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hidePivotFieldList="1" defaultThemeVersion="166925"/>
  <mc:AlternateContent xmlns:mc="http://schemas.openxmlformats.org/markup-compatibility/2006">
    <mc:Choice Requires="x15">
      <x15ac:absPath xmlns:x15ac="http://schemas.microsoft.com/office/spreadsheetml/2010/11/ac" url="/Users/jhanselman/Documents/Workbooks/2024/"/>
    </mc:Choice>
  </mc:AlternateContent>
  <xr:revisionPtr revIDLastSave="0" documentId="13_ncr:1_{812767FB-D83B-4A49-B761-D53FCD98AB2A}" xr6:coauthVersionLast="47" xr6:coauthVersionMax="47" xr10:uidLastSave="{00000000-0000-0000-0000-000000000000}"/>
  <bookViews>
    <workbookView xWindow="0" yWindow="500" windowWidth="33600" windowHeight="205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Data!$A$1:$Q$11996</definedName>
    <definedName name="_xlnm._FilterDatabase" localSheetId="9" hidden="1">Historic!$DX$3:$EE$3</definedName>
  </definedNames>
  <calcPr calcId="191029"/>
  <pivotCaches>
    <pivotCache cacheId="4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P18" i="4"/>
  <c r="EO18" i="4"/>
  <c r="EN18" i="4"/>
  <c r="EM18" i="4"/>
  <c r="EL18" i="4"/>
  <c r="EK18" i="4"/>
  <c r="EJ18" i="4"/>
  <c r="EI18" i="4"/>
  <c r="EH18" i="4"/>
  <c r="EG18" i="4"/>
  <c r="EF18" i="4"/>
  <c r="EE18" i="4"/>
  <c r="ED18" i="4"/>
  <c r="EC18" i="4"/>
  <c r="EB18" i="4"/>
  <c r="EA18" i="4"/>
  <c r="DZ18" i="4"/>
  <c r="DY18" i="4"/>
  <c r="EP17" i="4"/>
  <c r="EO17" i="4"/>
  <c r="EN17" i="4"/>
  <c r="EM17" i="4"/>
  <c r="EL17" i="4"/>
  <c r="EK17" i="4"/>
  <c r="EJ17" i="4"/>
  <c r="EI17" i="4"/>
  <c r="EH17" i="4"/>
  <c r="EG17" i="4"/>
  <c r="EF17" i="4"/>
  <c r="EE17" i="4"/>
  <c r="ED17" i="4"/>
  <c r="EC17" i="4"/>
  <c r="EB17" i="4"/>
  <c r="EA17" i="4"/>
  <c r="DZ17" i="4"/>
  <c r="DY17" i="4"/>
  <c r="DX18" i="4"/>
  <c r="DX17" i="4"/>
  <c r="EP11" i="4"/>
  <c r="EO11" i="4"/>
  <c r="EN11" i="4"/>
  <c r="EM11" i="4"/>
  <c r="EL11" i="4"/>
  <c r="EK11" i="4"/>
  <c r="EJ11" i="4"/>
  <c r="EI11" i="4"/>
  <c r="EH11" i="4"/>
  <c r="EG11" i="4"/>
  <c r="EF11" i="4"/>
  <c r="EE11" i="4"/>
  <c r="ED11" i="4"/>
  <c r="EC11" i="4"/>
  <c r="EB11" i="4"/>
  <c r="EA11" i="4"/>
  <c r="DZ11" i="4"/>
  <c r="DY11" i="4"/>
  <c r="EP10" i="4"/>
  <c r="EO10" i="4"/>
  <c r="EN10" i="4"/>
  <c r="EM10" i="4"/>
  <c r="EL10" i="4"/>
  <c r="EK10" i="4"/>
  <c r="EJ10" i="4"/>
  <c r="EI10" i="4"/>
  <c r="EH10" i="4"/>
  <c r="EG10" i="4"/>
  <c r="EF10" i="4"/>
  <c r="EE10" i="4"/>
  <c r="ED10" i="4"/>
  <c r="EC10" i="4"/>
  <c r="EB10" i="4"/>
  <c r="EA10" i="4"/>
  <c r="DZ10" i="4"/>
  <c r="DY10" i="4"/>
  <c r="DX11" i="4"/>
  <c r="DX10" i="4"/>
  <c r="EP4" i="4"/>
  <c r="EO4" i="4"/>
  <c r="EN4" i="4"/>
  <c r="EM4" i="4"/>
  <c r="EL4" i="4"/>
  <c r="EK4" i="4"/>
  <c r="EJ4" i="4"/>
  <c r="EI4" i="4"/>
  <c r="EH4" i="4"/>
  <c r="EG4" i="4"/>
  <c r="EF4" i="4"/>
  <c r="EE4" i="4"/>
  <c r="ED4" i="4"/>
  <c r="EC4" i="4"/>
  <c r="EB4" i="4"/>
  <c r="EA4" i="4"/>
  <c r="DZ4" i="4"/>
  <c r="DY4" i="4"/>
  <c r="EP3" i="4"/>
  <c r="EO3" i="4"/>
  <c r="EN3" i="4"/>
  <c r="EM3" i="4"/>
  <c r="EL3" i="4"/>
  <c r="EK3" i="4"/>
  <c r="EJ3" i="4"/>
  <c r="EI3" i="4"/>
  <c r="EH3" i="4"/>
  <c r="EG3" i="4"/>
  <c r="EF3" i="4"/>
  <c r="EE3" i="4"/>
  <c r="ED3" i="4"/>
  <c r="EC3" i="4"/>
  <c r="EB3" i="4"/>
  <c r="EA3" i="4"/>
  <c r="DZ3" i="4"/>
  <c r="DY3" i="4"/>
  <c r="DX4" i="4"/>
  <c r="DX3" i="4"/>
  <c r="DP52" i="4"/>
  <c r="DQ52" i="4"/>
  <c r="DR52" i="4"/>
  <c r="DS52" i="4"/>
  <c r="DT52" i="4"/>
  <c r="BZ52" i="4"/>
  <c r="CA52" i="4"/>
  <c r="CB52" i="4"/>
  <c r="CC52" i="4"/>
  <c r="CD52" i="4"/>
  <c r="AJ52" i="4"/>
  <c r="AK52" i="4"/>
  <c r="AL52" i="4"/>
  <c r="AM52" i="4"/>
  <c r="AN52" i="4"/>
  <c r="BZ51" i="4"/>
  <c r="DP51" i="4" s="1"/>
  <c r="CA51" i="4"/>
  <c r="DQ51" i="4" s="1"/>
  <c r="CB51" i="4"/>
  <c r="DR51" i="4" s="1"/>
  <c r="CC51" i="4"/>
  <c r="DS51" i="4" s="1"/>
  <c r="CD51" i="4"/>
  <c r="DT51" i="4" s="1"/>
  <c r="AJ51" i="4"/>
  <c r="AK51" i="4"/>
  <c r="AL51" i="4"/>
  <c r="AM51" i="4"/>
  <c r="AN51" i="4"/>
  <c r="BZ50" i="4"/>
  <c r="DP50" i="4" s="1"/>
  <c r="CA50" i="4"/>
  <c r="DQ50" i="4" s="1"/>
  <c r="CB50" i="4"/>
  <c r="DR50" i="4" s="1"/>
  <c r="CC50" i="4"/>
  <c r="DS50" i="4" s="1"/>
  <c r="CD50" i="4"/>
  <c r="DT50" i="4" s="1"/>
  <c r="AJ50" i="4"/>
  <c r="AK50" i="4"/>
  <c r="AL50" i="4"/>
  <c r="AM50" i="4"/>
  <c r="AN50" i="4"/>
  <c r="BZ49" i="4"/>
  <c r="DP49" i="4" s="1"/>
  <c r="CA49" i="4"/>
  <c r="DQ49" i="4" s="1"/>
  <c r="CB49" i="4"/>
  <c r="DR49" i="4" s="1"/>
  <c r="CC49" i="4"/>
  <c r="DS49" i="4" s="1"/>
  <c r="CD49" i="4"/>
  <c r="DT49" i="4" s="1"/>
  <c r="AJ49" i="4"/>
  <c r="AK49" i="4"/>
  <c r="AL49" i="4"/>
  <c r="AM49" i="4"/>
  <c r="AN49" i="4"/>
  <c r="BZ48" i="4"/>
  <c r="DP48" i="4" s="1"/>
  <c r="CA48" i="4"/>
  <c r="DQ48" i="4" s="1"/>
  <c r="CB48" i="4"/>
  <c r="DR48" i="4" s="1"/>
  <c r="CC48" i="4"/>
  <c r="DS48" i="4" s="1"/>
  <c r="CD48" i="4"/>
  <c r="AJ48" i="4"/>
  <c r="AK48" i="4"/>
  <c r="AL48" i="4"/>
  <c r="AM48" i="4"/>
  <c r="AN48" i="4"/>
  <c r="BZ47" i="4"/>
  <c r="CA47" i="4"/>
  <c r="DQ47" i="4" s="1"/>
  <c r="CB47" i="4"/>
  <c r="CC47" i="4"/>
  <c r="CD47" i="4"/>
  <c r="AJ47" i="4"/>
  <c r="AK47" i="4"/>
  <c r="AL47" i="4"/>
  <c r="AM47" i="4"/>
  <c r="AN47" i="4"/>
  <c r="BZ46" i="4"/>
  <c r="CA46" i="4"/>
  <c r="CB46" i="4"/>
  <c r="CC46" i="4"/>
  <c r="CD46" i="4"/>
  <c r="AJ46" i="4"/>
  <c r="DP46" i="4" s="1"/>
  <c r="AK46" i="4"/>
  <c r="DQ46" i="4" s="1"/>
  <c r="AL46" i="4"/>
  <c r="DR46" i="4" s="1"/>
  <c r="AM46" i="4"/>
  <c r="AN46" i="4"/>
  <c r="BZ45" i="4"/>
  <c r="CA45" i="4"/>
  <c r="CB45" i="4"/>
  <c r="CC45" i="4"/>
  <c r="CD45" i="4"/>
  <c r="AJ45" i="4"/>
  <c r="DP45" i="4" s="1"/>
  <c r="AK45" i="4"/>
  <c r="AL45" i="4"/>
  <c r="AM45" i="4"/>
  <c r="AN45" i="4"/>
  <c r="BZ44" i="4"/>
  <c r="CA44" i="4"/>
  <c r="CB44" i="4"/>
  <c r="CC44" i="4"/>
  <c r="CD44" i="4"/>
  <c r="AJ44" i="4"/>
  <c r="AK44" i="4"/>
  <c r="AL44" i="4"/>
  <c r="AM44" i="4"/>
  <c r="AN44" i="4"/>
  <c r="DS43" i="4"/>
  <c r="BZ43" i="4"/>
  <c r="DP43" i="4" s="1"/>
  <c r="CA43" i="4"/>
  <c r="CB43" i="4"/>
  <c r="CC43" i="4"/>
  <c r="CD43" i="4"/>
  <c r="AJ43" i="4"/>
  <c r="AK43" i="4"/>
  <c r="AL43" i="4"/>
  <c r="AM43" i="4"/>
  <c r="AN43" i="4"/>
  <c r="DP47" i="4" l="1"/>
  <c r="DQ45" i="4"/>
  <c r="DR44" i="4"/>
  <c r="DR43" i="4"/>
  <c r="DQ44" i="4"/>
  <c r="DR47" i="4"/>
  <c r="DS45" i="4"/>
  <c r="DR45" i="4"/>
  <c r="DS44" i="4"/>
  <c r="DS47" i="4"/>
  <c r="DQ43" i="4"/>
  <c r="DP44" i="4"/>
  <c r="DS46" i="4"/>
  <c r="DT47" i="4"/>
  <c r="DT48" i="4"/>
  <c r="DT46" i="4"/>
  <c r="DT45" i="4"/>
  <c r="DT44" i="4"/>
  <c r="DT43" i="4"/>
  <c r="DS42" i="4"/>
  <c r="BZ42" i="4"/>
  <c r="DP42" i="4" s="1"/>
  <c r="CA42" i="4"/>
  <c r="DQ42" i="4" s="1"/>
  <c r="CB42" i="4"/>
  <c r="DR42" i="4" s="1"/>
  <c r="CC42" i="4"/>
  <c r="CD42" i="4"/>
  <c r="AJ42" i="4"/>
  <c r="AK42" i="4"/>
  <c r="AL42" i="4"/>
  <c r="AM42" i="4"/>
  <c r="AN42" i="4"/>
  <c r="DQ41" i="4"/>
  <c r="DR41" i="4"/>
  <c r="DS41" i="4"/>
  <c r="BZ41" i="4"/>
  <c r="DP41" i="4" s="1"/>
  <c r="CA41" i="4"/>
  <c r="CB41" i="4"/>
  <c r="CC41" i="4"/>
  <c r="CD41" i="4"/>
  <c r="AJ41" i="4"/>
  <c r="AK41" i="4"/>
  <c r="AL41" i="4"/>
  <c r="AM41" i="4"/>
  <c r="AN41" i="4"/>
  <c r="DQ40" i="4"/>
  <c r="BZ40" i="4"/>
  <c r="DP40" i="4" s="1"/>
  <c r="CA40" i="4"/>
  <c r="CB40" i="4"/>
  <c r="CC40" i="4"/>
  <c r="CD40" i="4"/>
  <c r="AJ40" i="4"/>
  <c r="AK40" i="4"/>
  <c r="AL40" i="4"/>
  <c r="AM40" i="4"/>
  <c r="AN40" i="4"/>
  <c r="BZ39" i="4"/>
  <c r="DP39" i="4" s="1"/>
  <c r="CA39" i="4"/>
  <c r="DQ39" i="4" s="1"/>
  <c r="CB39" i="4"/>
  <c r="DR39" i="4" s="1"/>
  <c r="CC39" i="4"/>
  <c r="CD39" i="4"/>
  <c r="AJ39" i="4"/>
  <c r="AK39" i="4"/>
  <c r="AL39" i="4"/>
  <c r="AM39" i="4"/>
  <c r="AN39" i="4"/>
  <c r="BZ38" i="4"/>
  <c r="DP38" i="4" s="1"/>
  <c r="CA38" i="4"/>
  <c r="DQ38" i="4" s="1"/>
  <c r="CB38" i="4"/>
  <c r="DR38" i="4" s="1"/>
  <c r="CC38" i="4"/>
  <c r="DS38" i="4" s="1"/>
  <c r="CD38" i="4"/>
  <c r="AJ38" i="4"/>
  <c r="AK38" i="4"/>
  <c r="AL38" i="4"/>
  <c r="AM38" i="4"/>
  <c r="AN38" i="4"/>
  <c r="CD37" i="4"/>
  <c r="DT37" i="4" s="1"/>
  <c r="CC37" i="4"/>
  <c r="DS37" i="4" s="1"/>
  <c r="CB37" i="4"/>
  <c r="DR37" i="4" s="1"/>
  <c r="CA37" i="4"/>
  <c r="DQ37" i="4" s="1"/>
  <c r="BZ37" i="4"/>
  <c r="DP37" i="4" s="1"/>
  <c r="AJ37" i="4"/>
  <c r="AK37" i="4"/>
  <c r="AL37" i="4"/>
  <c r="AM37" i="4"/>
  <c r="AN37" i="4"/>
  <c r="BZ36" i="4"/>
  <c r="CA36" i="4"/>
  <c r="DQ36" i="4" s="1"/>
  <c r="CB36" i="4"/>
  <c r="DR36" i="4" s="1"/>
  <c r="CC36" i="4"/>
  <c r="DS36" i="4" s="1"/>
  <c r="CD36" i="4"/>
  <c r="AJ36" i="4"/>
  <c r="AK36" i="4"/>
  <c r="AL36" i="4"/>
  <c r="AM36" i="4"/>
  <c r="AN36" i="4"/>
  <c r="BZ35" i="4"/>
  <c r="DP35" i="4" s="1"/>
  <c r="CA35" i="4"/>
  <c r="DQ35" i="4" s="1"/>
  <c r="CB35" i="4"/>
  <c r="DR35" i="4" s="1"/>
  <c r="CC35" i="4"/>
  <c r="DS35" i="4" s="1"/>
  <c r="CD35" i="4"/>
  <c r="AJ35" i="4"/>
  <c r="AK35" i="4"/>
  <c r="AL35" i="4"/>
  <c r="AM35" i="4"/>
  <c r="AN35" i="4"/>
  <c r="BZ34" i="4"/>
  <c r="DP34" i="4" s="1"/>
  <c r="CA34" i="4"/>
  <c r="DQ34" i="4" s="1"/>
  <c r="CB34" i="4"/>
  <c r="DR34" i="4" s="1"/>
  <c r="CC34" i="4"/>
  <c r="DS34" i="4" s="1"/>
  <c r="CD34" i="4"/>
  <c r="AJ34" i="4"/>
  <c r="AK34" i="4"/>
  <c r="AL34" i="4"/>
  <c r="AM34" i="4"/>
  <c r="AN34" i="4"/>
  <c r="BZ33" i="4"/>
  <c r="DP33" i="4" s="1"/>
  <c r="CA33" i="4"/>
  <c r="DQ33" i="4" s="1"/>
  <c r="CB33" i="4"/>
  <c r="DR33" i="4" s="1"/>
  <c r="CC33" i="4"/>
  <c r="DS33" i="4" s="1"/>
  <c r="CD33" i="4"/>
  <c r="AN33" i="4"/>
  <c r="AM33" i="4"/>
  <c r="AL33" i="4"/>
  <c r="AK33" i="4"/>
  <c r="AJ33" i="4"/>
  <c r="BZ32" i="4"/>
  <c r="CA32" i="4"/>
  <c r="CB32" i="4"/>
  <c r="CC32" i="4"/>
  <c r="DS32" i="4" s="1"/>
  <c r="CD32" i="4"/>
  <c r="AJ32" i="4"/>
  <c r="AK32" i="4"/>
  <c r="AL32" i="4"/>
  <c r="AM32" i="4"/>
  <c r="AN32" i="4"/>
  <c r="DQ32" i="4" l="1"/>
  <c r="DP36" i="4"/>
  <c r="DS40" i="4"/>
  <c r="DR40" i="4"/>
  <c r="DR32" i="4"/>
  <c r="DP32" i="4"/>
  <c r="DS39" i="4"/>
  <c r="DT42" i="4"/>
  <c r="DT33" i="4"/>
  <c r="DT41" i="4"/>
  <c r="DT40" i="4"/>
  <c r="DT39" i="4"/>
  <c r="DT38" i="4"/>
  <c r="DT36" i="4"/>
  <c r="DT34" i="4"/>
  <c r="DT35" i="4"/>
  <c r="DT32" i="4"/>
  <c r="BZ31" i="4"/>
  <c r="DP31" i="4" s="1"/>
  <c r="CA31" i="4"/>
  <c r="DQ31" i="4" s="1"/>
  <c r="CB31" i="4"/>
  <c r="DR31" i="4" s="1"/>
  <c r="CC31" i="4"/>
  <c r="DS31" i="4" s="1"/>
  <c r="CD31" i="4"/>
  <c r="AJ31" i="4"/>
  <c r="AK31" i="4"/>
  <c r="AL31" i="4"/>
  <c r="AM31" i="4"/>
  <c r="AN31" i="4"/>
  <c r="CD30" i="4"/>
  <c r="DT30" i="4" s="1"/>
  <c r="CC30" i="4"/>
  <c r="DS30" i="4" s="1"/>
  <c r="CB30" i="4"/>
  <c r="DR30" i="4" s="1"/>
  <c r="CA30" i="4"/>
  <c r="BZ30" i="4"/>
  <c r="AJ30" i="4"/>
  <c r="AK30" i="4"/>
  <c r="AL30" i="4"/>
  <c r="AM30" i="4"/>
  <c r="AN30" i="4"/>
  <c r="CD29" i="4"/>
  <c r="CC29" i="4"/>
  <c r="CB29" i="4"/>
  <c r="CA29" i="4"/>
  <c r="BZ29" i="4"/>
  <c r="AJ29" i="4"/>
  <c r="AK29" i="4"/>
  <c r="AL29" i="4"/>
  <c r="AM29" i="4"/>
  <c r="AN29" i="4"/>
  <c r="BZ28" i="4"/>
  <c r="CA28" i="4"/>
  <c r="CB28" i="4"/>
  <c r="CC28" i="4"/>
  <c r="CD28" i="4"/>
  <c r="AJ28" i="4"/>
  <c r="AK28" i="4"/>
  <c r="AL28" i="4"/>
  <c r="AM28" i="4"/>
  <c r="AN28" i="4"/>
  <c r="DQ27" i="4"/>
  <c r="CD27" i="4"/>
  <c r="CC27" i="4"/>
  <c r="CB27" i="4"/>
  <c r="CA27" i="4"/>
  <c r="BZ27" i="4"/>
  <c r="DP27" i="4" s="1"/>
  <c r="AJ27" i="4"/>
  <c r="AK27" i="4"/>
  <c r="AL27" i="4"/>
  <c r="DR27" i="4" s="1"/>
  <c r="AM27" i="4"/>
  <c r="AN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DP30" i="4" l="1"/>
  <c r="DQ30" i="4"/>
  <c r="DP29" i="4"/>
  <c r="DQ29" i="4"/>
  <c r="DR29" i="4"/>
  <c r="DS29" i="4"/>
  <c r="DR28" i="4"/>
  <c r="DS28" i="4"/>
  <c r="DS27" i="4"/>
  <c r="DQ28" i="4"/>
  <c r="DT27" i="4"/>
  <c r="DP28" i="4"/>
  <c r="DT31" i="4"/>
  <c r="DT29" i="4"/>
  <c r="DT28" i="4"/>
  <c r="BZ26" i="4"/>
  <c r="DP26" i="4" s="1"/>
  <c r="CA26" i="4"/>
  <c r="CB26" i="4"/>
  <c r="CC26" i="4"/>
  <c r="CD26" i="4"/>
  <c r="AN26" i="4"/>
  <c r="AM26" i="4"/>
  <c r="AL26" i="4"/>
  <c r="AK26" i="4"/>
  <c r="AJ26" i="4"/>
  <c r="BZ25" i="4"/>
  <c r="CA25" i="4"/>
  <c r="DQ25" i="4" s="1"/>
  <c r="CB25" i="4"/>
  <c r="CC25" i="4"/>
  <c r="DS25" i="4" s="1"/>
  <c r="CD25" i="4"/>
  <c r="AJ25" i="4"/>
  <c r="AK25" i="4"/>
  <c r="AL25" i="4"/>
  <c r="AM25" i="4"/>
  <c r="AN25" i="4"/>
  <c r="BZ24" i="4"/>
  <c r="DP24" i="4" s="1"/>
  <c r="CA24" i="4"/>
  <c r="DQ24" i="4" s="1"/>
  <c r="CB24" i="4"/>
  <c r="DR24" i="4" s="1"/>
  <c r="CC24" i="4"/>
  <c r="DS24" i="4" s="1"/>
  <c r="CD24" i="4"/>
  <c r="AJ24" i="4"/>
  <c r="AK24" i="4"/>
  <c r="AL24" i="4"/>
  <c r="AM24" i="4"/>
  <c r="AN24" i="4"/>
  <c r="BZ23" i="4"/>
  <c r="DP23" i="4" s="1"/>
  <c r="CA23" i="4"/>
  <c r="CB23" i="4"/>
  <c r="DR23" i="4" s="1"/>
  <c r="CC23" i="4"/>
  <c r="DS23" i="4" s="1"/>
  <c r="CD23" i="4"/>
  <c r="AJ23" i="4"/>
  <c r="AK23" i="4"/>
  <c r="AL23" i="4"/>
  <c r="AM23" i="4"/>
  <c r="AN23" i="4"/>
  <c r="BZ22" i="4"/>
  <c r="DP22" i="4" s="1"/>
  <c r="CA22" i="4"/>
  <c r="DQ22" i="4" s="1"/>
  <c r="CB22" i="4"/>
  <c r="CC22" i="4"/>
  <c r="DS22" i="4" s="1"/>
  <c r="CD22" i="4"/>
  <c r="AJ22" i="4"/>
  <c r="AK22" i="4"/>
  <c r="AL22" i="4"/>
  <c r="AM22" i="4"/>
  <c r="AN22" i="4"/>
  <c r="CD19" i="4"/>
  <c r="BZ21" i="4"/>
  <c r="CA21" i="4"/>
  <c r="CB21" i="4"/>
  <c r="CC21" i="4"/>
  <c r="CD21" i="4"/>
  <c r="AJ21" i="4"/>
  <c r="AK21" i="4"/>
  <c r="AL21" i="4"/>
  <c r="AM21" i="4"/>
  <c r="AN21" i="4"/>
  <c r="BZ20" i="4"/>
  <c r="CA20" i="4"/>
  <c r="CB20" i="4"/>
  <c r="DR20" i="4" s="1"/>
  <c r="CC20" i="4"/>
  <c r="CD20" i="4"/>
  <c r="AJ20" i="4"/>
  <c r="AK20" i="4"/>
  <c r="AL20" i="4"/>
  <c r="AM20" i="4"/>
  <c r="AN20" i="4"/>
  <c r="DS19" i="4"/>
  <c r="BZ19" i="4"/>
  <c r="CA19" i="4"/>
  <c r="CB19" i="4"/>
  <c r="CC19" i="4"/>
  <c r="AJ19" i="4"/>
  <c r="AK19" i="4"/>
  <c r="AL19" i="4"/>
  <c r="AM19" i="4"/>
  <c r="AN19" i="4"/>
  <c r="DR18" i="4"/>
  <c r="DS18" i="4"/>
  <c r="BZ18" i="4"/>
  <c r="DP18" i="4" s="1"/>
  <c r="CA18" i="4"/>
  <c r="CB18" i="4"/>
  <c r="CC18" i="4"/>
  <c r="CD18" i="4"/>
  <c r="AJ18" i="4"/>
  <c r="AK18" i="4"/>
  <c r="AL18" i="4"/>
  <c r="AM18" i="4"/>
  <c r="AN18" i="4"/>
  <c r="DP17" i="4"/>
  <c r="DQ17" i="4"/>
  <c r="DR17" i="4"/>
  <c r="BZ17" i="4"/>
  <c r="CA17" i="4"/>
  <c r="CB17" i="4"/>
  <c r="CC17" i="4"/>
  <c r="DS17" i="4" s="1"/>
  <c r="CD17" i="4"/>
  <c r="AJ17" i="4"/>
  <c r="AK17" i="4"/>
  <c r="AL17" i="4"/>
  <c r="AM17" i="4"/>
  <c r="AN17" i="4"/>
  <c r="CD15" i="4"/>
  <c r="CD14" i="4"/>
  <c r="BZ16" i="4"/>
  <c r="CA16" i="4"/>
  <c r="CB16" i="4"/>
  <c r="DR16" i="4" s="1"/>
  <c r="CC16" i="4"/>
  <c r="CD16" i="4"/>
  <c r="AJ16" i="4"/>
  <c r="AK16" i="4"/>
  <c r="AL16" i="4"/>
  <c r="AM16" i="4"/>
  <c r="AN16" i="4"/>
  <c r="BZ15" i="4"/>
  <c r="DP15" i="4" s="1"/>
  <c r="CA15" i="4"/>
  <c r="CB15" i="4"/>
  <c r="CC15" i="4"/>
  <c r="AJ15" i="4"/>
  <c r="AK15" i="4"/>
  <c r="AL15" i="4"/>
  <c r="AM15" i="4"/>
  <c r="AN15" i="4"/>
  <c r="BZ14" i="4"/>
  <c r="DP14" i="4" s="1"/>
  <c r="CA14" i="4"/>
  <c r="DQ14" i="4" s="1"/>
  <c r="CB14" i="4"/>
  <c r="DR14" i="4" s="1"/>
  <c r="CC14" i="4"/>
  <c r="DS14" i="4" s="1"/>
  <c r="AJ14" i="4"/>
  <c r="AK14" i="4"/>
  <c r="AL14" i="4"/>
  <c r="AM14" i="4"/>
  <c r="AN14" i="4"/>
  <c r="DS13" i="4"/>
  <c r="DR12" i="4"/>
  <c r="DS12" i="4"/>
  <c r="BZ13" i="4"/>
  <c r="CA13" i="4"/>
  <c r="CB13" i="4"/>
  <c r="CC13" i="4"/>
  <c r="CD13" i="4"/>
  <c r="BZ12" i="4"/>
  <c r="DP12" i="4" s="1"/>
  <c r="CA12" i="4"/>
  <c r="DQ12" i="4" s="1"/>
  <c r="CB12" i="4"/>
  <c r="CC12" i="4"/>
  <c r="CD12" i="4"/>
  <c r="DT12" i="4" s="1"/>
  <c r="AJ13" i="4"/>
  <c r="AK13" i="4"/>
  <c r="DQ13" i="4" s="1"/>
  <c r="AL13" i="4"/>
  <c r="DR13" i="4" s="1"/>
  <c r="AM13" i="4"/>
  <c r="AN13" i="4"/>
  <c r="AJ12" i="4"/>
  <c r="AK12" i="4"/>
  <c r="AL12" i="4"/>
  <c r="AM12" i="4"/>
  <c r="AN12" i="4"/>
  <c r="DR11" i="4"/>
  <c r="DS11" i="4"/>
  <c r="BZ11" i="4"/>
  <c r="DP11" i="4" s="1"/>
  <c r="CA11" i="4"/>
  <c r="CB11" i="4"/>
  <c r="CC11" i="4"/>
  <c r="CD11" i="4"/>
  <c r="AJ11" i="4"/>
  <c r="AK11" i="4"/>
  <c r="DQ11" i="4" s="1"/>
  <c r="AL11" i="4"/>
  <c r="AM11" i="4"/>
  <c r="AN11" i="4"/>
  <c r="DQ10" i="4"/>
  <c r="BZ10" i="4"/>
  <c r="DP10" i="4" s="1"/>
  <c r="CA10" i="4"/>
  <c r="CB10" i="4"/>
  <c r="CC10" i="4"/>
  <c r="CD10" i="4"/>
  <c r="AJ10" i="4"/>
  <c r="AK10" i="4"/>
  <c r="AL10" i="4"/>
  <c r="AM10" i="4"/>
  <c r="AN10" i="4"/>
  <c r="BZ9" i="4"/>
  <c r="DP9" i="4" s="1"/>
  <c r="CA9" i="4"/>
  <c r="DQ9" i="4" s="1"/>
  <c r="CB9" i="4"/>
  <c r="DR9" i="4" s="1"/>
  <c r="CC9" i="4"/>
  <c r="CD9" i="4"/>
  <c r="AJ9" i="4"/>
  <c r="AK9" i="4"/>
  <c r="AL9" i="4"/>
  <c r="AM9" i="4"/>
  <c r="AN9" i="4"/>
  <c r="DP21" i="4" l="1"/>
  <c r="DP13" i="4"/>
  <c r="DS21" i="4"/>
  <c r="DR22" i="4"/>
  <c r="DS26" i="4"/>
  <c r="DR21" i="4"/>
  <c r="DR26" i="4"/>
  <c r="DS16" i="4"/>
  <c r="DR25" i="4"/>
  <c r="DQ26" i="4"/>
  <c r="DS10" i="4"/>
  <c r="DP25" i="4"/>
  <c r="DS20" i="4"/>
  <c r="DS15" i="4"/>
  <c r="DQ20" i="4"/>
  <c r="DR15" i="4"/>
  <c r="DP16" i="4"/>
  <c r="DQ19" i="4"/>
  <c r="DP20" i="4"/>
  <c r="DQ21" i="4"/>
  <c r="DQ16" i="4"/>
  <c r="DR19" i="4"/>
  <c r="DR10" i="4"/>
  <c r="DS9" i="4"/>
  <c r="DQ15" i="4"/>
  <c r="DQ18" i="4"/>
  <c r="DP19" i="4"/>
  <c r="DQ23" i="4"/>
  <c r="DT24" i="4"/>
  <c r="DT25" i="4"/>
  <c r="DT26" i="4"/>
  <c r="DT23" i="4"/>
  <c r="DT22" i="4"/>
  <c r="DT20" i="4"/>
  <c r="DT21" i="4"/>
  <c r="DT19" i="4"/>
  <c r="DT10" i="4"/>
  <c r="DT18" i="4"/>
  <c r="DT17" i="4"/>
  <c r="DT16" i="4"/>
  <c r="DT15" i="4"/>
  <c r="DT9" i="4"/>
  <c r="DT14" i="4"/>
  <c r="DT13" i="4"/>
  <c r="DT11" i="4"/>
  <c r="DP8" i="4"/>
  <c r="DQ8" i="4"/>
  <c r="DR8" i="4"/>
  <c r="BZ8" i="4"/>
  <c r="CA8" i="4"/>
  <c r="CB8" i="4"/>
  <c r="CC8" i="4"/>
  <c r="DS8" i="4" s="1"/>
  <c r="CD8" i="4"/>
  <c r="AJ8" i="4"/>
  <c r="AK8" i="4"/>
  <c r="AL8" i="4"/>
  <c r="AM8" i="4"/>
  <c r="AN8" i="4"/>
  <c r="DT22" i="11"/>
  <c r="DT4" i="11"/>
  <c r="DT17" i="11"/>
  <c r="DT6" i="11"/>
  <c r="DT26" i="11"/>
  <c r="DQ19" i="11"/>
  <c r="DQ22" i="11"/>
  <c r="DQ12" i="11"/>
  <c r="DQ4" i="11"/>
  <c r="DQ10" i="11"/>
  <c r="DQ6" i="11"/>
  <c r="DP7" i="11"/>
  <c r="DP14" i="11"/>
  <c r="DP18" i="11"/>
  <c r="DP10" i="11"/>
  <c r="DK15" i="11"/>
  <c r="DK4" i="11"/>
  <c r="DK17" i="11"/>
  <c r="DH25" i="11"/>
  <c r="DH13" i="11"/>
  <c r="DH14" i="11"/>
  <c r="DH27" i="11"/>
  <c r="DH15" i="11"/>
  <c r="DH4" i="11"/>
  <c r="DH22" i="11"/>
  <c r="DH7" i="11"/>
  <c r="DH23" i="11"/>
  <c r="BZ7" i="4"/>
  <c r="CA7" i="4"/>
  <c r="CB7" i="4"/>
  <c r="CC7" i="4"/>
  <c r="CD7" i="4"/>
  <c r="AJ7" i="4"/>
  <c r="AK7" i="4"/>
  <c r="AL7" i="4"/>
  <c r="AM7" i="4"/>
  <c r="AN7" i="4"/>
  <c r="DT20" i="11"/>
  <c r="DT12" i="11"/>
  <c r="DT14" i="11"/>
  <c r="DT18" i="11"/>
  <c r="DT10" i="11"/>
  <c r="DQ20" i="11"/>
  <c r="DQ25" i="11"/>
  <c r="DP22" i="11"/>
  <c r="DP12" i="11"/>
  <c r="DP4" i="11"/>
  <c r="DP23" i="11"/>
  <c r="DP24" i="11"/>
  <c r="DK13" i="11"/>
  <c r="DK21" i="11"/>
  <c r="DK19" i="11"/>
  <c r="DK22" i="11"/>
  <c r="DK7" i="11"/>
  <c r="DK23" i="11"/>
  <c r="DK10" i="11"/>
  <c r="BZ6" i="4"/>
  <c r="DP6" i="4" s="1"/>
  <c r="CA6" i="4"/>
  <c r="DQ6" i="4" s="1"/>
  <c r="CB6" i="4"/>
  <c r="DR6" i="4" s="1"/>
  <c r="CC6" i="4"/>
  <c r="DS6" i="4" s="1"/>
  <c r="CD6" i="4"/>
  <c r="DT6" i="4" s="1"/>
  <c r="AJ6" i="4"/>
  <c r="AK6" i="4"/>
  <c r="AL6" i="4"/>
  <c r="AM6" i="4"/>
  <c r="AN6" i="4"/>
  <c r="CD5" i="4"/>
  <c r="CD4" i="4"/>
  <c r="DT11" i="11"/>
  <c r="DT19" i="11"/>
  <c r="DT25" i="11"/>
  <c r="DQ13" i="11"/>
  <c r="DQ18" i="11"/>
  <c r="DP16" i="11"/>
  <c r="DP20" i="11"/>
  <c r="DP21" i="11"/>
  <c r="DK14" i="11"/>
  <c r="DK27" i="11"/>
  <c r="BZ5" i="4"/>
  <c r="DP5" i="4" s="1"/>
  <c r="CA5" i="4"/>
  <c r="CB5" i="4"/>
  <c r="CC5" i="4"/>
  <c r="DS5" i="4" s="1"/>
  <c r="AJ5" i="4"/>
  <c r="AK5" i="4"/>
  <c r="AL5" i="4"/>
  <c r="AM5" i="4"/>
  <c r="AN5" i="4"/>
  <c r="DP11" i="11"/>
  <c r="DP13" i="11"/>
  <c r="DP19" i="11"/>
  <c r="DP9" i="11"/>
  <c r="DP25" i="11"/>
  <c r="BZ4" i="4"/>
  <c r="DP4" i="4" s="1"/>
  <c r="CA4" i="4"/>
  <c r="DQ4" i="4" s="1"/>
  <c r="CB4" i="4"/>
  <c r="DR4" i="4" s="1"/>
  <c r="CC4" i="4"/>
  <c r="AJ4" i="4"/>
  <c r="AK4" i="4"/>
  <c r="AL4" i="4"/>
  <c r="AM4" i="4"/>
  <c r="AN4" i="4"/>
  <c r="DT21" i="11"/>
  <c r="DT13" i="11"/>
  <c r="DQ21" i="11"/>
  <c r="DQ14" i="11"/>
  <c r="DK24" i="11"/>
  <c r="DK25" i="11"/>
  <c r="DK6" i="11"/>
  <c r="DH21" i="11"/>
  <c r="DT27" i="11"/>
  <c r="DT24" i="11"/>
  <c r="DT23" i="11"/>
  <c r="DT16" i="11"/>
  <c r="DT15" i="11"/>
  <c r="DT9" i="11"/>
  <c r="DT8" i="11"/>
  <c r="DT7" i="11"/>
  <c r="DT5" i="11"/>
  <c r="DQ27" i="11"/>
  <c r="DQ24" i="11"/>
  <c r="DQ23" i="11"/>
  <c r="DQ26" i="11"/>
  <c r="DQ17" i="11"/>
  <c r="DQ16" i="11"/>
  <c r="DQ15" i="11"/>
  <c r="DQ11" i="11"/>
  <c r="DQ9" i="11"/>
  <c r="DQ8" i="11"/>
  <c r="DQ7" i="11"/>
  <c r="DQ5" i="11"/>
  <c r="DP27" i="11"/>
  <c r="DP26" i="11"/>
  <c r="DP17" i="11"/>
  <c r="DP15" i="11"/>
  <c r="DP8" i="11"/>
  <c r="DP5" i="11"/>
  <c r="DK26" i="11"/>
  <c r="DK20" i="11"/>
  <c r="DK18" i="11"/>
  <c r="DK16" i="11"/>
  <c r="DK12" i="11"/>
  <c r="DK11" i="11"/>
  <c r="DK9" i="11"/>
  <c r="DK8" i="11"/>
  <c r="DK5" i="11"/>
  <c r="DP6" i="11"/>
  <c r="DH20" i="11"/>
  <c r="DH9" i="11"/>
  <c r="DH16" i="11"/>
  <c r="DH24" i="11"/>
  <c r="DH17" i="11"/>
  <c r="DH18" i="11"/>
  <c r="DH5" i="11"/>
  <c r="DH12" i="11"/>
  <c r="DH26" i="11"/>
  <c r="DH19" i="11"/>
  <c r="DH10" i="11"/>
  <c r="DH11" i="11"/>
  <c r="DH8" i="11"/>
  <c r="DH6" i="11"/>
  <c r="DR5" i="4" l="1"/>
  <c r="DR7" i="4"/>
  <c r="DQ5" i="4"/>
  <c r="DS7" i="4"/>
  <c r="DQ7" i="4"/>
  <c r="DP7" i="4"/>
  <c r="DS4" i="4"/>
  <c r="DT7" i="4"/>
  <c r="DT8" i="4"/>
  <c r="DT5" i="4"/>
  <c r="DT4" i="4"/>
  <c r="DQ54" i="4"/>
  <c r="CC54" i="4"/>
  <c r="CB54" i="4"/>
  <c r="DR54" i="4" s="1"/>
  <c r="CA54" i="4"/>
  <c r="BZ54" i="4"/>
  <c r="DP54" i="4" s="1"/>
  <c r="CC53" i="4"/>
  <c r="DS53" i="4" s="1"/>
  <c r="CB53" i="4"/>
  <c r="DR53" i="4" s="1"/>
  <c r="CA53" i="4"/>
  <c r="DQ53" i="4" s="1"/>
  <c r="BZ53" i="4"/>
  <c r="DP53" i="4" s="1"/>
  <c r="AM54" i="4"/>
  <c r="AL54" i="4"/>
  <c r="AK54" i="4"/>
  <c r="AJ54" i="4"/>
  <c r="AM53" i="4"/>
  <c r="AL53" i="4"/>
  <c r="AK53" i="4"/>
  <c r="AJ53" i="4"/>
  <c r="DS54" i="4" l="1"/>
  <c r="BA366" i="11"/>
  <c r="BA365" i="11"/>
  <c r="BA364" i="11"/>
  <c r="BA363" i="11"/>
  <c r="BA362" i="11"/>
  <c r="BA361" i="11"/>
  <c r="BA360" i="11"/>
  <c r="BA359" i="11"/>
  <c r="BA358" i="11"/>
  <c r="BA357" i="11"/>
  <c r="BA356" i="11"/>
  <c r="BA355" i="11"/>
  <c r="BA354"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CY4" i="4" l="1"/>
  <c r="CY5" i="4"/>
  <c r="CY6" i="4"/>
  <c r="CY7" i="4"/>
  <c r="CY8" i="4"/>
  <c r="CY9" i="4"/>
  <c r="CY10" i="4"/>
  <c r="CY11" i="4"/>
  <c r="CY12" i="4"/>
  <c r="CY13" i="4"/>
  <c r="CY14" i="4"/>
  <c r="CY15" i="4"/>
  <c r="CY16" i="4"/>
  <c r="CY17" i="4"/>
  <c r="CY18" i="4"/>
  <c r="CY19" i="4"/>
  <c r="CY20" i="4"/>
  <c r="CY21" i="4"/>
  <c r="CY22" i="4"/>
  <c r="CY23" i="4"/>
  <c r="CY24" i="4"/>
  <c r="CY25" i="4"/>
  <c r="CY26" i="4"/>
  <c r="CY27" i="4"/>
  <c r="CY28" i="4"/>
  <c r="CY29" i="4"/>
  <c r="CY30" i="4"/>
  <c r="CY31" i="4"/>
  <c r="CY32" i="4"/>
  <c r="CY33" i="4"/>
  <c r="CY34" i="4"/>
  <c r="CY35" i="4"/>
  <c r="CY36" i="4"/>
  <c r="CY37" i="4"/>
  <c r="CY38" i="4"/>
  <c r="CY39" i="4"/>
  <c r="CY40" i="4"/>
  <c r="CY41" i="4"/>
  <c r="CY42" i="4"/>
  <c r="CY43" i="4"/>
  <c r="CY44" i="4"/>
  <c r="CY45" i="4"/>
  <c r="CY46" i="4"/>
  <c r="CY47" i="4"/>
  <c r="CY48" i="4"/>
  <c r="CY49" i="4"/>
  <c r="CY50" i="4"/>
  <c r="CY51" i="4"/>
  <c r="CY52" i="4"/>
  <c r="CY53" i="4"/>
  <c r="CY54" i="4"/>
  <c r="CY55" i="4"/>
  <c r="CY56" i="4"/>
  <c r="CY57" i="4"/>
  <c r="CY58" i="4"/>
  <c r="CY59" i="4"/>
  <c r="CY60" i="4"/>
  <c r="CY61" i="4"/>
  <c r="CY62" i="4"/>
  <c r="CY63" i="4"/>
  <c r="CY64" i="4"/>
  <c r="CY65" i="4"/>
  <c r="CY66" i="4"/>
  <c r="CY67" i="4"/>
  <c r="CY68" i="4"/>
  <c r="CY69" i="4"/>
  <c r="CY70" i="4"/>
  <c r="CY71" i="4"/>
  <c r="CY72" i="4"/>
  <c r="CY73" i="4"/>
  <c r="CY74" i="4"/>
  <c r="CY75" i="4"/>
  <c r="CY76" i="4"/>
  <c r="CY77" i="4"/>
  <c r="CY78" i="4"/>
  <c r="CY79" i="4"/>
  <c r="CY80" i="4"/>
  <c r="CY81" i="4"/>
  <c r="CY82" i="4"/>
  <c r="CY83" i="4"/>
  <c r="CY84" i="4"/>
  <c r="CY85" i="4"/>
  <c r="CY86" i="4"/>
  <c r="CY87" i="4"/>
  <c r="CY88" i="4"/>
  <c r="CY89" i="4"/>
  <c r="CY90" i="4"/>
  <c r="CY91" i="4"/>
  <c r="CY92" i="4"/>
  <c r="CY93" i="4"/>
  <c r="CY94" i="4"/>
  <c r="CY95" i="4"/>
  <c r="CY96" i="4"/>
  <c r="CY97" i="4"/>
  <c r="CY98" i="4"/>
  <c r="CY99" i="4"/>
  <c r="CY100" i="4"/>
  <c r="CY101" i="4"/>
  <c r="CY102" i="4"/>
  <c r="CY103" i="4"/>
  <c r="CY104" i="4"/>
  <c r="CY105" i="4"/>
  <c r="CY106" i="4"/>
  <c r="CY107" i="4"/>
  <c r="CY108" i="4"/>
  <c r="CY109" i="4"/>
  <c r="CY110" i="4"/>
  <c r="CY111" i="4"/>
  <c r="CY112" i="4"/>
  <c r="CY113" i="4"/>
  <c r="CY114" i="4"/>
  <c r="CY115" i="4"/>
  <c r="CY116" i="4"/>
  <c r="CY117" i="4"/>
  <c r="CY118" i="4"/>
  <c r="CY119" i="4"/>
  <c r="CY120" i="4"/>
  <c r="CY121" i="4"/>
  <c r="CY122" i="4"/>
  <c r="CY123" i="4"/>
  <c r="CY124" i="4"/>
  <c r="CY125" i="4"/>
  <c r="CY126" i="4"/>
  <c r="CY127" i="4"/>
  <c r="CY128" i="4"/>
  <c r="CY129" i="4"/>
  <c r="CY130" i="4"/>
  <c r="CY131" i="4"/>
  <c r="CY132" i="4"/>
  <c r="CY133" i="4"/>
  <c r="CY134" i="4"/>
  <c r="CY135" i="4"/>
  <c r="CY136" i="4"/>
  <c r="CY137" i="4"/>
  <c r="CY138" i="4"/>
  <c r="CY139" i="4"/>
  <c r="CY140" i="4"/>
  <c r="CY141" i="4"/>
  <c r="CY142" i="4"/>
  <c r="CY143" i="4"/>
  <c r="CY144" i="4"/>
  <c r="CY145" i="4"/>
  <c r="CY146" i="4"/>
  <c r="CY147" i="4"/>
  <c r="CY148" i="4"/>
  <c r="CY149" i="4"/>
  <c r="CY150" i="4"/>
  <c r="CY151" i="4"/>
  <c r="CY152" i="4"/>
  <c r="CY153" i="4"/>
  <c r="CY154" i="4"/>
  <c r="CY155" i="4"/>
  <c r="CY156" i="4"/>
  <c r="CY157" i="4"/>
  <c r="CY158" i="4"/>
  <c r="CY159" i="4"/>
  <c r="CY160" i="4"/>
  <c r="CY161" i="4"/>
  <c r="CY162" i="4"/>
  <c r="CY163" i="4"/>
  <c r="CY164" i="4"/>
  <c r="CY165" i="4"/>
  <c r="CY166" i="4"/>
  <c r="CY167" i="4"/>
  <c r="CY168" i="4"/>
  <c r="CY169" i="4"/>
  <c r="CY170" i="4"/>
  <c r="CY171" i="4"/>
  <c r="CY172" i="4"/>
  <c r="CY173" i="4"/>
  <c r="CY174" i="4"/>
  <c r="CY175" i="4"/>
  <c r="CY176" i="4"/>
  <c r="CY177" i="4"/>
  <c r="CY178" i="4"/>
  <c r="CY179" i="4"/>
  <c r="CY180" i="4"/>
  <c r="CY181" i="4"/>
  <c r="CY182" i="4"/>
  <c r="CY183" i="4"/>
  <c r="CY184" i="4"/>
  <c r="CY185" i="4"/>
  <c r="CY186" i="4"/>
  <c r="CY187" i="4"/>
  <c r="CY188" i="4"/>
  <c r="CY189" i="4"/>
  <c r="CY190" i="4"/>
  <c r="CY191" i="4"/>
  <c r="CY192" i="4"/>
  <c r="CY193" i="4"/>
  <c r="CY194" i="4"/>
  <c r="CY195" i="4"/>
  <c r="CY196" i="4"/>
  <c r="CY197" i="4"/>
  <c r="CY198" i="4"/>
  <c r="CY199" i="4"/>
  <c r="CY200" i="4"/>
  <c r="CY201" i="4"/>
  <c r="CY202" i="4"/>
  <c r="CY203" i="4"/>
  <c r="CY204" i="4"/>
  <c r="CY205" i="4"/>
  <c r="CY206" i="4"/>
  <c r="CY207" i="4"/>
  <c r="CY208" i="4"/>
  <c r="CY209" i="4"/>
  <c r="CY210" i="4"/>
  <c r="CY211" i="4"/>
  <c r="CY212" i="4"/>
  <c r="CY213" i="4"/>
  <c r="CY214" i="4"/>
  <c r="CY215" i="4"/>
  <c r="CY216" i="4"/>
  <c r="CY217" i="4"/>
  <c r="CY218" i="4"/>
  <c r="CY219" i="4"/>
  <c r="CY220" i="4"/>
  <c r="CY221" i="4"/>
  <c r="CY222" i="4"/>
  <c r="CY223" i="4"/>
  <c r="CY224" i="4"/>
  <c r="CY225" i="4"/>
  <c r="CY226" i="4"/>
  <c r="CY227" i="4"/>
  <c r="CY228" i="4"/>
  <c r="CY229" i="4"/>
  <c r="CY230" i="4"/>
  <c r="CY231" i="4"/>
  <c r="CY232" i="4"/>
  <c r="CY233" i="4"/>
  <c r="CY234" i="4"/>
  <c r="CY235" i="4"/>
  <c r="CY236" i="4"/>
  <c r="CY237" i="4"/>
  <c r="CY238" i="4"/>
  <c r="CY239" i="4"/>
  <c r="CY240" i="4"/>
  <c r="CY241" i="4"/>
  <c r="CY242" i="4"/>
  <c r="CY243" i="4"/>
  <c r="CY244" i="4"/>
  <c r="CY245" i="4"/>
  <c r="CY246" i="4"/>
  <c r="CY247" i="4"/>
  <c r="CY248" i="4"/>
  <c r="CY249" i="4"/>
  <c r="CY250" i="4"/>
  <c r="CY251" i="4"/>
  <c r="CY252" i="4"/>
  <c r="CY253" i="4"/>
  <c r="CY254" i="4"/>
  <c r="CY255" i="4"/>
  <c r="CY256" i="4"/>
  <c r="CY257" i="4"/>
  <c r="CY258" i="4"/>
  <c r="CY259" i="4"/>
  <c r="CY260" i="4"/>
  <c r="CY261" i="4"/>
  <c r="CY262" i="4"/>
  <c r="CY263" i="4"/>
  <c r="CY264" i="4"/>
  <c r="CY265" i="4"/>
  <c r="CY266" i="4"/>
  <c r="CY267" i="4"/>
  <c r="CY268" i="4"/>
  <c r="CY269" i="4"/>
  <c r="CY270" i="4"/>
  <c r="CY271" i="4"/>
  <c r="CY272" i="4"/>
  <c r="CY273" i="4"/>
  <c r="CY274" i="4"/>
  <c r="CY275" i="4"/>
  <c r="CY276" i="4"/>
  <c r="CY277" i="4"/>
  <c r="CY278" i="4"/>
  <c r="CY279" i="4"/>
  <c r="CY280" i="4"/>
  <c r="CY281" i="4"/>
  <c r="CY282" i="4"/>
  <c r="CY283" i="4"/>
  <c r="CY284" i="4"/>
  <c r="CY285" i="4"/>
  <c r="CY286" i="4"/>
  <c r="CY287" i="4"/>
  <c r="CY288" i="4"/>
  <c r="CY289" i="4"/>
  <c r="CY290" i="4"/>
  <c r="CY291" i="4"/>
  <c r="CY292" i="4"/>
  <c r="CY293" i="4"/>
  <c r="CY294" i="4"/>
  <c r="CY295" i="4"/>
  <c r="CY296" i="4"/>
  <c r="CY297" i="4"/>
  <c r="CY298" i="4"/>
  <c r="CY299" i="4"/>
  <c r="CY300" i="4"/>
  <c r="CY301" i="4"/>
  <c r="CY302" i="4"/>
  <c r="CY303" i="4"/>
  <c r="CY304" i="4"/>
  <c r="CY305" i="4"/>
  <c r="CY306" i="4"/>
  <c r="CY307" i="4"/>
  <c r="CY308" i="4"/>
  <c r="CY309" i="4"/>
  <c r="CY310" i="4"/>
  <c r="CY311" i="4"/>
  <c r="CY312" i="4"/>
  <c r="CY313" i="4"/>
  <c r="CY314" i="4"/>
  <c r="CY315" i="4"/>
  <c r="CY316" i="4"/>
  <c r="CY317" i="4"/>
  <c r="CY318" i="4"/>
  <c r="CY319" i="4"/>
  <c r="CY320" i="4"/>
  <c r="CY321" i="4"/>
  <c r="CY322" i="4"/>
  <c r="CY323" i="4"/>
  <c r="CY324" i="4"/>
  <c r="CY325" i="4"/>
  <c r="CY326" i="4"/>
  <c r="CY327" i="4"/>
  <c r="CY328" i="4"/>
  <c r="CY329" i="4"/>
  <c r="CY330" i="4"/>
  <c r="CY331" i="4"/>
  <c r="CY332" i="4"/>
  <c r="CY333" i="4"/>
  <c r="CY334" i="4"/>
  <c r="CY335" i="4"/>
  <c r="CY336" i="4"/>
  <c r="CY337" i="4"/>
  <c r="CY338" i="4"/>
  <c r="CY339" i="4"/>
  <c r="CY340" i="4"/>
  <c r="CY341" i="4"/>
  <c r="CY342" i="4"/>
  <c r="CY343" i="4"/>
  <c r="CY344" i="4"/>
  <c r="CY345" i="4"/>
  <c r="CY346" i="4"/>
  <c r="CY347" i="4"/>
  <c r="CY348" i="4"/>
  <c r="CY349" i="4"/>
  <c r="CY350" i="4"/>
  <c r="CY351" i="4"/>
  <c r="CY352" i="4"/>
  <c r="CY353" i="4"/>
  <c r="CY354" i="4"/>
  <c r="CY355" i="4"/>
  <c r="CY356" i="4"/>
  <c r="CY357" i="4"/>
  <c r="CY358" i="4"/>
  <c r="CY359" i="4"/>
  <c r="CY360" i="4"/>
  <c r="CY361" i="4"/>
  <c r="CY362" i="4"/>
  <c r="CY363" i="4"/>
  <c r="CY364" i="4"/>
  <c r="CY365" i="4"/>
  <c r="CY366" i="4"/>
  <c r="CY367" i="4"/>
  <c r="CT3" i="4"/>
  <c r="CU3" i="4"/>
  <c r="CV3" i="4"/>
  <c r="CW3" i="4"/>
  <c r="CX3" i="4"/>
  <c r="CY3" i="4"/>
  <c r="BZ3" i="4"/>
  <c r="DP3" i="4" s="1"/>
  <c r="CA3" i="4"/>
  <c r="DQ3" i="4" s="1"/>
  <c r="CB3" i="4"/>
  <c r="CC3" i="4"/>
  <c r="CD3" i="4"/>
  <c r="AN3" i="4"/>
  <c r="AM3" i="4"/>
  <c r="AL3" i="4"/>
  <c r="AK3" i="4"/>
  <c r="AJ3" i="4"/>
  <c r="EQ17" i="4"/>
  <c r="EQ10" i="4"/>
  <c r="EQ3" i="4"/>
  <c r="BJ367" i="4"/>
  <c r="BJ366" i="4"/>
  <c r="BJ365" i="4"/>
  <c r="BJ364" i="4"/>
  <c r="BJ363" i="4"/>
  <c r="BJ362" i="4"/>
  <c r="BJ360" i="4"/>
  <c r="BJ361" i="4" s="1"/>
  <c r="BJ359" i="4"/>
  <c r="BJ358" i="4"/>
  <c r="BJ357" i="4"/>
  <c r="BJ356" i="4"/>
  <c r="BJ355" i="4"/>
  <c r="BJ354" i="4"/>
  <c r="BJ353" i="4"/>
  <c r="BJ352" i="4"/>
  <c r="BJ351" i="4"/>
  <c r="BJ350" i="4"/>
  <c r="BJ349" i="4"/>
  <c r="BJ348" i="4"/>
  <c r="BJ347" i="4"/>
  <c r="BJ346" i="4"/>
  <c r="BJ345" i="4"/>
  <c r="BJ344" i="4"/>
  <c r="BJ343" i="4"/>
  <c r="BJ342" i="4"/>
  <c r="BJ341" i="4"/>
  <c r="BJ340" i="4"/>
  <c r="BJ339" i="4"/>
  <c r="BJ338" i="4"/>
  <c r="BJ337" i="4"/>
  <c r="BJ336" i="4"/>
  <c r="BJ335" i="4"/>
  <c r="BJ334" i="4"/>
  <c r="BJ333" i="4"/>
  <c r="BJ332" i="4"/>
  <c r="BJ331" i="4"/>
  <c r="BJ330" i="4"/>
  <c r="BJ329" i="4"/>
  <c r="BJ328" i="4"/>
  <c r="BJ327" i="4"/>
  <c r="BJ326" i="4"/>
  <c r="BJ325" i="4"/>
  <c r="BJ324" i="4"/>
  <c r="BJ323" i="4"/>
  <c r="BJ322" i="4"/>
  <c r="BJ321" i="4"/>
  <c r="BJ320" i="4"/>
  <c r="BJ319" i="4"/>
  <c r="BJ318" i="4"/>
  <c r="BJ317" i="4"/>
  <c r="BJ316" i="4"/>
  <c r="BJ315" i="4"/>
  <c r="BJ314" i="4"/>
  <c r="BJ313" i="4"/>
  <c r="BJ312" i="4"/>
  <c r="BJ311" i="4"/>
  <c r="BJ310" i="4"/>
  <c r="BJ309" i="4"/>
  <c r="BJ308" i="4"/>
  <c r="BJ307" i="4"/>
  <c r="BJ306" i="4"/>
  <c r="BJ305" i="4"/>
  <c r="BJ304" i="4"/>
  <c r="BJ303" i="4"/>
  <c r="BJ302" i="4"/>
  <c r="BJ301" i="4"/>
  <c r="BJ300" i="4"/>
  <c r="BJ299" i="4"/>
  <c r="BJ298" i="4"/>
  <c r="BJ297" i="4"/>
  <c r="BJ296" i="4"/>
  <c r="BJ295" i="4"/>
  <c r="BJ294" i="4"/>
  <c r="BJ293" i="4"/>
  <c r="BJ292" i="4"/>
  <c r="BJ291" i="4"/>
  <c r="BJ290" i="4"/>
  <c r="BJ289" i="4"/>
  <c r="BJ288" i="4"/>
  <c r="BJ287" i="4"/>
  <c r="BJ286" i="4"/>
  <c r="BJ285" i="4"/>
  <c r="BJ284" i="4"/>
  <c r="BJ283" i="4"/>
  <c r="BJ282" i="4"/>
  <c r="BJ281" i="4"/>
  <c r="BJ280" i="4"/>
  <c r="BJ279" i="4"/>
  <c r="BJ278" i="4"/>
  <c r="BJ277" i="4"/>
  <c r="BJ276" i="4"/>
  <c r="BJ275" i="4"/>
  <c r="BJ274" i="4"/>
  <c r="BJ273" i="4"/>
  <c r="BJ272" i="4"/>
  <c r="BJ271" i="4"/>
  <c r="BJ270" i="4"/>
  <c r="BJ269" i="4"/>
  <c r="BJ268" i="4"/>
  <c r="BJ267" i="4"/>
  <c r="BJ266" i="4"/>
  <c r="BJ265" i="4"/>
  <c r="BJ264" i="4"/>
  <c r="BJ263" i="4"/>
  <c r="BJ262" i="4"/>
  <c r="BJ261" i="4"/>
  <c r="BJ260" i="4"/>
  <c r="BJ259" i="4"/>
  <c r="BJ258" i="4"/>
  <c r="BJ257" i="4"/>
  <c r="BJ256" i="4"/>
  <c r="BJ255" i="4"/>
  <c r="BJ254" i="4"/>
  <c r="BJ253" i="4"/>
  <c r="BJ252" i="4"/>
  <c r="BJ251" i="4"/>
  <c r="BJ250" i="4"/>
  <c r="BJ249" i="4"/>
  <c r="BJ248" i="4"/>
  <c r="BJ247" i="4"/>
  <c r="BJ246" i="4"/>
  <c r="BJ245" i="4"/>
  <c r="BJ244" i="4"/>
  <c r="BJ243" i="4"/>
  <c r="BJ242" i="4"/>
  <c r="BJ241" i="4"/>
  <c r="BJ240" i="4"/>
  <c r="BJ239" i="4"/>
  <c r="BJ238" i="4"/>
  <c r="BJ237" i="4"/>
  <c r="BJ236" i="4"/>
  <c r="BJ235" i="4"/>
  <c r="BJ234" i="4"/>
  <c r="BJ233" i="4"/>
  <c r="BJ232" i="4"/>
  <c r="BJ231" i="4"/>
  <c r="BJ230" i="4"/>
  <c r="BJ229" i="4"/>
  <c r="BJ228" i="4"/>
  <c r="BJ227" i="4"/>
  <c r="BJ226" i="4"/>
  <c r="BJ225" i="4"/>
  <c r="BJ224" i="4"/>
  <c r="BJ223" i="4"/>
  <c r="BJ222" i="4"/>
  <c r="BJ221" i="4"/>
  <c r="BJ220" i="4"/>
  <c r="BJ219" i="4"/>
  <c r="BJ218" i="4"/>
  <c r="BJ217" i="4"/>
  <c r="BJ216" i="4"/>
  <c r="BJ215" i="4"/>
  <c r="BJ214" i="4"/>
  <c r="BJ213" i="4"/>
  <c r="BJ212" i="4"/>
  <c r="BJ211" i="4"/>
  <c r="BJ210" i="4"/>
  <c r="BJ209" i="4"/>
  <c r="BJ208" i="4"/>
  <c r="BJ207" i="4"/>
  <c r="BJ206" i="4"/>
  <c r="BJ205" i="4"/>
  <c r="BJ204" i="4"/>
  <c r="BJ203" i="4"/>
  <c r="BJ202" i="4"/>
  <c r="BJ201" i="4"/>
  <c r="BJ200" i="4"/>
  <c r="BJ199" i="4"/>
  <c r="BJ198" i="4"/>
  <c r="BJ197" i="4"/>
  <c r="BJ196" i="4"/>
  <c r="BJ195" i="4"/>
  <c r="BJ194" i="4"/>
  <c r="BJ193" i="4"/>
  <c r="BJ192" i="4"/>
  <c r="BJ191" i="4"/>
  <c r="BJ190" i="4"/>
  <c r="BJ189" i="4"/>
  <c r="BJ188" i="4"/>
  <c r="BJ187" i="4"/>
  <c r="BJ186" i="4"/>
  <c r="BJ185" i="4"/>
  <c r="BJ184" i="4"/>
  <c r="BJ183" i="4"/>
  <c r="BJ182" i="4"/>
  <c r="BJ181" i="4"/>
  <c r="BJ180" i="4"/>
  <c r="BJ179" i="4"/>
  <c r="BJ178" i="4"/>
  <c r="BJ177" i="4"/>
  <c r="BJ176" i="4"/>
  <c r="BJ175" i="4"/>
  <c r="BJ174" i="4"/>
  <c r="BJ173" i="4"/>
  <c r="BJ172" i="4"/>
  <c r="BJ171" i="4"/>
  <c r="BJ170" i="4"/>
  <c r="BJ169" i="4"/>
  <c r="BJ168" i="4"/>
  <c r="BJ167" i="4"/>
  <c r="BJ166" i="4"/>
  <c r="BJ165" i="4"/>
  <c r="BJ164" i="4"/>
  <c r="BJ163" i="4"/>
  <c r="BJ162" i="4"/>
  <c r="BJ161" i="4"/>
  <c r="BJ160" i="4"/>
  <c r="BJ159" i="4"/>
  <c r="BJ158" i="4"/>
  <c r="BJ157" i="4"/>
  <c r="BJ156" i="4"/>
  <c r="BJ155" i="4"/>
  <c r="BJ154" i="4"/>
  <c r="BJ153" i="4"/>
  <c r="BJ152" i="4"/>
  <c r="BJ151" i="4"/>
  <c r="BJ150" i="4"/>
  <c r="BJ149" i="4"/>
  <c r="BJ148" i="4"/>
  <c r="BJ147" i="4"/>
  <c r="BJ146" i="4"/>
  <c r="BJ145" i="4"/>
  <c r="BJ144" i="4"/>
  <c r="BJ143" i="4"/>
  <c r="BJ142" i="4"/>
  <c r="BJ141" i="4"/>
  <c r="BJ140" i="4"/>
  <c r="BJ139" i="4"/>
  <c r="BJ138" i="4"/>
  <c r="BJ137" i="4"/>
  <c r="BJ136" i="4"/>
  <c r="BJ135" i="4"/>
  <c r="BJ134" i="4"/>
  <c r="BJ133" i="4"/>
  <c r="BJ132" i="4"/>
  <c r="BJ131" i="4"/>
  <c r="BJ130" i="4"/>
  <c r="BJ129" i="4"/>
  <c r="BJ128" i="4"/>
  <c r="BJ127" i="4"/>
  <c r="BJ126" i="4"/>
  <c r="BJ125" i="4"/>
  <c r="BJ124" i="4"/>
  <c r="BJ123" i="4"/>
  <c r="BJ122" i="4"/>
  <c r="BJ121" i="4"/>
  <c r="BJ120" i="4"/>
  <c r="BJ119" i="4"/>
  <c r="BJ118" i="4"/>
  <c r="BJ117" i="4"/>
  <c r="BJ116" i="4"/>
  <c r="BJ115" i="4"/>
  <c r="BJ114" i="4"/>
  <c r="BJ113" i="4"/>
  <c r="BJ112" i="4"/>
  <c r="BJ111" i="4"/>
  <c r="BJ110" i="4"/>
  <c r="BJ109" i="4"/>
  <c r="BJ108" i="4"/>
  <c r="BJ107" i="4"/>
  <c r="BJ106" i="4"/>
  <c r="BJ105" i="4"/>
  <c r="BJ104" i="4"/>
  <c r="BJ103" i="4"/>
  <c r="BJ102" i="4"/>
  <c r="BJ101" i="4"/>
  <c r="BJ100" i="4"/>
  <c r="BJ99" i="4"/>
  <c r="BJ98" i="4"/>
  <c r="BJ97" i="4"/>
  <c r="BJ96" i="4"/>
  <c r="BJ95" i="4"/>
  <c r="BJ94" i="4"/>
  <c r="BJ93" i="4"/>
  <c r="BJ92" i="4"/>
  <c r="BJ91" i="4"/>
  <c r="BJ90" i="4"/>
  <c r="BJ89" i="4"/>
  <c r="BJ88" i="4"/>
  <c r="BJ87" i="4"/>
  <c r="BJ86" i="4"/>
  <c r="BJ85" i="4"/>
  <c r="BJ84" i="4"/>
  <c r="BJ83" i="4"/>
  <c r="BJ82" i="4"/>
  <c r="BJ81" i="4"/>
  <c r="BJ80" i="4"/>
  <c r="BJ79" i="4"/>
  <c r="BJ78" i="4"/>
  <c r="BJ77" i="4"/>
  <c r="BJ76" i="4"/>
  <c r="BJ75" i="4"/>
  <c r="BJ74" i="4"/>
  <c r="BJ73" i="4"/>
  <c r="BJ72" i="4"/>
  <c r="BJ71" i="4"/>
  <c r="BJ70" i="4"/>
  <c r="BJ69" i="4"/>
  <c r="BJ68" i="4"/>
  <c r="BJ67" i="4"/>
  <c r="BJ66" i="4"/>
  <c r="BJ65" i="4"/>
  <c r="BJ64" i="4"/>
  <c r="BJ63" i="4"/>
  <c r="BJ62" i="4"/>
  <c r="BJ61" i="4"/>
  <c r="BJ60" i="4"/>
  <c r="BJ59" i="4"/>
  <c r="BJ58" i="4"/>
  <c r="BJ57" i="4"/>
  <c r="BJ56" i="4"/>
  <c r="BJ55" i="4"/>
  <c r="BJ54" i="4"/>
  <c r="BJ53" i="4"/>
  <c r="BJ52" i="4"/>
  <c r="BJ51" i="4"/>
  <c r="BJ50" i="4"/>
  <c r="BJ49" i="4"/>
  <c r="BJ48" i="4"/>
  <c r="BJ47" i="4"/>
  <c r="BJ46" i="4"/>
  <c r="BJ45" i="4"/>
  <c r="BJ44" i="4"/>
  <c r="BJ43" i="4"/>
  <c r="BJ42" i="4"/>
  <c r="BJ41" i="4"/>
  <c r="BJ40" i="4"/>
  <c r="BJ39" i="4"/>
  <c r="BJ38" i="4"/>
  <c r="BJ37" i="4"/>
  <c r="BJ36" i="4"/>
  <c r="BJ35" i="4"/>
  <c r="BJ34" i="4"/>
  <c r="BJ33" i="4"/>
  <c r="BJ32" i="4"/>
  <c r="BJ31" i="4"/>
  <c r="BJ30" i="4"/>
  <c r="BJ29" i="4"/>
  <c r="BJ28" i="4"/>
  <c r="BJ27" i="4"/>
  <c r="BJ26" i="4"/>
  <c r="BJ25" i="4"/>
  <c r="BJ24" i="4"/>
  <c r="BJ23" i="4"/>
  <c r="BJ22" i="4"/>
  <c r="BJ21" i="4"/>
  <c r="BJ20" i="4"/>
  <c r="BJ19" i="4"/>
  <c r="BJ18" i="4"/>
  <c r="BJ17" i="4"/>
  <c r="BJ16" i="4"/>
  <c r="BJ15" i="4"/>
  <c r="BJ14" i="4"/>
  <c r="BJ13" i="4"/>
  <c r="BJ12" i="4"/>
  <c r="BJ11" i="4"/>
  <c r="BJ10" i="4"/>
  <c r="BJ9" i="4"/>
  <c r="BJ8" i="4"/>
  <c r="BJ7" i="4"/>
  <c r="BJ6" i="4"/>
  <c r="BJ5" i="4"/>
  <c r="BJ4" i="4"/>
  <c r="BJ3" i="4" s="1"/>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T9" i="4"/>
  <c r="T8" i="4"/>
  <c r="T7" i="4"/>
  <c r="T6" i="4"/>
  <c r="T5" i="4"/>
  <c r="T4" i="4"/>
  <c r="T3" i="4"/>
  <c r="DG20" i="11"/>
  <c r="DG9" i="11"/>
  <c r="DG16" i="11"/>
  <c r="DG24" i="11"/>
  <c r="DG25" i="11"/>
  <c r="DG13" i="11"/>
  <c r="DG14" i="11"/>
  <c r="DG27" i="11"/>
  <c r="DG15" i="11"/>
  <c r="DG4" i="11"/>
  <c r="DG17" i="11"/>
  <c r="DG8" i="11"/>
  <c r="DG18" i="11"/>
  <c r="DG11" i="11"/>
  <c r="DG6" i="11"/>
  <c r="DG5" i="11"/>
  <c r="DG21" i="11"/>
  <c r="DG12" i="11"/>
  <c r="DG19" i="11"/>
  <c r="DG22" i="11"/>
  <c r="DG7" i="11"/>
  <c r="DG23" i="11"/>
  <c r="DG10" i="11"/>
  <c r="DG26" i="11"/>
  <c r="BY52" i="4"/>
  <c r="AI52" i="4"/>
  <c r="ER3" i="4" l="1"/>
  <c r="DS3" i="4"/>
  <c r="DR3" i="4"/>
  <c r="EO5" i="4"/>
  <c r="CZ3" i="4"/>
  <c r="DT3" i="4"/>
  <c r="CE52" i="4"/>
  <c r="AO52" i="4"/>
  <c r="DO52" i="4"/>
  <c r="BY51" i="4"/>
  <c r="BY50" i="4"/>
  <c r="AI51" i="4"/>
  <c r="AI50" i="4"/>
  <c r="BY49" i="4"/>
  <c r="AI49" i="4"/>
  <c r="BY48" i="4"/>
  <c r="AI48" i="4"/>
  <c r="AO48" i="4" s="1"/>
  <c r="BY47" i="4"/>
  <c r="AI47" i="4"/>
  <c r="BY46" i="4"/>
  <c r="AI46" i="4"/>
  <c r="BY45" i="4"/>
  <c r="AI45" i="4"/>
  <c r="BY44" i="4"/>
  <c r="AI44" i="4"/>
  <c r="BY43" i="4"/>
  <c r="AI43" i="4"/>
  <c r="BY42" i="4"/>
  <c r="AI42" i="4"/>
  <c r="BY41" i="4"/>
  <c r="AI41" i="4"/>
  <c r="BY40" i="4"/>
  <c r="AI40" i="4"/>
  <c r="BY39" i="4"/>
  <c r="AI39" i="4"/>
  <c r="BY38" i="4"/>
  <c r="AI38" i="4"/>
  <c r="BY37" i="4"/>
  <c r="AI37" i="4"/>
  <c r="DU52" i="4" l="1"/>
  <c r="EO12" i="4"/>
  <c r="EO19" i="4"/>
  <c r="CE50" i="4"/>
  <c r="CE44" i="4"/>
  <c r="CE39" i="4"/>
  <c r="CE41" i="4"/>
  <c r="CE45" i="4"/>
  <c r="DO51" i="4"/>
  <c r="CE51" i="4"/>
  <c r="CE47" i="4"/>
  <c r="CE40" i="4"/>
  <c r="DO46" i="4"/>
  <c r="CE46" i="4"/>
  <c r="CE38" i="4"/>
  <c r="CE43" i="4"/>
  <c r="CE37" i="4"/>
  <c r="CE49" i="4"/>
  <c r="CE42" i="4"/>
  <c r="CE48" i="4"/>
  <c r="AO45" i="4"/>
  <c r="DO38" i="4"/>
  <c r="AO47" i="4"/>
  <c r="DO39" i="4"/>
  <c r="DO37" i="4"/>
  <c r="AO42" i="4"/>
  <c r="AO49" i="4"/>
  <c r="DO50" i="4"/>
  <c r="AO50" i="4"/>
  <c r="AO41" i="4"/>
  <c r="AO38" i="4"/>
  <c r="AO39" i="4"/>
  <c r="AO51" i="4"/>
  <c r="AO44" i="4"/>
  <c r="AO40" i="4"/>
  <c r="AO37" i="4"/>
  <c r="DO40" i="4"/>
  <c r="DO47" i="4"/>
  <c r="AO43" i="4"/>
  <c r="AO46" i="4"/>
  <c r="DO48" i="4"/>
  <c r="DO49" i="4"/>
  <c r="DO45" i="4"/>
  <c r="DO44" i="4"/>
  <c r="DO42" i="4"/>
  <c r="DU42" i="4" s="1"/>
  <c r="DO41" i="4"/>
  <c r="DO43" i="4"/>
  <c r="BY36" i="4"/>
  <c r="AI36" i="4"/>
  <c r="BY35" i="4"/>
  <c r="AI35" i="4"/>
  <c r="CX227" i="4"/>
  <c r="CX225" i="4"/>
  <c r="CX224" i="4"/>
  <c r="CX220" i="4"/>
  <c r="CX217" i="4"/>
  <c r="CX216" i="4"/>
  <c r="CX215" i="4"/>
  <c r="CX213" i="4"/>
  <c r="CX212" i="4"/>
  <c r="BY34" i="4"/>
  <c r="AI34" i="4"/>
  <c r="CX199" i="4"/>
  <c r="CX200" i="4"/>
  <c r="CX201" i="4"/>
  <c r="CX202" i="4"/>
  <c r="CX203" i="4"/>
  <c r="CX204" i="4"/>
  <c r="CX205" i="4"/>
  <c r="CX207" i="4"/>
  <c r="CX208" i="4"/>
  <c r="CX209" i="4"/>
  <c r="CX210" i="4"/>
  <c r="CX211" i="4"/>
  <c r="CX218" i="4"/>
  <c r="CX221" i="4"/>
  <c r="CX222" i="4"/>
  <c r="CX223" i="4"/>
  <c r="BY33" i="4"/>
  <c r="AI33" i="4"/>
  <c r="BY32" i="4"/>
  <c r="AI32" i="4"/>
  <c r="BY31" i="4"/>
  <c r="AI31" i="4"/>
  <c r="BY30" i="4"/>
  <c r="AI30" i="4"/>
  <c r="BY29" i="4"/>
  <c r="AI29" i="4"/>
  <c r="BY28" i="4"/>
  <c r="AI28" i="4"/>
  <c r="BY27" i="4"/>
  <c r="AI27" i="4"/>
  <c r="BY26" i="4"/>
  <c r="AI26" i="4"/>
  <c r="BY25" i="4"/>
  <c r="AI25" i="4"/>
  <c r="BY24" i="4"/>
  <c r="AI24" i="4"/>
  <c r="BY23" i="4"/>
  <c r="AI23" i="4"/>
  <c r="BY22" i="4"/>
  <c r="AI22" i="4"/>
  <c r="BY21" i="4"/>
  <c r="AI21" i="4"/>
  <c r="BY20" i="4"/>
  <c r="AI20" i="4"/>
  <c r="BY19" i="4"/>
  <c r="AI19" i="4"/>
  <c r="DU51" i="4" l="1"/>
  <c r="DU50" i="4"/>
  <c r="DU49" i="4"/>
  <c r="DU48" i="4"/>
  <c r="DU47" i="4"/>
  <c r="DU46" i="4"/>
  <c r="DU45" i="4"/>
  <c r="DU44" i="4"/>
  <c r="DU43" i="4"/>
  <c r="DU41" i="4"/>
  <c r="DU40" i="4"/>
  <c r="DU39" i="4"/>
  <c r="DU38" i="4"/>
  <c r="DU37" i="4"/>
  <c r="CE20" i="4"/>
  <c r="CE36" i="4"/>
  <c r="CE25" i="4"/>
  <c r="CE28" i="4"/>
  <c r="CE30" i="4"/>
  <c r="CE35" i="4"/>
  <c r="CE24" i="4"/>
  <c r="CE31" i="4"/>
  <c r="CE19" i="4"/>
  <c r="CE23" i="4"/>
  <c r="CE22" i="4"/>
  <c r="CE29" i="4"/>
  <c r="CE27" i="4"/>
  <c r="CE26" i="4"/>
  <c r="CE21" i="4"/>
  <c r="AO30" i="4"/>
  <c r="AO24" i="4"/>
  <c r="DO29" i="4"/>
  <c r="AO35" i="4"/>
  <c r="DO20" i="4"/>
  <c r="DO19" i="4"/>
  <c r="AO29" i="4"/>
  <c r="AO23" i="4"/>
  <c r="DO35" i="4"/>
  <c r="DO28" i="4"/>
  <c r="AO21" i="4"/>
  <c r="AO34" i="4"/>
  <c r="DO36" i="4"/>
  <c r="DO27" i="4"/>
  <c r="AO36" i="4"/>
  <c r="AO22" i="4"/>
  <c r="DO24" i="4"/>
  <c r="AO27" i="4"/>
  <c r="AO26" i="4"/>
  <c r="AO32" i="4"/>
  <c r="AO20" i="4"/>
  <c r="DO26" i="4"/>
  <c r="AO28" i="4"/>
  <c r="AO33" i="4"/>
  <c r="DO22" i="4"/>
  <c r="AO19" i="4"/>
  <c r="AO25" i="4"/>
  <c r="AO31" i="4"/>
  <c r="DO21" i="4"/>
  <c r="DO34" i="4"/>
  <c r="DO23" i="4"/>
  <c r="DO31" i="4"/>
  <c r="DO32" i="4"/>
  <c r="DO30" i="4"/>
  <c r="DO25" i="4"/>
  <c r="DU28" i="4"/>
  <c r="DO33" i="4"/>
  <c r="CX219" i="4"/>
  <c r="CX206" i="4"/>
  <c r="CX228" i="4"/>
  <c r="CX226" i="4"/>
  <c r="CX214" i="4"/>
  <c r="BY18" i="4"/>
  <c r="AI18" i="4"/>
  <c r="BY17" i="4"/>
  <c r="AI17" i="4"/>
  <c r="BY16" i="4"/>
  <c r="AI16" i="4"/>
  <c r="BY15" i="4"/>
  <c r="AI15" i="4"/>
  <c r="BY14" i="4"/>
  <c r="AI14" i="4"/>
  <c r="BY13" i="4"/>
  <c r="AI13" i="4"/>
  <c r="BY12" i="4"/>
  <c r="AI12" i="4"/>
  <c r="BY11" i="4"/>
  <c r="AI11" i="4"/>
  <c r="DU36" i="4" l="1"/>
  <c r="DU35" i="4"/>
  <c r="DU34" i="4"/>
  <c r="DU33" i="4"/>
  <c r="DU32" i="4"/>
  <c r="DU31" i="4"/>
  <c r="DU30" i="4"/>
  <c r="DU29" i="4"/>
  <c r="DU27" i="4"/>
  <c r="DU26" i="4"/>
  <c r="DU25" i="4"/>
  <c r="DU24" i="4"/>
  <c r="DU23" i="4"/>
  <c r="DU22" i="4"/>
  <c r="DU21" i="4"/>
  <c r="DU20" i="4"/>
  <c r="DU19" i="4"/>
  <c r="CE12" i="4"/>
  <c r="CE15" i="4"/>
  <c r="CE16" i="4"/>
  <c r="CE33" i="4"/>
  <c r="CE18" i="4"/>
  <c r="CE11" i="4"/>
  <c r="CE17" i="4"/>
  <c r="CE32" i="4"/>
  <c r="CE13" i="4"/>
  <c r="CE14" i="4"/>
  <c r="CE34" i="4"/>
  <c r="AO13" i="4"/>
  <c r="DO15" i="4"/>
  <c r="DU15" i="4" s="1"/>
  <c r="DO14" i="4"/>
  <c r="AO11" i="4"/>
  <c r="AO14" i="4"/>
  <c r="DO13" i="4"/>
  <c r="AO12" i="4"/>
  <c r="AO18" i="4"/>
  <c r="AO15" i="4"/>
  <c r="AO17" i="4"/>
  <c r="AO16" i="4"/>
  <c r="DO18" i="4"/>
  <c r="DO16" i="4"/>
  <c r="DO12" i="4"/>
  <c r="DO17" i="4"/>
  <c r="DO11" i="4"/>
  <c r="BY10" i="4"/>
  <c r="AI10" i="4"/>
  <c r="BY9" i="4"/>
  <c r="AI9" i="4"/>
  <c r="BY8" i="4"/>
  <c r="AI8" i="4"/>
  <c r="BY7" i="4"/>
  <c r="AI7" i="4"/>
  <c r="BY6" i="4"/>
  <c r="AI6" i="4"/>
  <c r="BY5" i="4"/>
  <c r="AI5" i="4"/>
  <c r="BY4" i="4"/>
  <c r="DO4" i="4" s="1"/>
  <c r="DU4" i="4" s="1"/>
  <c r="AI4" i="4"/>
  <c r="AI54" i="4"/>
  <c r="BY54" i="4"/>
  <c r="DO54" i="4" s="1"/>
  <c r="DU54" i="4" s="1"/>
  <c r="DO5" i="4" l="1"/>
  <c r="DU5" i="4" s="1"/>
  <c r="DO6" i="4"/>
  <c r="DU6" i="4" s="1"/>
  <c r="DO7" i="4"/>
  <c r="DU7" i="4" s="1"/>
  <c r="DO8" i="4"/>
  <c r="DU8" i="4" s="1"/>
  <c r="DU18" i="4"/>
  <c r="DU17" i="4"/>
  <c r="DU16" i="4"/>
  <c r="DU14" i="4"/>
  <c r="DU13" i="4"/>
  <c r="DU12" i="4"/>
  <c r="DU11" i="4"/>
  <c r="CE6" i="4"/>
  <c r="CE5" i="4"/>
  <c r="CE7" i="4"/>
  <c r="CE54" i="4"/>
  <c r="CE9" i="4"/>
  <c r="CE8" i="4"/>
  <c r="CE10" i="4"/>
  <c r="CE4" i="4"/>
  <c r="AO10" i="4"/>
  <c r="AO7" i="4"/>
  <c r="AO6" i="4"/>
  <c r="AO4" i="4"/>
  <c r="AO9" i="4"/>
  <c r="AO5" i="4"/>
  <c r="AO8" i="4"/>
  <c r="AO54" i="4"/>
  <c r="DO10" i="4"/>
  <c r="DO9" i="4"/>
  <c r="BY3" i="4"/>
  <c r="AI3" i="4"/>
  <c r="CX367" i="4"/>
  <c r="CX366" i="4"/>
  <c r="CX365" i="4"/>
  <c r="CX364" i="4"/>
  <c r="CX363" i="4"/>
  <c r="CX362" i="4"/>
  <c r="CX361" i="4"/>
  <c r="CX360" i="4"/>
  <c r="CX359" i="4"/>
  <c r="CX358" i="4"/>
  <c r="CX357" i="4"/>
  <c r="CX356" i="4"/>
  <c r="CX355" i="4"/>
  <c r="CX354" i="4"/>
  <c r="CX353" i="4"/>
  <c r="CX352" i="4"/>
  <c r="CX351" i="4"/>
  <c r="CX350" i="4"/>
  <c r="CX349" i="4"/>
  <c r="CX348" i="4"/>
  <c r="CX347" i="4"/>
  <c r="CX346" i="4"/>
  <c r="CX345" i="4"/>
  <c r="CX344" i="4"/>
  <c r="CX343" i="4"/>
  <c r="CX342" i="4"/>
  <c r="CX341" i="4"/>
  <c r="CX340" i="4"/>
  <c r="CX339" i="4"/>
  <c r="CX338" i="4"/>
  <c r="CX337" i="4"/>
  <c r="CX336" i="4"/>
  <c r="CX335" i="4"/>
  <c r="CX334" i="4"/>
  <c r="CX333" i="4"/>
  <c r="CX332" i="4"/>
  <c r="CX331" i="4"/>
  <c r="CX330" i="4"/>
  <c r="CX329" i="4"/>
  <c r="CX328" i="4"/>
  <c r="CX327" i="4"/>
  <c r="CX326" i="4"/>
  <c r="CX325" i="4"/>
  <c r="CX324" i="4"/>
  <c r="CX323" i="4"/>
  <c r="CX322" i="4"/>
  <c r="CX321" i="4"/>
  <c r="CX320" i="4"/>
  <c r="CX319" i="4"/>
  <c r="CX318" i="4"/>
  <c r="CX317" i="4"/>
  <c r="CX316" i="4"/>
  <c r="CX315" i="4"/>
  <c r="CX314" i="4"/>
  <c r="CX313" i="4"/>
  <c r="CX312" i="4"/>
  <c r="CX311" i="4"/>
  <c r="CX310" i="4"/>
  <c r="CX309" i="4"/>
  <c r="CX308" i="4"/>
  <c r="CX307" i="4"/>
  <c r="CX306" i="4"/>
  <c r="CX305" i="4"/>
  <c r="CX304" i="4"/>
  <c r="CX303" i="4"/>
  <c r="CX302" i="4"/>
  <c r="CX301" i="4"/>
  <c r="CX300" i="4"/>
  <c r="CX299" i="4"/>
  <c r="CX298" i="4"/>
  <c r="CX297" i="4"/>
  <c r="CX296" i="4"/>
  <c r="CX295" i="4"/>
  <c r="CX294" i="4"/>
  <c r="CX293" i="4"/>
  <c r="CX292" i="4"/>
  <c r="CX291" i="4"/>
  <c r="CX290" i="4"/>
  <c r="CX289" i="4"/>
  <c r="CX288" i="4"/>
  <c r="CX287" i="4"/>
  <c r="CX286" i="4"/>
  <c r="CX285" i="4"/>
  <c r="CX284" i="4"/>
  <c r="CX283" i="4"/>
  <c r="CX282" i="4"/>
  <c r="CX281" i="4"/>
  <c r="CX280" i="4"/>
  <c r="CX279" i="4"/>
  <c r="CX278" i="4"/>
  <c r="CX277" i="4"/>
  <c r="CX276" i="4"/>
  <c r="CX275" i="4"/>
  <c r="CX274" i="4"/>
  <c r="CX273" i="4"/>
  <c r="CX272" i="4"/>
  <c r="CX271" i="4"/>
  <c r="CX270" i="4"/>
  <c r="CX269" i="4"/>
  <c r="CX268" i="4"/>
  <c r="CX267" i="4"/>
  <c r="CX266" i="4"/>
  <c r="CX265" i="4"/>
  <c r="CX264" i="4"/>
  <c r="CX263" i="4"/>
  <c r="CX262" i="4"/>
  <c r="CX261" i="4"/>
  <c r="CX260" i="4"/>
  <c r="CX259" i="4"/>
  <c r="CX258" i="4"/>
  <c r="CX257" i="4"/>
  <c r="CX256" i="4"/>
  <c r="CX255" i="4"/>
  <c r="CX254" i="4"/>
  <c r="CX253" i="4"/>
  <c r="CX252" i="4"/>
  <c r="CX251" i="4"/>
  <c r="CX250" i="4"/>
  <c r="CX249" i="4"/>
  <c r="CX248" i="4"/>
  <c r="CX247" i="4"/>
  <c r="CX246" i="4"/>
  <c r="CX245" i="4"/>
  <c r="CX244" i="4"/>
  <c r="CX243" i="4"/>
  <c r="CX242" i="4"/>
  <c r="CX241" i="4"/>
  <c r="CX240" i="4"/>
  <c r="CX239" i="4"/>
  <c r="CX238" i="4"/>
  <c r="CX237" i="4"/>
  <c r="CX236" i="4"/>
  <c r="CX235" i="4"/>
  <c r="CX234" i="4"/>
  <c r="CX233" i="4"/>
  <c r="CX232" i="4"/>
  <c r="CX231" i="4"/>
  <c r="CX230" i="4"/>
  <c r="CX229" i="4"/>
  <c r="CX198" i="4"/>
  <c r="CX197" i="4"/>
  <c r="CX196" i="4"/>
  <c r="CX195" i="4"/>
  <c r="CX194" i="4"/>
  <c r="CX193" i="4"/>
  <c r="CX192" i="4"/>
  <c r="CX191" i="4"/>
  <c r="CX190" i="4"/>
  <c r="CX189" i="4"/>
  <c r="CX188" i="4"/>
  <c r="CX187" i="4"/>
  <c r="CX186" i="4"/>
  <c r="CX185" i="4"/>
  <c r="CX184" i="4"/>
  <c r="CX183" i="4"/>
  <c r="CX182" i="4"/>
  <c r="CX181" i="4"/>
  <c r="CX180" i="4"/>
  <c r="CX179" i="4"/>
  <c r="CX178" i="4"/>
  <c r="CX177" i="4"/>
  <c r="CX176" i="4"/>
  <c r="CX175" i="4"/>
  <c r="CX174" i="4"/>
  <c r="CX173" i="4"/>
  <c r="CX172" i="4"/>
  <c r="CX171" i="4"/>
  <c r="CX170" i="4"/>
  <c r="CX169" i="4"/>
  <c r="CX168" i="4"/>
  <c r="CX167" i="4"/>
  <c r="CX166" i="4"/>
  <c r="CX165" i="4"/>
  <c r="CX164" i="4"/>
  <c r="CX163" i="4"/>
  <c r="CX162" i="4"/>
  <c r="CX161" i="4"/>
  <c r="CX160" i="4"/>
  <c r="CX159" i="4"/>
  <c r="CX158" i="4"/>
  <c r="CX157" i="4"/>
  <c r="CX156" i="4"/>
  <c r="CX155" i="4"/>
  <c r="CX154" i="4"/>
  <c r="CX153" i="4"/>
  <c r="CX152" i="4"/>
  <c r="CX151" i="4"/>
  <c r="CX150" i="4"/>
  <c r="CX149" i="4"/>
  <c r="CX148" i="4"/>
  <c r="CX147" i="4"/>
  <c r="CX146" i="4"/>
  <c r="CX145" i="4"/>
  <c r="CX144" i="4"/>
  <c r="CX143" i="4"/>
  <c r="CX142" i="4"/>
  <c r="CX141" i="4"/>
  <c r="CX140" i="4"/>
  <c r="CX139" i="4"/>
  <c r="CX138" i="4"/>
  <c r="CX137" i="4"/>
  <c r="CX136" i="4"/>
  <c r="CX135" i="4"/>
  <c r="CX134" i="4"/>
  <c r="CX133" i="4"/>
  <c r="CX132" i="4"/>
  <c r="CX131" i="4"/>
  <c r="CX130" i="4"/>
  <c r="CX129" i="4"/>
  <c r="CX128" i="4"/>
  <c r="CX127" i="4"/>
  <c r="CX126" i="4"/>
  <c r="CX125" i="4"/>
  <c r="CX124" i="4"/>
  <c r="CX123" i="4"/>
  <c r="CX122" i="4"/>
  <c r="CX121" i="4"/>
  <c r="CX120" i="4"/>
  <c r="CX119" i="4"/>
  <c r="CX118" i="4"/>
  <c r="CX117" i="4"/>
  <c r="CX116" i="4"/>
  <c r="CX115" i="4"/>
  <c r="CX114" i="4"/>
  <c r="CX113" i="4"/>
  <c r="CX112" i="4"/>
  <c r="CX111" i="4"/>
  <c r="CX110" i="4"/>
  <c r="CX109" i="4"/>
  <c r="CX108" i="4"/>
  <c r="CX107" i="4"/>
  <c r="CX106" i="4"/>
  <c r="CX105" i="4"/>
  <c r="CX104" i="4"/>
  <c r="CX103" i="4"/>
  <c r="CX102" i="4"/>
  <c r="CX101" i="4"/>
  <c r="CX100" i="4"/>
  <c r="CX99" i="4"/>
  <c r="CX98" i="4"/>
  <c r="CX97" i="4"/>
  <c r="CX96" i="4"/>
  <c r="CX95" i="4"/>
  <c r="CX94" i="4"/>
  <c r="CX93" i="4"/>
  <c r="CX92" i="4"/>
  <c r="CX91" i="4"/>
  <c r="CX90" i="4"/>
  <c r="CX89" i="4"/>
  <c r="CX88" i="4"/>
  <c r="CX87" i="4"/>
  <c r="CX86" i="4"/>
  <c r="CX85" i="4"/>
  <c r="CX84" i="4"/>
  <c r="CX83" i="4"/>
  <c r="CX82" i="4"/>
  <c r="CX81" i="4"/>
  <c r="CX80" i="4"/>
  <c r="CX79" i="4"/>
  <c r="CX78" i="4"/>
  <c r="CX77" i="4"/>
  <c r="CX76" i="4"/>
  <c r="CX75" i="4"/>
  <c r="CX74" i="4"/>
  <c r="CX73" i="4"/>
  <c r="CX72" i="4"/>
  <c r="CX71" i="4"/>
  <c r="CX70" i="4"/>
  <c r="CX69" i="4"/>
  <c r="CX68" i="4"/>
  <c r="CX67" i="4"/>
  <c r="CX66" i="4"/>
  <c r="CX65" i="4"/>
  <c r="CX64" i="4"/>
  <c r="CX63" i="4"/>
  <c r="CX62" i="4"/>
  <c r="CX61" i="4"/>
  <c r="CX60" i="4"/>
  <c r="CX59" i="4"/>
  <c r="CX58" i="4"/>
  <c r="CX57" i="4"/>
  <c r="CX56" i="4"/>
  <c r="CX55" i="4"/>
  <c r="CX54" i="4"/>
  <c r="CX53" i="4"/>
  <c r="CX52" i="4"/>
  <c r="CX51" i="4"/>
  <c r="CX50" i="4"/>
  <c r="CX49" i="4"/>
  <c r="CX48" i="4"/>
  <c r="CX47" i="4"/>
  <c r="CX46" i="4"/>
  <c r="CX45" i="4"/>
  <c r="CX44" i="4"/>
  <c r="CX43" i="4"/>
  <c r="CX42" i="4"/>
  <c r="CX41" i="4"/>
  <c r="CX40" i="4"/>
  <c r="CX39" i="4"/>
  <c r="CX38" i="4"/>
  <c r="CX37" i="4"/>
  <c r="CX36" i="4"/>
  <c r="CX35" i="4"/>
  <c r="CX34" i="4"/>
  <c r="CX33" i="4"/>
  <c r="CX32" i="4"/>
  <c r="CX31" i="4"/>
  <c r="CX30" i="4"/>
  <c r="CX29" i="4"/>
  <c r="CX28" i="4"/>
  <c r="CX27" i="4"/>
  <c r="CX26" i="4"/>
  <c r="CX25" i="4"/>
  <c r="CX24" i="4"/>
  <c r="CX23" i="4"/>
  <c r="CX22" i="4"/>
  <c r="CX21" i="4"/>
  <c r="CX20" i="4"/>
  <c r="CX19" i="4"/>
  <c r="CX18" i="4"/>
  <c r="CX17" i="4"/>
  <c r="CX16" i="4"/>
  <c r="CX15" i="4"/>
  <c r="CX14" i="4"/>
  <c r="CX13" i="4"/>
  <c r="CX12" i="4"/>
  <c r="CX11" i="4"/>
  <c r="CX10" i="4"/>
  <c r="CX9" i="4"/>
  <c r="CX8" i="4"/>
  <c r="CX7" i="4"/>
  <c r="CX6" i="4"/>
  <c r="CX5" i="4"/>
  <c r="CX4" i="4"/>
  <c r="DO3" i="4" l="1"/>
  <c r="DU3" i="4" s="1"/>
  <c r="DU10" i="4"/>
  <c r="DU9" i="4"/>
  <c r="CE3" i="4"/>
  <c r="AO3" i="4"/>
  <c r="ER17" i="4"/>
  <c r="ER10" i="4"/>
  <c r="BX53" i="4"/>
  <c r="BY53" i="4"/>
  <c r="DO53" i="4" s="1"/>
  <c r="DU53" i="4" s="1"/>
  <c r="AH53" i="4"/>
  <c r="AI53" i="4"/>
  <c r="BX52" i="4"/>
  <c r="AH52" i="4"/>
  <c r="BX51" i="4"/>
  <c r="AH51" i="4"/>
  <c r="BX50" i="4"/>
  <c r="AH50" i="4"/>
  <c r="BX49" i="4"/>
  <c r="AH49" i="4"/>
  <c r="BX48" i="4"/>
  <c r="AH48" i="4"/>
  <c r="BX47" i="4"/>
  <c r="AH47" i="4"/>
  <c r="BX46" i="4"/>
  <c r="AH46" i="4"/>
  <c r="BX45" i="4"/>
  <c r="AH45" i="4"/>
  <c r="EN19" i="4" l="1"/>
  <c r="EQ18" i="4"/>
  <c r="EN12" i="4"/>
  <c r="EQ12" i="4" s="1"/>
  <c r="EQ11" i="4"/>
  <c r="EN5" i="4"/>
  <c r="EQ5" i="4" s="1"/>
  <c r="EQ4" i="4"/>
  <c r="CE53" i="4"/>
  <c r="AO53" i="4"/>
  <c r="EQ19" i="4"/>
  <c r="DN52" i="4"/>
  <c r="DN53" i="4"/>
  <c r="DN49" i="4"/>
  <c r="DN48" i="4"/>
  <c r="DN51" i="4"/>
  <c r="DN47" i="4"/>
  <c r="DN45" i="4"/>
  <c r="DN46" i="4"/>
  <c r="DN50" i="4"/>
  <c r="BX44" i="4"/>
  <c r="AH44" i="4"/>
  <c r="BX43" i="4"/>
  <c r="AH43" i="4"/>
  <c r="BX42" i="4"/>
  <c r="AH42" i="4"/>
  <c r="BX41" i="4"/>
  <c r="AH41" i="4"/>
  <c r="BX40" i="4"/>
  <c r="AH40" i="4"/>
  <c r="BX39" i="4"/>
  <c r="AH39" i="4"/>
  <c r="BX38" i="4"/>
  <c r="AH38" i="4"/>
  <c r="BX37" i="4"/>
  <c r="AH37" i="4"/>
  <c r="BX36" i="4"/>
  <c r="AH36" i="4"/>
  <c r="DN37" i="4" l="1"/>
  <c r="DN43" i="4"/>
  <c r="DN39" i="4"/>
  <c r="DN42" i="4"/>
  <c r="DN36" i="4"/>
  <c r="DN41" i="4"/>
  <c r="DN44" i="4"/>
  <c r="DN38" i="4"/>
  <c r="DN40" i="4"/>
  <c r="BX35" i="4"/>
  <c r="AH35" i="4"/>
  <c r="BX34" i="4"/>
  <c r="AH34" i="4"/>
  <c r="BX33" i="4"/>
  <c r="AH33" i="4"/>
  <c r="BX32" i="4"/>
  <c r="AH32" i="4"/>
  <c r="BX31" i="4"/>
  <c r="AH31" i="4"/>
  <c r="BX30" i="4"/>
  <c r="AH30" i="4"/>
  <c r="BX29" i="4"/>
  <c r="AH29" i="4"/>
  <c r="BX28" i="4"/>
  <c r="AH28" i="4"/>
  <c r="BX27" i="4"/>
  <c r="AH27" i="4"/>
  <c r="BX26" i="4"/>
  <c r="AH26" i="4"/>
  <c r="BX25" i="4"/>
  <c r="AH25" i="4"/>
  <c r="BX24" i="4"/>
  <c r="AH24" i="4"/>
  <c r="BX23" i="4"/>
  <c r="AH23" i="4"/>
  <c r="BX22" i="4"/>
  <c r="AH22" i="4"/>
  <c r="BX21" i="4"/>
  <c r="AH21" i="4"/>
  <c r="BX20" i="4"/>
  <c r="AH20" i="4"/>
  <c r="BX19" i="4"/>
  <c r="AH19" i="4"/>
  <c r="BX18" i="4"/>
  <c r="AH18" i="4"/>
  <c r="BX17" i="4"/>
  <c r="AH17" i="4"/>
  <c r="DN19" i="4" l="1"/>
  <c r="DN35" i="4"/>
  <c r="DN30" i="4"/>
  <c r="DN32" i="4"/>
  <c r="DN33" i="4"/>
  <c r="DN31" i="4"/>
  <c r="DN21" i="4"/>
  <c r="DN27" i="4"/>
  <c r="DN17" i="4"/>
  <c r="DN24" i="4"/>
  <c r="DN20" i="4"/>
  <c r="DN34" i="4"/>
  <c r="DN28" i="4"/>
  <c r="DN26" i="4"/>
  <c r="DN22" i="4"/>
  <c r="DN25" i="4"/>
  <c r="DN18" i="4"/>
  <c r="DN29" i="4"/>
  <c r="DN23" i="4"/>
  <c r="BX16" i="4"/>
  <c r="AH16" i="4"/>
  <c r="BX54" i="4"/>
  <c r="BX15" i="4"/>
  <c r="AH15" i="4"/>
  <c r="DN15" i="4" l="1"/>
  <c r="DN16" i="4"/>
  <c r="BX14" i="4"/>
  <c r="AH14" i="4"/>
  <c r="BX13" i="4"/>
  <c r="AH13" i="4"/>
  <c r="BX12" i="4"/>
  <c r="AH12" i="4"/>
  <c r="BX11" i="4"/>
  <c r="AH11" i="4"/>
  <c r="BX10" i="4"/>
  <c r="AH10" i="4"/>
  <c r="AH54" i="4"/>
  <c r="BX9" i="4"/>
  <c r="AH9" i="4"/>
  <c r="DN9" i="4" l="1"/>
  <c r="DN10" i="4"/>
  <c r="DN12" i="4"/>
  <c r="DN11" i="4"/>
  <c r="DN54" i="4"/>
  <c r="DN14" i="4"/>
  <c r="DN13" i="4"/>
  <c r="BX8" i="4"/>
  <c r="AH8" i="4"/>
  <c r="BX7" i="4"/>
  <c r="AH7" i="4"/>
  <c r="DN8" i="4" l="1"/>
  <c r="DN7" i="4"/>
  <c r="BX6" i="4"/>
  <c r="AH6" i="4"/>
  <c r="BX5" i="4"/>
  <c r="AH5" i="4"/>
  <c r="DN5" i="4" l="1"/>
  <c r="DN6" i="4"/>
  <c r="BX4" i="4"/>
  <c r="AH4" i="4"/>
  <c r="DN4" i="4" l="1"/>
  <c r="BX3" i="4"/>
  <c r="AH3" i="4"/>
  <c r="DN3" i="4" l="1"/>
  <c r="CW367" i="4"/>
  <c r="CW366" i="4"/>
  <c r="CW365" i="4"/>
  <c r="CW364" i="4"/>
  <c r="CW363" i="4"/>
  <c r="CW362" i="4"/>
  <c r="CW361" i="4"/>
  <c r="CW360" i="4"/>
  <c r="CW359" i="4"/>
  <c r="CW358" i="4"/>
  <c r="CW357" i="4"/>
  <c r="CW356" i="4"/>
  <c r="CW355" i="4"/>
  <c r="CW354" i="4"/>
  <c r="CW353" i="4"/>
  <c r="CW352" i="4"/>
  <c r="CW351" i="4"/>
  <c r="CW350" i="4"/>
  <c r="CW349" i="4"/>
  <c r="CW348" i="4"/>
  <c r="CW347" i="4"/>
  <c r="CW346" i="4"/>
  <c r="CW345" i="4"/>
  <c r="CW344" i="4"/>
  <c r="CW343" i="4"/>
  <c r="CW342" i="4"/>
  <c r="CW341" i="4"/>
  <c r="CW340" i="4"/>
  <c r="CW339" i="4"/>
  <c r="CW338" i="4"/>
  <c r="CW337" i="4"/>
  <c r="CW336" i="4"/>
  <c r="CW335" i="4"/>
  <c r="CW334" i="4"/>
  <c r="CW333" i="4"/>
  <c r="CW332" i="4"/>
  <c r="CW331" i="4"/>
  <c r="CW330" i="4"/>
  <c r="CW329" i="4"/>
  <c r="CW328" i="4"/>
  <c r="CW327" i="4"/>
  <c r="CW326" i="4"/>
  <c r="CW325" i="4"/>
  <c r="CW324" i="4"/>
  <c r="CW323" i="4"/>
  <c r="CW322" i="4"/>
  <c r="CW321" i="4"/>
  <c r="CW320" i="4"/>
  <c r="CW319" i="4"/>
  <c r="CW318" i="4"/>
  <c r="CW317" i="4"/>
  <c r="CW316" i="4"/>
  <c r="CW315" i="4"/>
  <c r="CW314" i="4"/>
  <c r="CW313" i="4"/>
  <c r="CW312" i="4"/>
  <c r="CW311" i="4"/>
  <c r="CW310" i="4"/>
  <c r="CW309" i="4"/>
  <c r="CW308" i="4"/>
  <c r="CW307" i="4"/>
  <c r="CW306" i="4"/>
  <c r="CW305" i="4"/>
  <c r="CW304" i="4"/>
  <c r="CW303" i="4"/>
  <c r="CW302" i="4"/>
  <c r="CW301" i="4"/>
  <c r="CW300" i="4"/>
  <c r="CW299" i="4"/>
  <c r="CW298" i="4"/>
  <c r="CW297" i="4"/>
  <c r="CW296" i="4"/>
  <c r="CW295" i="4"/>
  <c r="CW294" i="4"/>
  <c r="CW293" i="4"/>
  <c r="CW292" i="4"/>
  <c r="CW291" i="4"/>
  <c r="CW290" i="4"/>
  <c r="CW289" i="4"/>
  <c r="CW288" i="4"/>
  <c r="CW287" i="4"/>
  <c r="CW286" i="4"/>
  <c r="CW285" i="4"/>
  <c r="CW284" i="4"/>
  <c r="CW283" i="4"/>
  <c r="CW282" i="4"/>
  <c r="CW281" i="4"/>
  <c r="CW280" i="4"/>
  <c r="CW279" i="4"/>
  <c r="CW278" i="4"/>
  <c r="CW277" i="4"/>
  <c r="CW276" i="4"/>
  <c r="CW275" i="4"/>
  <c r="CW274" i="4"/>
  <c r="CW273" i="4"/>
  <c r="CW272" i="4"/>
  <c r="CW271" i="4"/>
  <c r="CW270" i="4"/>
  <c r="CW269" i="4"/>
  <c r="CW268" i="4"/>
  <c r="CW267" i="4"/>
  <c r="CW266" i="4"/>
  <c r="CW265" i="4"/>
  <c r="CW264" i="4"/>
  <c r="CW263" i="4"/>
  <c r="CW262" i="4"/>
  <c r="CW261" i="4"/>
  <c r="CW260" i="4"/>
  <c r="CW259" i="4"/>
  <c r="CW258" i="4"/>
  <c r="CW257" i="4"/>
  <c r="CW256" i="4"/>
  <c r="CW255" i="4"/>
  <c r="CW254" i="4"/>
  <c r="CW253" i="4"/>
  <c r="CW252" i="4"/>
  <c r="CW251" i="4"/>
  <c r="CW250" i="4"/>
  <c r="CW249" i="4"/>
  <c r="CW248" i="4"/>
  <c r="CW247" i="4"/>
  <c r="CW246" i="4"/>
  <c r="CW245" i="4"/>
  <c r="CW244" i="4"/>
  <c r="CW243" i="4"/>
  <c r="CW242" i="4"/>
  <c r="CW241" i="4"/>
  <c r="CW240" i="4"/>
  <c r="CW239" i="4"/>
  <c r="CW238" i="4"/>
  <c r="CW237" i="4"/>
  <c r="CW236" i="4"/>
  <c r="CW235" i="4"/>
  <c r="CW234" i="4"/>
  <c r="CW233" i="4"/>
  <c r="CW232" i="4"/>
  <c r="CW231" i="4"/>
  <c r="CW230" i="4"/>
  <c r="CW229" i="4"/>
  <c r="CW228" i="4"/>
  <c r="CW227" i="4"/>
  <c r="CW226" i="4"/>
  <c r="CW225" i="4"/>
  <c r="CW224" i="4"/>
  <c r="CW223" i="4"/>
  <c r="CW222" i="4"/>
  <c r="CW221" i="4"/>
  <c r="CW220" i="4"/>
  <c r="CW219" i="4"/>
  <c r="CW218" i="4"/>
  <c r="CW217" i="4"/>
  <c r="CW216" i="4"/>
  <c r="CW215" i="4"/>
  <c r="CW214" i="4"/>
  <c r="CW213" i="4"/>
  <c r="CW212" i="4"/>
  <c r="CW211" i="4"/>
  <c r="CW210" i="4"/>
  <c r="CW209" i="4"/>
  <c r="CW208" i="4"/>
  <c r="CW207" i="4"/>
  <c r="CW206" i="4"/>
  <c r="CW205" i="4"/>
  <c r="CW204" i="4"/>
  <c r="CW203" i="4"/>
  <c r="CW202" i="4"/>
  <c r="CW201" i="4"/>
  <c r="CW200" i="4"/>
  <c r="CW199" i="4"/>
  <c r="CW198" i="4"/>
  <c r="CW197" i="4"/>
  <c r="CW196" i="4"/>
  <c r="CW195" i="4"/>
  <c r="CW194" i="4"/>
  <c r="CW193" i="4"/>
  <c r="CW192" i="4"/>
  <c r="CW191" i="4"/>
  <c r="CW190" i="4"/>
  <c r="CW189" i="4"/>
  <c r="CW188" i="4"/>
  <c r="CW187" i="4"/>
  <c r="CW186" i="4"/>
  <c r="CW185" i="4"/>
  <c r="CW184" i="4"/>
  <c r="CW183" i="4"/>
  <c r="CW182" i="4"/>
  <c r="CW181" i="4"/>
  <c r="CW180" i="4"/>
  <c r="CW179" i="4"/>
  <c r="CW178" i="4"/>
  <c r="CW177" i="4"/>
  <c r="CW176" i="4"/>
  <c r="CW175" i="4"/>
  <c r="CW174" i="4"/>
  <c r="CW173" i="4"/>
  <c r="CW172" i="4"/>
  <c r="CW171" i="4"/>
  <c r="CW170" i="4"/>
  <c r="CW169" i="4"/>
  <c r="CW168" i="4"/>
  <c r="CW167" i="4"/>
  <c r="CW166" i="4"/>
  <c r="CW165" i="4"/>
  <c r="CW164" i="4"/>
  <c r="CW163" i="4"/>
  <c r="CW162" i="4"/>
  <c r="CW161" i="4"/>
  <c r="CW160" i="4"/>
  <c r="CW159" i="4"/>
  <c r="CW158" i="4"/>
  <c r="CW157" i="4"/>
  <c r="CW156" i="4"/>
  <c r="CW155" i="4"/>
  <c r="CW154" i="4"/>
  <c r="CW153" i="4"/>
  <c r="CW152" i="4"/>
  <c r="CW151" i="4"/>
  <c r="CW150" i="4"/>
  <c r="CW149" i="4"/>
  <c r="CW148" i="4"/>
  <c r="CW147" i="4"/>
  <c r="CW146" i="4"/>
  <c r="CW145" i="4"/>
  <c r="CW144" i="4"/>
  <c r="CW143" i="4"/>
  <c r="CW142" i="4"/>
  <c r="CW141" i="4"/>
  <c r="CW140" i="4"/>
  <c r="CW139" i="4"/>
  <c r="CW138" i="4"/>
  <c r="CW137" i="4"/>
  <c r="CW136" i="4"/>
  <c r="CW135" i="4"/>
  <c r="CW134" i="4"/>
  <c r="CW133" i="4"/>
  <c r="CW132" i="4"/>
  <c r="CW131" i="4"/>
  <c r="CW130" i="4"/>
  <c r="CW129" i="4"/>
  <c r="CW128" i="4"/>
  <c r="CW127" i="4"/>
  <c r="CW126" i="4"/>
  <c r="CW125" i="4"/>
  <c r="CW124" i="4"/>
  <c r="CW123" i="4"/>
  <c r="CW122" i="4"/>
  <c r="CW121" i="4"/>
  <c r="CW120" i="4"/>
  <c r="CW119" i="4"/>
  <c r="CW118" i="4"/>
  <c r="CW117" i="4"/>
  <c r="CW116" i="4"/>
  <c r="CW115" i="4"/>
  <c r="CW114" i="4"/>
  <c r="CW113" i="4"/>
  <c r="CW112" i="4"/>
  <c r="CW111" i="4"/>
  <c r="CW110" i="4"/>
  <c r="CW109" i="4"/>
  <c r="CW108" i="4"/>
  <c r="CW107" i="4"/>
  <c r="CW106" i="4"/>
  <c r="CW105" i="4"/>
  <c r="CW104" i="4"/>
  <c r="CW103" i="4"/>
  <c r="CW102" i="4"/>
  <c r="CW101" i="4"/>
  <c r="CW100" i="4"/>
  <c r="CW99" i="4"/>
  <c r="CW98" i="4"/>
  <c r="CW97" i="4"/>
  <c r="CW96" i="4"/>
  <c r="CW95" i="4"/>
  <c r="CW94" i="4"/>
  <c r="CW93" i="4"/>
  <c r="CW92" i="4"/>
  <c r="CW91" i="4"/>
  <c r="CW90" i="4"/>
  <c r="CW89" i="4"/>
  <c r="CW88" i="4"/>
  <c r="CW87" i="4"/>
  <c r="CW86" i="4"/>
  <c r="CW85" i="4"/>
  <c r="CW84" i="4"/>
  <c r="CW83" i="4"/>
  <c r="CW82" i="4"/>
  <c r="CW81" i="4"/>
  <c r="CW80" i="4"/>
  <c r="CW79" i="4"/>
  <c r="CW78" i="4"/>
  <c r="CW77" i="4"/>
  <c r="CW76" i="4"/>
  <c r="CW75" i="4"/>
  <c r="CW74" i="4"/>
  <c r="CW73" i="4"/>
  <c r="CW72" i="4"/>
  <c r="CW71" i="4"/>
  <c r="CW70" i="4"/>
  <c r="CW69" i="4"/>
  <c r="CW68" i="4"/>
  <c r="CW67" i="4"/>
  <c r="CW66" i="4"/>
  <c r="CW65" i="4"/>
  <c r="CW64" i="4"/>
  <c r="CW63" i="4"/>
  <c r="CW62" i="4"/>
  <c r="CW61" i="4"/>
  <c r="CW60" i="4"/>
  <c r="CW59" i="4"/>
  <c r="CW58" i="4"/>
  <c r="CW57" i="4"/>
  <c r="CW56" i="4"/>
  <c r="CW55" i="4"/>
  <c r="CW54" i="4"/>
  <c r="CW53" i="4"/>
  <c r="CW52" i="4"/>
  <c r="CW51" i="4"/>
  <c r="CW50" i="4"/>
  <c r="CW49" i="4"/>
  <c r="CW48" i="4"/>
  <c r="CW47" i="4"/>
  <c r="CW46" i="4"/>
  <c r="CW45" i="4"/>
  <c r="CW44" i="4"/>
  <c r="CW43" i="4"/>
  <c r="CW42" i="4"/>
  <c r="CW41" i="4"/>
  <c r="CW40" i="4"/>
  <c r="CW39" i="4"/>
  <c r="CW38" i="4"/>
  <c r="CW37" i="4"/>
  <c r="CW36" i="4"/>
  <c r="CW35" i="4"/>
  <c r="CW34" i="4"/>
  <c r="CW33" i="4"/>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EM19" i="4" l="1"/>
  <c r="EM12" i="4"/>
  <c r="BW53" i="4"/>
  <c r="AF53" i="4"/>
  <c r="AG53" i="4"/>
  <c r="BW52" i="4"/>
  <c r="AF52" i="4"/>
  <c r="AG52" i="4"/>
  <c r="BW51" i="4"/>
  <c r="AF51" i="4"/>
  <c r="AG51" i="4"/>
  <c r="BW50" i="4"/>
  <c r="AF50" i="4"/>
  <c r="AG50" i="4"/>
  <c r="BW49" i="4"/>
  <c r="AG49" i="4"/>
  <c r="AF49" i="4"/>
  <c r="EM5" i="4" l="1"/>
  <c r="DM52" i="4"/>
  <c r="DM51" i="4"/>
  <c r="DM49" i="4"/>
  <c r="DM50" i="4"/>
  <c r="DM53" i="4"/>
  <c r="DZ26" i="11"/>
  <c r="DZ18" i="11"/>
  <c r="CS369" i="11"/>
  <c r="CG369" i="11"/>
  <c r="BW48" i="4"/>
  <c r="AG48" i="4"/>
  <c r="AF48" i="4"/>
  <c r="CN371" i="11"/>
  <c r="BW47" i="4"/>
  <c r="AF47" i="4"/>
  <c r="AG47" i="4"/>
  <c r="BW46" i="4"/>
  <c r="AF46" i="4"/>
  <c r="AG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V299" i="4"/>
  <c r="CV300" i="4"/>
  <c r="CV301" i="4"/>
  <c r="CV302" i="4"/>
  <c r="CV303" i="4"/>
  <c r="CV304" i="4"/>
  <c r="CV305" i="4"/>
  <c r="CV285" i="4"/>
  <c r="CV286" i="4"/>
  <c r="CV287" i="4"/>
  <c r="CV288" i="4"/>
  <c r="CV289" i="4"/>
  <c r="CV290" i="4"/>
  <c r="CV291" i="4"/>
  <c r="CV292" i="4"/>
  <c r="CV293" i="4"/>
  <c r="CV294" i="4"/>
  <c r="CV295" i="4"/>
  <c r="CV296" i="4"/>
  <c r="CV297" i="4"/>
  <c r="CV298" i="4"/>
  <c r="CV283" i="4"/>
  <c r="CV284" i="4"/>
  <c r="BW45" i="4"/>
  <c r="AF45" i="4"/>
  <c r="AG45" i="4"/>
  <c r="BW44" i="4"/>
  <c r="AF44" i="4"/>
  <c r="AG44" i="4"/>
  <c r="BW43" i="4"/>
  <c r="AF43" i="4"/>
  <c r="AG43" i="4"/>
  <c r="BW42" i="4"/>
  <c r="AF42" i="4"/>
  <c r="AG42" i="4"/>
  <c r="BW41" i="4"/>
  <c r="AF41" i="4"/>
  <c r="AG41" i="4"/>
  <c r="BW40" i="4"/>
  <c r="AF40" i="4"/>
  <c r="AG40" i="4"/>
  <c r="BW39" i="4"/>
  <c r="AF39" i="4"/>
  <c r="AG39" i="4"/>
  <c r="BW38" i="4"/>
  <c r="AG38" i="4"/>
  <c r="AF38" i="4"/>
  <c r="BW37" i="4"/>
  <c r="AF37" i="4"/>
  <c r="AG37" i="4"/>
  <c r="BW36" i="4"/>
  <c r="AG36" i="4"/>
  <c r="BW35" i="4"/>
  <c r="AG35" i="4"/>
  <c r="BW34" i="4"/>
  <c r="AG34" i="4"/>
  <c r="BW33" i="4"/>
  <c r="AG33" i="4"/>
  <c r="BW32" i="4"/>
  <c r="AG32" i="4"/>
  <c r="BW31" i="4"/>
  <c r="AG31" i="4"/>
  <c r="BW30" i="4"/>
  <c r="AG30" i="4"/>
  <c r="BW29" i="4"/>
  <c r="AG29" i="4"/>
  <c r="BW28" i="4"/>
  <c r="AG28" i="4"/>
  <c r="BW27" i="4"/>
  <c r="AG27" i="4"/>
  <c r="BW26" i="4"/>
  <c r="AG26" i="4"/>
  <c r="BW25" i="4"/>
  <c r="AG25" i="4"/>
  <c r="BW24" i="4"/>
  <c r="AG24" i="4"/>
  <c r="AF25" i="4"/>
  <c r="BW23" i="4"/>
  <c r="AG23" i="4"/>
  <c r="BW22" i="4"/>
  <c r="AG22" i="4"/>
  <c r="BW21" i="4"/>
  <c r="AG21" i="4"/>
  <c r="BW20" i="4"/>
  <c r="AG20" i="4"/>
  <c r="BW19" i="4"/>
  <c r="AG19" i="4"/>
  <c r="BW18" i="4"/>
  <c r="AG18" i="4"/>
  <c r="BW17" i="4"/>
  <c r="AG17" i="4"/>
  <c r="BW16" i="4"/>
  <c r="AG16" i="4"/>
  <c r="BW15" i="4"/>
  <c r="AG15" i="4"/>
  <c r="BW14" i="4"/>
  <c r="AG14" i="4"/>
  <c r="BW13" i="4"/>
  <c r="AG13" i="4"/>
  <c r="BW12" i="4"/>
  <c r="AG12" i="4"/>
  <c r="BW11" i="4"/>
  <c r="AG11" i="4"/>
  <c r="BW10" i="4"/>
  <c r="AG10" i="4"/>
  <c r="BW9" i="4"/>
  <c r="AG9" i="4"/>
  <c r="BW8" i="4"/>
  <c r="AG8" i="4"/>
  <c r="AG7" i="4"/>
  <c r="BW7" i="4"/>
  <c r="BW6" i="4"/>
  <c r="AG6" i="4"/>
  <c r="BW5" i="4"/>
  <c r="AG5" i="4"/>
  <c r="BW4" i="4"/>
  <c r="AG4" i="4"/>
  <c r="BM3" i="4"/>
  <c r="AG3" i="4"/>
  <c r="CV367" i="4"/>
  <c r="CV366" i="4"/>
  <c r="CV365" i="4"/>
  <c r="CV364" i="4"/>
  <c r="CV363" i="4"/>
  <c r="CV362" i="4"/>
  <c r="CV361" i="4"/>
  <c r="CV360" i="4"/>
  <c r="CV359" i="4"/>
  <c r="CV358" i="4"/>
  <c r="CV357" i="4"/>
  <c r="CV356" i="4"/>
  <c r="CV355" i="4"/>
  <c r="CV354" i="4"/>
  <c r="CV353" i="4"/>
  <c r="CV352" i="4"/>
  <c r="CV351" i="4"/>
  <c r="CV350" i="4"/>
  <c r="CV349" i="4"/>
  <c r="CV348" i="4"/>
  <c r="CV347" i="4"/>
  <c r="CV346" i="4"/>
  <c r="CV345" i="4"/>
  <c r="CV344" i="4"/>
  <c r="CV343" i="4"/>
  <c r="CV342" i="4"/>
  <c r="CV341" i="4"/>
  <c r="CV340" i="4"/>
  <c r="CV339" i="4"/>
  <c r="CV338" i="4"/>
  <c r="CV337" i="4"/>
  <c r="CV336" i="4"/>
  <c r="CV335" i="4"/>
  <c r="CV334" i="4"/>
  <c r="CV333" i="4"/>
  <c r="CV332" i="4"/>
  <c r="CV331" i="4"/>
  <c r="CV330" i="4"/>
  <c r="CV329" i="4"/>
  <c r="CV328" i="4"/>
  <c r="CV327" i="4"/>
  <c r="CV326" i="4"/>
  <c r="CV325" i="4"/>
  <c r="CV324" i="4"/>
  <c r="CV323" i="4"/>
  <c r="CV322" i="4"/>
  <c r="CV321" i="4"/>
  <c r="CV320" i="4"/>
  <c r="CV319" i="4"/>
  <c r="CV318" i="4"/>
  <c r="CV317" i="4"/>
  <c r="CV316" i="4"/>
  <c r="CV315" i="4"/>
  <c r="CV314" i="4"/>
  <c r="CV313" i="4"/>
  <c r="CV312" i="4"/>
  <c r="CV311" i="4"/>
  <c r="CV310" i="4"/>
  <c r="CV309" i="4"/>
  <c r="CV308" i="4"/>
  <c r="CV307" i="4"/>
  <c r="CV306" i="4"/>
  <c r="CV282" i="4"/>
  <c r="CV281" i="4"/>
  <c r="CV280" i="4"/>
  <c r="CV279" i="4"/>
  <c r="CV278" i="4"/>
  <c r="CV277" i="4"/>
  <c r="CV276" i="4"/>
  <c r="CV275" i="4"/>
  <c r="CV274" i="4"/>
  <c r="CV273" i="4"/>
  <c r="CV272" i="4"/>
  <c r="CV271" i="4"/>
  <c r="CV270" i="4"/>
  <c r="CV269" i="4"/>
  <c r="CV268" i="4"/>
  <c r="CV267" i="4"/>
  <c r="CV266" i="4"/>
  <c r="CV265" i="4"/>
  <c r="CV264" i="4"/>
  <c r="CV263" i="4"/>
  <c r="CV262" i="4"/>
  <c r="CV261" i="4"/>
  <c r="CV260" i="4"/>
  <c r="CV259" i="4"/>
  <c r="CV258" i="4"/>
  <c r="CV257" i="4"/>
  <c r="CV256" i="4"/>
  <c r="CV255" i="4"/>
  <c r="CV254" i="4"/>
  <c r="CV253" i="4"/>
  <c r="CV252" i="4"/>
  <c r="CV251" i="4"/>
  <c r="CV250" i="4"/>
  <c r="CV249" i="4"/>
  <c r="CV248" i="4"/>
  <c r="CV247" i="4"/>
  <c r="CV246" i="4"/>
  <c r="CV245" i="4"/>
  <c r="CV244" i="4"/>
  <c r="CV243" i="4"/>
  <c r="CV242" i="4"/>
  <c r="CV241" i="4"/>
  <c r="CV240" i="4"/>
  <c r="CV239" i="4"/>
  <c r="CV238" i="4"/>
  <c r="CV237" i="4"/>
  <c r="CV236" i="4"/>
  <c r="CV235" i="4"/>
  <c r="CV234" i="4"/>
  <c r="CV233" i="4"/>
  <c r="CV232" i="4"/>
  <c r="CV231" i="4"/>
  <c r="CV230" i="4"/>
  <c r="CV229" i="4"/>
  <c r="CV228" i="4"/>
  <c r="CV227" i="4"/>
  <c r="CV226" i="4"/>
  <c r="CV225" i="4"/>
  <c r="CV224" i="4"/>
  <c r="CV223" i="4"/>
  <c r="CV222" i="4"/>
  <c r="CV221" i="4"/>
  <c r="CV220" i="4"/>
  <c r="CV219" i="4"/>
  <c r="CV218" i="4"/>
  <c r="CV217" i="4"/>
  <c r="CV216" i="4"/>
  <c r="CV215" i="4"/>
  <c r="CV214" i="4"/>
  <c r="CV213" i="4"/>
  <c r="CV212" i="4"/>
  <c r="CV211" i="4"/>
  <c r="CV210" i="4"/>
  <c r="CV209" i="4"/>
  <c r="CV208" i="4"/>
  <c r="CV207" i="4"/>
  <c r="CV206" i="4"/>
  <c r="CV205" i="4"/>
  <c r="CV204" i="4"/>
  <c r="CV203" i="4"/>
  <c r="CV202" i="4"/>
  <c r="CV201" i="4"/>
  <c r="CV200" i="4"/>
  <c r="CV199" i="4"/>
  <c r="CV198" i="4"/>
  <c r="CV197" i="4"/>
  <c r="CV196" i="4"/>
  <c r="CV195" i="4"/>
  <c r="CV194" i="4"/>
  <c r="CV193" i="4"/>
  <c r="CV192" i="4"/>
  <c r="CV191" i="4"/>
  <c r="CV190" i="4"/>
  <c r="CV189" i="4"/>
  <c r="CV188" i="4"/>
  <c r="CV187" i="4"/>
  <c r="CV186" i="4"/>
  <c r="CV185" i="4"/>
  <c r="CV184" i="4"/>
  <c r="CV183" i="4"/>
  <c r="CV182" i="4"/>
  <c r="CV181" i="4"/>
  <c r="CV180" i="4"/>
  <c r="CV179" i="4"/>
  <c r="CV178" i="4"/>
  <c r="CV177" i="4"/>
  <c r="CV176" i="4"/>
  <c r="CV175" i="4"/>
  <c r="CV174" i="4"/>
  <c r="CV173" i="4"/>
  <c r="CV172" i="4"/>
  <c r="CV171" i="4"/>
  <c r="CV170" i="4"/>
  <c r="CV169" i="4"/>
  <c r="CV168" i="4"/>
  <c r="CV167" i="4"/>
  <c r="CV166" i="4"/>
  <c r="CV165" i="4"/>
  <c r="CV164" i="4"/>
  <c r="CV163" i="4"/>
  <c r="CV162" i="4"/>
  <c r="CV161" i="4"/>
  <c r="CV160" i="4"/>
  <c r="CV159" i="4"/>
  <c r="CV158" i="4"/>
  <c r="CV157" i="4"/>
  <c r="CV156" i="4"/>
  <c r="CV155" i="4"/>
  <c r="CV154" i="4"/>
  <c r="CV153" i="4"/>
  <c r="CV152" i="4"/>
  <c r="CV151" i="4"/>
  <c r="CV150" i="4"/>
  <c r="CV149" i="4"/>
  <c r="CV148" i="4"/>
  <c r="CV147" i="4"/>
  <c r="CV146" i="4"/>
  <c r="CV145" i="4"/>
  <c r="CV144" i="4"/>
  <c r="CV143" i="4"/>
  <c r="CV142" i="4"/>
  <c r="CV141" i="4"/>
  <c r="CV140" i="4"/>
  <c r="CV139" i="4"/>
  <c r="CV138" i="4"/>
  <c r="CV137" i="4"/>
  <c r="CV136" i="4"/>
  <c r="CV135" i="4"/>
  <c r="CV134" i="4"/>
  <c r="CV133" i="4"/>
  <c r="CV132" i="4"/>
  <c r="CV131" i="4"/>
  <c r="CV130" i="4"/>
  <c r="CV129" i="4"/>
  <c r="CV128" i="4"/>
  <c r="CV127" i="4"/>
  <c r="CV126" i="4"/>
  <c r="CV125" i="4"/>
  <c r="CV124" i="4"/>
  <c r="CV123" i="4"/>
  <c r="CV122" i="4"/>
  <c r="CV121" i="4"/>
  <c r="CV120" i="4"/>
  <c r="CV119" i="4"/>
  <c r="CV118" i="4"/>
  <c r="CV117" i="4"/>
  <c r="CV116" i="4"/>
  <c r="CV115" i="4"/>
  <c r="CV114" i="4"/>
  <c r="CV113" i="4"/>
  <c r="CV112" i="4"/>
  <c r="CV111" i="4"/>
  <c r="CV110" i="4"/>
  <c r="CV109" i="4"/>
  <c r="CV108" i="4"/>
  <c r="CV107" i="4"/>
  <c r="CV106" i="4"/>
  <c r="CV105" i="4"/>
  <c r="CV104" i="4"/>
  <c r="CV103" i="4"/>
  <c r="CV102" i="4"/>
  <c r="CV101" i="4"/>
  <c r="CV100" i="4"/>
  <c r="CV99" i="4"/>
  <c r="CV98" i="4"/>
  <c r="CV97" i="4"/>
  <c r="CV96" i="4"/>
  <c r="CV95" i="4"/>
  <c r="CV94" i="4"/>
  <c r="CV93" i="4"/>
  <c r="CV92" i="4"/>
  <c r="CV91" i="4"/>
  <c r="CV90" i="4"/>
  <c r="CV89" i="4"/>
  <c r="CV88" i="4"/>
  <c r="CV87" i="4"/>
  <c r="CV86" i="4"/>
  <c r="CV85" i="4"/>
  <c r="CV84" i="4"/>
  <c r="CV83" i="4"/>
  <c r="CV82" i="4"/>
  <c r="CV81" i="4"/>
  <c r="CV80" i="4"/>
  <c r="CV79" i="4"/>
  <c r="CV78" i="4"/>
  <c r="CV77" i="4"/>
  <c r="CV76" i="4"/>
  <c r="CV75" i="4"/>
  <c r="CV74" i="4"/>
  <c r="CV73" i="4"/>
  <c r="CV72" i="4"/>
  <c r="CV71" i="4"/>
  <c r="CV70" i="4"/>
  <c r="CV69" i="4"/>
  <c r="CV68" i="4"/>
  <c r="CV67" i="4"/>
  <c r="CV66" i="4"/>
  <c r="CV65" i="4"/>
  <c r="CV64" i="4"/>
  <c r="CV63" i="4"/>
  <c r="CV62" i="4"/>
  <c r="CV61" i="4"/>
  <c r="CV60" i="4"/>
  <c r="CV59" i="4"/>
  <c r="CV58" i="4"/>
  <c r="CV57" i="4"/>
  <c r="CV56" i="4"/>
  <c r="CV55" i="4"/>
  <c r="CV54" i="4"/>
  <c r="CV53" i="4"/>
  <c r="CV52" i="4"/>
  <c r="CV51" i="4"/>
  <c r="CV50" i="4"/>
  <c r="CV49" i="4"/>
  <c r="CV48" i="4"/>
  <c r="CV47" i="4"/>
  <c r="CV46" i="4"/>
  <c r="CV45" i="4"/>
  <c r="CV44" i="4"/>
  <c r="CV43" i="4"/>
  <c r="CV42" i="4"/>
  <c r="CV41" i="4"/>
  <c r="CV40" i="4"/>
  <c r="CV39" i="4"/>
  <c r="CV38" i="4"/>
  <c r="CV37" i="4"/>
  <c r="CV36" i="4"/>
  <c r="CV35" i="4"/>
  <c r="CV34" i="4"/>
  <c r="CV33" i="4"/>
  <c r="CV32" i="4"/>
  <c r="CV31" i="4"/>
  <c r="CV30" i="4"/>
  <c r="CV29" i="4"/>
  <c r="CV28" i="4"/>
  <c r="CV27" i="4"/>
  <c r="CV26" i="4"/>
  <c r="CV25" i="4"/>
  <c r="CV24" i="4"/>
  <c r="CV23" i="4"/>
  <c r="CV22" i="4"/>
  <c r="CV21" i="4"/>
  <c r="CV20" i="4"/>
  <c r="CV19" i="4"/>
  <c r="CV18" i="4"/>
  <c r="CV17" i="4"/>
  <c r="CV16" i="4"/>
  <c r="CV15" i="4"/>
  <c r="CV14" i="4"/>
  <c r="CV13" i="4"/>
  <c r="CV12" i="4"/>
  <c r="CV11" i="4"/>
  <c r="CV10" i="4"/>
  <c r="CV9" i="4"/>
  <c r="CV8" i="4"/>
  <c r="CV7" i="4"/>
  <c r="CV6" i="4"/>
  <c r="CV5" i="4"/>
  <c r="CV4" i="4"/>
  <c r="CR3" i="4"/>
  <c r="CS3" i="4"/>
  <c r="BW3" i="4"/>
  <c r="AF3" i="4"/>
  <c r="BV53" i="4"/>
  <c r="BV54" i="4"/>
  <c r="BW54" i="4"/>
  <c r="AF54" i="4"/>
  <c r="AG54" i="4"/>
  <c r="BV52" i="4"/>
  <c r="BV51" i="4"/>
  <c r="DL51" i="4" s="1"/>
  <c r="BV50" i="4"/>
  <c r="DL50" i="4" s="1"/>
  <c r="BV49" i="4"/>
  <c r="BV48" i="4"/>
  <c r="BV47" i="4"/>
  <c r="BV46" i="4"/>
  <c r="BV45" i="4"/>
  <c r="BV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V43" i="4"/>
  <c r="DL43" i="4" s="1"/>
  <c r="EC18" i="11"/>
  <c r="DY18" i="11"/>
  <c r="CI371" i="11"/>
  <c r="BV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V41" i="4"/>
  <c r="BV40" i="4"/>
  <c r="BV39" i="4"/>
  <c r="DL39" i="4" s="1"/>
  <c r="BV38" i="4"/>
  <c r="BV37" i="4"/>
  <c r="BV36" i="4"/>
  <c r="AF36" i="4"/>
  <c r="BV35" i="4"/>
  <c r="AF35" i="4"/>
  <c r="BV34" i="4"/>
  <c r="AF34" i="4"/>
  <c r="BV33" i="4"/>
  <c r="AF33" i="4"/>
  <c r="EC22" i="11"/>
  <c r="EC12" i="11"/>
  <c r="EC5" i="11"/>
  <c r="EC24" i="11"/>
  <c r="EC9" i="11"/>
  <c r="EC27" i="11"/>
  <c r="DZ22" i="11"/>
  <c r="DZ12" i="11"/>
  <c r="DZ5" i="11"/>
  <c r="DZ24" i="11"/>
  <c r="DZ9" i="11"/>
  <c r="DZ27" i="11"/>
  <c r="DY22" i="11"/>
  <c r="DY12" i="11"/>
  <c r="DY5" i="11"/>
  <c r="DY24" i="11"/>
  <c r="DY9" i="11"/>
  <c r="DY27" i="11"/>
  <c r="EC25" i="11"/>
  <c r="EC20" i="11"/>
  <c r="DZ25" i="11"/>
  <c r="DZ20" i="11"/>
  <c r="DY25" i="11"/>
  <c r="DY20" i="11"/>
  <c r="DZ8" i="11"/>
  <c r="DZ14" i="11"/>
  <c r="DZ11" i="11"/>
  <c r="DZ21" i="11"/>
  <c r="DZ19" i="11"/>
  <c r="DZ6" i="11"/>
  <c r="DZ13" i="11"/>
  <c r="DZ16" i="11"/>
  <c r="DZ4" i="11"/>
  <c r="DZ15" i="11"/>
  <c r="DZ23" i="11"/>
  <c r="DZ10" i="11"/>
  <c r="DZ7" i="11"/>
  <c r="DZ17" i="11"/>
  <c r="DH29" i="11"/>
  <c r="DZ29" i="11"/>
  <c r="DQ29" i="11"/>
  <c r="EC11" i="11"/>
  <c r="EC16" i="11"/>
  <c r="EC23" i="11"/>
  <c r="DY11" i="11"/>
  <c r="DY16" i="11"/>
  <c r="CU190" i="4"/>
  <c r="CU189" i="4"/>
  <c r="CU188" i="4"/>
  <c r="CU187" i="4"/>
  <c r="CU186" i="4"/>
  <c r="CU185" i="4"/>
  <c r="CU183" i="4"/>
  <c r="CU182" i="4"/>
  <c r="CU181" i="4"/>
  <c r="CU180" i="4"/>
  <c r="CU179" i="4"/>
  <c r="CU178" i="4"/>
  <c r="CU177" i="4"/>
  <c r="CU176" i="4"/>
  <c r="CU175" i="4"/>
  <c r="CU174" i="4"/>
  <c r="CU173" i="4"/>
  <c r="CU172" i="4"/>
  <c r="CU171" i="4"/>
  <c r="CU170" i="4"/>
  <c r="CU169" i="4"/>
  <c r="CU168" i="4"/>
  <c r="CU167" i="4"/>
  <c r="CU166" i="4"/>
  <c r="CU165" i="4"/>
  <c r="CU164" i="4"/>
  <c r="CU163" i="4"/>
  <c r="CU162" i="4"/>
  <c r="CU161" i="4"/>
  <c r="CU160" i="4"/>
  <c r="CU159" i="4"/>
  <c r="CU158" i="4"/>
  <c r="CU157" i="4"/>
  <c r="CU156" i="4"/>
  <c r="CU155" i="4"/>
  <c r="CU154" i="4"/>
  <c r="CU153" i="4"/>
  <c r="CU152" i="4"/>
  <c r="CU151" i="4"/>
  <c r="CU150" i="4"/>
  <c r="CU149" i="4"/>
  <c r="CU148" i="4"/>
  <c r="CU147" i="4"/>
  <c r="CU146" i="4"/>
  <c r="CU145" i="4"/>
  <c r="CU144" i="4"/>
  <c r="CU143" i="4"/>
  <c r="CU142" i="4"/>
  <c r="CU141" i="4"/>
  <c r="CU140" i="4"/>
  <c r="CU139" i="4"/>
  <c r="CU138" i="4"/>
  <c r="CU137" i="4"/>
  <c r="CU136" i="4"/>
  <c r="CU135" i="4"/>
  <c r="CU134" i="4"/>
  <c r="CU133" i="4"/>
  <c r="CU132" i="4"/>
  <c r="CU131" i="4"/>
  <c r="CU130" i="4"/>
  <c r="CU129" i="4"/>
  <c r="CU128" i="4"/>
  <c r="CU127" i="4"/>
  <c r="CU126" i="4"/>
  <c r="CU125" i="4"/>
  <c r="CU124" i="4"/>
  <c r="CU123" i="4"/>
  <c r="CU122" i="4"/>
  <c r="CU121" i="4"/>
  <c r="CU120" i="4"/>
  <c r="CU119" i="4"/>
  <c r="CU118" i="4"/>
  <c r="CU117" i="4"/>
  <c r="CU116" i="4"/>
  <c r="CU115" i="4"/>
  <c r="CU114" i="4"/>
  <c r="CU113" i="4"/>
  <c r="CU112" i="4"/>
  <c r="CU111" i="4"/>
  <c r="CU110" i="4"/>
  <c r="CU109" i="4"/>
  <c r="CU108" i="4"/>
  <c r="CU107" i="4"/>
  <c r="CU106" i="4"/>
  <c r="CU105" i="4"/>
  <c r="CU104" i="4"/>
  <c r="CU103" i="4"/>
  <c r="CU102" i="4"/>
  <c r="CU101" i="4"/>
  <c r="CU100" i="4"/>
  <c r="CU99" i="4"/>
  <c r="CU98" i="4"/>
  <c r="CU97" i="4"/>
  <c r="CU96" i="4"/>
  <c r="CU95" i="4"/>
  <c r="CU94" i="4"/>
  <c r="CU93" i="4"/>
  <c r="CU92" i="4"/>
  <c r="CU91" i="4"/>
  <c r="CU90" i="4"/>
  <c r="CU89" i="4"/>
  <c r="CU88" i="4"/>
  <c r="CU87" i="4"/>
  <c r="CU86" i="4"/>
  <c r="CU85" i="4"/>
  <c r="CU84" i="4"/>
  <c r="CU83" i="4"/>
  <c r="CU82" i="4"/>
  <c r="CU81" i="4"/>
  <c r="CU80" i="4"/>
  <c r="CU79" i="4"/>
  <c r="CU78" i="4"/>
  <c r="CU77" i="4"/>
  <c r="CU76" i="4"/>
  <c r="CU75" i="4"/>
  <c r="CU74" i="4"/>
  <c r="CU73" i="4"/>
  <c r="CU72" i="4"/>
  <c r="CU71" i="4"/>
  <c r="CU70" i="4"/>
  <c r="CU69" i="4"/>
  <c r="CU68" i="4"/>
  <c r="CU67" i="4"/>
  <c r="CU66" i="4"/>
  <c r="CU65" i="4"/>
  <c r="CU64" i="4"/>
  <c r="CU63" i="4"/>
  <c r="CU62" i="4"/>
  <c r="CU61" i="4"/>
  <c r="CU60" i="4"/>
  <c r="CU59" i="4"/>
  <c r="CU58" i="4"/>
  <c r="CU57" i="4"/>
  <c r="CU56" i="4"/>
  <c r="CU55" i="4"/>
  <c r="CU54" i="4"/>
  <c r="CU53" i="4"/>
  <c r="CU52" i="4"/>
  <c r="CU51" i="4"/>
  <c r="CU50" i="4"/>
  <c r="CU49" i="4"/>
  <c r="CU48" i="4"/>
  <c r="CU47" i="4"/>
  <c r="CU46" i="4"/>
  <c r="CU45" i="4"/>
  <c r="CU44" i="4"/>
  <c r="CU43" i="4"/>
  <c r="CU42" i="4"/>
  <c r="CU41" i="4"/>
  <c r="CU40" i="4"/>
  <c r="CU39" i="4"/>
  <c r="CU38" i="4"/>
  <c r="CU37" i="4"/>
  <c r="CU36" i="4"/>
  <c r="CU35" i="4"/>
  <c r="CU34" i="4"/>
  <c r="CU33" i="4"/>
  <c r="CU32" i="4"/>
  <c r="BV5" i="4"/>
  <c r="BV4" i="4"/>
  <c r="BV3" i="4"/>
  <c r="AF6" i="4"/>
  <c r="W6" i="4"/>
  <c r="X6" i="4"/>
  <c r="Y6" i="4"/>
  <c r="Z6" i="4"/>
  <c r="AA6" i="4"/>
  <c r="AB6" i="4"/>
  <c r="AC6" i="4"/>
  <c r="AD6" i="4"/>
  <c r="AE6" i="4"/>
  <c r="AF5" i="4"/>
  <c r="AF4" i="4"/>
  <c r="BU52" i="4"/>
  <c r="AE52" i="4"/>
  <c r="BU51" i="4"/>
  <c r="AE51" i="4"/>
  <c r="BU50" i="4"/>
  <c r="BU49" i="4"/>
  <c r="AE50" i="4"/>
  <c r="AE49" i="4"/>
  <c r="BU48" i="4"/>
  <c r="BU47" i="4"/>
  <c r="AE48" i="4"/>
  <c r="AE47" i="4"/>
  <c r="CH3" i="4"/>
  <c r="CI3" i="4"/>
  <c r="CJ3" i="4"/>
  <c r="CK3" i="4"/>
  <c r="CL3" i="4"/>
  <c r="CM3" i="4"/>
  <c r="CN3" i="4"/>
  <c r="CO3" i="4"/>
  <c r="CP3" i="4"/>
  <c r="CQ3" i="4"/>
  <c r="CH4" i="4"/>
  <c r="CI4" i="4"/>
  <c r="CJ4" i="4"/>
  <c r="CK4" i="4"/>
  <c r="CL4" i="4"/>
  <c r="CM4" i="4"/>
  <c r="CN4" i="4"/>
  <c r="CO4" i="4"/>
  <c r="CP4" i="4"/>
  <c r="CQ4" i="4"/>
  <c r="CR4" i="4"/>
  <c r="CS4" i="4"/>
  <c r="CH5" i="4"/>
  <c r="CI5" i="4"/>
  <c r="CJ5" i="4"/>
  <c r="CK5" i="4"/>
  <c r="CL5" i="4"/>
  <c r="CM5" i="4"/>
  <c r="CN5" i="4"/>
  <c r="CO5" i="4"/>
  <c r="CP5" i="4"/>
  <c r="CQ5" i="4"/>
  <c r="CR5" i="4"/>
  <c r="CS5" i="4"/>
  <c r="CH6" i="4"/>
  <c r="CI6" i="4"/>
  <c r="CJ6" i="4"/>
  <c r="CK6" i="4"/>
  <c r="CL6" i="4"/>
  <c r="CM6" i="4"/>
  <c r="CN6" i="4"/>
  <c r="CO6" i="4"/>
  <c r="CP6" i="4"/>
  <c r="CQ6" i="4"/>
  <c r="CR6" i="4"/>
  <c r="CS6" i="4"/>
  <c r="CH7" i="4"/>
  <c r="CI7" i="4"/>
  <c r="CJ7" i="4"/>
  <c r="CK7" i="4"/>
  <c r="CL7" i="4"/>
  <c r="CM7" i="4"/>
  <c r="CN7" i="4"/>
  <c r="CO7" i="4"/>
  <c r="CP7" i="4"/>
  <c r="CQ7" i="4"/>
  <c r="CR7" i="4"/>
  <c r="CS7" i="4"/>
  <c r="CH8" i="4"/>
  <c r="CI8" i="4"/>
  <c r="CJ8" i="4"/>
  <c r="CK8" i="4"/>
  <c r="CL8" i="4"/>
  <c r="CM8" i="4"/>
  <c r="CN8" i="4"/>
  <c r="CO8" i="4"/>
  <c r="CP8" i="4"/>
  <c r="CQ8" i="4"/>
  <c r="CR8" i="4"/>
  <c r="CS8" i="4"/>
  <c r="CH9" i="4"/>
  <c r="CI9" i="4"/>
  <c r="CJ9" i="4"/>
  <c r="CK9" i="4"/>
  <c r="CL9" i="4"/>
  <c r="CM9" i="4"/>
  <c r="CN9" i="4"/>
  <c r="CO9" i="4"/>
  <c r="CP9" i="4"/>
  <c r="CQ9" i="4"/>
  <c r="CR9" i="4"/>
  <c r="CS9" i="4"/>
  <c r="CH10" i="4"/>
  <c r="CI10" i="4"/>
  <c r="CJ10" i="4"/>
  <c r="CK10" i="4"/>
  <c r="CL10" i="4"/>
  <c r="CM10" i="4"/>
  <c r="CN10" i="4"/>
  <c r="CO10" i="4"/>
  <c r="CP10" i="4"/>
  <c r="CQ10" i="4"/>
  <c r="CR10" i="4"/>
  <c r="CS10" i="4"/>
  <c r="CH11" i="4"/>
  <c r="CI11" i="4"/>
  <c r="CJ11" i="4"/>
  <c r="CK11" i="4"/>
  <c r="CL11" i="4"/>
  <c r="CM11" i="4"/>
  <c r="CN11" i="4"/>
  <c r="CO11" i="4"/>
  <c r="CP11" i="4"/>
  <c r="CQ11" i="4"/>
  <c r="CR11" i="4"/>
  <c r="CS11" i="4"/>
  <c r="CH12" i="4"/>
  <c r="CI12" i="4"/>
  <c r="CJ12" i="4"/>
  <c r="CK12" i="4"/>
  <c r="CL12" i="4"/>
  <c r="CM12" i="4"/>
  <c r="CN12" i="4"/>
  <c r="CO12" i="4"/>
  <c r="CP12" i="4"/>
  <c r="CQ12" i="4"/>
  <c r="CR12" i="4"/>
  <c r="CS12" i="4"/>
  <c r="CH13" i="4"/>
  <c r="CI13" i="4"/>
  <c r="CJ13" i="4"/>
  <c r="CK13" i="4"/>
  <c r="CL13" i="4"/>
  <c r="CM13" i="4"/>
  <c r="CN13" i="4"/>
  <c r="CO13" i="4"/>
  <c r="CP13" i="4"/>
  <c r="CQ13" i="4"/>
  <c r="CR13" i="4"/>
  <c r="CS13" i="4"/>
  <c r="CH14" i="4"/>
  <c r="CI14" i="4"/>
  <c r="CJ14" i="4"/>
  <c r="CK14" i="4"/>
  <c r="CL14" i="4"/>
  <c r="CM14" i="4"/>
  <c r="CN14" i="4"/>
  <c r="CO14" i="4"/>
  <c r="CP14" i="4"/>
  <c r="CQ14" i="4"/>
  <c r="CR14" i="4"/>
  <c r="CS14" i="4"/>
  <c r="CH15" i="4"/>
  <c r="CI15" i="4"/>
  <c r="CJ15" i="4"/>
  <c r="CK15" i="4"/>
  <c r="CL15" i="4"/>
  <c r="CM15" i="4"/>
  <c r="CN15" i="4"/>
  <c r="CO15" i="4"/>
  <c r="CP15" i="4"/>
  <c r="CQ15" i="4"/>
  <c r="CR15" i="4"/>
  <c r="CS15" i="4"/>
  <c r="CH16" i="4"/>
  <c r="CI16" i="4"/>
  <c r="CJ16" i="4"/>
  <c r="CK16" i="4"/>
  <c r="CL16" i="4"/>
  <c r="CM16" i="4"/>
  <c r="CN16" i="4"/>
  <c r="CO16" i="4"/>
  <c r="CP16" i="4"/>
  <c r="CQ16" i="4"/>
  <c r="CR16" i="4"/>
  <c r="CS16" i="4"/>
  <c r="CH17" i="4"/>
  <c r="CI17" i="4"/>
  <c r="CJ17" i="4"/>
  <c r="CK17" i="4"/>
  <c r="CL17" i="4"/>
  <c r="CM17" i="4"/>
  <c r="CN17" i="4"/>
  <c r="CO17" i="4"/>
  <c r="CP17" i="4"/>
  <c r="CQ17" i="4"/>
  <c r="CR17" i="4"/>
  <c r="CS17" i="4"/>
  <c r="CH18" i="4"/>
  <c r="CI18" i="4"/>
  <c r="CJ18" i="4"/>
  <c r="CK18" i="4"/>
  <c r="CL18" i="4"/>
  <c r="CM18" i="4"/>
  <c r="CN18" i="4"/>
  <c r="CO18" i="4"/>
  <c r="CP18" i="4"/>
  <c r="CQ18" i="4"/>
  <c r="CR18" i="4"/>
  <c r="CS18" i="4"/>
  <c r="CH19" i="4"/>
  <c r="CI19" i="4"/>
  <c r="CJ19" i="4"/>
  <c r="CK19" i="4"/>
  <c r="CL19" i="4"/>
  <c r="CM19" i="4"/>
  <c r="CN19" i="4"/>
  <c r="CO19" i="4"/>
  <c r="CP19" i="4"/>
  <c r="CQ19" i="4"/>
  <c r="CR19" i="4"/>
  <c r="CS19" i="4"/>
  <c r="CH20" i="4"/>
  <c r="CI20" i="4"/>
  <c r="CJ20" i="4"/>
  <c r="CK20" i="4"/>
  <c r="CL20" i="4"/>
  <c r="CM20" i="4"/>
  <c r="CN20" i="4"/>
  <c r="CO20" i="4"/>
  <c r="CP20" i="4"/>
  <c r="CQ20" i="4"/>
  <c r="CR20" i="4"/>
  <c r="CS20" i="4"/>
  <c r="CH21" i="4"/>
  <c r="CI21" i="4"/>
  <c r="CJ21" i="4"/>
  <c r="CK21" i="4"/>
  <c r="CL21" i="4"/>
  <c r="CM21" i="4"/>
  <c r="CN21" i="4"/>
  <c r="CO21" i="4"/>
  <c r="CP21" i="4"/>
  <c r="CQ21" i="4"/>
  <c r="CR21" i="4"/>
  <c r="CS21" i="4"/>
  <c r="CH22" i="4"/>
  <c r="CI22" i="4"/>
  <c r="CJ22" i="4"/>
  <c r="CK22" i="4"/>
  <c r="CL22" i="4"/>
  <c r="CM22" i="4"/>
  <c r="CN22" i="4"/>
  <c r="CO22" i="4"/>
  <c r="CP22" i="4"/>
  <c r="CQ22" i="4"/>
  <c r="CR22" i="4"/>
  <c r="CS22" i="4"/>
  <c r="CH23" i="4"/>
  <c r="CI23" i="4"/>
  <c r="CJ23" i="4"/>
  <c r="CK23" i="4"/>
  <c r="CL23" i="4"/>
  <c r="CM23" i="4"/>
  <c r="CN23" i="4"/>
  <c r="CO23" i="4"/>
  <c r="CP23" i="4"/>
  <c r="CQ23" i="4"/>
  <c r="CR23" i="4"/>
  <c r="CS23" i="4"/>
  <c r="CH24" i="4"/>
  <c r="CI24" i="4"/>
  <c r="CJ24" i="4"/>
  <c r="CK24" i="4"/>
  <c r="CL24" i="4"/>
  <c r="CM24" i="4"/>
  <c r="CN24" i="4"/>
  <c r="CO24" i="4"/>
  <c r="CP24" i="4"/>
  <c r="CQ24" i="4"/>
  <c r="CR24" i="4"/>
  <c r="CS24" i="4"/>
  <c r="CH25" i="4"/>
  <c r="CI25" i="4"/>
  <c r="CJ25" i="4"/>
  <c r="CK25" i="4"/>
  <c r="CL25" i="4"/>
  <c r="CM25" i="4"/>
  <c r="CN25" i="4"/>
  <c r="CO25" i="4"/>
  <c r="CP25" i="4"/>
  <c r="CQ25" i="4"/>
  <c r="CR25" i="4"/>
  <c r="CS25" i="4"/>
  <c r="CH26" i="4"/>
  <c r="CI26" i="4"/>
  <c r="CJ26" i="4"/>
  <c r="CK26" i="4"/>
  <c r="CL26" i="4"/>
  <c r="CM26" i="4"/>
  <c r="CN26" i="4"/>
  <c r="CO26" i="4"/>
  <c r="CP26" i="4"/>
  <c r="CQ26" i="4"/>
  <c r="CR26" i="4"/>
  <c r="CS26" i="4"/>
  <c r="CH27" i="4"/>
  <c r="CI27" i="4"/>
  <c r="CJ27" i="4"/>
  <c r="CK27" i="4"/>
  <c r="CL27" i="4"/>
  <c r="CM27" i="4"/>
  <c r="CN27" i="4"/>
  <c r="CO27" i="4"/>
  <c r="CP27" i="4"/>
  <c r="CQ27" i="4"/>
  <c r="CR27" i="4"/>
  <c r="CS27" i="4"/>
  <c r="CH28" i="4"/>
  <c r="CI28" i="4"/>
  <c r="CJ28" i="4"/>
  <c r="CK28" i="4"/>
  <c r="CL28" i="4"/>
  <c r="CM28" i="4"/>
  <c r="CN28" i="4"/>
  <c r="CO28" i="4"/>
  <c r="CP28" i="4"/>
  <c r="CQ28" i="4"/>
  <c r="CR28" i="4"/>
  <c r="CS28" i="4"/>
  <c r="CH29" i="4"/>
  <c r="CI29" i="4"/>
  <c r="CJ29" i="4"/>
  <c r="CK29" i="4"/>
  <c r="CL29" i="4"/>
  <c r="CM29" i="4"/>
  <c r="CN29" i="4"/>
  <c r="CO29" i="4"/>
  <c r="CP29" i="4"/>
  <c r="CQ29" i="4"/>
  <c r="CR29" i="4"/>
  <c r="CS29" i="4"/>
  <c r="CH30" i="4"/>
  <c r="CI30" i="4"/>
  <c r="CJ30" i="4"/>
  <c r="CK30" i="4"/>
  <c r="CL30" i="4"/>
  <c r="CM30" i="4"/>
  <c r="CN30" i="4"/>
  <c r="CO30" i="4"/>
  <c r="CP30" i="4"/>
  <c r="CQ30" i="4"/>
  <c r="CR30" i="4"/>
  <c r="CS30" i="4"/>
  <c r="CH31" i="4"/>
  <c r="CI31" i="4"/>
  <c r="CJ31" i="4"/>
  <c r="CK31" i="4"/>
  <c r="CL31" i="4"/>
  <c r="CM31" i="4"/>
  <c r="CN31" i="4"/>
  <c r="CO31" i="4"/>
  <c r="CP31" i="4"/>
  <c r="CQ31" i="4"/>
  <c r="CR31" i="4"/>
  <c r="CS31" i="4"/>
  <c r="CH32" i="4"/>
  <c r="CI32" i="4"/>
  <c r="CJ32" i="4"/>
  <c r="CK32" i="4"/>
  <c r="CL32" i="4"/>
  <c r="CM32" i="4"/>
  <c r="CN32" i="4"/>
  <c r="CO32" i="4"/>
  <c r="CP32" i="4"/>
  <c r="CQ32" i="4"/>
  <c r="CR32" i="4"/>
  <c r="CS32" i="4"/>
  <c r="CH33" i="4"/>
  <c r="CI33" i="4"/>
  <c r="CJ33" i="4"/>
  <c r="CK33" i="4"/>
  <c r="CL33" i="4"/>
  <c r="CM33" i="4"/>
  <c r="CN33" i="4"/>
  <c r="CO33" i="4"/>
  <c r="CP33" i="4"/>
  <c r="CQ33" i="4"/>
  <c r="CR33" i="4"/>
  <c r="CS33" i="4"/>
  <c r="CH34" i="4"/>
  <c r="CI34" i="4"/>
  <c r="CJ34" i="4"/>
  <c r="CK34" i="4"/>
  <c r="CL34" i="4"/>
  <c r="CM34" i="4"/>
  <c r="CN34" i="4"/>
  <c r="CO34" i="4"/>
  <c r="CP34" i="4"/>
  <c r="CQ34" i="4"/>
  <c r="CR34" i="4"/>
  <c r="CS34" i="4"/>
  <c r="CH35" i="4"/>
  <c r="CI35" i="4"/>
  <c r="CJ35" i="4"/>
  <c r="CK35" i="4"/>
  <c r="CL35" i="4"/>
  <c r="CM35" i="4"/>
  <c r="CN35" i="4"/>
  <c r="CO35" i="4"/>
  <c r="CP35" i="4"/>
  <c r="CQ35" i="4"/>
  <c r="CR35" i="4"/>
  <c r="CS35" i="4"/>
  <c r="CH36" i="4"/>
  <c r="CI36" i="4"/>
  <c r="CJ36" i="4"/>
  <c r="CK36" i="4"/>
  <c r="CL36" i="4"/>
  <c r="CM36" i="4"/>
  <c r="CN36" i="4"/>
  <c r="CO36" i="4"/>
  <c r="CP36" i="4"/>
  <c r="CQ36" i="4"/>
  <c r="CR36" i="4"/>
  <c r="CS36" i="4"/>
  <c r="CH37" i="4"/>
  <c r="CI37" i="4"/>
  <c r="CJ37" i="4"/>
  <c r="CK37" i="4"/>
  <c r="CL37" i="4"/>
  <c r="CM37" i="4"/>
  <c r="CN37" i="4"/>
  <c r="CO37" i="4"/>
  <c r="CP37" i="4"/>
  <c r="CQ37" i="4"/>
  <c r="CR37" i="4"/>
  <c r="CS37" i="4"/>
  <c r="CH38" i="4"/>
  <c r="CI38" i="4"/>
  <c r="CJ38" i="4"/>
  <c r="CK38" i="4"/>
  <c r="CL38" i="4"/>
  <c r="CM38" i="4"/>
  <c r="CN38" i="4"/>
  <c r="CO38" i="4"/>
  <c r="CP38" i="4"/>
  <c r="CQ38" i="4"/>
  <c r="CR38" i="4"/>
  <c r="CS38" i="4"/>
  <c r="CH39" i="4"/>
  <c r="CI39" i="4"/>
  <c r="CJ39" i="4"/>
  <c r="CK39" i="4"/>
  <c r="CL39" i="4"/>
  <c r="CM39" i="4"/>
  <c r="CN39" i="4"/>
  <c r="CO39" i="4"/>
  <c r="CP39" i="4"/>
  <c r="CQ39" i="4"/>
  <c r="CR39" i="4"/>
  <c r="CS39" i="4"/>
  <c r="CH40" i="4"/>
  <c r="CI40" i="4"/>
  <c r="CJ40" i="4"/>
  <c r="CK40" i="4"/>
  <c r="CL40" i="4"/>
  <c r="CM40" i="4"/>
  <c r="CN40" i="4"/>
  <c r="CO40" i="4"/>
  <c r="CP40" i="4"/>
  <c r="CQ40" i="4"/>
  <c r="CR40" i="4"/>
  <c r="CS40" i="4"/>
  <c r="CH41" i="4"/>
  <c r="CI41" i="4"/>
  <c r="CJ41" i="4"/>
  <c r="CK41" i="4"/>
  <c r="CL41" i="4"/>
  <c r="CM41" i="4"/>
  <c r="CN41" i="4"/>
  <c r="CO41" i="4"/>
  <c r="CP41" i="4"/>
  <c r="CQ41" i="4"/>
  <c r="CR41" i="4"/>
  <c r="CS41" i="4"/>
  <c r="CH42" i="4"/>
  <c r="CI42" i="4"/>
  <c r="CJ42" i="4"/>
  <c r="CK42" i="4"/>
  <c r="CL42" i="4"/>
  <c r="CM42" i="4"/>
  <c r="CN42" i="4"/>
  <c r="CO42" i="4"/>
  <c r="CP42" i="4"/>
  <c r="CQ42" i="4"/>
  <c r="CR42" i="4"/>
  <c r="CS42" i="4"/>
  <c r="CH43" i="4"/>
  <c r="CI43" i="4"/>
  <c r="CJ43" i="4"/>
  <c r="CK43" i="4"/>
  <c r="CL43" i="4"/>
  <c r="CM43" i="4"/>
  <c r="CN43" i="4"/>
  <c r="CO43" i="4"/>
  <c r="CP43" i="4"/>
  <c r="CQ43" i="4"/>
  <c r="CR43" i="4"/>
  <c r="CS43" i="4"/>
  <c r="CH44" i="4"/>
  <c r="CI44" i="4"/>
  <c r="CJ44" i="4"/>
  <c r="CK44" i="4"/>
  <c r="CL44" i="4"/>
  <c r="CM44" i="4"/>
  <c r="CN44" i="4"/>
  <c r="CO44" i="4"/>
  <c r="CP44" i="4"/>
  <c r="CQ44" i="4"/>
  <c r="CR44" i="4"/>
  <c r="CS44" i="4"/>
  <c r="CH45" i="4"/>
  <c r="CI45" i="4"/>
  <c r="CJ45" i="4"/>
  <c r="CK45" i="4"/>
  <c r="CL45" i="4"/>
  <c r="CM45" i="4"/>
  <c r="CN45" i="4"/>
  <c r="CO45" i="4"/>
  <c r="CP45" i="4"/>
  <c r="CQ45" i="4"/>
  <c r="CR45" i="4"/>
  <c r="CS45" i="4"/>
  <c r="CH46" i="4"/>
  <c r="CI46" i="4"/>
  <c r="CJ46" i="4"/>
  <c r="CK46" i="4"/>
  <c r="CL46" i="4"/>
  <c r="CM46" i="4"/>
  <c r="CN46" i="4"/>
  <c r="CO46" i="4"/>
  <c r="CP46" i="4"/>
  <c r="CQ46" i="4"/>
  <c r="CR46" i="4"/>
  <c r="CS46" i="4"/>
  <c r="CH47" i="4"/>
  <c r="CI47" i="4"/>
  <c r="CJ47" i="4"/>
  <c r="CK47" i="4"/>
  <c r="CL47" i="4"/>
  <c r="CM47" i="4"/>
  <c r="CN47" i="4"/>
  <c r="CO47" i="4"/>
  <c r="CP47" i="4"/>
  <c r="CQ47" i="4"/>
  <c r="CR47" i="4"/>
  <c r="CS47" i="4"/>
  <c r="CH48" i="4"/>
  <c r="CI48" i="4"/>
  <c r="CJ48" i="4"/>
  <c r="CK48" i="4"/>
  <c r="CL48" i="4"/>
  <c r="CM48" i="4"/>
  <c r="CN48" i="4"/>
  <c r="CO48" i="4"/>
  <c r="CP48" i="4"/>
  <c r="CQ48" i="4"/>
  <c r="CR48" i="4"/>
  <c r="CS48" i="4"/>
  <c r="CH49" i="4"/>
  <c r="CI49" i="4"/>
  <c r="CJ49" i="4"/>
  <c r="CK49" i="4"/>
  <c r="CL49" i="4"/>
  <c r="CM49" i="4"/>
  <c r="CN49" i="4"/>
  <c r="CO49" i="4"/>
  <c r="CP49" i="4"/>
  <c r="CQ49" i="4"/>
  <c r="CR49" i="4"/>
  <c r="CS49" i="4"/>
  <c r="CH50" i="4"/>
  <c r="CI50" i="4"/>
  <c r="CJ50" i="4"/>
  <c r="CK50" i="4"/>
  <c r="CL50" i="4"/>
  <c r="CM50" i="4"/>
  <c r="CN50" i="4"/>
  <c r="CO50" i="4"/>
  <c r="CP50" i="4"/>
  <c r="CQ50" i="4"/>
  <c r="CR50" i="4"/>
  <c r="CS50" i="4"/>
  <c r="CH51" i="4"/>
  <c r="CI51" i="4"/>
  <c r="CJ51" i="4"/>
  <c r="CK51" i="4"/>
  <c r="CL51" i="4"/>
  <c r="CM51" i="4"/>
  <c r="CN51" i="4"/>
  <c r="CO51" i="4"/>
  <c r="CP51" i="4"/>
  <c r="CQ51" i="4"/>
  <c r="CR51" i="4"/>
  <c r="CS51" i="4"/>
  <c r="CH52" i="4"/>
  <c r="CI52" i="4"/>
  <c r="CJ52" i="4"/>
  <c r="CK52" i="4"/>
  <c r="CL52" i="4"/>
  <c r="CM52" i="4"/>
  <c r="CN52" i="4"/>
  <c r="CO52" i="4"/>
  <c r="CP52" i="4"/>
  <c r="CQ52" i="4"/>
  <c r="CR52" i="4"/>
  <c r="CS52" i="4"/>
  <c r="CH53" i="4"/>
  <c r="CI53" i="4"/>
  <c r="CJ53" i="4"/>
  <c r="CK53" i="4"/>
  <c r="CL53" i="4"/>
  <c r="CM53" i="4"/>
  <c r="CN53" i="4"/>
  <c r="CO53" i="4"/>
  <c r="CP53" i="4"/>
  <c r="CQ53" i="4"/>
  <c r="CR53" i="4"/>
  <c r="CS53" i="4"/>
  <c r="CH54" i="4"/>
  <c r="CI54" i="4"/>
  <c r="CJ54" i="4"/>
  <c r="CK54" i="4"/>
  <c r="CL54" i="4"/>
  <c r="CM54" i="4"/>
  <c r="CN54" i="4"/>
  <c r="CO54" i="4"/>
  <c r="CP54" i="4"/>
  <c r="CQ54" i="4"/>
  <c r="CR54" i="4"/>
  <c r="CS54" i="4"/>
  <c r="CH55" i="4"/>
  <c r="CI55" i="4"/>
  <c r="CJ55" i="4"/>
  <c r="CK55" i="4"/>
  <c r="CL55" i="4"/>
  <c r="CM55" i="4"/>
  <c r="CN55" i="4"/>
  <c r="CO55" i="4"/>
  <c r="CP55" i="4"/>
  <c r="CQ55" i="4"/>
  <c r="CR55" i="4"/>
  <c r="CS55" i="4"/>
  <c r="CH56" i="4"/>
  <c r="CI56" i="4"/>
  <c r="CJ56" i="4"/>
  <c r="CK56" i="4"/>
  <c r="CL56" i="4"/>
  <c r="CM56" i="4"/>
  <c r="CN56" i="4"/>
  <c r="CO56" i="4"/>
  <c r="CP56" i="4"/>
  <c r="CQ56" i="4"/>
  <c r="CR56" i="4"/>
  <c r="CS56" i="4"/>
  <c r="CH57" i="4"/>
  <c r="CI57" i="4"/>
  <c r="CJ57" i="4"/>
  <c r="CK57" i="4"/>
  <c r="CL57" i="4"/>
  <c r="CM57" i="4"/>
  <c r="CN57" i="4"/>
  <c r="CO57" i="4"/>
  <c r="CP57" i="4"/>
  <c r="CQ57" i="4"/>
  <c r="CR57" i="4"/>
  <c r="CS57" i="4"/>
  <c r="CH58" i="4"/>
  <c r="CI58" i="4"/>
  <c r="CJ58" i="4"/>
  <c r="CK58" i="4"/>
  <c r="CL58" i="4"/>
  <c r="CM58" i="4"/>
  <c r="CN58" i="4"/>
  <c r="CO58" i="4"/>
  <c r="CP58" i="4"/>
  <c r="CQ58" i="4"/>
  <c r="CR58" i="4"/>
  <c r="CS58" i="4"/>
  <c r="CH59" i="4"/>
  <c r="CI59" i="4"/>
  <c r="CJ59" i="4"/>
  <c r="CK59" i="4"/>
  <c r="CL59" i="4"/>
  <c r="CM59" i="4"/>
  <c r="CN59" i="4"/>
  <c r="CO59" i="4"/>
  <c r="CP59" i="4"/>
  <c r="CQ59" i="4"/>
  <c r="CR59" i="4"/>
  <c r="CS59" i="4"/>
  <c r="CH60" i="4"/>
  <c r="CI60" i="4"/>
  <c r="CJ60" i="4"/>
  <c r="CK60" i="4"/>
  <c r="CL60" i="4"/>
  <c r="CM60" i="4"/>
  <c r="CN60" i="4"/>
  <c r="CO60" i="4"/>
  <c r="CP60" i="4"/>
  <c r="CQ60" i="4"/>
  <c r="CR60" i="4"/>
  <c r="CS60" i="4"/>
  <c r="CH61" i="4"/>
  <c r="CI61" i="4"/>
  <c r="CJ61" i="4"/>
  <c r="CK61" i="4"/>
  <c r="CL61" i="4"/>
  <c r="CM61" i="4"/>
  <c r="CN61" i="4"/>
  <c r="CO61" i="4"/>
  <c r="CP61" i="4"/>
  <c r="CQ61" i="4"/>
  <c r="CR61" i="4"/>
  <c r="CS61" i="4"/>
  <c r="CH62" i="4"/>
  <c r="CI62" i="4"/>
  <c r="CJ62" i="4"/>
  <c r="CK62" i="4"/>
  <c r="CL62" i="4"/>
  <c r="CM62" i="4"/>
  <c r="CN62" i="4"/>
  <c r="CO62" i="4"/>
  <c r="CP62" i="4"/>
  <c r="CQ62" i="4"/>
  <c r="CR62" i="4"/>
  <c r="CS62" i="4"/>
  <c r="CH63" i="4"/>
  <c r="CI63" i="4"/>
  <c r="CJ63" i="4"/>
  <c r="CK63" i="4"/>
  <c r="CL63" i="4"/>
  <c r="CM63" i="4"/>
  <c r="CN63" i="4"/>
  <c r="CO63" i="4"/>
  <c r="CP63" i="4"/>
  <c r="CQ63" i="4"/>
  <c r="CR63" i="4"/>
  <c r="CS63" i="4"/>
  <c r="CH64" i="4"/>
  <c r="CI64" i="4"/>
  <c r="CJ64" i="4"/>
  <c r="CK64" i="4"/>
  <c r="CL64" i="4"/>
  <c r="CM64" i="4"/>
  <c r="CN64" i="4"/>
  <c r="CO64" i="4"/>
  <c r="CP64" i="4"/>
  <c r="CQ64" i="4"/>
  <c r="CR64" i="4"/>
  <c r="CS64" i="4"/>
  <c r="CH65" i="4"/>
  <c r="CI65" i="4"/>
  <c r="CJ65" i="4"/>
  <c r="CK65" i="4"/>
  <c r="CL65" i="4"/>
  <c r="CM65" i="4"/>
  <c r="CN65" i="4"/>
  <c r="CO65" i="4"/>
  <c r="CP65" i="4"/>
  <c r="CQ65" i="4"/>
  <c r="CR65" i="4"/>
  <c r="CS65" i="4"/>
  <c r="CH66" i="4"/>
  <c r="CI66" i="4"/>
  <c r="CJ66" i="4"/>
  <c r="CK66" i="4"/>
  <c r="CL66" i="4"/>
  <c r="CM66" i="4"/>
  <c r="CN66" i="4"/>
  <c r="CO66" i="4"/>
  <c r="CP66" i="4"/>
  <c r="CQ66" i="4"/>
  <c r="CR66" i="4"/>
  <c r="CS66" i="4"/>
  <c r="CH67" i="4"/>
  <c r="CI67" i="4"/>
  <c r="CJ67" i="4"/>
  <c r="CK67" i="4"/>
  <c r="CL67" i="4"/>
  <c r="CM67" i="4"/>
  <c r="CN67" i="4"/>
  <c r="CO67" i="4"/>
  <c r="CP67" i="4"/>
  <c r="CQ67" i="4"/>
  <c r="CR67" i="4"/>
  <c r="CS67" i="4"/>
  <c r="CH68" i="4"/>
  <c r="CI68" i="4"/>
  <c r="CJ68" i="4"/>
  <c r="CK68" i="4"/>
  <c r="CL68" i="4"/>
  <c r="CM68" i="4"/>
  <c r="CN68" i="4"/>
  <c r="CO68" i="4"/>
  <c r="CP68" i="4"/>
  <c r="CQ68" i="4"/>
  <c r="CR68" i="4"/>
  <c r="CS68" i="4"/>
  <c r="CH69" i="4"/>
  <c r="CI69" i="4"/>
  <c r="CJ69" i="4"/>
  <c r="CK69" i="4"/>
  <c r="CL69" i="4"/>
  <c r="CM69" i="4"/>
  <c r="CN69" i="4"/>
  <c r="CO69" i="4"/>
  <c r="CP69" i="4"/>
  <c r="CQ69" i="4"/>
  <c r="CR69" i="4"/>
  <c r="CS69" i="4"/>
  <c r="CH70" i="4"/>
  <c r="CI70" i="4"/>
  <c r="CJ70" i="4"/>
  <c r="CK70" i="4"/>
  <c r="CL70" i="4"/>
  <c r="CM70" i="4"/>
  <c r="CN70" i="4"/>
  <c r="CO70" i="4"/>
  <c r="CP70" i="4"/>
  <c r="CQ70" i="4"/>
  <c r="CR70" i="4"/>
  <c r="CS70" i="4"/>
  <c r="CH71" i="4"/>
  <c r="CI71" i="4"/>
  <c r="CJ71" i="4"/>
  <c r="CK71" i="4"/>
  <c r="CL71" i="4"/>
  <c r="CM71" i="4"/>
  <c r="CN71" i="4"/>
  <c r="CO71" i="4"/>
  <c r="CP71" i="4"/>
  <c r="CQ71" i="4"/>
  <c r="CR71" i="4"/>
  <c r="CS71" i="4"/>
  <c r="CH72" i="4"/>
  <c r="CI72" i="4"/>
  <c r="CJ72" i="4"/>
  <c r="CK72" i="4"/>
  <c r="CL72" i="4"/>
  <c r="CM72" i="4"/>
  <c r="CN72" i="4"/>
  <c r="CO72" i="4"/>
  <c r="CP72" i="4"/>
  <c r="CQ72" i="4"/>
  <c r="CR72" i="4"/>
  <c r="CS72" i="4"/>
  <c r="CH73" i="4"/>
  <c r="CI73" i="4"/>
  <c r="CJ73" i="4"/>
  <c r="CK73" i="4"/>
  <c r="CL73" i="4"/>
  <c r="CM73" i="4"/>
  <c r="CN73" i="4"/>
  <c r="CO73" i="4"/>
  <c r="CP73" i="4"/>
  <c r="CQ73" i="4"/>
  <c r="CR73" i="4"/>
  <c r="CS73" i="4"/>
  <c r="CH74" i="4"/>
  <c r="CI74" i="4"/>
  <c r="CJ74" i="4"/>
  <c r="CK74" i="4"/>
  <c r="CL74" i="4"/>
  <c r="CM74" i="4"/>
  <c r="CN74" i="4"/>
  <c r="CO74" i="4"/>
  <c r="CP74" i="4"/>
  <c r="CQ74" i="4"/>
  <c r="CR74" i="4"/>
  <c r="CS74" i="4"/>
  <c r="CH75" i="4"/>
  <c r="CI75" i="4"/>
  <c r="CJ75" i="4"/>
  <c r="CK75" i="4"/>
  <c r="CL75" i="4"/>
  <c r="CM75" i="4"/>
  <c r="CN75" i="4"/>
  <c r="CO75" i="4"/>
  <c r="CP75" i="4"/>
  <c r="CQ75" i="4"/>
  <c r="CR75" i="4"/>
  <c r="CS75" i="4"/>
  <c r="CH76" i="4"/>
  <c r="CI76" i="4"/>
  <c r="CJ76" i="4"/>
  <c r="CK76" i="4"/>
  <c r="CL76" i="4"/>
  <c r="CM76" i="4"/>
  <c r="CN76" i="4"/>
  <c r="CO76" i="4"/>
  <c r="CP76" i="4"/>
  <c r="CQ76" i="4"/>
  <c r="CR76" i="4"/>
  <c r="CS76" i="4"/>
  <c r="CH77" i="4"/>
  <c r="CI77" i="4"/>
  <c r="CJ77" i="4"/>
  <c r="CK77" i="4"/>
  <c r="CL77" i="4"/>
  <c r="CM77" i="4"/>
  <c r="CN77" i="4"/>
  <c r="CO77" i="4"/>
  <c r="CP77" i="4"/>
  <c r="CQ77" i="4"/>
  <c r="CR77" i="4"/>
  <c r="CS77" i="4"/>
  <c r="CH78" i="4"/>
  <c r="CI78" i="4"/>
  <c r="CJ78" i="4"/>
  <c r="CK78" i="4"/>
  <c r="CL78" i="4"/>
  <c r="CM78" i="4"/>
  <c r="CN78" i="4"/>
  <c r="CO78" i="4"/>
  <c r="CP78" i="4"/>
  <c r="CQ78" i="4"/>
  <c r="CR78" i="4"/>
  <c r="CS78" i="4"/>
  <c r="CH79" i="4"/>
  <c r="CI79" i="4"/>
  <c r="CJ79" i="4"/>
  <c r="CK79" i="4"/>
  <c r="CL79" i="4"/>
  <c r="CM79" i="4"/>
  <c r="CN79" i="4"/>
  <c r="CO79" i="4"/>
  <c r="CP79" i="4"/>
  <c r="CQ79" i="4"/>
  <c r="CR79" i="4"/>
  <c r="CS79" i="4"/>
  <c r="CH80" i="4"/>
  <c r="CI80" i="4"/>
  <c r="CJ80" i="4"/>
  <c r="CK80" i="4"/>
  <c r="CL80" i="4"/>
  <c r="CM80" i="4"/>
  <c r="CN80" i="4"/>
  <c r="CO80" i="4"/>
  <c r="CP80" i="4"/>
  <c r="CQ80" i="4"/>
  <c r="CR80" i="4"/>
  <c r="CS80" i="4"/>
  <c r="CH81" i="4"/>
  <c r="CI81" i="4"/>
  <c r="CJ81" i="4"/>
  <c r="CK81" i="4"/>
  <c r="CL81" i="4"/>
  <c r="CM81" i="4"/>
  <c r="CN81" i="4"/>
  <c r="CO81" i="4"/>
  <c r="CP81" i="4"/>
  <c r="CQ81" i="4"/>
  <c r="CR81" i="4"/>
  <c r="CS81" i="4"/>
  <c r="CH82" i="4"/>
  <c r="CI82" i="4"/>
  <c r="CJ82" i="4"/>
  <c r="CK82" i="4"/>
  <c r="CL82" i="4"/>
  <c r="CM82" i="4"/>
  <c r="CN82" i="4"/>
  <c r="CO82" i="4"/>
  <c r="CP82" i="4"/>
  <c r="CQ82" i="4"/>
  <c r="CR82" i="4"/>
  <c r="CS82" i="4"/>
  <c r="CH83" i="4"/>
  <c r="CI83" i="4"/>
  <c r="CJ83" i="4"/>
  <c r="CK83" i="4"/>
  <c r="CL83" i="4"/>
  <c r="CM83" i="4"/>
  <c r="CN83" i="4"/>
  <c r="CO83" i="4"/>
  <c r="CP83" i="4"/>
  <c r="CQ83" i="4"/>
  <c r="CR83" i="4"/>
  <c r="CS83" i="4"/>
  <c r="CH84" i="4"/>
  <c r="CI84" i="4"/>
  <c r="CJ84" i="4"/>
  <c r="CK84" i="4"/>
  <c r="CL84" i="4"/>
  <c r="CM84" i="4"/>
  <c r="CN84" i="4"/>
  <c r="CO84" i="4"/>
  <c r="CP84" i="4"/>
  <c r="CQ84" i="4"/>
  <c r="CR84" i="4"/>
  <c r="CS84" i="4"/>
  <c r="CH85" i="4"/>
  <c r="CI85" i="4"/>
  <c r="CJ85" i="4"/>
  <c r="CK85" i="4"/>
  <c r="CL85" i="4"/>
  <c r="CM85" i="4"/>
  <c r="CN85" i="4"/>
  <c r="CO85" i="4"/>
  <c r="CP85" i="4"/>
  <c r="CQ85" i="4"/>
  <c r="CR85" i="4"/>
  <c r="CS85" i="4"/>
  <c r="CH86" i="4"/>
  <c r="CI86" i="4"/>
  <c r="CJ86" i="4"/>
  <c r="CK86" i="4"/>
  <c r="CL86" i="4"/>
  <c r="CM86" i="4"/>
  <c r="CN86" i="4"/>
  <c r="CO86" i="4"/>
  <c r="CP86" i="4"/>
  <c r="CQ86" i="4"/>
  <c r="CR86" i="4"/>
  <c r="CS86" i="4"/>
  <c r="CH87" i="4"/>
  <c r="CI87" i="4"/>
  <c r="CJ87" i="4"/>
  <c r="CK87" i="4"/>
  <c r="CL87" i="4"/>
  <c r="CM87" i="4"/>
  <c r="CN87" i="4"/>
  <c r="CO87" i="4"/>
  <c r="CP87" i="4"/>
  <c r="CQ87" i="4"/>
  <c r="CR87" i="4"/>
  <c r="CS87" i="4"/>
  <c r="CH88" i="4"/>
  <c r="CI88" i="4"/>
  <c r="CJ88" i="4"/>
  <c r="CK88" i="4"/>
  <c r="CL88" i="4"/>
  <c r="CM88" i="4"/>
  <c r="CN88" i="4"/>
  <c r="CO88" i="4"/>
  <c r="CP88" i="4"/>
  <c r="CQ88" i="4"/>
  <c r="CR88" i="4"/>
  <c r="CS88" i="4"/>
  <c r="CH89" i="4"/>
  <c r="CI89" i="4"/>
  <c r="CJ89" i="4"/>
  <c r="CK89" i="4"/>
  <c r="CL89" i="4"/>
  <c r="CM89" i="4"/>
  <c r="CN89" i="4"/>
  <c r="CO89" i="4"/>
  <c r="CP89" i="4"/>
  <c r="CQ89" i="4"/>
  <c r="CR89" i="4"/>
  <c r="CS89" i="4"/>
  <c r="CH90" i="4"/>
  <c r="CI90" i="4"/>
  <c r="CJ90" i="4"/>
  <c r="CK90" i="4"/>
  <c r="CL90" i="4"/>
  <c r="CM90" i="4"/>
  <c r="CN90" i="4"/>
  <c r="CO90" i="4"/>
  <c r="CP90" i="4"/>
  <c r="CQ90" i="4"/>
  <c r="CR90" i="4"/>
  <c r="CS90" i="4"/>
  <c r="CH91" i="4"/>
  <c r="CI91" i="4"/>
  <c r="CJ91" i="4"/>
  <c r="CK91" i="4"/>
  <c r="CL91" i="4"/>
  <c r="CM91" i="4"/>
  <c r="CN91" i="4"/>
  <c r="CO91" i="4"/>
  <c r="CP91" i="4"/>
  <c r="CQ91" i="4"/>
  <c r="CR91" i="4"/>
  <c r="CS91" i="4"/>
  <c r="CH92" i="4"/>
  <c r="CI92" i="4"/>
  <c r="CJ92" i="4"/>
  <c r="CK92" i="4"/>
  <c r="CL92" i="4"/>
  <c r="CM92" i="4"/>
  <c r="CN92" i="4"/>
  <c r="CO92" i="4"/>
  <c r="CP92" i="4"/>
  <c r="CQ92" i="4"/>
  <c r="CR92" i="4"/>
  <c r="CS92" i="4"/>
  <c r="CH93" i="4"/>
  <c r="CI93" i="4"/>
  <c r="CJ93" i="4"/>
  <c r="CK93" i="4"/>
  <c r="CL93" i="4"/>
  <c r="CM93" i="4"/>
  <c r="CN93" i="4"/>
  <c r="CO93" i="4"/>
  <c r="CP93" i="4"/>
  <c r="CQ93" i="4"/>
  <c r="CR93" i="4"/>
  <c r="CS93" i="4"/>
  <c r="CH94" i="4"/>
  <c r="CI94" i="4"/>
  <c r="CJ94" i="4"/>
  <c r="CK94" i="4"/>
  <c r="CL94" i="4"/>
  <c r="CM94" i="4"/>
  <c r="CN94" i="4"/>
  <c r="CO94" i="4"/>
  <c r="CP94" i="4"/>
  <c r="CQ94" i="4"/>
  <c r="CR94" i="4"/>
  <c r="CS94" i="4"/>
  <c r="CH95" i="4"/>
  <c r="CI95" i="4"/>
  <c r="CJ95" i="4"/>
  <c r="CK95" i="4"/>
  <c r="CL95" i="4"/>
  <c r="CM95" i="4"/>
  <c r="CN95" i="4"/>
  <c r="CO95" i="4"/>
  <c r="CP95" i="4"/>
  <c r="CQ95" i="4"/>
  <c r="CR95" i="4"/>
  <c r="CS95" i="4"/>
  <c r="CH96" i="4"/>
  <c r="CI96" i="4"/>
  <c r="CJ96" i="4"/>
  <c r="CK96" i="4"/>
  <c r="CL96" i="4"/>
  <c r="CM96" i="4"/>
  <c r="CN96" i="4"/>
  <c r="CO96" i="4"/>
  <c r="CP96" i="4"/>
  <c r="CQ96" i="4"/>
  <c r="CR96" i="4"/>
  <c r="CS96" i="4"/>
  <c r="CH97" i="4"/>
  <c r="CI97" i="4"/>
  <c r="CJ97" i="4"/>
  <c r="CK97" i="4"/>
  <c r="CL97" i="4"/>
  <c r="CM97" i="4"/>
  <c r="CN97" i="4"/>
  <c r="CO97" i="4"/>
  <c r="CP97" i="4"/>
  <c r="CQ97" i="4"/>
  <c r="CR97" i="4"/>
  <c r="CS97" i="4"/>
  <c r="CH98" i="4"/>
  <c r="CI98" i="4"/>
  <c r="CJ98" i="4"/>
  <c r="CK98" i="4"/>
  <c r="CL98" i="4"/>
  <c r="CM98" i="4"/>
  <c r="CN98" i="4"/>
  <c r="CO98" i="4"/>
  <c r="CP98" i="4"/>
  <c r="CQ98" i="4"/>
  <c r="CR98" i="4"/>
  <c r="CS98" i="4"/>
  <c r="CH99" i="4"/>
  <c r="CI99" i="4"/>
  <c r="CJ99" i="4"/>
  <c r="CK99" i="4"/>
  <c r="CL99" i="4"/>
  <c r="CM99" i="4"/>
  <c r="CN99" i="4"/>
  <c r="CO99" i="4"/>
  <c r="CP99" i="4"/>
  <c r="CQ99" i="4"/>
  <c r="CR99" i="4"/>
  <c r="CS99" i="4"/>
  <c r="CH100" i="4"/>
  <c r="CI100" i="4"/>
  <c r="CJ100" i="4"/>
  <c r="CK100" i="4"/>
  <c r="CL100" i="4"/>
  <c r="CM100" i="4"/>
  <c r="CN100" i="4"/>
  <c r="CO100" i="4"/>
  <c r="CP100" i="4"/>
  <c r="CQ100" i="4"/>
  <c r="CR100" i="4"/>
  <c r="CS100" i="4"/>
  <c r="CH101" i="4"/>
  <c r="CI101" i="4"/>
  <c r="CJ101" i="4"/>
  <c r="CK101" i="4"/>
  <c r="CL101" i="4"/>
  <c r="CM101" i="4"/>
  <c r="CN101" i="4"/>
  <c r="CO101" i="4"/>
  <c r="CP101" i="4"/>
  <c r="CQ101" i="4"/>
  <c r="CR101" i="4"/>
  <c r="CS101" i="4"/>
  <c r="CH102" i="4"/>
  <c r="CI102" i="4"/>
  <c r="CJ102" i="4"/>
  <c r="CK102" i="4"/>
  <c r="CL102" i="4"/>
  <c r="CM102" i="4"/>
  <c r="CN102" i="4"/>
  <c r="CO102" i="4"/>
  <c r="CP102" i="4"/>
  <c r="CQ102" i="4"/>
  <c r="CR102" i="4"/>
  <c r="CS102" i="4"/>
  <c r="CH103" i="4"/>
  <c r="CI103" i="4"/>
  <c r="CJ103" i="4"/>
  <c r="CK103" i="4"/>
  <c r="CL103" i="4"/>
  <c r="CM103" i="4"/>
  <c r="CN103" i="4"/>
  <c r="CO103" i="4"/>
  <c r="CP103" i="4"/>
  <c r="CQ103" i="4"/>
  <c r="CR103" i="4"/>
  <c r="CS103" i="4"/>
  <c r="CH104" i="4"/>
  <c r="CI104" i="4"/>
  <c r="CJ104" i="4"/>
  <c r="CK104" i="4"/>
  <c r="CL104" i="4"/>
  <c r="CM104" i="4"/>
  <c r="CN104" i="4"/>
  <c r="CO104" i="4"/>
  <c r="CP104" i="4"/>
  <c r="CQ104" i="4"/>
  <c r="CR104" i="4"/>
  <c r="CS104" i="4"/>
  <c r="CH105" i="4"/>
  <c r="CI105" i="4"/>
  <c r="CJ105" i="4"/>
  <c r="CK105" i="4"/>
  <c r="CL105" i="4"/>
  <c r="CM105" i="4"/>
  <c r="CN105" i="4"/>
  <c r="CO105" i="4"/>
  <c r="CP105" i="4"/>
  <c r="CQ105" i="4"/>
  <c r="CR105" i="4"/>
  <c r="CS105" i="4"/>
  <c r="CH106" i="4"/>
  <c r="CI106" i="4"/>
  <c r="CJ106" i="4"/>
  <c r="CK106" i="4"/>
  <c r="CL106" i="4"/>
  <c r="CM106" i="4"/>
  <c r="CN106" i="4"/>
  <c r="CO106" i="4"/>
  <c r="CP106" i="4"/>
  <c r="CQ106" i="4"/>
  <c r="CR106" i="4"/>
  <c r="CS106" i="4"/>
  <c r="CH107" i="4"/>
  <c r="CI107" i="4"/>
  <c r="CJ107" i="4"/>
  <c r="CK107" i="4"/>
  <c r="CL107" i="4"/>
  <c r="CM107" i="4"/>
  <c r="CN107" i="4"/>
  <c r="CO107" i="4"/>
  <c r="CP107" i="4"/>
  <c r="CQ107" i="4"/>
  <c r="CR107" i="4"/>
  <c r="CS107" i="4"/>
  <c r="CH108" i="4"/>
  <c r="CI108" i="4"/>
  <c r="CJ108" i="4"/>
  <c r="CK108" i="4"/>
  <c r="CL108" i="4"/>
  <c r="CM108" i="4"/>
  <c r="CN108" i="4"/>
  <c r="CO108" i="4"/>
  <c r="CP108" i="4"/>
  <c r="CQ108" i="4"/>
  <c r="CR108" i="4"/>
  <c r="CS108" i="4"/>
  <c r="CH109" i="4"/>
  <c r="CI109" i="4"/>
  <c r="CJ109" i="4"/>
  <c r="CK109" i="4"/>
  <c r="CL109" i="4"/>
  <c r="CM109" i="4"/>
  <c r="CN109" i="4"/>
  <c r="CO109" i="4"/>
  <c r="CP109" i="4"/>
  <c r="CQ109" i="4"/>
  <c r="CR109" i="4"/>
  <c r="CS109" i="4"/>
  <c r="CH110" i="4"/>
  <c r="CI110" i="4"/>
  <c r="CJ110" i="4"/>
  <c r="CK110" i="4"/>
  <c r="CL110" i="4"/>
  <c r="CM110" i="4"/>
  <c r="CN110" i="4"/>
  <c r="CO110" i="4"/>
  <c r="CP110" i="4"/>
  <c r="CQ110" i="4"/>
  <c r="CR110" i="4"/>
  <c r="CS110" i="4"/>
  <c r="CH111" i="4"/>
  <c r="CI111" i="4"/>
  <c r="CJ111" i="4"/>
  <c r="CK111" i="4"/>
  <c r="CL111" i="4"/>
  <c r="CM111" i="4"/>
  <c r="CN111" i="4"/>
  <c r="CO111" i="4"/>
  <c r="CP111" i="4"/>
  <c r="CQ111" i="4"/>
  <c r="CR111" i="4"/>
  <c r="CS111" i="4"/>
  <c r="CH112" i="4"/>
  <c r="CI112" i="4"/>
  <c r="CJ112" i="4"/>
  <c r="CK112" i="4"/>
  <c r="CL112" i="4"/>
  <c r="CM112" i="4"/>
  <c r="CN112" i="4"/>
  <c r="CO112" i="4"/>
  <c r="CP112" i="4"/>
  <c r="CQ112" i="4"/>
  <c r="CR112" i="4"/>
  <c r="CS112" i="4"/>
  <c r="CH113" i="4"/>
  <c r="CI113" i="4"/>
  <c r="CJ113" i="4"/>
  <c r="CK113" i="4"/>
  <c r="CL113" i="4"/>
  <c r="CM113" i="4"/>
  <c r="CN113" i="4"/>
  <c r="CO113" i="4"/>
  <c r="CP113" i="4"/>
  <c r="CQ113" i="4"/>
  <c r="CR113" i="4"/>
  <c r="CS113" i="4"/>
  <c r="CH114" i="4"/>
  <c r="CI114" i="4"/>
  <c r="CJ114" i="4"/>
  <c r="CK114" i="4"/>
  <c r="CL114" i="4"/>
  <c r="CM114" i="4"/>
  <c r="CN114" i="4"/>
  <c r="CO114" i="4"/>
  <c r="CP114" i="4"/>
  <c r="CQ114" i="4"/>
  <c r="CR114" i="4"/>
  <c r="CS114" i="4"/>
  <c r="CH115" i="4"/>
  <c r="CI115" i="4"/>
  <c r="CJ115" i="4"/>
  <c r="CK115" i="4"/>
  <c r="CL115" i="4"/>
  <c r="CM115" i="4"/>
  <c r="CN115" i="4"/>
  <c r="CO115" i="4"/>
  <c r="CP115" i="4"/>
  <c r="CQ115" i="4"/>
  <c r="CR115" i="4"/>
  <c r="CS115" i="4"/>
  <c r="CH116" i="4"/>
  <c r="CI116" i="4"/>
  <c r="CJ116" i="4"/>
  <c r="CK116" i="4"/>
  <c r="CL116" i="4"/>
  <c r="CM116" i="4"/>
  <c r="CN116" i="4"/>
  <c r="CO116" i="4"/>
  <c r="CP116" i="4"/>
  <c r="CQ116" i="4"/>
  <c r="CR116" i="4"/>
  <c r="CS116" i="4"/>
  <c r="CH117" i="4"/>
  <c r="CI117" i="4"/>
  <c r="CJ117" i="4"/>
  <c r="CK117" i="4"/>
  <c r="CL117" i="4"/>
  <c r="CM117" i="4"/>
  <c r="CN117" i="4"/>
  <c r="CO117" i="4"/>
  <c r="CP117" i="4"/>
  <c r="CQ117" i="4"/>
  <c r="CR117" i="4"/>
  <c r="CS117" i="4"/>
  <c r="CH118" i="4"/>
  <c r="CI118" i="4"/>
  <c r="CJ118" i="4"/>
  <c r="CK118" i="4"/>
  <c r="CL118" i="4"/>
  <c r="CM118" i="4"/>
  <c r="CN118" i="4"/>
  <c r="CO118" i="4"/>
  <c r="CP118" i="4"/>
  <c r="CQ118" i="4"/>
  <c r="CR118" i="4"/>
  <c r="CS118" i="4"/>
  <c r="CH119" i="4"/>
  <c r="CI119" i="4"/>
  <c r="CJ119" i="4"/>
  <c r="CK119" i="4"/>
  <c r="CL119" i="4"/>
  <c r="CM119" i="4"/>
  <c r="CN119" i="4"/>
  <c r="CO119" i="4"/>
  <c r="CP119" i="4"/>
  <c r="CQ119" i="4"/>
  <c r="CR119" i="4"/>
  <c r="CS119" i="4"/>
  <c r="CH120" i="4"/>
  <c r="CI120" i="4"/>
  <c r="CJ120" i="4"/>
  <c r="CK120" i="4"/>
  <c r="CL120" i="4"/>
  <c r="CM120" i="4"/>
  <c r="CN120" i="4"/>
  <c r="CO120" i="4"/>
  <c r="CP120" i="4"/>
  <c r="CQ120" i="4"/>
  <c r="CR120" i="4"/>
  <c r="CS120" i="4"/>
  <c r="CH121" i="4"/>
  <c r="CI121" i="4"/>
  <c r="CJ121" i="4"/>
  <c r="CK121" i="4"/>
  <c r="CL121" i="4"/>
  <c r="CM121" i="4"/>
  <c r="CN121" i="4"/>
  <c r="CO121" i="4"/>
  <c r="CP121" i="4"/>
  <c r="CQ121" i="4"/>
  <c r="CR121" i="4"/>
  <c r="CS121" i="4"/>
  <c r="CH122" i="4"/>
  <c r="CI122" i="4"/>
  <c r="CJ122" i="4"/>
  <c r="CK122" i="4"/>
  <c r="CL122" i="4"/>
  <c r="CM122" i="4"/>
  <c r="CN122" i="4"/>
  <c r="CO122" i="4"/>
  <c r="CP122" i="4"/>
  <c r="CQ122" i="4"/>
  <c r="CR122" i="4"/>
  <c r="CS122" i="4"/>
  <c r="CH123" i="4"/>
  <c r="CI123" i="4"/>
  <c r="CJ123" i="4"/>
  <c r="CK123" i="4"/>
  <c r="CL123" i="4"/>
  <c r="CM123" i="4"/>
  <c r="CN123" i="4"/>
  <c r="CO123" i="4"/>
  <c r="CP123" i="4"/>
  <c r="CQ123" i="4"/>
  <c r="CR123" i="4"/>
  <c r="CS123" i="4"/>
  <c r="CH124" i="4"/>
  <c r="CI124" i="4"/>
  <c r="CJ124" i="4"/>
  <c r="CK124" i="4"/>
  <c r="CL124" i="4"/>
  <c r="CM124" i="4"/>
  <c r="CN124" i="4"/>
  <c r="CO124" i="4"/>
  <c r="CP124" i="4"/>
  <c r="CQ124" i="4"/>
  <c r="CR124" i="4"/>
  <c r="CS124" i="4"/>
  <c r="CH125" i="4"/>
  <c r="CI125" i="4"/>
  <c r="CJ125" i="4"/>
  <c r="CK125" i="4"/>
  <c r="CL125" i="4"/>
  <c r="CM125" i="4"/>
  <c r="CN125" i="4"/>
  <c r="CO125" i="4"/>
  <c r="CP125" i="4"/>
  <c r="CQ125" i="4"/>
  <c r="CR125" i="4"/>
  <c r="CS125" i="4"/>
  <c r="CH126" i="4"/>
  <c r="CI126" i="4"/>
  <c r="CJ126" i="4"/>
  <c r="CK126" i="4"/>
  <c r="CL126" i="4"/>
  <c r="CM126" i="4"/>
  <c r="CN126" i="4"/>
  <c r="CO126" i="4"/>
  <c r="CP126" i="4"/>
  <c r="CQ126" i="4"/>
  <c r="CR126" i="4"/>
  <c r="CS126" i="4"/>
  <c r="CH127" i="4"/>
  <c r="CI127" i="4"/>
  <c r="CJ127" i="4"/>
  <c r="CK127" i="4"/>
  <c r="CL127" i="4"/>
  <c r="CM127" i="4"/>
  <c r="CN127" i="4"/>
  <c r="CO127" i="4"/>
  <c r="CP127" i="4"/>
  <c r="CQ127" i="4"/>
  <c r="CR127" i="4"/>
  <c r="CS127" i="4"/>
  <c r="CH128" i="4"/>
  <c r="CI128" i="4"/>
  <c r="CJ128" i="4"/>
  <c r="CK128" i="4"/>
  <c r="CL128" i="4"/>
  <c r="CM128" i="4"/>
  <c r="CN128" i="4"/>
  <c r="CO128" i="4"/>
  <c r="CP128" i="4"/>
  <c r="CQ128" i="4"/>
  <c r="CR128" i="4"/>
  <c r="CS128" i="4"/>
  <c r="CH129" i="4"/>
  <c r="CI129" i="4"/>
  <c r="CJ129" i="4"/>
  <c r="CK129" i="4"/>
  <c r="CL129" i="4"/>
  <c r="CM129" i="4"/>
  <c r="CN129" i="4"/>
  <c r="CO129" i="4"/>
  <c r="CP129" i="4"/>
  <c r="CQ129" i="4"/>
  <c r="CR129" i="4"/>
  <c r="CS129" i="4"/>
  <c r="CH130" i="4"/>
  <c r="CI130" i="4"/>
  <c r="CJ130" i="4"/>
  <c r="CK130" i="4"/>
  <c r="CL130" i="4"/>
  <c r="CM130" i="4"/>
  <c r="CN130" i="4"/>
  <c r="CO130" i="4"/>
  <c r="CP130" i="4"/>
  <c r="CQ130" i="4"/>
  <c r="CR130" i="4"/>
  <c r="CS130" i="4"/>
  <c r="CH131" i="4"/>
  <c r="CI131" i="4"/>
  <c r="CJ131" i="4"/>
  <c r="CK131" i="4"/>
  <c r="CL131" i="4"/>
  <c r="CM131" i="4"/>
  <c r="CN131" i="4"/>
  <c r="CO131" i="4"/>
  <c r="CP131" i="4"/>
  <c r="CQ131" i="4"/>
  <c r="CR131" i="4"/>
  <c r="CS131" i="4"/>
  <c r="CH132" i="4"/>
  <c r="CI132" i="4"/>
  <c r="CJ132" i="4"/>
  <c r="CK132" i="4"/>
  <c r="CL132" i="4"/>
  <c r="CM132" i="4"/>
  <c r="CN132" i="4"/>
  <c r="CO132" i="4"/>
  <c r="CP132" i="4"/>
  <c r="CQ132" i="4"/>
  <c r="CR132" i="4"/>
  <c r="CS132" i="4"/>
  <c r="CH133" i="4"/>
  <c r="CI133" i="4"/>
  <c r="CJ133" i="4"/>
  <c r="CK133" i="4"/>
  <c r="CL133" i="4"/>
  <c r="CM133" i="4"/>
  <c r="CN133" i="4"/>
  <c r="CO133" i="4"/>
  <c r="CP133" i="4"/>
  <c r="CQ133" i="4"/>
  <c r="CR133" i="4"/>
  <c r="CS133" i="4"/>
  <c r="CH134" i="4"/>
  <c r="CI134" i="4"/>
  <c r="CJ134" i="4"/>
  <c r="CK134" i="4"/>
  <c r="CL134" i="4"/>
  <c r="CM134" i="4"/>
  <c r="CN134" i="4"/>
  <c r="CO134" i="4"/>
  <c r="CP134" i="4"/>
  <c r="CQ134" i="4"/>
  <c r="CR134" i="4"/>
  <c r="CS134" i="4"/>
  <c r="CH135" i="4"/>
  <c r="CI135" i="4"/>
  <c r="CJ135" i="4"/>
  <c r="CK135" i="4"/>
  <c r="CL135" i="4"/>
  <c r="CM135" i="4"/>
  <c r="CN135" i="4"/>
  <c r="CO135" i="4"/>
  <c r="CP135" i="4"/>
  <c r="CQ135" i="4"/>
  <c r="CR135" i="4"/>
  <c r="CS135" i="4"/>
  <c r="CH136" i="4"/>
  <c r="CI136" i="4"/>
  <c r="CJ136" i="4"/>
  <c r="CK136" i="4"/>
  <c r="CL136" i="4"/>
  <c r="CM136" i="4"/>
  <c r="CN136" i="4"/>
  <c r="CO136" i="4"/>
  <c r="CP136" i="4"/>
  <c r="CQ136" i="4"/>
  <c r="CR136" i="4"/>
  <c r="CS136" i="4"/>
  <c r="CH137" i="4"/>
  <c r="CI137" i="4"/>
  <c r="CJ137" i="4"/>
  <c r="CK137" i="4"/>
  <c r="CL137" i="4"/>
  <c r="CM137" i="4"/>
  <c r="CN137" i="4"/>
  <c r="CO137" i="4"/>
  <c r="CP137" i="4"/>
  <c r="CQ137" i="4"/>
  <c r="CR137" i="4"/>
  <c r="CS137" i="4"/>
  <c r="CH138" i="4"/>
  <c r="CI138" i="4"/>
  <c r="CJ138" i="4"/>
  <c r="CK138" i="4"/>
  <c r="CL138" i="4"/>
  <c r="CM138" i="4"/>
  <c r="CN138" i="4"/>
  <c r="CO138" i="4"/>
  <c r="CP138" i="4"/>
  <c r="CQ138" i="4"/>
  <c r="CR138" i="4"/>
  <c r="CS138" i="4"/>
  <c r="CH139" i="4"/>
  <c r="CI139" i="4"/>
  <c r="CJ139" i="4"/>
  <c r="CK139" i="4"/>
  <c r="CL139" i="4"/>
  <c r="CM139" i="4"/>
  <c r="CN139" i="4"/>
  <c r="CO139" i="4"/>
  <c r="CP139" i="4"/>
  <c r="CQ139" i="4"/>
  <c r="CR139" i="4"/>
  <c r="CS139" i="4"/>
  <c r="CH140" i="4"/>
  <c r="CI140" i="4"/>
  <c r="CJ140" i="4"/>
  <c r="CK140" i="4"/>
  <c r="CL140" i="4"/>
  <c r="CM140" i="4"/>
  <c r="CN140" i="4"/>
  <c r="CO140" i="4"/>
  <c r="CP140" i="4"/>
  <c r="CQ140" i="4"/>
  <c r="CR140" i="4"/>
  <c r="CS140" i="4"/>
  <c r="CH141" i="4"/>
  <c r="CI141" i="4"/>
  <c r="CJ141" i="4"/>
  <c r="CK141" i="4"/>
  <c r="CL141" i="4"/>
  <c r="CM141" i="4"/>
  <c r="CN141" i="4"/>
  <c r="CO141" i="4"/>
  <c r="CP141" i="4"/>
  <c r="CQ141" i="4"/>
  <c r="CR141" i="4"/>
  <c r="CS141" i="4"/>
  <c r="CH142" i="4"/>
  <c r="CI142" i="4"/>
  <c r="CJ142" i="4"/>
  <c r="CK142" i="4"/>
  <c r="CL142" i="4"/>
  <c r="CM142" i="4"/>
  <c r="CN142" i="4"/>
  <c r="CO142" i="4"/>
  <c r="CP142" i="4"/>
  <c r="CQ142" i="4"/>
  <c r="CR142" i="4"/>
  <c r="CS142" i="4"/>
  <c r="CH143" i="4"/>
  <c r="CI143" i="4"/>
  <c r="CJ143" i="4"/>
  <c r="CK143" i="4"/>
  <c r="CL143" i="4"/>
  <c r="CM143" i="4"/>
  <c r="CN143" i="4"/>
  <c r="CO143" i="4"/>
  <c r="CP143" i="4"/>
  <c r="CQ143" i="4"/>
  <c r="CR143" i="4"/>
  <c r="CS143" i="4"/>
  <c r="CH144" i="4"/>
  <c r="CI144" i="4"/>
  <c r="CJ144" i="4"/>
  <c r="CK144" i="4"/>
  <c r="CL144" i="4"/>
  <c r="CM144" i="4"/>
  <c r="CN144" i="4"/>
  <c r="CO144" i="4"/>
  <c r="CP144" i="4"/>
  <c r="CQ144" i="4"/>
  <c r="CR144" i="4"/>
  <c r="CS144" i="4"/>
  <c r="CH145" i="4"/>
  <c r="CI145" i="4"/>
  <c r="CJ145" i="4"/>
  <c r="CK145" i="4"/>
  <c r="CL145" i="4"/>
  <c r="CM145" i="4"/>
  <c r="CN145" i="4"/>
  <c r="CO145" i="4"/>
  <c r="CP145" i="4"/>
  <c r="CQ145" i="4"/>
  <c r="CR145" i="4"/>
  <c r="CS145" i="4"/>
  <c r="CH146" i="4"/>
  <c r="CI146" i="4"/>
  <c r="CJ146" i="4"/>
  <c r="CK146" i="4"/>
  <c r="CL146" i="4"/>
  <c r="CM146" i="4"/>
  <c r="CN146" i="4"/>
  <c r="CO146" i="4"/>
  <c r="CP146" i="4"/>
  <c r="CQ146" i="4"/>
  <c r="CR146" i="4"/>
  <c r="CS146" i="4"/>
  <c r="CH147" i="4"/>
  <c r="CI147" i="4"/>
  <c r="CJ147" i="4"/>
  <c r="CK147" i="4"/>
  <c r="CL147" i="4"/>
  <c r="CM147" i="4"/>
  <c r="CN147" i="4"/>
  <c r="CO147" i="4"/>
  <c r="CP147" i="4"/>
  <c r="CQ147" i="4"/>
  <c r="CR147" i="4"/>
  <c r="CS147" i="4"/>
  <c r="CH148" i="4"/>
  <c r="CI148" i="4"/>
  <c r="CJ148" i="4"/>
  <c r="CK148" i="4"/>
  <c r="CL148" i="4"/>
  <c r="CM148" i="4"/>
  <c r="CN148" i="4"/>
  <c r="CO148" i="4"/>
  <c r="CP148" i="4"/>
  <c r="CQ148" i="4"/>
  <c r="CR148" i="4"/>
  <c r="CS148" i="4"/>
  <c r="CH149" i="4"/>
  <c r="CI149" i="4"/>
  <c r="CJ149" i="4"/>
  <c r="CK149" i="4"/>
  <c r="CL149" i="4"/>
  <c r="CM149" i="4"/>
  <c r="CN149" i="4"/>
  <c r="CO149" i="4"/>
  <c r="CP149" i="4"/>
  <c r="CQ149" i="4"/>
  <c r="CR149" i="4"/>
  <c r="CS149" i="4"/>
  <c r="CH150" i="4"/>
  <c r="CI150" i="4"/>
  <c r="CJ150" i="4"/>
  <c r="CK150" i="4"/>
  <c r="CL150" i="4"/>
  <c r="CM150" i="4"/>
  <c r="CN150" i="4"/>
  <c r="CO150" i="4"/>
  <c r="CP150" i="4"/>
  <c r="CQ150" i="4"/>
  <c r="CR150" i="4"/>
  <c r="CS150" i="4"/>
  <c r="CH151" i="4"/>
  <c r="CI151" i="4"/>
  <c r="CJ151" i="4"/>
  <c r="CK151" i="4"/>
  <c r="CL151" i="4"/>
  <c r="CM151" i="4"/>
  <c r="CN151" i="4"/>
  <c r="CO151" i="4"/>
  <c r="CP151" i="4"/>
  <c r="CQ151" i="4"/>
  <c r="CR151" i="4"/>
  <c r="CS151" i="4"/>
  <c r="CH152" i="4"/>
  <c r="CI152" i="4"/>
  <c r="CJ152" i="4"/>
  <c r="CK152" i="4"/>
  <c r="CL152" i="4"/>
  <c r="CM152" i="4"/>
  <c r="CN152" i="4"/>
  <c r="CO152" i="4"/>
  <c r="CP152" i="4"/>
  <c r="CQ152" i="4"/>
  <c r="CR152" i="4"/>
  <c r="CS152" i="4"/>
  <c r="CH153" i="4"/>
  <c r="CI153" i="4"/>
  <c r="CJ153" i="4"/>
  <c r="CK153" i="4"/>
  <c r="CL153" i="4"/>
  <c r="CM153" i="4"/>
  <c r="CN153" i="4"/>
  <c r="CO153" i="4"/>
  <c r="CP153" i="4"/>
  <c r="CQ153" i="4"/>
  <c r="CR153" i="4"/>
  <c r="CS153" i="4"/>
  <c r="CH154" i="4"/>
  <c r="CI154" i="4"/>
  <c r="CJ154" i="4"/>
  <c r="CK154" i="4"/>
  <c r="CL154" i="4"/>
  <c r="CM154" i="4"/>
  <c r="CN154" i="4"/>
  <c r="CO154" i="4"/>
  <c r="CP154" i="4"/>
  <c r="CQ154" i="4"/>
  <c r="CR154" i="4"/>
  <c r="CS154" i="4"/>
  <c r="CH155" i="4"/>
  <c r="CI155" i="4"/>
  <c r="CJ155" i="4"/>
  <c r="CK155" i="4"/>
  <c r="CL155" i="4"/>
  <c r="CM155" i="4"/>
  <c r="CN155" i="4"/>
  <c r="CO155" i="4"/>
  <c r="CP155" i="4"/>
  <c r="CQ155" i="4"/>
  <c r="CR155" i="4"/>
  <c r="CS155" i="4"/>
  <c r="CH156" i="4"/>
  <c r="CI156" i="4"/>
  <c r="CJ156" i="4"/>
  <c r="CK156" i="4"/>
  <c r="CL156" i="4"/>
  <c r="CM156" i="4"/>
  <c r="CN156" i="4"/>
  <c r="CO156" i="4"/>
  <c r="CP156" i="4"/>
  <c r="CQ156" i="4"/>
  <c r="CR156" i="4"/>
  <c r="CS156" i="4"/>
  <c r="CH157" i="4"/>
  <c r="CI157" i="4"/>
  <c r="CJ157" i="4"/>
  <c r="CK157" i="4"/>
  <c r="CL157" i="4"/>
  <c r="CM157" i="4"/>
  <c r="CN157" i="4"/>
  <c r="CO157" i="4"/>
  <c r="CP157" i="4"/>
  <c r="CQ157" i="4"/>
  <c r="CR157" i="4"/>
  <c r="CS157" i="4"/>
  <c r="CH158" i="4"/>
  <c r="CI158" i="4"/>
  <c r="CJ158" i="4"/>
  <c r="CK158" i="4"/>
  <c r="CL158" i="4"/>
  <c r="CM158" i="4"/>
  <c r="CN158" i="4"/>
  <c r="CO158" i="4"/>
  <c r="CP158" i="4"/>
  <c r="CQ158" i="4"/>
  <c r="CR158" i="4"/>
  <c r="CS158" i="4"/>
  <c r="CH159" i="4"/>
  <c r="CI159" i="4"/>
  <c r="CJ159" i="4"/>
  <c r="CK159" i="4"/>
  <c r="CL159" i="4"/>
  <c r="CM159" i="4"/>
  <c r="CN159" i="4"/>
  <c r="CO159" i="4"/>
  <c r="CP159" i="4"/>
  <c r="CQ159" i="4"/>
  <c r="CR159" i="4"/>
  <c r="CS159" i="4"/>
  <c r="CH160" i="4"/>
  <c r="CI160" i="4"/>
  <c r="CJ160" i="4"/>
  <c r="CK160" i="4"/>
  <c r="CL160" i="4"/>
  <c r="CM160" i="4"/>
  <c r="CN160" i="4"/>
  <c r="CO160" i="4"/>
  <c r="CP160" i="4"/>
  <c r="CQ160" i="4"/>
  <c r="CR160" i="4"/>
  <c r="CS160" i="4"/>
  <c r="CH161" i="4"/>
  <c r="CI161" i="4"/>
  <c r="CJ161" i="4"/>
  <c r="CK161" i="4"/>
  <c r="CL161" i="4"/>
  <c r="CM161" i="4"/>
  <c r="CN161" i="4"/>
  <c r="CO161" i="4"/>
  <c r="CP161" i="4"/>
  <c r="CQ161" i="4"/>
  <c r="CR161" i="4"/>
  <c r="CS161" i="4"/>
  <c r="CH162" i="4"/>
  <c r="CI162" i="4"/>
  <c r="CJ162" i="4"/>
  <c r="CK162" i="4"/>
  <c r="CL162" i="4"/>
  <c r="CM162" i="4"/>
  <c r="CN162" i="4"/>
  <c r="CO162" i="4"/>
  <c r="CP162" i="4"/>
  <c r="CQ162" i="4"/>
  <c r="CR162" i="4"/>
  <c r="CS162" i="4"/>
  <c r="CH163" i="4"/>
  <c r="CI163" i="4"/>
  <c r="CJ163" i="4"/>
  <c r="CK163" i="4"/>
  <c r="CL163" i="4"/>
  <c r="CM163" i="4"/>
  <c r="CN163" i="4"/>
  <c r="CO163" i="4"/>
  <c r="CP163" i="4"/>
  <c r="CQ163" i="4"/>
  <c r="CR163" i="4"/>
  <c r="CS163" i="4"/>
  <c r="CH164" i="4"/>
  <c r="CI164" i="4"/>
  <c r="CJ164" i="4"/>
  <c r="CK164" i="4"/>
  <c r="CL164" i="4"/>
  <c r="CM164" i="4"/>
  <c r="CN164" i="4"/>
  <c r="CO164" i="4"/>
  <c r="CP164" i="4"/>
  <c r="CQ164" i="4"/>
  <c r="CR164" i="4"/>
  <c r="CS164" i="4"/>
  <c r="CH165" i="4"/>
  <c r="CI165" i="4"/>
  <c r="CJ165" i="4"/>
  <c r="CK165" i="4"/>
  <c r="CL165" i="4"/>
  <c r="CM165" i="4"/>
  <c r="CN165" i="4"/>
  <c r="CO165" i="4"/>
  <c r="CP165" i="4"/>
  <c r="CQ165" i="4"/>
  <c r="CR165" i="4"/>
  <c r="CS165" i="4"/>
  <c r="CH166" i="4"/>
  <c r="CI166" i="4"/>
  <c r="CJ166" i="4"/>
  <c r="CK166" i="4"/>
  <c r="CL166" i="4"/>
  <c r="CM166" i="4"/>
  <c r="CN166" i="4"/>
  <c r="CO166" i="4"/>
  <c r="CP166" i="4"/>
  <c r="CQ166" i="4"/>
  <c r="CR166" i="4"/>
  <c r="CS166" i="4"/>
  <c r="CH167" i="4"/>
  <c r="CI167" i="4"/>
  <c r="CJ167" i="4"/>
  <c r="CK167" i="4"/>
  <c r="CL167" i="4"/>
  <c r="CM167" i="4"/>
  <c r="CN167" i="4"/>
  <c r="CO167" i="4"/>
  <c r="CP167" i="4"/>
  <c r="CQ167" i="4"/>
  <c r="CR167" i="4"/>
  <c r="CS167" i="4"/>
  <c r="CH168" i="4"/>
  <c r="CI168" i="4"/>
  <c r="CJ168" i="4"/>
  <c r="CK168" i="4"/>
  <c r="CL168" i="4"/>
  <c r="CM168" i="4"/>
  <c r="CN168" i="4"/>
  <c r="CO168" i="4"/>
  <c r="CP168" i="4"/>
  <c r="CQ168" i="4"/>
  <c r="CR168" i="4"/>
  <c r="CS168" i="4"/>
  <c r="CH169" i="4"/>
  <c r="CI169" i="4"/>
  <c r="CJ169" i="4"/>
  <c r="CK169" i="4"/>
  <c r="CL169" i="4"/>
  <c r="CM169" i="4"/>
  <c r="CN169" i="4"/>
  <c r="CO169" i="4"/>
  <c r="CP169" i="4"/>
  <c r="CQ169" i="4"/>
  <c r="CR169" i="4"/>
  <c r="CS169" i="4"/>
  <c r="CH170" i="4"/>
  <c r="CI170" i="4"/>
  <c r="CJ170" i="4"/>
  <c r="CK170" i="4"/>
  <c r="CL170" i="4"/>
  <c r="CM170" i="4"/>
  <c r="CN170" i="4"/>
  <c r="CO170" i="4"/>
  <c r="CP170" i="4"/>
  <c r="CQ170" i="4"/>
  <c r="CR170" i="4"/>
  <c r="CS170" i="4"/>
  <c r="CH171" i="4"/>
  <c r="CI171" i="4"/>
  <c r="CJ171" i="4"/>
  <c r="CK171" i="4"/>
  <c r="CL171" i="4"/>
  <c r="CM171" i="4"/>
  <c r="CN171" i="4"/>
  <c r="CO171" i="4"/>
  <c r="CP171" i="4"/>
  <c r="CQ171" i="4"/>
  <c r="CR171" i="4"/>
  <c r="CS171" i="4"/>
  <c r="CH172" i="4"/>
  <c r="CI172" i="4"/>
  <c r="CJ172" i="4"/>
  <c r="CK172" i="4"/>
  <c r="CL172" i="4"/>
  <c r="CM172" i="4"/>
  <c r="CN172" i="4"/>
  <c r="CO172" i="4"/>
  <c r="CP172" i="4"/>
  <c r="CQ172" i="4"/>
  <c r="CR172" i="4"/>
  <c r="CS172" i="4"/>
  <c r="CH173" i="4"/>
  <c r="CI173" i="4"/>
  <c r="CJ173" i="4"/>
  <c r="CK173" i="4"/>
  <c r="CL173" i="4"/>
  <c r="CM173" i="4"/>
  <c r="CN173" i="4"/>
  <c r="CO173" i="4"/>
  <c r="CP173" i="4"/>
  <c r="CQ173" i="4"/>
  <c r="CR173" i="4"/>
  <c r="CS173" i="4"/>
  <c r="CH174" i="4"/>
  <c r="CI174" i="4"/>
  <c r="CJ174" i="4"/>
  <c r="CK174" i="4"/>
  <c r="CL174" i="4"/>
  <c r="CM174" i="4"/>
  <c r="CN174" i="4"/>
  <c r="CO174" i="4"/>
  <c r="CP174" i="4"/>
  <c r="CQ174" i="4"/>
  <c r="CR174" i="4"/>
  <c r="CS174" i="4"/>
  <c r="CH175" i="4"/>
  <c r="CI175" i="4"/>
  <c r="CJ175" i="4"/>
  <c r="CK175" i="4"/>
  <c r="CL175" i="4"/>
  <c r="CM175" i="4"/>
  <c r="CN175" i="4"/>
  <c r="CO175" i="4"/>
  <c r="CP175" i="4"/>
  <c r="CQ175" i="4"/>
  <c r="CR175" i="4"/>
  <c r="CS175" i="4"/>
  <c r="CH176" i="4"/>
  <c r="CI176" i="4"/>
  <c r="CJ176" i="4"/>
  <c r="CK176" i="4"/>
  <c r="CL176" i="4"/>
  <c r="CM176" i="4"/>
  <c r="CN176" i="4"/>
  <c r="CO176" i="4"/>
  <c r="CP176" i="4"/>
  <c r="CQ176" i="4"/>
  <c r="CR176" i="4"/>
  <c r="CS176" i="4"/>
  <c r="CH177" i="4"/>
  <c r="CI177" i="4"/>
  <c r="CJ177" i="4"/>
  <c r="CK177" i="4"/>
  <c r="CL177" i="4"/>
  <c r="CM177" i="4"/>
  <c r="CN177" i="4"/>
  <c r="CO177" i="4"/>
  <c r="CP177" i="4"/>
  <c r="CQ177" i="4"/>
  <c r="CR177" i="4"/>
  <c r="CS177" i="4"/>
  <c r="CH178" i="4"/>
  <c r="CI178" i="4"/>
  <c r="CJ178" i="4"/>
  <c r="CK178" i="4"/>
  <c r="CL178" i="4"/>
  <c r="CM178" i="4"/>
  <c r="CN178" i="4"/>
  <c r="CO178" i="4"/>
  <c r="CP178" i="4"/>
  <c r="CQ178" i="4"/>
  <c r="CR178" i="4"/>
  <c r="CS178" i="4"/>
  <c r="CH179" i="4"/>
  <c r="CI179" i="4"/>
  <c r="CJ179" i="4"/>
  <c r="CK179" i="4"/>
  <c r="CL179" i="4"/>
  <c r="CM179" i="4"/>
  <c r="CN179" i="4"/>
  <c r="CO179" i="4"/>
  <c r="CP179" i="4"/>
  <c r="CQ179" i="4"/>
  <c r="CR179" i="4"/>
  <c r="CS179" i="4"/>
  <c r="CH180" i="4"/>
  <c r="CI180" i="4"/>
  <c r="CJ180" i="4"/>
  <c r="CK180" i="4"/>
  <c r="CL180" i="4"/>
  <c r="CM180" i="4"/>
  <c r="CN180" i="4"/>
  <c r="CO180" i="4"/>
  <c r="CP180" i="4"/>
  <c r="CQ180" i="4"/>
  <c r="CR180" i="4"/>
  <c r="CS180" i="4"/>
  <c r="CH181" i="4"/>
  <c r="CI181" i="4"/>
  <c r="CJ181" i="4"/>
  <c r="CK181" i="4"/>
  <c r="CL181" i="4"/>
  <c r="CM181" i="4"/>
  <c r="CN181" i="4"/>
  <c r="CO181" i="4"/>
  <c r="CP181" i="4"/>
  <c r="CQ181" i="4"/>
  <c r="CR181" i="4"/>
  <c r="CS181" i="4"/>
  <c r="CH182" i="4"/>
  <c r="CI182" i="4"/>
  <c r="CJ182" i="4"/>
  <c r="CK182" i="4"/>
  <c r="CL182" i="4"/>
  <c r="CM182" i="4"/>
  <c r="CN182" i="4"/>
  <c r="CO182" i="4"/>
  <c r="CP182" i="4"/>
  <c r="CQ182" i="4"/>
  <c r="CR182" i="4"/>
  <c r="CS182" i="4"/>
  <c r="CH183" i="4"/>
  <c r="CI183" i="4"/>
  <c r="CJ183" i="4"/>
  <c r="CK183" i="4"/>
  <c r="CL183" i="4"/>
  <c r="CM183" i="4"/>
  <c r="CN183" i="4"/>
  <c r="CO183" i="4"/>
  <c r="CP183" i="4"/>
  <c r="CQ183" i="4"/>
  <c r="CR183" i="4"/>
  <c r="CS183" i="4"/>
  <c r="CH184" i="4"/>
  <c r="CI184" i="4"/>
  <c r="CJ184" i="4"/>
  <c r="CK184" i="4"/>
  <c r="CL184" i="4"/>
  <c r="CM184" i="4"/>
  <c r="CN184" i="4"/>
  <c r="CO184" i="4"/>
  <c r="CP184" i="4"/>
  <c r="CQ184" i="4"/>
  <c r="CR184" i="4"/>
  <c r="CS184" i="4"/>
  <c r="CH185" i="4"/>
  <c r="CI185" i="4"/>
  <c r="CJ185" i="4"/>
  <c r="CK185" i="4"/>
  <c r="CL185" i="4"/>
  <c r="CM185" i="4"/>
  <c r="CN185" i="4"/>
  <c r="CO185" i="4"/>
  <c r="CP185" i="4"/>
  <c r="CQ185" i="4"/>
  <c r="CR185" i="4"/>
  <c r="CS185" i="4"/>
  <c r="CH186" i="4"/>
  <c r="CI186" i="4"/>
  <c r="CJ186" i="4"/>
  <c r="CK186" i="4"/>
  <c r="CL186" i="4"/>
  <c r="CM186" i="4"/>
  <c r="CN186" i="4"/>
  <c r="CO186" i="4"/>
  <c r="CP186" i="4"/>
  <c r="CQ186" i="4"/>
  <c r="CR186" i="4"/>
  <c r="CS186" i="4"/>
  <c r="CH187" i="4"/>
  <c r="CI187" i="4"/>
  <c r="CJ187" i="4"/>
  <c r="CK187" i="4"/>
  <c r="CL187" i="4"/>
  <c r="CM187" i="4"/>
  <c r="CN187" i="4"/>
  <c r="CO187" i="4"/>
  <c r="CP187" i="4"/>
  <c r="CQ187" i="4"/>
  <c r="CR187" i="4"/>
  <c r="CS187" i="4"/>
  <c r="CH188" i="4"/>
  <c r="CI188" i="4"/>
  <c r="CJ188" i="4"/>
  <c r="CK188" i="4"/>
  <c r="CL188" i="4"/>
  <c r="CM188" i="4"/>
  <c r="CN188" i="4"/>
  <c r="CO188" i="4"/>
  <c r="CP188" i="4"/>
  <c r="CQ188" i="4"/>
  <c r="CR188" i="4"/>
  <c r="CS188" i="4"/>
  <c r="CH189" i="4"/>
  <c r="CI189" i="4"/>
  <c r="CJ189" i="4"/>
  <c r="CK189" i="4"/>
  <c r="CL189" i="4"/>
  <c r="CM189" i="4"/>
  <c r="CN189" i="4"/>
  <c r="CO189" i="4"/>
  <c r="CP189" i="4"/>
  <c r="CQ189" i="4"/>
  <c r="CR189" i="4"/>
  <c r="CS189" i="4"/>
  <c r="CH190" i="4"/>
  <c r="CI190" i="4"/>
  <c r="CJ190" i="4"/>
  <c r="CK190" i="4"/>
  <c r="CL190" i="4"/>
  <c r="CM190" i="4"/>
  <c r="CN190" i="4"/>
  <c r="CO190" i="4"/>
  <c r="CP190" i="4"/>
  <c r="CQ190" i="4"/>
  <c r="CR190" i="4"/>
  <c r="CS190" i="4"/>
  <c r="CH191" i="4"/>
  <c r="CI191" i="4"/>
  <c r="CJ191" i="4"/>
  <c r="CK191" i="4"/>
  <c r="CL191" i="4"/>
  <c r="CM191" i="4"/>
  <c r="CN191" i="4"/>
  <c r="CO191" i="4"/>
  <c r="CP191" i="4"/>
  <c r="CQ191" i="4"/>
  <c r="CR191" i="4"/>
  <c r="CS191" i="4"/>
  <c r="CH192" i="4"/>
  <c r="CI192" i="4"/>
  <c r="CJ192" i="4"/>
  <c r="CK192" i="4"/>
  <c r="CL192" i="4"/>
  <c r="CM192" i="4"/>
  <c r="CN192" i="4"/>
  <c r="CO192" i="4"/>
  <c r="CP192" i="4"/>
  <c r="CQ192" i="4"/>
  <c r="CR192" i="4"/>
  <c r="CS192" i="4"/>
  <c r="CH193" i="4"/>
  <c r="CI193" i="4"/>
  <c r="CJ193" i="4"/>
  <c r="CK193" i="4"/>
  <c r="CL193" i="4"/>
  <c r="CM193" i="4"/>
  <c r="CN193" i="4"/>
  <c r="CO193" i="4"/>
  <c r="CP193" i="4"/>
  <c r="CQ193" i="4"/>
  <c r="CR193" i="4"/>
  <c r="CS193" i="4"/>
  <c r="CH194" i="4"/>
  <c r="CI194" i="4"/>
  <c r="CJ194" i="4"/>
  <c r="CK194" i="4"/>
  <c r="CL194" i="4"/>
  <c r="CM194" i="4"/>
  <c r="CN194" i="4"/>
  <c r="CO194" i="4"/>
  <c r="CP194" i="4"/>
  <c r="CQ194" i="4"/>
  <c r="CR194" i="4"/>
  <c r="CS194" i="4"/>
  <c r="CH195" i="4"/>
  <c r="CI195" i="4"/>
  <c r="CJ195" i="4"/>
  <c r="CK195" i="4"/>
  <c r="CL195" i="4"/>
  <c r="CM195" i="4"/>
  <c r="CN195" i="4"/>
  <c r="CO195" i="4"/>
  <c r="CP195" i="4"/>
  <c r="CQ195" i="4"/>
  <c r="CR195" i="4"/>
  <c r="CS195" i="4"/>
  <c r="CH196" i="4"/>
  <c r="CI196" i="4"/>
  <c r="CJ196" i="4"/>
  <c r="CK196" i="4"/>
  <c r="CL196" i="4"/>
  <c r="CM196" i="4"/>
  <c r="CN196" i="4"/>
  <c r="CO196" i="4"/>
  <c r="CP196" i="4"/>
  <c r="CQ196" i="4"/>
  <c r="CR196" i="4"/>
  <c r="CS196" i="4"/>
  <c r="CH197" i="4"/>
  <c r="CI197" i="4"/>
  <c r="CJ197" i="4"/>
  <c r="CK197" i="4"/>
  <c r="CL197" i="4"/>
  <c r="CM197" i="4"/>
  <c r="CN197" i="4"/>
  <c r="CO197" i="4"/>
  <c r="CP197" i="4"/>
  <c r="CQ197" i="4"/>
  <c r="CR197" i="4"/>
  <c r="CS197" i="4"/>
  <c r="CH198" i="4"/>
  <c r="CI198" i="4"/>
  <c r="CJ198" i="4"/>
  <c r="CK198" i="4"/>
  <c r="CL198" i="4"/>
  <c r="CM198" i="4"/>
  <c r="CN198" i="4"/>
  <c r="CO198" i="4"/>
  <c r="CP198" i="4"/>
  <c r="CQ198" i="4"/>
  <c r="CR198" i="4"/>
  <c r="CS198" i="4"/>
  <c r="CH199" i="4"/>
  <c r="CI199" i="4"/>
  <c r="CJ199" i="4"/>
  <c r="CK199" i="4"/>
  <c r="CL199" i="4"/>
  <c r="CM199" i="4"/>
  <c r="CN199" i="4"/>
  <c r="CO199" i="4"/>
  <c r="CP199" i="4"/>
  <c r="CQ199" i="4"/>
  <c r="CR199" i="4"/>
  <c r="CS199" i="4"/>
  <c r="CH200" i="4"/>
  <c r="CI200" i="4"/>
  <c r="CJ200" i="4"/>
  <c r="CK200" i="4"/>
  <c r="CL200" i="4"/>
  <c r="CM200" i="4"/>
  <c r="CN200" i="4"/>
  <c r="CO200" i="4"/>
  <c r="CP200" i="4"/>
  <c r="CQ200" i="4"/>
  <c r="CR200" i="4"/>
  <c r="CS200" i="4"/>
  <c r="CH201" i="4"/>
  <c r="CI201" i="4"/>
  <c r="CJ201" i="4"/>
  <c r="CK201" i="4"/>
  <c r="CL201" i="4"/>
  <c r="CM201" i="4"/>
  <c r="CN201" i="4"/>
  <c r="CO201" i="4"/>
  <c r="CP201" i="4"/>
  <c r="CQ201" i="4"/>
  <c r="CR201" i="4"/>
  <c r="CS201" i="4"/>
  <c r="CH202" i="4"/>
  <c r="CI202" i="4"/>
  <c r="CJ202" i="4"/>
  <c r="CK202" i="4"/>
  <c r="CL202" i="4"/>
  <c r="CM202" i="4"/>
  <c r="CN202" i="4"/>
  <c r="CO202" i="4"/>
  <c r="CP202" i="4"/>
  <c r="CQ202" i="4"/>
  <c r="CR202" i="4"/>
  <c r="CS202" i="4"/>
  <c r="CH203" i="4"/>
  <c r="CI203" i="4"/>
  <c r="CJ203" i="4"/>
  <c r="CK203" i="4"/>
  <c r="CL203" i="4"/>
  <c r="CM203" i="4"/>
  <c r="CN203" i="4"/>
  <c r="CO203" i="4"/>
  <c r="CP203" i="4"/>
  <c r="CQ203" i="4"/>
  <c r="CR203" i="4"/>
  <c r="CS203" i="4"/>
  <c r="CH204" i="4"/>
  <c r="CI204" i="4"/>
  <c r="CJ204" i="4"/>
  <c r="CK204" i="4"/>
  <c r="CL204" i="4"/>
  <c r="CM204" i="4"/>
  <c r="CN204" i="4"/>
  <c r="CO204" i="4"/>
  <c r="CP204" i="4"/>
  <c r="CQ204" i="4"/>
  <c r="CR204" i="4"/>
  <c r="CS204" i="4"/>
  <c r="CH205" i="4"/>
  <c r="CI205" i="4"/>
  <c r="CJ205" i="4"/>
  <c r="CK205" i="4"/>
  <c r="CL205" i="4"/>
  <c r="CM205" i="4"/>
  <c r="CN205" i="4"/>
  <c r="CO205" i="4"/>
  <c r="CP205" i="4"/>
  <c r="CQ205" i="4"/>
  <c r="CR205" i="4"/>
  <c r="CS205" i="4"/>
  <c r="CH206" i="4"/>
  <c r="CI206" i="4"/>
  <c r="CJ206" i="4"/>
  <c r="CK206" i="4"/>
  <c r="CL206" i="4"/>
  <c r="CM206" i="4"/>
  <c r="CN206" i="4"/>
  <c r="CO206" i="4"/>
  <c r="CP206" i="4"/>
  <c r="CQ206" i="4"/>
  <c r="CR206" i="4"/>
  <c r="CS206" i="4"/>
  <c r="CH207" i="4"/>
  <c r="CI207" i="4"/>
  <c r="CJ207" i="4"/>
  <c r="CK207" i="4"/>
  <c r="CL207" i="4"/>
  <c r="CM207" i="4"/>
  <c r="CN207" i="4"/>
  <c r="CO207" i="4"/>
  <c r="CP207" i="4"/>
  <c r="CQ207" i="4"/>
  <c r="CR207" i="4"/>
  <c r="CS207" i="4"/>
  <c r="CH208" i="4"/>
  <c r="CI208" i="4"/>
  <c r="CJ208" i="4"/>
  <c r="CK208" i="4"/>
  <c r="CL208" i="4"/>
  <c r="CM208" i="4"/>
  <c r="CN208" i="4"/>
  <c r="CO208" i="4"/>
  <c r="CP208" i="4"/>
  <c r="CQ208" i="4"/>
  <c r="CR208" i="4"/>
  <c r="CS208" i="4"/>
  <c r="CH209" i="4"/>
  <c r="CI209" i="4"/>
  <c r="CJ209" i="4"/>
  <c r="CK209" i="4"/>
  <c r="CL209" i="4"/>
  <c r="CM209" i="4"/>
  <c r="CN209" i="4"/>
  <c r="CO209" i="4"/>
  <c r="CP209" i="4"/>
  <c r="CQ209" i="4"/>
  <c r="CR209" i="4"/>
  <c r="CS209" i="4"/>
  <c r="CH210" i="4"/>
  <c r="CI210" i="4"/>
  <c r="CJ210" i="4"/>
  <c r="CK210" i="4"/>
  <c r="CL210" i="4"/>
  <c r="CM210" i="4"/>
  <c r="CN210" i="4"/>
  <c r="CO210" i="4"/>
  <c r="CP210" i="4"/>
  <c r="CQ210" i="4"/>
  <c r="CR210" i="4"/>
  <c r="CS210" i="4"/>
  <c r="CH211" i="4"/>
  <c r="CI211" i="4"/>
  <c r="CJ211" i="4"/>
  <c r="CK211" i="4"/>
  <c r="CL211" i="4"/>
  <c r="CM211" i="4"/>
  <c r="CN211" i="4"/>
  <c r="CO211" i="4"/>
  <c r="CP211" i="4"/>
  <c r="CQ211" i="4"/>
  <c r="CR211" i="4"/>
  <c r="CS211" i="4"/>
  <c r="CH212" i="4"/>
  <c r="CI212" i="4"/>
  <c r="CJ212" i="4"/>
  <c r="CK212" i="4"/>
  <c r="CL212" i="4"/>
  <c r="CM212" i="4"/>
  <c r="CN212" i="4"/>
  <c r="CO212" i="4"/>
  <c r="CP212" i="4"/>
  <c r="CQ212" i="4"/>
  <c r="CR212" i="4"/>
  <c r="CS212" i="4"/>
  <c r="CH213" i="4"/>
  <c r="CI213" i="4"/>
  <c r="CJ213" i="4"/>
  <c r="CK213" i="4"/>
  <c r="CL213" i="4"/>
  <c r="CM213" i="4"/>
  <c r="CN213" i="4"/>
  <c r="CO213" i="4"/>
  <c r="CP213" i="4"/>
  <c r="CQ213" i="4"/>
  <c r="CR213" i="4"/>
  <c r="CS213" i="4"/>
  <c r="CH214" i="4"/>
  <c r="CI214" i="4"/>
  <c r="CJ214" i="4"/>
  <c r="CK214" i="4"/>
  <c r="CL214" i="4"/>
  <c r="CM214" i="4"/>
  <c r="CN214" i="4"/>
  <c r="CO214" i="4"/>
  <c r="CP214" i="4"/>
  <c r="CQ214" i="4"/>
  <c r="CR214" i="4"/>
  <c r="CS214" i="4"/>
  <c r="CH215" i="4"/>
  <c r="CI215" i="4"/>
  <c r="CJ215" i="4"/>
  <c r="CK215" i="4"/>
  <c r="CL215" i="4"/>
  <c r="CM215" i="4"/>
  <c r="CN215" i="4"/>
  <c r="CO215" i="4"/>
  <c r="CP215" i="4"/>
  <c r="CQ215" i="4"/>
  <c r="CR215" i="4"/>
  <c r="CS215" i="4"/>
  <c r="CH216" i="4"/>
  <c r="CI216" i="4"/>
  <c r="CJ216" i="4"/>
  <c r="CK216" i="4"/>
  <c r="CL216" i="4"/>
  <c r="CM216" i="4"/>
  <c r="CN216" i="4"/>
  <c r="CO216" i="4"/>
  <c r="CP216" i="4"/>
  <c r="CQ216" i="4"/>
  <c r="CR216" i="4"/>
  <c r="CS216" i="4"/>
  <c r="CH217" i="4"/>
  <c r="CI217" i="4"/>
  <c r="CJ217" i="4"/>
  <c r="CK217" i="4"/>
  <c r="CL217" i="4"/>
  <c r="CM217" i="4"/>
  <c r="CN217" i="4"/>
  <c r="CO217" i="4"/>
  <c r="CP217" i="4"/>
  <c r="CQ217" i="4"/>
  <c r="CR217" i="4"/>
  <c r="CS217" i="4"/>
  <c r="CH218" i="4"/>
  <c r="CI218" i="4"/>
  <c r="CJ218" i="4"/>
  <c r="CK218" i="4"/>
  <c r="CL218" i="4"/>
  <c r="CM218" i="4"/>
  <c r="CN218" i="4"/>
  <c r="CO218" i="4"/>
  <c r="CP218" i="4"/>
  <c r="CQ218" i="4"/>
  <c r="CR218" i="4"/>
  <c r="CS218" i="4"/>
  <c r="CH219" i="4"/>
  <c r="CI219" i="4"/>
  <c r="CJ219" i="4"/>
  <c r="CK219" i="4"/>
  <c r="CL219" i="4"/>
  <c r="CM219" i="4"/>
  <c r="CN219" i="4"/>
  <c r="CO219" i="4"/>
  <c r="CP219" i="4"/>
  <c r="CQ219" i="4"/>
  <c r="CR219" i="4"/>
  <c r="CS219" i="4"/>
  <c r="CH220" i="4"/>
  <c r="CI220" i="4"/>
  <c r="CJ220" i="4"/>
  <c r="CK220" i="4"/>
  <c r="CL220" i="4"/>
  <c r="CM220" i="4"/>
  <c r="CN220" i="4"/>
  <c r="CO220" i="4"/>
  <c r="CP220" i="4"/>
  <c r="CQ220" i="4"/>
  <c r="CR220" i="4"/>
  <c r="CS220" i="4"/>
  <c r="CH221" i="4"/>
  <c r="CI221" i="4"/>
  <c r="CJ221" i="4"/>
  <c r="CK221" i="4"/>
  <c r="CL221" i="4"/>
  <c r="CM221" i="4"/>
  <c r="CN221" i="4"/>
  <c r="CO221" i="4"/>
  <c r="CP221" i="4"/>
  <c r="CQ221" i="4"/>
  <c r="CR221" i="4"/>
  <c r="CS221" i="4"/>
  <c r="CH222" i="4"/>
  <c r="CI222" i="4"/>
  <c r="CJ222" i="4"/>
  <c r="CK222" i="4"/>
  <c r="CL222" i="4"/>
  <c r="CM222" i="4"/>
  <c r="CN222" i="4"/>
  <c r="CO222" i="4"/>
  <c r="CP222" i="4"/>
  <c r="CQ222" i="4"/>
  <c r="CR222" i="4"/>
  <c r="CS222" i="4"/>
  <c r="CH223" i="4"/>
  <c r="CI223" i="4"/>
  <c r="CJ223" i="4"/>
  <c r="CK223" i="4"/>
  <c r="CL223" i="4"/>
  <c r="CM223" i="4"/>
  <c r="CN223" i="4"/>
  <c r="CO223" i="4"/>
  <c r="CP223" i="4"/>
  <c r="CQ223" i="4"/>
  <c r="CR223" i="4"/>
  <c r="CS223" i="4"/>
  <c r="CH224" i="4"/>
  <c r="CI224" i="4"/>
  <c r="CJ224" i="4"/>
  <c r="CK224" i="4"/>
  <c r="CL224" i="4"/>
  <c r="CM224" i="4"/>
  <c r="CN224" i="4"/>
  <c r="CO224" i="4"/>
  <c r="CP224" i="4"/>
  <c r="CQ224" i="4"/>
  <c r="CR224" i="4"/>
  <c r="CS224" i="4"/>
  <c r="CH225" i="4"/>
  <c r="CI225" i="4"/>
  <c r="CJ225" i="4"/>
  <c r="CK225" i="4"/>
  <c r="CL225" i="4"/>
  <c r="CM225" i="4"/>
  <c r="CN225" i="4"/>
  <c r="CO225" i="4"/>
  <c r="CP225" i="4"/>
  <c r="CQ225" i="4"/>
  <c r="CR225" i="4"/>
  <c r="CS225" i="4"/>
  <c r="CH226" i="4"/>
  <c r="CI226" i="4"/>
  <c r="CJ226" i="4"/>
  <c r="CK226" i="4"/>
  <c r="CL226" i="4"/>
  <c r="CM226" i="4"/>
  <c r="CN226" i="4"/>
  <c r="CO226" i="4"/>
  <c r="CP226" i="4"/>
  <c r="CQ226" i="4"/>
  <c r="CR226" i="4"/>
  <c r="CS226" i="4"/>
  <c r="CH227" i="4"/>
  <c r="CI227" i="4"/>
  <c r="CJ227" i="4"/>
  <c r="CK227" i="4"/>
  <c r="CL227" i="4"/>
  <c r="CM227" i="4"/>
  <c r="CN227" i="4"/>
  <c r="CO227" i="4"/>
  <c r="CP227" i="4"/>
  <c r="CQ227" i="4"/>
  <c r="CR227" i="4"/>
  <c r="CS227" i="4"/>
  <c r="CH228" i="4"/>
  <c r="CI228" i="4"/>
  <c r="CJ228" i="4"/>
  <c r="CK228" i="4"/>
  <c r="CL228" i="4"/>
  <c r="CM228" i="4"/>
  <c r="CN228" i="4"/>
  <c r="CO228" i="4"/>
  <c r="CP228" i="4"/>
  <c r="CQ228" i="4"/>
  <c r="CR228" i="4"/>
  <c r="CS228" i="4"/>
  <c r="CH229" i="4"/>
  <c r="CI229" i="4"/>
  <c r="CJ229" i="4"/>
  <c r="CK229" i="4"/>
  <c r="CL229" i="4"/>
  <c r="CM229" i="4"/>
  <c r="CN229" i="4"/>
  <c r="CO229" i="4"/>
  <c r="CP229" i="4"/>
  <c r="CQ229" i="4"/>
  <c r="CR229" i="4"/>
  <c r="CS229" i="4"/>
  <c r="CH230" i="4"/>
  <c r="CI230" i="4"/>
  <c r="CJ230" i="4"/>
  <c r="CK230" i="4"/>
  <c r="CL230" i="4"/>
  <c r="CM230" i="4"/>
  <c r="CN230" i="4"/>
  <c r="CO230" i="4"/>
  <c r="CP230" i="4"/>
  <c r="CQ230" i="4"/>
  <c r="CR230" i="4"/>
  <c r="CS230" i="4"/>
  <c r="CH231" i="4"/>
  <c r="CI231" i="4"/>
  <c r="CJ231" i="4"/>
  <c r="CK231" i="4"/>
  <c r="CL231" i="4"/>
  <c r="CM231" i="4"/>
  <c r="CN231" i="4"/>
  <c r="CO231" i="4"/>
  <c r="CP231" i="4"/>
  <c r="CQ231" i="4"/>
  <c r="CR231" i="4"/>
  <c r="CS231" i="4"/>
  <c r="CH232" i="4"/>
  <c r="CI232" i="4"/>
  <c r="CJ232" i="4"/>
  <c r="CK232" i="4"/>
  <c r="CL232" i="4"/>
  <c r="CM232" i="4"/>
  <c r="CN232" i="4"/>
  <c r="CO232" i="4"/>
  <c r="CP232" i="4"/>
  <c r="CQ232" i="4"/>
  <c r="CR232" i="4"/>
  <c r="CS232" i="4"/>
  <c r="CH233" i="4"/>
  <c r="CI233" i="4"/>
  <c r="CJ233" i="4"/>
  <c r="CK233" i="4"/>
  <c r="CL233" i="4"/>
  <c r="CM233" i="4"/>
  <c r="CN233" i="4"/>
  <c r="CO233" i="4"/>
  <c r="CP233" i="4"/>
  <c r="CQ233" i="4"/>
  <c r="CR233" i="4"/>
  <c r="CS233" i="4"/>
  <c r="CH234" i="4"/>
  <c r="CI234" i="4"/>
  <c r="CJ234" i="4"/>
  <c r="CK234" i="4"/>
  <c r="CL234" i="4"/>
  <c r="CM234" i="4"/>
  <c r="CN234" i="4"/>
  <c r="CO234" i="4"/>
  <c r="CP234" i="4"/>
  <c r="CQ234" i="4"/>
  <c r="CR234" i="4"/>
  <c r="CS234" i="4"/>
  <c r="CH235" i="4"/>
  <c r="CI235" i="4"/>
  <c r="CJ235" i="4"/>
  <c r="CK235" i="4"/>
  <c r="CL235" i="4"/>
  <c r="CM235" i="4"/>
  <c r="CN235" i="4"/>
  <c r="CO235" i="4"/>
  <c r="CP235" i="4"/>
  <c r="CQ235" i="4"/>
  <c r="CR235" i="4"/>
  <c r="CS235" i="4"/>
  <c r="CH236" i="4"/>
  <c r="CI236" i="4"/>
  <c r="CJ236" i="4"/>
  <c r="CK236" i="4"/>
  <c r="CL236" i="4"/>
  <c r="CM236" i="4"/>
  <c r="CN236" i="4"/>
  <c r="CO236" i="4"/>
  <c r="CP236" i="4"/>
  <c r="CQ236" i="4"/>
  <c r="CR236" i="4"/>
  <c r="CS236" i="4"/>
  <c r="CH237" i="4"/>
  <c r="CI237" i="4"/>
  <c r="CJ237" i="4"/>
  <c r="CK237" i="4"/>
  <c r="CL237" i="4"/>
  <c r="CM237" i="4"/>
  <c r="CN237" i="4"/>
  <c r="CO237" i="4"/>
  <c r="CP237" i="4"/>
  <c r="CQ237" i="4"/>
  <c r="CR237" i="4"/>
  <c r="CS237" i="4"/>
  <c r="CH238" i="4"/>
  <c r="CI238" i="4"/>
  <c r="CJ238" i="4"/>
  <c r="CK238" i="4"/>
  <c r="CL238" i="4"/>
  <c r="CM238" i="4"/>
  <c r="CN238" i="4"/>
  <c r="CO238" i="4"/>
  <c r="CP238" i="4"/>
  <c r="CQ238" i="4"/>
  <c r="CR238" i="4"/>
  <c r="CS238" i="4"/>
  <c r="CH239" i="4"/>
  <c r="CI239" i="4"/>
  <c r="CJ239" i="4"/>
  <c r="CK239" i="4"/>
  <c r="CL239" i="4"/>
  <c r="CM239" i="4"/>
  <c r="CN239" i="4"/>
  <c r="CO239" i="4"/>
  <c r="CP239" i="4"/>
  <c r="CQ239" i="4"/>
  <c r="CR239" i="4"/>
  <c r="CS239" i="4"/>
  <c r="CH240" i="4"/>
  <c r="CI240" i="4"/>
  <c r="CJ240" i="4"/>
  <c r="CK240" i="4"/>
  <c r="CL240" i="4"/>
  <c r="CM240" i="4"/>
  <c r="CN240" i="4"/>
  <c r="CO240" i="4"/>
  <c r="CP240" i="4"/>
  <c r="CQ240" i="4"/>
  <c r="CR240" i="4"/>
  <c r="CS240" i="4"/>
  <c r="CH241" i="4"/>
  <c r="CI241" i="4"/>
  <c r="CJ241" i="4"/>
  <c r="CK241" i="4"/>
  <c r="CL241" i="4"/>
  <c r="CM241" i="4"/>
  <c r="CN241" i="4"/>
  <c r="CO241" i="4"/>
  <c r="CP241" i="4"/>
  <c r="CQ241" i="4"/>
  <c r="CR241" i="4"/>
  <c r="CS241" i="4"/>
  <c r="CH242" i="4"/>
  <c r="CI242" i="4"/>
  <c r="CJ242" i="4"/>
  <c r="CK242" i="4"/>
  <c r="CL242" i="4"/>
  <c r="CM242" i="4"/>
  <c r="CN242" i="4"/>
  <c r="CO242" i="4"/>
  <c r="CP242" i="4"/>
  <c r="CQ242" i="4"/>
  <c r="CR242" i="4"/>
  <c r="CS242" i="4"/>
  <c r="CH243" i="4"/>
  <c r="CI243" i="4"/>
  <c r="CJ243" i="4"/>
  <c r="CK243" i="4"/>
  <c r="CL243" i="4"/>
  <c r="CM243" i="4"/>
  <c r="CN243" i="4"/>
  <c r="CO243" i="4"/>
  <c r="CP243" i="4"/>
  <c r="CQ243" i="4"/>
  <c r="CR243" i="4"/>
  <c r="CS243" i="4"/>
  <c r="CH244" i="4"/>
  <c r="CI244" i="4"/>
  <c r="CJ244" i="4"/>
  <c r="CK244" i="4"/>
  <c r="CL244" i="4"/>
  <c r="CM244" i="4"/>
  <c r="CN244" i="4"/>
  <c r="CO244" i="4"/>
  <c r="CP244" i="4"/>
  <c r="CQ244" i="4"/>
  <c r="CR244" i="4"/>
  <c r="CS244" i="4"/>
  <c r="CH245" i="4"/>
  <c r="CI245" i="4"/>
  <c r="CJ245" i="4"/>
  <c r="CK245" i="4"/>
  <c r="CL245" i="4"/>
  <c r="CM245" i="4"/>
  <c r="CN245" i="4"/>
  <c r="CO245" i="4"/>
  <c r="CP245" i="4"/>
  <c r="CQ245" i="4"/>
  <c r="CR245" i="4"/>
  <c r="CS245" i="4"/>
  <c r="CH246" i="4"/>
  <c r="CI246" i="4"/>
  <c r="CJ246" i="4"/>
  <c r="CK246" i="4"/>
  <c r="CL246" i="4"/>
  <c r="CM246" i="4"/>
  <c r="CN246" i="4"/>
  <c r="CO246" i="4"/>
  <c r="CP246" i="4"/>
  <c r="CQ246" i="4"/>
  <c r="CR246" i="4"/>
  <c r="CS246" i="4"/>
  <c r="CH247" i="4"/>
  <c r="CI247" i="4"/>
  <c r="CJ247" i="4"/>
  <c r="CK247" i="4"/>
  <c r="CL247" i="4"/>
  <c r="CM247" i="4"/>
  <c r="CN247" i="4"/>
  <c r="CO247" i="4"/>
  <c r="CP247" i="4"/>
  <c r="CQ247" i="4"/>
  <c r="CR247" i="4"/>
  <c r="CS247" i="4"/>
  <c r="CH248" i="4"/>
  <c r="CI248" i="4"/>
  <c r="CJ248" i="4"/>
  <c r="CK248" i="4"/>
  <c r="CL248" i="4"/>
  <c r="CM248" i="4"/>
  <c r="CN248" i="4"/>
  <c r="CO248" i="4"/>
  <c r="CP248" i="4"/>
  <c r="CQ248" i="4"/>
  <c r="CR248" i="4"/>
  <c r="CS248" i="4"/>
  <c r="CH249" i="4"/>
  <c r="CI249" i="4"/>
  <c r="CJ249" i="4"/>
  <c r="CK249" i="4"/>
  <c r="CL249" i="4"/>
  <c r="CM249" i="4"/>
  <c r="CN249" i="4"/>
  <c r="CO249" i="4"/>
  <c r="CP249" i="4"/>
  <c r="CQ249" i="4"/>
  <c r="CR249" i="4"/>
  <c r="CS249" i="4"/>
  <c r="CH250" i="4"/>
  <c r="CI250" i="4"/>
  <c r="CJ250" i="4"/>
  <c r="CK250" i="4"/>
  <c r="CL250" i="4"/>
  <c r="CM250" i="4"/>
  <c r="CN250" i="4"/>
  <c r="CO250" i="4"/>
  <c r="CP250" i="4"/>
  <c r="CQ250" i="4"/>
  <c r="CR250" i="4"/>
  <c r="CS250" i="4"/>
  <c r="CH251" i="4"/>
  <c r="CI251" i="4"/>
  <c r="CJ251" i="4"/>
  <c r="CK251" i="4"/>
  <c r="CL251" i="4"/>
  <c r="CM251" i="4"/>
  <c r="CN251" i="4"/>
  <c r="CO251" i="4"/>
  <c r="CP251" i="4"/>
  <c r="CQ251" i="4"/>
  <c r="CR251" i="4"/>
  <c r="CS251" i="4"/>
  <c r="CH252" i="4"/>
  <c r="CI252" i="4"/>
  <c r="CJ252" i="4"/>
  <c r="CK252" i="4"/>
  <c r="CL252" i="4"/>
  <c r="CM252" i="4"/>
  <c r="CN252" i="4"/>
  <c r="CO252" i="4"/>
  <c r="CP252" i="4"/>
  <c r="CQ252" i="4"/>
  <c r="CR252" i="4"/>
  <c r="CS252" i="4"/>
  <c r="CH253" i="4"/>
  <c r="CI253" i="4"/>
  <c r="CJ253" i="4"/>
  <c r="CK253" i="4"/>
  <c r="CL253" i="4"/>
  <c r="CM253" i="4"/>
  <c r="CN253" i="4"/>
  <c r="CO253" i="4"/>
  <c r="CP253" i="4"/>
  <c r="CQ253" i="4"/>
  <c r="CR253" i="4"/>
  <c r="CS253" i="4"/>
  <c r="CH254" i="4"/>
  <c r="CI254" i="4"/>
  <c r="CJ254" i="4"/>
  <c r="CK254" i="4"/>
  <c r="CL254" i="4"/>
  <c r="CM254" i="4"/>
  <c r="CN254" i="4"/>
  <c r="CO254" i="4"/>
  <c r="CP254" i="4"/>
  <c r="CQ254" i="4"/>
  <c r="CR254" i="4"/>
  <c r="CS254" i="4"/>
  <c r="CH255" i="4"/>
  <c r="CI255" i="4"/>
  <c r="CJ255" i="4"/>
  <c r="CK255" i="4"/>
  <c r="CL255" i="4"/>
  <c r="CM255" i="4"/>
  <c r="CN255" i="4"/>
  <c r="CO255" i="4"/>
  <c r="CP255" i="4"/>
  <c r="CQ255" i="4"/>
  <c r="CR255" i="4"/>
  <c r="CS255" i="4"/>
  <c r="CH256" i="4"/>
  <c r="CI256" i="4"/>
  <c r="CJ256" i="4"/>
  <c r="CK256" i="4"/>
  <c r="CL256" i="4"/>
  <c r="CM256" i="4"/>
  <c r="CN256" i="4"/>
  <c r="CO256" i="4"/>
  <c r="CP256" i="4"/>
  <c r="CQ256" i="4"/>
  <c r="CR256" i="4"/>
  <c r="CS256" i="4"/>
  <c r="CH257" i="4"/>
  <c r="CI257" i="4"/>
  <c r="CJ257" i="4"/>
  <c r="CK257" i="4"/>
  <c r="CL257" i="4"/>
  <c r="CM257" i="4"/>
  <c r="CN257" i="4"/>
  <c r="CO257" i="4"/>
  <c r="CP257" i="4"/>
  <c r="CQ257" i="4"/>
  <c r="CR257" i="4"/>
  <c r="CS257" i="4"/>
  <c r="CH258" i="4"/>
  <c r="CI258" i="4"/>
  <c r="CJ258" i="4"/>
  <c r="CK258" i="4"/>
  <c r="CL258" i="4"/>
  <c r="CM258" i="4"/>
  <c r="CN258" i="4"/>
  <c r="CO258" i="4"/>
  <c r="CP258" i="4"/>
  <c r="CQ258" i="4"/>
  <c r="CR258" i="4"/>
  <c r="CS258" i="4"/>
  <c r="CH259" i="4"/>
  <c r="CI259" i="4"/>
  <c r="CJ259" i="4"/>
  <c r="CK259" i="4"/>
  <c r="CL259" i="4"/>
  <c r="CM259" i="4"/>
  <c r="CN259" i="4"/>
  <c r="CO259" i="4"/>
  <c r="CP259" i="4"/>
  <c r="CQ259" i="4"/>
  <c r="CR259" i="4"/>
  <c r="CS259" i="4"/>
  <c r="CH260" i="4"/>
  <c r="CI260" i="4"/>
  <c r="CJ260" i="4"/>
  <c r="CK260" i="4"/>
  <c r="CL260" i="4"/>
  <c r="CM260" i="4"/>
  <c r="CN260" i="4"/>
  <c r="CO260" i="4"/>
  <c r="CP260" i="4"/>
  <c r="CQ260" i="4"/>
  <c r="CR260" i="4"/>
  <c r="CS260" i="4"/>
  <c r="CH261" i="4"/>
  <c r="CI261" i="4"/>
  <c r="CJ261" i="4"/>
  <c r="CK261" i="4"/>
  <c r="CL261" i="4"/>
  <c r="CM261" i="4"/>
  <c r="CN261" i="4"/>
  <c r="CO261" i="4"/>
  <c r="CP261" i="4"/>
  <c r="CQ261" i="4"/>
  <c r="CR261" i="4"/>
  <c r="CS261" i="4"/>
  <c r="CH262" i="4"/>
  <c r="CI262" i="4"/>
  <c r="CJ262" i="4"/>
  <c r="CK262" i="4"/>
  <c r="CL262" i="4"/>
  <c r="CM262" i="4"/>
  <c r="CN262" i="4"/>
  <c r="CO262" i="4"/>
  <c r="CP262" i="4"/>
  <c r="CQ262" i="4"/>
  <c r="CR262" i="4"/>
  <c r="CS262" i="4"/>
  <c r="CH263" i="4"/>
  <c r="CI263" i="4"/>
  <c r="CJ263" i="4"/>
  <c r="CK263" i="4"/>
  <c r="CL263" i="4"/>
  <c r="CM263" i="4"/>
  <c r="CN263" i="4"/>
  <c r="CO263" i="4"/>
  <c r="CP263" i="4"/>
  <c r="CQ263" i="4"/>
  <c r="CR263" i="4"/>
  <c r="CS263" i="4"/>
  <c r="CH264" i="4"/>
  <c r="CI264" i="4"/>
  <c r="CJ264" i="4"/>
  <c r="CK264" i="4"/>
  <c r="CL264" i="4"/>
  <c r="CM264" i="4"/>
  <c r="CN264" i="4"/>
  <c r="CO264" i="4"/>
  <c r="CP264" i="4"/>
  <c r="CQ264" i="4"/>
  <c r="CR264" i="4"/>
  <c r="CS264" i="4"/>
  <c r="CH265" i="4"/>
  <c r="CI265" i="4"/>
  <c r="CJ265" i="4"/>
  <c r="CK265" i="4"/>
  <c r="CL265" i="4"/>
  <c r="CM265" i="4"/>
  <c r="CN265" i="4"/>
  <c r="CO265" i="4"/>
  <c r="CP265" i="4"/>
  <c r="CQ265" i="4"/>
  <c r="CR265" i="4"/>
  <c r="CS265" i="4"/>
  <c r="CH266" i="4"/>
  <c r="CI266" i="4"/>
  <c r="CJ266" i="4"/>
  <c r="CK266" i="4"/>
  <c r="CL266" i="4"/>
  <c r="CM266" i="4"/>
  <c r="CN266" i="4"/>
  <c r="CO266" i="4"/>
  <c r="CP266" i="4"/>
  <c r="CQ266" i="4"/>
  <c r="CR266" i="4"/>
  <c r="CS266" i="4"/>
  <c r="CH267" i="4"/>
  <c r="CI267" i="4"/>
  <c r="CJ267" i="4"/>
  <c r="CK267" i="4"/>
  <c r="CL267" i="4"/>
  <c r="CM267" i="4"/>
  <c r="CN267" i="4"/>
  <c r="CO267" i="4"/>
  <c r="CP267" i="4"/>
  <c r="CQ267" i="4"/>
  <c r="CR267" i="4"/>
  <c r="CS267" i="4"/>
  <c r="CH268" i="4"/>
  <c r="CI268" i="4"/>
  <c r="CJ268" i="4"/>
  <c r="CK268" i="4"/>
  <c r="CL268" i="4"/>
  <c r="CM268" i="4"/>
  <c r="CN268" i="4"/>
  <c r="CO268" i="4"/>
  <c r="CP268" i="4"/>
  <c r="CQ268" i="4"/>
  <c r="CR268" i="4"/>
  <c r="CS268" i="4"/>
  <c r="CH269" i="4"/>
  <c r="CI269" i="4"/>
  <c r="CJ269" i="4"/>
  <c r="CK269" i="4"/>
  <c r="CL269" i="4"/>
  <c r="CM269" i="4"/>
  <c r="CN269" i="4"/>
  <c r="CO269" i="4"/>
  <c r="CP269" i="4"/>
  <c r="CQ269" i="4"/>
  <c r="CR269" i="4"/>
  <c r="CS269" i="4"/>
  <c r="CH270" i="4"/>
  <c r="CI270" i="4"/>
  <c r="CJ270" i="4"/>
  <c r="CK270" i="4"/>
  <c r="CL270" i="4"/>
  <c r="CM270" i="4"/>
  <c r="CN270" i="4"/>
  <c r="CO270" i="4"/>
  <c r="CP270" i="4"/>
  <c r="CQ270" i="4"/>
  <c r="CR270" i="4"/>
  <c r="CS270" i="4"/>
  <c r="CH271" i="4"/>
  <c r="CI271" i="4"/>
  <c r="CJ271" i="4"/>
  <c r="CK271" i="4"/>
  <c r="CL271" i="4"/>
  <c r="CM271" i="4"/>
  <c r="CN271" i="4"/>
  <c r="CO271" i="4"/>
  <c r="CP271" i="4"/>
  <c r="CQ271" i="4"/>
  <c r="CR271" i="4"/>
  <c r="CS271" i="4"/>
  <c r="CH272" i="4"/>
  <c r="CI272" i="4"/>
  <c r="CJ272" i="4"/>
  <c r="CK272" i="4"/>
  <c r="CL272" i="4"/>
  <c r="CM272" i="4"/>
  <c r="CN272" i="4"/>
  <c r="CO272" i="4"/>
  <c r="CP272" i="4"/>
  <c r="CQ272" i="4"/>
  <c r="CR272" i="4"/>
  <c r="CS272" i="4"/>
  <c r="CH273" i="4"/>
  <c r="CI273" i="4"/>
  <c r="CJ273" i="4"/>
  <c r="CK273" i="4"/>
  <c r="CL273" i="4"/>
  <c r="CM273" i="4"/>
  <c r="CN273" i="4"/>
  <c r="CO273" i="4"/>
  <c r="CP273" i="4"/>
  <c r="CQ273" i="4"/>
  <c r="CR273" i="4"/>
  <c r="CS273" i="4"/>
  <c r="CH274" i="4"/>
  <c r="CI274" i="4"/>
  <c r="CJ274" i="4"/>
  <c r="CK274" i="4"/>
  <c r="CL274" i="4"/>
  <c r="CM274" i="4"/>
  <c r="CN274" i="4"/>
  <c r="CO274" i="4"/>
  <c r="CP274" i="4"/>
  <c r="CQ274" i="4"/>
  <c r="CR274" i="4"/>
  <c r="CS274" i="4"/>
  <c r="CH275" i="4"/>
  <c r="CI275" i="4"/>
  <c r="CJ275" i="4"/>
  <c r="CK275" i="4"/>
  <c r="CL275" i="4"/>
  <c r="CM275" i="4"/>
  <c r="CN275" i="4"/>
  <c r="CO275" i="4"/>
  <c r="CP275" i="4"/>
  <c r="CQ275" i="4"/>
  <c r="CR275" i="4"/>
  <c r="CS275" i="4"/>
  <c r="CH276" i="4"/>
  <c r="CI276" i="4"/>
  <c r="CJ276" i="4"/>
  <c r="CK276" i="4"/>
  <c r="CL276" i="4"/>
  <c r="CM276" i="4"/>
  <c r="CN276" i="4"/>
  <c r="CO276" i="4"/>
  <c r="CP276" i="4"/>
  <c r="CQ276" i="4"/>
  <c r="CR276" i="4"/>
  <c r="CS276" i="4"/>
  <c r="CH277" i="4"/>
  <c r="CI277" i="4"/>
  <c r="CJ277" i="4"/>
  <c r="CK277" i="4"/>
  <c r="CL277" i="4"/>
  <c r="CM277" i="4"/>
  <c r="CN277" i="4"/>
  <c r="CO277" i="4"/>
  <c r="CP277" i="4"/>
  <c r="CQ277" i="4"/>
  <c r="CR277" i="4"/>
  <c r="CS277" i="4"/>
  <c r="CH278" i="4"/>
  <c r="CI278" i="4"/>
  <c r="CJ278" i="4"/>
  <c r="CK278" i="4"/>
  <c r="CL278" i="4"/>
  <c r="CM278" i="4"/>
  <c r="CN278" i="4"/>
  <c r="CO278" i="4"/>
  <c r="CP278" i="4"/>
  <c r="CQ278" i="4"/>
  <c r="CR278" i="4"/>
  <c r="CS278" i="4"/>
  <c r="CH279" i="4"/>
  <c r="CI279" i="4"/>
  <c r="CJ279" i="4"/>
  <c r="CK279" i="4"/>
  <c r="CL279" i="4"/>
  <c r="CM279" i="4"/>
  <c r="CN279" i="4"/>
  <c r="CO279" i="4"/>
  <c r="CP279" i="4"/>
  <c r="CQ279" i="4"/>
  <c r="CR279" i="4"/>
  <c r="CS279" i="4"/>
  <c r="CH280" i="4"/>
  <c r="CI280" i="4"/>
  <c r="CJ280" i="4"/>
  <c r="CK280" i="4"/>
  <c r="CL280" i="4"/>
  <c r="CM280" i="4"/>
  <c r="CN280" i="4"/>
  <c r="CO280" i="4"/>
  <c r="CP280" i="4"/>
  <c r="CQ280" i="4"/>
  <c r="CR280" i="4"/>
  <c r="CS280" i="4"/>
  <c r="CH281" i="4"/>
  <c r="CI281" i="4"/>
  <c r="CJ281" i="4"/>
  <c r="CK281" i="4"/>
  <c r="CL281" i="4"/>
  <c r="CM281" i="4"/>
  <c r="CN281" i="4"/>
  <c r="CO281" i="4"/>
  <c r="CP281" i="4"/>
  <c r="CQ281" i="4"/>
  <c r="CR281" i="4"/>
  <c r="CS281" i="4"/>
  <c r="CH282" i="4"/>
  <c r="CI282" i="4"/>
  <c r="CJ282" i="4"/>
  <c r="CK282" i="4"/>
  <c r="CL282" i="4"/>
  <c r="CM282" i="4"/>
  <c r="CN282" i="4"/>
  <c r="CO282" i="4"/>
  <c r="CP282" i="4"/>
  <c r="CQ282" i="4"/>
  <c r="CR282" i="4"/>
  <c r="CS282" i="4"/>
  <c r="CH283" i="4"/>
  <c r="CI283" i="4"/>
  <c r="CJ283" i="4"/>
  <c r="CK283" i="4"/>
  <c r="CL283" i="4"/>
  <c r="CM283" i="4"/>
  <c r="CN283" i="4"/>
  <c r="CO283" i="4"/>
  <c r="CP283" i="4"/>
  <c r="CQ283" i="4"/>
  <c r="CR283" i="4"/>
  <c r="CS283" i="4"/>
  <c r="CH284" i="4"/>
  <c r="CI284" i="4"/>
  <c r="CJ284" i="4"/>
  <c r="CK284" i="4"/>
  <c r="CL284" i="4"/>
  <c r="CM284" i="4"/>
  <c r="CN284" i="4"/>
  <c r="CO284" i="4"/>
  <c r="CP284" i="4"/>
  <c r="CQ284" i="4"/>
  <c r="CR284" i="4"/>
  <c r="CS284" i="4"/>
  <c r="CH285" i="4"/>
  <c r="CI285" i="4"/>
  <c r="CJ285" i="4"/>
  <c r="CK285" i="4"/>
  <c r="CL285" i="4"/>
  <c r="CM285" i="4"/>
  <c r="CN285" i="4"/>
  <c r="CO285" i="4"/>
  <c r="CP285" i="4"/>
  <c r="CQ285" i="4"/>
  <c r="CR285" i="4"/>
  <c r="CS285" i="4"/>
  <c r="CH286" i="4"/>
  <c r="CI286" i="4"/>
  <c r="CJ286" i="4"/>
  <c r="CK286" i="4"/>
  <c r="CL286" i="4"/>
  <c r="CM286" i="4"/>
  <c r="CN286" i="4"/>
  <c r="CO286" i="4"/>
  <c r="CP286" i="4"/>
  <c r="CQ286" i="4"/>
  <c r="CR286" i="4"/>
  <c r="CS286" i="4"/>
  <c r="CH287" i="4"/>
  <c r="CI287" i="4"/>
  <c r="CJ287" i="4"/>
  <c r="CK287" i="4"/>
  <c r="CL287" i="4"/>
  <c r="CM287" i="4"/>
  <c r="CN287" i="4"/>
  <c r="CO287" i="4"/>
  <c r="CP287" i="4"/>
  <c r="CQ287" i="4"/>
  <c r="CR287" i="4"/>
  <c r="CS287" i="4"/>
  <c r="CH288" i="4"/>
  <c r="CI288" i="4"/>
  <c r="CJ288" i="4"/>
  <c r="CK288" i="4"/>
  <c r="CL288" i="4"/>
  <c r="CM288" i="4"/>
  <c r="CN288" i="4"/>
  <c r="CO288" i="4"/>
  <c r="CP288" i="4"/>
  <c r="CQ288" i="4"/>
  <c r="CR288" i="4"/>
  <c r="CS288" i="4"/>
  <c r="CH289" i="4"/>
  <c r="CI289" i="4"/>
  <c r="CJ289" i="4"/>
  <c r="CK289" i="4"/>
  <c r="CL289" i="4"/>
  <c r="CM289" i="4"/>
  <c r="CN289" i="4"/>
  <c r="CO289" i="4"/>
  <c r="CP289" i="4"/>
  <c r="CQ289" i="4"/>
  <c r="CR289" i="4"/>
  <c r="CS289" i="4"/>
  <c r="CH290" i="4"/>
  <c r="CI290" i="4"/>
  <c r="CJ290" i="4"/>
  <c r="CK290" i="4"/>
  <c r="CL290" i="4"/>
  <c r="CM290" i="4"/>
  <c r="CN290" i="4"/>
  <c r="CO290" i="4"/>
  <c r="CP290" i="4"/>
  <c r="CQ290" i="4"/>
  <c r="CR290" i="4"/>
  <c r="CS290" i="4"/>
  <c r="CH291" i="4"/>
  <c r="CI291" i="4"/>
  <c r="CJ291" i="4"/>
  <c r="CK291" i="4"/>
  <c r="CL291" i="4"/>
  <c r="CM291" i="4"/>
  <c r="CN291" i="4"/>
  <c r="CO291" i="4"/>
  <c r="CP291" i="4"/>
  <c r="CQ291" i="4"/>
  <c r="CR291" i="4"/>
  <c r="CS291" i="4"/>
  <c r="CH292" i="4"/>
  <c r="CI292" i="4"/>
  <c r="CJ292" i="4"/>
  <c r="CK292" i="4"/>
  <c r="CL292" i="4"/>
  <c r="CM292" i="4"/>
  <c r="CN292" i="4"/>
  <c r="CO292" i="4"/>
  <c r="CP292" i="4"/>
  <c r="CQ292" i="4"/>
  <c r="CR292" i="4"/>
  <c r="CS292" i="4"/>
  <c r="CH293" i="4"/>
  <c r="CI293" i="4"/>
  <c r="CJ293" i="4"/>
  <c r="CK293" i="4"/>
  <c r="CL293" i="4"/>
  <c r="CM293" i="4"/>
  <c r="CN293" i="4"/>
  <c r="CO293" i="4"/>
  <c r="CP293" i="4"/>
  <c r="CQ293" i="4"/>
  <c r="CR293" i="4"/>
  <c r="CS293" i="4"/>
  <c r="CH294" i="4"/>
  <c r="CI294" i="4"/>
  <c r="CJ294" i="4"/>
  <c r="CK294" i="4"/>
  <c r="CL294" i="4"/>
  <c r="CM294" i="4"/>
  <c r="CN294" i="4"/>
  <c r="CO294" i="4"/>
  <c r="CP294" i="4"/>
  <c r="CQ294" i="4"/>
  <c r="CR294" i="4"/>
  <c r="CS294" i="4"/>
  <c r="CH295" i="4"/>
  <c r="CI295" i="4"/>
  <c r="CJ295" i="4"/>
  <c r="CK295" i="4"/>
  <c r="CL295" i="4"/>
  <c r="CM295" i="4"/>
  <c r="CN295" i="4"/>
  <c r="CO295" i="4"/>
  <c r="CP295" i="4"/>
  <c r="CQ295" i="4"/>
  <c r="CR295" i="4"/>
  <c r="CS295" i="4"/>
  <c r="CH296" i="4"/>
  <c r="CI296" i="4"/>
  <c r="CJ296" i="4"/>
  <c r="CK296" i="4"/>
  <c r="CL296" i="4"/>
  <c r="CM296" i="4"/>
  <c r="CN296" i="4"/>
  <c r="CO296" i="4"/>
  <c r="CP296" i="4"/>
  <c r="CQ296" i="4"/>
  <c r="CR296" i="4"/>
  <c r="CS296" i="4"/>
  <c r="CH297" i="4"/>
  <c r="CI297" i="4"/>
  <c r="CJ297" i="4"/>
  <c r="CK297" i="4"/>
  <c r="CL297" i="4"/>
  <c r="CM297" i="4"/>
  <c r="CN297" i="4"/>
  <c r="CO297" i="4"/>
  <c r="CP297" i="4"/>
  <c r="CQ297" i="4"/>
  <c r="CR297" i="4"/>
  <c r="CS297" i="4"/>
  <c r="CH298" i="4"/>
  <c r="CI298" i="4"/>
  <c r="CJ298" i="4"/>
  <c r="CK298" i="4"/>
  <c r="CL298" i="4"/>
  <c r="CM298" i="4"/>
  <c r="CN298" i="4"/>
  <c r="CO298" i="4"/>
  <c r="CP298" i="4"/>
  <c r="CQ298" i="4"/>
  <c r="CR298" i="4"/>
  <c r="CS298" i="4"/>
  <c r="CH299" i="4"/>
  <c r="CI299" i="4"/>
  <c r="CJ299" i="4"/>
  <c r="CK299" i="4"/>
  <c r="CL299" i="4"/>
  <c r="CM299" i="4"/>
  <c r="CN299" i="4"/>
  <c r="CO299" i="4"/>
  <c r="CP299" i="4"/>
  <c r="CQ299" i="4"/>
  <c r="CR299" i="4"/>
  <c r="CS299" i="4"/>
  <c r="CH300" i="4"/>
  <c r="CI300" i="4"/>
  <c r="CJ300" i="4"/>
  <c r="CK300" i="4"/>
  <c r="CL300" i="4"/>
  <c r="CM300" i="4"/>
  <c r="CN300" i="4"/>
  <c r="CO300" i="4"/>
  <c r="CP300" i="4"/>
  <c r="CQ300" i="4"/>
  <c r="CR300" i="4"/>
  <c r="CS300" i="4"/>
  <c r="CH301" i="4"/>
  <c r="CI301" i="4"/>
  <c r="CJ301" i="4"/>
  <c r="CK301" i="4"/>
  <c r="CL301" i="4"/>
  <c r="CM301" i="4"/>
  <c r="CN301" i="4"/>
  <c r="CO301" i="4"/>
  <c r="CP301" i="4"/>
  <c r="CQ301" i="4"/>
  <c r="CR301" i="4"/>
  <c r="CS301" i="4"/>
  <c r="CH302" i="4"/>
  <c r="CI302" i="4"/>
  <c r="CJ302" i="4"/>
  <c r="CK302" i="4"/>
  <c r="CL302" i="4"/>
  <c r="CM302" i="4"/>
  <c r="CN302" i="4"/>
  <c r="CO302" i="4"/>
  <c r="CP302" i="4"/>
  <c r="CQ302" i="4"/>
  <c r="CR302" i="4"/>
  <c r="CS302" i="4"/>
  <c r="CH303" i="4"/>
  <c r="CI303" i="4"/>
  <c r="CJ303" i="4"/>
  <c r="CK303" i="4"/>
  <c r="CL303" i="4"/>
  <c r="CM303" i="4"/>
  <c r="CN303" i="4"/>
  <c r="CO303" i="4"/>
  <c r="CP303" i="4"/>
  <c r="CQ303" i="4"/>
  <c r="CR303" i="4"/>
  <c r="CS303" i="4"/>
  <c r="CH304" i="4"/>
  <c r="CI304" i="4"/>
  <c r="CJ304" i="4"/>
  <c r="CK304" i="4"/>
  <c r="CL304" i="4"/>
  <c r="CM304" i="4"/>
  <c r="CN304" i="4"/>
  <c r="CO304" i="4"/>
  <c r="CP304" i="4"/>
  <c r="CQ304" i="4"/>
  <c r="CR304" i="4"/>
  <c r="CS304" i="4"/>
  <c r="CH305" i="4"/>
  <c r="CI305" i="4"/>
  <c r="CJ305" i="4"/>
  <c r="CK305" i="4"/>
  <c r="CL305" i="4"/>
  <c r="CM305" i="4"/>
  <c r="CN305" i="4"/>
  <c r="CO305" i="4"/>
  <c r="CP305" i="4"/>
  <c r="CQ305" i="4"/>
  <c r="CR305" i="4"/>
  <c r="CS305" i="4"/>
  <c r="CH306" i="4"/>
  <c r="CI306" i="4"/>
  <c r="CJ306" i="4"/>
  <c r="CK306" i="4"/>
  <c r="CL306" i="4"/>
  <c r="CM306" i="4"/>
  <c r="CN306" i="4"/>
  <c r="CO306" i="4"/>
  <c r="CP306" i="4"/>
  <c r="CQ306" i="4"/>
  <c r="CR306" i="4"/>
  <c r="CS306" i="4"/>
  <c r="CH307" i="4"/>
  <c r="CI307" i="4"/>
  <c r="CJ307" i="4"/>
  <c r="CK307" i="4"/>
  <c r="CL307" i="4"/>
  <c r="CM307" i="4"/>
  <c r="CN307" i="4"/>
  <c r="CO307" i="4"/>
  <c r="CP307" i="4"/>
  <c r="CQ307" i="4"/>
  <c r="CR307" i="4"/>
  <c r="CS307" i="4"/>
  <c r="CH308" i="4"/>
  <c r="CI308" i="4"/>
  <c r="CJ308" i="4"/>
  <c r="CK308" i="4"/>
  <c r="CL308" i="4"/>
  <c r="CM308" i="4"/>
  <c r="CN308" i="4"/>
  <c r="CO308" i="4"/>
  <c r="CP308" i="4"/>
  <c r="CQ308" i="4"/>
  <c r="CR308" i="4"/>
  <c r="CS308" i="4"/>
  <c r="CH309" i="4"/>
  <c r="CI309" i="4"/>
  <c r="CJ309" i="4"/>
  <c r="CK309" i="4"/>
  <c r="CL309" i="4"/>
  <c r="CM309" i="4"/>
  <c r="CN309" i="4"/>
  <c r="CO309" i="4"/>
  <c r="CP309" i="4"/>
  <c r="CQ309" i="4"/>
  <c r="CR309" i="4"/>
  <c r="CS309" i="4"/>
  <c r="CH310" i="4"/>
  <c r="CI310" i="4"/>
  <c r="CJ310" i="4"/>
  <c r="CK310" i="4"/>
  <c r="CL310" i="4"/>
  <c r="CM310" i="4"/>
  <c r="CN310" i="4"/>
  <c r="CO310" i="4"/>
  <c r="CP310" i="4"/>
  <c r="CQ310" i="4"/>
  <c r="CR310" i="4"/>
  <c r="CS310" i="4"/>
  <c r="CH311" i="4"/>
  <c r="CI311" i="4"/>
  <c r="CJ311" i="4"/>
  <c r="CK311" i="4"/>
  <c r="CL311" i="4"/>
  <c r="CM311" i="4"/>
  <c r="CN311" i="4"/>
  <c r="CO311" i="4"/>
  <c r="CP311" i="4"/>
  <c r="CQ311" i="4"/>
  <c r="CR311" i="4"/>
  <c r="CS311" i="4"/>
  <c r="CH312" i="4"/>
  <c r="CI312" i="4"/>
  <c r="CJ312" i="4"/>
  <c r="CK312" i="4"/>
  <c r="CL312" i="4"/>
  <c r="CM312" i="4"/>
  <c r="CN312" i="4"/>
  <c r="CO312" i="4"/>
  <c r="CP312" i="4"/>
  <c r="CQ312" i="4"/>
  <c r="CR312" i="4"/>
  <c r="CS312" i="4"/>
  <c r="CH313" i="4"/>
  <c r="CI313" i="4"/>
  <c r="CJ313" i="4"/>
  <c r="CK313" i="4"/>
  <c r="CL313" i="4"/>
  <c r="CM313" i="4"/>
  <c r="CN313" i="4"/>
  <c r="CO313" i="4"/>
  <c r="CP313" i="4"/>
  <c r="CQ313" i="4"/>
  <c r="CR313" i="4"/>
  <c r="CS313" i="4"/>
  <c r="CH314" i="4"/>
  <c r="CI314" i="4"/>
  <c r="CJ314" i="4"/>
  <c r="CK314" i="4"/>
  <c r="CL314" i="4"/>
  <c r="CM314" i="4"/>
  <c r="CN314" i="4"/>
  <c r="CO314" i="4"/>
  <c r="CP314" i="4"/>
  <c r="CQ314" i="4"/>
  <c r="CR314" i="4"/>
  <c r="CS314" i="4"/>
  <c r="CH315" i="4"/>
  <c r="CI315" i="4"/>
  <c r="CJ315" i="4"/>
  <c r="CK315" i="4"/>
  <c r="CL315" i="4"/>
  <c r="CM315" i="4"/>
  <c r="CN315" i="4"/>
  <c r="CO315" i="4"/>
  <c r="CP315" i="4"/>
  <c r="CQ315" i="4"/>
  <c r="CR315" i="4"/>
  <c r="CS315" i="4"/>
  <c r="CH316" i="4"/>
  <c r="CI316" i="4"/>
  <c r="CJ316" i="4"/>
  <c r="CK316" i="4"/>
  <c r="CL316" i="4"/>
  <c r="CM316" i="4"/>
  <c r="CN316" i="4"/>
  <c r="CO316" i="4"/>
  <c r="CP316" i="4"/>
  <c r="CQ316" i="4"/>
  <c r="CR316" i="4"/>
  <c r="CS316" i="4"/>
  <c r="CH317" i="4"/>
  <c r="CI317" i="4"/>
  <c r="CJ317" i="4"/>
  <c r="CK317" i="4"/>
  <c r="CL317" i="4"/>
  <c r="CM317" i="4"/>
  <c r="CN317" i="4"/>
  <c r="CO317" i="4"/>
  <c r="CP317" i="4"/>
  <c r="CQ317" i="4"/>
  <c r="CR317" i="4"/>
  <c r="CS317" i="4"/>
  <c r="CH318" i="4"/>
  <c r="CI318" i="4"/>
  <c r="CJ318" i="4"/>
  <c r="CK318" i="4"/>
  <c r="CL318" i="4"/>
  <c r="CM318" i="4"/>
  <c r="CN318" i="4"/>
  <c r="CO318" i="4"/>
  <c r="CP318" i="4"/>
  <c r="CQ318" i="4"/>
  <c r="CR318" i="4"/>
  <c r="CS318" i="4"/>
  <c r="CH319" i="4"/>
  <c r="CI319" i="4"/>
  <c r="CJ319" i="4"/>
  <c r="CK319" i="4"/>
  <c r="CL319" i="4"/>
  <c r="CM319" i="4"/>
  <c r="CN319" i="4"/>
  <c r="CO319" i="4"/>
  <c r="CP319" i="4"/>
  <c r="CQ319" i="4"/>
  <c r="CR319" i="4"/>
  <c r="CS319" i="4"/>
  <c r="CH320" i="4"/>
  <c r="CI320" i="4"/>
  <c r="CJ320" i="4"/>
  <c r="CK320" i="4"/>
  <c r="CL320" i="4"/>
  <c r="CM320" i="4"/>
  <c r="CN320" i="4"/>
  <c r="CO320" i="4"/>
  <c r="CP320" i="4"/>
  <c r="CQ320" i="4"/>
  <c r="CR320" i="4"/>
  <c r="CS320" i="4"/>
  <c r="CH321" i="4"/>
  <c r="CI321" i="4"/>
  <c r="CJ321" i="4"/>
  <c r="CK321" i="4"/>
  <c r="CL321" i="4"/>
  <c r="CM321" i="4"/>
  <c r="CN321" i="4"/>
  <c r="CO321" i="4"/>
  <c r="CP321" i="4"/>
  <c r="CQ321" i="4"/>
  <c r="CR321" i="4"/>
  <c r="CS321" i="4"/>
  <c r="CH322" i="4"/>
  <c r="CI322" i="4"/>
  <c r="CJ322" i="4"/>
  <c r="CK322" i="4"/>
  <c r="CL322" i="4"/>
  <c r="CM322" i="4"/>
  <c r="CN322" i="4"/>
  <c r="CO322" i="4"/>
  <c r="CP322" i="4"/>
  <c r="CQ322" i="4"/>
  <c r="CR322" i="4"/>
  <c r="CS322" i="4"/>
  <c r="CH323" i="4"/>
  <c r="CI323" i="4"/>
  <c r="CJ323" i="4"/>
  <c r="CK323" i="4"/>
  <c r="CL323" i="4"/>
  <c r="CM323" i="4"/>
  <c r="CN323" i="4"/>
  <c r="CO323" i="4"/>
  <c r="CP323" i="4"/>
  <c r="CQ323" i="4"/>
  <c r="CR323" i="4"/>
  <c r="CS323" i="4"/>
  <c r="CH324" i="4"/>
  <c r="CI324" i="4"/>
  <c r="CJ324" i="4"/>
  <c r="CK324" i="4"/>
  <c r="CL324" i="4"/>
  <c r="CM324" i="4"/>
  <c r="CN324" i="4"/>
  <c r="CO324" i="4"/>
  <c r="CP324" i="4"/>
  <c r="CQ324" i="4"/>
  <c r="CR324" i="4"/>
  <c r="CS324" i="4"/>
  <c r="CH325" i="4"/>
  <c r="CI325" i="4"/>
  <c r="CJ325" i="4"/>
  <c r="CK325" i="4"/>
  <c r="CL325" i="4"/>
  <c r="CM325" i="4"/>
  <c r="CN325" i="4"/>
  <c r="CO325" i="4"/>
  <c r="CP325" i="4"/>
  <c r="CQ325" i="4"/>
  <c r="CR325" i="4"/>
  <c r="CS325" i="4"/>
  <c r="CH326" i="4"/>
  <c r="CI326" i="4"/>
  <c r="CJ326" i="4"/>
  <c r="CK326" i="4"/>
  <c r="CL326" i="4"/>
  <c r="CM326" i="4"/>
  <c r="CN326" i="4"/>
  <c r="CO326" i="4"/>
  <c r="CP326" i="4"/>
  <c r="CQ326" i="4"/>
  <c r="CR326" i="4"/>
  <c r="CS326" i="4"/>
  <c r="CH327" i="4"/>
  <c r="CI327" i="4"/>
  <c r="CJ327" i="4"/>
  <c r="CK327" i="4"/>
  <c r="CL327" i="4"/>
  <c r="CM327" i="4"/>
  <c r="CN327" i="4"/>
  <c r="CO327" i="4"/>
  <c r="CP327" i="4"/>
  <c r="CQ327" i="4"/>
  <c r="CR327" i="4"/>
  <c r="CS327" i="4"/>
  <c r="CH328" i="4"/>
  <c r="CI328" i="4"/>
  <c r="CJ328" i="4"/>
  <c r="CK328" i="4"/>
  <c r="CL328" i="4"/>
  <c r="CM328" i="4"/>
  <c r="CN328" i="4"/>
  <c r="CO328" i="4"/>
  <c r="CP328" i="4"/>
  <c r="CQ328" i="4"/>
  <c r="CR328" i="4"/>
  <c r="CS328" i="4"/>
  <c r="CH329" i="4"/>
  <c r="CI329" i="4"/>
  <c r="CJ329" i="4"/>
  <c r="CK329" i="4"/>
  <c r="CL329" i="4"/>
  <c r="CM329" i="4"/>
  <c r="CN329" i="4"/>
  <c r="CO329" i="4"/>
  <c r="CP329" i="4"/>
  <c r="CQ329" i="4"/>
  <c r="CR329" i="4"/>
  <c r="CS329" i="4"/>
  <c r="CH330" i="4"/>
  <c r="CI330" i="4"/>
  <c r="CJ330" i="4"/>
  <c r="CK330" i="4"/>
  <c r="CL330" i="4"/>
  <c r="CM330" i="4"/>
  <c r="CN330" i="4"/>
  <c r="CO330" i="4"/>
  <c r="CP330" i="4"/>
  <c r="CQ330" i="4"/>
  <c r="CR330" i="4"/>
  <c r="CS330" i="4"/>
  <c r="CH331" i="4"/>
  <c r="CI331" i="4"/>
  <c r="CJ331" i="4"/>
  <c r="CK331" i="4"/>
  <c r="CL331" i="4"/>
  <c r="CM331" i="4"/>
  <c r="CN331" i="4"/>
  <c r="CO331" i="4"/>
  <c r="CP331" i="4"/>
  <c r="CQ331" i="4"/>
  <c r="CR331" i="4"/>
  <c r="CS331" i="4"/>
  <c r="CH332" i="4"/>
  <c r="CI332" i="4"/>
  <c r="CJ332" i="4"/>
  <c r="CK332" i="4"/>
  <c r="CL332" i="4"/>
  <c r="CM332" i="4"/>
  <c r="CN332" i="4"/>
  <c r="CO332" i="4"/>
  <c r="CP332" i="4"/>
  <c r="CQ332" i="4"/>
  <c r="CR332" i="4"/>
  <c r="CS332" i="4"/>
  <c r="CH333" i="4"/>
  <c r="CI333" i="4"/>
  <c r="CJ333" i="4"/>
  <c r="CK333" i="4"/>
  <c r="CL333" i="4"/>
  <c r="CM333" i="4"/>
  <c r="CN333" i="4"/>
  <c r="CO333" i="4"/>
  <c r="CP333" i="4"/>
  <c r="CQ333" i="4"/>
  <c r="CR333" i="4"/>
  <c r="CS333" i="4"/>
  <c r="CH334" i="4"/>
  <c r="CI334" i="4"/>
  <c r="CJ334" i="4"/>
  <c r="CK334" i="4"/>
  <c r="CL334" i="4"/>
  <c r="CM334" i="4"/>
  <c r="CN334" i="4"/>
  <c r="CO334" i="4"/>
  <c r="CP334" i="4"/>
  <c r="CQ334" i="4"/>
  <c r="CR334" i="4"/>
  <c r="CS334" i="4"/>
  <c r="CH335" i="4"/>
  <c r="CI335" i="4"/>
  <c r="CJ335" i="4"/>
  <c r="CK335" i="4"/>
  <c r="CL335" i="4"/>
  <c r="CM335" i="4"/>
  <c r="CN335" i="4"/>
  <c r="CO335" i="4"/>
  <c r="CP335" i="4"/>
  <c r="CQ335" i="4"/>
  <c r="CR335" i="4"/>
  <c r="CS335" i="4"/>
  <c r="CH336" i="4"/>
  <c r="CI336" i="4"/>
  <c r="CJ336" i="4"/>
  <c r="CK336" i="4"/>
  <c r="CL336" i="4"/>
  <c r="CM336" i="4"/>
  <c r="CN336" i="4"/>
  <c r="CO336" i="4"/>
  <c r="CP336" i="4"/>
  <c r="CQ336" i="4"/>
  <c r="CR336" i="4"/>
  <c r="CS336" i="4"/>
  <c r="CH337" i="4"/>
  <c r="CI337" i="4"/>
  <c r="CJ337" i="4"/>
  <c r="CK337" i="4"/>
  <c r="CL337" i="4"/>
  <c r="CM337" i="4"/>
  <c r="CN337" i="4"/>
  <c r="CO337" i="4"/>
  <c r="CP337" i="4"/>
  <c r="CQ337" i="4"/>
  <c r="CR337" i="4"/>
  <c r="CS337" i="4"/>
  <c r="CH338" i="4"/>
  <c r="CI338" i="4"/>
  <c r="CJ338" i="4"/>
  <c r="CK338" i="4"/>
  <c r="CL338" i="4"/>
  <c r="CM338" i="4"/>
  <c r="CN338" i="4"/>
  <c r="CO338" i="4"/>
  <c r="CP338" i="4"/>
  <c r="CQ338" i="4"/>
  <c r="CR338" i="4"/>
  <c r="CS338" i="4"/>
  <c r="CH339" i="4"/>
  <c r="CI339" i="4"/>
  <c r="CJ339" i="4"/>
  <c r="CK339" i="4"/>
  <c r="CL339" i="4"/>
  <c r="CM339" i="4"/>
  <c r="CN339" i="4"/>
  <c r="CO339" i="4"/>
  <c r="CP339" i="4"/>
  <c r="CQ339" i="4"/>
  <c r="CR339" i="4"/>
  <c r="CS339" i="4"/>
  <c r="CH340" i="4"/>
  <c r="CI340" i="4"/>
  <c r="CJ340" i="4"/>
  <c r="CK340" i="4"/>
  <c r="CL340" i="4"/>
  <c r="CM340" i="4"/>
  <c r="CN340" i="4"/>
  <c r="CO340" i="4"/>
  <c r="CP340" i="4"/>
  <c r="CQ340" i="4"/>
  <c r="CR340" i="4"/>
  <c r="CS340" i="4"/>
  <c r="CH341" i="4"/>
  <c r="CI341" i="4"/>
  <c r="CJ341" i="4"/>
  <c r="CK341" i="4"/>
  <c r="CL341" i="4"/>
  <c r="CM341" i="4"/>
  <c r="CN341" i="4"/>
  <c r="CO341" i="4"/>
  <c r="CP341" i="4"/>
  <c r="CQ341" i="4"/>
  <c r="CR341" i="4"/>
  <c r="CS341" i="4"/>
  <c r="CH342" i="4"/>
  <c r="CI342" i="4"/>
  <c r="CJ342" i="4"/>
  <c r="CK342" i="4"/>
  <c r="CL342" i="4"/>
  <c r="CM342" i="4"/>
  <c r="CN342" i="4"/>
  <c r="CO342" i="4"/>
  <c r="CP342" i="4"/>
  <c r="CQ342" i="4"/>
  <c r="CR342" i="4"/>
  <c r="CS342" i="4"/>
  <c r="CH343" i="4"/>
  <c r="CI343" i="4"/>
  <c r="CJ343" i="4"/>
  <c r="CK343" i="4"/>
  <c r="CL343" i="4"/>
  <c r="CM343" i="4"/>
  <c r="CN343" i="4"/>
  <c r="CO343" i="4"/>
  <c r="CP343" i="4"/>
  <c r="CQ343" i="4"/>
  <c r="CR343" i="4"/>
  <c r="CS343" i="4"/>
  <c r="CH344" i="4"/>
  <c r="CI344" i="4"/>
  <c r="CJ344" i="4"/>
  <c r="CK344" i="4"/>
  <c r="CL344" i="4"/>
  <c r="CM344" i="4"/>
  <c r="CN344" i="4"/>
  <c r="CO344" i="4"/>
  <c r="CP344" i="4"/>
  <c r="CQ344" i="4"/>
  <c r="CR344" i="4"/>
  <c r="CS344" i="4"/>
  <c r="CH345" i="4"/>
  <c r="CI345" i="4"/>
  <c r="CJ345" i="4"/>
  <c r="CK345" i="4"/>
  <c r="CL345" i="4"/>
  <c r="CM345" i="4"/>
  <c r="CN345" i="4"/>
  <c r="CO345" i="4"/>
  <c r="CP345" i="4"/>
  <c r="CQ345" i="4"/>
  <c r="CR345" i="4"/>
  <c r="CS345" i="4"/>
  <c r="CH346" i="4"/>
  <c r="CI346" i="4"/>
  <c r="CJ346" i="4"/>
  <c r="CK346" i="4"/>
  <c r="CL346" i="4"/>
  <c r="CM346" i="4"/>
  <c r="CN346" i="4"/>
  <c r="CO346" i="4"/>
  <c r="CP346" i="4"/>
  <c r="CQ346" i="4"/>
  <c r="CR346" i="4"/>
  <c r="CS346" i="4"/>
  <c r="CH347" i="4"/>
  <c r="CI347" i="4"/>
  <c r="CJ347" i="4"/>
  <c r="CK347" i="4"/>
  <c r="CL347" i="4"/>
  <c r="CM347" i="4"/>
  <c r="CN347" i="4"/>
  <c r="CO347" i="4"/>
  <c r="CP347" i="4"/>
  <c r="CQ347" i="4"/>
  <c r="CR347" i="4"/>
  <c r="CS347" i="4"/>
  <c r="CH348" i="4"/>
  <c r="CI348" i="4"/>
  <c r="CJ348" i="4"/>
  <c r="CK348" i="4"/>
  <c r="CL348" i="4"/>
  <c r="CM348" i="4"/>
  <c r="CN348" i="4"/>
  <c r="CO348" i="4"/>
  <c r="CP348" i="4"/>
  <c r="CQ348" i="4"/>
  <c r="CR348" i="4"/>
  <c r="CS348" i="4"/>
  <c r="CH349" i="4"/>
  <c r="CI349" i="4"/>
  <c r="CJ349" i="4"/>
  <c r="CK349" i="4"/>
  <c r="CL349" i="4"/>
  <c r="CM349" i="4"/>
  <c r="CN349" i="4"/>
  <c r="CO349" i="4"/>
  <c r="CP349" i="4"/>
  <c r="CQ349" i="4"/>
  <c r="CR349" i="4"/>
  <c r="CS349" i="4"/>
  <c r="CH350" i="4"/>
  <c r="CI350" i="4"/>
  <c r="CJ350" i="4"/>
  <c r="CK350" i="4"/>
  <c r="CL350" i="4"/>
  <c r="CM350" i="4"/>
  <c r="CN350" i="4"/>
  <c r="CO350" i="4"/>
  <c r="CP350" i="4"/>
  <c r="CQ350" i="4"/>
  <c r="CR350" i="4"/>
  <c r="CS350" i="4"/>
  <c r="CH351" i="4"/>
  <c r="CI351" i="4"/>
  <c r="CJ351" i="4"/>
  <c r="CK351" i="4"/>
  <c r="CL351" i="4"/>
  <c r="CM351" i="4"/>
  <c r="CN351" i="4"/>
  <c r="CO351" i="4"/>
  <c r="CP351" i="4"/>
  <c r="CQ351" i="4"/>
  <c r="CR351" i="4"/>
  <c r="CS351" i="4"/>
  <c r="CH352" i="4"/>
  <c r="CI352" i="4"/>
  <c r="CJ352" i="4"/>
  <c r="CK352" i="4"/>
  <c r="CL352" i="4"/>
  <c r="CM352" i="4"/>
  <c r="CN352" i="4"/>
  <c r="CO352" i="4"/>
  <c r="CP352" i="4"/>
  <c r="CQ352" i="4"/>
  <c r="CR352" i="4"/>
  <c r="CS352" i="4"/>
  <c r="CH353" i="4"/>
  <c r="CI353" i="4"/>
  <c r="CJ353" i="4"/>
  <c r="CK353" i="4"/>
  <c r="CL353" i="4"/>
  <c r="CM353" i="4"/>
  <c r="CN353" i="4"/>
  <c r="CO353" i="4"/>
  <c r="CP353" i="4"/>
  <c r="CQ353" i="4"/>
  <c r="CR353" i="4"/>
  <c r="CS353" i="4"/>
  <c r="CH354" i="4"/>
  <c r="CI354" i="4"/>
  <c r="CJ354" i="4"/>
  <c r="CK354" i="4"/>
  <c r="CL354" i="4"/>
  <c r="CM354" i="4"/>
  <c r="CN354" i="4"/>
  <c r="CO354" i="4"/>
  <c r="CP354" i="4"/>
  <c r="CQ354" i="4"/>
  <c r="CR354" i="4"/>
  <c r="CS354" i="4"/>
  <c r="CH355" i="4"/>
  <c r="CI355" i="4"/>
  <c r="CJ355" i="4"/>
  <c r="CK355" i="4"/>
  <c r="CL355" i="4"/>
  <c r="CM355" i="4"/>
  <c r="CN355" i="4"/>
  <c r="CO355" i="4"/>
  <c r="CP355" i="4"/>
  <c r="CQ355" i="4"/>
  <c r="CR355" i="4"/>
  <c r="CS355" i="4"/>
  <c r="CH356" i="4"/>
  <c r="CI356" i="4"/>
  <c r="CJ356" i="4"/>
  <c r="CK356" i="4"/>
  <c r="CL356" i="4"/>
  <c r="CM356" i="4"/>
  <c r="CN356" i="4"/>
  <c r="CO356" i="4"/>
  <c r="CP356" i="4"/>
  <c r="CQ356" i="4"/>
  <c r="CR356" i="4"/>
  <c r="CS356" i="4"/>
  <c r="CH357" i="4"/>
  <c r="CI357" i="4"/>
  <c r="CJ357" i="4"/>
  <c r="CK357" i="4"/>
  <c r="CL357" i="4"/>
  <c r="CM357" i="4"/>
  <c r="CN357" i="4"/>
  <c r="CO357" i="4"/>
  <c r="CP357" i="4"/>
  <c r="CQ357" i="4"/>
  <c r="CR357" i="4"/>
  <c r="CS357" i="4"/>
  <c r="CH358" i="4"/>
  <c r="CI358" i="4"/>
  <c r="CJ358" i="4"/>
  <c r="CK358" i="4"/>
  <c r="CL358" i="4"/>
  <c r="CM358" i="4"/>
  <c r="CN358" i="4"/>
  <c r="CO358" i="4"/>
  <c r="CP358" i="4"/>
  <c r="CQ358" i="4"/>
  <c r="CR358" i="4"/>
  <c r="CS358" i="4"/>
  <c r="CH359" i="4"/>
  <c r="CI359" i="4"/>
  <c r="CJ359" i="4"/>
  <c r="CK359" i="4"/>
  <c r="CL359" i="4"/>
  <c r="CM359" i="4"/>
  <c r="CN359" i="4"/>
  <c r="CO359" i="4"/>
  <c r="CP359" i="4"/>
  <c r="CQ359" i="4"/>
  <c r="CR359" i="4"/>
  <c r="CS359" i="4"/>
  <c r="CH360" i="4"/>
  <c r="CI360" i="4"/>
  <c r="CJ360" i="4"/>
  <c r="CK360" i="4"/>
  <c r="CL360" i="4"/>
  <c r="CM360" i="4"/>
  <c r="CN360" i="4"/>
  <c r="CO360" i="4"/>
  <c r="CP360" i="4"/>
  <c r="CQ360" i="4"/>
  <c r="CR360" i="4"/>
  <c r="CS360" i="4"/>
  <c r="CH361" i="4"/>
  <c r="CI361" i="4"/>
  <c r="CJ361" i="4"/>
  <c r="CK361" i="4"/>
  <c r="CL361" i="4"/>
  <c r="CM361" i="4"/>
  <c r="CN361" i="4"/>
  <c r="CO361" i="4"/>
  <c r="CP361" i="4"/>
  <c r="CQ361" i="4"/>
  <c r="CR361" i="4"/>
  <c r="CS361" i="4"/>
  <c r="CH362" i="4"/>
  <c r="CI362" i="4"/>
  <c r="CJ362" i="4"/>
  <c r="CK362" i="4"/>
  <c r="CL362" i="4"/>
  <c r="CM362" i="4"/>
  <c r="CN362" i="4"/>
  <c r="CO362" i="4"/>
  <c r="CP362" i="4"/>
  <c r="CQ362" i="4"/>
  <c r="CR362" i="4"/>
  <c r="CS362" i="4"/>
  <c r="CH363" i="4"/>
  <c r="CI363" i="4"/>
  <c r="CJ363" i="4"/>
  <c r="CK363" i="4"/>
  <c r="CL363" i="4"/>
  <c r="CM363" i="4"/>
  <c r="CN363" i="4"/>
  <c r="CO363" i="4"/>
  <c r="CP363" i="4"/>
  <c r="CQ363" i="4"/>
  <c r="CR363" i="4"/>
  <c r="CS363" i="4"/>
  <c r="CH364" i="4"/>
  <c r="CI364" i="4"/>
  <c r="CJ364" i="4"/>
  <c r="CK364" i="4"/>
  <c r="CL364" i="4"/>
  <c r="CM364" i="4"/>
  <c r="CN364" i="4"/>
  <c r="CO364" i="4"/>
  <c r="CP364" i="4"/>
  <c r="CQ364" i="4"/>
  <c r="CR364" i="4"/>
  <c r="CS364" i="4"/>
  <c r="CH365" i="4"/>
  <c r="CI365" i="4"/>
  <c r="CJ365" i="4"/>
  <c r="CK365" i="4"/>
  <c r="CL365" i="4"/>
  <c r="CM365" i="4"/>
  <c r="CN365" i="4"/>
  <c r="CO365" i="4"/>
  <c r="CP365" i="4"/>
  <c r="CQ365" i="4"/>
  <c r="CR365" i="4"/>
  <c r="CS365" i="4"/>
  <c r="CH366" i="4"/>
  <c r="CI366" i="4"/>
  <c r="CJ366" i="4"/>
  <c r="CK366" i="4"/>
  <c r="CL366" i="4"/>
  <c r="CM366" i="4"/>
  <c r="CN366" i="4"/>
  <c r="CO366" i="4"/>
  <c r="CP366" i="4"/>
  <c r="CQ366" i="4"/>
  <c r="CR366" i="4"/>
  <c r="CS366" i="4"/>
  <c r="CH367" i="4"/>
  <c r="CI367" i="4"/>
  <c r="CJ367" i="4"/>
  <c r="CK367" i="4"/>
  <c r="CL367" i="4"/>
  <c r="CM367" i="4"/>
  <c r="CN367" i="4"/>
  <c r="CO367" i="4"/>
  <c r="CP367" i="4"/>
  <c r="CQ367" i="4"/>
  <c r="CR367" i="4"/>
  <c r="CS367" i="4"/>
  <c r="BN3" i="4"/>
  <c r="BO3" i="4"/>
  <c r="BP3" i="4"/>
  <c r="BQ3" i="4"/>
  <c r="BR3" i="4"/>
  <c r="BS3" i="4"/>
  <c r="BT3" i="4"/>
  <c r="BU3" i="4"/>
  <c r="BM4" i="4"/>
  <c r="BN4" i="4"/>
  <c r="BO4" i="4"/>
  <c r="BP4" i="4"/>
  <c r="BQ4" i="4"/>
  <c r="BR4" i="4"/>
  <c r="BS4" i="4"/>
  <c r="BT4" i="4"/>
  <c r="BU4" i="4"/>
  <c r="BM5" i="4"/>
  <c r="BN5" i="4"/>
  <c r="BO5" i="4"/>
  <c r="BP5" i="4"/>
  <c r="BQ5" i="4"/>
  <c r="BR5" i="4"/>
  <c r="BS5" i="4"/>
  <c r="BT5" i="4"/>
  <c r="BU5" i="4"/>
  <c r="BM6" i="4"/>
  <c r="BN6" i="4"/>
  <c r="BO6" i="4"/>
  <c r="BP6" i="4"/>
  <c r="DF6" i="4" s="1"/>
  <c r="BQ6" i="4"/>
  <c r="BR6" i="4"/>
  <c r="DH6" i="4" s="1"/>
  <c r="BS6" i="4"/>
  <c r="BT6" i="4"/>
  <c r="BU6" i="4"/>
  <c r="BV6" i="4"/>
  <c r="DL6" i="4" s="1"/>
  <c r="BM7" i="4"/>
  <c r="BN7" i="4"/>
  <c r="BO7" i="4"/>
  <c r="BP7" i="4"/>
  <c r="BQ7" i="4"/>
  <c r="BR7" i="4"/>
  <c r="BS7" i="4"/>
  <c r="BT7" i="4"/>
  <c r="BU7" i="4"/>
  <c r="BV7" i="4"/>
  <c r="BM8" i="4"/>
  <c r="BN8" i="4"/>
  <c r="BO8" i="4"/>
  <c r="BP8" i="4"/>
  <c r="BQ8" i="4"/>
  <c r="BR8" i="4"/>
  <c r="BS8" i="4"/>
  <c r="BT8" i="4"/>
  <c r="BU8" i="4"/>
  <c r="BV8" i="4"/>
  <c r="BM9" i="4"/>
  <c r="BN9" i="4"/>
  <c r="BO9" i="4"/>
  <c r="BP9" i="4"/>
  <c r="BQ9" i="4"/>
  <c r="BR9" i="4"/>
  <c r="BS9" i="4"/>
  <c r="BT9" i="4"/>
  <c r="BU9" i="4"/>
  <c r="BV9" i="4"/>
  <c r="BM10" i="4"/>
  <c r="BN10" i="4"/>
  <c r="BO10" i="4"/>
  <c r="BP10" i="4"/>
  <c r="BQ10" i="4"/>
  <c r="BR10" i="4"/>
  <c r="BS10" i="4"/>
  <c r="BT10" i="4"/>
  <c r="BU10" i="4"/>
  <c r="BV10" i="4"/>
  <c r="BM11" i="4"/>
  <c r="BN11" i="4"/>
  <c r="BO11" i="4"/>
  <c r="BP11" i="4"/>
  <c r="BQ11" i="4"/>
  <c r="BR11" i="4"/>
  <c r="BS11" i="4"/>
  <c r="BT11" i="4"/>
  <c r="BU11" i="4"/>
  <c r="BV11" i="4"/>
  <c r="BM12" i="4"/>
  <c r="BN12" i="4"/>
  <c r="BO12" i="4"/>
  <c r="BP12" i="4"/>
  <c r="BQ12" i="4"/>
  <c r="BR12" i="4"/>
  <c r="BS12" i="4"/>
  <c r="BT12" i="4"/>
  <c r="BU12" i="4"/>
  <c r="BV12" i="4"/>
  <c r="BM13" i="4"/>
  <c r="BN13" i="4"/>
  <c r="BO13" i="4"/>
  <c r="BP13" i="4"/>
  <c r="BQ13" i="4"/>
  <c r="BR13" i="4"/>
  <c r="BS13" i="4"/>
  <c r="BT13" i="4"/>
  <c r="BU13" i="4"/>
  <c r="BV13" i="4"/>
  <c r="BM14" i="4"/>
  <c r="BN14" i="4"/>
  <c r="BO14" i="4"/>
  <c r="BP14" i="4"/>
  <c r="BQ14" i="4"/>
  <c r="BR14" i="4"/>
  <c r="BS14" i="4"/>
  <c r="BT14" i="4"/>
  <c r="BU14" i="4"/>
  <c r="BV14" i="4"/>
  <c r="BM15" i="4"/>
  <c r="BN15" i="4"/>
  <c r="BO15" i="4"/>
  <c r="BP15" i="4"/>
  <c r="BQ15" i="4"/>
  <c r="BR15" i="4"/>
  <c r="BS15" i="4"/>
  <c r="BT15" i="4"/>
  <c r="BU15" i="4"/>
  <c r="BV15" i="4"/>
  <c r="BM16" i="4"/>
  <c r="BN16" i="4"/>
  <c r="BO16" i="4"/>
  <c r="BP16" i="4"/>
  <c r="BQ16" i="4"/>
  <c r="BR16" i="4"/>
  <c r="BS16" i="4"/>
  <c r="BT16" i="4"/>
  <c r="BU16" i="4"/>
  <c r="BV16" i="4"/>
  <c r="BM17" i="4"/>
  <c r="BN17" i="4"/>
  <c r="BO17" i="4"/>
  <c r="BP17" i="4"/>
  <c r="BQ17" i="4"/>
  <c r="BR17" i="4"/>
  <c r="BS17" i="4"/>
  <c r="BT17" i="4"/>
  <c r="BU17" i="4"/>
  <c r="BV17" i="4"/>
  <c r="BM18" i="4"/>
  <c r="BN18" i="4"/>
  <c r="BO18" i="4"/>
  <c r="BP18" i="4"/>
  <c r="BQ18" i="4"/>
  <c r="BR18" i="4"/>
  <c r="BS18" i="4"/>
  <c r="BT18" i="4"/>
  <c r="BU18" i="4"/>
  <c r="BV18" i="4"/>
  <c r="BM19" i="4"/>
  <c r="BN19" i="4"/>
  <c r="BO19" i="4"/>
  <c r="BP19" i="4"/>
  <c r="BQ19" i="4"/>
  <c r="BR19" i="4"/>
  <c r="BS19" i="4"/>
  <c r="BT19" i="4"/>
  <c r="BU19" i="4"/>
  <c r="BV19" i="4"/>
  <c r="BM20" i="4"/>
  <c r="BN20" i="4"/>
  <c r="BO20" i="4"/>
  <c r="BP20" i="4"/>
  <c r="BQ20" i="4"/>
  <c r="BR20" i="4"/>
  <c r="BS20" i="4"/>
  <c r="BT20" i="4"/>
  <c r="BU20" i="4"/>
  <c r="BV20" i="4"/>
  <c r="BM21" i="4"/>
  <c r="BN21" i="4"/>
  <c r="BO21" i="4"/>
  <c r="BP21" i="4"/>
  <c r="BQ21" i="4"/>
  <c r="BR21" i="4"/>
  <c r="BS21" i="4"/>
  <c r="BT21" i="4"/>
  <c r="BU21" i="4"/>
  <c r="BV21" i="4"/>
  <c r="BM22" i="4"/>
  <c r="BN22" i="4"/>
  <c r="BO22" i="4"/>
  <c r="BP22" i="4"/>
  <c r="BQ22" i="4"/>
  <c r="BR22" i="4"/>
  <c r="BS22" i="4"/>
  <c r="BT22" i="4"/>
  <c r="BU22" i="4"/>
  <c r="BV22" i="4"/>
  <c r="BM23" i="4"/>
  <c r="BN23" i="4"/>
  <c r="BO23" i="4"/>
  <c r="BP23" i="4"/>
  <c r="BQ23" i="4"/>
  <c r="BR23" i="4"/>
  <c r="BS23" i="4"/>
  <c r="BT23" i="4"/>
  <c r="BU23" i="4"/>
  <c r="BV23" i="4"/>
  <c r="BM24" i="4"/>
  <c r="BN24" i="4"/>
  <c r="BO24" i="4"/>
  <c r="BP24" i="4"/>
  <c r="BQ24" i="4"/>
  <c r="BR24" i="4"/>
  <c r="BS24" i="4"/>
  <c r="BT24" i="4"/>
  <c r="BU24" i="4"/>
  <c r="BV24" i="4"/>
  <c r="BM25" i="4"/>
  <c r="BN25" i="4"/>
  <c r="BO25" i="4"/>
  <c r="BP25" i="4"/>
  <c r="BQ25" i="4"/>
  <c r="BR25" i="4"/>
  <c r="BS25" i="4"/>
  <c r="BT25" i="4"/>
  <c r="BU25" i="4"/>
  <c r="BV25" i="4"/>
  <c r="BM26" i="4"/>
  <c r="BN26" i="4"/>
  <c r="BO26" i="4"/>
  <c r="BP26" i="4"/>
  <c r="BQ26" i="4"/>
  <c r="BR26" i="4"/>
  <c r="BS26" i="4"/>
  <c r="BT26" i="4"/>
  <c r="BU26" i="4"/>
  <c r="BV26" i="4"/>
  <c r="BM27" i="4"/>
  <c r="BN27" i="4"/>
  <c r="BO27" i="4"/>
  <c r="BP27" i="4"/>
  <c r="BQ27" i="4"/>
  <c r="BR27" i="4"/>
  <c r="BS27" i="4"/>
  <c r="BT27" i="4"/>
  <c r="BU27" i="4"/>
  <c r="BV27" i="4"/>
  <c r="BM28" i="4"/>
  <c r="BN28" i="4"/>
  <c r="BO28" i="4"/>
  <c r="BP28" i="4"/>
  <c r="BQ28" i="4"/>
  <c r="BR28" i="4"/>
  <c r="BS28" i="4"/>
  <c r="BT28" i="4"/>
  <c r="BU28" i="4"/>
  <c r="BV28" i="4"/>
  <c r="BM29" i="4"/>
  <c r="BN29" i="4"/>
  <c r="BO29" i="4"/>
  <c r="BP29" i="4"/>
  <c r="BQ29" i="4"/>
  <c r="BR29" i="4"/>
  <c r="BS29" i="4"/>
  <c r="BT29" i="4"/>
  <c r="BU29" i="4"/>
  <c r="BV29" i="4"/>
  <c r="BM30" i="4"/>
  <c r="BN30" i="4"/>
  <c r="BO30" i="4"/>
  <c r="BP30" i="4"/>
  <c r="BQ30" i="4"/>
  <c r="BR30" i="4"/>
  <c r="BS30" i="4"/>
  <c r="BT30" i="4"/>
  <c r="BU30" i="4"/>
  <c r="BV30" i="4"/>
  <c r="BM31" i="4"/>
  <c r="BN31" i="4"/>
  <c r="BO31" i="4"/>
  <c r="BP31" i="4"/>
  <c r="BQ31" i="4"/>
  <c r="BR31" i="4"/>
  <c r="BS31" i="4"/>
  <c r="BT31" i="4"/>
  <c r="BU31" i="4"/>
  <c r="BV31" i="4"/>
  <c r="BM32" i="4"/>
  <c r="BN32" i="4"/>
  <c r="BO32" i="4"/>
  <c r="BP32" i="4"/>
  <c r="BQ32" i="4"/>
  <c r="BR32" i="4"/>
  <c r="BS32" i="4"/>
  <c r="BT32" i="4"/>
  <c r="BU32" i="4"/>
  <c r="BV32" i="4"/>
  <c r="BM33" i="4"/>
  <c r="BN33" i="4"/>
  <c r="BO33" i="4"/>
  <c r="BP33" i="4"/>
  <c r="BQ33" i="4"/>
  <c r="BR33" i="4"/>
  <c r="BS33" i="4"/>
  <c r="BT33" i="4"/>
  <c r="BU33" i="4"/>
  <c r="BM34" i="4"/>
  <c r="BN34" i="4"/>
  <c r="BO34" i="4"/>
  <c r="BP34" i="4"/>
  <c r="BQ34" i="4"/>
  <c r="BR34" i="4"/>
  <c r="BS34" i="4"/>
  <c r="BT34" i="4"/>
  <c r="BU34" i="4"/>
  <c r="BM35" i="4"/>
  <c r="BN35" i="4"/>
  <c r="BO35" i="4"/>
  <c r="BP35" i="4"/>
  <c r="BQ35" i="4"/>
  <c r="BR35" i="4"/>
  <c r="BS35" i="4"/>
  <c r="BT35" i="4"/>
  <c r="BU35" i="4"/>
  <c r="BM36" i="4"/>
  <c r="BN36" i="4"/>
  <c r="BO36" i="4"/>
  <c r="BP36" i="4"/>
  <c r="BQ36" i="4"/>
  <c r="BR36" i="4"/>
  <c r="BS36" i="4"/>
  <c r="BT36" i="4"/>
  <c r="BU36" i="4"/>
  <c r="BM37" i="4"/>
  <c r="BN37" i="4"/>
  <c r="BO37" i="4"/>
  <c r="BP37" i="4"/>
  <c r="BQ37" i="4"/>
  <c r="BR37" i="4"/>
  <c r="BS37" i="4"/>
  <c r="BT37" i="4"/>
  <c r="BU37" i="4"/>
  <c r="BM38" i="4"/>
  <c r="BN38" i="4"/>
  <c r="BO38" i="4"/>
  <c r="BP38" i="4"/>
  <c r="BQ38" i="4"/>
  <c r="BR38" i="4"/>
  <c r="BS38" i="4"/>
  <c r="BT38" i="4"/>
  <c r="BU38" i="4"/>
  <c r="BM39" i="4"/>
  <c r="BN39" i="4"/>
  <c r="BO39" i="4"/>
  <c r="BP39" i="4"/>
  <c r="BQ39" i="4"/>
  <c r="BR39" i="4"/>
  <c r="BS39" i="4"/>
  <c r="BT39" i="4"/>
  <c r="BU39" i="4"/>
  <c r="BM40" i="4"/>
  <c r="BN40" i="4"/>
  <c r="BO40" i="4"/>
  <c r="BP40" i="4"/>
  <c r="BQ40" i="4"/>
  <c r="BR40" i="4"/>
  <c r="BS40" i="4"/>
  <c r="BT40" i="4"/>
  <c r="BU40" i="4"/>
  <c r="BM41" i="4"/>
  <c r="BN41" i="4"/>
  <c r="BO41" i="4"/>
  <c r="BP41" i="4"/>
  <c r="BQ41" i="4"/>
  <c r="BR41" i="4"/>
  <c r="BS41" i="4"/>
  <c r="BT41" i="4"/>
  <c r="BU41" i="4"/>
  <c r="BM42" i="4"/>
  <c r="BN42" i="4"/>
  <c r="BO42" i="4"/>
  <c r="BP42" i="4"/>
  <c r="BQ42" i="4"/>
  <c r="BR42" i="4"/>
  <c r="BS42" i="4"/>
  <c r="BT42" i="4"/>
  <c r="BU42" i="4"/>
  <c r="BM43" i="4"/>
  <c r="BN43" i="4"/>
  <c r="BO43" i="4"/>
  <c r="BP43" i="4"/>
  <c r="BQ43" i="4"/>
  <c r="BR43" i="4"/>
  <c r="BS43" i="4"/>
  <c r="BT43" i="4"/>
  <c r="BU43" i="4"/>
  <c r="BM44" i="4"/>
  <c r="BN44" i="4"/>
  <c r="BO44" i="4"/>
  <c r="BP44" i="4"/>
  <c r="BQ44" i="4"/>
  <c r="BR44" i="4"/>
  <c r="BS44" i="4"/>
  <c r="BT44" i="4"/>
  <c r="BU44" i="4"/>
  <c r="BM45" i="4"/>
  <c r="BN45" i="4"/>
  <c r="BO45" i="4"/>
  <c r="BP45" i="4"/>
  <c r="BQ45" i="4"/>
  <c r="BR45" i="4"/>
  <c r="BS45" i="4"/>
  <c r="BT45" i="4"/>
  <c r="BU45" i="4"/>
  <c r="BM46" i="4"/>
  <c r="BN46" i="4"/>
  <c r="BO46" i="4"/>
  <c r="BP46" i="4"/>
  <c r="BQ46" i="4"/>
  <c r="BR46" i="4"/>
  <c r="BS46" i="4"/>
  <c r="BT46" i="4"/>
  <c r="BU46" i="4"/>
  <c r="AE46" i="4"/>
  <c r="AD46" i="4"/>
  <c r="AC46" i="4"/>
  <c r="AB46" i="4"/>
  <c r="AA46" i="4"/>
  <c r="Z46" i="4"/>
  <c r="Y46" i="4"/>
  <c r="X46" i="4"/>
  <c r="W46" i="4"/>
  <c r="AE45" i="4"/>
  <c r="AD45" i="4"/>
  <c r="AC45" i="4"/>
  <c r="AB45" i="4"/>
  <c r="AA45" i="4"/>
  <c r="Z45" i="4"/>
  <c r="Y45" i="4"/>
  <c r="X45" i="4"/>
  <c r="W45" i="4"/>
  <c r="AE44" i="4"/>
  <c r="AD44" i="4"/>
  <c r="AC44" i="4"/>
  <c r="AB44" i="4"/>
  <c r="AA44" i="4"/>
  <c r="Z44" i="4"/>
  <c r="Y44" i="4"/>
  <c r="X44" i="4"/>
  <c r="W44" i="4"/>
  <c r="AE43" i="4"/>
  <c r="AD43" i="4"/>
  <c r="AC43" i="4"/>
  <c r="AB43" i="4"/>
  <c r="AA43" i="4"/>
  <c r="Z43" i="4"/>
  <c r="Y43" i="4"/>
  <c r="X43" i="4"/>
  <c r="W43" i="4"/>
  <c r="AE42" i="4"/>
  <c r="AD42" i="4"/>
  <c r="AC42" i="4"/>
  <c r="AB42" i="4"/>
  <c r="AA42" i="4"/>
  <c r="Z42" i="4"/>
  <c r="Y42" i="4"/>
  <c r="X42" i="4"/>
  <c r="W42" i="4"/>
  <c r="AE41" i="4"/>
  <c r="AD41" i="4"/>
  <c r="AC41" i="4"/>
  <c r="AB41" i="4"/>
  <c r="AA41" i="4"/>
  <c r="Z41" i="4"/>
  <c r="Y41" i="4"/>
  <c r="X41" i="4"/>
  <c r="W41" i="4"/>
  <c r="AE40" i="4"/>
  <c r="AD40" i="4"/>
  <c r="AC40" i="4"/>
  <c r="AB40" i="4"/>
  <c r="AA40" i="4"/>
  <c r="Z40" i="4"/>
  <c r="Y40" i="4"/>
  <c r="X40" i="4"/>
  <c r="W40" i="4"/>
  <c r="AE39" i="4"/>
  <c r="AD39" i="4"/>
  <c r="AC39" i="4"/>
  <c r="AB39" i="4"/>
  <c r="AA39" i="4"/>
  <c r="Z39" i="4"/>
  <c r="Y39" i="4"/>
  <c r="X39" i="4"/>
  <c r="W39" i="4"/>
  <c r="AE38" i="4"/>
  <c r="AD38" i="4"/>
  <c r="AC38" i="4"/>
  <c r="AB38" i="4"/>
  <c r="AA38" i="4"/>
  <c r="Z38" i="4"/>
  <c r="Y38" i="4"/>
  <c r="X38" i="4"/>
  <c r="W38" i="4"/>
  <c r="AE37" i="4"/>
  <c r="AD37" i="4"/>
  <c r="AC37" i="4"/>
  <c r="AB37" i="4"/>
  <c r="DH37" i="4" s="1"/>
  <c r="AA37" i="4"/>
  <c r="Z37" i="4"/>
  <c r="Y37" i="4"/>
  <c r="X37" i="4"/>
  <c r="W37" i="4"/>
  <c r="AE36" i="4"/>
  <c r="AD36" i="4"/>
  <c r="AC36" i="4"/>
  <c r="AB36" i="4"/>
  <c r="AA36" i="4"/>
  <c r="Z36" i="4"/>
  <c r="Y36" i="4"/>
  <c r="DE36" i="4" s="1"/>
  <c r="X36" i="4"/>
  <c r="W36" i="4"/>
  <c r="AE35" i="4"/>
  <c r="AD35" i="4"/>
  <c r="AC35" i="4"/>
  <c r="AB35" i="4"/>
  <c r="AA35" i="4"/>
  <c r="Z35" i="4"/>
  <c r="Y35" i="4"/>
  <c r="X35" i="4"/>
  <c r="W35" i="4"/>
  <c r="AE34" i="4"/>
  <c r="DK34" i="4" s="1"/>
  <c r="AD34" i="4"/>
  <c r="AC34" i="4"/>
  <c r="AB34" i="4"/>
  <c r="AA34" i="4"/>
  <c r="Z34" i="4"/>
  <c r="Y34" i="4"/>
  <c r="X34" i="4"/>
  <c r="W34" i="4"/>
  <c r="AE33" i="4"/>
  <c r="AD33" i="4"/>
  <c r="AC33" i="4"/>
  <c r="AB33" i="4"/>
  <c r="AA33" i="4"/>
  <c r="Z33" i="4"/>
  <c r="Y33" i="4"/>
  <c r="X33" i="4"/>
  <c r="W33" i="4"/>
  <c r="AF32" i="4"/>
  <c r="AE32" i="4"/>
  <c r="AD32" i="4"/>
  <c r="AC32" i="4"/>
  <c r="AB32" i="4"/>
  <c r="AA32" i="4"/>
  <c r="Z32" i="4"/>
  <c r="DF32" i="4" s="1"/>
  <c r="Y32" i="4"/>
  <c r="X32" i="4"/>
  <c r="W32" i="4"/>
  <c r="AF31" i="4"/>
  <c r="AE31" i="4"/>
  <c r="AD31" i="4"/>
  <c r="AC31" i="4"/>
  <c r="AB31" i="4"/>
  <c r="AA31" i="4"/>
  <c r="Z31" i="4"/>
  <c r="Y31" i="4"/>
  <c r="X31" i="4"/>
  <c r="W31" i="4"/>
  <c r="AF30" i="4"/>
  <c r="AE30" i="4"/>
  <c r="AD30" i="4"/>
  <c r="AC30" i="4"/>
  <c r="AB30" i="4"/>
  <c r="AA30" i="4"/>
  <c r="Z30" i="4"/>
  <c r="Y30" i="4"/>
  <c r="X30" i="4"/>
  <c r="W30" i="4"/>
  <c r="AF29" i="4"/>
  <c r="AE29" i="4"/>
  <c r="AD29" i="4"/>
  <c r="AC29" i="4"/>
  <c r="AB29" i="4"/>
  <c r="AA29" i="4"/>
  <c r="Z29" i="4"/>
  <c r="Y29" i="4"/>
  <c r="X29" i="4"/>
  <c r="W29" i="4"/>
  <c r="AF28" i="4"/>
  <c r="AE28" i="4"/>
  <c r="AD28" i="4"/>
  <c r="AC28" i="4"/>
  <c r="AB28" i="4"/>
  <c r="AA28" i="4"/>
  <c r="Z28" i="4"/>
  <c r="Y28" i="4"/>
  <c r="X28" i="4"/>
  <c r="W28" i="4"/>
  <c r="AF27" i="4"/>
  <c r="AE27" i="4"/>
  <c r="AD27" i="4"/>
  <c r="AC27" i="4"/>
  <c r="AB27" i="4"/>
  <c r="AA27" i="4"/>
  <c r="Z27" i="4"/>
  <c r="Y27" i="4"/>
  <c r="X27" i="4"/>
  <c r="W27" i="4"/>
  <c r="AF26" i="4"/>
  <c r="AE26" i="4"/>
  <c r="AD26" i="4"/>
  <c r="AC26" i="4"/>
  <c r="AB26" i="4"/>
  <c r="AA26" i="4"/>
  <c r="Z26" i="4"/>
  <c r="Y26" i="4"/>
  <c r="X26" i="4"/>
  <c r="W26" i="4"/>
  <c r="AE25" i="4"/>
  <c r="AD25" i="4"/>
  <c r="DJ25" i="4" s="1"/>
  <c r="AC25" i="4"/>
  <c r="AB25" i="4"/>
  <c r="AA25" i="4"/>
  <c r="Z25" i="4"/>
  <c r="Y25" i="4"/>
  <c r="X25" i="4"/>
  <c r="DD25" i="4" s="1"/>
  <c r="W25" i="4"/>
  <c r="AF24" i="4"/>
  <c r="AE24" i="4"/>
  <c r="AD24" i="4"/>
  <c r="AC24" i="4"/>
  <c r="AB24" i="4"/>
  <c r="DH24" i="4" s="1"/>
  <c r="AA24" i="4"/>
  <c r="Z24" i="4"/>
  <c r="Y24" i="4"/>
  <c r="X24" i="4"/>
  <c r="W24" i="4"/>
  <c r="AF23" i="4"/>
  <c r="AE23" i="4"/>
  <c r="DK23" i="4" s="1"/>
  <c r="AD23" i="4"/>
  <c r="AC23" i="4"/>
  <c r="AB23" i="4"/>
  <c r="AA23" i="4"/>
  <c r="Z23" i="4"/>
  <c r="DF23" i="4" s="1"/>
  <c r="Y23" i="4"/>
  <c r="X23" i="4"/>
  <c r="W23" i="4"/>
  <c r="AF22" i="4"/>
  <c r="AE22" i="4"/>
  <c r="AD22" i="4"/>
  <c r="DJ22" i="4" s="1"/>
  <c r="AC22" i="4"/>
  <c r="DI22" i="4" s="1"/>
  <c r="AB22" i="4"/>
  <c r="AA22" i="4"/>
  <c r="Z22" i="4"/>
  <c r="Y22" i="4"/>
  <c r="X22" i="4"/>
  <c r="DD22" i="4" s="1"/>
  <c r="W22" i="4"/>
  <c r="AF21" i="4"/>
  <c r="AE21" i="4"/>
  <c r="AD21" i="4"/>
  <c r="AC21" i="4"/>
  <c r="AB21" i="4"/>
  <c r="DH21" i="4" s="1"/>
  <c r="AA21" i="4"/>
  <c r="DG21" i="4" s="1"/>
  <c r="Z21" i="4"/>
  <c r="Y21" i="4"/>
  <c r="X21" i="4"/>
  <c r="W21" i="4"/>
  <c r="AF20" i="4"/>
  <c r="DL20" i="4" s="1"/>
  <c r="AE20" i="4"/>
  <c r="AD20" i="4"/>
  <c r="AC20" i="4"/>
  <c r="AB20" i="4"/>
  <c r="AA20" i="4"/>
  <c r="Z20" i="4"/>
  <c r="DF20" i="4" s="1"/>
  <c r="Y20" i="4"/>
  <c r="DE20" i="4" s="1"/>
  <c r="X20" i="4"/>
  <c r="W20" i="4"/>
  <c r="AF19" i="4"/>
  <c r="AE19" i="4"/>
  <c r="AD19" i="4"/>
  <c r="DJ19" i="4" s="1"/>
  <c r="AC19" i="4"/>
  <c r="AB19" i="4"/>
  <c r="AA19" i="4"/>
  <c r="Z19" i="4"/>
  <c r="DF19" i="4" s="1"/>
  <c r="Y19" i="4"/>
  <c r="X19" i="4"/>
  <c r="DD19" i="4" s="1"/>
  <c r="W19" i="4"/>
  <c r="DC19" i="4" s="1"/>
  <c r="AF18" i="4"/>
  <c r="AE18" i="4"/>
  <c r="AD18" i="4"/>
  <c r="AC18" i="4"/>
  <c r="AB18" i="4"/>
  <c r="DH18" i="4" s="1"/>
  <c r="AA18" i="4"/>
  <c r="Z18" i="4"/>
  <c r="Y18" i="4"/>
  <c r="X18" i="4"/>
  <c r="DD18" i="4" s="1"/>
  <c r="W18" i="4"/>
  <c r="AF17" i="4"/>
  <c r="DL17" i="4" s="1"/>
  <c r="AE17" i="4"/>
  <c r="DK17" i="4" s="1"/>
  <c r="AD17" i="4"/>
  <c r="AC17" i="4"/>
  <c r="AB17" i="4"/>
  <c r="AA17" i="4"/>
  <c r="Z17" i="4"/>
  <c r="Y17" i="4"/>
  <c r="X17" i="4"/>
  <c r="W17" i="4"/>
  <c r="AF16" i="4"/>
  <c r="AE16" i="4"/>
  <c r="AD16" i="4"/>
  <c r="DJ16" i="4" s="1"/>
  <c r="AC16" i="4"/>
  <c r="DI16" i="4" s="1"/>
  <c r="AB16" i="4"/>
  <c r="AA16" i="4"/>
  <c r="Z16" i="4"/>
  <c r="Y16" i="4"/>
  <c r="X16" i="4"/>
  <c r="W16" i="4"/>
  <c r="AF15" i="4"/>
  <c r="AE15" i="4"/>
  <c r="AD15" i="4"/>
  <c r="DJ15" i="4" s="1"/>
  <c r="AC15" i="4"/>
  <c r="AB15" i="4"/>
  <c r="DH15" i="4" s="1"/>
  <c r="AA15" i="4"/>
  <c r="DG15" i="4" s="1"/>
  <c r="Z15" i="4"/>
  <c r="Y15" i="4"/>
  <c r="X15" i="4"/>
  <c r="W15" i="4"/>
  <c r="AF14" i="4"/>
  <c r="DL14" i="4" s="1"/>
  <c r="AE14" i="4"/>
  <c r="AD14" i="4"/>
  <c r="AC14" i="4"/>
  <c r="AB14" i="4"/>
  <c r="AA14" i="4"/>
  <c r="Z14" i="4"/>
  <c r="DF14" i="4" s="1"/>
  <c r="Y14" i="4"/>
  <c r="DE14" i="4" s="1"/>
  <c r="X14" i="4"/>
  <c r="W14" i="4"/>
  <c r="AF13" i="4"/>
  <c r="AE13" i="4"/>
  <c r="AD13" i="4"/>
  <c r="DJ13" i="4" s="1"/>
  <c r="AC13" i="4"/>
  <c r="AB13" i="4"/>
  <c r="AA13" i="4"/>
  <c r="Z13" i="4"/>
  <c r="Y13" i="4"/>
  <c r="X13" i="4"/>
  <c r="DD13" i="4" s="1"/>
  <c r="W13" i="4"/>
  <c r="DC13" i="4" s="1"/>
  <c r="AF12" i="4"/>
  <c r="AE12" i="4"/>
  <c r="AD12" i="4"/>
  <c r="AC12" i="4"/>
  <c r="AB12" i="4"/>
  <c r="DH12" i="4" s="1"/>
  <c r="AA12" i="4"/>
  <c r="Z12" i="4"/>
  <c r="Y12" i="4"/>
  <c r="X12" i="4"/>
  <c r="W12" i="4"/>
  <c r="AF11" i="4"/>
  <c r="DL11" i="4" s="1"/>
  <c r="AE11" i="4"/>
  <c r="DK11" i="4" s="1"/>
  <c r="AD11" i="4"/>
  <c r="AC11" i="4"/>
  <c r="AB11" i="4"/>
  <c r="AA11" i="4"/>
  <c r="Z11" i="4"/>
  <c r="DF11" i="4" s="1"/>
  <c r="Y11" i="4"/>
  <c r="X11" i="4"/>
  <c r="DD11" i="4" s="1"/>
  <c r="W11" i="4"/>
  <c r="AF10" i="4"/>
  <c r="AE10" i="4"/>
  <c r="AD10" i="4"/>
  <c r="DJ10" i="4" s="1"/>
  <c r="AC10" i="4"/>
  <c r="DI10" i="4" s="1"/>
  <c r="AB10" i="4"/>
  <c r="AA10" i="4"/>
  <c r="Z10" i="4"/>
  <c r="Y10" i="4"/>
  <c r="X10" i="4"/>
  <c r="DD10" i="4" s="1"/>
  <c r="W10" i="4"/>
  <c r="AF9" i="4"/>
  <c r="AE9" i="4"/>
  <c r="AD9" i="4"/>
  <c r="AC9" i="4"/>
  <c r="AB9" i="4"/>
  <c r="DH9" i="4" s="1"/>
  <c r="AA9" i="4"/>
  <c r="DG9" i="4" s="1"/>
  <c r="Z9" i="4"/>
  <c r="Y9" i="4"/>
  <c r="X9" i="4"/>
  <c r="W9" i="4"/>
  <c r="AF8" i="4"/>
  <c r="DL8" i="4" s="1"/>
  <c r="AE8" i="4"/>
  <c r="AD8" i="4"/>
  <c r="AC8" i="4"/>
  <c r="DI8" i="4" s="1"/>
  <c r="AB8" i="4"/>
  <c r="AA8" i="4"/>
  <c r="Z8" i="4"/>
  <c r="DF8" i="4" s="1"/>
  <c r="Y8" i="4"/>
  <c r="DE8" i="4" s="1"/>
  <c r="X8" i="4"/>
  <c r="W8" i="4"/>
  <c r="AF7" i="4"/>
  <c r="AE7" i="4"/>
  <c r="AD7" i="4"/>
  <c r="DJ7" i="4" s="1"/>
  <c r="AC7" i="4"/>
  <c r="AB7" i="4"/>
  <c r="AA7" i="4"/>
  <c r="DG7" i="4" s="1"/>
  <c r="Z7" i="4"/>
  <c r="Y7" i="4"/>
  <c r="X7" i="4"/>
  <c r="DD7" i="4" s="1"/>
  <c r="W7" i="4"/>
  <c r="DC7" i="4" s="1"/>
  <c r="AE5" i="4"/>
  <c r="DK5" i="4" s="1"/>
  <c r="AD5" i="4"/>
  <c r="DJ5" i="4" s="1"/>
  <c r="AC5" i="4"/>
  <c r="AB5" i="4"/>
  <c r="AA5" i="4"/>
  <c r="Z5" i="4"/>
  <c r="DF5" i="4" s="1"/>
  <c r="Y5" i="4"/>
  <c r="X5" i="4"/>
  <c r="W5" i="4"/>
  <c r="AE4" i="4"/>
  <c r="AD4" i="4"/>
  <c r="AC4" i="4"/>
  <c r="DI4" i="4" s="1"/>
  <c r="AB4" i="4"/>
  <c r="DH4" i="4" s="1"/>
  <c r="AA4" i="4"/>
  <c r="DG4" i="4" s="1"/>
  <c r="Z4" i="4"/>
  <c r="Y4" i="4"/>
  <c r="X4" i="4"/>
  <c r="W4" i="4"/>
  <c r="DC4" i="4" s="1"/>
  <c r="AE3" i="4"/>
  <c r="AD3" i="4"/>
  <c r="AC3" i="4"/>
  <c r="AB3" i="4"/>
  <c r="AA3" i="4"/>
  <c r="Z3" i="4"/>
  <c r="DF3" i="4" s="1"/>
  <c r="Y3" i="4"/>
  <c r="DE3" i="4" s="1"/>
  <c r="X3" i="4"/>
  <c r="DD3" i="4" s="1"/>
  <c r="W3" i="4"/>
  <c r="CT284" i="4"/>
  <c r="CT285" i="4"/>
  <c r="CT286" i="4"/>
  <c r="CT287" i="4"/>
  <c r="CT288" i="4"/>
  <c r="CT289" i="4"/>
  <c r="CT290" i="4"/>
  <c r="CT291" i="4"/>
  <c r="CT292" i="4"/>
  <c r="CT293" i="4"/>
  <c r="CT294" i="4"/>
  <c r="CT295" i="4"/>
  <c r="CZ295" i="4" s="1"/>
  <c r="CT296" i="4"/>
  <c r="CT297" i="4"/>
  <c r="CT298" i="4"/>
  <c r="CT299" i="4"/>
  <c r="CT300" i="4"/>
  <c r="CT301" i="4"/>
  <c r="CT302" i="4"/>
  <c r="CT303" i="4"/>
  <c r="CT304" i="4"/>
  <c r="CT305" i="4"/>
  <c r="CT306" i="4"/>
  <c r="CT307" i="4"/>
  <c r="CT308" i="4"/>
  <c r="CT309" i="4"/>
  <c r="CT310" i="4"/>
  <c r="CT311" i="4"/>
  <c r="CT312" i="4"/>
  <c r="CT313" i="4"/>
  <c r="CT314" i="4"/>
  <c r="CT315" i="4"/>
  <c r="CT316" i="4"/>
  <c r="CT317" i="4"/>
  <c r="CT318" i="4"/>
  <c r="CT319" i="4"/>
  <c r="CT320" i="4"/>
  <c r="CT321" i="4"/>
  <c r="CT322" i="4"/>
  <c r="CT323" i="4"/>
  <c r="CT324" i="4"/>
  <c r="CT325" i="4"/>
  <c r="CT326" i="4"/>
  <c r="CT327" i="4"/>
  <c r="CT328" i="4"/>
  <c r="CT329" i="4"/>
  <c r="CT330" i="4"/>
  <c r="CT331" i="4"/>
  <c r="CT332" i="4"/>
  <c r="CT333" i="4"/>
  <c r="CT334" i="4"/>
  <c r="CT335" i="4"/>
  <c r="CT336" i="4"/>
  <c r="CT337" i="4"/>
  <c r="CT338" i="4"/>
  <c r="CT339" i="4"/>
  <c r="CT340" i="4"/>
  <c r="CT341" i="4"/>
  <c r="CT342" i="4"/>
  <c r="CT343" i="4"/>
  <c r="CT344" i="4"/>
  <c r="CT345" i="4"/>
  <c r="CZ345" i="4" s="1"/>
  <c r="CT346" i="4"/>
  <c r="CT347" i="4"/>
  <c r="CT348" i="4"/>
  <c r="CT349" i="4"/>
  <c r="CT350" i="4"/>
  <c r="CT351" i="4"/>
  <c r="CT352" i="4"/>
  <c r="CT353" i="4"/>
  <c r="CT354" i="4"/>
  <c r="CT355" i="4"/>
  <c r="CT356" i="4"/>
  <c r="CT357" i="4"/>
  <c r="CT358" i="4"/>
  <c r="CZ358" i="4" s="1"/>
  <c r="CT359" i="4"/>
  <c r="CT360" i="4"/>
  <c r="CT361" i="4"/>
  <c r="CT362" i="4"/>
  <c r="CT363" i="4"/>
  <c r="CT364" i="4"/>
  <c r="CT365" i="4"/>
  <c r="CT366" i="4"/>
  <c r="CZ366" i="4" s="1"/>
  <c r="CT367" i="4"/>
  <c r="DF17" i="4"/>
  <c r="DC24" i="4"/>
  <c r="DK22" i="4"/>
  <c r="DI21" i="4"/>
  <c r="Z366" i="11"/>
  <c r="Z365" i="11"/>
  <c r="Z364" i="11"/>
  <c r="Z363" i="11"/>
  <c r="Z362" i="11"/>
  <c r="DC362" i="11" s="1"/>
  <c r="Z361" i="11"/>
  <c r="Z360" i="11"/>
  <c r="Z359" i="11"/>
  <c r="DC359" i="11" s="1"/>
  <c r="Z358" i="11"/>
  <c r="DC358" i="11" s="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U204" i="4"/>
  <c r="Z202" i="11"/>
  <c r="DC202" i="11" s="1"/>
  <c r="Z201" i="11"/>
  <c r="DC201" i="11" s="1"/>
  <c r="Z200" i="11"/>
  <c r="CU201" i="4"/>
  <c r="Z199" i="11"/>
  <c r="Z198" i="11"/>
  <c r="CU199" i="4"/>
  <c r="Z197" i="11"/>
  <c r="Z196" i="11"/>
  <c r="CU197" i="4"/>
  <c r="Z195" i="11"/>
  <c r="Z194" i="11"/>
  <c r="Z193" i="11"/>
  <c r="CU194" i="4"/>
  <c r="Z192" i="11"/>
  <c r="Z191" i="11"/>
  <c r="CU192" i="4"/>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DC86" i="11" s="1"/>
  <c r="Z85" i="11"/>
  <c r="Z84" i="11"/>
  <c r="Z83" i="11"/>
  <c r="DC83" i="11" s="1"/>
  <c r="Z82" i="11"/>
  <c r="DC82" i="11" s="1"/>
  <c r="Z81" i="11"/>
  <c r="DC81" i="11" s="1"/>
  <c r="Z80" i="11"/>
  <c r="Z79" i="11"/>
  <c r="Z78" i="11"/>
  <c r="Z77" i="11"/>
  <c r="DC77" i="11" s="1"/>
  <c r="Z76" i="11"/>
  <c r="DC76" i="11" s="1"/>
  <c r="Z75" i="11"/>
  <c r="Z74" i="11"/>
  <c r="Z73" i="11"/>
  <c r="Z72" i="11"/>
  <c r="Z71" i="11"/>
  <c r="DC71" i="11" s="1"/>
  <c r="Z70" i="11"/>
  <c r="DC70" i="11" s="1"/>
  <c r="Z69" i="11"/>
  <c r="DC69" i="11" s="1"/>
  <c r="Z68" i="11"/>
  <c r="DC68" i="11" s="1"/>
  <c r="Z67" i="11"/>
  <c r="Z66" i="11"/>
  <c r="Z65" i="11"/>
  <c r="Z64" i="11"/>
  <c r="DC64" i="11" s="1"/>
  <c r="Z63" i="11"/>
  <c r="DC63" i="11" s="1"/>
  <c r="Z62" i="11"/>
  <c r="Z61" i="11"/>
  <c r="Z60" i="11"/>
  <c r="Z59" i="11"/>
  <c r="Z58" i="11"/>
  <c r="DC58" i="11" s="1"/>
  <c r="Z57" i="11"/>
  <c r="DC57" i="11" s="1"/>
  <c r="Z56" i="11"/>
  <c r="DC56" i="11" s="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U30" i="4"/>
  <c r="Z28" i="11"/>
  <c r="DC28" i="11" s="1"/>
  <c r="Z27" i="11"/>
  <c r="CU28" i="4"/>
  <c r="Z26" i="11"/>
  <c r="Z25" i="11"/>
  <c r="Z24" i="11"/>
  <c r="Z23" i="11"/>
  <c r="Z22" i="11"/>
  <c r="DC22" i="11" s="1"/>
  <c r="Z21" i="11"/>
  <c r="DC21" i="11" s="1"/>
  <c r="CU22" i="4"/>
  <c r="Z20" i="11"/>
  <c r="DC20" i="11" s="1"/>
  <c r="Z19" i="11"/>
  <c r="CU20" i="4"/>
  <c r="Z18" i="11"/>
  <c r="DC18" i="11" s="1"/>
  <c r="CU19" i="4"/>
  <c r="Z17" i="11"/>
  <c r="CU18" i="4"/>
  <c r="Z16" i="11"/>
  <c r="Z15" i="11"/>
  <c r="CU16" i="4"/>
  <c r="Z14" i="11"/>
  <c r="CU15" i="4"/>
  <c r="Z13" i="11"/>
  <c r="CU14" i="4"/>
  <c r="Z12" i="11"/>
  <c r="CU13" i="4"/>
  <c r="Z11" i="11"/>
  <c r="DC11" i="11" s="1"/>
  <c r="CU12" i="4"/>
  <c r="Z10" i="11"/>
  <c r="CU11" i="4"/>
  <c r="Z9" i="11"/>
  <c r="DC9" i="11" s="1"/>
  <c r="Z8" i="11"/>
  <c r="DC8" i="11" s="1"/>
  <c r="CU9" i="4"/>
  <c r="Z7" i="11"/>
  <c r="DC7" i="11" s="1"/>
  <c r="CU8" i="4"/>
  <c r="Z6" i="11"/>
  <c r="DC6" i="11" s="1"/>
  <c r="Z5" i="11"/>
  <c r="Z4" i="11"/>
  <c r="DC4" i="11" s="1"/>
  <c r="Z3" i="11"/>
  <c r="Z2" i="11"/>
  <c r="CU200" i="4"/>
  <c r="CU193" i="4"/>
  <c r="CU202" i="4"/>
  <c r="CU195" i="4"/>
  <c r="CU31" i="4"/>
  <c r="CU27" i="4"/>
  <c r="CU21" i="4"/>
  <c r="CU203" i="4"/>
  <c r="CU196" i="4"/>
  <c r="CU358" i="4"/>
  <c r="CU297" i="4"/>
  <c r="CU239" i="4"/>
  <c r="CU359" i="4"/>
  <c r="CU261" i="4"/>
  <c r="CU285" i="4"/>
  <c r="CU346" i="4"/>
  <c r="CU263" i="4"/>
  <c r="CU216" i="4"/>
  <c r="CU228" i="4"/>
  <c r="CU240" i="4"/>
  <c r="CU252" i="4"/>
  <c r="CU264" i="4"/>
  <c r="CU276" i="4"/>
  <c r="CU288" i="4"/>
  <c r="CU300" i="4"/>
  <c r="CU312" i="4"/>
  <c r="CU324" i="4"/>
  <c r="CU336" i="4"/>
  <c r="CU348" i="4"/>
  <c r="CU360" i="4"/>
  <c r="CU237" i="4"/>
  <c r="CU345" i="4"/>
  <c r="CU214" i="4"/>
  <c r="CU298" i="4"/>
  <c r="CU227" i="4"/>
  <c r="CU251" i="4"/>
  <c r="CU205" i="4"/>
  <c r="CU217" i="4"/>
  <c r="CU229" i="4"/>
  <c r="CU241" i="4"/>
  <c r="CU253" i="4"/>
  <c r="CU265" i="4"/>
  <c r="CU277" i="4"/>
  <c r="CU289" i="4"/>
  <c r="CU301" i="4"/>
  <c r="CU313" i="4"/>
  <c r="CU325" i="4"/>
  <c r="CU337" i="4"/>
  <c r="CU349" i="4"/>
  <c r="CU361" i="4"/>
  <c r="CU225" i="4"/>
  <c r="CU309" i="4"/>
  <c r="CU322" i="4"/>
  <c r="CU215" i="4"/>
  <c r="CU299" i="4"/>
  <c r="CU206" i="4"/>
  <c r="CU218" i="4"/>
  <c r="CU230" i="4"/>
  <c r="CU242" i="4"/>
  <c r="CU254" i="4"/>
  <c r="CU266" i="4"/>
  <c r="CU278" i="4"/>
  <c r="CU290" i="4"/>
  <c r="CU302" i="4"/>
  <c r="CU314" i="4"/>
  <c r="CU326" i="4"/>
  <c r="CU338" i="4"/>
  <c r="CU350" i="4"/>
  <c r="CU362" i="4"/>
  <c r="CU273" i="4"/>
  <c r="CU250" i="4"/>
  <c r="CU335" i="4"/>
  <c r="CU207" i="4"/>
  <c r="CU219" i="4"/>
  <c r="CU231" i="4"/>
  <c r="CU243" i="4"/>
  <c r="CU255" i="4"/>
  <c r="CU267" i="4"/>
  <c r="CU279" i="4"/>
  <c r="CU291" i="4"/>
  <c r="CU303" i="4"/>
  <c r="CU315" i="4"/>
  <c r="CU327" i="4"/>
  <c r="CU339" i="4"/>
  <c r="CU351" i="4"/>
  <c r="CU363" i="4"/>
  <c r="CU213" i="4"/>
  <c r="CU310" i="4"/>
  <c r="CU311" i="4"/>
  <c r="CU208" i="4"/>
  <c r="CU220" i="4"/>
  <c r="CU232" i="4"/>
  <c r="CU244" i="4"/>
  <c r="CU256" i="4"/>
  <c r="CU268" i="4"/>
  <c r="CU280" i="4"/>
  <c r="CU292" i="4"/>
  <c r="CU304" i="4"/>
  <c r="CU316" i="4"/>
  <c r="CU328" i="4"/>
  <c r="CU340" i="4"/>
  <c r="CU352" i="4"/>
  <c r="CU364" i="4"/>
  <c r="CU226" i="4"/>
  <c r="CU274" i="4"/>
  <c r="CU287" i="4"/>
  <c r="CU209" i="4"/>
  <c r="CU221" i="4"/>
  <c r="CU233" i="4"/>
  <c r="CU245" i="4"/>
  <c r="CU257" i="4"/>
  <c r="CU269" i="4"/>
  <c r="CU281" i="4"/>
  <c r="CU293" i="4"/>
  <c r="CU305" i="4"/>
  <c r="CU317" i="4"/>
  <c r="CU329" i="4"/>
  <c r="CU341" i="4"/>
  <c r="CU353" i="4"/>
  <c r="CU365" i="4"/>
  <c r="CU249" i="4"/>
  <c r="CU321" i="4"/>
  <c r="CU262" i="4"/>
  <c r="CU347" i="4"/>
  <c r="CU210" i="4"/>
  <c r="CU222" i="4"/>
  <c r="CU234" i="4"/>
  <c r="CU246" i="4"/>
  <c r="CU258" i="4"/>
  <c r="CU270" i="4"/>
  <c r="CU282" i="4"/>
  <c r="CU294" i="4"/>
  <c r="CU306" i="4"/>
  <c r="CU318" i="4"/>
  <c r="CU330" i="4"/>
  <c r="CU342" i="4"/>
  <c r="CU354" i="4"/>
  <c r="CU366" i="4"/>
  <c r="CU357" i="4"/>
  <c r="CU238" i="4"/>
  <c r="CU286" i="4"/>
  <c r="CU275" i="4"/>
  <c r="CU211" i="4"/>
  <c r="CU223" i="4"/>
  <c r="CU235" i="4"/>
  <c r="CU247" i="4"/>
  <c r="CU259" i="4"/>
  <c r="CU271" i="4"/>
  <c r="CU283" i="4"/>
  <c r="CU295" i="4"/>
  <c r="CU307" i="4"/>
  <c r="CU319" i="4"/>
  <c r="CU331" i="4"/>
  <c r="CU343" i="4"/>
  <c r="CU355" i="4"/>
  <c r="CU367" i="4"/>
  <c r="CU333" i="4"/>
  <c r="CU334" i="4"/>
  <c r="CU323" i="4"/>
  <c r="CU212" i="4"/>
  <c r="CU224" i="4"/>
  <c r="CU236" i="4"/>
  <c r="CU248" i="4"/>
  <c r="CU260" i="4"/>
  <c r="CU272" i="4"/>
  <c r="CU284" i="4"/>
  <c r="CU296" i="4"/>
  <c r="CU308" i="4"/>
  <c r="CU320" i="4"/>
  <c r="CU332" i="4"/>
  <c r="CU344" i="4"/>
  <c r="CU356" i="4"/>
  <c r="CU191" i="4"/>
  <c r="CU198" i="4"/>
  <c r="CU184" i="4"/>
  <c r="CU29" i="4"/>
  <c r="CU26" i="4"/>
  <c r="CU6" i="4"/>
  <c r="CU25" i="4"/>
  <c r="CU10" i="4"/>
  <c r="CU23" i="4"/>
  <c r="CU17" i="4"/>
  <c r="CU24" i="4"/>
  <c r="CT4" i="4"/>
  <c r="CT5" i="4"/>
  <c r="CT6" i="4"/>
  <c r="CT7" i="4"/>
  <c r="CT8" i="4"/>
  <c r="CZ8" i="4" s="1"/>
  <c r="CT9" i="4"/>
  <c r="CZ9" i="4" s="1"/>
  <c r="CT10" i="4"/>
  <c r="CT11" i="4"/>
  <c r="CT12" i="4"/>
  <c r="CZ12" i="4" s="1"/>
  <c r="CT13" i="4"/>
  <c r="CZ13" i="4" s="1"/>
  <c r="CT14" i="4"/>
  <c r="CZ14" i="4" s="1"/>
  <c r="CT15" i="4"/>
  <c r="CZ15" i="4" s="1"/>
  <c r="CT16" i="4"/>
  <c r="CZ16" i="4" s="1"/>
  <c r="CT17" i="4"/>
  <c r="CT18" i="4"/>
  <c r="CT19" i="4"/>
  <c r="CT20" i="4"/>
  <c r="CT21" i="4"/>
  <c r="CZ21" i="4" s="1"/>
  <c r="CT22" i="4"/>
  <c r="CZ22" i="4" s="1"/>
  <c r="CT23" i="4"/>
  <c r="CT24" i="4"/>
  <c r="CT25" i="4"/>
  <c r="CZ25" i="4" s="1"/>
  <c r="CT26" i="4"/>
  <c r="CZ26" i="4" s="1"/>
  <c r="CT27" i="4"/>
  <c r="CZ27" i="4" s="1"/>
  <c r="CT28" i="4"/>
  <c r="CZ28" i="4" s="1"/>
  <c r="CT29" i="4"/>
  <c r="CT30" i="4"/>
  <c r="CZ30" i="4" s="1"/>
  <c r="CT31" i="4"/>
  <c r="CZ31" i="4" s="1"/>
  <c r="CT32" i="4"/>
  <c r="CZ32" i="4" s="1"/>
  <c r="CT33" i="4"/>
  <c r="CZ33" i="4" s="1"/>
  <c r="CT34" i="4"/>
  <c r="CZ34" i="4" s="1"/>
  <c r="CT35" i="4"/>
  <c r="CZ35" i="4" s="1"/>
  <c r="CT36" i="4"/>
  <c r="CZ36" i="4" s="1"/>
  <c r="CT37" i="4"/>
  <c r="CZ37" i="4" s="1"/>
  <c r="CT38" i="4"/>
  <c r="CZ38" i="4" s="1"/>
  <c r="CT39" i="4"/>
  <c r="CZ39" i="4" s="1"/>
  <c r="CT40" i="4"/>
  <c r="CZ40" i="4" s="1"/>
  <c r="CT41" i="4"/>
  <c r="CZ41" i="4" s="1"/>
  <c r="CT42" i="4"/>
  <c r="CZ42" i="4" s="1"/>
  <c r="CT43" i="4"/>
  <c r="CZ43" i="4" s="1"/>
  <c r="CT44" i="4"/>
  <c r="CZ44" i="4" s="1"/>
  <c r="CT45" i="4"/>
  <c r="CZ45" i="4" s="1"/>
  <c r="CT46" i="4"/>
  <c r="CZ46" i="4" s="1"/>
  <c r="CT47" i="4"/>
  <c r="CZ47" i="4" s="1"/>
  <c r="CT48" i="4"/>
  <c r="CZ48" i="4" s="1"/>
  <c r="CT49" i="4"/>
  <c r="CZ49" i="4" s="1"/>
  <c r="CT50" i="4"/>
  <c r="CZ50" i="4" s="1"/>
  <c r="CT51" i="4"/>
  <c r="CZ51" i="4" s="1"/>
  <c r="CT52" i="4"/>
  <c r="CZ52" i="4" s="1"/>
  <c r="CT53" i="4"/>
  <c r="CZ53" i="4" s="1"/>
  <c r="CT54" i="4"/>
  <c r="CZ54" i="4" s="1"/>
  <c r="CT55" i="4"/>
  <c r="CZ55" i="4" s="1"/>
  <c r="CT56" i="4"/>
  <c r="CZ56" i="4" s="1"/>
  <c r="CT57" i="4"/>
  <c r="CZ57" i="4" s="1"/>
  <c r="CT58" i="4"/>
  <c r="CZ58" i="4" s="1"/>
  <c r="CT59" i="4"/>
  <c r="CZ59" i="4" s="1"/>
  <c r="CT60" i="4"/>
  <c r="CZ60" i="4" s="1"/>
  <c r="CT61" i="4"/>
  <c r="CZ61" i="4" s="1"/>
  <c r="CT62" i="4"/>
  <c r="CZ62" i="4" s="1"/>
  <c r="CT63" i="4"/>
  <c r="CZ63" i="4" s="1"/>
  <c r="CT64" i="4"/>
  <c r="CZ64" i="4" s="1"/>
  <c r="CT65" i="4"/>
  <c r="CZ65" i="4" s="1"/>
  <c r="CT66" i="4"/>
  <c r="CZ66" i="4" s="1"/>
  <c r="CT67" i="4"/>
  <c r="CZ67" i="4" s="1"/>
  <c r="CT68" i="4"/>
  <c r="CZ68" i="4" s="1"/>
  <c r="CT69" i="4"/>
  <c r="CZ69" i="4" s="1"/>
  <c r="CT70" i="4"/>
  <c r="CZ70" i="4" s="1"/>
  <c r="CT71" i="4"/>
  <c r="CZ71" i="4" s="1"/>
  <c r="CT72" i="4"/>
  <c r="CZ72" i="4" s="1"/>
  <c r="CT73" i="4"/>
  <c r="CZ73" i="4" s="1"/>
  <c r="CT74" i="4"/>
  <c r="CZ74" i="4" s="1"/>
  <c r="CT75" i="4"/>
  <c r="CZ75" i="4" s="1"/>
  <c r="CT76" i="4"/>
  <c r="CZ76" i="4" s="1"/>
  <c r="CT77" i="4"/>
  <c r="CZ77" i="4" s="1"/>
  <c r="CT78" i="4"/>
  <c r="CZ78" i="4" s="1"/>
  <c r="CT79" i="4"/>
  <c r="CZ79" i="4" s="1"/>
  <c r="CT80" i="4"/>
  <c r="CZ80" i="4" s="1"/>
  <c r="CT81" i="4"/>
  <c r="CZ81" i="4" s="1"/>
  <c r="CT82" i="4"/>
  <c r="CZ82" i="4" s="1"/>
  <c r="CT83" i="4"/>
  <c r="CZ83" i="4" s="1"/>
  <c r="CT84" i="4"/>
  <c r="CZ84" i="4" s="1"/>
  <c r="CT85" i="4"/>
  <c r="CZ85" i="4" s="1"/>
  <c r="CT86" i="4"/>
  <c r="CZ86" i="4" s="1"/>
  <c r="CT87" i="4"/>
  <c r="CZ87" i="4" s="1"/>
  <c r="CT88" i="4"/>
  <c r="CZ88" i="4" s="1"/>
  <c r="CT89" i="4"/>
  <c r="CZ89" i="4" s="1"/>
  <c r="CT90" i="4"/>
  <c r="CZ90" i="4" s="1"/>
  <c r="CT91" i="4"/>
  <c r="CZ91" i="4" s="1"/>
  <c r="CT92" i="4"/>
  <c r="CZ92" i="4" s="1"/>
  <c r="CT93" i="4"/>
  <c r="CZ93" i="4" s="1"/>
  <c r="CT94" i="4"/>
  <c r="CZ94" i="4" s="1"/>
  <c r="CT95" i="4"/>
  <c r="CZ95" i="4" s="1"/>
  <c r="CT96" i="4"/>
  <c r="CZ96" i="4" s="1"/>
  <c r="CT97" i="4"/>
  <c r="CZ97" i="4" s="1"/>
  <c r="CT98" i="4"/>
  <c r="CZ98" i="4" s="1"/>
  <c r="CT99" i="4"/>
  <c r="CZ99" i="4" s="1"/>
  <c r="CT100" i="4"/>
  <c r="CZ100" i="4" s="1"/>
  <c r="CT101" i="4"/>
  <c r="CZ101" i="4" s="1"/>
  <c r="CT102" i="4"/>
  <c r="CZ102" i="4" s="1"/>
  <c r="CT103" i="4"/>
  <c r="CZ103" i="4" s="1"/>
  <c r="CT104" i="4"/>
  <c r="CZ104" i="4" s="1"/>
  <c r="CT105" i="4"/>
  <c r="CZ105" i="4" s="1"/>
  <c r="CT106" i="4"/>
  <c r="CZ106" i="4" s="1"/>
  <c r="CT107" i="4"/>
  <c r="CZ107" i="4" s="1"/>
  <c r="CT108" i="4"/>
  <c r="CZ108" i="4" s="1"/>
  <c r="CT109" i="4"/>
  <c r="CZ109" i="4" s="1"/>
  <c r="CT110" i="4"/>
  <c r="CZ110" i="4" s="1"/>
  <c r="CT111" i="4"/>
  <c r="CZ111" i="4" s="1"/>
  <c r="CT112" i="4"/>
  <c r="CZ112" i="4" s="1"/>
  <c r="CT113" i="4"/>
  <c r="CZ113" i="4" s="1"/>
  <c r="CT114" i="4"/>
  <c r="CZ114" i="4" s="1"/>
  <c r="CT115" i="4"/>
  <c r="CZ115" i="4" s="1"/>
  <c r="CT116" i="4"/>
  <c r="CZ116" i="4" s="1"/>
  <c r="CT117" i="4"/>
  <c r="CZ117" i="4" s="1"/>
  <c r="CT118" i="4"/>
  <c r="CZ118" i="4" s="1"/>
  <c r="CT119" i="4"/>
  <c r="CZ119" i="4" s="1"/>
  <c r="CT120" i="4"/>
  <c r="CZ120" i="4" s="1"/>
  <c r="CT121" i="4"/>
  <c r="CZ121" i="4" s="1"/>
  <c r="CT122" i="4"/>
  <c r="CZ122" i="4" s="1"/>
  <c r="CT123" i="4"/>
  <c r="CZ123" i="4" s="1"/>
  <c r="CT124" i="4"/>
  <c r="CZ124" i="4" s="1"/>
  <c r="CT125" i="4"/>
  <c r="CZ125" i="4" s="1"/>
  <c r="CT126" i="4"/>
  <c r="CZ126" i="4" s="1"/>
  <c r="CT127" i="4"/>
  <c r="CZ127" i="4" s="1"/>
  <c r="CT128" i="4"/>
  <c r="CZ128" i="4" s="1"/>
  <c r="CT129" i="4"/>
  <c r="CZ129" i="4" s="1"/>
  <c r="CT130" i="4"/>
  <c r="CZ130" i="4" s="1"/>
  <c r="CT131" i="4"/>
  <c r="CZ131" i="4" s="1"/>
  <c r="CT132" i="4"/>
  <c r="CZ132" i="4" s="1"/>
  <c r="CT133" i="4"/>
  <c r="CZ133" i="4" s="1"/>
  <c r="CT134" i="4"/>
  <c r="CZ134" i="4" s="1"/>
  <c r="CT135" i="4"/>
  <c r="CZ135" i="4" s="1"/>
  <c r="CT136" i="4"/>
  <c r="CZ136" i="4" s="1"/>
  <c r="CT137" i="4"/>
  <c r="CZ137" i="4" s="1"/>
  <c r="CT138" i="4"/>
  <c r="CZ138" i="4" s="1"/>
  <c r="CT139" i="4"/>
  <c r="CZ139" i="4" s="1"/>
  <c r="CT140" i="4"/>
  <c r="CZ140" i="4" s="1"/>
  <c r="CT141" i="4"/>
  <c r="CZ141" i="4" s="1"/>
  <c r="CT142" i="4"/>
  <c r="CZ142" i="4" s="1"/>
  <c r="CT143" i="4"/>
  <c r="CZ143" i="4" s="1"/>
  <c r="CT144" i="4"/>
  <c r="CZ144" i="4" s="1"/>
  <c r="CT145" i="4"/>
  <c r="CZ145" i="4" s="1"/>
  <c r="CT146" i="4"/>
  <c r="CZ146" i="4" s="1"/>
  <c r="CT147" i="4"/>
  <c r="CZ147" i="4" s="1"/>
  <c r="CT148" i="4"/>
  <c r="CT149" i="4"/>
  <c r="CZ149" i="4" s="1"/>
  <c r="CT150" i="4"/>
  <c r="CZ150" i="4" s="1"/>
  <c r="CT151" i="4"/>
  <c r="CZ151" i="4" s="1"/>
  <c r="CT152" i="4"/>
  <c r="CZ152" i="4" s="1"/>
  <c r="CT153" i="4"/>
  <c r="CZ153" i="4" s="1"/>
  <c r="CT154" i="4"/>
  <c r="CZ154" i="4" s="1"/>
  <c r="CT155" i="4"/>
  <c r="CZ155" i="4" s="1"/>
  <c r="CT156" i="4"/>
  <c r="CZ156" i="4" s="1"/>
  <c r="CT157" i="4"/>
  <c r="CZ157" i="4" s="1"/>
  <c r="CT158" i="4"/>
  <c r="CZ158" i="4" s="1"/>
  <c r="CT159" i="4"/>
  <c r="CZ159" i="4" s="1"/>
  <c r="CT160" i="4"/>
  <c r="CZ160" i="4" s="1"/>
  <c r="CT161" i="4"/>
  <c r="CZ161" i="4" s="1"/>
  <c r="CT162" i="4"/>
  <c r="CZ162" i="4" s="1"/>
  <c r="CT163" i="4"/>
  <c r="CZ163" i="4" s="1"/>
  <c r="CT164" i="4"/>
  <c r="CZ164" i="4" s="1"/>
  <c r="CT165" i="4"/>
  <c r="CZ165" i="4" s="1"/>
  <c r="CT166" i="4"/>
  <c r="CZ166" i="4" s="1"/>
  <c r="CT167" i="4"/>
  <c r="CZ167" i="4" s="1"/>
  <c r="CT168" i="4"/>
  <c r="CZ168" i="4" s="1"/>
  <c r="CT169" i="4"/>
  <c r="CZ169" i="4" s="1"/>
  <c r="CT170" i="4"/>
  <c r="CZ170" i="4" s="1"/>
  <c r="CT171" i="4"/>
  <c r="CZ171" i="4" s="1"/>
  <c r="CT172" i="4"/>
  <c r="CZ172" i="4" s="1"/>
  <c r="CT173" i="4"/>
  <c r="CZ173" i="4" s="1"/>
  <c r="CT174" i="4"/>
  <c r="CZ174" i="4" s="1"/>
  <c r="CT175" i="4"/>
  <c r="CZ175" i="4" s="1"/>
  <c r="CT176" i="4"/>
  <c r="CZ176" i="4" s="1"/>
  <c r="CT177" i="4"/>
  <c r="CZ177" i="4" s="1"/>
  <c r="CT178" i="4"/>
  <c r="CZ178" i="4" s="1"/>
  <c r="CT179" i="4"/>
  <c r="CZ179" i="4" s="1"/>
  <c r="CT180" i="4"/>
  <c r="CZ180" i="4" s="1"/>
  <c r="CT181" i="4"/>
  <c r="CZ181" i="4" s="1"/>
  <c r="CT182" i="4"/>
  <c r="CZ182" i="4" s="1"/>
  <c r="CT183" i="4"/>
  <c r="CZ183" i="4" s="1"/>
  <c r="CT184" i="4"/>
  <c r="CZ184" i="4" s="1"/>
  <c r="CT185" i="4"/>
  <c r="CZ185" i="4" s="1"/>
  <c r="CT186" i="4"/>
  <c r="CZ186" i="4" s="1"/>
  <c r="CT187" i="4"/>
  <c r="CZ187" i="4" s="1"/>
  <c r="CT188" i="4"/>
  <c r="CZ188" i="4" s="1"/>
  <c r="CT189" i="4"/>
  <c r="CZ189" i="4" s="1"/>
  <c r="CT190" i="4"/>
  <c r="CZ190" i="4" s="1"/>
  <c r="CT191" i="4"/>
  <c r="CZ191" i="4" s="1"/>
  <c r="CT192" i="4"/>
  <c r="CT193" i="4"/>
  <c r="CZ193" i="4" s="1"/>
  <c r="CT194" i="4"/>
  <c r="CZ194" i="4" s="1"/>
  <c r="CT195" i="4"/>
  <c r="CZ195" i="4" s="1"/>
  <c r="CT196" i="4"/>
  <c r="CZ196" i="4" s="1"/>
  <c r="CT197" i="4"/>
  <c r="CZ197" i="4" s="1"/>
  <c r="CT198" i="4"/>
  <c r="CZ198" i="4" s="1"/>
  <c r="CT199" i="4"/>
  <c r="CT200" i="4"/>
  <c r="CT201" i="4"/>
  <c r="CZ201" i="4" s="1"/>
  <c r="CT202" i="4"/>
  <c r="CT203" i="4"/>
  <c r="CZ203" i="4" s="1"/>
  <c r="CT204" i="4"/>
  <c r="CZ204" i="4" s="1"/>
  <c r="CT205" i="4"/>
  <c r="CZ205" i="4" s="1"/>
  <c r="CT206" i="4"/>
  <c r="CZ206" i="4" s="1"/>
  <c r="CT207" i="4"/>
  <c r="CZ207" i="4" s="1"/>
  <c r="CT208" i="4"/>
  <c r="CZ208" i="4" s="1"/>
  <c r="CT209" i="4"/>
  <c r="CT210" i="4"/>
  <c r="CZ210" i="4" s="1"/>
  <c r="CT211" i="4"/>
  <c r="CT212" i="4"/>
  <c r="CT213" i="4"/>
  <c r="CT214" i="4"/>
  <c r="CZ214" i="4" s="1"/>
  <c r="CT215" i="4"/>
  <c r="CZ215" i="4" s="1"/>
  <c r="CT216" i="4"/>
  <c r="CZ216" i="4" s="1"/>
  <c r="CT217" i="4"/>
  <c r="CZ217" i="4" s="1"/>
  <c r="CT218" i="4"/>
  <c r="CZ218" i="4" s="1"/>
  <c r="CT219" i="4"/>
  <c r="CZ219" i="4" s="1"/>
  <c r="CT220" i="4"/>
  <c r="CZ220" i="4" s="1"/>
  <c r="CT221" i="4"/>
  <c r="CT222" i="4"/>
  <c r="CZ222" i="4" s="1"/>
  <c r="CT223" i="4"/>
  <c r="CT224" i="4"/>
  <c r="CZ224" i="4" s="1"/>
  <c r="CT225" i="4"/>
  <c r="CT226" i="4"/>
  <c r="CZ226" i="4" s="1"/>
  <c r="CT227" i="4"/>
  <c r="CZ227" i="4" s="1"/>
  <c r="CT228" i="4"/>
  <c r="CZ228" i="4" s="1"/>
  <c r="CT229" i="4"/>
  <c r="CZ229" i="4" s="1"/>
  <c r="CT230" i="4"/>
  <c r="CZ230" i="4" s="1"/>
  <c r="CT231" i="4"/>
  <c r="CZ231" i="4" s="1"/>
  <c r="CT232" i="4"/>
  <c r="CZ232" i="4" s="1"/>
  <c r="CT233" i="4"/>
  <c r="CT234" i="4"/>
  <c r="CZ234" i="4" s="1"/>
  <c r="CT235" i="4"/>
  <c r="CT236" i="4"/>
  <c r="CZ236" i="4" s="1"/>
  <c r="CT237" i="4"/>
  <c r="CZ237" i="4" s="1"/>
  <c r="CT238" i="4"/>
  <c r="CZ238" i="4" s="1"/>
  <c r="CT239" i="4"/>
  <c r="CZ239" i="4" s="1"/>
  <c r="CT240" i="4"/>
  <c r="CZ240" i="4" s="1"/>
  <c r="CT241" i="4"/>
  <c r="CZ241" i="4" s="1"/>
  <c r="CT242" i="4"/>
  <c r="CZ242" i="4" s="1"/>
  <c r="CT243" i="4"/>
  <c r="CZ243" i="4" s="1"/>
  <c r="CT244" i="4"/>
  <c r="CZ244" i="4" s="1"/>
  <c r="CT245" i="4"/>
  <c r="CT246" i="4"/>
  <c r="CZ246" i="4" s="1"/>
  <c r="CT247" i="4"/>
  <c r="CT248" i="4"/>
  <c r="CZ248" i="4" s="1"/>
  <c r="CT249" i="4"/>
  <c r="CT250" i="4"/>
  <c r="CZ250" i="4" s="1"/>
  <c r="CT251" i="4"/>
  <c r="CZ251" i="4" s="1"/>
  <c r="CT252" i="4"/>
  <c r="CZ252" i="4" s="1"/>
  <c r="CT253" i="4"/>
  <c r="CZ253" i="4" s="1"/>
  <c r="CT254" i="4"/>
  <c r="CZ254" i="4" s="1"/>
  <c r="CT255" i="4"/>
  <c r="CZ255" i="4" s="1"/>
  <c r="CT256" i="4"/>
  <c r="CZ256" i="4" s="1"/>
  <c r="CT257" i="4"/>
  <c r="CT258" i="4"/>
  <c r="CT259" i="4"/>
  <c r="CT260" i="4"/>
  <c r="CZ260" i="4" s="1"/>
  <c r="CT261" i="4"/>
  <c r="CZ261" i="4" s="1"/>
  <c r="CT262" i="4"/>
  <c r="CT263" i="4"/>
  <c r="CZ263" i="4" s="1"/>
  <c r="CT264" i="4"/>
  <c r="CZ264" i="4" s="1"/>
  <c r="CT265" i="4"/>
  <c r="CZ265" i="4" s="1"/>
  <c r="CT266" i="4"/>
  <c r="CT267" i="4"/>
  <c r="CZ267" i="4" s="1"/>
  <c r="CT268" i="4"/>
  <c r="CZ268" i="4" s="1"/>
  <c r="CT269" i="4"/>
  <c r="CT270" i="4"/>
  <c r="CT271" i="4"/>
  <c r="CT272" i="4"/>
  <c r="CZ272" i="4" s="1"/>
  <c r="CT273" i="4"/>
  <c r="CZ273" i="4" s="1"/>
  <c r="CT274" i="4"/>
  <c r="CZ274" i="4" s="1"/>
  <c r="CT275" i="4"/>
  <c r="CZ275" i="4" s="1"/>
  <c r="CT276" i="4"/>
  <c r="CZ276" i="4" s="1"/>
  <c r="CT277" i="4"/>
  <c r="CZ277" i="4" s="1"/>
  <c r="CT278" i="4"/>
  <c r="CZ278" i="4" s="1"/>
  <c r="CT279" i="4"/>
  <c r="CZ279" i="4" s="1"/>
  <c r="CT280" i="4"/>
  <c r="CZ280" i="4" s="1"/>
  <c r="CT281" i="4"/>
  <c r="CZ281" i="4" s="1"/>
  <c r="CT282" i="4"/>
  <c r="CT283" i="4"/>
  <c r="CZ283" i="4" s="1"/>
  <c r="CU7" i="4"/>
  <c r="CU5" i="4"/>
  <c r="CU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8" i="11"/>
  <c r="EC14" i="11"/>
  <c r="EC21" i="11"/>
  <c r="EC19" i="11"/>
  <c r="EC6" i="11"/>
  <c r="EC13" i="11"/>
  <c r="EC4" i="11"/>
  <c r="EC15" i="11"/>
  <c r="EC26" i="11"/>
  <c r="EC10" i="11"/>
  <c r="EC7" i="11"/>
  <c r="EC17" i="11"/>
  <c r="DB371" i="11"/>
  <c r="DY8" i="11"/>
  <c r="DY14" i="11"/>
  <c r="CX371" i="11"/>
  <c r="CW371" i="11"/>
  <c r="CV371" i="11"/>
  <c r="CU371" i="11"/>
  <c r="CT371" i="11"/>
  <c r="DY13" i="11"/>
  <c r="CQ371" i="11"/>
  <c r="CM371" i="11"/>
  <c r="CL371" i="11"/>
  <c r="CJ371" i="11"/>
  <c r="CG371" i="11"/>
  <c r="DY7" i="11"/>
  <c r="DY17"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65" i="11"/>
  <c r="DC44" i="11"/>
  <c r="DC31" i="11"/>
  <c r="DC5" i="11"/>
  <c r="DY26" i="11"/>
  <c r="CJ369" i="11"/>
  <c r="CV369" i="11"/>
  <c r="CH371" i="11"/>
  <c r="DA367" i="11"/>
  <c r="CP367" i="11"/>
  <c r="CO369" i="11"/>
  <c r="CZ369" i="11"/>
  <c r="CY371" i="11"/>
  <c r="CQ367" i="11"/>
  <c r="DY15" i="11"/>
  <c r="DY10" i="11"/>
  <c r="DY6" i="11"/>
  <c r="DY19" i="11"/>
  <c r="DY4" i="11"/>
  <c r="DY21"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U54" i="4"/>
  <c r="BT54" i="4"/>
  <c r="BS54" i="4"/>
  <c r="DI54" i="4" s="1"/>
  <c r="BR54" i="4"/>
  <c r="BQ54" i="4"/>
  <c r="BP54" i="4"/>
  <c r="BO54" i="4"/>
  <c r="BN54" i="4"/>
  <c r="BM54" i="4"/>
  <c r="AE54" i="4"/>
  <c r="AD54" i="4"/>
  <c r="AC54" i="4"/>
  <c r="AB54" i="4"/>
  <c r="AA54" i="4"/>
  <c r="Z54" i="4"/>
  <c r="Y54" i="4"/>
  <c r="X54" i="4"/>
  <c r="W54" i="4"/>
  <c r="BU53" i="4"/>
  <c r="BT53" i="4"/>
  <c r="BS53" i="4"/>
  <c r="BR53" i="4"/>
  <c r="BQ53" i="4"/>
  <c r="BP53" i="4"/>
  <c r="BO53" i="4"/>
  <c r="BN53" i="4"/>
  <c r="BM53" i="4"/>
  <c r="AE53" i="4"/>
  <c r="AD53" i="4"/>
  <c r="AC53" i="4"/>
  <c r="AB53" i="4"/>
  <c r="AA53" i="4"/>
  <c r="Z53" i="4"/>
  <c r="Y53" i="4"/>
  <c r="X53" i="4"/>
  <c r="W53" i="4"/>
  <c r="BT52" i="4"/>
  <c r="BS52" i="4"/>
  <c r="BR52" i="4"/>
  <c r="BQ52" i="4"/>
  <c r="DG52" i="4" s="1"/>
  <c r="BP52" i="4"/>
  <c r="BO52" i="4"/>
  <c r="BN52" i="4"/>
  <c r="BM52" i="4"/>
  <c r="AD52" i="4"/>
  <c r="AC52" i="4"/>
  <c r="AB52" i="4"/>
  <c r="AA52" i="4"/>
  <c r="Z52" i="4"/>
  <c r="Y52" i="4"/>
  <c r="X52" i="4"/>
  <c r="W52" i="4"/>
  <c r="BT51" i="4"/>
  <c r="BS51" i="4"/>
  <c r="BR51" i="4"/>
  <c r="BQ51" i="4"/>
  <c r="BP51" i="4"/>
  <c r="BO51" i="4"/>
  <c r="BN51" i="4"/>
  <c r="BM51" i="4"/>
  <c r="AD51" i="4"/>
  <c r="AC51" i="4"/>
  <c r="AB51" i="4"/>
  <c r="AA51" i="4"/>
  <c r="Z51" i="4"/>
  <c r="Y51" i="4"/>
  <c r="X51" i="4"/>
  <c r="W51" i="4"/>
  <c r="BT50" i="4"/>
  <c r="BS50" i="4"/>
  <c r="BR50" i="4"/>
  <c r="BQ50" i="4"/>
  <c r="BP50" i="4"/>
  <c r="BO50" i="4"/>
  <c r="BN50" i="4"/>
  <c r="BM50" i="4"/>
  <c r="AD50" i="4"/>
  <c r="AC50" i="4"/>
  <c r="AB50" i="4"/>
  <c r="AA50" i="4"/>
  <c r="Z50" i="4"/>
  <c r="Y50" i="4"/>
  <c r="X50" i="4"/>
  <c r="W50" i="4"/>
  <c r="BT49" i="4"/>
  <c r="BS49" i="4"/>
  <c r="BR49" i="4"/>
  <c r="BQ49" i="4"/>
  <c r="DG49" i="4" s="1"/>
  <c r="BP49" i="4"/>
  <c r="BO49" i="4"/>
  <c r="BN49" i="4"/>
  <c r="BM49" i="4"/>
  <c r="AD49" i="4"/>
  <c r="AC49" i="4"/>
  <c r="AB49" i="4"/>
  <c r="AA49" i="4"/>
  <c r="Z49" i="4"/>
  <c r="Y49" i="4"/>
  <c r="X49" i="4"/>
  <c r="W49" i="4"/>
  <c r="BT48" i="4"/>
  <c r="BS48" i="4"/>
  <c r="BR48" i="4"/>
  <c r="BQ48" i="4"/>
  <c r="BP48" i="4"/>
  <c r="BO48" i="4"/>
  <c r="BN48" i="4"/>
  <c r="BM48" i="4"/>
  <c r="AD48" i="4"/>
  <c r="AC48" i="4"/>
  <c r="AB48" i="4"/>
  <c r="AA48" i="4"/>
  <c r="Z48" i="4"/>
  <c r="Y48" i="4"/>
  <c r="X48" i="4"/>
  <c r="W48" i="4"/>
  <c r="BT47" i="4"/>
  <c r="BS47" i="4"/>
  <c r="BR47" i="4"/>
  <c r="BQ47" i="4"/>
  <c r="BP47" i="4"/>
  <c r="BO47" i="4"/>
  <c r="BN47" i="4"/>
  <c r="BM47" i="4"/>
  <c r="DC47" i="4" s="1"/>
  <c r="AD47" i="4"/>
  <c r="AC47" i="4"/>
  <c r="AB47" i="4"/>
  <c r="AA47" i="4"/>
  <c r="Z47" i="4"/>
  <c r="Y47" i="4"/>
  <c r="X47" i="4"/>
  <c r="W47" i="4"/>
  <c r="CE369" i="11"/>
  <c r="CZ335" i="4" l="1"/>
  <c r="CZ311" i="4"/>
  <c r="CZ299" i="4"/>
  <c r="CZ287" i="4"/>
  <c r="CZ346" i="4"/>
  <c r="CZ334" i="4"/>
  <c r="CZ322" i="4"/>
  <c r="CZ310" i="4"/>
  <c r="CZ298" i="4"/>
  <c r="CZ286" i="4"/>
  <c r="EK12" i="4"/>
  <c r="CZ357" i="4"/>
  <c r="EC5" i="4"/>
  <c r="CZ332" i="4"/>
  <c r="CZ308" i="4"/>
  <c r="CZ296" i="4"/>
  <c r="CZ284" i="4"/>
  <c r="CZ319" i="4"/>
  <c r="CZ307" i="4"/>
  <c r="EA5" i="4"/>
  <c r="CZ354" i="4"/>
  <c r="DZ5" i="4"/>
  <c r="CZ11" i="4"/>
  <c r="CZ317" i="4"/>
  <c r="CZ305" i="4"/>
  <c r="CZ293" i="4"/>
  <c r="EA19" i="4"/>
  <c r="DY5" i="4"/>
  <c r="CZ364" i="4"/>
  <c r="CZ352" i="4"/>
  <c r="CZ340" i="4"/>
  <c r="DH41" i="4"/>
  <c r="DZ19" i="4"/>
  <c r="DZ12" i="4"/>
  <c r="DX5" i="4"/>
  <c r="DY12" i="4"/>
  <c r="EI5" i="4"/>
  <c r="EH19" i="4"/>
  <c r="EH12" i="4"/>
  <c r="EH5" i="4"/>
  <c r="DC330" i="11"/>
  <c r="CZ4" i="4"/>
  <c r="CZ359" i="4"/>
  <c r="CZ347" i="4"/>
  <c r="CZ323" i="4"/>
  <c r="EL5" i="4"/>
  <c r="CZ266" i="4"/>
  <c r="CZ333" i="4"/>
  <c r="CZ321" i="4"/>
  <c r="CZ309" i="4"/>
  <c r="CZ297" i="4"/>
  <c r="CZ285" i="4"/>
  <c r="CZ356" i="4"/>
  <c r="CZ344" i="4"/>
  <c r="CZ320" i="4"/>
  <c r="CZ192" i="4"/>
  <c r="CZ24" i="4"/>
  <c r="CZ367" i="4"/>
  <c r="CZ355" i="4"/>
  <c r="CZ343" i="4"/>
  <c r="CZ331" i="4"/>
  <c r="CZ23" i="4"/>
  <c r="EK19" i="4"/>
  <c r="CZ342" i="4"/>
  <c r="CZ330" i="4"/>
  <c r="CZ318" i="4"/>
  <c r="CZ306" i="4"/>
  <c r="CZ294" i="4"/>
  <c r="EB19" i="4"/>
  <c r="CZ262" i="4"/>
  <c r="CZ202" i="4"/>
  <c r="CZ10" i="4"/>
  <c r="CZ365" i="4"/>
  <c r="CZ353" i="4"/>
  <c r="CZ341" i="4"/>
  <c r="CZ329" i="4"/>
  <c r="CZ249" i="4"/>
  <c r="CZ225" i="4"/>
  <c r="CZ213" i="4"/>
  <c r="CZ328" i="4"/>
  <c r="CZ316" i="4"/>
  <c r="CZ304" i="4"/>
  <c r="CZ292" i="4"/>
  <c r="CZ212" i="4"/>
  <c r="CZ200" i="4"/>
  <c r="CZ20" i="4"/>
  <c r="CZ363" i="4"/>
  <c r="CZ351" i="4"/>
  <c r="CZ339" i="4"/>
  <c r="CZ327" i="4"/>
  <c r="CZ315" i="4"/>
  <c r="CZ303" i="4"/>
  <c r="CZ291" i="4"/>
  <c r="CZ271" i="4"/>
  <c r="CZ259" i="4"/>
  <c r="CZ247" i="4"/>
  <c r="CZ235" i="4"/>
  <c r="CZ223" i="4"/>
  <c r="CZ211" i="4"/>
  <c r="CZ199" i="4"/>
  <c r="CZ19" i="4"/>
  <c r="CZ7" i="4"/>
  <c r="CZ362" i="4"/>
  <c r="CZ350" i="4"/>
  <c r="CZ338" i="4"/>
  <c r="CZ326" i="4"/>
  <c r="CZ314" i="4"/>
  <c r="EJ12" i="4"/>
  <c r="CZ302" i="4"/>
  <c r="CZ290" i="4"/>
  <c r="CZ282" i="4"/>
  <c r="CZ270" i="4"/>
  <c r="CZ258" i="4"/>
  <c r="CZ18" i="4"/>
  <c r="CZ6" i="4"/>
  <c r="CZ361" i="4"/>
  <c r="CZ349" i="4"/>
  <c r="CZ337" i="4"/>
  <c r="CZ325" i="4"/>
  <c r="CZ313" i="4"/>
  <c r="CZ301" i="4"/>
  <c r="CZ289" i="4"/>
  <c r="EL19" i="4"/>
  <c r="CZ269" i="4"/>
  <c r="CZ257" i="4"/>
  <c r="CZ245" i="4"/>
  <c r="CZ233" i="4"/>
  <c r="CZ221" i="4"/>
  <c r="CZ209" i="4"/>
  <c r="CZ29" i="4"/>
  <c r="CZ17" i="4"/>
  <c r="CZ5" i="4"/>
  <c r="CZ360" i="4"/>
  <c r="CZ348" i="4"/>
  <c r="CZ336" i="4"/>
  <c r="CZ324" i="4"/>
  <c r="CZ312" i="4"/>
  <c r="CZ300" i="4"/>
  <c r="CZ288" i="4"/>
  <c r="DC323" i="11"/>
  <c r="DC367" i="11"/>
  <c r="DC309" i="11"/>
  <c r="DC302" i="11"/>
  <c r="DC282" i="11"/>
  <c r="DC259" i="11"/>
  <c r="DC245" i="11"/>
  <c r="DC238" i="11"/>
  <c r="DC224" i="11"/>
  <c r="DC210" i="11"/>
  <c r="DC203" i="11"/>
  <c r="DC189" i="11"/>
  <c r="DC198" i="11"/>
  <c r="DC177" i="11"/>
  <c r="DC161" i="11"/>
  <c r="DC154" i="11"/>
  <c r="EL12" i="4"/>
  <c r="CZ148" i="4"/>
  <c r="DC140" i="11"/>
  <c r="DC142" i="11"/>
  <c r="DC126" i="11"/>
  <c r="DC119" i="11"/>
  <c r="DC93" i="11"/>
  <c r="DC51" i="11"/>
  <c r="DC34" i="11"/>
  <c r="DC35" i="11"/>
  <c r="DC23" i="11"/>
  <c r="DC16" i="11"/>
  <c r="DC344" i="11"/>
  <c r="DC321" i="11"/>
  <c r="DE26" i="4"/>
  <c r="DG27" i="4"/>
  <c r="DK29" i="4"/>
  <c r="DC31" i="4"/>
  <c r="DH33" i="4"/>
  <c r="DL23" i="4"/>
  <c r="DI6" i="4"/>
  <c r="DG5" i="4"/>
  <c r="DD4" i="4"/>
  <c r="DC3" i="4"/>
  <c r="DJ6" i="4"/>
  <c r="DJ37" i="4"/>
  <c r="DL24" i="4"/>
  <c r="DH22" i="4"/>
  <c r="DD16" i="4"/>
  <c r="DC53" i="4"/>
  <c r="DL47" i="4"/>
  <c r="DF53" i="4"/>
  <c r="DG47" i="4"/>
  <c r="DG50" i="4"/>
  <c r="DJ48" i="4"/>
  <c r="DG54" i="4"/>
  <c r="DL46" i="4"/>
  <c r="DE4" i="4"/>
  <c r="DH5" i="4"/>
  <c r="DK7" i="4"/>
  <c r="DC9" i="4"/>
  <c r="DE10" i="4"/>
  <c r="DK19" i="4"/>
  <c r="DD33" i="4"/>
  <c r="DG6" i="4"/>
  <c r="DD9" i="4"/>
  <c r="DF10" i="4"/>
  <c r="DH11" i="4"/>
  <c r="DJ12" i="4"/>
  <c r="DL13" i="4"/>
  <c r="DD15" i="4"/>
  <c r="DF16" i="4"/>
  <c r="DH17" i="4"/>
  <c r="DJ18" i="4"/>
  <c r="DL19" i="4"/>
  <c r="DD21" i="4"/>
  <c r="DF22" i="4"/>
  <c r="DH23" i="4"/>
  <c r="DJ24" i="4"/>
  <c r="DD26" i="4"/>
  <c r="DF27" i="4"/>
  <c r="DH28" i="4"/>
  <c r="DJ29" i="4"/>
  <c r="DD32" i="4"/>
  <c r="DF33" i="4"/>
  <c r="DI34" i="4"/>
  <c r="DC40" i="4"/>
  <c r="DF41" i="4"/>
  <c r="DI42" i="4"/>
  <c r="DC44" i="4"/>
  <c r="DF45" i="4"/>
  <c r="DD47" i="4"/>
  <c r="DH49" i="4"/>
  <c r="DD50" i="4"/>
  <c r="DH52" i="4"/>
  <c r="DD8" i="4"/>
  <c r="DF9" i="4"/>
  <c r="DH10" i="4"/>
  <c r="DJ11" i="4"/>
  <c r="DL12" i="4"/>
  <c r="DD14" i="4"/>
  <c r="DF15" i="4"/>
  <c r="DH16" i="4"/>
  <c r="DJ17" i="4"/>
  <c r="DL18" i="4"/>
  <c r="DD20" i="4"/>
  <c r="DF21" i="4"/>
  <c r="DJ23" i="4"/>
  <c r="DL38" i="4"/>
  <c r="DD48" i="4"/>
  <c r="DD53" i="4"/>
  <c r="DJ54" i="4"/>
  <c r="DH47" i="4"/>
  <c r="DK6" i="4"/>
  <c r="DH50" i="4"/>
  <c r="DH53" i="4"/>
  <c r="DF46" i="4"/>
  <c r="DI47" i="4"/>
  <c r="DJ50" i="4"/>
  <c r="DF48" i="4"/>
  <c r="DJ53" i="4"/>
  <c r="DC49" i="4"/>
  <c r="DI49" i="4"/>
  <c r="DE50" i="4"/>
  <c r="DI52" i="4"/>
  <c r="DD54" i="4"/>
  <c r="DJ49" i="4"/>
  <c r="DF50" i="4"/>
  <c r="DJ52" i="4"/>
  <c r="DE47" i="4"/>
  <c r="DJ47" i="4"/>
  <c r="EI19" i="4"/>
  <c r="DF49" i="4"/>
  <c r="DJ51" i="4"/>
  <c r="DF52" i="4"/>
  <c r="DG48" i="4"/>
  <c r="DC50" i="4"/>
  <c r="DC52" i="4"/>
  <c r="DC45" i="4"/>
  <c r="DI43" i="4"/>
  <c r="EJ19" i="4"/>
  <c r="DD34" i="4"/>
  <c r="DF4" i="4"/>
  <c r="DI5" i="4"/>
  <c r="DC26" i="4"/>
  <c r="DE27" i="4"/>
  <c r="DG28" i="4"/>
  <c r="DI29" i="4"/>
  <c r="DK30" i="4"/>
  <c r="DC32" i="4"/>
  <c r="DE33" i="4"/>
  <c r="DH34" i="4"/>
  <c r="DK35" i="4"/>
  <c r="DE37" i="4"/>
  <c r="DK39" i="4"/>
  <c r="DE41" i="4"/>
  <c r="DH42" i="4"/>
  <c r="DK43" i="4"/>
  <c r="DE45" i="4"/>
  <c r="DC46" i="4"/>
  <c r="DI44" i="4"/>
  <c r="DF43" i="4"/>
  <c r="DC42" i="4"/>
  <c r="DI40" i="4"/>
  <c r="DF39" i="4"/>
  <c r="DC38" i="4"/>
  <c r="DI36" i="4"/>
  <c r="DF35" i="4"/>
  <c r="DC34" i="4"/>
  <c r="DJ32" i="4"/>
  <c r="DH31" i="4"/>
  <c r="DF30" i="4"/>
  <c r="DD29" i="4"/>
  <c r="DF24" i="4"/>
  <c r="DC8" i="4"/>
  <c r="DE9" i="4"/>
  <c r="DG10" i="4"/>
  <c r="DI11" i="4"/>
  <c r="DK12" i="4"/>
  <c r="DC14" i="4"/>
  <c r="DE15" i="4"/>
  <c r="DG16" i="4"/>
  <c r="DI17" i="4"/>
  <c r="DK18" i="4"/>
  <c r="DC20" i="4"/>
  <c r="DE21" i="4"/>
  <c r="DG22" i="4"/>
  <c r="DI23" i="4"/>
  <c r="DK24" i="4"/>
  <c r="DI50" i="4"/>
  <c r="EK5" i="4"/>
  <c r="DF44" i="4"/>
  <c r="DI41" i="4"/>
  <c r="DC39" i="4"/>
  <c r="DI37" i="4"/>
  <c r="DF36" i="4"/>
  <c r="DC35" i="4"/>
  <c r="DG32" i="4"/>
  <c r="DE31" i="4"/>
  <c r="DE25" i="4"/>
  <c r="DJ45" i="4"/>
  <c r="DD44" i="4"/>
  <c r="DD40" i="4"/>
  <c r="DD49" i="4"/>
  <c r="EG19" i="4"/>
  <c r="EG12" i="4"/>
  <c r="EF19" i="4"/>
  <c r="EF12" i="4"/>
  <c r="EE19" i="4"/>
  <c r="EE12" i="4"/>
  <c r="ED19" i="4"/>
  <c r="ED12" i="4"/>
  <c r="EC19" i="4"/>
  <c r="EC12" i="4"/>
  <c r="EB12" i="4"/>
  <c r="DX19" i="4"/>
  <c r="DX12" i="4"/>
  <c r="EE5" i="4"/>
  <c r="ED5" i="4"/>
  <c r="EB5" i="4"/>
  <c r="EJ5" i="4"/>
  <c r="EG5" i="4"/>
  <c r="EF5" i="4"/>
  <c r="DC339" i="11"/>
  <c r="DC332" i="11"/>
  <c r="DC329" i="11"/>
  <c r="DC311" i="11"/>
  <c r="DL14" i="11"/>
  <c r="DM14" i="11" s="1"/>
  <c r="DI14" i="11"/>
  <c r="DJ14" i="11" s="1"/>
  <c r="EA16" i="11"/>
  <c r="ED16" i="11"/>
  <c r="EE16" i="11" s="1"/>
  <c r="ED27" i="11"/>
  <c r="EE27" i="11" s="1"/>
  <c r="EA27" i="11"/>
  <c r="EB27" i="11" s="1"/>
  <c r="DI15" i="11"/>
  <c r="DJ15" i="11" s="1"/>
  <c r="DL15" i="11"/>
  <c r="DM15" i="11" s="1"/>
  <c r="DL21" i="11"/>
  <c r="DM21" i="11" s="1"/>
  <c r="DI21" i="11"/>
  <c r="DJ21" i="11" s="1"/>
  <c r="DL17" i="11"/>
  <c r="DM17" i="11" s="1"/>
  <c r="DI17" i="11"/>
  <c r="DJ17" i="11" s="1"/>
  <c r="ED11" i="11"/>
  <c r="EE11" i="11" s="1"/>
  <c r="EA11" i="11"/>
  <c r="EB11" i="11" s="1"/>
  <c r="EA9" i="11"/>
  <c r="EB9" i="11" s="1"/>
  <c r="ED9" i="11"/>
  <c r="EE9" i="11" s="1"/>
  <c r="DL20" i="11"/>
  <c r="DM20" i="11" s="1"/>
  <c r="DI20" i="11"/>
  <c r="DJ20" i="11" s="1"/>
  <c r="DU9" i="11"/>
  <c r="DV9" i="11" s="1"/>
  <c r="DR9" i="11"/>
  <c r="DS9" i="11" s="1"/>
  <c r="EA24" i="11"/>
  <c r="EB24" i="11" s="1"/>
  <c r="ED24" i="11"/>
  <c r="EE24" i="11" s="1"/>
  <c r="ED4" i="11"/>
  <c r="EE4" i="11" s="1"/>
  <c r="EA4" i="11"/>
  <c r="EB4" i="11" s="1"/>
  <c r="ED19" i="11"/>
  <c r="EE19" i="11" s="1"/>
  <c r="EA19" i="11"/>
  <c r="EB19" i="11" s="1"/>
  <c r="DR12" i="11"/>
  <c r="DS12" i="11" s="1"/>
  <c r="DU12" i="11"/>
  <c r="DV12" i="11" s="1"/>
  <c r="ED5" i="11"/>
  <c r="EE5" i="11" s="1"/>
  <c r="EA5" i="11"/>
  <c r="EB5" i="11" s="1"/>
  <c r="DI18" i="11"/>
  <c r="DJ18" i="11" s="1"/>
  <c r="DL18" i="11"/>
  <c r="DM18" i="11" s="1"/>
  <c r="DL8" i="11"/>
  <c r="DM8" i="11" s="1"/>
  <c r="DI8" i="11"/>
  <c r="DJ8" i="11" s="1"/>
  <c r="DI6" i="11"/>
  <c r="DJ6" i="11" s="1"/>
  <c r="DL6" i="11"/>
  <c r="DM6" i="11" s="1"/>
  <c r="DR24" i="11"/>
  <c r="DS24" i="11" s="1"/>
  <c r="DU24" i="11"/>
  <c r="DV24" i="11" s="1"/>
  <c r="DL12" i="11"/>
  <c r="DM12" i="11" s="1"/>
  <c r="DI12" i="11"/>
  <c r="DJ12" i="11" s="1"/>
  <c r="DR25" i="11"/>
  <c r="DS25" i="11" s="1"/>
  <c r="DU25" i="11"/>
  <c r="DV25" i="11" s="1"/>
  <c r="ED12" i="11"/>
  <c r="EE12" i="11" s="1"/>
  <c r="EA12" i="11"/>
  <c r="EB12" i="11" s="1"/>
  <c r="ED8" i="11"/>
  <c r="EE8" i="11" s="1"/>
  <c r="EA8" i="11"/>
  <c r="EB8" i="11" s="1"/>
  <c r="DR23" i="11"/>
  <c r="DS23" i="11" s="1"/>
  <c r="DU23" i="11"/>
  <c r="DV23" i="11" s="1"/>
  <c r="ED13" i="11"/>
  <c r="EE13" i="11" s="1"/>
  <c r="EA13" i="11"/>
  <c r="EB13" i="11" s="1"/>
  <c r="DU7" i="11"/>
  <c r="DV7" i="11" s="1"/>
  <c r="DR7" i="11"/>
  <c r="DS7" i="11" s="1"/>
  <c r="ED22" i="11"/>
  <c r="EE22" i="11" s="1"/>
  <c r="EA22" i="11"/>
  <c r="EB22" i="11" s="1"/>
  <c r="DL19" i="11"/>
  <c r="DM19" i="11" s="1"/>
  <c r="DI19" i="11"/>
  <c r="DJ19" i="11" s="1"/>
  <c r="DR14" i="11"/>
  <c r="DS14" i="11" s="1"/>
  <c r="DU14" i="11"/>
  <c r="DV14" i="11" s="1"/>
  <c r="DU5" i="11"/>
  <c r="DV5" i="11" s="1"/>
  <c r="DR5" i="11"/>
  <c r="DS5" i="11" s="1"/>
  <c r="DR15" i="11"/>
  <c r="DS15" i="11" s="1"/>
  <c r="DU15" i="11"/>
  <c r="DV15" i="11" s="1"/>
  <c r="DR17" i="11"/>
  <c r="DS17" i="11" s="1"/>
  <c r="DU17" i="11"/>
  <c r="DV17" i="11" s="1"/>
  <c r="DL9" i="11"/>
  <c r="DM9" i="11" s="1"/>
  <c r="DI9" i="11"/>
  <c r="DJ9" i="11" s="1"/>
  <c r="DL23" i="11"/>
  <c r="DM23" i="11" s="1"/>
  <c r="DI23" i="11"/>
  <c r="DJ23" i="11" s="1"/>
  <c r="DU11" i="11"/>
  <c r="DV11" i="11" s="1"/>
  <c r="DR11" i="11"/>
  <c r="DS11" i="11" s="1"/>
  <c r="ED20" i="11"/>
  <c r="EE20" i="11" s="1"/>
  <c r="EA20" i="11"/>
  <c r="EB20" i="11" s="1"/>
  <c r="DU21" i="11"/>
  <c r="DV21" i="11" s="1"/>
  <c r="DR21" i="11"/>
  <c r="DS21" i="11" s="1"/>
  <c r="DR18" i="11"/>
  <c r="DS18" i="11" s="1"/>
  <c r="DU18" i="11"/>
  <c r="DV18" i="11" s="1"/>
  <c r="DL13" i="11"/>
  <c r="DM13" i="11" s="1"/>
  <c r="DI13" i="11"/>
  <c r="DJ13" i="11" s="1"/>
  <c r="ED21" i="11"/>
  <c r="EE21" i="11" s="1"/>
  <c r="EA21" i="11"/>
  <c r="EB21" i="11" s="1"/>
  <c r="ED14" i="11"/>
  <c r="EE14" i="11" s="1"/>
  <c r="EA14" i="11"/>
  <c r="EB14" i="11" s="1"/>
  <c r="DR20" i="11"/>
  <c r="DS20" i="11" s="1"/>
  <c r="DU20" i="11"/>
  <c r="DV20" i="11" s="1"/>
  <c r="DI7" i="11"/>
  <c r="DJ7" i="11" s="1"/>
  <c r="DL7" i="11"/>
  <c r="DM7" i="11" s="1"/>
  <c r="ED6" i="11"/>
  <c r="EE6" i="11" s="1"/>
  <c r="EA6" i="11"/>
  <c r="EB6" i="11" s="1"/>
  <c r="DI5" i="11"/>
  <c r="DJ5" i="11" s="1"/>
  <c r="DL5" i="11"/>
  <c r="DM5" i="11" s="1"/>
  <c r="DR13" i="11"/>
  <c r="DS13" i="11" s="1"/>
  <c r="DU13" i="11"/>
  <c r="DV13" i="11" s="1"/>
  <c r="DU27" i="11"/>
  <c r="DV27" i="11" s="1"/>
  <c r="DR27" i="11"/>
  <c r="ED15" i="11"/>
  <c r="EE15" i="11" s="1"/>
  <c r="EA15" i="11"/>
  <c r="EB15" i="11" s="1"/>
  <c r="DI27" i="11"/>
  <c r="DL27" i="11"/>
  <c r="DM27" i="11" s="1"/>
  <c r="DL11" i="11"/>
  <c r="DM11" i="11" s="1"/>
  <c r="DI11" i="11"/>
  <c r="DJ11" i="11" s="1"/>
  <c r="DR22" i="11"/>
  <c r="DU22" i="11"/>
  <c r="DV22" i="11" s="1"/>
  <c r="DL4" i="11"/>
  <c r="DM4" i="11" s="1"/>
  <c r="DI4" i="11"/>
  <c r="DJ4" i="11" s="1"/>
  <c r="DU26" i="11"/>
  <c r="DV26" i="11" s="1"/>
  <c r="DR26" i="11"/>
  <c r="DS26" i="11" s="1"/>
  <c r="DR8" i="11"/>
  <c r="DS8" i="11" s="1"/>
  <c r="DU8" i="11"/>
  <c r="DV8" i="11" s="1"/>
  <c r="ED25" i="11"/>
  <c r="EE25" i="11" s="1"/>
  <c r="EA25" i="11"/>
  <c r="DU16" i="11"/>
  <c r="DV16" i="11" s="1"/>
  <c r="DR16" i="11"/>
  <c r="DS16" i="11" s="1"/>
  <c r="DI16" i="11"/>
  <c r="DJ16" i="11" s="1"/>
  <c r="DL16" i="11"/>
  <c r="DM16" i="11" s="1"/>
  <c r="ED7" i="11"/>
  <c r="EE7" i="11" s="1"/>
  <c r="EA7" i="11"/>
  <c r="EB7" i="11" s="1"/>
  <c r="DL24" i="11"/>
  <c r="DM24" i="11" s="1"/>
  <c r="DI24" i="11"/>
  <c r="DJ24" i="11" s="1"/>
  <c r="ED10" i="11"/>
  <c r="EE10" i="11" s="1"/>
  <c r="EA10" i="11"/>
  <c r="EB10" i="11" s="1"/>
  <c r="DU19" i="11"/>
  <c r="DV19" i="11" s="1"/>
  <c r="DR19" i="11"/>
  <c r="DS19" i="11" s="1"/>
  <c r="DL25" i="11"/>
  <c r="DM25" i="11" s="1"/>
  <c r="DI25" i="11"/>
  <c r="DJ25" i="11" s="1"/>
  <c r="EA26" i="11"/>
  <c r="ED26" i="11"/>
  <c r="EE26" i="11" s="1"/>
  <c r="DL22" i="11"/>
  <c r="DM22" i="11" s="1"/>
  <c r="DI22" i="11"/>
  <c r="DJ22" i="11" s="1"/>
  <c r="DL10" i="11"/>
  <c r="DM10" i="11" s="1"/>
  <c r="DI10" i="11"/>
  <c r="DJ10" i="11" s="1"/>
  <c r="DR10" i="11"/>
  <c r="DS10" i="11" s="1"/>
  <c r="DU10" i="11"/>
  <c r="DV10" i="11" s="1"/>
  <c r="EA17" i="11"/>
  <c r="EB17" i="11" s="1"/>
  <c r="ED17" i="11"/>
  <c r="EE17" i="11" s="1"/>
  <c r="ED18" i="11"/>
  <c r="EE18" i="11" s="1"/>
  <c r="EA18" i="11"/>
  <c r="EB18"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H54" i="4"/>
  <c r="DD23" i="4"/>
  <c r="DL21" i="4"/>
  <c r="DJ20" i="4"/>
  <c r="DH19" i="4"/>
  <c r="DF18" i="4"/>
  <c r="DL15" i="4"/>
  <c r="DF12" i="4"/>
  <c r="DJ8" i="4"/>
  <c r="DH7" i="4"/>
  <c r="DD5" i="4"/>
  <c r="DK45" i="4"/>
  <c r="DH44" i="4"/>
  <c r="DE43" i="4"/>
  <c r="DK41" i="4"/>
  <c r="DH40" i="4"/>
  <c r="DE39" i="4"/>
  <c r="DK37" i="4"/>
  <c r="DH36" i="4"/>
  <c r="DE35" i="4"/>
  <c r="DK33" i="4"/>
  <c r="DG31" i="4"/>
  <c r="DE30" i="4"/>
  <c r="DC29" i="4"/>
  <c r="DI26" i="4"/>
  <c r="DG25" i="4"/>
  <c r="DE24" i="4"/>
  <c r="DC23" i="4"/>
  <c r="DK21" i="4"/>
  <c r="DK15" i="4"/>
  <c r="DI14" i="4"/>
  <c r="DE12" i="4"/>
  <c r="DC11" i="4"/>
  <c r="DK9" i="4"/>
  <c r="DC5" i="4"/>
  <c r="DG33" i="4"/>
  <c r="DD36" i="4"/>
  <c r="DG45" i="4"/>
  <c r="DG44" i="4"/>
  <c r="DH26" i="4"/>
  <c r="DF25" i="4"/>
  <c r="DH20" i="4"/>
  <c r="DH14" i="4"/>
  <c r="DL10" i="4"/>
  <c r="DJ9" i="4"/>
  <c r="DG20" i="4"/>
  <c r="DE13" i="4"/>
  <c r="DC12" i="4"/>
  <c r="DG3" i="4"/>
  <c r="DC51" i="4"/>
  <c r="DK42" i="4"/>
  <c r="DE40" i="4"/>
  <c r="DL29" i="4"/>
  <c r="DJ28" i="4"/>
  <c r="DH27" i="4"/>
  <c r="DF26" i="4"/>
  <c r="DD51" i="4"/>
  <c r="DE48" i="4"/>
  <c r="DE51" i="4"/>
  <c r="DG34" i="4"/>
  <c r="DI7" i="4"/>
  <c r="DK8" i="4"/>
  <c r="DC10" i="4"/>
  <c r="DE11" i="4"/>
  <c r="DG12" i="4"/>
  <c r="DI13" i="4"/>
  <c r="DI19" i="4"/>
  <c r="DK20" i="4"/>
  <c r="DC22" i="4"/>
  <c r="DE23" i="4"/>
  <c r="DG24" i="4"/>
  <c r="DI25" i="4"/>
  <c r="DF42" i="4"/>
  <c r="DC41" i="4"/>
  <c r="DI39" i="4"/>
  <c r="DF38" i="4"/>
  <c r="DC37" i="4"/>
  <c r="DI35" i="4"/>
  <c r="DF34" i="4"/>
  <c r="DC33" i="4"/>
  <c r="DK31" i="4"/>
  <c r="DE28" i="4"/>
  <c r="DC27" i="4"/>
  <c r="DK25" i="4"/>
  <c r="DI24" i="4"/>
  <c r="DG23" i="4"/>
  <c r="DK53" i="4"/>
  <c r="DE52" i="4"/>
  <c r="DC54" i="4"/>
  <c r="DC6" i="4"/>
  <c r="DD6" i="4"/>
  <c r="DJ4" i="4"/>
  <c r="DC30" i="4"/>
  <c r="DF40" i="4"/>
  <c r="DH3" i="4"/>
  <c r="DK4" i="4"/>
  <c r="DE7" i="4"/>
  <c r="DG8" i="4"/>
  <c r="DI9" i="4"/>
  <c r="DK10" i="4"/>
  <c r="DG14" i="4"/>
  <c r="DI15" i="4"/>
  <c r="DK16" i="4"/>
  <c r="DC18" i="4"/>
  <c r="DE19" i="4"/>
  <c r="DJ27" i="4"/>
  <c r="DD30" i="4"/>
  <c r="DH32" i="4"/>
  <c r="DJ33" i="4"/>
  <c r="DD39" i="4"/>
  <c r="DJ41" i="4"/>
  <c r="DJ46" i="4"/>
  <c r="DJ42" i="4"/>
  <c r="DJ34" i="4"/>
  <c r="DC25" i="4"/>
  <c r="DM46" i="4"/>
  <c r="DH51" i="4"/>
  <c r="DF54" i="4"/>
  <c r="DI33" i="4"/>
  <c r="DE53" i="4"/>
  <c r="DK54" i="4"/>
  <c r="DF7" i="4"/>
  <c r="DH8" i="4"/>
  <c r="DD12" i="4"/>
  <c r="DF13" i="4"/>
  <c r="DJ21" i="4"/>
  <c r="DL22" i="4"/>
  <c r="DD24" i="4"/>
  <c r="DI38" i="4"/>
  <c r="DF37" i="4"/>
  <c r="DC36" i="4"/>
  <c r="DE54" i="4"/>
  <c r="DG26" i="4"/>
  <c r="DI45" i="4"/>
  <c r="DK38" i="4"/>
  <c r="DH38" i="4"/>
  <c r="DL41" i="4"/>
  <c r="DI48" i="4"/>
  <c r="DK28" i="4"/>
  <c r="DK46" i="4"/>
  <c r="DD31" i="4"/>
  <c r="DE49" i="4"/>
  <c r="DI51" i="4"/>
  <c r="DI18" i="4"/>
  <c r="DG17" i="4"/>
  <c r="DE16" i="4"/>
  <c r="DI27" i="4"/>
  <c r="DI53" i="4"/>
  <c r="DK44" i="4"/>
  <c r="DH43" i="4"/>
  <c r="DE42" i="4"/>
  <c r="DK40" i="4"/>
  <c r="DE38" i="4"/>
  <c r="DK36" i="4"/>
  <c r="DH35" i="4"/>
  <c r="DE34" i="4"/>
  <c r="DL32" i="4"/>
  <c r="DJ31" i="4"/>
  <c r="DH30" i="4"/>
  <c r="DF29" i="4"/>
  <c r="DD28" i="4"/>
  <c r="DL26" i="4"/>
  <c r="DL54" i="4"/>
  <c r="DL25" i="4"/>
  <c r="DM40" i="4"/>
  <c r="DL37" i="4"/>
  <c r="DD52" i="4"/>
  <c r="DF51" i="4"/>
  <c r="DC48" i="4"/>
  <c r="DG51" i="4"/>
  <c r="DG53" i="4"/>
  <c r="DD27" i="4"/>
  <c r="DF28" i="4"/>
  <c r="DH29" i="4"/>
  <c r="DJ30" i="4"/>
  <c r="DL31" i="4"/>
  <c r="DJ35" i="4"/>
  <c r="DD37" i="4"/>
  <c r="DG38" i="4"/>
  <c r="DJ39" i="4"/>
  <c r="DD41" i="4"/>
  <c r="DG42" i="4"/>
  <c r="DJ43" i="4"/>
  <c r="DD45" i="4"/>
  <c r="DD46" i="4"/>
  <c r="DJ44" i="4"/>
  <c r="DG43" i="4"/>
  <c r="DD42" i="4"/>
  <c r="DJ40" i="4"/>
  <c r="DG39" i="4"/>
  <c r="DD38" i="4"/>
  <c r="DJ36" i="4"/>
  <c r="DG35" i="4"/>
  <c r="DK32" i="4"/>
  <c r="DI31" i="4"/>
  <c r="DG30" i="4"/>
  <c r="DE29" i="4"/>
  <c r="DC28" i="4"/>
  <c r="DK26" i="4"/>
  <c r="DG18" i="4"/>
  <c r="DE17" i="4"/>
  <c r="DC16" i="4"/>
  <c r="DK14" i="4"/>
  <c r="DE5" i="4"/>
  <c r="DK3" i="4"/>
  <c r="DE46" i="4"/>
  <c r="DL35" i="4"/>
  <c r="DI28" i="4"/>
  <c r="DE32" i="4"/>
  <c r="DG37" i="4"/>
  <c r="DJ38" i="4"/>
  <c r="DG41" i="4"/>
  <c r="DD43" i="4"/>
  <c r="DG40" i="4"/>
  <c r="DF31" i="4"/>
  <c r="DE6" i="4"/>
  <c r="DG11" i="4"/>
  <c r="DC43" i="4"/>
  <c r="EA12" i="4"/>
  <c r="DI30" i="4"/>
  <c r="DH39" i="4"/>
  <c r="DM18" i="4"/>
  <c r="DK13" i="4"/>
  <c r="DY19" i="4"/>
  <c r="DI12" i="4"/>
  <c r="DC21" i="4"/>
  <c r="DI3" i="4"/>
  <c r="DK27" i="4"/>
  <c r="DI32" i="4"/>
  <c r="DI46" i="4"/>
  <c r="DJ3" i="4"/>
  <c r="DG13" i="4"/>
  <c r="DC17" i="4"/>
  <c r="DE18" i="4"/>
  <c r="DG19" i="4"/>
  <c r="DI20" i="4"/>
  <c r="DJ26" i="4"/>
  <c r="DL27" i="4"/>
  <c r="DH46" i="4"/>
  <c r="DG29" i="4"/>
  <c r="DC15" i="4"/>
  <c r="DE22" i="4"/>
  <c r="DH48" i="4"/>
  <c r="DH13" i="4"/>
  <c r="DJ14" i="4"/>
  <c r="DD17" i="4"/>
  <c r="DH25" i="4"/>
  <c r="DG46" i="4"/>
  <c r="DK51" i="4"/>
  <c r="DL48" i="4"/>
  <c r="DK52" i="4"/>
  <c r="DL3" i="4"/>
  <c r="DK47" i="4"/>
  <c r="DL5" i="4"/>
  <c r="DL40" i="4"/>
  <c r="DK48" i="4"/>
  <c r="DL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M15" i="4"/>
  <c r="DM4" i="4"/>
  <c r="DM9" i="4"/>
  <c r="DM27" i="4"/>
  <c r="DM35" i="4"/>
  <c r="DM41" i="4"/>
  <c r="DM24" i="4"/>
  <c r="DM10" i="4"/>
  <c r="DM16" i="4"/>
  <c r="DM5" i="4"/>
  <c r="DM34" i="4"/>
  <c r="DM11" i="4"/>
  <c r="DM17" i="4"/>
  <c r="DM6" i="4"/>
  <c r="DM12" i="4"/>
  <c r="DM33" i="4"/>
  <c r="DM42" i="4"/>
  <c r="DM3" i="4"/>
  <c r="DM23" i="4"/>
  <c r="DM7" i="4"/>
  <c r="DM13" i="4"/>
  <c r="DM32" i="4"/>
  <c r="EI12" i="4"/>
  <c r="DM21" i="4"/>
  <c r="DM26" i="4"/>
  <c r="DM31" i="4"/>
  <c r="DM37" i="4"/>
  <c r="DM8" i="4"/>
  <c r="DM14" i="4"/>
  <c r="DM28" i="4"/>
  <c r="DM48" i="4"/>
  <c r="DC144" i="11"/>
  <c r="DC137" i="11"/>
  <c r="DC122" i="11"/>
  <c r="DC130" i="11"/>
  <c r="DC132" i="11"/>
  <c r="DC107" i="11"/>
  <c r="DC123" i="11"/>
  <c r="DC100" i="11"/>
  <c r="DC116" i="11"/>
  <c r="DC120" i="11"/>
  <c r="DC109" i="11"/>
  <c r="DC88" i="11"/>
  <c r="DC102" i="11"/>
  <c r="DC95" i="11"/>
  <c r="DC108" i="11"/>
  <c r="DC96" i="11"/>
  <c r="DC84" i="11"/>
  <c r="DC72" i="11"/>
  <c r="DC60" i="11"/>
  <c r="DC39" i="11"/>
  <c r="DC48" i="11"/>
  <c r="DS22" i="11"/>
  <c r="DC36" i="11"/>
  <c r="EB16" i="11"/>
  <c r="DC12" i="11"/>
  <c r="DL45" i="4"/>
  <c r="DL52" i="4"/>
  <c r="DL36" i="4"/>
  <c r="DK49" i="4"/>
  <c r="DF47" i="4"/>
  <c r="DK50" i="4"/>
  <c r="DM20" i="4"/>
  <c r="DH45" i="4"/>
  <c r="DE44" i="4"/>
  <c r="DM30" i="4"/>
  <c r="DM47" i="4"/>
  <c r="DD35" i="4"/>
  <c r="DG36" i="4"/>
  <c r="DL34" i="4"/>
  <c r="DM19" i="4"/>
  <c r="DM43" i="4"/>
  <c r="DM44" i="4"/>
  <c r="DM22" i="4"/>
  <c r="DM25" i="4"/>
  <c r="DM29" i="4"/>
  <c r="DL28" i="4"/>
  <c r="DL9" i="4"/>
  <c r="DL53" i="4"/>
  <c r="DM39" i="4"/>
  <c r="DL30" i="4"/>
  <c r="DM36" i="4"/>
  <c r="DM38" i="4"/>
  <c r="DL16" i="4"/>
  <c r="DL7" i="4"/>
  <c r="DL4" i="4"/>
  <c r="DM45" i="4"/>
  <c r="DL49" i="4"/>
  <c r="DL42" i="4"/>
  <c r="DL33" i="4"/>
  <c r="DM54" i="4"/>
  <c r="DS27" i="11"/>
  <c r="EB26" i="11"/>
  <c r="DJ27" i="11"/>
  <c r="CL367" i="11"/>
  <c r="DY23" i="11"/>
  <c r="EB25" i="11"/>
  <c r="ER18" i="4" l="1"/>
  <c r="ER4" i="4"/>
  <c r="ER11"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3" i="11"/>
  <c r="EE23" i="11" s="1"/>
  <c r="EA23" i="11"/>
  <c r="EB23" i="11" s="1"/>
  <c r="DU6" i="11"/>
  <c r="DV6" i="11" s="1"/>
  <c r="DR6" i="11"/>
  <c r="DS6" i="11" s="1"/>
  <c r="EP12" i="4"/>
  <c r="ER12" i="4" s="1"/>
  <c r="DC371" i="11"/>
  <c r="DY29" i="11"/>
  <c r="DC369" i="11"/>
  <c r="EP5" i="4" l="1"/>
  <c r="ER5" i="4" s="1"/>
  <c r="ED29" i="11"/>
  <c r="EE29" i="11" s="1"/>
  <c r="EA29" i="11"/>
  <c r="EB29" i="11" s="1"/>
  <c r="EP19" i="4"/>
  <c r="ER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<sst xmlns="http://schemas.openxmlformats.org/spreadsheetml/2006/main" count="90008" uniqueCount="957">
  <si>
    <t>Commodity Name</t>
  </si>
  <si>
    <t>Origin Name</t>
  </si>
  <si>
    <t>Type</t>
  </si>
  <si>
    <t>Package</t>
  </si>
  <si>
    <t>Variety</t>
  </si>
  <si>
    <t>Date</t>
  </si>
  <si>
    <t>District</t>
  </si>
  <si>
    <t>Pounds</t>
  </si>
  <si>
    <t>Trans Mode</t>
  </si>
  <si>
    <t>Package Count</t>
  </si>
  <si>
    <t>Car/Van Count</t>
  </si>
  <si>
    <t>Season</t>
  </si>
  <si>
    <t>Environment</t>
  </si>
  <si>
    <t>Import/Export</t>
  </si>
  <si>
    <t>Adjustments</t>
  </si>
  <si>
    <t>WATERMELONS, SEEDED</t>
  </si>
  <si>
    <t>ALABAMA</t>
  </si>
  <si>
    <t>CWT</t>
  </si>
  <si>
    <t>RED FLESH</t>
  </si>
  <si>
    <t>Truck</t>
  </si>
  <si>
    <t>WATERMELONS, SEEDLESS</t>
  </si>
  <si>
    <t>WATERMELONS</t>
  </si>
  <si>
    <t>ARIZONA</t>
  </si>
  <si>
    <t>BINS 24 INCH</t>
  </si>
  <si>
    <t>WESTERN ARIZONA</t>
  </si>
  <si>
    <t>CTNS</t>
  </si>
  <si>
    <t>Organic</t>
  </si>
  <si>
    <t>CENTRAL ARIZONA</t>
  </si>
  <si>
    <t>RED FLESH MINIATURE</t>
  </si>
  <si>
    <t>CALIFORNIA</t>
  </si>
  <si>
    <t>SAN JOAQUIN VALLEY DISTRICT</t>
  </si>
  <si>
    <t>IMPERIAL VALLEY DISTRICT</t>
  </si>
  <si>
    <t>COSTA RICA</t>
  </si>
  <si>
    <t>Boat</t>
  </si>
  <si>
    <t>Import</t>
  </si>
  <si>
    <t>week ending amount</t>
  </si>
  <si>
    <t>IMPORTS THROUGH PHILADELPHIA-CAMDEN</t>
  </si>
  <si>
    <t>IMPORTS THROUGH SOUTH FLORIDA/TAMPA</t>
  </si>
  <si>
    <t>IMPORTS THROUGH GALVESTON (TEXAS)</t>
  </si>
  <si>
    <t>IMPORTS THROUGH HOUSTON</t>
  </si>
  <si>
    <t>DELAWARE</t>
  </si>
  <si>
    <t>DELAWARE DISTRICT</t>
  </si>
  <si>
    <t>FLORIDA</t>
  </si>
  <si>
    <t>FLORIDA DISTRICTS</t>
  </si>
  <si>
    <t>GEORGIA</t>
  </si>
  <si>
    <t>GEORGIA DISTRICT</t>
  </si>
  <si>
    <t>GUATEMALA</t>
  </si>
  <si>
    <t>IMPORTS THROUGH LOS ANGELES-LONG BEACH</t>
  </si>
  <si>
    <t>IMPORTS THROUGH WILMINGTON (DELAWARE)</t>
  </si>
  <si>
    <t>HONDURAS</t>
  </si>
  <si>
    <t>INDIANA</t>
  </si>
  <si>
    <t>INDIANA DISTRICT</t>
  </si>
  <si>
    <t>MARYLAND</t>
  </si>
  <si>
    <t>MARYLAND DISTRICT</t>
  </si>
  <si>
    <t>MEXICO</t>
  </si>
  <si>
    <t>MEXICO CROSSINGS THROUGH PROGRESO, TX</t>
  </si>
  <si>
    <t>MEXICO CROSSINGS THROUGH PHARR, TX</t>
  </si>
  <si>
    <t>MEXICO CROSSINGS THROUGH OTAY MESA</t>
  </si>
  <si>
    <t>MEXICO CROSSINGS THRU NOGALES</t>
  </si>
  <si>
    <t>MEXICO CROSSINGS THROUGH RIO GRANDE CITY</t>
  </si>
  <si>
    <t>IMPORTS THROUGH PANAMA CITY (FLORIDA)</t>
  </si>
  <si>
    <t>MEXICO CROSSINGS THROUGH EL PASO, TX</t>
  </si>
  <si>
    <t>MEXICO CROSSINGS THROUGH CALEXICO</t>
  </si>
  <si>
    <t>MEXICO CROSSINGS THROUGH SAN LUIS</t>
  </si>
  <si>
    <t>MEXICO CROSSINGS THROUGH EAGLE PASS, TX</t>
  </si>
  <si>
    <t>MICHIGAN</t>
  </si>
  <si>
    <t>MICHIGAN DISTRICT</t>
  </si>
  <si>
    <t>MISSISSIPPI</t>
  </si>
  <si>
    <t>MISSOURI</t>
  </si>
  <si>
    <t>SOUTHEAST MISSOURI</t>
  </si>
  <si>
    <t>NORTH CAROLINA</t>
  </si>
  <si>
    <t>NORTH CAROLINA DISTRICT</t>
  </si>
  <si>
    <t>OKLAHOMA</t>
  </si>
  <si>
    <t>OKLAHOMA DISTRICT</t>
  </si>
  <si>
    <t>PANAMA</t>
  </si>
  <si>
    <t>SOUTH CAROLINA</t>
  </si>
  <si>
    <t>SOUTH CAROLINA DISTRICT</t>
  </si>
  <si>
    <t>TEXAS</t>
  </si>
  <si>
    <t>LOWER RIO GRANDE VALLEY</t>
  </si>
  <si>
    <t>ALL TEXAS DISTRICTS</t>
  </si>
  <si>
    <t>SOUTH TEXAS</t>
  </si>
  <si>
    <t>VIRGINIA</t>
  </si>
  <si>
    <t>VIRGINIA DISTRICT</t>
  </si>
  <si>
    <t>BRAZIL</t>
  </si>
  <si>
    <t>DOMINICAN REPUBLIC</t>
  </si>
  <si>
    <t>IMPORTS THROUGH SAN JUAN (PUERTO RICO)</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</si>
  <si>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</si>
  <si>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</si>
  <si>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</si>
  <si>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</si>
  <si>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</si>
  <si>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</si>
  <si>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</si>
  <si>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</si>
  <si>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</si>
  <si>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</si>
  <si>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</si>
  <si>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</si>
  <si>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</si>
  <si>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</si>
  <si>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</si>
  <si>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</si>
  <si>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</si>
  <si>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</si>
  <si>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</si>
  <si>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</si>
  <si>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</si>
  <si>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</si>
  <si>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</si>
  <si>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</si>
  <si>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</si>
  <si>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</si>
  <si>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</si>
  <si>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</si>
  <si>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</si>
  <si>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</si>
  <si>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</si>
  <si>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</si>
  <si>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</si>
  <si>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</si>
  <si>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</si>
  <si>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</si>
  <si>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</si>
  <si>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</si>
  <si>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</si>
  <si>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</si>
  <si>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</si>
  <si>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</si>
  <si>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</si>
  <si>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</si>
  <si>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</si>
  <si>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</si>
  <si>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</si>
  <si>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</si>
  <si>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</si>
  <si>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</si>
  <si>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</si>
  <si>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</si>
  <si>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</si>
  <si>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</si>
  <si>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</si>
  <si>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</si>
  <si>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</si>
  <si>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</si>
  <si>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</si>
  <si>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</si>
  <si>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</si>
  <si>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</si>
  <si>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</si>
  <si>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</si>
  <si>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</si>
  <si>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</si>
  <si>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</si>
  <si>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</si>
  <si>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</si>
  <si>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</si>
  <si>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</si>
  <si>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</si>
  <si>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</si>
  <si>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</si>
  <si>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</si>
  <si>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</si>
  <si>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</si>
  <si>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</si>
  <si>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</si>
  <si>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</si>
  <si>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</si>
  <si>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</si>
  <si>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</si>
  <si>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</si>
  <si>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</si>
  <si>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</si>
  <si>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</si>
  <si>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</si>
  <si>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</si>
  <si>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</si>
  <si>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</si>
  <si>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</si>
  <si>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</si>
  <si>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</si>
  <si>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</si>
  <si>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</si>
  <si>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</si>
  <si>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</si>
  <si>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</si>
  <si>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</si>
  <si>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</si>
  <si>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</si>
  <si>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</si>
  <si>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</si>
  <si>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</si>
  <si>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</si>
  <si>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</si>
  <si>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</si>
  <si>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</si>
  <si>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</si>
  <si>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</si>
  <si>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</si>
  <si>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</si>
  <si>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</si>
  <si>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</si>
  <si>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</si>
  <si>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</si>
  <si>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</si>
  <si>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</si>
  <si>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</si>
  <si>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</si>
  <si>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</si>
  <si>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</si>
  <si>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</si>
  <si>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</si>
  <si>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</si>
  <si>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</si>
  <si>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</si>
  <si>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</si>
  <si>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</si>
  <si>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</si>
  <si>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</si>
  <si>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</si>
  <si>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</si>
  <si>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</si>
  <si>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</si>
  <si>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</si>
  <si>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</si>
  <si>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</si>
  <si>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</si>
  <si>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</si>
  <si>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</si>
  <si>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</si>
  <si>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</si>
  <si>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</si>
  <si>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</si>
  <si>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</si>
  <si>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</si>
  <si>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</si>
  <si>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</si>
  <si>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</si>
  <si>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</si>
  <si>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</si>
  <si>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</si>
  <si>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</si>
  <si>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</si>
  <si>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</si>
  <si>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</si>
  <si>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</si>
  <si>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</si>
  <si>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</si>
  <si>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</si>
  <si>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</si>
  <si>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</si>
  <si>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</si>
  <si>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</si>
  <si>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</si>
  <si>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</si>
  <si>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</si>
  <si>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</si>
  <si>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</si>
  <si>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</si>
  <si>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</si>
  <si>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</si>
  <si>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</si>
  <si>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</si>
  <si>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</si>
  <si>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</si>
  <si>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</si>
  <si>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</si>
  <si>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</si>
  <si>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</si>
  <si>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</si>
  <si>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</si>
  <si>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</si>
  <si>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</si>
  <si>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</si>
  <si>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</si>
  <si>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</si>
  <si>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</si>
  <si>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</si>
  <si>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</si>
  <si>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</si>
  <si>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</si>
  <si>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</si>
  <si>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</si>
  <si>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</si>
  <si>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</si>
  <si>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</si>
  <si>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</si>
  <si>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</si>
  <si>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</si>
  <si>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</si>
  <si>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</si>
  <si>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</si>
  <si>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</si>
  <si>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</si>
  <si>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</si>
  <si>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</si>
  <si>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</si>
  <si>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</si>
  <si>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</si>
  <si>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</si>
  <si>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</si>
  <si>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</si>
  <si>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</si>
  <si>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</si>
  <si>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</si>
  <si>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</si>
  <si>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</si>
  <si>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</si>
  <si>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</si>
  <si>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</si>
  <si>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</si>
  <si>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</si>
  <si>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</si>
  <si>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</si>
  <si>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</si>
  <si>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</si>
  <si>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</si>
  <si>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</si>
  <si>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</si>
  <si>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</si>
  <si>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</si>
  <si>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</si>
  <si>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</si>
  <si>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</si>
  <si>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</si>
  <si>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</si>
  <si>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</si>
  <si>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</si>
  <si>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</si>
  <si>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</si>
  <si>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</si>
  <si>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</si>
  <si>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</si>
  <si>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</si>
  <si>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</si>
  <si>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</si>
  <si>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</si>
  <si>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</si>
  <si>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</si>
  <si>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</si>
  <si>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</si>
  <si>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</si>
  <si>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</si>
  <si>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</si>
  <si>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</si>
  <si>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</si>
  <si>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</si>
  <si>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</si>
  <si>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</si>
  <si>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</si>
  <si>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</si>
  <si>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</si>
  <si>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</si>
  <si>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</si>
  <si>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</si>
  <si>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</si>
  <si>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</si>
  <si>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</si>
  <si>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</si>
  <si>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</si>
  <si>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</si>
  <si>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</si>
  <si>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</si>
  <si>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</si>
  <si>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</si>
  <si>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</si>
  <si>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</si>
  <si>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</si>
  <si>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</si>
  <si>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</si>
  <si>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</si>
  <si>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</si>
  <si>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</si>
  <si>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</si>
  <si>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</si>
  <si>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</si>
  <si>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</si>
  <si>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</si>
  <si>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</si>
  <si>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</si>
  <si>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</si>
  <si>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</si>
  <si>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</si>
  <si>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</si>
  <si>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</si>
  <si>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</si>
  <si>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</si>
  <si>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</si>
  <si>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</si>
  <si>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</si>
  <si>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</si>
  <si>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</si>
  <si>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</si>
  <si>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</si>
  <si>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</si>
  <si>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</si>
  <si>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</si>
  <si>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</si>
  <si>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</si>
  <si>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</si>
  <si>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</si>
  <si>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</si>
  <si>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</si>
  <si>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</si>
  <si>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</si>
  <si>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</si>
  <si>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</si>
  <si>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</si>
  <si>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</si>
  <si>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</si>
  <si>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</si>
  <si>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</si>
  <si>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</si>
  <si>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</si>
  <si>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</si>
  <si>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</si>
  <si>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</si>
  <si>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</si>
  <si>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</si>
  <si>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</si>
  <si>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</si>
  <si>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</si>
  <si>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</si>
  <si>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</si>
  <si>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</si>
  <si>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</si>
  <si>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</si>
  <si>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</si>
  <si>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</si>
  <si>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</si>
  <si>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</si>
  <si>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</si>
  <si>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</si>
  <si>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</si>
  <si>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</si>
  <si>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</si>
  <si>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</si>
  <si>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</si>
  <si>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</si>
  <si>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</si>
  <si>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</si>
  <si>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</si>
  <si>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</si>
  <si>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</si>
  <si>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</si>
  <si>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</si>
  <si>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</si>
  <si>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</si>
  <si>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</si>
  <si>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</si>
  <si>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</si>
  <si>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</si>
  <si>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</si>
  <si>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</si>
  <si>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</si>
  <si>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</si>
  <si>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</si>
  <si>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</si>
  <si>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</si>
  <si>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</si>
  <si>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</si>
  <si>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</si>
  <si>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</si>
  <si>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</si>
  <si>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</si>
  <si>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</si>
  <si>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</si>
  <si>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</si>
  <si>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</si>
  <si>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</si>
  <si>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</si>
  <si>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</si>
  <si>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</si>
  <si>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</si>
  <si>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</si>
  <si>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</si>
  <si>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</si>
  <si>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</si>
  <si>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</si>
  <si>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</si>
  <si>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</si>
  <si>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</si>
  <si>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</si>
  <si>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</si>
  <si>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</si>
  <si>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</si>
  <si>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</si>
  <si>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</si>
  <si>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</si>
  <si>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</si>
  <si>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</si>
  <si>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</si>
  <si>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</si>
  <si>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</si>
  <si>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</si>
  <si>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</si>
  <si>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</si>
  <si>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</si>
  <si>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</si>
  <si>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</si>
  <si>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</si>
  <si>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</si>
  <si>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</si>
  <si>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</si>
  <si>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</si>
  <si>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</si>
  <si>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</si>
  <si>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</si>
  <si>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</si>
  <si>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</si>
  <si>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</si>
  <si>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</si>
  <si>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</si>
  <si>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</si>
  <si>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</si>
  <si>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</si>
  <si>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</si>
  <si>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</si>
  <si>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</si>
  <si>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</si>
  <si>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</si>
  <si>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</si>
  <si>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</si>
  <si>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</si>
  <si>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</si>
  <si>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</si>
  <si>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</si>
  <si>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</si>
  <si>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</si>
  <si>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</si>
  <si>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</si>
  <si>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</si>
  <si>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</si>
  <si>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</si>
  <si>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</si>
  <si>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</si>
  <si>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</si>
  <si>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</si>
  <si>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</si>
  <si>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</si>
  <si>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</si>
  <si>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</si>
  <si>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</si>
  <si>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</si>
  <si>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</si>
  <si>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Downloaded data from AMS Market News Portal</t>
  </si>
  <si>
    <t>5-Year Avg</t>
  </si>
  <si>
    <t>Total weekly movement through the most recently completed week</t>
  </si>
  <si>
    <t>Average weekly seedless FOB through the most recently completed week</t>
  </si>
  <si>
    <t>Total weekly revenue through the most recently completed week</t>
  </si>
  <si>
    <t>MEXICO CROSSINGS THROUGH ROMA, TX</t>
  </si>
  <si>
    <t>BINS 36 INCH</t>
  </si>
  <si>
    <t>Seedless FOB</t>
  </si>
  <si>
    <t>Estimated Revenue</t>
  </si>
  <si>
    <t>Metric</t>
  </si>
  <si>
    <t>Year to Date</t>
  </si>
  <si>
    <t>MEXICO CROSSINGS THROUGH PRESIDIO, TX</t>
  </si>
  <si>
    <t>% v Avg.</t>
  </si>
  <si>
    <r>
      <rPr>
        <sz val="10"/>
        <color indexed="8"/>
        <rFont val="Montserrat"/>
        <family val="3"/>
      </rPr>
      <t>*</t>
    </r>
    <r>
      <rPr>
        <sz val="10"/>
        <color indexed="10"/>
        <rFont val="Montserrat"/>
        <family val="3"/>
      </rPr>
      <t xml:space="preserve">FOB is taken from USDA figures and is an average
of AMS Market News reports for seedless watermelon FOBs
Revenue extrapolated from non weighted average
for internal use and nothing more. </t>
    </r>
  </si>
  <si>
    <t>Compiled by NWPB</t>
  </si>
  <si>
    <t>To Date</t>
  </si>
  <si>
    <t>Compiled by National Watermelon Promotion Board</t>
  </si>
  <si>
    <t>CANADA</t>
  </si>
  <si>
    <t>IMPORTS THROUGH DERBY LINE (VERMONT)</t>
  </si>
  <si>
    <t>IMPORTS THROUGH PORT HURON (MICHIGAN)</t>
  </si>
  <si>
    <t>IMPORTS THROUGH DETROIT</t>
  </si>
  <si>
    <t>Greenhouse</t>
  </si>
  <si>
    <t>IMPORTS THROUGH PT CANAVERAL (FLORIDA)</t>
  </si>
  <si>
    <t>MEXICO CROSSINGS THROUGH SANTA TERESA, NM</t>
  </si>
  <si>
    <t>IMPORTS THROUGH BUFFALO</t>
  </si>
  <si>
    <t>IMPORTS THROUGH PORT HUENEME (CALIF)</t>
  </si>
  <si>
    <t>IMPORTS THROUGH JACKMAN (MAINE)</t>
  </si>
  <si>
    <t>IMPORTS THROUGH CHAMPLAIN (NEW YORK)</t>
  </si>
  <si>
    <t>MEXICO CROSSINGS THRU TEXAS</t>
  </si>
  <si>
    <t>IMPORTS THROUGH MIAMI AIRPORT</t>
  </si>
  <si>
    <t>Air</t>
  </si>
  <si>
    <t>IMPORTS THROUGH FREEPORT (TEXAS)</t>
  </si>
  <si>
    <t>added for 01/24/2023 on 01/25/2023</t>
  </si>
  <si>
    <t>RED FLESH SEEDLESS TYPE</t>
  </si>
  <si>
    <t>added for 02/21/2023 on 02/22/2023</t>
  </si>
  <si>
    <t>subtracted on 02/22/2023</t>
  </si>
  <si>
    <t>added for 03/16/2023 on 03/17/2023</t>
  </si>
  <si>
    <t>added for 03/17/2023 on 03/20/2023</t>
  </si>
  <si>
    <t>added for 03/22/2023 on 03/23/2023</t>
  </si>
  <si>
    <t>subtracted on 03/24/2023</t>
  </si>
  <si>
    <t>added for 03/24/2023 on 03/27/2023</t>
  </si>
  <si>
    <t>added for 03/25/2023 on 03/27/2023</t>
  </si>
  <si>
    <t>added for 03/26/2023 on 03/27/2023</t>
  </si>
  <si>
    <t>added for 04/17/2023 on 04/18/2023</t>
  </si>
  <si>
    <t>subtracted on 05/09/2023</t>
  </si>
  <si>
    <t>added for 05/08/2023 on 05/09/2023</t>
  </si>
  <si>
    <t>added for 05/08/2023 on 05/10/2023</t>
  </si>
  <si>
    <t>added for 05/09/2023 on 05/12/2023</t>
  </si>
  <si>
    <t>added for 05/10/2023 on 05/12/2023</t>
  </si>
  <si>
    <t>added for 05/11/2023 on 05/12/2023</t>
  </si>
  <si>
    <t>added for 05/18/2023 on 05/19/2023</t>
  </si>
  <si>
    <t>added for 05/17/2023 on 05/19/2023</t>
  </si>
  <si>
    <t>added for 05/24/2023 on 05/25/2023</t>
  </si>
  <si>
    <t>added for 05/23/2023 on 05/25/2023</t>
  </si>
  <si>
    <t>added for 06/01/2023 on 06/02/2023</t>
  </si>
  <si>
    <t>added for 05/31/2023 on 06/02/2023</t>
  </si>
  <si>
    <t>added for 06/05/2023 on 06/06/2023</t>
  </si>
  <si>
    <t>added for 06/03/2023 on 06/06/2023</t>
  </si>
  <si>
    <t>added for 06/07/2023 on 06/08/2023</t>
  </si>
  <si>
    <t>added for 05/24/2023 on 06/06/2023</t>
  </si>
  <si>
    <t>added for 05/25/2023 on 06/06/2023</t>
  </si>
  <si>
    <t>added for 05/26/2023 on 06/06/2023</t>
  </si>
  <si>
    <t>added for 05/29/2023 on 06/06/2023</t>
  </si>
  <si>
    <t>added for 05/30/2023 on 06/06/2023</t>
  </si>
  <si>
    <t>added for 05/31/2023 on 06/06/2023</t>
  </si>
  <si>
    <t>added for 06/01/2023 on 06/06/2023</t>
  </si>
  <si>
    <t>added for 06/02/2023 on 06/06/2023</t>
  </si>
  <si>
    <t>added for 06/06/2023 on 06/07/2023</t>
  </si>
  <si>
    <t>added for 06/08/2023 on 06/14/2023</t>
  </si>
  <si>
    <t>subtracted on 06/15/2023</t>
  </si>
  <si>
    <t>added for 06/09/2023 on 06/14/2023</t>
  </si>
  <si>
    <t>added for 06/10/2023 on 06/14/2023</t>
  </si>
  <si>
    <t>added for 06/11/2023 on 06/14/2023</t>
  </si>
  <si>
    <t>added for 06/12/2023 on 06/14/2023</t>
  </si>
  <si>
    <t>added for 06/13/2023 on 06/14/2023</t>
  </si>
  <si>
    <t>added for 06/10/2023 on 06/12/2023</t>
  </si>
  <si>
    <t>added for 06/08/2023 on 06/15/2023</t>
  </si>
  <si>
    <t>added for 06/09/2023 on 06/15/2023</t>
  </si>
  <si>
    <t>added for 06/10/2023 on 06/15/2023</t>
  </si>
  <si>
    <t>added for 06/11/2023 on 06/15/2023</t>
  </si>
  <si>
    <t>added for 06/12/2023 on 06/15/2023</t>
  </si>
  <si>
    <t>added for 06/13/2023 on 06/15/2023</t>
  </si>
  <si>
    <t>added for 06/12/2023 on 06/13/2023</t>
  </si>
  <si>
    <t>added for 06/15/2023 on 06/16/2023</t>
  </si>
  <si>
    <t>added for 06/20/2023 on 06/24/2023</t>
  </si>
  <si>
    <t>added for 06/17/2023 on 06/21/2023</t>
  </si>
  <si>
    <t>added for 06/18/2023 on 06/21/2023</t>
  </si>
  <si>
    <t>added for 06/19/2023 on 06/21/2023</t>
  </si>
  <si>
    <t>added for 06/20/2023 on 06/21/2023</t>
  </si>
  <si>
    <t>added for 06/20/2023 on 06/22/2023</t>
  </si>
  <si>
    <t>added for 06/26/2023 on 06/27/2023</t>
  </si>
  <si>
    <t>added for 06/24/2023 on 06/27/2023</t>
  </si>
  <si>
    <t>added for 06/23/2023 on 06/27/2023</t>
  </si>
  <si>
    <t>added for 06/22/2023 on 06/27/2023</t>
  </si>
  <si>
    <t>added for 06/21/2023 on 06/27/2023</t>
  </si>
  <si>
    <t>added for 06/20/2023 on 06/27/2023</t>
  </si>
  <si>
    <t>added for 06/19/2023 on 06/27/2023</t>
  </si>
  <si>
    <t>added for 06/16/2023 on 06/27/2023</t>
  </si>
  <si>
    <t>added for 06/15/2023 on 06/27/2023</t>
  </si>
  <si>
    <t>added for 06/14/2023 on 06/27/2023</t>
  </si>
  <si>
    <t>added for 06/13/2023 on 06/27/2023</t>
  </si>
  <si>
    <t>added for 06/12/2023 on 06/27/2023</t>
  </si>
  <si>
    <t>added for 06/10/2023 on 06/27/2023</t>
  </si>
  <si>
    <t>added for 06/09/2023 on 06/27/2023</t>
  </si>
  <si>
    <t>added for 06/08/2023 on 06/27/2023</t>
  </si>
  <si>
    <t>added for 06/07/2023 on 06/27/2023</t>
  </si>
  <si>
    <t>PALO VERDE VALLEY</t>
  </si>
  <si>
    <t>added for 06/29/2023 on 06/30/2023</t>
  </si>
  <si>
    <t>added for 06/28/2023 on 06/30/2023</t>
  </si>
  <si>
    <t>added for 06/27/2023 on 06/30/2023</t>
  </si>
  <si>
    <t>added for 06/29/2023 on 07/05/2023</t>
  </si>
  <si>
    <t>added for 06/30/2023 on 07/05/2023</t>
  </si>
  <si>
    <t>added for 07/01/2023 on 07/05/2023</t>
  </si>
  <si>
    <t>added for 07/03/2023 on 07/05/2023</t>
  </si>
  <si>
    <t>RED FLESH SEEDED TYPE</t>
  </si>
  <si>
    <t>added for 07/03/2023 on 07/07/2023</t>
  </si>
  <si>
    <t>added for 07/04/2023 on 07/07/2023</t>
  </si>
  <si>
    <t>added for 07/05/2023 on 07/07/2023</t>
  </si>
  <si>
    <t>added for 07/06/2023 on 07/07/2023</t>
  </si>
  <si>
    <t>added for 07/07/2023 on 07/10/2023</t>
  </si>
  <si>
    <t>added for 07/06/2023 on 07/10/2023</t>
  </si>
  <si>
    <t>added for 07/08/2023 on 07/10/2023</t>
  </si>
  <si>
    <t>subtracted on 07/10/2023</t>
  </si>
  <si>
    <t>added for 07/03/2023 on 07/10/2023</t>
  </si>
  <si>
    <t>added for 07/09/2023 on 07/10/2023</t>
  </si>
  <si>
    <t>added for 07/10/2023 on 07/12/2023</t>
  </si>
  <si>
    <t>added for 07/11/2023 on 07/12/2023</t>
  </si>
  <si>
    <t>added for 07/17/2023 on 07/18/2023</t>
  </si>
  <si>
    <t>added for 06/27/2023 on 07/21/2023</t>
  </si>
  <si>
    <t>added for 06/29/2023 on 07/21/2023</t>
  </si>
  <si>
    <t>added for 07/03/2023 on 07/21/2023</t>
  </si>
  <si>
    <t>added for 07/05/2023 on 07/21/2023</t>
  </si>
  <si>
    <t>added for 07/21/2023 on 07/24/2023</t>
  </si>
  <si>
    <t>subtracted on 07/26/2023</t>
  </si>
  <si>
    <t>added for 06/30/2023 on 07/26/2023</t>
  </si>
  <si>
    <t>added for 06/23/2023 on 07/26/2023</t>
  </si>
  <si>
    <t>added for 06/24/2023 on 07/26/2023</t>
  </si>
  <si>
    <t>added for 06/25/2023 on 07/26/2023</t>
  </si>
  <si>
    <t>added for 06/26/2023 on 07/26/2023</t>
  </si>
  <si>
    <t>added for 06/27/2023 on 07/26/2023</t>
  </si>
  <si>
    <t>added for 07/22/2023 on 07/24/2023</t>
  </si>
  <si>
    <t>added for 07/23/2023 on 07/24/2023</t>
  </si>
  <si>
    <t>added for 07/24/2023 on 07/26/2023</t>
  </si>
  <si>
    <t>added for 07/31/2023 on 08/01/2023</t>
  </si>
  <si>
    <t>added for 07/29/2023 on 08/01/2023</t>
  </si>
  <si>
    <t>added for 07/31/2023 on 08/10/2023</t>
  </si>
  <si>
    <t>added for 08/01/2023 on 08/10/2023</t>
  </si>
  <si>
    <t>added for 08/02/2023 on 08/10/2023</t>
  </si>
  <si>
    <t>added for 08/03/2023 on 08/10/2023</t>
  </si>
  <si>
    <t>added for 08/04/2023 on 08/10/2023</t>
  </si>
  <si>
    <t>added for 08/05/2023 on 08/10/2023</t>
  </si>
  <si>
    <t>added for 08/07/2023 on 08/10/2023</t>
  </si>
  <si>
    <t>added for 08/08/2023 on 08/10/2023</t>
  </si>
  <si>
    <t>added for 08/09/2023 on 08/10/2023</t>
  </si>
  <si>
    <t>added for 08/06/2023 on 08/08/2023</t>
  </si>
  <si>
    <t>added for 08/07/2023 on 08/08/2023</t>
  </si>
  <si>
    <t>added for 08/04/2023 on 08/07/2023</t>
  </si>
  <si>
    <t>added for 08/05/2023 on 08/07/2023</t>
  </si>
  <si>
    <t>added for 08/06/2023 on 08/07/2023</t>
  </si>
  <si>
    <t>added for 08/09/2023 on 08/14/2023</t>
  </si>
  <si>
    <t>added for 08/10/2023 on 08/14/2023</t>
  </si>
  <si>
    <t>subtracted on 08/14/2023</t>
  </si>
  <si>
    <t>added for 08/13/2023 on 08/14/2023</t>
  </si>
  <si>
    <t>added for 08/23/2023 on 08/24/2023</t>
  </si>
  <si>
    <t>subtracted on 08/21/2023</t>
  </si>
  <si>
    <t>added for 08/18/2023 on 08/21/2023</t>
  </si>
  <si>
    <t>added for 08/19/2023 on 08/21/2023</t>
  </si>
  <si>
    <t>added for 08/20/2023 on 08/21/2023</t>
  </si>
  <si>
    <t>added for 08/21/2023 on 08/22/2023</t>
  </si>
  <si>
    <t>subtracted on 08/23/2023</t>
  </si>
  <si>
    <t>added for 06/27/2023 on 08/23/2023</t>
  </si>
  <si>
    <t>added for 06/28/2023 on 08/23/2023</t>
  </si>
  <si>
    <t>added for 06/29/2023 on 08/23/2023</t>
  </si>
  <si>
    <t>added for 06/30/2023 on 08/23/2023</t>
  </si>
  <si>
    <t>added for 07/03/2023 on 08/29/2023</t>
  </si>
  <si>
    <t>added for 07/05/2023 on 08/29/2023</t>
  </si>
  <si>
    <t>added for 07/06/2023 on 08/29/2023</t>
  </si>
  <si>
    <t>added for 07/07/2023 on 08/29/2023</t>
  </si>
  <si>
    <t>added for 07/08/2023 on 08/29/2023</t>
  </si>
  <si>
    <t>added for 07/10/2023 on 08/29/2023</t>
  </si>
  <si>
    <t>added for 07/11/2023 on 08/29/2023</t>
  </si>
  <si>
    <t>added for 07/12/2023 on 08/29/2023</t>
  </si>
  <si>
    <t>added for 07/13/2023 on 08/29/2023</t>
  </si>
  <si>
    <t>added for 07/14/2023 on 08/29/2023</t>
  </si>
  <si>
    <t>added for 07/15/2023 on 08/29/2023</t>
  </si>
  <si>
    <t>added for 07/17/2023 on 08/29/2023</t>
  </si>
  <si>
    <t>added for 07/18/2023 on 08/29/2023</t>
  </si>
  <si>
    <t>added for 07/19/2023 on 08/29/2023</t>
  </si>
  <si>
    <t>subtracted on 08/29/2023</t>
  </si>
  <si>
    <t>added for 09/12/2023 on 09/13/2023</t>
  </si>
  <si>
    <t>added for 09/13/2023 on 09/14/2023</t>
  </si>
  <si>
    <t>added for 09/11/2023 on 09/13/2023</t>
  </si>
  <si>
    <t>added for 09/11/2023 on 09/12/2023</t>
  </si>
  <si>
    <t>MEXICO CROSSINGS THROUGH LAREDO, TX</t>
  </si>
  <si>
    <t>added for 09/18/2023 on 09/19/2023</t>
  </si>
  <si>
    <t>IMPORTS THROUGH ALEXANDRIA BAY (NY)</t>
  </si>
  <si>
    <t>added for 09/27/2023 on 09/28/2023</t>
  </si>
  <si>
    <t>added for 10/01/2023 on 10/02/2023</t>
  </si>
  <si>
    <t>added for 09/29/2023 on 10/03/2023</t>
  </si>
  <si>
    <t>added for 09/29/2023 on 10/02/2023</t>
  </si>
  <si>
    <t>added for 09/30/2023 on 10/03/2023</t>
  </si>
  <si>
    <t>added for 10/01/2023 on 10/03/2023</t>
  </si>
  <si>
    <t>added for 10/02/2023 on 10/03/2023</t>
  </si>
  <si>
    <t>subtracted on 10/06/2023</t>
  </si>
  <si>
    <t>added for 10/06/2023 on 10/12/2023</t>
  </si>
  <si>
    <t>added for 10/07/2023 on 10/12/2023</t>
  </si>
  <si>
    <t>added for 10/08/2023 on 10/12/2023</t>
  </si>
  <si>
    <t>added for 10/09/2023 on 10/12/2023</t>
  </si>
  <si>
    <t>added for 10/10/2023 on 10/12/2023</t>
  </si>
  <si>
    <t>added for 10/11/2023 on 10/12/2023</t>
  </si>
  <si>
    <t>IMPORTS THROUGH LOS ANGELES AIRPORT</t>
  </si>
  <si>
    <t>subtracted on 10/23/2023</t>
  </si>
  <si>
    <t>added for 10/20/2023 on 10/23/2023</t>
  </si>
  <si>
    <t>added for 11/16/2023 on 11/18/2023</t>
  </si>
  <si>
    <t>added for 11/16/2023 on 11/17/2023</t>
  </si>
  <si>
    <t>RED FLESH SEEDLESS MINIATURE</t>
  </si>
  <si>
    <t>Daily movement by region from 2019 - 23</t>
  </si>
  <si>
    <t>2019 - 23</t>
  </si>
  <si>
    <t>2024 - Avg</t>
  </si>
  <si>
    <t>2024 v 23</t>
  </si>
  <si>
    <t>2019 - 23 Avg</t>
  </si>
  <si>
    <t>2024 v Avg</t>
  </si>
  <si>
    <t>% v 23</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</si>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</sst>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21"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u/>
      <sz val="12"/>
      <color theme="10"/>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0"/>
      <color indexed="8"/>
      <name val="Montserrat"/>
      <family val="3"/>
    </font>
    <font>
      <sz val="10"/>
      <color indexed="1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5">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4" borderId="5" xfId="4" applyFont="1" applyFill="1" applyBorder="1"/>
    <xf numFmtId="0" fontId="6" fillId="3" borderId="10" xfId="0" applyFont="1" applyFill="1" applyBorder="1"/>
    <xf numFmtId="0" fontId="6" fillId="3" borderId="6" xfId="0" applyFont="1" applyFill="1" applyBorder="1"/>
    <xf numFmtId="0" fontId="6" fillId="3" borderId="9" xfId="0" applyFont="1" applyFill="1" applyBorder="1"/>
    <xf numFmtId="0" fontId="6" fillId="7" borderId="10" xfId="0" applyFont="1" applyFill="1" applyBorder="1"/>
    <xf numFmtId="0" fontId="6" fillId="7" borderId="6" xfId="0" applyFont="1" applyFill="1" applyBorder="1"/>
    <xf numFmtId="0" fontId="6" fillId="7" borderId="9" xfId="0" applyFont="1" applyFill="1" applyBorder="1"/>
    <xf numFmtId="0" fontId="6"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7"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9" fillId="0" borderId="0" xfId="0" applyFont="1" applyAlignment="1">
      <alignment horizontal="center"/>
    </xf>
    <xf numFmtId="44" fontId="4" fillId="0" borderId="6" xfId="2" applyFont="1" applyBorder="1"/>
    <xf numFmtId="42" fontId="4" fillId="0" borderId="0" xfId="0" applyNumberFormat="1" applyFont="1"/>
    <xf numFmtId="165" fontId="9" fillId="0" borderId="2" xfId="0" applyNumberFormat="1" applyFont="1" applyBorder="1" applyAlignment="1">
      <alignment horizontal="center"/>
    </xf>
    <xf numFmtId="1" fontId="9" fillId="0" borderId="7" xfId="0" applyNumberFormat="1" applyFont="1" applyBorder="1" applyAlignment="1">
      <alignment horizontal="center"/>
    </xf>
    <xf numFmtId="0" fontId="9" fillId="0" borderId="7" xfId="0" applyFont="1" applyBorder="1" applyAlignment="1">
      <alignment horizontal="center"/>
    </xf>
    <xf numFmtId="0" fontId="4" fillId="0" borderId="0" xfId="0" applyFont="1" applyAlignment="1">
      <alignment horizontal="right"/>
    </xf>
    <xf numFmtId="0" fontId="9" fillId="0" borderId="2" xfId="0" applyFont="1" applyBorder="1"/>
    <xf numFmtId="0" fontId="9" fillId="0" borderId="2" xfId="0" applyFont="1" applyBorder="1" applyAlignment="1">
      <alignment horizontal="center"/>
    </xf>
    <xf numFmtId="1" fontId="9" fillId="0" borderId="2" xfId="1" applyNumberFormat="1" applyFont="1" applyBorder="1" applyAlignment="1">
      <alignment horizontal="center"/>
    </xf>
    <xf numFmtId="1" fontId="9" fillId="0" borderId="7" xfId="1" applyNumberFormat="1" applyFont="1" applyBorder="1" applyAlignment="1">
      <alignment horizontal="center"/>
    </xf>
    <xf numFmtId="42" fontId="4" fillId="4" borderId="22" xfId="0" applyNumberFormat="1" applyFont="1" applyFill="1" applyBorder="1"/>
    <xf numFmtId="0" fontId="9" fillId="4" borderId="2" xfId="0" applyFont="1" applyFill="1" applyBorder="1" applyAlignment="1">
      <alignment horizontal="center"/>
    </xf>
    <xf numFmtId="0" fontId="9" fillId="4" borderId="3" xfId="0" applyFont="1" applyFill="1" applyBorder="1" applyAlignment="1">
      <alignment horizontal="center"/>
    </xf>
    <xf numFmtId="1" fontId="9" fillId="4" borderId="2" xfId="0" applyNumberFormat="1" applyFont="1" applyFill="1" applyBorder="1" applyAlignment="1">
      <alignment horizontal="center"/>
    </xf>
    <xf numFmtId="0" fontId="4" fillId="4" borderId="21" xfId="0" applyFont="1" applyFill="1" applyBorder="1"/>
    <xf numFmtId="165" fontId="9" fillId="0" borderId="10" xfId="0" applyNumberFormat="1" applyFont="1" applyBorder="1" applyAlignment="1">
      <alignment horizontal="center"/>
    </xf>
    <xf numFmtId="164" fontId="9" fillId="0" borderId="10" xfId="1" applyNumberFormat="1" applyFont="1" applyBorder="1" applyAlignment="1">
      <alignment horizontal="right"/>
    </xf>
    <xf numFmtId="164" fontId="9" fillId="0" borderId="11" xfId="1" applyNumberFormat="1" applyFont="1" applyBorder="1" applyAlignment="1">
      <alignment horizontal="right"/>
    </xf>
    <xf numFmtId="164" fontId="4" fillId="0" borderId="11" xfId="1" applyNumberFormat="1" applyFont="1" applyBorder="1"/>
    <xf numFmtId="3" fontId="4" fillId="0" borderId="12" xfId="0" applyNumberFormat="1" applyFont="1" applyBorder="1" applyAlignment="1">
      <alignment horizontal="right"/>
    </xf>
    <xf numFmtId="164" fontId="4" fillId="0" borderId="0" xfId="1" applyNumberFormat="1" applyFont="1" applyAlignment="1">
      <alignment horizontal="right"/>
    </xf>
    <xf numFmtId="0" fontId="9"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10" fillId="0" borderId="0" xfId="2" applyFont="1"/>
    <xf numFmtId="165" fontId="9"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9" fillId="4" borderId="10" xfId="0" applyFont="1" applyFill="1" applyBorder="1"/>
    <xf numFmtId="165" fontId="9" fillId="0" borderId="6" xfId="0" applyNumberFormat="1" applyFont="1" applyBorder="1" applyAlignment="1">
      <alignment horizontal="center"/>
    </xf>
    <xf numFmtId="164" fontId="9" fillId="0" borderId="6" xfId="1" applyNumberFormat="1" applyFont="1" applyBorder="1" applyAlignment="1">
      <alignment horizontal="right"/>
    </xf>
    <xf numFmtId="164" fontId="9" fillId="0" borderId="0" xfId="1" applyNumberFormat="1" applyFont="1" applyBorder="1" applyAlignment="1">
      <alignment horizontal="right"/>
    </xf>
    <xf numFmtId="164" fontId="4" fillId="0" borderId="0" xfId="1" applyNumberFormat="1" applyFont="1" applyBorder="1"/>
    <xf numFmtId="3" fontId="4" fillId="0" borderId="14" xfId="0" applyNumberFormat="1" applyFont="1" applyBorder="1" applyAlignment="1">
      <alignment horizontal="right"/>
    </xf>
    <xf numFmtId="0" fontId="9"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9" fillId="0" borderId="13" xfId="0" applyNumberFormat="1" applyFont="1" applyBorder="1" applyAlignment="1">
      <alignment horizontal="center"/>
    </xf>
    <xf numFmtId="168" fontId="4" fillId="0" borderId="13" xfId="2" applyNumberFormat="1" applyFont="1" applyBorder="1"/>
    <xf numFmtId="0" fontId="9" fillId="4" borderId="6" xfId="0" applyFont="1" applyFill="1" applyBorder="1"/>
    <xf numFmtId="42" fontId="4" fillId="4" borderId="24" xfId="0" applyNumberFormat="1" applyFont="1" applyFill="1" applyBorder="1"/>
    <xf numFmtId="0" fontId="4" fillId="4" borderId="23" xfId="0" applyFont="1" applyFill="1" applyBorder="1"/>
    <xf numFmtId="0" fontId="9" fillId="4" borderId="8" xfId="0" applyFont="1" applyFill="1" applyBorder="1"/>
    <xf numFmtId="0" fontId="9" fillId="4" borderId="9" xfId="0" applyFont="1" applyFill="1" applyBorder="1"/>
    <xf numFmtId="44" fontId="4" fillId="0" borderId="0" xfId="2" applyFont="1"/>
    <xf numFmtId="0" fontId="9" fillId="0" borderId="0" xfId="0" applyFont="1"/>
    <xf numFmtId="0" fontId="11" fillId="0" borderId="0" xfId="0" applyFont="1" applyAlignment="1">
      <alignment wrapText="1"/>
    </xf>
    <xf numFmtId="44" fontId="14" fillId="0" borderId="0" xfId="2" applyFont="1"/>
    <xf numFmtId="44" fontId="9" fillId="0" borderId="0" xfId="2" applyFont="1" applyAlignment="1">
      <alignment horizontal="center"/>
    </xf>
    <xf numFmtId="164" fontId="9" fillId="0" borderId="0" xfId="1" applyNumberFormat="1" applyFont="1" applyAlignment="1">
      <alignment horizontal="center"/>
    </xf>
    <xf numFmtId="165" fontId="9" fillId="0" borderId="9" xfId="0" applyNumberFormat="1" applyFont="1" applyBorder="1" applyAlignment="1">
      <alignment horizontal="center"/>
    </xf>
    <xf numFmtId="164" fontId="9" fillId="0" borderId="9" xfId="1" applyNumberFormat="1" applyFont="1" applyBorder="1" applyAlignment="1">
      <alignment horizontal="right"/>
    </xf>
    <xf numFmtId="164" fontId="4" fillId="0" borderId="15" xfId="1" applyNumberFormat="1" applyFont="1" applyBorder="1"/>
    <xf numFmtId="164" fontId="9" fillId="0" borderId="15" xfId="1" applyNumberFormat="1" applyFont="1" applyBorder="1" applyAlignment="1">
      <alignment horizontal="right"/>
    </xf>
    <xf numFmtId="164" fontId="4" fillId="0" borderId="15" xfId="0" applyNumberFormat="1" applyFont="1" applyBorder="1"/>
    <xf numFmtId="3" fontId="4" fillId="0" borderId="16" xfId="0" applyNumberFormat="1" applyFont="1" applyBorder="1" applyAlignment="1">
      <alignment horizontal="right"/>
    </xf>
    <xf numFmtId="44" fontId="4" fillId="0" borderId="9" xfId="2" applyFont="1" applyBorder="1"/>
    <xf numFmtId="44" fontId="4" fillId="0" borderId="15" xfId="2" applyFont="1" applyBorder="1"/>
    <xf numFmtId="44" fontId="4" fillId="0" borderId="16" xfId="2" applyFont="1" applyBorder="1"/>
    <xf numFmtId="165" fontId="9" fillId="0" borderId="8" xfId="0" applyNumberFormat="1" applyFont="1" applyBorder="1" applyAlignment="1">
      <alignment horizontal="center"/>
    </xf>
    <xf numFmtId="168" fontId="4" fillId="0" borderId="8" xfId="2" applyNumberFormat="1" applyFont="1" applyBorder="1"/>
    <xf numFmtId="165" fontId="9" fillId="0" borderId="0" xfId="0" applyNumberFormat="1" applyFont="1" applyAlignment="1">
      <alignment horizontal="center"/>
    </xf>
    <xf numFmtId="3" fontId="9" fillId="0" borderId="0" xfId="0" applyNumberFormat="1" applyFont="1" applyAlignment="1">
      <alignment horizontal="right"/>
    </xf>
    <xf numFmtId="166" fontId="9" fillId="0" borderId="0" xfId="0" applyNumberFormat="1" applyFont="1" applyAlignment="1">
      <alignment horizontal="center"/>
    </xf>
    <xf numFmtId="168" fontId="9" fillId="0" borderId="0" xfId="2" applyNumberFormat="1" applyFont="1" applyAlignment="1">
      <alignment horizontal="center"/>
    </xf>
    <xf numFmtId="165" fontId="9" fillId="0" borderId="0" xfId="0" applyNumberFormat="1" applyFont="1"/>
    <xf numFmtId="16" fontId="4" fillId="0" borderId="0" xfId="0" applyNumberFormat="1" applyFont="1"/>
    <xf numFmtId="44" fontId="9" fillId="0" borderId="0" xfId="2" applyFont="1"/>
    <xf numFmtId="168" fontId="9" fillId="0" borderId="0" xfId="2" applyNumberFormat="1" applyFont="1"/>
    <xf numFmtId="0" fontId="4" fillId="0" borderId="2" xfId="0" applyFont="1" applyBorder="1"/>
    <xf numFmtId="0" fontId="4" fillId="0" borderId="0" xfId="0" applyFont="1" applyAlignment="1">
      <alignment horizontal="center" vertical="center"/>
    </xf>
    <xf numFmtId="44" fontId="8" fillId="0" borderId="0" xfId="2" applyFont="1" applyBorder="1"/>
    <xf numFmtId="44" fontId="8" fillId="0" borderId="14" xfId="2" applyFont="1" applyBorder="1"/>
    <xf numFmtId="165" fontId="15" fillId="0" borderId="2" xfId="0" applyNumberFormat="1" applyFont="1" applyBorder="1" applyAlignment="1">
      <alignment horizontal="center"/>
    </xf>
    <xf numFmtId="0" fontId="15" fillId="0" borderId="7" xfId="0" applyFont="1" applyBorder="1" applyAlignment="1">
      <alignment horizontal="center"/>
    </xf>
    <xf numFmtId="1" fontId="15" fillId="0" borderId="7" xfId="0" applyNumberFormat="1" applyFont="1" applyBorder="1" applyAlignment="1">
      <alignment horizontal="center"/>
    </xf>
    <xf numFmtId="165" fontId="15" fillId="0" borderId="10" xfId="0" applyNumberFormat="1" applyFont="1" applyBorder="1" applyAlignment="1">
      <alignment horizontal="center"/>
    </xf>
    <xf numFmtId="165" fontId="15" fillId="0" borderId="6" xfId="0" applyNumberFormat="1" applyFont="1" applyBorder="1" applyAlignment="1">
      <alignment horizontal="center"/>
    </xf>
    <xf numFmtId="165" fontId="15"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4" fontId="4" fillId="0" borderId="20" xfId="1" applyNumberFormat="1" applyFont="1" applyFill="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9" fillId="0" borderId="10" xfId="0" applyNumberFormat="1" applyFont="1" applyBorder="1" applyAlignment="1">
      <alignment horizontal="center"/>
    </xf>
    <xf numFmtId="0" fontId="4" fillId="2" borderId="0" xfId="0" applyFont="1" applyFill="1" applyAlignment="1">
      <alignment horizontal="left"/>
    </xf>
    <xf numFmtId="164" fontId="4" fillId="2" borderId="0" xfId="0" applyNumberFormat="1" applyFont="1" applyFill="1"/>
    <xf numFmtId="164" fontId="4" fillId="2" borderId="0" xfId="1" applyNumberFormat="1" applyFont="1" applyFill="1"/>
    <xf numFmtId="0" fontId="4" fillId="2" borderId="0" xfId="0" applyFont="1" applyFill="1"/>
    <xf numFmtId="164" fontId="4" fillId="2" borderId="19" xfId="1" applyNumberFormat="1" applyFont="1" applyFill="1" applyBorder="1"/>
    <xf numFmtId="3" fontId="7" fillId="2" borderId="0" xfId="0" applyNumberFormat="1" applyFont="1" applyFill="1"/>
    <xf numFmtId="169" fontId="4" fillId="2" borderId="0" xfId="1" applyNumberFormat="1" applyFont="1" applyFill="1"/>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9" fillId="4" borderId="2" xfId="0" applyFont="1" applyFill="1" applyBorder="1"/>
    <xf numFmtId="171" fontId="0" fillId="0" borderId="0" xfId="0" applyNumberFormat="1"/>
    <xf numFmtId="171" fontId="4" fillId="0" borderId="0" xfId="0" applyNumberFormat="1" applyFont="1"/>
    <xf numFmtId="3" fontId="16" fillId="4" borderId="4" xfId="0" applyNumberFormat="1" applyFont="1" applyFill="1" applyBorder="1" applyAlignment="1">
      <alignment horizontal="right"/>
    </xf>
    <xf numFmtId="170" fontId="16" fillId="4" borderId="3" xfId="3" applyNumberFormat="1" applyFont="1" applyFill="1" applyBorder="1" applyAlignment="1">
      <alignment horizontal="right"/>
    </xf>
    <xf numFmtId="170" fontId="16" fillId="4" borderId="23" xfId="3" applyNumberFormat="1" applyFont="1" applyFill="1" applyBorder="1" applyAlignment="1">
      <alignment horizontal="right"/>
    </xf>
    <xf numFmtId="42" fontId="16" fillId="4" borderId="4" xfId="0" applyNumberFormat="1" applyFont="1" applyFill="1" applyBorder="1"/>
    <xf numFmtId="167" fontId="16" fillId="4" borderId="25" xfId="2" applyNumberFormat="1" applyFont="1" applyFill="1" applyBorder="1"/>
    <xf numFmtId="170" fontId="16" fillId="4" borderId="30" xfId="3" applyNumberFormat="1" applyFont="1" applyFill="1" applyBorder="1" applyAlignment="1">
      <alignment horizontal="right"/>
    </xf>
    <xf numFmtId="170" fontId="16" fillId="4" borderId="26" xfId="3" applyNumberFormat="1" applyFont="1" applyFill="1" applyBorder="1" applyAlignment="1">
      <alignment horizontal="right"/>
    </xf>
    <xf numFmtId="0" fontId="17" fillId="0" borderId="1" xfId="0"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1" applyNumberFormat="1" applyFont="1" applyBorder="1" applyAlignment="1">
      <alignment horizontal="center" vertical="center" wrapText="1"/>
    </xf>
    <xf numFmtId="0" fontId="7" fillId="0" borderId="0" xfId="0" applyFont="1"/>
    <xf numFmtId="14" fontId="7" fillId="0" borderId="0" xfId="0" applyNumberFormat="1" applyFont="1"/>
    <xf numFmtId="164" fontId="7" fillId="0" borderId="0" xfId="1" applyNumberFormat="1" applyFont="1"/>
    <xf numFmtId="0" fontId="18" fillId="0" borderId="0" xfId="0" applyFont="1"/>
    <xf numFmtId="0" fontId="18" fillId="0" borderId="0" xfId="0" pivotButton="1" applyFont="1"/>
    <xf numFmtId="14" fontId="18" fillId="0" borderId="0" xfId="0" applyNumberFormat="1" applyFont="1" applyAlignment="1">
      <alignment horizontal="left"/>
    </xf>
    <xf numFmtId="164" fontId="18" fillId="0" borderId="0" xfId="0" applyNumberFormat="1" applyFont="1"/>
    <xf numFmtId="171" fontId="18" fillId="0" borderId="0" xfId="0" pivotButton="1" applyNumberFormat="1" applyFont="1"/>
    <xf numFmtId="171" fontId="18" fillId="0" borderId="0" xfId="0" applyNumberFormat="1" applyFont="1" applyAlignment="1">
      <alignment horizontal="left"/>
    </xf>
    <xf numFmtId="164" fontId="19" fillId="0" borderId="0" xfId="0" applyNumberFormat="1" applyFont="1"/>
    <xf numFmtId="0" fontId="20" fillId="0" borderId="1" xfId="0" applyFont="1" applyBorder="1" applyAlignment="1">
      <alignment wrapText="1"/>
    </xf>
    <xf numFmtId="0" fontId="18" fillId="0" borderId="1" xfId="0" applyFont="1" applyBorder="1" applyAlignment="1">
      <alignment wrapText="1"/>
    </xf>
    <xf numFmtId="14" fontId="20" fillId="0" borderId="1" xfId="0" applyNumberFormat="1" applyFont="1" applyBorder="1" applyAlignment="1">
      <alignment wrapText="1"/>
    </xf>
    <xf numFmtId="164" fontId="20" fillId="0" borderId="1" xfId="1" applyNumberFormat="1" applyFont="1" applyBorder="1" applyAlignment="1">
      <alignment wrapText="1"/>
    </xf>
    <xf numFmtId="164" fontId="4" fillId="0" borderId="7" xfId="1" applyNumberFormat="1" applyFont="1" applyBorder="1"/>
    <xf numFmtId="164" fontId="4" fillId="0" borderId="13" xfId="0" applyNumberFormat="1" applyFont="1" applyBorder="1"/>
    <xf numFmtId="164" fontId="4" fillId="0" borderId="13" xfId="1" applyNumberFormat="1" applyFont="1" applyBorder="1"/>
    <xf numFmtId="164" fontId="18" fillId="0" borderId="13" xfId="0" applyNumberFormat="1" applyFont="1" applyBorder="1"/>
    <xf numFmtId="164" fontId="4" fillId="0" borderId="8" xfId="0" applyNumberFormat="1" applyFont="1" applyBorder="1"/>
    <xf numFmtId="164" fontId="18" fillId="2" borderId="0" xfId="0" applyNumberFormat="1" applyFont="1" applyFill="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11" fillId="0" borderId="0" xfId="0" applyFont="1" applyAlignment="1">
      <alignment horizontal="center" vertical="center" wrapText="1"/>
    </xf>
    <xf numFmtId="165" fontId="9" fillId="2" borderId="2" xfId="0" applyNumberFormat="1" applyFont="1" applyFill="1" applyBorder="1" applyAlignment="1">
      <alignment horizontal="center"/>
    </xf>
    <xf numFmtId="0" fontId="9" fillId="3" borderId="2" xfId="0" applyFont="1" applyFill="1" applyBorder="1" applyAlignment="1">
      <alignment horizontal="center"/>
    </xf>
    <xf numFmtId="0" fontId="9" fillId="2" borderId="2" xfId="0" applyFont="1" applyFill="1" applyBorder="1" applyAlignment="1">
      <alignment horizontal="center"/>
    </xf>
    <xf numFmtId="0" fontId="4" fillId="0" borderId="2" xfId="0" applyFont="1" applyBorder="1"/>
    <xf numFmtId="0" fontId="9" fillId="3" borderId="6" xfId="0" applyFont="1" applyFill="1" applyBorder="1" applyAlignment="1">
      <alignment horizontal="center"/>
    </xf>
    <xf numFmtId="0" fontId="9" fillId="3" borderId="0" xfId="0" applyFont="1" applyFill="1" applyAlignment="1">
      <alignment horizontal="center"/>
    </xf>
    <xf numFmtId="0" fontId="9" fillId="4" borderId="27" xfId="0" applyFont="1" applyFill="1" applyBorder="1" applyAlignment="1">
      <alignment horizontal="center"/>
    </xf>
    <xf numFmtId="0" fontId="9" fillId="4" borderId="28" xfId="0" applyFont="1" applyFill="1" applyBorder="1" applyAlignment="1">
      <alignment horizontal="center"/>
    </xf>
    <xf numFmtId="0" fontId="9" fillId="4" borderId="29" xfId="0" applyFont="1" applyFill="1" applyBorder="1" applyAlignment="1">
      <alignment horizontal="center"/>
    </xf>
    <xf numFmtId="0" fontId="20" fillId="0" borderId="0" xfId="0" applyFont="1"/>
    <xf numFmtId="14" fontId="20" fillId="0" borderId="0" xfId="0" applyNumberFormat="1" applyFont="1"/>
    <xf numFmtId="164" fontId="20" fillId="0" borderId="0" xfId="1" applyNumberFormat="1" applyFont="1"/>
    <xf numFmtId="164" fontId="9" fillId="0" borderId="0" xfId="0" applyNumberFormat="1" applyFont="1"/>
    <xf numFmtId="0" fontId="4" fillId="0" borderId="0" xfId="0" applyFont="1" applyFill="1" applyAlignment="1">
      <alignment horizontal="left"/>
    </xf>
    <xf numFmtId="164" fontId="4" fillId="0" borderId="0" xfId="0" applyNumberFormat="1" applyFont="1" applyFill="1"/>
    <xf numFmtId="164" fontId="18" fillId="0" borderId="0" xfId="0" applyNumberFormat="1" applyFont="1" applyFill="1"/>
    <xf numFmtId="0" fontId="4" fillId="0" borderId="0" xfId="0" applyFont="1" applyFill="1"/>
    <xf numFmtId="3" fontId="7" fillId="0" borderId="0" xfId="0" applyNumberFormat="1" applyFont="1" applyFill="1"/>
  </cellXfs>
  <cellStyles count="5">
    <cellStyle name="Comma" xfId="1" builtinId="3"/>
    <cellStyle name="Currency" xfId="2" builtinId="4"/>
    <cellStyle name="Hyperlink" xfId="4" builtinId="8"/>
    <cellStyle name="Normal" xfId="0" builtinId="0"/>
    <cellStyle name="Percent" xfId="3" builtinId="5"/>
  </cellStyles>
  <dxfs count="34">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2019 - 24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Comparison!$EJ$2:$EP$2</c:f>
              <c:strCache>
                <c:ptCount val="7"/>
                <c:pt idx="0">
                  <c:v>2019</c:v>
                </c:pt>
                <c:pt idx="1">
                  <c:v>2020</c:v>
                </c:pt>
                <c:pt idx="2">
                  <c:v>2021</c:v>
                </c:pt>
                <c:pt idx="3">
                  <c:v>2022</c:v>
                </c:pt>
                <c:pt idx="4">
                  <c:v>2023</c:v>
                </c:pt>
                <c:pt idx="5">
                  <c:v>2024</c:v>
                </c:pt>
                <c:pt idx="6">
                  <c:v>2019 - 23</c:v>
                </c:pt>
              </c:strCache>
            </c:strRef>
          </c:cat>
          <c:val>
            <c:numRef>
              <c:f>Comparison!$EJ$3:$EP$3</c:f>
              <c:numCache>
                <c:formatCode>#,##0</c:formatCode>
                <c:ptCount val="7"/>
                <c:pt idx="0">
                  <c:v>5538020000</c:v>
                </c:pt>
                <c:pt idx="1">
                  <c:v>5726010000</c:v>
                </c:pt>
                <c:pt idx="2">
                  <c:v>5617090000</c:v>
                </c:pt>
                <c:pt idx="3">
                  <c:v>5497260000</c:v>
                </c:pt>
                <c:pt idx="4">
                  <c:v>6128490000</c:v>
                </c:pt>
                <c:pt idx="5">
                  <c:v>5728797740</c:v>
                </c:pt>
                <c:pt idx="6">
                  <c:v>5701374000</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Comparison!$EJ$2:$EP$2</c:f>
              <c:strCache>
                <c:ptCount val="7"/>
                <c:pt idx="0">
                  <c:v>2019</c:v>
                </c:pt>
                <c:pt idx="1">
                  <c:v>2020</c:v>
                </c:pt>
                <c:pt idx="2">
                  <c:v>2021</c:v>
                </c:pt>
                <c:pt idx="3">
                  <c:v>2022</c:v>
                </c:pt>
                <c:pt idx="4">
                  <c:v>2023</c:v>
                </c:pt>
                <c:pt idx="5">
                  <c:v>2024</c:v>
                </c:pt>
                <c:pt idx="6">
                  <c:v>2019 - 23</c:v>
                </c:pt>
              </c:strCache>
            </c:strRef>
          </c:cat>
          <c:val>
            <c:numRef>
              <c:f>Comparison!$EJ$4:$EP$4</c:f>
              <c:numCache>
                <c:formatCode>_("$"* #,##0_);_("$"* \(#,##0\);_("$"* "-"_);_(@_)</c:formatCode>
                <c:ptCount val="7"/>
                <c:pt idx="0">
                  <c:v>1062492672.7212969</c:v>
                </c:pt>
                <c:pt idx="1">
                  <c:v>1287173279.0498397</c:v>
                </c:pt>
                <c:pt idx="2">
                  <c:v>1150664533.2776368</c:v>
                </c:pt>
                <c:pt idx="3">
                  <c:v>1413909356.8883753</c:v>
                </c:pt>
                <c:pt idx="4">
                  <c:v>1733270107.0497143</c:v>
                </c:pt>
                <c:pt idx="5">
                  <c:v>1464618861.9837146</c:v>
                </c:pt>
                <c:pt idx="6">
                  <c:v>1329501989.7973714</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Comparison!$EJ$5:$EP$5</c:f>
              <c:numCache>
                <c:formatCode>_("$"* #,##0.000_);_("$"* \(#,##0.000\);_("$"* "-"??_);_(@_)</c:formatCode>
                <c:ptCount val="7"/>
                <c:pt idx="0">
                  <c:v>0.19185424984404117</c:v>
                </c:pt>
                <c:pt idx="1">
                  <c:v>0.22479410253384813</c:v>
                </c:pt>
                <c:pt idx="2">
                  <c:v>0.20485064922898455</c:v>
                </c:pt>
                <c:pt idx="3">
                  <c:v>0.25720256216521964</c:v>
                </c:pt>
                <c:pt idx="4">
                  <c:v>0.28282172395642552</c:v>
                </c:pt>
                <c:pt idx="5">
                  <c:v>0.25565902802910173</c:v>
                </c:pt>
                <c:pt idx="6">
                  <c:v>0.23318975211894036</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70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0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2019 - 24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Comparison!$EJ$16:$EP$16</c:f>
              <c:strCache>
                <c:ptCount val="7"/>
                <c:pt idx="0">
                  <c:v>2019</c:v>
                </c:pt>
                <c:pt idx="1">
                  <c:v>2020</c:v>
                </c:pt>
                <c:pt idx="2">
                  <c:v>2021</c:v>
                </c:pt>
                <c:pt idx="3">
                  <c:v>2022</c:v>
                </c:pt>
                <c:pt idx="4">
                  <c:v>2023</c:v>
                </c:pt>
                <c:pt idx="5">
                  <c:v>2024</c:v>
                </c:pt>
                <c:pt idx="6">
                  <c:v>2019 - 23</c:v>
                </c:pt>
              </c:strCache>
            </c:strRef>
          </c:cat>
          <c:val>
            <c:numRef>
              <c:f>Comparison!$EJ$17:$EP$17</c:f>
              <c:numCache>
                <c:formatCode>#,##0</c:formatCode>
                <c:ptCount val="7"/>
                <c:pt idx="0">
                  <c:v>26290000</c:v>
                </c:pt>
                <c:pt idx="1">
                  <c:v>31130000</c:v>
                </c:pt>
                <c:pt idx="2">
                  <c:v>24470000</c:v>
                </c:pt>
                <c:pt idx="3">
                  <c:v>40920000</c:v>
                </c:pt>
                <c:pt idx="4">
                  <c:v>29420000</c:v>
                </c:pt>
                <c:pt idx="5">
                  <c:v>23330774</c:v>
                </c:pt>
                <c:pt idx="6">
                  <c:v>30446000</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Comparison!$EJ$16:$EP$16</c:f>
              <c:strCache>
                <c:ptCount val="7"/>
                <c:pt idx="0">
                  <c:v>2019</c:v>
                </c:pt>
                <c:pt idx="1">
                  <c:v>2020</c:v>
                </c:pt>
                <c:pt idx="2">
                  <c:v>2021</c:v>
                </c:pt>
                <c:pt idx="3">
                  <c:v>2022</c:v>
                </c:pt>
                <c:pt idx="4">
                  <c:v>2023</c:v>
                </c:pt>
                <c:pt idx="5">
                  <c:v>2024</c:v>
                </c:pt>
                <c:pt idx="6">
                  <c:v>2019 - 23</c:v>
                </c:pt>
              </c:strCache>
            </c:strRef>
          </c:cat>
          <c:val>
            <c:numRef>
              <c:f>Comparison!$EJ$18:$EP$18</c:f>
              <c:numCache>
                <c:formatCode>_("$"* #,##0_);_("$"* \(#,##0\);_("$"* "-"_);_(@_)</c:formatCode>
                <c:ptCount val="7"/>
                <c:pt idx="0">
                  <c:v>7300967.8571428582</c:v>
                </c:pt>
                <c:pt idx="1">
                  <c:v>9548639.8351648357</c:v>
                </c:pt>
                <c:pt idx="2">
                  <c:v>7618315.384615385</c:v>
                </c:pt>
                <c:pt idx="3">
                  <c:v>14686583.722527472</c:v>
                </c:pt>
                <c:pt idx="4">
                  <c:v>9686092.3076923061</c:v>
                </c:pt>
                <c:pt idx="5">
                  <c:v>12461342.058461536</c:v>
                </c:pt>
                <c:pt idx="6">
                  <c:v>9768119.8214285709</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Comparison!$EJ$19:$EP$19</c:f>
              <c:numCache>
                <c:formatCode>_("$"* #,##0.000_);_("$"* \(#,##0.000\);_("$"* "-"??_);_(@_)</c:formatCode>
                <c:ptCount val="7"/>
                <c:pt idx="0">
                  <c:v>0.2777089333260882</c:v>
                </c:pt>
                <c:pt idx="1">
                  <c:v>0.30673433457002364</c:v>
                </c:pt>
                <c:pt idx="2">
                  <c:v>0.31133287227688539</c:v>
                </c:pt>
                <c:pt idx="3">
                  <c:v>0.35890967063850127</c:v>
                </c:pt>
                <c:pt idx="4">
                  <c:v>0.32923495267478947</c:v>
                </c:pt>
                <c:pt idx="5">
                  <c:v>0.53411610169733481</c:v>
                </c:pt>
                <c:pt idx="6">
                  <c:v>0.32083425807753302</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4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Comparison!$AJ$2</c:f>
              <c:strCache>
                <c:ptCount val="1"/>
                <c:pt idx="0">
                  <c:v>2020</c:v>
                </c:pt>
              </c:strCache>
            </c:strRef>
          </c:tx>
          <c:spPr>
            <a:ln w="19050" cap="rnd">
              <a:solidFill>
                <a:srgbClr val="FF0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Comparison!$AJ$3:$AJ$54</c:f>
              <c:numCache>
                <c:formatCode>#,##0</c:formatCode>
                <c:ptCount val="52"/>
                <c:pt idx="0" formatCode="_(* #,##0_);_(* \(#,##0\);_(* &quot;-&quot;??_);_(@_)">
                  <c:v>22210000</c:v>
                </c:pt>
                <c:pt idx="1">
                  <c:v>28520000</c:v>
                </c:pt>
                <c:pt idx="2">
                  <c:v>34270000</c:v>
                </c:pt>
                <c:pt idx="3">
                  <c:v>33350000</c:v>
                </c:pt>
                <c:pt idx="4">
                  <c:v>28190000</c:v>
                </c:pt>
                <c:pt idx="5">
                  <c:v>21170000</c:v>
                </c:pt>
                <c:pt idx="6">
                  <c:v>21970000</c:v>
                </c:pt>
                <c:pt idx="7">
                  <c:v>28460000</c:v>
                </c:pt>
                <c:pt idx="8">
                  <c:v>41910000</c:v>
                </c:pt>
                <c:pt idx="9">
                  <c:v>27900000</c:v>
                </c:pt>
                <c:pt idx="10">
                  <c:v>42700000</c:v>
                </c:pt>
                <c:pt idx="11">
                  <c:v>54200000</c:v>
                </c:pt>
                <c:pt idx="12">
                  <c:v>50890000</c:v>
                </c:pt>
                <c:pt idx="13">
                  <c:v>64690000</c:v>
                </c:pt>
                <c:pt idx="14">
                  <c:v>77620000</c:v>
                </c:pt>
                <c:pt idx="15">
                  <c:v>103380000</c:v>
                </c:pt>
                <c:pt idx="16">
                  <c:v>118250000</c:v>
                </c:pt>
                <c:pt idx="17">
                  <c:v>174150000</c:v>
                </c:pt>
                <c:pt idx="18">
                  <c:v>235390000</c:v>
                </c:pt>
                <c:pt idx="19">
                  <c:v>259370000</c:v>
                </c:pt>
                <c:pt idx="20">
                  <c:v>216850000</c:v>
                </c:pt>
                <c:pt idx="21">
                  <c:v>228680000</c:v>
                </c:pt>
                <c:pt idx="22">
                  <c:v>280290000</c:v>
                </c:pt>
                <c:pt idx="23">
                  <c:v>289420000</c:v>
                </c:pt>
                <c:pt idx="24">
                  <c:v>264340000</c:v>
                </c:pt>
                <c:pt idx="25">
                  <c:v>323390000</c:v>
                </c:pt>
                <c:pt idx="26">
                  <c:v>260020000</c:v>
                </c:pt>
                <c:pt idx="27">
                  <c:v>221130000</c:v>
                </c:pt>
                <c:pt idx="28">
                  <c:v>218660000</c:v>
                </c:pt>
                <c:pt idx="29">
                  <c:v>221550000</c:v>
                </c:pt>
                <c:pt idx="30">
                  <c:v>220460000</c:v>
                </c:pt>
                <c:pt idx="31">
                  <c:v>203040000</c:v>
                </c:pt>
                <c:pt idx="32">
                  <c:v>163500000</c:v>
                </c:pt>
                <c:pt idx="33">
                  <c:v>168410000</c:v>
                </c:pt>
                <c:pt idx="34">
                  <c:v>200140000</c:v>
                </c:pt>
                <c:pt idx="35">
                  <c:v>144480000</c:v>
                </c:pt>
                <c:pt idx="36">
                  <c:v>94390000</c:v>
                </c:pt>
                <c:pt idx="37">
                  <c:v>71280000</c:v>
                </c:pt>
                <c:pt idx="38">
                  <c:v>60710000</c:v>
                </c:pt>
                <c:pt idx="39">
                  <c:v>57910000</c:v>
                </c:pt>
                <c:pt idx="40">
                  <c:v>67600000</c:v>
                </c:pt>
                <c:pt idx="41">
                  <c:v>63600000</c:v>
                </c:pt>
                <c:pt idx="42">
                  <c:v>46240000</c:v>
                </c:pt>
                <c:pt idx="43">
                  <c:v>31970000</c:v>
                </c:pt>
                <c:pt idx="44">
                  <c:v>26850000</c:v>
                </c:pt>
                <c:pt idx="45">
                  <c:v>18880000</c:v>
                </c:pt>
                <c:pt idx="46">
                  <c:v>14560000</c:v>
                </c:pt>
                <c:pt idx="47">
                  <c:v>18050000</c:v>
                </c:pt>
                <c:pt idx="48">
                  <c:v>26240000</c:v>
                </c:pt>
                <c:pt idx="49">
                  <c:v>31710000</c:v>
                </c:pt>
                <c:pt idx="50">
                  <c:v>25800000</c:v>
                </c:pt>
                <c:pt idx="51">
                  <c:v>26800000</c:v>
                </c:pt>
              </c:numCache>
            </c:numRef>
          </c:val>
          <c:smooth val="1"/>
          <c:extLst>
            <c:ext xmlns:c16="http://schemas.microsoft.com/office/drawing/2014/chart" uri="{C3380CC4-5D6E-409C-BE32-E72D297353CC}">
              <c16:uniqueId val="{0000000A-83C9-C64C-B09E-F33F6CF276EF}"/>
            </c:ext>
          </c:extLst>
        </c:ser>
        <c:ser>
          <c:idx val="11"/>
          <c:order val="1"/>
          <c:tx>
            <c:strRef>
              <c:f>Comparison!$AK$2</c:f>
              <c:strCache>
                <c:ptCount val="1"/>
                <c:pt idx="0">
                  <c:v>2021</c:v>
                </c:pt>
              </c:strCache>
            </c:strRef>
          </c:tx>
          <c:spPr>
            <a:ln w="19050" cap="rnd">
              <a:solidFill>
                <a:srgbClr val="FFFF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Comparison!$AK$3:$AK$54</c:f>
              <c:numCache>
                <c:formatCode>#,##0</c:formatCode>
                <c:ptCount val="52"/>
                <c:pt idx="0" formatCode="_(* #,##0_);_(* \(#,##0\);_(* &quot;-&quot;??_);_(@_)">
                  <c:v>26770000</c:v>
                </c:pt>
                <c:pt idx="1">
                  <c:v>25690000</c:v>
                </c:pt>
                <c:pt idx="2">
                  <c:v>21800000</c:v>
                </c:pt>
                <c:pt idx="3">
                  <c:v>38080000</c:v>
                </c:pt>
                <c:pt idx="4">
                  <c:v>41630000</c:v>
                </c:pt>
                <c:pt idx="5">
                  <c:v>40240000</c:v>
                </c:pt>
                <c:pt idx="6">
                  <c:v>29570000</c:v>
                </c:pt>
                <c:pt idx="7">
                  <c:v>37840000</c:v>
                </c:pt>
                <c:pt idx="8">
                  <c:v>20540000</c:v>
                </c:pt>
                <c:pt idx="9">
                  <c:v>30250000</c:v>
                </c:pt>
                <c:pt idx="10">
                  <c:v>34080000</c:v>
                </c:pt>
                <c:pt idx="11">
                  <c:v>40680000</c:v>
                </c:pt>
                <c:pt idx="12">
                  <c:v>43710000</c:v>
                </c:pt>
                <c:pt idx="13">
                  <c:v>62930000</c:v>
                </c:pt>
                <c:pt idx="14">
                  <c:v>95650000</c:v>
                </c:pt>
                <c:pt idx="15">
                  <c:v>145520000</c:v>
                </c:pt>
                <c:pt idx="16">
                  <c:v>152890000</c:v>
                </c:pt>
                <c:pt idx="17">
                  <c:v>187200000</c:v>
                </c:pt>
                <c:pt idx="18">
                  <c:v>227580000</c:v>
                </c:pt>
                <c:pt idx="19">
                  <c:v>218910000</c:v>
                </c:pt>
                <c:pt idx="20">
                  <c:v>234000000</c:v>
                </c:pt>
                <c:pt idx="21">
                  <c:v>231340000</c:v>
                </c:pt>
                <c:pt idx="22">
                  <c:v>250000000</c:v>
                </c:pt>
                <c:pt idx="23">
                  <c:v>271610000</c:v>
                </c:pt>
                <c:pt idx="24">
                  <c:v>303180000</c:v>
                </c:pt>
                <c:pt idx="25">
                  <c:v>342230000</c:v>
                </c:pt>
                <c:pt idx="26">
                  <c:v>216970000</c:v>
                </c:pt>
                <c:pt idx="27">
                  <c:v>206270000</c:v>
                </c:pt>
                <c:pt idx="28">
                  <c:v>192050000</c:v>
                </c:pt>
                <c:pt idx="29">
                  <c:v>217120000</c:v>
                </c:pt>
                <c:pt idx="30">
                  <c:v>201140000</c:v>
                </c:pt>
                <c:pt idx="31">
                  <c:v>198680000</c:v>
                </c:pt>
                <c:pt idx="32">
                  <c:v>172270000</c:v>
                </c:pt>
                <c:pt idx="33">
                  <c:v>170640000</c:v>
                </c:pt>
                <c:pt idx="34">
                  <c:v>166690000</c:v>
                </c:pt>
                <c:pt idx="35">
                  <c:v>119310000</c:v>
                </c:pt>
                <c:pt idx="36">
                  <c:v>87540000</c:v>
                </c:pt>
                <c:pt idx="37">
                  <c:v>80190000</c:v>
                </c:pt>
                <c:pt idx="38">
                  <c:v>55070000</c:v>
                </c:pt>
                <c:pt idx="39">
                  <c:v>51700000</c:v>
                </c:pt>
                <c:pt idx="40">
                  <c:v>41140000</c:v>
                </c:pt>
                <c:pt idx="41">
                  <c:v>47010000</c:v>
                </c:pt>
                <c:pt idx="42">
                  <c:v>46860000</c:v>
                </c:pt>
                <c:pt idx="43">
                  <c:v>42880000</c:v>
                </c:pt>
                <c:pt idx="44">
                  <c:v>35470000</c:v>
                </c:pt>
                <c:pt idx="45">
                  <c:v>25660000</c:v>
                </c:pt>
                <c:pt idx="46">
                  <c:v>24210000</c:v>
                </c:pt>
                <c:pt idx="47">
                  <c:v>15590000</c:v>
                </c:pt>
                <c:pt idx="48">
                  <c:v>21910000</c:v>
                </c:pt>
                <c:pt idx="49">
                  <c:v>23540000</c:v>
                </c:pt>
                <c:pt idx="50">
                  <c:v>29580000</c:v>
                </c:pt>
                <c:pt idx="51">
                  <c:v>35590000</c:v>
                </c:pt>
              </c:numCache>
            </c:numRef>
          </c:val>
          <c:smooth val="1"/>
          <c:extLst>
            <c:ext xmlns:c16="http://schemas.microsoft.com/office/drawing/2014/chart" uri="{C3380CC4-5D6E-409C-BE32-E72D297353CC}">
              <c16:uniqueId val="{0000000B-83C9-C64C-B09E-F33F6CF276EF}"/>
            </c:ext>
          </c:extLst>
        </c:ser>
        <c:ser>
          <c:idx val="12"/>
          <c:order val="2"/>
          <c:tx>
            <c:strRef>
              <c:f>Comparison!$AL$2</c:f>
              <c:strCache>
                <c:ptCount val="1"/>
                <c:pt idx="0">
                  <c:v>2022</c:v>
                </c:pt>
              </c:strCache>
            </c:strRef>
          </c:tx>
          <c:spPr>
            <a:ln w="19050" cap="rnd">
              <a:solidFill>
                <a:srgbClr val="00B05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36080000</c:v>
                </c:pt>
                <c:pt idx="1">
                  <c:v>34660000</c:v>
                </c:pt>
                <c:pt idx="2">
                  <c:v>33150000</c:v>
                </c:pt>
                <c:pt idx="3">
                  <c:v>38510000</c:v>
                </c:pt>
                <c:pt idx="4">
                  <c:v>35340000</c:v>
                </c:pt>
                <c:pt idx="5">
                  <c:v>32410000</c:v>
                </c:pt>
                <c:pt idx="6">
                  <c:v>36940000</c:v>
                </c:pt>
                <c:pt idx="7">
                  <c:v>30230000</c:v>
                </c:pt>
                <c:pt idx="8">
                  <c:v>33660000</c:v>
                </c:pt>
                <c:pt idx="9">
                  <c:v>34810000</c:v>
                </c:pt>
                <c:pt idx="10">
                  <c:v>44420000</c:v>
                </c:pt>
                <c:pt idx="11">
                  <c:v>43200000</c:v>
                </c:pt>
                <c:pt idx="12">
                  <c:v>45470000</c:v>
                </c:pt>
                <c:pt idx="13">
                  <c:v>57680000</c:v>
                </c:pt>
                <c:pt idx="14">
                  <c:v>94270000</c:v>
                </c:pt>
                <c:pt idx="15">
                  <c:v>108700000</c:v>
                </c:pt>
                <c:pt idx="16">
                  <c:v>160170000</c:v>
                </c:pt>
                <c:pt idx="17">
                  <c:v>183570000</c:v>
                </c:pt>
                <c:pt idx="18">
                  <c:v>213100000</c:v>
                </c:pt>
                <c:pt idx="19">
                  <c:v>222560000</c:v>
                </c:pt>
                <c:pt idx="20">
                  <c:v>226980000</c:v>
                </c:pt>
                <c:pt idx="21">
                  <c:v>193790000</c:v>
                </c:pt>
                <c:pt idx="22">
                  <c:v>211960000</c:v>
                </c:pt>
                <c:pt idx="23">
                  <c:v>271110000</c:v>
                </c:pt>
                <c:pt idx="24">
                  <c:v>302540000</c:v>
                </c:pt>
                <c:pt idx="25">
                  <c:v>374610000</c:v>
                </c:pt>
                <c:pt idx="26">
                  <c:v>221020000</c:v>
                </c:pt>
                <c:pt idx="27">
                  <c:v>198630000</c:v>
                </c:pt>
                <c:pt idx="28">
                  <c:v>165950000</c:v>
                </c:pt>
                <c:pt idx="29">
                  <c:v>183880000</c:v>
                </c:pt>
                <c:pt idx="30">
                  <c:v>199270000</c:v>
                </c:pt>
                <c:pt idx="31">
                  <c:v>202920000</c:v>
                </c:pt>
                <c:pt idx="32">
                  <c:v>176810000</c:v>
                </c:pt>
                <c:pt idx="33">
                  <c:v>160000000</c:v>
                </c:pt>
                <c:pt idx="34">
                  <c:v>163270000</c:v>
                </c:pt>
                <c:pt idx="35">
                  <c:v>99550000</c:v>
                </c:pt>
                <c:pt idx="36">
                  <c:v>88950000</c:v>
                </c:pt>
                <c:pt idx="37">
                  <c:v>64940000</c:v>
                </c:pt>
                <c:pt idx="38">
                  <c:v>58470000</c:v>
                </c:pt>
                <c:pt idx="39">
                  <c:v>40390000</c:v>
                </c:pt>
                <c:pt idx="40">
                  <c:v>25870000</c:v>
                </c:pt>
                <c:pt idx="41">
                  <c:v>33280000</c:v>
                </c:pt>
                <c:pt idx="42">
                  <c:v>51340000</c:v>
                </c:pt>
                <c:pt idx="43">
                  <c:v>43320000</c:v>
                </c:pt>
                <c:pt idx="44">
                  <c:v>35030000</c:v>
                </c:pt>
                <c:pt idx="45">
                  <c:v>33810000</c:v>
                </c:pt>
                <c:pt idx="46">
                  <c:v>37160000</c:v>
                </c:pt>
                <c:pt idx="47">
                  <c:v>33470000</c:v>
                </c:pt>
                <c:pt idx="48">
                  <c:v>33890000</c:v>
                </c:pt>
                <c:pt idx="49">
                  <c:v>40890000</c:v>
                </c:pt>
                <c:pt idx="50">
                  <c:v>39640000</c:v>
                </c:pt>
                <c:pt idx="51">
                  <c:v>46750000</c:v>
                </c:pt>
              </c:numCache>
            </c:numRef>
          </c:val>
          <c:smooth val="1"/>
          <c:extLst>
            <c:ext xmlns:c16="http://schemas.microsoft.com/office/drawing/2014/chart" uri="{C3380CC4-5D6E-409C-BE32-E72D297353CC}">
              <c16:uniqueId val="{0000000C-83C9-C64C-B09E-F33F6CF276EF}"/>
            </c:ext>
          </c:extLst>
        </c:ser>
        <c:ser>
          <c:idx val="7"/>
          <c:order val="3"/>
          <c:tx>
            <c:strRef>
              <c:f>Comparison!$AM$2</c:f>
              <c:strCache>
                <c:ptCount val="1"/>
                <c:pt idx="0">
                  <c:v>2023</c:v>
                </c:pt>
              </c:strCache>
            </c:strRef>
          </c:tx>
          <c:spPr>
            <a:ln w="19050" cap="rnd">
              <a:solidFill>
                <a:srgbClr val="0070C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31660000</c:v>
                </c:pt>
                <c:pt idx="1">
                  <c:v>37090000</c:v>
                </c:pt>
                <c:pt idx="2">
                  <c:v>32280000</c:v>
                </c:pt>
                <c:pt idx="3">
                  <c:v>45340000</c:v>
                </c:pt>
                <c:pt idx="4">
                  <c:v>33640000</c:v>
                </c:pt>
                <c:pt idx="5">
                  <c:v>45090000</c:v>
                </c:pt>
                <c:pt idx="6">
                  <c:v>39040000</c:v>
                </c:pt>
                <c:pt idx="7">
                  <c:v>39860000</c:v>
                </c:pt>
                <c:pt idx="8">
                  <c:v>39290000</c:v>
                </c:pt>
                <c:pt idx="9">
                  <c:v>43630000</c:v>
                </c:pt>
                <c:pt idx="10">
                  <c:v>44700000</c:v>
                </c:pt>
                <c:pt idx="11">
                  <c:v>52940000</c:v>
                </c:pt>
                <c:pt idx="12">
                  <c:v>57820000</c:v>
                </c:pt>
                <c:pt idx="13">
                  <c:v>98050000</c:v>
                </c:pt>
                <c:pt idx="14">
                  <c:v>110890000</c:v>
                </c:pt>
                <c:pt idx="15">
                  <c:v>122520000</c:v>
                </c:pt>
                <c:pt idx="16">
                  <c:v>122710000</c:v>
                </c:pt>
                <c:pt idx="17">
                  <c:v>183260000</c:v>
                </c:pt>
                <c:pt idx="18">
                  <c:v>219740000</c:v>
                </c:pt>
                <c:pt idx="19">
                  <c:v>224120000</c:v>
                </c:pt>
                <c:pt idx="20">
                  <c:v>252110000</c:v>
                </c:pt>
                <c:pt idx="21">
                  <c:v>226160000</c:v>
                </c:pt>
                <c:pt idx="22">
                  <c:v>244410000</c:v>
                </c:pt>
                <c:pt idx="23">
                  <c:v>258070000</c:v>
                </c:pt>
                <c:pt idx="24">
                  <c:v>317770000</c:v>
                </c:pt>
                <c:pt idx="25">
                  <c:v>351300000</c:v>
                </c:pt>
                <c:pt idx="26">
                  <c:v>214440000</c:v>
                </c:pt>
                <c:pt idx="27">
                  <c:v>226960000</c:v>
                </c:pt>
                <c:pt idx="28">
                  <c:v>198230000</c:v>
                </c:pt>
                <c:pt idx="29">
                  <c:v>209240000</c:v>
                </c:pt>
                <c:pt idx="30">
                  <c:v>251620000</c:v>
                </c:pt>
                <c:pt idx="31">
                  <c:v>244470000</c:v>
                </c:pt>
                <c:pt idx="32">
                  <c:v>218190000</c:v>
                </c:pt>
                <c:pt idx="33">
                  <c:v>215610000</c:v>
                </c:pt>
                <c:pt idx="34">
                  <c:v>206130000</c:v>
                </c:pt>
                <c:pt idx="35">
                  <c:v>118260000</c:v>
                </c:pt>
                <c:pt idx="36">
                  <c:v>111360000</c:v>
                </c:pt>
                <c:pt idx="37">
                  <c:v>98790000</c:v>
                </c:pt>
                <c:pt idx="38">
                  <c:v>63770000</c:v>
                </c:pt>
                <c:pt idx="39">
                  <c:v>53810000</c:v>
                </c:pt>
                <c:pt idx="40">
                  <c:v>40710000</c:v>
                </c:pt>
                <c:pt idx="41">
                  <c:v>54040000</c:v>
                </c:pt>
                <c:pt idx="42">
                  <c:v>56580000</c:v>
                </c:pt>
                <c:pt idx="43">
                  <c:v>69520000</c:v>
                </c:pt>
                <c:pt idx="44">
                  <c:v>45090000</c:v>
                </c:pt>
                <c:pt idx="45">
                  <c:v>45360000</c:v>
                </c:pt>
                <c:pt idx="46">
                  <c:v>29080000</c:v>
                </c:pt>
                <c:pt idx="47">
                  <c:v>25680000</c:v>
                </c:pt>
                <c:pt idx="48">
                  <c:v>28400000</c:v>
                </c:pt>
                <c:pt idx="49">
                  <c:v>29660000</c:v>
                </c:pt>
                <c:pt idx="50">
                  <c:v>22670000</c:v>
                </c:pt>
                <c:pt idx="51">
                  <c:v>29880000</c:v>
                </c:pt>
              </c:numCache>
            </c:numRef>
          </c:val>
          <c:smooth val="1"/>
          <c:extLst>
            <c:ext xmlns:c16="http://schemas.microsoft.com/office/drawing/2014/chart" uri="{C3380CC4-5D6E-409C-BE32-E72D297353CC}">
              <c16:uniqueId val="{00000000-09D9-1D4F-9AEB-E3EABD379C9F}"/>
            </c:ext>
          </c:extLst>
        </c:ser>
        <c:ser>
          <c:idx val="0"/>
          <c:order val="4"/>
          <c:tx>
            <c:strRef>
              <c:f>Comparison!$W$2</c:f>
              <c:strCache>
                <c:ptCount val="1"/>
                <c:pt idx="0">
                  <c:v>2007</c:v>
                </c:pt>
              </c:strCache>
            </c:strRef>
          </c:tx>
          <c:spPr>
            <a:ln w="28575" cap="rnd">
              <a:solidFill>
                <a:schemeClr val="accent1"/>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Comparison!$W$34:$W$46</c:f>
            </c:numRef>
          </c:val>
          <c:smooth val="0"/>
          <c:extLst>
            <c:ext xmlns:c16="http://schemas.microsoft.com/office/drawing/2014/chart" uri="{C3380CC4-5D6E-409C-BE32-E72D297353CC}">
              <c16:uniqueId val="{00000000-83C9-C64C-B09E-F33F6CF276EF}"/>
            </c:ext>
          </c:extLst>
        </c:ser>
        <c:ser>
          <c:idx val="8"/>
          <c:order val="5"/>
          <c:tx>
            <c:strRef>
              <c:f>Comparison!$AN$2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numCache>
            </c:numRef>
          </c:val>
          <c:smooth val="1"/>
          <c:extLst>
            <c:ext xmlns:c16="http://schemas.microsoft.com/office/drawing/2014/chart" uri="{C3380CC4-5D6E-409C-BE32-E72D297353CC}">
              <c16:uniqueId val="{00000002-7681-7341-A79B-9A6118D91383}"/>
            </c:ext>
          </c:extLst>
        </c:ser>
        <c:ser>
          <c:idx val="1"/>
          <c:order val="6"/>
          <c:tx>
            <c:strRef>
              <c:f>Comparison!$X$2</c:f>
              <c:strCache>
                <c:ptCount val="1"/>
                <c:pt idx="0">
                  <c:v>2008</c:v>
                </c:pt>
              </c:strCache>
            </c:strRef>
          </c:tx>
          <c:spPr>
            <a:ln w="28575" cap="rnd">
              <a:solidFill>
                <a:schemeClr val="accent2"/>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1-83C9-C64C-B09E-F33F6CF276EF}"/>
            </c:ext>
          </c:extLst>
        </c:ser>
        <c:ser>
          <c:idx val="2"/>
          <c:order val="7"/>
          <c:tx>
            <c:strRef>
              <c:f>Comparison!$Y$2</c:f>
              <c:strCache>
                <c:ptCount val="1"/>
                <c:pt idx="0">
                  <c:v>2009</c:v>
                </c:pt>
              </c:strCache>
            </c:strRef>
          </c:tx>
          <c:spPr>
            <a:ln w="28575" cap="rnd">
              <a:solidFill>
                <a:schemeClr val="accent3"/>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2-83C9-C64C-B09E-F33F6CF276EF}"/>
            </c:ext>
          </c:extLst>
        </c:ser>
        <c:ser>
          <c:idx val="3"/>
          <c:order val="8"/>
          <c:tx>
            <c:strRef>
              <c:f>Comparison!$Z$2</c:f>
              <c:strCache>
                <c:ptCount val="1"/>
                <c:pt idx="0">
                  <c:v>2010</c:v>
                </c:pt>
              </c:strCache>
            </c:strRef>
          </c:tx>
          <c:spPr>
            <a:ln w="28575" cap="rnd">
              <a:solidFill>
                <a:schemeClr val="accent4"/>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3-83C9-C64C-B09E-F33F6CF276EF}"/>
            </c:ext>
          </c:extLst>
        </c:ser>
        <c:ser>
          <c:idx val="4"/>
          <c:order val="9"/>
          <c:tx>
            <c:strRef>
              <c:f>Comparison!$AA$2</c:f>
              <c:strCache>
                <c:ptCount val="1"/>
                <c:pt idx="0">
                  <c:v>2011</c:v>
                </c:pt>
              </c:strCache>
            </c:strRef>
          </c:tx>
          <c:spPr>
            <a:ln w="28575" cap="rnd">
              <a:solidFill>
                <a:schemeClr val="accent5"/>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4-83C9-C64C-B09E-F33F6CF276EF}"/>
            </c:ext>
          </c:extLst>
        </c:ser>
        <c:ser>
          <c:idx val="5"/>
          <c:order val="10"/>
          <c:tx>
            <c:strRef>
              <c:f>Comparison!$AB$2</c:f>
              <c:strCache>
                <c:ptCount val="1"/>
                <c:pt idx="0">
                  <c:v>2012</c:v>
                </c:pt>
              </c:strCache>
            </c:strRef>
          </c:tx>
          <c:spPr>
            <a:ln w="28575" cap="rnd">
              <a:solidFill>
                <a:schemeClr val="accent6"/>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5-83C9-C64C-B09E-F33F6CF276EF}"/>
            </c:ext>
          </c:extLst>
        </c:ser>
        <c:ser>
          <c:idx val="6"/>
          <c:order val="11"/>
          <c:tx>
            <c:strRef>
              <c:f>Comparison!$AC$2</c:f>
              <c:strCache>
                <c:ptCount val="1"/>
                <c:pt idx="0">
                  <c:v>2013</c:v>
                </c:pt>
              </c:strCache>
            </c:strRef>
          </c:tx>
          <c:spPr>
            <a:ln w="28575" cap="rnd">
              <a:solidFill>
                <a:schemeClr val="accent1">
                  <a:lumMod val="60000"/>
                </a:schemeClr>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6-83C9-C64C-B09E-F33F6CF276EF}"/>
            </c:ext>
          </c:extLst>
        </c:ser>
        <c:ser>
          <c:idx val="13"/>
          <c:order val="12"/>
          <c:tx>
            <c:strRef>
              <c:f>Comparison!$AO$2</c:f>
              <c:strCache>
                <c:ptCount val="1"/>
                <c:pt idx="0">
                  <c:v>2019 - 23 Avg</c:v>
                </c:pt>
              </c:strCache>
            </c:strRef>
          </c:tx>
          <c:spPr>
            <a:ln w="38100" cap="rnd">
              <a:solidFill>
                <a:schemeClr val="tx1"/>
              </a:solidFill>
              <a:prstDash val="sysDash"/>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c:v>25782000</c:v>
                </c:pt>
                <c:pt idx="1">
                  <c:v>28492000</c:v>
                </c:pt>
                <c:pt idx="2">
                  <c:v>28492000</c:v>
                </c:pt>
                <c:pt idx="3">
                  <c:v>38356000</c:v>
                </c:pt>
                <c:pt idx="4">
                  <c:v>33148000</c:v>
                </c:pt>
                <c:pt idx="5">
                  <c:v>33738000</c:v>
                </c:pt>
                <c:pt idx="6">
                  <c:v>32934000</c:v>
                </c:pt>
                <c:pt idx="7">
                  <c:v>32314000</c:v>
                </c:pt>
                <c:pt idx="8">
                  <c:v>33950000</c:v>
                </c:pt>
                <c:pt idx="9">
                  <c:v>35492000</c:v>
                </c:pt>
                <c:pt idx="10">
                  <c:v>40982000</c:v>
                </c:pt>
                <c:pt idx="11">
                  <c:v>46018000</c:v>
                </c:pt>
                <c:pt idx="12">
                  <c:v>48726000</c:v>
                </c:pt>
                <c:pt idx="13">
                  <c:v>67208000</c:v>
                </c:pt>
                <c:pt idx="14">
                  <c:v>91180000</c:v>
                </c:pt>
                <c:pt idx="15">
                  <c:v>119814000</c:v>
                </c:pt>
                <c:pt idx="16">
                  <c:v>139654000</c:v>
                </c:pt>
                <c:pt idx="17">
                  <c:v>179184000</c:v>
                </c:pt>
                <c:pt idx="18">
                  <c:v>220920000</c:v>
                </c:pt>
                <c:pt idx="19">
                  <c:v>236886000</c:v>
                </c:pt>
                <c:pt idx="20">
                  <c:v>243810000</c:v>
                </c:pt>
                <c:pt idx="21">
                  <c:v>236534000</c:v>
                </c:pt>
                <c:pt idx="22">
                  <c:v>255910000</c:v>
                </c:pt>
                <c:pt idx="23">
                  <c:v>283854000</c:v>
                </c:pt>
                <c:pt idx="24">
                  <c:v>299372000</c:v>
                </c:pt>
                <c:pt idx="25">
                  <c:v>334842000</c:v>
                </c:pt>
                <c:pt idx="26">
                  <c:v>227138000</c:v>
                </c:pt>
                <c:pt idx="27">
                  <c:v>207224000</c:v>
                </c:pt>
                <c:pt idx="28">
                  <c:v>193344000</c:v>
                </c:pt>
                <c:pt idx="29">
                  <c:v>206650000</c:v>
                </c:pt>
                <c:pt idx="30">
                  <c:v>213762000</c:v>
                </c:pt>
                <c:pt idx="31">
                  <c:v>204226000</c:v>
                </c:pt>
                <c:pt idx="32">
                  <c:v>179296000</c:v>
                </c:pt>
                <c:pt idx="33">
                  <c:v>177668000</c:v>
                </c:pt>
                <c:pt idx="34">
                  <c:v>179756000</c:v>
                </c:pt>
                <c:pt idx="35">
                  <c:v>117788000</c:v>
                </c:pt>
                <c:pt idx="36">
                  <c:v>94296000</c:v>
                </c:pt>
                <c:pt idx="37">
                  <c:v>77622000</c:v>
                </c:pt>
                <c:pt idx="38">
                  <c:v>57132000</c:v>
                </c:pt>
                <c:pt idx="39">
                  <c:v>47496000</c:v>
                </c:pt>
                <c:pt idx="40">
                  <c:v>42258000</c:v>
                </c:pt>
                <c:pt idx="41">
                  <c:v>46912000</c:v>
                </c:pt>
                <c:pt idx="42">
                  <c:v>47014000</c:v>
                </c:pt>
                <c:pt idx="43">
                  <c:v>43510000</c:v>
                </c:pt>
                <c:pt idx="44">
                  <c:v>34942000</c:v>
                </c:pt>
                <c:pt idx="45">
                  <c:v>29562000</c:v>
                </c:pt>
                <c:pt idx="46">
                  <c:v>24606000</c:v>
                </c:pt>
                <c:pt idx="47">
                  <c:v>21748000</c:v>
                </c:pt>
                <c:pt idx="48">
                  <c:v>26176000</c:v>
                </c:pt>
                <c:pt idx="49">
                  <c:v>30602000</c:v>
                </c:pt>
                <c:pt idx="50">
                  <c:v>27868000</c:v>
                </c:pt>
                <c:pt idx="51">
                  <c:v>32922000</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Comparison!$BZ$2</c:f>
              <c:strCache>
                <c:ptCount val="1"/>
                <c:pt idx="0">
                  <c:v>2020</c:v>
                </c:pt>
              </c:strCache>
            </c:strRef>
          </c:tx>
          <c:spPr>
            <a:ln w="19050" cap="rnd">
              <a:solidFill>
                <a:srgbClr val="FF000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Comparison!$BZ$3:$BZ$54</c:f>
              <c:numCache>
                <c:formatCode>_("$"* #,##0.000_);_("$"* \(#,##0.000\);_("$"* "-"??_);_(@_)</c:formatCode>
                <c:ptCount val="52"/>
                <c:pt idx="0">
                  <c:v>0.31476361999099506</c:v>
                </c:pt>
                <c:pt idx="1">
                  <c:v>0.33124721721320599</c:v>
                </c:pt>
                <c:pt idx="2">
                  <c:v>0.33201249646828868</c:v>
                </c:pt>
                <c:pt idx="3">
                  <c:v>0.33183003736227124</c:v>
                </c:pt>
                <c:pt idx="4">
                  <c:v>0.3461363343999031</c:v>
                </c:pt>
                <c:pt idx="5">
                  <c:v>0.33014741281392201</c:v>
                </c:pt>
                <c:pt idx="6">
                  <c:v>0.3408230083525941</c:v>
                </c:pt>
                <c:pt idx="7">
                  <c:v>0.34848578832446542</c:v>
                </c:pt>
                <c:pt idx="8">
                  <c:v>0.36577487473156767</c:v>
                </c:pt>
                <c:pt idx="9">
                  <c:v>0.3816953405017921</c:v>
                </c:pt>
                <c:pt idx="10">
                  <c:v>0.39900761124121781</c:v>
                </c:pt>
                <c:pt idx="11">
                  <c:v>0.4029294280442805</c:v>
                </c:pt>
                <c:pt idx="12">
                  <c:v>0.25820261839261149</c:v>
                </c:pt>
                <c:pt idx="13">
                  <c:v>0.17649599839795385</c:v>
                </c:pt>
                <c:pt idx="14">
                  <c:v>0.18337696637297252</c:v>
                </c:pt>
                <c:pt idx="15">
                  <c:v>0.18806785624255151</c:v>
                </c:pt>
                <c:pt idx="16">
                  <c:v>0.18762057787174066</c:v>
                </c:pt>
                <c:pt idx="17">
                  <c:v>0.18756887649307982</c:v>
                </c:pt>
                <c:pt idx="18">
                  <c:v>0.2048394712235572</c:v>
                </c:pt>
                <c:pt idx="19">
                  <c:v>0.21612941264439128</c:v>
                </c:pt>
                <c:pt idx="20">
                  <c:v>0.22837089770194452</c:v>
                </c:pt>
                <c:pt idx="21">
                  <c:v>0.22718123214389835</c:v>
                </c:pt>
                <c:pt idx="22">
                  <c:v>0.22955508877709993</c:v>
                </c:pt>
                <c:pt idx="23">
                  <c:v>0.22972482896828139</c:v>
                </c:pt>
                <c:pt idx="24">
                  <c:v>0.23338071969601443</c:v>
                </c:pt>
                <c:pt idx="25">
                  <c:v>0.23930268921941517</c:v>
                </c:pt>
                <c:pt idx="26">
                  <c:v>0.23953308719842065</c:v>
                </c:pt>
                <c:pt idx="27">
                  <c:v>0.23401572981202601</c:v>
                </c:pt>
                <c:pt idx="28">
                  <c:v>0.23805998627384728</c:v>
                </c:pt>
                <c:pt idx="29">
                  <c:v>0.23283183958898243</c:v>
                </c:pt>
                <c:pt idx="30">
                  <c:v>0.22853088643203384</c:v>
                </c:pt>
                <c:pt idx="31">
                  <c:v>0.2098925180789416</c:v>
                </c:pt>
                <c:pt idx="32">
                  <c:v>0.19141132330608085</c:v>
                </c:pt>
                <c:pt idx="33">
                  <c:v>0.18208482134020995</c:v>
                </c:pt>
                <c:pt idx="34">
                  <c:v>0.18736720555531763</c:v>
                </c:pt>
                <c:pt idx="35">
                  <c:v>0.19385133898520648</c:v>
                </c:pt>
                <c:pt idx="36">
                  <c:v>0.19292031444995059</c:v>
                </c:pt>
                <c:pt idx="37">
                  <c:v>0.19033262991217539</c:v>
                </c:pt>
                <c:pt idx="38">
                  <c:v>0.19305238016801185</c:v>
                </c:pt>
                <c:pt idx="39">
                  <c:v>0.19370900574319674</c:v>
                </c:pt>
                <c:pt idx="40">
                  <c:v>0.18074814769891007</c:v>
                </c:pt>
                <c:pt idx="41">
                  <c:v>0.17036929143532914</c:v>
                </c:pt>
                <c:pt idx="42">
                  <c:v>0.15167856377090808</c:v>
                </c:pt>
                <c:pt idx="43">
                  <c:v>0.14334693544734209</c:v>
                </c:pt>
                <c:pt idx="44">
                  <c:v>0.16177156590564409</c:v>
                </c:pt>
                <c:pt idx="45">
                  <c:v>0.17712504979718963</c:v>
                </c:pt>
                <c:pt idx="46">
                  <c:v>0.21807384122287968</c:v>
                </c:pt>
                <c:pt idx="47">
                  <c:v>0.25578741387882664</c:v>
                </c:pt>
                <c:pt idx="48">
                  <c:v>0.26624649962588226</c:v>
                </c:pt>
                <c:pt idx="49">
                  <c:v>0.30017627988536216</c:v>
                </c:pt>
                <c:pt idx="50">
                  <c:v>0.35895822507595765</c:v>
                </c:pt>
                <c:pt idx="51">
                  <c:v>0.35831566827362404</c:v>
                </c:pt>
              </c:numCache>
            </c:numRef>
          </c:val>
          <c:smooth val="1"/>
          <c:extLst>
            <c:ext xmlns:c16="http://schemas.microsoft.com/office/drawing/2014/chart" uri="{C3380CC4-5D6E-409C-BE32-E72D297353CC}">
              <c16:uniqueId val="{00000002-4BFF-B04B-BB47-8807564BFDB8}"/>
            </c:ext>
          </c:extLst>
        </c:ser>
        <c:ser>
          <c:idx val="3"/>
          <c:order val="1"/>
          <c:tx>
            <c:strRef>
              <c:f>Comparison!$CA$2</c:f>
              <c:strCache>
                <c:ptCount val="1"/>
                <c:pt idx="0">
                  <c:v>2021</c:v>
                </c:pt>
              </c:strCache>
            </c:strRef>
          </c:tx>
          <c:spPr>
            <a:ln w="19050" cap="rnd">
              <a:solidFill>
                <a:srgbClr val="FFC00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Comparison!$CA$3:$CA$54</c:f>
              <c:numCache>
                <c:formatCode>_("$"* #,##0.000_);_("$"* \(#,##0.000\);_("$"* "-"??_);_(@_)</c:formatCode>
                <c:ptCount val="52"/>
                <c:pt idx="0">
                  <c:v>0.3500147368507473</c:v>
                </c:pt>
                <c:pt idx="1">
                  <c:v>0.34144047369524211</c:v>
                </c:pt>
                <c:pt idx="2">
                  <c:v>0.33492151006485876</c:v>
                </c:pt>
                <c:pt idx="3">
                  <c:v>0.35423737684176237</c:v>
                </c:pt>
                <c:pt idx="4">
                  <c:v>0.33139052716040462</c:v>
                </c:pt>
                <c:pt idx="5">
                  <c:v>0.28254616506753683</c:v>
                </c:pt>
                <c:pt idx="6">
                  <c:v>0.24960784445329592</c:v>
                </c:pt>
                <c:pt idx="7">
                  <c:v>0.25116334076559321</c:v>
                </c:pt>
                <c:pt idx="8">
                  <c:v>0.27503628325585483</c:v>
                </c:pt>
                <c:pt idx="9">
                  <c:v>0.33358658432476618</c:v>
                </c:pt>
                <c:pt idx="10">
                  <c:v>0.38867779105675226</c:v>
                </c:pt>
                <c:pt idx="11">
                  <c:v>0.42431906220623022</c:v>
                </c:pt>
                <c:pt idx="12">
                  <c:v>0.43938158844130021</c:v>
                </c:pt>
                <c:pt idx="13">
                  <c:v>0.44260290519904383</c:v>
                </c:pt>
                <c:pt idx="14">
                  <c:v>0.42763442853249434</c:v>
                </c:pt>
                <c:pt idx="15">
                  <c:v>0.33422056111265508</c:v>
                </c:pt>
                <c:pt idx="16">
                  <c:v>0.24440555912136791</c:v>
                </c:pt>
                <c:pt idx="17">
                  <c:v>0.19257210653855286</c:v>
                </c:pt>
                <c:pt idx="18">
                  <c:v>0.17026214084199187</c:v>
                </c:pt>
                <c:pt idx="19">
                  <c:v>0.17736387099721346</c:v>
                </c:pt>
                <c:pt idx="20">
                  <c:v>0.19702123880748881</c:v>
                </c:pt>
                <c:pt idx="21">
                  <c:v>0.19594827958848449</c:v>
                </c:pt>
                <c:pt idx="22">
                  <c:v>0.18238541999999999</c:v>
                </c:pt>
                <c:pt idx="23">
                  <c:v>0.18817303784663234</c:v>
                </c:pt>
                <c:pt idx="24">
                  <c:v>0.18080150405699585</c:v>
                </c:pt>
                <c:pt idx="25">
                  <c:v>0.17077767208335573</c:v>
                </c:pt>
                <c:pt idx="26">
                  <c:v>0.16112110353197828</c:v>
                </c:pt>
                <c:pt idx="27">
                  <c:v>0.16972091380072776</c:v>
                </c:pt>
                <c:pt idx="28">
                  <c:v>0.17323505762737551</c:v>
                </c:pt>
                <c:pt idx="29">
                  <c:v>0.1814889465743087</c:v>
                </c:pt>
                <c:pt idx="30">
                  <c:v>0.17125552731781785</c:v>
                </c:pt>
                <c:pt idx="31">
                  <c:v>0.16137366076250947</c:v>
                </c:pt>
                <c:pt idx="32">
                  <c:v>0.15720785359479603</c:v>
                </c:pt>
                <c:pt idx="33">
                  <c:v>0.15272556936511122</c:v>
                </c:pt>
                <c:pt idx="34">
                  <c:v>0.15707380932655823</c:v>
                </c:pt>
                <c:pt idx="35">
                  <c:v>0.16173735486986679</c:v>
                </c:pt>
                <c:pt idx="36">
                  <c:v>0.16099457662891517</c:v>
                </c:pt>
                <c:pt idx="37">
                  <c:v>0.15824869548767256</c:v>
                </c:pt>
                <c:pt idx="38">
                  <c:v>0.17390368967634265</c:v>
                </c:pt>
                <c:pt idx="39">
                  <c:v>0.19222138098308311</c:v>
                </c:pt>
                <c:pt idx="40">
                  <c:v>0.2014424226991072</c:v>
                </c:pt>
                <c:pt idx="41">
                  <c:v>0.21264194431392902</c:v>
                </c:pt>
                <c:pt idx="42">
                  <c:v>0.22244695054554203</c:v>
                </c:pt>
                <c:pt idx="43">
                  <c:v>0.23677723163030998</c:v>
                </c:pt>
                <c:pt idx="44">
                  <c:v>0.24700620513543411</c:v>
                </c:pt>
                <c:pt idx="45">
                  <c:v>0.24348392189779564</c:v>
                </c:pt>
                <c:pt idx="46">
                  <c:v>0.28545868945868946</c:v>
                </c:pt>
                <c:pt idx="47">
                  <c:v>0.28811080409861678</c:v>
                </c:pt>
                <c:pt idx="48">
                  <c:v>0.30661471002753532</c:v>
                </c:pt>
                <c:pt idx="49">
                  <c:v>0.31247225126898026</c:v>
                </c:pt>
                <c:pt idx="50">
                  <c:v>0.33107513429775093</c:v>
                </c:pt>
                <c:pt idx="51">
                  <c:v>0.36637106360905181</c:v>
                </c:pt>
              </c:numCache>
            </c:numRef>
          </c:val>
          <c:smooth val="1"/>
          <c:extLst>
            <c:ext xmlns:c16="http://schemas.microsoft.com/office/drawing/2014/chart" uri="{C3380CC4-5D6E-409C-BE32-E72D297353CC}">
              <c16:uniqueId val="{00000003-4BFF-B04B-BB47-8807564BFDB8}"/>
            </c:ext>
          </c:extLst>
        </c:ser>
        <c:ser>
          <c:idx val="4"/>
          <c:order val="2"/>
          <c:tx>
            <c:strRef>
              <c:f>Comparison!$CB$2</c:f>
              <c:strCache>
                <c:ptCount val="1"/>
                <c:pt idx="0">
                  <c:v>2022</c:v>
                </c:pt>
              </c:strCache>
            </c:strRef>
          </c:tx>
          <c:spPr>
            <a:ln w="19050" cap="rnd">
              <a:solidFill>
                <a:srgbClr val="00B05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Comparison!$CB$3:$CB$54</c:f>
              <c:numCache>
                <c:formatCode>_("$"* #,##0.000_);_("$"* \(#,##0.000\);_("$"* "-"??_);_(@_)</c:formatCode>
                <c:ptCount val="52"/>
                <c:pt idx="0">
                  <c:v>0.35604724543748933</c:v>
                </c:pt>
                <c:pt idx="1">
                  <c:v>0.35877740855097434</c:v>
                </c:pt>
                <c:pt idx="2">
                  <c:v>0.35250464651343766</c:v>
                </c:pt>
                <c:pt idx="3">
                  <c:v>0.34619655064550636</c:v>
                </c:pt>
                <c:pt idx="4">
                  <c:v>0.33632609557688381</c:v>
                </c:pt>
                <c:pt idx="5">
                  <c:v>0.33546972038940187</c:v>
                </c:pt>
                <c:pt idx="6">
                  <c:v>0.33982632694283821</c:v>
                </c:pt>
                <c:pt idx="7">
                  <c:v>0.36276599916729457</c:v>
                </c:pt>
                <c:pt idx="8">
                  <c:v>0.38043933347949188</c:v>
                </c:pt>
                <c:pt idx="9">
                  <c:v>0.39480938813415589</c:v>
                </c:pt>
                <c:pt idx="10">
                  <c:v>0.43442749699004923</c:v>
                </c:pt>
                <c:pt idx="11">
                  <c:v>0.46183689980484854</c:v>
                </c:pt>
                <c:pt idx="12">
                  <c:v>0.46785534508151716</c:v>
                </c:pt>
                <c:pt idx="13">
                  <c:v>0.47391001037412267</c:v>
                </c:pt>
                <c:pt idx="14">
                  <c:v>0.43952219424082156</c:v>
                </c:pt>
                <c:pt idx="15">
                  <c:v>0.33343274526407707</c:v>
                </c:pt>
                <c:pt idx="16">
                  <c:v>0.26297454936273063</c:v>
                </c:pt>
                <c:pt idx="17">
                  <c:v>0.21828778261136489</c:v>
                </c:pt>
                <c:pt idx="18">
                  <c:v>0.1815652834573529</c:v>
                </c:pt>
                <c:pt idx="19">
                  <c:v>0.17891182723688565</c:v>
                </c:pt>
                <c:pt idx="20">
                  <c:v>0.19807353839999889</c:v>
                </c:pt>
                <c:pt idx="21">
                  <c:v>0.20195189387437257</c:v>
                </c:pt>
                <c:pt idx="22">
                  <c:v>0.18739041842802998</c:v>
                </c:pt>
                <c:pt idx="23">
                  <c:v>0.18339029049175529</c:v>
                </c:pt>
                <c:pt idx="24">
                  <c:v>0.1855713359944412</c:v>
                </c:pt>
                <c:pt idx="25">
                  <c:v>0.18667064222982374</c:v>
                </c:pt>
                <c:pt idx="26">
                  <c:v>0.20418037993633795</c:v>
                </c:pt>
                <c:pt idx="27">
                  <c:v>0.22978000213113967</c:v>
                </c:pt>
                <c:pt idx="28">
                  <c:v>0.24828014019708519</c:v>
                </c:pt>
                <c:pt idx="29">
                  <c:v>0.27659382110831432</c:v>
                </c:pt>
                <c:pt idx="30">
                  <c:v>0.29381848110683362</c:v>
                </c:pt>
                <c:pt idx="31">
                  <c:v>0.28748488605475697</c:v>
                </c:pt>
                <c:pt idx="32">
                  <c:v>0.28884186183947019</c:v>
                </c:pt>
                <c:pt idx="33">
                  <c:v>0.28898529513888888</c:v>
                </c:pt>
                <c:pt idx="34">
                  <c:v>0.27657414922850376</c:v>
                </c:pt>
                <c:pt idx="35">
                  <c:v>0.27479463890026129</c:v>
                </c:pt>
                <c:pt idx="36">
                  <c:v>0.26386139447347234</c:v>
                </c:pt>
                <c:pt idx="37">
                  <c:v>0.26163429084884054</c:v>
                </c:pt>
                <c:pt idx="38">
                  <c:v>0.27618035025423432</c:v>
                </c:pt>
                <c:pt idx="39">
                  <c:v>0.27621786785193564</c:v>
                </c:pt>
                <c:pt idx="40">
                  <c:v>0.28786962897515656</c:v>
                </c:pt>
                <c:pt idx="41">
                  <c:v>0.30998989225251244</c:v>
                </c:pt>
                <c:pt idx="42">
                  <c:v>0.32281112105225857</c:v>
                </c:pt>
                <c:pt idx="43">
                  <c:v>0.32440853736906367</c:v>
                </c:pt>
                <c:pt idx="44">
                  <c:v>0.35024636261540343</c:v>
                </c:pt>
                <c:pt idx="45">
                  <c:v>0.36661893508000426</c:v>
                </c:pt>
                <c:pt idx="46">
                  <c:v>0.37210623942795634</c:v>
                </c:pt>
                <c:pt idx="47">
                  <c:v>0.36338999661826071</c:v>
                </c:pt>
                <c:pt idx="48">
                  <c:v>0.35675648064682436</c:v>
                </c:pt>
                <c:pt idx="49">
                  <c:v>0.35785097010473021</c:v>
                </c:pt>
                <c:pt idx="50">
                  <c:v>0.36243973404874641</c:v>
                </c:pt>
                <c:pt idx="51">
                  <c:v>0.36315144561321028</c:v>
                </c:pt>
              </c:numCache>
            </c:numRef>
          </c:val>
          <c:smooth val="1"/>
          <c:extLst>
            <c:ext xmlns:c16="http://schemas.microsoft.com/office/drawing/2014/chart" uri="{C3380CC4-5D6E-409C-BE32-E72D297353CC}">
              <c16:uniqueId val="{00000004-4BFF-B04B-BB47-8807564BFDB8}"/>
            </c:ext>
          </c:extLst>
        </c:ser>
        <c:ser>
          <c:idx val="6"/>
          <c:order val="3"/>
          <c:tx>
            <c:strRef>
              <c:f>Comparison!$CC$2</c:f>
              <c:strCache>
                <c:ptCount val="1"/>
                <c:pt idx="0">
                  <c:v>2023</c:v>
                </c:pt>
              </c:strCache>
            </c:strRef>
          </c:tx>
          <c:spPr>
            <a:ln w="19050" cap="rnd">
              <a:solidFill>
                <a:srgbClr val="0070C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Comparison!$CC$3:$CC$54</c:f>
              <c:numCache>
                <c:formatCode>_("$"* #,##0.000_);_("$"* \(#,##0.000\);_("$"* "-"??_);_(@_)</c:formatCode>
                <c:ptCount val="52"/>
                <c:pt idx="0">
                  <c:v>0.37360436744241232</c:v>
                </c:pt>
                <c:pt idx="1">
                  <c:v>0.36595068038334938</c:v>
                </c:pt>
                <c:pt idx="2">
                  <c:v>0.36412225011667393</c:v>
                </c:pt>
                <c:pt idx="3">
                  <c:v>0.36160135960202117</c:v>
                </c:pt>
                <c:pt idx="4">
                  <c:v>0.38094932200676851</c:v>
                </c:pt>
                <c:pt idx="5">
                  <c:v>0.37043221286734257</c:v>
                </c:pt>
                <c:pt idx="6">
                  <c:v>0.36582794203747077</c:v>
                </c:pt>
                <c:pt idx="7">
                  <c:v>0.37006245209882943</c:v>
                </c:pt>
                <c:pt idx="8">
                  <c:v>0.38200709631850704</c:v>
                </c:pt>
                <c:pt idx="9">
                  <c:v>0.38985328121893592</c:v>
                </c:pt>
                <c:pt idx="10">
                  <c:v>0.40347359324837373</c:v>
                </c:pt>
                <c:pt idx="11">
                  <c:v>0.41153883317722634</c:v>
                </c:pt>
                <c:pt idx="12">
                  <c:v>0.39159243881275779</c:v>
                </c:pt>
                <c:pt idx="13">
                  <c:v>0.34619557812010648</c:v>
                </c:pt>
                <c:pt idx="14">
                  <c:v>0.32720651954532382</c:v>
                </c:pt>
                <c:pt idx="15">
                  <c:v>0.31907865532008528</c:v>
                </c:pt>
                <c:pt idx="16">
                  <c:v>0.3147707033140168</c:v>
                </c:pt>
                <c:pt idx="17">
                  <c:v>0.31271303876195838</c:v>
                </c:pt>
                <c:pt idx="18">
                  <c:v>0.298449723757781</c:v>
                </c:pt>
                <c:pt idx="19">
                  <c:v>0.29193496616354592</c:v>
                </c:pt>
                <c:pt idx="20">
                  <c:v>0.29097376239774397</c:v>
                </c:pt>
                <c:pt idx="21">
                  <c:v>0.29267518413007226</c:v>
                </c:pt>
                <c:pt idx="22">
                  <c:v>0.29538047163139219</c:v>
                </c:pt>
                <c:pt idx="23">
                  <c:v>0.30854446668813612</c:v>
                </c:pt>
                <c:pt idx="24">
                  <c:v>0.30493387149365198</c:v>
                </c:pt>
                <c:pt idx="25">
                  <c:v>0.29228692018889346</c:v>
                </c:pt>
                <c:pt idx="26">
                  <c:v>0.27530561091252392</c:v>
                </c:pt>
                <c:pt idx="27">
                  <c:v>0.24854546333646255</c:v>
                </c:pt>
                <c:pt idx="28">
                  <c:v>0.24092873790072131</c:v>
                </c:pt>
                <c:pt idx="29">
                  <c:v>0.25064108916363337</c:v>
                </c:pt>
                <c:pt idx="30">
                  <c:v>0.25033731238972107</c:v>
                </c:pt>
                <c:pt idx="31">
                  <c:v>0.24574619261894462</c:v>
                </c:pt>
                <c:pt idx="32">
                  <c:v>0.23923833883477222</c:v>
                </c:pt>
                <c:pt idx="33">
                  <c:v>0.23743092194226917</c:v>
                </c:pt>
                <c:pt idx="34">
                  <c:v>0.23612284346135487</c:v>
                </c:pt>
                <c:pt idx="35">
                  <c:v>0.23945992983697795</c:v>
                </c:pt>
                <c:pt idx="36">
                  <c:v>0.24369292954699842</c:v>
                </c:pt>
                <c:pt idx="37">
                  <c:v>0.24843745029138287</c:v>
                </c:pt>
                <c:pt idx="38">
                  <c:v>0.25353392773135597</c:v>
                </c:pt>
                <c:pt idx="39">
                  <c:v>0.26382382124936948</c:v>
                </c:pt>
                <c:pt idx="40">
                  <c:v>0.26786210390567428</c:v>
                </c:pt>
                <c:pt idx="41">
                  <c:v>0.25925266997990903</c:v>
                </c:pt>
                <c:pt idx="42">
                  <c:v>0.21430002957011174</c:v>
                </c:pt>
                <c:pt idx="43">
                  <c:v>0.19747727176129076</c:v>
                </c:pt>
                <c:pt idx="44">
                  <c:v>0.18481693782425654</c:v>
                </c:pt>
                <c:pt idx="45">
                  <c:v>0.19918260751594083</c:v>
                </c:pt>
                <c:pt idx="46">
                  <c:v>0.21681117350477727</c:v>
                </c:pt>
                <c:pt idx="47">
                  <c:v>0.23537559066681232</c:v>
                </c:pt>
                <c:pt idx="48">
                  <c:v>0.28445698089636723</c:v>
                </c:pt>
                <c:pt idx="49">
                  <c:v>0.32921357806050988</c:v>
                </c:pt>
                <c:pt idx="50">
                  <c:v>0.3753866582091423</c:v>
                </c:pt>
                <c:pt idx="51">
                  <c:v>0.38694236916267888</c:v>
                </c:pt>
              </c:numCache>
            </c:numRef>
          </c:val>
          <c:smooth val="1"/>
          <c:extLst>
            <c:ext xmlns:c16="http://schemas.microsoft.com/office/drawing/2014/chart" uri="{C3380CC4-5D6E-409C-BE32-E72D297353CC}">
              <c16:uniqueId val="{00000000-7FD9-E84E-BA20-B48526014D08}"/>
            </c:ext>
          </c:extLst>
        </c:ser>
        <c:ser>
          <c:idx val="1"/>
          <c:order val="4"/>
          <c:tx>
            <c:strRef>
              <c:f>Comparison!$CD$2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0.40645864990576236</c:v>
                </c:pt>
                <c:pt idx="1">
                  <c:v>0.41285541869594494</c:v>
                </c:pt>
                <c:pt idx="2">
                  <c:v>0.41569150292973628</c:v>
                </c:pt>
                <c:pt idx="3">
                  <c:v>0.43920117959264959</c:v>
                </c:pt>
                <c:pt idx="4">
                  <c:v>0.43151896430793352</c:v>
                </c:pt>
                <c:pt idx="5">
                  <c:v>0.42824696789308631</c:v>
                </c:pt>
                <c:pt idx="6">
                  <c:v>0.43813261215953336</c:v>
                </c:pt>
                <c:pt idx="7">
                  <c:v>0.43919413919413919</c:v>
                </c:pt>
                <c:pt idx="8">
                  <c:v>0.43850067381220609</c:v>
                </c:pt>
                <c:pt idx="9">
                  <c:v>0.48020145088455424</c:v>
                </c:pt>
                <c:pt idx="10">
                  <c:v>0.56239008498812038</c:v>
                </c:pt>
                <c:pt idx="11">
                  <c:v>0.57499999999999996</c:v>
                </c:pt>
                <c:pt idx="12">
                  <c:v>0.57499999999999996</c:v>
                </c:pt>
                <c:pt idx="13">
                  <c:v>0.60487491602693</c:v>
                </c:pt>
                <c:pt idx="14">
                  <c:v>0.56200428280164805</c:v>
                </c:pt>
                <c:pt idx="15">
                  <c:v>0.35405483155110434</c:v>
                </c:pt>
                <c:pt idx="16">
                  <c:v>0.26982063160052056</c:v>
                </c:pt>
                <c:pt idx="17">
                  <c:v>0.2581751494558151</c:v>
                </c:pt>
                <c:pt idx="18">
                  <c:v>0.26173132917834513</c:v>
                </c:pt>
                <c:pt idx="19">
                  <c:v>0.24951140426601584</c:v>
                </c:pt>
                <c:pt idx="20">
                  <c:v>0.25116741784383534</c:v>
                </c:pt>
                <c:pt idx="21">
                  <c:v>0.23296465262487481</c:v>
                </c:pt>
                <c:pt idx="22">
                  <c:v>0.20577099561036308</c:v>
                </c:pt>
                <c:pt idx="23">
                  <c:v>0.21963104585273888</c:v>
                </c:pt>
                <c:pt idx="24">
                  <c:v>0.22199269534716584</c:v>
                </c:pt>
                <c:pt idx="25">
                  <c:v>0.21422420518039728</c:v>
                </c:pt>
                <c:pt idx="26">
                  <c:v>0.21801244070070405</c:v>
                </c:pt>
                <c:pt idx="27">
                  <c:v>0.21410770964418369</c:v>
                </c:pt>
                <c:pt idx="28">
                  <c:v>0.2046608782360971</c:v>
                </c:pt>
                <c:pt idx="29">
                  <c:v>0.20069946758531942</c:v>
                </c:pt>
                <c:pt idx="30">
                  <c:v>0.19673263585382003</c:v>
                </c:pt>
                <c:pt idx="31">
                  <c:v>0.19728001697079256</c:v>
                </c:pt>
                <c:pt idx="32">
                  <c:v>0.19358926424337289</c:v>
                </c:pt>
                <c:pt idx="33">
                  <c:v>0.19614202981070028</c:v>
                </c:pt>
                <c:pt idx="34">
                  <c:v>0.20238720730597418</c:v>
                </c:pt>
                <c:pt idx="35">
                  <c:v>0.20514277231913533</c:v>
                </c:pt>
                <c:pt idx="36">
                  <c:v>0.20554019016230068</c:v>
                </c:pt>
                <c:pt idx="37">
                  <c:v>0.22399255726650338</c:v>
                </c:pt>
                <c:pt idx="38">
                  <c:v>0.24797061067244958</c:v>
                </c:pt>
                <c:pt idx="39">
                  <c:v>0.25369802415730308</c:v>
                </c:pt>
                <c:pt idx="40">
                  <c:v>0.25134509678404726</c:v>
                </c:pt>
                <c:pt idx="41">
                  <c:v>0.26498095251978837</c:v>
                </c:pt>
                <c:pt idx="42">
                  <c:v>0.27323724678085809</c:v>
                </c:pt>
                <c:pt idx="43">
                  <c:v>0.27876350896675151</c:v>
                </c:pt>
                <c:pt idx="44">
                  <c:v>0.28441823958899726</c:v>
                </c:pt>
                <c:pt idx="45">
                  <c:v>0.30952715966662064</c:v>
                </c:pt>
                <c:pt idx="46">
                  <c:v>0.33293632160074949</c:v>
                </c:pt>
                <c:pt idx="47">
                  <c:v>0.35180830607398417</c:v>
                </c:pt>
                <c:pt idx="48">
                  <c:v>0.49375153748018341</c:v>
                </c:pt>
                <c:pt idx="49">
                  <c:v>0.52969399021614361</c:v>
                </c:pt>
              </c:numCache>
            </c:numRef>
          </c:val>
          <c:smooth val="1"/>
          <c:extLst>
            <c:ext xmlns:c16="http://schemas.microsoft.com/office/drawing/2014/chart" uri="{C3380CC4-5D6E-409C-BE32-E72D297353CC}">
              <c16:uniqueId val="{00000001-4BFF-B04B-BB47-8807564BFDB8}"/>
            </c:ext>
          </c:extLst>
        </c:ser>
        <c:ser>
          <c:idx val="5"/>
          <c:order val="5"/>
          <c:tx>
            <c:strRef>
              <c:f>Comparison!$CE$2</c:f>
              <c:strCache>
                <c:ptCount val="1"/>
                <c:pt idx="0">
                  <c:v>2019 - 23 Avg</c:v>
                </c:pt>
              </c:strCache>
            </c:strRef>
          </c:tx>
          <c:spPr>
            <a:ln w="38100" cap="rnd">
              <a:solidFill>
                <a:schemeClr val="tx1"/>
              </a:solidFill>
              <a:prstDash val="sysDash"/>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0.35576524660274955</c:v>
                </c:pt>
                <c:pt idx="1">
                  <c:v>0.35983756614063006</c:v>
                </c:pt>
                <c:pt idx="2">
                  <c:v>0.36760104348719697</c:v>
                </c:pt>
                <c:pt idx="3">
                  <c:v>0.38078122209685161</c:v>
                </c:pt>
                <c:pt idx="4">
                  <c:v>0.37207874241105943</c:v>
                </c:pt>
                <c:pt idx="5">
                  <c:v>0.35006862956312762</c:v>
                </c:pt>
                <c:pt idx="6">
                  <c:v>0.32955754375245111</c:v>
                </c:pt>
                <c:pt idx="7">
                  <c:v>0.32890212121213996</c:v>
                </c:pt>
                <c:pt idx="8">
                  <c:v>0.34457788411521589</c:v>
                </c:pt>
                <c:pt idx="9">
                  <c:v>0.34840865624003337</c:v>
                </c:pt>
                <c:pt idx="10">
                  <c:v>0.37543709752434934</c:v>
                </c:pt>
                <c:pt idx="11">
                  <c:v>0.39587644572113445</c:v>
                </c:pt>
                <c:pt idx="12">
                  <c:v>0.37221369072012112</c:v>
                </c:pt>
                <c:pt idx="13">
                  <c:v>0.35299798166361673</c:v>
                </c:pt>
                <c:pt idx="14">
                  <c:v>0.34863623195307769</c:v>
                </c:pt>
                <c:pt idx="15">
                  <c:v>0.29939942613478809</c:v>
                </c:pt>
                <c:pt idx="16">
                  <c:v>0.24932438981457625</c:v>
                </c:pt>
                <c:pt idx="17">
                  <c:v>0.22184875821639569</c:v>
                </c:pt>
                <c:pt idx="18">
                  <c:v>0.20494820119476559</c:v>
                </c:pt>
                <c:pt idx="19">
                  <c:v>0.20480800405270447</c:v>
                </c:pt>
                <c:pt idx="20">
                  <c:v>0.21384524761795587</c:v>
                </c:pt>
                <c:pt idx="21">
                  <c:v>0.20731499351021038</c:v>
                </c:pt>
                <c:pt idx="22">
                  <c:v>0.20448128247803299</c:v>
                </c:pt>
                <c:pt idx="23">
                  <c:v>0.20453091505935037</c:v>
                </c:pt>
                <c:pt idx="24">
                  <c:v>0.20640857213148892</c:v>
                </c:pt>
                <c:pt idx="25">
                  <c:v>0.20564776445716251</c:v>
                </c:pt>
                <c:pt idx="26">
                  <c:v>0.20311565749625757</c:v>
                </c:pt>
                <c:pt idx="27">
                  <c:v>0.20941018714483617</c:v>
                </c:pt>
                <c:pt idx="28">
                  <c:v>0.21712491031063971</c:v>
                </c:pt>
                <c:pt idx="29">
                  <c:v>0.22778095066713092</c:v>
                </c:pt>
                <c:pt idx="30">
                  <c:v>0.2325671071722083</c:v>
                </c:pt>
                <c:pt idx="31">
                  <c:v>0.22589424417010234</c:v>
                </c:pt>
                <c:pt idx="32">
                  <c:v>0.21981328921125251</c:v>
                </c:pt>
                <c:pt idx="33">
                  <c:v>0.21282287110633477</c:v>
                </c:pt>
                <c:pt idx="34">
                  <c:v>0.2109538046355936</c:v>
                </c:pt>
                <c:pt idx="35">
                  <c:v>0.209783706001163</c:v>
                </c:pt>
                <c:pt idx="36">
                  <c:v>0.21152876487247352</c:v>
                </c:pt>
                <c:pt idx="37">
                  <c:v>0.20948002483395364</c:v>
                </c:pt>
                <c:pt idx="38">
                  <c:v>0.22076922185290962</c:v>
                </c:pt>
                <c:pt idx="39">
                  <c:v>0.2274097881039992</c:v>
                </c:pt>
                <c:pt idx="40">
                  <c:v>0.22511799288648776</c:v>
                </c:pt>
                <c:pt idx="41">
                  <c:v>0.22995301545032956</c:v>
                </c:pt>
                <c:pt idx="42">
                  <c:v>0.2287516518538395</c:v>
                </c:pt>
                <c:pt idx="43">
                  <c:v>0.22448530715434872</c:v>
                </c:pt>
                <c:pt idx="44">
                  <c:v>0.23110445687809603</c:v>
                </c:pt>
                <c:pt idx="45">
                  <c:v>0.243813274799042</c:v>
                </c:pt>
                <c:pt idx="46">
                  <c:v>0.27617285125420338</c:v>
                </c:pt>
                <c:pt idx="47">
                  <c:v>0.28624164820519493</c:v>
                </c:pt>
                <c:pt idx="48">
                  <c:v>0.29906702195495227</c:v>
                </c:pt>
                <c:pt idx="49">
                  <c:v>0.31868455546969204</c:v>
                </c:pt>
                <c:pt idx="50">
                  <c:v>0.34414905308280835</c:v>
                </c:pt>
                <c:pt idx="51">
                  <c:v>0.35596687607017213</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Comparison!$DP$2</c:f>
              <c:strCache>
                <c:ptCount val="1"/>
                <c:pt idx="0">
                  <c:v>2020</c:v>
                </c:pt>
              </c:strCache>
            </c:strRef>
          </c:tx>
          <c:spPr>
            <a:ln w="19050" cap="rnd">
              <a:solidFill>
                <a:srgbClr val="FF0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Comparison!$DP$3:$DP$54</c:f>
              <c:numCache>
                <c:formatCode>_("$"* #,##0_);_("$"* \(#,##0\);_("$"* "-"??_);_(@_)</c:formatCode>
                <c:ptCount val="52"/>
                <c:pt idx="0">
                  <c:v>6990900</c:v>
                </c:pt>
                <c:pt idx="1">
                  <c:v>9447170.6349206343</c:v>
                </c:pt>
                <c:pt idx="2">
                  <c:v>11378068.253968254</c:v>
                </c:pt>
                <c:pt idx="3">
                  <c:v>11066531.746031746</c:v>
                </c:pt>
                <c:pt idx="4">
                  <c:v>9757583.2667332683</c:v>
                </c:pt>
                <c:pt idx="5">
                  <c:v>6989220.7292707292</c:v>
                </c:pt>
                <c:pt idx="6">
                  <c:v>7487881.4935064921</c:v>
                </c:pt>
                <c:pt idx="7">
                  <c:v>9917905.5357142854</c:v>
                </c:pt>
                <c:pt idx="8">
                  <c:v>15329625.000000002</c:v>
                </c:pt>
                <c:pt idx="9">
                  <c:v>10649300</c:v>
                </c:pt>
                <c:pt idx="10">
                  <c:v>17037625</c:v>
                </c:pt>
                <c:pt idx="11">
                  <c:v>21838775.000000004</c:v>
                </c:pt>
                <c:pt idx="12">
                  <c:v>13139931.249999998</c:v>
                </c:pt>
                <c:pt idx="13">
                  <c:v>11417526.136363635</c:v>
                </c:pt>
                <c:pt idx="14">
                  <c:v>14233720.129870126</c:v>
                </c:pt>
                <c:pt idx="15">
                  <c:v>19442454.978354976</c:v>
                </c:pt>
                <c:pt idx="16">
                  <c:v>22186133.333333332</c:v>
                </c:pt>
                <c:pt idx="17">
                  <c:v>32665119.841269851</c:v>
                </c:pt>
                <c:pt idx="18">
                  <c:v>48217163.13131313</c:v>
                </c:pt>
                <c:pt idx="19">
                  <c:v>56057485.757575765</c:v>
                </c:pt>
                <c:pt idx="20">
                  <c:v>49522229.166666672</c:v>
                </c:pt>
                <c:pt idx="21">
                  <c:v>51951804.166666672</c:v>
                </c:pt>
                <c:pt idx="22">
                  <c:v>64341995.833333336</c:v>
                </c:pt>
                <c:pt idx="23">
                  <c:v>66486960</c:v>
                </c:pt>
                <c:pt idx="24">
                  <c:v>61691859.444444455</c:v>
                </c:pt>
                <c:pt idx="25">
                  <c:v>77388096.666666672</c:v>
                </c:pt>
                <c:pt idx="26">
                  <c:v>62283393.333333336</c:v>
                </c:pt>
                <c:pt idx="27">
                  <c:v>51747898.333333313</c:v>
                </c:pt>
                <c:pt idx="28">
                  <c:v>52054196.598639444</c:v>
                </c:pt>
                <c:pt idx="29">
                  <c:v>51583894.060939059</c:v>
                </c:pt>
                <c:pt idx="30">
                  <c:v>50381919.222806178</c:v>
                </c:pt>
                <c:pt idx="31">
                  <c:v>42616576.870748304</c:v>
                </c:pt>
                <c:pt idx="32">
                  <c:v>31295751.36054422</c:v>
                </c:pt>
                <c:pt idx="33">
                  <c:v>30664904.761904757</c:v>
                </c:pt>
                <c:pt idx="34">
                  <c:v>37499672.519841269</c:v>
                </c:pt>
                <c:pt idx="35">
                  <c:v>28007641.456582632</c:v>
                </c:pt>
                <c:pt idx="36">
                  <c:v>18209748.480930835</c:v>
                </c:pt>
                <c:pt idx="37">
                  <c:v>13566909.860139862</c:v>
                </c:pt>
                <c:pt idx="38">
                  <c:v>11720210</c:v>
                </c:pt>
                <c:pt idx="39">
                  <c:v>11217688.522588523</c:v>
                </c:pt>
                <c:pt idx="40">
                  <c:v>12218574.784446321</c:v>
                </c:pt>
                <c:pt idx="41">
                  <c:v>10835486.935286934</c:v>
                </c:pt>
                <c:pt idx="42">
                  <c:v>7013616.7887667893</c:v>
                </c:pt>
                <c:pt idx="43">
                  <c:v>4582801.5262515265</c:v>
                </c:pt>
                <c:pt idx="44">
                  <c:v>4343566.5445665438</c:v>
                </c:pt>
                <c:pt idx="45">
                  <c:v>3344120.94017094</c:v>
                </c:pt>
                <c:pt idx="46">
                  <c:v>3175155.128205128</c:v>
                </c:pt>
                <c:pt idx="47">
                  <c:v>4616962.820512821</c:v>
                </c:pt>
                <c:pt idx="48">
                  <c:v>6986308.1501831505</c:v>
                </c:pt>
                <c:pt idx="49">
                  <c:v>9518589.8351648338</c:v>
                </c:pt>
                <c:pt idx="50">
                  <c:v>9261122.2069597077</c:v>
                </c:pt>
                <c:pt idx="51">
                  <c:v>9602859.9097331241</c:v>
                </c:pt>
              </c:numCache>
            </c:numRef>
          </c:val>
          <c:smooth val="1"/>
          <c:extLst>
            <c:ext xmlns:c16="http://schemas.microsoft.com/office/drawing/2014/chart" uri="{C3380CC4-5D6E-409C-BE32-E72D297353CC}">
              <c16:uniqueId val="{00000008-DDD8-A14A-84A4-255FA6CF28B6}"/>
            </c:ext>
          </c:extLst>
        </c:ser>
        <c:ser>
          <c:idx val="10"/>
          <c:order val="1"/>
          <c:tx>
            <c:strRef>
              <c:f>Comparison!$DQ$2</c:f>
              <c:strCache>
                <c:ptCount val="1"/>
                <c:pt idx="0">
                  <c:v>2021</c:v>
                </c:pt>
              </c:strCache>
            </c:strRef>
          </c:tx>
          <c:spPr>
            <a:ln w="19050" cap="rnd">
              <a:solidFill>
                <a:srgbClr val="FFC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Comparison!$DQ$3:$DQ$54</c:f>
              <c:numCache>
                <c:formatCode>_("$"* #,##0_);_("$"* \(#,##0\);_("$"* "-"??_);_(@_)</c:formatCode>
                <c:ptCount val="52"/>
                <c:pt idx="0">
                  <c:v>9369894.5054945052</c:v>
                </c:pt>
                <c:pt idx="1">
                  <c:v>8771605.7692307699</c:v>
                </c:pt>
                <c:pt idx="2">
                  <c:v>7301288.9194139214</c:v>
                </c:pt>
                <c:pt idx="3">
                  <c:v>13489359.310134312</c:v>
                </c:pt>
                <c:pt idx="4">
                  <c:v>13795787.645687645</c:v>
                </c:pt>
                <c:pt idx="5">
                  <c:v>11369657.682317682</c:v>
                </c:pt>
                <c:pt idx="6">
                  <c:v>7380903.9604839608</c:v>
                </c:pt>
                <c:pt idx="7">
                  <c:v>9504020.814570047</c:v>
                </c:pt>
                <c:pt idx="8">
                  <c:v>5649245.2580752578</c:v>
                </c:pt>
                <c:pt idx="9">
                  <c:v>10090994.175824177</c:v>
                </c:pt>
                <c:pt idx="10">
                  <c:v>13246139.119214118</c:v>
                </c:pt>
                <c:pt idx="11">
                  <c:v>17261299.450549446</c:v>
                </c:pt>
                <c:pt idx="12">
                  <c:v>19205369.230769232</c:v>
                </c:pt>
                <c:pt idx="13">
                  <c:v>27853000.824175827</c:v>
                </c:pt>
                <c:pt idx="14">
                  <c:v>40903233.089133084</c:v>
                </c:pt>
                <c:pt idx="15">
                  <c:v>48635776.053113565</c:v>
                </c:pt>
                <c:pt idx="16">
                  <c:v>37367165.934065938</c:v>
                </c:pt>
                <c:pt idx="17">
                  <c:v>36049498.344017096</c:v>
                </c:pt>
                <c:pt idx="18">
                  <c:v>38748258.012820512</c:v>
                </c:pt>
                <c:pt idx="19">
                  <c:v>38826725</c:v>
                </c:pt>
                <c:pt idx="20">
                  <c:v>46102969.880952381</c:v>
                </c:pt>
                <c:pt idx="21">
                  <c:v>45330675</c:v>
                </c:pt>
                <c:pt idx="22">
                  <c:v>45596355</c:v>
                </c:pt>
                <c:pt idx="23">
                  <c:v>51109678.809523806</c:v>
                </c:pt>
                <c:pt idx="24">
                  <c:v>54815400</c:v>
                </c:pt>
                <c:pt idx="25">
                  <c:v>58445242.717086829</c:v>
                </c:pt>
                <c:pt idx="26">
                  <c:v>34958445.833333328</c:v>
                </c:pt>
                <c:pt idx="27">
                  <c:v>35008332.889676116</c:v>
                </c:pt>
                <c:pt idx="28">
                  <c:v>33269792.817337468</c:v>
                </c:pt>
                <c:pt idx="29">
                  <c:v>39404880.080213904</c:v>
                </c:pt>
                <c:pt idx="30">
                  <c:v>34446336.764705881</c:v>
                </c:pt>
                <c:pt idx="31">
                  <c:v>32061718.920295384</c:v>
                </c:pt>
                <c:pt idx="32">
                  <c:v>27082196.938775513</c:v>
                </c:pt>
                <c:pt idx="33">
                  <c:v>26061091.15646258</c:v>
                </c:pt>
                <c:pt idx="34">
                  <c:v>26182633.276643991</c:v>
                </c:pt>
                <c:pt idx="35">
                  <c:v>19296883.809523806</c:v>
                </c:pt>
                <c:pt idx="36">
                  <c:v>14093465.238095233</c:v>
                </c:pt>
                <c:pt idx="37">
                  <c:v>12689962.891156463</c:v>
                </c:pt>
                <c:pt idx="38">
                  <c:v>9576876.1904761903</c:v>
                </c:pt>
                <c:pt idx="39">
                  <c:v>9937845.3968253974</c:v>
                </c:pt>
                <c:pt idx="40">
                  <c:v>8287341.2698412705</c:v>
                </c:pt>
                <c:pt idx="41">
                  <c:v>9996297.8021978028</c:v>
                </c:pt>
                <c:pt idx="42">
                  <c:v>10423864.1025641</c:v>
                </c:pt>
                <c:pt idx="43">
                  <c:v>10153007.692307692</c:v>
                </c:pt>
                <c:pt idx="44">
                  <c:v>8761310.0961538479</c:v>
                </c:pt>
                <c:pt idx="45">
                  <c:v>6247797.435897436</c:v>
                </c:pt>
                <c:pt idx="46">
                  <c:v>6910954.871794872</c:v>
                </c:pt>
                <c:pt idx="47">
                  <c:v>4491647.435897436</c:v>
                </c:pt>
                <c:pt idx="48">
                  <c:v>6717928.2967032986</c:v>
                </c:pt>
                <c:pt idx="49">
                  <c:v>7355596.794871795</c:v>
                </c:pt>
                <c:pt idx="50">
                  <c:v>9793202.4725274723</c:v>
                </c:pt>
                <c:pt idx="51">
                  <c:v>13039146.153846154</c:v>
                </c:pt>
              </c:numCache>
            </c:numRef>
          </c:val>
          <c:smooth val="1"/>
          <c:extLst>
            <c:ext xmlns:c16="http://schemas.microsoft.com/office/drawing/2014/chart" uri="{C3380CC4-5D6E-409C-BE32-E72D297353CC}">
              <c16:uniqueId val="{00000009-DDD8-A14A-84A4-255FA6CF28B6}"/>
            </c:ext>
          </c:extLst>
        </c:ser>
        <c:ser>
          <c:idx val="11"/>
          <c:order val="2"/>
          <c:tx>
            <c:strRef>
              <c:f>Comparison!$DR$2</c:f>
              <c:strCache>
                <c:ptCount val="1"/>
                <c:pt idx="0">
                  <c:v>2022</c:v>
                </c:pt>
              </c:strCache>
            </c:strRef>
          </c:tx>
          <c:spPr>
            <a:ln w="19050" cap="rnd">
              <a:solidFill>
                <a:srgbClr val="00B05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Comparison!$DR$3:$DR$54</c:f>
              <c:numCache>
                <c:formatCode>_("$"* #,##0_);_("$"* \(#,##0\);_("$"* "-"??_);_(@_)</c:formatCode>
                <c:ptCount val="52"/>
                <c:pt idx="0">
                  <c:v>12846184.615384616</c:v>
                </c:pt>
                <c:pt idx="1">
                  <c:v>12435224.980376771</c:v>
                </c:pt>
                <c:pt idx="2">
                  <c:v>11685529.031920459</c:v>
                </c:pt>
                <c:pt idx="3">
                  <c:v>13332029.16535845</c:v>
                </c:pt>
                <c:pt idx="4">
                  <c:v>11885764.217687074</c:v>
                </c:pt>
                <c:pt idx="5">
                  <c:v>10872573.637820514</c:v>
                </c:pt>
                <c:pt idx="6">
                  <c:v>12553184.517268443</c:v>
                </c:pt>
                <c:pt idx="7">
                  <c:v>10966416.154827315</c:v>
                </c:pt>
                <c:pt idx="8">
                  <c:v>12805587.964919697</c:v>
                </c:pt>
                <c:pt idx="9">
                  <c:v>13743314.800949967</c:v>
                </c:pt>
                <c:pt idx="10">
                  <c:v>19297269.416297987</c:v>
                </c:pt>
                <c:pt idx="11">
                  <c:v>19951354.071569458</c:v>
                </c:pt>
                <c:pt idx="12">
                  <c:v>21273382.540856585</c:v>
                </c:pt>
                <c:pt idx="13">
                  <c:v>27335129.398379397</c:v>
                </c:pt>
                <c:pt idx="14">
                  <c:v>41433757.251082249</c:v>
                </c:pt>
                <c:pt idx="15">
                  <c:v>36244139.410205178</c:v>
                </c:pt>
                <c:pt idx="16">
                  <c:v>42120633.571428567</c:v>
                </c:pt>
                <c:pt idx="17">
                  <c:v>40071088.253968254</c:v>
                </c:pt>
                <c:pt idx="18">
                  <c:v>38691561.904761903</c:v>
                </c:pt>
                <c:pt idx="19">
                  <c:v>39818616.269841269</c:v>
                </c:pt>
                <c:pt idx="20">
                  <c:v>44958731.746031746</c:v>
                </c:pt>
                <c:pt idx="21">
                  <c:v>39136257.51391466</c:v>
                </c:pt>
                <c:pt idx="22">
                  <c:v>39719273.090005234</c:v>
                </c:pt>
                <c:pt idx="23">
                  <c:v>49718941.655219778</c:v>
                </c:pt>
                <c:pt idx="24">
                  <c:v>56142751.991758242</c:v>
                </c:pt>
                <c:pt idx="25">
                  <c:v>69928689.285714269</c:v>
                </c:pt>
                <c:pt idx="26">
                  <c:v>45127947.573529415</c:v>
                </c:pt>
                <c:pt idx="27">
                  <c:v>45641201.823308274</c:v>
                </c:pt>
                <c:pt idx="28">
                  <c:v>41202089.265706286</c:v>
                </c:pt>
                <c:pt idx="29">
                  <c:v>50860071.825396836</c:v>
                </c:pt>
                <c:pt idx="30">
                  <c:v>58549208.730158731</c:v>
                </c:pt>
                <c:pt idx="31">
                  <c:v>58336433.078231283</c:v>
                </c:pt>
                <c:pt idx="32">
                  <c:v>51070129.591836728</c:v>
                </c:pt>
                <c:pt idx="33">
                  <c:v>46237647.222222216</c:v>
                </c:pt>
                <c:pt idx="34">
                  <c:v>45156261.344537809</c:v>
                </c:pt>
                <c:pt idx="35">
                  <c:v>27355806.302521013</c:v>
                </c:pt>
                <c:pt idx="36">
                  <c:v>23470471.038415365</c:v>
                </c:pt>
                <c:pt idx="37">
                  <c:v>16990530.847723704</c:v>
                </c:pt>
                <c:pt idx="38">
                  <c:v>16148265.07936508</c:v>
                </c:pt>
                <c:pt idx="39">
                  <c:v>11156439.682539681</c:v>
                </c:pt>
                <c:pt idx="40">
                  <c:v>7447187.3015873004</c:v>
                </c:pt>
                <c:pt idx="41">
                  <c:v>10316463.614163615</c:v>
                </c:pt>
                <c:pt idx="42">
                  <c:v>16573122.954822956</c:v>
                </c:pt>
                <c:pt idx="43">
                  <c:v>14053377.838827837</c:v>
                </c:pt>
                <c:pt idx="44">
                  <c:v>12269130.082417581</c:v>
                </c:pt>
                <c:pt idx="45">
                  <c:v>12395386.195054945</c:v>
                </c:pt>
                <c:pt idx="46">
                  <c:v>13827467.857142858</c:v>
                </c:pt>
                <c:pt idx="47">
                  <c:v>12162663.186813187</c:v>
                </c:pt>
                <c:pt idx="48">
                  <c:v>12090477.129120877</c:v>
                </c:pt>
                <c:pt idx="49">
                  <c:v>14632526.167582419</c:v>
                </c:pt>
                <c:pt idx="50">
                  <c:v>14367111.057692308</c:v>
                </c:pt>
                <c:pt idx="51">
                  <c:v>16977330.082417581</c:v>
                </c:pt>
              </c:numCache>
            </c:numRef>
          </c:val>
          <c:smooth val="1"/>
          <c:extLst>
            <c:ext xmlns:c16="http://schemas.microsoft.com/office/drawing/2014/chart" uri="{C3380CC4-5D6E-409C-BE32-E72D297353CC}">
              <c16:uniqueId val="{0000000A-DDD8-A14A-84A4-255FA6CF28B6}"/>
            </c:ext>
          </c:extLst>
        </c:ser>
        <c:ser>
          <c:idx val="12"/>
          <c:order val="3"/>
          <c:tx>
            <c:strRef>
              <c:f>Comparison!$DS$2</c:f>
              <c:strCache>
                <c:ptCount val="1"/>
                <c:pt idx="0">
                  <c:v>2023</c:v>
                </c:pt>
              </c:strCache>
            </c:strRef>
          </c:tx>
          <c:spPr>
            <a:ln w="19050" cap="rnd">
              <a:solidFill>
                <a:srgbClr val="0070C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Comparison!$DS$3:$DS$54</c:f>
              <c:numCache>
                <c:formatCode>_("$"* #,##0_);_("$"* \(#,##0\);_("$"* "-"??_);_(@_)</c:formatCode>
                <c:ptCount val="52"/>
                <c:pt idx="0">
                  <c:v>11828314.273226773</c:v>
                </c:pt>
                <c:pt idx="1">
                  <c:v>13573110.735418428</c:v>
                </c:pt>
                <c:pt idx="2">
                  <c:v>11753866.233766234</c:v>
                </c:pt>
                <c:pt idx="3">
                  <c:v>16395005.64435564</c:v>
                </c:pt>
                <c:pt idx="4">
                  <c:v>12815135.192307692</c:v>
                </c:pt>
                <c:pt idx="5">
                  <c:v>16702788.478188476</c:v>
                </c:pt>
                <c:pt idx="6">
                  <c:v>14281922.857142858</c:v>
                </c:pt>
                <c:pt idx="7">
                  <c:v>14750689.340659341</c:v>
                </c:pt>
                <c:pt idx="8">
                  <c:v>15009058.814354142</c:v>
                </c:pt>
                <c:pt idx="9">
                  <c:v>17009298.659582175</c:v>
                </c:pt>
                <c:pt idx="10">
                  <c:v>18035269.618202306</c:v>
                </c:pt>
                <c:pt idx="11">
                  <c:v>21786865.828402363</c:v>
                </c:pt>
                <c:pt idx="12">
                  <c:v>22641874.812153656</c:v>
                </c:pt>
                <c:pt idx="13">
                  <c:v>33944476.434676439</c:v>
                </c:pt>
                <c:pt idx="14">
                  <c:v>36283930.952380955</c:v>
                </c:pt>
                <c:pt idx="15">
                  <c:v>39093516.849816851</c:v>
                </c:pt>
                <c:pt idx="16">
                  <c:v>38625513.003663003</c:v>
                </c:pt>
                <c:pt idx="17">
                  <c:v>57307791.483516492</c:v>
                </c:pt>
                <c:pt idx="18">
                  <c:v>65581342.298534796</c:v>
                </c:pt>
                <c:pt idx="19">
                  <c:v>65428464.616573907</c:v>
                </c:pt>
                <c:pt idx="20">
                  <c:v>73357395.238095239</c:v>
                </c:pt>
                <c:pt idx="21">
                  <c:v>66191419.642857142</c:v>
                </c:pt>
                <c:pt idx="22">
                  <c:v>72193941.071428567</c:v>
                </c:pt>
                <c:pt idx="23">
                  <c:v>79626070.518207282</c:v>
                </c:pt>
                <c:pt idx="24">
                  <c:v>96898836.344537795</c:v>
                </c:pt>
                <c:pt idx="25">
                  <c:v>102680395.06235828</c:v>
                </c:pt>
                <c:pt idx="26">
                  <c:v>59036535.204081632</c:v>
                </c:pt>
                <c:pt idx="27">
                  <c:v>56409878.358843543</c:v>
                </c:pt>
                <c:pt idx="28">
                  <c:v>47759303.714059986</c:v>
                </c:pt>
                <c:pt idx="29">
                  <c:v>52444141.496598646</c:v>
                </c:pt>
                <c:pt idx="30">
                  <c:v>62989874.543501616</c:v>
                </c:pt>
                <c:pt idx="31">
                  <c:v>60077571.709553391</c:v>
                </c:pt>
                <c:pt idx="32">
                  <c:v>52199413.150358953</c:v>
                </c:pt>
                <c:pt idx="33">
                  <c:v>51192481.079972655</c:v>
                </c:pt>
                <c:pt idx="34">
                  <c:v>48672001.722689077</c:v>
                </c:pt>
                <c:pt idx="35">
                  <c:v>28318531.302521013</c:v>
                </c:pt>
                <c:pt idx="36">
                  <c:v>27137644.634353746</c:v>
                </c:pt>
                <c:pt idx="37">
                  <c:v>24543135.714285713</c:v>
                </c:pt>
                <c:pt idx="38">
                  <c:v>16167858.571428571</c:v>
                </c:pt>
                <c:pt idx="39">
                  <c:v>14196359.821428573</c:v>
                </c:pt>
                <c:pt idx="40">
                  <c:v>10904666.25</c:v>
                </c:pt>
                <c:pt idx="41">
                  <c:v>14010014.285714284</c:v>
                </c:pt>
                <c:pt idx="42">
                  <c:v>12125095.673076922</c:v>
                </c:pt>
                <c:pt idx="43">
                  <c:v>13728619.932844933</c:v>
                </c:pt>
                <c:pt idx="44">
                  <c:v>8333395.726495727</c:v>
                </c:pt>
                <c:pt idx="45">
                  <c:v>9034923.0769230761</c:v>
                </c:pt>
                <c:pt idx="46">
                  <c:v>6304868.9255189234</c:v>
                </c:pt>
                <c:pt idx="47">
                  <c:v>6044445.1683237404</c:v>
                </c:pt>
                <c:pt idx="48">
                  <c:v>8078578.2574568288</c:v>
                </c:pt>
                <c:pt idx="49">
                  <c:v>9764474.725274723</c:v>
                </c:pt>
                <c:pt idx="50">
                  <c:v>8510015.5416012555</c:v>
                </c:pt>
                <c:pt idx="51">
                  <c:v>11561837.990580846</c:v>
                </c:pt>
              </c:numCache>
            </c:numRef>
          </c:val>
          <c:smooth val="1"/>
          <c:extLst>
            <c:ext xmlns:c16="http://schemas.microsoft.com/office/drawing/2014/chart" uri="{C3380CC4-5D6E-409C-BE32-E72D297353CC}">
              <c16:uniqueId val="{0000000B-DDD8-A14A-84A4-255FA6CF28B6}"/>
            </c:ext>
          </c:extLst>
        </c:ser>
        <c:ser>
          <c:idx val="0"/>
          <c:order val="4"/>
          <c:tx>
            <c:strRef>
              <c:f>Comparison!$W$2</c:f>
              <c:strCache>
                <c:ptCount val="1"/>
                <c:pt idx="0">
                  <c:v>2007</c:v>
                </c:pt>
              </c:strCache>
            </c:strRef>
          </c:tx>
          <c:spPr>
            <a:ln w="28575" cap="rnd">
              <a:solidFill>
                <a:schemeClr val="accent1"/>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Comparison!$W$34:$W$46</c:f>
            </c:numRef>
          </c:val>
          <c:smooth val="0"/>
          <c:extLst>
            <c:ext xmlns:c16="http://schemas.microsoft.com/office/drawing/2014/chart" uri="{C3380CC4-5D6E-409C-BE32-E72D297353CC}">
              <c16:uniqueId val="{00000000-DDD8-A14A-84A4-255FA6CF28B6}"/>
            </c:ext>
          </c:extLst>
        </c:ser>
        <c:ser>
          <c:idx val="1"/>
          <c:order val="5"/>
          <c:tx>
            <c:strRef>
              <c:f>Comparison!$X$2</c:f>
              <c:strCache>
                <c:ptCount val="1"/>
                <c:pt idx="0">
                  <c:v>2008</c:v>
                </c:pt>
              </c:strCache>
            </c:strRef>
          </c:tx>
          <c:spPr>
            <a:ln w="28575" cap="rnd">
              <a:solidFill>
                <a:schemeClr val="accent2"/>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1-DDD8-A14A-84A4-255FA6CF28B6}"/>
            </c:ext>
          </c:extLst>
        </c:ser>
        <c:ser>
          <c:idx val="13"/>
          <c:order val="6"/>
          <c:tx>
            <c:strRef>
              <c:f>Comparison!$DT$2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Comparison!$DT$3:$DT$54</c:f>
              <c:numCache>
                <c:formatCode>_("$"* #,##0_);_("$"* \(#,##0\);_("$"* "-"??_);_(@_)</c:formatCode>
                <c:ptCount val="52"/>
                <c:pt idx="0">
                  <c:v>12536545.993112246</c:v>
                </c:pt>
                <c:pt idx="1">
                  <c:v>18387427.243532971</c:v>
                </c:pt>
                <c:pt idx="2">
                  <c:v>12560283.374857143</c:v>
                </c:pt>
                <c:pt idx="3">
                  <c:v>21567596.71116972</c:v>
                </c:pt>
                <c:pt idx="4">
                  <c:v>15433023.319879122</c:v>
                </c:pt>
                <c:pt idx="5">
                  <c:v>13338771.899307694</c:v>
                </c:pt>
                <c:pt idx="6">
                  <c:v>19590052.17763786</c:v>
                </c:pt>
                <c:pt idx="7">
                  <c:v>16296680.194505494</c:v>
                </c:pt>
                <c:pt idx="8">
                  <c:v>19860016.937948719</c:v>
                </c:pt>
                <c:pt idx="9">
                  <c:v>18260416.006968867</c:v>
                </c:pt>
                <c:pt idx="10">
                  <c:v>17303796.41257143</c:v>
                </c:pt>
                <c:pt idx="11">
                  <c:v>22125164.524999999</c:v>
                </c:pt>
                <c:pt idx="12">
                  <c:v>23248175.75</c:v>
                </c:pt>
                <c:pt idx="13">
                  <c:v>26677441.403571431</c:v>
                </c:pt>
                <c:pt idx="14">
                  <c:v>33192587.212946437</c:v>
                </c:pt>
                <c:pt idx="15">
                  <c:v>31648696.913394049</c:v>
                </c:pt>
                <c:pt idx="16">
                  <c:v>34115763.956694841</c:v>
                </c:pt>
                <c:pt idx="17">
                  <c:v>32852705.668554943</c:v>
                </c:pt>
                <c:pt idx="18">
                  <c:v>48013978.686219476</c:v>
                </c:pt>
                <c:pt idx="19">
                  <c:v>60576566.859302141</c:v>
                </c:pt>
                <c:pt idx="20">
                  <c:v>62726778.490000002</c:v>
                </c:pt>
                <c:pt idx="21">
                  <c:v>52224433.529523805</c:v>
                </c:pt>
                <c:pt idx="22">
                  <c:v>55823302.067619041</c:v>
                </c:pt>
                <c:pt idx="23">
                  <c:v>67852524.074978352</c:v>
                </c:pt>
                <c:pt idx="24">
                  <c:v>78744306.756547615</c:v>
                </c:pt>
                <c:pt idx="25">
                  <c:v>84613648.242559522</c:v>
                </c:pt>
                <c:pt idx="26">
                  <c:v>54621924.121196166</c:v>
                </c:pt>
                <c:pt idx="27">
                  <c:v>52214857.809514172</c:v>
                </c:pt>
                <c:pt idx="28">
                  <c:v>44911941.29603909</c:v>
                </c:pt>
                <c:pt idx="29">
                  <c:v>46842255.849666044</c:v>
                </c:pt>
                <c:pt idx="30">
                  <c:v>40399939.151818179</c:v>
                </c:pt>
                <c:pt idx="31">
                  <c:v>36278472.358414963</c:v>
                </c:pt>
                <c:pt idx="32">
                  <c:v>36118797.725220524</c:v>
                </c:pt>
                <c:pt idx="33">
                  <c:v>37702199.133577093</c:v>
                </c:pt>
                <c:pt idx="34">
                  <c:v>33851335.093186274</c:v>
                </c:pt>
                <c:pt idx="35">
                  <c:v>17877968.3865625</c:v>
                </c:pt>
                <c:pt idx="36">
                  <c:v>17553073.044285711</c:v>
                </c:pt>
                <c:pt idx="37">
                  <c:v>15451528.054916719</c:v>
                </c:pt>
                <c:pt idx="38">
                  <c:v>11570006.169831477</c:v>
                </c:pt>
                <c:pt idx="39">
                  <c:v>10886650.289444445</c:v>
                </c:pt>
                <c:pt idx="40">
                  <c:v>8925306.6127777789</c:v>
                </c:pt>
                <c:pt idx="41">
                  <c:v>9084677.4611217957</c:v>
                </c:pt>
                <c:pt idx="42">
                  <c:v>15648711.350805862</c:v>
                </c:pt>
                <c:pt idx="43">
                  <c:v>14687642.292735046</c:v>
                </c:pt>
                <c:pt idx="44">
                  <c:v>13400224.286788769</c:v>
                </c:pt>
                <c:pt idx="45">
                  <c:v>6648412.4823778998</c:v>
                </c:pt>
                <c:pt idx="46">
                  <c:v>9780595.7419291791</c:v>
                </c:pt>
                <c:pt idx="47">
                  <c:v>5788423.0818925509</c:v>
                </c:pt>
                <c:pt idx="48">
                  <c:v>11103579.868901098</c:v>
                </c:pt>
                <c:pt idx="49">
                  <c:v>11374728.200000001</c:v>
                </c:pt>
              </c:numCache>
            </c:numRef>
          </c:val>
          <c:smooth val="1"/>
          <c:extLst>
            <c:ext xmlns:c16="http://schemas.microsoft.com/office/drawing/2014/chart" uri="{C3380CC4-5D6E-409C-BE32-E72D297353CC}">
              <c16:uniqueId val="{00000000-99B0-AE4F-97DE-0F711057248D}"/>
            </c:ext>
          </c:extLst>
        </c:ser>
        <c:ser>
          <c:idx val="2"/>
          <c:order val="7"/>
          <c:tx>
            <c:strRef>
              <c:f>Comparison!$Y$2</c:f>
              <c:strCache>
                <c:ptCount val="1"/>
                <c:pt idx="0">
                  <c:v>2009</c:v>
                </c:pt>
              </c:strCache>
            </c:strRef>
          </c:tx>
          <c:spPr>
            <a:ln w="28575" cap="rnd">
              <a:solidFill>
                <a:schemeClr val="accent3"/>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2-DDD8-A14A-84A4-255FA6CF28B6}"/>
            </c:ext>
          </c:extLst>
        </c:ser>
        <c:ser>
          <c:idx val="3"/>
          <c:order val="8"/>
          <c:tx>
            <c:strRef>
              <c:f>Comparison!$Z$2</c:f>
              <c:strCache>
                <c:ptCount val="1"/>
                <c:pt idx="0">
                  <c:v>2010</c:v>
                </c:pt>
              </c:strCache>
            </c:strRef>
          </c:tx>
          <c:spPr>
            <a:ln w="28575" cap="rnd">
              <a:solidFill>
                <a:schemeClr val="accent4"/>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3-DDD8-A14A-84A4-255FA6CF28B6}"/>
            </c:ext>
          </c:extLst>
        </c:ser>
        <c:ser>
          <c:idx val="4"/>
          <c:order val="9"/>
          <c:tx>
            <c:strRef>
              <c:f>Comparison!$AA$2</c:f>
              <c:strCache>
                <c:ptCount val="1"/>
                <c:pt idx="0">
                  <c:v>2011</c:v>
                </c:pt>
              </c:strCache>
            </c:strRef>
          </c:tx>
          <c:spPr>
            <a:ln w="28575" cap="rnd">
              <a:solidFill>
                <a:schemeClr val="accent5"/>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4-DDD8-A14A-84A4-255FA6CF28B6}"/>
            </c:ext>
          </c:extLst>
        </c:ser>
        <c:ser>
          <c:idx val="5"/>
          <c:order val="10"/>
          <c:tx>
            <c:strRef>
              <c:f>Comparison!$AB$2</c:f>
              <c:strCache>
                <c:ptCount val="1"/>
                <c:pt idx="0">
                  <c:v>2012</c:v>
                </c:pt>
              </c:strCache>
            </c:strRef>
          </c:tx>
          <c:spPr>
            <a:ln w="28575" cap="rnd">
              <a:solidFill>
                <a:schemeClr val="accent6"/>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5-DDD8-A14A-84A4-255FA6CF28B6}"/>
            </c:ext>
          </c:extLst>
        </c:ser>
        <c:ser>
          <c:idx val="6"/>
          <c:order val="11"/>
          <c:tx>
            <c:strRef>
              <c:f>Comparison!$AC$2</c:f>
              <c:strCache>
                <c:ptCount val="1"/>
                <c:pt idx="0">
                  <c:v>2013</c:v>
                </c:pt>
              </c:strCache>
            </c:strRef>
          </c:tx>
          <c:spPr>
            <a:ln w="28575" cap="rnd">
              <a:solidFill>
                <a:schemeClr val="accent1">
                  <a:lumMod val="60000"/>
                </a:schemeClr>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6-DDD8-A14A-84A4-255FA6CF28B6}"/>
            </c:ext>
          </c:extLst>
        </c:ser>
        <c:ser>
          <c:idx val="7"/>
          <c:order val="12"/>
          <c:tx>
            <c:strRef>
              <c:f>Comparison!$DU$2</c:f>
              <c:strCache>
                <c:ptCount val="1"/>
                <c:pt idx="0">
                  <c:v>2019 - 23 Avg</c:v>
                </c:pt>
              </c:strCache>
            </c:strRef>
          </c:tx>
          <c:spPr>
            <a:ln w="38100" cap="rnd">
              <a:solidFill>
                <a:schemeClr val="tx1"/>
              </a:solidFill>
              <a:prstDash val="sysDash"/>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Comparison!$DU$3:$DU$54</c:f>
              <c:numCache>
                <c:formatCode>_("$"* #,##0_);_("$"* \(#,##0\);_("$"* "-"??_);_(@_)</c:formatCode>
                <c:ptCount val="52"/>
                <c:pt idx="0">
                  <c:v>9172339.5879120883</c:v>
                </c:pt>
                <c:pt idx="1">
                  <c:v>10252491.934478831</c:v>
                </c:pt>
                <c:pt idx="2">
                  <c:v>10473688.931037216</c:v>
                </c:pt>
                <c:pt idx="3">
                  <c:v>14605244.55474684</c:v>
                </c:pt>
                <c:pt idx="4">
                  <c:v>12333666.153441798</c:v>
                </c:pt>
                <c:pt idx="5">
                  <c:v>11810615.424200799</c:v>
                </c:pt>
                <c:pt idx="6">
                  <c:v>10853648.145943224</c:v>
                </c:pt>
                <c:pt idx="7">
                  <c:v>10628143.14484909</c:v>
                </c:pt>
                <c:pt idx="8">
                  <c:v>11698419.16571158</c:v>
                </c:pt>
                <c:pt idx="9">
                  <c:v>12365720.027271263</c:v>
                </c:pt>
                <c:pt idx="10">
                  <c:v>15386163.130742883</c:v>
                </c:pt>
                <c:pt idx="11">
                  <c:v>18217442.279195167</c:v>
                </c:pt>
                <c:pt idx="12">
                  <c:v>18136484.294028621</c:v>
                </c:pt>
                <c:pt idx="13">
                  <c:v>23724288.351648353</c:v>
                </c:pt>
                <c:pt idx="14">
                  <c:v>31788651.629481625</c:v>
                </c:pt>
                <c:pt idx="15">
                  <c:v>35872242.842913501</c:v>
                </c:pt>
                <c:pt idx="16">
                  <c:v>34819148.33516483</c:v>
                </c:pt>
                <c:pt idx="17">
                  <c:v>39751747.892246649</c:v>
                </c:pt>
                <c:pt idx="18">
                  <c:v>45277156.60794761</c:v>
                </c:pt>
                <c:pt idx="19">
                  <c:v>48516148.84802895</c:v>
                </c:pt>
                <c:pt idx="20">
                  <c:v>52137609.821733817</c:v>
                </c:pt>
                <c:pt idx="21">
                  <c:v>49037044.674944103</c:v>
                </c:pt>
                <c:pt idx="22">
                  <c:v>52328804.998953417</c:v>
                </c:pt>
                <c:pt idx="23">
                  <c:v>58056918.363256834</c:v>
                </c:pt>
                <c:pt idx="24">
                  <c:v>61792947.056148097</c:v>
                </c:pt>
                <c:pt idx="25">
                  <c:v>68859508.746365219</c:v>
                </c:pt>
                <c:pt idx="26">
                  <c:v>46135284.212384954</c:v>
                </c:pt>
                <c:pt idx="27">
                  <c:v>43394816.620901532</c:v>
                </c:pt>
                <c:pt idx="28">
                  <c:v>41979798.659100324</c:v>
                </c:pt>
                <c:pt idx="29">
                  <c:v>47070933.455362603</c:v>
                </c:pt>
                <c:pt idx="30">
                  <c:v>49714009.963345595</c:v>
                </c:pt>
                <c:pt idx="31">
                  <c:v>46133477.90988332</c:v>
                </c:pt>
                <c:pt idx="32">
                  <c:v>39411643.502420731</c:v>
                </c:pt>
                <c:pt idx="33">
                  <c:v>37811813.863720283</c:v>
                </c:pt>
                <c:pt idx="34">
                  <c:v>37920212.106075764</c:v>
                </c:pt>
                <c:pt idx="35">
                  <c:v>24710003.162464987</c:v>
                </c:pt>
                <c:pt idx="36">
                  <c:v>19946316.412414763</c:v>
                </c:pt>
                <c:pt idx="37">
                  <c:v>16260258.487661149</c:v>
                </c:pt>
                <c:pt idx="38">
                  <c:v>12612987.182900432</c:v>
                </c:pt>
                <c:pt idx="39">
                  <c:v>10801055.295787547</c:v>
                </c:pt>
                <c:pt idx="40">
                  <c:v>9513036.1433972009</c:v>
                </c:pt>
                <c:pt idx="41">
                  <c:v>10787555.86080586</c:v>
                </c:pt>
                <c:pt idx="42">
                  <c:v>10754530.16025641</c:v>
                </c:pt>
                <c:pt idx="43">
                  <c:v>9767355.7142857127</c:v>
                </c:pt>
                <c:pt idx="44">
                  <c:v>8075251.9322344316</c:v>
                </c:pt>
                <c:pt idx="45">
                  <c:v>7207608.0296092797</c:v>
                </c:pt>
                <c:pt idx="46">
                  <c:v>6795509.1779609276</c:v>
                </c:pt>
                <c:pt idx="47">
                  <c:v>6225183.3651665803</c:v>
                </c:pt>
                <c:pt idx="48">
                  <c:v>7828378.3666928308</c:v>
                </c:pt>
                <c:pt idx="49">
                  <c:v>9752384.7664835155</c:v>
                </c:pt>
                <c:pt idx="50">
                  <c:v>9590745.8113117032</c:v>
                </c:pt>
                <c:pt idx="51">
                  <c:v>11719141.493982207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2019 - 23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248000</c:v>
                </c:pt>
                <c:pt idx="190">
                  <c:v>288000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20000</c:v>
                </c:pt>
                <c:pt idx="129">
                  <c:v>20000</c:v>
                </c:pt>
                <c:pt idx="130">
                  <c:v>18000</c:v>
                </c:pt>
                <c:pt idx="131">
                  <c:v>52000</c:v>
                </c:pt>
                <c:pt idx="132">
                  <c:v>100000</c:v>
                </c:pt>
                <c:pt idx="133">
                  <c:v>68000</c:v>
                </c:pt>
                <c:pt idx="134">
                  <c:v>62000</c:v>
                </c:pt>
                <c:pt idx="135">
                  <c:v>148000</c:v>
                </c:pt>
                <c:pt idx="136">
                  <c:v>126000</c:v>
                </c:pt>
                <c:pt idx="137">
                  <c:v>212000</c:v>
                </c:pt>
                <c:pt idx="138">
                  <c:v>222000</c:v>
                </c:pt>
                <c:pt idx="139">
                  <c:v>294000</c:v>
                </c:pt>
                <c:pt idx="140">
                  <c:v>378000</c:v>
                </c:pt>
                <c:pt idx="141">
                  <c:v>452000</c:v>
                </c:pt>
                <c:pt idx="142">
                  <c:v>408000</c:v>
                </c:pt>
                <c:pt idx="143">
                  <c:v>724000</c:v>
                </c:pt>
                <c:pt idx="144">
                  <c:v>702000</c:v>
                </c:pt>
                <c:pt idx="145">
                  <c:v>844000</c:v>
                </c:pt>
                <c:pt idx="146">
                  <c:v>928000</c:v>
                </c:pt>
                <c:pt idx="147">
                  <c:v>326000</c:v>
                </c:pt>
                <c:pt idx="148">
                  <c:v>1610000</c:v>
                </c:pt>
                <c:pt idx="149">
                  <c:v>1124000</c:v>
                </c:pt>
                <c:pt idx="150">
                  <c:v>1208000</c:v>
                </c:pt>
                <c:pt idx="151">
                  <c:v>1722000</c:v>
                </c:pt>
                <c:pt idx="152">
                  <c:v>1986000</c:v>
                </c:pt>
                <c:pt idx="153">
                  <c:v>2814000</c:v>
                </c:pt>
                <c:pt idx="154">
                  <c:v>1910000</c:v>
                </c:pt>
                <c:pt idx="155">
                  <c:v>2102000</c:v>
                </c:pt>
                <c:pt idx="156">
                  <c:v>1858000</c:v>
                </c:pt>
                <c:pt idx="157">
                  <c:v>1900000</c:v>
                </c:pt>
                <c:pt idx="158">
                  <c:v>2350000</c:v>
                </c:pt>
                <c:pt idx="159">
                  <c:v>2326000</c:v>
                </c:pt>
                <c:pt idx="160">
                  <c:v>3308000</c:v>
                </c:pt>
                <c:pt idx="161">
                  <c:v>2622000</c:v>
                </c:pt>
                <c:pt idx="162">
                  <c:v>2982000</c:v>
                </c:pt>
                <c:pt idx="163">
                  <c:v>3630000</c:v>
                </c:pt>
                <c:pt idx="164">
                  <c:v>4010000</c:v>
                </c:pt>
                <c:pt idx="165">
                  <c:v>3808000</c:v>
                </c:pt>
                <c:pt idx="166">
                  <c:v>3720000</c:v>
                </c:pt>
                <c:pt idx="167">
                  <c:v>4280000</c:v>
                </c:pt>
                <c:pt idx="168">
                  <c:v>3278000</c:v>
                </c:pt>
                <c:pt idx="169">
                  <c:v>3170000</c:v>
                </c:pt>
                <c:pt idx="170">
                  <c:v>3372000</c:v>
                </c:pt>
                <c:pt idx="171">
                  <c:v>3758000</c:v>
                </c:pt>
                <c:pt idx="172">
                  <c:v>4208000</c:v>
                </c:pt>
                <c:pt idx="173">
                  <c:v>3868000</c:v>
                </c:pt>
                <c:pt idx="174">
                  <c:v>4938000</c:v>
                </c:pt>
                <c:pt idx="175">
                  <c:v>4032000</c:v>
                </c:pt>
                <c:pt idx="176">
                  <c:v>3624000</c:v>
                </c:pt>
                <c:pt idx="177">
                  <c:v>4072000</c:v>
                </c:pt>
                <c:pt idx="178">
                  <c:v>4084000</c:v>
                </c:pt>
                <c:pt idx="179">
                  <c:v>4062000</c:v>
                </c:pt>
                <c:pt idx="180">
                  <c:v>3062000</c:v>
                </c:pt>
                <c:pt idx="181">
                  <c:v>3242000</c:v>
                </c:pt>
                <c:pt idx="182">
                  <c:v>2390000</c:v>
                </c:pt>
                <c:pt idx="183">
                  <c:v>2302000</c:v>
                </c:pt>
                <c:pt idx="184">
                  <c:v>1306000</c:v>
                </c:pt>
                <c:pt idx="185">
                  <c:v>1888000</c:v>
                </c:pt>
                <c:pt idx="186">
                  <c:v>1862000</c:v>
                </c:pt>
                <c:pt idx="187">
                  <c:v>1620000</c:v>
                </c:pt>
                <c:pt idx="188">
                  <c:v>1642000</c:v>
                </c:pt>
                <c:pt idx="189">
                  <c:v>1234000</c:v>
                </c:pt>
                <c:pt idx="190">
                  <c:v>1684000</c:v>
                </c:pt>
                <c:pt idx="191">
                  <c:v>1180000</c:v>
                </c:pt>
                <c:pt idx="192">
                  <c:v>1382000</c:v>
                </c:pt>
                <c:pt idx="193">
                  <c:v>1242000</c:v>
                </c:pt>
                <c:pt idx="194">
                  <c:v>1740000</c:v>
                </c:pt>
                <c:pt idx="195">
                  <c:v>914000</c:v>
                </c:pt>
                <c:pt idx="196">
                  <c:v>548000</c:v>
                </c:pt>
                <c:pt idx="197">
                  <c:v>412000</c:v>
                </c:pt>
                <c:pt idx="198">
                  <c:v>662000</c:v>
                </c:pt>
                <c:pt idx="199">
                  <c:v>732000</c:v>
                </c:pt>
                <c:pt idx="200">
                  <c:v>692000</c:v>
                </c:pt>
                <c:pt idx="201">
                  <c:v>542000</c:v>
                </c:pt>
                <c:pt idx="202">
                  <c:v>616000</c:v>
                </c:pt>
                <c:pt idx="203">
                  <c:v>306000</c:v>
                </c:pt>
                <c:pt idx="204">
                  <c:v>424000</c:v>
                </c:pt>
                <c:pt idx="205">
                  <c:v>448000</c:v>
                </c:pt>
                <c:pt idx="206">
                  <c:v>402000</c:v>
                </c:pt>
                <c:pt idx="207">
                  <c:v>354000</c:v>
                </c:pt>
                <c:pt idx="208">
                  <c:v>130000</c:v>
                </c:pt>
                <c:pt idx="209">
                  <c:v>150000</c:v>
                </c:pt>
                <c:pt idx="210">
                  <c:v>158000</c:v>
                </c:pt>
                <c:pt idx="211">
                  <c:v>16000</c:v>
                </c:pt>
                <c:pt idx="212">
                  <c:v>0</c:v>
                </c:pt>
                <c:pt idx="213">
                  <c:v>32000</c:v>
                </c:pt>
                <c:pt idx="214">
                  <c:v>40000</c:v>
                </c:pt>
                <c:pt idx="215">
                  <c:v>8000</c:v>
                </c:pt>
                <c:pt idx="216">
                  <c:v>38000</c:v>
                </c:pt>
                <c:pt idx="217">
                  <c:v>16000</c:v>
                </c:pt>
                <c:pt idx="218">
                  <c:v>32000</c:v>
                </c:pt>
                <c:pt idx="219">
                  <c:v>0</c:v>
                </c:pt>
                <c:pt idx="220">
                  <c:v>24000</c:v>
                </c:pt>
                <c:pt idx="221">
                  <c:v>32000</c:v>
                </c:pt>
                <c:pt idx="222">
                  <c:v>32000</c:v>
                </c:pt>
                <c:pt idx="223">
                  <c:v>0</c:v>
                </c:pt>
                <c:pt idx="224">
                  <c:v>22000</c:v>
                </c:pt>
                <c:pt idx="225">
                  <c:v>8000</c:v>
                </c:pt>
                <c:pt idx="226">
                  <c:v>0</c:v>
                </c:pt>
                <c:pt idx="227">
                  <c:v>16000</c:v>
                </c:pt>
                <c:pt idx="228">
                  <c:v>0</c:v>
                </c:pt>
                <c:pt idx="229">
                  <c:v>16000</c:v>
                </c:pt>
                <c:pt idx="230">
                  <c:v>24000</c:v>
                </c:pt>
                <c:pt idx="231">
                  <c:v>8000</c:v>
                </c:pt>
                <c:pt idx="232">
                  <c:v>8000</c:v>
                </c:pt>
                <c:pt idx="233">
                  <c:v>0</c:v>
                </c:pt>
                <c:pt idx="234">
                  <c:v>8000</c:v>
                </c:pt>
                <c:pt idx="235">
                  <c:v>16000</c:v>
                </c:pt>
                <c:pt idx="236">
                  <c:v>0</c:v>
                </c:pt>
                <c:pt idx="237">
                  <c:v>8000</c:v>
                </c:pt>
                <c:pt idx="238">
                  <c:v>0</c:v>
                </c:pt>
                <c:pt idx="239">
                  <c:v>16000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0</c:v>
                </c:pt>
                <c:pt idx="3">
                  <c:v>72000</c:v>
                </c:pt>
                <c:pt idx="4">
                  <c:v>46000</c:v>
                </c:pt>
                <c:pt idx="5">
                  <c:v>8000</c:v>
                </c:pt>
                <c:pt idx="6">
                  <c:v>0</c:v>
                </c:pt>
                <c:pt idx="7">
                  <c:v>0</c:v>
                </c:pt>
                <c:pt idx="8">
                  <c:v>0</c:v>
                </c:pt>
                <c:pt idx="9">
                  <c:v>0</c:v>
                </c:pt>
                <c:pt idx="10">
                  <c:v>84000</c:v>
                </c:pt>
                <c:pt idx="11">
                  <c:v>0</c:v>
                </c:pt>
                <c:pt idx="12">
                  <c:v>22000</c:v>
                </c:pt>
                <c:pt idx="13">
                  <c:v>0</c:v>
                </c:pt>
                <c:pt idx="14">
                  <c:v>0</c:v>
                </c:pt>
                <c:pt idx="15">
                  <c:v>0</c:v>
                </c:pt>
                <c:pt idx="16">
                  <c:v>30000</c:v>
                </c:pt>
                <c:pt idx="17">
                  <c:v>20000</c:v>
                </c:pt>
                <c:pt idx="18">
                  <c:v>0</c:v>
                </c:pt>
                <c:pt idx="19">
                  <c:v>42000</c:v>
                </c:pt>
                <c:pt idx="20">
                  <c:v>0</c:v>
                </c:pt>
                <c:pt idx="21">
                  <c:v>0</c:v>
                </c:pt>
                <c:pt idx="22">
                  <c:v>0</c:v>
                </c:pt>
                <c:pt idx="23">
                  <c:v>18000</c:v>
                </c:pt>
                <c:pt idx="24">
                  <c:v>10000</c:v>
                </c:pt>
                <c:pt idx="25">
                  <c:v>164000</c:v>
                </c:pt>
                <c:pt idx="26">
                  <c:v>0</c:v>
                </c:pt>
                <c:pt idx="27">
                  <c:v>0</c:v>
                </c:pt>
                <c:pt idx="28">
                  <c:v>0</c:v>
                </c:pt>
                <c:pt idx="29">
                  <c:v>0</c:v>
                </c:pt>
                <c:pt idx="30">
                  <c:v>10000</c:v>
                </c:pt>
                <c:pt idx="31">
                  <c:v>24000</c:v>
                </c:pt>
                <c:pt idx="32">
                  <c:v>0</c:v>
                </c:pt>
                <c:pt idx="33">
                  <c:v>0</c:v>
                </c:pt>
                <c:pt idx="34">
                  <c:v>0</c:v>
                </c:pt>
                <c:pt idx="35">
                  <c:v>14000</c:v>
                </c:pt>
                <c:pt idx="36">
                  <c:v>16000</c:v>
                </c:pt>
                <c:pt idx="37">
                  <c:v>24000</c:v>
                </c:pt>
                <c:pt idx="38">
                  <c:v>20000</c:v>
                </c:pt>
                <c:pt idx="39">
                  <c:v>0</c:v>
                </c:pt>
                <c:pt idx="40">
                  <c:v>0</c:v>
                </c:pt>
                <c:pt idx="41">
                  <c:v>0</c:v>
                </c:pt>
                <c:pt idx="42">
                  <c:v>30000</c:v>
                </c:pt>
                <c:pt idx="43">
                  <c:v>0</c:v>
                </c:pt>
                <c:pt idx="44">
                  <c:v>0</c:v>
                </c:pt>
                <c:pt idx="45">
                  <c:v>0</c:v>
                </c:pt>
                <c:pt idx="46">
                  <c:v>16000</c:v>
                </c:pt>
                <c:pt idx="47">
                  <c:v>18000</c:v>
                </c:pt>
                <c:pt idx="48">
                  <c:v>0</c:v>
                </c:pt>
                <c:pt idx="49">
                  <c:v>0</c:v>
                </c:pt>
                <c:pt idx="50">
                  <c:v>0</c:v>
                </c:pt>
                <c:pt idx="51">
                  <c:v>32000</c:v>
                </c:pt>
                <c:pt idx="52">
                  <c:v>14000</c:v>
                </c:pt>
                <c:pt idx="53">
                  <c:v>0</c:v>
                </c:pt>
                <c:pt idx="54">
                  <c:v>0</c:v>
                </c:pt>
                <c:pt idx="55">
                  <c:v>0</c:v>
                </c:pt>
                <c:pt idx="56">
                  <c:v>2000</c:v>
                </c:pt>
                <c:pt idx="57">
                  <c:v>0</c:v>
                </c:pt>
                <c:pt idx="58">
                  <c:v>16000</c:v>
                </c:pt>
                <c:pt idx="59">
                  <c:v>8000</c:v>
                </c:pt>
                <c:pt idx="60">
                  <c:v>0</c:v>
                </c:pt>
                <c:pt idx="61">
                  <c:v>0</c:v>
                </c:pt>
                <c:pt idx="62">
                  <c:v>0</c:v>
                </c:pt>
                <c:pt idx="63">
                  <c:v>0</c:v>
                </c:pt>
                <c:pt idx="64">
                  <c:v>22000</c:v>
                </c:pt>
                <c:pt idx="65">
                  <c:v>0</c:v>
                </c:pt>
                <c:pt idx="66">
                  <c:v>10000</c:v>
                </c:pt>
                <c:pt idx="67">
                  <c:v>0</c:v>
                </c:pt>
                <c:pt idx="68">
                  <c:v>8000</c:v>
                </c:pt>
                <c:pt idx="69">
                  <c:v>0</c:v>
                </c:pt>
                <c:pt idx="70">
                  <c:v>6000</c:v>
                </c:pt>
                <c:pt idx="71">
                  <c:v>14000</c:v>
                </c:pt>
                <c:pt idx="72">
                  <c:v>0</c:v>
                </c:pt>
                <c:pt idx="73">
                  <c:v>0</c:v>
                </c:pt>
                <c:pt idx="74">
                  <c:v>8000</c:v>
                </c:pt>
                <c:pt idx="75">
                  <c:v>0</c:v>
                </c:pt>
                <c:pt idx="76">
                  <c:v>0</c:v>
                </c:pt>
                <c:pt idx="77">
                  <c:v>0</c:v>
                </c:pt>
                <c:pt idx="78">
                  <c:v>0</c:v>
                </c:pt>
                <c:pt idx="79">
                  <c:v>14000</c:v>
                </c:pt>
                <c:pt idx="80">
                  <c:v>0</c:v>
                </c:pt>
                <c:pt idx="81">
                  <c:v>8000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16000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34000</c:v>
                </c:pt>
                <c:pt idx="290">
                  <c:v>0</c:v>
                </c:pt>
                <c:pt idx="291">
                  <c:v>0</c:v>
                </c:pt>
                <c:pt idx="292">
                  <c:v>0</c:v>
                </c:pt>
                <c:pt idx="293">
                  <c:v>0</c:v>
                </c:pt>
                <c:pt idx="294">
                  <c:v>0</c:v>
                </c:pt>
                <c:pt idx="295">
                  <c:v>50000</c:v>
                </c:pt>
                <c:pt idx="296">
                  <c:v>0</c:v>
                </c:pt>
                <c:pt idx="297">
                  <c:v>24000</c:v>
                </c:pt>
                <c:pt idx="298">
                  <c:v>16000</c:v>
                </c:pt>
                <c:pt idx="299">
                  <c:v>0</c:v>
                </c:pt>
                <c:pt idx="300">
                  <c:v>0</c:v>
                </c:pt>
                <c:pt idx="301">
                  <c:v>0</c:v>
                </c:pt>
                <c:pt idx="302">
                  <c:v>0</c:v>
                </c:pt>
                <c:pt idx="303">
                  <c:v>24000</c:v>
                </c:pt>
                <c:pt idx="304">
                  <c:v>10000</c:v>
                </c:pt>
                <c:pt idx="305">
                  <c:v>0</c:v>
                </c:pt>
                <c:pt idx="306">
                  <c:v>0</c:v>
                </c:pt>
                <c:pt idx="307">
                  <c:v>0</c:v>
                </c:pt>
                <c:pt idx="308">
                  <c:v>0</c:v>
                </c:pt>
                <c:pt idx="309">
                  <c:v>26000</c:v>
                </c:pt>
                <c:pt idx="310">
                  <c:v>36000</c:v>
                </c:pt>
                <c:pt idx="311">
                  <c:v>10000</c:v>
                </c:pt>
                <c:pt idx="312">
                  <c:v>28000</c:v>
                </c:pt>
                <c:pt idx="313">
                  <c:v>0</c:v>
                </c:pt>
                <c:pt idx="314">
                  <c:v>0</c:v>
                </c:pt>
                <c:pt idx="315">
                  <c:v>0</c:v>
                </c:pt>
                <c:pt idx="316">
                  <c:v>0</c:v>
                </c:pt>
                <c:pt idx="317">
                  <c:v>24000</c:v>
                </c:pt>
                <c:pt idx="318">
                  <c:v>0</c:v>
                </c:pt>
                <c:pt idx="319">
                  <c:v>24000</c:v>
                </c:pt>
                <c:pt idx="320">
                  <c:v>8000</c:v>
                </c:pt>
                <c:pt idx="321">
                  <c:v>0</c:v>
                </c:pt>
                <c:pt idx="322">
                  <c:v>0</c:v>
                </c:pt>
                <c:pt idx="323">
                  <c:v>0</c:v>
                </c:pt>
                <c:pt idx="324">
                  <c:v>10000</c:v>
                </c:pt>
                <c:pt idx="325">
                  <c:v>8000</c:v>
                </c:pt>
                <c:pt idx="326">
                  <c:v>0</c:v>
                </c:pt>
                <c:pt idx="327">
                  <c:v>34000</c:v>
                </c:pt>
                <c:pt idx="328">
                  <c:v>20000</c:v>
                </c:pt>
                <c:pt idx="329">
                  <c:v>0</c:v>
                </c:pt>
                <c:pt idx="330">
                  <c:v>0</c:v>
                </c:pt>
                <c:pt idx="331">
                  <c:v>18000</c:v>
                </c:pt>
                <c:pt idx="332">
                  <c:v>20000</c:v>
                </c:pt>
                <c:pt idx="333">
                  <c:v>16000</c:v>
                </c:pt>
                <c:pt idx="334">
                  <c:v>0</c:v>
                </c:pt>
                <c:pt idx="335">
                  <c:v>0</c:v>
                </c:pt>
                <c:pt idx="336">
                  <c:v>68000</c:v>
                </c:pt>
                <c:pt idx="337">
                  <c:v>40000</c:v>
                </c:pt>
                <c:pt idx="338">
                  <c:v>0</c:v>
                </c:pt>
                <c:pt idx="339">
                  <c:v>16000</c:v>
                </c:pt>
                <c:pt idx="340">
                  <c:v>0</c:v>
                </c:pt>
                <c:pt idx="341">
                  <c:v>42000</c:v>
                </c:pt>
                <c:pt idx="342">
                  <c:v>34000</c:v>
                </c:pt>
                <c:pt idx="343">
                  <c:v>0</c:v>
                </c:pt>
                <c:pt idx="344">
                  <c:v>20000</c:v>
                </c:pt>
                <c:pt idx="345">
                  <c:v>18000</c:v>
                </c:pt>
                <c:pt idx="346">
                  <c:v>38000</c:v>
                </c:pt>
                <c:pt idx="347">
                  <c:v>16000</c:v>
                </c:pt>
                <c:pt idx="348">
                  <c:v>0</c:v>
                </c:pt>
                <c:pt idx="349">
                  <c:v>0</c:v>
                </c:pt>
                <c:pt idx="350">
                  <c:v>26000</c:v>
                </c:pt>
                <c:pt idx="351">
                  <c:v>34000</c:v>
                </c:pt>
                <c:pt idx="352">
                  <c:v>8000</c:v>
                </c:pt>
                <c:pt idx="353">
                  <c:v>32000</c:v>
                </c:pt>
                <c:pt idx="354">
                  <c:v>0</c:v>
                </c:pt>
                <c:pt idx="355">
                  <c:v>0</c:v>
                </c:pt>
                <c:pt idx="356">
                  <c:v>0</c:v>
                </c:pt>
                <c:pt idx="357">
                  <c:v>0</c:v>
                </c:pt>
                <c:pt idx="358">
                  <c:v>0</c:v>
                </c:pt>
                <c:pt idx="359">
                  <c:v>24000</c:v>
                </c:pt>
                <c:pt idx="360">
                  <c:v>58000</c:v>
                </c:pt>
                <c:pt idx="361">
                  <c:v>20000</c:v>
                </c:pt>
                <c:pt idx="362">
                  <c:v>0</c:v>
                </c:pt>
                <c:pt idx="363">
                  <c:v>0</c:v>
                </c:pt>
                <c:pt idx="364">
                  <c:v>0</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16000</c:v>
                </c:pt>
                <c:pt idx="127">
                  <c:v>116000</c:v>
                </c:pt>
                <c:pt idx="128">
                  <c:v>72000</c:v>
                </c:pt>
                <c:pt idx="129">
                  <c:v>16000</c:v>
                </c:pt>
                <c:pt idx="130">
                  <c:v>62000</c:v>
                </c:pt>
                <c:pt idx="131">
                  <c:v>56000</c:v>
                </c:pt>
                <c:pt idx="132">
                  <c:v>16000</c:v>
                </c:pt>
                <c:pt idx="133">
                  <c:v>88000</c:v>
                </c:pt>
                <c:pt idx="134">
                  <c:v>156000</c:v>
                </c:pt>
                <c:pt idx="135">
                  <c:v>138000</c:v>
                </c:pt>
                <c:pt idx="136">
                  <c:v>130000</c:v>
                </c:pt>
                <c:pt idx="137">
                  <c:v>272000</c:v>
                </c:pt>
                <c:pt idx="138">
                  <c:v>340000</c:v>
                </c:pt>
                <c:pt idx="139">
                  <c:v>458000</c:v>
                </c:pt>
                <c:pt idx="140">
                  <c:v>450000</c:v>
                </c:pt>
                <c:pt idx="141">
                  <c:v>548000</c:v>
                </c:pt>
                <c:pt idx="142">
                  <c:v>442000</c:v>
                </c:pt>
                <c:pt idx="143">
                  <c:v>468000</c:v>
                </c:pt>
                <c:pt idx="144">
                  <c:v>640000</c:v>
                </c:pt>
                <c:pt idx="145">
                  <c:v>524000</c:v>
                </c:pt>
                <c:pt idx="146">
                  <c:v>776000</c:v>
                </c:pt>
                <c:pt idx="147">
                  <c:v>836000</c:v>
                </c:pt>
                <c:pt idx="148">
                  <c:v>488000</c:v>
                </c:pt>
                <c:pt idx="149">
                  <c:v>560000</c:v>
                </c:pt>
                <c:pt idx="150">
                  <c:v>648000</c:v>
                </c:pt>
                <c:pt idx="151">
                  <c:v>932000</c:v>
                </c:pt>
                <c:pt idx="152">
                  <c:v>890000</c:v>
                </c:pt>
                <c:pt idx="153">
                  <c:v>778000</c:v>
                </c:pt>
                <c:pt idx="154">
                  <c:v>1046000</c:v>
                </c:pt>
                <c:pt idx="155">
                  <c:v>744000</c:v>
                </c:pt>
                <c:pt idx="156">
                  <c:v>726000</c:v>
                </c:pt>
                <c:pt idx="157">
                  <c:v>948000</c:v>
                </c:pt>
                <c:pt idx="158">
                  <c:v>1318000</c:v>
                </c:pt>
                <c:pt idx="159">
                  <c:v>1132000</c:v>
                </c:pt>
                <c:pt idx="160">
                  <c:v>1466000</c:v>
                </c:pt>
                <c:pt idx="161">
                  <c:v>1334000</c:v>
                </c:pt>
                <c:pt idx="162">
                  <c:v>1250000</c:v>
                </c:pt>
                <c:pt idx="163">
                  <c:v>1288000</c:v>
                </c:pt>
                <c:pt idx="164">
                  <c:v>1628000</c:v>
                </c:pt>
                <c:pt idx="165">
                  <c:v>1646000</c:v>
                </c:pt>
                <c:pt idx="166">
                  <c:v>1654000</c:v>
                </c:pt>
                <c:pt idx="167">
                  <c:v>2436000</c:v>
                </c:pt>
                <c:pt idx="168">
                  <c:v>2116000</c:v>
                </c:pt>
                <c:pt idx="169">
                  <c:v>2128000</c:v>
                </c:pt>
                <c:pt idx="170">
                  <c:v>2616000</c:v>
                </c:pt>
                <c:pt idx="171">
                  <c:v>3176000</c:v>
                </c:pt>
                <c:pt idx="172">
                  <c:v>3142000</c:v>
                </c:pt>
                <c:pt idx="173">
                  <c:v>2276000</c:v>
                </c:pt>
                <c:pt idx="174">
                  <c:v>3504000</c:v>
                </c:pt>
                <c:pt idx="175">
                  <c:v>3362000</c:v>
                </c:pt>
                <c:pt idx="176">
                  <c:v>2136000</c:v>
                </c:pt>
                <c:pt idx="177">
                  <c:v>3192000</c:v>
                </c:pt>
                <c:pt idx="178">
                  <c:v>4022000</c:v>
                </c:pt>
                <c:pt idx="179">
                  <c:v>4638000</c:v>
                </c:pt>
                <c:pt idx="180">
                  <c:v>3878000</c:v>
                </c:pt>
                <c:pt idx="181">
                  <c:v>4682000</c:v>
                </c:pt>
                <c:pt idx="182">
                  <c:v>3704000</c:v>
                </c:pt>
                <c:pt idx="183">
                  <c:v>3180000</c:v>
                </c:pt>
                <c:pt idx="184">
                  <c:v>1544000</c:v>
                </c:pt>
                <c:pt idx="185">
                  <c:v>4474000</c:v>
                </c:pt>
                <c:pt idx="186">
                  <c:v>4628000</c:v>
                </c:pt>
                <c:pt idx="187">
                  <c:v>3988000</c:v>
                </c:pt>
                <c:pt idx="188">
                  <c:v>4764000</c:v>
                </c:pt>
                <c:pt idx="189">
                  <c:v>3332000</c:v>
                </c:pt>
                <c:pt idx="190">
                  <c:v>3652000</c:v>
                </c:pt>
                <c:pt idx="191">
                  <c:v>4382000</c:v>
                </c:pt>
                <c:pt idx="192">
                  <c:v>4920000</c:v>
                </c:pt>
                <c:pt idx="193">
                  <c:v>5420000</c:v>
                </c:pt>
                <c:pt idx="194">
                  <c:v>4664000</c:v>
                </c:pt>
                <c:pt idx="195">
                  <c:v>5744000</c:v>
                </c:pt>
                <c:pt idx="196">
                  <c:v>3664000</c:v>
                </c:pt>
                <c:pt idx="197">
                  <c:v>4126000</c:v>
                </c:pt>
                <c:pt idx="198">
                  <c:v>4966000</c:v>
                </c:pt>
                <c:pt idx="199">
                  <c:v>4950000</c:v>
                </c:pt>
                <c:pt idx="200">
                  <c:v>5748000</c:v>
                </c:pt>
                <c:pt idx="201">
                  <c:v>4880000</c:v>
                </c:pt>
                <c:pt idx="202">
                  <c:v>6010000</c:v>
                </c:pt>
                <c:pt idx="203">
                  <c:v>4522000</c:v>
                </c:pt>
                <c:pt idx="204">
                  <c:v>4876000</c:v>
                </c:pt>
                <c:pt idx="205">
                  <c:v>5416000</c:v>
                </c:pt>
                <c:pt idx="206">
                  <c:v>4644000</c:v>
                </c:pt>
                <c:pt idx="207">
                  <c:v>6266000</c:v>
                </c:pt>
                <c:pt idx="208">
                  <c:v>4602000</c:v>
                </c:pt>
                <c:pt idx="209">
                  <c:v>5680000</c:v>
                </c:pt>
                <c:pt idx="210">
                  <c:v>4136000</c:v>
                </c:pt>
                <c:pt idx="211">
                  <c:v>5156000</c:v>
                </c:pt>
                <c:pt idx="212">
                  <c:v>4820000</c:v>
                </c:pt>
                <c:pt idx="213">
                  <c:v>5778000</c:v>
                </c:pt>
                <c:pt idx="214">
                  <c:v>6704000</c:v>
                </c:pt>
                <c:pt idx="215">
                  <c:v>6078000</c:v>
                </c:pt>
                <c:pt idx="216">
                  <c:v>5342000</c:v>
                </c:pt>
                <c:pt idx="217">
                  <c:v>3984000</c:v>
                </c:pt>
                <c:pt idx="218">
                  <c:v>4566000</c:v>
                </c:pt>
                <c:pt idx="219">
                  <c:v>4898000</c:v>
                </c:pt>
                <c:pt idx="220">
                  <c:v>5106000</c:v>
                </c:pt>
                <c:pt idx="221">
                  <c:v>6422000</c:v>
                </c:pt>
                <c:pt idx="222">
                  <c:v>5668000</c:v>
                </c:pt>
                <c:pt idx="223">
                  <c:v>6278000</c:v>
                </c:pt>
                <c:pt idx="224">
                  <c:v>3442000</c:v>
                </c:pt>
                <c:pt idx="225">
                  <c:v>4810000</c:v>
                </c:pt>
                <c:pt idx="226">
                  <c:v>5720000</c:v>
                </c:pt>
                <c:pt idx="227">
                  <c:v>5274000</c:v>
                </c:pt>
                <c:pt idx="228">
                  <c:v>6508000</c:v>
                </c:pt>
                <c:pt idx="229">
                  <c:v>5744000</c:v>
                </c:pt>
                <c:pt idx="230">
                  <c:v>6580000</c:v>
                </c:pt>
                <c:pt idx="231">
                  <c:v>4062000</c:v>
                </c:pt>
                <c:pt idx="232">
                  <c:v>4694000</c:v>
                </c:pt>
                <c:pt idx="233">
                  <c:v>5490000</c:v>
                </c:pt>
                <c:pt idx="234">
                  <c:v>5188000</c:v>
                </c:pt>
                <c:pt idx="235">
                  <c:v>6100000</c:v>
                </c:pt>
                <c:pt idx="236">
                  <c:v>4962000</c:v>
                </c:pt>
                <c:pt idx="237">
                  <c:v>5342000</c:v>
                </c:pt>
                <c:pt idx="238">
                  <c:v>3232000</c:v>
                </c:pt>
                <c:pt idx="239">
                  <c:v>4486000</c:v>
                </c:pt>
                <c:pt idx="240">
                  <c:v>5304000</c:v>
                </c:pt>
                <c:pt idx="241">
                  <c:v>5462000</c:v>
                </c:pt>
                <c:pt idx="242">
                  <c:v>6054000</c:v>
                </c:pt>
                <c:pt idx="243">
                  <c:v>4298000</c:v>
                </c:pt>
                <c:pt idx="244">
                  <c:v>4494000</c:v>
                </c:pt>
                <c:pt idx="245">
                  <c:v>3614000</c:v>
                </c:pt>
                <c:pt idx="246">
                  <c:v>3818000</c:v>
                </c:pt>
                <c:pt idx="247">
                  <c:v>4438000</c:v>
                </c:pt>
                <c:pt idx="248">
                  <c:v>3868000</c:v>
                </c:pt>
                <c:pt idx="249">
                  <c:v>4898000</c:v>
                </c:pt>
                <c:pt idx="250">
                  <c:v>4270000</c:v>
                </c:pt>
                <c:pt idx="251">
                  <c:v>4640000</c:v>
                </c:pt>
                <c:pt idx="252">
                  <c:v>2940000</c:v>
                </c:pt>
                <c:pt idx="253">
                  <c:v>3400000</c:v>
                </c:pt>
                <c:pt idx="254">
                  <c:v>3748000</c:v>
                </c:pt>
                <c:pt idx="255">
                  <c:v>3642000</c:v>
                </c:pt>
                <c:pt idx="256">
                  <c:v>4110000</c:v>
                </c:pt>
                <c:pt idx="257">
                  <c:v>3224000</c:v>
                </c:pt>
                <c:pt idx="258">
                  <c:v>3292000</c:v>
                </c:pt>
                <c:pt idx="259">
                  <c:v>2108000</c:v>
                </c:pt>
                <c:pt idx="260">
                  <c:v>2244000</c:v>
                </c:pt>
                <c:pt idx="261">
                  <c:v>2612000</c:v>
                </c:pt>
                <c:pt idx="262">
                  <c:v>2596000</c:v>
                </c:pt>
                <c:pt idx="263">
                  <c:v>2912000</c:v>
                </c:pt>
                <c:pt idx="264">
                  <c:v>2486000</c:v>
                </c:pt>
                <c:pt idx="265">
                  <c:v>1158000</c:v>
                </c:pt>
                <c:pt idx="266">
                  <c:v>922000</c:v>
                </c:pt>
                <c:pt idx="267">
                  <c:v>1876000</c:v>
                </c:pt>
                <c:pt idx="268">
                  <c:v>2386000</c:v>
                </c:pt>
                <c:pt idx="269">
                  <c:v>2182000</c:v>
                </c:pt>
                <c:pt idx="270">
                  <c:v>2428000</c:v>
                </c:pt>
                <c:pt idx="271">
                  <c:v>1760000</c:v>
                </c:pt>
                <c:pt idx="272">
                  <c:v>1672000</c:v>
                </c:pt>
                <c:pt idx="273">
                  <c:v>954000</c:v>
                </c:pt>
                <c:pt idx="274">
                  <c:v>1308000</c:v>
                </c:pt>
                <c:pt idx="275">
                  <c:v>1374000</c:v>
                </c:pt>
                <c:pt idx="276">
                  <c:v>928000</c:v>
                </c:pt>
                <c:pt idx="277">
                  <c:v>1424000</c:v>
                </c:pt>
                <c:pt idx="278">
                  <c:v>1144000</c:v>
                </c:pt>
                <c:pt idx="279">
                  <c:v>1028000</c:v>
                </c:pt>
                <c:pt idx="280">
                  <c:v>436000</c:v>
                </c:pt>
                <c:pt idx="281">
                  <c:v>1012000</c:v>
                </c:pt>
                <c:pt idx="282">
                  <c:v>1004000</c:v>
                </c:pt>
                <c:pt idx="283">
                  <c:v>942000</c:v>
                </c:pt>
                <c:pt idx="284">
                  <c:v>932000</c:v>
                </c:pt>
                <c:pt idx="285">
                  <c:v>840000</c:v>
                </c:pt>
                <c:pt idx="286">
                  <c:v>822000</c:v>
                </c:pt>
                <c:pt idx="287">
                  <c:v>138000</c:v>
                </c:pt>
                <c:pt idx="288">
                  <c:v>654000</c:v>
                </c:pt>
                <c:pt idx="289">
                  <c:v>592000</c:v>
                </c:pt>
                <c:pt idx="290">
                  <c:v>576000</c:v>
                </c:pt>
                <c:pt idx="291">
                  <c:v>666000</c:v>
                </c:pt>
                <c:pt idx="292">
                  <c:v>40000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44000</c:v>
                </c:pt>
                <c:pt idx="227">
                  <c:v>44000</c:v>
                </c:pt>
                <c:pt idx="228">
                  <c:v>14000</c:v>
                </c:pt>
                <c:pt idx="229">
                  <c:v>16000</c:v>
                </c:pt>
                <c:pt idx="230">
                  <c:v>0</c:v>
                </c:pt>
                <c:pt idx="231">
                  <c:v>0</c:v>
                </c:pt>
                <c:pt idx="232">
                  <c:v>0</c:v>
                </c:pt>
                <c:pt idx="233">
                  <c:v>16000</c:v>
                </c:pt>
                <c:pt idx="234">
                  <c:v>106000</c:v>
                </c:pt>
                <c:pt idx="235">
                  <c:v>180000</c:v>
                </c:pt>
                <c:pt idx="236">
                  <c:v>78000</c:v>
                </c:pt>
                <c:pt idx="237">
                  <c:v>40000</c:v>
                </c:pt>
                <c:pt idx="238">
                  <c:v>0</c:v>
                </c:pt>
                <c:pt idx="239">
                  <c:v>6000</c:v>
                </c:pt>
                <c:pt idx="240">
                  <c:v>72000</c:v>
                </c:pt>
                <c:pt idx="241">
                  <c:v>120000</c:v>
                </c:pt>
                <c:pt idx="242">
                  <c:v>114000</c:v>
                </c:pt>
                <c:pt idx="243">
                  <c:v>44000</c:v>
                </c:pt>
                <c:pt idx="244">
                  <c:v>28000</c:v>
                </c:pt>
                <c:pt idx="245">
                  <c:v>0</c:v>
                </c:pt>
                <c:pt idx="246">
                  <c:v>0</c:v>
                </c:pt>
                <c:pt idx="247">
                  <c:v>0</c:v>
                </c:pt>
                <c:pt idx="248">
                  <c:v>20000</c:v>
                </c:pt>
                <c:pt idx="249">
                  <c:v>44000</c:v>
                </c:pt>
                <c:pt idx="250">
                  <c:v>60000</c:v>
                </c:pt>
                <c:pt idx="251">
                  <c:v>8000</c:v>
                </c:pt>
                <c:pt idx="252">
                  <c:v>14000</c:v>
                </c:pt>
                <c:pt idx="253">
                  <c:v>28000</c:v>
                </c:pt>
                <c:pt idx="254">
                  <c:v>8000</c:v>
                </c:pt>
                <c:pt idx="255">
                  <c:v>10000</c:v>
                </c:pt>
                <c:pt idx="256">
                  <c:v>24000</c:v>
                </c:pt>
                <c:pt idx="257">
                  <c:v>44000</c:v>
                </c:pt>
                <c:pt idx="258">
                  <c:v>2000</c:v>
                </c:pt>
                <c:pt idx="259">
                  <c:v>16000</c:v>
                </c:pt>
                <c:pt idx="260">
                  <c:v>4000</c:v>
                </c:pt>
                <c:pt idx="261">
                  <c:v>30000</c:v>
                </c:pt>
                <c:pt idx="262">
                  <c:v>16000</c:v>
                </c:pt>
                <c:pt idx="263">
                  <c:v>8000</c:v>
                </c:pt>
                <c:pt idx="264">
                  <c:v>18000</c:v>
                </c:pt>
                <c:pt idx="265">
                  <c:v>0</c:v>
                </c:pt>
                <c:pt idx="266">
                  <c:v>8000</c:v>
                </c:pt>
                <c:pt idx="267">
                  <c:v>0</c:v>
                </c:pt>
                <c:pt idx="268">
                  <c:v>26000</c:v>
                </c:pt>
                <c:pt idx="269">
                  <c:v>8000</c:v>
                </c:pt>
                <c:pt idx="270">
                  <c:v>0</c:v>
                </c:pt>
                <c:pt idx="271">
                  <c:v>2000</c:v>
                </c:pt>
                <c:pt idx="272">
                  <c:v>0</c:v>
                </c:pt>
                <c:pt idx="273">
                  <c:v>8000</c:v>
                </c:pt>
                <c:pt idx="274">
                  <c:v>0</c:v>
                </c:pt>
                <c:pt idx="275">
                  <c:v>16000</c:v>
                </c:pt>
                <c:pt idx="276">
                  <c:v>0</c:v>
                </c:pt>
                <c:pt idx="277">
                  <c:v>8000</c:v>
                </c:pt>
                <c:pt idx="278">
                  <c:v>22000</c:v>
                </c:pt>
                <c:pt idx="279">
                  <c:v>0</c:v>
                </c:pt>
                <c:pt idx="280">
                  <c:v>0</c:v>
                </c:pt>
                <c:pt idx="281">
                  <c:v>0</c:v>
                </c:pt>
                <c:pt idx="282">
                  <c:v>4000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28000</c:v>
                </c:pt>
                <c:pt idx="25">
                  <c:v>0</c:v>
                </c:pt>
                <c:pt idx="26">
                  <c:v>0</c:v>
                </c:pt>
                <c:pt idx="27">
                  <c:v>0</c:v>
                </c:pt>
                <c:pt idx="28">
                  <c:v>0</c:v>
                </c:pt>
                <c:pt idx="29">
                  <c:v>0</c:v>
                </c:pt>
                <c:pt idx="30">
                  <c:v>0</c:v>
                </c:pt>
                <c:pt idx="31">
                  <c:v>46000</c:v>
                </c:pt>
                <c:pt idx="32">
                  <c:v>8000</c:v>
                </c:pt>
                <c:pt idx="33">
                  <c:v>0</c:v>
                </c:pt>
                <c:pt idx="34">
                  <c:v>0</c:v>
                </c:pt>
                <c:pt idx="35">
                  <c:v>0</c:v>
                </c:pt>
                <c:pt idx="36">
                  <c:v>0</c:v>
                </c:pt>
                <c:pt idx="37">
                  <c:v>0</c:v>
                </c:pt>
                <c:pt idx="38">
                  <c:v>0</c:v>
                </c:pt>
                <c:pt idx="39">
                  <c:v>18000</c:v>
                </c:pt>
                <c:pt idx="40">
                  <c:v>0</c:v>
                </c:pt>
                <c:pt idx="41">
                  <c:v>0</c:v>
                </c:pt>
                <c:pt idx="42">
                  <c:v>0</c:v>
                </c:pt>
                <c:pt idx="43">
                  <c:v>0</c:v>
                </c:pt>
                <c:pt idx="44">
                  <c:v>0</c:v>
                </c:pt>
                <c:pt idx="45">
                  <c:v>230000</c:v>
                </c:pt>
                <c:pt idx="46">
                  <c:v>36000</c:v>
                </c:pt>
                <c:pt idx="47">
                  <c:v>52000</c:v>
                </c:pt>
                <c:pt idx="48">
                  <c:v>0</c:v>
                </c:pt>
                <c:pt idx="49">
                  <c:v>0</c:v>
                </c:pt>
                <c:pt idx="50">
                  <c:v>0</c:v>
                </c:pt>
                <c:pt idx="51">
                  <c:v>0</c:v>
                </c:pt>
                <c:pt idx="52">
                  <c:v>20000</c:v>
                </c:pt>
                <c:pt idx="53">
                  <c:v>16000</c:v>
                </c:pt>
                <c:pt idx="54">
                  <c:v>0</c:v>
                </c:pt>
                <c:pt idx="55">
                  <c:v>0</c:v>
                </c:pt>
                <c:pt idx="56">
                  <c:v>0</c:v>
                </c:pt>
                <c:pt idx="57">
                  <c:v>0</c:v>
                </c:pt>
                <c:pt idx="58">
                  <c:v>342000</c:v>
                </c:pt>
                <c:pt idx="59">
                  <c:v>0</c:v>
                </c:pt>
                <c:pt idx="60">
                  <c:v>174000</c:v>
                </c:pt>
                <c:pt idx="61">
                  <c:v>54000</c:v>
                </c:pt>
                <c:pt idx="62">
                  <c:v>0</c:v>
                </c:pt>
                <c:pt idx="63">
                  <c:v>0</c:v>
                </c:pt>
                <c:pt idx="64">
                  <c:v>0</c:v>
                </c:pt>
                <c:pt idx="65">
                  <c:v>62000</c:v>
                </c:pt>
                <c:pt idx="66">
                  <c:v>28000</c:v>
                </c:pt>
                <c:pt idx="67">
                  <c:v>266000</c:v>
                </c:pt>
                <c:pt idx="68">
                  <c:v>104000</c:v>
                </c:pt>
                <c:pt idx="69">
                  <c:v>0</c:v>
                </c:pt>
                <c:pt idx="70">
                  <c:v>0</c:v>
                </c:pt>
                <c:pt idx="71">
                  <c:v>0</c:v>
                </c:pt>
                <c:pt idx="72">
                  <c:v>1312000</c:v>
                </c:pt>
                <c:pt idx="73">
                  <c:v>102000</c:v>
                </c:pt>
                <c:pt idx="74">
                  <c:v>738000</c:v>
                </c:pt>
                <c:pt idx="75">
                  <c:v>150000</c:v>
                </c:pt>
                <c:pt idx="76">
                  <c:v>46000</c:v>
                </c:pt>
                <c:pt idx="77">
                  <c:v>28000</c:v>
                </c:pt>
                <c:pt idx="78">
                  <c:v>0</c:v>
                </c:pt>
                <c:pt idx="79">
                  <c:v>780000</c:v>
                </c:pt>
                <c:pt idx="80">
                  <c:v>242000</c:v>
                </c:pt>
                <c:pt idx="81">
                  <c:v>798000</c:v>
                </c:pt>
                <c:pt idx="82">
                  <c:v>382000</c:v>
                </c:pt>
                <c:pt idx="83">
                  <c:v>36000</c:v>
                </c:pt>
                <c:pt idx="84">
                  <c:v>138000</c:v>
                </c:pt>
                <c:pt idx="85">
                  <c:v>0</c:v>
                </c:pt>
                <c:pt idx="86">
                  <c:v>132000</c:v>
                </c:pt>
                <c:pt idx="87">
                  <c:v>390000</c:v>
                </c:pt>
                <c:pt idx="88">
                  <c:v>522000</c:v>
                </c:pt>
                <c:pt idx="89">
                  <c:v>306000</c:v>
                </c:pt>
                <c:pt idx="90">
                  <c:v>114000</c:v>
                </c:pt>
                <c:pt idx="91">
                  <c:v>0</c:v>
                </c:pt>
                <c:pt idx="92">
                  <c:v>0</c:v>
                </c:pt>
                <c:pt idx="93">
                  <c:v>130000</c:v>
                </c:pt>
                <c:pt idx="94">
                  <c:v>386000</c:v>
                </c:pt>
                <c:pt idx="95">
                  <c:v>540000</c:v>
                </c:pt>
                <c:pt idx="96">
                  <c:v>180000</c:v>
                </c:pt>
                <c:pt idx="97">
                  <c:v>68000</c:v>
                </c:pt>
                <c:pt idx="98">
                  <c:v>38000</c:v>
                </c:pt>
                <c:pt idx="99">
                  <c:v>0</c:v>
                </c:pt>
                <c:pt idx="100">
                  <c:v>96000</c:v>
                </c:pt>
                <c:pt idx="101">
                  <c:v>350000</c:v>
                </c:pt>
                <c:pt idx="102">
                  <c:v>578000</c:v>
                </c:pt>
                <c:pt idx="103">
                  <c:v>194000</c:v>
                </c:pt>
                <c:pt idx="104">
                  <c:v>76000</c:v>
                </c:pt>
                <c:pt idx="105">
                  <c:v>18000</c:v>
                </c:pt>
                <c:pt idx="106">
                  <c:v>0</c:v>
                </c:pt>
                <c:pt idx="107">
                  <c:v>34000</c:v>
                </c:pt>
                <c:pt idx="108">
                  <c:v>264000</c:v>
                </c:pt>
                <c:pt idx="109">
                  <c:v>664000</c:v>
                </c:pt>
                <c:pt idx="110">
                  <c:v>74000</c:v>
                </c:pt>
                <c:pt idx="111">
                  <c:v>136000</c:v>
                </c:pt>
                <c:pt idx="112">
                  <c:v>0</c:v>
                </c:pt>
                <c:pt idx="113">
                  <c:v>0</c:v>
                </c:pt>
                <c:pt idx="114">
                  <c:v>28000</c:v>
                </c:pt>
                <c:pt idx="115">
                  <c:v>248000</c:v>
                </c:pt>
                <c:pt idx="116">
                  <c:v>700000</c:v>
                </c:pt>
                <c:pt idx="117">
                  <c:v>102000</c:v>
                </c:pt>
                <c:pt idx="118">
                  <c:v>128000</c:v>
                </c:pt>
                <c:pt idx="119">
                  <c:v>36000</c:v>
                </c:pt>
                <c:pt idx="120">
                  <c:v>64000</c:v>
                </c:pt>
                <c:pt idx="121">
                  <c:v>530000</c:v>
                </c:pt>
                <c:pt idx="122">
                  <c:v>192000</c:v>
                </c:pt>
                <c:pt idx="123">
                  <c:v>434000</c:v>
                </c:pt>
                <c:pt idx="124">
                  <c:v>76000</c:v>
                </c:pt>
                <c:pt idx="125">
                  <c:v>122000</c:v>
                </c:pt>
                <c:pt idx="126">
                  <c:v>36000</c:v>
                </c:pt>
                <c:pt idx="127">
                  <c:v>74000</c:v>
                </c:pt>
                <c:pt idx="128">
                  <c:v>212000</c:v>
                </c:pt>
                <c:pt idx="129">
                  <c:v>110000</c:v>
                </c:pt>
                <c:pt idx="130">
                  <c:v>446000</c:v>
                </c:pt>
                <c:pt idx="131">
                  <c:v>294000</c:v>
                </c:pt>
                <c:pt idx="132">
                  <c:v>0</c:v>
                </c:pt>
                <c:pt idx="133">
                  <c:v>72000</c:v>
                </c:pt>
                <c:pt idx="134">
                  <c:v>0</c:v>
                </c:pt>
                <c:pt idx="135">
                  <c:v>0</c:v>
                </c:pt>
                <c:pt idx="136">
                  <c:v>130000</c:v>
                </c:pt>
                <c:pt idx="137">
                  <c:v>62000</c:v>
                </c:pt>
                <c:pt idx="138">
                  <c:v>124000</c:v>
                </c:pt>
                <c:pt idx="139">
                  <c:v>20000</c:v>
                </c:pt>
                <c:pt idx="140">
                  <c:v>0</c:v>
                </c:pt>
                <c:pt idx="141">
                  <c:v>0</c:v>
                </c:pt>
                <c:pt idx="142">
                  <c:v>0</c:v>
                </c:pt>
                <c:pt idx="143">
                  <c:v>74000</c:v>
                </c:pt>
                <c:pt idx="144">
                  <c:v>26000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2000</c:v>
                </c:pt>
                <c:pt idx="160">
                  <c:v>0</c:v>
                </c:pt>
                <c:pt idx="161">
                  <c:v>0</c:v>
                </c:pt>
                <c:pt idx="162">
                  <c:v>0</c:v>
                </c:pt>
                <c:pt idx="163">
                  <c:v>0</c:v>
                </c:pt>
                <c:pt idx="164">
                  <c:v>0</c:v>
                </c:pt>
                <c:pt idx="165">
                  <c:v>2000</c:v>
                </c:pt>
                <c:pt idx="166">
                  <c:v>0</c:v>
                </c:pt>
                <c:pt idx="167">
                  <c:v>0</c:v>
                </c:pt>
                <c:pt idx="168">
                  <c:v>0</c:v>
                </c:pt>
                <c:pt idx="169">
                  <c:v>0</c:v>
                </c:pt>
                <c:pt idx="170">
                  <c:v>0</c:v>
                </c:pt>
                <c:pt idx="171">
                  <c:v>0</c:v>
                </c:pt>
                <c:pt idx="172">
                  <c:v>0</c:v>
                </c:pt>
                <c:pt idx="173">
                  <c:v>2000</c:v>
                </c:pt>
                <c:pt idx="174">
                  <c:v>0</c:v>
                </c:pt>
                <c:pt idx="175">
                  <c:v>0</c:v>
                </c:pt>
                <c:pt idx="176">
                  <c:v>0</c:v>
                </c:pt>
                <c:pt idx="177">
                  <c:v>0</c:v>
                </c:pt>
                <c:pt idx="178">
                  <c:v>0</c:v>
                </c:pt>
                <c:pt idx="179">
                  <c:v>0</c:v>
                </c:pt>
                <c:pt idx="180">
                  <c:v>2000</c:v>
                </c:pt>
                <c:pt idx="181">
                  <c:v>0</c:v>
                </c:pt>
                <c:pt idx="182">
                  <c:v>0</c:v>
                </c:pt>
                <c:pt idx="183">
                  <c:v>0</c:v>
                </c:pt>
                <c:pt idx="184">
                  <c:v>0</c:v>
                </c:pt>
                <c:pt idx="185">
                  <c:v>0</c:v>
                </c:pt>
                <c:pt idx="186">
                  <c:v>0</c:v>
                </c:pt>
                <c:pt idx="187">
                  <c:v>2000</c:v>
                </c:pt>
                <c:pt idx="188">
                  <c:v>0</c:v>
                </c:pt>
                <c:pt idx="189">
                  <c:v>0</c:v>
                </c:pt>
                <c:pt idx="190">
                  <c:v>0</c:v>
                </c:pt>
                <c:pt idx="191">
                  <c:v>0</c:v>
                </c:pt>
                <c:pt idx="192">
                  <c:v>0</c:v>
                </c:pt>
                <c:pt idx="193">
                  <c:v>0</c:v>
                </c:pt>
                <c:pt idx="194">
                  <c:v>4000</c:v>
                </c:pt>
                <c:pt idx="195">
                  <c:v>0</c:v>
                </c:pt>
                <c:pt idx="196">
                  <c:v>0</c:v>
                </c:pt>
                <c:pt idx="197">
                  <c:v>0</c:v>
                </c:pt>
                <c:pt idx="198">
                  <c:v>0</c:v>
                </c:pt>
                <c:pt idx="199">
                  <c:v>0</c:v>
                </c:pt>
                <c:pt idx="200">
                  <c:v>2000</c:v>
                </c:pt>
                <c:pt idx="201">
                  <c:v>0</c:v>
                </c:pt>
                <c:pt idx="202">
                  <c:v>0</c:v>
                </c:pt>
                <c:pt idx="203">
                  <c:v>0</c:v>
                </c:pt>
                <c:pt idx="204">
                  <c:v>0</c:v>
                </c:pt>
                <c:pt idx="205">
                  <c:v>0</c:v>
                </c:pt>
                <c:pt idx="206">
                  <c:v>0</c:v>
                </c:pt>
                <c:pt idx="207">
                  <c:v>2000</c:v>
                </c:pt>
                <c:pt idx="208">
                  <c:v>0</c:v>
                </c:pt>
                <c:pt idx="209">
                  <c:v>0</c:v>
                </c:pt>
                <c:pt idx="210">
                  <c:v>0</c:v>
                </c:pt>
                <c:pt idx="211">
                  <c:v>0</c:v>
                </c:pt>
                <c:pt idx="212">
                  <c:v>0</c:v>
                </c:pt>
                <c:pt idx="213">
                  <c:v>0</c:v>
                </c:pt>
                <c:pt idx="214">
                  <c:v>2000</c:v>
                </c:pt>
                <c:pt idx="215">
                  <c:v>0</c:v>
                </c:pt>
                <c:pt idx="216">
                  <c:v>0</c:v>
                </c:pt>
                <c:pt idx="217">
                  <c:v>0</c:v>
                </c:pt>
                <c:pt idx="218">
                  <c:v>0</c:v>
                </c:pt>
                <c:pt idx="219">
                  <c:v>0</c:v>
                </c:pt>
                <c:pt idx="220">
                  <c:v>0</c:v>
                </c:pt>
                <c:pt idx="221">
                  <c:v>2000</c:v>
                </c:pt>
                <c:pt idx="222">
                  <c:v>0</c:v>
                </c:pt>
                <c:pt idx="223">
                  <c:v>0</c:v>
                </c:pt>
                <c:pt idx="224">
                  <c:v>0</c:v>
                </c:pt>
                <c:pt idx="225">
                  <c:v>0</c:v>
                </c:pt>
                <c:pt idx="226">
                  <c:v>0</c:v>
                </c:pt>
                <c:pt idx="227">
                  <c:v>0</c:v>
                </c:pt>
                <c:pt idx="228">
                  <c:v>2000</c:v>
                </c:pt>
                <c:pt idx="229">
                  <c:v>0</c:v>
                </c:pt>
                <c:pt idx="230">
                  <c:v>0</c:v>
                </c:pt>
                <c:pt idx="231">
                  <c:v>0</c:v>
                </c:pt>
                <c:pt idx="232">
                  <c:v>0</c:v>
                </c:pt>
                <c:pt idx="233">
                  <c:v>0</c:v>
                </c:pt>
                <c:pt idx="234">
                  <c:v>0</c:v>
                </c:pt>
                <c:pt idx="235">
                  <c:v>2000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24000</c:v>
                </c:pt>
                <c:pt idx="191">
                  <c:v>0</c:v>
                </c:pt>
                <c:pt idx="192">
                  <c:v>32000</c:v>
                </c:pt>
                <c:pt idx="193">
                  <c:v>40000</c:v>
                </c:pt>
                <c:pt idx="194">
                  <c:v>40000</c:v>
                </c:pt>
                <c:pt idx="195">
                  <c:v>192000</c:v>
                </c:pt>
                <c:pt idx="196">
                  <c:v>288000</c:v>
                </c:pt>
                <c:pt idx="197">
                  <c:v>464000</c:v>
                </c:pt>
                <c:pt idx="198">
                  <c:v>480000</c:v>
                </c:pt>
                <c:pt idx="199">
                  <c:v>772000</c:v>
                </c:pt>
                <c:pt idx="200">
                  <c:v>876000</c:v>
                </c:pt>
                <c:pt idx="201">
                  <c:v>1448000</c:v>
                </c:pt>
                <c:pt idx="202">
                  <c:v>1856000</c:v>
                </c:pt>
                <c:pt idx="203">
                  <c:v>1444000</c:v>
                </c:pt>
                <c:pt idx="204">
                  <c:v>1620000</c:v>
                </c:pt>
                <c:pt idx="205">
                  <c:v>2160000</c:v>
                </c:pt>
                <c:pt idx="206">
                  <c:v>2344000</c:v>
                </c:pt>
                <c:pt idx="207">
                  <c:v>2544000</c:v>
                </c:pt>
                <c:pt idx="208">
                  <c:v>2632000</c:v>
                </c:pt>
                <c:pt idx="209">
                  <c:v>3012000</c:v>
                </c:pt>
                <c:pt idx="210">
                  <c:v>2708000</c:v>
                </c:pt>
                <c:pt idx="211">
                  <c:v>2764000</c:v>
                </c:pt>
                <c:pt idx="212">
                  <c:v>3084000</c:v>
                </c:pt>
                <c:pt idx="213">
                  <c:v>3148000</c:v>
                </c:pt>
                <c:pt idx="214">
                  <c:v>3252000</c:v>
                </c:pt>
                <c:pt idx="215">
                  <c:v>2788000</c:v>
                </c:pt>
                <c:pt idx="216">
                  <c:v>2892000</c:v>
                </c:pt>
                <c:pt idx="217">
                  <c:v>2984000</c:v>
                </c:pt>
                <c:pt idx="218">
                  <c:v>2780000</c:v>
                </c:pt>
                <c:pt idx="219">
                  <c:v>2904000</c:v>
                </c:pt>
                <c:pt idx="220">
                  <c:v>2808000</c:v>
                </c:pt>
                <c:pt idx="221">
                  <c:v>2884000</c:v>
                </c:pt>
                <c:pt idx="222">
                  <c:v>2628000</c:v>
                </c:pt>
                <c:pt idx="223">
                  <c:v>2472000</c:v>
                </c:pt>
                <c:pt idx="224">
                  <c:v>2168000</c:v>
                </c:pt>
                <c:pt idx="225">
                  <c:v>2120000</c:v>
                </c:pt>
                <c:pt idx="226">
                  <c:v>2104000</c:v>
                </c:pt>
                <c:pt idx="227">
                  <c:v>2052000</c:v>
                </c:pt>
                <c:pt idx="228">
                  <c:v>2260000</c:v>
                </c:pt>
                <c:pt idx="229">
                  <c:v>2180000</c:v>
                </c:pt>
                <c:pt idx="230">
                  <c:v>2260000</c:v>
                </c:pt>
                <c:pt idx="231">
                  <c:v>2148000</c:v>
                </c:pt>
                <c:pt idx="232">
                  <c:v>1716000</c:v>
                </c:pt>
                <c:pt idx="233">
                  <c:v>2128000</c:v>
                </c:pt>
                <c:pt idx="234">
                  <c:v>2212000</c:v>
                </c:pt>
                <c:pt idx="235">
                  <c:v>2640000</c:v>
                </c:pt>
                <c:pt idx="236">
                  <c:v>2356000</c:v>
                </c:pt>
                <c:pt idx="237">
                  <c:v>2680000</c:v>
                </c:pt>
                <c:pt idx="238">
                  <c:v>2656000</c:v>
                </c:pt>
                <c:pt idx="239">
                  <c:v>2652000</c:v>
                </c:pt>
                <c:pt idx="240">
                  <c:v>2364000</c:v>
                </c:pt>
                <c:pt idx="241">
                  <c:v>2360000</c:v>
                </c:pt>
                <c:pt idx="242">
                  <c:v>2740000</c:v>
                </c:pt>
                <c:pt idx="243">
                  <c:v>2016000</c:v>
                </c:pt>
                <c:pt idx="244">
                  <c:v>1684000</c:v>
                </c:pt>
                <c:pt idx="245">
                  <c:v>1804000</c:v>
                </c:pt>
                <c:pt idx="246">
                  <c:v>1240000</c:v>
                </c:pt>
                <c:pt idx="247">
                  <c:v>1096000</c:v>
                </c:pt>
                <c:pt idx="248">
                  <c:v>952000</c:v>
                </c:pt>
                <c:pt idx="249">
                  <c:v>1128000</c:v>
                </c:pt>
                <c:pt idx="250">
                  <c:v>1056000</c:v>
                </c:pt>
                <c:pt idx="251">
                  <c:v>992000</c:v>
                </c:pt>
                <c:pt idx="252">
                  <c:v>864000</c:v>
                </c:pt>
                <c:pt idx="253">
                  <c:v>840000</c:v>
                </c:pt>
                <c:pt idx="254">
                  <c:v>1012000</c:v>
                </c:pt>
                <c:pt idx="255">
                  <c:v>1084000</c:v>
                </c:pt>
                <c:pt idx="256">
                  <c:v>948000</c:v>
                </c:pt>
                <c:pt idx="257">
                  <c:v>840000</c:v>
                </c:pt>
                <c:pt idx="258">
                  <c:v>1000000</c:v>
                </c:pt>
                <c:pt idx="259">
                  <c:v>968000</c:v>
                </c:pt>
                <c:pt idx="260">
                  <c:v>792000</c:v>
                </c:pt>
                <c:pt idx="261">
                  <c:v>888000</c:v>
                </c:pt>
                <c:pt idx="262">
                  <c:v>976000</c:v>
                </c:pt>
                <c:pt idx="263">
                  <c:v>808000</c:v>
                </c:pt>
                <c:pt idx="264">
                  <c:v>564000</c:v>
                </c:pt>
                <c:pt idx="265">
                  <c:v>628000</c:v>
                </c:pt>
                <c:pt idx="266">
                  <c:v>416000</c:v>
                </c:pt>
                <c:pt idx="267">
                  <c:v>310000</c:v>
                </c:pt>
                <c:pt idx="268">
                  <c:v>348000</c:v>
                </c:pt>
                <c:pt idx="269">
                  <c:v>552000</c:v>
                </c:pt>
                <c:pt idx="270">
                  <c:v>408000</c:v>
                </c:pt>
                <c:pt idx="271">
                  <c:v>336000</c:v>
                </c:pt>
                <c:pt idx="272">
                  <c:v>304000</c:v>
                </c:pt>
                <c:pt idx="273">
                  <c:v>320000</c:v>
                </c:pt>
                <c:pt idx="274">
                  <c:v>264000</c:v>
                </c:pt>
                <c:pt idx="275">
                  <c:v>360000</c:v>
                </c:pt>
                <c:pt idx="276">
                  <c:v>168000</c:v>
                </c:pt>
                <c:pt idx="277">
                  <c:v>224000</c:v>
                </c:pt>
                <c:pt idx="278">
                  <c:v>136000</c:v>
                </c:pt>
                <c:pt idx="279">
                  <c:v>72000</c:v>
                </c:pt>
                <c:pt idx="280">
                  <c:v>72000</c:v>
                </c:pt>
                <c:pt idx="281">
                  <c:v>64000</c:v>
                </c:pt>
                <c:pt idx="282">
                  <c:v>88000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4000</c:v>
                </c:pt>
                <c:pt idx="2">
                  <c:v>12000</c:v>
                </c:pt>
                <c:pt idx="3">
                  <c:v>10000</c:v>
                </c:pt>
                <c:pt idx="4">
                  <c:v>8000</c:v>
                </c:pt>
                <c:pt idx="5">
                  <c:v>2000</c:v>
                </c:pt>
                <c:pt idx="6">
                  <c:v>2000</c:v>
                </c:pt>
                <c:pt idx="7">
                  <c:v>0</c:v>
                </c:pt>
                <c:pt idx="8">
                  <c:v>0</c:v>
                </c:pt>
                <c:pt idx="9">
                  <c:v>10000</c:v>
                </c:pt>
                <c:pt idx="10">
                  <c:v>0</c:v>
                </c:pt>
                <c:pt idx="11">
                  <c:v>6000</c:v>
                </c:pt>
                <c:pt idx="12">
                  <c:v>0</c:v>
                </c:pt>
                <c:pt idx="13">
                  <c:v>0</c:v>
                </c:pt>
                <c:pt idx="14">
                  <c:v>0</c:v>
                </c:pt>
                <c:pt idx="15">
                  <c:v>0</c:v>
                </c:pt>
                <c:pt idx="16">
                  <c:v>0</c:v>
                </c:pt>
                <c:pt idx="17">
                  <c:v>2000</c:v>
                </c:pt>
                <c:pt idx="18">
                  <c:v>0</c:v>
                </c:pt>
                <c:pt idx="19">
                  <c:v>4000</c:v>
                </c:pt>
                <c:pt idx="20">
                  <c:v>4000</c:v>
                </c:pt>
                <c:pt idx="21">
                  <c:v>0</c:v>
                </c:pt>
                <c:pt idx="22">
                  <c:v>0</c:v>
                </c:pt>
                <c:pt idx="23">
                  <c:v>4000</c:v>
                </c:pt>
                <c:pt idx="24">
                  <c:v>12000</c:v>
                </c:pt>
                <c:pt idx="25">
                  <c:v>14000</c:v>
                </c:pt>
                <c:pt idx="26">
                  <c:v>4000</c:v>
                </c:pt>
                <c:pt idx="27">
                  <c:v>12000</c:v>
                </c:pt>
                <c:pt idx="28">
                  <c:v>2000</c:v>
                </c:pt>
                <c:pt idx="29">
                  <c:v>4000</c:v>
                </c:pt>
                <c:pt idx="30">
                  <c:v>12000</c:v>
                </c:pt>
                <c:pt idx="31">
                  <c:v>4000</c:v>
                </c:pt>
                <c:pt idx="32">
                  <c:v>20000</c:v>
                </c:pt>
                <c:pt idx="33">
                  <c:v>16000</c:v>
                </c:pt>
                <c:pt idx="34">
                  <c:v>0</c:v>
                </c:pt>
                <c:pt idx="35">
                  <c:v>4000</c:v>
                </c:pt>
                <c:pt idx="36">
                  <c:v>8000</c:v>
                </c:pt>
                <c:pt idx="37">
                  <c:v>0</c:v>
                </c:pt>
                <c:pt idx="38">
                  <c:v>12000</c:v>
                </c:pt>
                <c:pt idx="39">
                  <c:v>0</c:v>
                </c:pt>
                <c:pt idx="40">
                  <c:v>0</c:v>
                </c:pt>
                <c:pt idx="41">
                  <c:v>0</c:v>
                </c:pt>
                <c:pt idx="42">
                  <c:v>0</c:v>
                </c:pt>
                <c:pt idx="43">
                  <c:v>14000</c:v>
                </c:pt>
                <c:pt idx="44">
                  <c:v>12000</c:v>
                </c:pt>
                <c:pt idx="45">
                  <c:v>2000</c:v>
                </c:pt>
                <c:pt idx="46">
                  <c:v>8000</c:v>
                </c:pt>
                <c:pt idx="47">
                  <c:v>14000</c:v>
                </c:pt>
                <c:pt idx="48">
                  <c:v>0</c:v>
                </c:pt>
                <c:pt idx="49">
                  <c:v>0</c:v>
                </c:pt>
                <c:pt idx="50">
                  <c:v>0</c:v>
                </c:pt>
                <c:pt idx="51">
                  <c:v>2000</c:v>
                </c:pt>
                <c:pt idx="52">
                  <c:v>2000</c:v>
                </c:pt>
                <c:pt idx="53">
                  <c:v>0</c:v>
                </c:pt>
                <c:pt idx="54">
                  <c:v>4000</c:v>
                </c:pt>
                <c:pt idx="55">
                  <c:v>2000</c:v>
                </c:pt>
                <c:pt idx="56">
                  <c:v>0</c:v>
                </c:pt>
                <c:pt idx="57">
                  <c:v>8000</c:v>
                </c:pt>
                <c:pt idx="58">
                  <c:v>18000</c:v>
                </c:pt>
                <c:pt idx="59">
                  <c:v>14000</c:v>
                </c:pt>
                <c:pt idx="60">
                  <c:v>20000</c:v>
                </c:pt>
                <c:pt idx="61">
                  <c:v>2000</c:v>
                </c:pt>
                <c:pt idx="62">
                  <c:v>0</c:v>
                </c:pt>
                <c:pt idx="63">
                  <c:v>0</c:v>
                </c:pt>
                <c:pt idx="64">
                  <c:v>2000</c:v>
                </c:pt>
                <c:pt idx="65">
                  <c:v>10000</c:v>
                </c:pt>
                <c:pt idx="66">
                  <c:v>0</c:v>
                </c:pt>
                <c:pt idx="67">
                  <c:v>2000</c:v>
                </c:pt>
                <c:pt idx="68">
                  <c:v>16000</c:v>
                </c:pt>
                <c:pt idx="69">
                  <c:v>0</c:v>
                </c:pt>
                <c:pt idx="70">
                  <c:v>0</c:v>
                </c:pt>
                <c:pt idx="71">
                  <c:v>2000</c:v>
                </c:pt>
                <c:pt idx="72">
                  <c:v>8000</c:v>
                </c:pt>
                <c:pt idx="73">
                  <c:v>6000</c:v>
                </c:pt>
                <c:pt idx="74">
                  <c:v>2000</c:v>
                </c:pt>
                <c:pt idx="75">
                  <c:v>2000</c:v>
                </c:pt>
                <c:pt idx="76">
                  <c:v>0</c:v>
                </c:pt>
                <c:pt idx="77">
                  <c:v>0</c:v>
                </c:pt>
                <c:pt idx="78">
                  <c:v>0</c:v>
                </c:pt>
                <c:pt idx="79">
                  <c:v>2000</c:v>
                </c:pt>
                <c:pt idx="80">
                  <c:v>2000</c:v>
                </c:pt>
                <c:pt idx="81">
                  <c:v>0</c:v>
                </c:pt>
                <c:pt idx="82">
                  <c:v>8000</c:v>
                </c:pt>
                <c:pt idx="83">
                  <c:v>0</c:v>
                </c:pt>
                <c:pt idx="84">
                  <c:v>0</c:v>
                </c:pt>
                <c:pt idx="85">
                  <c:v>2000</c:v>
                </c:pt>
                <c:pt idx="86">
                  <c:v>6000</c:v>
                </c:pt>
                <c:pt idx="87">
                  <c:v>2000</c:v>
                </c:pt>
                <c:pt idx="88">
                  <c:v>0</c:v>
                </c:pt>
                <c:pt idx="89">
                  <c:v>8000</c:v>
                </c:pt>
                <c:pt idx="90">
                  <c:v>0</c:v>
                </c:pt>
                <c:pt idx="91">
                  <c:v>0</c:v>
                </c:pt>
                <c:pt idx="92">
                  <c:v>0</c:v>
                </c:pt>
                <c:pt idx="93">
                  <c:v>0</c:v>
                </c:pt>
                <c:pt idx="94">
                  <c:v>0</c:v>
                </c:pt>
                <c:pt idx="95">
                  <c:v>2000</c:v>
                </c:pt>
                <c:pt idx="96">
                  <c:v>0</c:v>
                </c:pt>
                <c:pt idx="97">
                  <c:v>0</c:v>
                </c:pt>
                <c:pt idx="98">
                  <c:v>0</c:v>
                </c:pt>
                <c:pt idx="99">
                  <c:v>6000</c:v>
                </c:pt>
                <c:pt idx="100">
                  <c:v>8000</c:v>
                </c:pt>
                <c:pt idx="101">
                  <c:v>2000</c:v>
                </c:pt>
                <c:pt idx="102">
                  <c:v>2000</c:v>
                </c:pt>
                <c:pt idx="103">
                  <c:v>10000</c:v>
                </c:pt>
                <c:pt idx="104">
                  <c:v>0</c:v>
                </c:pt>
                <c:pt idx="105">
                  <c:v>0</c:v>
                </c:pt>
                <c:pt idx="106">
                  <c:v>0</c:v>
                </c:pt>
                <c:pt idx="107">
                  <c:v>10000</c:v>
                </c:pt>
                <c:pt idx="108">
                  <c:v>0</c:v>
                </c:pt>
                <c:pt idx="109">
                  <c:v>2000</c:v>
                </c:pt>
                <c:pt idx="110">
                  <c:v>0</c:v>
                </c:pt>
                <c:pt idx="111">
                  <c:v>0</c:v>
                </c:pt>
                <c:pt idx="112">
                  <c:v>0</c:v>
                </c:pt>
                <c:pt idx="113">
                  <c:v>0</c:v>
                </c:pt>
                <c:pt idx="114">
                  <c:v>20000</c:v>
                </c:pt>
                <c:pt idx="115">
                  <c:v>0</c:v>
                </c:pt>
                <c:pt idx="116">
                  <c:v>2000</c:v>
                </c:pt>
                <c:pt idx="117">
                  <c:v>0</c:v>
                </c:pt>
                <c:pt idx="118">
                  <c:v>0</c:v>
                </c:pt>
                <c:pt idx="119">
                  <c:v>0</c:v>
                </c:pt>
                <c:pt idx="120">
                  <c:v>0</c:v>
                </c:pt>
                <c:pt idx="121">
                  <c:v>16000</c:v>
                </c:pt>
                <c:pt idx="122">
                  <c:v>0</c:v>
                </c:pt>
                <c:pt idx="123">
                  <c:v>2000</c:v>
                </c:pt>
                <c:pt idx="124">
                  <c:v>0</c:v>
                </c:pt>
                <c:pt idx="125">
                  <c:v>0</c:v>
                </c:pt>
                <c:pt idx="126">
                  <c:v>0</c:v>
                </c:pt>
                <c:pt idx="127">
                  <c:v>0</c:v>
                </c:pt>
                <c:pt idx="128">
                  <c:v>0</c:v>
                </c:pt>
                <c:pt idx="129">
                  <c:v>0</c:v>
                </c:pt>
                <c:pt idx="130">
                  <c:v>0</c:v>
                </c:pt>
                <c:pt idx="131">
                  <c:v>2000</c:v>
                </c:pt>
                <c:pt idx="132">
                  <c:v>0</c:v>
                </c:pt>
                <c:pt idx="133">
                  <c:v>0</c:v>
                </c:pt>
                <c:pt idx="134">
                  <c:v>0</c:v>
                </c:pt>
                <c:pt idx="135">
                  <c:v>0</c:v>
                </c:pt>
                <c:pt idx="136">
                  <c:v>0</c:v>
                </c:pt>
                <c:pt idx="137">
                  <c:v>0</c:v>
                </c:pt>
                <c:pt idx="138">
                  <c:v>8000</c:v>
                </c:pt>
                <c:pt idx="139">
                  <c:v>0</c:v>
                </c:pt>
                <c:pt idx="140">
                  <c:v>0</c:v>
                </c:pt>
                <c:pt idx="141">
                  <c:v>0</c:v>
                </c:pt>
                <c:pt idx="142">
                  <c:v>0</c:v>
                </c:pt>
                <c:pt idx="143">
                  <c:v>4000</c:v>
                </c:pt>
                <c:pt idx="144">
                  <c:v>2000</c:v>
                </c:pt>
                <c:pt idx="145">
                  <c:v>0</c:v>
                </c:pt>
                <c:pt idx="146">
                  <c:v>6000</c:v>
                </c:pt>
                <c:pt idx="147">
                  <c:v>0</c:v>
                </c:pt>
                <c:pt idx="148">
                  <c:v>2000</c:v>
                </c:pt>
                <c:pt idx="149">
                  <c:v>0</c:v>
                </c:pt>
                <c:pt idx="150">
                  <c:v>0</c:v>
                </c:pt>
                <c:pt idx="151">
                  <c:v>4000</c:v>
                </c:pt>
                <c:pt idx="152">
                  <c:v>0</c:v>
                </c:pt>
                <c:pt idx="153">
                  <c:v>0</c:v>
                </c:pt>
                <c:pt idx="154">
                  <c:v>0</c:v>
                </c:pt>
                <c:pt idx="155">
                  <c:v>0</c:v>
                </c:pt>
                <c:pt idx="156">
                  <c:v>0</c:v>
                </c:pt>
                <c:pt idx="157">
                  <c:v>2000</c:v>
                </c:pt>
                <c:pt idx="158">
                  <c:v>0</c:v>
                </c:pt>
                <c:pt idx="159">
                  <c:v>2000</c:v>
                </c:pt>
                <c:pt idx="160">
                  <c:v>0</c:v>
                </c:pt>
                <c:pt idx="161">
                  <c:v>0</c:v>
                </c:pt>
                <c:pt idx="162">
                  <c:v>4000</c:v>
                </c:pt>
                <c:pt idx="163">
                  <c:v>2000</c:v>
                </c:pt>
                <c:pt idx="164">
                  <c:v>0</c:v>
                </c:pt>
                <c:pt idx="165">
                  <c:v>0</c:v>
                </c:pt>
                <c:pt idx="166">
                  <c:v>2000</c:v>
                </c:pt>
                <c:pt idx="167">
                  <c:v>0</c:v>
                </c:pt>
                <c:pt idx="168">
                  <c:v>0</c:v>
                </c:pt>
                <c:pt idx="169">
                  <c:v>0</c:v>
                </c:pt>
                <c:pt idx="170">
                  <c:v>0</c:v>
                </c:pt>
                <c:pt idx="171">
                  <c:v>0</c:v>
                </c:pt>
                <c:pt idx="172">
                  <c:v>4000</c:v>
                </c:pt>
                <c:pt idx="173">
                  <c:v>2000</c:v>
                </c:pt>
                <c:pt idx="174">
                  <c:v>0</c:v>
                </c:pt>
                <c:pt idx="175">
                  <c:v>0</c:v>
                </c:pt>
                <c:pt idx="176">
                  <c:v>0</c:v>
                </c:pt>
                <c:pt idx="177">
                  <c:v>0</c:v>
                </c:pt>
                <c:pt idx="178">
                  <c:v>0</c:v>
                </c:pt>
                <c:pt idx="179">
                  <c:v>2000</c:v>
                </c:pt>
                <c:pt idx="180">
                  <c:v>0</c:v>
                </c:pt>
                <c:pt idx="181">
                  <c:v>8000</c:v>
                </c:pt>
                <c:pt idx="182">
                  <c:v>0</c:v>
                </c:pt>
                <c:pt idx="183">
                  <c:v>0</c:v>
                </c:pt>
                <c:pt idx="184">
                  <c:v>0</c:v>
                </c:pt>
                <c:pt idx="185">
                  <c:v>0</c:v>
                </c:pt>
                <c:pt idx="186">
                  <c:v>0</c:v>
                </c:pt>
                <c:pt idx="187">
                  <c:v>0</c:v>
                </c:pt>
                <c:pt idx="188">
                  <c:v>0</c:v>
                </c:pt>
                <c:pt idx="189">
                  <c:v>0</c:v>
                </c:pt>
                <c:pt idx="190">
                  <c:v>2000</c:v>
                </c:pt>
                <c:pt idx="191">
                  <c:v>16000</c:v>
                </c:pt>
                <c:pt idx="192">
                  <c:v>2000</c:v>
                </c:pt>
                <c:pt idx="193">
                  <c:v>0</c:v>
                </c:pt>
                <c:pt idx="194">
                  <c:v>2000</c:v>
                </c:pt>
                <c:pt idx="195">
                  <c:v>0</c:v>
                </c:pt>
                <c:pt idx="196">
                  <c:v>0</c:v>
                </c:pt>
                <c:pt idx="197">
                  <c:v>0</c:v>
                </c:pt>
                <c:pt idx="198">
                  <c:v>2000</c:v>
                </c:pt>
                <c:pt idx="199">
                  <c:v>2000</c:v>
                </c:pt>
                <c:pt idx="200">
                  <c:v>8000</c:v>
                </c:pt>
                <c:pt idx="201">
                  <c:v>0</c:v>
                </c:pt>
                <c:pt idx="202">
                  <c:v>0</c:v>
                </c:pt>
                <c:pt idx="203">
                  <c:v>0</c:v>
                </c:pt>
                <c:pt idx="204">
                  <c:v>2000</c:v>
                </c:pt>
                <c:pt idx="205">
                  <c:v>0</c:v>
                </c:pt>
                <c:pt idx="206">
                  <c:v>0</c:v>
                </c:pt>
                <c:pt idx="207">
                  <c:v>6000</c:v>
                </c:pt>
                <c:pt idx="208">
                  <c:v>0</c:v>
                </c:pt>
                <c:pt idx="209">
                  <c:v>0</c:v>
                </c:pt>
                <c:pt idx="210">
                  <c:v>0</c:v>
                </c:pt>
                <c:pt idx="211">
                  <c:v>0</c:v>
                </c:pt>
                <c:pt idx="212">
                  <c:v>0</c:v>
                </c:pt>
                <c:pt idx="213">
                  <c:v>0</c:v>
                </c:pt>
                <c:pt idx="214">
                  <c:v>0</c:v>
                </c:pt>
                <c:pt idx="215">
                  <c:v>0</c:v>
                </c:pt>
                <c:pt idx="216">
                  <c:v>6000</c:v>
                </c:pt>
                <c:pt idx="217">
                  <c:v>0</c:v>
                </c:pt>
                <c:pt idx="218">
                  <c:v>0</c:v>
                </c:pt>
                <c:pt idx="219">
                  <c:v>2000</c:v>
                </c:pt>
                <c:pt idx="220">
                  <c:v>6000</c:v>
                </c:pt>
                <c:pt idx="221">
                  <c:v>2000</c:v>
                </c:pt>
                <c:pt idx="222">
                  <c:v>0</c:v>
                </c:pt>
                <c:pt idx="223">
                  <c:v>0</c:v>
                </c:pt>
                <c:pt idx="224">
                  <c:v>0</c:v>
                </c:pt>
                <c:pt idx="225">
                  <c:v>2000</c:v>
                </c:pt>
                <c:pt idx="226">
                  <c:v>0</c:v>
                </c:pt>
                <c:pt idx="227">
                  <c:v>0</c:v>
                </c:pt>
                <c:pt idx="228">
                  <c:v>8000</c:v>
                </c:pt>
                <c:pt idx="229">
                  <c:v>0</c:v>
                </c:pt>
                <c:pt idx="230">
                  <c:v>2000</c:v>
                </c:pt>
                <c:pt idx="231">
                  <c:v>4000</c:v>
                </c:pt>
                <c:pt idx="232">
                  <c:v>0</c:v>
                </c:pt>
                <c:pt idx="233">
                  <c:v>0</c:v>
                </c:pt>
                <c:pt idx="234">
                  <c:v>8000</c:v>
                </c:pt>
                <c:pt idx="235">
                  <c:v>0</c:v>
                </c:pt>
                <c:pt idx="236">
                  <c:v>10000</c:v>
                </c:pt>
                <c:pt idx="237">
                  <c:v>0</c:v>
                </c:pt>
                <c:pt idx="238">
                  <c:v>0</c:v>
                </c:pt>
                <c:pt idx="239">
                  <c:v>0</c:v>
                </c:pt>
                <c:pt idx="240">
                  <c:v>0</c:v>
                </c:pt>
                <c:pt idx="241">
                  <c:v>0</c:v>
                </c:pt>
                <c:pt idx="242">
                  <c:v>0</c:v>
                </c:pt>
                <c:pt idx="243">
                  <c:v>0</c:v>
                </c:pt>
                <c:pt idx="244">
                  <c:v>6000</c:v>
                </c:pt>
                <c:pt idx="245">
                  <c:v>0</c:v>
                </c:pt>
                <c:pt idx="246">
                  <c:v>0</c:v>
                </c:pt>
                <c:pt idx="247">
                  <c:v>0</c:v>
                </c:pt>
                <c:pt idx="248">
                  <c:v>0</c:v>
                </c:pt>
                <c:pt idx="249">
                  <c:v>2000</c:v>
                </c:pt>
                <c:pt idx="250">
                  <c:v>0</c:v>
                </c:pt>
                <c:pt idx="251">
                  <c:v>0</c:v>
                </c:pt>
                <c:pt idx="252">
                  <c:v>0</c:v>
                </c:pt>
                <c:pt idx="253">
                  <c:v>0</c:v>
                </c:pt>
                <c:pt idx="254">
                  <c:v>0</c:v>
                </c:pt>
                <c:pt idx="255">
                  <c:v>0</c:v>
                </c:pt>
                <c:pt idx="256">
                  <c:v>2000</c:v>
                </c:pt>
                <c:pt idx="257">
                  <c:v>6000</c:v>
                </c:pt>
                <c:pt idx="258">
                  <c:v>16000</c:v>
                </c:pt>
                <c:pt idx="259">
                  <c:v>4000</c:v>
                </c:pt>
                <c:pt idx="260">
                  <c:v>2000</c:v>
                </c:pt>
                <c:pt idx="261">
                  <c:v>0</c:v>
                </c:pt>
                <c:pt idx="262">
                  <c:v>4000</c:v>
                </c:pt>
                <c:pt idx="263">
                  <c:v>0</c:v>
                </c:pt>
                <c:pt idx="264">
                  <c:v>4000</c:v>
                </c:pt>
                <c:pt idx="265">
                  <c:v>0</c:v>
                </c:pt>
                <c:pt idx="266">
                  <c:v>2000</c:v>
                </c:pt>
                <c:pt idx="267">
                  <c:v>2000</c:v>
                </c:pt>
                <c:pt idx="268">
                  <c:v>12000</c:v>
                </c:pt>
                <c:pt idx="269">
                  <c:v>2000</c:v>
                </c:pt>
                <c:pt idx="270">
                  <c:v>28000</c:v>
                </c:pt>
                <c:pt idx="271">
                  <c:v>2000</c:v>
                </c:pt>
                <c:pt idx="272">
                  <c:v>18000</c:v>
                </c:pt>
                <c:pt idx="273">
                  <c:v>8000</c:v>
                </c:pt>
                <c:pt idx="274">
                  <c:v>24000</c:v>
                </c:pt>
                <c:pt idx="275">
                  <c:v>6000</c:v>
                </c:pt>
                <c:pt idx="276">
                  <c:v>4000</c:v>
                </c:pt>
                <c:pt idx="277">
                  <c:v>24000</c:v>
                </c:pt>
                <c:pt idx="278">
                  <c:v>6000</c:v>
                </c:pt>
                <c:pt idx="279">
                  <c:v>0</c:v>
                </c:pt>
                <c:pt idx="280">
                  <c:v>0</c:v>
                </c:pt>
                <c:pt idx="281">
                  <c:v>0</c:v>
                </c:pt>
                <c:pt idx="282">
                  <c:v>10000</c:v>
                </c:pt>
                <c:pt idx="283">
                  <c:v>6000</c:v>
                </c:pt>
                <c:pt idx="284">
                  <c:v>2000</c:v>
                </c:pt>
                <c:pt idx="285">
                  <c:v>20000</c:v>
                </c:pt>
                <c:pt idx="286">
                  <c:v>0</c:v>
                </c:pt>
                <c:pt idx="287">
                  <c:v>0</c:v>
                </c:pt>
                <c:pt idx="288">
                  <c:v>0</c:v>
                </c:pt>
                <c:pt idx="289">
                  <c:v>8000</c:v>
                </c:pt>
                <c:pt idx="290">
                  <c:v>28000</c:v>
                </c:pt>
                <c:pt idx="291">
                  <c:v>16000</c:v>
                </c:pt>
                <c:pt idx="292">
                  <c:v>10000</c:v>
                </c:pt>
                <c:pt idx="293">
                  <c:v>4000</c:v>
                </c:pt>
                <c:pt idx="294">
                  <c:v>0</c:v>
                </c:pt>
                <c:pt idx="295">
                  <c:v>4000</c:v>
                </c:pt>
                <c:pt idx="296">
                  <c:v>8000</c:v>
                </c:pt>
                <c:pt idx="297">
                  <c:v>4000</c:v>
                </c:pt>
                <c:pt idx="298">
                  <c:v>2000</c:v>
                </c:pt>
                <c:pt idx="299">
                  <c:v>14000</c:v>
                </c:pt>
                <c:pt idx="300">
                  <c:v>20000</c:v>
                </c:pt>
                <c:pt idx="301">
                  <c:v>2000</c:v>
                </c:pt>
                <c:pt idx="302">
                  <c:v>0</c:v>
                </c:pt>
                <c:pt idx="303">
                  <c:v>14000</c:v>
                </c:pt>
                <c:pt idx="304">
                  <c:v>16000</c:v>
                </c:pt>
                <c:pt idx="305">
                  <c:v>4000</c:v>
                </c:pt>
                <c:pt idx="306">
                  <c:v>16000</c:v>
                </c:pt>
                <c:pt idx="307">
                  <c:v>22000</c:v>
                </c:pt>
                <c:pt idx="308">
                  <c:v>0</c:v>
                </c:pt>
                <c:pt idx="309">
                  <c:v>2000</c:v>
                </c:pt>
                <c:pt idx="310">
                  <c:v>6000</c:v>
                </c:pt>
                <c:pt idx="311">
                  <c:v>14000</c:v>
                </c:pt>
                <c:pt idx="312">
                  <c:v>6000</c:v>
                </c:pt>
                <c:pt idx="313">
                  <c:v>2000</c:v>
                </c:pt>
                <c:pt idx="314">
                  <c:v>0</c:v>
                </c:pt>
                <c:pt idx="315">
                  <c:v>0</c:v>
                </c:pt>
                <c:pt idx="316">
                  <c:v>10000</c:v>
                </c:pt>
                <c:pt idx="317">
                  <c:v>10000</c:v>
                </c:pt>
                <c:pt idx="318">
                  <c:v>22000</c:v>
                </c:pt>
                <c:pt idx="319">
                  <c:v>10000</c:v>
                </c:pt>
                <c:pt idx="320">
                  <c:v>14000</c:v>
                </c:pt>
                <c:pt idx="321">
                  <c:v>24000</c:v>
                </c:pt>
                <c:pt idx="322">
                  <c:v>2000</c:v>
                </c:pt>
                <c:pt idx="323">
                  <c:v>4000</c:v>
                </c:pt>
                <c:pt idx="324">
                  <c:v>10000</c:v>
                </c:pt>
                <c:pt idx="325">
                  <c:v>16000</c:v>
                </c:pt>
                <c:pt idx="326">
                  <c:v>14000</c:v>
                </c:pt>
                <c:pt idx="327">
                  <c:v>0</c:v>
                </c:pt>
                <c:pt idx="328">
                  <c:v>0</c:v>
                </c:pt>
                <c:pt idx="329">
                  <c:v>0</c:v>
                </c:pt>
                <c:pt idx="330">
                  <c:v>14000</c:v>
                </c:pt>
                <c:pt idx="331">
                  <c:v>4000</c:v>
                </c:pt>
                <c:pt idx="332">
                  <c:v>8000</c:v>
                </c:pt>
                <c:pt idx="333">
                  <c:v>18000</c:v>
                </c:pt>
                <c:pt idx="334">
                  <c:v>24000</c:v>
                </c:pt>
                <c:pt idx="335">
                  <c:v>6000</c:v>
                </c:pt>
                <c:pt idx="336">
                  <c:v>0</c:v>
                </c:pt>
                <c:pt idx="337">
                  <c:v>0</c:v>
                </c:pt>
                <c:pt idx="338">
                  <c:v>24000</c:v>
                </c:pt>
                <c:pt idx="339">
                  <c:v>4000</c:v>
                </c:pt>
                <c:pt idx="340">
                  <c:v>8000</c:v>
                </c:pt>
                <c:pt idx="341">
                  <c:v>12000</c:v>
                </c:pt>
                <c:pt idx="342">
                  <c:v>4000</c:v>
                </c:pt>
                <c:pt idx="343">
                  <c:v>0</c:v>
                </c:pt>
                <c:pt idx="344">
                  <c:v>2000</c:v>
                </c:pt>
                <c:pt idx="345">
                  <c:v>8000</c:v>
                </c:pt>
                <c:pt idx="346">
                  <c:v>16000</c:v>
                </c:pt>
                <c:pt idx="347">
                  <c:v>8000</c:v>
                </c:pt>
                <c:pt idx="348">
                  <c:v>10000</c:v>
                </c:pt>
                <c:pt idx="349">
                  <c:v>0</c:v>
                </c:pt>
                <c:pt idx="350">
                  <c:v>0</c:v>
                </c:pt>
                <c:pt idx="351">
                  <c:v>0</c:v>
                </c:pt>
                <c:pt idx="352">
                  <c:v>8000</c:v>
                </c:pt>
                <c:pt idx="353">
                  <c:v>6000</c:v>
                </c:pt>
                <c:pt idx="354">
                  <c:v>32000</c:v>
                </c:pt>
                <c:pt idx="355">
                  <c:v>6000</c:v>
                </c:pt>
                <c:pt idx="356">
                  <c:v>8000</c:v>
                </c:pt>
                <c:pt idx="357">
                  <c:v>0</c:v>
                </c:pt>
                <c:pt idx="358">
                  <c:v>0</c:v>
                </c:pt>
                <c:pt idx="359">
                  <c:v>2000</c:v>
                </c:pt>
                <c:pt idx="360">
                  <c:v>22000</c:v>
                </c:pt>
                <c:pt idx="361">
                  <c:v>16000</c:v>
                </c:pt>
                <c:pt idx="362">
                  <c:v>8000</c:v>
                </c:pt>
                <c:pt idx="363">
                  <c:v>12000</c:v>
                </c:pt>
                <c:pt idx="364">
                  <c:v>0</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192000</c:v>
                </c:pt>
                <c:pt idx="87">
                  <c:v>304000</c:v>
                </c:pt>
                <c:pt idx="88">
                  <c:v>416000</c:v>
                </c:pt>
                <c:pt idx="89">
                  <c:v>736000</c:v>
                </c:pt>
                <c:pt idx="90">
                  <c:v>1256000</c:v>
                </c:pt>
                <c:pt idx="91">
                  <c:v>1400000</c:v>
                </c:pt>
                <c:pt idx="92">
                  <c:v>1736000</c:v>
                </c:pt>
                <c:pt idx="93">
                  <c:v>2104000</c:v>
                </c:pt>
                <c:pt idx="94">
                  <c:v>2568000</c:v>
                </c:pt>
                <c:pt idx="95">
                  <c:v>2590000</c:v>
                </c:pt>
                <c:pt idx="96">
                  <c:v>2974000</c:v>
                </c:pt>
                <c:pt idx="97">
                  <c:v>3452000</c:v>
                </c:pt>
                <c:pt idx="98">
                  <c:v>2522000</c:v>
                </c:pt>
                <c:pt idx="99">
                  <c:v>3246000</c:v>
                </c:pt>
                <c:pt idx="100">
                  <c:v>4118000</c:v>
                </c:pt>
                <c:pt idx="101">
                  <c:v>4348000</c:v>
                </c:pt>
                <c:pt idx="102">
                  <c:v>5416000</c:v>
                </c:pt>
                <c:pt idx="103">
                  <c:v>5660000</c:v>
                </c:pt>
                <c:pt idx="104">
                  <c:v>7030000</c:v>
                </c:pt>
                <c:pt idx="105">
                  <c:v>6016000</c:v>
                </c:pt>
                <c:pt idx="106">
                  <c:v>6868000</c:v>
                </c:pt>
                <c:pt idx="107">
                  <c:v>7008000</c:v>
                </c:pt>
                <c:pt idx="108">
                  <c:v>7542000</c:v>
                </c:pt>
                <c:pt idx="109">
                  <c:v>7412000</c:v>
                </c:pt>
                <c:pt idx="110">
                  <c:v>8090000</c:v>
                </c:pt>
                <c:pt idx="111">
                  <c:v>8984000</c:v>
                </c:pt>
                <c:pt idx="112">
                  <c:v>8836000</c:v>
                </c:pt>
                <c:pt idx="113">
                  <c:v>8114000</c:v>
                </c:pt>
                <c:pt idx="114">
                  <c:v>8176000</c:v>
                </c:pt>
                <c:pt idx="115">
                  <c:v>8982000</c:v>
                </c:pt>
                <c:pt idx="116">
                  <c:v>11306000</c:v>
                </c:pt>
                <c:pt idx="117">
                  <c:v>10972000</c:v>
                </c:pt>
                <c:pt idx="118">
                  <c:v>11140000</c:v>
                </c:pt>
                <c:pt idx="119">
                  <c:v>9876000</c:v>
                </c:pt>
                <c:pt idx="120">
                  <c:v>11424000</c:v>
                </c:pt>
                <c:pt idx="121">
                  <c:v>11364000</c:v>
                </c:pt>
                <c:pt idx="122">
                  <c:v>12686000</c:v>
                </c:pt>
                <c:pt idx="123">
                  <c:v>14398000</c:v>
                </c:pt>
                <c:pt idx="124">
                  <c:v>16340000</c:v>
                </c:pt>
                <c:pt idx="125">
                  <c:v>17468000</c:v>
                </c:pt>
                <c:pt idx="126">
                  <c:v>17026000</c:v>
                </c:pt>
                <c:pt idx="127">
                  <c:v>15406000</c:v>
                </c:pt>
                <c:pt idx="128">
                  <c:v>14734000</c:v>
                </c:pt>
                <c:pt idx="129">
                  <c:v>15638000</c:v>
                </c:pt>
                <c:pt idx="130">
                  <c:v>17768000</c:v>
                </c:pt>
                <c:pt idx="131">
                  <c:v>17528000</c:v>
                </c:pt>
                <c:pt idx="132">
                  <c:v>18068000</c:v>
                </c:pt>
                <c:pt idx="133">
                  <c:v>17612000</c:v>
                </c:pt>
                <c:pt idx="134">
                  <c:v>17386000</c:v>
                </c:pt>
                <c:pt idx="135">
                  <c:v>17606000</c:v>
                </c:pt>
                <c:pt idx="136">
                  <c:v>17610000</c:v>
                </c:pt>
                <c:pt idx="137">
                  <c:v>17748000</c:v>
                </c:pt>
                <c:pt idx="138">
                  <c:v>16518000</c:v>
                </c:pt>
                <c:pt idx="139">
                  <c:v>17820000</c:v>
                </c:pt>
                <c:pt idx="140">
                  <c:v>16950000</c:v>
                </c:pt>
                <c:pt idx="141">
                  <c:v>16684000</c:v>
                </c:pt>
                <c:pt idx="142">
                  <c:v>16206000</c:v>
                </c:pt>
                <c:pt idx="143">
                  <c:v>17680000</c:v>
                </c:pt>
                <c:pt idx="144">
                  <c:v>17088000</c:v>
                </c:pt>
                <c:pt idx="145">
                  <c:v>16994000</c:v>
                </c:pt>
                <c:pt idx="146">
                  <c:v>16826000</c:v>
                </c:pt>
                <c:pt idx="147">
                  <c:v>16866000</c:v>
                </c:pt>
                <c:pt idx="148">
                  <c:v>15276000</c:v>
                </c:pt>
                <c:pt idx="149">
                  <c:v>16010000</c:v>
                </c:pt>
                <c:pt idx="150">
                  <c:v>15738000</c:v>
                </c:pt>
                <c:pt idx="151">
                  <c:v>18612000</c:v>
                </c:pt>
                <c:pt idx="152">
                  <c:v>17726000</c:v>
                </c:pt>
                <c:pt idx="153">
                  <c:v>17062000</c:v>
                </c:pt>
                <c:pt idx="154">
                  <c:v>16256000</c:v>
                </c:pt>
                <c:pt idx="155">
                  <c:v>15128000</c:v>
                </c:pt>
                <c:pt idx="156">
                  <c:v>13826000</c:v>
                </c:pt>
                <c:pt idx="157">
                  <c:v>13824000</c:v>
                </c:pt>
                <c:pt idx="158">
                  <c:v>14524000</c:v>
                </c:pt>
                <c:pt idx="159">
                  <c:v>14354000</c:v>
                </c:pt>
                <c:pt idx="160">
                  <c:v>15164000</c:v>
                </c:pt>
                <c:pt idx="161">
                  <c:v>15044000</c:v>
                </c:pt>
                <c:pt idx="162">
                  <c:v>9700000</c:v>
                </c:pt>
                <c:pt idx="163">
                  <c:v>12218000</c:v>
                </c:pt>
                <c:pt idx="164">
                  <c:v>11142000</c:v>
                </c:pt>
                <c:pt idx="165">
                  <c:v>10242000</c:v>
                </c:pt>
                <c:pt idx="166">
                  <c:v>9610000</c:v>
                </c:pt>
                <c:pt idx="167">
                  <c:v>8180000</c:v>
                </c:pt>
                <c:pt idx="168">
                  <c:v>5286000</c:v>
                </c:pt>
                <c:pt idx="169">
                  <c:v>4794000</c:v>
                </c:pt>
                <c:pt idx="170">
                  <c:v>4122000</c:v>
                </c:pt>
                <c:pt idx="171">
                  <c:v>5242000</c:v>
                </c:pt>
                <c:pt idx="172">
                  <c:v>4426000</c:v>
                </c:pt>
                <c:pt idx="173">
                  <c:v>4472000</c:v>
                </c:pt>
                <c:pt idx="174">
                  <c:v>5364000</c:v>
                </c:pt>
                <c:pt idx="175">
                  <c:v>2916000</c:v>
                </c:pt>
                <c:pt idx="176">
                  <c:v>2272000</c:v>
                </c:pt>
                <c:pt idx="177">
                  <c:v>2144000</c:v>
                </c:pt>
                <c:pt idx="178">
                  <c:v>2176000</c:v>
                </c:pt>
                <c:pt idx="179">
                  <c:v>1704000</c:v>
                </c:pt>
                <c:pt idx="180">
                  <c:v>1720000</c:v>
                </c:pt>
                <c:pt idx="181">
                  <c:v>1352000</c:v>
                </c:pt>
                <c:pt idx="182">
                  <c:v>1056000</c:v>
                </c:pt>
                <c:pt idx="183">
                  <c:v>904000</c:v>
                </c:pt>
                <c:pt idx="184">
                  <c:v>648000</c:v>
                </c:pt>
                <c:pt idx="185">
                  <c:v>944000</c:v>
                </c:pt>
                <c:pt idx="186">
                  <c:v>800000</c:v>
                </c:pt>
                <c:pt idx="187">
                  <c:v>664000</c:v>
                </c:pt>
                <c:pt idx="188">
                  <c:v>648000</c:v>
                </c:pt>
                <c:pt idx="189">
                  <c:v>448000</c:v>
                </c:pt>
                <c:pt idx="190">
                  <c:v>424000</c:v>
                </c:pt>
                <c:pt idx="191">
                  <c:v>264000</c:v>
                </c:pt>
                <c:pt idx="192">
                  <c:v>184000</c:v>
                </c:pt>
                <c:pt idx="193">
                  <c:v>280000</c:v>
                </c:pt>
                <c:pt idx="194">
                  <c:v>128000</c:v>
                </c:pt>
                <c:pt idx="195">
                  <c:v>72000</c:v>
                </c:pt>
                <c:pt idx="196">
                  <c:v>48000</c:v>
                </c:pt>
                <c:pt idx="197">
                  <c:v>96000</c:v>
                </c:pt>
                <c:pt idx="198">
                  <c:v>48000</c:v>
                </c:pt>
                <c:pt idx="199">
                  <c:v>0</c:v>
                </c:pt>
                <c:pt idx="200">
                  <c:v>24000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88000</c:v>
                </c:pt>
                <c:pt idx="149">
                  <c:v>112000</c:v>
                </c:pt>
                <c:pt idx="150">
                  <c:v>326000</c:v>
                </c:pt>
                <c:pt idx="151">
                  <c:v>528000</c:v>
                </c:pt>
                <c:pt idx="152">
                  <c:v>440000</c:v>
                </c:pt>
                <c:pt idx="153">
                  <c:v>1440000</c:v>
                </c:pt>
                <c:pt idx="154">
                  <c:v>2206000</c:v>
                </c:pt>
                <c:pt idx="155">
                  <c:v>2556000</c:v>
                </c:pt>
                <c:pt idx="156">
                  <c:v>4294000</c:v>
                </c:pt>
                <c:pt idx="157">
                  <c:v>3846000</c:v>
                </c:pt>
                <c:pt idx="158">
                  <c:v>5014000</c:v>
                </c:pt>
                <c:pt idx="159">
                  <c:v>5188000</c:v>
                </c:pt>
                <c:pt idx="160">
                  <c:v>7244000</c:v>
                </c:pt>
                <c:pt idx="161">
                  <c:v>8406000</c:v>
                </c:pt>
                <c:pt idx="162">
                  <c:v>8882000</c:v>
                </c:pt>
                <c:pt idx="163">
                  <c:v>9402000</c:v>
                </c:pt>
                <c:pt idx="164">
                  <c:v>11586000</c:v>
                </c:pt>
                <c:pt idx="165">
                  <c:v>12316000</c:v>
                </c:pt>
                <c:pt idx="166">
                  <c:v>15662000</c:v>
                </c:pt>
                <c:pt idx="167">
                  <c:v>18448000</c:v>
                </c:pt>
                <c:pt idx="168">
                  <c:v>17208000</c:v>
                </c:pt>
                <c:pt idx="169">
                  <c:v>18458000</c:v>
                </c:pt>
                <c:pt idx="170">
                  <c:v>18594000</c:v>
                </c:pt>
                <c:pt idx="171">
                  <c:v>18552000</c:v>
                </c:pt>
                <c:pt idx="172">
                  <c:v>23592000</c:v>
                </c:pt>
                <c:pt idx="173">
                  <c:v>24934000</c:v>
                </c:pt>
                <c:pt idx="174">
                  <c:v>29308000</c:v>
                </c:pt>
                <c:pt idx="175">
                  <c:v>28530000</c:v>
                </c:pt>
                <c:pt idx="176">
                  <c:v>25598000</c:v>
                </c:pt>
                <c:pt idx="177">
                  <c:v>23946000</c:v>
                </c:pt>
                <c:pt idx="178">
                  <c:v>26462000</c:v>
                </c:pt>
                <c:pt idx="179">
                  <c:v>24164000</c:v>
                </c:pt>
                <c:pt idx="180">
                  <c:v>23614000</c:v>
                </c:pt>
                <c:pt idx="181">
                  <c:v>24490000</c:v>
                </c:pt>
                <c:pt idx="182">
                  <c:v>19038000</c:v>
                </c:pt>
                <c:pt idx="183">
                  <c:v>16750000</c:v>
                </c:pt>
                <c:pt idx="184">
                  <c:v>11738000</c:v>
                </c:pt>
                <c:pt idx="185">
                  <c:v>12846000</c:v>
                </c:pt>
                <c:pt idx="186">
                  <c:v>14896000</c:v>
                </c:pt>
                <c:pt idx="187">
                  <c:v>12368000</c:v>
                </c:pt>
                <c:pt idx="188">
                  <c:v>12960000</c:v>
                </c:pt>
                <c:pt idx="189">
                  <c:v>11928000</c:v>
                </c:pt>
                <c:pt idx="190">
                  <c:v>11570000</c:v>
                </c:pt>
                <c:pt idx="191">
                  <c:v>9590000</c:v>
                </c:pt>
                <c:pt idx="192">
                  <c:v>8728000</c:v>
                </c:pt>
                <c:pt idx="193">
                  <c:v>8614000</c:v>
                </c:pt>
                <c:pt idx="194">
                  <c:v>7356000</c:v>
                </c:pt>
                <c:pt idx="195">
                  <c:v>7136000</c:v>
                </c:pt>
                <c:pt idx="196">
                  <c:v>5728000</c:v>
                </c:pt>
                <c:pt idx="197">
                  <c:v>5416000</c:v>
                </c:pt>
                <c:pt idx="198">
                  <c:v>4620000</c:v>
                </c:pt>
                <c:pt idx="199">
                  <c:v>3480000</c:v>
                </c:pt>
                <c:pt idx="200">
                  <c:v>2936000</c:v>
                </c:pt>
                <c:pt idx="201">
                  <c:v>3208000</c:v>
                </c:pt>
                <c:pt idx="202">
                  <c:v>2928000</c:v>
                </c:pt>
                <c:pt idx="203">
                  <c:v>2616000</c:v>
                </c:pt>
                <c:pt idx="204">
                  <c:v>1952000</c:v>
                </c:pt>
                <c:pt idx="205">
                  <c:v>1880000</c:v>
                </c:pt>
                <c:pt idx="206">
                  <c:v>1296000</c:v>
                </c:pt>
                <c:pt idx="207">
                  <c:v>1432000</c:v>
                </c:pt>
                <c:pt idx="208">
                  <c:v>1048000</c:v>
                </c:pt>
                <c:pt idx="209">
                  <c:v>792000</c:v>
                </c:pt>
                <c:pt idx="210">
                  <c:v>708000</c:v>
                </c:pt>
                <c:pt idx="211">
                  <c:v>632000</c:v>
                </c:pt>
                <c:pt idx="212">
                  <c:v>504000</c:v>
                </c:pt>
                <c:pt idx="213">
                  <c:v>472000</c:v>
                </c:pt>
                <c:pt idx="214">
                  <c:v>352000</c:v>
                </c:pt>
                <c:pt idx="215">
                  <c:v>248000</c:v>
                </c:pt>
                <c:pt idx="216">
                  <c:v>216000</c:v>
                </c:pt>
                <c:pt idx="217">
                  <c:v>168000</c:v>
                </c:pt>
                <c:pt idx="218">
                  <c:v>224000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556000</c:v>
                </c:pt>
                <c:pt idx="2">
                  <c:v>892000</c:v>
                </c:pt>
                <c:pt idx="3">
                  <c:v>2620000</c:v>
                </c:pt>
                <c:pt idx="4">
                  <c:v>458000</c:v>
                </c:pt>
                <c:pt idx="5">
                  <c:v>982000</c:v>
                </c:pt>
                <c:pt idx="6">
                  <c:v>742000</c:v>
                </c:pt>
                <c:pt idx="7">
                  <c:v>92000</c:v>
                </c:pt>
                <c:pt idx="8">
                  <c:v>118000</c:v>
                </c:pt>
                <c:pt idx="9">
                  <c:v>1282000</c:v>
                </c:pt>
                <c:pt idx="10">
                  <c:v>2208000</c:v>
                </c:pt>
                <c:pt idx="11">
                  <c:v>1360000</c:v>
                </c:pt>
                <c:pt idx="12">
                  <c:v>392000</c:v>
                </c:pt>
                <c:pt idx="13">
                  <c:v>558000</c:v>
                </c:pt>
                <c:pt idx="14">
                  <c:v>38000</c:v>
                </c:pt>
                <c:pt idx="15">
                  <c:v>0</c:v>
                </c:pt>
                <c:pt idx="16">
                  <c:v>622000</c:v>
                </c:pt>
                <c:pt idx="17">
                  <c:v>2256000</c:v>
                </c:pt>
                <c:pt idx="18">
                  <c:v>2308000</c:v>
                </c:pt>
                <c:pt idx="19">
                  <c:v>1478000</c:v>
                </c:pt>
                <c:pt idx="20">
                  <c:v>580000</c:v>
                </c:pt>
                <c:pt idx="21">
                  <c:v>292000</c:v>
                </c:pt>
                <c:pt idx="22">
                  <c:v>394000</c:v>
                </c:pt>
                <c:pt idx="23">
                  <c:v>434000</c:v>
                </c:pt>
                <c:pt idx="24">
                  <c:v>1634000</c:v>
                </c:pt>
                <c:pt idx="25">
                  <c:v>4996000</c:v>
                </c:pt>
                <c:pt idx="26">
                  <c:v>1624000</c:v>
                </c:pt>
                <c:pt idx="27">
                  <c:v>1444000</c:v>
                </c:pt>
                <c:pt idx="28">
                  <c:v>146000</c:v>
                </c:pt>
                <c:pt idx="29">
                  <c:v>134000</c:v>
                </c:pt>
                <c:pt idx="30">
                  <c:v>506000</c:v>
                </c:pt>
                <c:pt idx="31">
                  <c:v>2942000</c:v>
                </c:pt>
                <c:pt idx="32">
                  <c:v>2872000</c:v>
                </c:pt>
                <c:pt idx="33">
                  <c:v>952000</c:v>
                </c:pt>
                <c:pt idx="34">
                  <c:v>1068000</c:v>
                </c:pt>
                <c:pt idx="35">
                  <c:v>78000</c:v>
                </c:pt>
                <c:pt idx="36">
                  <c:v>110000</c:v>
                </c:pt>
                <c:pt idx="37">
                  <c:v>890000</c:v>
                </c:pt>
                <c:pt idx="38">
                  <c:v>2580000</c:v>
                </c:pt>
                <c:pt idx="39">
                  <c:v>3632000</c:v>
                </c:pt>
                <c:pt idx="40">
                  <c:v>864000</c:v>
                </c:pt>
                <c:pt idx="41">
                  <c:v>1302000</c:v>
                </c:pt>
                <c:pt idx="42">
                  <c:v>322000</c:v>
                </c:pt>
                <c:pt idx="43">
                  <c:v>136000</c:v>
                </c:pt>
                <c:pt idx="44">
                  <c:v>572000</c:v>
                </c:pt>
                <c:pt idx="45">
                  <c:v>2642000</c:v>
                </c:pt>
                <c:pt idx="46">
                  <c:v>2888000</c:v>
                </c:pt>
                <c:pt idx="47">
                  <c:v>1062000</c:v>
                </c:pt>
                <c:pt idx="48">
                  <c:v>700000</c:v>
                </c:pt>
                <c:pt idx="49">
                  <c:v>1108000</c:v>
                </c:pt>
                <c:pt idx="50">
                  <c:v>0</c:v>
                </c:pt>
                <c:pt idx="51">
                  <c:v>328000</c:v>
                </c:pt>
                <c:pt idx="52">
                  <c:v>3564000</c:v>
                </c:pt>
                <c:pt idx="53">
                  <c:v>2718000</c:v>
                </c:pt>
                <c:pt idx="54">
                  <c:v>1752000</c:v>
                </c:pt>
                <c:pt idx="55">
                  <c:v>996000</c:v>
                </c:pt>
                <c:pt idx="56">
                  <c:v>100000</c:v>
                </c:pt>
                <c:pt idx="57">
                  <c:v>298000</c:v>
                </c:pt>
                <c:pt idx="58">
                  <c:v>4526000</c:v>
                </c:pt>
                <c:pt idx="59">
                  <c:v>1300000</c:v>
                </c:pt>
                <c:pt idx="60">
                  <c:v>4228000</c:v>
                </c:pt>
                <c:pt idx="61">
                  <c:v>928000</c:v>
                </c:pt>
                <c:pt idx="62">
                  <c:v>1200000</c:v>
                </c:pt>
                <c:pt idx="63">
                  <c:v>68000</c:v>
                </c:pt>
                <c:pt idx="64">
                  <c:v>524000</c:v>
                </c:pt>
                <c:pt idx="65">
                  <c:v>1590000</c:v>
                </c:pt>
                <c:pt idx="66">
                  <c:v>1594000</c:v>
                </c:pt>
                <c:pt idx="67">
                  <c:v>2334000</c:v>
                </c:pt>
                <c:pt idx="68">
                  <c:v>658000</c:v>
                </c:pt>
                <c:pt idx="69">
                  <c:v>1114000</c:v>
                </c:pt>
                <c:pt idx="70">
                  <c:v>1134000</c:v>
                </c:pt>
                <c:pt idx="71">
                  <c:v>134000</c:v>
                </c:pt>
                <c:pt idx="72">
                  <c:v>1450000</c:v>
                </c:pt>
                <c:pt idx="73">
                  <c:v>1042000</c:v>
                </c:pt>
                <c:pt idx="74">
                  <c:v>1932000</c:v>
                </c:pt>
                <c:pt idx="75">
                  <c:v>1404000</c:v>
                </c:pt>
                <c:pt idx="76">
                  <c:v>348000</c:v>
                </c:pt>
                <c:pt idx="77">
                  <c:v>18000</c:v>
                </c:pt>
                <c:pt idx="78">
                  <c:v>1224000</c:v>
                </c:pt>
                <c:pt idx="79">
                  <c:v>1616000</c:v>
                </c:pt>
                <c:pt idx="80">
                  <c:v>1998000</c:v>
                </c:pt>
                <c:pt idx="81">
                  <c:v>1842000</c:v>
                </c:pt>
                <c:pt idx="82">
                  <c:v>956000</c:v>
                </c:pt>
                <c:pt idx="83">
                  <c:v>550000</c:v>
                </c:pt>
                <c:pt idx="84">
                  <c:v>162000</c:v>
                </c:pt>
                <c:pt idx="85">
                  <c:v>86000</c:v>
                </c:pt>
                <c:pt idx="86">
                  <c:v>1340000</c:v>
                </c:pt>
                <c:pt idx="87">
                  <c:v>1338000</c:v>
                </c:pt>
                <c:pt idx="88">
                  <c:v>2068000</c:v>
                </c:pt>
                <c:pt idx="89">
                  <c:v>646000</c:v>
                </c:pt>
                <c:pt idx="90">
                  <c:v>526000</c:v>
                </c:pt>
                <c:pt idx="91">
                  <c:v>900000</c:v>
                </c:pt>
                <c:pt idx="92">
                  <c:v>154000</c:v>
                </c:pt>
                <c:pt idx="93">
                  <c:v>1916000</c:v>
                </c:pt>
                <c:pt idx="94">
                  <c:v>1666000</c:v>
                </c:pt>
                <c:pt idx="95">
                  <c:v>2212000</c:v>
                </c:pt>
                <c:pt idx="96">
                  <c:v>688000</c:v>
                </c:pt>
                <c:pt idx="97">
                  <c:v>1104000</c:v>
                </c:pt>
                <c:pt idx="98">
                  <c:v>462000</c:v>
                </c:pt>
                <c:pt idx="99">
                  <c:v>0</c:v>
                </c:pt>
                <c:pt idx="100">
                  <c:v>874000</c:v>
                </c:pt>
                <c:pt idx="101">
                  <c:v>2326000</c:v>
                </c:pt>
                <c:pt idx="102">
                  <c:v>1126000</c:v>
                </c:pt>
                <c:pt idx="103">
                  <c:v>702000</c:v>
                </c:pt>
                <c:pt idx="104">
                  <c:v>222000</c:v>
                </c:pt>
                <c:pt idx="105">
                  <c:v>248000</c:v>
                </c:pt>
                <c:pt idx="106">
                  <c:v>42000</c:v>
                </c:pt>
                <c:pt idx="107">
                  <c:v>788000</c:v>
                </c:pt>
                <c:pt idx="108">
                  <c:v>566000</c:v>
                </c:pt>
                <c:pt idx="109">
                  <c:v>1002000</c:v>
                </c:pt>
                <c:pt idx="110">
                  <c:v>690000</c:v>
                </c:pt>
                <c:pt idx="111">
                  <c:v>104000</c:v>
                </c:pt>
                <c:pt idx="112">
                  <c:v>290000</c:v>
                </c:pt>
                <c:pt idx="113">
                  <c:v>32000</c:v>
                </c:pt>
                <c:pt idx="114">
                  <c:v>708000</c:v>
                </c:pt>
                <c:pt idx="115">
                  <c:v>354000</c:v>
                </c:pt>
                <c:pt idx="116">
                  <c:v>350000</c:v>
                </c:pt>
                <c:pt idx="117">
                  <c:v>812000</c:v>
                </c:pt>
                <c:pt idx="118">
                  <c:v>186000</c:v>
                </c:pt>
                <c:pt idx="119">
                  <c:v>40000</c:v>
                </c:pt>
                <c:pt idx="120">
                  <c:v>110000</c:v>
                </c:pt>
                <c:pt idx="121">
                  <c:v>806000</c:v>
                </c:pt>
                <c:pt idx="122">
                  <c:v>396000</c:v>
                </c:pt>
                <c:pt idx="123">
                  <c:v>336000</c:v>
                </c:pt>
                <c:pt idx="124">
                  <c:v>194000</c:v>
                </c:pt>
                <c:pt idx="125">
                  <c:v>208000</c:v>
                </c:pt>
                <c:pt idx="126">
                  <c:v>66000</c:v>
                </c:pt>
                <c:pt idx="127">
                  <c:v>32000</c:v>
                </c:pt>
                <c:pt idx="128">
                  <c:v>564000</c:v>
                </c:pt>
                <c:pt idx="129">
                  <c:v>410000</c:v>
                </c:pt>
                <c:pt idx="130">
                  <c:v>344000</c:v>
                </c:pt>
                <c:pt idx="131">
                  <c:v>228000</c:v>
                </c:pt>
                <c:pt idx="132">
                  <c:v>26000</c:v>
                </c:pt>
                <c:pt idx="133">
                  <c:v>26000</c:v>
                </c:pt>
                <c:pt idx="134">
                  <c:v>58000</c:v>
                </c:pt>
                <c:pt idx="135">
                  <c:v>350000</c:v>
                </c:pt>
                <c:pt idx="136">
                  <c:v>56000</c:v>
                </c:pt>
                <c:pt idx="137">
                  <c:v>188000</c:v>
                </c:pt>
                <c:pt idx="138">
                  <c:v>110000</c:v>
                </c:pt>
                <c:pt idx="139">
                  <c:v>40000</c:v>
                </c:pt>
                <c:pt idx="140">
                  <c:v>224000</c:v>
                </c:pt>
                <c:pt idx="141">
                  <c:v>42000</c:v>
                </c:pt>
                <c:pt idx="142">
                  <c:v>0</c:v>
                </c:pt>
                <c:pt idx="143">
                  <c:v>104000</c:v>
                </c:pt>
                <c:pt idx="144">
                  <c:v>0</c:v>
                </c:pt>
                <c:pt idx="145">
                  <c:v>0</c:v>
                </c:pt>
                <c:pt idx="146">
                  <c:v>0</c:v>
                </c:pt>
                <c:pt idx="147">
                  <c:v>0</c:v>
                </c:pt>
                <c:pt idx="148">
                  <c:v>0</c:v>
                </c:pt>
                <c:pt idx="149">
                  <c:v>0</c:v>
                </c:pt>
                <c:pt idx="150">
                  <c:v>6000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16000</c:v>
                </c:pt>
                <c:pt idx="321">
                  <c:v>0</c:v>
                </c:pt>
                <c:pt idx="322">
                  <c:v>0</c:v>
                </c:pt>
                <c:pt idx="323">
                  <c:v>0</c:v>
                </c:pt>
                <c:pt idx="324">
                  <c:v>188000</c:v>
                </c:pt>
                <c:pt idx="325">
                  <c:v>260000</c:v>
                </c:pt>
                <c:pt idx="326">
                  <c:v>94000</c:v>
                </c:pt>
                <c:pt idx="327">
                  <c:v>54000</c:v>
                </c:pt>
                <c:pt idx="328">
                  <c:v>0</c:v>
                </c:pt>
                <c:pt idx="329">
                  <c:v>52000</c:v>
                </c:pt>
                <c:pt idx="330">
                  <c:v>110000</c:v>
                </c:pt>
                <c:pt idx="331">
                  <c:v>110000</c:v>
                </c:pt>
                <c:pt idx="332">
                  <c:v>264000</c:v>
                </c:pt>
                <c:pt idx="333">
                  <c:v>852000</c:v>
                </c:pt>
                <c:pt idx="334">
                  <c:v>350000</c:v>
                </c:pt>
                <c:pt idx="335">
                  <c:v>72000</c:v>
                </c:pt>
                <c:pt idx="336">
                  <c:v>2000</c:v>
                </c:pt>
                <c:pt idx="337">
                  <c:v>240000</c:v>
                </c:pt>
                <c:pt idx="338">
                  <c:v>1038000</c:v>
                </c:pt>
                <c:pt idx="339">
                  <c:v>644000</c:v>
                </c:pt>
                <c:pt idx="340">
                  <c:v>520000</c:v>
                </c:pt>
                <c:pt idx="341">
                  <c:v>334000</c:v>
                </c:pt>
                <c:pt idx="342">
                  <c:v>64000</c:v>
                </c:pt>
                <c:pt idx="343">
                  <c:v>212000</c:v>
                </c:pt>
                <c:pt idx="344">
                  <c:v>36000</c:v>
                </c:pt>
                <c:pt idx="345">
                  <c:v>1508000</c:v>
                </c:pt>
                <c:pt idx="346">
                  <c:v>980000</c:v>
                </c:pt>
                <c:pt idx="347">
                  <c:v>1880000</c:v>
                </c:pt>
                <c:pt idx="348">
                  <c:v>568000</c:v>
                </c:pt>
                <c:pt idx="349">
                  <c:v>200000</c:v>
                </c:pt>
                <c:pt idx="350">
                  <c:v>152000</c:v>
                </c:pt>
                <c:pt idx="351">
                  <c:v>98000</c:v>
                </c:pt>
                <c:pt idx="352">
                  <c:v>1220000</c:v>
                </c:pt>
                <c:pt idx="353">
                  <c:v>560000</c:v>
                </c:pt>
                <c:pt idx="354">
                  <c:v>1556000</c:v>
                </c:pt>
                <c:pt idx="355">
                  <c:v>848000</c:v>
                </c:pt>
                <c:pt idx="356">
                  <c:v>278000</c:v>
                </c:pt>
                <c:pt idx="357">
                  <c:v>0</c:v>
                </c:pt>
                <c:pt idx="358">
                  <c:v>0</c:v>
                </c:pt>
                <c:pt idx="359">
                  <c:v>708000</c:v>
                </c:pt>
                <c:pt idx="360">
                  <c:v>1392000</c:v>
                </c:pt>
                <c:pt idx="361">
                  <c:v>1528000</c:v>
                </c:pt>
                <c:pt idx="362">
                  <c:v>1014000</c:v>
                </c:pt>
                <c:pt idx="363">
                  <c:v>486000</c:v>
                </c:pt>
                <c:pt idx="364">
                  <c:v>0</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136000</c:v>
                </c:pt>
                <c:pt idx="2">
                  <c:v>154000</c:v>
                </c:pt>
                <c:pt idx="3">
                  <c:v>410000</c:v>
                </c:pt>
                <c:pt idx="4">
                  <c:v>24000</c:v>
                </c:pt>
                <c:pt idx="5">
                  <c:v>388000</c:v>
                </c:pt>
                <c:pt idx="6">
                  <c:v>124000</c:v>
                </c:pt>
                <c:pt idx="7">
                  <c:v>0</c:v>
                </c:pt>
                <c:pt idx="8">
                  <c:v>0</c:v>
                </c:pt>
                <c:pt idx="9">
                  <c:v>0</c:v>
                </c:pt>
                <c:pt idx="10">
                  <c:v>1228000</c:v>
                </c:pt>
                <c:pt idx="11">
                  <c:v>598000</c:v>
                </c:pt>
                <c:pt idx="12">
                  <c:v>0</c:v>
                </c:pt>
                <c:pt idx="13">
                  <c:v>366000</c:v>
                </c:pt>
                <c:pt idx="14">
                  <c:v>0</c:v>
                </c:pt>
                <c:pt idx="15">
                  <c:v>0</c:v>
                </c:pt>
                <c:pt idx="16">
                  <c:v>240000</c:v>
                </c:pt>
                <c:pt idx="17">
                  <c:v>556000</c:v>
                </c:pt>
                <c:pt idx="18">
                  <c:v>608000</c:v>
                </c:pt>
                <c:pt idx="19">
                  <c:v>94000</c:v>
                </c:pt>
                <c:pt idx="20">
                  <c:v>366000</c:v>
                </c:pt>
                <c:pt idx="21">
                  <c:v>396000</c:v>
                </c:pt>
                <c:pt idx="22">
                  <c:v>0</c:v>
                </c:pt>
                <c:pt idx="23">
                  <c:v>170000</c:v>
                </c:pt>
                <c:pt idx="24">
                  <c:v>942000</c:v>
                </c:pt>
                <c:pt idx="25">
                  <c:v>1276000</c:v>
                </c:pt>
                <c:pt idx="26">
                  <c:v>272000</c:v>
                </c:pt>
                <c:pt idx="27">
                  <c:v>242000</c:v>
                </c:pt>
                <c:pt idx="28">
                  <c:v>0</c:v>
                </c:pt>
                <c:pt idx="29">
                  <c:v>28000</c:v>
                </c:pt>
                <c:pt idx="30">
                  <c:v>0</c:v>
                </c:pt>
                <c:pt idx="31">
                  <c:v>622000</c:v>
                </c:pt>
                <c:pt idx="32">
                  <c:v>708000</c:v>
                </c:pt>
                <c:pt idx="33">
                  <c:v>0</c:v>
                </c:pt>
                <c:pt idx="34">
                  <c:v>338000</c:v>
                </c:pt>
                <c:pt idx="35">
                  <c:v>0</c:v>
                </c:pt>
                <c:pt idx="36">
                  <c:v>0</c:v>
                </c:pt>
                <c:pt idx="37">
                  <c:v>696000</c:v>
                </c:pt>
                <c:pt idx="38">
                  <c:v>490000</c:v>
                </c:pt>
                <c:pt idx="39">
                  <c:v>864000</c:v>
                </c:pt>
                <c:pt idx="40">
                  <c:v>0</c:v>
                </c:pt>
                <c:pt idx="41">
                  <c:v>360000</c:v>
                </c:pt>
                <c:pt idx="42">
                  <c:v>0</c:v>
                </c:pt>
                <c:pt idx="43">
                  <c:v>14000</c:v>
                </c:pt>
                <c:pt idx="44">
                  <c:v>0</c:v>
                </c:pt>
                <c:pt idx="45">
                  <c:v>1252000</c:v>
                </c:pt>
                <c:pt idx="46">
                  <c:v>1272000</c:v>
                </c:pt>
                <c:pt idx="47">
                  <c:v>0</c:v>
                </c:pt>
                <c:pt idx="48">
                  <c:v>0</c:v>
                </c:pt>
                <c:pt idx="49">
                  <c:v>778000</c:v>
                </c:pt>
                <c:pt idx="50">
                  <c:v>0</c:v>
                </c:pt>
                <c:pt idx="51">
                  <c:v>104000</c:v>
                </c:pt>
                <c:pt idx="52">
                  <c:v>322000</c:v>
                </c:pt>
                <c:pt idx="53">
                  <c:v>336000</c:v>
                </c:pt>
                <c:pt idx="54">
                  <c:v>520000</c:v>
                </c:pt>
                <c:pt idx="55">
                  <c:v>1446000</c:v>
                </c:pt>
                <c:pt idx="56">
                  <c:v>0</c:v>
                </c:pt>
                <c:pt idx="57">
                  <c:v>0</c:v>
                </c:pt>
                <c:pt idx="58">
                  <c:v>728000</c:v>
                </c:pt>
                <c:pt idx="59">
                  <c:v>494000</c:v>
                </c:pt>
                <c:pt idx="60">
                  <c:v>2672000</c:v>
                </c:pt>
                <c:pt idx="61">
                  <c:v>8000</c:v>
                </c:pt>
                <c:pt idx="62">
                  <c:v>532000</c:v>
                </c:pt>
                <c:pt idx="63">
                  <c:v>12000</c:v>
                </c:pt>
                <c:pt idx="64">
                  <c:v>280000</c:v>
                </c:pt>
                <c:pt idx="65">
                  <c:v>1290000</c:v>
                </c:pt>
                <c:pt idx="66">
                  <c:v>338000</c:v>
                </c:pt>
                <c:pt idx="67">
                  <c:v>2512000</c:v>
                </c:pt>
                <c:pt idx="68">
                  <c:v>0</c:v>
                </c:pt>
                <c:pt idx="69">
                  <c:v>130000</c:v>
                </c:pt>
                <c:pt idx="70">
                  <c:v>768000</c:v>
                </c:pt>
                <c:pt idx="71">
                  <c:v>0</c:v>
                </c:pt>
                <c:pt idx="72">
                  <c:v>2074000</c:v>
                </c:pt>
                <c:pt idx="73">
                  <c:v>326000</c:v>
                </c:pt>
                <c:pt idx="74">
                  <c:v>1712000</c:v>
                </c:pt>
                <c:pt idx="75">
                  <c:v>982000</c:v>
                </c:pt>
                <c:pt idx="76">
                  <c:v>0</c:v>
                </c:pt>
                <c:pt idx="77">
                  <c:v>0</c:v>
                </c:pt>
                <c:pt idx="78">
                  <c:v>0</c:v>
                </c:pt>
                <c:pt idx="79">
                  <c:v>2238000</c:v>
                </c:pt>
                <c:pt idx="80">
                  <c:v>1036000</c:v>
                </c:pt>
                <c:pt idx="81">
                  <c:v>1072000</c:v>
                </c:pt>
                <c:pt idx="82">
                  <c:v>1536000</c:v>
                </c:pt>
                <c:pt idx="83">
                  <c:v>0</c:v>
                </c:pt>
                <c:pt idx="84">
                  <c:v>0</c:v>
                </c:pt>
                <c:pt idx="85">
                  <c:v>190000</c:v>
                </c:pt>
                <c:pt idx="86">
                  <c:v>1144000</c:v>
                </c:pt>
                <c:pt idx="87">
                  <c:v>498000</c:v>
                </c:pt>
                <c:pt idx="88">
                  <c:v>2706000</c:v>
                </c:pt>
                <c:pt idx="89">
                  <c:v>358000</c:v>
                </c:pt>
                <c:pt idx="90">
                  <c:v>0</c:v>
                </c:pt>
                <c:pt idx="91">
                  <c:v>834000</c:v>
                </c:pt>
                <c:pt idx="92">
                  <c:v>0</c:v>
                </c:pt>
                <c:pt idx="93">
                  <c:v>1274000</c:v>
                </c:pt>
                <c:pt idx="94">
                  <c:v>730000</c:v>
                </c:pt>
                <c:pt idx="95">
                  <c:v>810000</c:v>
                </c:pt>
                <c:pt idx="96">
                  <c:v>404000</c:v>
                </c:pt>
                <c:pt idx="97">
                  <c:v>1070000</c:v>
                </c:pt>
                <c:pt idx="98">
                  <c:v>0</c:v>
                </c:pt>
                <c:pt idx="99">
                  <c:v>0</c:v>
                </c:pt>
                <c:pt idx="100">
                  <c:v>1398000</c:v>
                </c:pt>
                <c:pt idx="101">
                  <c:v>1348000</c:v>
                </c:pt>
                <c:pt idx="102">
                  <c:v>1294000</c:v>
                </c:pt>
                <c:pt idx="103">
                  <c:v>60000</c:v>
                </c:pt>
                <c:pt idx="104">
                  <c:v>286000</c:v>
                </c:pt>
                <c:pt idx="105">
                  <c:v>0</c:v>
                </c:pt>
                <c:pt idx="106">
                  <c:v>294000</c:v>
                </c:pt>
                <c:pt idx="107">
                  <c:v>3214000</c:v>
                </c:pt>
                <c:pt idx="108">
                  <c:v>494000</c:v>
                </c:pt>
                <c:pt idx="109">
                  <c:v>678000</c:v>
                </c:pt>
                <c:pt idx="110">
                  <c:v>1108000</c:v>
                </c:pt>
                <c:pt idx="111">
                  <c:v>178000</c:v>
                </c:pt>
                <c:pt idx="112">
                  <c:v>0</c:v>
                </c:pt>
                <c:pt idx="113">
                  <c:v>1014000</c:v>
                </c:pt>
                <c:pt idx="114">
                  <c:v>6000</c:v>
                </c:pt>
                <c:pt idx="115">
                  <c:v>162000</c:v>
                </c:pt>
                <c:pt idx="116">
                  <c:v>2060000</c:v>
                </c:pt>
                <c:pt idx="117">
                  <c:v>0</c:v>
                </c:pt>
                <c:pt idx="118">
                  <c:v>1596000</c:v>
                </c:pt>
                <c:pt idx="119">
                  <c:v>0</c:v>
                </c:pt>
                <c:pt idx="120">
                  <c:v>1086000</c:v>
                </c:pt>
                <c:pt idx="121">
                  <c:v>1938000</c:v>
                </c:pt>
                <c:pt idx="122">
                  <c:v>118000</c:v>
                </c:pt>
                <c:pt idx="123">
                  <c:v>944000</c:v>
                </c:pt>
                <c:pt idx="124">
                  <c:v>8000</c:v>
                </c:pt>
                <c:pt idx="125">
                  <c:v>2130000</c:v>
                </c:pt>
                <c:pt idx="126">
                  <c:v>0</c:v>
                </c:pt>
                <c:pt idx="127">
                  <c:v>58000</c:v>
                </c:pt>
                <c:pt idx="128">
                  <c:v>0</c:v>
                </c:pt>
                <c:pt idx="129">
                  <c:v>14000</c:v>
                </c:pt>
                <c:pt idx="130">
                  <c:v>1024000</c:v>
                </c:pt>
                <c:pt idx="131">
                  <c:v>482000</c:v>
                </c:pt>
                <c:pt idx="132">
                  <c:v>0</c:v>
                </c:pt>
                <c:pt idx="133">
                  <c:v>0</c:v>
                </c:pt>
                <c:pt idx="134">
                  <c:v>0</c:v>
                </c:pt>
                <c:pt idx="135">
                  <c:v>554000</c:v>
                </c:pt>
                <c:pt idx="136">
                  <c:v>0</c:v>
                </c:pt>
                <c:pt idx="137">
                  <c:v>0</c:v>
                </c:pt>
                <c:pt idx="138">
                  <c:v>0</c:v>
                </c:pt>
                <c:pt idx="139">
                  <c:v>0</c:v>
                </c:pt>
                <c:pt idx="140">
                  <c:v>206000</c:v>
                </c:pt>
                <c:pt idx="141">
                  <c:v>100000</c:v>
                </c:pt>
                <c:pt idx="142">
                  <c:v>0</c:v>
                </c:pt>
                <c:pt idx="143">
                  <c:v>278000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42000</c:v>
                </c:pt>
                <c:pt idx="348">
                  <c:v>0</c:v>
                </c:pt>
                <c:pt idx="349">
                  <c:v>0</c:v>
                </c:pt>
                <c:pt idx="350">
                  <c:v>0</c:v>
                </c:pt>
                <c:pt idx="351">
                  <c:v>0</c:v>
                </c:pt>
                <c:pt idx="352">
                  <c:v>0</c:v>
                </c:pt>
                <c:pt idx="353">
                  <c:v>0</c:v>
                </c:pt>
                <c:pt idx="354">
                  <c:v>114000</c:v>
                </c:pt>
                <c:pt idx="355">
                  <c:v>0</c:v>
                </c:pt>
                <c:pt idx="356">
                  <c:v>36000</c:v>
                </c:pt>
                <c:pt idx="357">
                  <c:v>0</c:v>
                </c:pt>
                <c:pt idx="358">
                  <c:v>0</c:v>
                </c:pt>
                <c:pt idx="359">
                  <c:v>12000</c:v>
                </c:pt>
                <c:pt idx="360">
                  <c:v>0</c:v>
                </c:pt>
                <c:pt idx="361">
                  <c:v>180000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32000</c:v>
                </c:pt>
                <c:pt idx="180">
                  <c:v>40000</c:v>
                </c:pt>
                <c:pt idx="181">
                  <c:v>136000</c:v>
                </c:pt>
                <c:pt idx="182">
                  <c:v>248000</c:v>
                </c:pt>
                <c:pt idx="183">
                  <c:v>200000</c:v>
                </c:pt>
                <c:pt idx="184">
                  <c:v>56000</c:v>
                </c:pt>
                <c:pt idx="185">
                  <c:v>424000</c:v>
                </c:pt>
                <c:pt idx="186">
                  <c:v>408000</c:v>
                </c:pt>
                <c:pt idx="187">
                  <c:v>544000</c:v>
                </c:pt>
                <c:pt idx="188">
                  <c:v>512000</c:v>
                </c:pt>
                <c:pt idx="189">
                  <c:v>728000</c:v>
                </c:pt>
                <c:pt idx="190">
                  <c:v>792000</c:v>
                </c:pt>
                <c:pt idx="191">
                  <c:v>844000</c:v>
                </c:pt>
                <c:pt idx="192">
                  <c:v>1228000</c:v>
                </c:pt>
                <c:pt idx="193">
                  <c:v>1630000</c:v>
                </c:pt>
                <c:pt idx="194">
                  <c:v>2846000</c:v>
                </c:pt>
                <c:pt idx="195">
                  <c:v>2194000</c:v>
                </c:pt>
                <c:pt idx="196">
                  <c:v>2120000</c:v>
                </c:pt>
                <c:pt idx="197">
                  <c:v>2686000</c:v>
                </c:pt>
                <c:pt idx="198">
                  <c:v>2624000</c:v>
                </c:pt>
                <c:pt idx="199">
                  <c:v>3620000</c:v>
                </c:pt>
                <c:pt idx="200">
                  <c:v>5100000</c:v>
                </c:pt>
                <c:pt idx="201">
                  <c:v>5870000</c:v>
                </c:pt>
                <c:pt idx="202">
                  <c:v>5720000</c:v>
                </c:pt>
                <c:pt idx="203">
                  <c:v>5638000</c:v>
                </c:pt>
                <c:pt idx="204">
                  <c:v>5934000</c:v>
                </c:pt>
                <c:pt idx="205">
                  <c:v>5720000</c:v>
                </c:pt>
                <c:pt idx="206">
                  <c:v>5402000</c:v>
                </c:pt>
                <c:pt idx="207">
                  <c:v>6452000</c:v>
                </c:pt>
                <c:pt idx="208">
                  <c:v>7472000</c:v>
                </c:pt>
                <c:pt idx="209">
                  <c:v>7798000</c:v>
                </c:pt>
                <c:pt idx="210">
                  <c:v>6844000</c:v>
                </c:pt>
                <c:pt idx="211">
                  <c:v>5994000</c:v>
                </c:pt>
                <c:pt idx="212">
                  <c:v>6716000</c:v>
                </c:pt>
                <c:pt idx="213">
                  <c:v>7920000</c:v>
                </c:pt>
                <c:pt idx="214">
                  <c:v>8112000</c:v>
                </c:pt>
                <c:pt idx="215">
                  <c:v>7320000</c:v>
                </c:pt>
                <c:pt idx="216">
                  <c:v>8084000</c:v>
                </c:pt>
                <c:pt idx="217">
                  <c:v>7810000</c:v>
                </c:pt>
                <c:pt idx="218">
                  <c:v>8342000</c:v>
                </c:pt>
                <c:pt idx="219">
                  <c:v>7894000</c:v>
                </c:pt>
                <c:pt idx="220">
                  <c:v>8020000</c:v>
                </c:pt>
                <c:pt idx="221">
                  <c:v>7570000</c:v>
                </c:pt>
                <c:pt idx="222">
                  <c:v>7678000</c:v>
                </c:pt>
                <c:pt idx="223">
                  <c:v>7652000</c:v>
                </c:pt>
                <c:pt idx="224">
                  <c:v>6550000</c:v>
                </c:pt>
                <c:pt idx="225">
                  <c:v>6110000</c:v>
                </c:pt>
                <c:pt idx="226">
                  <c:v>6318000</c:v>
                </c:pt>
                <c:pt idx="227">
                  <c:v>6416000</c:v>
                </c:pt>
                <c:pt idx="228">
                  <c:v>6028000</c:v>
                </c:pt>
                <c:pt idx="229">
                  <c:v>6218000</c:v>
                </c:pt>
                <c:pt idx="230">
                  <c:v>6720000</c:v>
                </c:pt>
                <c:pt idx="231">
                  <c:v>6092000</c:v>
                </c:pt>
                <c:pt idx="232">
                  <c:v>6316000</c:v>
                </c:pt>
                <c:pt idx="233">
                  <c:v>5472000</c:v>
                </c:pt>
                <c:pt idx="234">
                  <c:v>6750000</c:v>
                </c:pt>
                <c:pt idx="235">
                  <c:v>6658000</c:v>
                </c:pt>
                <c:pt idx="236">
                  <c:v>7078000</c:v>
                </c:pt>
                <c:pt idx="237">
                  <c:v>7858000</c:v>
                </c:pt>
                <c:pt idx="238">
                  <c:v>6870000</c:v>
                </c:pt>
                <c:pt idx="239">
                  <c:v>6622000</c:v>
                </c:pt>
                <c:pt idx="240">
                  <c:v>6418000</c:v>
                </c:pt>
                <c:pt idx="241">
                  <c:v>6344000</c:v>
                </c:pt>
                <c:pt idx="242">
                  <c:v>6784000</c:v>
                </c:pt>
                <c:pt idx="243">
                  <c:v>6598000</c:v>
                </c:pt>
                <c:pt idx="244">
                  <c:v>6130000</c:v>
                </c:pt>
                <c:pt idx="245">
                  <c:v>5346000</c:v>
                </c:pt>
                <c:pt idx="246">
                  <c:v>5050000</c:v>
                </c:pt>
                <c:pt idx="247">
                  <c:v>4018000</c:v>
                </c:pt>
                <c:pt idx="248">
                  <c:v>1866000</c:v>
                </c:pt>
                <c:pt idx="249">
                  <c:v>3324000</c:v>
                </c:pt>
                <c:pt idx="250">
                  <c:v>2652000</c:v>
                </c:pt>
                <c:pt idx="251">
                  <c:v>2810000</c:v>
                </c:pt>
                <c:pt idx="252">
                  <c:v>2812000</c:v>
                </c:pt>
                <c:pt idx="253">
                  <c:v>2868000</c:v>
                </c:pt>
                <c:pt idx="254">
                  <c:v>2438000</c:v>
                </c:pt>
                <c:pt idx="255">
                  <c:v>2518000</c:v>
                </c:pt>
                <c:pt idx="256">
                  <c:v>2440000</c:v>
                </c:pt>
                <c:pt idx="257">
                  <c:v>2204000</c:v>
                </c:pt>
                <c:pt idx="258">
                  <c:v>1900000</c:v>
                </c:pt>
                <c:pt idx="259">
                  <c:v>2094000</c:v>
                </c:pt>
                <c:pt idx="260">
                  <c:v>2028000</c:v>
                </c:pt>
                <c:pt idx="261">
                  <c:v>1836000</c:v>
                </c:pt>
                <c:pt idx="262">
                  <c:v>1674000</c:v>
                </c:pt>
                <c:pt idx="263">
                  <c:v>2070000</c:v>
                </c:pt>
                <c:pt idx="264">
                  <c:v>1350000</c:v>
                </c:pt>
                <c:pt idx="265">
                  <c:v>1326000</c:v>
                </c:pt>
                <c:pt idx="266">
                  <c:v>1426000</c:v>
                </c:pt>
                <c:pt idx="267">
                  <c:v>1200000</c:v>
                </c:pt>
                <c:pt idx="268">
                  <c:v>1194000</c:v>
                </c:pt>
                <c:pt idx="269">
                  <c:v>734000</c:v>
                </c:pt>
                <c:pt idx="270">
                  <c:v>708000</c:v>
                </c:pt>
                <c:pt idx="271">
                  <c:v>882000</c:v>
                </c:pt>
                <c:pt idx="272">
                  <c:v>868000</c:v>
                </c:pt>
                <c:pt idx="273">
                  <c:v>578000</c:v>
                </c:pt>
                <c:pt idx="274">
                  <c:v>568000</c:v>
                </c:pt>
                <c:pt idx="275">
                  <c:v>356000</c:v>
                </c:pt>
                <c:pt idx="276">
                  <c:v>428000</c:v>
                </c:pt>
                <c:pt idx="277">
                  <c:v>470000</c:v>
                </c:pt>
                <c:pt idx="278">
                  <c:v>364000</c:v>
                </c:pt>
                <c:pt idx="279">
                  <c:v>286000</c:v>
                </c:pt>
                <c:pt idx="280">
                  <c:v>198000</c:v>
                </c:pt>
                <c:pt idx="281">
                  <c:v>68000</c:v>
                </c:pt>
                <c:pt idx="282">
                  <c:v>56000</c:v>
                </c:pt>
                <c:pt idx="283">
                  <c:v>40000</c:v>
                </c:pt>
                <c:pt idx="284">
                  <c:v>40000</c:v>
                </c:pt>
                <c:pt idx="285">
                  <c:v>0</c:v>
                </c:pt>
                <c:pt idx="286">
                  <c:v>48000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48000</c:v>
                </c:pt>
                <c:pt idx="193">
                  <c:v>160000</c:v>
                </c:pt>
                <c:pt idx="194">
                  <c:v>56000</c:v>
                </c:pt>
                <c:pt idx="195">
                  <c:v>96000</c:v>
                </c:pt>
                <c:pt idx="196">
                  <c:v>184000</c:v>
                </c:pt>
                <c:pt idx="197">
                  <c:v>316000</c:v>
                </c:pt>
                <c:pt idx="198">
                  <c:v>368000</c:v>
                </c:pt>
                <c:pt idx="199">
                  <c:v>356000</c:v>
                </c:pt>
                <c:pt idx="200">
                  <c:v>432000</c:v>
                </c:pt>
                <c:pt idx="201">
                  <c:v>816000</c:v>
                </c:pt>
                <c:pt idx="202">
                  <c:v>1056000</c:v>
                </c:pt>
                <c:pt idx="203">
                  <c:v>944000</c:v>
                </c:pt>
                <c:pt idx="204">
                  <c:v>864000</c:v>
                </c:pt>
                <c:pt idx="205">
                  <c:v>1300000</c:v>
                </c:pt>
                <c:pt idx="206">
                  <c:v>1416000</c:v>
                </c:pt>
                <c:pt idx="207">
                  <c:v>1380000</c:v>
                </c:pt>
                <c:pt idx="208">
                  <c:v>1684000</c:v>
                </c:pt>
                <c:pt idx="209">
                  <c:v>1704000</c:v>
                </c:pt>
                <c:pt idx="210">
                  <c:v>1800000</c:v>
                </c:pt>
                <c:pt idx="211">
                  <c:v>1552000</c:v>
                </c:pt>
                <c:pt idx="212">
                  <c:v>1772000</c:v>
                </c:pt>
                <c:pt idx="213">
                  <c:v>1808000</c:v>
                </c:pt>
                <c:pt idx="214">
                  <c:v>1968000</c:v>
                </c:pt>
                <c:pt idx="215">
                  <c:v>1780000</c:v>
                </c:pt>
                <c:pt idx="216">
                  <c:v>1920000</c:v>
                </c:pt>
                <c:pt idx="217">
                  <c:v>1984000</c:v>
                </c:pt>
                <c:pt idx="218">
                  <c:v>1832000</c:v>
                </c:pt>
                <c:pt idx="219">
                  <c:v>1752000</c:v>
                </c:pt>
                <c:pt idx="220">
                  <c:v>1904000</c:v>
                </c:pt>
                <c:pt idx="221">
                  <c:v>2000000</c:v>
                </c:pt>
                <c:pt idx="222">
                  <c:v>1768000</c:v>
                </c:pt>
                <c:pt idx="223">
                  <c:v>2024000</c:v>
                </c:pt>
                <c:pt idx="224">
                  <c:v>1552000</c:v>
                </c:pt>
                <c:pt idx="225">
                  <c:v>1600000</c:v>
                </c:pt>
                <c:pt idx="226">
                  <c:v>1480000</c:v>
                </c:pt>
                <c:pt idx="227">
                  <c:v>1296000</c:v>
                </c:pt>
                <c:pt idx="228">
                  <c:v>1488000</c:v>
                </c:pt>
                <c:pt idx="229">
                  <c:v>1560000</c:v>
                </c:pt>
                <c:pt idx="230">
                  <c:v>1520000</c:v>
                </c:pt>
                <c:pt idx="231">
                  <c:v>1248000</c:v>
                </c:pt>
                <c:pt idx="232">
                  <c:v>1144000</c:v>
                </c:pt>
                <c:pt idx="233">
                  <c:v>1488000</c:v>
                </c:pt>
                <c:pt idx="234">
                  <c:v>1592000</c:v>
                </c:pt>
                <c:pt idx="235">
                  <c:v>1888000</c:v>
                </c:pt>
                <c:pt idx="236">
                  <c:v>1736000</c:v>
                </c:pt>
                <c:pt idx="237">
                  <c:v>1880000</c:v>
                </c:pt>
                <c:pt idx="238">
                  <c:v>1720000</c:v>
                </c:pt>
                <c:pt idx="239">
                  <c:v>1728000</c:v>
                </c:pt>
                <c:pt idx="240">
                  <c:v>1456000</c:v>
                </c:pt>
                <c:pt idx="241">
                  <c:v>1552000</c:v>
                </c:pt>
                <c:pt idx="242">
                  <c:v>1608000</c:v>
                </c:pt>
                <c:pt idx="243">
                  <c:v>1228000</c:v>
                </c:pt>
                <c:pt idx="244">
                  <c:v>1096000</c:v>
                </c:pt>
                <c:pt idx="245">
                  <c:v>952000</c:v>
                </c:pt>
                <c:pt idx="246">
                  <c:v>688000</c:v>
                </c:pt>
                <c:pt idx="247">
                  <c:v>608000</c:v>
                </c:pt>
                <c:pt idx="248">
                  <c:v>464000</c:v>
                </c:pt>
                <c:pt idx="249">
                  <c:v>680000</c:v>
                </c:pt>
                <c:pt idx="250">
                  <c:v>664000</c:v>
                </c:pt>
                <c:pt idx="251">
                  <c:v>488000</c:v>
                </c:pt>
                <c:pt idx="252">
                  <c:v>344000</c:v>
                </c:pt>
                <c:pt idx="253">
                  <c:v>320000</c:v>
                </c:pt>
                <c:pt idx="254">
                  <c:v>544000</c:v>
                </c:pt>
                <c:pt idx="255">
                  <c:v>456000</c:v>
                </c:pt>
                <c:pt idx="256">
                  <c:v>456000</c:v>
                </c:pt>
                <c:pt idx="257">
                  <c:v>448000</c:v>
                </c:pt>
                <c:pt idx="258">
                  <c:v>384000</c:v>
                </c:pt>
                <c:pt idx="259">
                  <c:v>392000</c:v>
                </c:pt>
                <c:pt idx="260">
                  <c:v>360000</c:v>
                </c:pt>
                <c:pt idx="261">
                  <c:v>424000</c:v>
                </c:pt>
                <c:pt idx="262">
                  <c:v>400000</c:v>
                </c:pt>
                <c:pt idx="263">
                  <c:v>408000</c:v>
                </c:pt>
                <c:pt idx="264">
                  <c:v>184000</c:v>
                </c:pt>
                <c:pt idx="265">
                  <c:v>208000</c:v>
                </c:pt>
                <c:pt idx="266">
                  <c:v>160000</c:v>
                </c:pt>
                <c:pt idx="267">
                  <c:v>56000</c:v>
                </c:pt>
                <c:pt idx="268">
                  <c:v>216000</c:v>
                </c:pt>
                <c:pt idx="269">
                  <c:v>120000</c:v>
                </c:pt>
                <c:pt idx="270">
                  <c:v>160000</c:v>
                </c:pt>
                <c:pt idx="271">
                  <c:v>144000</c:v>
                </c:pt>
                <c:pt idx="272">
                  <c:v>168000</c:v>
                </c:pt>
                <c:pt idx="273">
                  <c:v>120000</c:v>
                </c:pt>
                <c:pt idx="274">
                  <c:v>88000</c:v>
                </c:pt>
                <c:pt idx="275">
                  <c:v>72000</c:v>
                </c:pt>
                <c:pt idx="276">
                  <c:v>80000</c:v>
                </c:pt>
                <c:pt idx="277">
                  <c:v>64000</c:v>
                </c:pt>
                <c:pt idx="278">
                  <c:v>40000</c:v>
                </c:pt>
                <c:pt idx="279">
                  <c:v>32000</c:v>
                </c:pt>
                <c:pt idx="280">
                  <c:v>24000</c:v>
                </c:pt>
                <c:pt idx="281">
                  <c:v>0</c:v>
                </c:pt>
                <c:pt idx="282">
                  <c:v>24000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1474000</c:v>
                </c:pt>
                <c:pt idx="2">
                  <c:v>3614000</c:v>
                </c:pt>
                <c:pt idx="3">
                  <c:v>3530000</c:v>
                </c:pt>
                <c:pt idx="4">
                  <c:v>2542000</c:v>
                </c:pt>
                <c:pt idx="5">
                  <c:v>4338000</c:v>
                </c:pt>
                <c:pt idx="6">
                  <c:v>2634000</c:v>
                </c:pt>
                <c:pt idx="7">
                  <c:v>2076000</c:v>
                </c:pt>
                <c:pt idx="8">
                  <c:v>2296000</c:v>
                </c:pt>
                <c:pt idx="9">
                  <c:v>3248000</c:v>
                </c:pt>
                <c:pt idx="10">
                  <c:v>3196000</c:v>
                </c:pt>
                <c:pt idx="11">
                  <c:v>3502000</c:v>
                </c:pt>
                <c:pt idx="12">
                  <c:v>3384000</c:v>
                </c:pt>
                <c:pt idx="13">
                  <c:v>2466000</c:v>
                </c:pt>
                <c:pt idx="14">
                  <c:v>2208000</c:v>
                </c:pt>
                <c:pt idx="15">
                  <c:v>1264000</c:v>
                </c:pt>
                <c:pt idx="16">
                  <c:v>2682000</c:v>
                </c:pt>
                <c:pt idx="17">
                  <c:v>3916000</c:v>
                </c:pt>
                <c:pt idx="18">
                  <c:v>2940000</c:v>
                </c:pt>
                <c:pt idx="19">
                  <c:v>3698000</c:v>
                </c:pt>
                <c:pt idx="20">
                  <c:v>2536000</c:v>
                </c:pt>
                <c:pt idx="21">
                  <c:v>1996000</c:v>
                </c:pt>
                <c:pt idx="22">
                  <c:v>2288000</c:v>
                </c:pt>
                <c:pt idx="23">
                  <c:v>3492000</c:v>
                </c:pt>
                <c:pt idx="24">
                  <c:v>3858000</c:v>
                </c:pt>
                <c:pt idx="25">
                  <c:v>4412000</c:v>
                </c:pt>
                <c:pt idx="26">
                  <c:v>3790000</c:v>
                </c:pt>
                <c:pt idx="27">
                  <c:v>4138000</c:v>
                </c:pt>
                <c:pt idx="28">
                  <c:v>2014000</c:v>
                </c:pt>
                <c:pt idx="29">
                  <c:v>2204000</c:v>
                </c:pt>
                <c:pt idx="30">
                  <c:v>3494000</c:v>
                </c:pt>
                <c:pt idx="31">
                  <c:v>4218000</c:v>
                </c:pt>
                <c:pt idx="32">
                  <c:v>3980000</c:v>
                </c:pt>
                <c:pt idx="33">
                  <c:v>3552000</c:v>
                </c:pt>
                <c:pt idx="34">
                  <c:v>3224000</c:v>
                </c:pt>
                <c:pt idx="35">
                  <c:v>2232000</c:v>
                </c:pt>
                <c:pt idx="36">
                  <c:v>1778000</c:v>
                </c:pt>
                <c:pt idx="37">
                  <c:v>3514000</c:v>
                </c:pt>
                <c:pt idx="38">
                  <c:v>4202000</c:v>
                </c:pt>
                <c:pt idx="39">
                  <c:v>4092000</c:v>
                </c:pt>
                <c:pt idx="40">
                  <c:v>3300000</c:v>
                </c:pt>
                <c:pt idx="41">
                  <c:v>2638000</c:v>
                </c:pt>
                <c:pt idx="42">
                  <c:v>2188000</c:v>
                </c:pt>
                <c:pt idx="43">
                  <c:v>2176000</c:v>
                </c:pt>
                <c:pt idx="44">
                  <c:v>3260000</c:v>
                </c:pt>
                <c:pt idx="45">
                  <c:v>3958000</c:v>
                </c:pt>
                <c:pt idx="46">
                  <c:v>3608000</c:v>
                </c:pt>
                <c:pt idx="47">
                  <c:v>2786000</c:v>
                </c:pt>
                <c:pt idx="48">
                  <c:v>3666000</c:v>
                </c:pt>
                <c:pt idx="49">
                  <c:v>1714000</c:v>
                </c:pt>
                <c:pt idx="50">
                  <c:v>1210000</c:v>
                </c:pt>
                <c:pt idx="51">
                  <c:v>2912000</c:v>
                </c:pt>
                <c:pt idx="52">
                  <c:v>3636000</c:v>
                </c:pt>
                <c:pt idx="53">
                  <c:v>3038000</c:v>
                </c:pt>
                <c:pt idx="54">
                  <c:v>2700000</c:v>
                </c:pt>
                <c:pt idx="55">
                  <c:v>3040000</c:v>
                </c:pt>
                <c:pt idx="56">
                  <c:v>1696000</c:v>
                </c:pt>
                <c:pt idx="57">
                  <c:v>1926000</c:v>
                </c:pt>
                <c:pt idx="58">
                  <c:v>3634000</c:v>
                </c:pt>
                <c:pt idx="59">
                  <c:v>3538000</c:v>
                </c:pt>
                <c:pt idx="60">
                  <c:v>4738000</c:v>
                </c:pt>
                <c:pt idx="61">
                  <c:v>2460000</c:v>
                </c:pt>
                <c:pt idx="62">
                  <c:v>2578000</c:v>
                </c:pt>
                <c:pt idx="63">
                  <c:v>2150000</c:v>
                </c:pt>
                <c:pt idx="64">
                  <c:v>2020000</c:v>
                </c:pt>
                <c:pt idx="65">
                  <c:v>3308000</c:v>
                </c:pt>
                <c:pt idx="66">
                  <c:v>3778000</c:v>
                </c:pt>
                <c:pt idx="67">
                  <c:v>5322000</c:v>
                </c:pt>
                <c:pt idx="68">
                  <c:v>2738000</c:v>
                </c:pt>
                <c:pt idx="69">
                  <c:v>2240000</c:v>
                </c:pt>
                <c:pt idx="70">
                  <c:v>2528000</c:v>
                </c:pt>
                <c:pt idx="71">
                  <c:v>2294000</c:v>
                </c:pt>
                <c:pt idx="72">
                  <c:v>3646000</c:v>
                </c:pt>
                <c:pt idx="73">
                  <c:v>4604000</c:v>
                </c:pt>
                <c:pt idx="74">
                  <c:v>5234000</c:v>
                </c:pt>
                <c:pt idx="75">
                  <c:v>3618000</c:v>
                </c:pt>
                <c:pt idx="76">
                  <c:v>3272000</c:v>
                </c:pt>
                <c:pt idx="77">
                  <c:v>2756000</c:v>
                </c:pt>
                <c:pt idx="78">
                  <c:v>2550000</c:v>
                </c:pt>
                <c:pt idx="79">
                  <c:v>4008000</c:v>
                </c:pt>
                <c:pt idx="80">
                  <c:v>5048000</c:v>
                </c:pt>
                <c:pt idx="81">
                  <c:v>6320000</c:v>
                </c:pt>
                <c:pt idx="82">
                  <c:v>5266000</c:v>
                </c:pt>
                <c:pt idx="83">
                  <c:v>3244000</c:v>
                </c:pt>
                <c:pt idx="84">
                  <c:v>3570000</c:v>
                </c:pt>
                <c:pt idx="85">
                  <c:v>3308000</c:v>
                </c:pt>
                <c:pt idx="86">
                  <c:v>5276000</c:v>
                </c:pt>
                <c:pt idx="87">
                  <c:v>5456000</c:v>
                </c:pt>
                <c:pt idx="88">
                  <c:v>7870000</c:v>
                </c:pt>
                <c:pt idx="89">
                  <c:v>4420000</c:v>
                </c:pt>
                <c:pt idx="90">
                  <c:v>4494000</c:v>
                </c:pt>
                <c:pt idx="91">
                  <c:v>3482000</c:v>
                </c:pt>
                <c:pt idx="92">
                  <c:v>4186000</c:v>
                </c:pt>
                <c:pt idx="93">
                  <c:v>6302000</c:v>
                </c:pt>
                <c:pt idx="94">
                  <c:v>6704000</c:v>
                </c:pt>
                <c:pt idx="95">
                  <c:v>7378000</c:v>
                </c:pt>
                <c:pt idx="96">
                  <c:v>6108000</c:v>
                </c:pt>
                <c:pt idx="97">
                  <c:v>5972000</c:v>
                </c:pt>
                <c:pt idx="98">
                  <c:v>5506000</c:v>
                </c:pt>
                <c:pt idx="99">
                  <c:v>5360000</c:v>
                </c:pt>
                <c:pt idx="100">
                  <c:v>6636000</c:v>
                </c:pt>
                <c:pt idx="101">
                  <c:v>8444000</c:v>
                </c:pt>
                <c:pt idx="102">
                  <c:v>9674000</c:v>
                </c:pt>
                <c:pt idx="103">
                  <c:v>7180000</c:v>
                </c:pt>
                <c:pt idx="104">
                  <c:v>7594000</c:v>
                </c:pt>
                <c:pt idx="105">
                  <c:v>8040000</c:v>
                </c:pt>
                <c:pt idx="106">
                  <c:v>7516000</c:v>
                </c:pt>
                <c:pt idx="107">
                  <c:v>5848000</c:v>
                </c:pt>
                <c:pt idx="108">
                  <c:v>9086000</c:v>
                </c:pt>
                <c:pt idx="109">
                  <c:v>11386000</c:v>
                </c:pt>
                <c:pt idx="110">
                  <c:v>9068000</c:v>
                </c:pt>
                <c:pt idx="111">
                  <c:v>9394000</c:v>
                </c:pt>
                <c:pt idx="112">
                  <c:v>9354000</c:v>
                </c:pt>
                <c:pt idx="113">
                  <c:v>7374000</c:v>
                </c:pt>
                <c:pt idx="114">
                  <c:v>9450000</c:v>
                </c:pt>
                <c:pt idx="115">
                  <c:v>9864000</c:v>
                </c:pt>
                <c:pt idx="116">
                  <c:v>11428000</c:v>
                </c:pt>
                <c:pt idx="117">
                  <c:v>9580000</c:v>
                </c:pt>
                <c:pt idx="118">
                  <c:v>10376000</c:v>
                </c:pt>
                <c:pt idx="119">
                  <c:v>10216000</c:v>
                </c:pt>
                <c:pt idx="120">
                  <c:v>10010000</c:v>
                </c:pt>
                <c:pt idx="121">
                  <c:v>14442000</c:v>
                </c:pt>
                <c:pt idx="122">
                  <c:v>12738000</c:v>
                </c:pt>
                <c:pt idx="123">
                  <c:v>13926000</c:v>
                </c:pt>
                <c:pt idx="124">
                  <c:v>10046000</c:v>
                </c:pt>
                <c:pt idx="125">
                  <c:v>11838000</c:v>
                </c:pt>
                <c:pt idx="126">
                  <c:v>11726000</c:v>
                </c:pt>
                <c:pt idx="127">
                  <c:v>12700000</c:v>
                </c:pt>
                <c:pt idx="128">
                  <c:v>13936000</c:v>
                </c:pt>
                <c:pt idx="129">
                  <c:v>14522000</c:v>
                </c:pt>
                <c:pt idx="130">
                  <c:v>15176000</c:v>
                </c:pt>
                <c:pt idx="131">
                  <c:v>12198000</c:v>
                </c:pt>
                <c:pt idx="132">
                  <c:v>13038000</c:v>
                </c:pt>
                <c:pt idx="133">
                  <c:v>12232000</c:v>
                </c:pt>
                <c:pt idx="134">
                  <c:v>13758000</c:v>
                </c:pt>
                <c:pt idx="135">
                  <c:v>13598000</c:v>
                </c:pt>
                <c:pt idx="136">
                  <c:v>13760000</c:v>
                </c:pt>
                <c:pt idx="137">
                  <c:v>14364000</c:v>
                </c:pt>
                <c:pt idx="138">
                  <c:v>10204000</c:v>
                </c:pt>
                <c:pt idx="139">
                  <c:v>10632000</c:v>
                </c:pt>
                <c:pt idx="140">
                  <c:v>11086000</c:v>
                </c:pt>
                <c:pt idx="141">
                  <c:v>11764000</c:v>
                </c:pt>
                <c:pt idx="142">
                  <c:v>11190000</c:v>
                </c:pt>
                <c:pt idx="143">
                  <c:v>12568000</c:v>
                </c:pt>
                <c:pt idx="144">
                  <c:v>12468000</c:v>
                </c:pt>
                <c:pt idx="145">
                  <c:v>9430000</c:v>
                </c:pt>
                <c:pt idx="146">
                  <c:v>9088000</c:v>
                </c:pt>
                <c:pt idx="147">
                  <c:v>9158000</c:v>
                </c:pt>
                <c:pt idx="148">
                  <c:v>6926000</c:v>
                </c:pt>
                <c:pt idx="149">
                  <c:v>9812000</c:v>
                </c:pt>
                <c:pt idx="150">
                  <c:v>8150000</c:v>
                </c:pt>
                <c:pt idx="151">
                  <c:v>11886000</c:v>
                </c:pt>
                <c:pt idx="152">
                  <c:v>8804000</c:v>
                </c:pt>
                <c:pt idx="153">
                  <c:v>8372000</c:v>
                </c:pt>
                <c:pt idx="154">
                  <c:v>7268000</c:v>
                </c:pt>
                <c:pt idx="155">
                  <c:v>9624000</c:v>
                </c:pt>
                <c:pt idx="156">
                  <c:v>8966000</c:v>
                </c:pt>
                <c:pt idx="157">
                  <c:v>8540000</c:v>
                </c:pt>
                <c:pt idx="158">
                  <c:v>11514000</c:v>
                </c:pt>
                <c:pt idx="159">
                  <c:v>7430000</c:v>
                </c:pt>
                <c:pt idx="160">
                  <c:v>6650000</c:v>
                </c:pt>
                <c:pt idx="161">
                  <c:v>6422000</c:v>
                </c:pt>
                <c:pt idx="162">
                  <c:v>7704000</c:v>
                </c:pt>
                <c:pt idx="163">
                  <c:v>6380000</c:v>
                </c:pt>
                <c:pt idx="164">
                  <c:v>7304000</c:v>
                </c:pt>
                <c:pt idx="165">
                  <c:v>7392000</c:v>
                </c:pt>
                <c:pt idx="166">
                  <c:v>4680000</c:v>
                </c:pt>
                <c:pt idx="167">
                  <c:v>5272000</c:v>
                </c:pt>
                <c:pt idx="168">
                  <c:v>3974000</c:v>
                </c:pt>
                <c:pt idx="169">
                  <c:v>3118000</c:v>
                </c:pt>
                <c:pt idx="170">
                  <c:v>5272000</c:v>
                </c:pt>
                <c:pt idx="171">
                  <c:v>3198000</c:v>
                </c:pt>
                <c:pt idx="172">
                  <c:v>4786000</c:v>
                </c:pt>
                <c:pt idx="173">
                  <c:v>3834000</c:v>
                </c:pt>
                <c:pt idx="174">
                  <c:v>2284000</c:v>
                </c:pt>
                <c:pt idx="175">
                  <c:v>1954000</c:v>
                </c:pt>
                <c:pt idx="176">
                  <c:v>3146000</c:v>
                </c:pt>
                <c:pt idx="177">
                  <c:v>3772000</c:v>
                </c:pt>
                <c:pt idx="178">
                  <c:v>2914000</c:v>
                </c:pt>
                <c:pt idx="179">
                  <c:v>3448000</c:v>
                </c:pt>
                <c:pt idx="180">
                  <c:v>2228000</c:v>
                </c:pt>
                <c:pt idx="181">
                  <c:v>2768000</c:v>
                </c:pt>
                <c:pt idx="182">
                  <c:v>1324000</c:v>
                </c:pt>
                <c:pt idx="183">
                  <c:v>1408000</c:v>
                </c:pt>
                <c:pt idx="184">
                  <c:v>310000</c:v>
                </c:pt>
                <c:pt idx="185">
                  <c:v>1840000</c:v>
                </c:pt>
                <c:pt idx="186">
                  <c:v>2642000</c:v>
                </c:pt>
                <c:pt idx="187">
                  <c:v>2236000</c:v>
                </c:pt>
                <c:pt idx="188">
                  <c:v>1978000</c:v>
                </c:pt>
                <c:pt idx="189">
                  <c:v>1172000</c:v>
                </c:pt>
                <c:pt idx="190">
                  <c:v>1372000</c:v>
                </c:pt>
                <c:pt idx="191">
                  <c:v>1464000</c:v>
                </c:pt>
                <c:pt idx="192">
                  <c:v>1784000</c:v>
                </c:pt>
                <c:pt idx="193">
                  <c:v>2362000</c:v>
                </c:pt>
                <c:pt idx="194">
                  <c:v>1946000</c:v>
                </c:pt>
                <c:pt idx="195">
                  <c:v>1794000</c:v>
                </c:pt>
                <c:pt idx="196">
                  <c:v>1154000</c:v>
                </c:pt>
                <c:pt idx="197">
                  <c:v>1160000</c:v>
                </c:pt>
                <c:pt idx="198">
                  <c:v>796000</c:v>
                </c:pt>
                <c:pt idx="199">
                  <c:v>1314000</c:v>
                </c:pt>
                <c:pt idx="200">
                  <c:v>1986000</c:v>
                </c:pt>
                <c:pt idx="201">
                  <c:v>1946000</c:v>
                </c:pt>
                <c:pt idx="202">
                  <c:v>944000</c:v>
                </c:pt>
                <c:pt idx="203">
                  <c:v>870000</c:v>
                </c:pt>
                <c:pt idx="204">
                  <c:v>618000</c:v>
                </c:pt>
                <c:pt idx="205">
                  <c:v>712000</c:v>
                </c:pt>
                <c:pt idx="206">
                  <c:v>1286000</c:v>
                </c:pt>
                <c:pt idx="207">
                  <c:v>1220000</c:v>
                </c:pt>
                <c:pt idx="208">
                  <c:v>2202000</c:v>
                </c:pt>
                <c:pt idx="209">
                  <c:v>1430000</c:v>
                </c:pt>
                <c:pt idx="210">
                  <c:v>1106000</c:v>
                </c:pt>
                <c:pt idx="211">
                  <c:v>720000</c:v>
                </c:pt>
                <c:pt idx="212">
                  <c:v>994000</c:v>
                </c:pt>
                <c:pt idx="213">
                  <c:v>1942000</c:v>
                </c:pt>
                <c:pt idx="214">
                  <c:v>1708000</c:v>
                </c:pt>
                <c:pt idx="215">
                  <c:v>2304000</c:v>
                </c:pt>
                <c:pt idx="216">
                  <c:v>1782000</c:v>
                </c:pt>
                <c:pt idx="217">
                  <c:v>1182000</c:v>
                </c:pt>
                <c:pt idx="218">
                  <c:v>960000</c:v>
                </c:pt>
                <c:pt idx="219">
                  <c:v>1422000</c:v>
                </c:pt>
                <c:pt idx="220">
                  <c:v>1966000</c:v>
                </c:pt>
                <c:pt idx="221">
                  <c:v>2200000</c:v>
                </c:pt>
                <c:pt idx="222">
                  <c:v>1754000</c:v>
                </c:pt>
                <c:pt idx="223">
                  <c:v>1096000</c:v>
                </c:pt>
                <c:pt idx="224">
                  <c:v>912000</c:v>
                </c:pt>
                <c:pt idx="225">
                  <c:v>1090000</c:v>
                </c:pt>
                <c:pt idx="226">
                  <c:v>1294000</c:v>
                </c:pt>
                <c:pt idx="227">
                  <c:v>1634000</c:v>
                </c:pt>
                <c:pt idx="228">
                  <c:v>2472000</c:v>
                </c:pt>
                <c:pt idx="229">
                  <c:v>1222000</c:v>
                </c:pt>
                <c:pt idx="230">
                  <c:v>1290000</c:v>
                </c:pt>
                <c:pt idx="231">
                  <c:v>970000</c:v>
                </c:pt>
                <c:pt idx="232">
                  <c:v>1252000</c:v>
                </c:pt>
                <c:pt idx="233">
                  <c:v>1396000</c:v>
                </c:pt>
                <c:pt idx="234">
                  <c:v>1842000</c:v>
                </c:pt>
                <c:pt idx="235">
                  <c:v>1748000</c:v>
                </c:pt>
                <c:pt idx="236">
                  <c:v>1140000</c:v>
                </c:pt>
                <c:pt idx="237">
                  <c:v>1570000</c:v>
                </c:pt>
                <c:pt idx="238">
                  <c:v>872000</c:v>
                </c:pt>
                <c:pt idx="239">
                  <c:v>994000</c:v>
                </c:pt>
                <c:pt idx="240">
                  <c:v>898000</c:v>
                </c:pt>
                <c:pt idx="241">
                  <c:v>1484000</c:v>
                </c:pt>
                <c:pt idx="242">
                  <c:v>1936000</c:v>
                </c:pt>
                <c:pt idx="243">
                  <c:v>1460000</c:v>
                </c:pt>
                <c:pt idx="244">
                  <c:v>1392000</c:v>
                </c:pt>
                <c:pt idx="245">
                  <c:v>958000</c:v>
                </c:pt>
                <c:pt idx="246">
                  <c:v>578000</c:v>
                </c:pt>
                <c:pt idx="247">
                  <c:v>786000</c:v>
                </c:pt>
                <c:pt idx="248">
                  <c:v>820000</c:v>
                </c:pt>
                <c:pt idx="249">
                  <c:v>1624000</c:v>
                </c:pt>
                <c:pt idx="250">
                  <c:v>1178000</c:v>
                </c:pt>
                <c:pt idx="251">
                  <c:v>1436000</c:v>
                </c:pt>
                <c:pt idx="252">
                  <c:v>776000</c:v>
                </c:pt>
                <c:pt idx="253">
                  <c:v>914000</c:v>
                </c:pt>
                <c:pt idx="254">
                  <c:v>1160000</c:v>
                </c:pt>
                <c:pt idx="255">
                  <c:v>1602000</c:v>
                </c:pt>
                <c:pt idx="256">
                  <c:v>2170000</c:v>
                </c:pt>
                <c:pt idx="257">
                  <c:v>1040000</c:v>
                </c:pt>
                <c:pt idx="258">
                  <c:v>946000</c:v>
                </c:pt>
                <c:pt idx="259">
                  <c:v>998000</c:v>
                </c:pt>
                <c:pt idx="260">
                  <c:v>1198000</c:v>
                </c:pt>
                <c:pt idx="261">
                  <c:v>1354000</c:v>
                </c:pt>
                <c:pt idx="262">
                  <c:v>1412000</c:v>
                </c:pt>
                <c:pt idx="263">
                  <c:v>1954000</c:v>
                </c:pt>
                <c:pt idx="264">
                  <c:v>1528000</c:v>
                </c:pt>
                <c:pt idx="265">
                  <c:v>1612000</c:v>
                </c:pt>
                <c:pt idx="266">
                  <c:v>1518000</c:v>
                </c:pt>
                <c:pt idx="267">
                  <c:v>1664000</c:v>
                </c:pt>
                <c:pt idx="268">
                  <c:v>1798000</c:v>
                </c:pt>
                <c:pt idx="269">
                  <c:v>2592000</c:v>
                </c:pt>
                <c:pt idx="270">
                  <c:v>2538000</c:v>
                </c:pt>
                <c:pt idx="271">
                  <c:v>2014000</c:v>
                </c:pt>
                <c:pt idx="272">
                  <c:v>2770000</c:v>
                </c:pt>
                <c:pt idx="273">
                  <c:v>1940000</c:v>
                </c:pt>
                <c:pt idx="274">
                  <c:v>2780000</c:v>
                </c:pt>
                <c:pt idx="275">
                  <c:v>3136000</c:v>
                </c:pt>
                <c:pt idx="276">
                  <c:v>2988000</c:v>
                </c:pt>
                <c:pt idx="277">
                  <c:v>3898000</c:v>
                </c:pt>
                <c:pt idx="278">
                  <c:v>2968000</c:v>
                </c:pt>
                <c:pt idx="279">
                  <c:v>3702000</c:v>
                </c:pt>
                <c:pt idx="280">
                  <c:v>3364000</c:v>
                </c:pt>
                <c:pt idx="281">
                  <c:v>3688000</c:v>
                </c:pt>
                <c:pt idx="282">
                  <c:v>3384000</c:v>
                </c:pt>
                <c:pt idx="283">
                  <c:v>3838000</c:v>
                </c:pt>
                <c:pt idx="284">
                  <c:v>5426000</c:v>
                </c:pt>
                <c:pt idx="285">
                  <c:v>4488000</c:v>
                </c:pt>
                <c:pt idx="286">
                  <c:v>5122000</c:v>
                </c:pt>
                <c:pt idx="287">
                  <c:v>4038000</c:v>
                </c:pt>
                <c:pt idx="288">
                  <c:v>4828000</c:v>
                </c:pt>
                <c:pt idx="289">
                  <c:v>4874000</c:v>
                </c:pt>
                <c:pt idx="290">
                  <c:v>5360000</c:v>
                </c:pt>
                <c:pt idx="291">
                  <c:v>7922000</c:v>
                </c:pt>
                <c:pt idx="292">
                  <c:v>6968000</c:v>
                </c:pt>
                <c:pt idx="293">
                  <c:v>5676000</c:v>
                </c:pt>
                <c:pt idx="294">
                  <c:v>4330000</c:v>
                </c:pt>
                <c:pt idx="295">
                  <c:v>5298000</c:v>
                </c:pt>
                <c:pt idx="296">
                  <c:v>6024000</c:v>
                </c:pt>
                <c:pt idx="297">
                  <c:v>7586000</c:v>
                </c:pt>
                <c:pt idx="298">
                  <c:v>8346000</c:v>
                </c:pt>
                <c:pt idx="299">
                  <c:v>6778000</c:v>
                </c:pt>
                <c:pt idx="300">
                  <c:v>4528000</c:v>
                </c:pt>
                <c:pt idx="301">
                  <c:v>3562000</c:v>
                </c:pt>
                <c:pt idx="302">
                  <c:v>5920000</c:v>
                </c:pt>
                <c:pt idx="303">
                  <c:v>6544000</c:v>
                </c:pt>
                <c:pt idx="304">
                  <c:v>7944000</c:v>
                </c:pt>
                <c:pt idx="305">
                  <c:v>7094000</c:v>
                </c:pt>
                <c:pt idx="306">
                  <c:v>6332000</c:v>
                </c:pt>
                <c:pt idx="307">
                  <c:v>4690000</c:v>
                </c:pt>
                <c:pt idx="308">
                  <c:v>3240000</c:v>
                </c:pt>
                <c:pt idx="309">
                  <c:v>4926000</c:v>
                </c:pt>
                <c:pt idx="310">
                  <c:v>5620000</c:v>
                </c:pt>
                <c:pt idx="311">
                  <c:v>6424000</c:v>
                </c:pt>
                <c:pt idx="312">
                  <c:v>6240000</c:v>
                </c:pt>
                <c:pt idx="313">
                  <c:v>3386000</c:v>
                </c:pt>
                <c:pt idx="314">
                  <c:v>2802000</c:v>
                </c:pt>
                <c:pt idx="315">
                  <c:v>2856000</c:v>
                </c:pt>
                <c:pt idx="316">
                  <c:v>4332000</c:v>
                </c:pt>
                <c:pt idx="317">
                  <c:v>5330000</c:v>
                </c:pt>
                <c:pt idx="318">
                  <c:v>4460000</c:v>
                </c:pt>
                <c:pt idx="319">
                  <c:v>5194000</c:v>
                </c:pt>
                <c:pt idx="320">
                  <c:v>4018000</c:v>
                </c:pt>
                <c:pt idx="321">
                  <c:v>3258000</c:v>
                </c:pt>
                <c:pt idx="322">
                  <c:v>2476000</c:v>
                </c:pt>
                <c:pt idx="323">
                  <c:v>2932000</c:v>
                </c:pt>
                <c:pt idx="324">
                  <c:v>3720000</c:v>
                </c:pt>
                <c:pt idx="325">
                  <c:v>4668000</c:v>
                </c:pt>
                <c:pt idx="326">
                  <c:v>4312000</c:v>
                </c:pt>
                <c:pt idx="327">
                  <c:v>2234000</c:v>
                </c:pt>
                <c:pt idx="328">
                  <c:v>2556000</c:v>
                </c:pt>
                <c:pt idx="329">
                  <c:v>1744000</c:v>
                </c:pt>
                <c:pt idx="330">
                  <c:v>2406000</c:v>
                </c:pt>
                <c:pt idx="331">
                  <c:v>2726000</c:v>
                </c:pt>
                <c:pt idx="332">
                  <c:v>3250000</c:v>
                </c:pt>
                <c:pt idx="333">
                  <c:v>4398000</c:v>
                </c:pt>
                <c:pt idx="334">
                  <c:v>2788000</c:v>
                </c:pt>
                <c:pt idx="335">
                  <c:v>3052000</c:v>
                </c:pt>
                <c:pt idx="336">
                  <c:v>1782000</c:v>
                </c:pt>
                <c:pt idx="337">
                  <c:v>3036000</c:v>
                </c:pt>
                <c:pt idx="338">
                  <c:v>3104000</c:v>
                </c:pt>
                <c:pt idx="339">
                  <c:v>3770000</c:v>
                </c:pt>
                <c:pt idx="340">
                  <c:v>5328000</c:v>
                </c:pt>
                <c:pt idx="341">
                  <c:v>3034000</c:v>
                </c:pt>
                <c:pt idx="342">
                  <c:v>3052000</c:v>
                </c:pt>
                <c:pt idx="343">
                  <c:v>2424000</c:v>
                </c:pt>
                <c:pt idx="344">
                  <c:v>2338000</c:v>
                </c:pt>
                <c:pt idx="345">
                  <c:v>3416000</c:v>
                </c:pt>
                <c:pt idx="346">
                  <c:v>4718000</c:v>
                </c:pt>
                <c:pt idx="347">
                  <c:v>5288000</c:v>
                </c:pt>
                <c:pt idx="348">
                  <c:v>3614000</c:v>
                </c:pt>
                <c:pt idx="349">
                  <c:v>2854000</c:v>
                </c:pt>
                <c:pt idx="350">
                  <c:v>3026000</c:v>
                </c:pt>
                <c:pt idx="351">
                  <c:v>2590000</c:v>
                </c:pt>
                <c:pt idx="352">
                  <c:v>3186000</c:v>
                </c:pt>
                <c:pt idx="353">
                  <c:v>3940000</c:v>
                </c:pt>
                <c:pt idx="354">
                  <c:v>5396000</c:v>
                </c:pt>
                <c:pt idx="355">
                  <c:v>3594000</c:v>
                </c:pt>
                <c:pt idx="356">
                  <c:v>3714000</c:v>
                </c:pt>
                <c:pt idx="357">
                  <c:v>1326000</c:v>
                </c:pt>
                <c:pt idx="358">
                  <c:v>0</c:v>
                </c:pt>
                <c:pt idx="359">
                  <c:v>2772000</c:v>
                </c:pt>
                <c:pt idx="360">
                  <c:v>4232000</c:v>
                </c:pt>
                <c:pt idx="361">
                  <c:v>5738000</c:v>
                </c:pt>
                <c:pt idx="362">
                  <c:v>3696000</c:v>
                </c:pt>
                <c:pt idx="363">
                  <c:v>4258000</c:v>
                </c:pt>
                <c:pt idx="364">
                  <c:v>1382000</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48000</c:v>
                </c:pt>
                <c:pt idx="200">
                  <c:v>104000</c:v>
                </c:pt>
                <c:pt idx="201">
                  <c:v>56000</c:v>
                </c:pt>
                <c:pt idx="202">
                  <c:v>80000</c:v>
                </c:pt>
                <c:pt idx="203">
                  <c:v>16000</c:v>
                </c:pt>
                <c:pt idx="204">
                  <c:v>176000</c:v>
                </c:pt>
                <c:pt idx="205">
                  <c:v>168000</c:v>
                </c:pt>
                <c:pt idx="206">
                  <c:v>120000</c:v>
                </c:pt>
                <c:pt idx="207">
                  <c:v>184000</c:v>
                </c:pt>
                <c:pt idx="208">
                  <c:v>296000</c:v>
                </c:pt>
                <c:pt idx="209">
                  <c:v>344000</c:v>
                </c:pt>
                <c:pt idx="210">
                  <c:v>384000</c:v>
                </c:pt>
                <c:pt idx="211">
                  <c:v>640000</c:v>
                </c:pt>
                <c:pt idx="212">
                  <c:v>656000</c:v>
                </c:pt>
                <c:pt idx="213">
                  <c:v>592000</c:v>
                </c:pt>
                <c:pt idx="214">
                  <c:v>760000</c:v>
                </c:pt>
                <c:pt idx="215">
                  <c:v>1024000</c:v>
                </c:pt>
                <c:pt idx="216">
                  <c:v>1160000</c:v>
                </c:pt>
                <c:pt idx="217">
                  <c:v>1096000</c:v>
                </c:pt>
                <c:pt idx="218">
                  <c:v>856000</c:v>
                </c:pt>
                <c:pt idx="219">
                  <c:v>824000</c:v>
                </c:pt>
                <c:pt idx="220">
                  <c:v>1072000</c:v>
                </c:pt>
                <c:pt idx="221">
                  <c:v>1456000</c:v>
                </c:pt>
                <c:pt idx="222">
                  <c:v>1344000</c:v>
                </c:pt>
                <c:pt idx="223">
                  <c:v>1352000</c:v>
                </c:pt>
                <c:pt idx="224">
                  <c:v>1232000</c:v>
                </c:pt>
                <c:pt idx="225">
                  <c:v>1152000</c:v>
                </c:pt>
                <c:pt idx="226">
                  <c:v>1186000</c:v>
                </c:pt>
                <c:pt idx="227">
                  <c:v>1320000</c:v>
                </c:pt>
                <c:pt idx="228">
                  <c:v>1448000</c:v>
                </c:pt>
                <c:pt idx="229">
                  <c:v>1360000</c:v>
                </c:pt>
                <c:pt idx="230">
                  <c:v>1280000</c:v>
                </c:pt>
                <c:pt idx="231">
                  <c:v>1472000</c:v>
                </c:pt>
                <c:pt idx="232">
                  <c:v>1640000</c:v>
                </c:pt>
                <c:pt idx="233">
                  <c:v>1584000</c:v>
                </c:pt>
                <c:pt idx="234">
                  <c:v>1888000</c:v>
                </c:pt>
                <c:pt idx="235">
                  <c:v>2096000</c:v>
                </c:pt>
                <c:pt idx="236">
                  <c:v>2008000</c:v>
                </c:pt>
                <c:pt idx="237">
                  <c:v>2568000</c:v>
                </c:pt>
                <c:pt idx="238">
                  <c:v>2592000</c:v>
                </c:pt>
                <c:pt idx="239">
                  <c:v>2664000</c:v>
                </c:pt>
                <c:pt idx="240">
                  <c:v>2328000</c:v>
                </c:pt>
                <c:pt idx="241">
                  <c:v>2432000</c:v>
                </c:pt>
                <c:pt idx="242">
                  <c:v>2528000</c:v>
                </c:pt>
                <c:pt idx="243">
                  <c:v>2696000</c:v>
                </c:pt>
                <c:pt idx="244">
                  <c:v>2368000</c:v>
                </c:pt>
                <c:pt idx="245">
                  <c:v>2248000</c:v>
                </c:pt>
                <c:pt idx="246">
                  <c:v>2048000</c:v>
                </c:pt>
                <c:pt idx="247">
                  <c:v>2216000</c:v>
                </c:pt>
                <c:pt idx="248">
                  <c:v>1624000</c:v>
                </c:pt>
                <c:pt idx="249">
                  <c:v>2120000</c:v>
                </c:pt>
                <c:pt idx="250">
                  <c:v>1696000</c:v>
                </c:pt>
                <c:pt idx="251">
                  <c:v>1670000</c:v>
                </c:pt>
                <c:pt idx="252">
                  <c:v>1648000</c:v>
                </c:pt>
                <c:pt idx="253">
                  <c:v>2064000</c:v>
                </c:pt>
                <c:pt idx="254">
                  <c:v>1984000</c:v>
                </c:pt>
                <c:pt idx="255">
                  <c:v>1958000</c:v>
                </c:pt>
                <c:pt idx="256">
                  <c:v>2032000</c:v>
                </c:pt>
                <c:pt idx="257">
                  <c:v>1880000</c:v>
                </c:pt>
                <c:pt idx="258">
                  <c:v>2092000</c:v>
                </c:pt>
                <c:pt idx="259">
                  <c:v>2148000</c:v>
                </c:pt>
                <c:pt idx="260">
                  <c:v>2286000</c:v>
                </c:pt>
                <c:pt idx="261">
                  <c:v>2042000</c:v>
                </c:pt>
                <c:pt idx="262">
                  <c:v>1826000</c:v>
                </c:pt>
                <c:pt idx="263">
                  <c:v>2284000</c:v>
                </c:pt>
                <c:pt idx="264">
                  <c:v>1864000</c:v>
                </c:pt>
                <c:pt idx="265">
                  <c:v>1776000</c:v>
                </c:pt>
                <c:pt idx="266">
                  <c:v>1640000</c:v>
                </c:pt>
                <c:pt idx="267">
                  <c:v>1400000</c:v>
                </c:pt>
                <c:pt idx="268">
                  <c:v>1466000</c:v>
                </c:pt>
                <c:pt idx="269">
                  <c:v>1204000</c:v>
                </c:pt>
                <c:pt idx="270">
                  <c:v>1160000</c:v>
                </c:pt>
                <c:pt idx="271">
                  <c:v>1196000</c:v>
                </c:pt>
                <c:pt idx="272">
                  <c:v>1116000</c:v>
                </c:pt>
                <c:pt idx="273">
                  <c:v>1000000</c:v>
                </c:pt>
                <c:pt idx="274">
                  <c:v>904000</c:v>
                </c:pt>
                <c:pt idx="275">
                  <c:v>784000</c:v>
                </c:pt>
                <c:pt idx="276">
                  <c:v>882000</c:v>
                </c:pt>
                <c:pt idx="277">
                  <c:v>620000</c:v>
                </c:pt>
                <c:pt idx="278">
                  <c:v>570000</c:v>
                </c:pt>
                <c:pt idx="279">
                  <c:v>496000</c:v>
                </c:pt>
                <c:pt idx="280">
                  <c:v>216000</c:v>
                </c:pt>
                <c:pt idx="281">
                  <c:v>192000</c:v>
                </c:pt>
                <c:pt idx="282">
                  <c:v>136000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152000</c:v>
                </c:pt>
                <c:pt idx="179">
                  <c:v>192000</c:v>
                </c:pt>
                <c:pt idx="180">
                  <c:v>232000</c:v>
                </c:pt>
                <c:pt idx="181">
                  <c:v>256000</c:v>
                </c:pt>
                <c:pt idx="182">
                  <c:v>232000</c:v>
                </c:pt>
                <c:pt idx="183">
                  <c:v>200000</c:v>
                </c:pt>
                <c:pt idx="184">
                  <c:v>112000</c:v>
                </c:pt>
                <c:pt idx="185">
                  <c:v>160000</c:v>
                </c:pt>
                <c:pt idx="186">
                  <c:v>344000</c:v>
                </c:pt>
                <c:pt idx="187">
                  <c:v>216000</c:v>
                </c:pt>
                <c:pt idx="188">
                  <c:v>240000</c:v>
                </c:pt>
                <c:pt idx="189">
                  <c:v>264000</c:v>
                </c:pt>
                <c:pt idx="190">
                  <c:v>152000</c:v>
                </c:pt>
                <c:pt idx="191">
                  <c:v>176000</c:v>
                </c:pt>
                <c:pt idx="192">
                  <c:v>104000</c:v>
                </c:pt>
                <c:pt idx="193">
                  <c:v>72000</c:v>
                </c:pt>
                <c:pt idx="194">
                  <c:v>112000</c:v>
                </c:pt>
                <c:pt idx="195">
                  <c:v>136000</c:v>
                </c:pt>
                <c:pt idx="196">
                  <c:v>64000</c:v>
                </c:pt>
                <c:pt idx="197">
                  <c:v>80000</c:v>
                </c:pt>
                <c:pt idx="198">
                  <c:v>16000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48000</c:v>
                </c:pt>
                <c:pt idx="177">
                  <c:v>112000</c:v>
                </c:pt>
                <c:pt idx="178">
                  <c:v>240000</c:v>
                </c:pt>
                <c:pt idx="179">
                  <c:v>152000</c:v>
                </c:pt>
                <c:pt idx="180">
                  <c:v>208000</c:v>
                </c:pt>
                <c:pt idx="181">
                  <c:v>264000</c:v>
                </c:pt>
                <c:pt idx="182">
                  <c:v>432000</c:v>
                </c:pt>
                <c:pt idx="183">
                  <c:v>504000</c:v>
                </c:pt>
                <c:pt idx="184">
                  <c:v>264000</c:v>
                </c:pt>
                <c:pt idx="185">
                  <c:v>1100000</c:v>
                </c:pt>
                <c:pt idx="186">
                  <c:v>1312000</c:v>
                </c:pt>
                <c:pt idx="187">
                  <c:v>1390000</c:v>
                </c:pt>
                <c:pt idx="188">
                  <c:v>2146000</c:v>
                </c:pt>
                <c:pt idx="189">
                  <c:v>2416000</c:v>
                </c:pt>
                <c:pt idx="190">
                  <c:v>2728000</c:v>
                </c:pt>
                <c:pt idx="191">
                  <c:v>2896000</c:v>
                </c:pt>
                <c:pt idx="192">
                  <c:v>3474000</c:v>
                </c:pt>
                <c:pt idx="193">
                  <c:v>3746000</c:v>
                </c:pt>
                <c:pt idx="194">
                  <c:v>4056000</c:v>
                </c:pt>
                <c:pt idx="195">
                  <c:v>3988000</c:v>
                </c:pt>
                <c:pt idx="196">
                  <c:v>3548000</c:v>
                </c:pt>
                <c:pt idx="197">
                  <c:v>4252000</c:v>
                </c:pt>
                <c:pt idx="198">
                  <c:v>4236000</c:v>
                </c:pt>
                <c:pt idx="199">
                  <c:v>4226000</c:v>
                </c:pt>
                <c:pt idx="200">
                  <c:v>4438000</c:v>
                </c:pt>
                <c:pt idx="201">
                  <c:v>4516000</c:v>
                </c:pt>
                <c:pt idx="202">
                  <c:v>4122000</c:v>
                </c:pt>
                <c:pt idx="203">
                  <c:v>4382000</c:v>
                </c:pt>
                <c:pt idx="204">
                  <c:v>4058000</c:v>
                </c:pt>
                <c:pt idx="205">
                  <c:v>4108000</c:v>
                </c:pt>
                <c:pt idx="206">
                  <c:v>3804000</c:v>
                </c:pt>
                <c:pt idx="207">
                  <c:v>3724000</c:v>
                </c:pt>
                <c:pt idx="208">
                  <c:v>3564000</c:v>
                </c:pt>
                <c:pt idx="209">
                  <c:v>3598000</c:v>
                </c:pt>
                <c:pt idx="210">
                  <c:v>3382000</c:v>
                </c:pt>
                <c:pt idx="211">
                  <c:v>3414000</c:v>
                </c:pt>
                <c:pt idx="212">
                  <c:v>3320000</c:v>
                </c:pt>
                <c:pt idx="213">
                  <c:v>3104000</c:v>
                </c:pt>
                <c:pt idx="214">
                  <c:v>3318000</c:v>
                </c:pt>
                <c:pt idx="215">
                  <c:v>2868000</c:v>
                </c:pt>
                <c:pt idx="216">
                  <c:v>3114000</c:v>
                </c:pt>
                <c:pt idx="217">
                  <c:v>2492000</c:v>
                </c:pt>
                <c:pt idx="218">
                  <c:v>2340000</c:v>
                </c:pt>
                <c:pt idx="219">
                  <c:v>2064000</c:v>
                </c:pt>
                <c:pt idx="220">
                  <c:v>1978000</c:v>
                </c:pt>
                <c:pt idx="221">
                  <c:v>1984000</c:v>
                </c:pt>
                <c:pt idx="222">
                  <c:v>1584000</c:v>
                </c:pt>
                <c:pt idx="223">
                  <c:v>1846000</c:v>
                </c:pt>
                <c:pt idx="224">
                  <c:v>1476000</c:v>
                </c:pt>
                <c:pt idx="225">
                  <c:v>1304000</c:v>
                </c:pt>
                <c:pt idx="226">
                  <c:v>1168000</c:v>
                </c:pt>
                <c:pt idx="227">
                  <c:v>1072000</c:v>
                </c:pt>
                <c:pt idx="228">
                  <c:v>1276000</c:v>
                </c:pt>
                <c:pt idx="229">
                  <c:v>1054000</c:v>
                </c:pt>
                <c:pt idx="230">
                  <c:v>974000</c:v>
                </c:pt>
                <c:pt idx="231">
                  <c:v>696000</c:v>
                </c:pt>
                <c:pt idx="232">
                  <c:v>938000</c:v>
                </c:pt>
                <c:pt idx="233">
                  <c:v>986000</c:v>
                </c:pt>
                <c:pt idx="234">
                  <c:v>712000</c:v>
                </c:pt>
                <c:pt idx="235">
                  <c:v>932000</c:v>
                </c:pt>
                <c:pt idx="236">
                  <c:v>816000</c:v>
                </c:pt>
                <c:pt idx="237">
                  <c:v>696000</c:v>
                </c:pt>
                <c:pt idx="238">
                  <c:v>728000</c:v>
                </c:pt>
                <c:pt idx="239">
                  <c:v>648000</c:v>
                </c:pt>
                <c:pt idx="240">
                  <c:v>692000</c:v>
                </c:pt>
                <c:pt idx="241">
                  <c:v>586000</c:v>
                </c:pt>
                <c:pt idx="242">
                  <c:v>772000</c:v>
                </c:pt>
                <c:pt idx="243">
                  <c:v>324000</c:v>
                </c:pt>
                <c:pt idx="244">
                  <c:v>314000</c:v>
                </c:pt>
                <c:pt idx="245">
                  <c:v>248000</c:v>
                </c:pt>
                <c:pt idx="246">
                  <c:v>216000</c:v>
                </c:pt>
                <c:pt idx="247">
                  <c:v>218000</c:v>
                </c:pt>
                <c:pt idx="248">
                  <c:v>132000</c:v>
                </c:pt>
                <c:pt idx="249">
                  <c:v>136000</c:v>
                </c:pt>
                <c:pt idx="250">
                  <c:v>132000</c:v>
                </c:pt>
                <c:pt idx="251">
                  <c:v>98000</c:v>
                </c:pt>
                <c:pt idx="252">
                  <c:v>156000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16000</c:v>
                </c:pt>
                <c:pt idx="174">
                  <c:v>32000</c:v>
                </c:pt>
                <c:pt idx="175">
                  <c:v>48000</c:v>
                </c:pt>
                <c:pt idx="176">
                  <c:v>88000</c:v>
                </c:pt>
                <c:pt idx="177">
                  <c:v>96000</c:v>
                </c:pt>
                <c:pt idx="178">
                  <c:v>192000</c:v>
                </c:pt>
                <c:pt idx="179">
                  <c:v>168000</c:v>
                </c:pt>
                <c:pt idx="180">
                  <c:v>232000</c:v>
                </c:pt>
                <c:pt idx="181">
                  <c:v>312000</c:v>
                </c:pt>
                <c:pt idx="182">
                  <c:v>272000</c:v>
                </c:pt>
                <c:pt idx="183">
                  <c:v>256000</c:v>
                </c:pt>
                <c:pt idx="184">
                  <c:v>176000</c:v>
                </c:pt>
                <c:pt idx="185">
                  <c:v>344000</c:v>
                </c:pt>
                <c:pt idx="186">
                  <c:v>392000</c:v>
                </c:pt>
                <c:pt idx="187">
                  <c:v>592000</c:v>
                </c:pt>
                <c:pt idx="188">
                  <c:v>768000</c:v>
                </c:pt>
                <c:pt idx="189">
                  <c:v>1198000</c:v>
                </c:pt>
                <c:pt idx="190">
                  <c:v>1064000</c:v>
                </c:pt>
                <c:pt idx="191">
                  <c:v>1152000</c:v>
                </c:pt>
                <c:pt idx="192">
                  <c:v>1664000</c:v>
                </c:pt>
                <c:pt idx="193">
                  <c:v>2008000</c:v>
                </c:pt>
                <c:pt idx="194">
                  <c:v>2216000</c:v>
                </c:pt>
                <c:pt idx="195">
                  <c:v>2136000</c:v>
                </c:pt>
                <c:pt idx="196">
                  <c:v>2184000</c:v>
                </c:pt>
                <c:pt idx="197">
                  <c:v>2734000</c:v>
                </c:pt>
                <c:pt idx="198">
                  <c:v>2934000</c:v>
                </c:pt>
                <c:pt idx="199">
                  <c:v>3344000</c:v>
                </c:pt>
                <c:pt idx="200">
                  <c:v>3976000</c:v>
                </c:pt>
                <c:pt idx="201">
                  <c:v>3988000</c:v>
                </c:pt>
                <c:pt idx="202">
                  <c:v>4196000</c:v>
                </c:pt>
                <c:pt idx="203">
                  <c:v>3380000</c:v>
                </c:pt>
                <c:pt idx="204">
                  <c:v>4038000</c:v>
                </c:pt>
                <c:pt idx="205">
                  <c:v>4568000</c:v>
                </c:pt>
                <c:pt idx="206">
                  <c:v>4880000</c:v>
                </c:pt>
                <c:pt idx="207">
                  <c:v>5092000</c:v>
                </c:pt>
                <c:pt idx="208">
                  <c:v>5104000</c:v>
                </c:pt>
                <c:pt idx="209">
                  <c:v>5244000</c:v>
                </c:pt>
                <c:pt idx="210">
                  <c:v>4526000</c:v>
                </c:pt>
                <c:pt idx="211">
                  <c:v>4686000</c:v>
                </c:pt>
                <c:pt idx="212">
                  <c:v>3690000</c:v>
                </c:pt>
                <c:pt idx="213">
                  <c:v>5208000</c:v>
                </c:pt>
                <c:pt idx="214">
                  <c:v>4766000</c:v>
                </c:pt>
                <c:pt idx="215">
                  <c:v>4602000</c:v>
                </c:pt>
                <c:pt idx="216">
                  <c:v>5062000</c:v>
                </c:pt>
                <c:pt idx="217">
                  <c:v>3942000</c:v>
                </c:pt>
                <c:pt idx="218">
                  <c:v>4048000</c:v>
                </c:pt>
                <c:pt idx="219">
                  <c:v>4122000</c:v>
                </c:pt>
                <c:pt idx="220">
                  <c:v>4110000</c:v>
                </c:pt>
                <c:pt idx="221">
                  <c:v>4222000</c:v>
                </c:pt>
                <c:pt idx="222">
                  <c:v>3738000</c:v>
                </c:pt>
                <c:pt idx="223">
                  <c:v>3970000</c:v>
                </c:pt>
                <c:pt idx="224">
                  <c:v>3718000</c:v>
                </c:pt>
                <c:pt idx="225">
                  <c:v>3288000</c:v>
                </c:pt>
                <c:pt idx="226">
                  <c:v>3674000</c:v>
                </c:pt>
                <c:pt idx="227">
                  <c:v>3714000</c:v>
                </c:pt>
                <c:pt idx="228">
                  <c:v>3756000</c:v>
                </c:pt>
                <c:pt idx="229">
                  <c:v>3434000</c:v>
                </c:pt>
                <c:pt idx="230">
                  <c:v>2990000</c:v>
                </c:pt>
                <c:pt idx="231">
                  <c:v>2850000</c:v>
                </c:pt>
                <c:pt idx="232">
                  <c:v>3140000</c:v>
                </c:pt>
                <c:pt idx="233">
                  <c:v>3246000</c:v>
                </c:pt>
                <c:pt idx="234">
                  <c:v>3386000</c:v>
                </c:pt>
                <c:pt idx="235">
                  <c:v>3634000</c:v>
                </c:pt>
                <c:pt idx="236">
                  <c:v>3464000</c:v>
                </c:pt>
                <c:pt idx="237">
                  <c:v>3302000</c:v>
                </c:pt>
                <c:pt idx="238">
                  <c:v>2832000</c:v>
                </c:pt>
                <c:pt idx="239">
                  <c:v>2586000</c:v>
                </c:pt>
                <c:pt idx="240">
                  <c:v>2728000</c:v>
                </c:pt>
                <c:pt idx="241">
                  <c:v>2132000</c:v>
                </c:pt>
                <c:pt idx="242">
                  <c:v>2282000</c:v>
                </c:pt>
                <c:pt idx="243">
                  <c:v>1984000</c:v>
                </c:pt>
                <c:pt idx="244">
                  <c:v>1248000</c:v>
                </c:pt>
                <c:pt idx="245">
                  <c:v>1288000</c:v>
                </c:pt>
                <c:pt idx="246">
                  <c:v>960000</c:v>
                </c:pt>
                <c:pt idx="247">
                  <c:v>876000</c:v>
                </c:pt>
                <c:pt idx="248">
                  <c:v>768000</c:v>
                </c:pt>
                <c:pt idx="249">
                  <c:v>808000</c:v>
                </c:pt>
                <c:pt idx="250">
                  <c:v>736000</c:v>
                </c:pt>
                <c:pt idx="251">
                  <c:v>736000</c:v>
                </c:pt>
                <c:pt idx="252">
                  <c:v>476000</c:v>
                </c:pt>
                <c:pt idx="253">
                  <c:v>408000</c:v>
                </c:pt>
                <c:pt idx="254">
                  <c:v>392000</c:v>
                </c:pt>
                <c:pt idx="255">
                  <c:v>360000</c:v>
                </c:pt>
                <c:pt idx="256">
                  <c:v>432000</c:v>
                </c:pt>
                <c:pt idx="257">
                  <c:v>320000</c:v>
                </c:pt>
                <c:pt idx="258">
                  <c:v>376000</c:v>
                </c:pt>
                <c:pt idx="259">
                  <c:v>264000</c:v>
                </c:pt>
                <c:pt idx="260">
                  <c:v>216000</c:v>
                </c:pt>
                <c:pt idx="261">
                  <c:v>296000</c:v>
                </c:pt>
                <c:pt idx="262">
                  <c:v>344000</c:v>
                </c:pt>
                <c:pt idx="263">
                  <c:v>320000</c:v>
                </c:pt>
                <c:pt idx="264">
                  <c:v>224000</c:v>
                </c:pt>
                <c:pt idx="265">
                  <c:v>240000</c:v>
                </c:pt>
                <c:pt idx="266">
                  <c:v>192000</c:v>
                </c:pt>
                <c:pt idx="267">
                  <c:v>120000</c:v>
                </c:pt>
                <c:pt idx="268">
                  <c:v>104000</c:v>
                </c:pt>
                <c:pt idx="269">
                  <c:v>96000</c:v>
                </c:pt>
                <c:pt idx="270">
                  <c:v>96000</c:v>
                </c:pt>
                <c:pt idx="271">
                  <c:v>88000</c:v>
                </c:pt>
                <c:pt idx="272">
                  <c:v>112000</c:v>
                </c:pt>
                <c:pt idx="273">
                  <c:v>88000</c:v>
                </c:pt>
                <c:pt idx="274">
                  <c:v>72000</c:v>
                </c:pt>
                <c:pt idx="275">
                  <c:v>80000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30000</c:v>
                </c:pt>
                <c:pt idx="211">
                  <c:v>30000</c:v>
                </c:pt>
                <c:pt idx="212">
                  <c:v>80000</c:v>
                </c:pt>
                <c:pt idx="213">
                  <c:v>30000</c:v>
                </c:pt>
                <c:pt idx="214">
                  <c:v>72000</c:v>
                </c:pt>
                <c:pt idx="215">
                  <c:v>50000</c:v>
                </c:pt>
                <c:pt idx="216">
                  <c:v>74000</c:v>
                </c:pt>
                <c:pt idx="217">
                  <c:v>66000</c:v>
                </c:pt>
                <c:pt idx="218">
                  <c:v>66000</c:v>
                </c:pt>
                <c:pt idx="219">
                  <c:v>66000</c:v>
                </c:pt>
                <c:pt idx="220">
                  <c:v>80000</c:v>
                </c:pt>
                <c:pt idx="221">
                  <c:v>194000</c:v>
                </c:pt>
                <c:pt idx="222">
                  <c:v>154000</c:v>
                </c:pt>
                <c:pt idx="223">
                  <c:v>284000</c:v>
                </c:pt>
                <c:pt idx="224">
                  <c:v>254000</c:v>
                </c:pt>
                <c:pt idx="225">
                  <c:v>172000</c:v>
                </c:pt>
                <c:pt idx="226">
                  <c:v>252000</c:v>
                </c:pt>
                <c:pt idx="227">
                  <c:v>388000</c:v>
                </c:pt>
                <c:pt idx="228">
                  <c:v>176000</c:v>
                </c:pt>
                <c:pt idx="229">
                  <c:v>248000</c:v>
                </c:pt>
                <c:pt idx="230">
                  <c:v>256000</c:v>
                </c:pt>
                <c:pt idx="231">
                  <c:v>304000</c:v>
                </c:pt>
                <c:pt idx="232">
                  <c:v>288000</c:v>
                </c:pt>
                <c:pt idx="233">
                  <c:v>248000</c:v>
                </c:pt>
                <c:pt idx="234">
                  <c:v>256000</c:v>
                </c:pt>
                <c:pt idx="235">
                  <c:v>336000</c:v>
                </c:pt>
                <c:pt idx="236">
                  <c:v>272000</c:v>
                </c:pt>
                <c:pt idx="237">
                  <c:v>248000</c:v>
                </c:pt>
                <c:pt idx="238">
                  <c:v>256000</c:v>
                </c:pt>
                <c:pt idx="239">
                  <c:v>264000</c:v>
                </c:pt>
                <c:pt idx="240">
                  <c:v>284000</c:v>
                </c:pt>
                <c:pt idx="241">
                  <c:v>218000</c:v>
                </c:pt>
                <c:pt idx="242">
                  <c:v>218000</c:v>
                </c:pt>
                <c:pt idx="243">
                  <c:v>154000</c:v>
                </c:pt>
                <c:pt idx="244">
                  <c:v>160000</c:v>
                </c:pt>
                <c:pt idx="245">
                  <c:v>420000</c:v>
                </c:pt>
                <c:pt idx="246">
                  <c:v>184000</c:v>
                </c:pt>
                <c:pt idx="247">
                  <c:v>160000</c:v>
                </c:pt>
                <c:pt idx="248">
                  <c:v>160000</c:v>
                </c:pt>
                <c:pt idx="249">
                  <c:v>334000</c:v>
                </c:pt>
                <c:pt idx="250">
                  <c:v>258000</c:v>
                </c:pt>
                <c:pt idx="251">
                  <c:v>178000</c:v>
                </c:pt>
                <c:pt idx="252">
                  <c:v>136000</c:v>
                </c:pt>
                <c:pt idx="253">
                  <c:v>112000</c:v>
                </c:pt>
                <c:pt idx="254">
                  <c:v>160000</c:v>
                </c:pt>
                <c:pt idx="255">
                  <c:v>160000</c:v>
                </c:pt>
                <c:pt idx="256">
                  <c:v>202000</c:v>
                </c:pt>
                <c:pt idx="257">
                  <c:v>178000</c:v>
                </c:pt>
                <c:pt idx="258">
                  <c:v>210000</c:v>
                </c:pt>
                <c:pt idx="259">
                  <c:v>178000</c:v>
                </c:pt>
                <c:pt idx="260">
                  <c:v>202000</c:v>
                </c:pt>
                <c:pt idx="261">
                  <c:v>146000</c:v>
                </c:pt>
                <c:pt idx="262">
                  <c:v>170000</c:v>
                </c:pt>
                <c:pt idx="263">
                  <c:v>112000</c:v>
                </c:pt>
                <c:pt idx="264">
                  <c:v>222000</c:v>
                </c:pt>
                <c:pt idx="265">
                  <c:v>104000</c:v>
                </c:pt>
                <c:pt idx="266">
                  <c:v>122000</c:v>
                </c:pt>
                <c:pt idx="267">
                  <c:v>40000</c:v>
                </c:pt>
                <c:pt idx="268">
                  <c:v>104000</c:v>
                </c:pt>
                <c:pt idx="269">
                  <c:v>120000</c:v>
                </c:pt>
                <c:pt idx="270">
                  <c:v>104000</c:v>
                </c:pt>
                <c:pt idx="271">
                  <c:v>138000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18000</c:v>
                </c:pt>
                <c:pt idx="62">
                  <c:v>0</c:v>
                </c:pt>
                <c:pt idx="63">
                  <c:v>0</c:v>
                </c:pt>
                <c:pt idx="64">
                  <c:v>8000</c:v>
                </c:pt>
                <c:pt idx="65">
                  <c:v>0</c:v>
                </c:pt>
                <c:pt idx="66">
                  <c:v>48000</c:v>
                </c:pt>
                <c:pt idx="67">
                  <c:v>28000</c:v>
                </c:pt>
                <c:pt idx="68">
                  <c:v>52000</c:v>
                </c:pt>
                <c:pt idx="69">
                  <c:v>0</c:v>
                </c:pt>
                <c:pt idx="70">
                  <c:v>0</c:v>
                </c:pt>
                <c:pt idx="71">
                  <c:v>14000</c:v>
                </c:pt>
                <c:pt idx="72">
                  <c:v>0</c:v>
                </c:pt>
                <c:pt idx="73">
                  <c:v>144000</c:v>
                </c:pt>
                <c:pt idx="74">
                  <c:v>18000</c:v>
                </c:pt>
                <c:pt idx="75">
                  <c:v>74000</c:v>
                </c:pt>
                <c:pt idx="76">
                  <c:v>72000</c:v>
                </c:pt>
                <c:pt idx="77">
                  <c:v>0</c:v>
                </c:pt>
                <c:pt idx="78">
                  <c:v>26000</c:v>
                </c:pt>
                <c:pt idx="79">
                  <c:v>44000</c:v>
                </c:pt>
                <c:pt idx="80">
                  <c:v>64000</c:v>
                </c:pt>
                <c:pt idx="81">
                  <c:v>144000</c:v>
                </c:pt>
                <c:pt idx="82">
                  <c:v>62000</c:v>
                </c:pt>
                <c:pt idx="83">
                  <c:v>154000</c:v>
                </c:pt>
                <c:pt idx="84">
                  <c:v>0</c:v>
                </c:pt>
                <c:pt idx="85">
                  <c:v>72000</c:v>
                </c:pt>
                <c:pt idx="86">
                  <c:v>104000</c:v>
                </c:pt>
                <c:pt idx="87">
                  <c:v>126000</c:v>
                </c:pt>
                <c:pt idx="88">
                  <c:v>166000</c:v>
                </c:pt>
                <c:pt idx="89">
                  <c:v>196000</c:v>
                </c:pt>
                <c:pt idx="90">
                  <c:v>20000</c:v>
                </c:pt>
                <c:pt idx="91">
                  <c:v>0</c:v>
                </c:pt>
                <c:pt idx="92">
                  <c:v>40000</c:v>
                </c:pt>
                <c:pt idx="93">
                  <c:v>52000</c:v>
                </c:pt>
                <c:pt idx="94">
                  <c:v>138000</c:v>
                </c:pt>
                <c:pt idx="95">
                  <c:v>142000</c:v>
                </c:pt>
                <c:pt idx="96">
                  <c:v>68000</c:v>
                </c:pt>
                <c:pt idx="97">
                  <c:v>36000</c:v>
                </c:pt>
                <c:pt idx="98">
                  <c:v>0</c:v>
                </c:pt>
                <c:pt idx="99">
                  <c:v>28000</c:v>
                </c:pt>
                <c:pt idx="100">
                  <c:v>60000</c:v>
                </c:pt>
                <c:pt idx="101">
                  <c:v>8000</c:v>
                </c:pt>
                <c:pt idx="102">
                  <c:v>144000</c:v>
                </c:pt>
                <c:pt idx="103">
                  <c:v>254000</c:v>
                </c:pt>
                <c:pt idx="104">
                  <c:v>30000</c:v>
                </c:pt>
                <c:pt idx="105">
                  <c:v>0</c:v>
                </c:pt>
                <c:pt idx="106">
                  <c:v>8000</c:v>
                </c:pt>
                <c:pt idx="107">
                  <c:v>76000</c:v>
                </c:pt>
                <c:pt idx="108">
                  <c:v>240000</c:v>
                </c:pt>
                <c:pt idx="109">
                  <c:v>8000</c:v>
                </c:pt>
                <c:pt idx="110">
                  <c:v>70000</c:v>
                </c:pt>
                <c:pt idx="111">
                  <c:v>0</c:v>
                </c:pt>
                <c:pt idx="112">
                  <c:v>0</c:v>
                </c:pt>
                <c:pt idx="113">
                  <c:v>12000</c:v>
                </c:pt>
                <c:pt idx="114">
                  <c:v>10000</c:v>
                </c:pt>
                <c:pt idx="115">
                  <c:v>254000</c:v>
                </c:pt>
                <c:pt idx="116">
                  <c:v>0</c:v>
                </c:pt>
                <c:pt idx="117">
                  <c:v>14000</c:v>
                </c:pt>
                <c:pt idx="118">
                  <c:v>48000</c:v>
                </c:pt>
                <c:pt idx="119">
                  <c:v>0</c:v>
                </c:pt>
                <c:pt idx="120">
                  <c:v>18000</c:v>
                </c:pt>
                <c:pt idx="121">
                  <c:v>8000</c:v>
                </c:pt>
                <c:pt idx="122">
                  <c:v>82000</c:v>
                </c:pt>
                <c:pt idx="123">
                  <c:v>0</c:v>
                </c:pt>
                <c:pt idx="124">
                  <c:v>18000</c:v>
                </c:pt>
                <c:pt idx="125">
                  <c:v>56000</c:v>
                </c:pt>
                <c:pt idx="126">
                  <c:v>0</c:v>
                </c:pt>
                <c:pt idx="127">
                  <c:v>2000</c:v>
                </c:pt>
                <c:pt idx="128">
                  <c:v>0</c:v>
                </c:pt>
                <c:pt idx="129">
                  <c:v>0</c:v>
                </c:pt>
                <c:pt idx="130">
                  <c:v>0</c:v>
                </c:pt>
                <c:pt idx="131">
                  <c:v>0</c:v>
                </c:pt>
                <c:pt idx="132">
                  <c:v>12000</c:v>
                </c:pt>
                <c:pt idx="133">
                  <c:v>0</c:v>
                </c:pt>
                <c:pt idx="134">
                  <c:v>0</c:v>
                </c:pt>
                <c:pt idx="135">
                  <c:v>2000</c:v>
                </c:pt>
                <c:pt idx="136">
                  <c:v>10000</c:v>
                </c:pt>
                <c:pt idx="137">
                  <c:v>0</c:v>
                </c:pt>
                <c:pt idx="138">
                  <c:v>0</c:v>
                </c:pt>
                <c:pt idx="139">
                  <c:v>0</c:v>
                </c:pt>
                <c:pt idx="140">
                  <c:v>0</c:v>
                </c:pt>
                <c:pt idx="141">
                  <c:v>0</c:v>
                </c:pt>
                <c:pt idx="142">
                  <c:v>0</c:v>
                </c:pt>
                <c:pt idx="143">
                  <c:v>0</c:v>
                </c:pt>
                <c:pt idx="144">
                  <c:v>0</c:v>
                </c:pt>
                <c:pt idx="145">
                  <c:v>0</c:v>
                </c:pt>
                <c:pt idx="146">
                  <c:v>0</c:v>
                </c:pt>
                <c:pt idx="147">
                  <c:v>10000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8000</c:v>
                </c:pt>
                <c:pt idx="147">
                  <c:v>8000</c:v>
                </c:pt>
                <c:pt idx="148">
                  <c:v>8000</c:v>
                </c:pt>
                <c:pt idx="149">
                  <c:v>0</c:v>
                </c:pt>
                <c:pt idx="150">
                  <c:v>0</c:v>
                </c:pt>
                <c:pt idx="151">
                  <c:v>48000</c:v>
                </c:pt>
                <c:pt idx="152">
                  <c:v>56000</c:v>
                </c:pt>
                <c:pt idx="153">
                  <c:v>104000</c:v>
                </c:pt>
                <c:pt idx="154">
                  <c:v>104000</c:v>
                </c:pt>
                <c:pt idx="155">
                  <c:v>80000</c:v>
                </c:pt>
                <c:pt idx="156">
                  <c:v>176000</c:v>
                </c:pt>
                <c:pt idx="157">
                  <c:v>264000</c:v>
                </c:pt>
                <c:pt idx="158">
                  <c:v>280000</c:v>
                </c:pt>
                <c:pt idx="159">
                  <c:v>352000</c:v>
                </c:pt>
                <c:pt idx="160">
                  <c:v>520000</c:v>
                </c:pt>
                <c:pt idx="161">
                  <c:v>712000</c:v>
                </c:pt>
                <c:pt idx="162">
                  <c:v>576000</c:v>
                </c:pt>
                <c:pt idx="163">
                  <c:v>792000</c:v>
                </c:pt>
                <c:pt idx="164">
                  <c:v>912000</c:v>
                </c:pt>
                <c:pt idx="165">
                  <c:v>816000</c:v>
                </c:pt>
                <c:pt idx="166">
                  <c:v>992000</c:v>
                </c:pt>
                <c:pt idx="167">
                  <c:v>1096000</c:v>
                </c:pt>
                <c:pt idx="168">
                  <c:v>1616000</c:v>
                </c:pt>
                <c:pt idx="169">
                  <c:v>1320000</c:v>
                </c:pt>
                <c:pt idx="170">
                  <c:v>1656000</c:v>
                </c:pt>
                <c:pt idx="171">
                  <c:v>1664000</c:v>
                </c:pt>
                <c:pt idx="172">
                  <c:v>2296000</c:v>
                </c:pt>
                <c:pt idx="173">
                  <c:v>2432000</c:v>
                </c:pt>
                <c:pt idx="174">
                  <c:v>2816000</c:v>
                </c:pt>
                <c:pt idx="175">
                  <c:v>3144000</c:v>
                </c:pt>
                <c:pt idx="176">
                  <c:v>3040000</c:v>
                </c:pt>
                <c:pt idx="177">
                  <c:v>3176000</c:v>
                </c:pt>
                <c:pt idx="178">
                  <c:v>3360000</c:v>
                </c:pt>
                <c:pt idx="179">
                  <c:v>3328000</c:v>
                </c:pt>
                <c:pt idx="180">
                  <c:v>3248000</c:v>
                </c:pt>
                <c:pt idx="181">
                  <c:v>3292000</c:v>
                </c:pt>
                <c:pt idx="182">
                  <c:v>3096000</c:v>
                </c:pt>
                <c:pt idx="183">
                  <c:v>2704000</c:v>
                </c:pt>
                <c:pt idx="184">
                  <c:v>1816000</c:v>
                </c:pt>
                <c:pt idx="185">
                  <c:v>2668000</c:v>
                </c:pt>
                <c:pt idx="186">
                  <c:v>2864000</c:v>
                </c:pt>
                <c:pt idx="187">
                  <c:v>2740000</c:v>
                </c:pt>
                <c:pt idx="188">
                  <c:v>2524000</c:v>
                </c:pt>
                <c:pt idx="189">
                  <c:v>2948000</c:v>
                </c:pt>
                <c:pt idx="190">
                  <c:v>2680000</c:v>
                </c:pt>
                <c:pt idx="191">
                  <c:v>2672000</c:v>
                </c:pt>
                <c:pt idx="192">
                  <c:v>2384000</c:v>
                </c:pt>
                <c:pt idx="193">
                  <c:v>2656000</c:v>
                </c:pt>
                <c:pt idx="194">
                  <c:v>2312000</c:v>
                </c:pt>
                <c:pt idx="195">
                  <c:v>1906000</c:v>
                </c:pt>
                <c:pt idx="196">
                  <c:v>1672000</c:v>
                </c:pt>
                <c:pt idx="197">
                  <c:v>1840000</c:v>
                </c:pt>
                <c:pt idx="198">
                  <c:v>1424000</c:v>
                </c:pt>
                <c:pt idx="199">
                  <c:v>1048000</c:v>
                </c:pt>
                <c:pt idx="200">
                  <c:v>1024000</c:v>
                </c:pt>
                <c:pt idx="201">
                  <c:v>1192000</c:v>
                </c:pt>
                <c:pt idx="202">
                  <c:v>888000</c:v>
                </c:pt>
                <c:pt idx="203">
                  <c:v>864000</c:v>
                </c:pt>
                <c:pt idx="204">
                  <c:v>792000</c:v>
                </c:pt>
                <c:pt idx="205">
                  <c:v>1236000</c:v>
                </c:pt>
                <c:pt idx="206">
                  <c:v>720000</c:v>
                </c:pt>
                <c:pt idx="207">
                  <c:v>748000</c:v>
                </c:pt>
                <c:pt idx="208">
                  <c:v>584000</c:v>
                </c:pt>
                <c:pt idx="209">
                  <c:v>672000</c:v>
                </c:pt>
                <c:pt idx="210">
                  <c:v>344000</c:v>
                </c:pt>
                <c:pt idx="211">
                  <c:v>372000</c:v>
                </c:pt>
                <c:pt idx="212">
                  <c:v>312000</c:v>
                </c:pt>
                <c:pt idx="213">
                  <c:v>272000</c:v>
                </c:pt>
                <c:pt idx="214">
                  <c:v>244000</c:v>
                </c:pt>
                <c:pt idx="215">
                  <c:v>264000</c:v>
                </c:pt>
                <c:pt idx="216">
                  <c:v>304000</c:v>
                </c:pt>
                <c:pt idx="217">
                  <c:v>152000</c:v>
                </c:pt>
                <c:pt idx="218">
                  <c:v>176000</c:v>
                </c:pt>
                <c:pt idx="219">
                  <c:v>120000</c:v>
                </c:pt>
                <c:pt idx="220">
                  <c:v>112000</c:v>
                </c:pt>
                <c:pt idx="221">
                  <c:v>96000</c:v>
                </c:pt>
                <c:pt idx="222">
                  <c:v>96000</c:v>
                </c:pt>
                <c:pt idx="223">
                  <c:v>88000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22000</c:v>
                </c:pt>
                <c:pt idx="105">
                  <c:v>26000</c:v>
                </c:pt>
                <c:pt idx="106">
                  <c:v>28000</c:v>
                </c:pt>
                <c:pt idx="107">
                  <c:v>28000</c:v>
                </c:pt>
                <c:pt idx="108">
                  <c:v>0</c:v>
                </c:pt>
                <c:pt idx="109">
                  <c:v>0</c:v>
                </c:pt>
                <c:pt idx="110">
                  <c:v>0</c:v>
                </c:pt>
                <c:pt idx="111">
                  <c:v>46000</c:v>
                </c:pt>
                <c:pt idx="112">
                  <c:v>50000</c:v>
                </c:pt>
                <c:pt idx="113">
                  <c:v>62000</c:v>
                </c:pt>
                <c:pt idx="114">
                  <c:v>80000</c:v>
                </c:pt>
                <c:pt idx="115">
                  <c:v>0</c:v>
                </c:pt>
                <c:pt idx="116">
                  <c:v>6000</c:v>
                </c:pt>
                <c:pt idx="117">
                  <c:v>0</c:v>
                </c:pt>
                <c:pt idx="118">
                  <c:v>76000</c:v>
                </c:pt>
                <c:pt idx="119">
                  <c:v>54000</c:v>
                </c:pt>
                <c:pt idx="120">
                  <c:v>4000</c:v>
                </c:pt>
                <c:pt idx="121">
                  <c:v>14000</c:v>
                </c:pt>
                <c:pt idx="122">
                  <c:v>38000</c:v>
                </c:pt>
                <c:pt idx="123">
                  <c:v>260000</c:v>
                </c:pt>
                <c:pt idx="124">
                  <c:v>346000</c:v>
                </c:pt>
                <c:pt idx="125">
                  <c:v>396000</c:v>
                </c:pt>
                <c:pt idx="126">
                  <c:v>364000</c:v>
                </c:pt>
                <c:pt idx="127">
                  <c:v>1142000</c:v>
                </c:pt>
                <c:pt idx="128">
                  <c:v>872000</c:v>
                </c:pt>
                <c:pt idx="129">
                  <c:v>752000</c:v>
                </c:pt>
                <c:pt idx="130">
                  <c:v>1254000</c:v>
                </c:pt>
                <c:pt idx="131">
                  <c:v>1114000</c:v>
                </c:pt>
                <c:pt idx="132">
                  <c:v>1358000</c:v>
                </c:pt>
                <c:pt idx="133">
                  <c:v>1520000</c:v>
                </c:pt>
                <c:pt idx="134">
                  <c:v>3152000</c:v>
                </c:pt>
                <c:pt idx="135">
                  <c:v>2810000</c:v>
                </c:pt>
                <c:pt idx="136">
                  <c:v>3024000</c:v>
                </c:pt>
                <c:pt idx="137">
                  <c:v>4020000</c:v>
                </c:pt>
                <c:pt idx="138">
                  <c:v>3634000</c:v>
                </c:pt>
                <c:pt idx="139">
                  <c:v>5574000</c:v>
                </c:pt>
                <c:pt idx="140">
                  <c:v>5186000</c:v>
                </c:pt>
                <c:pt idx="141">
                  <c:v>4774000</c:v>
                </c:pt>
                <c:pt idx="142">
                  <c:v>5746000</c:v>
                </c:pt>
                <c:pt idx="143">
                  <c:v>6550000</c:v>
                </c:pt>
                <c:pt idx="144">
                  <c:v>5398000</c:v>
                </c:pt>
                <c:pt idx="145">
                  <c:v>3570000</c:v>
                </c:pt>
                <c:pt idx="146">
                  <c:v>6524000</c:v>
                </c:pt>
                <c:pt idx="147">
                  <c:v>5932000</c:v>
                </c:pt>
                <c:pt idx="148">
                  <c:v>5924000</c:v>
                </c:pt>
                <c:pt idx="149">
                  <c:v>5410000</c:v>
                </c:pt>
                <c:pt idx="150">
                  <c:v>6042000</c:v>
                </c:pt>
                <c:pt idx="151">
                  <c:v>6262000</c:v>
                </c:pt>
                <c:pt idx="152">
                  <c:v>3878000</c:v>
                </c:pt>
                <c:pt idx="153">
                  <c:v>6156000</c:v>
                </c:pt>
                <c:pt idx="154">
                  <c:v>6014000</c:v>
                </c:pt>
                <c:pt idx="155">
                  <c:v>5942000</c:v>
                </c:pt>
                <c:pt idx="156">
                  <c:v>5788000</c:v>
                </c:pt>
                <c:pt idx="157">
                  <c:v>6594000</c:v>
                </c:pt>
                <c:pt idx="158">
                  <c:v>5962000</c:v>
                </c:pt>
                <c:pt idx="159">
                  <c:v>4872000</c:v>
                </c:pt>
                <c:pt idx="160">
                  <c:v>5400000</c:v>
                </c:pt>
                <c:pt idx="161">
                  <c:v>6164000</c:v>
                </c:pt>
                <c:pt idx="162">
                  <c:v>6044000</c:v>
                </c:pt>
                <c:pt idx="163">
                  <c:v>5808000</c:v>
                </c:pt>
                <c:pt idx="164">
                  <c:v>5968000</c:v>
                </c:pt>
                <c:pt idx="165">
                  <c:v>5552000</c:v>
                </c:pt>
                <c:pt idx="166">
                  <c:v>5516000</c:v>
                </c:pt>
                <c:pt idx="167">
                  <c:v>6196000</c:v>
                </c:pt>
                <c:pt idx="168">
                  <c:v>5492000</c:v>
                </c:pt>
                <c:pt idx="169">
                  <c:v>4754000</c:v>
                </c:pt>
                <c:pt idx="170">
                  <c:v>3690000</c:v>
                </c:pt>
                <c:pt idx="171">
                  <c:v>4848000</c:v>
                </c:pt>
                <c:pt idx="172">
                  <c:v>5994000</c:v>
                </c:pt>
                <c:pt idx="173">
                  <c:v>5092000</c:v>
                </c:pt>
                <c:pt idx="174">
                  <c:v>5022000</c:v>
                </c:pt>
                <c:pt idx="175">
                  <c:v>4690000</c:v>
                </c:pt>
                <c:pt idx="176">
                  <c:v>4810000</c:v>
                </c:pt>
                <c:pt idx="177">
                  <c:v>4494000</c:v>
                </c:pt>
                <c:pt idx="178">
                  <c:v>5798000</c:v>
                </c:pt>
                <c:pt idx="179">
                  <c:v>5588000</c:v>
                </c:pt>
                <c:pt idx="180">
                  <c:v>4378000</c:v>
                </c:pt>
                <c:pt idx="181">
                  <c:v>4250000</c:v>
                </c:pt>
                <c:pt idx="182">
                  <c:v>3668000</c:v>
                </c:pt>
                <c:pt idx="183">
                  <c:v>3742000</c:v>
                </c:pt>
                <c:pt idx="184">
                  <c:v>2410000</c:v>
                </c:pt>
                <c:pt idx="185">
                  <c:v>2930000</c:v>
                </c:pt>
                <c:pt idx="186">
                  <c:v>3368000</c:v>
                </c:pt>
                <c:pt idx="187">
                  <c:v>2906000</c:v>
                </c:pt>
                <c:pt idx="188">
                  <c:v>2874000</c:v>
                </c:pt>
                <c:pt idx="189">
                  <c:v>2786000</c:v>
                </c:pt>
                <c:pt idx="190">
                  <c:v>2380000</c:v>
                </c:pt>
                <c:pt idx="191">
                  <c:v>2904000</c:v>
                </c:pt>
                <c:pt idx="192">
                  <c:v>2786000</c:v>
                </c:pt>
                <c:pt idx="193">
                  <c:v>3252000</c:v>
                </c:pt>
                <c:pt idx="194">
                  <c:v>2730000</c:v>
                </c:pt>
                <c:pt idx="195">
                  <c:v>3700000</c:v>
                </c:pt>
                <c:pt idx="196">
                  <c:v>2786000</c:v>
                </c:pt>
                <c:pt idx="197">
                  <c:v>2260000</c:v>
                </c:pt>
                <c:pt idx="198">
                  <c:v>2392000</c:v>
                </c:pt>
                <c:pt idx="199">
                  <c:v>2760000</c:v>
                </c:pt>
                <c:pt idx="200">
                  <c:v>3120000</c:v>
                </c:pt>
                <c:pt idx="201">
                  <c:v>1798000</c:v>
                </c:pt>
                <c:pt idx="202">
                  <c:v>2352000</c:v>
                </c:pt>
                <c:pt idx="203">
                  <c:v>2308000</c:v>
                </c:pt>
                <c:pt idx="204">
                  <c:v>2112000</c:v>
                </c:pt>
                <c:pt idx="205">
                  <c:v>1440000</c:v>
                </c:pt>
                <c:pt idx="206">
                  <c:v>1624000</c:v>
                </c:pt>
                <c:pt idx="207">
                  <c:v>2194000</c:v>
                </c:pt>
                <c:pt idx="208">
                  <c:v>2732000</c:v>
                </c:pt>
                <c:pt idx="209">
                  <c:v>2296000</c:v>
                </c:pt>
                <c:pt idx="210">
                  <c:v>1490000</c:v>
                </c:pt>
                <c:pt idx="211">
                  <c:v>2036000</c:v>
                </c:pt>
                <c:pt idx="212">
                  <c:v>1954000</c:v>
                </c:pt>
                <c:pt idx="213">
                  <c:v>2142000</c:v>
                </c:pt>
                <c:pt idx="214">
                  <c:v>1812000</c:v>
                </c:pt>
                <c:pt idx="215">
                  <c:v>2172000</c:v>
                </c:pt>
                <c:pt idx="216">
                  <c:v>1810000</c:v>
                </c:pt>
                <c:pt idx="217">
                  <c:v>1790000</c:v>
                </c:pt>
                <c:pt idx="218">
                  <c:v>1484000</c:v>
                </c:pt>
                <c:pt idx="219">
                  <c:v>1594000</c:v>
                </c:pt>
                <c:pt idx="220">
                  <c:v>1712000</c:v>
                </c:pt>
                <c:pt idx="221">
                  <c:v>1676000</c:v>
                </c:pt>
                <c:pt idx="222">
                  <c:v>1970000</c:v>
                </c:pt>
                <c:pt idx="223">
                  <c:v>1900000</c:v>
                </c:pt>
                <c:pt idx="224">
                  <c:v>1536000</c:v>
                </c:pt>
                <c:pt idx="225">
                  <c:v>1662000</c:v>
                </c:pt>
                <c:pt idx="226">
                  <c:v>1766000</c:v>
                </c:pt>
                <c:pt idx="227">
                  <c:v>1606000</c:v>
                </c:pt>
                <c:pt idx="228">
                  <c:v>1828000</c:v>
                </c:pt>
                <c:pt idx="229">
                  <c:v>1648000</c:v>
                </c:pt>
                <c:pt idx="230">
                  <c:v>2288000</c:v>
                </c:pt>
                <c:pt idx="231">
                  <c:v>1786000</c:v>
                </c:pt>
                <c:pt idx="232">
                  <c:v>1738000</c:v>
                </c:pt>
                <c:pt idx="233">
                  <c:v>2014000</c:v>
                </c:pt>
                <c:pt idx="234">
                  <c:v>1836000</c:v>
                </c:pt>
                <c:pt idx="235">
                  <c:v>1960000</c:v>
                </c:pt>
                <c:pt idx="236">
                  <c:v>1792000</c:v>
                </c:pt>
                <c:pt idx="237">
                  <c:v>1808000</c:v>
                </c:pt>
                <c:pt idx="238">
                  <c:v>2044000</c:v>
                </c:pt>
                <c:pt idx="239">
                  <c:v>2174000</c:v>
                </c:pt>
                <c:pt idx="240">
                  <c:v>2060000</c:v>
                </c:pt>
                <c:pt idx="241">
                  <c:v>2284000</c:v>
                </c:pt>
                <c:pt idx="242">
                  <c:v>2438000</c:v>
                </c:pt>
                <c:pt idx="243">
                  <c:v>1896000</c:v>
                </c:pt>
                <c:pt idx="244">
                  <c:v>1690000</c:v>
                </c:pt>
                <c:pt idx="245">
                  <c:v>1620000</c:v>
                </c:pt>
                <c:pt idx="246">
                  <c:v>1670000</c:v>
                </c:pt>
                <c:pt idx="247">
                  <c:v>1728000</c:v>
                </c:pt>
                <c:pt idx="248">
                  <c:v>1648000</c:v>
                </c:pt>
                <c:pt idx="249">
                  <c:v>1964000</c:v>
                </c:pt>
                <c:pt idx="250">
                  <c:v>2134000</c:v>
                </c:pt>
                <c:pt idx="251">
                  <c:v>1776000</c:v>
                </c:pt>
                <c:pt idx="252">
                  <c:v>1574000</c:v>
                </c:pt>
                <c:pt idx="253">
                  <c:v>1758000</c:v>
                </c:pt>
                <c:pt idx="254">
                  <c:v>1716000</c:v>
                </c:pt>
                <c:pt idx="255">
                  <c:v>1850000</c:v>
                </c:pt>
                <c:pt idx="256">
                  <c:v>1702000</c:v>
                </c:pt>
                <c:pt idx="257">
                  <c:v>1316000</c:v>
                </c:pt>
                <c:pt idx="258">
                  <c:v>1268000</c:v>
                </c:pt>
                <c:pt idx="259">
                  <c:v>1422000</c:v>
                </c:pt>
                <c:pt idx="260">
                  <c:v>1334000</c:v>
                </c:pt>
                <c:pt idx="261">
                  <c:v>1566000</c:v>
                </c:pt>
                <c:pt idx="262">
                  <c:v>1096000</c:v>
                </c:pt>
                <c:pt idx="263">
                  <c:v>1224000</c:v>
                </c:pt>
                <c:pt idx="264">
                  <c:v>1322000</c:v>
                </c:pt>
                <c:pt idx="265">
                  <c:v>1348000</c:v>
                </c:pt>
                <c:pt idx="266">
                  <c:v>1056000</c:v>
                </c:pt>
                <c:pt idx="267">
                  <c:v>964000</c:v>
                </c:pt>
                <c:pt idx="268">
                  <c:v>830000</c:v>
                </c:pt>
                <c:pt idx="269">
                  <c:v>900000</c:v>
                </c:pt>
                <c:pt idx="270">
                  <c:v>976000</c:v>
                </c:pt>
                <c:pt idx="271">
                  <c:v>892000</c:v>
                </c:pt>
                <c:pt idx="272">
                  <c:v>846000</c:v>
                </c:pt>
                <c:pt idx="273">
                  <c:v>772000</c:v>
                </c:pt>
                <c:pt idx="274">
                  <c:v>536000</c:v>
                </c:pt>
                <c:pt idx="275">
                  <c:v>772000</c:v>
                </c:pt>
                <c:pt idx="276">
                  <c:v>552000</c:v>
                </c:pt>
                <c:pt idx="277">
                  <c:v>604000</c:v>
                </c:pt>
                <c:pt idx="278">
                  <c:v>662000</c:v>
                </c:pt>
                <c:pt idx="279">
                  <c:v>724000</c:v>
                </c:pt>
                <c:pt idx="280">
                  <c:v>638000</c:v>
                </c:pt>
                <c:pt idx="281">
                  <c:v>638000</c:v>
                </c:pt>
                <c:pt idx="282">
                  <c:v>754000</c:v>
                </c:pt>
                <c:pt idx="283">
                  <c:v>440000</c:v>
                </c:pt>
                <c:pt idx="284">
                  <c:v>944000</c:v>
                </c:pt>
                <c:pt idx="285">
                  <c:v>914000</c:v>
                </c:pt>
                <c:pt idx="286">
                  <c:v>926000</c:v>
                </c:pt>
                <c:pt idx="287">
                  <c:v>724000</c:v>
                </c:pt>
                <c:pt idx="288">
                  <c:v>444000</c:v>
                </c:pt>
                <c:pt idx="289">
                  <c:v>364000</c:v>
                </c:pt>
                <c:pt idx="290">
                  <c:v>128000</c:v>
                </c:pt>
                <c:pt idx="291">
                  <c:v>624000</c:v>
                </c:pt>
                <c:pt idx="292">
                  <c:v>542000</c:v>
                </c:pt>
                <c:pt idx="293">
                  <c:v>502000</c:v>
                </c:pt>
                <c:pt idx="294">
                  <c:v>344000</c:v>
                </c:pt>
                <c:pt idx="295">
                  <c:v>246000</c:v>
                </c:pt>
                <c:pt idx="296">
                  <c:v>216000</c:v>
                </c:pt>
                <c:pt idx="297">
                  <c:v>426000</c:v>
                </c:pt>
                <c:pt idx="298">
                  <c:v>574000</c:v>
                </c:pt>
                <c:pt idx="299">
                  <c:v>462000</c:v>
                </c:pt>
                <c:pt idx="300">
                  <c:v>478000</c:v>
                </c:pt>
                <c:pt idx="301">
                  <c:v>314000</c:v>
                </c:pt>
                <c:pt idx="302">
                  <c:v>126000</c:v>
                </c:pt>
                <c:pt idx="303">
                  <c:v>220000</c:v>
                </c:pt>
                <c:pt idx="304">
                  <c:v>164000</c:v>
                </c:pt>
                <c:pt idx="305">
                  <c:v>138000</c:v>
                </c:pt>
                <c:pt idx="306">
                  <c:v>40000</c:v>
                </c:pt>
                <c:pt idx="307">
                  <c:v>40000</c:v>
                </c:pt>
                <c:pt idx="308">
                  <c:v>24000</c:v>
                </c:pt>
                <c:pt idx="309">
                  <c:v>0</c:v>
                </c:pt>
                <c:pt idx="310">
                  <c:v>88000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24000</c:v>
                </c:pt>
                <c:pt idx="207">
                  <c:v>72000</c:v>
                </c:pt>
                <c:pt idx="208">
                  <c:v>24000</c:v>
                </c:pt>
                <c:pt idx="209">
                  <c:v>56000</c:v>
                </c:pt>
                <c:pt idx="210">
                  <c:v>32000</c:v>
                </c:pt>
                <c:pt idx="211">
                  <c:v>88000</c:v>
                </c:pt>
                <c:pt idx="212">
                  <c:v>72000</c:v>
                </c:pt>
                <c:pt idx="213">
                  <c:v>56000</c:v>
                </c:pt>
                <c:pt idx="214">
                  <c:v>80000</c:v>
                </c:pt>
                <c:pt idx="215">
                  <c:v>64000</c:v>
                </c:pt>
                <c:pt idx="216">
                  <c:v>56000</c:v>
                </c:pt>
                <c:pt idx="217">
                  <c:v>96000</c:v>
                </c:pt>
                <c:pt idx="218">
                  <c:v>112000</c:v>
                </c:pt>
                <c:pt idx="219">
                  <c:v>104000</c:v>
                </c:pt>
                <c:pt idx="220">
                  <c:v>168000</c:v>
                </c:pt>
                <c:pt idx="221">
                  <c:v>232000</c:v>
                </c:pt>
                <c:pt idx="222">
                  <c:v>264000</c:v>
                </c:pt>
                <c:pt idx="223">
                  <c:v>224000</c:v>
                </c:pt>
                <c:pt idx="224">
                  <c:v>296000</c:v>
                </c:pt>
                <c:pt idx="225">
                  <c:v>240000</c:v>
                </c:pt>
                <c:pt idx="226">
                  <c:v>360000</c:v>
                </c:pt>
                <c:pt idx="227">
                  <c:v>368000</c:v>
                </c:pt>
                <c:pt idx="228">
                  <c:v>408000</c:v>
                </c:pt>
                <c:pt idx="229">
                  <c:v>392000</c:v>
                </c:pt>
                <c:pt idx="230">
                  <c:v>408000</c:v>
                </c:pt>
                <c:pt idx="231">
                  <c:v>416000</c:v>
                </c:pt>
                <c:pt idx="232">
                  <c:v>440000</c:v>
                </c:pt>
                <c:pt idx="233">
                  <c:v>480000</c:v>
                </c:pt>
                <c:pt idx="234">
                  <c:v>544000</c:v>
                </c:pt>
                <c:pt idx="235">
                  <c:v>448000</c:v>
                </c:pt>
                <c:pt idx="236">
                  <c:v>360000</c:v>
                </c:pt>
                <c:pt idx="237">
                  <c:v>492000</c:v>
                </c:pt>
                <c:pt idx="238">
                  <c:v>448000</c:v>
                </c:pt>
                <c:pt idx="239">
                  <c:v>512000</c:v>
                </c:pt>
                <c:pt idx="240">
                  <c:v>568000</c:v>
                </c:pt>
                <c:pt idx="241">
                  <c:v>448000</c:v>
                </c:pt>
                <c:pt idx="242">
                  <c:v>464000</c:v>
                </c:pt>
                <c:pt idx="243">
                  <c:v>400000</c:v>
                </c:pt>
                <c:pt idx="244">
                  <c:v>296000</c:v>
                </c:pt>
                <c:pt idx="245">
                  <c:v>248000</c:v>
                </c:pt>
                <c:pt idx="246">
                  <c:v>264000</c:v>
                </c:pt>
                <c:pt idx="247">
                  <c:v>344000</c:v>
                </c:pt>
                <c:pt idx="248">
                  <c:v>224000</c:v>
                </c:pt>
                <c:pt idx="249">
                  <c:v>280000</c:v>
                </c:pt>
                <c:pt idx="250">
                  <c:v>208000</c:v>
                </c:pt>
                <c:pt idx="251">
                  <c:v>272000</c:v>
                </c:pt>
                <c:pt idx="252">
                  <c:v>240000</c:v>
                </c:pt>
                <c:pt idx="253">
                  <c:v>264000</c:v>
                </c:pt>
                <c:pt idx="254">
                  <c:v>184000</c:v>
                </c:pt>
                <c:pt idx="255">
                  <c:v>168000</c:v>
                </c:pt>
                <c:pt idx="256">
                  <c:v>256000</c:v>
                </c:pt>
                <c:pt idx="257">
                  <c:v>160000</c:v>
                </c:pt>
                <c:pt idx="258">
                  <c:v>216000</c:v>
                </c:pt>
                <c:pt idx="259">
                  <c:v>144000</c:v>
                </c:pt>
                <c:pt idx="260">
                  <c:v>112000</c:v>
                </c:pt>
                <c:pt idx="261">
                  <c:v>96000</c:v>
                </c:pt>
                <c:pt idx="262">
                  <c:v>120000</c:v>
                </c:pt>
                <c:pt idx="263">
                  <c:v>112000</c:v>
                </c:pt>
                <c:pt idx="264">
                  <c:v>112000</c:v>
                </c:pt>
                <c:pt idx="265">
                  <c:v>72000</c:v>
                </c:pt>
                <c:pt idx="266">
                  <c:v>72000</c:v>
                </c:pt>
                <c:pt idx="267">
                  <c:v>48000</c:v>
                </c:pt>
                <c:pt idx="268">
                  <c:v>72000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55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3233100826525845"/>
          <c:y val="0.10572373980167386"/>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2024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6"/>
          <c:order val="0"/>
          <c:tx>
            <c:v>BRAZIL</c:v>
          </c:tx>
          <c:spPr>
            <a:solidFill>
              <a:srgbClr val="C00000"/>
            </a:solidFill>
            <a:ln w="25400">
              <a:no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Historic!$D$322:$D$351</c:f>
              <c:numCache>
                <c:formatCode>_(* #,##0_);_(* \(#,##0\);_(* "-"??_);_(@_)</c:formatCode>
                <c:ptCount val="30"/>
                <c:pt idx="3">
                  <c:v>55493</c:v>
                </c:pt>
                <c:pt idx="16">
                  <c:v>452177</c:v>
                </c:pt>
                <c:pt idx="22">
                  <c:v>133373</c:v>
                </c:pt>
                <c:pt idx="29">
                  <c:v>242447</c:v>
                </c:pt>
              </c:numCache>
            </c:numRef>
          </c:val>
          <c:extLst>
            <c:ext xmlns:c16="http://schemas.microsoft.com/office/drawing/2014/chart" uri="{C3380CC4-5D6E-409C-BE32-E72D297353CC}">
              <c16:uniqueId val="{00000000-9073-644F-A15D-D93FF588401B}"/>
            </c:ext>
          </c:extLst>
        </c:ser>
        <c:ser>
          <c:idx val="7"/>
          <c:order val="1"/>
          <c:tx>
            <c:v>DOM. REP.</c:v>
          </c:tx>
          <c:spPr>
            <a:solidFill>
              <a:srgbClr val="FFFF00"/>
            </a:solidFill>
            <a:ln w="25400">
              <a:no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Historic!$I$322:$I$351</c:f>
              <c:numCache>
                <c:formatCode>_(* #,##0_);_(* \(#,##0\);_(* "-"??_);_(@_)</c:formatCode>
                <c:ptCount val="30"/>
                <c:pt idx="1">
                  <c:v>6356</c:v>
                </c:pt>
                <c:pt idx="3">
                  <c:v>13326</c:v>
                </c:pt>
                <c:pt idx="8">
                  <c:v>4490</c:v>
                </c:pt>
                <c:pt idx="9">
                  <c:v>2246</c:v>
                </c:pt>
                <c:pt idx="12">
                  <c:v>5938</c:v>
                </c:pt>
                <c:pt idx="16">
                  <c:v>4490</c:v>
                </c:pt>
                <c:pt idx="17">
                  <c:v>8492</c:v>
                </c:pt>
                <c:pt idx="18">
                  <c:v>4061</c:v>
                </c:pt>
                <c:pt idx="19">
                  <c:v>24770</c:v>
                </c:pt>
                <c:pt idx="22">
                  <c:v>7013</c:v>
                </c:pt>
                <c:pt idx="24">
                  <c:v>1542</c:v>
                </c:pt>
                <c:pt idx="25">
                  <c:v>12822</c:v>
                </c:pt>
              </c:numCache>
            </c:numRef>
          </c:val>
          <c:extLst>
            <c:ext xmlns:c16="http://schemas.microsoft.com/office/drawing/2014/chart" uri="{C3380CC4-5D6E-409C-BE32-E72D297353CC}">
              <c16:uniqueId val="{00000000-D1D2-DC4C-A799-8E857AFEFDCB}"/>
            </c:ext>
          </c:extLst>
        </c:ser>
        <c:ser>
          <c:idx val="0"/>
          <c:order val="2"/>
          <c:tx>
            <c:v>GUATEMALA</c:v>
          </c:tx>
          <c:spPr>
            <a:solidFill>
              <a:srgbClr val="92D050"/>
            </a:solidFill>
            <a:ln w="25400">
              <a:no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Historic!$L$322:$L$351</c:f>
              <c:numCache>
                <c:formatCode>_(* #,##0_);_(* \(#,##0\);_(* "-"??_);_(@_)</c:formatCode>
                <c:ptCount val="30"/>
                <c:pt idx="2">
                  <c:v>134264</c:v>
                </c:pt>
                <c:pt idx="3">
                  <c:v>396000</c:v>
                </c:pt>
                <c:pt idx="4">
                  <c:v>790553</c:v>
                </c:pt>
                <c:pt idx="5">
                  <c:v>616000</c:v>
                </c:pt>
                <c:pt idx="8">
                  <c:v>163332</c:v>
                </c:pt>
                <c:pt idx="9">
                  <c:v>396000</c:v>
                </c:pt>
                <c:pt idx="10">
                  <c:v>1143327</c:v>
                </c:pt>
                <c:pt idx="15">
                  <c:v>337522</c:v>
                </c:pt>
                <c:pt idx="16">
                  <c:v>211112</c:v>
                </c:pt>
                <c:pt idx="17">
                  <c:v>1410959</c:v>
                </c:pt>
                <c:pt idx="18">
                  <c:v>1530595</c:v>
                </c:pt>
                <c:pt idx="19">
                  <c:v>1668541</c:v>
                </c:pt>
                <c:pt idx="22">
                  <c:v>381392</c:v>
                </c:pt>
                <c:pt idx="23">
                  <c:v>2631229</c:v>
                </c:pt>
                <c:pt idx="24">
                  <c:v>2946708</c:v>
                </c:pt>
                <c:pt idx="25">
                  <c:v>176000</c:v>
                </c:pt>
                <c:pt idx="26">
                  <c:v>250250</c:v>
                </c:pt>
                <c:pt idx="29">
                  <c:v>602785</c:v>
                </c:pt>
              </c:numCache>
            </c:numRef>
          </c:val>
          <c:extLst>
            <c:ext xmlns:c16="http://schemas.microsoft.com/office/drawing/2014/chart" uri="{C3380CC4-5D6E-409C-BE32-E72D297353CC}">
              <c16:uniqueId val="{00000000-8C0F-544B-B111-F60BDD3B2E4A}"/>
            </c:ext>
          </c:extLst>
        </c:ser>
        <c:ser>
          <c:idx val="14"/>
          <c:order val="3"/>
          <c:tx>
            <c:v>MEXICO</c:v>
          </c:tx>
          <c:spPr>
            <a:solidFill>
              <a:srgbClr val="00B0F0"/>
            </a:solidFill>
            <a:ln w="25400">
              <a:no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Historic!$P$322:$P$351</c:f>
              <c:numCache>
                <c:formatCode>_(* #,##0_);_(* \(#,##0\);_(* "-"??_);_(@_)</c:formatCode>
                <c:ptCount val="30"/>
                <c:pt idx="1">
                  <c:v>2994850</c:v>
                </c:pt>
                <c:pt idx="2">
                  <c:v>6396584</c:v>
                </c:pt>
                <c:pt idx="3">
                  <c:v>5375077</c:v>
                </c:pt>
                <c:pt idx="4">
                  <c:v>7784907</c:v>
                </c:pt>
                <c:pt idx="5">
                  <c:v>4813366</c:v>
                </c:pt>
                <c:pt idx="8">
                  <c:v>4736200</c:v>
                </c:pt>
                <c:pt idx="9">
                  <c:v>3923843</c:v>
                </c:pt>
                <c:pt idx="10">
                  <c:v>3663105</c:v>
                </c:pt>
                <c:pt idx="12">
                  <c:v>2414863</c:v>
                </c:pt>
                <c:pt idx="15">
                  <c:v>2431389</c:v>
                </c:pt>
                <c:pt idx="16">
                  <c:v>5710287</c:v>
                </c:pt>
                <c:pt idx="17">
                  <c:v>3514064</c:v>
                </c:pt>
                <c:pt idx="18">
                  <c:v>3782446</c:v>
                </c:pt>
                <c:pt idx="19">
                  <c:v>1397288</c:v>
                </c:pt>
                <c:pt idx="22">
                  <c:v>1884512</c:v>
                </c:pt>
                <c:pt idx="23">
                  <c:v>3218373</c:v>
                </c:pt>
                <c:pt idx="24">
                  <c:v>5482263</c:v>
                </c:pt>
                <c:pt idx="25">
                  <c:v>2159666</c:v>
                </c:pt>
                <c:pt idx="26">
                  <c:v>2189007</c:v>
                </c:pt>
                <c:pt idx="29">
                  <c:v>3417682</c:v>
                </c:pt>
              </c:numCache>
            </c:numRef>
          </c:val>
          <c:extLst>
            <c:ext xmlns:c16="http://schemas.microsoft.com/office/drawing/2014/chart" uri="{C3380CC4-5D6E-409C-BE32-E72D297353CC}">
              <c16:uniqueId val="{0000000F-2196-F441-B381-68A0867A5881}"/>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28840098461184127"/>
          <c:y val="8.8356418793862121E-2"/>
          <c:w val="0.39931675999366628"/>
          <c:h val="3.3678622301149048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2024 v. Average of 2019 - 23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a:noFill/>
            </a:ln>
            <a:effectLst/>
          </c:spPr>
          <c:cat>
            <c:strRef>
              <c:f>Historic!$CD$2:$CD$351</c:f>
              <c:strCache>
                <c:ptCount val="350"/>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strCache>
            </c:strRef>
          </c:cat>
          <c:val>
            <c:numRef>
              <c:f>Historic!$DC$2:$DC$351</c:f>
              <c:numCache>
                <c:formatCode>#,##0;[Red]#,##0</c:formatCode>
                <c:ptCount val="350"/>
                <c:pt idx="0">
                  <c:v>0</c:v>
                </c:pt>
                <c:pt idx="1">
                  <c:v>2795644</c:v>
                </c:pt>
                <c:pt idx="2">
                  <c:v>3117495</c:v>
                </c:pt>
                <c:pt idx="3">
                  <c:v>4278968</c:v>
                </c:pt>
                <c:pt idx="4">
                  <c:v>4029644</c:v>
                </c:pt>
                <c:pt idx="5">
                  <c:v>-5658402</c:v>
                </c:pt>
                <c:pt idx="6">
                  <c:v>-3502000</c:v>
                </c:pt>
                <c:pt idx="7">
                  <c:v>7282707</c:v>
                </c:pt>
                <c:pt idx="8">
                  <c:v>8554831</c:v>
                </c:pt>
                <c:pt idx="9">
                  <c:v>2730523</c:v>
                </c:pt>
                <c:pt idx="10">
                  <c:v>2944690</c:v>
                </c:pt>
                <c:pt idx="11">
                  <c:v>1710479</c:v>
                </c:pt>
                <c:pt idx="12">
                  <c:v>-3788023</c:v>
                </c:pt>
                <c:pt idx="13">
                  <c:v>-3390000</c:v>
                </c:pt>
                <c:pt idx="14">
                  <c:v>-2151552</c:v>
                </c:pt>
                <c:pt idx="15">
                  <c:v>5628313</c:v>
                </c:pt>
                <c:pt idx="16">
                  <c:v>6196615</c:v>
                </c:pt>
                <c:pt idx="17">
                  <c:v>1869324</c:v>
                </c:pt>
                <c:pt idx="18">
                  <c:v>-1017304</c:v>
                </c:pt>
                <c:pt idx="19">
                  <c:v>-5316000</c:v>
                </c:pt>
                <c:pt idx="20">
                  <c:v>-3486000</c:v>
                </c:pt>
                <c:pt idx="21">
                  <c:v>10427660</c:v>
                </c:pt>
                <c:pt idx="22">
                  <c:v>5118046</c:v>
                </c:pt>
                <c:pt idx="23">
                  <c:v>5531188</c:v>
                </c:pt>
                <c:pt idx="24">
                  <c:v>3530152</c:v>
                </c:pt>
                <c:pt idx="25">
                  <c:v>-2330628</c:v>
                </c:pt>
                <c:pt idx="26">
                  <c:v>-5690000</c:v>
                </c:pt>
                <c:pt idx="27">
                  <c:v>-5836000</c:v>
                </c:pt>
                <c:pt idx="28">
                  <c:v>2628961</c:v>
                </c:pt>
                <c:pt idx="29">
                  <c:v>5832146</c:v>
                </c:pt>
                <c:pt idx="30">
                  <c:v>5540831</c:v>
                </c:pt>
                <c:pt idx="31">
                  <c:v>-4514855</c:v>
                </c:pt>
                <c:pt idx="32">
                  <c:v>2223463</c:v>
                </c:pt>
                <c:pt idx="33">
                  <c:v>-4464131</c:v>
                </c:pt>
                <c:pt idx="34">
                  <c:v>-4630000</c:v>
                </c:pt>
                <c:pt idx="35">
                  <c:v>2465477</c:v>
                </c:pt>
                <c:pt idx="36">
                  <c:v>5419127</c:v>
                </c:pt>
                <c:pt idx="37">
                  <c:v>5901985</c:v>
                </c:pt>
                <c:pt idx="38">
                  <c:v>-2649710</c:v>
                </c:pt>
                <c:pt idx="39">
                  <c:v>-5263497</c:v>
                </c:pt>
                <c:pt idx="40">
                  <c:v>-4164000</c:v>
                </c:pt>
                <c:pt idx="41">
                  <c:v>-4300000</c:v>
                </c:pt>
                <c:pt idx="42">
                  <c:v>9494082</c:v>
                </c:pt>
                <c:pt idx="43">
                  <c:v>6654507</c:v>
                </c:pt>
                <c:pt idx="44">
                  <c:v>6648748</c:v>
                </c:pt>
                <c:pt idx="45">
                  <c:v>-3866870</c:v>
                </c:pt>
                <c:pt idx="46">
                  <c:v>1146142</c:v>
                </c:pt>
                <c:pt idx="47">
                  <c:v>-3932000</c:v>
                </c:pt>
                <c:pt idx="48">
                  <c:v>-4366000</c:v>
                </c:pt>
                <c:pt idx="49">
                  <c:v>-3556000</c:v>
                </c:pt>
                <c:pt idx="50">
                  <c:v>7992404</c:v>
                </c:pt>
                <c:pt idx="51">
                  <c:v>6593384</c:v>
                </c:pt>
                <c:pt idx="52">
                  <c:v>4974615</c:v>
                </c:pt>
                <c:pt idx="53">
                  <c:v>-794642</c:v>
                </c:pt>
                <c:pt idx="54">
                  <c:v>-4933892</c:v>
                </c:pt>
                <c:pt idx="55">
                  <c:v>-5484000</c:v>
                </c:pt>
                <c:pt idx="56">
                  <c:v>6248224</c:v>
                </c:pt>
                <c:pt idx="57">
                  <c:v>8639270</c:v>
                </c:pt>
                <c:pt idx="58">
                  <c:v>-1133873</c:v>
                </c:pt>
                <c:pt idx="59">
                  <c:v>12889112</c:v>
                </c:pt>
                <c:pt idx="60">
                  <c:v>-11832000</c:v>
                </c:pt>
                <c:pt idx="61">
                  <c:v>-3470000</c:v>
                </c:pt>
                <c:pt idx="62">
                  <c:v>1830792</c:v>
                </c:pt>
                <c:pt idx="63">
                  <c:v>6488340</c:v>
                </c:pt>
                <c:pt idx="64">
                  <c:v>7340742</c:v>
                </c:pt>
                <c:pt idx="65">
                  <c:v>3262</c:v>
                </c:pt>
                <c:pt idx="66">
                  <c:v>911438</c:v>
                </c:pt>
                <c:pt idx="67">
                  <c:v>-10464000</c:v>
                </c:pt>
                <c:pt idx="68">
                  <c:v>-3576000</c:v>
                </c:pt>
                <c:pt idx="69">
                  <c:v>699295</c:v>
                </c:pt>
                <c:pt idx="70">
                  <c:v>5430505</c:v>
                </c:pt>
                <c:pt idx="71">
                  <c:v>6598094</c:v>
                </c:pt>
                <c:pt idx="72">
                  <c:v>-3700536</c:v>
                </c:pt>
                <c:pt idx="73">
                  <c:v>-3351041</c:v>
                </c:pt>
                <c:pt idx="74">
                  <c:v>-9644000</c:v>
                </c:pt>
                <c:pt idx="75">
                  <c:v>-6246000</c:v>
                </c:pt>
                <c:pt idx="76">
                  <c:v>913217</c:v>
                </c:pt>
                <c:pt idx="77">
                  <c:v>6046867</c:v>
                </c:pt>
                <c:pt idx="78">
                  <c:v>8817403</c:v>
                </c:pt>
                <c:pt idx="79">
                  <c:v>-99663</c:v>
                </c:pt>
                <c:pt idx="80">
                  <c:v>-4695277</c:v>
                </c:pt>
                <c:pt idx="81">
                  <c:v>-10224000</c:v>
                </c:pt>
                <c:pt idx="82">
                  <c:v>-8298000</c:v>
                </c:pt>
                <c:pt idx="83">
                  <c:v>821837</c:v>
                </c:pt>
                <c:pt idx="84">
                  <c:v>6335370</c:v>
                </c:pt>
                <c:pt idx="85">
                  <c:v>6058462</c:v>
                </c:pt>
                <c:pt idx="86">
                  <c:v>-374500</c:v>
                </c:pt>
                <c:pt idx="87">
                  <c:v>-797559</c:v>
                </c:pt>
                <c:pt idx="88">
                  <c:v>-13668000</c:v>
                </c:pt>
                <c:pt idx="89">
                  <c:v>-6670000</c:v>
                </c:pt>
                <c:pt idx="90">
                  <c:v>801118</c:v>
                </c:pt>
                <c:pt idx="91">
                  <c:v>2961711</c:v>
                </c:pt>
                <c:pt idx="92">
                  <c:v>6383514</c:v>
                </c:pt>
                <c:pt idx="93">
                  <c:v>-4485915</c:v>
                </c:pt>
                <c:pt idx="94">
                  <c:v>-5588365</c:v>
                </c:pt>
                <c:pt idx="95">
                  <c:v>-13154000</c:v>
                </c:pt>
                <c:pt idx="96">
                  <c:v>-10022000</c:v>
                </c:pt>
                <c:pt idx="97">
                  <c:v>-5371100</c:v>
                </c:pt>
                <c:pt idx="98">
                  <c:v>3605945</c:v>
                </c:pt>
                <c:pt idx="99">
                  <c:v>6377134</c:v>
                </c:pt>
                <c:pt idx="100">
                  <c:v>-6296519</c:v>
                </c:pt>
                <c:pt idx="101">
                  <c:v>-2508367</c:v>
                </c:pt>
                <c:pt idx="102">
                  <c:v>-15670000</c:v>
                </c:pt>
                <c:pt idx="103">
                  <c:v>-12256000</c:v>
                </c:pt>
                <c:pt idx="104">
                  <c:v>-1642836</c:v>
                </c:pt>
                <c:pt idx="105">
                  <c:v>4483187</c:v>
                </c:pt>
                <c:pt idx="106">
                  <c:v>4143532</c:v>
                </c:pt>
                <c:pt idx="107">
                  <c:v>-2234688</c:v>
                </c:pt>
                <c:pt idx="108">
                  <c:v>-3829942</c:v>
                </c:pt>
                <c:pt idx="109">
                  <c:v>-15508000</c:v>
                </c:pt>
                <c:pt idx="110">
                  <c:v>-15836000</c:v>
                </c:pt>
                <c:pt idx="111">
                  <c:v>672207</c:v>
                </c:pt>
                <c:pt idx="112">
                  <c:v>9252471</c:v>
                </c:pt>
                <c:pt idx="113">
                  <c:v>10455343</c:v>
                </c:pt>
                <c:pt idx="114">
                  <c:v>1189833</c:v>
                </c:pt>
                <c:pt idx="115">
                  <c:v>-789176</c:v>
                </c:pt>
                <c:pt idx="116">
                  <c:v>-18396000</c:v>
                </c:pt>
                <c:pt idx="117">
                  <c:v>-15600000</c:v>
                </c:pt>
                <c:pt idx="118">
                  <c:v>-3687021</c:v>
                </c:pt>
                <c:pt idx="119">
                  <c:v>4380870</c:v>
                </c:pt>
                <c:pt idx="120">
                  <c:v>4046747</c:v>
                </c:pt>
                <c:pt idx="121">
                  <c:v>-11819779</c:v>
                </c:pt>
                <c:pt idx="122">
                  <c:v>-4927135</c:v>
                </c:pt>
                <c:pt idx="123">
                  <c:v>-20232000</c:v>
                </c:pt>
                <c:pt idx="124">
                  <c:v>-19696000</c:v>
                </c:pt>
                <c:pt idx="125">
                  <c:v>-2417846</c:v>
                </c:pt>
                <c:pt idx="126">
                  <c:v>166608</c:v>
                </c:pt>
                <c:pt idx="127">
                  <c:v>9937826</c:v>
                </c:pt>
                <c:pt idx="128">
                  <c:v>-1526100</c:v>
                </c:pt>
                <c:pt idx="129">
                  <c:v>-3814909</c:v>
                </c:pt>
                <c:pt idx="130">
                  <c:v>-20344000</c:v>
                </c:pt>
                <c:pt idx="131">
                  <c:v>-19474000</c:v>
                </c:pt>
                <c:pt idx="132">
                  <c:v>1172448</c:v>
                </c:pt>
                <c:pt idx="133">
                  <c:v>8078560</c:v>
                </c:pt>
                <c:pt idx="134">
                  <c:v>10649129</c:v>
                </c:pt>
                <c:pt idx="135">
                  <c:v>1014203</c:v>
                </c:pt>
                <c:pt idx="136">
                  <c:v>5414114</c:v>
                </c:pt>
                <c:pt idx="137">
                  <c:v>-11669700</c:v>
                </c:pt>
                <c:pt idx="138">
                  <c:v>-8764000</c:v>
                </c:pt>
                <c:pt idx="139">
                  <c:v>9512568</c:v>
                </c:pt>
                <c:pt idx="140">
                  <c:v>12442616</c:v>
                </c:pt>
                <c:pt idx="141">
                  <c:v>8752668</c:v>
                </c:pt>
                <c:pt idx="142">
                  <c:v>3778909</c:v>
                </c:pt>
                <c:pt idx="143">
                  <c:v>-1248955</c:v>
                </c:pt>
                <c:pt idx="144">
                  <c:v>-15032900</c:v>
                </c:pt>
                <c:pt idx="145">
                  <c:v>-12274000</c:v>
                </c:pt>
                <c:pt idx="146">
                  <c:v>-15281246</c:v>
                </c:pt>
                <c:pt idx="147">
                  <c:v>11389954</c:v>
                </c:pt>
                <c:pt idx="148">
                  <c:v>7937014</c:v>
                </c:pt>
                <c:pt idx="149">
                  <c:v>13021214</c:v>
                </c:pt>
                <c:pt idx="150">
                  <c:v>4153797</c:v>
                </c:pt>
                <c:pt idx="151">
                  <c:v>-17253525</c:v>
                </c:pt>
                <c:pt idx="152">
                  <c:v>-16328000</c:v>
                </c:pt>
                <c:pt idx="153">
                  <c:v>4015887</c:v>
                </c:pt>
                <c:pt idx="154">
                  <c:v>18324298</c:v>
                </c:pt>
                <c:pt idx="155">
                  <c:v>5331053</c:v>
                </c:pt>
                <c:pt idx="156">
                  <c:v>16930702</c:v>
                </c:pt>
                <c:pt idx="157">
                  <c:v>2631822</c:v>
                </c:pt>
                <c:pt idx="158">
                  <c:v>-14517275</c:v>
                </c:pt>
                <c:pt idx="159">
                  <c:v>-17338000</c:v>
                </c:pt>
                <c:pt idx="160">
                  <c:v>9493024</c:v>
                </c:pt>
                <c:pt idx="161">
                  <c:v>5619671</c:v>
                </c:pt>
                <c:pt idx="162">
                  <c:v>13318872</c:v>
                </c:pt>
                <c:pt idx="163">
                  <c:v>7300848</c:v>
                </c:pt>
                <c:pt idx="164">
                  <c:v>7139679</c:v>
                </c:pt>
                <c:pt idx="165">
                  <c:v>10705</c:v>
                </c:pt>
                <c:pt idx="166">
                  <c:v>-17798125</c:v>
                </c:pt>
                <c:pt idx="167">
                  <c:v>9008679</c:v>
                </c:pt>
                <c:pt idx="168">
                  <c:v>20653270</c:v>
                </c:pt>
                <c:pt idx="169">
                  <c:v>9945553</c:v>
                </c:pt>
                <c:pt idx="170">
                  <c:v>14034094</c:v>
                </c:pt>
                <c:pt idx="171">
                  <c:v>14201700</c:v>
                </c:pt>
                <c:pt idx="172">
                  <c:v>-375280</c:v>
                </c:pt>
                <c:pt idx="173">
                  <c:v>-12124260</c:v>
                </c:pt>
                <c:pt idx="174">
                  <c:v>10778950</c:v>
                </c:pt>
                <c:pt idx="175">
                  <c:v>14721272</c:v>
                </c:pt>
                <c:pt idx="176">
                  <c:v>16505764</c:v>
                </c:pt>
                <c:pt idx="177">
                  <c:v>21391824</c:v>
                </c:pt>
                <c:pt idx="178">
                  <c:v>8367142</c:v>
                </c:pt>
                <c:pt idx="179">
                  <c:v>2004365</c:v>
                </c:pt>
                <c:pt idx="180">
                  <c:v>-13594250</c:v>
                </c:pt>
                <c:pt idx="181">
                  <c:v>3269503</c:v>
                </c:pt>
                <c:pt idx="182">
                  <c:v>10927555</c:v>
                </c:pt>
                <c:pt idx="183">
                  <c:v>11084627</c:v>
                </c:pt>
                <c:pt idx="184">
                  <c:v>194139</c:v>
                </c:pt>
                <c:pt idx="185">
                  <c:v>10626988</c:v>
                </c:pt>
                <c:pt idx="186">
                  <c:v>-153525</c:v>
                </c:pt>
                <c:pt idx="187">
                  <c:v>-12838300</c:v>
                </c:pt>
                <c:pt idx="188">
                  <c:v>9009028</c:v>
                </c:pt>
                <c:pt idx="189">
                  <c:v>10363477</c:v>
                </c:pt>
                <c:pt idx="190">
                  <c:v>14057987</c:v>
                </c:pt>
                <c:pt idx="191">
                  <c:v>15713473</c:v>
                </c:pt>
                <c:pt idx="192">
                  <c:v>4061778</c:v>
                </c:pt>
                <c:pt idx="193">
                  <c:v>-1738425</c:v>
                </c:pt>
                <c:pt idx="194">
                  <c:v>-14923400</c:v>
                </c:pt>
                <c:pt idx="195">
                  <c:v>4689668</c:v>
                </c:pt>
                <c:pt idx="196">
                  <c:v>12627458</c:v>
                </c:pt>
                <c:pt idx="197">
                  <c:v>14208693</c:v>
                </c:pt>
                <c:pt idx="198">
                  <c:v>13933021</c:v>
                </c:pt>
                <c:pt idx="199">
                  <c:v>3696619</c:v>
                </c:pt>
                <c:pt idx="200">
                  <c:v>-8461800</c:v>
                </c:pt>
                <c:pt idx="201">
                  <c:v>-14304000</c:v>
                </c:pt>
                <c:pt idx="202">
                  <c:v>6213724</c:v>
                </c:pt>
                <c:pt idx="203">
                  <c:v>11529510</c:v>
                </c:pt>
                <c:pt idx="204">
                  <c:v>11051871</c:v>
                </c:pt>
                <c:pt idx="205">
                  <c:v>6274361</c:v>
                </c:pt>
                <c:pt idx="206">
                  <c:v>6216052</c:v>
                </c:pt>
                <c:pt idx="207">
                  <c:v>-1322500</c:v>
                </c:pt>
                <c:pt idx="208">
                  <c:v>-13178000</c:v>
                </c:pt>
                <c:pt idx="209">
                  <c:v>-6766</c:v>
                </c:pt>
                <c:pt idx="210">
                  <c:v>7823193</c:v>
                </c:pt>
                <c:pt idx="211">
                  <c:v>6411483</c:v>
                </c:pt>
                <c:pt idx="212">
                  <c:v>3455930</c:v>
                </c:pt>
                <c:pt idx="213">
                  <c:v>-4031304</c:v>
                </c:pt>
                <c:pt idx="214">
                  <c:v>-9210000</c:v>
                </c:pt>
                <c:pt idx="215">
                  <c:v>-12850000</c:v>
                </c:pt>
                <c:pt idx="216">
                  <c:v>5322867</c:v>
                </c:pt>
                <c:pt idx="217">
                  <c:v>4509377</c:v>
                </c:pt>
                <c:pt idx="218">
                  <c:v>3445515</c:v>
                </c:pt>
                <c:pt idx="219">
                  <c:v>-4677435</c:v>
                </c:pt>
                <c:pt idx="220">
                  <c:v>-3906329</c:v>
                </c:pt>
                <c:pt idx="221">
                  <c:v>-10308700</c:v>
                </c:pt>
                <c:pt idx="222">
                  <c:v>-14718000</c:v>
                </c:pt>
                <c:pt idx="223">
                  <c:v>-596731</c:v>
                </c:pt>
                <c:pt idx="224">
                  <c:v>3633391</c:v>
                </c:pt>
                <c:pt idx="225">
                  <c:v>4479499</c:v>
                </c:pt>
                <c:pt idx="226">
                  <c:v>6996978</c:v>
                </c:pt>
                <c:pt idx="227">
                  <c:v>5979247</c:v>
                </c:pt>
                <c:pt idx="228">
                  <c:v>-2282000</c:v>
                </c:pt>
                <c:pt idx="229">
                  <c:v>-10932000</c:v>
                </c:pt>
                <c:pt idx="230">
                  <c:v>156884</c:v>
                </c:pt>
                <c:pt idx="231">
                  <c:v>8210644</c:v>
                </c:pt>
                <c:pt idx="232">
                  <c:v>8543754</c:v>
                </c:pt>
                <c:pt idx="233">
                  <c:v>3609784</c:v>
                </c:pt>
                <c:pt idx="234">
                  <c:v>6853178</c:v>
                </c:pt>
                <c:pt idx="235">
                  <c:v>-1511375</c:v>
                </c:pt>
                <c:pt idx="236">
                  <c:v>-11312000</c:v>
                </c:pt>
                <c:pt idx="237">
                  <c:v>3960091</c:v>
                </c:pt>
                <c:pt idx="238">
                  <c:v>8179990</c:v>
                </c:pt>
                <c:pt idx="239">
                  <c:v>8147738</c:v>
                </c:pt>
                <c:pt idx="240">
                  <c:v>5958153</c:v>
                </c:pt>
                <c:pt idx="241">
                  <c:v>-7825221</c:v>
                </c:pt>
                <c:pt idx="242">
                  <c:v>-15618500</c:v>
                </c:pt>
                <c:pt idx="243">
                  <c:v>-15298000</c:v>
                </c:pt>
                <c:pt idx="244">
                  <c:v>-10906250</c:v>
                </c:pt>
                <c:pt idx="245">
                  <c:v>-5304142</c:v>
                </c:pt>
                <c:pt idx="246">
                  <c:v>909420</c:v>
                </c:pt>
                <c:pt idx="247">
                  <c:v>-355125</c:v>
                </c:pt>
                <c:pt idx="248">
                  <c:v>2210504</c:v>
                </c:pt>
                <c:pt idx="249">
                  <c:v>-6149500</c:v>
                </c:pt>
                <c:pt idx="250">
                  <c:v>-11044000</c:v>
                </c:pt>
                <c:pt idx="251">
                  <c:v>-253323</c:v>
                </c:pt>
                <c:pt idx="252">
                  <c:v>3835354</c:v>
                </c:pt>
                <c:pt idx="253">
                  <c:v>2276116</c:v>
                </c:pt>
                <c:pt idx="254">
                  <c:v>573539</c:v>
                </c:pt>
                <c:pt idx="255">
                  <c:v>-1572974</c:v>
                </c:pt>
                <c:pt idx="256">
                  <c:v>-6167000</c:v>
                </c:pt>
                <c:pt idx="257">
                  <c:v>-7588000</c:v>
                </c:pt>
                <c:pt idx="258">
                  <c:v>-773633</c:v>
                </c:pt>
                <c:pt idx="259">
                  <c:v>2058988</c:v>
                </c:pt>
                <c:pt idx="260">
                  <c:v>1719748</c:v>
                </c:pt>
                <c:pt idx="261">
                  <c:v>-200743</c:v>
                </c:pt>
                <c:pt idx="262">
                  <c:v>-34032</c:v>
                </c:pt>
                <c:pt idx="263">
                  <c:v>-5892000</c:v>
                </c:pt>
                <c:pt idx="264">
                  <c:v>-5518000</c:v>
                </c:pt>
                <c:pt idx="265">
                  <c:v>328361</c:v>
                </c:pt>
                <c:pt idx="266">
                  <c:v>2075940</c:v>
                </c:pt>
                <c:pt idx="267">
                  <c:v>3443737</c:v>
                </c:pt>
                <c:pt idx="268">
                  <c:v>382204</c:v>
                </c:pt>
                <c:pt idx="269">
                  <c:v>-3605462</c:v>
                </c:pt>
                <c:pt idx="270">
                  <c:v>-5636000</c:v>
                </c:pt>
                <c:pt idx="271">
                  <c:v>-7462000</c:v>
                </c:pt>
                <c:pt idx="272">
                  <c:v>-694678</c:v>
                </c:pt>
                <c:pt idx="273">
                  <c:v>1511361</c:v>
                </c:pt>
                <c:pt idx="274">
                  <c:v>4048292</c:v>
                </c:pt>
                <c:pt idx="275">
                  <c:v>-160695</c:v>
                </c:pt>
                <c:pt idx="276">
                  <c:v>1131565</c:v>
                </c:pt>
                <c:pt idx="277">
                  <c:v>-5076000</c:v>
                </c:pt>
                <c:pt idx="278">
                  <c:v>-5344000</c:v>
                </c:pt>
                <c:pt idx="279">
                  <c:v>976453</c:v>
                </c:pt>
                <c:pt idx="280">
                  <c:v>-174124</c:v>
                </c:pt>
                <c:pt idx="281">
                  <c:v>4017910</c:v>
                </c:pt>
                <c:pt idx="282">
                  <c:v>-210503</c:v>
                </c:pt>
                <c:pt idx="283">
                  <c:v>58432</c:v>
                </c:pt>
                <c:pt idx="284">
                  <c:v>-5546000</c:v>
                </c:pt>
                <c:pt idx="285">
                  <c:v>-5870000</c:v>
                </c:pt>
                <c:pt idx="286">
                  <c:v>-4776000</c:v>
                </c:pt>
                <c:pt idx="287">
                  <c:v>1622463</c:v>
                </c:pt>
                <c:pt idx="288">
                  <c:v>2883066</c:v>
                </c:pt>
                <c:pt idx="289">
                  <c:v>1963761</c:v>
                </c:pt>
                <c:pt idx="290">
                  <c:v>630476</c:v>
                </c:pt>
                <c:pt idx="291">
                  <c:v>-7575500</c:v>
                </c:pt>
                <c:pt idx="292">
                  <c:v>-7376000</c:v>
                </c:pt>
                <c:pt idx="293">
                  <c:v>1097203</c:v>
                </c:pt>
                <c:pt idx="294">
                  <c:v>9069698</c:v>
                </c:pt>
                <c:pt idx="295">
                  <c:v>5741143</c:v>
                </c:pt>
                <c:pt idx="296">
                  <c:v>10050505</c:v>
                </c:pt>
                <c:pt idx="297">
                  <c:v>514967</c:v>
                </c:pt>
                <c:pt idx="298">
                  <c:v>-8954000</c:v>
                </c:pt>
                <c:pt idx="299">
                  <c:v>-7262000</c:v>
                </c:pt>
                <c:pt idx="300">
                  <c:v>7588610</c:v>
                </c:pt>
                <c:pt idx="301">
                  <c:v>6561818</c:v>
                </c:pt>
                <c:pt idx="302">
                  <c:v>6642955</c:v>
                </c:pt>
                <c:pt idx="303">
                  <c:v>2671986</c:v>
                </c:pt>
                <c:pt idx="304">
                  <c:v>-662829</c:v>
                </c:pt>
                <c:pt idx="305">
                  <c:v>-7236000</c:v>
                </c:pt>
                <c:pt idx="306">
                  <c:v>-6388000</c:v>
                </c:pt>
                <c:pt idx="307">
                  <c:v>6670767</c:v>
                </c:pt>
                <c:pt idx="308">
                  <c:v>6153257</c:v>
                </c:pt>
                <c:pt idx="309">
                  <c:v>8931475</c:v>
                </c:pt>
                <c:pt idx="310">
                  <c:v>1190486</c:v>
                </c:pt>
                <c:pt idx="311">
                  <c:v>-1047481</c:v>
                </c:pt>
                <c:pt idx="312">
                  <c:v>-6338000</c:v>
                </c:pt>
                <c:pt idx="313">
                  <c:v>-3388000</c:v>
                </c:pt>
                <c:pt idx="314">
                  <c:v>-2735568</c:v>
                </c:pt>
                <c:pt idx="315">
                  <c:v>5139966</c:v>
                </c:pt>
                <c:pt idx="316">
                  <c:v>281891</c:v>
                </c:pt>
                <c:pt idx="317">
                  <c:v>-611822</c:v>
                </c:pt>
                <c:pt idx="318">
                  <c:v>-793213</c:v>
                </c:pt>
                <c:pt idx="319">
                  <c:v>-5284000</c:v>
                </c:pt>
                <c:pt idx="320">
                  <c:v>-4080000</c:v>
                </c:pt>
                <c:pt idx="321">
                  <c:v>-312794</c:v>
                </c:pt>
                <c:pt idx="322">
                  <c:v>3996848</c:v>
                </c:pt>
                <c:pt idx="323">
                  <c:v>2879896</c:v>
                </c:pt>
                <c:pt idx="324">
                  <c:v>4567460</c:v>
                </c:pt>
                <c:pt idx="325">
                  <c:v>381366</c:v>
                </c:pt>
                <c:pt idx="326">
                  <c:v>-4420000</c:v>
                </c:pt>
                <c:pt idx="327">
                  <c:v>-2322000</c:v>
                </c:pt>
                <c:pt idx="328">
                  <c:v>2328022</c:v>
                </c:pt>
                <c:pt idx="329">
                  <c:v>2526089</c:v>
                </c:pt>
                <c:pt idx="330">
                  <c:v>2276432</c:v>
                </c:pt>
                <c:pt idx="331">
                  <c:v>-2858000</c:v>
                </c:pt>
                <c:pt idx="332">
                  <c:v>-1121199</c:v>
                </c:pt>
                <c:pt idx="333">
                  <c:v>-5284000</c:v>
                </c:pt>
                <c:pt idx="334">
                  <c:v>-3162000</c:v>
                </c:pt>
                <c:pt idx="335">
                  <c:v>-361089</c:v>
                </c:pt>
                <c:pt idx="336">
                  <c:v>4526066</c:v>
                </c:pt>
                <c:pt idx="337">
                  <c:v>1617515</c:v>
                </c:pt>
                <c:pt idx="338">
                  <c:v>1151102</c:v>
                </c:pt>
                <c:pt idx="339">
                  <c:v>-1343401</c:v>
                </c:pt>
                <c:pt idx="340">
                  <c:v>-5856000</c:v>
                </c:pt>
                <c:pt idx="341">
                  <c:v>-3422000</c:v>
                </c:pt>
                <c:pt idx="342">
                  <c:v>-803710</c:v>
                </c:pt>
                <c:pt idx="343">
                  <c:v>3157602</c:v>
                </c:pt>
                <c:pt idx="344">
                  <c:v>6034513</c:v>
                </c:pt>
                <c:pt idx="345">
                  <c:v>-2601512</c:v>
                </c:pt>
                <c:pt idx="346">
                  <c:v>-3416743</c:v>
                </c:pt>
                <c:pt idx="347">
                  <c:v>-7306000</c:v>
                </c:pt>
                <c:pt idx="348">
                  <c:v>-4192000</c:v>
                </c:pt>
                <c:pt idx="349">
                  <c:v>1208914</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Historic!$CD$2:$CD$351</c:f>
              <c:strCache>
                <c:ptCount val="350"/>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strCache>
            </c:strRef>
          </c:cat>
          <c:val>
            <c:numRef>
              <c:f>Historic!$DD$2:$DD$351</c:f>
              <c:numCache>
                <c:formatCode>#,##0;[Red]#,##0</c:formatCode>
                <c:ptCount val="350"/>
                <c:pt idx="0">
                  <c:v>0</c:v>
                </c:pt>
                <c:pt idx="1">
                  <c:v>2795644</c:v>
                </c:pt>
                <c:pt idx="2">
                  <c:v>5913139</c:v>
                </c:pt>
                <c:pt idx="3">
                  <c:v>10192107</c:v>
                </c:pt>
                <c:pt idx="4">
                  <c:v>14221751</c:v>
                </c:pt>
                <c:pt idx="5">
                  <c:v>8563349</c:v>
                </c:pt>
                <c:pt idx="6">
                  <c:v>5061349</c:v>
                </c:pt>
                <c:pt idx="7">
                  <c:v>12344056</c:v>
                </c:pt>
                <c:pt idx="8">
                  <c:v>20898887</c:v>
                </c:pt>
                <c:pt idx="9">
                  <c:v>23629410</c:v>
                </c:pt>
                <c:pt idx="10">
                  <c:v>26574100</c:v>
                </c:pt>
                <c:pt idx="11">
                  <c:v>28284579</c:v>
                </c:pt>
                <c:pt idx="12">
                  <c:v>24496556</c:v>
                </c:pt>
                <c:pt idx="13">
                  <c:v>21106556</c:v>
                </c:pt>
                <c:pt idx="14">
                  <c:v>18955004</c:v>
                </c:pt>
                <c:pt idx="15">
                  <c:v>24583317</c:v>
                </c:pt>
                <c:pt idx="16">
                  <c:v>30779932</c:v>
                </c:pt>
                <c:pt idx="17">
                  <c:v>32649256</c:v>
                </c:pt>
                <c:pt idx="18">
                  <c:v>31631952</c:v>
                </c:pt>
                <c:pt idx="19">
                  <c:v>26315952</c:v>
                </c:pt>
                <c:pt idx="20">
                  <c:v>22829952</c:v>
                </c:pt>
                <c:pt idx="21">
                  <c:v>33257612</c:v>
                </c:pt>
                <c:pt idx="22">
                  <c:v>38375658</c:v>
                </c:pt>
                <c:pt idx="23">
                  <c:v>43906846</c:v>
                </c:pt>
                <c:pt idx="24">
                  <c:v>47436998</c:v>
                </c:pt>
                <c:pt idx="25">
                  <c:v>45106370</c:v>
                </c:pt>
                <c:pt idx="26">
                  <c:v>39416370</c:v>
                </c:pt>
                <c:pt idx="27">
                  <c:v>33580370</c:v>
                </c:pt>
                <c:pt idx="28">
                  <c:v>36209331</c:v>
                </c:pt>
                <c:pt idx="29">
                  <c:v>42041477</c:v>
                </c:pt>
                <c:pt idx="30">
                  <c:v>47582308</c:v>
                </c:pt>
                <c:pt idx="31">
                  <c:v>43067453</c:v>
                </c:pt>
                <c:pt idx="32">
                  <c:v>45290916</c:v>
                </c:pt>
                <c:pt idx="33">
                  <c:v>40826785</c:v>
                </c:pt>
                <c:pt idx="34">
                  <c:v>36196785</c:v>
                </c:pt>
                <c:pt idx="35">
                  <c:v>38662262</c:v>
                </c:pt>
                <c:pt idx="36">
                  <c:v>44081389</c:v>
                </c:pt>
                <c:pt idx="37">
                  <c:v>49983374</c:v>
                </c:pt>
                <c:pt idx="38">
                  <c:v>47333664</c:v>
                </c:pt>
                <c:pt idx="39">
                  <c:v>42070167</c:v>
                </c:pt>
                <c:pt idx="40">
                  <c:v>37906167</c:v>
                </c:pt>
                <c:pt idx="41">
                  <c:v>33606167</c:v>
                </c:pt>
                <c:pt idx="42">
                  <c:v>43100249</c:v>
                </c:pt>
                <c:pt idx="43">
                  <c:v>49754756</c:v>
                </c:pt>
                <c:pt idx="44">
                  <c:v>56403504</c:v>
                </c:pt>
                <c:pt idx="45">
                  <c:v>52536634</c:v>
                </c:pt>
                <c:pt idx="46">
                  <c:v>53682776</c:v>
                </c:pt>
                <c:pt idx="47">
                  <c:v>49750776</c:v>
                </c:pt>
                <c:pt idx="48">
                  <c:v>45384776</c:v>
                </c:pt>
                <c:pt idx="49">
                  <c:v>41828776</c:v>
                </c:pt>
                <c:pt idx="50">
                  <c:v>49821180</c:v>
                </c:pt>
                <c:pt idx="51">
                  <c:v>56414564</c:v>
                </c:pt>
                <c:pt idx="52">
                  <c:v>61389179</c:v>
                </c:pt>
                <c:pt idx="53">
                  <c:v>60594537</c:v>
                </c:pt>
                <c:pt idx="54">
                  <c:v>55660645</c:v>
                </c:pt>
                <c:pt idx="55">
                  <c:v>50176645</c:v>
                </c:pt>
                <c:pt idx="56">
                  <c:v>56424869</c:v>
                </c:pt>
                <c:pt idx="57">
                  <c:v>65064139</c:v>
                </c:pt>
                <c:pt idx="58">
                  <c:v>63930266</c:v>
                </c:pt>
                <c:pt idx="59">
                  <c:v>76819378</c:v>
                </c:pt>
                <c:pt idx="60">
                  <c:v>64987378</c:v>
                </c:pt>
                <c:pt idx="61">
                  <c:v>61517378</c:v>
                </c:pt>
                <c:pt idx="62">
                  <c:v>63348170</c:v>
                </c:pt>
                <c:pt idx="63">
                  <c:v>69836510</c:v>
                </c:pt>
                <c:pt idx="64">
                  <c:v>77177252</c:v>
                </c:pt>
                <c:pt idx="65">
                  <c:v>77180514</c:v>
                </c:pt>
                <c:pt idx="66">
                  <c:v>78091952</c:v>
                </c:pt>
                <c:pt idx="67">
                  <c:v>67627952</c:v>
                </c:pt>
                <c:pt idx="68">
                  <c:v>64051952</c:v>
                </c:pt>
                <c:pt idx="69">
                  <c:v>64751247</c:v>
                </c:pt>
                <c:pt idx="70">
                  <c:v>70181752</c:v>
                </c:pt>
                <c:pt idx="71">
                  <c:v>76779846</c:v>
                </c:pt>
                <c:pt idx="72">
                  <c:v>73079310</c:v>
                </c:pt>
                <c:pt idx="73">
                  <c:v>69728269</c:v>
                </c:pt>
                <c:pt idx="74">
                  <c:v>60084269</c:v>
                </c:pt>
                <c:pt idx="75">
                  <c:v>53838269</c:v>
                </c:pt>
                <c:pt idx="76">
                  <c:v>54751486</c:v>
                </c:pt>
                <c:pt idx="77">
                  <c:v>60798353</c:v>
                </c:pt>
                <c:pt idx="78">
                  <c:v>69615756</c:v>
                </c:pt>
                <c:pt idx="79">
                  <c:v>69516093</c:v>
                </c:pt>
                <c:pt idx="80">
                  <c:v>64820816</c:v>
                </c:pt>
                <c:pt idx="81">
                  <c:v>54596816</c:v>
                </c:pt>
                <c:pt idx="82">
                  <c:v>46298816</c:v>
                </c:pt>
                <c:pt idx="83">
                  <c:v>47120653</c:v>
                </c:pt>
                <c:pt idx="84">
                  <c:v>53456023</c:v>
                </c:pt>
                <c:pt idx="85">
                  <c:v>59514485</c:v>
                </c:pt>
                <c:pt idx="86">
                  <c:v>59139985</c:v>
                </c:pt>
                <c:pt idx="87">
                  <c:v>58342426</c:v>
                </c:pt>
                <c:pt idx="88">
                  <c:v>44674426</c:v>
                </c:pt>
                <c:pt idx="89">
                  <c:v>38004426</c:v>
                </c:pt>
                <c:pt idx="90">
                  <c:v>38805544</c:v>
                </c:pt>
                <c:pt idx="91">
                  <c:v>41767255</c:v>
                </c:pt>
                <c:pt idx="92">
                  <c:v>48150769</c:v>
                </c:pt>
                <c:pt idx="93">
                  <c:v>43664854</c:v>
                </c:pt>
                <c:pt idx="94">
                  <c:v>38076489</c:v>
                </c:pt>
                <c:pt idx="95">
                  <c:v>24922489</c:v>
                </c:pt>
                <c:pt idx="96">
                  <c:v>14900489</c:v>
                </c:pt>
                <c:pt idx="97">
                  <c:v>9529389</c:v>
                </c:pt>
                <c:pt idx="98">
                  <c:v>13135334</c:v>
                </c:pt>
                <c:pt idx="99">
                  <c:v>19512468</c:v>
                </c:pt>
                <c:pt idx="100">
                  <c:v>13215949</c:v>
                </c:pt>
                <c:pt idx="101">
                  <c:v>10707582</c:v>
                </c:pt>
                <c:pt idx="102">
                  <c:v>-4962418</c:v>
                </c:pt>
                <c:pt idx="103">
                  <c:v>-17218418</c:v>
                </c:pt>
                <c:pt idx="104">
                  <c:v>-18861254</c:v>
                </c:pt>
                <c:pt idx="105">
                  <c:v>-14378067</c:v>
                </c:pt>
                <c:pt idx="106">
                  <c:v>-10234535</c:v>
                </c:pt>
                <c:pt idx="107">
                  <c:v>-12469223</c:v>
                </c:pt>
                <c:pt idx="108">
                  <c:v>-16299165</c:v>
                </c:pt>
                <c:pt idx="109">
                  <c:v>-31807165</c:v>
                </c:pt>
                <c:pt idx="110">
                  <c:v>-47643165</c:v>
                </c:pt>
                <c:pt idx="111">
                  <c:v>-46970958</c:v>
                </c:pt>
                <c:pt idx="112">
                  <c:v>-37718487</c:v>
                </c:pt>
                <c:pt idx="113">
                  <c:v>-27263144</c:v>
                </c:pt>
                <c:pt idx="114">
                  <c:v>-26073311</c:v>
                </c:pt>
                <c:pt idx="115">
                  <c:v>-26862487</c:v>
                </c:pt>
                <c:pt idx="116">
                  <c:v>-45258487</c:v>
                </c:pt>
                <c:pt idx="117">
                  <c:v>-60858487</c:v>
                </c:pt>
                <c:pt idx="118">
                  <c:v>-64545508</c:v>
                </c:pt>
                <c:pt idx="119">
                  <c:v>-60164638</c:v>
                </c:pt>
                <c:pt idx="120">
                  <c:v>-56117891</c:v>
                </c:pt>
                <c:pt idx="121">
                  <c:v>-67937670</c:v>
                </c:pt>
                <c:pt idx="122">
                  <c:v>-72864805</c:v>
                </c:pt>
                <c:pt idx="123">
                  <c:v>-93096805</c:v>
                </c:pt>
                <c:pt idx="124">
                  <c:v>-112792805</c:v>
                </c:pt>
                <c:pt idx="125">
                  <c:v>-115210651</c:v>
                </c:pt>
                <c:pt idx="126">
                  <c:v>-115044043</c:v>
                </c:pt>
                <c:pt idx="127">
                  <c:v>-105106217</c:v>
                </c:pt>
                <c:pt idx="128">
                  <c:v>-106632317</c:v>
                </c:pt>
                <c:pt idx="129">
                  <c:v>-110447226</c:v>
                </c:pt>
                <c:pt idx="130">
                  <c:v>-130791226</c:v>
                </c:pt>
                <c:pt idx="131">
                  <c:v>-150265226</c:v>
                </c:pt>
                <c:pt idx="132">
                  <c:v>-149092778</c:v>
                </c:pt>
                <c:pt idx="133">
                  <c:v>-141014218</c:v>
                </c:pt>
                <c:pt idx="134">
                  <c:v>-130365089</c:v>
                </c:pt>
                <c:pt idx="135">
                  <c:v>-129350886</c:v>
                </c:pt>
                <c:pt idx="136">
                  <c:v>-123936772</c:v>
                </c:pt>
                <c:pt idx="137">
                  <c:v>-135606472</c:v>
                </c:pt>
                <c:pt idx="138">
                  <c:v>-144370472</c:v>
                </c:pt>
                <c:pt idx="139">
                  <c:v>-134857904</c:v>
                </c:pt>
                <c:pt idx="140">
                  <c:v>-122415288</c:v>
                </c:pt>
                <c:pt idx="141">
                  <c:v>-113662620</c:v>
                </c:pt>
                <c:pt idx="142">
                  <c:v>-109883711</c:v>
                </c:pt>
                <c:pt idx="143">
                  <c:v>-111132666</c:v>
                </c:pt>
                <c:pt idx="144">
                  <c:v>-126165566</c:v>
                </c:pt>
                <c:pt idx="145">
                  <c:v>-138439566</c:v>
                </c:pt>
                <c:pt idx="146">
                  <c:v>-153720812</c:v>
                </c:pt>
                <c:pt idx="147">
                  <c:v>-142330858</c:v>
                </c:pt>
                <c:pt idx="148">
                  <c:v>-134393844</c:v>
                </c:pt>
                <c:pt idx="149">
                  <c:v>-121372630</c:v>
                </c:pt>
                <c:pt idx="150">
                  <c:v>-117218833</c:v>
                </c:pt>
                <c:pt idx="151">
                  <c:v>-134472358</c:v>
                </c:pt>
                <c:pt idx="152">
                  <c:v>-150800358</c:v>
                </c:pt>
                <c:pt idx="153">
                  <c:v>-146784471</c:v>
                </c:pt>
                <c:pt idx="154">
                  <c:v>-128460173</c:v>
                </c:pt>
                <c:pt idx="155">
                  <c:v>-123129120</c:v>
                </c:pt>
                <c:pt idx="156">
                  <c:v>-106198418</c:v>
                </c:pt>
                <c:pt idx="157">
                  <c:v>-103566596</c:v>
                </c:pt>
                <c:pt idx="158">
                  <c:v>-118083871</c:v>
                </c:pt>
                <c:pt idx="159">
                  <c:v>-135421871</c:v>
                </c:pt>
                <c:pt idx="160">
                  <c:v>-125928847</c:v>
                </c:pt>
                <c:pt idx="161">
                  <c:v>-120309176</c:v>
                </c:pt>
                <c:pt idx="162">
                  <c:v>-106990304</c:v>
                </c:pt>
                <c:pt idx="163">
                  <c:v>-99689456</c:v>
                </c:pt>
                <c:pt idx="164">
                  <c:v>-92549777</c:v>
                </c:pt>
                <c:pt idx="165">
                  <c:v>-92539072</c:v>
                </c:pt>
                <c:pt idx="166">
                  <c:v>-110337197</c:v>
                </c:pt>
                <c:pt idx="167">
                  <c:v>-101328518</c:v>
                </c:pt>
                <c:pt idx="168">
                  <c:v>-80675248</c:v>
                </c:pt>
                <c:pt idx="169">
                  <c:v>-70729695</c:v>
                </c:pt>
                <c:pt idx="170">
                  <c:v>-56695601</c:v>
                </c:pt>
                <c:pt idx="171">
                  <c:v>-42493901</c:v>
                </c:pt>
                <c:pt idx="172">
                  <c:v>-42869181</c:v>
                </c:pt>
                <c:pt idx="173">
                  <c:v>-54993441</c:v>
                </c:pt>
                <c:pt idx="174">
                  <c:v>-44214491</c:v>
                </c:pt>
                <c:pt idx="175">
                  <c:v>-29493219</c:v>
                </c:pt>
                <c:pt idx="176">
                  <c:v>-12987455</c:v>
                </c:pt>
                <c:pt idx="177">
                  <c:v>8404369</c:v>
                </c:pt>
                <c:pt idx="178">
                  <c:v>16771511</c:v>
                </c:pt>
                <c:pt idx="179">
                  <c:v>18775876</c:v>
                </c:pt>
                <c:pt idx="180">
                  <c:v>5181626</c:v>
                </c:pt>
                <c:pt idx="181">
                  <c:v>8451129</c:v>
                </c:pt>
                <c:pt idx="182">
                  <c:v>19378684</c:v>
                </c:pt>
                <c:pt idx="183">
                  <c:v>30463311</c:v>
                </c:pt>
                <c:pt idx="184">
                  <c:v>30657450</c:v>
                </c:pt>
                <c:pt idx="185">
                  <c:v>41284438</c:v>
                </c:pt>
                <c:pt idx="186">
                  <c:v>41130913</c:v>
                </c:pt>
                <c:pt idx="187">
                  <c:v>28292613</c:v>
                </c:pt>
                <c:pt idx="188">
                  <c:v>37301641</c:v>
                </c:pt>
                <c:pt idx="189">
                  <c:v>47665118</c:v>
                </c:pt>
                <c:pt idx="190">
                  <c:v>61723105</c:v>
                </c:pt>
                <c:pt idx="191">
                  <c:v>77436578</c:v>
                </c:pt>
                <c:pt idx="192">
                  <c:v>81498356</c:v>
                </c:pt>
                <c:pt idx="193">
                  <c:v>79759931</c:v>
                </c:pt>
                <c:pt idx="194">
                  <c:v>64836531</c:v>
                </c:pt>
                <c:pt idx="195">
                  <c:v>69526199</c:v>
                </c:pt>
                <c:pt idx="196">
                  <c:v>82153657</c:v>
                </c:pt>
                <c:pt idx="197">
                  <c:v>96362350</c:v>
                </c:pt>
                <c:pt idx="198">
                  <c:v>110295371</c:v>
                </c:pt>
                <c:pt idx="199">
                  <c:v>113991990</c:v>
                </c:pt>
                <c:pt idx="200">
                  <c:v>105530190</c:v>
                </c:pt>
                <c:pt idx="201">
                  <c:v>91226190</c:v>
                </c:pt>
                <c:pt idx="202">
                  <c:v>97439914</c:v>
                </c:pt>
                <c:pt idx="203">
                  <c:v>108969424</c:v>
                </c:pt>
                <c:pt idx="204">
                  <c:v>120021295</c:v>
                </c:pt>
                <c:pt idx="205">
                  <c:v>126295656</c:v>
                </c:pt>
                <c:pt idx="206">
                  <c:v>132511708</c:v>
                </c:pt>
                <c:pt idx="207">
                  <c:v>131189208</c:v>
                </c:pt>
                <c:pt idx="208">
                  <c:v>118011208</c:v>
                </c:pt>
                <c:pt idx="209">
                  <c:v>118004442</c:v>
                </c:pt>
                <c:pt idx="210">
                  <c:v>125827635</c:v>
                </c:pt>
                <c:pt idx="211">
                  <c:v>132239118</c:v>
                </c:pt>
                <c:pt idx="212">
                  <c:v>135695048</c:v>
                </c:pt>
                <c:pt idx="213">
                  <c:v>131663744</c:v>
                </c:pt>
                <c:pt idx="214">
                  <c:v>122453744</c:v>
                </c:pt>
                <c:pt idx="215">
                  <c:v>109603744</c:v>
                </c:pt>
                <c:pt idx="216">
                  <c:v>114926611</c:v>
                </c:pt>
                <c:pt idx="217">
                  <c:v>119435988</c:v>
                </c:pt>
                <c:pt idx="218">
                  <c:v>122881503</c:v>
                </c:pt>
                <c:pt idx="219">
                  <c:v>118204068</c:v>
                </c:pt>
                <c:pt idx="220">
                  <c:v>114297739</c:v>
                </c:pt>
                <c:pt idx="221">
                  <c:v>103989039</c:v>
                </c:pt>
                <c:pt idx="222">
                  <c:v>89271039</c:v>
                </c:pt>
                <c:pt idx="223">
                  <c:v>88674308</c:v>
                </c:pt>
                <c:pt idx="224">
                  <c:v>92307699</c:v>
                </c:pt>
                <c:pt idx="225">
                  <c:v>96787198</c:v>
                </c:pt>
                <c:pt idx="226">
                  <c:v>103784176</c:v>
                </c:pt>
                <c:pt idx="227">
                  <c:v>109763423</c:v>
                </c:pt>
                <c:pt idx="228">
                  <c:v>107481423</c:v>
                </c:pt>
                <c:pt idx="229">
                  <c:v>96549423</c:v>
                </c:pt>
                <c:pt idx="230">
                  <c:v>96706307</c:v>
                </c:pt>
                <c:pt idx="231">
                  <c:v>104916951</c:v>
                </c:pt>
                <c:pt idx="232">
                  <c:v>113460705</c:v>
                </c:pt>
                <c:pt idx="233">
                  <c:v>117070489</c:v>
                </c:pt>
                <c:pt idx="234">
                  <c:v>123923667</c:v>
                </c:pt>
                <c:pt idx="235">
                  <c:v>122412292</c:v>
                </c:pt>
                <c:pt idx="236">
                  <c:v>111100292</c:v>
                </c:pt>
                <c:pt idx="237">
                  <c:v>115060383</c:v>
                </c:pt>
                <c:pt idx="238">
                  <c:v>123240373</c:v>
                </c:pt>
                <c:pt idx="239">
                  <c:v>131388111</c:v>
                </c:pt>
                <c:pt idx="240">
                  <c:v>137346264</c:v>
                </c:pt>
                <c:pt idx="241">
                  <c:v>129521043</c:v>
                </c:pt>
                <c:pt idx="242">
                  <c:v>113902543</c:v>
                </c:pt>
                <c:pt idx="243">
                  <c:v>98604543</c:v>
                </c:pt>
                <c:pt idx="244">
                  <c:v>87698293</c:v>
                </c:pt>
                <c:pt idx="245">
                  <c:v>82394151</c:v>
                </c:pt>
                <c:pt idx="246">
                  <c:v>83303571</c:v>
                </c:pt>
                <c:pt idx="247">
                  <c:v>82948446</c:v>
                </c:pt>
                <c:pt idx="248">
                  <c:v>85158950</c:v>
                </c:pt>
                <c:pt idx="249">
                  <c:v>79009450</c:v>
                </c:pt>
                <c:pt idx="250">
                  <c:v>67965450</c:v>
                </c:pt>
                <c:pt idx="251">
                  <c:v>67712127</c:v>
                </c:pt>
                <c:pt idx="252">
                  <c:v>71547481</c:v>
                </c:pt>
                <c:pt idx="253">
                  <c:v>73823597</c:v>
                </c:pt>
                <c:pt idx="254">
                  <c:v>74397136</c:v>
                </c:pt>
                <c:pt idx="255">
                  <c:v>72824162</c:v>
                </c:pt>
                <c:pt idx="256">
                  <c:v>66657162</c:v>
                </c:pt>
                <c:pt idx="257">
                  <c:v>59069162</c:v>
                </c:pt>
                <c:pt idx="258">
                  <c:v>58295529</c:v>
                </c:pt>
                <c:pt idx="259">
                  <c:v>60354517</c:v>
                </c:pt>
                <c:pt idx="260">
                  <c:v>62074265</c:v>
                </c:pt>
                <c:pt idx="261">
                  <c:v>61873522</c:v>
                </c:pt>
                <c:pt idx="262">
                  <c:v>61839490</c:v>
                </c:pt>
                <c:pt idx="263">
                  <c:v>55947490</c:v>
                </c:pt>
                <c:pt idx="264">
                  <c:v>50429490</c:v>
                </c:pt>
                <c:pt idx="265">
                  <c:v>50757851</c:v>
                </c:pt>
                <c:pt idx="266">
                  <c:v>52833791</c:v>
                </c:pt>
                <c:pt idx="267">
                  <c:v>56277528</c:v>
                </c:pt>
                <c:pt idx="268">
                  <c:v>56659732</c:v>
                </c:pt>
                <c:pt idx="269">
                  <c:v>53054270</c:v>
                </c:pt>
                <c:pt idx="270">
                  <c:v>47418270</c:v>
                </c:pt>
                <c:pt idx="271">
                  <c:v>39956270</c:v>
                </c:pt>
                <c:pt idx="272">
                  <c:v>39261592</c:v>
                </c:pt>
                <c:pt idx="273">
                  <c:v>40772953</c:v>
                </c:pt>
                <c:pt idx="274">
                  <c:v>44821245</c:v>
                </c:pt>
                <c:pt idx="275">
                  <c:v>44660550</c:v>
                </c:pt>
                <c:pt idx="276">
                  <c:v>45792115</c:v>
                </c:pt>
                <c:pt idx="277">
                  <c:v>40716115</c:v>
                </c:pt>
                <c:pt idx="278">
                  <c:v>35372115</c:v>
                </c:pt>
                <c:pt idx="279">
                  <c:v>36348568</c:v>
                </c:pt>
                <c:pt idx="280">
                  <c:v>36174444</c:v>
                </c:pt>
                <c:pt idx="281">
                  <c:v>40192354</c:v>
                </c:pt>
                <c:pt idx="282">
                  <c:v>39981851</c:v>
                </c:pt>
                <c:pt idx="283">
                  <c:v>40040283</c:v>
                </c:pt>
                <c:pt idx="284">
                  <c:v>34494283</c:v>
                </c:pt>
                <c:pt idx="285">
                  <c:v>28624283</c:v>
                </c:pt>
                <c:pt idx="286">
                  <c:v>23848283</c:v>
                </c:pt>
                <c:pt idx="287">
                  <c:v>25470746</c:v>
                </c:pt>
                <c:pt idx="288">
                  <c:v>28353812</c:v>
                </c:pt>
                <c:pt idx="289">
                  <c:v>30317573</c:v>
                </c:pt>
                <c:pt idx="290">
                  <c:v>30948049</c:v>
                </c:pt>
                <c:pt idx="291">
                  <c:v>23372549</c:v>
                </c:pt>
                <c:pt idx="292">
                  <c:v>15996549</c:v>
                </c:pt>
                <c:pt idx="293">
                  <c:v>17093752</c:v>
                </c:pt>
                <c:pt idx="294">
                  <c:v>26163450</c:v>
                </c:pt>
                <c:pt idx="295">
                  <c:v>31904593</c:v>
                </c:pt>
                <c:pt idx="296">
                  <c:v>41955098</c:v>
                </c:pt>
                <c:pt idx="297">
                  <c:v>42470065</c:v>
                </c:pt>
                <c:pt idx="298">
                  <c:v>33516065</c:v>
                </c:pt>
                <c:pt idx="299">
                  <c:v>26254065</c:v>
                </c:pt>
                <c:pt idx="300">
                  <c:v>33842675</c:v>
                </c:pt>
                <c:pt idx="301">
                  <c:v>40404493</c:v>
                </c:pt>
                <c:pt idx="302">
                  <c:v>47047448</c:v>
                </c:pt>
                <c:pt idx="303">
                  <c:v>49719434</c:v>
                </c:pt>
                <c:pt idx="304">
                  <c:v>49056605</c:v>
                </c:pt>
                <c:pt idx="305">
                  <c:v>41820605</c:v>
                </c:pt>
                <c:pt idx="306">
                  <c:v>35432605</c:v>
                </c:pt>
                <c:pt idx="307">
                  <c:v>42103372</c:v>
                </c:pt>
                <c:pt idx="308">
                  <c:v>48256629</c:v>
                </c:pt>
                <c:pt idx="309">
                  <c:v>57188104</c:v>
                </c:pt>
                <c:pt idx="310">
                  <c:v>58378590</c:v>
                </c:pt>
                <c:pt idx="311">
                  <c:v>57331109</c:v>
                </c:pt>
                <c:pt idx="312">
                  <c:v>50993109</c:v>
                </c:pt>
                <c:pt idx="313">
                  <c:v>47605109</c:v>
                </c:pt>
                <c:pt idx="314">
                  <c:v>44869541</c:v>
                </c:pt>
                <c:pt idx="315">
                  <c:v>50009507</c:v>
                </c:pt>
                <c:pt idx="316">
                  <c:v>50291398</c:v>
                </c:pt>
                <c:pt idx="317">
                  <c:v>49679576</c:v>
                </c:pt>
                <c:pt idx="318">
                  <c:v>48886363</c:v>
                </c:pt>
                <c:pt idx="319">
                  <c:v>43602363</c:v>
                </c:pt>
                <c:pt idx="320">
                  <c:v>39522363</c:v>
                </c:pt>
                <c:pt idx="321">
                  <c:v>39209569</c:v>
                </c:pt>
                <c:pt idx="322">
                  <c:v>43206417</c:v>
                </c:pt>
                <c:pt idx="323">
                  <c:v>46086313</c:v>
                </c:pt>
                <c:pt idx="324">
                  <c:v>50653773</c:v>
                </c:pt>
                <c:pt idx="325">
                  <c:v>51035139</c:v>
                </c:pt>
                <c:pt idx="326">
                  <c:v>46615139</c:v>
                </c:pt>
                <c:pt idx="327">
                  <c:v>44293139</c:v>
                </c:pt>
                <c:pt idx="328">
                  <c:v>46621161</c:v>
                </c:pt>
                <c:pt idx="329">
                  <c:v>49147250</c:v>
                </c:pt>
                <c:pt idx="330">
                  <c:v>51423682</c:v>
                </c:pt>
                <c:pt idx="331">
                  <c:v>48565682</c:v>
                </c:pt>
                <c:pt idx="332">
                  <c:v>47444483</c:v>
                </c:pt>
                <c:pt idx="333">
                  <c:v>42160483</c:v>
                </c:pt>
                <c:pt idx="334">
                  <c:v>38998483</c:v>
                </c:pt>
                <c:pt idx="335">
                  <c:v>38637394</c:v>
                </c:pt>
                <c:pt idx="336">
                  <c:v>43163460</c:v>
                </c:pt>
                <c:pt idx="337">
                  <c:v>44780975</c:v>
                </c:pt>
                <c:pt idx="338">
                  <c:v>45932077</c:v>
                </c:pt>
                <c:pt idx="339">
                  <c:v>44588676</c:v>
                </c:pt>
                <c:pt idx="340">
                  <c:v>38732676</c:v>
                </c:pt>
                <c:pt idx="341">
                  <c:v>35310676</c:v>
                </c:pt>
                <c:pt idx="342">
                  <c:v>34506966</c:v>
                </c:pt>
                <c:pt idx="343">
                  <c:v>37664568</c:v>
                </c:pt>
                <c:pt idx="344">
                  <c:v>43699081</c:v>
                </c:pt>
                <c:pt idx="345">
                  <c:v>41097569</c:v>
                </c:pt>
                <c:pt idx="346">
                  <c:v>37680826</c:v>
                </c:pt>
                <c:pt idx="347">
                  <c:v>30374826</c:v>
                </c:pt>
                <c:pt idx="348">
                  <c:v>26182826</c:v>
                </c:pt>
                <c:pt idx="349">
                  <c:v>27391740</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30"/>
        <c:minorUnit val="30"/>
      </c:dateAx>
      <c:valAx>
        <c:axId val="1412918352"/>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150000000"/>
          <c:min val="-1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3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no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2024 Daily Difference from 2019 - 23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1"/>
          <c:order val="0"/>
          <c:tx>
            <c:v>BRAZIL</c:v>
          </c:tx>
          <c:spPr>
            <a:solidFill>
              <a:srgbClr val="C00000">
                <a:alpha val="50000"/>
              </a:srgbClr>
            </a:solidFill>
            <a:ln w="12700">
              <a:solidFill>
                <a:srgbClr val="C00000"/>
              </a:solid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Historic!$CG$322:$CG$351</c:f>
              <c:numCache>
                <c:formatCode>#,##0;[Red]#,##0</c:formatCode>
                <c:ptCount val="30"/>
                <c:pt idx="0">
                  <c:v>-8000</c:v>
                </c:pt>
                <c:pt idx="1">
                  <c:v>0</c:v>
                </c:pt>
                <c:pt idx="2">
                  <c:v>0</c:v>
                </c:pt>
                <c:pt idx="3">
                  <c:v>55493</c:v>
                </c:pt>
                <c:pt idx="4">
                  <c:v>-10000</c:v>
                </c:pt>
                <c:pt idx="5">
                  <c:v>-8000</c:v>
                </c:pt>
                <c:pt idx="6">
                  <c:v>0</c:v>
                </c:pt>
                <c:pt idx="7">
                  <c:v>-34000</c:v>
                </c:pt>
                <c:pt idx="8">
                  <c:v>-20000</c:v>
                </c:pt>
                <c:pt idx="9">
                  <c:v>0</c:v>
                </c:pt>
                <c:pt idx="10">
                  <c:v>0</c:v>
                </c:pt>
                <c:pt idx="11">
                  <c:v>-18000</c:v>
                </c:pt>
                <c:pt idx="12">
                  <c:v>-20000</c:v>
                </c:pt>
                <c:pt idx="13">
                  <c:v>-16000</c:v>
                </c:pt>
                <c:pt idx="14">
                  <c:v>0</c:v>
                </c:pt>
                <c:pt idx="15">
                  <c:v>0</c:v>
                </c:pt>
                <c:pt idx="16">
                  <c:v>384177</c:v>
                </c:pt>
                <c:pt idx="17">
                  <c:v>-40000</c:v>
                </c:pt>
                <c:pt idx="18">
                  <c:v>0</c:v>
                </c:pt>
                <c:pt idx="19">
                  <c:v>-16000</c:v>
                </c:pt>
                <c:pt idx="20">
                  <c:v>0</c:v>
                </c:pt>
                <c:pt idx="21">
                  <c:v>-42000</c:v>
                </c:pt>
                <c:pt idx="22">
                  <c:v>99373</c:v>
                </c:pt>
                <c:pt idx="23">
                  <c:v>0</c:v>
                </c:pt>
                <c:pt idx="24">
                  <c:v>-20000</c:v>
                </c:pt>
                <c:pt idx="25">
                  <c:v>-18000</c:v>
                </c:pt>
                <c:pt idx="26">
                  <c:v>-38000</c:v>
                </c:pt>
                <c:pt idx="27">
                  <c:v>-16000</c:v>
                </c:pt>
                <c:pt idx="28">
                  <c:v>0</c:v>
                </c:pt>
                <c:pt idx="29">
                  <c:v>242447</c:v>
                </c:pt>
              </c:numCache>
            </c:numRef>
          </c:val>
          <c:extLst>
            <c:ext xmlns:c16="http://schemas.microsoft.com/office/drawing/2014/chart" uri="{C3380CC4-5D6E-409C-BE32-E72D297353CC}">
              <c16:uniqueId val="{00000001-69CD-3144-A1EE-EBC4EFE43533}"/>
            </c:ext>
          </c:extLst>
        </c:ser>
        <c:ser>
          <c:idx val="7"/>
          <c:order val="1"/>
          <c:tx>
            <c:v>DOM. REP.</c:v>
          </c:tx>
          <c:spPr>
            <a:solidFill>
              <a:srgbClr val="FFFF00">
                <a:alpha val="50000"/>
              </a:srgbClr>
            </a:solidFill>
            <a:ln w="12700">
              <a:solidFill>
                <a:srgbClr val="FFFF00"/>
              </a:solid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Historic!$CL$322:$CL$351</c:f>
              <c:numCache>
                <c:formatCode>#,##0;[Red]#,##0</c:formatCode>
                <c:ptCount val="30"/>
                <c:pt idx="0">
                  <c:v>-14000</c:v>
                </c:pt>
                <c:pt idx="1">
                  <c:v>-17644</c:v>
                </c:pt>
                <c:pt idx="2">
                  <c:v>-2000</c:v>
                </c:pt>
                <c:pt idx="3">
                  <c:v>9326</c:v>
                </c:pt>
                <c:pt idx="4">
                  <c:v>-10000</c:v>
                </c:pt>
                <c:pt idx="5">
                  <c:v>-16000</c:v>
                </c:pt>
                <c:pt idx="6">
                  <c:v>-14000</c:v>
                </c:pt>
                <c:pt idx="7">
                  <c:v>0</c:v>
                </c:pt>
                <c:pt idx="8">
                  <c:v>4490</c:v>
                </c:pt>
                <c:pt idx="9">
                  <c:v>2246</c:v>
                </c:pt>
                <c:pt idx="10">
                  <c:v>-14000</c:v>
                </c:pt>
                <c:pt idx="11">
                  <c:v>-4000</c:v>
                </c:pt>
                <c:pt idx="12">
                  <c:v>-2062</c:v>
                </c:pt>
                <c:pt idx="13">
                  <c:v>-18000</c:v>
                </c:pt>
                <c:pt idx="14">
                  <c:v>-24000</c:v>
                </c:pt>
                <c:pt idx="15">
                  <c:v>-6000</c:v>
                </c:pt>
                <c:pt idx="16">
                  <c:v>4490</c:v>
                </c:pt>
                <c:pt idx="17">
                  <c:v>8492</c:v>
                </c:pt>
                <c:pt idx="18">
                  <c:v>-19939</c:v>
                </c:pt>
                <c:pt idx="19">
                  <c:v>20770</c:v>
                </c:pt>
                <c:pt idx="20">
                  <c:v>-8000</c:v>
                </c:pt>
                <c:pt idx="21">
                  <c:v>-12000</c:v>
                </c:pt>
                <c:pt idx="22">
                  <c:v>3013</c:v>
                </c:pt>
                <c:pt idx="23">
                  <c:v>0</c:v>
                </c:pt>
                <c:pt idx="24">
                  <c:v>-458</c:v>
                </c:pt>
                <c:pt idx="25">
                  <c:v>4822</c:v>
                </c:pt>
                <c:pt idx="26">
                  <c:v>-16000</c:v>
                </c:pt>
                <c:pt idx="27">
                  <c:v>-8000</c:v>
                </c:pt>
                <c:pt idx="28">
                  <c:v>-10000</c:v>
                </c:pt>
                <c:pt idx="29">
                  <c:v>0</c:v>
                </c:pt>
              </c:numCache>
            </c:numRef>
          </c:val>
          <c:extLst>
            <c:ext xmlns:c16="http://schemas.microsoft.com/office/drawing/2014/chart" uri="{C3380CC4-5D6E-409C-BE32-E72D297353CC}">
              <c16:uniqueId val="{00000000-584A-8249-B722-1BEC7EC361DD}"/>
            </c:ext>
          </c:extLst>
        </c:ser>
        <c:ser>
          <c:idx val="5"/>
          <c:order val="2"/>
          <c:tx>
            <c:v>GUATEMALA</c:v>
          </c:tx>
          <c:spPr>
            <a:solidFill>
              <a:srgbClr val="00B050">
                <a:alpha val="50000"/>
              </a:srgbClr>
            </a:solidFill>
            <a:ln>
              <a:solidFill>
                <a:srgbClr val="00B050"/>
              </a:solid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Historic!$CO$322:$CO$351</c:f>
              <c:numCache>
                <c:formatCode>#,##0;[Red]#,##0</c:formatCode>
                <c:ptCount val="30"/>
                <c:pt idx="0">
                  <c:v>-16000</c:v>
                </c:pt>
                <c:pt idx="1">
                  <c:v>0</c:v>
                </c:pt>
                <c:pt idx="2">
                  <c:v>134264</c:v>
                </c:pt>
                <c:pt idx="3">
                  <c:v>396000</c:v>
                </c:pt>
                <c:pt idx="4">
                  <c:v>602553</c:v>
                </c:pt>
                <c:pt idx="5">
                  <c:v>356000</c:v>
                </c:pt>
                <c:pt idx="6">
                  <c:v>-94000</c:v>
                </c:pt>
                <c:pt idx="7">
                  <c:v>-54000</c:v>
                </c:pt>
                <c:pt idx="8">
                  <c:v>163332</c:v>
                </c:pt>
                <c:pt idx="9">
                  <c:v>344000</c:v>
                </c:pt>
                <c:pt idx="10">
                  <c:v>1033327</c:v>
                </c:pt>
                <c:pt idx="11">
                  <c:v>-110000</c:v>
                </c:pt>
                <c:pt idx="12">
                  <c:v>-264000</c:v>
                </c:pt>
                <c:pt idx="13">
                  <c:v>-852000</c:v>
                </c:pt>
                <c:pt idx="14">
                  <c:v>-350000</c:v>
                </c:pt>
                <c:pt idx="15">
                  <c:v>265522</c:v>
                </c:pt>
                <c:pt idx="16">
                  <c:v>209112</c:v>
                </c:pt>
                <c:pt idx="17">
                  <c:v>1170959</c:v>
                </c:pt>
                <c:pt idx="18">
                  <c:v>492595</c:v>
                </c:pt>
                <c:pt idx="19">
                  <c:v>1024541</c:v>
                </c:pt>
                <c:pt idx="20">
                  <c:v>-520000</c:v>
                </c:pt>
                <c:pt idx="21">
                  <c:v>-334000</c:v>
                </c:pt>
                <c:pt idx="22">
                  <c:v>317392</c:v>
                </c:pt>
                <c:pt idx="23">
                  <c:v>2419229</c:v>
                </c:pt>
                <c:pt idx="24">
                  <c:v>2910708</c:v>
                </c:pt>
                <c:pt idx="25">
                  <c:v>-1332000</c:v>
                </c:pt>
                <c:pt idx="26">
                  <c:v>-729750</c:v>
                </c:pt>
                <c:pt idx="27">
                  <c:v>-1880000</c:v>
                </c:pt>
                <c:pt idx="28">
                  <c:v>-568000</c:v>
                </c:pt>
                <c:pt idx="29">
                  <c:v>402785</c:v>
                </c:pt>
              </c:numCache>
            </c:numRef>
          </c:val>
          <c:extLst>
            <c:ext xmlns:c16="http://schemas.microsoft.com/office/drawing/2014/chart" uri="{C3380CC4-5D6E-409C-BE32-E72D297353CC}">
              <c16:uniqueId val="{00000000-2375-5342-B41A-714DA650F4BB}"/>
            </c:ext>
          </c:extLst>
        </c:ser>
        <c:ser>
          <c:idx val="14"/>
          <c:order val="3"/>
          <c:tx>
            <c:strRef>
              <c:f>Historic!$CS$1</c:f>
              <c:strCache>
                <c:ptCount val="1"/>
                <c:pt idx="0">
                  <c:v>MEXICO</c:v>
                </c:pt>
              </c:strCache>
            </c:strRef>
          </c:tx>
          <c:spPr>
            <a:solidFill>
              <a:srgbClr val="00B0F0">
                <a:alpha val="50000"/>
              </a:srgbClr>
            </a:solidFill>
            <a:ln w="12700">
              <a:solidFill>
                <a:srgbClr val="00B0F0"/>
              </a:solid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Historic!$CS$322:$CS$351</c:f>
              <c:numCache>
                <c:formatCode>#,##0;[Red]#,##0</c:formatCode>
                <c:ptCount val="30"/>
                <c:pt idx="0">
                  <c:v>-4018000</c:v>
                </c:pt>
                <c:pt idx="1">
                  <c:v>-263150</c:v>
                </c:pt>
                <c:pt idx="2">
                  <c:v>3920584</c:v>
                </c:pt>
                <c:pt idx="3">
                  <c:v>2443077</c:v>
                </c:pt>
                <c:pt idx="4">
                  <c:v>4064907</c:v>
                </c:pt>
                <c:pt idx="5">
                  <c:v>145366</c:v>
                </c:pt>
                <c:pt idx="6">
                  <c:v>-4312000</c:v>
                </c:pt>
                <c:pt idx="7">
                  <c:v>-2234000</c:v>
                </c:pt>
                <c:pt idx="8">
                  <c:v>2180200</c:v>
                </c:pt>
                <c:pt idx="9">
                  <c:v>2179843</c:v>
                </c:pt>
                <c:pt idx="10">
                  <c:v>1257105</c:v>
                </c:pt>
                <c:pt idx="11">
                  <c:v>-2726000</c:v>
                </c:pt>
                <c:pt idx="12">
                  <c:v>-835137</c:v>
                </c:pt>
                <c:pt idx="13">
                  <c:v>-4398000</c:v>
                </c:pt>
                <c:pt idx="14">
                  <c:v>-2788000</c:v>
                </c:pt>
                <c:pt idx="15">
                  <c:v>-620611</c:v>
                </c:pt>
                <c:pt idx="16">
                  <c:v>3928287</c:v>
                </c:pt>
                <c:pt idx="17">
                  <c:v>478064</c:v>
                </c:pt>
                <c:pt idx="18">
                  <c:v>678446</c:v>
                </c:pt>
                <c:pt idx="19">
                  <c:v>-2372712</c:v>
                </c:pt>
                <c:pt idx="20">
                  <c:v>-5328000</c:v>
                </c:pt>
                <c:pt idx="21">
                  <c:v>-3034000</c:v>
                </c:pt>
                <c:pt idx="22">
                  <c:v>-1167488</c:v>
                </c:pt>
                <c:pt idx="23">
                  <c:v>794373</c:v>
                </c:pt>
                <c:pt idx="24">
                  <c:v>3144263</c:v>
                </c:pt>
                <c:pt idx="25">
                  <c:v>-1256334</c:v>
                </c:pt>
                <c:pt idx="26">
                  <c:v>-2528993</c:v>
                </c:pt>
                <c:pt idx="27">
                  <c:v>-5288000</c:v>
                </c:pt>
                <c:pt idx="28">
                  <c:v>-3614000</c:v>
                </c:pt>
                <c:pt idx="29">
                  <c:v>563682</c:v>
                </c:pt>
              </c:numCache>
            </c:numRef>
          </c:val>
          <c:extLst>
            <c:ext xmlns:c16="http://schemas.microsoft.com/office/drawing/2014/chart" uri="{C3380CC4-5D6E-409C-BE32-E72D297353CC}">
              <c16:uniqueId val="{00000009-CB8B-EF45-9BBF-95BCB498B5EA}"/>
            </c:ext>
          </c:extLst>
        </c:ser>
        <c:ser>
          <c:idx val="3"/>
          <c:order val="4"/>
          <c:tx>
            <c:v>TEXAS</c:v>
          </c:tx>
          <c:spPr>
            <a:solidFill>
              <a:srgbClr val="7030A0">
                <a:alpha val="50000"/>
              </a:srgbClr>
            </a:solidFill>
            <a:ln w="12700">
              <a:solidFill>
                <a:srgbClr val="7030A0"/>
              </a:solidFill>
            </a:ln>
            <a:effectLst/>
          </c:spPr>
          <c:cat>
            <c:strRef>
              <c:f>Historic!$A$322:$A$351</c:f>
              <c:strCache>
                <c:ptCount val="30"/>
                <c:pt idx="0">
                  <c:v>17-Nov</c:v>
                </c:pt>
                <c:pt idx="1">
                  <c:v>18-Nov</c:v>
                </c:pt>
                <c:pt idx="2">
                  <c:v>19-Nov</c:v>
                </c:pt>
                <c:pt idx="3">
                  <c:v>20-Nov</c:v>
                </c:pt>
                <c:pt idx="4">
                  <c:v>21-Nov</c:v>
                </c:pt>
                <c:pt idx="5">
                  <c:v>22-Nov</c:v>
                </c:pt>
                <c:pt idx="6">
                  <c:v>23-Nov</c:v>
                </c:pt>
                <c:pt idx="7">
                  <c:v>24-Nov</c:v>
                </c:pt>
                <c:pt idx="8">
                  <c:v>25-Nov</c:v>
                </c:pt>
                <c:pt idx="9">
                  <c:v>26-Nov</c:v>
                </c:pt>
                <c:pt idx="10">
                  <c:v>27-Nov</c:v>
                </c:pt>
                <c:pt idx="11">
                  <c:v>28-Nov</c:v>
                </c:pt>
                <c:pt idx="12">
                  <c:v>29-Nov</c:v>
                </c:pt>
                <c:pt idx="13">
                  <c:v>30-Nov</c:v>
                </c:pt>
                <c:pt idx="14">
                  <c:v>1-Dec</c:v>
                </c:pt>
                <c:pt idx="15">
                  <c:v>2-Dec</c:v>
                </c:pt>
                <c:pt idx="16">
                  <c:v>3-Dec</c:v>
                </c:pt>
                <c:pt idx="17">
                  <c:v>4-Dec</c:v>
                </c:pt>
                <c:pt idx="18">
                  <c:v>5-Dec</c:v>
                </c:pt>
                <c:pt idx="19">
                  <c:v>6-Dec</c:v>
                </c:pt>
                <c:pt idx="20">
                  <c:v>7-Dec</c:v>
                </c:pt>
                <c:pt idx="21">
                  <c:v>8-Dec</c:v>
                </c:pt>
                <c:pt idx="22">
                  <c:v>9-Dec</c:v>
                </c:pt>
                <c:pt idx="23">
                  <c:v>10-Dec</c:v>
                </c:pt>
                <c:pt idx="24">
                  <c:v>11-Dec</c:v>
                </c:pt>
                <c:pt idx="25">
                  <c:v>12-Dec</c:v>
                </c:pt>
                <c:pt idx="26">
                  <c:v>13-Dec</c:v>
                </c:pt>
                <c:pt idx="27">
                  <c:v>14-Dec</c:v>
                </c:pt>
                <c:pt idx="28">
                  <c:v>15-Dec</c:v>
                </c:pt>
                <c:pt idx="29">
                  <c:v>16-Dec</c:v>
                </c:pt>
              </c:strCache>
            </c:strRef>
          </c:cat>
          <c:val>
            <c:numRef>
              <c:f>Historic!$DA$322:$DA$351</c:f>
              <c:numCache>
                <c:formatCode>#,##0;[Red]#,##0</c:formatCode>
                <c:ptCount val="30"/>
                <c:pt idx="0">
                  <c:v>-24000</c:v>
                </c:pt>
                <c:pt idx="1">
                  <c:v>-32000</c:v>
                </c:pt>
                <c:pt idx="2">
                  <c:v>-56000</c:v>
                </c:pt>
                <c:pt idx="3">
                  <c:v>-24000</c:v>
                </c:pt>
                <c:pt idx="4">
                  <c:v>-80000</c:v>
                </c:pt>
                <c:pt idx="5">
                  <c:v>-96000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-56000</c:v>
                </c:pt>
                <c:pt idx="23">
                  <c:v>-56000</c:v>
                </c:pt>
                <c:pt idx="24">
                  <c:v>0</c:v>
                </c:pt>
                <c:pt idx="25">
                  <c:v>0</c:v>
                </c:pt>
                <c:pt idx="26">
                  <c:v>-104000</c:v>
                </c:pt>
                <c:pt idx="27">
                  <c:v>-72000</c:v>
                </c:pt>
                <c:pt idx="28">
                  <c:v>0</c:v>
                </c:pt>
                <c:pt idx="29">
                  <c:v>0</c:v>
                </c:pt>
              </c:numCache>
            </c:numRef>
          </c:val>
          <c:extLst>
            <c:ext xmlns:c16="http://schemas.microsoft.com/office/drawing/2014/chart" uri="{C3380CC4-5D6E-409C-BE32-E72D297353CC}">
              <c16:uniqueId val="{00000000-D568-014D-BD7F-A337714C23AE}"/>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10000000"/>
          <c:min val="-1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24939423339907008"/>
          <c:y val="7.4251426418053532E-2"/>
          <c:w val="0.50218819905281498"/>
          <c:h val="4.2136565647322287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2019 - 24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Comparison!$EJ$9:$EP$9</c:f>
              <c:strCache>
                <c:ptCount val="7"/>
                <c:pt idx="0">
                  <c:v>2019</c:v>
                </c:pt>
                <c:pt idx="1">
                  <c:v>2020</c:v>
                </c:pt>
                <c:pt idx="2">
                  <c:v>2021</c:v>
                </c:pt>
                <c:pt idx="3">
                  <c:v>2022</c:v>
                </c:pt>
                <c:pt idx="4">
                  <c:v>2023</c:v>
                </c:pt>
                <c:pt idx="5">
                  <c:v>2024</c:v>
                </c:pt>
                <c:pt idx="6">
                  <c:v>2019 - 23</c:v>
                </c:pt>
              </c:strCache>
            </c:strRef>
          </c:cat>
          <c:val>
            <c:numRef>
              <c:f>Comparison!$EJ$10:$EP$10</c:f>
              <c:numCache>
                <c:formatCode>#,##0</c:formatCode>
                <c:ptCount val="7"/>
                <c:pt idx="0">
                  <c:v>85430000</c:v>
                </c:pt>
                <c:pt idx="1">
                  <c:v>95860000</c:v>
                </c:pt>
                <c:pt idx="2">
                  <c:v>93660000</c:v>
                </c:pt>
                <c:pt idx="3">
                  <c:v>158040000</c:v>
                </c:pt>
                <c:pt idx="4">
                  <c:v>118340000</c:v>
                </c:pt>
                <c:pt idx="5">
                  <c:v>94055377</c:v>
                </c:pt>
                <c:pt idx="6">
                  <c:v>110266000</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Comparison!$EJ$9:$EP$9</c:f>
              <c:strCache>
                <c:ptCount val="7"/>
                <c:pt idx="0">
                  <c:v>2019</c:v>
                </c:pt>
                <c:pt idx="1">
                  <c:v>2020</c:v>
                </c:pt>
                <c:pt idx="2">
                  <c:v>2021</c:v>
                </c:pt>
                <c:pt idx="3">
                  <c:v>2022</c:v>
                </c:pt>
                <c:pt idx="4">
                  <c:v>2023</c:v>
                </c:pt>
                <c:pt idx="5">
                  <c:v>2024</c:v>
                </c:pt>
                <c:pt idx="6">
                  <c:v>2019 - 23</c:v>
                </c:pt>
              </c:strCache>
            </c:strRef>
          </c:cat>
          <c:val>
            <c:numRef>
              <c:f>Comparison!$EJ$11:$EP$11</c:f>
              <c:numCache>
                <c:formatCode>_("$"* #,##0_);_("$"* \(#,##0\);_("$"* "-"_);_(@_)</c:formatCode>
                <c:ptCount val="7"/>
                <c:pt idx="0">
                  <c:v>21375879.464285716</c:v>
                </c:pt>
                <c:pt idx="1">
                  <c:v>25779914.010989018</c:v>
                </c:pt>
                <c:pt idx="2">
                  <c:v>27776892.142857149</c:v>
                </c:pt>
                <c:pt idx="3">
                  <c:v>57386227.609890111</c:v>
                </c:pt>
                <c:pt idx="4">
                  <c:v>31310386.124193262</c:v>
                </c:pt>
                <c:pt idx="5">
                  <c:v>40372254.605030514</c:v>
                </c:pt>
                <c:pt idx="6">
                  <c:v>32725859.87044305</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Comparison!$EJ$12:$EP$12</c:f>
              <c:numCache>
                <c:formatCode>_("$"* #,##0.000_);_("$"* \(#,##0.000\);_("$"* "-"??_);_(@_)</c:formatCode>
                <c:ptCount val="7"/>
                <c:pt idx="0">
                  <c:v>0.2502151406330998</c:v>
                </c:pt>
                <c:pt idx="1">
                  <c:v>0.26893296485488233</c:v>
                </c:pt>
                <c:pt idx="2">
                  <c:v>0.29657155821970049</c:v>
                </c:pt>
                <c:pt idx="3">
                  <c:v>0.36311204511446538</c:v>
                </c:pt>
                <c:pt idx="4">
                  <c:v>0.26457990640690604</c:v>
                </c:pt>
                <c:pt idx="5">
                  <c:v>0.42923919814845368</c:v>
                </c:pt>
                <c:pt idx="6">
                  <c:v>0.29679012452109488</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16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4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48"/>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2"/>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60"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60"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60"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60"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60"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60"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60"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6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126</xdr:col>
      <xdr:colOff>63500</xdr:colOff>
      <xdr:row>19</xdr:row>
      <xdr:rowOff>139700</xdr:rowOff>
    </xdr:from>
    <xdr:to>
      <xdr:col>126</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49834800" y="3873500"/>
    <xdr:ext cx="118364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1810900" y="3898900"/>
    <xdr:ext cx="111106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644.356940393518" createdVersion="6" refreshedVersion="8" minRefreshableVersion="3" recordCount="11996"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ARIZONA"/>
        <s v="BRAZIL"/>
        <s v="CALIFORNIA"/>
        <s v="CANADA"/>
        <s v="COSTA RICA"/>
        <s v="DELAWARE"/>
        <s v="DOMINICAN REPUBLIC"/>
        <s v="FLORIDA"/>
        <s v="GEORGIA"/>
        <s v="GUATEMALA"/>
        <s v="HONDURAS"/>
        <s v="INDIANA"/>
        <s v="MARYLAND"/>
        <s v="MEXICO"/>
        <s v="MICHIGAN"/>
        <s v="MISSOURI"/>
        <s v="NORTH CAROLINA"/>
        <s v="OKLAHOMA"/>
        <s v="PANAMA"/>
        <s v="SOUTH CAROLINA"/>
        <s v="TEXAS"/>
        <s v="VIRGINIA"/>
        <m/>
        <s v="ALABAMA" u="1"/>
        <s v="MISSISSIPPI" u="1"/>
        <s v="CALIFORNIA-IMPERIAL VAL" u="1"/>
        <s v="CALIFORNIA-CENTRAL" u="1"/>
        <s v="CALIFORNIA-SOUTH" u="1"/>
        <s v="PERU" u="1"/>
      </sharedItems>
    </cacheField>
    <cacheField name="Type"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4-12-17T00:00:00" count="2049">
        <d v="2023-05-25T00:00:00"/>
        <d v="2023-05-26T00:00:00"/>
        <d v="2023-05-27T00:00:00"/>
        <d v="2023-05-29T00:00:00"/>
        <d v="2023-05-30T00:00:00"/>
        <d v="2023-05-31T00:00:00"/>
        <d v="2023-06-01T00:00:00"/>
        <d v="2023-06-02T00:00:00"/>
        <d v="2023-06-03T00:00:00"/>
        <d v="2023-06-05T00:00:00"/>
        <d v="2023-06-06T00:00:00"/>
        <d v="2023-06-07T00:00:00"/>
        <d v="2023-06-08T00:00:00"/>
        <d v="2023-06-09T00:00:00"/>
        <d v="2023-06-10T00:00:00"/>
        <d v="2023-06-12T00:00:00"/>
        <d v="2023-06-13T00:00:00"/>
        <d v="2023-06-14T00:00:00"/>
        <d v="2023-06-15T00:00:00"/>
        <d v="2023-06-16T00:00:00"/>
        <d v="2023-06-17T00:00:00"/>
        <d v="2023-06-19T00:00:00"/>
        <d v="2023-06-20T00:00:00"/>
        <d v="2023-06-21T00:00:00"/>
        <d v="2023-06-22T00:00:00"/>
        <d v="2023-06-23T00:00:00"/>
        <d v="2023-06-24T00:00:00"/>
        <d v="2023-06-25T00:00:00"/>
        <d v="2023-06-26T00:00:00"/>
        <d v="2023-06-27T00:00:00"/>
        <d v="2023-06-28T00:00:00"/>
        <d v="2023-06-29T00:00:00"/>
        <d v="2023-06-30T00:00:00"/>
        <d v="2023-07-01T00:00:00"/>
        <d v="2023-07-03T00:00:00"/>
        <d v="2023-07-05T00:00:00"/>
        <d v="2023-07-06T00:00:00"/>
        <d v="2023-07-07T00:00:00"/>
        <d v="2023-07-08T00:00:00"/>
        <d v="2023-07-10T00:00:00"/>
        <d v="2023-07-11T00:00:00"/>
        <d v="2023-07-12T00:00:00"/>
        <d v="2023-07-13T00:00:00"/>
        <d v="2023-07-14T00:00:00"/>
        <d v="2023-07-15T00:00:00"/>
        <d v="2023-07-17T00:00:00"/>
        <d v="2023-07-18T00:00:00"/>
        <d v="2023-07-19T00:00:00"/>
        <d v="2023-07-20T00:00:00"/>
        <d v="2023-07-21T00:00:00"/>
        <d v="2023-07-22T00:00:00"/>
        <d v="2023-07-24T00:00:00"/>
        <d v="2023-07-25T00:00:00"/>
        <d v="2023-07-26T00:00:00"/>
        <d v="2023-07-27T00:00:00"/>
        <d v="2023-06-11T00:00:00"/>
        <d v="2023-07-04T00:00:00"/>
        <d v="2023-07-09T00:00:00"/>
        <d v="2023-07-02T00:00:00"/>
        <d v="2023-05-24T00:00:00"/>
        <d v="2023-10-23T00:00:00"/>
        <d v="2023-01-05T00:00:00"/>
        <d v="2023-01-11T00:00:00"/>
        <d v="2023-01-17T00:00:00"/>
        <d v="2023-01-24T00:00:00"/>
        <d v="2023-02-06T00:00:00"/>
        <d v="2023-02-07T00:00:00"/>
        <d v="2023-02-21T00:00:00"/>
        <d v="2023-02-28T00:00:00"/>
        <d v="2023-03-06T00:00:00"/>
        <d v="2023-03-13T00:00:00"/>
        <d v="2023-03-21T00:00:00"/>
        <d v="2023-09-19T00:00:00"/>
        <d v="2023-10-17T00:00:00"/>
        <d v="2023-10-27T00:00:00"/>
        <d v="2023-10-31T00:00:00"/>
        <d v="2023-11-06T00:00:00"/>
        <d v="2023-11-07T00:00:00"/>
        <d v="2023-11-14T00:00:00"/>
        <d v="2023-11-21T00:00:00"/>
        <d v="2023-11-28T00:00:00"/>
        <d v="2023-11-30T00:00:00"/>
        <d v="2023-12-04T00:00:00"/>
        <d v="2023-12-11T00:00:00"/>
        <d v="2023-07-28T00:00:00"/>
        <d v="2023-07-29T00:00:00"/>
        <d v="2023-07-31T00:00:00"/>
        <d v="2023-08-01T00:00:00"/>
        <d v="2023-08-02T00:00:00"/>
        <d v="2023-08-03T00:00:00"/>
        <d v="2023-08-04T00:00:00"/>
        <d v="2023-08-07T00:00:00"/>
        <d v="2023-08-08T00:00:00"/>
        <d v="2023-08-09T00:00:00"/>
        <d v="2023-08-10T00:00:00"/>
        <d v="2023-08-11T00:00:00"/>
        <d v="2023-08-12T00:00:00"/>
        <d v="2023-08-14T00:00:00"/>
        <d v="2023-08-15T00:00:00"/>
        <d v="2023-08-16T00:00:00"/>
        <d v="2023-08-17T00:00:00"/>
        <d v="2023-08-18T00:00:00"/>
        <d v="2023-08-19T00:00:00"/>
        <d v="2023-08-21T00:00:00"/>
        <d v="2023-08-22T00:00:00"/>
        <d v="2023-08-23T00:00:00"/>
        <d v="2023-08-24T00:00:00"/>
        <d v="2023-08-25T00:00:00"/>
        <d v="2023-08-26T00:00:00"/>
        <d v="2023-08-28T00:00:00"/>
        <d v="2023-08-29T00:00:00"/>
        <d v="2023-08-30T00:00:00"/>
        <d v="2023-08-31T00:00:00"/>
        <d v="2023-09-01T00:00:00"/>
        <d v="2023-09-02T00:00:00"/>
        <d v="2023-09-04T00:00:00"/>
        <d v="2023-09-05T00:00:00"/>
        <d v="2023-09-06T00:00:00"/>
        <d v="2023-09-07T00:00:00"/>
        <d v="2023-09-08T00:00:00"/>
        <d v="2023-09-09T00:00:00"/>
        <d v="2023-09-11T00:00:00"/>
        <d v="2023-09-12T00:00:00"/>
        <d v="2023-09-13T00:00:00"/>
        <d v="2023-09-14T00:00:00"/>
        <d v="2023-09-15T00:00:00"/>
        <d v="2023-09-16T00:00:00"/>
        <d v="2023-09-18T00:00:00"/>
        <d v="2023-09-20T00:00:00"/>
        <d v="2023-09-21T00:00:00"/>
        <d v="2023-09-22T00:00:00"/>
        <d v="2023-09-25T00:00:00"/>
        <d v="2023-09-26T00:00:00"/>
        <d v="2023-09-27T00:00:00"/>
        <d v="2023-09-28T00:00:00"/>
        <d v="2023-09-29T00:00:00"/>
        <d v="2023-09-30T00:00:00"/>
        <d v="2023-10-02T00:00:00"/>
        <d v="2023-10-03T00:00:00"/>
        <d v="2023-10-04T00:00:00"/>
        <d v="2023-10-05T00:00:00"/>
        <d v="2023-10-06T00:00:00"/>
        <d v="2023-10-07T00:00:00"/>
        <d v="2023-10-09T00:00:00"/>
        <d v="2023-10-10T00:00:00"/>
        <d v="2023-10-11T00:00:00"/>
        <d v="2023-10-12T00:00:00"/>
        <d v="2023-10-13T00:00:00"/>
        <d v="2023-10-14T00:00:00"/>
        <d v="2023-10-16T00:00:00"/>
        <d v="2023-10-18T00:00:00"/>
        <d v="2023-10-19T00:00:00"/>
        <d v="2023-08-05T00:00:00"/>
        <d v="2023-06-18T00:00:00"/>
        <d v="2023-10-24T00:00:00"/>
        <d v="2023-04-13T00:00:00"/>
        <d v="2023-03-08T00:00:00"/>
        <d v="2023-03-09T00:00:00"/>
        <d v="2023-03-10T00:00:00"/>
        <d v="2023-03-15T00:00:00"/>
        <d v="2023-03-16T00:00:00"/>
        <d v="2023-03-17T00:00:00"/>
        <d v="2023-03-22T00:00:00"/>
        <d v="2023-03-23T00:00:00"/>
        <d v="2023-03-24T00:00:00"/>
        <d v="2023-03-28T00:00:00"/>
        <d v="2023-03-29T00:00:00"/>
        <d v="2023-03-30T00:00:00"/>
        <d v="2023-03-31T00:00:00"/>
        <d v="2023-04-04T00:00:00"/>
        <d v="2023-04-05T00:00:00"/>
        <d v="2023-04-06T00:00:00"/>
        <d v="2023-04-07T00:00:00"/>
        <d v="2023-04-11T00:00:00"/>
        <d v="2023-04-12T00:00:00"/>
        <d v="2023-04-14T00:00:00"/>
        <d v="2023-04-18T00:00:00"/>
        <d v="2023-04-19T00:00:00"/>
        <d v="2023-04-20T00:00:00"/>
        <d v="2023-04-21T00:00:00"/>
        <d v="2023-04-26T00:00:00"/>
        <d v="2023-04-27T00:00:00"/>
        <d v="2023-04-28T00:00:00"/>
        <d v="2023-05-01T00:00:00"/>
        <d v="2023-05-03T00:00:00"/>
        <d v="2023-05-04T00:00:00"/>
        <d v="2023-05-08T00:00:00"/>
        <d v="2023-05-11T00:00:00"/>
        <d v="2023-05-12T00:00:00"/>
        <d v="2023-05-17T00:00:00"/>
        <d v="2023-05-18T00:00:00"/>
        <d v="2023-05-19T00:00:00"/>
        <d v="2023-08-06T00:00:00"/>
        <d v="2023-08-27T00:00:00"/>
        <d v="2023-09-03T00:00:00"/>
        <d v="2023-10-01T00:00:00"/>
        <d v="2023-07-23T00:00:00"/>
        <d v="2023-07-30T00:00:00"/>
        <d v="2023-08-13T00:00:00"/>
        <d v="2023-08-20T00:00:00"/>
        <d v="2023-09-10T00:00:00"/>
        <d v="2023-09-17T00:00:00"/>
        <d v="2023-09-23T00:00:00"/>
        <d v="2023-09-24T00:00:00"/>
        <d v="2023-10-08T00:00:00"/>
        <d v="2023-01-03T00:00:00"/>
        <d v="2023-01-04T00:00:00"/>
        <d v="2023-01-06T00:00:00"/>
        <d v="2023-01-10T00:00:00"/>
        <d v="2023-01-25T00:00:00"/>
        <d v="2023-01-26T00:00:00"/>
        <d v="2023-01-27T00:00:00"/>
        <d v="2023-01-30T00:00:00"/>
        <d v="2023-01-31T00:00:00"/>
        <d v="2023-02-01T00:00:00"/>
        <d v="2023-02-02T00:00:00"/>
        <d v="2023-02-03T00:00:00"/>
        <d v="2023-02-08T00:00:00"/>
        <d v="2023-02-10T00:00:00"/>
        <d v="2023-02-13T00:00:00"/>
        <d v="2023-02-14T00:00:00"/>
        <d v="2023-02-15T00:00:00"/>
        <d v="2023-02-16T00:00:00"/>
        <d v="2023-02-17T00:00:00"/>
        <d v="2023-02-22T00:00:00"/>
        <d v="2023-02-27T00:00:00"/>
        <d v="2023-03-01T00:00:00"/>
        <d v="2023-03-02T00:00:00"/>
        <d v="2023-03-03T00:00:00"/>
        <d v="2023-03-27T00:00:00"/>
        <d v="2023-04-03T00:00:00"/>
        <d v="2023-04-10T00:00:00"/>
        <d v="2023-05-05T00:00:00"/>
        <d v="2023-05-23T00:00:00"/>
        <d v="2023-10-20T00:00:00"/>
        <d v="2023-10-25T00:00:00"/>
        <d v="2023-10-26T00:00:00"/>
        <d v="2023-11-01T00:00:00"/>
        <d v="2023-11-02T00:00:00"/>
        <d v="2023-11-03T00:00:00"/>
        <d v="2023-11-08T00:00:00"/>
        <d v="2023-11-09T00:00:00"/>
        <d v="2023-11-13T00:00:00"/>
        <d v="2023-11-15T00:00:00"/>
        <d v="2023-11-16T00:00:00"/>
        <d v="2023-11-17T00:00:00"/>
        <d v="2023-11-20T00:00:00"/>
        <d v="2023-11-22T00:00:00"/>
        <d v="2023-11-27T00:00:00"/>
        <d v="2023-11-29T00:00:00"/>
        <d v="2023-12-01T00:00:00"/>
        <d v="2023-12-05T00:00:00"/>
        <d v="2023-12-08T00:00:00"/>
        <d v="2023-12-12T00:00:00"/>
        <d v="2023-12-13T00:00:00"/>
        <d v="2023-12-14T00:00:00"/>
        <d v="2023-12-15T00:00:00"/>
        <d v="2023-04-01T00:00:00"/>
        <d v="2023-04-02T00:00:00"/>
        <d v="2023-04-08T00:00:00"/>
        <d v="2023-04-09T00:00:00"/>
        <d v="2023-04-15T00:00:00"/>
        <d v="2023-04-16T00:00:00"/>
        <d v="2023-04-17T00:00:00"/>
        <d v="2023-04-22T00:00:00"/>
        <d v="2023-04-23T00:00:00"/>
        <d v="2023-04-24T00:00:00"/>
        <d v="2023-04-25T00:00:00"/>
        <d v="2023-04-29T00:00:00"/>
        <d v="2023-04-30T00:00:00"/>
        <d v="2023-05-02T00:00:00"/>
        <d v="2023-05-06T00:00:00"/>
        <d v="2023-05-07T00:00:00"/>
        <d v="2023-05-09T00:00:00"/>
        <d v="2023-05-10T00:00:00"/>
        <d v="2023-05-13T00:00:00"/>
        <d v="2023-05-14T00:00:00"/>
        <d v="2023-05-15T00:00:00"/>
        <d v="2023-05-16T00:00:00"/>
        <d v="2023-05-20T00:00:00"/>
        <d v="2023-05-21T00:00:00"/>
        <d v="2023-05-22T00:00:00"/>
        <d v="2023-05-28T00:00:00"/>
        <d v="2023-06-04T00:00:00"/>
        <d v="2023-03-20T00:00:00"/>
        <d v="2023-03-25T00:00:00"/>
        <d v="2023-03-26T00:00:00"/>
        <d v="2023-07-16T00:00:00"/>
        <d v="2023-02-19T00:00:00"/>
        <d v="2023-01-09T00:00:00"/>
        <d v="2023-01-12T00:00:00"/>
        <d v="2023-01-13T00:00:00"/>
        <d v="2023-01-18T00:00:00"/>
        <d v="2023-01-19T00:00:00"/>
        <d v="2023-01-20T00:00:00"/>
        <d v="2023-01-23T00:00:00"/>
        <d v="2023-02-09T00:00:00"/>
        <d v="2023-02-23T00:00:00"/>
        <d v="2023-02-24T00:00:00"/>
        <d v="2023-03-07T00:00:00"/>
        <d v="2023-03-14T00:00:00"/>
        <d v="2023-11-24T00:00:00"/>
        <d v="2023-12-06T00:00:00"/>
        <d v="2023-12-07T00:00:00"/>
        <d v="2023-02-12T00:00:00"/>
        <d v="2023-01-14T00:00:00"/>
        <d v="2023-01-15T00:00:00"/>
        <d v="2023-01-16T00:00:00"/>
        <d v="2023-01-21T00:00:00"/>
        <d v="2023-01-22T00:00:00"/>
        <d v="2023-01-28T00:00:00"/>
        <d v="2023-01-29T00:00:00"/>
        <d v="2023-02-04T00:00:00"/>
        <d v="2023-02-05T00:00:00"/>
        <d v="2023-02-11T00:00:00"/>
        <d v="2023-02-18T00:00:00"/>
        <d v="2023-02-20T00:00:00"/>
        <d v="2023-03-04T00:00:00"/>
        <d v="2023-10-30T00:00:00"/>
        <d v="2023-01-02T00:00:00"/>
        <d v="2023-01-07T00:00:00"/>
        <d v="2023-03-11T00:00:00"/>
        <d v="2023-03-18T00:00:00"/>
        <d v="2023-10-28T00:00:00"/>
        <d v="2023-10-29T00:00:00"/>
        <d v="2023-11-04T00:00:00"/>
        <d v="2023-11-10T00:00:00"/>
        <d v="2023-11-11T00:00:00"/>
        <d v="2023-11-18T00:00:00"/>
        <d v="2023-11-25T00:00:00"/>
        <d v="2023-12-02T00:00:00"/>
        <d v="2023-12-09T00:00:00"/>
        <d v="2023-10-15T00:00:00"/>
        <d v="2024-05-20T00:00:00"/>
        <d v="2024-05-21T00:00:00"/>
        <d v="2024-05-23T00:00:00"/>
        <d v="2024-05-24T00:00:00"/>
        <d v="2024-05-25T00:00:00"/>
        <d v="2024-05-27T00:00:00"/>
        <d v="2024-05-28T00:00:00"/>
        <d v="2024-05-29T00:00:00"/>
        <d v="2024-05-30T00:00:00"/>
        <d v="2024-05-31T00:00:00"/>
        <d v="2024-06-01T00:00:00"/>
        <d v="2024-06-03T00:00:00"/>
        <d v="2024-06-04T00:00:00"/>
        <d v="2024-06-05T00:00:00"/>
        <d v="2024-06-06T00:00:00"/>
        <d v="2024-06-07T00:00:00"/>
        <d v="2024-06-08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2T00:00:00"/>
        <d v="2024-07-23T00:00:00"/>
        <d v="2024-07-24T00:00:00"/>
        <d v="2024-07-25T00:00:00"/>
        <d v="2024-07-26T00:00:00"/>
        <d v="2024-07-27T00:00:00"/>
        <d v="2024-07-29T00:00:00"/>
        <d v="2024-07-30T00:00:00"/>
        <d v="2024-07-31T00:00:00"/>
        <d v="2024-08-01T00:00:00"/>
        <d v="2024-08-02T00:00:00"/>
        <d v="2024-08-03T00:00:00"/>
        <d v="2024-08-05T00:00:00"/>
        <d v="2024-08-06T00:00:00"/>
        <d v="2024-08-07T00:00:00"/>
        <d v="2024-08-08T00:00:00"/>
        <d v="2024-08-09T00:00:00"/>
        <d v="2024-08-10T00:00:00"/>
        <d v="2024-01-03T00:00:00"/>
        <d v="2024-01-16T00:00:00"/>
        <d v="2024-01-23T00:00:00"/>
        <d v="2024-02-05T00:00:00"/>
        <d v="2024-02-12T00:00:00"/>
        <d v="2024-02-20T00:00:00"/>
        <d v="2024-02-27T00:00:00"/>
        <d v="2024-03-04T00:00:00"/>
        <d v="2024-10-18T00:00:00"/>
        <d v="2024-10-23T00:00:00"/>
        <d v="2024-11-13T00:00:00"/>
        <d v="2024-11-20T00:00:00"/>
        <d v="2024-12-03T00:00:00"/>
        <d v="2024-12-09T00:00:00"/>
        <d v="2024-12-16T00:00:00"/>
        <d v="2024-08-12T00:00:00"/>
        <d v="2024-08-13T00:00:00"/>
        <d v="2024-08-14T00:00:00"/>
        <d v="2024-08-15T00:00:00"/>
        <d v="2024-08-16T00:00:00"/>
        <d v="2024-08-17T00:00:00"/>
        <d v="2024-08-19T00:00:00"/>
        <d v="2024-08-20T00:00:00"/>
        <d v="2024-08-21T00:00:00"/>
        <d v="2024-08-22T00:00:00"/>
        <d v="2024-08-23T00:00:00"/>
        <d v="2024-08-24T00:00:00"/>
        <d v="2024-08-26T00:00:00"/>
        <d v="2024-08-27T00:00:00"/>
        <d v="2024-08-28T00:00:00"/>
        <d v="2024-08-29T00:00:00"/>
        <d v="2024-08-30T00:00:00"/>
        <d v="2024-08-31T00:00:00"/>
        <d v="2024-09-02T00:00:00"/>
        <d v="2024-09-03T00:00:00"/>
        <d v="2024-09-04T00:00:00"/>
        <d v="2024-09-05T00:00:00"/>
        <d v="2024-09-06T00:00:00"/>
        <d v="2024-09-07T00:00:00"/>
        <d v="2024-09-09T00:00:00"/>
        <d v="2024-09-10T00:00:00"/>
        <d v="2024-09-11T00:00:00"/>
        <d v="2024-09-12T00:00:00"/>
        <d v="2024-09-13T00:00:00"/>
        <d v="2024-09-14T00:00:00"/>
        <d v="2024-09-16T00:00:00"/>
        <d v="2024-09-17T00:00:00"/>
        <d v="2024-09-18T00:00:00"/>
        <d v="2024-09-19T00:00:00"/>
        <d v="2024-09-20T00:00:00"/>
        <d v="2024-09-21T00:00:00"/>
        <d v="2024-09-23T00:00:00"/>
        <d v="2024-09-24T00:00:00"/>
        <d v="2024-09-25T00:00:00"/>
        <d v="2024-09-26T00:00:00"/>
        <d v="2024-09-27T00:00:00"/>
        <d v="2024-09-28T00:00:00"/>
        <d v="2024-09-30T00:00:00"/>
        <d v="2024-10-01T00:00:00"/>
        <d v="2024-10-02T00:00:00"/>
        <d v="2024-10-03T00:00:00"/>
        <d v="2024-10-04T00:00:00"/>
        <d v="2024-10-05T00:00:00"/>
        <d v="2024-10-07T00:00:00"/>
        <d v="2024-10-08T00:00:00"/>
        <d v="2024-10-09T00:00:00"/>
        <d v="2024-10-10T00:00:00"/>
        <d v="2024-10-11T00:00:00"/>
        <d v="2024-10-12T00:00:00"/>
        <d v="2024-10-14T00:00:00"/>
        <d v="2024-10-15T00:00:00"/>
        <d v="2024-10-16T00:00:00"/>
        <d v="2024-10-17T00:00:00"/>
        <d v="2024-10-19T00:00:00"/>
        <d v="2024-10-21T00:00:00"/>
        <d v="2024-10-22T00:00:00"/>
        <d v="2024-10-25T00:00:00"/>
        <d v="2024-10-28T00:00:00"/>
        <d v="2024-10-29T00:00:00"/>
        <d v="2024-01-02T00:00:00"/>
        <d v="2024-01-22T00:00:00"/>
        <d v="2024-02-06T00:00:00"/>
        <d v="2024-02-07T00:00:00"/>
        <d v="2024-02-08T00:00:00"/>
        <d v="2024-02-09T00:00:00"/>
        <d v="2024-02-14T00:00:00"/>
        <d v="2024-02-15T00:00:00"/>
        <d v="2024-02-21T00:00:00"/>
        <d v="2024-02-22T00:00:00"/>
        <d v="2024-02-23T00:00:00"/>
        <d v="2024-02-26T00:00:00"/>
        <d v="2024-02-28T00:00:00"/>
        <d v="2024-03-01T00:00:00"/>
        <d v="2024-03-05T00:00:00"/>
        <d v="2024-03-06T00:00:00"/>
        <d v="2024-03-07T00:00:00"/>
        <d v="2024-03-08T00:00:00"/>
        <d v="2024-03-12T00:00:00"/>
        <d v="2024-03-13T00:00:00"/>
        <d v="2024-03-14T00:00:00"/>
        <d v="2024-03-18T00:00:00"/>
        <d v="2024-03-19T00:00:00"/>
        <d v="2024-03-20T00:00:00"/>
        <d v="2024-03-21T00:00:00"/>
        <d v="2024-03-26T00:00:00"/>
        <d v="2024-03-27T00:00:00"/>
        <d v="2024-03-29T00:00:00"/>
        <d v="2024-04-02T00:00:00"/>
        <d v="2024-04-03T00:00:00"/>
        <d v="2024-04-04T00:00:00"/>
        <d v="2024-04-05T00:00:00"/>
        <d v="2024-04-08T00:00:00"/>
        <d v="2024-04-09T00:00:00"/>
        <d v="2024-04-10T00:00:00"/>
        <d v="2024-04-12T00:00:00"/>
        <d v="2024-04-16T00:00:00"/>
        <d v="2024-04-17T00:00:00"/>
        <d v="2024-04-18T00:00:00"/>
        <d v="2024-04-19T00:00:00"/>
        <d v="2024-04-22T00:00:00"/>
        <d v="2024-04-23T00:00:00"/>
        <d v="2024-04-25T00:00:00"/>
        <d v="2024-04-26T00:00:00"/>
        <d v="2024-05-01T00:00:00"/>
        <d v="2024-05-03T00:00:00"/>
        <d v="2024-05-06T00:00:00"/>
        <d v="2024-05-08T00:00:00"/>
        <d v="2024-05-09T00:00:00"/>
        <d v="2024-05-13T00:00:00"/>
        <d v="2024-05-15T00:00:00"/>
        <d v="2024-07-20T00:00:00"/>
        <d v="2024-07-21T00:00:00"/>
        <d v="2024-07-28T00:00:00"/>
        <d v="2024-08-04T00:00:00"/>
        <d v="2024-08-11T00:00:00"/>
        <d v="2024-08-18T00:00:00"/>
        <d v="2024-08-25T00:00:00"/>
        <d v="2024-09-01T00:00:00"/>
        <d v="2024-09-08T00:00:00"/>
        <d v="2024-09-15T00:00:00"/>
        <d v="2024-09-22T00:00:00"/>
        <d v="2024-10-06T00:00:00"/>
        <d v="2024-01-04T00:00:00"/>
        <d v="2024-01-08T00:00:00"/>
        <d v="2024-01-10T00:00:00"/>
        <d v="2024-01-12T00:00:00"/>
        <d v="2024-01-17T00:00:00"/>
        <d v="2024-01-18T00:00:00"/>
        <d v="2024-01-19T00:00:00"/>
        <d v="2024-01-24T00:00:00"/>
        <d v="2024-01-25T00:00:00"/>
        <d v="2024-01-26T00:00:00"/>
        <d v="2024-01-29T00:00:00"/>
        <d v="2024-01-30T00:00:00"/>
        <d v="2024-01-31T00:00:00"/>
        <d v="2024-02-01T00:00:00"/>
        <d v="2024-02-02T00:00:00"/>
        <d v="2024-02-13T00:00:00"/>
        <d v="2024-03-11T00:00:00"/>
        <d v="2024-03-15T00:00:00"/>
        <d v="2024-03-28T00:00:00"/>
        <d v="2024-04-01T00:00:00"/>
        <d v="2024-05-16T00:00:00"/>
        <d v="2024-05-17T00:00:00"/>
        <d v="2024-10-24T00:00:00"/>
        <d v="2024-10-30T00:00:00"/>
        <d v="2024-10-31T00:00:00"/>
        <d v="2024-11-01T00:00:00"/>
        <d v="2024-11-04T00:00:00"/>
        <d v="2024-11-05T00:00:00"/>
        <d v="2024-11-06T00:00:00"/>
        <d v="2024-11-07T00:00:00"/>
        <d v="2024-11-08T00:00:00"/>
        <d v="2024-11-12T00:00:00"/>
        <d v="2024-11-18T00:00:00"/>
        <d v="2024-11-25T00:00:00"/>
        <d v="2024-11-26T00:00:00"/>
        <d v="2024-11-29T00:00:00"/>
        <d v="2024-12-04T00:00:00"/>
        <d v="2024-12-05T00:00:00"/>
        <d v="2024-12-06T00:00:00"/>
        <d v="2024-12-11T00:00:00"/>
        <d v="2024-12-12T00:00:00"/>
        <d v="2024-03-30T00:00:00"/>
        <d v="2024-04-06T00:00:00"/>
        <d v="2024-04-07T00:00:00"/>
        <d v="2024-04-11T00:00:00"/>
        <d v="2024-04-13T00:00:00"/>
        <d v="2024-04-14T00:00:00"/>
        <d v="2024-04-15T00:00:00"/>
        <d v="2024-04-20T00:00:00"/>
        <d v="2024-04-21T00:00:00"/>
        <d v="2024-04-24T00:00:00"/>
        <d v="2024-04-27T00:00:00"/>
        <d v="2024-04-28T00:00:00"/>
        <d v="2024-04-29T00:00:00"/>
        <d v="2024-04-30T00:00:00"/>
        <d v="2024-05-02T00:00:00"/>
        <d v="2024-05-04T00:00:00"/>
        <d v="2024-05-05T00:00:00"/>
        <d v="2024-05-07T00:00:00"/>
        <d v="2024-05-10T00:00:00"/>
        <d v="2024-05-11T00:00:00"/>
        <d v="2024-05-12T00:00:00"/>
        <d v="2024-05-14T00:00:00"/>
        <d v="2024-05-18T00:00:00"/>
        <d v="2024-05-19T00:00:00"/>
        <d v="2024-05-22T00:00:00"/>
        <d v="2024-05-26T00:00:00"/>
        <d v="2024-06-02T00:00:00"/>
        <d v="2024-06-09T00:00:00"/>
        <d v="2024-06-30T00:00:00"/>
        <d v="2024-01-05T00:00:00"/>
        <d v="2024-01-09T00:00:00"/>
        <d v="2024-01-11T00:00:00"/>
        <d v="2024-02-16T00:00:00"/>
        <d v="2024-02-19T00:00:00"/>
        <d v="2024-03-22T00:00:00"/>
        <d v="2024-03-25T00:00:00"/>
        <d v="2024-11-19T00:00:00"/>
        <d v="2024-11-21T00:00:00"/>
        <d v="2024-11-22T00:00:00"/>
        <d v="2024-11-27T00:00:00"/>
        <d v="2024-12-02T00:00:00"/>
        <d v="2024-12-10T00:00:00"/>
        <d v="2024-12-13T00:00:00"/>
        <d v="2024-01-06T00:00:00"/>
        <d v="2024-01-13T00:00:00"/>
        <d v="2024-01-15T00:00:00"/>
        <d v="2024-02-03T00:00:00"/>
        <d v="2024-02-24T00:00:00"/>
        <d v="2024-11-11T00:00:00"/>
        <d v="2024-11-14T00:00:00"/>
        <d v="2024-11-15T00:00:00"/>
        <d v="2024-09-29T00:00:00"/>
        <d v="2024-10-13T00:00:00"/>
        <d v="2024-10-20T00:00:00"/>
        <m/>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2" maxValue="2024"/>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96">
  <r>
    <s v="WATERMELONS, SEEDED"/>
    <x v="0"/>
    <m/>
    <s v="BINS 24 INCH"/>
    <m/>
    <x v="0"/>
    <s v="CENTRAL ARIZONA"/>
    <n v="40000"/>
    <s v="Truck"/>
    <n v="55"/>
    <m/>
    <n v="2023"/>
    <m/>
    <m/>
    <m/>
  </r>
  <r>
    <s v="WATERMELONS, SEEDED"/>
    <x v="0"/>
    <m/>
    <s v="BINS 24 INCH"/>
    <m/>
    <x v="1"/>
    <s v="CENTRAL ARIZONA"/>
    <n v="40000"/>
    <s v="Truck"/>
    <n v="55"/>
    <m/>
    <n v="2023"/>
    <m/>
    <m/>
    <m/>
  </r>
  <r>
    <s v="WATERMELONS, SEEDED"/>
    <x v="0"/>
    <m/>
    <s v="BINS 24 INCH"/>
    <m/>
    <x v="2"/>
    <s v="CENTRAL ARIZONA"/>
    <n v="40000"/>
    <s v="Truck"/>
    <n v="55"/>
    <m/>
    <n v="2023"/>
    <m/>
    <m/>
    <m/>
  </r>
  <r>
    <s v="WATERMELONS, SEEDED"/>
    <x v="0"/>
    <m/>
    <s v="BINS 24 INCH"/>
    <m/>
    <x v="3"/>
    <s v="CENTRAL ARIZONA"/>
    <n v="40000"/>
    <s v="Truck"/>
    <n v="55"/>
    <m/>
    <n v="2023"/>
    <m/>
    <m/>
    <m/>
  </r>
  <r>
    <s v="WATERMELONS, SEEDED"/>
    <x v="0"/>
    <m/>
    <s v="BINS 24 INCH"/>
    <m/>
    <x v="4"/>
    <s v="CENTRAL ARIZONA"/>
    <n v="40000"/>
    <s v="Truck"/>
    <n v="55"/>
    <m/>
    <n v="2023"/>
    <m/>
    <m/>
    <m/>
  </r>
  <r>
    <s v="WATERMELONS, SEEDED"/>
    <x v="0"/>
    <m/>
    <s v="BINS 24 INCH"/>
    <m/>
    <x v="5"/>
    <s v="CENTRAL ARIZONA"/>
    <n v="40000"/>
    <s v="Truck"/>
    <n v="55"/>
    <m/>
    <n v="2023"/>
    <m/>
    <m/>
    <m/>
  </r>
  <r>
    <s v="WATERMELONS, SEEDED"/>
    <x v="0"/>
    <m/>
    <s v="BINS 24 INCH"/>
    <m/>
    <x v="6"/>
    <s v="CENTRAL ARIZONA"/>
    <n v="40000"/>
    <s v="Truck"/>
    <n v="55"/>
    <m/>
    <n v="2023"/>
    <m/>
    <m/>
    <m/>
  </r>
  <r>
    <s v="WATERMELONS, SEEDED"/>
    <x v="0"/>
    <m/>
    <s v="BINS 24 INCH"/>
    <m/>
    <x v="6"/>
    <s v="WESTERN ARIZONA"/>
    <n v="120000"/>
    <s v="Truck"/>
    <n v="171"/>
    <m/>
    <n v="2023"/>
    <m/>
    <m/>
    <s v="added for 06/01/2023 on 06/02/2023"/>
  </r>
  <r>
    <s v="WATERMELONS, SEEDED"/>
    <x v="0"/>
    <m/>
    <s v="BINS 24 INCH"/>
    <m/>
    <x v="7"/>
    <s v="CENTRAL ARIZONA"/>
    <n v="40000"/>
    <s v="Truck"/>
    <n v="55"/>
    <m/>
    <n v="2023"/>
    <m/>
    <m/>
    <m/>
  </r>
  <r>
    <s v="WATERMELONS, SEEDED"/>
    <x v="0"/>
    <m/>
    <s v="BINS 24 INCH"/>
    <m/>
    <x v="8"/>
    <s v="CENTRAL ARIZONA"/>
    <n v="40000"/>
    <s v="Truck"/>
    <n v="55"/>
    <m/>
    <n v="2023"/>
    <m/>
    <m/>
    <m/>
  </r>
  <r>
    <s v="WATERMELONS, SEEDED"/>
    <x v="0"/>
    <m/>
    <s v="BINS 24 INCH"/>
    <m/>
    <x v="9"/>
    <s v="CENTRAL ARIZONA"/>
    <n v="40000"/>
    <s v="Truck"/>
    <n v="55"/>
    <m/>
    <n v="2023"/>
    <m/>
    <m/>
    <m/>
  </r>
  <r>
    <s v="WATERMELONS, SEEDED"/>
    <x v="0"/>
    <m/>
    <s v="BINS 24 INCH"/>
    <m/>
    <x v="10"/>
    <s v="CENTRAL ARIZONA"/>
    <n v="80000"/>
    <s v="Truck"/>
    <n v="110"/>
    <m/>
    <n v="2023"/>
    <m/>
    <m/>
    <m/>
  </r>
  <r>
    <s v="WATERMELONS, SEEDED"/>
    <x v="0"/>
    <m/>
    <s v="BINS 24 INCH"/>
    <m/>
    <x v="11"/>
    <s v="CENTRAL ARIZONA"/>
    <n v="80000"/>
    <s v="Truck"/>
    <n v="110"/>
    <m/>
    <n v="2023"/>
    <m/>
    <m/>
    <m/>
  </r>
  <r>
    <s v="WATERMELONS, SEEDED"/>
    <x v="0"/>
    <m/>
    <s v="BINS 24 INCH"/>
    <m/>
    <x v="12"/>
    <s v="CENTRAL ARIZONA"/>
    <n v="80000"/>
    <s v="Truck"/>
    <n v="110"/>
    <m/>
    <n v="2023"/>
    <m/>
    <m/>
    <m/>
  </r>
  <r>
    <s v="WATERMELONS, SEEDED"/>
    <x v="0"/>
    <m/>
    <s v="BINS 24 INCH"/>
    <m/>
    <x v="13"/>
    <s v="CENTRAL ARIZONA"/>
    <n v="80000"/>
    <s v="Truck"/>
    <n v="110"/>
    <m/>
    <n v="2023"/>
    <m/>
    <m/>
    <m/>
  </r>
  <r>
    <s v="WATERMELONS, SEEDED"/>
    <x v="0"/>
    <m/>
    <s v="BINS 24 INCH"/>
    <m/>
    <x v="14"/>
    <s v="CENTRAL ARIZONA"/>
    <n v="80000"/>
    <s v="Truck"/>
    <n v="110"/>
    <m/>
    <n v="2023"/>
    <m/>
    <m/>
    <m/>
  </r>
  <r>
    <s v="WATERMELONS, SEEDED"/>
    <x v="0"/>
    <m/>
    <s v="BINS 24 INCH"/>
    <m/>
    <x v="15"/>
    <s v="CENTRAL ARIZONA"/>
    <n v="80000"/>
    <s v="Truck"/>
    <n v="110"/>
    <m/>
    <n v="2023"/>
    <m/>
    <m/>
    <m/>
  </r>
  <r>
    <s v="WATERMELONS, SEEDED"/>
    <x v="0"/>
    <m/>
    <s v="BINS 24 INCH"/>
    <m/>
    <x v="16"/>
    <s v="CENTRAL ARIZONA"/>
    <n v="80000"/>
    <s v="Truck"/>
    <n v="110"/>
    <m/>
    <n v="2023"/>
    <m/>
    <m/>
    <m/>
  </r>
  <r>
    <s v="WATERMELONS, SEEDED"/>
    <x v="0"/>
    <m/>
    <s v="BINS 24 INCH"/>
    <m/>
    <x v="17"/>
    <s v="CENTRAL ARIZONA"/>
    <n v="80000"/>
    <s v="Truck"/>
    <n v="110"/>
    <m/>
    <n v="2023"/>
    <m/>
    <m/>
    <m/>
  </r>
  <r>
    <s v="WATERMELONS, SEEDED"/>
    <x v="0"/>
    <m/>
    <s v="BINS 24 INCH"/>
    <m/>
    <x v="18"/>
    <s v="CENTRAL ARIZONA"/>
    <n v="80000"/>
    <s v="Truck"/>
    <n v="110"/>
    <m/>
    <n v="2023"/>
    <m/>
    <m/>
    <m/>
  </r>
  <r>
    <s v="WATERMELONS, SEEDED"/>
    <x v="0"/>
    <m/>
    <s v="BINS 24 INCH"/>
    <m/>
    <x v="19"/>
    <s v="CENTRAL ARIZONA"/>
    <n v="80000"/>
    <s v="Truck"/>
    <n v="110"/>
    <m/>
    <n v="2023"/>
    <m/>
    <m/>
    <m/>
  </r>
  <r>
    <s v="WATERMELONS, SEEDED"/>
    <x v="0"/>
    <m/>
    <s v="BINS 24 INCH"/>
    <m/>
    <x v="20"/>
    <s v="CENTRAL ARIZONA"/>
    <n v="80000"/>
    <s v="Truck"/>
    <n v="110"/>
    <m/>
    <n v="2023"/>
    <m/>
    <m/>
    <m/>
  </r>
  <r>
    <s v="WATERMELONS, SEEDED"/>
    <x v="0"/>
    <m/>
    <s v="BINS 24 INCH"/>
    <m/>
    <x v="21"/>
    <s v="CENTRAL ARIZONA"/>
    <n v="80000"/>
    <s v="Truck"/>
    <n v="110"/>
    <m/>
    <n v="2023"/>
    <m/>
    <m/>
    <m/>
  </r>
  <r>
    <s v="WATERMELONS, SEEDED"/>
    <x v="0"/>
    <m/>
    <s v="BINS 24 INCH"/>
    <m/>
    <x v="22"/>
    <s v="CENTRAL ARIZONA"/>
    <n v="80000"/>
    <s v="Truck"/>
    <n v="110"/>
    <m/>
    <n v="2023"/>
    <m/>
    <m/>
    <m/>
  </r>
  <r>
    <s v="WATERMELONS, SEEDED"/>
    <x v="0"/>
    <m/>
    <s v="BINS 24 INCH"/>
    <m/>
    <x v="23"/>
    <s v="CENTRAL ARIZONA"/>
    <n v="80000"/>
    <s v="Truck"/>
    <n v="110"/>
    <m/>
    <n v="2023"/>
    <m/>
    <m/>
    <m/>
  </r>
  <r>
    <s v="WATERMELONS, SEEDED"/>
    <x v="0"/>
    <m/>
    <s v="BINS 24 INCH"/>
    <m/>
    <x v="24"/>
    <s v="CENTRAL ARIZONA"/>
    <n v="80000"/>
    <s v="Truck"/>
    <n v="110"/>
    <m/>
    <n v="2023"/>
    <m/>
    <m/>
    <m/>
  </r>
  <r>
    <s v="WATERMELONS, SEEDED"/>
    <x v="0"/>
    <m/>
    <s v="BINS 24 INCH"/>
    <m/>
    <x v="25"/>
    <s v="CENTRAL ARIZONA"/>
    <n v="80000"/>
    <s v="Truck"/>
    <n v="110"/>
    <m/>
    <n v="2023"/>
    <m/>
    <m/>
    <m/>
  </r>
  <r>
    <s v="WATERMELONS, SEEDED"/>
    <x v="0"/>
    <m/>
    <s v="BINS 24 INCH"/>
    <m/>
    <x v="26"/>
    <s v="CENTRAL ARIZONA"/>
    <n v="80000"/>
    <s v="Truck"/>
    <n v="110"/>
    <m/>
    <n v="2023"/>
    <m/>
    <m/>
    <m/>
  </r>
  <r>
    <s v="WATERMELONS, SEEDED"/>
    <x v="0"/>
    <m/>
    <s v="BINS 24 INCH"/>
    <m/>
    <x v="27"/>
    <s v="CENTRAL ARIZONA"/>
    <n v="80000"/>
    <s v="Truck"/>
    <n v="110"/>
    <m/>
    <n v="2023"/>
    <m/>
    <m/>
    <m/>
  </r>
  <r>
    <s v="WATERMELONS, SEEDED"/>
    <x v="0"/>
    <m/>
    <s v="BINS 24 INCH"/>
    <m/>
    <x v="28"/>
    <s v="CENTRAL ARIZONA"/>
    <n v="80000"/>
    <s v="Truck"/>
    <n v="110"/>
    <m/>
    <n v="2023"/>
    <m/>
    <m/>
    <m/>
  </r>
  <r>
    <s v="WATERMELONS, SEEDED"/>
    <x v="0"/>
    <m/>
    <s v="BINS 24 INCH"/>
    <m/>
    <x v="29"/>
    <s v="CENTRAL ARIZONA"/>
    <n v="80000"/>
    <s v="Truck"/>
    <n v="110"/>
    <m/>
    <n v="2023"/>
    <m/>
    <m/>
    <m/>
  </r>
  <r>
    <s v="WATERMELONS, SEEDED"/>
    <x v="0"/>
    <m/>
    <s v="BINS 24 INCH"/>
    <m/>
    <x v="30"/>
    <s v="CENTRAL ARIZONA"/>
    <n v="80000"/>
    <s v="Truck"/>
    <n v="110"/>
    <m/>
    <n v="2023"/>
    <m/>
    <m/>
    <m/>
  </r>
  <r>
    <s v="WATERMELONS, SEEDED"/>
    <x v="0"/>
    <m/>
    <s v="BINS 24 INCH"/>
    <m/>
    <x v="31"/>
    <s v="CENTRAL ARIZONA"/>
    <n v="80000"/>
    <s v="Truck"/>
    <n v="110"/>
    <m/>
    <n v="2023"/>
    <m/>
    <m/>
    <m/>
  </r>
  <r>
    <s v="WATERMELONS, SEEDED"/>
    <x v="0"/>
    <m/>
    <s v="BINS 24 INCH"/>
    <m/>
    <x v="32"/>
    <s v="CENTRAL ARIZONA"/>
    <n v="80000"/>
    <s v="Truck"/>
    <n v="110"/>
    <m/>
    <n v="2023"/>
    <m/>
    <m/>
    <m/>
  </r>
  <r>
    <s v="WATERMELONS, SEEDED"/>
    <x v="0"/>
    <m/>
    <s v="BINS 24 INCH"/>
    <m/>
    <x v="33"/>
    <s v="CENTRAL ARIZONA"/>
    <n v="80000"/>
    <s v="Truck"/>
    <n v="110"/>
    <m/>
    <n v="2023"/>
    <m/>
    <m/>
    <m/>
  </r>
  <r>
    <s v="WATERMELONS, SEEDED"/>
    <x v="0"/>
    <m/>
    <s v="BINS 24 INCH"/>
    <m/>
    <x v="34"/>
    <s v="CENTRAL ARIZONA"/>
    <n v="80000"/>
    <s v="Truck"/>
    <n v="110"/>
    <m/>
    <n v="2023"/>
    <m/>
    <m/>
    <m/>
  </r>
  <r>
    <s v="WATERMELONS, SEEDED"/>
    <x v="0"/>
    <m/>
    <s v="BINS 24 INCH"/>
    <m/>
    <x v="35"/>
    <s v="CENTRAL ARIZONA"/>
    <n v="80000"/>
    <s v="Truck"/>
    <n v="110"/>
    <m/>
    <n v="2023"/>
    <m/>
    <m/>
    <m/>
  </r>
  <r>
    <s v="WATERMELONS, SEEDED"/>
    <x v="0"/>
    <m/>
    <s v="BINS 24 INCH"/>
    <m/>
    <x v="36"/>
    <s v="CENTRAL ARIZONA"/>
    <n v="40000"/>
    <s v="Truck"/>
    <n v="55"/>
    <m/>
    <n v="2023"/>
    <m/>
    <m/>
    <m/>
  </r>
  <r>
    <s v="WATERMELONS, SEEDED"/>
    <x v="0"/>
    <m/>
    <s v="BINS 24 INCH"/>
    <m/>
    <x v="37"/>
    <s v="CENTRAL ARIZONA"/>
    <n v="40000"/>
    <s v="Truck"/>
    <n v="55"/>
    <m/>
    <n v="2023"/>
    <m/>
    <m/>
    <m/>
  </r>
  <r>
    <s v="WATERMELONS, SEEDED"/>
    <x v="0"/>
    <m/>
    <s v="BINS 24 INCH"/>
    <m/>
    <x v="38"/>
    <s v="CENTRAL ARIZONA"/>
    <n v="40000"/>
    <s v="Truck"/>
    <n v="55"/>
    <m/>
    <n v="2023"/>
    <m/>
    <m/>
    <m/>
  </r>
  <r>
    <s v="WATERMELONS, SEEDED"/>
    <x v="0"/>
    <m/>
    <s v="BINS 24 INCH"/>
    <m/>
    <x v="39"/>
    <s v="CENTRAL ARIZONA"/>
    <n v="40000"/>
    <s v="Truck"/>
    <n v="55"/>
    <m/>
    <n v="2023"/>
    <m/>
    <m/>
    <m/>
  </r>
  <r>
    <s v="WATERMELONS, SEEDED"/>
    <x v="0"/>
    <m/>
    <s v="BINS 24 INCH"/>
    <m/>
    <x v="40"/>
    <s v="CENTRAL ARIZONA"/>
    <n v="40000"/>
    <s v="Truck"/>
    <n v="55"/>
    <m/>
    <n v="2023"/>
    <m/>
    <m/>
    <m/>
  </r>
  <r>
    <s v="WATERMELONS, SEEDED"/>
    <x v="0"/>
    <m/>
    <s v="BINS 24 INCH"/>
    <m/>
    <x v="41"/>
    <s v="CENTRAL ARIZONA"/>
    <n v="40000"/>
    <s v="Truck"/>
    <n v="55"/>
    <m/>
    <n v="2023"/>
    <m/>
    <m/>
    <m/>
  </r>
  <r>
    <s v="WATERMELONS, SEEDED"/>
    <x v="0"/>
    <m/>
    <s v="BINS 24 INCH"/>
    <m/>
    <x v="42"/>
    <s v="CENTRAL ARIZONA"/>
    <n v="40000"/>
    <s v="Truck"/>
    <n v="55"/>
    <m/>
    <n v="2023"/>
    <m/>
    <m/>
    <m/>
  </r>
  <r>
    <s v="WATERMELONS, SEEDED"/>
    <x v="0"/>
    <m/>
    <s v="BINS 24 INCH"/>
    <m/>
    <x v="43"/>
    <s v="CENTRAL ARIZONA"/>
    <n v="40000"/>
    <s v="Truck"/>
    <n v="55"/>
    <m/>
    <n v="2023"/>
    <m/>
    <m/>
    <m/>
  </r>
  <r>
    <s v="WATERMELONS, SEEDED"/>
    <x v="0"/>
    <m/>
    <s v="BINS 24 INCH"/>
    <m/>
    <x v="44"/>
    <s v="CENTRAL ARIZONA"/>
    <n v="40000"/>
    <s v="Truck"/>
    <n v="55"/>
    <m/>
    <n v="2023"/>
    <m/>
    <m/>
    <m/>
  </r>
  <r>
    <s v="WATERMELONS, SEEDED"/>
    <x v="0"/>
    <m/>
    <s v="BINS 24 INCH"/>
    <m/>
    <x v="45"/>
    <s v="CENTRAL ARIZONA"/>
    <n v="40000"/>
    <s v="Truck"/>
    <n v="55"/>
    <m/>
    <n v="2023"/>
    <m/>
    <m/>
    <m/>
  </r>
  <r>
    <s v="WATERMELONS, SEEDED"/>
    <x v="0"/>
    <m/>
    <s v="BINS 24 INCH"/>
    <m/>
    <x v="46"/>
    <s v="CENTRAL ARIZONA"/>
    <n v="40000"/>
    <s v="Truck"/>
    <n v="55"/>
    <m/>
    <n v="2023"/>
    <m/>
    <m/>
    <m/>
  </r>
  <r>
    <s v="WATERMELONS, SEEDED"/>
    <x v="0"/>
    <m/>
    <s v="BINS 24 INCH"/>
    <m/>
    <x v="47"/>
    <s v="CENTRAL ARIZONA"/>
    <n v="40000"/>
    <s v="Truck"/>
    <n v="55"/>
    <m/>
    <n v="2023"/>
    <m/>
    <m/>
    <m/>
  </r>
  <r>
    <s v="WATERMELONS, SEEDED"/>
    <x v="0"/>
    <m/>
    <s v="BINS 24 INCH"/>
    <m/>
    <x v="48"/>
    <s v="CENTRAL ARIZONA"/>
    <n v="40000"/>
    <s v="Truck"/>
    <n v="55"/>
    <m/>
    <n v="2023"/>
    <m/>
    <m/>
    <m/>
  </r>
  <r>
    <s v="WATERMELONS, SEEDED"/>
    <x v="0"/>
    <m/>
    <s v="BINS 24 INCH"/>
    <m/>
    <x v="49"/>
    <s v="CENTRAL ARIZONA"/>
    <n v="40000"/>
    <s v="Truck"/>
    <n v="55"/>
    <m/>
    <n v="2023"/>
    <m/>
    <m/>
    <m/>
  </r>
  <r>
    <s v="WATERMELONS, SEEDED"/>
    <x v="0"/>
    <m/>
    <s v="BINS 24 INCH"/>
    <m/>
    <x v="50"/>
    <s v="CENTRAL ARIZONA"/>
    <n v="40000"/>
    <s v="Truck"/>
    <n v="55"/>
    <m/>
    <n v="2023"/>
    <m/>
    <m/>
    <m/>
  </r>
  <r>
    <s v="WATERMELONS, SEEDED"/>
    <x v="0"/>
    <m/>
    <s v="BINS 24 INCH"/>
    <m/>
    <x v="51"/>
    <s v="CENTRAL ARIZONA"/>
    <n v="40000"/>
    <s v="Truck"/>
    <n v="55"/>
    <m/>
    <n v="2023"/>
    <m/>
    <m/>
    <m/>
  </r>
  <r>
    <s v="WATERMELONS, SEEDED"/>
    <x v="0"/>
    <m/>
    <s v="BINS 24 INCH"/>
    <m/>
    <x v="52"/>
    <s v="CENTRAL ARIZONA"/>
    <n v="40000"/>
    <s v="Truck"/>
    <n v="55"/>
    <m/>
    <n v="2023"/>
    <m/>
    <m/>
    <m/>
  </r>
  <r>
    <s v="WATERMELONS, SEEDED"/>
    <x v="0"/>
    <m/>
    <s v="BINS 24 INCH"/>
    <m/>
    <x v="53"/>
    <s v="CENTRAL ARIZONA"/>
    <n v="80000"/>
    <s v="Truck"/>
    <n v="110"/>
    <m/>
    <n v="2023"/>
    <m/>
    <m/>
    <m/>
  </r>
  <r>
    <s v="WATERMELONS, SEEDED"/>
    <x v="0"/>
    <m/>
    <s v="BINS 24 INCH"/>
    <m/>
    <x v="54"/>
    <s v="CENTRAL ARIZONA"/>
    <n v="40000"/>
    <s v="Truck"/>
    <n v="55"/>
    <m/>
    <n v="2023"/>
    <m/>
    <m/>
    <m/>
  </r>
  <r>
    <s v="WATERMELONS, SEEDLESS"/>
    <x v="0"/>
    <m/>
    <s v="BINS 24 INCH"/>
    <m/>
    <x v="0"/>
    <s v="CENTRAL ARIZONA"/>
    <n v="160000"/>
    <s v="Truck"/>
    <n v="221"/>
    <m/>
    <n v="2023"/>
    <m/>
    <m/>
    <m/>
  </r>
  <r>
    <s v="WATERMELONS, SEEDLESS"/>
    <x v="0"/>
    <m/>
    <s v="BINS 24 INCH"/>
    <m/>
    <x v="1"/>
    <s v="WESTERN ARIZONA"/>
    <n v="140000"/>
    <s v="Truck"/>
    <n v="188"/>
    <m/>
    <n v="2023"/>
    <m/>
    <m/>
    <m/>
  </r>
  <r>
    <s v="WATERMELONS, SEEDLESS"/>
    <x v="0"/>
    <m/>
    <s v="BINS 24 INCH"/>
    <m/>
    <x v="1"/>
    <s v="CENTRAL ARIZONA"/>
    <n v="160000"/>
    <s v="Truck"/>
    <n v="221"/>
    <m/>
    <n v="2023"/>
    <m/>
    <m/>
    <m/>
  </r>
  <r>
    <s v="WATERMELONS, SEEDLESS"/>
    <x v="0"/>
    <m/>
    <s v="BINS 24 INCH"/>
    <m/>
    <x v="2"/>
    <s v="CENTRAL ARIZONA"/>
    <n v="160000"/>
    <s v="Truck"/>
    <n v="221"/>
    <m/>
    <n v="2023"/>
    <m/>
    <m/>
    <m/>
  </r>
  <r>
    <s v="WATERMELONS, SEEDLESS"/>
    <x v="0"/>
    <m/>
    <s v="BINS 24 INCH"/>
    <m/>
    <x v="2"/>
    <s v="WESTERN ARIZONA"/>
    <n v="170000"/>
    <s v="Truck"/>
    <n v="228"/>
    <m/>
    <n v="2023"/>
    <m/>
    <m/>
    <m/>
  </r>
  <r>
    <s v="WATERMELONS, SEEDLESS"/>
    <x v="0"/>
    <m/>
    <s v="BINS 24 INCH"/>
    <m/>
    <x v="3"/>
    <s v="WESTERN ARIZONA"/>
    <n v="310000"/>
    <s v="Truck"/>
    <n v="432"/>
    <m/>
    <n v="2023"/>
    <m/>
    <m/>
    <m/>
  </r>
  <r>
    <s v="WATERMELONS, SEEDLESS"/>
    <x v="0"/>
    <m/>
    <s v="BINS 24 INCH"/>
    <m/>
    <x v="3"/>
    <s v="CENTRAL ARIZONA"/>
    <n v="160000"/>
    <s v="Truck"/>
    <n v="221"/>
    <m/>
    <n v="2023"/>
    <m/>
    <m/>
    <m/>
  </r>
  <r>
    <s v="WATERMELONS, SEEDLESS"/>
    <x v="0"/>
    <m/>
    <s v="BINS 24 INCH"/>
    <m/>
    <x v="4"/>
    <s v="WESTERN ARIZONA"/>
    <n v="380000"/>
    <s v="Truck"/>
    <n v="528"/>
    <m/>
    <n v="2023"/>
    <m/>
    <m/>
    <m/>
  </r>
  <r>
    <s v="WATERMELONS, SEEDLESS"/>
    <x v="0"/>
    <m/>
    <s v="BINS 24 INCH"/>
    <m/>
    <x v="4"/>
    <s v="CENTRAL ARIZONA"/>
    <n v="160000"/>
    <s v="Truck"/>
    <n v="221"/>
    <m/>
    <n v="2023"/>
    <m/>
    <m/>
    <m/>
  </r>
  <r>
    <s v="WATERMELONS, SEEDLESS"/>
    <x v="0"/>
    <m/>
    <s v="BINS 24 INCH"/>
    <m/>
    <x v="5"/>
    <s v="WESTERN ARIZONA"/>
    <n v="350000"/>
    <s v="Truck"/>
    <n v="485"/>
    <m/>
    <n v="2023"/>
    <m/>
    <m/>
    <m/>
  </r>
  <r>
    <s v="WATERMELONS, SEEDLESS"/>
    <x v="0"/>
    <m/>
    <s v="BINS 24 INCH"/>
    <m/>
    <x v="5"/>
    <s v="CENTRAL ARIZONA"/>
    <n v="160000"/>
    <s v="Truck"/>
    <n v="221"/>
    <m/>
    <n v="2023"/>
    <m/>
    <m/>
    <m/>
  </r>
  <r>
    <s v="WATERMELONS, SEEDLESS"/>
    <x v="0"/>
    <m/>
    <s v="BINS 24 INCH"/>
    <m/>
    <x v="6"/>
    <s v="WESTERN ARIZONA"/>
    <n v="450000"/>
    <s v="Truck"/>
    <n v="615"/>
    <m/>
    <n v="2023"/>
    <m/>
    <m/>
    <m/>
  </r>
  <r>
    <s v="WATERMELONS, SEEDLESS"/>
    <x v="0"/>
    <m/>
    <s v="BINS 24 INCH"/>
    <m/>
    <x v="6"/>
    <s v="CENTRAL ARIZONA"/>
    <n v="160000"/>
    <s v="Truck"/>
    <n v="221"/>
    <m/>
    <n v="2023"/>
    <m/>
    <m/>
    <m/>
  </r>
  <r>
    <s v="WATERMELONS, SEEDLESS"/>
    <x v="0"/>
    <m/>
    <s v="BINS 24 INCH"/>
    <m/>
    <x v="7"/>
    <s v="WESTERN ARIZONA"/>
    <n v="290000"/>
    <s v="Truck"/>
    <n v="399"/>
    <m/>
    <n v="2023"/>
    <m/>
    <m/>
    <m/>
  </r>
  <r>
    <s v="WATERMELONS, SEEDLESS"/>
    <x v="0"/>
    <m/>
    <s v="BINS 24 INCH"/>
    <m/>
    <x v="7"/>
    <s v="CENTRAL ARIZONA"/>
    <n v="160000"/>
    <s v="Truck"/>
    <n v="221"/>
    <m/>
    <n v="2023"/>
    <m/>
    <m/>
    <m/>
  </r>
  <r>
    <s v="WATERMELONS, SEEDLESS"/>
    <x v="0"/>
    <m/>
    <s v="BINS 24 INCH"/>
    <m/>
    <x v="8"/>
    <s v="WESTERN ARIZONA"/>
    <n v="350000"/>
    <s v="Truck"/>
    <n v="485"/>
    <m/>
    <n v="2023"/>
    <m/>
    <m/>
    <m/>
  </r>
  <r>
    <s v="WATERMELONS, SEEDLESS"/>
    <x v="0"/>
    <m/>
    <s v="BINS 24 INCH"/>
    <m/>
    <x v="8"/>
    <s v="CENTRAL ARIZONA"/>
    <n v="160000"/>
    <s v="Truck"/>
    <n v="221"/>
    <m/>
    <n v="2023"/>
    <m/>
    <m/>
    <m/>
  </r>
  <r>
    <s v="WATERMELONS, SEEDLESS"/>
    <x v="0"/>
    <m/>
    <s v="BINS 24 INCH"/>
    <m/>
    <x v="9"/>
    <s v="WESTERN ARIZONA"/>
    <n v="450000"/>
    <s v="Truck"/>
    <n v="622"/>
    <m/>
    <n v="2023"/>
    <m/>
    <m/>
    <m/>
  </r>
  <r>
    <s v="WATERMELONS, SEEDLESS"/>
    <x v="0"/>
    <m/>
    <s v="BINS 24 INCH"/>
    <m/>
    <x v="9"/>
    <s v="WESTERN ARIZONA"/>
    <n v="20000"/>
    <s v="Truck"/>
    <n v="33"/>
    <m/>
    <n v="2023"/>
    <m/>
    <m/>
    <s v="added for 06/05/2023 on 06/06/2023"/>
  </r>
  <r>
    <s v="WATERMELONS, SEEDLESS"/>
    <x v="0"/>
    <m/>
    <s v="BINS 24 INCH"/>
    <m/>
    <x v="9"/>
    <s v="CENTRAL ARIZONA"/>
    <n v="200000"/>
    <s v="Truck"/>
    <n v="276"/>
    <m/>
    <n v="2023"/>
    <m/>
    <m/>
    <m/>
  </r>
  <r>
    <s v="WATERMELONS, SEEDLESS"/>
    <x v="0"/>
    <m/>
    <s v="BINS 24 INCH"/>
    <m/>
    <x v="9"/>
    <s v="CENTRAL ARIZONA"/>
    <n v="200000"/>
    <s v="Truck"/>
    <n v="276"/>
    <m/>
    <n v="2023"/>
    <m/>
    <m/>
    <s v="added for 06/05/2023 on 06/06/2023"/>
  </r>
  <r>
    <s v="WATERMELONS, SEEDLESS"/>
    <x v="0"/>
    <m/>
    <s v="BINS 24 INCH"/>
    <m/>
    <x v="10"/>
    <s v="WESTERN ARIZONA"/>
    <n v="600000"/>
    <s v="Truck"/>
    <n v="830"/>
    <m/>
    <n v="2023"/>
    <m/>
    <m/>
    <m/>
  </r>
  <r>
    <s v="WATERMELONS, SEEDLESS"/>
    <x v="0"/>
    <m/>
    <s v="BINS 24 INCH"/>
    <m/>
    <x v="10"/>
    <s v="CENTRAL ARIZONA"/>
    <n v="400000"/>
    <s v="Truck"/>
    <n v="552"/>
    <m/>
    <n v="2023"/>
    <m/>
    <m/>
    <m/>
  </r>
  <r>
    <s v="WATERMELONS, SEEDLESS"/>
    <x v="0"/>
    <m/>
    <s v="BINS 24 INCH"/>
    <m/>
    <x v="11"/>
    <s v="WESTERN ARIZONA"/>
    <n v="650000"/>
    <s v="Truck"/>
    <n v="890"/>
    <m/>
    <n v="2023"/>
    <m/>
    <m/>
    <m/>
  </r>
  <r>
    <s v="WATERMELONS, SEEDLESS"/>
    <x v="0"/>
    <m/>
    <s v="BINS 24 INCH"/>
    <m/>
    <x v="11"/>
    <s v="CENTRAL ARIZONA"/>
    <n v="400000"/>
    <s v="Truck"/>
    <n v="552"/>
    <m/>
    <n v="2023"/>
    <m/>
    <m/>
    <m/>
  </r>
  <r>
    <s v="WATERMELONS, SEEDLESS"/>
    <x v="0"/>
    <m/>
    <s v="BINS 24 INCH"/>
    <m/>
    <x v="12"/>
    <s v="WESTERN ARIZONA"/>
    <n v="620000"/>
    <s v="Truck"/>
    <n v="852"/>
    <m/>
    <n v="2023"/>
    <m/>
    <m/>
    <m/>
  </r>
  <r>
    <s v="WATERMELONS, SEEDLESS"/>
    <x v="0"/>
    <m/>
    <s v="BINS 24 INCH"/>
    <m/>
    <x v="12"/>
    <s v="CENTRAL ARIZONA"/>
    <n v="400000"/>
    <s v="Truck"/>
    <n v="552"/>
    <m/>
    <n v="2023"/>
    <m/>
    <m/>
    <m/>
  </r>
  <r>
    <s v="WATERMELONS, SEEDLESS"/>
    <x v="0"/>
    <m/>
    <s v="BINS 24 INCH"/>
    <m/>
    <x v="12"/>
    <s v="CENTRAL ARIZONA"/>
    <n v="-480000"/>
    <s v="Truck"/>
    <n v="-662"/>
    <m/>
    <n v="2023"/>
    <m/>
    <m/>
    <s v="subtracted on 06/15/2023"/>
  </r>
  <r>
    <s v="WATERMELONS, SEEDLESS"/>
    <x v="0"/>
    <m/>
    <s v="BINS 24 INCH"/>
    <m/>
    <x v="12"/>
    <s v="CENTRAL ARIZONA"/>
    <n v="480000"/>
    <s v="Truck"/>
    <n v="662"/>
    <m/>
    <n v="2023"/>
    <m/>
    <m/>
    <s v="added for 06/08/2023 on 06/14/2023"/>
  </r>
  <r>
    <s v="WATERMELONS, SEEDLESS"/>
    <x v="0"/>
    <m/>
    <s v="BINS 24 INCH"/>
    <m/>
    <x v="13"/>
    <s v="CENTRAL ARIZONA"/>
    <n v="-480000"/>
    <s v="Truck"/>
    <n v="-662"/>
    <m/>
    <n v="2023"/>
    <m/>
    <m/>
    <s v="subtracted on 06/15/2023"/>
  </r>
  <r>
    <s v="WATERMELONS, SEEDLESS"/>
    <x v="0"/>
    <m/>
    <s v="BINS 24 INCH"/>
    <m/>
    <x v="13"/>
    <s v="CENTRAL ARIZONA"/>
    <n v="400000"/>
    <s v="Truck"/>
    <n v="552"/>
    <m/>
    <n v="2023"/>
    <m/>
    <m/>
    <m/>
  </r>
  <r>
    <s v="WATERMELONS, SEEDLESS"/>
    <x v="0"/>
    <m/>
    <s v="BINS 24 INCH"/>
    <m/>
    <x v="13"/>
    <s v="WESTERN ARIZONA"/>
    <n v="1030000"/>
    <s v="Truck"/>
    <n v="1424"/>
    <m/>
    <n v="2023"/>
    <m/>
    <m/>
    <m/>
  </r>
  <r>
    <s v="WATERMELONS, SEEDLESS"/>
    <x v="0"/>
    <m/>
    <s v="BINS 24 INCH"/>
    <m/>
    <x v="13"/>
    <s v="CENTRAL ARIZONA"/>
    <n v="480000"/>
    <s v="Truck"/>
    <n v="662"/>
    <m/>
    <n v="2023"/>
    <m/>
    <m/>
    <s v="added for 06/09/2023 on 06/14/2023"/>
  </r>
  <r>
    <s v="WATERMELONS, SEEDLESS"/>
    <x v="0"/>
    <m/>
    <s v="BINS 24 INCH"/>
    <m/>
    <x v="14"/>
    <s v="CENTRAL ARIZONA"/>
    <n v="440000"/>
    <s v="Truck"/>
    <n v="607"/>
    <m/>
    <n v="2023"/>
    <m/>
    <m/>
    <s v="added for 06/10/2023 on 06/14/2023"/>
  </r>
  <r>
    <s v="WATERMELONS, SEEDLESS"/>
    <x v="0"/>
    <m/>
    <s v="BINS 24 INCH"/>
    <m/>
    <x v="14"/>
    <s v="WESTERN ARIZONA"/>
    <n v="970000"/>
    <s v="Truck"/>
    <n v="1343"/>
    <m/>
    <n v="2023"/>
    <m/>
    <m/>
    <m/>
  </r>
  <r>
    <s v="WATERMELONS, SEEDLESS"/>
    <x v="0"/>
    <m/>
    <s v="BINS 24 INCH"/>
    <m/>
    <x v="14"/>
    <s v="CENTRAL ARIZONA"/>
    <n v="-440000"/>
    <s v="Truck"/>
    <n v="-607"/>
    <m/>
    <n v="2023"/>
    <m/>
    <m/>
    <s v="subtracted on 06/15/2023"/>
  </r>
  <r>
    <s v="WATERMELONS, SEEDLESS"/>
    <x v="0"/>
    <m/>
    <s v="BINS 24 INCH"/>
    <m/>
    <x v="14"/>
    <s v="CENTRAL ARIZONA"/>
    <n v="400000"/>
    <s v="Truck"/>
    <n v="552"/>
    <m/>
    <n v="2023"/>
    <m/>
    <m/>
    <m/>
  </r>
  <r>
    <s v="WATERMELONS, SEEDLESS"/>
    <x v="0"/>
    <m/>
    <s v="BINS 24 INCH"/>
    <m/>
    <x v="55"/>
    <s v="CENTRAL ARIZONA"/>
    <n v="-480000"/>
    <s v="Truck"/>
    <n v="-662"/>
    <m/>
    <n v="2023"/>
    <m/>
    <m/>
    <s v="subtracted on 06/15/2023"/>
  </r>
  <r>
    <s v="WATERMELONS, SEEDLESS"/>
    <x v="0"/>
    <m/>
    <s v="BINS 24 INCH"/>
    <m/>
    <x v="55"/>
    <s v="CENTRAL ARIZONA"/>
    <n v="480000"/>
    <s v="Truck"/>
    <n v="662"/>
    <m/>
    <n v="2023"/>
    <m/>
    <m/>
    <s v="added for 06/11/2023 on 06/14/2023"/>
  </r>
  <r>
    <s v="WATERMELONS, SEEDLESS"/>
    <x v="0"/>
    <m/>
    <s v="BINS 24 INCH"/>
    <m/>
    <x v="15"/>
    <s v="CENTRAL ARIZONA"/>
    <n v="520000"/>
    <s v="Truck"/>
    <n v="717"/>
    <m/>
    <n v="2023"/>
    <m/>
    <m/>
    <s v="added for 06/12/2023 on 06/14/2023"/>
  </r>
  <r>
    <s v="WATERMELONS, SEEDLESS"/>
    <x v="0"/>
    <m/>
    <s v="BINS 24 INCH"/>
    <m/>
    <x v="15"/>
    <s v="CENTRAL ARIZONA"/>
    <n v="-520000"/>
    <s v="Truck"/>
    <n v="-717"/>
    <m/>
    <n v="2023"/>
    <m/>
    <m/>
    <s v="subtracted on 06/15/2023"/>
  </r>
  <r>
    <s v="WATERMELONS, SEEDLESS"/>
    <x v="0"/>
    <m/>
    <s v="BINS 24 INCH"/>
    <m/>
    <x v="15"/>
    <s v="CENTRAL ARIZONA"/>
    <n v="400000"/>
    <s v="Truck"/>
    <n v="552"/>
    <m/>
    <n v="2023"/>
    <m/>
    <m/>
    <m/>
  </r>
  <r>
    <s v="WATERMELONS, SEEDLESS"/>
    <x v="0"/>
    <m/>
    <s v="BINS 24 INCH"/>
    <m/>
    <x v="15"/>
    <s v="WESTERN ARIZONA"/>
    <n v="1100000"/>
    <s v="Truck"/>
    <n v="1521"/>
    <m/>
    <n v="2023"/>
    <m/>
    <m/>
    <m/>
  </r>
  <r>
    <s v="WATERMELONS, SEEDLESS"/>
    <x v="0"/>
    <m/>
    <s v="BINS 24 INCH"/>
    <m/>
    <x v="16"/>
    <s v="CENTRAL ARIZONA"/>
    <n v="-480000"/>
    <s v="Truck"/>
    <n v="-662"/>
    <m/>
    <n v="2023"/>
    <m/>
    <m/>
    <s v="subtracted on 06/15/2023"/>
  </r>
  <r>
    <s v="WATERMELONS, SEEDLESS"/>
    <x v="0"/>
    <m/>
    <s v="BINS 24 INCH"/>
    <m/>
    <x v="16"/>
    <s v="WESTERN ARIZONA"/>
    <n v="980000"/>
    <s v="Truck"/>
    <n v="1354"/>
    <m/>
    <n v="2023"/>
    <m/>
    <m/>
    <m/>
  </r>
  <r>
    <s v="WATERMELONS, SEEDLESS"/>
    <x v="0"/>
    <m/>
    <s v="BINS 24 INCH"/>
    <m/>
    <x v="16"/>
    <s v="CENTRAL ARIZONA"/>
    <n v="400000"/>
    <s v="Truck"/>
    <n v="552"/>
    <m/>
    <n v="2023"/>
    <m/>
    <m/>
    <m/>
  </r>
  <r>
    <s v="WATERMELONS, SEEDLESS"/>
    <x v="0"/>
    <m/>
    <s v="BINS 24 INCH"/>
    <m/>
    <x v="16"/>
    <s v="CENTRAL ARIZONA"/>
    <n v="480000"/>
    <s v="Truck"/>
    <n v="662"/>
    <m/>
    <n v="2023"/>
    <m/>
    <m/>
    <s v="added for 06/13/2023 on 06/14/2023"/>
  </r>
  <r>
    <s v="WATERMELONS, SEEDLESS"/>
    <x v="0"/>
    <m/>
    <s v="BINS 24 INCH"/>
    <m/>
    <x v="17"/>
    <s v="WESTERN ARIZONA"/>
    <n v="950000"/>
    <s v="Truck"/>
    <n v="1317"/>
    <m/>
    <n v="2023"/>
    <m/>
    <m/>
    <m/>
  </r>
  <r>
    <s v="WATERMELONS, SEEDLESS"/>
    <x v="0"/>
    <m/>
    <s v="BINS 24 INCH"/>
    <m/>
    <x v="17"/>
    <s v="CENTRAL ARIZONA"/>
    <n v="480000"/>
    <s v="Truck"/>
    <n v="662"/>
    <m/>
    <n v="2023"/>
    <m/>
    <m/>
    <m/>
  </r>
  <r>
    <s v="WATERMELONS, SEEDLESS"/>
    <x v="0"/>
    <m/>
    <s v="BINS 24 INCH"/>
    <m/>
    <x v="18"/>
    <s v="CENTRAL ARIZONA"/>
    <n v="320000"/>
    <s v="Truck"/>
    <n v="441"/>
    <m/>
    <n v="2023"/>
    <m/>
    <m/>
    <m/>
  </r>
  <r>
    <s v="WATERMELONS, SEEDLESS"/>
    <x v="0"/>
    <m/>
    <s v="BINS 24 INCH"/>
    <m/>
    <x v="18"/>
    <s v="WESTERN ARIZONA"/>
    <n v="1120000"/>
    <s v="Truck"/>
    <n v="1548"/>
    <m/>
    <n v="2023"/>
    <m/>
    <m/>
    <m/>
  </r>
  <r>
    <s v="WATERMELONS, SEEDLESS"/>
    <x v="0"/>
    <m/>
    <s v="BINS 24 INCH"/>
    <m/>
    <x v="19"/>
    <s v="WESTERN ARIZONA"/>
    <n v="840000"/>
    <s v="Truck"/>
    <n v="1161"/>
    <m/>
    <n v="2023"/>
    <m/>
    <m/>
    <m/>
  </r>
  <r>
    <s v="WATERMELONS, SEEDLESS"/>
    <x v="0"/>
    <m/>
    <s v="BINS 24 INCH"/>
    <m/>
    <x v="19"/>
    <s v="CENTRAL ARIZONA"/>
    <n v="320000"/>
    <s v="Truck"/>
    <n v="441"/>
    <m/>
    <n v="2023"/>
    <m/>
    <m/>
    <m/>
  </r>
  <r>
    <s v="WATERMELONS, SEEDLESS"/>
    <x v="0"/>
    <m/>
    <s v="BINS 24 INCH"/>
    <m/>
    <x v="20"/>
    <s v="CENTRAL ARIZONA"/>
    <n v="320000"/>
    <s v="Truck"/>
    <n v="441"/>
    <m/>
    <n v="2023"/>
    <m/>
    <m/>
    <m/>
  </r>
  <r>
    <s v="WATERMELONS, SEEDLESS"/>
    <x v="0"/>
    <m/>
    <s v="BINS 24 INCH"/>
    <m/>
    <x v="20"/>
    <s v="WESTERN ARIZONA"/>
    <n v="670000"/>
    <s v="Truck"/>
    <n v="920"/>
    <m/>
    <n v="2023"/>
    <m/>
    <m/>
    <m/>
  </r>
  <r>
    <s v="WATERMELONS, SEEDLESS"/>
    <x v="0"/>
    <m/>
    <s v="BINS 24 INCH"/>
    <m/>
    <x v="21"/>
    <s v="CENTRAL ARIZONA"/>
    <n v="320000"/>
    <s v="Truck"/>
    <n v="441"/>
    <m/>
    <n v="2023"/>
    <m/>
    <m/>
    <m/>
  </r>
  <r>
    <s v="WATERMELONS, SEEDLESS"/>
    <x v="0"/>
    <m/>
    <s v="BINS 24 INCH"/>
    <m/>
    <x v="21"/>
    <s v="WESTERN ARIZONA"/>
    <n v="1000000"/>
    <s v="Truck"/>
    <n v="1381"/>
    <m/>
    <n v="2023"/>
    <m/>
    <m/>
    <m/>
  </r>
  <r>
    <s v="WATERMELONS, SEEDLESS"/>
    <x v="0"/>
    <m/>
    <s v="BINS 24 INCH"/>
    <m/>
    <x v="22"/>
    <s v="WESTERN ARIZONA"/>
    <n v="820000"/>
    <s v="Truck"/>
    <n v="1125"/>
    <m/>
    <n v="2023"/>
    <m/>
    <m/>
    <m/>
  </r>
  <r>
    <s v="WATERMELONS, SEEDLESS"/>
    <x v="0"/>
    <m/>
    <s v="BINS 24 INCH"/>
    <m/>
    <x v="22"/>
    <s v="CENTRAL ARIZONA"/>
    <n v="320000"/>
    <s v="Truck"/>
    <n v="441"/>
    <m/>
    <n v="2023"/>
    <m/>
    <m/>
    <m/>
  </r>
  <r>
    <s v="WATERMELONS, SEEDLESS"/>
    <x v="0"/>
    <m/>
    <s v="BINS 24 INCH"/>
    <m/>
    <x v="23"/>
    <s v="CENTRAL ARIZONA"/>
    <n v="320000"/>
    <s v="Truck"/>
    <n v="441"/>
    <m/>
    <n v="2023"/>
    <m/>
    <m/>
    <m/>
  </r>
  <r>
    <s v="WATERMELONS, SEEDLESS"/>
    <x v="0"/>
    <m/>
    <s v="BINS 24 INCH"/>
    <m/>
    <x v="23"/>
    <s v="WESTERN ARIZONA"/>
    <n v="1470000"/>
    <s v="Truck"/>
    <n v="2025"/>
    <m/>
    <n v="2023"/>
    <m/>
    <m/>
    <m/>
  </r>
  <r>
    <s v="WATERMELONS, SEEDLESS"/>
    <x v="0"/>
    <m/>
    <s v="BINS 24 INCH"/>
    <m/>
    <x v="24"/>
    <s v="WESTERN ARIZONA"/>
    <n v="900000"/>
    <s v="Truck"/>
    <n v="1247"/>
    <m/>
    <n v="2023"/>
    <m/>
    <m/>
    <m/>
  </r>
  <r>
    <s v="WATERMELONS, SEEDLESS"/>
    <x v="0"/>
    <m/>
    <s v="BINS 24 INCH"/>
    <m/>
    <x v="24"/>
    <s v="CENTRAL ARIZONA"/>
    <n v="320000"/>
    <s v="Truck"/>
    <n v="441"/>
    <m/>
    <n v="2023"/>
    <m/>
    <m/>
    <m/>
  </r>
  <r>
    <s v="WATERMELONS, SEEDLESS"/>
    <x v="0"/>
    <m/>
    <s v="BINS 24 INCH"/>
    <m/>
    <x v="25"/>
    <s v="WESTERN ARIZONA"/>
    <n v="1320000"/>
    <s v="Truck"/>
    <n v="1817"/>
    <m/>
    <n v="2023"/>
    <m/>
    <m/>
    <m/>
  </r>
  <r>
    <s v="WATERMELONS, SEEDLESS"/>
    <x v="0"/>
    <m/>
    <s v="BINS 24 INCH"/>
    <m/>
    <x v="25"/>
    <s v="CENTRAL ARIZONA"/>
    <n v="320000"/>
    <s v="Truck"/>
    <n v="441"/>
    <m/>
    <n v="2023"/>
    <m/>
    <m/>
    <m/>
  </r>
  <r>
    <s v="WATERMELONS, SEEDLESS"/>
    <x v="0"/>
    <m/>
    <s v="BINS 24 INCH"/>
    <m/>
    <x v="26"/>
    <s v="WESTERN ARIZONA"/>
    <n v="2660000"/>
    <s v="Truck"/>
    <n v="3670"/>
    <m/>
    <n v="2023"/>
    <m/>
    <m/>
    <m/>
  </r>
  <r>
    <s v="WATERMELONS, SEEDLESS"/>
    <x v="0"/>
    <m/>
    <s v="BINS 24 INCH"/>
    <m/>
    <x v="26"/>
    <s v="CENTRAL ARIZONA"/>
    <n v="320000"/>
    <s v="Truck"/>
    <n v="441"/>
    <m/>
    <n v="2023"/>
    <m/>
    <m/>
    <m/>
  </r>
  <r>
    <s v="WATERMELONS, SEEDLESS"/>
    <x v="0"/>
    <m/>
    <s v="BINS 24 INCH"/>
    <m/>
    <x v="27"/>
    <s v="WESTERN ARIZONA"/>
    <n v="410000"/>
    <s v="Truck"/>
    <n v="570"/>
    <m/>
    <n v="2023"/>
    <m/>
    <m/>
    <m/>
  </r>
  <r>
    <s v="WATERMELONS, SEEDLESS"/>
    <x v="0"/>
    <m/>
    <s v="BINS 24 INCH"/>
    <m/>
    <x v="27"/>
    <s v="CENTRAL ARIZONA"/>
    <n v="320000"/>
    <s v="Truck"/>
    <n v="441"/>
    <m/>
    <n v="2023"/>
    <m/>
    <m/>
    <m/>
  </r>
  <r>
    <s v="WATERMELONS, SEEDLESS"/>
    <x v="0"/>
    <m/>
    <s v="BINS 24 INCH"/>
    <m/>
    <x v="28"/>
    <s v="CENTRAL ARIZONA"/>
    <n v="320000"/>
    <s v="Truck"/>
    <n v="441"/>
    <m/>
    <n v="2023"/>
    <m/>
    <m/>
    <m/>
  </r>
  <r>
    <s v="WATERMELONS, SEEDLESS"/>
    <x v="0"/>
    <m/>
    <s v="BINS 24 INCH"/>
    <m/>
    <x v="28"/>
    <s v="WESTERN ARIZONA"/>
    <n v="40000"/>
    <s v="Truck"/>
    <n v="60"/>
    <m/>
    <n v="2023"/>
    <m/>
    <m/>
    <s v="added for 06/26/2023 on 06/27/2023"/>
  </r>
  <r>
    <s v="WATERMELONS, SEEDLESS"/>
    <x v="0"/>
    <m/>
    <s v="BINS 24 INCH"/>
    <m/>
    <x v="28"/>
    <s v="WESTERN ARIZONA"/>
    <n v="2250000"/>
    <s v="Truck"/>
    <n v="3106"/>
    <m/>
    <n v="2023"/>
    <m/>
    <m/>
    <m/>
  </r>
  <r>
    <s v="WATERMELONS, SEEDLESS"/>
    <x v="0"/>
    <m/>
    <s v="BINS 24 INCH"/>
    <m/>
    <x v="29"/>
    <s v="CENTRAL ARIZONA"/>
    <n v="240000"/>
    <s v="Truck"/>
    <n v="331"/>
    <m/>
    <n v="2023"/>
    <m/>
    <m/>
    <m/>
  </r>
  <r>
    <s v="WATERMELONS, SEEDLESS"/>
    <x v="0"/>
    <m/>
    <s v="BINS 24 INCH"/>
    <m/>
    <x v="29"/>
    <s v="WESTERN ARIZONA"/>
    <n v="720000"/>
    <s v="Truck"/>
    <n v="990"/>
    <m/>
    <n v="2023"/>
    <m/>
    <m/>
    <m/>
  </r>
  <r>
    <s v="WATERMELONS, SEEDLESS"/>
    <x v="0"/>
    <m/>
    <s v="BINS 24 INCH"/>
    <m/>
    <x v="30"/>
    <s v="WESTERN ARIZONA"/>
    <n v="2560000"/>
    <s v="Truck"/>
    <n v="3533"/>
    <m/>
    <n v="2023"/>
    <m/>
    <m/>
    <m/>
  </r>
  <r>
    <s v="WATERMELONS, SEEDLESS"/>
    <x v="0"/>
    <m/>
    <s v="BINS 24 INCH"/>
    <m/>
    <x v="30"/>
    <s v="CENTRAL ARIZONA"/>
    <n v="240000"/>
    <s v="Truck"/>
    <n v="331"/>
    <m/>
    <n v="2023"/>
    <m/>
    <m/>
    <m/>
  </r>
  <r>
    <s v="WATERMELONS, SEEDLESS"/>
    <x v="0"/>
    <m/>
    <s v="BINS 24 INCH"/>
    <m/>
    <x v="31"/>
    <s v="WESTERN ARIZONA"/>
    <n v="2140000"/>
    <s v="Truck"/>
    <n v="2955"/>
    <m/>
    <n v="2023"/>
    <m/>
    <m/>
    <m/>
  </r>
  <r>
    <s v="WATERMELONS, SEEDLESS"/>
    <x v="0"/>
    <m/>
    <s v="BINS 24 INCH"/>
    <m/>
    <x v="31"/>
    <s v="CENTRAL ARIZONA"/>
    <n v="240000"/>
    <s v="Truck"/>
    <n v="331"/>
    <m/>
    <n v="2023"/>
    <m/>
    <m/>
    <m/>
  </r>
  <r>
    <s v="WATERMELONS, SEEDLESS"/>
    <x v="0"/>
    <m/>
    <s v="BINS 24 INCH"/>
    <m/>
    <x v="32"/>
    <s v="CENTRAL ARIZONA"/>
    <n v="320000"/>
    <s v="Truck"/>
    <n v="441"/>
    <m/>
    <n v="2023"/>
    <m/>
    <m/>
    <m/>
  </r>
  <r>
    <s v="WATERMELONS, SEEDLESS"/>
    <x v="0"/>
    <m/>
    <s v="BINS 24 INCH"/>
    <m/>
    <x v="32"/>
    <s v="WESTERN ARIZONA"/>
    <n v="500000"/>
    <s v="Truck"/>
    <n v="689"/>
    <m/>
    <n v="2023"/>
    <m/>
    <m/>
    <m/>
  </r>
  <r>
    <s v="WATERMELONS, SEEDLESS"/>
    <x v="0"/>
    <m/>
    <s v="BINS 24 INCH"/>
    <m/>
    <x v="33"/>
    <s v="WESTERN ARIZONA"/>
    <n v="840000"/>
    <s v="Truck"/>
    <n v="1157"/>
    <m/>
    <n v="2023"/>
    <m/>
    <m/>
    <m/>
  </r>
  <r>
    <s v="WATERMELONS, SEEDLESS"/>
    <x v="0"/>
    <m/>
    <s v="BINS 24 INCH"/>
    <m/>
    <x v="33"/>
    <s v="CENTRAL ARIZONA"/>
    <n v="240000"/>
    <s v="Truck"/>
    <n v="331"/>
    <m/>
    <n v="2023"/>
    <m/>
    <m/>
    <m/>
  </r>
  <r>
    <s v="WATERMELONS, SEEDLESS"/>
    <x v="0"/>
    <m/>
    <s v="BINS 24 INCH"/>
    <m/>
    <x v="34"/>
    <s v="WESTERN ARIZONA"/>
    <n v="1210000"/>
    <s v="Truck"/>
    <n v="1674"/>
    <m/>
    <n v="2023"/>
    <m/>
    <m/>
    <m/>
  </r>
  <r>
    <s v="WATERMELONS, SEEDLESS"/>
    <x v="0"/>
    <m/>
    <s v="BINS 24 INCH"/>
    <m/>
    <x v="34"/>
    <s v="CENTRAL ARIZONA"/>
    <n v="320000"/>
    <s v="Truck"/>
    <n v="441"/>
    <m/>
    <n v="2023"/>
    <m/>
    <m/>
    <m/>
  </r>
  <r>
    <s v="WATERMELONS, SEEDLESS"/>
    <x v="0"/>
    <m/>
    <s v="BINS 24 INCH"/>
    <m/>
    <x v="56"/>
    <s v="WESTERN ARIZONA"/>
    <n v="40000"/>
    <s v="Truck"/>
    <n v="60"/>
    <m/>
    <n v="2023"/>
    <m/>
    <m/>
    <m/>
  </r>
  <r>
    <s v="WATERMELONS, SEEDLESS"/>
    <x v="0"/>
    <m/>
    <s v="BINS 24 INCH"/>
    <m/>
    <x v="35"/>
    <s v="WESTERN ARIZONA"/>
    <n v="430000"/>
    <s v="Truck"/>
    <n v="598"/>
    <m/>
    <n v="2023"/>
    <m/>
    <m/>
    <m/>
  </r>
  <r>
    <s v="WATERMELONS, SEEDLESS"/>
    <x v="0"/>
    <m/>
    <s v="BINS 24 INCH"/>
    <m/>
    <x v="35"/>
    <s v="CENTRAL ARIZONA"/>
    <n v="320000"/>
    <s v="Truck"/>
    <n v="441"/>
    <m/>
    <n v="2023"/>
    <m/>
    <m/>
    <m/>
  </r>
  <r>
    <s v="WATERMELONS, SEEDLESS"/>
    <x v="0"/>
    <m/>
    <s v="BINS 24 INCH"/>
    <m/>
    <x v="36"/>
    <s v="WESTERN ARIZONA"/>
    <n v="270000"/>
    <s v="Truck"/>
    <n v="378"/>
    <m/>
    <n v="2023"/>
    <m/>
    <m/>
    <m/>
  </r>
  <r>
    <s v="WATERMELONS, SEEDLESS"/>
    <x v="0"/>
    <m/>
    <s v="BINS 24 INCH"/>
    <m/>
    <x v="36"/>
    <s v="CENTRAL ARIZONA"/>
    <n v="320000"/>
    <s v="Truck"/>
    <n v="441"/>
    <m/>
    <n v="2023"/>
    <m/>
    <m/>
    <m/>
  </r>
  <r>
    <s v="WATERMELONS, SEEDLESS"/>
    <x v="0"/>
    <m/>
    <s v="BINS 24 INCH"/>
    <m/>
    <x v="37"/>
    <s v="CENTRAL ARIZONA"/>
    <n v="320000"/>
    <s v="Truck"/>
    <n v="441"/>
    <m/>
    <n v="2023"/>
    <m/>
    <m/>
    <m/>
  </r>
  <r>
    <s v="WATERMELONS, SEEDLESS"/>
    <x v="0"/>
    <m/>
    <s v="BINS 24 INCH"/>
    <m/>
    <x v="37"/>
    <s v="WESTERN ARIZONA"/>
    <n v="450000"/>
    <s v="Truck"/>
    <n v="623"/>
    <m/>
    <n v="2023"/>
    <m/>
    <m/>
    <m/>
  </r>
  <r>
    <s v="WATERMELONS, SEEDLESS"/>
    <x v="0"/>
    <m/>
    <s v="BINS 24 INCH"/>
    <m/>
    <x v="38"/>
    <s v="WESTERN ARIZONA"/>
    <n v="230000"/>
    <s v="Truck"/>
    <n v="323"/>
    <m/>
    <n v="2023"/>
    <m/>
    <m/>
    <m/>
  </r>
  <r>
    <s v="WATERMELONS, SEEDLESS"/>
    <x v="0"/>
    <m/>
    <s v="BINS 24 INCH"/>
    <m/>
    <x v="38"/>
    <s v="CENTRAL ARIZONA"/>
    <n v="320000"/>
    <s v="Truck"/>
    <n v="441"/>
    <m/>
    <n v="2023"/>
    <m/>
    <m/>
    <m/>
  </r>
  <r>
    <s v="WATERMELONS, SEEDLESS"/>
    <x v="0"/>
    <m/>
    <s v="BINS 24 INCH"/>
    <m/>
    <x v="57"/>
    <s v="CENTRAL ARIZONA"/>
    <n v="320000"/>
    <s v="Truck"/>
    <n v="441"/>
    <m/>
    <n v="2023"/>
    <m/>
    <m/>
    <m/>
  </r>
  <r>
    <s v="WATERMELONS, SEEDLESS"/>
    <x v="0"/>
    <m/>
    <s v="BINS 24 INCH"/>
    <m/>
    <x v="39"/>
    <s v="CENTRAL ARIZONA"/>
    <n v="320000"/>
    <s v="Truck"/>
    <n v="441"/>
    <m/>
    <n v="2023"/>
    <m/>
    <m/>
    <m/>
  </r>
  <r>
    <s v="WATERMELONS, SEEDLESS"/>
    <x v="0"/>
    <m/>
    <s v="BINS 24 INCH"/>
    <m/>
    <x v="39"/>
    <s v="WESTERN ARIZONA"/>
    <n v="240000"/>
    <s v="Truck"/>
    <n v="329"/>
    <m/>
    <n v="2023"/>
    <m/>
    <m/>
    <m/>
  </r>
  <r>
    <s v="WATERMELONS, SEEDLESS"/>
    <x v="0"/>
    <m/>
    <s v="BINS 24 INCH"/>
    <m/>
    <x v="40"/>
    <s v="CENTRAL ARIZONA"/>
    <n v="600000"/>
    <s v="Truck"/>
    <n v="828"/>
    <m/>
    <n v="2023"/>
    <m/>
    <m/>
    <m/>
  </r>
  <r>
    <s v="WATERMELONS, SEEDLESS"/>
    <x v="0"/>
    <m/>
    <s v="BINS 24 INCH"/>
    <m/>
    <x v="40"/>
    <s v="WESTERN ARIZONA"/>
    <n v="180000"/>
    <s v="Truck"/>
    <n v="251"/>
    <m/>
    <n v="2023"/>
    <m/>
    <m/>
    <m/>
  </r>
  <r>
    <s v="WATERMELONS, SEEDLESS"/>
    <x v="0"/>
    <m/>
    <s v="BINS 24 INCH"/>
    <m/>
    <x v="41"/>
    <s v="CENTRAL ARIZONA"/>
    <n v="600000"/>
    <s v="Truck"/>
    <n v="828"/>
    <m/>
    <n v="2023"/>
    <m/>
    <m/>
    <m/>
  </r>
  <r>
    <s v="WATERMELONS, SEEDLESS"/>
    <x v="0"/>
    <m/>
    <s v="BINS 24 INCH"/>
    <m/>
    <x v="41"/>
    <s v="WESTERN ARIZONA"/>
    <n v="40000"/>
    <s v="Truck"/>
    <n v="51"/>
    <m/>
    <n v="2023"/>
    <m/>
    <m/>
    <m/>
  </r>
  <r>
    <s v="WATERMELONS, SEEDLESS"/>
    <x v="0"/>
    <m/>
    <s v="BINS 24 INCH"/>
    <m/>
    <x v="42"/>
    <s v="CENTRAL ARIZONA"/>
    <n v="600000"/>
    <s v="Truck"/>
    <n v="828"/>
    <m/>
    <n v="2023"/>
    <m/>
    <m/>
    <m/>
  </r>
  <r>
    <s v="WATERMELONS, SEEDLESS"/>
    <x v="0"/>
    <m/>
    <s v="BINS 24 INCH"/>
    <m/>
    <x v="43"/>
    <s v="CENTRAL ARIZONA"/>
    <n v="520000"/>
    <s v="Truck"/>
    <n v="717"/>
    <m/>
    <n v="2023"/>
    <m/>
    <m/>
    <m/>
  </r>
  <r>
    <s v="WATERMELONS, SEEDLESS"/>
    <x v="0"/>
    <m/>
    <s v="BINS 24 INCH"/>
    <m/>
    <x v="43"/>
    <s v="WESTERN ARIZONA"/>
    <n v="4730000"/>
    <s v="Truck"/>
    <n v="6523"/>
    <m/>
    <n v="2023"/>
    <m/>
    <m/>
    <m/>
  </r>
  <r>
    <s v="WATERMELONS, SEEDLESS"/>
    <x v="0"/>
    <m/>
    <s v="BINS 24 INCH"/>
    <m/>
    <x v="44"/>
    <s v="CENTRAL ARIZONA"/>
    <n v="520000"/>
    <s v="Truck"/>
    <n v="717"/>
    <m/>
    <n v="2023"/>
    <m/>
    <m/>
    <m/>
  </r>
  <r>
    <s v="WATERMELONS, SEEDLESS"/>
    <x v="0"/>
    <m/>
    <s v="BINS 24 INCH"/>
    <m/>
    <x v="45"/>
    <s v="CENTRAL ARIZONA"/>
    <n v="600000"/>
    <s v="Truck"/>
    <n v="828"/>
    <m/>
    <n v="2023"/>
    <m/>
    <m/>
    <m/>
  </r>
  <r>
    <s v="WATERMELONS, SEEDLESS"/>
    <x v="0"/>
    <m/>
    <s v="BINS 24 INCH"/>
    <m/>
    <x v="46"/>
    <s v="CENTRAL ARIZONA"/>
    <n v="600000"/>
    <s v="Truck"/>
    <n v="828"/>
    <m/>
    <n v="2023"/>
    <m/>
    <m/>
    <m/>
  </r>
  <r>
    <s v="WATERMELONS, SEEDLESS"/>
    <x v="0"/>
    <m/>
    <s v="BINS 24 INCH"/>
    <m/>
    <x v="47"/>
    <s v="CENTRAL ARIZONA"/>
    <n v="600000"/>
    <s v="Truck"/>
    <n v="828"/>
    <m/>
    <n v="2023"/>
    <m/>
    <m/>
    <m/>
  </r>
  <r>
    <s v="WATERMELONS, SEEDLESS"/>
    <x v="0"/>
    <m/>
    <s v="BINS 24 INCH"/>
    <m/>
    <x v="48"/>
    <s v="CENTRAL ARIZONA"/>
    <n v="600000"/>
    <s v="Truck"/>
    <n v="828"/>
    <m/>
    <n v="2023"/>
    <m/>
    <m/>
    <m/>
  </r>
  <r>
    <s v="WATERMELONS, SEEDLESS"/>
    <x v="0"/>
    <m/>
    <s v="BINS 24 INCH"/>
    <m/>
    <x v="49"/>
    <s v="CENTRAL ARIZONA"/>
    <n v="600000"/>
    <s v="Truck"/>
    <n v="828"/>
    <m/>
    <n v="2023"/>
    <m/>
    <m/>
    <m/>
  </r>
  <r>
    <s v="WATERMELONS, SEEDLESS"/>
    <x v="0"/>
    <m/>
    <s v="BINS 24 INCH"/>
    <m/>
    <x v="50"/>
    <s v="CENTRAL ARIZONA"/>
    <n v="600000"/>
    <s v="Truck"/>
    <n v="828"/>
    <m/>
    <n v="2023"/>
    <m/>
    <m/>
    <m/>
  </r>
  <r>
    <s v="WATERMELONS, SEEDLESS"/>
    <x v="0"/>
    <m/>
    <s v="BINS 24 INCH"/>
    <m/>
    <x v="51"/>
    <s v="CENTRAL ARIZONA"/>
    <n v="600000"/>
    <s v="Truck"/>
    <n v="828"/>
    <m/>
    <n v="2023"/>
    <m/>
    <m/>
    <m/>
  </r>
  <r>
    <s v="WATERMELONS, SEEDLESS"/>
    <x v="0"/>
    <m/>
    <s v="BINS 24 INCH"/>
    <m/>
    <x v="52"/>
    <s v="CENTRAL ARIZONA"/>
    <n v="480000"/>
    <s v="Truck"/>
    <n v="662"/>
    <m/>
    <n v="2023"/>
    <m/>
    <m/>
    <m/>
  </r>
  <r>
    <s v="WATERMELONS, SEEDLESS"/>
    <x v="0"/>
    <m/>
    <s v="BINS 24 INCH"/>
    <m/>
    <x v="53"/>
    <s v="CENTRAL ARIZONA"/>
    <n v="480000"/>
    <s v="Truck"/>
    <n v="662"/>
    <m/>
    <n v="2023"/>
    <m/>
    <m/>
    <m/>
  </r>
  <r>
    <s v="WATERMELONS, SEEDLESS"/>
    <x v="0"/>
    <m/>
    <s v="BINS 24 INCH"/>
    <m/>
    <x v="54"/>
    <s v="CENTRAL ARIZONA"/>
    <n v="480000"/>
    <s v="Truck"/>
    <n v="662"/>
    <m/>
    <n v="2023"/>
    <m/>
    <m/>
    <m/>
  </r>
  <r>
    <s v="WATERMELONS, SEEDLESS"/>
    <x v="0"/>
    <m/>
    <s v="CTNS"/>
    <m/>
    <x v="1"/>
    <s v="WESTERN ARIZONA"/>
    <n v="50000"/>
    <s v="Truck"/>
    <n v="608"/>
    <m/>
    <n v="2023"/>
    <m/>
    <m/>
    <m/>
  </r>
  <r>
    <s v="WATERMELONS, SEEDLESS"/>
    <x v="0"/>
    <m/>
    <s v="CTNS"/>
    <m/>
    <x v="3"/>
    <s v="WESTERN ARIZONA"/>
    <n v="10000"/>
    <s v="Truck"/>
    <n v="80"/>
    <m/>
    <n v="2023"/>
    <m/>
    <m/>
    <m/>
  </r>
  <r>
    <s v="WATERMELONS, SEEDLESS"/>
    <x v="0"/>
    <m/>
    <s v="CTNS"/>
    <m/>
    <x v="5"/>
    <s v="WESTERN ARIZONA"/>
    <n v="20000"/>
    <s v="Truck"/>
    <n v="280"/>
    <m/>
    <n v="2023"/>
    <m/>
    <m/>
    <m/>
  </r>
  <r>
    <s v="WATERMELONS, SEEDLESS"/>
    <x v="0"/>
    <m/>
    <s v="CTNS"/>
    <m/>
    <x v="6"/>
    <s v="WESTERN ARIZONA"/>
    <n v="60000"/>
    <s v="Truck"/>
    <n v="720"/>
    <m/>
    <n v="2023"/>
    <m/>
    <m/>
    <m/>
  </r>
  <r>
    <s v="WATERMELONS, SEEDLESS"/>
    <x v="0"/>
    <m/>
    <s v="CTNS"/>
    <m/>
    <x v="8"/>
    <s v="WESTERN ARIZONA"/>
    <n v="10000"/>
    <s v="Truck"/>
    <n v="100"/>
    <m/>
    <n v="2023"/>
    <m/>
    <m/>
    <s v="added for 06/03/2023 on 06/06/2023"/>
  </r>
  <r>
    <s v="WATERMELONS, SEEDLESS"/>
    <x v="0"/>
    <m/>
    <s v="CTNS"/>
    <m/>
    <x v="9"/>
    <s v="WESTERN ARIZONA"/>
    <n v="530000"/>
    <s v="Truck"/>
    <n v="6200"/>
    <m/>
    <n v="2023"/>
    <m/>
    <m/>
    <s v="added for 06/05/2023 on 06/06/2023"/>
  </r>
  <r>
    <s v="WATERMELONS, SEEDLESS"/>
    <x v="0"/>
    <m/>
    <s v="CTNS"/>
    <m/>
    <x v="9"/>
    <s v="WESTERN ARIZONA"/>
    <n v="40000"/>
    <s v="Truck"/>
    <n v="444"/>
    <m/>
    <n v="2023"/>
    <m/>
    <m/>
    <m/>
  </r>
  <r>
    <s v="WATERMELONS, SEEDLESS"/>
    <x v="0"/>
    <m/>
    <s v="CTNS"/>
    <m/>
    <x v="10"/>
    <s v="WESTERN ARIZONA"/>
    <n v="210000"/>
    <s v="Truck"/>
    <n v="2448"/>
    <m/>
    <n v="2023"/>
    <m/>
    <m/>
    <m/>
  </r>
  <r>
    <s v="WATERMELONS, SEEDLESS"/>
    <x v="0"/>
    <m/>
    <s v="CTNS"/>
    <m/>
    <x v="11"/>
    <s v="WESTERN ARIZONA"/>
    <n v="10000"/>
    <s v="Truck"/>
    <n v="150"/>
    <m/>
    <n v="2023"/>
    <m/>
    <m/>
    <s v="added for 06/07/2023 on 06/08/2023"/>
  </r>
  <r>
    <s v="WATERMELONS, SEEDLESS"/>
    <x v="0"/>
    <m/>
    <s v="CTNS"/>
    <m/>
    <x v="11"/>
    <s v="WESTERN ARIZONA"/>
    <n v="20000"/>
    <s v="Truck"/>
    <n v="280"/>
    <m/>
    <n v="2023"/>
    <m/>
    <m/>
    <m/>
  </r>
  <r>
    <s v="WATERMELONS, SEEDLESS"/>
    <x v="0"/>
    <m/>
    <s v="CTNS"/>
    <m/>
    <x v="12"/>
    <s v="WESTERN ARIZONA"/>
    <n v="170000"/>
    <s v="Truck"/>
    <n v="1947"/>
    <m/>
    <n v="2023"/>
    <m/>
    <m/>
    <m/>
  </r>
  <r>
    <s v="WATERMELONS, SEEDLESS"/>
    <x v="0"/>
    <m/>
    <s v="CTNS"/>
    <m/>
    <x v="13"/>
    <s v="WESTERN ARIZONA"/>
    <n v="340000"/>
    <s v="Truck"/>
    <n v="3948"/>
    <m/>
    <n v="2023"/>
    <m/>
    <m/>
    <m/>
  </r>
  <r>
    <s v="WATERMELONS, SEEDLESS"/>
    <x v="0"/>
    <m/>
    <s v="CTNS"/>
    <m/>
    <x v="14"/>
    <s v="WESTERN ARIZONA"/>
    <n v="600000"/>
    <s v="Truck"/>
    <n v="7038"/>
    <m/>
    <n v="2023"/>
    <m/>
    <m/>
    <m/>
  </r>
  <r>
    <s v="WATERMELONS, SEEDLESS"/>
    <x v="0"/>
    <m/>
    <s v="CTNS"/>
    <m/>
    <x v="15"/>
    <s v="WESTERN ARIZONA"/>
    <n v="130000"/>
    <s v="Truck"/>
    <n v="1490"/>
    <m/>
    <n v="2023"/>
    <m/>
    <m/>
    <m/>
  </r>
  <r>
    <s v="WATERMELONS, SEEDLESS"/>
    <x v="0"/>
    <m/>
    <s v="CTNS"/>
    <m/>
    <x v="16"/>
    <s v="WESTERN ARIZONA"/>
    <n v="70000"/>
    <s v="Truck"/>
    <n v="805"/>
    <m/>
    <n v="2023"/>
    <m/>
    <m/>
    <m/>
  </r>
  <r>
    <s v="WATERMELONS, SEEDLESS"/>
    <x v="0"/>
    <m/>
    <s v="CTNS"/>
    <m/>
    <x v="17"/>
    <s v="WESTERN ARIZONA"/>
    <n v="260000"/>
    <s v="Truck"/>
    <n v="3028"/>
    <m/>
    <n v="2023"/>
    <m/>
    <m/>
    <m/>
  </r>
  <r>
    <s v="WATERMELONS, SEEDLESS"/>
    <x v="0"/>
    <m/>
    <s v="CTNS"/>
    <m/>
    <x v="18"/>
    <s v="WESTERN ARIZONA"/>
    <n v="230000"/>
    <s v="Truck"/>
    <n v="2656"/>
    <m/>
    <n v="2023"/>
    <m/>
    <m/>
    <m/>
  </r>
  <r>
    <s v="WATERMELONS, SEEDLESS"/>
    <x v="0"/>
    <m/>
    <s v="CTNS"/>
    <m/>
    <x v="19"/>
    <s v="WESTERN ARIZONA"/>
    <n v="160000"/>
    <s v="Truck"/>
    <n v="1927"/>
    <m/>
    <n v="2023"/>
    <m/>
    <m/>
    <m/>
  </r>
  <r>
    <s v="WATERMELONS, SEEDLESS"/>
    <x v="0"/>
    <m/>
    <s v="CTNS"/>
    <m/>
    <x v="20"/>
    <s v="WESTERN ARIZONA"/>
    <n v="230000"/>
    <s v="Truck"/>
    <n v="2650"/>
    <m/>
    <n v="2023"/>
    <m/>
    <m/>
    <m/>
  </r>
  <r>
    <s v="WATERMELONS, SEEDLESS"/>
    <x v="0"/>
    <m/>
    <s v="CTNS"/>
    <m/>
    <x v="21"/>
    <s v="WESTERN ARIZONA"/>
    <n v="240000"/>
    <s v="Truck"/>
    <n v="2776"/>
    <m/>
    <n v="2023"/>
    <m/>
    <m/>
    <m/>
  </r>
  <r>
    <s v="WATERMELONS, SEEDLESS"/>
    <x v="0"/>
    <m/>
    <s v="CTNS"/>
    <m/>
    <x v="22"/>
    <s v="WESTERN ARIZONA"/>
    <n v="260000"/>
    <s v="Truck"/>
    <n v="3000"/>
    <m/>
    <n v="2023"/>
    <m/>
    <m/>
    <m/>
  </r>
  <r>
    <s v="WATERMELONS, SEEDLESS"/>
    <x v="0"/>
    <m/>
    <s v="CTNS"/>
    <m/>
    <x v="23"/>
    <s v="WESTERN ARIZONA"/>
    <n v="720000"/>
    <s v="Truck"/>
    <n v="8450"/>
    <m/>
    <n v="2023"/>
    <m/>
    <m/>
    <m/>
  </r>
  <r>
    <s v="WATERMELONS, SEEDLESS"/>
    <x v="0"/>
    <m/>
    <s v="CTNS"/>
    <m/>
    <x v="24"/>
    <s v="WESTERN ARIZONA"/>
    <n v="790000"/>
    <s v="Truck"/>
    <n v="9252"/>
    <m/>
    <n v="2023"/>
    <m/>
    <m/>
    <m/>
  </r>
  <r>
    <s v="WATERMELONS, SEEDLESS"/>
    <x v="0"/>
    <m/>
    <s v="CTNS"/>
    <m/>
    <x v="25"/>
    <s v="WESTERN ARIZONA"/>
    <n v="1000000"/>
    <s v="Truck"/>
    <n v="11808"/>
    <m/>
    <n v="2023"/>
    <m/>
    <m/>
    <m/>
  </r>
  <r>
    <s v="WATERMELONS, SEEDLESS"/>
    <x v="0"/>
    <m/>
    <s v="CTNS"/>
    <m/>
    <x v="26"/>
    <s v="WESTERN ARIZONA"/>
    <n v="1970000"/>
    <s v="Truck"/>
    <n v="23194"/>
    <m/>
    <n v="2023"/>
    <m/>
    <m/>
    <m/>
  </r>
  <r>
    <s v="WATERMELONS, SEEDLESS"/>
    <x v="0"/>
    <m/>
    <s v="CTNS"/>
    <m/>
    <x v="27"/>
    <s v="WESTERN ARIZONA"/>
    <n v="100000"/>
    <s v="Truck"/>
    <n v="1150"/>
    <m/>
    <n v="2023"/>
    <m/>
    <m/>
    <m/>
  </r>
  <r>
    <s v="WATERMELONS, SEEDLESS"/>
    <x v="0"/>
    <m/>
    <s v="CTNS"/>
    <m/>
    <x v="28"/>
    <s v="WESTERN ARIZONA"/>
    <n v="450000"/>
    <s v="Truck"/>
    <n v="5279"/>
    <m/>
    <n v="2023"/>
    <m/>
    <m/>
    <s v="added for 06/26/2023 on 06/27/2023"/>
  </r>
  <r>
    <s v="WATERMELONS, SEEDLESS"/>
    <x v="0"/>
    <m/>
    <s v="CTNS"/>
    <m/>
    <x v="28"/>
    <s v="WESTERN ARIZONA"/>
    <n v="80000"/>
    <s v="Truck"/>
    <n v="980"/>
    <m/>
    <n v="2023"/>
    <m/>
    <m/>
    <m/>
  </r>
  <r>
    <s v="WATERMELONS, SEEDLESS"/>
    <x v="0"/>
    <m/>
    <s v="CTNS"/>
    <m/>
    <x v="29"/>
    <s v="WESTERN ARIZONA"/>
    <n v="1690000"/>
    <s v="Truck"/>
    <n v="19824"/>
    <m/>
    <n v="2023"/>
    <m/>
    <m/>
    <m/>
  </r>
  <r>
    <s v="WATERMELONS, SEEDLESS"/>
    <x v="0"/>
    <m/>
    <s v="CTNS"/>
    <m/>
    <x v="30"/>
    <s v="WESTERN ARIZONA"/>
    <n v="1070000"/>
    <s v="Truck"/>
    <n v="12550"/>
    <m/>
    <n v="2023"/>
    <m/>
    <m/>
    <m/>
  </r>
  <r>
    <s v="WATERMELONS, SEEDLESS"/>
    <x v="0"/>
    <m/>
    <s v="CTNS"/>
    <m/>
    <x v="31"/>
    <s v="WESTERN ARIZONA"/>
    <n v="1090000"/>
    <s v="Truck"/>
    <n v="12862"/>
    <m/>
    <n v="2023"/>
    <m/>
    <m/>
    <m/>
  </r>
  <r>
    <s v="WATERMELONS, SEEDLESS"/>
    <x v="0"/>
    <m/>
    <s v="CTNS"/>
    <m/>
    <x v="32"/>
    <s v="WESTERN ARIZONA"/>
    <n v="900000"/>
    <s v="Truck"/>
    <n v="10550"/>
    <m/>
    <n v="2023"/>
    <m/>
    <m/>
    <m/>
  </r>
  <r>
    <s v="WATERMELONS, SEEDLESS"/>
    <x v="0"/>
    <m/>
    <s v="CTNS"/>
    <m/>
    <x v="33"/>
    <s v="WESTERN ARIZONA"/>
    <n v="1010000"/>
    <s v="Truck"/>
    <n v="11850"/>
    <m/>
    <n v="2023"/>
    <m/>
    <m/>
    <m/>
  </r>
  <r>
    <s v="WATERMELONS, SEEDLESS"/>
    <x v="0"/>
    <m/>
    <s v="CTNS"/>
    <m/>
    <x v="58"/>
    <s v="WESTERN ARIZONA"/>
    <n v="310000"/>
    <s v="Truck"/>
    <n v="3610"/>
    <m/>
    <n v="2023"/>
    <m/>
    <m/>
    <m/>
  </r>
  <r>
    <s v="WATERMELONS, SEEDLESS"/>
    <x v="0"/>
    <m/>
    <s v="CTNS"/>
    <m/>
    <x v="34"/>
    <s v="WESTERN ARIZONA"/>
    <n v="900000"/>
    <s v="Truck"/>
    <n v="10620"/>
    <m/>
    <n v="2023"/>
    <m/>
    <m/>
    <m/>
  </r>
  <r>
    <s v="WATERMELONS, SEEDLESS"/>
    <x v="0"/>
    <m/>
    <s v="CTNS"/>
    <m/>
    <x v="56"/>
    <s v="WESTERN ARIZONA"/>
    <n v="920000"/>
    <s v="Truck"/>
    <n v="10765"/>
    <m/>
    <n v="2023"/>
    <m/>
    <m/>
    <m/>
  </r>
  <r>
    <s v="WATERMELONS, SEEDLESS"/>
    <x v="0"/>
    <m/>
    <s v="CTNS"/>
    <m/>
    <x v="35"/>
    <s v="WESTERN ARIZONA"/>
    <n v="1040000"/>
    <s v="Truck"/>
    <n v="12270"/>
    <m/>
    <n v="2023"/>
    <m/>
    <m/>
    <m/>
  </r>
  <r>
    <s v="WATERMELONS, SEEDLESS"/>
    <x v="0"/>
    <m/>
    <s v="CTNS"/>
    <m/>
    <x v="36"/>
    <s v="WESTERN ARIZONA"/>
    <n v="1020000"/>
    <s v="Truck"/>
    <n v="11949"/>
    <m/>
    <n v="2023"/>
    <m/>
    <m/>
    <m/>
  </r>
  <r>
    <s v="WATERMELONS, SEEDLESS"/>
    <x v="0"/>
    <m/>
    <s v="CTNS"/>
    <m/>
    <x v="37"/>
    <s v="WESTERN ARIZONA"/>
    <n v="670000"/>
    <s v="Truck"/>
    <n v="7854"/>
    <m/>
    <n v="2023"/>
    <m/>
    <m/>
    <m/>
  </r>
  <r>
    <s v="WATERMELONS, SEEDLESS"/>
    <x v="0"/>
    <m/>
    <s v="CTNS"/>
    <m/>
    <x v="37"/>
    <s v="WESTERN ARIZONA"/>
    <n v="380000"/>
    <s v="Truck"/>
    <n v="4450"/>
    <m/>
    <n v="2023"/>
    <m/>
    <m/>
    <s v="added for 07/07/2023 on 07/10/2023"/>
  </r>
  <r>
    <s v="WATERMELONS, SEEDLESS"/>
    <x v="0"/>
    <m/>
    <s v="CTNS"/>
    <m/>
    <x v="38"/>
    <s v="WESTERN ARIZONA"/>
    <n v="1140000"/>
    <s v="Truck"/>
    <n v="13378"/>
    <m/>
    <n v="2023"/>
    <m/>
    <m/>
    <m/>
  </r>
  <r>
    <s v="WATERMELONS, SEEDLESS"/>
    <x v="0"/>
    <m/>
    <s v="CTNS"/>
    <m/>
    <x v="39"/>
    <s v="WESTERN ARIZONA"/>
    <n v="1400000"/>
    <s v="Truck"/>
    <n v="16430"/>
    <m/>
    <n v="2023"/>
    <m/>
    <m/>
    <m/>
  </r>
  <r>
    <s v="WATERMELONS, SEEDLESS"/>
    <x v="0"/>
    <m/>
    <s v="CTNS"/>
    <m/>
    <x v="40"/>
    <s v="WESTERN ARIZONA"/>
    <n v="810000"/>
    <s v="Truck"/>
    <n v="9479"/>
    <m/>
    <n v="2023"/>
    <m/>
    <m/>
    <m/>
  </r>
  <r>
    <s v="WATERMELONS, SEEDLESS"/>
    <x v="0"/>
    <m/>
    <s v="CTNS"/>
    <m/>
    <x v="41"/>
    <s v="WESTERN ARIZONA"/>
    <n v="600000"/>
    <s v="Truck"/>
    <n v="7050"/>
    <m/>
    <n v="2023"/>
    <m/>
    <m/>
    <m/>
  </r>
  <r>
    <s v="WATERMELONS, SEEDLESS"/>
    <x v="0"/>
    <m/>
    <s v="CTNS"/>
    <m/>
    <x v="42"/>
    <s v="WESTERN ARIZONA"/>
    <n v="1030000"/>
    <s v="Truck"/>
    <n v="12108"/>
    <m/>
    <n v="2023"/>
    <m/>
    <m/>
    <m/>
  </r>
  <r>
    <s v="WATERMELONS, SEEDLESS"/>
    <x v="0"/>
    <m/>
    <s v="CTNS"/>
    <m/>
    <x v="44"/>
    <s v="WESTERN ARIZONA"/>
    <n v="710000"/>
    <s v="Truck"/>
    <n v="8386"/>
    <m/>
    <n v="2023"/>
    <m/>
    <m/>
    <m/>
  </r>
  <r>
    <s v="WATERMELONS, SEEDLESS"/>
    <x v="0"/>
    <m/>
    <s v="CTNS"/>
    <m/>
    <x v="45"/>
    <s v="WESTERN ARIZONA"/>
    <n v="180000"/>
    <s v="Truck"/>
    <n v="2145"/>
    <m/>
    <n v="2023"/>
    <m/>
    <m/>
    <m/>
  </r>
  <r>
    <s v="WATERMELONS, SEEDLESS"/>
    <x v="0"/>
    <m/>
    <s v="CTNS"/>
    <m/>
    <x v="45"/>
    <s v="WESTERN ARIZONA"/>
    <n v="400000"/>
    <s v="Truck"/>
    <n v="4732"/>
    <m/>
    <n v="2023"/>
    <m/>
    <m/>
    <s v="added for 07/17/2023 on 07/18/2023"/>
  </r>
  <r>
    <s v="WATERMELONS, SEEDLESS"/>
    <x v="0"/>
    <m/>
    <s v="CTNS"/>
    <m/>
    <x v="46"/>
    <s v="WESTERN ARIZONA"/>
    <n v="490000"/>
    <s v="Truck"/>
    <n v="5790"/>
    <m/>
    <n v="2023"/>
    <m/>
    <m/>
    <m/>
  </r>
  <r>
    <s v="WATERMELONS, SEEDLESS"/>
    <x v="0"/>
    <m/>
    <s v="CTNS"/>
    <m/>
    <x v="47"/>
    <s v="WESTERN ARIZONA"/>
    <n v="450000"/>
    <s v="Truck"/>
    <n v="5272"/>
    <m/>
    <n v="2023"/>
    <m/>
    <m/>
    <m/>
  </r>
  <r>
    <s v="WATERMELONS, SEEDLESS"/>
    <x v="0"/>
    <m/>
    <s v="CTNS"/>
    <m/>
    <x v="48"/>
    <s v="WESTERN ARIZONA"/>
    <n v="280000"/>
    <s v="Truck"/>
    <n v="3289"/>
    <m/>
    <n v="2023"/>
    <m/>
    <m/>
    <m/>
  </r>
  <r>
    <s v="WATERMELONS, SEEDLESS"/>
    <x v="0"/>
    <m/>
    <s v="CTNS"/>
    <m/>
    <x v="49"/>
    <s v="WESTERN ARIZONA"/>
    <n v="220000"/>
    <s v="Truck"/>
    <n v="2600"/>
    <m/>
    <n v="2023"/>
    <m/>
    <m/>
    <s v="added for 07/21/2023 on 07/24/2023"/>
  </r>
  <r>
    <s v="WATERMELONS, SEEDLESS"/>
    <x v="0"/>
    <s v="Organic"/>
    <s v="CTNS"/>
    <m/>
    <x v="0"/>
    <s v="WESTERN ARIZONA"/>
    <n v="10000"/>
    <s v="Truck"/>
    <n v="168"/>
    <m/>
    <n v="2023"/>
    <m/>
    <m/>
    <m/>
  </r>
  <r>
    <s v="WATERMELONS, SEEDLESS"/>
    <x v="0"/>
    <m/>
    <s v="CTNS"/>
    <s v="RED FLESH MINIATURE"/>
    <x v="59"/>
    <s v="WESTERN ARIZONA"/>
    <n v="30000"/>
    <s v="Truck"/>
    <n v="336"/>
    <m/>
    <n v="2023"/>
    <m/>
    <m/>
    <s v="added for 05/24/2023 on 06/06/2023"/>
  </r>
  <r>
    <s v="WATERMELONS, SEEDLESS"/>
    <x v="0"/>
    <m/>
    <s v="CTNS"/>
    <s v="RED FLESH MINIATURE"/>
    <x v="0"/>
    <s v="WESTERN ARIZONA"/>
    <n v="320000"/>
    <s v="Truck"/>
    <n v="3750"/>
    <m/>
    <n v="2023"/>
    <m/>
    <m/>
    <s v="added for 05/25/2023 on 06/06/2023"/>
  </r>
  <r>
    <s v="WATERMELONS, SEEDLESS"/>
    <x v="0"/>
    <m/>
    <s v="CTNS"/>
    <s v="RED FLESH MINIATURE"/>
    <x v="0"/>
    <s v="CENTRAL ARIZONA"/>
    <n v="510000"/>
    <s v="Truck"/>
    <n v="6000"/>
    <m/>
    <n v="2023"/>
    <m/>
    <m/>
    <m/>
  </r>
  <r>
    <s v="WATERMELONS, SEEDLESS"/>
    <x v="0"/>
    <m/>
    <s v="CTNS"/>
    <s v="RED FLESH MINIATURE"/>
    <x v="1"/>
    <s v="CENTRAL ARIZONA"/>
    <n v="510000"/>
    <s v="Truck"/>
    <n v="6000"/>
    <m/>
    <n v="2023"/>
    <m/>
    <m/>
    <m/>
  </r>
  <r>
    <s v="WATERMELONS, SEEDLESS"/>
    <x v="0"/>
    <m/>
    <s v="CTNS"/>
    <s v="RED FLESH MINIATURE"/>
    <x v="1"/>
    <s v="WESTERN ARIZONA"/>
    <n v="10000"/>
    <s v="Truck"/>
    <n v="126"/>
    <m/>
    <n v="2023"/>
    <m/>
    <m/>
    <s v="added for 05/26/2023 on 06/06/2023"/>
  </r>
  <r>
    <s v="WATERMELONS, SEEDLESS"/>
    <x v="0"/>
    <m/>
    <s v="CTNS"/>
    <s v="RED FLESH MINIATURE"/>
    <x v="2"/>
    <s v="CENTRAL ARIZONA"/>
    <n v="510000"/>
    <s v="Truck"/>
    <n v="6000"/>
    <m/>
    <n v="2023"/>
    <m/>
    <m/>
    <m/>
  </r>
  <r>
    <s v="WATERMELONS, SEEDLESS"/>
    <x v="0"/>
    <m/>
    <s v="CTNS"/>
    <s v="RED FLESH MINIATURE"/>
    <x v="3"/>
    <s v="CENTRAL ARIZONA"/>
    <n v="510000"/>
    <s v="Truck"/>
    <n v="6000"/>
    <m/>
    <n v="2023"/>
    <m/>
    <m/>
    <m/>
  </r>
  <r>
    <s v="WATERMELONS, SEEDLESS"/>
    <x v="0"/>
    <m/>
    <s v="CTNS"/>
    <s v="RED FLESH MINIATURE"/>
    <x v="3"/>
    <s v="WESTERN ARIZONA"/>
    <n v="620000"/>
    <s v="Truck"/>
    <n v="7250"/>
    <m/>
    <n v="2023"/>
    <m/>
    <m/>
    <s v="added for 05/29/2023 on 06/06/2023"/>
  </r>
  <r>
    <s v="WATERMELONS, SEEDLESS"/>
    <x v="0"/>
    <m/>
    <s v="CTNS"/>
    <s v="RED FLESH MINIATURE"/>
    <x v="4"/>
    <s v="WESTERN ARIZONA"/>
    <n v="800000"/>
    <s v="Truck"/>
    <n v="9450"/>
    <m/>
    <n v="2023"/>
    <m/>
    <m/>
    <s v="added for 05/30/2023 on 06/06/2023"/>
  </r>
  <r>
    <s v="WATERMELONS, SEEDLESS"/>
    <x v="0"/>
    <m/>
    <s v="CTNS"/>
    <s v="RED FLESH MINIATURE"/>
    <x v="4"/>
    <s v="CENTRAL ARIZONA"/>
    <n v="510000"/>
    <s v="Truck"/>
    <n v="6000"/>
    <m/>
    <n v="2023"/>
    <m/>
    <m/>
    <m/>
  </r>
  <r>
    <s v="WATERMELONS, SEEDLESS"/>
    <x v="0"/>
    <m/>
    <s v="CTNS"/>
    <s v="RED FLESH MINIATURE"/>
    <x v="5"/>
    <s v="CENTRAL ARIZONA"/>
    <n v="510000"/>
    <s v="Truck"/>
    <n v="6000"/>
    <m/>
    <n v="2023"/>
    <m/>
    <m/>
    <m/>
  </r>
  <r>
    <s v="WATERMELONS, SEEDLESS"/>
    <x v="0"/>
    <m/>
    <s v="CTNS"/>
    <s v="RED FLESH MINIATURE"/>
    <x v="5"/>
    <s v="WESTERN ARIZONA"/>
    <n v="1110000"/>
    <s v="Truck"/>
    <n v="13100"/>
    <m/>
    <n v="2023"/>
    <m/>
    <m/>
    <s v="added for 05/31/2023 on 06/06/2023"/>
  </r>
  <r>
    <s v="WATERMELONS, SEEDLESS"/>
    <x v="0"/>
    <m/>
    <s v="CTNS"/>
    <s v="RED FLESH MINIATURE"/>
    <x v="6"/>
    <s v="CENTRAL ARIZONA"/>
    <n v="510000"/>
    <s v="Truck"/>
    <n v="6000"/>
    <m/>
    <n v="2023"/>
    <m/>
    <m/>
    <m/>
  </r>
  <r>
    <s v="WATERMELONS, SEEDLESS"/>
    <x v="0"/>
    <m/>
    <s v="CTNS"/>
    <s v="RED FLESH MINIATURE"/>
    <x v="6"/>
    <s v="WESTERN ARIZONA"/>
    <n v="560000"/>
    <s v="Truck"/>
    <n v="6600"/>
    <m/>
    <n v="2023"/>
    <m/>
    <m/>
    <s v="added for 06/01/2023 on 06/06/2023"/>
  </r>
  <r>
    <s v="WATERMELONS, SEEDLESS"/>
    <x v="0"/>
    <m/>
    <s v="CTNS"/>
    <s v="RED FLESH MINIATURE"/>
    <x v="7"/>
    <s v="WESTERN ARIZONA"/>
    <n v="2100000"/>
    <s v="Truck"/>
    <n v="24750"/>
    <m/>
    <n v="2023"/>
    <m/>
    <m/>
    <s v="added for 06/02/2023 on 06/06/2023"/>
  </r>
  <r>
    <s v="WATERMELONS, SEEDLESS"/>
    <x v="0"/>
    <m/>
    <s v="CTNS"/>
    <s v="RED FLESH MINIATURE"/>
    <x v="7"/>
    <s v="CENTRAL ARIZONA"/>
    <n v="510000"/>
    <s v="Truck"/>
    <n v="6000"/>
    <m/>
    <n v="2023"/>
    <m/>
    <m/>
    <m/>
  </r>
  <r>
    <s v="WATERMELONS, SEEDLESS"/>
    <x v="0"/>
    <m/>
    <s v="CTNS"/>
    <s v="RED FLESH MINIATURE"/>
    <x v="8"/>
    <s v="WESTERN ARIZONA"/>
    <n v="2170000"/>
    <s v="Truck"/>
    <n v="25500"/>
    <m/>
    <n v="2023"/>
    <m/>
    <m/>
    <s v="added for 06/03/2023 on 06/06/2023"/>
  </r>
  <r>
    <s v="WATERMELONS, SEEDLESS"/>
    <x v="0"/>
    <m/>
    <s v="CTNS"/>
    <s v="RED FLESH MINIATURE"/>
    <x v="8"/>
    <s v="CENTRAL ARIZONA"/>
    <n v="510000"/>
    <s v="Truck"/>
    <n v="6000"/>
    <m/>
    <n v="2023"/>
    <m/>
    <m/>
    <m/>
  </r>
  <r>
    <s v="WATERMELONS, SEEDLESS"/>
    <x v="0"/>
    <m/>
    <s v="CTNS"/>
    <s v="RED FLESH MINIATURE"/>
    <x v="9"/>
    <s v="CENTRAL ARIZONA"/>
    <n v="510000"/>
    <s v="Truck"/>
    <n v="6000"/>
    <m/>
    <n v="2023"/>
    <m/>
    <m/>
    <m/>
  </r>
  <r>
    <s v="WATERMELONS, SEEDLESS"/>
    <x v="0"/>
    <m/>
    <s v="CTNS"/>
    <s v="RED FLESH MINIATURE"/>
    <x v="9"/>
    <s v="WESTERN ARIZONA"/>
    <n v="1310000"/>
    <s v="Truck"/>
    <n v="15450"/>
    <m/>
    <n v="2023"/>
    <m/>
    <m/>
    <s v="added for 06/05/2023 on 06/06/2023"/>
  </r>
  <r>
    <s v="WATERMELONS, SEEDLESS"/>
    <x v="0"/>
    <m/>
    <s v="CTNS"/>
    <s v="RED FLESH MINIATURE"/>
    <x v="10"/>
    <s v="WESTERN ARIZONA"/>
    <n v="990000"/>
    <s v="Truck"/>
    <n v="11700"/>
    <m/>
    <n v="2023"/>
    <m/>
    <m/>
    <m/>
  </r>
  <r>
    <s v="WATERMELONS, SEEDLESS"/>
    <x v="0"/>
    <m/>
    <s v="CTNS"/>
    <s v="RED FLESH MINIATURE"/>
    <x v="10"/>
    <s v="CENTRAL ARIZONA"/>
    <n v="400000"/>
    <s v="Truck"/>
    <n v="4706"/>
    <m/>
    <n v="2023"/>
    <m/>
    <m/>
    <m/>
  </r>
  <r>
    <s v="WATERMELONS, SEEDLESS"/>
    <x v="0"/>
    <m/>
    <s v="CTNS"/>
    <s v="RED FLESH MINIATURE"/>
    <x v="11"/>
    <s v="WESTERN ARIZONA"/>
    <n v="1630000"/>
    <s v="Truck"/>
    <n v="19150"/>
    <m/>
    <n v="2023"/>
    <m/>
    <m/>
    <m/>
  </r>
  <r>
    <s v="WATERMELONS, SEEDLESS"/>
    <x v="0"/>
    <m/>
    <s v="CTNS"/>
    <s v="RED FLESH MINIATURE"/>
    <x v="11"/>
    <s v="CENTRAL ARIZONA"/>
    <n v="400000"/>
    <s v="Truck"/>
    <n v="4706"/>
    <m/>
    <n v="2023"/>
    <m/>
    <m/>
    <m/>
  </r>
  <r>
    <s v="WATERMELONS, SEEDLESS"/>
    <x v="0"/>
    <m/>
    <s v="CTNS"/>
    <s v="RED FLESH MINIATURE"/>
    <x v="12"/>
    <s v="CENTRAL ARIZONA"/>
    <n v="400000"/>
    <s v="Truck"/>
    <n v="4706"/>
    <m/>
    <n v="2023"/>
    <m/>
    <m/>
    <m/>
  </r>
  <r>
    <s v="WATERMELONS, SEEDLESS"/>
    <x v="0"/>
    <m/>
    <s v="CTNS"/>
    <s v="RED FLESH MINIATURE"/>
    <x v="12"/>
    <s v="WESTERN ARIZONA"/>
    <n v="1490000"/>
    <s v="Truck"/>
    <n v="17500"/>
    <m/>
    <n v="2023"/>
    <m/>
    <m/>
    <m/>
  </r>
  <r>
    <s v="WATERMELONS, SEEDLESS"/>
    <x v="0"/>
    <m/>
    <s v="CTNS"/>
    <s v="RED FLESH MINIATURE"/>
    <x v="13"/>
    <s v="CENTRAL ARIZONA"/>
    <n v="400000"/>
    <s v="Truck"/>
    <n v="4706"/>
    <m/>
    <n v="2023"/>
    <m/>
    <m/>
    <m/>
  </r>
  <r>
    <s v="WATERMELONS, SEEDLESS"/>
    <x v="0"/>
    <m/>
    <s v="CTNS"/>
    <s v="RED FLESH MINIATURE"/>
    <x v="13"/>
    <s v="WESTERN ARIZONA"/>
    <n v="1320000"/>
    <s v="Truck"/>
    <n v="15490"/>
    <m/>
    <n v="2023"/>
    <m/>
    <m/>
    <m/>
  </r>
  <r>
    <s v="WATERMELONS, SEEDLESS"/>
    <x v="0"/>
    <m/>
    <s v="CTNS"/>
    <s v="RED FLESH MINIATURE"/>
    <x v="14"/>
    <s v="WESTERN ARIZONA"/>
    <n v="30000"/>
    <s v="Truck"/>
    <n v="400"/>
    <m/>
    <n v="2023"/>
    <m/>
    <m/>
    <m/>
  </r>
  <r>
    <s v="WATERMELONS, SEEDLESS"/>
    <x v="0"/>
    <m/>
    <s v="CTNS"/>
    <s v="RED FLESH MINIATURE"/>
    <x v="14"/>
    <s v="CENTRAL ARIZONA"/>
    <n v="400000"/>
    <s v="Truck"/>
    <n v="4706"/>
    <m/>
    <n v="2023"/>
    <m/>
    <m/>
    <m/>
  </r>
  <r>
    <s v="WATERMELONS, SEEDLESS"/>
    <x v="0"/>
    <m/>
    <s v="CTNS"/>
    <s v="RED FLESH MINIATURE"/>
    <x v="14"/>
    <s v="WESTERN ARIZONA"/>
    <n v="1870000"/>
    <s v="Truck"/>
    <n v="22050"/>
    <m/>
    <n v="2023"/>
    <m/>
    <m/>
    <s v="added for 06/10/2023 on 06/12/2023"/>
  </r>
  <r>
    <s v="WATERMELONS, SEEDLESS"/>
    <x v="0"/>
    <m/>
    <s v="CTNS"/>
    <s v="RED FLESH MINIATURE"/>
    <x v="15"/>
    <s v="WESTERN ARIZONA"/>
    <n v="1810000"/>
    <s v="Truck"/>
    <n v="21346"/>
    <m/>
    <n v="2023"/>
    <m/>
    <m/>
    <m/>
  </r>
  <r>
    <s v="WATERMELONS, SEEDLESS"/>
    <x v="0"/>
    <m/>
    <s v="CTNS"/>
    <s v="RED FLESH MINIATURE"/>
    <x v="15"/>
    <s v="CENTRAL ARIZONA"/>
    <n v="400000"/>
    <s v="Truck"/>
    <n v="4706"/>
    <m/>
    <n v="2023"/>
    <m/>
    <m/>
    <m/>
  </r>
  <r>
    <s v="WATERMELONS, SEEDLESS"/>
    <x v="0"/>
    <m/>
    <s v="CTNS"/>
    <s v="RED FLESH MINIATURE"/>
    <x v="16"/>
    <s v="WESTERN ARIZONA"/>
    <n v="2180000"/>
    <s v="Truck"/>
    <n v="25705"/>
    <m/>
    <n v="2023"/>
    <m/>
    <m/>
    <m/>
  </r>
  <r>
    <s v="WATERMELONS, SEEDLESS"/>
    <x v="0"/>
    <m/>
    <s v="CTNS"/>
    <s v="RED FLESH MINIATURE"/>
    <x v="16"/>
    <s v="CENTRAL ARIZONA"/>
    <n v="400000"/>
    <s v="Truck"/>
    <n v="4706"/>
    <m/>
    <n v="2023"/>
    <m/>
    <m/>
    <m/>
  </r>
  <r>
    <s v="WATERMELONS, SEEDLESS"/>
    <x v="0"/>
    <m/>
    <s v="CTNS"/>
    <s v="RED FLESH MINIATURE"/>
    <x v="17"/>
    <s v="WESTERN ARIZONA"/>
    <n v="1810000"/>
    <s v="Truck"/>
    <n v="21350"/>
    <m/>
    <n v="2023"/>
    <m/>
    <m/>
    <m/>
  </r>
  <r>
    <s v="WATERMELONS, SEEDLESS"/>
    <x v="0"/>
    <m/>
    <s v="CTNS"/>
    <s v="RED FLESH MINIATURE"/>
    <x v="17"/>
    <s v="CENTRAL ARIZONA"/>
    <n v="240000"/>
    <s v="Truck"/>
    <n v="2824"/>
    <m/>
    <n v="2023"/>
    <m/>
    <m/>
    <m/>
  </r>
  <r>
    <s v="WATERMELONS, SEEDLESS"/>
    <x v="0"/>
    <m/>
    <s v="CTNS"/>
    <s v="RED FLESH MINIATURE"/>
    <x v="18"/>
    <s v="WESTERN ARIZONA"/>
    <n v="1830000"/>
    <s v="Truck"/>
    <n v="21550"/>
    <m/>
    <n v="2023"/>
    <m/>
    <m/>
    <m/>
  </r>
  <r>
    <s v="WATERMELONS, SEEDLESS"/>
    <x v="0"/>
    <m/>
    <s v="CTNS"/>
    <s v="RED FLESH MINIATURE"/>
    <x v="18"/>
    <s v="CENTRAL ARIZONA"/>
    <n v="240000"/>
    <s v="Truck"/>
    <n v="2824"/>
    <m/>
    <n v="2023"/>
    <m/>
    <m/>
    <m/>
  </r>
  <r>
    <s v="WATERMELONS, SEEDLESS"/>
    <x v="0"/>
    <m/>
    <s v="CTNS"/>
    <s v="RED FLESH MINIATURE"/>
    <x v="19"/>
    <s v="CENTRAL ARIZONA"/>
    <n v="240000"/>
    <s v="Truck"/>
    <n v="2824"/>
    <m/>
    <n v="2023"/>
    <m/>
    <m/>
    <m/>
  </r>
  <r>
    <s v="WATERMELONS, SEEDLESS"/>
    <x v="0"/>
    <m/>
    <s v="CTNS"/>
    <s v="RED FLESH MINIATURE"/>
    <x v="19"/>
    <s v="WESTERN ARIZONA"/>
    <n v="1680000"/>
    <s v="Truck"/>
    <n v="19750"/>
    <m/>
    <n v="2023"/>
    <m/>
    <m/>
    <m/>
  </r>
  <r>
    <s v="WATERMELONS, SEEDLESS"/>
    <x v="0"/>
    <m/>
    <s v="CTNS"/>
    <s v="RED FLESH MINIATURE"/>
    <x v="20"/>
    <s v="CENTRAL ARIZONA"/>
    <n v="240000"/>
    <s v="Truck"/>
    <n v="2824"/>
    <m/>
    <n v="2023"/>
    <m/>
    <m/>
    <m/>
  </r>
  <r>
    <s v="WATERMELONS, SEEDLESS"/>
    <x v="0"/>
    <m/>
    <s v="CTNS"/>
    <s v="RED FLESH MINIATURE"/>
    <x v="20"/>
    <s v="WESTERN ARIZONA"/>
    <n v="1700000"/>
    <s v="Truck"/>
    <n v="19950"/>
    <m/>
    <n v="2023"/>
    <m/>
    <m/>
    <m/>
  </r>
  <r>
    <s v="WATERMELONS, SEEDLESS"/>
    <x v="0"/>
    <m/>
    <s v="CTNS"/>
    <s v="RED FLESH MINIATURE"/>
    <x v="21"/>
    <s v="CENTRAL ARIZONA"/>
    <n v="240000"/>
    <s v="Truck"/>
    <n v="2824"/>
    <m/>
    <n v="2023"/>
    <m/>
    <m/>
    <m/>
  </r>
  <r>
    <s v="WATERMELONS, SEEDLESS"/>
    <x v="0"/>
    <m/>
    <s v="CTNS"/>
    <s v="RED FLESH MINIATURE"/>
    <x v="21"/>
    <s v="WESTERN ARIZONA"/>
    <n v="1950000"/>
    <s v="Truck"/>
    <n v="22900"/>
    <m/>
    <n v="2023"/>
    <m/>
    <m/>
    <m/>
  </r>
  <r>
    <s v="WATERMELONS, SEEDLESS"/>
    <x v="0"/>
    <m/>
    <s v="CTNS"/>
    <s v="RED FLESH MINIATURE"/>
    <x v="22"/>
    <s v="CENTRAL ARIZONA"/>
    <n v="200000"/>
    <s v="Truck"/>
    <n v="2353"/>
    <m/>
    <n v="2023"/>
    <m/>
    <m/>
    <m/>
  </r>
  <r>
    <s v="WATERMELONS, SEEDLESS"/>
    <x v="0"/>
    <m/>
    <s v="CTNS"/>
    <s v="RED FLESH MINIATURE"/>
    <x v="22"/>
    <s v="WESTERN ARIZONA"/>
    <n v="2050000"/>
    <s v="Truck"/>
    <n v="24094"/>
    <m/>
    <n v="2023"/>
    <m/>
    <m/>
    <m/>
  </r>
  <r>
    <s v="WATERMELONS, SEEDLESS"/>
    <x v="0"/>
    <m/>
    <s v="CTNS"/>
    <s v="RED FLESH MINIATURE"/>
    <x v="23"/>
    <s v="WESTERN ARIZONA"/>
    <n v="1500000"/>
    <s v="Truck"/>
    <n v="17656"/>
    <m/>
    <n v="2023"/>
    <m/>
    <m/>
    <m/>
  </r>
  <r>
    <s v="WATERMELONS, SEEDLESS"/>
    <x v="0"/>
    <m/>
    <s v="CTNS"/>
    <s v="RED FLESH MINIATURE"/>
    <x v="23"/>
    <s v="CENTRAL ARIZONA"/>
    <n v="200000"/>
    <s v="Truck"/>
    <n v="2353"/>
    <m/>
    <n v="2023"/>
    <m/>
    <m/>
    <m/>
  </r>
  <r>
    <s v="WATERMELONS, SEEDLESS"/>
    <x v="0"/>
    <m/>
    <s v="CTNS"/>
    <s v="RED FLESH MINIATURE"/>
    <x v="24"/>
    <s v="CENTRAL ARIZONA"/>
    <n v="200000"/>
    <s v="Truck"/>
    <n v="2353"/>
    <m/>
    <n v="2023"/>
    <m/>
    <m/>
    <m/>
  </r>
  <r>
    <s v="WATERMELONS, SEEDLESS"/>
    <x v="0"/>
    <m/>
    <s v="CTNS"/>
    <s v="RED FLESH MINIATURE"/>
    <x v="24"/>
    <s v="WESTERN ARIZONA"/>
    <n v="1280000"/>
    <s v="Truck"/>
    <n v="15050"/>
    <m/>
    <n v="2023"/>
    <m/>
    <m/>
    <m/>
  </r>
  <r>
    <s v="WATERMELONS, SEEDLESS"/>
    <x v="0"/>
    <m/>
    <s v="CTNS"/>
    <s v="RED FLESH MINIATURE"/>
    <x v="25"/>
    <s v="CENTRAL ARIZONA"/>
    <n v="200000"/>
    <s v="Truck"/>
    <n v="2353"/>
    <m/>
    <n v="2023"/>
    <m/>
    <m/>
    <m/>
  </r>
  <r>
    <s v="WATERMELONS, SEEDLESS"/>
    <x v="0"/>
    <m/>
    <s v="CTNS"/>
    <s v="RED FLESH MINIATURE"/>
    <x v="25"/>
    <s v="WESTERN ARIZONA"/>
    <n v="1680000"/>
    <s v="Truck"/>
    <n v="19750"/>
    <m/>
    <n v="2023"/>
    <m/>
    <m/>
    <m/>
  </r>
  <r>
    <s v="WATERMELONS, SEEDLESS"/>
    <x v="0"/>
    <m/>
    <s v="CTNS"/>
    <s v="RED FLESH MINIATURE"/>
    <x v="26"/>
    <s v="WESTERN ARIZONA"/>
    <n v="2030000"/>
    <s v="Truck"/>
    <n v="23851"/>
    <m/>
    <n v="2023"/>
    <m/>
    <m/>
    <m/>
  </r>
  <r>
    <s v="WATERMELONS, SEEDLESS"/>
    <x v="0"/>
    <m/>
    <s v="CTNS"/>
    <s v="RED FLESH MINIATURE"/>
    <x v="26"/>
    <s v="CENTRAL ARIZONA"/>
    <n v="200000"/>
    <s v="Truck"/>
    <n v="2353"/>
    <m/>
    <n v="2023"/>
    <m/>
    <m/>
    <m/>
  </r>
  <r>
    <s v="WATERMELONS, SEEDLESS"/>
    <x v="0"/>
    <m/>
    <s v="CTNS"/>
    <s v="RED FLESH MINIATURE"/>
    <x v="27"/>
    <s v="CENTRAL ARIZONA"/>
    <n v="200000"/>
    <s v="Truck"/>
    <n v="2353"/>
    <m/>
    <n v="2023"/>
    <m/>
    <m/>
    <m/>
  </r>
  <r>
    <s v="WATERMELONS, SEEDLESS"/>
    <x v="0"/>
    <m/>
    <s v="CTNS"/>
    <s v="RED FLESH MINIATURE"/>
    <x v="27"/>
    <s v="WESTERN ARIZONA"/>
    <n v="80000"/>
    <s v="Truck"/>
    <n v="950"/>
    <m/>
    <n v="2023"/>
    <m/>
    <m/>
    <m/>
  </r>
  <r>
    <s v="WATERMELONS, SEEDLESS"/>
    <x v="0"/>
    <m/>
    <s v="CTNS"/>
    <s v="RED FLESH MINIATURE"/>
    <x v="28"/>
    <s v="WESTERN ARIZONA"/>
    <n v="1920000"/>
    <s v="Truck"/>
    <n v="22550"/>
    <m/>
    <n v="2023"/>
    <m/>
    <m/>
    <m/>
  </r>
  <r>
    <s v="WATERMELONS, SEEDLESS"/>
    <x v="0"/>
    <m/>
    <s v="CTNS"/>
    <s v="RED FLESH MINIATURE"/>
    <x v="28"/>
    <s v="CENTRAL ARIZONA"/>
    <n v="200000"/>
    <s v="Truck"/>
    <n v="2353"/>
    <m/>
    <n v="2023"/>
    <m/>
    <m/>
    <m/>
  </r>
  <r>
    <s v="WATERMELONS, SEEDLESS"/>
    <x v="0"/>
    <m/>
    <s v="CTNS"/>
    <s v="RED FLESH MINIATURE"/>
    <x v="29"/>
    <s v="CENTRAL ARIZONA"/>
    <n v="600000"/>
    <s v="Truck"/>
    <n v="7000"/>
    <m/>
    <n v="2023"/>
    <m/>
    <m/>
    <m/>
  </r>
  <r>
    <s v="WATERMELONS, SEEDLESS"/>
    <x v="0"/>
    <m/>
    <s v="CTNS"/>
    <s v="RED FLESH MINIATURE"/>
    <x v="29"/>
    <s v="WESTERN ARIZONA"/>
    <n v="1710000"/>
    <s v="Truck"/>
    <n v="20150"/>
    <m/>
    <n v="2023"/>
    <m/>
    <m/>
    <m/>
  </r>
  <r>
    <s v="WATERMELONS, SEEDLESS"/>
    <x v="0"/>
    <m/>
    <s v="CTNS"/>
    <s v="RED FLESH MINIATURE"/>
    <x v="30"/>
    <s v="WESTERN ARIZONA"/>
    <n v="1590000"/>
    <s v="Truck"/>
    <n v="18650"/>
    <m/>
    <n v="2023"/>
    <m/>
    <m/>
    <m/>
  </r>
  <r>
    <s v="WATERMELONS, SEEDLESS"/>
    <x v="0"/>
    <m/>
    <s v="CTNS"/>
    <s v="RED FLESH MINIATURE"/>
    <x v="30"/>
    <s v="CENTRAL ARIZONA"/>
    <n v="510000"/>
    <s v="Truck"/>
    <n v="6000"/>
    <m/>
    <n v="2023"/>
    <m/>
    <m/>
    <m/>
  </r>
  <r>
    <s v="WATERMELONS, SEEDLESS"/>
    <x v="0"/>
    <m/>
    <s v="CTNS"/>
    <s v="RED FLESH MINIATURE"/>
    <x v="31"/>
    <s v="CENTRAL ARIZONA"/>
    <n v="510000"/>
    <s v="Truck"/>
    <n v="6000"/>
    <m/>
    <n v="2023"/>
    <m/>
    <m/>
    <m/>
  </r>
  <r>
    <s v="WATERMELONS, SEEDLESS"/>
    <x v="0"/>
    <m/>
    <s v="CTNS"/>
    <s v="RED FLESH MINIATURE"/>
    <x v="32"/>
    <s v="CENTRAL ARIZONA"/>
    <n v="510000"/>
    <s v="Truck"/>
    <n v="6000"/>
    <m/>
    <n v="2023"/>
    <m/>
    <m/>
    <m/>
  </r>
  <r>
    <s v="WATERMELONS, SEEDLESS"/>
    <x v="0"/>
    <m/>
    <s v="CTNS"/>
    <s v="RED FLESH MINIATURE"/>
    <x v="33"/>
    <s v="WESTERN ARIZONA"/>
    <n v="170000"/>
    <s v="Truck"/>
    <n v="1950"/>
    <m/>
    <n v="2023"/>
    <m/>
    <m/>
    <m/>
  </r>
  <r>
    <s v="WATERMELONS, SEEDLESS"/>
    <x v="0"/>
    <m/>
    <s v="CTNS"/>
    <s v="RED FLESH MINIATURE"/>
    <x v="33"/>
    <s v="CENTRAL ARIZONA"/>
    <n v="510000"/>
    <s v="Truck"/>
    <n v="6000"/>
    <m/>
    <n v="2023"/>
    <m/>
    <m/>
    <m/>
  </r>
  <r>
    <s v="WATERMELONS, SEEDLESS"/>
    <x v="0"/>
    <m/>
    <s v="CTNS"/>
    <s v="RED FLESH MINIATURE"/>
    <x v="34"/>
    <s v="CENTRAL ARIZONA"/>
    <n v="510000"/>
    <s v="Truck"/>
    <n v="6000"/>
    <m/>
    <n v="2023"/>
    <m/>
    <m/>
    <m/>
  </r>
  <r>
    <s v="WATERMELONS, SEEDLESS"/>
    <x v="0"/>
    <m/>
    <s v="CTNS"/>
    <s v="RED FLESH MINIATURE"/>
    <x v="35"/>
    <s v="CENTRAL ARIZONA"/>
    <n v="510000"/>
    <s v="Truck"/>
    <n v="6000"/>
    <m/>
    <n v="2023"/>
    <m/>
    <m/>
    <m/>
  </r>
  <r>
    <s v="WATERMELONS, SEEDLESS"/>
    <x v="0"/>
    <m/>
    <s v="CTNS"/>
    <s v="RED FLESH MINIATURE"/>
    <x v="36"/>
    <s v="CENTRAL ARIZONA"/>
    <n v="510000"/>
    <s v="Truck"/>
    <n v="6000"/>
    <m/>
    <n v="2023"/>
    <m/>
    <m/>
    <m/>
  </r>
  <r>
    <s v="WATERMELONS, SEEDLESS"/>
    <x v="0"/>
    <m/>
    <s v="CTNS"/>
    <s v="RED FLESH MINIATURE"/>
    <x v="36"/>
    <s v="WESTERN ARIZONA"/>
    <n v="70000"/>
    <s v="Truck"/>
    <n v="850"/>
    <m/>
    <n v="2023"/>
    <m/>
    <m/>
    <m/>
  </r>
  <r>
    <s v="WATERMELONS, SEEDLESS"/>
    <x v="0"/>
    <m/>
    <s v="CTNS"/>
    <s v="RED FLESH MINIATURE"/>
    <x v="37"/>
    <s v="CENTRAL ARIZONA"/>
    <n v="510000"/>
    <s v="Truck"/>
    <n v="6000"/>
    <m/>
    <n v="2023"/>
    <m/>
    <m/>
    <m/>
  </r>
  <r>
    <s v="WATERMELONS, SEEDLESS"/>
    <x v="0"/>
    <m/>
    <s v="CTNS"/>
    <s v="RED FLESH MINIATURE"/>
    <x v="37"/>
    <s v="WESTERN ARIZONA"/>
    <n v="660000"/>
    <s v="Truck"/>
    <n v="7750"/>
    <m/>
    <n v="2023"/>
    <m/>
    <m/>
    <m/>
  </r>
  <r>
    <s v="WATERMELONS, SEEDLESS"/>
    <x v="0"/>
    <m/>
    <s v="CTNS"/>
    <s v="RED FLESH MINIATURE"/>
    <x v="38"/>
    <s v="WESTERN ARIZONA"/>
    <n v="790000"/>
    <s v="Truck"/>
    <n v="9236"/>
    <m/>
    <n v="2023"/>
    <m/>
    <m/>
    <m/>
  </r>
  <r>
    <s v="WATERMELONS, SEEDLESS"/>
    <x v="0"/>
    <m/>
    <s v="CTNS"/>
    <s v="RED FLESH MINIATURE"/>
    <x v="38"/>
    <s v="CENTRAL ARIZONA"/>
    <n v="510000"/>
    <s v="Truck"/>
    <n v="6000"/>
    <m/>
    <n v="2023"/>
    <m/>
    <m/>
    <m/>
  </r>
  <r>
    <s v="WATERMELONS, SEEDLESS"/>
    <x v="0"/>
    <m/>
    <s v="CTNS"/>
    <s v="RED FLESH MINIATURE"/>
    <x v="57"/>
    <s v="CENTRAL ARIZONA"/>
    <n v="510000"/>
    <s v="Truck"/>
    <n v="6000"/>
    <m/>
    <n v="2023"/>
    <m/>
    <m/>
    <m/>
  </r>
  <r>
    <s v="WATERMELONS, SEEDLESS"/>
    <x v="0"/>
    <m/>
    <s v="CTNS"/>
    <s v="RED FLESH MINIATURE"/>
    <x v="39"/>
    <s v="CENTRAL ARIZONA"/>
    <n v="510000"/>
    <s v="Truck"/>
    <n v="6000"/>
    <m/>
    <n v="2023"/>
    <m/>
    <m/>
    <m/>
  </r>
  <r>
    <s v="WATERMELONS, SEEDLESS"/>
    <x v="0"/>
    <m/>
    <s v="CTNS"/>
    <s v="RED FLESH MINIATURE"/>
    <x v="39"/>
    <s v="WESTERN ARIZONA"/>
    <n v="490000"/>
    <s v="Truck"/>
    <n v="5750"/>
    <m/>
    <n v="2023"/>
    <m/>
    <m/>
    <m/>
  </r>
  <r>
    <s v="WATERMELONS, SEEDLESS"/>
    <x v="0"/>
    <m/>
    <s v="CTNS"/>
    <s v="RED FLESH MINIATURE"/>
    <x v="40"/>
    <s v="WESTERN ARIZONA"/>
    <n v="1370000"/>
    <s v="Truck"/>
    <n v="16066"/>
    <m/>
    <n v="2023"/>
    <m/>
    <m/>
    <m/>
  </r>
  <r>
    <s v="WATERMELONS, SEEDLESS"/>
    <x v="0"/>
    <m/>
    <s v="CTNS"/>
    <s v="RED FLESH MINIATURE"/>
    <x v="40"/>
    <s v="CENTRAL ARIZONA"/>
    <n v="510000"/>
    <s v="Truck"/>
    <n v="6000"/>
    <m/>
    <n v="2023"/>
    <m/>
    <m/>
    <m/>
  </r>
  <r>
    <s v="WATERMELONS, SEEDLESS"/>
    <x v="0"/>
    <m/>
    <s v="CTNS"/>
    <s v="RED FLESH MINIATURE"/>
    <x v="41"/>
    <s v="WESTERN ARIZONA"/>
    <n v="150000"/>
    <s v="Truck"/>
    <n v="1815"/>
    <m/>
    <n v="2023"/>
    <m/>
    <m/>
    <m/>
  </r>
  <r>
    <s v="WATERMELONS, SEEDLESS"/>
    <x v="0"/>
    <m/>
    <s v="CTNS"/>
    <s v="RED FLESH MINIATURE"/>
    <x v="41"/>
    <s v="CENTRAL ARIZONA"/>
    <n v="510000"/>
    <s v="Truck"/>
    <n v="6000"/>
    <m/>
    <n v="2023"/>
    <m/>
    <m/>
    <m/>
  </r>
  <r>
    <s v="WATERMELONS, SEEDLESS"/>
    <x v="0"/>
    <m/>
    <s v="CTNS"/>
    <s v="RED FLESH MINIATURE"/>
    <x v="42"/>
    <s v="CENTRAL ARIZONA"/>
    <n v="510000"/>
    <s v="Truck"/>
    <n v="6000"/>
    <m/>
    <n v="2023"/>
    <m/>
    <m/>
    <m/>
  </r>
  <r>
    <s v="WATERMELONS, SEEDLESS"/>
    <x v="0"/>
    <m/>
    <s v="CTNS"/>
    <s v="RED FLESH MINIATURE"/>
    <x v="43"/>
    <s v="CENTRAL ARIZONA"/>
    <n v="510000"/>
    <s v="Truck"/>
    <n v="6000"/>
    <m/>
    <n v="2023"/>
    <m/>
    <m/>
    <m/>
  </r>
  <r>
    <s v="WATERMELONS, SEEDLESS"/>
    <x v="0"/>
    <m/>
    <s v="CTNS"/>
    <s v="RED FLESH MINIATURE"/>
    <x v="44"/>
    <s v="CENTRAL ARIZONA"/>
    <n v="510000"/>
    <s v="Truck"/>
    <n v="6000"/>
    <m/>
    <n v="2023"/>
    <m/>
    <m/>
    <m/>
  </r>
  <r>
    <s v="WATERMELONS, SEEDLESS"/>
    <x v="0"/>
    <m/>
    <s v="CTNS"/>
    <s v="RED FLESH MINIATURE"/>
    <x v="45"/>
    <s v="CENTRAL ARIZONA"/>
    <n v="510000"/>
    <s v="Truck"/>
    <n v="6000"/>
    <m/>
    <n v="2023"/>
    <m/>
    <m/>
    <m/>
  </r>
  <r>
    <s v="WATERMELONS, SEEDLESS"/>
    <x v="0"/>
    <m/>
    <s v="CTNS"/>
    <s v="RED FLESH MINIATURE"/>
    <x v="46"/>
    <s v="CENTRAL ARIZONA"/>
    <n v="510000"/>
    <s v="Truck"/>
    <n v="6000"/>
    <m/>
    <n v="2023"/>
    <m/>
    <m/>
    <m/>
  </r>
  <r>
    <s v="WATERMELONS, SEEDLESS"/>
    <x v="0"/>
    <m/>
    <s v="CTNS"/>
    <s v="RED FLESH MINIATURE"/>
    <x v="47"/>
    <s v="CENTRAL ARIZONA"/>
    <n v="510000"/>
    <s v="Truck"/>
    <n v="6000"/>
    <m/>
    <n v="2023"/>
    <m/>
    <m/>
    <m/>
  </r>
  <r>
    <s v="WATERMELONS, SEEDLESS"/>
    <x v="0"/>
    <m/>
    <s v="CTNS"/>
    <s v="RED FLESH MINIATURE"/>
    <x v="48"/>
    <s v="CENTRAL ARIZONA"/>
    <n v="510000"/>
    <s v="Truck"/>
    <n v="6000"/>
    <m/>
    <n v="2023"/>
    <m/>
    <m/>
    <m/>
  </r>
  <r>
    <s v="WATERMELONS, SEEDLESS"/>
    <x v="0"/>
    <m/>
    <s v="CTNS"/>
    <s v="RED FLESH MINIATURE"/>
    <x v="49"/>
    <s v="CENTRAL ARIZONA"/>
    <n v="510000"/>
    <s v="Truck"/>
    <n v="6000"/>
    <m/>
    <n v="2023"/>
    <m/>
    <m/>
    <m/>
  </r>
  <r>
    <s v="WATERMELONS, SEEDLESS"/>
    <x v="0"/>
    <m/>
    <s v="CTNS"/>
    <s v="RED FLESH MINIATURE"/>
    <x v="50"/>
    <s v="CENTRAL ARIZONA"/>
    <n v="510000"/>
    <s v="Truck"/>
    <n v="6000"/>
    <m/>
    <n v="2023"/>
    <m/>
    <m/>
    <m/>
  </r>
  <r>
    <s v="WATERMELONS, SEEDLESS"/>
    <x v="0"/>
    <m/>
    <s v="CTNS"/>
    <s v="RED FLESH MINIATURE"/>
    <x v="51"/>
    <s v="CENTRAL ARIZONA"/>
    <n v="510000"/>
    <s v="Truck"/>
    <n v="6000"/>
    <m/>
    <n v="2023"/>
    <m/>
    <m/>
    <m/>
  </r>
  <r>
    <s v="WATERMELONS, SEEDLESS"/>
    <x v="0"/>
    <m/>
    <s v="CTNS"/>
    <s v="RED FLESH MINIATURE"/>
    <x v="52"/>
    <s v="CENTRAL ARIZONA"/>
    <n v="430000"/>
    <s v="Truck"/>
    <n v="5000"/>
    <m/>
    <n v="2023"/>
    <m/>
    <m/>
    <m/>
  </r>
  <r>
    <s v="WATERMELONS, SEEDLESS"/>
    <x v="0"/>
    <m/>
    <s v="CTNS"/>
    <s v="RED FLESH MINIATURE"/>
    <x v="53"/>
    <s v="CENTRAL ARIZONA"/>
    <n v="210000"/>
    <s v="Truck"/>
    <n v="2500"/>
    <m/>
    <n v="2023"/>
    <m/>
    <m/>
    <m/>
  </r>
  <r>
    <s v="WATERMELONS, SEEDLESS"/>
    <x v="0"/>
    <m/>
    <s v="CTNS"/>
    <s v="RED FLESH MINIATURE"/>
    <x v="54"/>
    <s v="CENTRAL ARIZONA"/>
    <n v="210000"/>
    <s v="Truck"/>
    <n v="2500"/>
    <m/>
    <n v="2023"/>
    <m/>
    <m/>
    <m/>
  </r>
  <r>
    <s v="WATERMELONS"/>
    <x v="1"/>
    <m/>
    <m/>
    <m/>
    <x v="60"/>
    <s v="IMPORTS THROUGH PHILADELPHIA-CAMDEN"/>
    <n v="250000"/>
    <s v="Boat"/>
    <m/>
    <m/>
    <n v="2023"/>
    <m/>
    <s v="Import"/>
    <m/>
  </r>
  <r>
    <s v="WATERMELONS, SEEDLESS"/>
    <x v="1"/>
    <m/>
    <m/>
    <m/>
    <x v="61"/>
    <s v="IMPORTS THROUGH PHILADELPHIA-CAMDEN"/>
    <n v="80000"/>
    <s v="Boat"/>
    <m/>
    <m/>
    <n v="2022"/>
    <m/>
    <s v="Import"/>
    <m/>
  </r>
  <r>
    <s v="WATERMELONS, SEEDLESS"/>
    <x v="1"/>
    <m/>
    <m/>
    <m/>
    <x v="62"/>
    <s v="IMPORTS THROUGH PHILADELPHIA-CAMDEN"/>
    <n v="130000"/>
    <s v="Boat"/>
    <m/>
    <m/>
    <n v="2022"/>
    <m/>
    <s v="Import"/>
    <m/>
  </r>
  <r>
    <s v="WATERMELONS, SEEDLESS"/>
    <x v="1"/>
    <m/>
    <m/>
    <m/>
    <x v="63"/>
    <s v="IMPORTS THROUGH PHILADELPHIA-CAMDEN"/>
    <n v="150000"/>
    <s v="Boat"/>
    <m/>
    <m/>
    <n v="2022"/>
    <m/>
    <s v="Import"/>
    <m/>
  </r>
  <r>
    <s v="WATERMELONS, SEEDLESS"/>
    <x v="1"/>
    <m/>
    <m/>
    <m/>
    <x v="64"/>
    <s v="IMPORTS THROUGH PHILADELPHIA-CAMDEN"/>
    <n v="90000"/>
    <s v="Boat"/>
    <m/>
    <m/>
    <n v="2022"/>
    <m/>
    <s v="Import"/>
    <s v="added for 01/24/2023 on 01/25/2023"/>
  </r>
  <r>
    <s v="WATERMELONS, SEEDLESS"/>
    <x v="1"/>
    <m/>
    <m/>
    <m/>
    <x v="65"/>
    <s v="IMPORTS THROUGH PHILADELPHIA-CAMDEN"/>
    <n v="80000"/>
    <s v="Boat"/>
    <m/>
    <m/>
    <n v="2022"/>
    <m/>
    <s v="Import"/>
    <m/>
  </r>
  <r>
    <s v="WATERMELONS, SEEDLESS"/>
    <x v="1"/>
    <m/>
    <m/>
    <m/>
    <x v="66"/>
    <s v="IMPORTS THROUGH PHILADELPHIA-CAMDEN"/>
    <n v="120000"/>
    <s v="Boat"/>
    <m/>
    <m/>
    <n v="2022"/>
    <m/>
    <s v="Import"/>
    <m/>
  </r>
  <r>
    <s v="WATERMELONS, SEEDLESS"/>
    <x v="1"/>
    <m/>
    <m/>
    <m/>
    <x v="67"/>
    <s v="IMPORTS THROUGH PHILADELPHIA-CAMDEN"/>
    <n v="160000"/>
    <s v="Boat"/>
    <m/>
    <m/>
    <n v="2022"/>
    <m/>
    <s v="Import"/>
    <m/>
  </r>
  <r>
    <s v="WATERMELONS, SEEDLESS"/>
    <x v="1"/>
    <m/>
    <m/>
    <m/>
    <x v="68"/>
    <s v="IMPORTS THROUGH PHILADELPHIA-CAMDEN"/>
    <n v="80000"/>
    <s v="Boat"/>
    <m/>
    <m/>
    <n v="2022"/>
    <m/>
    <s v="Import"/>
    <m/>
  </r>
  <r>
    <s v="WATERMELONS, SEEDLESS"/>
    <x v="1"/>
    <m/>
    <m/>
    <m/>
    <x v="69"/>
    <s v="IMPORTS THROUGH PHILADELPHIA-CAMDEN"/>
    <n v="110000"/>
    <s v="Boat"/>
    <m/>
    <m/>
    <n v="2022"/>
    <m/>
    <s v="Import"/>
    <m/>
  </r>
  <r>
    <s v="WATERMELONS, SEEDLESS"/>
    <x v="1"/>
    <m/>
    <m/>
    <m/>
    <x v="70"/>
    <s v="IMPORTS THROUGH PHILADELPHIA-CAMDEN"/>
    <n v="70000"/>
    <s v="Boat"/>
    <m/>
    <m/>
    <n v="2022"/>
    <m/>
    <s v="Import"/>
    <m/>
  </r>
  <r>
    <s v="WATERMELONS, SEEDLESS"/>
    <x v="1"/>
    <m/>
    <m/>
    <m/>
    <x v="71"/>
    <s v="IMPORTS THROUGH PHILADELPHIA-CAMDEN"/>
    <n v="70000"/>
    <s v="Boat"/>
    <m/>
    <m/>
    <n v="2022"/>
    <m/>
    <s v="Import"/>
    <m/>
  </r>
  <r>
    <s v="WATERMELONS, SEEDLESS"/>
    <x v="1"/>
    <m/>
    <m/>
    <m/>
    <x v="72"/>
    <s v="IMPORTS THROUGH PHILADELPHIA-CAMDEN"/>
    <n v="80000"/>
    <s v="Boat"/>
    <m/>
    <m/>
    <n v="2023"/>
    <m/>
    <s v="Import"/>
    <m/>
  </r>
  <r>
    <s v="WATERMELONS, SEEDLESS"/>
    <x v="1"/>
    <m/>
    <m/>
    <m/>
    <x v="73"/>
    <s v="IMPORTS THROUGH PHILADELPHIA-CAMDEN"/>
    <n v="170000"/>
    <s v="Boat"/>
    <m/>
    <m/>
    <n v="2023"/>
    <m/>
    <s v="Import"/>
    <m/>
  </r>
  <r>
    <s v="WATERMELONS, SEEDLESS"/>
    <x v="1"/>
    <m/>
    <m/>
    <m/>
    <x v="74"/>
    <s v="IMPORTS THROUGH LOS ANGELES AIRPORT"/>
    <n v="0"/>
    <s v="Air"/>
    <m/>
    <m/>
    <n v="2023"/>
    <m/>
    <s v="Import"/>
    <m/>
  </r>
  <r>
    <s v="WATERMELONS, SEEDLESS"/>
    <x v="1"/>
    <m/>
    <m/>
    <m/>
    <x v="75"/>
    <s v="IMPORTS THROUGH PHILADELPHIA-CAMDEN"/>
    <n v="120000"/>
    <s v="Boat"/>
    <m/>
    <m/>
    <n v="2023"/>
    <m/>
    <s v="Import"/>
    <m/>
  </r>
  <r>
    <s v="WATERMELONS, SEEDLESS"/>
    <x v="1"/>
    <m/>
    <m/>
    <m/>
    <x v="76"/>
    <s v="IMPORTS THROUGH PHILADELPHIA-CAMDEN"/>
    <n v="130000"/>
    <s v="Boat"/>
    <m/>
    <m/>
    <n v="2023"/>
    <m/>
    <s v="Import"/>
    <m/>
  </r>
  <r>
    <s v="WATERMELONS, SEEDLESS"/>
    <x v="1"/>
    <m/>
    <m/>
    <m/>
    <x v="77"/>
    <s v="IMPORTS THROUGH PHILADELPHIA-CAMDEN"/>
    <n v="80000"/>
    <s v="Boat"/>
    <m/>
    <m/>
    <n v="2023"/>
    <m/>
    <s v="Import"/>
    <m/>
  </r>
  <r>
    <s v="WATERMELONS, SEEDLESS"/>
    <x v="1"/>
    <m/>
    <m/>
    <m/>
    <x v="78"/>
    <s v="IMPORTS THROUGH PHILADELPHIA-CAMDEN"/>
    <n v="120000"/>
    <s v="Boat"/>
    <m/>
    <m/>
    <n v="2023"/>
    <m/>
    <s v="Import"/>
    <m/>
  </r>
  <r>
    <s v="WATERMELONS, SEEDLESS"/>
    <x v="1"/>
    <m/>
    <m/>
    <m/>
    <x v="79"/>
    <s v="IMPORTS THROUGH PHILADELPHIA-CAMDEN"/>
    <n v="50000"/>
    <s v="Boat"/>
    <m/>
    <m/>
    <n v="2023"/>
    <m/>
    <s v="Import"/>
    <m/>
  </r>
  <r>
    <s v="WATERMELONS, SEEDLESS"/>
    <x v="1"/>
    <m/>
    <m/>
    <m/>
    <x v="80"/>
    <s v="IMPORTS THROUGH PHILADELPHIA-CAMDEN"/>
    <n v="90000"/>
    <s v="Boat"/>
    <m/>
    <m/>
    <n v="2023"/>
    <m/>
    <s v="Import"/>
    <m/>
  </r>
  <r>
    <s v="WATERMELONS, SEEDLESS"/>
    <x v="1"/>
    <m/>
    <m/>
    <m/>
    <x v="81"/>
    <s v="IMPORTS THROUGH PHILADELPHIA-CAMDEN"/>
    <n v="80000"/>
    <s v="Boat"/>
    <m/>
    <m/>
    <n v="2023"/>
    <m/>
    <s v="Import"/>
    <m/>
  </r>
  <r>
    <s v="WATERMELONS, SEEDLESS"/>
    <x v="1"/>
    <m/>
    <m/>
    <m/>
    <x v="82"/>
    <s v="IMPORTS THROUGH PHILADELPHIA-CAMDEN"/>
    <n v="200000"/>
    <s v="Boat"/>
    <m/>
    <m/>
    <n v="2023"/>
    <m/>
    <s v="Import"/>
    <m/>
  </r>
  <r>
    <s v="WATERMELONS, SEEDLESS"/>
    <x v="1"/>
    <m/>
    <m/>
    <m/>
    <x v="83"/>
    <s v="IMPORTS THROUGH PHILADELPHIA-CAMDEN"/>
    <n v="100000"/>
    <s v="Boat"/>
    <m/>
    <m/>
    <n v="2023"/>
    <m/>
    <s v="Import"/>
    <m/>
  </r>
  <r>
    <s v="WATERMELONS, SEEDED"/>
    <x v="2"/>
    <m/>
    <s v="BINS 24 INCH"/>
    <m/>
    <x v="30"/>
    <s v="SAN JOAQUIN VALLEY DISTRICT"/>
    <n v="30000"/>
    <s v="Truck"/>
    <n v="48"/>
    <m/>
    <n v="2023"/>
    <m/>
    <m/>
    <m/>
  </r>
  <r>
    <s v="WATERMELONS, SEEDED"/>
    <x v="2"/>
    <m/>
    <s v="BINS 24 INCH"/>
    <m/>
    <x v="31"/>
    <s v="SAN JOAQUIN VALLEY DISTRICT"/>
    <n v="30000"/>
    <s v="Truck"/>
    <n v="39"/>
    <m/>
    <n v="2023"/>
    <m/>
    <m/>
    <m/>
  </r>
  <r>
    <s v="WATERMELONS, SEEDED"/>
    <x v="2"/>
    <m/>
    <s v="BINS 24 INCH"/>
    <m/>
    <x v="32"/>
    <s v="SAN JOAQUIN VALLEY DISTRICT"/>
    <n v="40000"/>
    <s v="Truck"/>
    <n v="55"/>
    <m/>
    <n v="2023"/>
    <m/>
    <m/>
    <m/>
  </r>
  <r>
    <s v="WATERMELONS, SEEDED"/>
    <x v="2"/>
    <m/>
    <s v="BINS 24 INCH"/>
    <m/>
    <x v="33"/>
    <s v="SAN JOAQUIN VALLEY DISTRICT"/>
    <n v="40000"/>
    <s v="Truck"/>
    <n v="55"/>
    <m/>
    <n v="2023"/>
    <m/>
    <m/>
    <m/>
  </r>
  <r>
    <s v="WATERMELONS, SEEDED"/>
    <x v="2"/>
    <m/>
    <s v="BINS 24 INCH"/>
    <m/>
    <x v="34"/>
    <s v="SAN JOAQUIN VALLEY DISTRICT"/>
    <n v="40000"/>
    <s v="Truck"/>
    <n v="55"/>
    <m/>
    <n v="2023"/>
    <m/>
    <m/>
    <m/>
  </r>
  <r>
    <s v="WATERMELONS, SEEDED"/>
    <x v="2"/>
    <m/>
    <s v="BINS 24 INCH"/>
    <m/>
    <x v="35"/>
    <s v="SAN JOAQUIN VALLEY DISTRICT"/>
    <n v="100000"/>
    <s v="Truck"/>
    <n v="139"/>
    <m/>
    <n v="2023"/>
    <m/>
    <m/>
    <m/>
  </r>
  <r>
    <s v="WATERMELONS, SEEDED"/>
    <x v="2"/>
    <m/>
    <s v="BINS 24 INCH"/>
    <m/>
    <x v="36"/>
    <s v="SAN JOAQUIN VALLEY DISTRICT"/>
    <n v="80000"/>
    <s v="Truck"/>
    <n v="110"/>
    <m/>
    <n v="2023"/>
    <m/>
    <m/>
    <m/>
  </r>
  <r>
    <s v="WATERMELONS, SEEDED"/>
    <x v="2"/>
    <m/>
    <s v="BINS 24 INCH"/>
    <m/>
    <x v="37"/>
    <s v="SAN JOAQUIN VALLEY DISTRICT"/>
    <n v="40000"/>
    <s v="Truck"/>
    <n v="57"/>
    <m/>
    <n v="2023"/>
    <m/>
    <m/>
    <m/>
  </r>
  <r>
    <s v="WATERMELONS, SEEDED"/>
    <x v="2"/>
    <m/>
    <s v="BINS 24 INCH"/>
    <m/>
    <x v="38"/>
    <s v="SAN JOAQUIN VALLEY DISTRICT"/>
    <n v="90000"/>
    <s v="Truck"/>
    <n v="120"/>
    <m/>
    <n v="2023"/>
    <m/>
    <m/>
    <m/>
  </r>
  <r>
    <s v="WATERMELONS, SEEDED"/>
    <x v="2"/>
    <m/>
    <s v="BINS 24 INCH"/>
    <m/>
    <x v="39"/>
    <s v="SAN JOAQUIN VALLEY DISTRICT"/>
    <n v="180000"/>
    <s v="Truck"/>
    <n v="243"/>
    <m/>
    <n v="2023"/>
    <m/>
    <m/>
    <m/>
  </r>
  <r>
    <s v="WATERMELONS, SEEDED"/>
    <x v="2"/>
    <m/>
    <s v="BINS 24 INCH"/>
    <m/>
    <x v="40"/>
    <s v="SAN JOAQUIN VALLEY DISTRICT"/>
    <n v="80000"/>
    <s v="Truck"/>
    <n v="110"/>
    <m/>
    <n v="2023"/>
    <m/>
    <m/>
    <m/>
  </r>
  <r>
    <s v="WATERMELONS, SEEDED"/>
    <x v="2"/>
    <m/>
    <s v="BINS 24 INCH"/>
    <m/>
    <x v="41"/>
    <s v="SAN JOAQUIN VALLEY DISTRICT"/>
    <n v="30000"/>
    <s v="Truck"/>
    <n v="45"/>
    <m/>
    <n v="2023"/>
    <m/>
    <m/>
    <m/>
  </r>
  <r>
    <s v="WATERMELONS, SEEDED"/>
    <x v="2"/>
    <m/>
    <s v="BINS 24 INCH"/>
    <m/>
    <x v="42"/>
    <s v="SAN JOAQUIN VALLEY DISTRICT"/>
    <n v="40000"/>
    <s v="Truck"/>
    <n v="59"/>
    <m/>
    <n v="2023"/>
    <m/>
    <m/>
    <m/>
  </r>
  <r>
    <s v="WATERMELONS, SEEDED"/>
    <x v="2"/>
    <m/>
    <s v="BINS 24 INCH"/>
    <m/>
    <x v="43"/>
    <s v="SAN JOAQUIN VALLEY DISTRICT"/>
    <n v="20000"/>
    <s v="Truck"/>
    <n v="23"/>
    <m/>
    <n v="2023"/>
    <m/>
    <m/>
    <m/>
  </r>
  <r>
    <s v="WATERMELONS, SEEDED"/>
    <x v="2"/>
    <m/>
    <s v="BINS 24 INCH"/>
    <m/>
    <x v="45"/>
    <s v="SAN JOAQUIN VALLEY DISTRICT"/>
    <n v="350000"/>
    <s v="Truck"/>
    <n v="482"/>
    <m/>
    <n v="2023"/>
    <m/>
    <m/>
    <m/>
  </r>
  <r>
    <s v="WATERMELONS, SEEDED"/>
    <x v="2"/>
    <m/>
    <s v="BINS 24 INCH"/>
    <m/>
    <x v="45"/>
    <s v="SAN JOAQUIN VALLEY DISTRICT"/>
    <n v="80000"/>
    <s v="Truck"/>
    <n v="110"/>
    <m/>
    <n v="2023"/>
    <m/>
    <m/>
    <s v="added for 07/17/2023 on 07/18/2023"/>
  </r>
  <r>
    <s v="WATERMELONS, SEEDED"/>
    <x v="2"/>
    <m/>
    <s v="BINS 24 INCH"/>
    <m/>
    <x v="46"/>
    <s v="SAN JOAQUIN VALLEY DISTRICT"/>
    <n v="100000"/>
    <s v="Truck"/>
    <n v="141"/>
    <m/>
    <n v="2023"/>
    <m/>
    <m/>
    <m/>
  </r>
  <r>
    <s v="WATERMELONS, SEEDED"/>
    <x v="2"/>
    <m/>
    <s v="BINS 24 INCH"/>
    <m/>
    <x v="47"/>
    <s v="SAN JOAQUIN VALLEY DISTRICT"/>
    <n v="100000"/>
    <s v="Truck"/>
    <n v="141"/>
    <m/>
    <n v="2023"/>
    <m/>
    <m/>
    <m/>
  </r>
  <r>
    <s v="WATERMELONS, SEEDED"/>
    <x v="2"/>
    <m/>
    <s v="BINS 24 INCH"/>
    <m/>
    <x v="48"/>
    <s v="SAN JOAQUIN VALLEY DISTRICT"/>
    <n v="100000"/>
    <s v="Truck"/>
    <n v="141"/>
    <m/>
    <n v="2023"/>
    <m/>
    <m/>
    <m/>
  </r>
  <r>
    <s v="WATERMELONS, SEEDED"/>
    <x v="2"/>
    <m/>
    <s v="BINS 24 INCH"/>
    <m/>
    <x v="49"/>
    <s v="SAN JOAQUIN VALLEY DISTRICT"/>
    <n v="90000"/>
    <s v="Truck"/>
    <n v="130"/>
    <m/>
    <n v="2023"/>
    <m/>
    <m/>
    <m/>
  </r>
  <r>
    <s v="WATERMELONS, SEEDED"/>
    <x v="2"/>
    <m/>
    <s v="BINS 24 INCH"/>
    <m/>
    <x v="50"/>
    <s v="SAN JOAQUIN VALLEY DISTRICT"/>
    <n v="100000"/>
    <s v="Truck"/>
    <n v="140"/>
    <m/>
    <n v="2023"/>
    <m/>
    <m/>
    <m/>
  </r>
  <r>
    <s v="WATERMELONS, SEEDED"/>
    <x v="2"/>
    <m/>
    <s v="BINS 24 INCH"/>
    <m/>
    <x v="51"/>
    <s v="SAN JOAQUIN VALLEY DISTRICT"/>
    <n v="450000"/>
    <s v="Truck"/>
    <n v="619"/>
    <m/>
    <n v="2023"/>
    <m/>
    <m/>
    <m/>
  </r>
  <r>
    <s v="WATERMELONS, SEEDED"/>
    <x v="2"/>
    <m/>
    <s v="BINS 24 INCH"/>
    <m/>
    <x v="52"/>
    <s v="SAN JOAQUIN VALLEY DISTRICT"/>
    <n v="130000"/>
    <s v="Truck"/>
    <n v="177"/>
    <m/>
    <n v="2023"/>
    <m/>
    <m/>
    <m/>
  </r>
  <r>
    <s v="WATERMELONS, SEEDED"/>
    <x v="2"/>
    <m/>
    <s v="BINS 24 INCH"/>
    <m/>
    <x v="53"/>
    <s v="SAN JOAQUIN VALLEY DISTRICT"/>
    <n v="80000"/>
    <s v="Truck"/>
    <n v="113"/>
    <m/>
    <n v="2023"/>
    <m/>
    <m/>
    <m/>
  </r>
  <r>
    <s v="WATERMELONS, SEEDED"/>
    <x v="2"/>
    <m/>
    <s v="BINS 24 INCH"/>
    <m/>
    <x v="54"/>
    <s v="SAN JOAQUIN VALLEY DISTRICT"/>
    <n v="280000"/>
    <s v="Truck"/>
    <n v="387"/>
    <m/>
    <n v="2023"/>
    <m/>
    <m/>
    <m/>
  </r>
  <r>
    <s v="WATERMELONS, SEEDED"/>
    <x v="2"/>
    <m/>
    <s v="BINS 24 INCH"/>
    <m/>
    <x v="84"/>
    <s v="SAN JOAQUIN VALLEY DISTRICT"/>
    <n v="160000"/>
    <s v="Truck"/>
    <n v="221"/>
    <m/>
    <n v="2023"/>
    <m/>
    <m/>
    <m/>
  </r>
  <r>
    <s v="WATERMELONS, SEEDED"/>
    <x v="2"/>
    <m/>
    <s v="BINS 24 INCH"/>
    <m/>
    <x v="85"/>
    <s v="SAN JOAQUIN VALLEY DISTRICT"/>
    <n v="320000"/>
    <s v="Truck"/>
    <n v="441"/>
    <m/>
    <n v="2023"/>
    <m/>
    <m/>
    <m/>
  </r>
  <r>
    <s v="WATERMELONS, SEEDED"/>
    <x v="2"/>
    <m/>
    <s v="BINS 24 INCH"/>
    <m/>
    <x v="86"/>
    <s v="SAN JOAQUIN VALLEY DISTRICT"/>
    <n v="320000"/>
    <s v="Truck"/>
    <n v="441"/>
    <m/>
    <n v="2023"/>
    <m/>
    <m/>
    <m/>
  </r>
  <r>
    <s v="WATERMELONS, SEEDED"/>
    <x v="2"/>
    <m/>
    <s v="BINS 24 INCH"/>
    <m/>
    <x v="87"/>
    <s v="SAN JOAQUIN VALLEY DISTRICT"/>
    <n v="120000"/>
    <s v="Truck"/>
    <n v="166"/>
    <m/>
    <n v="2023"/>
    <m/>
    <m/>
    <m/>
  </r>
  <r>
    <s v="WATERMELONS, SEEDED"/>
    <x v="2"/>
    <m/>
    <s v="BINS 24 INCH"/>
    <m/>
    <x v="88"/>
    <s v="SAN JOAQUIN VALLEY DISTRICT"/>
    <n v="120000"/>
    <s v="Truck"/>
    <n v="166"/>
    <m/>
    <n v="2023"/>
    <m/>
    <m/>
    <m/>
  </r>
  <r>
    <s v="WATERMELONS, SEEDED"/>
    <x v="2"/>
    <m/>
    <s v="BINS 24 INCH"/>
    <m/>
    <x v="89"/>
    <s v="SAN JOAQUIN VALLEY DISTRICT"/>
    <n v="280000"/>
    <s v="Truck"/>
    <n v="386"/>
    <m/>
    <n v="2023"/>
    <m/>
    <m/>
    <m/>
  </r>
  <r>
    <s v="WATERMELONS, SEEDED"/>
    <x v="2"/>
    <m/>
    <s v="BINS 24 INCH"/>
    <m/>
    <x v="90"/>
    <s v="SAN JOAQUIN VALLEY DISTRICT"/>
    <n v="360000"/>
    <s v="Truck"/>
    <n v="497"/>
    <m/>
    <n v="2023"/>
    <m/>
    <m/>
    <m/>
  </r>
  <r>
    <s v="WATERMELONS, SEEDED"/>
    <x v="2"/>
    <m/>
    <s v="BINS 24 INCH"/>
    <m/>
    <x v="91"/>
    <s v="SAN JOAQUIN VALLEY DISTRICT"/>
    <n v="280000"/>
    <s v="Truck"/>
    <n v="386"/>
    <m/>
    <n v="2023"/>
    <m/>
    <m/>
    <m/>
  </r>
  <r>
    <s v="WATERMELONS, SEEDED"/>
    <x v="2"/>
    <m/>
    <s v="BINS 24 INCH"/>
    <m/>
    <x v="92"/>
    <s v="SAN JOAQUIN VALLEY DISTRICT"/>
    <n v="120000"/>
    <s v="Truck"/>
    <n v="166"/>
    <m/>
    <n v="2023"/>
    <m/>
    <m/>
    <m/>
  </r>
  <r>
    <s v="WATERMELONS, SEEDED"/>
    <x v="2"/>
    <m/>
    <s v="BINS 24 INCH"/>
    <m/>
    <x v="93"/>
    <s v="SAN JOAQUIN VALLEY DISTRICT"/>
    <n v="240000"/>
    <s v="Truck"/>
    <n v="331"/>
    <m/>
    <n v="2023"/>
    <m/>
    <m/>
    <m/>
  </r>
  <r>
    <s v="WATERMELONS, SEEDED"/>
    <x v="2"/>
    <m/>
    <s v="BINS 24 INCH"/>
    <m/>
    <x v="94"/>
    <s v="SAN JOAQUIN VALLEY DISTRICT"/>
    <n v="200000"/>
    <s v="Truck"/>
    <n v="276"/>
    <m/>
    <n v="2023"/>
    <m/>
    <m/>
    <m/>
  </r>
  <r>
    <s v="WATERMELONS, SEEDED"/>
    <x v="2"/>
    <m/>
    <s v="BINS 24 INCH"/>
    <m/>
    <x v="95"/>
    <s v="SAN JOAQUIN VALLEY DISTRICT"/>
    <n v="360000"/>
    <s v="Truck"/>
    <n v="497"/>
    <m/>
    <n v="2023"/>
    <m/>
    <m/>
    <m/>
  </r>
  <r>
    <s v="WATERMELONS, SEEDED"/>
    <x v="2"/>
    <m/>
    <s v="BINS 24 INCH"/>
    <m/>
    <x v="96"/>
    <s v="SAN JOAQUIN VALLEY DISTRICT"/>
    <n v="200000"/>
    <s v="Truck"/>
    <n v="276"/>
    <m/>
    <n v="2023"/>
    <m/>
    <m/>
    <m/>
  </r>
  <r>
    <s v="WATERMELONS, SEEDED"/>
    <x v="2"/>
    <m/>
    <s v="BINS 24 INCH"/>
    <m/>
    <x v="97"/>
    <s v="SAN JOAQUIN VALLEY DISTRICT"/>
    <n v="360000"/>
    <s v="Truck"/>
    <n v="497"/>
    <m/>
    <n v="2023"/>
    <m/>
    <m/>
    <m/>
  </r>
  <r>
    <s v="WATERMELONS, SEEDED"/>
    <x v="2"/>
    <m/>
    <s v="BINS 24 INCH"/>
    <m/>
    <x v="98"/>
    <s v="SAN JOAQUIN VALLEY DISTRICT"/>
    <n v="360000"/>
    <s v="Truck"/>
    <n v="497"/>
    <m/>
    <n v="2023"/>
    <m/>
    <m/>
    <m/>
  </r>
  <r>
    <s v="WATERMELONS, SEEDED"/>
    <x v="2"/>
    <m/>
    <s v="BINS 24 INCH"/>
    <m/>
    <x v="99"/>
    <s v="SAN JOAQUIN VALLEY DISTRICT"/>
    <n v="360000"/>
    <s v="Truck"/>
    <n v="497"/>
    <m/>
    <n v="2023"/>
    <m/>
    <m/>
    <m/>
  </r>
  <r>
    <s v="WATERMELONS, SEEDED"/>
    <x v="2"/>
    <m/>
    <s v="BINS 24 INCH"/>
    <m/>
    <x v="100"/>
    <s v="SAN JOAQUIN VALLEY DISTRICT"/>
    <n v="360000"/>
    <s v="Truck"/>
    <n v="497"/>
    <m/>
    <n v="2023"/>
    <m/>
    <m/>
    <m/>
  </r>
  <r>
    <s v="WATERMELONS, SEEDED"/>
    <x v="2"/>
    <m/>
    <s v="BINS 24 INCH"/>
    <m/>
    <x v="101"/>
    <s v="SAN JOAQUIN VALLEY DISTRICT"/>
    <n v="360000"/>
    <s v="Truck"/>
    <n v="497"/>
    <m/>
    <n v="2023"/>
    <m/>
    <m/>
    <m/>
  </r>
  <r>
    <s v="WATERMELONS, SEEDED"/>
    <x v="2"/>
    <m/>
    <s v="BINS 24 INCH"/>
    <m/>
    <x v="102"/>
    <s v="SAN JOAQUIN VALLEY DISTRICT"/>
    <n v="360000"/>
    <s v="Truck"/>
    <n v="497"/>
    <m/>
    <n v="2023"/>
    <m/>
    <m/>
    <m/>
  </r>
  <r>
    <s v="WATERMELONS, SEEDED"/>
    <x v="2"/>
    <m/>
    <s v="BINS 24 INCH"/>
    <m/>
    <x v="103"/>
    <s v="SAN JOAQUIN VALLEY DISTRICT"/>
    <n v="360000"/>
    <s v="Truck"/>
    <n v="497"/>
    <m/>
    <n v="2023"/>
    <m/>
    <m/>
    <m/>
  </r>
  <r>
    <s v="WATERMELONS, SEEDED"/>
    <x v="2"/>
    <m/>
    <s v="BINS 24 INCH"/>
    <m/>
    <x v="104"/>
    <s v="SAN JOAQUIN VALLEY DISTRICT"/>
    <n v="320000"/>
    <s v="Truck"/>
    <n v="441"/>
    <m/>
    <n v="2023"/>
    <m/>
    <m/>
    <m/>
  </r>
  <r>
    <s v="WATERMELONS, SEEDED"/>
    <x v="2"/>
    <m/>
    <s v="BINS 24 INCH"/>
    <m/>
    <x v="105"/>
    <s v="SAN JOAQUIN VALLEY DISTRICT"/>
    <n v="320000"/>
    <s v="Truck"/>
    <n v="441"/>
    <m/>
    <n v="2023"/>
    <m/>
    <m/>
    <m/>
  </r>
  <r>
    <s v="WATERMELONS, SEEDED"/>
    <x v="2"/>
    <m/>
    <s v="BINS 24 INCH"/>
    <m/>
    <x v="106"/>
    <s v="SAN JOAQUIN VALLEY DISTRICT"/>
    <n v="400000"/>
    <s v="Truck"/>
    <n v="552"/>
    <m/>
    <n v="2023"/>
    <m/>
    <m/>
    <m/>
  </r>
  <r>
    <s v="WATERMELONS, SEEDED"/>
    <x v="2"/>
    <m/>
    <s v="BINS 24 INCH"/>
    <m/>
    <x v="107"/>
    <s v="SAN JOAQUIN VALLEY DISTRICT"/>
    <n v="360000"/>
    <s v="Truck"/>
    <n v="497"/>
    <m/>
    <n v="2023"/>
    <m/>
    <m/>
    <m/>
  </r>
  <r>
    <s v="WATERMELONS, SEEDED"/>
    <x v="2"/>
    <m/>
    <s v="BINS 24 INCH"/>
    <m/>
    <x v="108"/>
    <s v="SAN JOAQUIN VALLEY DISTRICT"/>
    <n v="320000"/>
    <s v="Truck"/>
    <n v="441"/>
    <m/>
    <n v="2023"/>
    <m/>
    <m/>
    <m/>
  </r>
  <r>
    <s v="WATERMELONS, SEEDED"/>
    <x v="2"/>
    <m/>
    <s v="BINS 24 INCH"/>
    <m/>
    <x v="109"/>
    <s v="SAN JOAQUIN VALLEY DISTRICT"/>
    <n v="400000"/>
    <s v="Truck"/>
    <n v="552"/>
    <m/>
    <n v="2023"/>
    <m/>
    <m/>
    <m/>
  </r>
  <r>
    <s v="WATERMELONS, SEEDED"/>
    <x v="2"/>
    <m/>
    <s v="BINS 24 INCH"/>
    <m/>
    <x v="110"/>
    <s v="SAN JOAQUIN VALLEY DISTRICT"/>
    <n v="400000"/>
    <s v="Truck"/>
    <n v="552"/>
    <m/>
    <n v="2023"/>
    <m/>
    <m/>
    <m/>
  </r>
  <r>
    <s v="WATERMELONS, SEEDED"/>
    <x v="2"/>
    <m/>
    <s v="BINS 24 INCH"/>
    <m/>
    <x v="111"/>
    <s v="SAN JOAQUIN VALLEY DISTRICT"/>
    <n v="400000"/>
    <s v="Truck"/>
    <n v="552"/>
    <m/>
    <n v="2023"/>
    <m/>
    <m/>
    <m/>
  </r>
  <r>
    <s v="WATERMELONS, SEEDED"/>
    <x v="2"/>
    <m/>
    <s v="BINS 24 INCH"/>
    <m/>
    <x v="112"/>
    <s v="SAN JOAQUIN VALLEY DISTRICT"/>
    <n v="400000"/>
    <s v="Truck"/>
    <n v="552"/>
    <m/>
    <n v="2023"/>
    <m/>
    <m/>
    <m/>
  </r>
  <r>
    <s v="WATERMELONS, SEEDED"/>
    <x v="2"/>
    <m/>
    <s v="BINS 24 INCH"/>
    <m/>
    <x v="113"/>
    <s v="SAN JOAQUIN VALLEY DISTRICT"/>
    <n v="80000"/>
    <s v="Truck"/>
    <n v="110"/>
    <m/>
    <n v="2023"/>
    <m/>
    <m/>
    <m/>
  </r>
  <r>
    <s v="WATERMELONS, SEEDED"/>
    <x v="2"/>
    <m/>
    <s v="BINS 24 INCH"/>
    <m/>
    <x v="114"/>
    <s v="SAN JOAQUIN VALLEY DISTRICT"/>
    <n v="80000"/>
    <s v="Truck"/>
    <n v="110"/>
    <m/>
    <n v="2023"/>
    <m/>
    <m/>
    <m/>
  </r>
  <r>
    <s v="WATERMELONS, SEEDED"/>
    <x v="2"/>
    <m/>
    <s v="BINS 24 INCH"/>
    <m/>
    <x v="115"/>
    <s v="SAN JOAQUIN VALLEY DISTRICT"/>
    <n v="80000"/>
    <s v="Truck"/>
    <n v="110"/>
    <m/>
    <n v="2023"/>
    <m/>
    <m/>
    <m/>
  </r>
  <r>
    <s v="WATERMELONS, SEEDED"/>
    <x v="2"/>
    <m/>
    <s v="BINS 24 INCH"/>
    <m/>
    <x v="116"/>
    <s v="SAN JOAQUIN VALLEY DISTRICT"/>
    <n v="120000"/>
    <s v="Truck"/>
    <n v="166"/>
    <m/>
    <n v="2023"/>
    <m/>
    <m/>
    <m/>
  </r>
  <r>
    <s v="WATERMELONS, SEEDED"/>
    <x v="2"/>
    <m/>
    <s v="BINS 24 INCH"/>
    <m/>
    <x v="117"/>
    <s v="SAN JOAQUIN VALLEY DISTRICT"/>
    <n v="120000"/>
    <s v="Truck"/>
    <n v="166"/>
    <m/>
    <n v="2023"/>
    <m/>
    <m/>
    <m/>
  </r>
  <r>
    <s v="WATERMELONS, SEEDED"/>
    <x v="2"/>
    <m/>
    <s v="BINS 24 INCH"/>
    <m/>
    <x v="118"/>
    <s v="SAN JOAQUIN VALLEY DISTRICT"/>
    <n v="120000"/>
    <s v="Truck"/>
    <n v="166"/>
    <m/>
    <n v="2023"/>
    <m/>
    <m/>
    <m/>
  </r>
  <r>
    <s v="WATERMELONS, SEEDED"/>
    <x v="2"/>
    <m/>
    <s v="BINS 24 INCH"/>
    <m/>
    <x v="119"/>
    <s v="SAN JOAQUIN VALLEY DISTRICT"/>
    <n v="80000"/>
    <s v="Truck"/>
    <n v="110"/>
    <m/>
    <n v="2023"/>
    <m/>
    <m/>
    <m/>
  </r>
  <r>
    <s v="WATERMELONS, SEEDED"/>
    <x v="2"/>
    <m/>
    <s v="BINS 24 INCH"/>
    <m/>
    <x v="120"/>
    <s v="SAN JOAQUIN VALLEY DISTRICT"/>
    <n v="80000"/>
    <s v="Truck"/>
    <n v="110"/>
    <m/>
    <n v="2023"/>
    <m/>
    <m/>
    <m/>
  </r>
  <r>
    <s v="WATERMELONS, SEEDED"/>
    <x v="2"/>
    <m/>
    <s v="BINS 24 INCH"/>
    <m/>
    <x v="121"/>
    <s v="SAN JOAQUIN VALLEY DISTRICT"/>
    <n v="120000"/>
    <s v="Truck"/>
    <n v="166"/>
    <m/>
    <n v="2023"/>
    <m/>
    <m/>
    <m/>
  </r>
  <r>
    <s v="WATERMELONS, SEEDED"/>
    <x v="2"/>
    <m/>
    <s v="BINS 24 INCH"/>
    <m/>
    <x v="122"/>
    <s v="SAN JOAQUIN VALLEY DISTRICT"/>
    <n v="100000"/>
    <s v="Truck"/>
    <n v="138"/>
    <m/>
    <n v="2023"/>
    <m/>
    <m/>
    <m/>
  </r>
  <r>
    <s v="WATERMELONS, SEEDED"/>
    <x v="2"/>
    <m/>
    <s v="BINS 24 INCH"/>
    <m/>
    <x v="123"/>
    <s v="SAN JOAQUIN VALLEY DISTRICT"/>
    <n v="160000"/>
    <s v="Truck"/>
    <n v="221"/>
    <m/>
    <n v="2023"/>
    <m/>
    <m/>
    <m/>
  </r>
  <r>
    <s v="WATERMELONS, SEEDED"/>
    <x v="2"/>
    <m/>
    <s v="BINS 24 INCH"/>
    <m/>
    <x v="124"/>
    <s v="SAN JOAQUIN VALLEY DISTRICT"/>
    <n v="200000"/>
    <s v="Truck"/>
    <n v="276"/>
    <m/>
    <n v="2023"/>
    <m/>
    <m/>
    <m/>
  </r>
  <r>
    <s v="WATERMELONS, SEEDED"/>
    <x v="2"/>
    <m/>
    <s v="BINS 24 INCH"/>
    <m/>
    <x v="125"/>
    <s v="SAN JOAQUIN VALLEY DISTRICT"/>
    <n v="120000"/>
    <s v="Truck"/>
    <n v="166"/>
    <m/>
    <n v="2023"/>
    <m/>
    <m/>
    <m/>
  </r>
  <r>
    <s v="WATERMELONS, SEEDED"/>
    <x v="2"/>
    <m/>
    <s v="BINS 24 INCH"/>
    <m/>
    <x v="126"/>
    <s v="SAN JOAQUIN VALLEY DISTRICT"/>
    <n v="80000"/>
    <s v="Truck"/>
    <n v="110"/>
    <m/>
    <n v="2023"/>
    <m/>
    <m/>
    <m/>
  </r>
  <r>
    <s v="WATERMELONS, SEEDED"/>
    <x v="2"/>
    <m/>
    <s v="BINS 24 INCH"/>
    <m/>
    <x v="127"/>
    <s v="SAN JOAQUIN VALLEY DISTRICT"/>
    <n v="100000"/>
    <s v="Truck"/>
    <n v="138"/>
    <m/>
    <n v="2023"/>
    <m/>
    <m/>
    <m/>
  </r>
  <r>
    <s v="WATERMELONS, SEEDED"/>
    <x v="2"/>
    <m/>
    <s v="BINS 24 INCH"/>
    <m/>
    <x v="72"/>
    <s v="SAN JOAQUIN VALLEY DISTRICT"/>
    <n v="100000"/>
    <s v="Truck"/>
    <n v="138"/>
    <m/>
    <n v="2023"/>
    <m/>
    <m/>
    <m/>
  </r>
  <r>
    <s v="WATERMELONS, SEEDED"/>
    <x v="2"/>
    <m/>
    <s v="BINS 24 INCH"/>
    <m/>
    <x v="128"/>
    <s v="SAN JOAQUIN VALLEY DISTRICT"/>
    <n v="100000"/>
    <s v="Truck"/>
    <n v="138"/>
    <m/>
    <n v="2023"/>
    <m/>
    <m/>
    <m/>
  </r>
  <r>
    <s v="WATERMELONS, SEEDED"/>
    <x v="2"/>
    <m/>
    <s v="BINS 24 INCH"/>
    <m/>
    <x v="129"/>
    <s v="SAN JOAQUIN VALLEY DISTRICT"/>
    <n v="120000"/>
    <s v="Truck"/>
    <n v="166"/>
    <m/>
    <n v="2023"/>
    <m/>
    <m/>
    <m/>
  </r>
  <r>
    <s v="WATERMELONS, SEEDED"/>
    <x v="2"/>
    <m/>
    <s v="BINS 24 INCH"/>
    <m/>
    <x v="130"/>
    <s v="SAN JOAQUIN VALLEY DISTRICT"/>
    <n v="100000"/>
    <s v="Truck"/>
    <n v="138"/>
    <m/>
    <n v="2023"/>
    <m/>
    <m/>
    <m/>
  </r>
  <r>
    <s v="WATERMELONS, SEEDED"/>
    <x v="2"/>
    <m/>
    <s v="BINS 24 INCH"/>
    <m/>
    <x v="131"/>
    <s v="SAN JOAQUIN VALLEY DISTRICT"/>
    <n v="100000"/>
    <s v="Truck"/>
    <n v="138"/>
    <m/>
    <n v="2023"/>
    <m/>
    <m/>
    <m/>
  </r>
  <r>
    <s v="WATERMELONS, SEEDED"/>
    <x v="2"/>
    <m/>
    <s v="BINS 24 INCH"/>
    <m/>
    <x v="132"/>
    <s v="SAN JOAQUIN VALLEY DISTRICT"/>
    <n v="120000"/>
    <s v="Truck"/>
    <n v="166"/>
    <m/>
    <n v="2023"/>
    <m/>
    <m/>
    <m/>
  </r>
  <r>
    <s v="WATERMELONS, SEEDED"/>
    <x v="2"/>
    <m/>
    <s v="BINS 24 INCH"/>
    <m/>
    <x v="133"/>
    <s v="SAN JOAQUIN VALLEY DISTRICT"/>
    <n v="100000"/>
    <s v="Truck"/>
    <n v="138"/>
    <m/>
    <n v="2023"/>
    <m/>
    <m/>
    <m/>
  </r>
  <r>
    <s v="WATERMELONS, SEEDED"/>
    <x v="2"/>
    <m/>
    <s v="BINS 24 INCH"/>
    <m/>
    <x v="134"/>
    <s v="SAN JOAQUIN VALLEY DISTRICT"/>
    <n v="100000"/>
    <s v="Truck"/>
    <n v="138"/>
    <m/>
    <n v="2023"/>
    <m/>
    <m/>
    <m/>
  </r>
  <r>
    <s v="WATERMELONS, SEEDED"/>
    <x v="2"/>
    <m/>
    <s v="BINS 24 INCH"/>
    <m/>
    <x v="135"/>
    <s v="SAN JOAQUIN VALLEY DISTRICT"/>
    <n v="100000"/>
    <s v="Truck"/>
    <n v="138"/>
    <m/>
    <n v="2023"/>
    <m/>
    <m/>
    <m/>
  </r>
  <r>
    <s v="WATERMELONS, SEEDED"/>
    <x v="2"/>
    <m/>
    <s v="BINS 24 INCH"/>
    <m/>
    <x v="136"/>
    <s v="SAN JOAQUIN VALLEY DISTRICT"/>
    <n v="100000"/>
    <s v="Truck"/>
    <n v="138"/>
    <m/>
    <n v="2023"/>
    <m/>
    <m/>
    <m/>
  </r>
  <r>
    <s v="WATERMELONS, SEEDED"/>
    <x v="2"/>
    <m/>
    <s v="BINS 24 INCH"/>
    <m/>
    <x v="137"/>
    <s v="SAN JOAQUIN VALLEY DISTRICT"/>
    <n v="120000"/>
    <s v="Truck"/>
    <n v="166"/>
    <m/>
    <n v="2023"/>
    <m/>
    <m/>
    <m/>
  </r>
  <r>
    <s v="WATERMELONS, SEEDED"/>
    <x v="2"/>
    <m/>
    <s v="BINS 24 INCH"/>
    <m/>
    <x v="138"/>
    <s v="SAN JOAQUIN VALLEY DISTRICT"/>
    <n v="120000"/>
    <s v="Truck"/>
    <n v="166"/>
    <m/>
    <n v="2023"/>
    <m/>
    <m/>
    <m/>
  </r>
  <r>
    <s v="WATERMELONS, SEEDED"/>
    <x v="2"/>
    <m/>
    <s v="BINS 24 INCH"/>
    <m/>
    <x v="139"/>
    <s v="SAN JOAQUIN VALLEY DISTRICT"/>
    <n v="100000"/>
    <s v="Truck"/>
    <n v="138"/>
    <m/>
    <n v="2023"/>
    <m/>
    <m/>
    <m/>
  </r>
  <r>
    <s v="WATERMELONS, SEEDED"/>
    <x v="2"/>
    <m/>
    <s v="BINS 24 INCH"/>
    <m/>
    <x v="140"/>
    <s v="SAN JOAQUIN VALLEY DISTRICT"/>
    <n v="100000"/>
    <s v="Truck"/>
    <n v="138"/>
    <m/>
    <n v="2023"/>
    <m/>
    <m/>
    <m/>
  </r>
  <r>
    <s v="WATERMELONS, SEEDED"/>
    <x v="2"/>
    <m/>
    <s v="BINS 24 INCH"/>
    <m/>
    <x v="141"/>
    <s v="SAN JOAQUIN VALLEY DISTRICT"/>
    <n v="80000"/>
    <s v="Truck"/>
    <n v="110"/>
    <m/>
    <n v="2023"/>
    <m/>
    <m/>
    <m/>
  </r>
  <r>
    <s v="WATERMELONS, SEEDED"/>
    <x v="2"/>
    <m/>
    <s v="BINS 24 INCH"/>
    <m/>
    <x v="142"/>
    <s v="SAN JOAQUIN VALLEY DISTRICT"/>
    <n v="80000"/>
    <s v="Truck"/>
    <n v="110"/>
    <m/>
    <n v="2023"/>
    <m/>
    <m/>
    <m/>
  </r>
  <r>
    <s v="WATERMELONS, SEEDED"/>
    <x v="2"/>
    <m/>
    <s v="BINS 24 INCH"/>
    <m/>
    <x v="143"/>
    <s v="SAN JOAQUIN VALLEY DISTRICT"/>
    <n v="60000"/>
    <s v="Truck"/>
    <n v="83"/>
    <m/>
    <n v="2023"/>
    <m/>
    <m/>
    <m/>
  </r>
  <r>
    <s v="WATERMELONS, SEEDED"/>
    <x v="2"/>
    <m/>
    <s v="BINS 24 INCH"/>
    <m/>
    <x v="144"/>
    <s v="SAN JOAQUIN VALLEY DISTRICT"/>
    <n v="60000"/>
    <s v="Truck"/>
    <n v="83"/>
    <m/>
    <n v="2023"/>
    <m/>
    <m/>
    <m/>
  </r>
  <r>
    <s v="WATERMELONS, SEEDED"/>
    <x v="2"/>
    <m/>
    <s v="BINS 24 INCH"/>
    <m/>
    <x v="145"/>
    <s v="SAN JOAQUIN VALLEY DISTRICT"/>
    <n v="60000"/>
    <s v="Truck"/>
    <n v="83"/>
    <m/>
    <n v="2023"/>
    <m/>
    <m/>
    <m/>
  </r>
  <r>
    <s v="WATERMELONS, SEEDED"/>
    <x v="2"/>
    <m/>
    <s v="BINS 24 INCH"/>
    <m/>
    <x v="146"/>
    <s v="SAN JOAQUIN VALLEY DISTRICT"/>
    <n v="60000"/>
    <s v="Truck"/>
    <n v="83"/>
    <m/>
    <n v="2023"/>
    <m/>
    <m/>
    <m/>
  </r>
  <r>
    <s v="WATERMELONS, SEEDED"/>
    <x v="2"/>
    <m/>
    <s v="BINS 24 INCH"/>
    <m/>
    <x v="147"/>
    <s v="SAN JOAQUIN VALLEY DISTRICT"/>
    <n v="60000"/>
    <s v="Truck"/>
    <n v="83"/>
    <m/>
    <n v="2023"/>
    <m/>
    <m/>
    <m/>
  </r>
  <r>
    <s v="WATERMELONS, SEEDED"/>
    <x v="2"/>
    <m/>
    <s v="BINS 24 INCH"/>
    <m/>
    <x v="148"/>
    <s v="SAN JOAQUIN VALLEY DISTRICT"/>
    <n v="60000"/>
    <s v="Truck"/>
    <n v="83"/>
    <m/>
    <n v="2023"/>
    <m/>
    <m/>
    <m/>
  </r>
  <r>
    <s v="WATERMELONS, SEEDED"/>
    <x v="2"/>
    <m/>
    <s v="BINS 24 INCH"/>
    <m/>
    <x v="149"/>
    <s v="SAN JOAQUIN VALLEY DISTRICT"/>
    <n v="60000"/>
    <s v="Truck"/>
    <n v="83"/>
    <m/>
    <n v="2023"/>
    <m/>
    <m/>
    <m/>
  </r>
  <r>
    <s v="WATERMELONS, SEEDED"/>
    <x v="2"/>
    <m/>
    <s v="BINS 24 INCH"/>
    <m/>
    <x v="73"/>
    <s v="SAN JOAQUIN VALLEY DISTRICT"/>
    <n v="40000"/>
    <s v="Truck"/>
    <n v="55"/>
    <m/>
    <n v="2023"/>
    <m/>
    <m/>
    <m/>
  </r>
  <r>
    <s v="WATERMELONS, SEEDED"/>
    <x v="2"/>
    <m/>
    <s v="BINS 24 INCH"/>
    <m/>
    <x v="150"/>
    <s v="SAN JOAQUIN VALLEY DISTRICT"/>
    <n v="40000"/>
    <s v="Truck"/>
    <n v="55"/>
    <m/>
    <n v="2023"/>
    <m/>
    <m/>
    <m/>
  </r>
  <r>
    <s v="WATERMELONS, SEEDED"/>
    <x v="2"/>
    <m/>
    <s v="BINS 24 INCH"/>
    <m/>
    <x v="151"/>
    <s v="SAN JOAQUIN VALLEY DISTRICT"/>
    <n v="40000"/>
    <s v="Truck"/>
    <n v="55"/>
    <m/>
    <n v="2023"/>
    <m/>
    <m/>
    <m/>
  </r>
  <r>
    <s v="WATERMELONS, SEEDED"/>
    <x v="2"/>
    <s v="Organic"/>
    <s v="BINS 24 INCH"/>
    <m/>
    <x v="42"/>
    <s v="SAN JOAQUIN VALLEY DISTRICT"/>
    <n v="80000"/>
    <s v="Truck"/>
    <n v="110"/>
    <m/>
    <n v="2023"/>
    <m/>
    <m/>
    <m/>
  </r>
  <r>
    <s v="WATERMELONS, SEEDED"/>
    <x v="2"/>
    <s v="Organic"/>
    <s v="BINS 24 INCH"/>
    <m/>
    <x v="43"/>
    <s v="SAN JOAQUIN VALLEY DISTRICT"/>
    <n v="80000"/>
    <s v="Truck"/>
    <n v="110"/>
    <m/>
    <n v="2023"/>
    <m/>
    <m/>
    <m/>
  </r>
  <r>
    <s v="WATERMELONS, SEEDED"/>
    <x v="2"/>
    <s v="Organic"/>
    <s v="BINS 24 INCH"/>
    <m/>
    <x v="45"/>
    <s v="SAN JOAQUIN VALLEY DISTRICT"/>
    <n v="80000"/>
    <s v="Truck"/>
    <n v="110"/>
    <m/>
    <n v="2023"/>
    <m/>
    <m/>
    <m/>
  </r>
  <r>
    <s v="WATERMELONS, SEEDED"/>
    <x v="2"/>
    <s v="Organic"/>
    <s v="BINS 24 INCH"/>
    <m/>
    <x v="105"/>
    <s v="SAN JOAQUIN VALLEY DISTRICT"/>
    <n v="80000"/>
    <s v="Truck"/>
    <n v="110"/>
    <m/>
    <n v="2023"/>
    <m/>
    <m/>
    <m/>
  </r>
  <r>
    <s v="WATERMELONS, SEEDLESS"/>
    <x v="2"/>
    <m/>
    <s v="BINS 24 INCH"/>
    <m/>
    <x v="22"/>
    <s v="SAN JOAQUIN VALLEY DISTRICT"/>
    <n v="2180000"/>
    <s v="Truck"/>
    <n v="3000"/>
    <m/>
    <n v="2023"/>
    <m/>
    <m/>
    <s v="added for 06/20/2023 on 06/27/2023"/>
  </r>
  <r>
    <s v="WATERMELONS, SEEDLESS"/>
    <x v="2"/>
    <m/>
    <s v="BINS 24 INCH"/>
    <m/>
    <x v="23"/>
    <s v="SAN JOAQUIN VALLEY DISTRICT"/>
    <n v="400000"/>
    <s v="Truck"/>
    <n v="552"/>
    <m/>
    <n v="2023"/>
    <m/>
    <m/>
    <s v="added for 06/21/2023 on 06/27/2023"/>
  </r>
  <r>
    <s v="WATERMELONS, SEEDLESS"/>
    <x v="2"/>
    <m/>
    <s v="BINS 24 INCH"/>
    <m/>
    <x v="24"/>
    <s v="SAN JOAQUIN VALLEY DISTRICT"/>
    <n v="400000"/>
    <s v="Truck"/>
    <n v="552"/>
    <m/>
    <n v="2023"/>
    <m/>
    <m/>
    <s v="added for 06/22/2023 on 06/27/2023"/>
  </r>
  <r>
    <s v="WATERMELONS, SEEDLESS"/>
    <x v="2"/>
    <m/>
    <s v="BINS 24 INCH"/>
    <m/>
    <x v="25"/>
    <s v="SAN JOAQUIN VALLEY DISTRICT"/>
    <n v="720000"/>
    <s v="Truck"/>
    <n v="993"/>
    <m/>
    <n v="2023"/>
    <m/>
    <m/>
    <s v="added for 06/23/2023 on 06/27/2023"/>
  </r>
  <r>
    <s v="WATERMELONS, SEEDLESS"/>
    <x v="2"/>
    <m/>
    <s v="BINS 24 INCH"/>
    <m/>
    <x v="26"/>
    <s v="SAN JOAQUIN VALLEY DISTRICT"/>
    <n v="320000"/>
    <s v="Truck"/>
    <n v="441"/>
    <m/>
    <n v="2023"/>
    <m/>
    <m/>
    <s v="added for 06/24/2023 on 06/27/2023"/>
  </r>
  <r>
    <s v="WATERMELONS, SEEDLESS"/>
    <x v="2"/>
    <m/>
    <s v="BINS 24 INCH"/>
    <m/>
    <x v="28"/>
    <s v="SAN JOAQUIN VALLEY DISTRICT"/>
    <n v="800000"/>
    <s v="Truck"/>
    <n v="1103"/>
    <m/>
    <n v="2023"/>
    <m/>
    <m/>
    <s v="added for 06/26/2023 on 06/27/2023"/>
  </r>
  <r>
    <s v="WATERMELONS, SEEDLESS"/>
    <x v="2"/>
    <m/>
    <s v="BINS 24 INCH"/>
    <m/>
    <x v="29"/>
    <s v="SAN JOAQUIN VALLEY DISTRICT"/>
    <n v="1800000"/>
    <s v="Truck"/>
    <n v="2482"/>
    <m/>
    <n v="2023"/>
    <m/>
    <m/>
    <m/>
  </r>
  <r>
    <s v="WATERMELONS, SEEDLESS"/>
    <x v="2"/>
    <m/>
    <s v="BINS 24 INCH"/>
    <m/>
    <x v="30"/>
    <s v="SAN JOAQUIN VALLEY DISTRICT"/>
    <n v="1130000"/>
    <s v="Truck"/>
    <n v="1556"/>
    <m/>
    <n v="2023"/>
    <m/>
    <m/>
    <m/>
  </r>
  <r>
    <s v="WATERMELONS, SEEDLESS"/>
    <x v="2"/>
    <m/>
    <s v="BINS 24 INCH"/>
    <m/>
    <x v="31"/>
    <s v="SAN JOAQUIN VALLEY DISTRICT"/>
    <n v="1370000"/>
    <s v="Truck"/>
    <n v="1896"/>
    <m/>
    <n v="2023"/>
    <m/>
    <m/>
    <m/>
  </r>
  <r>
    <s v="WATERMELONS, SEEDLESS"/>
    <x v="2"/>
    <m/>
    <s v="BINS 24 INCH"/>
    <m/>
    <x v="31"/>
    <s v="SAN JOAQUIN VALLEY DISTRICT"/>
    <n v="600000"/>
    <s v="Truck"/>
    <n v="828"/>
    <m/>
    <n v="2023"/>
    <m/>
    <m/>
    <s v="added for 06/29/2023 on 07/05/2023"/>
  </r>
  <r>
    <s v="WATERMELONS, SEEDLESS"/>
    <x v="2"/>
    <m/>
    <s v="BINS 24 INCH"/>
    <m/>
    <x v="32"/>
    <s v="SAN JOAQUIN VALLEY DISTRICT"/>
    <n v="600000"/>
    <s v="Truck"/>
    <n v="828"/>
    <m/>
    <n v="2023"/>
    <m/>
    <m/>
    <s v="added for 06/30/2023 on 07/05/2023"/>
  </r>
  <r>
    <s v="WATERMELONS, SEEDLESS"/>
    <x v="2"/>
    <m/>
    <s v="BINS 24 INCH"/>
    <m/>
    <x v="32"/>
    <s v="SAN JOAQUIN VALLEY DISTRICT"/>
    <n v="1400000"/>
    <s v="Truck"/>
    <n v="1931"/>
    <m/>
    <n v="2023"/>
    <m/>
    <m/>
    <m/>
  </r>
  <r>
    <s v="WATERMELONS, SEEDLESS"/>
    <x v="2"/>
    <m/>
    <s v="BINS 24 INCH"/>
    <m/>
    <x v="33"/>
    <s v="SAN JOAQUIN VALLEY DISTRICT"/>
    <n v="600000"/>
    <s v="Truck"/>
    <n v="828"/>
    <m/>
    <n v="2023"/>
    <m/>
    <m/>
    <s v="added for 07/01/2023 on 07/05/2023"/>
  </r>
  <r>
    <s v="WATERMELONS, SEEDLESS"/>
    <x v="2"/>
    <m/>
    <s v="BINS 24 INCH"/>
    <m/>
    <x v="33"/>
    <s v="SAN JOAQUIN VALLEY DISTRICT"/>
    <n v="1600000"/>
    <s v="Truck"/>
    <n v="2207"/>
    <m/>
    <n v="2023"/>
    <m/>
    <m/>
    <m/>
  </r>
  <r>
    <s v="WATERMELONS, SEEDLESS"/>
    <x v="2"/>
    <m/>
    <s v="BINS 24 INCH"/>
    <m/>
    <x v="34"/>
    <s v="SAN JOAQUIN VALLEY DISTRICT"/>
    <n v="1520000"/>
    <s v="Truck"/>
    <n v="2097"/>
    <m/>
    <n v="2023"/>
    <m/>
    <m/>
    <m/>
  </r>
  <r>
    <s v="WATERMELONS, SEEDLESS"/>
    <x v="2"/>
    <m/>
    <s v="BINS 24 INCH"/>
    <m/>
    <x v="34"/>
    <s v="SAN JOAQUIN VALLEY DISTRICT"/>
    <n v="600000"/>
    <s v="Truck"/>
    <n v="828"/>
    <m/>
    <n v="2023"/>
    <m/>
    <m/>
    <s v="added for 07/03/2023 on 07/05/2023"/>
  </r>
  <r>
    <s v="WATERMELONS, SEEDLESS"/>
    <x v="2"/>
    <m/>
    <s v="BINS 24 INCH"/>
    <m/>
    <x v="35"/>
    <s v="SAN JOAQUIN VALLEY DISTRICT"/>
    <n v="2520000"/>
    <s v="Truck"/>
    <n v="3477"/>
    <m/>
    <n v="2023"/>
    <m/>
    <m/>
    <m/>
  </r>
  <r>
    <s v="WATERMELONS, SEEDLESS"/>
    <x v="2"/>
    <m/>
    <s v="BINS 24 INCH"/>
    <m/>
    <x v="36"/>
    <s v="SAN JOAQUIN VALLEY DISTRICT"/>
    <n v="200000"/>
    <s v="Truck"/>
    <n v="276"/>
    <m/>
    <n v="2023"/>
    <m/>
    <m/>
    <s v="added for 07/06/2023 on 07/10/2023"/>
  </r>
  <r>
    <s v="WATERMELONS, SEEDLESS"/>
    <x v="2"/>
    <m/>
    <s v="BINS 24 INCH"/>
    <m/>
    <x v="36"/>
    <s v="SAN JOAQUIN VALLEY DISTRICT"/>
    <n v="2230000"/>
    <s v="Truck"/>
    <n v="3078"/>
    <m/>
    <n v="2023"/>
    <m/>
    <m/>
    <m/>
  </r>
  <r>
    <s v="WATERMELONS, SEEDLESS"/>
    <x v="2"/>
    <m/>
    <s v="BINS 24 INCH"/>
    <m/>
    <x v="37"/>
    <s v="SAN JOAQUIN VALLEY DISTRICT"/>
    <n v="2230000"/>
    <s v="Truck"/>
    <n v="3073"/>
    <m/>
    <n v="2023"/>
    <m/>
    <m/>
    <m/>
  </r>
  <r>
    <s v="WATERMELONS, SEEDLESS"/>
    <x v="2"/>
    <m/>
    <s v="BINS 24 INCH"/>
    <m/>
    <x v="37"/>
    <s v="SAN JOAQUIN VALLEY DISTRICT"/>
    <n v="200000"/>
    <s v="Truck"/>
    <n v="276"/>
    <m/>
    <n v="2023"/>
    <m/>
    <m/>
    <s v="added for 07/07/2023 on 07/10/2023"/>
  </r>
  <r>
    <s v="WATERMELONS, SEEDLESS"/>
    <x v="2"/>
    <m/>
    <s v="BINS 24 INCH"/>
    <m/>
    <x v="38"/>
    <s v="SAN JOAQUIN VALLEY DISTRICT"/>
    <n v="2910000"/>
    <s v="Truck"/>
    <n v="4007"/>
    <m/>
    <n v="2023"/>
    <m/>
    <m/>
    <m/>
  </r>
  <r>
    <s v="WATERMELONS, SEEDLESS"/>
    <x v="2"/>
    <m/>
    <s v="BINS 24 INCH"/>
    <m/>
    <x v="38"/>
    <s v="SAN JOAQUIN VALLEY DISTRICT"/>
    <n v="200000"/>
    <s v="Truck"/>
    <n v="276"/>
    <m/>
    <n v="2023"/>
    <m/>
    <m/>
    <s v="added for 07/08/2023 on 07/10/2023"/>
  </r>
  <r>
    <s v="WATERMELONS, SEEDLESS"/>
    <x v="2"/>
    <m/>
    <s v="BINS 24 INCH"/>
    <m/>
    <x v="39"/>
    <s v="SAN JOAQUIN VALLEY DISTRICT"/>
    <n v="2560000"/>
    <s v="Truck"/>
    <n v="3537"/>
    <m/>
    <n v="2023"/>
    <m/>
    <m/>
    <m/>
  </r>
  <r>
    <s v="WATERMELONS, SEEDLESS"/>
    <x v="2"/>
    <m/>
    <s v="BINS 24 INCH"/>
    <m/>
    <x v="40"/>
    <s v="SAN JOAQUIN VALLEY DISTRICT"/>
    <n v="2580000"/>
    <s v="Truck"/>
    <n v="3564"/>
    <m/>
    <n v="2023"/>
    <m/>
    <m/>
    <m/>
  </r>
  <r>
    <s v="WATERMELONS, SEEDLESS"/>
    <x v="2"/>
    <m/>
    <s v="BINS 24 INCH"/>
    <m/>
    <x v="41"/>
    <s v="SAN JOAQUIN VALLEY DISTRICT"/>
    <n v="2070000"/>
    <s v="Truck"/>
    <n v="2860"/>
    <m/>
    <n v="2023"/>
    <m/>
    <m/>
    <m/>
  </r>
  <r>
    <s v="WATERMELONS, SEEDLESS"/>
    <x v="2"/>
    <m/>
    <s v="BINS 24 INCH"/>
    <m/>
    <x v="42"/>
    <s v="SAN JOAQUIN VALLEY DISTRICT"/>
    <n v="1990000"/>
    <s v="Truck"/>
    <n v="2739"/>
    <m/>
    <n v="2023"/>
    <m/>
    <m/>
    <m/>
  </r>
  <r>
    <s v="WATERMELONS, SEEDLESS"/>
    <x v="2"/>
    <m/>
    <s v="BINS 24 INCH"/>
    <m/>
    <x v="43"/>
    <s v="SAN JOAQUIN VALLEY DISTRICT"/>
    <n v="2070000"/>
    <s v="Truck"/>
    <n v="2858"/>
    <m/>
    <n v="2023"/>
    <m/>
    <m/>
    <m/>
  </r>
  <r>
    <s v="WATERMELONS, SEEDLESS"/>
    <x v="2"/>
    <m/>
    <s v="BINS 24 INCH"/>
    <m/>
    <x v="44"/>
    <s v="SAN JOAQUIN VALLEY DISTRICT"/>
    <n v="2630000"/>
    <s v="Truck"/>
    <n v="3631"/>
    <m/>
    <n v="2023"/>
    <m/>
    <m/>
    <m/>
  </r>
  <r>
    <s v="WATERMELONS, SEEDLESS"/>
    <x v="2"/>
    <m/>
    <s v="BINS 24 INCH"/>
    <m/>
    <x v="45"/>
    <s v="SAN JOAQUIN VALLEY DISTRICT"/>
    <n v="400000"/>
    <s v="Truck"/>
    <n v="552"/>
    <m/>
    <n v="2023"/>
    <m/>
    <m/>
    <s v="added for 07/17/2023 on 07/18/2023"/>
  </r>
  <r>
    <s v="WATERMELONS, SEEDLESS"/>
    <x v="2"/>
    <m/>
    <s v="BINS 24 INCH"/>
    <m/>
    <x v="45"/>
    <s v="SAN JOAQUIN VALLEY DISTRICT"/>
    <n v="2730000"/>
    <s v="Truck"/>
    <n v="3764"/>
    <m/>
    <n v="2023"/>
    <m/>
    <m/>
    <m/>
  </r>
  <r>
    <s v="WATERMELONS, SEEDLESS"/>
    <x v="2"/>
    <m/>
    <s v="BINS 24 INCH"/>
    <m/>
    <x v="46"/>
    <s v="SAN JOAQUIN VALLEY DISTRICT"/>
    <n v="2370000"/>
    <s v="Truck"/>
    <n v="3271"/>
    <m/>
    <n v="2023"/>
    <m/>
    <m/>
    <m/>
  </r>
  <r>
    <s v="WATERMELONS, SEEDLESS"/>
    <x v="2"/>
    <m/>
    <s v="BINS 24 INCH"/>
    <m/>
    <x v="47"/>
    <s v="SAN JOAQUIN VALLEY DISTRICT"/>
    <n v="2980000"/>
    <s v="Truck"/>
    <n v="4106"/>
    <m/>
    <n v="2023"/>
    <m/>
    <m/>
    <m/>
  </r>
  <r>
    <s v="WATERMELONS, SEEDLESS"/>
    <x v="2"/>
    <m/>
    <s v="BINS 24 INCH"/>
    <m/>
    <x v="48"/>
    <s v="SAN JOAQUIN VALLEY DISTRICT"/>
    <n v="3120000"/>
    <s v="Truck"/>
    <n v="4306"/>
    <m/>
    <n v="2023"/>
    <m/>
    <m/>
    <m/>
  </r>
  <r>
    <s v="WATERMELONS, SEEDLESS"/>
    <x v="2"/>
    <m/>
    <s v="BINS 24 INCH"/>
    <m/>
    <x v="49"/>
    <s v="SAN JOAQUIN VALLEY DISTRICT"/>
    <n v="2790000"/>
    <s v="Truck"/>
    <n v="3850"/>
    <m/>
    <n v="2023"/>
    <m/>
    <m/>
    <m/>
  </r>
  <r>
    <s v="WATERMELONS, SEEDLESS"/>
    <x v="2"/>
    <m/>
    <s v="BINS 24 INCH"/>
    <m/>
    <x v="50"/>
    <s v="SAN JOAQUIN VALLEY DISTRICT"/>
    <n v="2730000"/>
    <s v="Truck"/>
    <n v="3771"/>
    <m/>
    <n v="2023"/>
    <m/>
    <m/>
    <m/>
  </r>
  <r>
    <s v="WATERMELONS, SEEDLESS"/>
    <x v="2"/>
    <m/>
    <s v="BINS 24 INCH"/>
    <m/>
    <x v="51"/>
    <s v="SAN JOAQUIN VALLEY DISTRICT"/>
    <n v="3710000"/>
    <s v="Truck"/>
    <n v="5117"/>
    <m/>
    <n v="2023"/>
    <m/>
    <m/>
    <m/>
  </r>
  <r>
    <s v="WATERMELONS, SEEDLESS"/>
    <x v="2"/>
    <m/>
    <s v="BINS 24 INCH"/>
    <m/>
    <x v="52"/>
    <s v="SAN JOAQUIN VALLEY DISTRICT"/>
    <n v="3510000"/>
    <s v="Truck"/>
    <n v="4846"/>
    <m/>
    <n v="2023"/>
    <m/>
    <m/>
    <m/>
  </r>
  <r>
    <s v="WATERMELONS, SEEDLESS"/>
    <x v="2"/>
    <m/>
    <s v="BINS 24 INCH"/>
    <m/>
    <x v="53"/>
    <s v="SAN JOAQUIN VALLEY DISTRICT"/>
    <n v="3020000"/>
    <s v="Truck"/>
    <n v="4171"/>
    <m/>
    <n v="2023"/>
    <m/>
    <m/>
    <m/>
  </r>
  <r>
    <s v="WATERMELONS, SEEDLESS"/>
    <x v="2"/>
    <m/>
    <s v="BINS 24 INCH"/>
    <m/>
    <x v="54"/>
    <s v="SAN JOAQUIN VALLEY DISTRICT"/>
    <n v="3970000"/>
    <s v="Truck"/>
    <n v="5476"/>
    <m/>
    <n v="2023"/>
    <m/>
    <m/>
    <m/>
  </r>
  <r>
    <s v="WATERMELONS, SEEDLESS"/>
    <x v="2"/>
    <m/>
    <s v="BINS 24 INCH"/>
    <m/>
    <x v="84"/>
    <s v="SAN JOAQUIN VALLEY DISTRICT"/>
    <n v="2000000"/>
    <s v="Truck"/>
    <n v="2759"/>
    <m/>
    <n v="2023"/>
    <m/>
    <m/>
    <m/>
  </r>
  <r>
    <s v="WATERMELONS, SEEDLESS"/>
    <x v="2"/>
    <m/>
    <s v="BINS 24 INCH"/>
    <m/>
    <x v="85"/>
    <s v="SAN JOAQUIN VALLEY DISTRICT"/>
    <n v="1800000"/>
    <s v="Truck"/>
    <n v="2483"/>
    <m/>
    <n v="2023"/>
    <m/>
    <m/>
    <m/>
  </r>
  <r>
    <s v="WATERMELONS, SEEDLESS"/>
    <x v="2"/>
    <m/>
    <s v="BINS 24 INCH"/>
    <m/>
    <x v="86"/>
    <s v="SAN JOAQUIN VALLEY DISTRICT"/>
    <n v="600000"/>
    <s v="Truck"/>
    <n v="828"/>
    <m/>
    <n v="2023"/>
    <m/>
    <m/>
    <s v="added for 07/31/2023 on 08/01/2023"/>
  </r>
  <r>
    <s v="WATERMELONS, SEEDLESS"/>
    <x v="2"/>
    <m/>
    <s v="BINS 24 INCH"/>
    <m/>
    <x v="86"/>
    <s v="SAN JOAQUIN VALLEY DISTRICT"/>
    <n v="600000"/>
    <s v="Truck"/>
    <n v="828"/>
    <m/>
    <n v="2023"/>
    <m/>
    <m/>
    <s v="added for 07/31/2023 on 08/10/2023"/>
  </r>
  <r>
    <s v="WATERMELONS, SEEDLESS"/>
    <x v="2"/>
    <m/>
    <s v="BINS 24 INCH"/>
    <m/>
    <x v="86"/>
    <s v="SAN JOAQUIN VALLEY DISTRICT"/>
    <n v="3270000"/>
    <s v="Truck"/>
    <n v="4504"/>
    <m/>
    <n v="2023"/>
    <m/>
    <m/>
    <m/>
  </r>
  <r>
    <s v="WATERMELONS, SEEDLESS"/>
    <x v="2"/>
    <m/>
    <s v="BINS 24 INCH"/>
    <m/>
    <x v="87"/>
    <s v="SAN JOAQUIN VALLEY DISTRICT"/>
    <n v="600000"/>
    <s v="Truck"/>
    <n v="828"/>
    <m/>
    <n v="2023"/>
    <m/>
    <m/>
    <s v="added for 08/01/2023 on 08/10/2023"/>
  </r>
  <r>
    <s v="WATERMELONS, SEEDLESS"/>
    <x v="2"/>
    <m/>
    <s v="BINS 24 INCH"/>
    <m/>
    <x v="87"/>
    <s v="SAN JOAQUIN VALLEY DISTRICT"/>
    <n v="3780000"/>
    <s v="Truck"/>
    <n v="5217"/>
    <m/>
    <n v="2023"/>
    <m/>
    <m/>
    <m/>
  </r>
  <r>
    <s v="WATERMELONS, SEEDLESS"/>
    <x v="2"/>
    <m/>
    <s v="BINS 24 INCH"/>
    <m/>
    <x v="88"/>
    <s v="SAN JOAQUIN VALLEY DISTRICT"/>
    <n v="4200000"/>
    <s v="Truck"/>
    <n v="5793"/>
    <m/>
    <n v="2023"/>
    <m/>
    <m/>
    <m/>
  </r>
  <r>
    <s v="WATERMELONS, SEEDLESS"/>
    <x v="2"/>
    <m/>
    <s v="BINS 24 INCH"/>
    <m/>
    <x v="88"/>
    <s v="SAN JOAQUIN VALLEY DISTRICT"/>
    <n v="600000"/>
    <s v="Truck"/>
    <n v="828"/>
    <m/>
    <n v="2023"/>
    <m/>
    <m/>
    <s v="added for 08/02/2023 on 08/10/2023"/>
  </r>
  <r>
    <s v="WATERMELONS, SEEDLESS"/>
    <x v="2"/>
    <m/>
    <s v="BINS 24 INCH"/>
    <m/>
    <x v="89"/>
    <s v="SAN JOAQUIN VALLEY DISTRICT"/>
    <n v="600000"/>
    <s v="Truck"/>
    <n v="828"/>
    <m/>
    <n v="2023"/>
    <m/>
    <m/>
    <s v="added for 08/03/2023 on 08/10/2023"/>
  </r>
  <r>
    <s v="WATERMELONS, SEEDLESS"/>
    <x v="2"/>
    <m/>
    <s v="BINS 24 INCH"/>
    <m/>
    <x v="89"/>
    <s v="SAN JOAQUIN VALLEY DISTRICT"/>
    <n v="4370000"/>
    <s v="Truck"/>
    <n v="6024"/>
    <m/>
    <n v="2023"/>
    <m/>
    <m/>
    <m/>
  </r>
  <r>
    <s v="WATERMELONS, SEEDLESS"/>
    <x v="2"/>
    <m/>
    <s v="BINS 24 INCH"/>
    <m/>
    <x v="90"/>
    <s v="SAN JOAQUIN VALLEY DISTRICT"/>
    <n v="3680000"/>
    <s v="Truck"/>
    <n v="5072"/>
    <m/>
    <n v="2023"/>
    <m/>
    <m/>
    <m/>
  </r>
  <r>
    <s v="WATERMELONS, SEEDLESS"/>
    <x v="2"/>
    <m/>
    <s v="BINS 24 INCH"/>
    <m/>
    <x v="90"/>
    <s v="SAN JOAQUIN VALLEY DISTRICT"/>
    <n v="600000"/>
    <s v="Truck"/>
    <n v="828"/>
    <m/>
    <n v="2023"/>
    <m/>
    <m/>
    <s v="added for 08/04/2023 on 08/10/2023"/>
  </r>
  <r>
    <s v="WATERMELONS, SEEDLESS"/>
    <x v="2"/>
    <m/>
    <s v="BINS 24 INCH"/>
    <m/>
    <x v="152"/>
    <s v="SAN JOAQUIN VALLEY DISTRICT"/>
    <n v="3490000"/>
    <s v="Truck"/>
    <n v="4807"/>
    <m/>
    <n v="2023"/>
    <m/>
    <m/>
    <m/>
  </r>
  <r>
    <s v="WATERMELONS, SEEDLESS"/>
    <x v="2"/>
    <m/>
    <s v="BINS 24 INCH"/>
    <m/>
    <x v="152"/>
    <s v="SAN JOAQUIN VALLEY DISTRICT"/>
    <n v="600000"/>
    <s v="Truck"/>
    <n v="828"/>
    <m/>
    <n v="2023"/>
    <m/>
    <m/>
    <s v="added for 08/05/2023 on 08/10/2023"/>
  </r>
  <r>
    <s v="WATERMELONS, SEEDLESS"/>
    <x v="2"/>
    <m/>
    <s v="BINS 24 INCH"/>
    <m/>
    <x v="91"/>
    <s v="SAN JOAQUIN VALLEY DISTRICT"/>
    <n v="600000"/>
    <s v="Truck"/>
    <n v="828"/>
    <m/>
    <n v="2023"/>
    <m/>
    <m/>
    <s v="added for 08/07/2023 on 08/10/2023"/>
  </r>
  <r>
    <s v="WATERMELONS, SEEDLESS"/>
    <x v="2"/>
    <m/>
    <s v="BINS 24 INCH"/>
    <m/>
    <x v="91"/>
    <s v="SAN JOAQUIN VALLEY DISTRICT"/>
    <n v="3500000"/>
    <s v="Truck"/>
    <n v="4831"/>
    <m/>
    <n v="2023"/>
    <m/>
    <m/>
    <m/>
  </r>
  <r>
    <s v="WATERMELONS, SEEDLESS"/>
    <x v="2"/>
    <m/>
    <s v="BINS 24 INCH"/>
    <m/>
    <x v="92"/>
    <s v="SAN JOAQUIN VALLEY DISTRICT"/>
    <n v="600000"/>
    <s v="Truck"/>
    <n v="828"/>
    <m/>
    <n v="2023"/>
    <m/>
    <m/>
    <s v="added for 08/08/2023 on 08/10/2023"/>
  </r>
  <r>
    <s v="WATERMELONS, SEEDLESS"/>
    <x v="2"/>
    <m/>
    <s v="BINS 24 INCH"/>
    <m/>
    <x v="92"/>
    <s v="SAN JOAQUIN VALLEY DISTRICT"/>
    <n v="3820000"/>
    <s v="Truck"/>
    <n v="5272"/>
    <m/>
    <n v="2023"/>
    <m/>
    <m/>
    <m/>
  </r>
  <r>
    <s v="WATERMELONS, SEEDLESS"/>
    <x v="2"/>
    <m/>
    <s v="BINS 24 INCH"/>
    <m/>
    <x v="93"/>
    <s v="SAN JOAQUIN VALLEY DISTRICT"/>
    <n v="600000"/>
    <s v="Truck"/>
    <n v="828"/>
    <m/>
    <n v="2023"/>
    <m/>
    <m/>
    <s v="added for 08/09/2023 on 08/10/2023"/>
  </r>
  <r>
    <s v="WATERMELONS, SEEDLESS"/>
    <x v="2"/>
    <m/>
    <s v="BINS 24 INCH"/>
    <m/>
    <x v="93"/>
    <s v="SAN JOAQUIN VALLEY DISTRICT"/>
    <n v="4340000"/>
    <s v="Truck"/>
    <n v="5979"/>
    <m/>
    <n v="2023"/>
    <m/>
    <m/>
    <m/>
  </r>
  <r>
    <s v="WATERMELONS, SEEDLESS"/>
    <x v="2"/>
    <m/>
    <s v="BINS 24 INCH"/>
    <m/>
    <x v="94"/>
    <s v="SAN JOAQUIN VALLEY DISTRICT"/>
    <n v="5360000"/>
    <s v="Truck"/>
    <n v="7394"/>
    <m/>
    <n v="2023"/>
    <m/>
    <m/>
    <m/>
  </r>
  <r>
    <s v="WATERMELONS, SEEDLESS"/>
    <x v="2"/>
    <m/>
    <s v="BINS 24 INCH"/>
    <m/>
    <x v="95"/>
    <s v="SAN JOAQUIN VALLEY DISTRICT"/>
    <n v="4880000"/>
    <s v="Truck"/>
    <n v="6731"/>
    <m/>
    <n v="2023"/>
    <m/>
    <m/>
    <m/>
  </r>
  <r>
    <s v="WATERMELONS, SEEDLESS"/>
    <x v="2"/>
    <m/>
    <s v="BINS 24 INCH"/>
    <m/>
    <x v="96"/>
    <s v="SAN JOAQUIN VALLEY DISTRICT"/>
    <n v="4720000"/>
    <s v="Truck"/>
    <n v="6510"/>
    <m/>
    <n v="2023"/>
    <m/>
    <m/>
    <m/>
  </r>
  <r>
    <s v="WATERMELONS, SEEDLESS"/>
    <x v="2"/>
    <m/>
    <s v="BINS 24 INCH"/>
    <m/>
    <x v="97"/>
    <s v="SAN JOAQUIN VALLEY DISTRICT"/>
    <n v="4880000"/>
    <s v="Truck"/>
    <n v="6731"/>
    <m/>
    <n v="2023"/>
    <m/>
    <m/>
    <m/>
  </r>
  <r>
    <s v="WATERMELONS, SEEDLESS"/>
    <x v="2"/>
    <m/>
    <s v="BINS 24 INCH"/>
    <m/>
    <x v="98"/>
    <s v="SAN JOAQUIN VALLEY DISTRICT"/>
    <n v="4600000"/>
    <s v="Truck"/>
    <n v="6345"/>
    <m/>
    <n v="2023"/>
    <m/>
    <m/>
    <m/>
  </r>
  <r>
    <s v="WATERMELONS, SEEDLESS"/>
    <x v="2"/>
    <m/>
    <s v="BINS 24 INCH"/>
    <m/>
    <x v="99"/>
    <s v="SAN JOAQUIN VALLEY DISTRICT"/>
    <n v="4600000"/>
    <s v="Truck"/>
    <n v="6345"/>
    <m/>
    <n v="2023"/>
    <m/>
    <m/>
    <m/>
  </r>
  <r>
    <s v="WATERMELONS, SEEDLESS"/>
    <x v="2"/>
    <m/>
    <s v="BINS 24 INCH"/>
    <m/>
    <x v="100"/>
    <s v="SAN JOAQUIN VALLEY DISTRICT"/>
    <n v="4800000"/>
    <s v="Truck"/>
    <n v="6621"/>
    <m/>
    <n v="2023"/>
    <m/>
    <m/>
    <m/>
  </r>
  <r>
    <s v="WATERMELONS, SEEDLESS"/>
    <x v="2"/>
    <m/>
    <s v="BINS 24 INCH"/>
    <m/>
    <x v="101"/>
    <s v="SAN JOAQUIN VALLEY DISTRICT"/>
    <n v="4800000"/>
    <s v="Truck"/>
    <n v="6621"/>
    <m/>
    <n v="2023"/>
    <m/>
    <m/>
    <m/>
  </r>
  <r>
    <s v="WATERMELONS, SEEDLESS"/>
    <x v="2"/>
    <m/>
    <s v="BINS 24 INCH"/>
    <m/>
    <x v="102"/>
    <s v="SAN JOAQUIN VALLEY DISTRICT"/>
    <n v="4000000"/>
    <s v="Truck"/>
    <n v="5517"/>
    <m/>
    <n v="2023"/>
    <m/>
    <m/>
    <m/>
  </r>
  <r>
    <s v="WATERMELONS, SEEDLESS"/>
    <x v="2"/>
    <m/>
    <s v="BINS 24 INCH"/>
    <m/>
    <x v="103"/>
    <s v="SAN JOAQUIN VALLEY DISTRICT"/>
    <n v="4000000"/>
    <s v="Truck"/>
    <n v="5517"/>
    <m/>
    <n v="2023"/>
    <m/>
    <m/>
    <m/>
  </r>
  <r>
    <s v="WATERMELONS, SEEDLESS"/>
    <x v="2"/>
    <m/>
    <s v="BINS 24 INCH"/>
    <m/>
    <x v="104"/>
    <s v="SAN JOAQUIN VALLEY DISTRICT"/>
    <n v="4000000"/>
    <s v="Truck"/>
    <n v="5517"/>
    <m/>
    <n v="2023"/>
    <m/>
    <m/>
    <m/>
  </r>
  <r>
    <s v="WATERMELONS, SEEDLESS"/>
    <x v="2"/>
    <m/>
    <s v="BINS 24 INCH"/>
    <m/>
    <x v="105"/>
    <s v="SAN JOAQUIN VALLEY DISTRICT"/>
    <n v="4000000"/>
    <s v="Truck"/>
    <n v="5517"/>
    <m/>
    <n v="2023"/>
    <m/>
    <m/>
    <m/>
  </r>
  <r>
    <s v="WATERMELONS, SEEDLESS"/>
    <x v="2"/>
    <m/>
    <s v="BINS 24 INCH"/>
    <m/>
    <x v="105"/>
    <s v="SAN JOAQUIN VALLEY DISTRICT"/>
    <n v="80000"/>
    <s v="Truck"/>
    <n v="110"/>
    <m/>
    <n v="2023"/>
    <m/>
    <m/>
    <s v="added for 08/23/2023 on 08/24/2023"/>
  </r>
  <r>
    <s v="WATERMELONS, SEEDLESS"/>
    <x v="2"/>
    <m/>
    <s v="BINS 24 INCH"/>
    <m/>
    <x v="106"/>
    <s v="SAN JOAQUIN VALLEY DISTRICT"/>
    <n v="4400000"/>
    <s v="Truck"/>
    <n v="6069"/>
    <m/>
    <n v="2023"/>
    <m/>
    <m/>
    <m/>
  </r>
  <r>
    <s v="WATERMELONS, SEEDLESS"/>
    <x v="2"/>
    <m/>
    <s v="BINS 24 INCH"/>
    <m/>
    <x v="107"/>
    <s v="SAN JOAQUIN VALLEY DISTRICT"/>
    <n v="4200000"/>
    <s v="Truck"/>
    <n v="5793"/>
    <m/>
    <n v="2023"/>
    <m/>
    <m/>
    <m/>
  </r>
  <r>
    <s v="WATERMELONS, SEEDLESS"/>
    <x v="2"/>
    <m/>
    <s v="BINS 24 INCH"/>
    <m/>
    <x v="108"/>
    <s v="SAN JOAQUIN VALLEY DISTRICT"/>
    <n v="4200000"/>
    <s v="Truck"/>
    <n v="5793"/>
    <m/>
    <n v="2023"/>
    <m/>
    <m/>
    <m/>
  </r>
  <r>
    <s v="WATERMELONS, SEEDLESS"/>
    <x v="2"/>
    <m/>
    <s v="BINS 24 INCH"/>
    <m/>
    <x v="109"/>
    <s v="SAN JOAQUIN VALLEY DISTRICT"/>
    <n v="4200000"/>
    <s v="Truck"/>
    <n v="5793"/>
    <m/>
    <n v="2023"/>
    <m/>
    <m/>
    <m/>
  </r>
  <r>
    <s v="WATERMELONS, SEEDLESS"/>
    <x v="2"/>
    <m/>
    <s v="BINS 24 INCH"/>
    <m/>
    <x v="110"/>
    <s v="SAN JOAQUIN VALLEY DISTRICT"/>
    <n v="4600000"/>
    <s v="Truck"/>
    <n v="6345"/>
    <m/>
    <n v="2023"/>
    <m/>
    <m/>
    <m/>
  </r>
  <r>
    <s v="WATERMELONS, SEEDLESS"/>
    <x v="2"/>
    <m/>
    <s v="BINS 24 INCH"/>
    <m/>
    <x v="111"/>
    <s v="SAN JOAQUIN VALLEY DISTRICT"/>
    <n v="4600000"/>
    <s v="Truck"/>
    <n v="6345"/>
    <m/>
    <n v="2023"/>
    <m/>
    <m/>
    <m/>
  </r>
  <r>
    <s v="WATERMELONS, SEEDLESS"/>
    <x v="2"/>
    <m/>
    <s v="BINS 24 INCH"/>
    <m/>
    <x v="112"/>
    <s v="SAN JOAQUIN VALLEY DISTRICT"/>
    <n v="4200000"/>
    <s v="Truck"/>
    <n v="5793"/>
    <m/>
    <n v="2023"/>
    <m/>
    <m/>
    <m/>
  </r>
  <r>
    <s v="WATERMELONS, SEEDLESS"/>
    <x v="2"/>
    <m/>
    <s v="BINS 24 INCH"/>
    <m/>
    <x v="113"/>
    <s v="SAN JOAQUIN VALLEY DISTRICT"/>
    <n v="2950000"/>
    <s v="Truck"/>
    <n v="4066"/>
    <m/>
    <n v="2023"/>
    <m/>
    <m/>
    <m/>
  </r>
  <r>
    <s v="WATERMELONS, SEEDLESS"/>
    <x v="2"/>
    <m/>
    <s v="BINS 24 INCH"/>
    <m/>
    <x v="114"/>
    <s v="SAN JOAQUIN VALLEY DISTRICT"/>
    <n v="1180000"/>
    <s v="Truck"/>
    <n v="1624"/>
    <m/>
    <n v="2023"/>
    <m/>
    <m/>
    <m/>
  </r>
  <r>
    <s v="WATERMELONS, SEEDLESS"/>
    <x v="2"/>
    <m/>
    <s v="BINS 24 INCH"/>
    <m/>
    <x v="115"/>
    <s v="SAN JOAQUIN VALLEY DISTRICT"/>
    <n v="2790000"/>
    <s v="Truck"/>
    <n v="3845"/>
    <m/>
    <n v="2023"/>
    <m/>
    <m/>
    <m/>
  </r>
  <r>
    <s v="WATERMELONS, SEEDLESS"/>
    <x v="2"/>
    <m/>
    <s v="BINS 24 INCH"/>
    <m/>
    <x v="116"/>
    <s v="SAN JOAQUIN VALLEY DISTRICT"/>
    <n v="2950000"/>
    <s v="Truck"/>
    <n v="4066"/>
    <m/>
    <n v="2023"/>
    <m/>
    <m/>
    <m/>
  </r>
  <r>
    <s v="WATERMELONS, SEEDLESS"/>
    <x v="2"/>
    <m/>
    <s v="BINS 24 INCH"/>
    <m/>
    <x v="117"/>
    <s v="SAN JOAQUIN VALLEY DISTRICT"/>
    <n v="2950000"/>
    <s v="Truck"/>
    <n v="4066"/>
    <m/>
    <n v="2023"/>
    <m/>
    <m/>
    <m/>
  </r>
  <r>
    <s v="WATERMELONS, SEEDLESS"/>
    <x v="2"/>
    <m/>
    <s v="BINS 24 INCH"/>
    <m/>
    <x v="118"/>
    <s v="SAN JOAQUIN VALLEY DISTRICT"/>
    <n v="4690000"/>
    <s v="Truck"/>
    <n v="6469"/>
    <m/>
    <n v="2023"/>
    <m/>
    <m/>
    <m/>
  </r>
  <r>
    <s v="WATERMELONS, SEEDLESS"/>
    <x v="2"/>
    <m/>
    <s v="BINS 24 INCH"/>
    <m/>
    <x v="119"/>
    <s v="SAN JOAQUIN VALLEY DISTRICT"/>
    <n v="4620000"/>
    <s v="Truck"/>
    <n v="6369"/>
    <m/>
    <n v="2023"/>
    <m/>
    <m/>
    <m/>
  </r>
  <r>
    <s v="WATERMELONS, SEEDLESS"/>
    <x v="2"/>
    <m/>
    <s v="BINS 24 INCH"/>
    <m/>
    <x v="120"/>
    <s v="SAN JOAQUIN VALLEY DISTRICT"/>
    <n v="4350000"/>
    <s v="Truck"/>
    <n v="5993"/>
    <m/>
    <n v="2023"/>
    <m/>
    <m/>
    <m/>
  </r>
  <r>
    <s v="WATERMELONS, SEEDLESS"/>
    <x v="2"/>
    <m/>
    <s v="BINS 24 INCH"/>
    <m/>
    <x v="121"/>
    <s v="SAN JOAQUIN VALLEY DISTRICT"/>
    <n v="4760000"/>
    <s v="Truck"/>
    <n v="6569"/>
    <m/>
    <n v="2023"/>
    <m/>
    <m/>
    <m/>
  </r>
  <r>
    <s v="WATERMELONS, SEEDLESS"/>
    <x v="2"/>
    <m/>
    <s v="BINS 24 INCH"/>
    <m/>
    <x v="122"/>
    <s v="SAN JOAQUIN VALLEY DISTRICT"/>
    <n v="4780000"/>
    <s v="Truck"/>
    <n v="6593"/>
    <m/>
    <n v="2023"/>
    <m/>
    <m/>
    <m/>
  </r>
  <r>
    <s v="WATERMELONS, SEEDLESS"/>
    <x v="2"/>
    <m/>
    <s v="BINS 24 INCH"/>
    <m/>
    <x v="123"/>
    <s v="SAN JOAQUIN VALLEY DISTRICT"/>
    <n v="4440000"/>
    <s v="Truck"/>
    <n v="6128"/>
    <m/>
    <n v="2023"/>
    <m/>
    <m/>
    <m/>
  </r>
  <r>
    <s v="WATERMELONS, SEEDLESS"/>
    <x v="2"/>
    <m/>
    <s v="BINS 24 INCH"/>
    <m/>
    <x v="124"/>
    <s v="SAN JOAQUIN VALLEY DISTRICT"/>
    <n v="3890000"/>
    <s v="Truck"/>
    <n v="5366"/>
    <m/>
    <n v="2023"/>
    <m/>
    <m/>
    <m/>
  </r>
  <r>
    <s v="WATERMELONS, SEEDLESS"/>
    <x v="2"/>
    <m/>
    <s v="BINS 24 INCH"/>
    <m/>
    <x v="125"/>
    <s v="SAN JOAQUIN VALLEY DISTRICT"/>
    <n v="3160000"/>
    <s v="Truck"/>
    <n v="4362"/>
    <m/>
    <n v="2023"/>
    <m/>
    <m/>
    <m/>
  </r>
  <r>
    <s v="WATERMELONS, SEEDLESS"/>
    <x v="2"/>
    <m/>
    <s v="BINS 24 INCH"/>
    <m/>
    <x v="126"/>
    <s v="SAN JOAQUIN VALLEY DISTRICT"/>
    <n v="3960000"/>
    <s v="Truck"/>
    <n v="5466"/>
    <m/>
    <n v="2023"/>
    <m/>
    <m/>
    <m/>
  </r>
  <r>
    <s v="WATERMELONS, SEEDLESS"/>
    <x v="2"/>
    <m/>
    <s v="BINS 24 INCH"/>
    <m/>
    <x v="127"/>
    <s v="SAN JOAQUIN VALLEY DISTRICT"/>
    <n v="1690000"/>
    <s v="Truck"/>
    <n v="2336"/>
    <m/>
    <n v="2023"/>
    <m/>
    <m/>
    <m/>
  </r>
  <r>
    <s v="WATERMELONS, SEEDLESS"/>
    <x v="2"/>
    <m/>
    <s v="BINS 24 INCH"/>
    <m/>
    <x v="72"/>
    <s v="SAN JOAQUIN VALLEY DISTRICT"/>
    <n v="2290000"/>
    <s v="Truck"/>
    <n v="3159"/>
    <m/>
    <n v="2023"/>
    <m/>
    <m/>
    <m/>
  </r>
  <r>
    <s v="WATERMELONS, SEEDLESS"/>
    <x v="2"/>
    <m/>
    <s v="BINS 24 INCH"/>
    <m/>
    <x v="128"/>
    <s v="SAN JOAQUIN VALLEY DISTRICT"/>
    <n v="2280000"/>
    <s v="Truck"/>
    <n v="3145"/>
    <m/>
    <n v="2023"/>
    <m/>
    <m/>
    <m/>
  </r>
  <r>
    <s v="WATERMELONS, SEEDLESS"/>
    <x v="2"/>
    <m/>
    <s v="BINS 24 INCH"/>
    <m/>
    <x v="129"/>
    <s v="SAN JOAQUIN VALLEY DISTRICT"/>
    <n v="2310000"/>
    <s v="Truck"/>
    <n v="3183"/>
    <m/>
    <n v="2023"/>
    <m/>
    <m/>
    <m/>
  </r>
  <r>
    <s v="WATERMELONS, SEEDLESS"/>
    <x v="2"/>
    <m/>
    <s v="BINS 24 INCH"/>
    <m/>
    <x v="130"/>
    <s v="SAN JOAQUIN VALLEY DISTRICT"/>
    <n v="2310000"/>
    <s v="Truck"/>
    <n v="3183"/>
    <m/>
    <n v="2023"/>
    <m/>
    <m/>
    <m/>
  </r>
  <r>
    <s v="WATERMELONS, SEEDLESS"/>
    <x v="2"/>
    <m/>
    <s v="BINS 24 INCH"/>
    <m/>
    <x v="131"/>
    <s v="SAN JOAQUIN VALLEY DISTRICT"/>
    <n v="1800000"/>
    <s v="Truck"/>
    <n v="2483"/>
    <m/>
    <n v="2023"/>
    <m/>
    <m/>
    <m/>
  </r>
  <r>
    <s v="WATERMELONS, SEEDLESS"/>
    <x v="2"/>
    <m/>
    <s v="BINS 24 INCH"/>
    <m/>
    <x v="132"/>
    <s v="SAN JOAQUIN VALLEY DISTRICT"/>
    <n v="1800000"/>
    <s v="Truck"/>
    <n v="2483"/>
    <m/>
    <n v="2023"/>
    <m/>
    <m/>
    <m/>
  </r>
  <r>
    <s v="WATERMELONS, SEEDLESS"/>
    <x v="2"/>
    <m/>
    <s v="BINS 24 INCH"/>
    <m/>
    <x v="133"/>
    <s v="SAN JOAQUIN VALLEY DISTRICT"/>
    <n v="1600000"/>
    <s v="Truck"/>
    <n v="2207"/>
    <m/>
    <n v="2023"/>
    <m/>
    <m/>
    <m/>
  </r>
  <r>
    <s v="WATERMELONS, SEEDLESS"/>
    <x v="2"/>
    <m/>
    <s v="BINS 24 INCH"/>
    <m/>
    <x v="134"/>
    <s v="SAN JOAQUIN VALLEY DISTRICT"/>
    <n v="1600000"/>
    <s v="Truck"/>
    <n v="2207"/>
    <m/>
    <n v="2023"/>
    <m/>
    <m/>
    <m/>
  </r>
  <r>
    <s v="WATERMELONS, SEEDLESS"/>
    <x v="2"/>
    <m/>
    <s v="BINS 24 INCH"/>
    <m/>
    <x v="135"/>
    <s v="SAN JOAQUIN VALLEY DISTRICT"/>
    <n v="640000"/>
    <s v="Truck"/>
    <n v="883"/>
    <m/>
    <n v="2023"/>
    <m/>
    <m/>
    <m/>
  </r>
  <r>
    <s v="WATERMELONS, SEEDLESS"/>
    <x v="2"/>
    <m/>
    <s v="BINS 24 INCH"/>
    <m/>
    <x v="136"/>
    <s v="SAN JOAQUIN VALLEY DISTRICT"/>
    <n v="600000"/>
    <s v="Truck"/>
    <n v="828"/>
    <m/>
    <n v="2023"/>
    <m/>
    <m/>
    <m/>
  </r>
  <r>
    <s v="WATERMELONS, SEEDLESS"/>
    <x v="2"/>
    <m/>
    <s v="BINS 24 INCH"/>
    <m/>
    <x v="137"/>
    <s v="SAN JOAQUIN VALLEY DISTRICT"/>
    <n v="1000000"/>
    <s v="Truck"/>
    <n v="1379"/>
    <m/>
    <n v="2023"/>
    <m/>
    <m/>
    <m/>
  </r>
  <r>
    <s v="WATERMELONS, SEEDLESS"/>
    <x v="2"/>
    <m/>
    <s v="BINS 24 INCH"/>
    <m/>
    <x v="138"/>
    <s v="SAN JOAQUIN VALLEY DISTRICT"/>
    <n v="800000"/>
    <s v="Truck"/>
    <n v="1103"/>
    <m/>
    <n v="2023"/>
    <m/>
    <m/>
    <m/>
  </r>
  <r>
    <s v="WATERMELONS, SEEDLESS"/>
    <x v="2"/>
    <m/>
    <s v="BINS 24 INCH"/>
    <m/>
    <x v="139"/>
    <s v="SAN JOAQUIN VALLEY DISTRICT"/>
    <n v="640000"/>
    <s v="Truck"/>
    <n v="883"/>
    <m/>
    <n v="2023"/>
    <m/>
    <m/>
    <m/>
  </r>
  <r>
    <s v="WATERMELONS, SEEDLESS"/>
    <x v="2"/>
    <m/>
    <s v="BINS 24 INCH"/>
    <m/>
    <x v="140"/>
    <s v="SAN JOAQUIN VALLEY DISTRICT"/>
    <n v="640000"/>
    <s v="Truck"/>
    <n v="883"/>
    <m/>
    <n v="2023"/>
    <m/>
    <m/>
    <m/>
  </r>
  <r>
    <s v="WATERMELONS, SEEDLESS"/>
    <x v="2"/>
    <m/>
    <s v="BINS 24 INCH"/>
    <m/>
    <x v="141"/>
    <s v="SAN JOAQUIN VALLEY DISTRICT"/>
    <n v="640000"/>
    <s v="Truck"/>
    <n v="883"/>
    <m/>
    <n v="2023"/>
    <m/>
    <m/>
    <m/>
  </r>
  <r>
    <s v="WATERMELONS, SEEDLESS"/>
    <x v="2"/>
    <m/>
    <s v="BINS 24 INCH"/>
    <m/>
    <x v="142"/>
    <s v="SAN JOAQUIN VALLEY DISTRICT"/>
    <n v="480000"/>
    <s v="Truck"/>
    <n v="662"/>
    <m/>
    <n v="2023"/>
    <m/>
    <m/>
    <m/>
  </r>
  <r>
    <s v="WATERMELONS, SEEDLESS"/>
    <x v="2"/>
    <m/>
    <s v="BINS 24 INCH"/>
    <m/>
    <x v="143"/>
    <s v="SAN JOAQUIN VALLEY DISTRICT"/>
    <n v="600000"/>
    <s v="Truck"/>
    <n v="828"/>
    <m/>
    <n v="2023"/>
    <m/>
    <m/>
    <m/>
  </r>
  <r>
    <s v="WATERMELONS, SEEDLESS"/>
    <x v="2"/>
    <m/>
    <s v="BINS 24 INCH"/>
    <m/>
    <x v="144"/>
    <s v="SAN JOAQUIN VALLEY DISTRICT"/>
    <n v="800000"/>
    <s v="Truck"/>
    <n v="1103"/>
    <m/>
    <n v="2023"/>
    <m/>
    <m/>
    <m/>
  </r>
  <r>
    <s v="WATERMELONS, SEEDLESS"/>
    <x v="2"/>
    <m/>
    <s v="BINS 24 INCH"/>
    <m/>
    <x v="145"/>
    <s v="SAN JOAQUIN VALLEY DISTRICT"/>
    <n v="520000"/>
    <s v="Truck"/>
    <n v="717"/>
    <m/>
    <n v="2023"/>
    <m/>
    <m/>
    <m/>
  </r>
  <r>
    <s v="WATERMELONS, SEEDLESS"/>
    <x v="2"/>
    <m/>
    <s v="BINS 24 INCH"/>
    <m/>
    <x v="146"/>
    <s v="SAN JOAQUIN VALLEY DISTRICT"/>
    <n v="480000"/>
    <s v="Truck"/>
    <n v="662"/>
    <m/>
    <n v="2023"/>
    <m/>
    <m/>
    <m/>
  </r>
  <r>
    <s v="WATERMELONS, SEEDLESS"/>
    <x v="2"/>
    <m/>
    <s v="BINS 24 INCH"/>
    <m/>
    <x v="147"/>
    <s v="SAN JOAQUIN VALLEY DISTRICT"/>
    <n v="400000"/>
    <s v="Truck"/>
    <n v="552"/>
    <m/>
    <n v="2023"/>
    <m/>
    <m/>
    <m/>
  </r>
  <r>
    <s v="WATERMELONS, SEEDLESS"/>
    <x v="2"/>
    <m/>
    <s v="BINS 24 INCH"/>
    <m/>
    <x v="148"/>
    <s v="SAN JOAQUIN VALLEY DISTRICT"/>
    <n v="400000"/>
    <s v="Truck"/>
    <n v="552"/>
    <m/>
    <n v="2023"/>
    <m/>
    <m/>
    <m/>
  </r>
  <r>
    <s v="WATERMELONS, SEEDLESS"/>
    <x v="2"/>
    <m/>
    <s v="BINS 24 INCH"/>
    <m/>
    <x v="149"/>
    <s v="SAN JOAQUIN VALLEY DISTRICT"/>
    <n v="400000"/>
    <s v="Truck"/>
    <n v="552"/>
    <m/>
    <n v="2023"/>
    <m/>
    <m/>
    <m/>
  </r>
  <r>
    <s v="WATERMELONS, SEEDLESS"/>
    <x v="2"/>
    <m/>
    <s v="BINS 24 INCH"/>
    <m/>
    <x v="73"/>
    <s v="SAN JOAQUIN VALLEY DISTRICT"/>
    <n v="360000"/>
    <s v="Truck"/>
    <n v="497"/>
    <m/>
    <n v="2023"/>
    <m/>
    <m/>
    <m/>
  </r>
  <r>
    <s v="WATERMELONS, SEEDLESS"/>
    <x v="2"/>
    <m/>
    <s v="BINS 24 INCH"/>
    <m/>
    <x v="150"/>
    <s v="SAN JOAQUIN VALLEY DISTRICT"/>
    <n v="360000"/>
    <s v="Truck"/>
    <n v="497"/>
    <m/>
    <n v="2023"/>
    <m/>
    <m/>
    <m/>
  </r>
  <r>
    <s v="WATERMELONS, SEEDLESS"/>
    <x v="2"/>
    <m/>
    <s v="BINS 24 INCH"/>
    <m/>
    <x v="151"/>
    <s v="SAN JOAQUIN VALLEY DISTRICT"/>
    <n v="360000"/>
    <s v="Truck"/>
    <n v="497"/>
    <m/>
    <n v="2023"/>
    <m/>
    <m/>
    <m/>
  </r>
  <r>
    <s v="WATERMELONS, SEEDLESS"/>
    <x v="2"/>
    <s v="Organic"/>
    <s v="BINS 24 INCH"/>
    <m/>
    <x v="36"/>
    <s v="SAN JOAQUIN VALLEY DISTRICT"/>
    <n v="400000"/>
    <s v="Truck"/>
    <n v="552"/>
    <m/>
    <n v="2023"/>
    <m/>
    <m/>
    <m/>
  </r>
  <r>
    <s v="WATERMELONS, SEEDLESS"/>
    <x v="2"/>
    <s v="Organic"/>
    <s v="BINS 24 INCH"/>
    <m/>
    <x v="37"/>
    <s v="SAN JOAQUIN VALLEY DISTRICT"/>
    <n v="240000"/>
    <s v="Truck"/>
    <n v="331"/>
    <m/>
    <n v="2023"/>
    <m/>
    <m/>
    <m/>
  </r>
  <r>
    <s v="WATERMELONS, SEEDLESS"/>
    <x v="2"/>
    <s v="Organic"/>
    <s v="BINS 24 INCH"/>
    <m/>
    <x v="38"/>
    <s v="SAN JOAQUIN VALLEY DISTRICT"/>
    <n v="240000"/>
    <s v="Truck"/>
    <n v="331"/>
    <m/>
    <n v="2023"/>
    <m/>
    <m/>
    <m/>
  </r>
  <r>
    <s v="WATERMELONS, SEEDLESS"/>
    <x v="2"/>
    <s v="Organic"/>
    <s v="BINS 24 INCH"/>
    <m/>
    <x v="39"/>
    <s v="SAN JOAQUIN VALLEY DISTRICT"/>
    <n v="240000"/>
    <s v="Truck"/>
    <n v="331"/>
    <m/>
    <n v="2023"/>
    <m/>
    <m/>
    <m/>
  </r>
  <r>
    <s v="WATERMELONS, SEEDLESS"/>
    <x v="2"/>
    <s v="Organic"/>
    <s v="BINS 24 INCH"/>
    <m/>
    <x v="40"/>
    <s v="SAN JOAQUIN VALLEY DISTRICT"/>
    <n v="240000"/>
    <s v="Truck"/>
    <n v="331"/>
    <m/>
    <n v="2023"/>
    <m/>
    <m/>
    <m/>
  </r>
  <r>
    <s v="WATERMELONS, SEEDLESS"/>
    <x v="2"/>
    <s v="Organic"/>
    <s v="BINS 24 INCH"/>
    <m/>
    <x v="41"/>
    <s v="SAN JOAQUIN VALLEY DISTRICT"/>
    <n v="240000"/>
    <s v="Truck"/>
    <n v="331"/>
    <m/>
    <n v="2023"/>
    <m/>
    <m/>
    <m/>
  </r>
  <r>
    <s v="WATERMELONS, SEEDLESS"/>
    <x v="2"/>
    <s v="Organic"/>
    <s v="BINS 24 INCH"/>
    <m/>
    <x v="42"/>
    <s v="SAN JOAQUIN VALLEY DISTRICT"/>
    <n v="240000"/>
    <s v="Truck"/>
    <n v="331"/>
    <m/>
    <n v="2023"/>
    <m/>
    <m/>
    <m/>
  </r>
  <r>
    <s v="WATERMELONS, SEEDLESS"/>
    <x v="2"/>
    <s v="Organic"/>
    <s v="BINS 24 INCH"/>
    <m/>
    <x v="43"/>
    <s v="SAN JOAQUIN VALLEY DISTRICT"/>
    <n v="200000"/>
    <s v="Truck"/>
    <n v="276"/>
    <m/>
    <n v="2023"/>
    <m/>
    <m/>
    <m/>
  </r>
  <r>
    <s v="WATERMELONS, SEEDLESS"/>
    <x v="2"/>
    <s v="Organic"/>
    <s v="BINS 24 INCH"/>
    <m/>
    <x v="44"/>
    <s v="SAN JOAQUIN VALLEY DISTRICT"/>
    <n v="200000"/>
    <s v="Truck"/>
    <n v="276"/>
    <m/>
    <n v="2023"/>
    <m/>
    <m/>
    <m/>
  </r>
  <r>
    <s v="WATERMELONS, SEEDLESS"/>
    <x v="2"/>
    <s v="Organic"/>
    <s v="BINS 24 INCH"/>
    <m/>
    <x v="45"/>
    <s v="SAN JOAQUIN VALLEY DISTRICT"/>
    <n v="200000"/>
    <s v="Truck"/>
    <n v="276"/>
    <m/>
    <n v="2023"/>
    <m/>
    <m/>
    <m/>
  </r>
  <r>
    <s v="WATERMELONS, SEEDLESS"/>
    <x v="2"/>
    <s v="Organic"/>
    <s v="BINS 24 INCH"/>
    <m/>
    <x v="46"/>
    <s v="SAN JOAQUIN VALLEY DISTRICT"/>
    <n v="240000"/>
    <s v="Truck"/>
    <n v="331"/>
    <m/>
    <n v="2023"/>
    <m/>
    <m/>
    <m/>
  </r>
  <r>
    <s v="WATERMELONS, SEEDLESS"/>
    <x v="2"/>
    <s v="Organic"/>
    <s v="BINS 24 INCH"/>
    <m/>
    <x v="47"/>
    <s v="SAN JOAQUIN VALLEY DISTRICT"/>
    <n v="240000"/>
    <s v="Truck"/>
    <n v="331"/>
    <m/>
    <n v="2023"/>
    <m/>
    <m/>
    <m/>
  </r>
  <r>
    <s v="WATERMELONS, SEEDLESS"/>
    <x v="2"/>
    <s v="Organic"/>
    <s v="BINS 24 INCH"/>
    <m/>
    <x v="48"/>
    <s v="SAN JOAQUIN VALLEY DISTRICT"/>
    <n v="240000"/>
    <s v="Truck"/>
    <n v="331"/>
    <m/>
    <n v="2023"/>
    <m/>
    <m/>
    <m/>
  </r>
  <r>
    <s v="WATERMELONS, SEEDLESS"/>
    <x v="2"/>
    <s v="Organic"/>
    <s v="BINS 24 INCH"/>
    <m/>
    <x v="49"/>
    <s v="SAN JOAQUIN VALLEY DISTRICT"/>
    <n v="240000"/>
    <s v="Truck"/>
    <n v="331"/>
    <m/>
    <n v="2023"/>
    <m/>
    <m/>
    <m/>
  </r>
  <r>
    <s v="WATERMELONS, SEEDLESS"/>
    <x v="2"/>
    <s v="Organic"/>
    <s v="BINS 24 INCH"/>
    <m/>
    <x v="50"/>
    <s v="SAN JOAQUIN VALLEY DISTRICT"/>
    <n v="240000"/>
    <s v="Truck"/>
    <n v="331"/>
    <m/>
    <n v="2023"/>
    <m/>
    <m/>
    <m/>
  </r>
  <r>
    <s v="WATERMELONS, SEEDLESS"/>
    <x v="2"/>
    <s v="Organic"/>
    <s v="BINS 24 INCH"/>
    <m/>
    <x v="51"/>
    <s v="SAN JOAQUIN VALLEY DISTRICT"/>
    <n v="400000"/>
    <s v="Truck"/>
    <n v="552"/>
    <m/>
    <n v="2023"/>
    <m/>
    <m/>
    <m/>
  </r>
  <r>
    <s v="WATERMELONS, SEEDLESS"/>
    <x v="2"/>
    <s v="Organic"/>
    <s v="BINS 24 INCH"/>
    <m/>
    <x v="52"/>
    <s v="SAN JOAQUIN VALLEY DISTRICT"/>
    <n v="400000"/>
    <s v="Truck"/>
    <n v="552"/>
    <m/>
    <n v="2023"/>
    <m/>
    <m/>
    <m/>
  </r>
  <r>
    <s v="WATERMELONS, SEEDLESS"/>
    <x v="2"/>
    <s v="Organic"/>
    <s v="BINS 24 INCH"/>
    <m/>
    <x v="53"/>
    <s v="SAN JOAQUIN VALLEY DISTRICT"/>
    <n v="480000"/>
    <s v="Truck"/>
    <n v="662"/>
    <m/>
    <n v="2023"/>
    <m/>
    <m/>
    <m/>
  </r>
  <r>
    <s v="WATERMELONS, SEEDLESS"/>
    <x v="2"/>
    <s v="Organic"/>
    <s v="BINS 24 INCH"/>
    <m/>
    <x v="54"/>
    <s v="SAN JOAQUIN VALLEY DISTRICT"/>
    <n v="480000"/>
    <s v="Truck"/>
    <n v="662"/>
    <m/>
    <n v="2023"/>
    <m/>
    <m/>
    <m/>
  </r>
  <r>
    <s v="WATERMELONS, SEEDLESS"/>
    <x v="2"/>
    <s v="Organic"/>
    <s v="BINS 24 INCH"/>
    <m/>
    <x v="84"/>
    <s v="SAN JOAQUIN VALLEY DISTRICT"/>
    <n v="480000"/>
    <s v="Truck"/>
    <n v="662"/>
    <m/>
    <n v="2023"/>
    <m/>
    <m/>
    <m/>
  </r>
  <r>
    <s v="WATERMELONS, SEEDLESS"/>
    <x v="2"/>
    <s v="Organic"/>
    <s v="BINS 24 INCH"/>
    <m/>
    <x v="85"/>
    <s v="SAN JOAQUIN VALLEY DISTRICT"/>
    <n v="400000"/>
    <s v="Truck"/>
    <n v="552"/>
    <m/>
    <n v="2023"/>
    <m/>
    <m/>
    <m/>
  </r>
  <r>
    <s v="WATERMELONS, SEEDLESS"/>
    <x v="2"/>
    <s v="Organic"/>
    <s v="BINS 24 INCH"/>
    <m/>
    <x v="116"/>
    <s v="SAN JOAQUIN VALLEY DISTRICT"/>
    <n v="80000"/>
    <s v="Truck"/>
    <n v="110"/>
    <m/>
    <n v="2023"/>
    <m/>
    <m/>
    <m/>
  </r>
  <r>
    <s v="WATERMELONS, SEEDLESS"/>
    <x v="2"/>
    <s v="Organic"/>
    <s v="BINS 24 INCH"/>
    <m/>
    <x v="117"/>
    <s v="SAN JOAQUIN VALLEY DISTRICT"/>
    <n v="80000"/>
    <s v="Truck"/>
    <n v="110"/>
    <m/>
    <n v="2023"/>
    <m/>
    <m/>
    <m/>
  </r>
  <r>
    <s v="WATERMELONS, SEEDLESS"/>
    <x v="2"/>
    <s v="Organic"/>
    <s v="BINS 24 INCH"/>
    <m/>
    <x v="118"/>
    <s v="SAN JOAQUIN VALLEY DISTRICT"/>
    <n v="80000"/>
    <s v="Truck"/>
    <n v="110"/>
    <m/>
    <n v="2023"/>
    <m/>
    <m/>
    <m/>
  </r>
  <r>
    <s v="WATERMELONS, SEEDLESS"/>
    <x v="2"/>
    <s v="Organic"/>
    <s v="BINS 24 INCH"/>
    <m/>
    <x v="119"/>
    <s v="SAN JOAQUIN VALLEY DISTRICT"/>
    <n v="120000"/>
    <s v="Truck"/>
    <n v="166"/>
    <m/>
    <n v="2023"/>
    <m/>
    <m/>
    <m/>
  </r>
  <r>
    <s v="WATERMELONS, SEEDLESS"/>
    <x v="2"/>
    <s v="Organic"/>
    <s v="BINS 24 INCH"/>
    <m/>
    <x v="120"/>
    <s v="SAN JOAQUIN VALLEY DISTRICT"/>
    <n v="80000"/>
    <s v="Truck"/>
    <n v="110"/>
    <m/>
    <n v="2023"/>
    <m/>
    <m/>
    <m/>
  </r>
  <r>
    <s v="WATERMELONS, SEEDLESS"/>
    <x v="2"/>
    <s v="Organic"/>
    <s v="BINS 24 INCH"/>
    <m/>
    <x v="121"/>
    <s v="SAN JOAQUIN VALLEY DISTRICT"/>
    <n v="120000"/>
    <s v="Truck"/>
    <n v="166"/>
    <m/>
    <n v="2023"/>
    <m/>
    <m/>
    <m/>
  </r>
  <r>
    <s v="WATERMELONS, SEEDLESS"/>
    <x v="2"/>
    <s v="Organic"/>
    <s v="BINS 24 INCH"/>
    <m/>
    <x v="122"/>
    <s v="SAN JOAQUIN VALLEY DISTRICT"/>
    <n v="80000"/>
    <s v="Truck"/>
    <n v="110"/>
    <m/>
    <n v="2023"/>
    <m/>
    <m/>
    <m/>
  </r>
  <r>
    <s v="WATERMELONS, SEEDLESS"/>
    <x v="2"/>
    <s v="Organic"/>
    <s v="BINS 24 INCH"/>
    <m/>
    <x v="123"/>
    <s v="SAN JOAQUIN VALLEY DISTRICT"/>
    <n v="160000"/>
    <s v="Truck"/>
    <n v="221"/>
    <m/>
    <n v="2023"/>
    <m/>
    <m/>
    <m/>
  </r>
  <r>
    <s v="WATERMELONS, SEEDLESS"/>
    <x v="2"/>
    <s v="Organic"/>
    <s v="BINS 24 INCH"/>
    <m/>
    <x v="124"/>
    <s v="SAN JOAQUIN VALLEY DISTRICT"/>
    <n v="100000"/>
    <s v="Truck"/>
    <n v="138"/>
    <m/>
    <n v="2023"/>
    <m/>
    <m/>
    <m/>
  </r>
  <r>
    <s v="WATERMELONS, SEEDLESS"/>
    <x v="2"/>
    <s v="Organic"/>
    <s v="BINS 24 INCH"/>
    <m/>
    <x v="125"/>
    <s v="SAN JOAQUIN VALLEY DISTRICT"/>
    <n v="120000"/>
    <s v="Truck"/>
    <n v="166"/>
    <m/>
    <n v="2023"/>
    <m/>
    <m/>
    <m/>
  </r>
  <r>
    <s v="WATERMELONS, SEEDLESS"/>
    <x v="2"/>
    <s v="Organic"/>
    <s v="BINS 24 INCH"/>
    <m/>
    <x v="126"/>
    <s v="SAN JOAQUIN VALLEY DISTRICT"/>
    <n v="80000"/>
    <s v="Truck"/>
    <n v="110"/>
    <m/>
    <n v="2023"/>
    <m/>
    <m/>
    <m/>
  </r>
  <r>
    <s v="WATERMELONS, SEEDLESS"/>
    <x v="2"/>
    <s v="Organic"/>
    <s v="BINS 24 INCH"/>
    <m/>
    <x v="127"/>
    <s v="SAN JOAQUIN VALLEY DISTRICT"/>
    <n v="100000"/>
    <s v="Truck"/>
    <n v="138"/>
    <m/>
    <n v="2023"/>
    <m/>
    <m/>
    <m/>
  </r>
  <r>
    <s v="WATERMELONS, SEEDLESS"/>
    <x v="2"/>
    <s v="Organic"/>
    <s v="BINS 24 INCH"/>
    <m/>
    <x v="72"/>
    <s v="SAN JOAQUIN VALLEY DISTRICT"/>
    <n v="100000"/>
    <s v="Truck"/>
    <n v="138"/>
    <m/>
    <n v="2023"/>
    <m/>
    <m/>
    <m/>
  </r>
  <r>
    <s v="WATERMELONS, SEEDLESS"/>
    <x v="2"/>
    <s v="Organic"/>
    <s v="BINS 24 INCH"/>
    <m/>
    <x v="128"/>
    <s v="SAN JOAQUIN VALLEY DISTRICT"/>
    <n v="100000"/>
    <s v="Truck"/>
    <n v="138"/>
    <m/>
    <n v="2023"/>
    <m/>
    <m/>
    <m/>
  </r>
  <r>
    <s v="WATERMELONS, SEEDLESS"/>
    <x v="2"/>
    <s v="Organic"/>
    <s v="BINS 24 INCH"/>
    <m/>
    <x v="129"/>
    <s v="SAN JOAQUIN VALLEY DISTRICT"/>
    <n v="120000"/>
    <s v="Truck"/>
    <n v="166"/>
    <m/>
    <n v="2023"/>
    <m/>
    <m/>
    <m/>
  </r>
  <r>
    <s v="WATERMELONS, SEEDLESS"/>
    <x v="2"/>
    <s v="Organic"/>
    <s v="BINS 24 INCH"/>
    <m/>
    <x v="130"/>
    <s v="SAN JOAQUIN VALLEY DISTRICT"/>
    <n v="120000"/>
    <s v="Truck"/>
    <n v="166"/>
    <m/>
    <n v="2023"/>
    <m/>
    <m/>
    <m/>
  </r>
  <r>
    <s v="WATERMELONS, SEEDLESS"/>
    <x v="2"/>
    <s v="Organic"/>
    <s v="BINS 24 INCH"/>
    <m/>
    <x v="131"/>
    <s v="SAN JOAQUIN VALLEY DISTRICT"/>
    <n v="120000"/>
    <s v="Truck"/>
    <n v="166"/>
    <m/>
    <n v="2023"/>
    <m/>
    <m/>
    <m/>
  </r>
  <r>
    <s v="WATERMELONS, SEEDLESS"/>
    <x v="2"/>
    <s v="Organic"/>
    <s v="BINS 24 INCH"/>
    <m/>
    <x v="132"/>
    <s v="SAN JOAQUIN VALLEY DISTRICT"/>
    <n v="120000"/>
    <s v="Truck"/>
    <n v="166"/>
    <m/>
    <n v="2023"/>
    <m/>
    <m/>
    <m/>
  </r>
  <r>
    <s v="WATERMELONS, SEEDLESS"/>
    <x v="2"/>
    <s v="Organic"/>
    <s v="BINS 24 INCH"/>
    <m/>
    <x v="133"/>
    <s v="SAN JOAQUIN VALLEY DISTRICT"/>
    <n v="120000"/>
    <s v="Truck"/>
    <n v="166"/>
    <m/>
    <n v="2023"/>
    <m/>
    <m/>
    <m/>
  </r>
  <r>
    <s v="WATERMELONS, SEEDLESS"/>
    <x v="2"/>
    <s v="Organic"/>
    <s v="BINS 24 INCH"/>
    <m/>
    <x v="134"/>
    <s v="SAN JOAQUIN VALLEY DISTRICT"/>
    <n v="120000"/>
    <s v="Truck"/>
    <n v="166"/>
    <m/>
    <n v="2023"/>
    <m/>
    <m/>
    <m/>
  </r>
  <r>
    <s v="WATERMELONS, SEEDLESS"/>
    <x v="2"/>
    <s v="Organic"/>
    <s v="BINS 24 INCH"/>
    <m/>
    <x v="135"/>
    <s v="SAN JOAQUIN VALLEY DISTRICT"/>
    <n v="100000"/>
    <s v="Truck"/>
    <n v="138"/>
    <m/>
    <n v="2023"/>
    <m/>
    <m/>
    <m/>
  </r>
  <r>
    <s v="WATERMELONS, SEEDLESS"/>
    <x v="2"/>
    <s v="Organic"/>
    <s v="BINS 24 INCH"/>
    <m/>
    <x v="136"/>
    <s v="SAN JOAQUIN VALLEY DISTRICT"/>
    <n v="100000"/>
    <s v="Truck"/>
    <n v="138"/>
    <m/>
    <n v="2023"/>
    <m/>
    <m/>
    <m/>
  </r>
  <r>
    <s v="WATERMELONS, SEEDLESS"/>
    <x v="2"/>
    <s v="Organic"/>
    <s v="BINS 24 INCH"/>
    <m/>
    <x v="137"/>
    <s v="SAN JOAQUIN VALLEY DISTRICT"/>
    <n v="120000"/>
    <s v="Truck"/>
    <n v="166"/>
    <m/>
    <n v="2023"/>
    <m/>
    <m/>
    <m/>
  </r>
  <r>
    <s v="WATERMELONS, SEEDLESS"/>
    <x v="2"/>
    <s v="Organic"/>
    <s v="BINS 24 INCH"/>
    <m/>
    <x v="138"/>
    <s v="SAN JOAQUIN VALLEY DISTRICT"/>
    <n v="120000"/>
    <s v="Truck"/>
    <n v="166"/>
    <m/>
    <n v="2023"/>
    <m/>
    <m/>
    <m/>
  </r>
  <r>
    <s v="WATERMELONS, SEEDLESS"/>
    <x v="2"/>
    <s v="Organic"/>
    <s v="BINS 24 INCH"/>
    <m/>
    <x v="139"/>
    <s v="SAN JOAQUIN VALLEY DISTRICT"/>
    <n v="120000"/>
    <s v="Truck"/>
    <n v="166"/>
    <m/>
    <n v="2023"/>
    <m/>
    <m/>
    <m/>
  </r>
  <r>
    <s v="WATERMELONS, SEEDLESS"/>
    <x v="2"/>
    <s v="Organic"/>
    <s v="BINS 24 INCH"/>
    <m/>
    <x v="140"/>
    <s v="SAN JOAQUIN VALLEY DISTRICT"/>
    <n v="120000"/>
    <s v="Truck"/>
    <n v="166"/>
    <m/>
    <n v="2023"/>
    <m/>
    <m/>
    <m/>
  </r>
  <r>
    <s v="WATERMELONS, SEEDLESS"/>
    <x v="2"/>
    <s v="Organic"/>
    <s v="BINS 24 INCH"/>
    <m/>
    <x v="141"/>
    <s v="SAN JOAQUIN VALLEY DISTRICT"/>
    <n v="120000"/>
    <s v="Truck"/>
    <n v="166"/>
    <m/>
    <n v="2023"/>
    <m/>
    <m/>
    <m/>
  </r>
  <r>
    <s v="WATERMELONS, SEEDLESS"/>
    <x v="2"/>
    <s v="Organic"/>
    <s v="BINS 24 INCH"/>
    <m/>
    <x v="142"/>
    <s v="SAN JOAQUIN VALLEY DISTRICT"/>
    <n v="80000"/>
    <s v="Truck"/>
    <n v="110"/>
    <m/>
    <n v="2023"/>
    <m/>
    <m/>
    <m/>
  </r>
  <r>
    <s v="WATERMELONS, SEEDLESS"/>
    <x v="2"/>
    <s v="Organic"/>
    <s v="BINS 24 INCH"/>
    <m/>
    <x v="143"/>
    <s v="SAN JOAQUIN VALLEY DISTRICT"/>
    <n v="120000"/>
    <s v="Truck"/>
    <n v="166"/>
    <m/>
    <n v="2023"/>
    <m/>
    <m/>
    <m/>
  </r>
  <r>
    <s v="WATERMELONS, SEEDLESS"/>
    <x v="2"/>
    <s v="Organic"/>
    <s v="BINS 24 INCH"/>
    <m/>
    <x v="144"/>
    <s v="SAN JOAQUIN VALLEY DISTRICT"/>
    <n v="140000"/>
    <s v="Truck"/>
    <n v="193"/>
    <m/>
    <n v="2023"/>
    <m/>
    <m/>
    <m/>
  </r>
  <r>
    <s v="WATERMELONS, SEEDLESS"/>
    <x v="2"/>
    <s v="Organic"/>
    <s v="BINS 24 INCH"/>
    <m/>
    <x v="145"/>
    <s v="SAN JOAQUIN VALLEY DISTRICT"/>
    <n v="140000"/>
    <s v="Truck"/>
    <n v="193"/>
    <m/>
    <n v="2023"/>
    <m/>
    <m/>
    <m/>
  </r>
  <r>
    <s v="WATERMELONS, SEEDLESS"/>
    <x v="2"/>
    <s v="Organic"/>
    <s v="BINS 24 INCH"/>
    <m/>
    <x v="146"/>
    <s v="SAN JOAQUIN VALLEY DISTRICT"/>
    <n v="120000"/>
    <s v="Truck"/>
    <n v="166"/>
    <m/>
    <n v="2023"/>
    <m/>
    <m/>
    <m/>
  </r>
  <r>
    <s v="WATERMELONS, SEEDLESS"/>
    <x v="2"/>
    <s v="Organic"/>
    <s v="BINS 24 INCH"/>
    <m/>
    <x v="147"/>
    <s v="SAN JOAQUIN VALLEY DISTRICT"/>
    <n v="100000"/>
    <s v="Truck"/>
    <n v="138"/>
    <m/>
    <n v="2023"/>
    <m/>
    <m/>
    <m/>
  </r>
  <r>
    <s v="WATERMELONS, SEEDLESS"/>
    <x v="2"/>
    <s v="Organic"/>
    <s v="BINS 24 INCH"/>
    <m/>
    <x v="148"/>
    <s v="SAN JOAQUIN VALLEY DISTRICT"/>
    <n v="100000"/>
    <s v="Truck"/>
    <n v="138"/>
    <m/>
    <n v="2023"/>
    <m/>
    <m/>
    <m/>
  </r>
  <r>
    <s v="WATERMELONS, SEEDLESS"/>
    <x v="2"/>
    <s v="Organic"/>
    <s v="BINS 24 INCH"/>
    <m/>
    <x v="149"/>
    <s v="SAN JOAQUIN VALLEY DISTRICT"/>
    <n v="100000"/>
    <s v="Truck"/>
    <n v="138"/>
    <m/>
    <n v="2023"/>
    <m/>
    <m/>
    <m/>
  </r>
  <r>
    <s v="WATERMELONS, SEEDLESS"/>
    <x v="2"/>
    <s v="Organic"/>
    <s v="BINS 24 INCH"/>
    <m/>
    <x v="73"/>
    <s v="SAN JOAQUIN VALLEY DISTRICT"/>
    <n v="100000"/>
    <s v="Truck"/>
    <n v="138"/>
    <m/>
    <n v="2023"/>
    <m/>
    <m/>
    <m/>
  </r>
  <r>
    <s v="WATERMELONS, SEEDLESS"/>
    <x v="2"/>
    <s v="Organic"/>
    <s v="BINS 24 INCH"/>
    <m/>
    <x v="150"/>
    <s v="SAN JOAQUIN VALLEY DISTRICT"/>
    <n v="100000"/>
    <s v="Truck"/>
    <n v="138"/>
    <m/>
    <n v="2023"/>
    <m/>
    <m/>
    <m/>
  </r>
  <r>
    <s v="WATERMELONS, SEEDLESS"/>
    <x v="2"/>
    <s v="Organic"/>
    <s v="BINS 24 INCH"/>
    <m/>
    <x v="151"/>
    <s v="SAN JOAQUIN VALLEY DISTRICT"/>
    <n v="100000"/>
    <s v="Truck"/>
    <n v="138"/>
    <m/>
    <n v="2023"/>
    <m/>
    <m/>
    <m/>
  </r>
  <r>
    <s v="WATERMELONS, SEEDLESS"/>
    <x v="2"/>
    <m/>
    <s v="CTNS"/>
    <m/>
    <x v="118"/>
    <s v="SAN JOAQUIN VALLEY DISTRICT"/>
    <n v="40000"/>
    <s v="Truck"/>
    <n v="450"/>
    <m/>
    <n v="2023"/>
    <m/>
    <m/>
    <m/>
  </r>
  <r>
    <s v="WATERMELONS, SEEDLESS"/>
    <x v="2"/>
    <m/>
    <s v="CTNS"/>
    <m/>
    <x v="119"/>
    <s v="SAN JOAQUIN VALLEY DISTRICT"/>
    <n v="90000"/>
    <s v="Truck"/>
    <n v="1000"/>
    <m/>
    <n v="2023"/>
    <m/>
    <m/>
    <m/>
  </r>
  <r>
    <s v="WATERMELONS, SEEDLESS"/>
    <x v="2"/>
    <m/>
    <s v="CTNS"/>
    <m/>
    <x v="120"/>
    <s v="SAN JOAQUIN VALLEY DISTRICT"/>
    <n v="60000"/>
    <s v="Truck"/>
    <n v="700"/>
    <m/>
    <n v="2023"/>
    <m/>
    <m/>
    <m/>
  </r>
  <r>
    <s v="WATERMELONS, SEEDLESS"/>
    <x v="2"/>
    <m/>
    <s v="CTNS"/>
    <m/>
    <x v="122"/>
    <s v="SAN JOAQUIN VALLEY DISTRICT"/>
    <n v="30000"/>
    <s v="Truck"/>
    <n v="300"/>
    <m/>
    <n v="2023"/>
    <m/>
    <m/>
    <m/>
  </r>
  <r>
    <s v="WATERMELONS, SEEDLESS"/>
    <x v="2"/>
    <m/>
    <s v="CTNS"/>
    <m/>
    <x v="123"/>
    <s v="SAN JOAQUIN VALLEY DISTRICT"/>
    <n v="40000"/>
    <s v="Truck"/>
    <n v="471"/>
    <m/>
    <n v="2023"/>
    <m/>
    <m/>
    <m/>
  </r>
  <r>
    <s v="WATERMELONS, SEEDLESS"/>
    <x v="2"/>
    <m/>
    <s v="CTNS"/>
    <m/>
    <x v="124"/>
    <s v="SAN JOAQUIN VALLEY DISTRICT"/>
    <n v="20000"/>
    <s v="Truck"/>
    <n v="250"/>
    <m/>
    <n v="2023"/>
    <m/>
    <m/>
    <m/>
  </r>
  <r>
    <s v="WATERMELONS, SEEDLESS"/>
    <x v="2"/>
    <m/>
    <s v="CTNS"/>
    <m/>
    <x v="125"/>
    <s v="SAN JOAQUIN VALLEY DISTRICT"/>
    <n v="20000"/>
    <s v="Truck"/>
    <n v="250"/>
    <m/>
    <n v="2023"/>
    <m/>
    <m/>
    <m/>
  </r>
  <r>
    <s v="WATERMELONS, SEEDLESS"/>
    <x v="2"/>
    <m/>
    <s v="CTNS"/>
    <m/>
    <x v="126"/>
    <s v="SAN JOAQUIN VALLEY DISTRICT"/>
    <n v="20000"/>
    <s v="Truck"/>
    <n v="250"/>
    <m/>
    <n v="2023"/>
    <m/>
    <m/>
    <m/>
  </r>
  <r>
    <s v="WATERMELONS, SEEDLESS"/>
    <x v="2"/>
    <m/>
    <s v="CTNS"/>
    <m/>
    <x v="127"/>
    <s v="SAN JOAQUIN VALLEY DISTRICT"/>
    <n v="110000"/>
    <s v="Truck"/>
    <n v="1250"/>
    <m/>
    <n v="2023"/>
    <m/>
    <m/>
    <m/>
  </r>
  <r>
    <s v="WATERMELONS, SEEDLESS"/>
    <x v="2"/>
    <m/>
    <s v="CTNS"/>
    <m/>
    <x v="72"/>
    <s v="SAN JOAQUIN VALLEY DISTRICT"/>
    <n v="110000"/>
    <s v="Truck"/>
    <n v="1250"/>
    <m/>
    <n v="2023"/>
    <m/>
    <m/>
    <m/>
  </r>
  <r>
    <s v="WATERMELONS, SEEDLESS"/>
    <x v="2"/>
    <m/>
    <s v="CTNS"/>
    <m/>
    <x v="128"/>
    <s v="SAN JOAQUIN VALLEY DISTRICT"/>
    <n v="110000"/>
    <s v="Truck"/>
    <n v="1250"/>
    <m/>
    <n v="2023"/>
    <m/>
    <m/>
    <m/>
  </r>
  <r>
    <s v="WATERMELONS, SEEDLESS"/>
    <x v="2"/>
    <m/>
    <s v="CTNS"/>
    <m/>
    <x v="129"/>
    <s v="SAN JOAQUIN VALLEY DISTRICT"/>
    <n v="20000"/>
    <s v="Truck"/>
    <n v="200"/>
    <m/>
    <n v="2023"/>
    <m/>
    <m/>
    <m/>
  </r>
  <r>
    <s v="WATERMELONS, SEEDLESS"/>
    <x v="2"/>
    <m/>
    <s v="CTNS"/>
    <s v="RED FLESH MINIATURE"/>
    <x v="29"/>
    <s v="SAN JOAQUIN VALLEY DISTRICT"/>
    <n v="340000"/>
    <s v="Truck"/>
    <n v="4000"/>
    <m/>
    <n v="2023"/>
    <m/>
    <m/>
    <m/>
  </r>
  <r>
    <s v="WATERMELONS, SEEDLESS"/>
    <x v="2"/>
    <m/>
    <s v="CTNS"/>
    <s v="RED FLESH MINIATURE"/>
    <x v="30"/>
    <s v="SAN JOAQUIN VALLEY DISTRICT"/>
    <n v="170000"/>
    <s v="Truck"/>
    <n v="1950"/>
    <m/>
    <n v="2023"/>
    <m/>
    <m/>
    <m/>
  </r>
  <r>
    <s v="WATERMELONS, SEEDLESS"/>
    <x v="2"/>
    <m/>
    <s v="CTNS"/>
    <s v="RED FLESH MINIATURE"/>
    <x v="31"/>
    <s v="SAN JOAQUIN VALLEY DISTRICT"/>
    <n v="440000"/>
    <s v="Truck"/>
    <n v="5150"/>
    <m/>
    <n v="2023"/>
    <m/>
    <m/>
    <m/>
  </r>
  <r>
    <s v="WATERMELONS, SEEDLESS"/>
    <x v="2"/>
    <m/>
    <s v="CTNS"/>
    <s v="RED FLESH MINIATURE"/>
    <x v="32"/>
    <s v="SAN JOAQUIN VALLEY DISTRICT"/>
    <n v="240000"/>
    <s v="Truck"/>
    <n v="2824"/>
    <m/>
    <n v="2023"/>
    <m/>
    <m/>
    <m/>
  </r>
  <r>
    <s v="WATERMELONS, SEEDLESS"/>
    <x v="2"/>
    <m/>
    <s v="CTNS"/>
    <s v="RED FLESH MINIATURE"/>
    <x v="33"/>
    <s v="SAN JOAQUIN VALLEY DISTRICT"/>
    <n v="160000"/>
    <s v="Truck"/>
    <n v="1882"/>
    <m/>
    <n v="2023"/>
    <m/>
    <m/>
    <m/>
  </r>
  <r>
    <s v="WATERMELONS, SEEDLESS"/>
    <x v="2"/>
    <m/>
    <s v="CTNS"/>
    <s v="RED FLESH MINIATURE"/>
    <x v="34"/>
    <s v="SAN JOAQUIN VALLEY DISTRICT"/>
    <n v="240000"/>
    <s v="Truck"/>
    <n v="2824"/>
    <m/>
    <n v="2023"/>
    <m/>
    <m/>
    <m/>
  </r>
  <r>
    <s v="WATERMELONS, SEEDLESS"/>
    <x v="2"/>
    <m/>
    <s v="CTNS"/>
    <s v="RED FLESH MINIATURE"/>
    <x v="35"/>
    <s v="SAN JOAQUIN VALLEY DISTRICT"/>
    <n v="700000"/>
    <s v="Truck"/>
    <n v="8224"/>
    <m/>
    <n v="2023"/>
    <m/>
    <m/>
    <m/>
  </r>
  <r>
    <s v="WATERMELONS, SEEDLESS"/>
    <x v="2"/>
    <m/>
    <s v="CTNS"/>
    <s v="RED FLESH MINIATURE"/>
    <x v="36"/>
    <s v="SAN JOAQUIN VALLEY DISTRICT"/>
    <n v="430000"/>
    <s v="Truck"/>
    <n v="5105"/>
    <m/>
    <n v="2023"/>
    <m/>
    <m/>
    <m/>
  </r>
  <r>
    <s v="WATERMELONS, SEEDLESS"/>
    <x v="2"/>
    <m/>
    <s v="CTNS"/>
    <s v="RED FLESH MINIATURE"/>
    <x v="37"/>
    <s v="SAN JOAQUIN VALLEY DISTRICT"/>
    <n v="490000"/>
    <s v="Truck"/>
    <n v="5800"/>
    <m/>
    <n v="2023"/>
    <m/>
    <m/>
    <m/>
  </r>
  <r>
    <s v="WATERMELONS, SEEDLESS"/>
    <x v="2"/>
    <m/>
    <s v="CTNS"/>
    <s v="RED FLESH MINIATURE"/>
    <x v="38"/>
    <s v="SAN JOAQUIN VALLEY DISTRICT"/>
    <n v="260000"/>
    <s v="Truck"/>
    <n v="3000"/>
    <m/>
    <n v="2023"/>
    <m/>
    <m/>
    <m/>
  </r>
  <r>
    <s v="WATERMELONS, SEEDLESS"/>
    <x v="2"/>
    <m/>
    <s v="CTNS"/>
    <s v="RED FLESH MINIATURE"/>
    <x v="39"/>
    <s v="SAN JOAQUIN VALLEY DISTRICT"/>
    <n v="280000"/>
    <s v="Truck"/>
    <n v="3266"/>
    <m/>
    <n v="2023"/>
    <m/>
    <m/>
    <m/>
  </r>
  <r>
    <s v="WATERMELONS, SEEDLESS"/>
    <x v="2"/>
    <m/>
    <s v="CTNS"/>
    <s v="RED FLESH MINIATURE"/>
    <x v="40"/>
    <s v="SAN JOAQUIN VALLEY DISTRICT"/>
    <n v="430000"/>
    <s v="Truck"/>
    <n v="5021"/>
    <m/>
    <n v="2023"/>
    <m/>
    <m/>
    <m/>
  </r>
  <r>
    <s v="WATERMELONS, SEEDLESS"/>
    <x v="2"/>
    <m/>
    <s v="CTNS"/>
    <s v="RED FLESH MINIATURE"/>
    <x v="41"/>
    <s v="SAN JOAQUIN VALLEY DISTRICT"/>
    <n v="320000"/>
    <s v="Truck"/>
    <n v="3822"/>
    <m/>
    <n v="2023"/>
    <m/>
    <m/>
    <m/>
  </r>
  <r>
    <s v="WATERMELONS, SEEDLESS"/>
    <x v="2"/>
    <m/>
    <s v="CTNS"/>
    <s v="RED FLESH MINIATURE"/>
    <x v="42"/>
    <s v="SAN JOAQUIN VALLEY DISTRICT"/>
    <n v="270000"/>
    <s v="Truck"/>
    <n v="3146"/>
    <m/>
    <n v="2023"/>
    <m/>
    <m/>
    <m/>
  </r>
  <r>
    <s v="WATERMELONS, SEEDLESS"/>
    <x v="2"/>
    <m/>
    <s v="CTNS"/>
    <s v="RED FLESH MINIATURE"/>
    <x v="43"/>
    <s v="SAN JOAQUIN VALLEY DISTRICT"/>
    <n v="280000"/>
    <s v="Truck"/>
    <n v="3350"/>
    <m/>
    <n v="2023"/>
    <m/>
    <m/>
    <m/>
  </r>
  <r>
    <s v="WATERMELONS, SEEDLESS"/>
    <x v="2"/>
    <m/>
    <s v="CTNS"/>
    <s v="RED FLESH MINIATURE"/>
    <x v="44"/>
    <s v="SAN JOAQUIN VALLEY DISTRICT"/>
    <n v="430000"/>
    <s v="Truck"/>
    <n v="5000"/>
    <m/>
    <n v="2023"/>
    <m/>
    <m/>
    <m/>
  </r>
  <r>
    <s v="WATERMELONS, SEEDLESS"/>
    <x v="2"/>
    <m/>
    <s v="CTNS"/>
    <s v="RED FLESH MINIATURE"/>
    <x v="45"/>
    <s v="SAN JOAQUIN VALLEY DISTRICT"/>
    <n v="480000"/>
    <s v="Truck"/>
    <n v="5610"/>
    <m/>
    <n v="2023"/>
    <m/>
    <m/>
    <m/>
  </r>
  <r>
    <s v="WATERMELONS, SEEDLESS"/>
    <x v="2"/>
    <m/>
    <s v="CTNS"/>
    <s v="RED FLESH MINIATURE"/>
    <x v="45"/>
    <s v="SAN JOAQUIN VALLEY DISTRICT"/>
    <n v="850000"/>
    <s v="Truck"/>
    <n v="10000"/>
    <m/>
    <n v="2023"/>
    <m/>
    <m/>
    <s v="added for 07/17/2023 on 07/18/2023"/>
  </r>
  <r>
    <s v="WATERMELONS, SEEDLESS"/>
    <x v="2"/>
    <m/>
    <s v="CTNS"/>
    <s v="RED FLESH MINIATURE"/>
    <x v="46"/>
    <s v="SAN JOAQUIN VALLEY DISTRICT"/>
    <n v="2030000"/>
    <s v="Truck"/>
    <n v="23850"/>
    <m/>
    <n v="2023"/>
    <m/>
    <m/>
    <m/>
  </r>
  <r>
    <s v="WATERMELONS, SEEDLESS"/>
    <x v="2"/>
    <m/>
    <s v="CTNS"/>
    <s v="RED FLESH MINIATURE"/>
    <x v="47"/>
    <s v="SAN JOAQUIN VALLEY DISTRICT"/>
    <n v="2030000"/>
    <s v="Truck"/>
    <n v="23850"/>
    <m/>
    <n v="2023"/>
    <m/>
    <m/>
    <m/>
  </r>
  <r>
    <s v="WATERMELONS, SEEDLESS"/>
    <x v="2"/>
    <m/>
    <s v="CTNS"/>
    <s v="RED FLESH MINIATURE"/>
    <x v="48"/>
    <s v="SAN JOAQUIN VALLEY DISTRICT"/>
    <n v="2030000"/>
    <s v="Truck"/>
    <n v="23850"/>
    <m/>
    <n v="2023"/>
    <m/>
    <m/>
    <m/>
  </r>
  <r>
    <s v="WATERMELONS, SEEDLESS"/>
    <x v="2"/>
    <m/>
    <s v="CTNS"/>
    <s v="RED FLESH MINIATURE"/>
    <x v="49"/>
    <s v="SAN JOAQUIN VALLEY DISTRICT"/>
    <n v="1960000"/>
    <s v="Truck"/>
    <n v="23000"/>
    <m/>
    <n v="2023"/>
    <m/>
    <m/>
    <m/>
  </r>
  <r>
    <s v="WATERMELONS, SEEDLESS"/>
    <x v="2"/>
    <m/>
    <s v="CTNS"/>
    <s v="RED FLESH MINIATURE"/>
    <x v="50"/>
    <s v="SAN JOAQUIN VALLEY DISTRICT"/>
    <n v="2010000"/>
    <s v="Truck"/>
    <n v="23650"/>
    <m/>
    <n v="2023"/>
    <m/>
    <m/>
    <m/>
  </r>
  <r>
    <s v="WATERMELONS, SEEDLESS"/>
    <x v="2"/>
    <m/>
    <s v="CTNS"/>
    <s v="RED FLESH MINIATURE"/>
    <x v="51"/>
    <s v="SAN JOAQUIN VALLEY DISTRICT"/>
    <n v="2110000"/>
    <s v="Truck"/>
    <n v="24785"/>
    <m/>
    <n v="2023"/>
    <m/>
    <m/>
    <m/>
  </r>
  <r>
    <s v="WATERMELONS, SEEDLESS"/>
    <x v="2"/>
    <m/>
    <s v="CTNS"/>
    <s v="RED FLESH MINIATURE"/>
    <x v="52"/>
    <s v="SAN JOAQUIN VALLEY DISTRICT"/>
    <n v="2460000"/>
    <s v="Truck"/>
    <n v="28935"/>
    <m/>
    <n v="2023"/>
    <m/>
    <m/>
    <m/>
  </r>
  <r>
    <s v="WATERMELONS, SEEDLESS"/>
    <x v="2"/>
    <m/>
    <s v="CTNS"/>
    <s v="RED FLESH MINIATURE"/>
    <x v="53"/>
    <s v="SAN JOAQUIN VALLEY DISTRICT"/>
    <n v="2130000"/>
    <s v="Truck"/>
    <n v="25050"/>
    <m/>
    <n v="2023"/>
    <m/>
    <m/>
    <m/>
  </r>
  <r>
    <s v="WATERMELONS, SEEDLESS"/>
    <x v="2"/>
    <m/>
    <s v="CTNS"/>
    <s v="RED FLESH MINIATURE"/>
    <x v="54"/>
    <s v="SAN JOAQUIN VALLEY DISTRICT"/>
    <n v="2160000"/>
    <s v="Truck"/>
    <n v="25406"/>
    <m/>
    <n v="2023"/>
    <m/>
    <m/>
    <m/>
  </r>
  <r>
    <s v="WATERMELONS, SEEDLESS"/>
    <x v="2"/>
    <m/>
    <s v="CTNS"/>
    <s v="RED FLESH MINIATURE"/>
    <x v="84"/>
    <s v="SAN JOAQUIN VALLEY DISTRICT"/>
    <n v="2170000"/>
    <s v="Truck"/>
    <n v="25550"/>
    <m/>
    <n v="2023"/>
    <m/>
    <m/>
    <m/>
  </r>
  <r>
    <s v="WATERMELONS, SEEDLESS"/>
    <x v="2"/>
    <m/>
    <s v="CTNS"/>
    <s v="RED FLESH MINIATURE"/>
    <x v="85"/>
    <s v="SAN JOAQUIN VALLEY DISTRICT"/>
    <n v="1870000"/>
    <s v="Truck"/>
    <n v="22000"/>
    <m/>
    <n v="2023"/>
    <m/>
    <m/>
    <m/>
  </r>
  <r>
    <s v="WATERMELONS, SEEDLESS"/>
    <x v="2"/>
    <m/>
    <s v="CTNS"/>
    <s v="RED FLESH MINIATURE"/>
    <x v="86"/>
    <s v="SAN JOAQUIN VALLEY DISTRICT"/>
    <n v="680000"/>
    <s v="Truck"/>
    <n v="8000"/>
    <m/>
    <n v="2023"/>
    <m/>
    <m/>
    <s v="added for 07/31/2023 on 08/10/2023"/>
  </r>
  <r>
    <s v="WATERMELONS, SEEDLESS"/>
    <x v="2"/>
    <m/>
    <s v="CTNS"/>
    <s v="RED FLESH MINIATURE"/>
    <x v="86"/>
    <s v="SAN JOAQUIN VALLEY DISTRICT"/>
    <n v="540000"/>
    <s v="Truck"/>
    <n v="6353"/>
    <m/>
    <n v="2023"/>
    <m/>
    <m/>
    <m/>
  </r>
  <r>
    <s v="WATERMELONS, SEEDLESS"/>
    <x v="2"/>
    <m/>
    <s v="CTNS"/>
    <s v="RED FLESH MINIATURE"/>
    <x v="87"/>
    <s v="SAN JOAQUIN VALLEY DISTRICT"/>
    <n v="430000"/>
    <s v="Truck"/>
    <n v="5000"/>
    <m/>
    <n v="2023"/>
    <m/>
    <m/>
    <s v="added for 08/01/2023 on 08/10/2023"/>
  </r>
  <r>
    <s v="WATERMELONS, SEEDLESS"/>
    <x v="2"/>
    <m/>
    <s v="CTNS"/>
    <s v="RED FLESH MINIATURE"/>
    <x v="87"/>
    <s v="SAN JOAQUIN VALLEY DISTRICT"/>
    <n v="560000"/>
    <s v="Truck"/>
    <n v="6588"/>
    <m/>
    <n v="2023"/>
    <m/>
    <m/>
    <m/>
  </r>
  <r>
    <s v="WATERMELONS, SEEDLESS"/>
    <x v="2"/>
    <m/>
    <s v="CTNS"/>
    <s v="RED FLESH MINIATURE"/>
    <x v="88"/>
    <s v="SAN JOAQUIN VALLEY DISTRICT"/>
    <n v="850000"/>
    <s v="Truck"/>
    <n v="10000"/>
    <m/>
    <n v="2023"/>
    <m/>
    <m/>
    <m/>
  </r>
  <r>
    <s v="WATERMELONS, SEEDLESS"/>
    <x v="2"/>
    <m/>
    <s v="CTNS"/>
    <s v="RED FLESH MINIATURE"/>
    <x v="88"/>
    <s v="SAN JOAQUIN VALLEY DISTRICT"/>
    <n v="430000"/>
    <s v="Truck"/>
    <n v="5000"/>
    <m/>
    <n v="2023"/>
    <m/>
    <m/>
    <s v="added for 08/02/2023 on 08/10/2023"/>
  </r>
  <r>
    <s v="WATERMELONS, SEEDLESS"/>
    <x v="2"/>
    <m/>
    <s v="CTNS"/>
    <s v="RED FLESH MINIATURE"/>
    <x v="89"/>
    <s v="SAN JOAQUIN VALLEY DISTRICT"/>
    <n v="680000"/>
    <s v="Truck"/>
    <n v="8000"/>
    <m/>
    <n v="2023"/>
    <m/>
    <m/>
    <s v="added for 08/03/2023 on 08/10/2023"/>
  </r>
  <r>
    <s v="WATERMELONS, SEEDLESS"/>
    <x v="2"/>
    <m/>
    <s v="CTNS"/>
    <s v="RED FLESH MINIATURE"/>
    <x v="89"/>
    <s v="SAN JOAQUIN VALLEY DISTRICT"/>
    <n v="600000"/>
    <s v="Truck"/>
    <n v="7000"/>
    <m/>
    <n v="2023"/>
    <m/>
    <m/>
    <m/>
  </r>
  <r>
    <s v="WATERMELONS, SEEDLESS"/>
    <x v="2"/>
    <m/>
    <s v="CTNS"/>
    <s v="RED FLESH MINIATURE"/>
    <x v="90"/>
    <s v="SAN JOAQUIN VALLEY DISTRICT"/>
    <n v="430000"/>
    <s v="Truck"/>
    <n v="5000"/>
    <m/>
    <n v="2023"/>
    <m/>
    <m/>
    <s v="added for 08/04/2023 on 08/10/2023"/>
  </r>
  <r>
    <s v="WATERMELONS, SEEDLESS"/>
    <x v="2"/>
    <m/>
    <s v="CTNS"/>
    <s v="RED FLESH MINIATURE"/>
    <x v="90"/>
    <s v="SAN JOAQUIN VALLEY DISTRICT"/>
    <n v="1020000"/>
    <s v="Truck"/>
    <n v="12000"/>
    <m/>
    <n v="2023"/>
    <m/>
    <m/>
    <m/>
  </r>
  <r>
    <s v="WATERMELONS, SEEDLESS"/>
    <x v="2"/>
    <m/>
    <s v="CTNS"/>
    <s v="RED FLESH MINIATURE"/>
    <x v="152"/>
    <s v="SAN JOAQUIN VALLEY DISTRICT"/>
    <n v="680000"/>
    <s v="Truck"/>
    <n v="8000"/>
    <m/>
    <n v="2023"/>
    <m/>
    <m/>
    <m/>
  </r>
  <r>
    <s v="WATERMELONS, SEEDLESS"/>
    <x v="2"/>
    <m/>
    <s v="CTNS"/>
    <s v="RED FLESH MINIATURE"/>
    <x v="152"/>
    <s v="SAN JOAQUIN VALLEY DISTRICT"/>
    <n v="430000"/>
    <s v="Truck"/>
    <n v="5000"/>
    <m/>
    <n v="2023"/>
    <m/>
    <m/>
    <s v="added for 08/05/2023 on 08/10/2023"/>
  </r>
  <r>
    <s v="WATERMELONS, SEEDLESS"/>
    <x v="2"/>
    <m/>
    <s v="CTNS"/>
    <s v="RED FLESH MINIATURE"/>
    <x v="91"/>
    <s v="SAN JOAQUIN VALLEY DISTRICT"/>
    <n v="940000"/>
    <s v="Truck"/>
    <n v="11000"/>
    <m/>
    <n v="2023"/>
    <m/>
    <m/>
    <m/>
  </r>
  <r>
    <s v="WATERMELONS, SEEDLESS"/>
    <x v="2"/>
    <m/>
    <s v="CTNS"/>
    <s v="RED FLESH MINIATURE"/>
    <x v="91"/>
    <s v="SAN JOAQUIN VALLEY DISTRICT"/>
    <n v="680000"/>
    <s v="Truck"/>
    <n v="8000"/>
    <m/>
    <n v="2023"/>
    <m/>
    <m/>
    <s v="added for 08/07/2023 on 08/10/2023"/>
  </r>
  <r>
    <s v="WATERMELONS, SEEDLESS"/>
    <x v="2"/>
    <m/>
    <s v="CTNS"/>
    <s v="RED FLESH MINIATURE"/>
    <x v="92"/>
    <s v="SAN JOAQUIN VALLEY DISTRICT"/>
    <n v="600000"/>
    <s v="Truck"/>
    <n v="7000"/>
    <m/>
    <n v="2023"/>
    <m/>
    <m/>
    <m/>
  </r>
  <r>
    <s v="WATERMELONS, SEEDLESS"/>
    <x v="2"/>
    <m/>
    <s v="CTNS"/>
    <s v="RED FLESH MINIATURE"/>
    <x v="92"/>
    <s v="SAN JOAQUIN VALLEY DISTRICT"/>
    <n v="430000"/>
    <s v="Truck"/>
    <n v="5000"/>
    <m/>
    <n v="2023"/>
    <m/>
    <m/>
    <s v="added for 08/08/2023 on 08/10/2023"/>
  </r>
  <r>
    <s v="WATERMELONS, SEEDLESS"/>
    <x v="2"/>
    <m/>
    <s v="CTNS"/>
    <s v="RED FLESH MINIATURE"/>
    <x v="93"/>
    <s v="SAN JOAQUIN VALLEY DISTRICT"/>
    <n v="430000"/>
    <s v="Truck"/>
    <n v="5000"/>
    <m/>
    <n v="2023"/>
    <m/>
    <m/>
    <m/>
  </r>
  <r>
    <s v="WATERMELONS, SEEDLESS"/>
    <x v="2"/>
    <m/>
    <s v="CTNS"/>
    <s v="RED FLESH MINIATURE"/>
    <x v="93"/>
    <s v="SAN JOAQUIN VALLEY DISTRICT"/>
    <n v="430000"/>
    <s v="Truck"/>
    <n v="5000"/>
    <m/>
    <n v="2023"/>
    <m/>
    <m/>
    <s v="added for 08/09/2023 on 08/10/2023"/>
  </r>
  <r>
    <s v="WATERMELONS, SEEDLESS"/>
    <x v="2"/>
    <m/>
    <s v="CTNS"/>
    <s v="RED FLESH MINIATURE"/>
    <x v="94"/>
    <s v="SAN JOAQUIN VALLEY DISTRICT"/>
    <n v="1280000"/>
    <s v="Truck"/>
    <n v="15000"/>
    <m/>
    <n v="2023"/>
    <m/>
    <m/>
    <m/>
  </r>
  <r>
    <s v="WATERMELONS, SEEDLESS"/>
    <x v="2"/>
    <m/>
    <s v="CTNS"/>
    <s v="RED FLESH MINIATURE"/>
    <x v="95"/>
    <s v="SAN JOAQUIN VALLEY DISTRICT"/>
    <n v="3660000"/>
    <s v="Truck"/>
    <n v="43000"/>
    <m/>
    <n v="2023"/>
    <m/>
    <m/>
    <m/>
  </r>
  <r>
    <s v="WATERMELONS, SEEDLESS"/>
    <x v="2"/>
    <m/>
    <s v="CTNS"/>
    <s v="RED FLESH MINIATURE"/>
    <x v="96"/>
    <s v="SAN JOAQUIN VALLEY DISTRICT"/>
    <n v="2980000"/>
    <s v="Truck"/>
    <n v="35000"/>
    <m/>
    <n v="2023"/>
    <m/>
    <m/>
    <m/>
  </r>
  <r>
    <s v="WATERMELONS, SEEDLESS"/>
    <x v="2"/>
    <m/>
    <s v="CTNS"/>
    <s v="RED FLESH MINIATURE"/>
    <x v="97"/>
    <s v="SAN JOAQUIN VALLEY DISTRICT"/>
    <n v="3400000"/>
    <s v="Truck"/>
    <n v="40000"/>
    <m/>
    <n v="2023"/>
    <m/>
    <m/>
    <m/>
  </r>
  <r>
    <s v="WATERMELONS, SEEDLESS"/>
    <x v="2"/>
    <m/>
    <s v="CTNS"/>
    <s v="RED FLESH MINIATURE"/>
    <x v="98"/>
    <s v="SAN JOAQUIN VALLEY DISTRICT"/>
    <n v="3400000"/>
    <s v="Truck"/>
    <n v="40000"/>
    <m/>
    <n v="2023"/>
    <m/>
    <m/>
    <m/>
  </r>
  <r>
    <s v="WATERMELONS, SEEDLESS"/>
    <x v="2"/>
    <m/>
    <s v="CTNS"/>
    <s v="RED FLESH MINIATURE"/>
    <x v="99"/>
    <s v="SAN JOAQUIN VALLEY DISTRICT"/>
    <n v="3400000"/>
    <s v="Truck"/>
    <n v="40000"/>
    <m/>
    <n v="2023"/>
    <m/>
    <m/>
    <m/>
  </r>
  <r>
    <s v="WATERMELONS, SEEDLESS"/>
    <x v="2"/>
    <m/>
    <s v="CTNS"/>
    <s v="RED FLESH MINIATURE"/>
    <x v="100"/>
    <s v="SAN JOAQUIN VALLEY DISTRICT"/>
    <n v="3400000"/>
    <s v="Truck"/>
    <n v="40000"/>
    <m/>
    <n v="2023"/>
    <m/>
    <m/>
    <m/>
  </r>
  <r>
    <s v="WATERMELONS, SEEDLESS"/>
    <x v="2"/>
    <m/>
    <s v="CTNS"/>
    <s v="RED FLESH MINIATURE"/>
    <x v="101"/>
    <s v="SAN JOAQUIN VALLEY DISTRICT"/>
    <n v="3400000"/>
    <s v="Truck"/>
    <n v="40000"/>
    <m/>
    <n v="2023"/>
    <m/>
    <m/>
    <m/>
  </r>
  <r>
    <s v="WATERMELONS, SEEDLESS"/>
    <x v="2"/>
    <m/>
    <s v="CTNS"/>
    <s v="RED FLESH MINIATURE"/>
    <x v="102"/>
    <s v="SAN JOAQUIN VALLEY DISTRICT"/>
    <n v="3400000"/>
    <s v="Truck"/>
    <n v="40000"/>
    <m/>
    <n v="2023"/>
    <m/>
    <m/>
    <m/>
  </r>
  <r>
    <s v="WATERMELONS, SEEDLESS"/>
    <x v="2"/>
    <m/>
    <s v="CTNS"/>
    <s v="RED FLESH MINIATURE"/>
    <x v="103"/>
    <s v="SAN JOAQUIN VALLEY DISTRICT"/>
    <n v="2980000"/>
    <s v="Truck"/>
    <n v="35000"/>
    <m/>
    <n v="2023"/>
    <m/>
    <m/>
    <m/>
  </r>
  <r>
    <s v="WATERMELONS, SEEDLESS"/>
    <x v="2"/>
    <m/>
    <s v="CTNS"/>
    <s v="RED FLESH MINIATURE"/>
    <x v="104"/>
    <s v="SAN JOAQUIN VALLEY DISTRICT"/>
    <n v="2980000"/>
    <s v="Truck"/>
    <n v="35000"/>
    <m/>
    <n v="2023"/>
    <m/>
    <m/>
    <m/>
  </r>
  <r>
    <s v="WATERMELONS, SEEDLESS"/>
    <x v="2"/>
    <m/>
    <s v="CTNS"/>
    <s v="RED FLESH MINIATURE"/>
    <x v="105"/>
    <s v="SAN JOAQUIN VALLEY DISTRICT"/>
    <n v="2980000"/>
    <s v="Truck"/>
    <n v="35000"/>
    <m/>
    <n v="2023"/>
    <m/>
    <m/>
    <m/>
  </r>
  <r>
    <s v="WATERMELONS, SEEDLESS"/>
    <x v="2"/>
    <m/>
    <s v="CTNS"/>
    <s v="RED FLESH MINIATURE"/>
    <x v="106"/>
    <s v="SAN JOAQUIN VALLEY DISTRICT"/>
    <n v="3400000"/>
    <s v="Truck"/>
    <n v="40000"/>
    <m/>
    <n v="2023"/>
    <m/>
    <m/>
    <m/>
  </r>
  <r>
    <s v="WATERMELONS, SEEDLESS"/>
    <x v="2"/>
    <m/>
    <s v="CTNS"/>
    <s v="RED FLESH MINIATURE"/>
    <x v="107"/>
    <s v="SAN JOAQUIN VALLEY DISTRICT"/>
    <n v="3400000"/>
    <s v="Truck"/>
    <n v="40000"/>
    <m/>
    <n v="2023"/>
    <m/>
    <m/>
    <m/>
  </r>
  <r>
    <s v="WATERMELONS, SEEDLESS"/>
    <x v="2"/>
    <m/>
    <s v="CTNS"/>
    <s v="RED FLESH MINIATURE"/>
    <x v="108"/>
    <s v="SAN JOAQUIN VALLEY DISTRICT"/>
    <n v="3060000"/>
    <s v="Truck"/>
    <n v="36000"/>
    <m/>
    <n v="2023"/>
    <m/>
    <m/>
    <m/>
  </r>
  <r>
    <s v="WATERMELONS, SEEDLESS"/>
    <x v="2"/>
    <m/>
    <s v="CTNS"/>
    <s v="RED FLESH MINIATURE"/>
    <x v="109"/>
    <s v="SAN JOAQUIN VALLEY DISTRICT"/>
    <n v="3400000"/>
    <s v="Truck"/>
    <n v="40000"/>
    <m/>
    <n v="2023"/>
    <m/>
    <m/>
    <m/>
  </r>
  <r>
    <s v="WATERMELONS, SEEDLESS"/>
    <x v="2"/>
    <m/>
    <s v="CTNS"/>
    <s v="RED FLESH MINIATURE"/>
    <x v="110"/>
    <s v="SAN JOAQUIN VALLEY DISTRICT"/>
    <n v="3400000"/>
    <s v="Truck"/>
    <n v="40000"/>
    <m/>
    <n v="2023"/>
    <m/>
    <m/>
    <m/>
  </r>
  <r>
    <s v="WATERMELONS, SEEDLESS"/>
    <x v="2"/>
    <m/>
    <s v="CTNS"/>
    <s v="RED FLESH MINIATURE"/>
    <x v="111"/>
    <s v="SAN JOAQUIN VALLEY DISTRICT"/>
    <n v="3400000"/>
    <s v="Truck"/>
    <n v="40000"/>
    <m/>
    <n v="2023"/>
    <m/>
    <m/>
    <m/>
  </r>
  <r>
    <s v="WATERMELONS, SEEDLESS"/>
    <x v="2"/>
    <m/>
    <s v="CTNS"/>
    <s v="RED FLESH MINIATURE"/>
    <x v="112"/>
    <s v="SAN JOAQUIN VALLEY DISTRICT"/>
    <n v="4250000"/>
    <s v="Truck"/>
    <n v="50000"/>
    <m/>
    <n v="2023"/>
    <m/>
    <m/>
    <m/>
  </r>
  <r>
    <s v="WATERMELONS, SEEDLESS"/>
    <x v="2"/>
    <m/>
    <s v="CTNS"/>
    <s v="RED FLESH MINIATURE"/>
    <x v="113"/>
    <s v="SAN JOAQUIN VALLEY DISTRICT"/>
    <n v="2550000"/>
    <s v="Truck"/>
    <n v="30000"/>
    <m/>
    <n v="2023"/>
    <m/>
    <m/>
    <m/>
  </r>
  <r>
    <s v="WATERMELONS, SEEDLESS"/>
    <x v="2"/>
    <m/>
    <s v="CTNS"/>
    <s v="RED FLESH MINIATURE"/>
    <x v="114"/>
    <s v="SAN JOAQUIN VALLEY DISTRICT"/>
    <n v="2040000"/>
    <s v="Truck"/>
    <n v="24000"/>
    <m/>
    <n v="2023"/>
    <m/>
    <m/>
    <m/>
  </r>
  <r>
    <s v="WATERMELONS, SEEDLESS"/>
    <x v="2"/>
    <m/>
    <s v="CTNS"/>
    <s v="RED FLESH MINIATURE"/>
    <x v="115"/>
    <s v="SAN JOAQUIN VALLEY DISTRICT"/>
    <n v="2550000"/>
    <s v="Truck"/>
    <n v="30000"/>
    <m/>
    <n v="2023"/>
    <m/>
    <m/>
    <m/>
  </r>
  <r>
    <s v="WATERMELONS, SEEDLESS"/>
    <x v="2"/>
    <m/>
    <s v="CTNS"/>
    <s v="RED FLESH MINIATURE"/>
    <x v="116"/>
    <s v="SAN JOAQUIN VALLEY DISTRICT"/>
    <n v="2550000"/>
    <s v="Truck"/>
    <n v="30000"/>
    <m/>
    <n v="2023"/>
    <m/>
    <m/>
    <m/>
  </r>
  <r>
    <s v="WATERMELONS, SEEDLESS"/>
    <x v="2"/>
    <m/>
    <s v="CTNS"/>
    <s v="RED FLESH MINIATURE"/>
    <x v="117"/>
    <s v="SAN JOAQUIN VALLEY DISTRICT"/>
    <n v="2550000"/>
    <s v="Truck"/>
    <n v="30000"/>
    <m/>
    <n v="2023"/>
    <m/>
    <m/>
    <m/>
  </r>
  <r>
    <s v="WATERMELONS, SEEDLESS"/>
    <x v="2"/>
    <m/>
    <s v="CTNS"/>
    <s v="RED FLESH MINIATURE"/>
    <x v="118"/>
    <s v="SAN JOAQUIN VALLEY DISTRICT"/>
    <n v="2550000"/>
    <s v="Truck"/>
    <n v="30000"/>
    <m/>
    <n v="2023"/>
    <m/>
    <m/>
    <m/>
  </r>
  <r>
    <s v="WATERMELONS, SEEDLESS"/>
    <x v="2"/>
    <m/>
    <s v="CTNS"/>
    <s v="RED FLESH MINIATURE"/>
    <x v="119"/>
    <s v="SAN JOAQUIN VALLEY DISTRICT"/>
    <n v="2980000"/>
    <s v="Truck"/>
    <n v="35000"/>
    <m/>
    <n v="2023"/>
    <m/>
    <m/>
    <m/>
  </r>
  <r>
    <s v="WATERMELONS, SEEDLESS"/>
    <x v="2"/>
    <m/>
    <s v="CTNS"/>
    <s v="RED FLESH MINIATURE"/>
    <x v="120"/>
    <s v="SAN JOAQUIN VALLEY DISTRICT"/>
    <n v="2130000"/>
    <s v="Truck"/>
    <n v="25000"/>
    <m/>
    <n v="2023"/>
    <m/>
    <m/>
    <m/>
  </r>
  <r>
    <s v="WATERMELONS, SEEDLESS"/>
    <x v="2"/>
    <m/>
    <s v="CTNS"/>
    <s v="RED FLESH MINIATURE"/>
    <x v="121"/>
    <s v="SAN JOAQUIN VALLEY DISTRICT"/>
    <n v="2980000"/>
    <s v="Truck"/>
    <n v="35000"/>
    <m/>
    <n v="2023"/>
    <m/>
    <m/>
    <m/>
  </r>
  <r>
    <s v="WATERMELONS, SEEDLESS"/>
    <x v="2"/>
    <m/>
    <s v="CTNS"/>
    <s v="RED FLESH MINIATURE"/>
    <x v="122"/>
    <s v="SAN JOAQUIN VALLEY DISTRICT"/>
    <n v="2550000"/>
    <s v="Truck"/>
    <n v="30000"/>
    <m/>
    <n v="2023"/>
    <m/>
    <m/>
    <m/>
  </r>
  <r>
    <s v="WATERMELONS, SEEDLESS"/>
    <x v="2"/>
    <m/>
    <s v="CTNS"/>
    <s v="RED FLESH MINIATURE"/>
    <x v="123"/>
    <s v="SAN JOAQUIN VALLEY DISTRICT"/>
    <n v="2720000"/>
    <s v="Truck"/>
    <n v="32000"/>
    <m/>
    <n v="2023"/>
    <m/>
    <m/>
    <m/>
  </r>
  <r>
    <s v="WATERMELONS, SEEDLESS"/>
    <x v="2"/>
    <m/>
    <s v="CTNS"/>
    <s v="RED FLESH MINIATURE"/>
    <x v="124"/>
    <s v="SAN JOAQUIN VALLEY DISTRICT"/>
    <n v="3060000"/>
    <s v="Truck"/>
    <n v="36000"/>
    <m/>
    <n v="2023"/>
    <m/>
    <m/>
    <m/>
  </r>
  <r>
    <s v="WATERMELONS, SEEDLESS"/>
    <x v="2"/>
    <m/>
    <s v="CTNS"/>
    <s v="RED FLESH MINIATURE"/>
    <x v="125"/>
    <s v="SAN JOAQUIN VALLEY DISTRICT"/>
    <n v="2890000"/>
    <s v="Truck"/>
    <n v="34000"/>
    <m/>
    <n v="2023"/>
    <m/>
    <m/>
    <m/>
  </r>
  <r>
    <s v="WATERMELONS, SEEDLESS"/>
    <x v="2"/>
    <m/>
    <s v="CTNS"/>
    <s v="RED FLESH MINIATURE"/>
    <x v="126"/>
    <s v="SAN JOAQUIN VALLEY DISTRICT"/>
    <n v="2980000"/>
    <s v="Truck"/>
    <n v="35000"/>
    <m/>
    <n v="2023"/>
    <m/>
    <m/>
    <m/>
  </r>
  <r>
    <s v="WATERMELONS, SEEDLESS"/>
    <x v="2"/>
    <m/>
    <s v="CTNS"/>
    <s v="RED FLESH MINIATURE"/>
    <x v="127"/>
    <s v="SAN JOAQUIN VALLEY DISTRICT"/>
    <n v="2550000"/>
    <s v="Truck"/>
    <n v="30000"/>
    <m/>
    <n v="2023"/>
    <m/>
    <m/>
    <m/>
  </r>
  <r>
    <s v="WATERMELONS, SEEDLESS"/>
    <x v="2"/>
    <m/>
    <s v="CTNS"/>
    <s v="RED FLESH MINIATURE"/>
    <x v="72"/>
    <s v="SAN JOAQUIN VALLEY DISTRICT"/>
    <n v="2550000"/>
    <s v="Truck"/>
    <n v="30000"/>
    <m/>
    <n v="2023"/>
    <m/>
    <m/>
    <m/>
  </r>
  <r>
    <s v="WATERMELONS, SEEDLESS"/>
    <x v="2"/>
    <m/>
    <s v="CTNS"/>
    <s v="RED FLESH MINIATURE"/>
    <x v="128"/>
    <s v="SAN JOAQUIN VALLEY DISTRICT"/>
    <n v="2550000"/>
    <s v="Truck"/>
    <n v="30000"/>
    <m/>
    <n v="2023"/>
    <m/>
    <m/>
    <m/>
  </r>
  <r>
    <s v="WATERMELONS, SEEDLESS"/>
    <x v="2"/>
    <m/>
    <s v="CTNS"/>
    <s v="RED FLESH MINIATURE"/>
    <x v="129"/>
    <s v="SAN JOAQUIN VALLEY DISTRICT"/>
    <n v="2550000"/>
    <s v="Truck"/>
    <n v="30000"/>
    <m/>
    <n v="2023"/>
    <m/>
    <m/>
    <m/>
  </r>
  <r>
    <s v="WATERMELONS, SEEDLESS"/>
    <x v="2"/>
    <m/>
    <s v="CTNS"/>
    <s v="RED FLESH MINIATURE"/>
    <x v="130"/>
    <s v="SAN JOAQUIN VALLEY DISTRICT"/>
    <n v="2550000"/>
    <s v="Truck"/>
    <n v="30000"/>
    <m/>
    <n v="2023"/>
    <m/>
    <m/>
    <m/>
  </r>
  <r>
    <s v="WATERMELONS, SEEDLESS"/>
    <x v="2"/>
    <m/>
    <s v="CTNS"/>
    <s v="RED FLESH MINIATURE"/>
    <x v="131"/>
    <s v="SAN JOAQUIN VALLEY DISTRICT"/>
    <n v="2550000"/>
    <s v="Truck"/>
    <n v="30000"/>
    <m/>
    <n v="2023"/>
    <m/>
    <m/>
    <m/>
  </r>
  <r>
    <s v="WATERMELONS, SEEDLESS"/>
    <x v="2"/>
    <m/>
    <s v="CTNS"/>
    <s v="RED FLESH MINIATURE"/>
    <x v="132"/>
    <s v="SAN JOAQUIN VALLEY DISTRICT"/>
    <n v="2550000"/>
    <s v="Truck"/>
    <n v="30000"/>
    <m/>
    <n v="2023"/>
    <m/>
    <m/>
    <m/>
  </r>
  <r>
    <s v="WATERMELONS, SEEDLESS"/>
    <x v="2"/>
    <m/>
    <s v="CTNS"/>
    <s v="RED FLESH MINIATURE"/>
    <x v="133"/>
    <s v="SAN JOAQUIN VALLEY DISTRICT"/>
    <n v="2040000"/>
    <s v="Truck"/>
    <n v="24000"/>
    <m/>
    <n v="2023"/>
    <m/>
    <m/>
    <m/>
  </r>
  <r>
    <s v="WATERMELONS, SEEDLESS"/>
    <x v="2"/>
    <m/>
    <s v="CTNS"/>
    <s v="RED FLESH MINIATURE"/>
    <x v="134"/>
    <s v="SAN JOAQUIN VALLEY DISTRICT"/>
    <n v="2040000"/>
    <s v="Truck"/>
    <n v="24000"/>
    <m/>
    <n v="2023"/>
    <m/>
    <m/>
    <m/>
  </r>
  <r>
    <s v="WATERMELONS, SEEDLESS"/>
    <x v="2"/>
    <m/>
    <s v="CTNS"/>
    <s v="RED FLESH MINIATURE"/>
    <x v="135"/>
    <s v="SAN JOAQUIN VALLEY DISTRICT"/>
    <n v="2130000"/>
    <s v="Truck"/>
    <n v="25000"/>
    <m/>
    <n v="2023"/>
    <m/>
    <m/>
    <m/>
  </r>
  <r>
    <s v="WATERMELONS, SEEDLESS"/>
    <x v="2"/>
    <m/>
    <s v="CTNS"/>
    <s v="RED FLESH MINIATURE"/>
    <x v="136"/>
    <s v="SAN JOAQUIN VALLEY DISTRICT"/>
    <n v="2510000"/>
    <s v="Truck"/>
    <n v="29500"/>
    <m/>
    <n v="2023"/>
    <m/>
    <m/>
    <m/>
  </r>
  <r>
    <s v="WATERMELONS, SEEDLESS"/>
    <x v="2"/>
    <m/>
    <s v="CTNS"/>
    <s v="RED FLESH MINIATURE"/>
    <x v="137"/>
    <s v="SAN JOAQUIN VALLEY DISTRICT"/>
    <n v="1960000"/>
    <s v="Truck"/>
    <n v="23000"/>
    <m/>
    <n v="2023"/>
    <m/>
    <m/>
    <m/>
  </r>
  <r>
    <s v="WATERMELONS, SEEDLESS"/>
    <x v="2"/>
    <m/>
    <s v="CTNS"/>
    <s v="RED FLESH MINIATURE"/>
    <x v="138"/>
    <s v="SAN JOAQUIN VALLEY DISTRICT"/>
    <n v="1960000"/>
    <s v="Truck"/>
    <n v="23000"/>
    <m/>
    <n v="2023"/>
    <m/>
    <m/>
    <m/>
  </r>
  <r>
    <s v="WATERMELONS, SEEDLESS"/>
    <x v="2"/>
    <m/>
    <s v="CTNS"/>
    <s v="RED FLESH MINIATURE"/>
    <x v="139"/>
    <s v="SAN JOAQUIN VALLEY DISTRICT"/>
    <n v="1530000"/>
    <s v="Truck"/>
    <n v="18000"/>
    <m/>
    <n v="2023"/>
    <m/>
    <m/>
    <m/>
  </r>
  <r>
    <s v="WATERMELONS, SEEDLESS"/>
    <x v="2"/>
    <m/>
    <s v="CTNS"/>
    <s v="RED FLESH MINIATURE"/>
    <x v="140"/>
    <s v="SAN JOAQUIN VALLEY DISTRICT"/>
    <n v="1530000"/>
    <s v="Truck"/>
    <n v="18000"/>
    <m/>
    <n v="2023"/>
    <m/>
    <m/>
    <m/>
  </r>
  <r>
    <s v="WATERMELONS, SEEDLESS"/>
    <x v="2"/>
    <m/>
    <s v="CTNS"/>
    <s v="RED FLESH MINIATURE"/>
    <x v="141"/>
    <s v="SAN JOAQUIN VALLEY DISTRICT"/>
    <n v="1530000"/>
    <s v="Truck"/>
    <n v="18000"/>
    <m/>
    <n v="2023"/>
    <m/>
    <m/>
    <m/>
  </r>
  <r>
    <s v="WATERMELONS, SEEDLESS"/>
    <x v="2"/>
    <m/>
    <s v="CTNS"/>
    <s v="RED FLESH MINIATURE"/>
    <x v="142"/>
    <s v="SAN JOAQUIN VALLEY DISTRICT"/>
    <n v="1280000"/>
    <s v="Truck"/>
    <n v="15000"/>
    <m/>
    <n v="2023"/>
    <m/>
    <m/>
    <m/>
  </r>
  <r>
    <s v="WATERMELONS, SEEDLESS"/>
    <x v="2"/>
    <m/>
    <s v="CTNS"/>
    <s v="RED FLESH MINIATURE"/>
    <x v="143"/>
    <s v="SAN JOAQUIN VALLEY DISTRICT"/>
    <n v="1530000"/>
    <s v="Truck"/>
    <n v="18000"/>
    <m/>
    <n v="2023"/>
    <m/>
    <m/>
    <m/>
  </r>
  <r>
    <s v="WATERMELONS, SEEDLESS"/>
    <x v="2"/>
    <m/>
    <s v="CTNS"/>
    <s v="RED FLESH MINIATURE"/>
    <x v="144"/>
    <s v="SAN JOAQUIN VALLEY DISTRICT"/>
    <n v="1960000"/>
    <s v="Truck"/>
    <n v="23000"/>
    <m/>
    <n v="2023"/>
    <m/>
    <m/>
    <m/>
  </r>
  <r>
    <s v="WATERMELONS, SEEDLESS"/>
    <x v="2"/>
    <m/>
    <s v="CTNS"/>
    <s v="RED FLESH MINIATURE"/>
    <x v="145"/>
    <s v="SAN JOAQUIN VALLEY DISTRICT"/>
    <n v="1960000"/>
    <s v="Truck"/>
    <n v="23000"/>
    <m/>
    <n v="2023"/>
    <m/>
    <m/>
    <m/>
  </r>
  <r>
    <s v="WATERMELONS, SEEDLESS"/>
    <x v="2"/>
    <m/>
    <s v="CTNS"/>
    <s v="RED FLESH MINIATURE"/>
    <x v="146"/>
    <s v="SAN JOAQUIN VALLEY DISTRICT"/>
    <n v="1870000"/>
    <s v="Truck"/>
    <n v="22000"/>
    <m/>
    <n v="2023"/>
    <m/>
    <m/>
    <m/>
  </r>
  <r>
    <s v="WATERMELONS, SEEDLESS"/>
    <x v="2"/>
    <m/>
    <s v="CTNS"/>
    <s v="RED FLESH MINIATURE"/>
    <x v="147"/>
    <s v="SAN JOAQUIN VALLEY DISTRICT"/>
    <n v="1360000"/>
    <s v="Truck"/>
    <n v="16000"/>
    <m/>
    <n v="2023"/>
    <m/>
    <m/>
    <m/>
  </r>
  <r>
    <s v="WATERMELONS, SEEDLESS"/>
    <x v="2"/>
    <m/>
    <s v="CTNS"/>
    <s v="RED FLESH MINIATURE"/>
    <x v="148"/>
    <s v="SAN JOAQUIN VALLEY DISTRICT"/>
    <n v="1360000"/>
    <s v="Truck"/>
    <n v="16000"/>
    <m/>
    <n v="2023"/>
    <m/>
    <m/>
    <m/>
  </r>
  <r>
    <s v="WATERMELONS, SEEDLESS"/>
    <x v="2"/>
    <m/>
    <s v="CTNS"/>
    <s v="RED FLESH MINIATURE"/>
    <x v="149"/>
    <s v="SAN JOAQUIN VALLEY DISTRICT"/>
    <n v="1280000"/>
    <s v="Truck"/>
    <n v="15000"/>
    <m/>
    <n v="2023"/>
    <m/>
    <m/>
    <m/>
  </r>
  <r>
    <s v="WATERMELONS, SEEDLESS"/>
    <x v="2"/>
    <m/>
    <s v="CTNS"/>
    <s v="RED FLESH MINIATURE"/>
    <x v="73"/>
    <s v="SAN JOAQUIN VALLEY DISTRICT"/>
    <n v="1280000"/>
    <s v="Truck"/>
    <n v="15000"/>
    <m/>
    <n v="2023"/>
    <m/>
    <m/>
    <m/>
  </r>
  <r>
    <s v="WATERMELONS, SEEDLESS"/>
    <x v="2"/>
    <m/>
    <s v="CTNS"/>
    <s v="RED FLESH MINIATURE"/>
    <x v="150"/>
    <s v="SAN JOAQUIN VALLEY DISTRICT"/>
    <n v="1280000"/>
    <s v="Truck"/>
    <n v="15000"/>
    <m/>
    <n v="2023"/>
    <m/>
    <m/>
    <m/>
  </r>
  <r>
    <s v="WATERMELONS, SEEDLESS"/>
    <x v="2"/>
    <m/>
    <s v="CTNS"/>
    <s v="RED FLESH MINIATURE"/>
    <x v="151"/>
    <s v="SAN JOAQUIN VALLEY DISTRICT"/>
    <n v="1280000"/>
    <s v="Truck"/>
    <n v="15000"/>
    <m/>
    <n v="2023"/>
    <m/>
    <m/>
    <m/>
  </r>
  <r>
    <s v="WATERMELONS, SEEDLESS"/>
    <x v="2"/>
    <s v="Organic"/>
    <s v="CTNS"/>
    <s v="RED FLESH MINIATURE"/>
    <x v="36"/>
    <s v="SAN JOAQUIN VALLEY DISTRICT"/>
    <n v="430000"/>
    <s v="Truck"/>
    <n v="5000"/>
    <m/>
    <n v="2023"/>
    <m/>
    <m/>
    <m/>
  </r>
  <r>
    <s v="WATERMELONS, SEEDLESS"/>
    <x v="2"/>
    <s v="Organic"/>
    <s v="CTNS"/>
    <s v="RED FLESH MINIATURE"/>
    <x v="37"/>
    <s v="SAN JOAQUIN VALLEY DISTRICT"/>
    <n v="430000"/>
    <s v="Truck"/>
    <n v="5000"/>
    <m/>
    <n v="2023"/>
    <m/>
    <m/>
    <m/>
  </r>
  <r>
    <s v="WATERMELONS, SEEDLESS"/>
    <x v="2"/>
    <s v="Organic"/>
    <s v="CTNS"/>
    <s v="RED FLESH MINIATURE"/>
    <x v="38"/>
    <s v="SAN JOAQUIN VALLEY DISTRICT"/>
    <n v="430000"/>
    <s v="Truck"/>
    <n v="5000"/>
    <m/>
    <n v="2023"/>
    <m/>
    <m/>
    <m/>
  </r>
  <r>
    <s v="WATERMELONS, SEEDLESS"/>
    <x v="2"/>
    <s v="Organic"/>
    <s v="CTNS"/>
    <s v="RED FLESH MINIATURE"/>
    <x v="39"/>
    <s v="SAN JOAQUIN VALLEY DISTRICT"/>
    <n v="430000"/>
    <s v="Truck"/>
    <n v="5000"/>
    <m/>
    <n v="2023"/>
    <m/>
    <m/>
    <m/>
  </r>
  <r>
    <s v="WATERMELONS, SEEDLESS"/>
    <x v="2"/>
    <s v="Organic"/>
    <s v="CTNS"/>
    <s v="RED FLESH MINIATURE"/>
    <x v="40"/>
    <s v="SAN JOAQUIN VALLEY DISTRICT"/>
    <n v="340000"/>
    <s v="Truck"/>
    <n v="4000"/>
    <m/>
    <n v="2023"/>
    <m/>
    <m/>
    <m/>
  </r>
  <r>
    <s v="WATERMELONS, SEEDLESS"/>
    <x v="2"/>
    <s v="Organic"/>
    <s v="CTNS"/>
    <s v="RED FLESH MINIATURE"/>
    <x v="41"/>
    <s v="SAN JOAQUIN VALLEY DISTRICT"/>
    <n v="340000"/>
    <s v="Truck"/>
    <n v="4000"/>
    <m/>
    <n v="2023"/>
    <m/>
    <m/>
    <m/>
  </r>
  <r>
    <s v="WATERMELONS, SEEDLESS"/>
    <x v="2"/>
    <s v="Organic"/>
    <s v="CTNS"/>
    <s v="RED FLESH MINIATURE"/>
    <x v="42"/>
    <s v="SAN JOAQUIN VALLEY DISTRICT"/>
    <n v="340000"/>
    <s v="Truck"/>
    <n v="4000"/>
    <m/>
    <n v="2023"/>
    <m/>
    <m/>
    <m/>
  </r>
  <r>
    <s v="WATERMELONS, SEEDLESS"/>
    <x v="2"/>
    <s v="Organic"/>
    <s v="CTNS"/>
    <s v="RED FLESH MINIATURE"/>
    <x v="43"/>
    <s v="SAN JOAQUIN VALLEY DISTRICT"/>
    <n v="340000"/>
    <s v="Truck"/>
    <n v="4000"/>
    <m/>
    <n v="2023"/>
    <m/>
    <m/>
    <m/>
  </r>
  <r>
    <s v="WATERMELONS, SEEDLESS"/>
    <x v="2"/>
    <s v="Organic"/>
    <s v="CTNS"/>
    <s v="RED FLESH MINIATURE"/>
    <x v="44"/>
    <s v="SAN JOAQUIN VALLEY DISTRICT"/>
    <n v="80000"/>
    <s v="Truck"/>
    <n v="941"/>
    <m/>
    <n v="2023"/>
    <m/>
    <m/>
    <m/>
  </r>
  <r>
    <s v="WATERMELONS, SEEDLESS"/>
    <x v="2"/>
    <s v="Organic"/>
    <s v="CTNS"/>
    <s v="RED FLESH MINIATURE"/>
    <x v="45"/>
    <s v="SAN JOAQUIN VALLEY DISTRICT"/>
    <n v="340000"/>
    <s v="Truck"/>
    <n v="4000"/>
    <m/>
    <n v="2023"/>
    <m/>
    <m/>
    <m/>
  </r>
  <r>
    <s v="WATERMELONS, SEEDLESS"/>
    <x v="2"/>
    <s v="Organic"/>
    <s v="CTNS"/>
    <s v="RED FLESH MINIATURE"/>
    <x v="46"/>
    <s v="SAN JOAQUIN VALLEY DISTRICT"/>
    <n v="1280000"/>
    <s v="Truck"/>
    <n v="15000"/>
    <m/>
    <n v="2023"/>
    <m/>
    <m/>
    <m/>
  </r>
  <r>
    <s v="WATERMELONS, SEEDLESS"/>
    <x v="2"/>
    <s v="Organic"/>
    <s v="CTNS"/>
    <s v="RED FLESH MINIATURE"/>
    <x v="47"/>
    <s v="SAN JOAQUIN VALLEY DISTRICT"/>
    <n v="1020000"/>
    <s v="Truck"/>
    <n v="12000"/>
    <m/>
    <n v="2023"/>
    <m/>
    <m/>
    <m/>
  </r>
  <r>
    <s v="WATERMELONS, SEEDLESS"/>
    <x v="2"/>
    <s v="Organic"/>
    <s v="CTNS"/>
    <s v="RED FLESH MINIATURE"/>
    <x v="48"/>
    <s v="SAN JOAQUIN VALLEY DISTRICT"/>
    <n v="1020000"/>
    <s v="Truck"/>
    <n v="12000"/>
    <m/>
    <n v="2023"/>
    <m/>
    <m/>
    <m/>
  </r>
  <r>
    <s v="WATERMELONS, SEEDLESS"/>
    <x v="2"/>
    <s v="Organic"/>
    <s v="CTNS"/>
    <s v="RED FLESH MINIATURE"/>
    <x v="49"/>
    <s v="SAN JOAQUIN VALLEY DISTRICT"/>
    <n v="850000"/>
    <s v="Truck"/>
    <n v="10000"/>
    <m/>
    <n v="2023"/>
    <m/>
    <m/>
    <m/>
  </r>
  <r>
    <s v="WATERMELONS, SEEDLESS"/>
    <x v="2"/>
    <s v="Organic"/>
    <s v="CTNS"/>
    <s v="RED FLESH MINIATURE"/>
    <x v="50"/>
    <s v="SAN JOAQUIN VALLEY DISTRICT"/>
    <n v="850000"/>
    <s v="Truck"/>
    <n v="10000"/>
    <m/>
    <n v="2023"/>
    <m/>
    <m/>
    <m/>
  </r>
  <r>
    <s v="WATERMELONS, SEEDLESS"/>
    <x v="2"/>
    <s v="Organic"/>
    <s v="CTNS"/>
    <s v="RED FLESH MINIATURE"/>
    <x v="51"/>
    <s v="SAN JOAQUIN VALLEY DISTRICT"/>
    <n v="1190000"/>
    <s v="Truck"/>
    <n v="14000"/>
    <m/>
    <n v="2023"/>
    <m/>
    <m/>
    <m/>
  </r>
  <r>
    <s v="WATERMELONS, SEEDLESS"/>
    <x v="2"/>
    <s v="Organic"/>
    <s v="CTNS"/>
    <s v="RED FLESH MINIATURE"/>
    <x v="52"/>
    <s v="SAN JOAQUIN VALLEY DISTRICT"/>
    <n v="1190000"/>
    <s v="Truck"/>
    <n v="14000"/>
    <m/>
    <n v="2023"/>
    <m/>
    <m/>
    <m/>
  </r>
  <r>
    <s v="WATERMELONS, SEEDLESS"/>
    <x v="2"/>
    <s v="Organic"/>
    <s v="CTNS"/>
    <s v="RED FLESH MINIATURE"/>
    <x v="53"/>
    <s v="SAN JOAQUIN VALLEY DISTRICT"/>
    <n v="1360000"/>
    <s v="Truck"/>
    <n v="16000"/>
    <m/>
    <n v="2023"/>
    <m/>
    <m/>
    <m/>
  </r>
  <r>
    <s v="WATERMELONS, SEEDLESS"/>
    <x v="2"/>
    <s v="Organic"/>
    <s v="CTNS"/>
    <s v="RED FLESH MINIATURE"/>
    <x v="54"/>
    <s v="SAN JOAQUIN VALLEY DISTRICT"/>
    <n v="1360000"/>
    <s v="Truck"/>
    <n v="16000"/>
    <m/>
    <n v="2023"/>
    <m/>
    <m/>
    <m/>
  </r>
  <r>
    <s v="WATERMELONS, SEEDLESS"/>
    <x v="2"/>
    <s v="Organic"/>
    <s v="CTNS"/>
    <s v="RED FLESH MINIATURE"/>
    <x v="84"/>
    <s v="SAN JOAQUIN VALLEY DISTRICT"/>
    <n v="1360000"/>
    <s v="Truck"/>
    <n v="16000"/>
    <m/>
    <n v="2023"/>
    <m/>
    <m/>
    <m/>
  </r>
  <r>
    <s v="WATERMELONS, SEEDLESS"/>
    <x v="2"/>
    <s v="Organic"/>
    <s v="CTNS"/>
    <s v="RED FLESH MINIATURE"/>
    <x v="85"/>
    <s v="SAN JOAQUIN VALLEY DISTRICT"/>
    <n v="850000"/>
    <s v="Truck"/>
    <n v="10000"/>
    <m/>
    <n v="2023"/>
    <m/>
    <m/>
    <m/>
  </r>
  <r>
    <s v="WATERMELONS, SEEDLESS"/>
    <x v="2"/>
    <s v="Organic"/>
    <s v="CTNS"/>
    <s v="RED FLESH MINIATURE"/>
    <x v="86"/>
    <s v="SAN JOAQUIN VALLEY DISTRICT"/>
    <n v="430000"/>
    <s v="Truck"/>
    <n v="5000"/>
    <m/>
    <n v="2023"/>
    <m/>
    <m/>
    <m/>
  </r>
  <r>
    <s v="WATERMELONS, SEEDLESS"/>
    <x v="2"/>
    <s v="Organic"/>
    <s v="CTNS"/>
    <s v="RED FLESH MINIATURE"/>
    <x v="86"/>
    <s v="SAN JOAQUIN VALLEY DISTRICT"/>
    <n v="2980000"/>
    <s v="Truck"/>
    <n v="35000"/>
    <m/>
    <n v="2023"/>
    <m/>
    <m/>
    <s v="added for 07/31/2023 on 08/10/2023"/>
  </r>
  <r>
    <s v="WATERMELONS, SEEDLESS"/>
    <x v="2"/>
    <s v="Organic"/>
    <s v="CTNS"/>
    <s v="RED FLESH MINIATURE"/>
    <x v="87"/>
    <s v="SAN JOAQUIN VALLEY DISTRICT"/>
    <n v="2550000"/>
    <s v="Truck"/>
    <n v="30000"/>
    <m/>
    <n v="2023"/>
    <m/>
    <m/>
    <s v="added for 08/01/2023 on 08/10/2023"/>
  </r>
  <r>
    <s v="WATERMELONS, SEEDLESS"/>
    <x v="2"/>
    <s v="Organic"/>
    <s v="CTNS"/>
    <s v="RED FLESH MINIATURE"/>
    <x v="87"/>
    <s v="SAN JOAQUIN VALLEY DISTRICT"/>
    <n v="680000"/>
    <s v="Truck"/>
    <n v="7941"/>
    <m/>
    <n v="2023"/>
    <m/>
    <m/>
    <m/>
  </r>
  <r>
    <s v="WATERMELONS, SEEDLESS"/>
    <x v="2"/>
    <s v="Organic"/>
    <s v="CTNS"/>
    <s v="RED FLESH MINIATURE"/>
    <x v="88"/>
    <s v="SAN JOAQUIN VALLEY DISTRICT"/>
    <n v="680000"/>
    <s v="Truck"/>
    <n v="8000"/>
    <m/>
    <n v="2023"/>
    <m/>
    <m/>
    <m/>
  </r>
  <r>
    <s v="WATERMELONS, SEEDLESS"/>
    <x v="2"/>
    <s v="Organic"/>
    <s v="CTNS"/>
    <s v="RED FLESH MINIATURE"/>
    <x v="88"/>
    <s v="SAN JOAQUIN VALLEY DISTRICT"/>
    <n v="2130000"/>
    <s v="Truck"/>
    <n v="25000"/>
    <m/>
    <n v="2023"/>
    <m/>
    <m/>
    <s v="added for 08/02/2023 on 08/10/2023"/>
  </r>
  <r>
    <s v="WATERMELONS, SEEDLESS"/>
    <x v="2"/>
    <s v="Organic"/>
    <s v="CTNS"/>
    <s v="RED FLESH MINIATURE"/>
    <x v="89"/>
    <s v="SAN JOAQUIN VALLEY DISTRICT"/>
    <n v="2980000"/>
    <s v="Truck"/>
    <n v="35000"/>
    <m/>
    <n v="2023"/>
    <m/>
    <m/>
    <s v="added for 08/03/2023 on 08/10/2023"/>
  </r>
  <r>
    <s v="WATERMELONS, SEEDLESS"/>
    <x v="2"/>
    <s v="Organic"/>
    <s v="CTNS"/>
    <s v="RED FLESH MINIATURE"/>
    <x v="89"/>
    <s v="SAN JOAQUIN VALLEY DISTRICT"/>
    <n v="550000"/>
    <s v="Truck"/>
    <n v="6500"/>
    <m/>
    <n v="2023"/>
    <m/>
    <m/>
    <m/>
  </r>
  <r>
    <s v="WATERMELONS, SEEDLESS"/>
    <x v="2"/>
    <s v="Organic"/>
    <s v="CTNS"/>
    <s v="RED FLESH MINIATURE"/>
    <x v="90"/>
    <s v="SAN JOAQUIN VALLEY DISTRICT"/>
    <n v="2550000"/>
    <s v="Truck"/>
    <n v="30000"/>
    <m/>
    <n v="2023"/>
    <m/>
    <m/>
    <s v="added for 08/04/2023 on 08/10/2023"/>
  </r>
  <r>
    <s v="WATERMELONS, SEEDLESS"/>
    <x v="2"/>
    <s v="Organic"/>
    <s v="CTNS"/>
    <s v="RED FLESH MINIATURE"/>
    <x v="90"/>
    <s v="SAN JOAQUIN VALLEY DISTRICT"/>
    <n v="510000"/>
    <s v="Truck"/>
    <n v="6000"/>
    <m/>
    <n v="2023"/>
    <m/>
    <m/>
    <m/>
  </r>
  <r>
    <s v="WATERMELONS, SEEDLESS"/>
    <x v="2"/>
    <s v="Organic"/>
    <s v="CTNS"/>
    <s v="RED FLESH MINIATURE"/>
    <x v="152"/>
    <s v="SAN JOAQUIN VALLEY DISTRICT"/>
    <n v="2130000"/>
    <s v="Truck"/>
    <n v="25000"/>
    <m/>
    <n v="2023"/>
    <m/>
    <m/>
    <s v="added for 08/05/2023 on 08/10/2023"/>
  </r>
  <r>
    <s v="WATERMELONS, SEEDLESS"/>
    <x v="2"/>
    <s v="Organic"/>
    <s v="CTNS"/>
    <s v="RED FLESH MINIATURE"/>
    <x v="152"/>
    <s v="SAN JOAQUIN VALLEY DISTRICT"/>
    <n v="510000"/>
    <s v="Truck"/>
    <n v="6000"/>
    <m/>
    <n v="2023"/>
    <m/>
    <m/>
    <m/>
  </r>
  <r>
    <s v="WATERMELONS, SEEDLESS"/>
    <x v="2"/>
    <s v="Organic"/>
    <s v="CTNS"/>
    <s v="RED FLESH MINIATURE"/>
    <x v="91"/>
    <s v="SAN JOAQUIN VALLEY DISTRICT"/>
    <n v="2980000"/>
    <s v="Truck"/>
    <n v="35000"/>
    <m/>
    <n v="2023"/>
    <m/>
    <m/>
    <s v="added for 08/07/2023 on 08/10/2023"/>
  </r>
  <r>
    <s v="WATERMELONS, SEEDLESS"/>
    <x v="2"/>
    <s v="Organic"/>
    <s v="CTNS"/>
    <s v="RED FLESH MINIATURE"/>
    <x v="91"/>
    <s v="SAN JOAQUIN VALLEY DISTRICT"/>
    <n v="430000"/>
    <s v="Truck"/>
    <n v="5100"/>
    <m/>
    <n v="2023"/>
    <m/>
    <m/>
    <m/>
  </r>
  <r>
    <s v="WATERMELONS, SEEDLESS"/>
    <x v="2"/>
    <s v="Organic"/>
    <s v="CTNS"/>
    <s v="RED FLESH MINIATURE"/>
    <x v="92"/>
    <s v="SAN JOAQUIN VALLEY DISTRICT"/>
    <n v="430000"/>
    <s v="Truck"/>
    <n v="5100"/>
    <m/>
    <n v="2023"/>
    <m/>
    <m/>
    <m/>
  </r>
  <r>
    <s v="WATERMELONS, SEEDLESS"/>
    <x v="2"/>
    <s v="Organic"/>
    <s v="CTNS"/>
    <s v="RED FLESH MINIATURE"/>
    <x v="92"/>
    <s v="SAN JOAQUIN VALLEY DISTRICT"/>
    <n v="2550000"/>
    <s v="Truck"/>
    <n v="30000"/>
    <m/>
    <n v="2023"/>
    <m/>
    <m/>
    <s v="added for 08/08/2023 on 08/10/2023"/>
  </r>
  <r>
    <s v="WATERMELONS, SEEDLESS"/>
    <x v="2"/>
    <s v="Organic"/>
    <s v="CTNS"/>
    <s v="RED FLESH MINIATURE"/>
    <x v="93"/>
    <s v="SAN JOAQUIN VALLEY DISTRICT"/>
    <n v="2130000"/>
    <s v="Truck"/>
    <n v="25000"/>
    <m/>
    <n v="2023"/>
    <m/>
    <m/>
    <s v="added for 08/09/2023 on 08/10/2023"/>
  </r>
  <r>
    <s v="WATERMELONS, SEEDLESS"/>
    <x v="2"/>
    <s v="Organic"/>
    <s v="CTNS"/>
    <s v="RED FLESH MINIATURE"/>
    <x v="93"/>
    <s v="SAN JOAQUIN VALLEY DISTRICT"/>
    <n v="480000"/>
    <s v="Truck"/>
    <n v="5600"/>
    <m/>
    <n v="2023"/>
    <m/>
    <m/>
    <m/>
  </r>
  <r>
    <s v="WATERMELONS, SEEDLESS"/>
    <x v="2"/>
    <s v="Organic"/>
    <s v="CTNS"/>
    <s v="RED FLESH MINIATURE"/>
    <x v="94"/>
    <s v="SAN JOAQUIN VALLEY DISTRICT"/>
    <n v="3660000"/>
    <s v="Truck"/>
    <n v="43000"/>
    <m/>
    <n v="2023"/>
    <m/>
    <m/>
    <m/>
  </r>
  <r>
    <s v="WATERMELONS, SEEDLESS"/>
    <x v="2"/>
    <s v="Organic"/>
    <s v="CTNS"/>
    <s v="RED FLESH MINIATURE"/>
    <x v="95"/>
    <s v="SAN JOAQUIN VALLEY DISTRICT"/>
    <n v="1450000"/>
    <s v="Truck"/>
    <n v="17000"/>
    <m/>
    <n v="2023"/>
    <m/>
    <m/>
    <m/>
  </r>
  <r>
    <s v="WATERMELONS, SEEDLESS"/>
    <x v="2"/>
    <s v="Organic"/>
    <s v="CTNS"/>
    <s v="RED FLESH MINIATURE"/>
    <x v="96"/>
    <s v="SAN JOAQUIN VALLEY DISTRICT"/>
    <n v="770000"/>
    <s v="Truck"/>
    <n v="9000"/>
    <m/>
    <n v="2023"/>
    <m/>
    <m/>
    <m/>
  </r>
  <r>
    <s v="WATERMELONS, SEEDLESS"/>
    <x v="2"/>
    <s v="Organic"/>
    <s v="CTNS"/>
    <s v="RED FLESH MINIATURE"/>
    <x v="97"/>
    <s v="SAN JOAQUIN VALLEY DISTRICT"/>
    <n v="1280000"/>
    <s v="Truck"/>
    <n v="15000"/>
    <m/>
    <n v="2023"/>
    <m/>
    <m/>
    <m/>
  </r>
  <r>
    <s v="WATERMELONS, SEEDLESS"/>
    <x v="2"/>
    <s v="Organic"/>
    <s v="CTNS"/>
    <s v="RED FLESH MINIATURE"/>
    <x v="98"/>
    <s v="SAN JOAQUIN VALLEY DISTRICT"/>
    <n v="1280000"/>
    <s v="Truck"/>
    <n v="15000"/>
    <m/>
    <n v="2023"/>
    <m/>
    <m/>
    <m/>
  </r>
  <r>
    <s v="WATERMELONS, SEEDLESS"/>
    <x v="2"/>
    <s v="Organic"/>
    <s v="CTNS"/>
    <s v="RED FLESH MINIATURE"/>
    <x v="99"/>
    <s v="SAN JOAQUIN VALLEY DISTRICT"/>
    <n v="1280000"/>
    <s v="Truck"/>
    <n v="15000"/>
    <m/>
    <n v="2023"/>
    <m/>
    <m/>
    <m/>
  </r>
  <r>
    <s v="WATERMELONS, SEEDLESS"/>
    <x v="2"/>
    <s v="Organic"/>
    <s v="CTNS"/>
    <s v="RED FLESH MINIATURE"/>
    <x v="100"/>
    <s v="SAN JOAQUIN VALLEY DISTRICT"/>
    <n v="1280000"/>
    <s v="Truck"/>
    <n v="15000"/>
    <m/>
    <n v="2023"/>
    <m/>
    <m/>
    <m/>
  </r>
  <r>
    <s v="WATERMELONS, SEEDLESS"/>
    <x v="2"/>
    <s v="Organic"/>
    <s v="CTNS"/>
    <s v="RED FLESH MINIATURE"/>
    <x v="101"/>
    <s v="SAN JOAQUIN VALLEY DISTRICT"/>
    <n v="1280000"/>
    <s v="Truck"/>
    <n v="15000"/>
    <m/>
    <n v="2023"/>
    <m/>
    <m/>
    <m/>
  </r>
  <r>
    <s v="WATERMELONS, SEEDLESS"/>
    <x v="2"/>
    <s v="Organic"/>
    <s v="CTNS"/>
    <s v="RED FLESH MINIATURE"/>
    <x v="102"/>
    <s v="SAN JOAQUIN VALLEY DISTRICT"/>
    <n v="1110000"/>
    <s v="Truck"/>
    <n v="13000"/>
    <m/>
    <n v="2023"/>
    <m/>
    <m/>
    <m/>
  </r>
  <r>
    <s v="WATERMELONS, SEEDLESS"/>
    <x v="2"/>
    <s v="Organic"/>
    <s v="CTNS"/>
    <s v="RED FLESH MINIATURE"/>
    <x v="103"/>
    <s v="SAN JOAQUIN VALLEY DISTRICT"/>
    <n v="1020000"/>
    <s v="Truck"/>
    <n v="12000"/>
    <m/>
    <n v="2023"/>
    <m/>
    <m/>
    <m/>
  </r>
  <r>
    <s v="WATERMELONS, SEEDLESS"/>
    <x v="2"/>
    <s v="Organic"/>
    <s v="CTNS"/>
    <s v="RED FLESH MINIATURE"/>
    <x v="104"/>
    <s v="SAN JOAQUIN VALLEY DISTRICT"/>
    <n v="1190000"/>
    <s v="Truck"/>
    <n v="14000"/>
    <m/>
    <n v="2023"/>
    <m/>
    <m/>
    <m/>
  </r>
  <r>
    <s v="WATERMELONS, SEEDLESS"/>
    <x v="2"/>
    <s v="Organic"/>
    <s v="CTNS"/>
    <s v="RED FLESH MINIATURE"/>
    <x v="105"/>
    <s v="SAN JOAQUIN VALLEY DISTRICT"/>
    <n v="1190000"/>
    <s v="Truck"/>
    <n v="14000"/>
    <m/>
    <n v="2023"/>
    <m/>
    <m/>
    <m/>
  </r>
  <r>
    <s v="WATERMELONS, SEEDLESS"/>
    <x v="2"/>
    <s v="Organic"/>
    <s v="CTNS"/>
    <s v="RED FLESH MINIATURE"/>
    <x v="106"/>
    <s v="SAN JOAQUIN VALLEY DISTRICT"/>
    <n v="1190000"/>
    <s v="Truck"/>
    <n v="14000"/>
    <m/>
    <n v="2023"/>
    <m/>
    <m/>
    <m/>
  </r>
  <r>
    <s v="WATERMELONS, SEEDLESS"/>
    <x v="2"/>
    <s v="Organic"/>
    <s v="CTNS"/>
    <s v="RED FLESH MINIATURE"/>
    <x v="107"/>
    <s v="SAN JOAQUIN VALLEY DISTRICT"/>
    <n v="1280000"/>
    <s v="Truck"/>
    <n v="15000"/>
    <m/>
    <n v="2023"/>
    <m/>
    <m/>
    <m/>
  </r>
  <r>
    <s v="WATERMELONS, SEEDLESS"/>
    <x v="2"/>
    <s v="Organic"/>
    <s v="CTNS"/>
    <s v="RED FLESH MINIATURE"/>
    <x v="108"/>
    <s v="SAN JOAQUIN VALLEY DISTRICT"/>
    <n v="850000"/>
    <s v="Truck"/>
    <n v="10000"/>
    <m/>
    <n v="2023"/>
    <m/>
    <m/>
    <m/>
  </r>
  <r>
    <s v="WATERMELONS, SEEDLESS"/>
    <x v="2"/>
    <s v="Organic"/>
    <s v="CTNS"/>
    <s v="RED FLESH MINIATURE"/>
    <x v="109"/>
    <s v="SAN JOAQUIN VALLEY DISTRICT"/>
    <n v="1280000"/>
    <s v="Truck"/>
    <n v="15000"/>
    <m/>
    <n v="2023"/>
    <m/>
    <m/>
    <m/>
  </r>
  <r>
    <s v="WATERMELONS, SEEDLESS"/>
    <x v="2"/>
    <s v="Organic"/>
    <s v="CTNS"/>
    <s v="RED FLESH MINIATURE"/>
    <x v="110"/>
    <s v="SAN JOAQUIN VALLEY DISTRICT"/>
    <n v="1280000"/>
    <s v="Truck"/>
    <n v="15000"/>
    <m/>
    <n v="2023"/>
    <m/>
    <m/>
    <m/>
  </r>
  <r>
    <s v="WATERMELONS, SEEDLESS"/>
    <x v="2"/>
    <s v="Organic"/>
    <s v="CTNS"/>
    <s v="RED FLESH MINIATURE"/>
    <x v="111"/>
    <s v="SAN JOAQUIN VALLEY DISTRICT"/>
    <n v="1280000"/>
    <s v="Truck"/>
    <n v="15000"/>
    <m/>
    <n v="2023"/>
    <m/>
    <m/>
    <m/>
  </r>
  <r>
    <s v="WATERMELONS, SEEDLESS"/>
    <x v="2"/>
    <s v="Organic"/>
    <s v="CTNS"/>
    <s v="RED FLESH MINIATURE"/>
    <x v="112"/>
    <s v="SAN JOAQUIN VALLEY DISTRICT"/>
    <n v="1700000"/>
    <s v="Truck"/>
    <n v="20000"/>
    <m/>
    <n v="2023"/>
    <m/>
    <m/>
    <m/>
  </r>
  <r>
    <s v="WATERMELONS, SEEDLESS"/>
    <x v="2"/>
    <s v="Organic"/>
    <s v="CTNS"/>
    <s v="RED FLESH MINIATURE"/>
    <x v="113"/>
    <s v="SAN JOAQUIN VALLEY DISTRICT"/>
    <n v="430000"/>
    <s v="Truck"/>
    <n v="5000"/>
    <m/>
    <n v="2023"/>
    <m/>
    <m/>
    <m/>
  </r>
  <r>
    <s v="WATERMELONS, SEEDLESS"/>
    <x v="2"/>
    <s v="Organic"/>
    <s v="CTNS"/>
    <s v="RED FLESH MINIATURE"/>
    <x v="114"/>
    <s v="SAN JOAQUIN VALLEY DISTRICT"/>
    <n v="170000"/>
    <s v="Truck"/>
    <n v="2000"/>
    <m/>
    <n v="2023"/>
    <m/>
    <m/>
    <m/>
  </r>
  <r>
    <s v="WATERMELONS, SEEDLESS"/>
    <x v="2"/>
    <s v="Organic"/>
    <s v="CTNS"/>
    <s v="RED FLESH MINIATURE"/>
    <x v="115"/>
    <s v="SAN JOAQUIN VALLEY DISTRICT"/>
    <n v="380000"/>
    <s v="Truck"/>
    <n v="4500"/>
    <m/>
    <n v="2023"/>
    <m/>
    <m/>
    <m/>
  </r>
  <r>
    <s v="WATERMELONS, SEEDLESS"/>
    <x v="2"/>
    <s v="Organic"/>
    <s v="CTNS"/>
    <s v="RED FLESH MINIATURE"/>
    <x v="116"/>
    <s v="SAN JOAQUIN VALLEY DISTRICT"/>
    <n v="430000"/>
    <s v="Truck"/>
    <n v="5000"/>
    <m/>
    <n v="2023"/>
    <m/>
    <m/>
    <m/>
  </r>
  <r>
    <s v="WATERMELONS, SEEDLESS"/>
    <x v="2"/>
    <s v="Organic"/>
    <s v="CTNS"/>
    <s v="RED FLESH MINIATURE"/>
    <x v="117"/>
    <s v="SAN JOAQUIN VALLEY DISTRICT"/>
    <n v="430000"/>
    <s v="Truck"/>
    <n v="5000"/>
    <m/>
    <n v="2023"/>
    <m/>
    <m/>
    <m/>
  </r>
  <r>
    <s v="WATERMELONS, SEEDLESS"/>
    <x v="2"/>
    <s v="Organic"/>
    <s v="CTNS"/>
    <s v="RED FLESH MINIATURE"/>
    <x v="118"/>
    <s v="SAN JOAQUIN VALLEY DISTRICT"/>
    <n v="510000"/>
    <s v="Truck"/>
    <n v="6000"/>
    <m/>
    <n v="2023"/>
    <m/>
    <m/>
    <m/>
  </r>
  <r>
    <s v="WATERMELONS, SEEDLESS"/>
    <x v="2"/>
    <s v="Organic"/>
    <s v="CTNS"/>
    <s v="RED FLESH MINIATURE"/>
    <x v="119"/>
    <s v="SAN JOAQUIN VALLEY DISTRICT"/>
    <n v="510000"/>
    <s v="Truck"/>
    <n v="6000"/>
    <m/>
    <n v="2023"/>
    <m/>
    <m/>
    <m/>
  </r>
  <r>
    <s v="WATERMELONS, SEEDLESS"/>
    <x v="2"/>
    <s v="Organic"/>
    <s v="CTNS"/>
    <s v="RED FLESH MINIATURE"/>
    <x v="120"/>
    <s v="SAN JOAQUIN VALLEY DISTRICT"/>
    <n v="510000"/>
    <s v="Truck"/>
    <n v="6000"/>
    <m/>
    <n v="2023"/>
    <m/>
    <m/>
    <m/>
  </r>
  <r>
    <s v="WATERMELONS, SEEDLESS"/>
    <x v="2"/>
    <s v="Organic"/>
    <s v="CTNS"/>
    <s v="RED FLESH MINIATURE"/>
    <x v="121"/>
    <s v="SAN JOAQUIN VALLEY DISTRICT"/>
    <n v="510000"/>
    <s v="Truck"/>
    <n v="6000"/>
    <m/>
    <n v="2023"/>
    <m/>
    <m/>
    <m/>
  </r>
  <r>
    <s v="WATERMELONS, SEEDLESS"/>
    <x v="2"/>
    <s v="Organic"/>
    <s v="CTNS"/>
    <s v="RED FLESH MINIATURE"/>
    <x v="122"/>
    <s v="SAN JOAQUIN VALLEY DISTRICT"/>
    <n v="340000"/>
    <s v="Truck"/>
    <n v="4000"/>
    <m/>
    <n v="2023"/>
    <m/>
    <m/>
    <m/>
  </r>
  <r>
    <s v="WATERMELONS, SEEDLESS"/>
    <x v="2"/>
    <s v="Organic"/>
    <s v="CTNS"/>
    <s v="RED FLESH MINIATURE"/>
    <x v="123"/>
    <s v="SAN JOAQUIN VALLEY DISTRICT"/>
    <n v="430000"/>
    <s v="Truck"/>
    <n v="5000"/>
    <m/>
    <n v="2023"/>
    <m/>
    <m/>
    <m/>
  </r>
  <r>
    <s v="WATERMELONS, SEEDLESS"/>
    <x v="2"/>
    <s v="Organic"/>
    <s v="CTNS"/>
    <s v="RED FLESH MINIATURE"/>
    <x v="124"/>
    <s v="SAN JOAQUIN VALLEY DISTRICT"/>
    <n v="430000"/>
    <s v="Truck"/>
    <n v="5000"/>
    <m/>
    <n v="2023"/>
    <m/>
    <m/>
    <m/>
  </r>
  <r>
    <s v="WATERMELONS, SEEDLESS"/>
    <x v="2"/>
    <s v="Organic"/>
    <s v="CTNS"/>
    <s v="RED FLESH MINIATURE"/>
    <x v="125"/>
    <s v="SAN JOAQUIN VALLEY DISTRICT"/>
    <n v="430000"/>
    <s v="Truck"/>
    <n v="5000"/>
    <m/>
    <n v="2023"/>
    <m/>
    <m/>
    <m/>
  </r>
  <r>
    <s v="WATERMELONS, SEEDLESS"/>
    <x v="2"/>
    <s v="Organic"/>
    <s v="CTNS"/>
    <s v="RED FLESH MINIATURE"/>
    <x v="126"/>
    <s v="SAN JOAQUIN VALLEY DISTRICT"/>
    <n v="430000"/>
    <s v="Truck"/>
    <n v="5000"/>
    <m/>
    <n v="2023"/>
    <m/>
    <m/>
    <m/>
  </r>
  <r>
    <s v="WATERMELONS, SEEDLESS"/>
    <x v="2"/>
    <s v="Organic"/>
    <s v="CTNS"/>
    <s v="RED FLESH MINIATURE"/>
    <x v="127"/>
    <s v="SAN JOAQUIN VALLEY DISTRICT"/>
    <n v="890000"/>
    <s v="Truck"/>
    <n v="10500"/>
    <m/>
    <n v="2023"/>
    <m/>
    <m/>
    <m/>
  </r>
  <r>
    <s v="WATERMELONS, SEEDLESS"/>
    <x v="2"/>
    <s v="Organic"/>
    <s v="CTNS"/>
    <s v="RED FLESH MINIATURE"/>
    <x v="72"/>
    <s v="SAN JOAQUIN VALLEY DISTRICT"/>
    <n v="890000"/>
    <s v="Truck"/>
    <n v="10500"/>
    <m/>
    <n v="2023"/>
    <m/>
    <m/>
    <m/>
  </r>
  <r>
    <s v="WATERMELONS, SEEDLESS"/>
    <x v="2"/>
    <s v="Organic"/>
    <s v="CTNS"/>
    <s v="RED FLESH MINIATURE"/>
    <x v="128"/>
    <s v="SAN JOAQUIN VALLEY DISTRICT"/>
    <n v="890000"/>
    <s v="Truck"/>
    <n v="10500"/>
    <m/>
    <n v="2023"/>
    <m/>
    <m/>
    <m/>
  </r>
  <r>
    <s v="WATERMELONS, SEEDLESS"/>
    <x v="2"/>
    <s v="Organic"/>
    <s v="CTNS"/>
    <s v="RED FLESH MINIATURE"/>
    <x v="129"/>
    <s v="SAN JOAQUIN VALLEY DISTRICT"/>
    <n v="850000"/>
    <s v="Truck"/>
    <n v="10000"/>
    <m/>
    <n v="2023"/>
    <m/>
    <m/>
    <m/>
  </r>
  <r>
    <s v="WATERMELONS, SEEDLESS"/>
    <x v="2"/>
    <s v="Organic"/>
    <s v="CTNS"/>
    <s v="RED FLESH MINIATURE"/>
    <x v="130"/>
    <s v="SAN JOAQUIN VALLEY DISTRICT"/>
    <n v="850000"/>
    <s v="Truck"/>
    <n v="10000"/>
    <m/>
    <n v="2023"/>
    <m/>
    <m/>
    <m/>
  </r>
  <r>
    <s v="WATERMELONS, SEEDLESS"/>
    <x v="2"/>
    <s v="Organic"/>
    <s v="CTNS"/>
    <s v="RED FLESH MINIATURE"/>
    <x v="131"/>
    <s v="SAN JOAQUIN VALLEY DISTRICT"/>
    <n v="850000"/>
    <s v="Truck"/>
    <n v="10000"/>
    <m/>
    <n v="2023"/>
    <m/>
    <m/>
    <m/>
  </r>
  <r>
    <s v="WATERMELONS, SEEDLESS"/>
    <x v="2"/>
    <s v="Organic"/>
    <s v="CTNS"/>
    <s v="RED FLESH MINIATURE"/>
    <x v="132"/>
    <s v="SAN JOAQUIN VALLEY DISTRICT"/>
    <n v="850000"/>
    <s v="Truck"/>
    <n v="10000"/>
    <m/>
    <n v="2023"/>
    <m/>
    <m/>
    <m/>
  </r>
  <r>
    <s v="WATERMELONS, SEEDLESS"/>
    <x v="2"/>
    <s v="Organic"/>
    <s v="CTNS"/>
    <s v="RED FLESH MINIATURE"/>
    <x v="133"/>
    <s v="SAN JOAQUIN VALLEY DISTRICT"/>
    <n v="770000"/>
    <s v="Truck"/>
    <n v="9000"/>
    <m/>
    <n v="2023"/>
    <m/>
    <m/>
    <m/>
  </r>
  <r>
    <s v="WATERMELONS, SEEDLESS"/>
    <x v="2"/>
    <s v="Organic"/>
    <s v="CTNS"/>
    <s v="RED FLESH MINIATURE"/>
    <x v="134"/>
    <s v="SAN JOAQUIN VALLEY DISTRICT"/>
    <n v="770000"/>
    <s v="Truck"/>
    <n v="9000"/>
    <m/>
    <n v="2023"/>
    <m/>
    <m/>
    <m/>
  </r>
  <r>
    <s v="WATERMELONS, SEEDLESS"/>
    <x v="2"/>
    <s v="Organic"/>
    <s v="CTNS"/>
    <s v="RED FLESH MINIATURE"/>
    <x v="135"/>
    <s v="SAN JOAQUIN VALLEY DISTRICT"/>
    <n v="640000"/>
    <s v="Truck"/>
    <n v="7500"/>
    <m/>
    <n v="2023"/>
    <m/>
    <m/>
    <m/>
  </r>
  <r>
    <s v="WATERMELONS, SEEDLESS"/>
    <x v="2"/>
    <s v="Organic"/>
    <s v="CTNS"/>
    <s v="RED FLESH MINIATURE"/>
    <x v="137"/>
    <s v="SAN JOAQUIN VALLEY DISTRICT"/>
    <n v="640000"/>
    <s v="Truck"/>
    <n v="7500"/>
    <m/>
    <n v="2023"/>
    <m/>
    <m/>
    <m/>
  </r>
  <r>
    <s v="WATERMELONS, SEEDLESS"/>
    <x v="2"/>
    <s v="Organic"/>
    <s v="CTNS"/>
    <s v="RED FLESH MINIATURE"/>
    <x v="138"/>
    <s v="SAN JOAQUIN VALLEY DISTRICT"/>
    <n v="640000"/>
    <s v="Truck"/>
    <n v="7500"/>
    <m/>
    <n v="2023"/>
    <m/>
    <m/>
    <m/>
  </r>
  <r>
    <s v="WATERMELONS, SEEDLESS"/>
    <x v="2"/>
    <s v="Organic"/>
    <s v="CTNS"/>
    <s v="RED FLESH MINIATURE"/>
    <x v="139"/>
    <s v="SAN JOAQUIN VALLEY DISTRICT"/>
    <n v="600000"/>
    <s v="Truck"/>
    <n v="7000"/>
    <m/>
    <n v="2023"/>
    <m/>
    <m/>
    <m/>
  </r>
  <r>
    <s v="WATERMELONS, SEEDLESS"/>
    <x v="2"/>
    <s v="Organic"/>
    <s v="CTNS"/>
    <s v="RED FLESH MINIATURE"/>
    <x v="140"/>
    <s v="SAN JOAQUIN VALLEY DISTRICT"/>
    <n v="1280000"/>
    <s v="Truck"/>
    <n v="15000"/>
    <m/>
    <n v="2023"/>
    <m/>
    <m/>
    <m/>
  </r>
  <r>
    <s v="WATERMELONS, SEEDLESS"/>
    <x v="2"/>
    <s v="Organic"/>
    <s v="CTNS"/>
    <s v="RED FLESH MINIATURE"/>
    <x v="141"/>
    <s v="SAN JOAQUIN VALLEY DISTRICT"/>
    <n v="1280000"/>
    <s v="Truck"/>
    <n v="15000"/>
    <m/>
    <n v="2023"/>
    <m/>
    <m/>
    <m/>
  </r>
  <r>
    <s v="WATERMELONS, SEEDLESS"/>
    <x v="2"/>
    <s v="Organic"/>
    <s v="CTNS"/>
    <s v="RED FLESH MINIATURE"/>
    <x v="142"/>
    <s v="SAN JOAQUIN VALLEY DISTRICT"/>
    <n v="1110000"/>
    <s v="Truck"/>
    <n v="13000"/>
    <m/>
    <n v="2023"/>
    <m/>
    <m/>
    <m/>
  </r>
  <r>
    <s v="WATERMELONS, SEEDLESS"/>
    <x v="2"/>
    <s v="Organic"/>
    <s v="CTNS"/>
    <s v="RED FLESH MINIATURE"/>
    <x v="143"/>
    <s v="SAN JOAQUIN VALLEY DISTRICT"/>
    <n v="1110000"/>
    <s v="Truck"/>
    <n v="13000"/>
    <m/>
    <n v="2023"/>
    <m/>
    <m/>
    <m/>
  </r>
  <r>
    <s v="WATERMELONS, SEEDLESS"/>
    <x v="2"/>
    <s v="Organic"/>
    <s v="CTNS"/>
    <s v="RED FLESH MINIATURE"/>
    <x v="144"/>
    <s v="SAN JOAQUIN VALLEY DISTRICT"/>
    <n v="1110000"/>
    <s v="Truck"/>
    <n v="13000"/>
    <m/>
    <n v="2023"/>
    <m/>
    <m/>
    <m/>
  </r>
  <r>
    <s v="WATERMELONS, SEEDLESS"/>
    <x v="2"/>
    <s v="Organic"/>
    <s v="CTNS"/>
    <s v="RED FLESH MINIATURE"/>
    <x v="145"/>
    <s v="SAN JOAQUIN VALLEY DISTRICT"/>
    <n v="1110000"/>
    <s v="Truck"/>
    <n v="13000"/>
    <m/>
    <n v="2023"/>
    <m/>
    <m/>
    <m/>
  </r>
  <r>
    <s v="WATERMELONS, SEEDLESS"/>
    <x v="2"/>
    <s v="Organic"/>
    <s v="CTNS"/>
    <s v="RED FLESH MINIATURE"/>
    <x v="146"/>
    <s v="SAN JOAQUIN VALLEY DISTRICT"/>
    <n v="1110000"/>
    <s v="Truck"/>
    <n v="13000"/>
    <m/>
    <n v="2023"/>
    <m/>
    <m/>
    <m/>
  </r>
  <r>
    <s v="WATERMELONS, SEEDLESS"/>
    <x v="2"/>
    <s v="Organic"/>
    <s v="CTNS"/>
    <s v="RED FLESH MINIATURE"/>
    <x v="147"/>
    <s v="SAN JOAQUIN VALLEY DISTRICT"/>
    <n v="1020000"/>
    <s v="Truck"/>
    <n v="12000"/>
    <m/>
    <n v="2023"/>
    <m/>
    <m/>
    <m/>
  </r>
  <r>
    <s v="WATERMELONS, SEEDLESS"/>
    <x v="2"/>
    <s v="Organic"/>
    <s v="CTNS"/>
    <s v="RED FLESH MINIATURE"/>
    <x v="148"/>
    <s v="SAN JOAQUIN VALLEY DISTRICT"/>
    <n v="1020000"/>
    <s v="Truck"/>
    <n v="12000"/>
    <m/>
    <n v="2023"/>
    <m/>
    <m/>
    <m/>
  </r>
  <r>
    <s v="WATERMELONS, SEEDLESS"/>
    <x v="2"/>
    <s v="Organic"/>
    <s v="CTNS"/>
    <s v="RED FLESH MINIATURE"/>
    <x v="149"/>
    <s v="SAN JOAQUIN VALLEY DISTRICT"/>
    <n v="1020000"/>
    <s v="Truck"/>
    <n v="12000"/>
    <m/>
    <n v="2023"/>
    <m/>
    <m/>
    <m/>
  </r>
  <r>
    <s v="WATERMELONS, SEEDLESS"/>
    <x v="2"/>
    <s v="Organic"/>
    <s v="CTNS"/>
    <s v="RED FLESH MINIATURE"/>
    <x v="73"/>
    <s v="SAN JOAQUIN VALLEY DISTRICT"/>
    <n v="1020000"/>
    <s v="Truck"/>
    <n v="12000"/>
    <m/>
    <n v="2023"/>
    <m/>
    <m/>
    <m/>
  </r>
  <r>
    <s v="WATERMELONS, SEEDLESS"/>
    <x v="2"/>
    <s v="Organic"/>
    <s v="CTNS"/>
    <s v="RED FLESH MINIATURE"/>
    <x v="150"/>
    <s v="SAN JOAQUIN VALLEY DISTRICT"/>
    <n v="1020000"/>
    <s v="Truck"/>
    <n v="12000"/>
    <m/>
    <n v="2023"/>
    <m/>
    <m/>
    <m/>
  </r>
  <r>
    <s v="WATERMELONS, SEEDLESS"/>
    <x v="2"/>
    <s v="Organic"/>
    <s v="CTNS"/>
    <s v="RED FLESH MINIATURE"/>
    <x v="151"/>
    <s v="SAN JOAQUIN VALLEY DISTRICT"/>
    <n v="1020000"/>
    <s v="Truck"/>
    <n v="12000"/>
    <m/>
    <n v="2023"/>
    <m/>
    <m/>
    <m/>
  </r>
  <r>
    <s v="WATERMELONS, SEEDED"/>
    <x v="2"/>
    <s v="Organic"/>
    <s v="BINS 24 INCH"/>
    <m/>
    <x v="32"/>
    <s v="IMPERIAL VALLEY DISTRICT"/>
    <n v="80000"/>
    <s v="Truck"/>
    <n v="110"/>
    <m/>
    <n v="2023"/>
    <m/>
    <m/>
    <m/>
  </r>
  <r>
    <s v="WATERMELONS, SEEDED"/>
    <x v="2"/>
    <s v="Organic"/>
    <s v="BINS 24 INCH"/>
    <m/>
    <x v="32"/>
    <s v="IMPERIAL VALLEY DISTRICT"/>
    <n v="-80000"/>
    <s v="Truck"/>
    <n v="-110"/>
    <m/>
    <n v="2023"/>
    <m/>
    <m/>
    <s v="subtracted on 07/26/2023"/>
  </r>
  <r>
    <s v="WATERMELONS, SEEDLESS"/>
    <x v="2"/>
    <m/>
    <s v="BINS 24 INCH"/>
    <m/>
    <x v="12"/>
    <s v="IMPERIAL VALLEY DISTRICT"/>
    <n v="720000"/>
    <s v="Truck"/>
    <n v="993"/>
    <m/>
    <n v="2023"/>
    <m/>
    <m/>
    <s v="added for 06/08/2023 on 06/14/2023"/>
  </r>
  <r>
    <s v="WATERMELONS, SEEDLESS"/>
    <x v="2"/>
    <m/>
    <s v="BINS 24 INCH"/>
    <m/>
    <x v="12"/>
    <s v="IMPERIAL VALLEY DISTRICT"/>
    <n v="480000"/>
    <s v="Truck"/>
    <n v="662"/>
    <m/>
    <n v="2023"/>
    <m/>
    <m/>
    <s v="added for 06/08/2023 on 06/15/2023"/>
  </r>
  <r>
    <s v="WATERMELONS, SEEDLESS"/>
    <x v="2"/>
    <m/>
    <s v="BINS 24 INCH"/>
    <m/>
    <x v="13"/>
    <s v="IMPERIAL VALLEY DISTRICT"/>
    <n v="700000"/>
    <s v="Truck"/>
    <n v="966"/>
    <m/>
    <n v="2023"/>
    <m/>
    <m/>
    <s v="added for 06/09/2023 on 06/14/2023"/>
  </r>
  <r>
    <s v="WATERMELONS, SEEDLESS"/>
    <x v="2"/>
    <m/>
    <s v="BINS 24 INCH"/>
    <m/>
    <x v="13"/>
    <s v="IMPERIAL VALLEY DISTRICT"/>
    <n v="480000"/>
    <s v="Truck"/>
    <n v="662"/>
    <m/>
    <n v="2023"/>
    <m/>
    <m/>
    <s v="added for 06/09/2023 on 06/15/2023"/>
  </r>
  <r>
    <s v="WATERMELONS, SEEDLESS"/>
    <x v="2"/>
    <m/>
    <s v="BINS 24 INCH"/>
    <m/>
    <x v="14"/>
    <s v="IMPERIAL VALLEY DISTRICT"/>
    <n v="440000"/>
    <s v="Truck"/>
    <n v="607"/>
    <m/>
    <n v="2023"/>
    <m/>
    <m/>
    <s v="added for 06/10/2023 on 06/15/2023"/>
  </r>
  <r>
    <s v="WATERMELONS, SEEDLESS"/>
    <x v="2"/>
    <m/>
    <s v="BINS 24 INCH"/>
    <m/>
    <x v="14"/>
    <s v="IMPERIAL VALLEY DISTRICT"/>
    <n v="700000"/>
    <s v="Truck"/>
    <n v="966"/>
    <m/>
    <n v="2023"/>
    <m/>
    <m/>
    <s v="added for 06/10/2023 on 06/14/2023"/>
  </r>
  <r>
    <s v="WATERMELONS, SEEDLESS"/>
    <x v="2"/>
    <m/>
    <s v="BINS 24 INCH"/>
    <m/>
    <x v="55"/>
    <s v="IMPERIAL VALLEY DISTRICT"/>
    <n v="480000"/>
    <s v="Truck"/>
    <n v="662"/>
    <m/>
    <n v="2023"/>
    <m/>
    <m/>
    <s v="added for 06/11/2023 on 06/15/2023"/>
  </r>
  <r>
    <s v="WATERMELONS, SEEDLESS"/>
    <x v="2"/>
    <m/>
    <s v="BINS 24 INCH"/>
    <m/>
    <x v="55"/>
    <s v="IMPERIAL VALLEY DISTRICT"/>
    <n v="760000"/>
    <s v="Truck"/>
    <n v="1048"/>
    <m/>
    <n v="2023"/>
    <m/>
    <m/>
    <s v="added for 06/11/2023 on 06/14/2023"/>
  </r>
  <r>
    <s v="WATERMELONS, SEEDLESS"/>
    <x v="2"/>
    <m/>
    <s v="BINS 24 INCH"/>
    <m/>
    <x v="15"/>
    <s v="IMPERIAL VALLEY DISTRICT"/>
    <n v="520000"/>
    <s v="Truck"/>
    <n v="717"/>
    <m/>
    <n v="2023"/>
    <m/>
    <m/>
    <s v="added for 06/12/2023 on 06/15/2023"/>
  </r>
  <r>
    <s v="WATERMELONS, SEEDLESS"/>
    <x v="2"/>
    <m/>
    <s v="BINS 24 INCH"/>
    <m/>
    <x v="15"/>
    <s v="IMPERIAL VALLEY DISTRICT"/>
    <n v="720000"/>
    <s v="Truck"/>
    <n v="993"/>
    <m/>
    <n v="2023"/>
    <m/>
    <m/>
    <s v="added for 06/12/2023 on 06/14/2023"/>
  </r>
  <r>
    <s v="WATERMELONS, SEEDLESS"/>
    <x v="2"/>
    <m/>
    <s v="BINS 24 INCH"/>
    <m/>
    <x v="16"/>
    <s v="IMPERIAL VALLEY DISTRICT"/>
    <n v="480000"/>
    <s v="Truck"/>
    <n v="662"/>
    <m/>
    <n v="2023"/>
    <m/>
    <m/>
    <s v="added for 06/13/2023 on 06/15/2023"/>
  </r>
  <r>
    <s v="WATERMELONS, SEEDLESS"/>
    <x v="2"/>
    <m/>
    <s v="BINS 24 INCH"/>
    <m/>
    <x v="16"/>
    <s v="IMPERIAL VALLEY DISTRICT"/>
    <n v="720000"/>
    <s v="Truck"/>
    <n v="993"/>
    <m/>
    <n v="2023"/>
    <m/>
    <m/>
    <s v="added for 06/13/2023 on 06/14/2023"/>
  </r>
  <r>
    <s v="WATERMELONS, SEEDLESS"/>
    <x v="2"/>
    <m/>
    <s v="BINS 24 INCH"/>
    <m/>
    <x v="17"/>
    <s v="IMPERIAL VALLEY DISTRICT"/>
    <n v="720000"/>
    <s v="Truck"/>
    <n v="993"/>
    <m/>
    <n v="2023"/>
    <m/>
    <m/>
    <m/>
  </r>
  <r>
    <s v="WATERMELONS, SEEDLESS"/>
    <x v="2"/>
    <m/>
    <s v="BINS 24 INCH"/>
    <m/>
    <x v="18"/>
    <s v="IMPERIAL VALLEY DISTRICT"/>
    <n v="1200000"/>
    <s v="Truck"/>
    <n v="1655"/>
    <m/>
    <n v="2023"/>
    <m/>
    <m/>
    <m/>
  </r>
  <r>
    <s v="WATERMELONS, SEEDLESS"/>
    <x v="2"/>
    <m/>
    <s v="BINS 24 INCH"/>
    <m/>
    <x v="19"/>
    <s v="IMPERIAL VALLEY DISTRICT"/>
    <n v="1200000"/>
    <s v="Truck"/>
    <n v="1655"/>
    <m/>
    <n v="2023"/>
    <m/>
    <m/>
    <m/>
  </r>
  <r>
    <s v="WATERMELONS, SEEDLESS"/>
    <x v="2"/>
    <m/>
    <s v="BINS 24 INCH"/>
    <m/>
    <x v="20"/>
    <s v="IMPERIAL VALLEY DISTRICT"/>
    <n v="1200000"/>
    <s v="Truck"/>
    <n v="1655"/>
    <m/>
    <n v="2023"/>
    <m/>
    <m/>
    <m/>
  </r>
  <r>
    <s v="WATERMELONS, SEEDLESS"/>
    <x v="2"/>
    <m/>
    <s v="BINS 24 INCH"/>
    <m/>
    <x v="153"/>
    <s v="IMPERIAL VALLEY DISTRICT"/>
    <n v="1200000"/>
    <s v="Truck"/>
    <n v="1655"/>
    <m/>
    <n v="2023"/>
    <m/>
    <m/>
    <m/>
  </r>
  <r>
    <s v="WATERMELONS, SEEDLESS"/>
    <x v="2"/>
    <m/>
    <s v="BINS 24 INCH"/>
    <m/>
    <x v="21"/>
    <s v="IMPERIAL VALLEY DISTRICT"/>
    <n v="1200000"/>
    <s v="Truck"/>
    <n v="1655"/>
    <m/>
    <n v="2023"/>
    <m/>
    <m/>
    <m/>
  </r>
  <r>
    <s v="WATERMELONS, SEEDLESS"/>
    <x v="2"/>
    <m/>
    <s v="BINS 24 INCH"/>
    <m/>
    <x v="22"/>
    <s v="IMPERIAL VALLEY DISTRICT"/>
    <n v="1200000"/>
    <s v="Truck"/>
    <n v="1655"/>
    <m/>
    <n v="2023"/>
    <m/>
    <m/>
    <m/>
  </r>
  <r>
    <s v="WATERMELONS, SEEDLESS"/>
    <x v="2"/>
    <m/>
    <s v="BINS 24 INCH"/>
    <m/>
    <x v="23"/>
    <s v="IMPERIAL VALLEY DISTRICT"/>
    <n v="1280000"/>
    <s v="Truck"/>
    <n v="1766"/>
    <m/>
    <n v="2023"/>
    <m/>
    <m/>
    <m/>
  </r>
  <r>
    <s v="WATERMELONS, SEEDLESS"/>
    <x v="2"/>
    <m/>
    <s v="BINS 24 INCH"/>
    <m/>
    <x v="24"/>
    <s v="IMPERIAL VALLEY DISTRICT"/>
    <n v="1280000"/>
    <s v="Truck"/>
    <n v="1766"/>
    <m/>
    <n v="2023"/>
    <m/>
    <m/>
    <m/>
  </r>
  <r>
    <s v="WATERMELONS, SEEDLESS"/>
    <x v="2"/>
    <m/>
    <s v="BINS 24 INCH"/>
    <m/>
    <x v="25"/>
    <s v="IMPERIAL VALLEY DISTRICT"/>
    <n v="1400000"/>
    <s v="Truck"/>
    <n v="1931"/>
    <m/>
    <n v="2023"/>
    <m/>
    <m/>
    <m/>
  </r>
  <r>
    <s v="WATERMELONS, SEEDLESS"/>
    <x v="2"/>
    <m/>
    <s v="BINS 24 INCH"/>
    <m/>
    <x v="26"/>
    <s v="IMPERIAL VALLEY DISTRICT"/>
    <n v="1400000"/>
    <s v="Truck"/>
    <n v="1931"/>
    <m/>
    <n v="2023"/>
    <m/>
    <m/>
    <m/>
  </r>
  <r>
    <s v="WATERMELONS, SEEDLESS"/>
    <x v="2"/>
    <m/>
    <s v="BINS 24 INCH"/>
    <m/>
    <x v="27"/>
    <s v="IMPERIAL VALLEY DISTRICT"/>
    <n v="1000000"/>
    <s v="Truck"/>
    <n v="1379"/>
    <m/>
    <n v="2023"/>
    <m/>
    <m/>
    <m/>
  </r>
  <r>
    <s v="WATERMELONS, SEEDLESS"/>
    <x v="2"/>
    <m/>
    <s v="BINS 24 INCH"/>
    <m/>
    <x v="28"/>
    <s v="IMPERIAL VALLEY DISTRICT"/>
    <n v="30000"/>
    <s v="Truck"/>
    <n v="35"/>
    <m/>
    <n v="2023"/>
    <m/>
    <m/>
    <m/>
  </r>
  <r>
    <s v="WATERMELONS, SEEDLESS"/>
    <x v="2"/>
    <m/>
    <s v="BINS 24 INCH"/>
    <m/>
    <x v="29"/>
    <s v="IMPERIAL VALLEY DISTRICT"/>
    <n v="800000"/>
    <s v="Truck"/>
    <n v="1103"/>
    <m/>
    <n v="2023"/>
    <m/>
    <m/>
    <m/>
  </r>
  <r>
    <s v="WATERMELONS, SEEDLESS"/>
    <x v="2"/>
    <m/>
    <s v="BINS 24 INCH"/>
    <m/>
    <x v="30"/>
    <s v="IMPERIAL VALLEY DISTRICT"/>
    <n v="600000"/>
    <s v="Truck"/>
    <n v="828"/>
    <m/>
    <n v="2023"/>
    <m/>
    <m/>
    <m/>
  </r>
  <r>
    <s v="WATERMELONS, SEEDLESS"/>
    <x v="2"/>
    <m/>
    <s v="BINS 24 INCH"/>
    <m/>
    <x v="31"/>
    <s v="IMPERIAL VALLEY DISTRICT"/>
    <n v="600000"/>
    <s v="Truck"/>
    <n v="828"/>
    <m/>
    <n v="2023"/>
    <m/>
    <m/>
    <m/>
  </r>
  <r>
    <s v="WATERMELONS, SEEDLESS"/>
    <x v="2"/>
    <m/>
    <s v="BINS 24 INCH"/>
    <m/>
    <x v="32"/>
    <s v="IMPERIAL VALLEY DISTRICT"/>
    <n v="600000"/>
    <s v="Truck"/>
    <n v="828"/>
    <m/>
    <n v="2023"/>
    <m/>
    <m/>
    <m/>
  </r>
  <r>
    <s v="WATERMELONS, SEEDLESS"/>
    <x v="2"/>
    <m/>
    <s v="BINS 24 INCH"/>
    <m/>
    <x v="33"/>
    <s v="IMPERIAL VALLEY DISTRICT"/>
    <n v="600000"/>
    <s v="Truck"/>
    <n v="828"/>
    <m/>
    <n v="2023"/>
    <m/>
    <m/>
    <m/>
  </r>
  <r>
    <s v="WATERMELONS, SEEDLESS"/>
    <x v="2"/>
    <m/>
    <s v="BINS 24 INCH"/>
    <m/>
    <x v="34"/>
    <s v="IMPERIAL VALLEY DISTRICT"/>
    <n v="600000"/>
    <s v="Truck"/>
    <n v="828"/>
    <m/>
    <n v="2023"/>
    <m/>
    <m/>
    <m/>
  </r>
  <r>
    <s v="WATERMELONS, SEEDLESS"/>
    <x v="2"/>
    <m/>
    <s v="BINS 24 INCH"/>
    <m/>
    <x v="35"/>
    <s v="IMPERIAL VALLEY DISTRICT"/>
    <n v="800000"/>
    <s v="Truck"/>
    <n v="1103"/>
    <m/>
    <n v="2023"/>
    <m/>
    <m/>
    <m/>
  </r>
  <r>
    <s v="WATERMELONS, SEEDLESS"/>
    <x v="2"/>
    <m/>
    <s v="BINS 24 INCH"/>
    <m/>
    <x v="36"/>
    <s v="IMPERIAL VALLEY DISTRICT"/>
    <n v="200000"/>
    <s v="Truck"/>
    <n v="276"/>
    <m/>
    <n v="2023"/>
    <m/>
    <m/>
    <m/>
  </r>
  <r>
    <s v="WATERMELONS, SEEDLESS"/>
    <x v="2"/>
    <m/>
    <s v="BINS 24 INCH"/>
    <m/>
    <x v="37"/>
    <s v="IMPERIAL VALLEY DISTRICT"/>
    <n v="200000"/>
    <s v="Truck"/>
    <n v="276"/>
    <m/>
    <n v="2023"/>
    <m/>
    <m/>
    <m/>
  </r>
  <r>
    <s v="WATERMELONS, SEEDLESS"/>
    <x v="2"/>
    <m/>
    <s v="BINS 24 INCH"/>
    <m/>
    <x v="38"/>
    <s v="IMPERIAL VALLEY DISTRICT"/>
    <n v="160000"/>
    <s v="Truck"/>
    <n v="221"/>
    <m/>
    <n v="2023"/>
    <m/>
    <m/>
    <m/>
  </r>
  <r>
    <s v="WATERMELONS, SEEDLESS"/>
    <x v="2"/>
    <m/>
    <s v="BINS 24 INCH"/>
    <m/>
    <x v="39"/>
    <s v="IMPERIAL VALLEY DISTRICT"/>
    <n v="240000"/>
    <s v="Truck"/>
    <n v="331"/>
    <m/>
    <n v="2023"/>
    <m/>
    <m/>
    <m/>
  </r>
  <r>
    <s v="WATERMELONS, SEEDLESS"/>
    <x v="2"/>
    <m/>
    <s v="BINS 24 INCH"/>
    <m/>
    <x v="40"/>
    <s v="IMPERIAL VALLEY DISTRICT"/>
    <n v="160000"/>
    <s v="Truck"/>
    <n v="221"/>
    <m/>
    <n v="2023"/>
    <m/>
    <m/>
    <m/>
  </r>
  <r>
    <s v="WATERMELONS, SEEDLESS"/>
    <x v="2"/>
    <m/>
    <s v="BINS 24 INCH"/>
    <m/>
    <x v="41"/>
    <s v="IMPERIAL VALLEY DISTRICT"/>
    <n v="280000"/>
    <s v="Truck"/>
    <n v="386"/>
    <m/>
    <n v="2023"/>
    <m/>
    <m/>
    <m/>
  </r>
  <r>
    <s v="WATERMELONS, SEEDLESS"/>
    <x v="2"/>
    <m/>
    <s v="BINS 24 INCH"/>
    <m/>
    <x v="42"/>
    <s v="IMPERIAL VALLEY DISTRICT"/>
    <n v="240000"/>
    <s v="Truck"/>
    <n v="331"/>
    <m/>
    <n v="2023"/>
    <m/>
    <m/>
    <m/>
  </r>
  <r>
    <s v="WATERMELONS, SEEDLESS"/>
    <x v="2"/>
    <m/>
    <s v="BINS 24 INCH"/>
    <m/>
    <x v="43"/>
    <s v="IMPERIAL VALLEY DISTRICT"/>
    <n v="280000"/>
    <s v="Truck"/>
    <n v="386"/>
    <m/>
    <n v="2023"/>
    <m/>
    <m/>
    <m/>
  </r>
  <r>
    <s v="WATERMELONS, SEEDLESS"/>
    <x v="2"/>
    <m/>
    <s v="BINS 24 INCH"/>
    <m/>
    <x v="44"/>
    <s v="IMPERIAL VALLEY DISTRICT"/>
    <n v="280000"/>
    <s v="Truck"/>
    <n v="386"/>
    <m/>
    <n v="2023"/>
    <m/>
    <m/>
    <m/>
  </r>
  <r>
    <s v="WATERMELONS, SEEDLESS"/>
    <x v="2"/>
    <m/>
    <s v="BINS 24 INCH"/>
    <m/>
    <x v="45"/>
    <s v="IMPERIAL VALLEY DISTRICT"/>
    <n v="80000"/>
    <s v="Truck"/>
    <n v="110"/>
    <m/>
    <n v="2023"/>
    <m/>
    <m/>
    <m/>
  </r>
  <r>
    <s v="WATERMELONS, SEEDLESS"/>
    <x v="2"/>
    <s v="Organic"/>
    <s v="BINS 24 INCH"/>
    <m/>
    <x v="11"/>
    <s v="IMPERIAL VALLEY DISTRICT"/>
    <n v="80000"/>
    <s v="Truck"/>
    <n v="110"/>
    <m/>
    <n v="2023"/>
    <m/>
    <m/>
    <s v="added for 06/07/2023 on 06/27/2023"/>
  </r>
  <r>
    <s v="WATERMELONS, SEEDLESS"/>
    <x v="2"/>
    <s v="Organic"/>
    <s v="BINS 24 INCH"/>
    <m/>
    <x v="12"/>
    <s v="IMPERIAL VALLEY DISTRICT"/>
    <n v="80000"/>
    <s v="Truck"/>
    <n v="110"/>
    <m/>
    <n v="2023"/>
    <m/>
    <m/>
    <s v="added for 06/08/2023 on 06/27/2023"/>
  </r>
  <r>
    <s v="WATERMELONS, SEEDLESS"/>
    <x v="2"/>
    <s v="Organic"/>
    <s v="BINS 24 INCH"/>
    <m/>
    <x v="13"/>
    <s v="IMPERIAL VALLEY DISTRICT"/>
    <n v="80000"/>
    <s v="Truck"/>
    <n v="110"/>
    <m/>
    <n v="2023"/>
    <m/>
    <m/>
    <s v="added for 06/09/2023 on 06/27/2023"/>
  </r>
  <r>
    <s v="WATERMELONS, SEEDLESS"/>
    <x v="2"/>
    <s v="Organic"/>
    <s v="BINS 24 INCH"/>
    <m/>
    <x v="14"/>
    <s v="IMPERIAL VALLEY DISTRICT"/>
    <n v="80000"/>
    <s v="Truck"/>
    <n v="110"/>
    <m/>
    <n v="2023"/>
    <m/>
    <m/>
    <s v="added for 06/10/2023 on 06/27/2023"/>
  </r>
  <r>
    <s v="WATERMELONS, SEEDLESS"/>
    <x v="2"/>
    <s v="Organic"/>
    <s v="BINS 24 INCH"/>
    <m/>
    <x v="15"/>
    <s v="IMPERIAL VALLEY DISTRICT"/>
    <n v="120000"/>
    <s v="Truck"/>
    <n v="166"/>
    <m/>
    <n v="2023"/>
    <m/>
    <m/>
    <s v="added for 06/12/2023 on 06/27/2023"/>
  </r>
  <r>
    <s v="WATERMELONS, SEEDLESS"/>
    <x v="2"/>
    <s v="Organic"/>
    <s v="BINS 24 INCH"/>
    <m/>
    <x v="16"/>
    <s v="IMPERIAL VALLEY DISTRICT"/>
    <n v="120000"/>
    <s v="Truck"/>
    <n v="166"/>
    <m/>
    <n v="2023"/>
    <m/>
    <m/>
    <s v="added for 06/13/2023 on 06/27/2023"/>
  </r>
  <r>
    <s v="WATERMELONS, SEEDLESS"/>
    <x v="2"/>
    <s v="Organic"/>
    <s v="BINS 24 INCH"/>
    <m/>
    <x v="17"/>
    <s v="IMPERIAL VALLEY DISTRICT"/>
    <n v="80000"/>
    <s v="Truck"/>
    <n v="110"/>
    <m/>
    <n v="2023"/>
    <m/>
    <m/>
    <s v="added for 06/14/2023 on 06/27/2023"/>
  </r>
  <r>
    <s v="WATERMELONS, SEEDLESS"/>
    <x v="2"/>
    <s v="Organic"/>
    <s v="BINS 24 INCH"/>
    <m/>
    <x v="18"/>
    <s v="IMPERIAL VALLEY DISTRICT"/>
    <n v="120000"/>
    <s v="Truck"/>
    <n v="166"/>
    <m/>
    <n v="2023"/>
    <m/>
    <m/>
    <s v="added for 06/15/2023 on 06/27/2023"/>
  </r>
  <r>
    <s v="WATERMELONS, SEEDLESS"/>
    <x v="2"/>
    <s v="Organic"/>
    <s v="BINS 24 INCH"/>
    <m/>
    <x v="19"/>
    <s v="IMPERIAL VALLEY DISTRICT"/>
    <n v="120000"/>
    <s v="Truck"/>
    <n v="166"/>
    <m/>
    <n v="2023"/>
    <m/>
    <m/>
    <s v="added for 06/16/2023 on 06/27/2023"/>
  </r>
  <r>
    <s v="WATERMELONS, SEEDLESS"/>
    <x v="2"/>
    <s v="Organic"/>
    <s v="BINS 24 INCH"/>
    <m/>
    <x v="21"/>
    <s v="IMPERIAL VALLEY DISTRICT"/>
    <n v="120000"/>
    <s v="Truck"/>
    <n v="166"/>
    <m/>
    <n v="2023"/>
    <m/>
    <m/>
    <s v="added for 06/19/2023 on 06/27/2023"/>
  </r>
  <r>
    <s v="WATERMELONS, SEEDLESS"/>
    <x v="2"/>
    <s v="Organic"/>
    <s v="BINS 24 INCH"/>
    <m/>
    <x v="22"/>
    <s v="IMPERIAL VALLEY DISTRICT"/>
    <n v="80000"/>
    <s v="Truck"/>
    <n v="110"/>
    <m/>
    <n v="2023"/>
    <m/>
    <m/>
    <s v="added for 06/20/2023 on 06/27/2023"/>
  </r>
  <r>
    <s v="WATERMELONS, SEEDLESS"/>
    <x v="2"/>
    <s v="Organic"/>
    <s v="BINS 24 INCH"/>
    <m/>
    <x v="23"/>
    <s v="IMPERIAL VALLEY DISTRICT"/>
    <n v="80000"/>
    <s v="Truck"/>
    <n v="110"/>
    <m/>
    <n v="2023"/>
    <m/>
    <m/>
    <s v="added for 06/21/2023 on 06/27/2023"/>
  </r>
  <r>
    <s v="WATERMELONS, SEEDLESS"/>
    <x v="2"/>
    <s v="Organic"/>
    <s v="BINS 24 INCH"/>
    <m/>
    <x v="24"/>
    <s v="IMPERIAL VALLEY DISTRICT"/>
    <n v="120000"/>
    <s v="Truck"/>
    <n v="166"/>
    <m/>
    <n v="2023"/>
    <m/>
    <m/>
    <s v="added for 06/22/2023 on 06/27/2023"/>
  </r>
  <r>
    <s v="WATERMELONS, SEEDLESS"/>
    <x v="2"/>
    <s v="Organic"/>
    <s v="BINS 24 INCH"/>
    <m/>
    <x v="25"/>
    <s v="IMPERIAL VALLEY DISTRICT"/>
    <n v="120000"/>
    <s v="Truck"/>
    <n v="166"/>
    <m/>
    <n v="2023"/>
    <m/>
    <m/>
    <s v="added for 06/23/2023 on 06/27/2023"/>
  </r>
  <r>
    <s v="WATERMELONS, SEEDLESS"/>
    <x v="2"/>
    <s v="Organic"/>
    <s v="BINS 24 INCH"/>
    <m/>
    <x v="28"/>
    <s v="IMPERIAL VALLEY DISTRICT"/>
    <n v="60000"/>
    <s v="Truck"/>
    <n v="83"/>
    <m/>
    <n v="2023"/>
    <m/>
    <m/>
    <s v="added for 06/26/2023 on 06/27/2023"/>
  </r>
  <r>
    <s v="WATERMELONS, SEEDLESS"/>
    <x v="2"/>
    <s v="Organic"/>
    <s v="BINS 24 INCH"/>
    <m/>
    <x v="29"/>
    <s v="IMPERIAL VALLEY DISTRICT"/>
    <n v="60000"/>
    <s v="Truck"/>
    <n v="83"/>
    <m/>
    <n v="2023"/>
    <m/>
    <m/>
    <m/>
  </r>
  <r>
    <s v="WATERMELONS, SEEDLESS"/>
    <x v="2"/>
    <s v="Organic"/>
    <s v="BINS 24 INCH"/>
    <m/>
    <x v="30"/>
    <s v="IMPERIAL VALLEY DISTRICT"/>
    <n v="80000"/>
    <s v="Truck"/>
    <n v="110"/>
    <m/>
    <n v="2023"/>
    <m/>
    <m/>
    <m/>
  </r>
  <r>
    <s v="WATERMELONS, SEEDLESS"/>
    <x v="2"/>
    <s v="Organic"/>
    <s v="BINS 24 INCH"/>
    <m/>
    <x v="31"/>
    <s v="IMPERIAL VALLEY DISTRICT"/>
    <n v="80000"/>
    <s v="Truck"/>
    <n v="110"/>
    <m/>
    <n v="2023"/>
    <m/>
    <m/>
    <m/>
  </r>
  <r>
    <s v="WATERMELONS, SEEDLESS"/>
    <x v="2"/>
    <s v="Organic"/>
    <s v="BINS 24 INCH"/>
    <m/>
    <x v="32"/>
    <s v="IMPERIAL VALLEY DISTRICT"/>
    <n v="80000"/>
    <s v="Truck"/>
    <n v="110"/>
    <m/>
    <n v="2023"/>
    <m/>
    <m/>
    <m/>
  </r>
  <r>
    <s v="WATERMELONS, SEEDLESS"/>
    <x v="2"/>
    <s v="Organic"/>
    <s v="BINS 24 INCH"/>
    <m/>
    <x v="32"/>
    <s v="IMPERIAL VALLEY DISTRICT"/>
    <n v="80000"/>
    <s v="Truck"/>
    <n v="110"/>
    <m/>
    <n v="2023"/>
    <m/>
    <m/>
    <s v="added for 06/30/2023 on 07/26/2023"/>
  </r>
  <r>
    <s v="WATERMELONS, SEEDLESS"/>
    <x v="2"/>
    <s v="Organic"/>
    <s v="BINS 24 INCH"/>
    <m/>
    <x v="34"/>
    <s v="IMPERIAL VALLEY DISTRICT"/>
    <n v="80000"/>
    <s v="Truck"/>
    <n v="110"/>
    <m/>
    <n v="2023"/>
    <m/>
    <m/>
    <s v="added for 07/03/2023 on 08/29/2023"/>
  </r>
  <r>
    <s v="WATERMELONS, SEEDLESS"/>
    <x v="2"/>
    <s v="Organic"/>
    <s v="BINS 24 INCH"/>
    <m/>
    <x v="35"/>
    <s v="IMPERIAL VALLEY DISTRICT"/>
    <n v="80000"/>
    <s v="Truck"/>
    <n v="110"/>
    <m/>
    <n v="2023"/>
    <m/>
    <m/>
    <s v="added for 07/05/2023 on 08/29/2023"/>
  </r>
  <r>
    <s v="WATERMELONS, SEEDLESS"/>
    <x v="2"/>
    <s v="Organic"/>
    <s v="BINS 24 INCH"/>
    <m/>
    <x v="36"/>
    <s v="IMPERIAL VALLEY DISTRICT"/>
    <n v="80000"/>
    <s v="Truck"/>
    <n v="110"/>
    <m/>
    <n v="2023"/>
    <m/>
    <m/>
    <s v="added for 07/06/2023 on 08/29/2023"/>
  </r>
  <r>
    <s v="WATERMELONS, SEEDLESS"/>
    <x v="2"/>
    <s v="Organic"/>
    <s v="BINS 24 INCH"/>
    <m/>
    <x v="37"/>
    <s v="IMPERIAL VALLEY DISTRICT"/>
    <n v="80000"/>
    <s v="Truck"/>
    <n v="110"/>
    <m/>
    <n v="2023"/>
    <m/>
    <m/>
    <s v="added for 07/07/2023 on 08/29/2023"/>
  </r>
  <r>
    <s v="WATERMELONS, SEEDLESS"/>
    <x v="2"/>
    <s v="Organic"/>
    <s v="BINS 24 INCH"/>
    <m/>
    <x v="38"/>
    <s v="IMPERIAL VALLEY DISTRICT"/>
    <n v="80000"/>
    <s v="Truck"/>
    <n v="110"/>
    <m/>
    <n v="2023"/>
    <m/>
    <m/>
    <s v="added for 07/08/2023 on 08/29/2023"/>
  </r>
  <r>
    <s v="WATERMELONS, SEEDLESS"/>
    <x v="2"/>
    <s v="Organic"/>
    <s v="BINS 24 INCH"/>
    <m/>
    <x v="39"/>
    <s v="IMPERIAL VALLEY DISTRICT"/>
    <n v="80000"/>
    <s v="Truck"/>
    <n v="110"/>
    <m/>
    <n v="2023"/>
    <m/>
    <m/>
    <s v="added for 07/10/2023 on 08/29/2023"/>
  </r>
  <r>
    <s v="WATERMELONS, SEEDLESS"/>
    <x v="2"/>
    <s v="Organic"/>
    <s v="BINS 24 INCH"/>
    <m/>
    <x v="40"/>
    <s v="IMPERIAL VALLEY DISTRICT"/>
    <n v="80000"/>
    <s v="Truck"/>
    <n v="110"/>
    <m/>
    <n v="2023"/>
    <m/>
    <m/>
    <s v="added for 07/11/2023 on 08/29/2023"/>
  </r>
  <r>
    <s v="WATERMELONS, SEEDLESS"/>
    <x v="2"/>
    <s v="Organic"/>
    <s v="BINS 24 INCH"/>
    <m/>
    <x v="41"/>
    <s v="IMPERIAL VALLEY DISTRICT"/>
    <n v="80000"/>
    <s v="Truck"/>
    <n v="110"/>
    <m/>
    <n v="2023"/>
    <m/>
    <m/>
    <s v="added for 07/12/2023 on 08/29/2023"/>
  </r>
  <r>
    <s v="WATERMELONS, SEEDLESS"/>
    <x v="2"/>
    <s v="Organic"/>
    <s v="BINS 24 INCH"/>
    <m/>
    <x v="42"/>
    <s v="IMPERIAL VALLEY DISTRICT"/>
    <n v="80000"/>
    <s v="Truck"/>
    <n v="110"/>
    <m/>
    <n v="2023"/>
    <m/>
    <m/>
    <s v="added for 07/13/2023 on 08/29/2023"/>
  </r>
  <r>
    <s v="WATERMELONS, SEEDLESS"/>
    <x v="2"/>
    <s v="Organic"/>
    <s v="BINS 24 INCH"/>
    <m/>
    <x v="43"/>
    <s v="IMPERIAL VALLEY DISTRICT"/>
    <n v="80000"/>
    <s v="Truck"/>
    <n v="110"/>
    <m/>
    <n v="2023"/>
    <m/>
    <m/>
    <s v="added for 07/14/2023 on 08/29/2023"/>
  </r>
  <r>
    <s v="WATERMELONS, SEEDLESS"/>
    <x v="2"/>
    <s v="Organic"/>
    <s v="BINS 24 INCH"/>
    <m/>
    <x v="44"/>
    <s v="IMPERIAL VALLEY DISTRICT"/>
    <n v="80000"/>
    <s v="Truck"/>
    <n v="110"/>
    <m/>
    <n v="2023"/>
    <m/>
    <m/>
    <s v="added for 07/15/2023 on 08/29/2023"/>
  </r>
  <r>
    <s v="WATERMELONS, SEEDLESS"/>
    <x v="2"/>
    <s v="Organic"/>
    <s v="BINS 24 INCH"/>
    <m/>
    <x v="45"/>
    <s v="IMPERIAL VALLEY DISTRICT"/>
    <n v="80000"/>
    <s v="Truck"/>
    <n v="110"/>
    <m/>
    <n v="2023"/>
    <m/>
    <m/>
    <s v="added for 07/17/2023 on 08/29/2023"/>
  </r>
  <r>
    <s v="WATERMELONS, SEEDLESS"/>
    <x v="2"/>
    <s v="Organic"/>
    <s v="BINS 24 INCH"/>
    <m/>
    <x v="46"/>
    <s v="IMPERIAL VALLEY DISTRICT"/>
    <n v="80000"/>
    <s v="Truck"/>
    <n v="110"/>
    <m/>
    <n v="2023"/>
    <m/>
    <m/>
    <s v="added for 07/18/2023 on 08/29/2023"/>
  </r>
  <r>
    <s v="WATERMELONS, SEEDLESS"/>
    <x v="2"/>
    <s v="Organic"/>
    <s v="BINS 24 INCH"/>
    <m/>
    <x v="47"/>
    <s v="IMPERIAL VALLEY DISTRICT"/>
    <n v="80000"/>
    <s v="Truck"/>
    <n v="110"/>
    <m/>
    <n v="2023"/>
    <m/>
    <m/>
    <s v="added for 07/19/2023 on 08/29/2023"/>
  </r>
  <r>
    <s v="WATERMELONS, SEEDLESS"/>
    <x v="2"/>
    <m/>
    <s v="CTNS"/>
    <m/>
    <x v="25"/>
    <s v="IMPERIAL VALLEY DISTRICT"/>
    <n v="90000"/>
    <s v="Truck"/>
    <n v="1000"/>
    <m/>
    <n v="2023"/>
    <m/>
    <m/>
    <m/>
  </r>
  <r>
    <s v="WATERMELONS, SEEDLESS"/>
    <x v="2"/>
    <m/>
    <s v="CTNS"/>
    <m/>
    <x v="25"/>
    <s v="IMPERIAL VALLEY DISTRICT"/>
    <n v="-80000"/>
    <s v="Truck"/>
    <n v="-1000"/>
    <m/>
    <n v="2023"/>
    <m/>
    <m/>
    <s v="subtracted on 07/26/2023"/>
  </r>
  <r>
    <s v="WATERMELONS, SEEDLESS"/>
    <x v="2"/>
    <m/>
    <s v="CTNS"/>
    <m/>
    <x v="26"/>
    <s v="IMPERIAL VALLEY DISTRICT"/>
    <n v="90000"/>
    <s v="Truck"/>
    <n v="1000"/>
    <m/>
    <n v="2023"/>
    <m/>
    <m/>
    <m/>
  </r>
  <r>
    <s v="WATERMELONS, SEEDLESS"/>
    <x v="2"/>
    <m/>
    <s v="CTNS"/>
    <m/>
    <x v="26"/>
    <s v="IMPERIAL VALLEY DISTRICT"/>
    <n v="-80000"/>
    <s v="Truck"/>
    <n v="-1000"/>
    <m/>
    <n v="2023"/>
    <m/>
    <m/>
    <s v="subtracted on 07/26/2023"/>
  </r>
  <r>
    <s v="WATERMELONS, SEEDLESS"/>
    <x v="2"/>
    <m/>
    <s v="CTNS"/>
    <m/>
    <x v="27"/>
    <s v="IMPERIAL VALLEY DISTRICT"/>
    <n v="90000"/>
    <s v="Truck"/>
    <n v="1000"/>
    <m/>
    <n v="2023"/>
    <m/>
    <m/>
    <m/>
  </r>
  <r>
    <s v="WATERMELONS, SEEDLESS"/>
    <x v="2"/>
    <m/>
    <s v="CTNS"/>
    <m/>
    <x v="27"/>
    <s v="IMPERIAL VALLEY DISTRICT"/>
    <n v="-80000"/>
    <s v="Truck"/>
    <n v="-1000"/>
    <m/>
    <n v="2023"/>
    <m/>
    <m/>
    <s v="subtracted on 07/26/2023"/>
  </r>
  <r>
    <s v="WATERMELONS, SEEDLESS"/>
    <x v="2"/>
    <m/>
    <s v="CTNS"/>
    <m/>
    <x v="28"/>
    <s v="IMPERIAL VALLEY DISTRICT"/>
    <n v="-80000"/>
    <s v="Truck"/>
    <n v="-1000"/>
    <m/>
    <n v="2023"/>
    <m/>
    <m/>
    <s v="subtracted on 07/26/2023"/>
  </r>
  <r>
    <s v="WATERMELONS, SEEDLESS"/>
    <x v="2"/>
    <m/>
    <s v="CTNS"/>
    <m/>
    <x v="28"/>
    <s v="IMPERIAL VALLEY DISTRICT"/>
    <n v="90000"/>
    <s v="Truck"/>
    <n v="1000"/>
    <m/>
    <n v="2023"/>
    <m/>
    <m/>
    <m/>
  </r>
  <r>
    <s v="WATERMELONS, SEEDLESS"/>
    <x v="2"/>
    <m/>
    <s v="CTNS"/>
    <m/>
    <x v="29"/>
    <s v="IMPERIAL VALLEY DISTRICT"/>
    <n v="90000"/>
    <s v="Truck"/>
    <n v="1000"/>
    <m/>
    <n v="2023"/>
    <m/>
    <m/>
    <m/>
  </r>
  <r>
    <s v="WATERMELONS, SEEDLESS"/>
    <x v="2"/>
    <m/>
    <s v="CTNS"/>
    <m/>
    <x v="29"/>
    <s v="IMPERIAL VALLEY DISTRICT"/>
    <n v="-80000"/>
    <s v="Truck"/>
    <n v="-1000"/>
    <m/>
    <n v="2023"/>
    <m/>
    <m/>
    <s v="subtracted on 07/26/2023"/>
  </r>
  <r>
    <s v="WATERMELONS, SEEDLESS"/>
    <x v="2"/>
    <m/>
    <s v="CTNS"/>
    <s v="RED FLESH MINIATURE"/>
    <x v="25"/>
    <s v="IMPERIAL VALLEY DISTRICT"/>
    <n v="90000"/>
    <s v="Truck"/>
    <n v="1000"/>
    <m/>
    <n v="2023"/>
    <m/>
    <m/>
    <s v="added for 06/23/2023 on 07/26/2023"/>
  </r>
  <r>
    <s v="WATERMELONS, SEEDLESS"/>
    <x v="2"/>
    <m/>
    <s v="CTNS"/>
    <s v="RED FLESH MINIATURE"/>
    <x v="25"/>
    <s v="IMPERIAL VALLEY DISTRICT"/>
    <n v="210000"/>
    <s v="Truck"/>
    <n v="2500"/>
    <m/>
    <n v="2023"/>
    <m/>
    <m/>
    <m/>
  </r>
  <r>
    <s v="WATERMELONS, SEEDLESS"/>
    <x v="2"/>
    <m/>
    <s v="CTNS"/>
    <s v="RED FLESH MINIATURE"/>
    <x v="26"/>
    <s v="IMPERIAL VALLEY DISTRICT"/>
    <n v="90000"/>
    <s v="Truck"/>
    <n v="1000"/>
    <m/>
    <n v="2023"/>
    <m/>
    <m/>
    <s v="added for 06/24/2023 on 07/26/2023"/>
  </r>
  <r>
    <s v="WATERMELONS, SEEDLESS"/>
    <x v="2"/>
    <m/>
    <s v="CTNS"/>
    <s v="RED FLESH MINIATURE"/>
    <x v="26"/>
    <s v="IMPERIAL VALLEY DISTRICT"/>
    <n v="210000"/>
    <s v="Truck"/>
    <n v="2500"/>
    <m/>
    <n v="2023"/>
    <m/>
    <m/>
    <m/>
  </r>
  <r>
    <s v="WATERMELONS, SEEDLESS"/>
    <x v="2"/>
    <m/>
    <s v="CTNS"/>
    <s v="RED FLESH MINIATURE"/>
    <x v="27"/>
    <s v="IMPERIAL VALLEY DISTRICT"/>
    <n v="90000"/>
    <s v="Truck"/>
    <n v="1000"/>
    <m/>
    <n v="2023"/>
    <m/>
    <m/>
    <s v="added for 06/25/2023 on 07/26/2023"/>
  </r>
  <r>
    <s v="WATERMELONS, SEEDLESS"/>
    <x v="2"/>
    <m/>
    <s v="CTNS"/>
    <s v="RED FLESH MINIATURE"/>
    <x v="27"/>
    <s v="IMPERIAL VALLEY DISTRICT"/>
    <n v="210000"/>
    <s v="Truck"/>
    <n v="2500"/>
    <m/>
    <n v="2023"/>
    <m/>
    <m/>
    <m/>
  </r>
  <r>
    <s v="WATERMELONS, SEEDLESS"/>
    <x v="2"/>
    <m/>
    <s v="CTNS"/>
    <s v="RED FLESH MINIATURE"/>
    <x v="28"/>
    <s v="IMPERIAL VALLEY DISTRICT"/>
    <n v="90000"/>
    <s v="Truck"/>
    <n v="1000"/>
    <m/>
    <n v="2023"/>
    <m/>
    <m/>
    <s v="added for 06/26/2023 on 07/26/2023"/>
  </r>
  <r>
    <s v="WATERMELONS, SEEDLESS"/>
    <x v="2"/>
    <m/>
    <s v="CTNS"/>
    <s v="RED FLESH MINIATURE"/>
    <x v="28"/>
    <s v="IMPERIAL VALLEY DISTRICT"/>
    <n v="210000"/>
    <s v="Truck"/>
    <n v="2500"/>
    <m/>
    <n v="2023"/>
    <m/>
    <m/>
    <m/>
  </r>
  <r>
    <s v="WATERMELONS, SEEDLESS"/>
    <x v="2"/>
    <m/>
    <s v="CTNS"/>
    <s v="RED FLESH MINIATURE"/>
    <x v="29"/>
    <s v="IMPERIAL VALLEY DISTRICT"/>
    <n v="90000"/>
    <s v="Truck"/>
    <n v="1000"/>
    <m/>
    <n v="2023"/>
    <m/>
    <m/>
    <s v="added for 06/27/2023 on 07/26/2023"/>
  </r>
  <r>
    <s v="WATERMELONS, SEEDLESS"/>
    <x v="2"/>
    <m/>
    <s v="CTNS"/>
    <s v="RED FLESH MINIATURE"/>
    <x v="29"/>
    <s v="IMPERIAL VALLEY DISTRICT"/>
    <n v="210000"/>
    <s v="Truck"/>
    <n v="2500"/>
    <m/>
    <n v="2023"/>
    <m/>
    <m/>
    <m/>
  </r>
  <r>
    <s v="WATERMELONS, SEEDLESS"/>
    <x v="2"/>
    <s v="Organic"/>
    <s v="CTNS"/>
    <s v="RED FLESH MINIATURE"/>
    <x v="34"/>
    <s v="IMPERIAL VALLEY DISTRICT"/>
    <n v="340000"/>
    <s v="Truck"/>
    <n v="4000"/>
    <m/>
    <n v="2023"/>
    <m/>
    <m/>
    <s v="added for 07/03/2023 on 08/29/2023"/>
  </r>
  <r>
    <s v="WATERMELONS, SEEDLESS"/>
    <x v="2"/>
    <s v="Organic"/>
    <s v="CTNS"/>
    <s v="RED FLESH MINIATURE"/>
    <x v="35"/>
    <s v="IMPERIAL VALLEY DISTRICT"/>
    <n v="340000"/>
    <s v="Truck"/>
    <n v="4000"/>
    <m/>
    <n v="2023"/>
    <m/>
    <m/>
    <s v="added for 07/05/2023 on 08/29/2023"/>
  </r>
  <r>
    <s v="WATERMELONS, SEEDLESS"/>
    <x v="2"/>
    <s v="Organic"/>
    <s v="CTNS"/>
    <s v="RED FLESH MINIATURE"/>
    <x v="36"/>
    <s v="IMPERIAL VALLEY DISTRICT"/>
    <n v="340000"/>
    <s v="Truck"/>
    <n v="4000"/>
    <m/>
    <n v="2023"/>
    <m/>
    <m/>
    <s v="added for 07/06/2023 on 08/29/2023"/>
  </r>
  <r>
    <s v="WATERMELONS, SEEDLESS"/>
    <x v="2"/>
    <s v="Organic"/>
    <s v="CTNS"/>
    <s v="RED FLESH MINIATURE"/>
    <x v="37"/>
    <s v="IMPERIAL VALLEY DISTRICT"/>
    <n v="340000"/>
    <s v="Truck"/>
    <n v="4000"/>
    <m/>
    <n v="2023"/>
    <m/>
    <m/>
    <s v="added for 07/07/2023 on 08/29/2023"/>
  </r>
  <r>
    <s v="WATERMELONS, SEEDLESS"/>
    <x v="2"/>
    <s v="Organic"/>
    <s v="CTNS"/>
    <s v="RED FLESH MINIATURE"/>
    <x v="38"/>
    <s v="IMPERIAL VALLEY DISTRICT"/>
    <n v="340000"/>
    <s v="Truck"/>
    <n v="4000"/>
    <m/>
    <n v="2023"/>
    <m/>
    <m/>
    <s v="added for 07/08/2023 on 08/29/2023"/>
  </r>
  <r>
    <s v="WATERMELONS, SEEDLESS"/>
    <x v="2"/>
    <s v="Organic"/>
    <s v="CTNS"/>
    <s v="RED FLESH MINIATURE"/>
    <x v="39"/>
    <s v="IMPERIAL VALLEY DISTRICT"/>
    <n v="340000"/>
    <s v="Truck"/>
    <n v="4000"/>
    <m/>
    <n v="2023"/>
    <m/>
    <m/>
    <s v="added for 07/10/2023 on 08/29/2023"/>
  </r>
  <r>
    <s v="WATERMELONS, SEEDLESS"/>
    <x v="2"/>
    <s v="Organic"/>
    <s v="CTNS"/>
    <s v="RED FLESH MINIATURE"/>
    <x v="40"/>
    <s v="IMPERIAL VALLEY DISTRICT"/>
    <n v="340000"/>
    <s v="Truck"/>
    <n v="4000"/>
    <m/>
    <n v="2023"/>
    <m/>
    <m/>
    <s v="added for 07/11/2023 on 08/29/2023"/>
  </r>
  <r>
    <s v="WATERMELONS, SEEDLESS"/>
    <x v="2"/>
    <s v="Organic"/>
    <s v="CTNS"/>
    <s v="RED FLESH MINIATURE"/>
    <x v="41"/>
    <s v="IMPERIAL VALLEY DISTRICT"/>
    <n v="340000"/>
    <s v="Truck"/>
    <n v="4000"/>
    <m/>
    <n v="2023"/>
    <m/>
    <m/>
    <s v="added for 07/12/2023 on 08/29/2023"/>
  </r>
  <r>
    <s v="WATERMELONS, SEEDLESS"/>
    <x v="2"/>
    <s v="Organic"/>
    <s v="CTNS"/>
    <s v="RED FLESH MINIATURE"/>
    <x v="42"/>
    <s v="IMPERIAL VALLEY DISTRICT"/>
    <n v="340000"/>
    <s v="Truck"/>
    <n v="4000"/>
    <m/>
    <n v="2023"/>
    <m/>
    <m/>
    <s v="added for 07/13/2023 on 08/29/2023"/>
  </r>
  <r>
    <s v="WATERMELONS, SEEDLESS"/>
    <x v="2"/>
    <s v="Organic"/>
    <s v="CTNS"/>
    <s v="RED FLESH MINIATURE"/>
    <x v="43"/>
    <s v="IMPERIAL VALLEY DISTRICT"/>
    <n v="340000"/>
    <s v="Truck"/>
    <n v="4000"/>
    <m/>
    <n v="2023"/>
    <m/>
    <m/>
    <s v="added for 07/14/2023 on 08/29/2023"/>
  </r>
  <r>
    <s v="WATERMELONS, SEEDLESS"/>
    <x v="2"/>
    <s v="Organic"/>
    <s v="CTNS"/>
    <s v="RED FLESH MINIATURE"/>
    <x v="44"/>
    <s v="IMPERIAL VALLEY DISTRICT"/>
    <n v="340000"/>
    <s v="Truck"/>
    <n v="4000"/>
    <m/>
    <n v="2023"/>
    <m/>
    <m/>
    <s v="added for 07/15/2023 on 08/29/2023"/>
  </r>
  <r>
    <s v="WATERMELONS, SEEDLESS"/>
    <x v="2"/>
    <s v="Organic"/>
    <s v="CTNS"/>
    <s v="RED FLESH MINIATURE"/>
    <x v="45"/>
    <s v="IMPERIAL VALLEY DISTRICT"/>
    <n v="340000"/>
    <s v="Truck"/>
    <n v="4000"/>
    <m/>
    <n v="2023"/>
    <m/>
    <m/>
    <s v="added for 07/17/2023 on 08/29/2023"/>
  </r>
  <r>
    <s v="WATERMELONS, SEEDLESS"/>
    <x v="2"/>
    <s v="Organic"/>
    <s v="CTNS"/>
    <s v="RED FLESH MINIATURE"/>
    <x v="46"/>
    <s v="IMPERIAL VALLEY DISTRICT"/>
    <n v="340000"/>
    <s v="Truck"/>
    <n v="4000"/>
    <m/>
    <n v="2023"/>
    <m/>
    <m/>
    <s v="added for 07/18/2023 on 08/29/2023"/>
  </r>
  <r>
    <s v="WATERMELONS, SEEDLESS"/>
    <x v="2"/>
    <s v="Organic"/>
    <s v="CTNS"/>
    <s v="RED FLESH MINIATURE"/>
    <x v="47"/>
    <s v="IMPERIAL VALLEY DISTRICT"/>
    <n v="340000"/>
    <s v="Truck"/>
    <n v="4000"/>
    <m/>
    <n v="2023"/>
    <m/>
    <m/>
    <s v="added for 07/19/2023 on 08/29/2023"/>
  </r>
  <r>
    <s v="WATERMELONS, SEEDED"/>
    <x v="2"/>
    <s v="Organic"/>
    <s v="BINS 24 INCH"/>
    <m/>
    <x v="31"/>
    <s v="PALO VERDE VALLEY"/>
    <n v="-40000"/>
    <s v="Truck"/>
    <n v="-55"/>
    <m/>
    <n v="2023"/>
    <m/>
    <m/>
    <s v="subtracted on 08/21/2023"/>
  </r>
  <r>
    <s v="WATERMELONS, SEEDED"/>
    <x v="2"/>
    <s v="Organic"/>
    <s v="BINS 24 INCH"/>
    <m/>
    <x v="31"/>
    <s v="PALO VERDE VALLEY"/>
    <n v="40000"/>
    <s v="Truck"/>
    <n v="55"/>
    <m/>
    <n v="2023"/>
    <m/>
    <m/>
    <m/>
  </r>
  <r>
    <s v="WATERMELONS, SEEDLESS"/>
    <x v="2"/>
    <s v="Organic"/>
    <s v="BINS 24 INCH"/>
    <m/>
    <x v="31"/>
    <s v="PALO VERDE VALLEY"/>
    <n v="100000"/>
    <s v="Truck"/>
    <n v="138"/>
    <m/>
    <n v="2023"/>
    <m/>
    <m/>
    <m/>
  </r>
  <r>
    <s v="WATERMELONS, SEEDLESS"/>
    <x v="2"/>
    <s v="Organic"/>
    <s v="BINS 24 INCH"/>
    <m/>
    <x v="31"/>
    <s v="PALO VERDE VALLEY"/>
    <n v="-100000"/>
    <s v="Truck"/>
    <n v="-138"/>
    <m/>
    <n v="2023"/>
    <m/>
    <m/>
    <s v="subtracted on 08/21/2023"/>
  </r>
  <r>
    <s v="WATERMELONS, SEEDLESS"/>
    <x v="2"/>
    <s v="Organic"/>
    <s v="BINS 24 INCH"/>
    <m/>
    <x v="34"/>
    <s v="PALO VERDE VALLEY"/>
    <n v="80000"/>
    <s v="Truck"/>
    <n v="110"/>
    <m/>
    <n v="2023"/>
    <m/>
    <m/>
    <m/>
  </r>
  <r>
    <s v="WATERMELONS, SEEDLESS"/>
    <x v="2"/>
    <s v="Organic"/>
    <s v="BINS 24 INCH"/>
    <m/>
    <x v="34"/>
    <s v="PALO VERDE VALLEY"/>
    <n v="-80000"/>
    <s v="Truck"/>
    <n v="-110"/>
    <m/>
    <n v="2023"/>
    <m/>
    <m/>
    <s v="subtracted on 08/29/2023"/>
  </r>
  <r>
    <s v="WATERMELONS, SEEDLESS"/>
    <x v="2"/>
    <s v="Organic"/>
    <s v="BINS 24 INCH"/>
    <m/>
    <x v="35"/>
    <s v="PALO VERDE VALLEY"/>
    <n v="-80000"/>
    <s v="Truck"/>
    <n v="-110"/>
    <m/>
    <n v="2023"/>
    <m/>
    <m/>
    <s v="subtracted on 08/29/2023"/>
  </r>
  <r>
    <s v="WATERMELONS, SEEDLESS"/>
    <x v="2"/>
    <s v="Organic"/>
    <s v="BINS 24 INCH"/>
    <m/>
    <x v="35"/>
    <s v="PALO VERDE VALLEY"/>
    <n v="80000"/>
    <s v="Truck"/>
    <n v="110"/>
    <m/>
    <n v="2023"/>
    <m/>
    <m/>
    <m/>
  </r>
  <r>
    <s v="WATERMELONS, SEEDLESS"/>
    <x v="2"/>
    <s v="Organic"/>
    <s v="BINS 24 INCH"/>
    <m/>
    <x v="36"/>
    <s v="PALO VERDE VALLEY"/>
    <n v="-80000"/>
    <s v="Truck"/>
    <n v="-110"/>
    <m/>
    <n v="2023"/>
    <m/>
    <m/>
    <s v="subtracted on 08/29/2023"/>
  </r>
  <r>
    <s v="WATERMELONS, SEEDLESS"/>
    <x v="2"/>
    <s v="Organic"/>
    <s v="BINS 24 INCH"/>
    <m/>
    <x v="36"/>
    <s v="PALO VERDE VALLEY"/>
    <n v="80000"/>
    <s v="Truck"/>
    <n v="110"/>
    <m/>
    <n v="2023"/>
    <m/>
    <m/>
    <m/>
  </r>
  <r>
    <s v="WATERMELONS, SEEDLESS"/>
    <x v="2"/>
    <s v="Organic"/>
    <s v="BINS 24 INCH"/>
    <m/>
    <x v="37"/>
    <s v="PALO VERDE VALLEY"/>
    <n v="-80000"/>
    <s v="Truck"/>
    <n v="-110"/>
    <m/>
    <n v="2023"/>
    <m/>
    <m/>
    <s v="subtracted on 08/29/2023"/>
  </r>
  <r>
    <s v="WATERMELONS, SEEDLESS"/>
    <x v="2"/>
    <s v="Organic"/>
    <s v="BINS 24 INCH"/>
    <m/>
    <x v="37"/>
    <s v="PALO VERDE VALLEY"/>
    <n v="80000"/>
    <s v="Truck"/>
    <n v="110"/>
    <m/>
    <n v="2023"/>
    <m/>
    <m/>
    <m/>
  </r>
  <r>
    <s v="WATERMELONS, SEEDLESS"/>
    <x v="2"/>
    <s v="Organic"/>
    <s v="BINS 24 INCH"/>
    <m/>
    <x v="38"/>
    <s v="PALO VERDE VALLEY"/>
    <n v="80000"/>
    <s v="Truck"/>
    <n v="110"/>
    <m/>
    <n v="2023"/>
    <m/>
    <m/>
    <m/>
  </r>
  <r>
    <s v="WATERMELONS, SEEDLESS"/>
    <x v="2"/>
    <s v="Organic"/>
    <s v="BINS 24 INCH"/>
    <m/>
    <x v="38"/>
    <s v="PALO VERDE VALLEY"/>
    <n v="-80000"/>
    <s v="Truck"/>
    <n v="-110"/>
    <m/>
    <n v="2023"/>
    <m/>
    <m/>
    <s v="subtracted on 08/29/2023"/>
  </r>
  <r>
    <s v="WATERMELONS, SEEDLESS"/>
    <x v="2"/>
    <s v="Organic"/>
    <s v="BINS 24 INCH"/>
    <m/>
    <x v="39"/>
    <s v="PALO VERDE VALLEY"/>
    <n v="80000"/>
    <s v="Truck"/>
    <n v="110"/>
    <m/>
    <n v="2023"/>
    <m/>
    <m/>
    <m/>
  </r>
  <r>
    <s v="WATERMELONS, SEEDLESS"/>
    <x v="2"/>
    <s v="Organic"/>
    <s v="BINS 24 INCH"/>
    <m/>
    <x v="39"/>
    <s v="PALO VERDE VALLEY"/>
    <n v="-80000"/>
    <s v="Truck"/>
    <n v="-110"/>
    <m/>
    <n v="2023"/>
    <m/>
    <m/>
    <s v="subtracted on 08/29/2023"/>
  </r>
  <r>
    <s v="WATERMELONS, SEEDLESS"/>
    <x v="2"/>
    <s v="Organic"/>
    <s v="BINS 24 INCH"/>
    <m/>
    <x v="40"/>
    <s v="PALO VERDE VALLEY"/>
    <n v="80000"/>
    <s v="Truck"/>
    <n v="110"/>
    <m/>
    <n v="2023"/>
    <m/>
    <m/>
    <m/>
  </r>
  <r>
    <s v="WATERMELONS, SEEDLESS"/>
    <x v="2"/>
    <s v="Organic"/>
    <s v="BINS 24 INCH"/>
    <m/>
    <x v="40"/>
    <s v="PALO VERDE VALLEY"/>
    <n v="-80000"/>
    <s v="Truck"/>
    <n v="-110"/>
    <m/>
    <n v="2023"/>
    <m/>
    <m/>
    <s v="subtracted on 08/29/2023"/>
  </r>
  <r>
    <s v="WATERMELONS, SEEDLESS"/>
    <x v="2"/>
    <s v="Organic"/>
    <s v="BINS 24 INCH"/>
    <m/>
    <x v="41"/>
    <s v="PALO VERDE VALLEY"/>
    <n v="80000"/>
    <s v="Truck"/>
    <n v="110"/>
    <m/>
    <n v="2023"/>
    <m/>
    <m/>
    <m/>
  </r>
  <r>
    <s v="WATERMELONS, SEEDLESS"/>
    <x v="2"/>
    <s v="Organic"/>
    <s v="BINS 24 INCH"/>
    <m/>
    <x v="41"/>
    <s v="PALO VERDE VALLEY"/>
    <n v="-80000"/>
    <s v="Truck"/>
    <n v="-110"/>
    <m/>
    <n v="2023"/>
    <m/>
    <m/>
    <s v="subtracted on 08/29/2023"/>
  </r>
  <r>
    <s v="WATERMELONS, SEEDLESS"/>
    <x v="2"/>
    <s v="Organic"/>
    <s v="BINS 24 INCH"/>
    <m/>
    <x v="42"/>
    <s v="PALO VERDE VALLEY"/>
    <n v="80000"/>
    <s v="Truck"/>
    <n v="110"/>
    <m/>
    <n v="2023"/>
    <m/>
    <m/>
    <m/>
  </r>
  <r>
    <s v="WATERMELONS, SEEDLESS"/>
    <x v="2"/>
    <s v="Organic"/>
    <s v="BINS 24 INCH"/>
    <m/>
    <x v="42"/>
    <s v="PALO VERDE VALLEY"/>
    <n v="-80000"/>
    <s v="Truck"/>
    <n v="-110"/>
    <m/>
    <n v="2023"/>
    <m/>
    <m/>
    <s v="subtracted on 08/29/2023"/>
  </r>
  <r>
    <s v="WATERMELONS, SEEDLESS"/>
    <x v="2"/>
    <s v="Organic"/>
    <s v="BINS 24 INCH"/>
    <m/>
    <x v="43"/>
    <s v="PALO VERDE VALLEY"/>
    <n v="-80000"/>
    <s v="Truck"/>
    <n v="-110"/>
    <m/>
    <n v="2023"/>
    <m/>
    <m/>
    <s v="subtracted on 08/29/2023"/>
  </r>
  <r>
    <s v="WATERMELONS, SEEDLESS"/>
    <x v="2"/>
    <s v="Organic"/>
    <s v="BINS 24 INCH"/>
    <m/>
    <x v="43"/>
    <s v="PALO VERDE VALLEY"/>
    <n v="80000"/>
    <s v="Truck"/>
    <n v="110"/>
    <m/>
    <n v="2023"/>
    <m/>
    <m/>
    <m/>
  </r>
  <r>
    <s v="WATERMELONS, SEEDLESS"/>
    <x v="2"/>
    <s v="Organic"/>
    <s v="BINS 24 INCH"/>
    <m/>
    <x v="44"/>
    <s v="PALO VERDE VALLEY"/>
    <n v="80000"/>
    <s v="Truck"/>
    <n v="110"/>
    <m/>
    <n v="2023"/>
    <m/>
    <m/>
    <m/>
  </r>
  <r>
    <s v="WATERMELONS, SEEDLESS"/>
    <x v="2"/>
    <s v="Organic"/>
    <s v="BINS 24 INCH"/>
    <m/>
    <x v="44"/>
    <s v="PALO VERDE VALLEY"/>
    <n v="-80000"/>
    <s v="Truck"/>
    <n v="-110"/>
    <m/>
    <n v="2023"/>
    <m/>
    <m/>
    <s v="subtracted on 08/29/2023"/>
  </r>
  <r>
    <s v="WATERMELONS, SEEDLESS"/>
    <x v="2"/>
    <s v="Organic"/>
    <s v="BINS 24 INCH"/>
    <m/>
    <x v="45"/>
    <s v="PALO VERDE VALLEY"/>
    <n v="80000"/>
    <s v="Truck"/>
    <n v="110"/>
    <m/>
    <n v="2023"/>
    <m/>
    <m/>
    <m/>
  </r>
  <r>
    <s v="WATERMELONS, SEEDLESS"/>
    <x v="2"/>
    <s v="Organic"/>
    <s v="BINS 24 INCH"/>
    <m/>
    <x v="45"/>
    <s v="PALO VERDE VALLEY"/>
    <n v="-80000"/>
    <s v="Truck"/>
    <n v="-110"/>
    <m/>
    <n v="2023"/>
    <m/>
    <m/>
    <s v="subtracted on 08/29/2023"/>
  </r>
  <r>
    <s v="WATERMELONS, SEEDLESS"/>
    <x v="2"/>
    <s v="Organic"/>
    <s v="BINS 24 INCH"/>
    <m/>
    <x v="46"/>
    <s v="PALO VERDE VALLEY"/>
    <n v="80000"/>
    <s v="Truck"/>
    <n v="110"/>
    <m/>
    <n v="2023"/>
    <m/>
    <m/>
    <m/>
  </r>
  <r>
    <s v="WATERMELONS, SEEDLESS"/>
    <x v="2"/>
    <s v="Organic"/>
    <s v="BINS 24 INCH"/>
    <m/>
    <x v="46"/>
    <s v="PALO VERDE VALLEY"/>
    <n v="-80000"/>
    <s v="Truck"/>
    <n v="-110"/>
    <m/>
    <n v="2023"/>
    <m/>
    <m/>
    <s v="subtracted on 08/29/2023"/>
  </r>
  <r>
    <s v="WATERMELONS, SEEDLESS"/>
    <x v="2"/>
    <s v="Organic"/>
    <s v="BINS 24 INCH"/>
    <m/>
    <x v="47"/>
    <s v="PALO VERDE VALLEY"/>
    <n v="80000"/>
    <s v="Truck"/>
    <n v="110"/>
    <m/>
    <n v="2023"/>
    <m/>
    <m/>
    <m/>
  </r>
  <r>
    <s v="WATERMELONS, SEEDLESS"/>
    <x v="2"/>
    <s v="Organic"/>
    <s v="BINS 24 INCH"/>
    <m/>
    <x v="47"/>
    <s v="PALO VERDE VALLEY"/>
    <n v="-80000"/>
    <s v="Truck"/>
    <n v="-110"/>
    <m/>
    <n v="2023"/>
    <m/>
    <m/>
    <s v="subtracted on 08/29/2023"/>
  </r>
  <r>
    <s v="WATERMELONS, SEEDLESS"/>
    <x v="2"/>
    <s v="Organic"/>
    <s v="CTNS"/>
    <s v="RED FLESH MINIATURE"/>
    <x v="31"/>
    <s v="PALO VERDE VALLEY"/>
    <n v="260000"/>
    <s v="Truck"/>
    <n v="3000"/>
    <m/>
    <n v="2023"/>
    <m/>
    <m/>
    <m/>
  </r>
  <r>
    <s v="WATERMELONS, SEEDLESS"/>
    <x v="2"/>
    <s v="Organic"/>
    <s v="CTNS"/>
    <s v="RED FLESH MINIATURE"/>
    <x v="31"/>
    <s v="PALO VERDE VALLEY"/>
    <n v="-250000"/>
    <s v="Truck"/>
    <n v="-3000"/>
    <m/>
    <n v="2023"/>
    <m/>
    <m/>
    <s v="subtracted on 08/21/2023"/>
  </r>
  <r>
    <s v="WATERMELONS, SEEDLESS"/>
    <x v="2"/>
    <s v="Organic"/>
    <s v="CTNS"/>
    <s v="RED FLESH MINIATURE"/>
    <x v="34"/>
    <s v="PALO VERDE VALLEY"/>
    <n v="340000"/>
    <s v="Truck"/>
    <n v="4000"/>
    <m/>
    <n v="2023"/>
    <m/>
    <m/>
    <m/>
  </r>
  <r>
    <s v="WATERMELONS, SEEDLESS"/>
    <x v="2"/>
    <s v="Organic"/>
    <s v="CTNS"/>
    <s v="RED FLESH MINIATURE"/>
    <x v="34"/>
    <s v="PALO VERDE VALLEY"/>
    <n v="-340000"/>
    <s v="Truck"/>
    <n v="-4000"/>
    <m/>
    <n v="2023"/>
    <m/>
    <m/>
    <s v="subtracted on 08/29/2023"/>
  </r>
  <r>
    <s v="WATERMELONS, SEEDLESS"/>
    <x v="2"/>
    <s v="Organic"/>
    <s v="CTNS"/>
    <s v="RED FLESH MINIATURE"/>
    <x v="35"/>
    <s v="PALO VERDE VALLEY"/>
    <n v="340000"/>
    <s v="Truck"/>
    <n v="4000"/>
    <m/>
    <n v="2023"/>
    <m/>
    <m/>
    <m/>
  </r>
  <r>
    <s v="WATERMELONS, SEEDLESS"/>
    <x v="2"/>
    <s v="Organic"/>
    <s v="CTNS"/>
    <s v="RED FLESH MINIATURE"/>
    <x v="35"/>
    <s v="PALO VERDE VALLEY"/>
    <n v="-340000"/>
    <s v="Truck"/>
    <n v="-4000"/>
    <m/>
    <n v="2023"/>
    <m/>
    <m/>
    <s v="subtracted on 08/29/2023"/>
  </r>
  <r>
    <s v="WATERMELONS, SEEDLESS"/>
    <x v="2"/>
    <s v="Organic"/>
    <s v="CTNS"/>
    <s v="RED FLESH MINIATURE"/>
    <x v="36"/>
    <s v="PALO VERDE VALLEY"/>
    <n v="340000"/>
    <s v="Truck"/>
    <n v="4000"/>
    <m/>
    <n v="2023"/>
    <m/>
    <m/>
    <m/>
  </r>
  <r>
    <s v="WATERMELONS, SEEDLESS"/>
    <x v="2"/>
    <s v="Organic"/>
    <s v="CTNS"/>
    <s v="RED FLESH MINIATURE"/>
    <x v="36"/>
    <s v="PALO VERDE VALLEY"/>
    <n v="-340000"/>
    <s v="Truck"/>
    <n v="-4000"/>
    <m/>
    <n v="2023"/>
    <m/>
    <m/>
    <s v="subtracted on 08/29/2023"/>
  </r>
  <r>
    <s v="WATERMELONS, SEEDLESS"/>
    <x v="2"/>
    <s v="Organic"/>
    <s v="CTNS"/>
    <s v="RED FLESH MINIATURE"/>
    <x v="37"/>
    <s v="PALO VERDE VALLEY"/>
    <n v="340000"/>
    <s v="Truck"/>
    <n v="4000"/>
    <m/>
    <n v="2023"/>
    <m/>
    <m/>
    <m/>
  </r>
  <r>
    <s v="WATERMELONS, SEEDLESS"/>
    <x v="2"/>
    <s v="Organic"/>
    <s v="CTNS"/>
    <s v="RED FLESH MINIATURE"/>
    <x v="37"/>
    <s v="PALO VERDE VALLEY"/>
    <n v="-340000"/>
    <s v="Truck"/>
    <n v="-4000"/>
    <m/>
    <n v="2023"/>
    <m/>
    <m/>
    <s v="subtracted on 08/29/2023"/>
  </r>
  <r>
    <s v="WATERMELONS, SEEDLESS"/>
    <x v="2"/>
    <s v="Organic"/>
    <s v="CTNS"/>
    <s v="RED FLESH MINIATURE"/>
    <x v="38"/>
    <s v="PALO VERDE VALLEY"/>
    <n v="340000"/>
    <s v="Truck"/>
    <n v="4000"/>
    <m/>
    <n v="2023"/>
    <m/>
    <m/>
    <m/>
  </r>
  <r>
    <s v="WATERMELONS, SEEDLESS"/>
    <x v="2"/>
    <s v="Organic"/>
    <s v="CTNS"/>
    <s v="RED FLESH MINIATURE"/>
    <x v="38"/>
    <s v="PALO VERDE VALLEY"/>
    <n v="-340000"/>
    <s v="Truck"/>
    <n v="-4000"/>
    <m/>
    <n v="2023"/>
    <m/>
    <m/>
    <s v="subtracted on 08/29/2023"/>
  </r>
  <r>
    <s v="WATERMELONS, SEEDLESS"/>
    <x v="2"/>
    <s v="Organic"/>
    <s v="CTNS"/>
    <s v="RED FLESH MINIATURE"/>
    <x v="39"/>
    <s v="PALO VERDE VALLEY"/>
    <n v="340000"/>
    <s v="Truck"/>
    <n v="4000"/>
    <m/>
    <n v="2023"/>
    <m/>
    <m/>
    <m/>
  </r>
  <r>
    <s v="WATERMELONS, SEEDLESS"/>
    <x v="2"/>
    <s v="Organic"/>
    <s v="CTNS"/>
    <s v="RED FLESH MINIATURE"/>
    <x v="39"/>
    <s v="PALO VERDE VALLEY"/>
    <n v="-340000"/>
    <s v="Truck"/>
    <n v="-4000"/>
    <m/>
    <n v="2023"/>
    <m/>
    <m/>
    <s v="subtracted on 08/29/2023"/>
  </r>
  <r>
    <s v="WATERMELONS, SEEDLESS"/>
    <x v="2"/>
    <s v="Organic"/>
    <s v="CTNS"/>
    <s v="RED FLESH MINIATURE"/>
    <x v="40"/>
    <s v="PALO VERDE VALLEY"/>
    <n v="340000"/>
    <s v="Truck"/>
    <n v="4000"/>
    <m/>
    <n v="2023"/>
    <m/>
    <m/>
    <m/>
  </r>
  <r>
    <s v="WATERMELONS, SEEDLESS"/>
    <x v="2"/>
    <s v="Organic"/>
    <s v="CTNS"/>
    <s v="RED FLESH MINIATURE"/>
    <x v="40"/>
    <s v="PALO VERDE VALLEY"/>
    <n v="-340000"/>
    <s v="Truck"/>
    <n v="-4000"/>
    <m/>
    <n v="2023"/>
    <m/>
    <m/>
    <s v="subtracted on 08/29/2023"/>
  </r>
  <r>
    <s v="WATERMELONS, SEEDLESS"/>
    <x v="2"/>
    <s v="Organic"/>
    <s v="CTNS"/>
    <s v="RED FLESH MINIATURE"/>
    <x v="41"/>
    <s v="PALO VERDE VALLEY"/>
    <n v="340000"/>
    <s v="Truck"/>
    <n v="4000"/>
    <m/>
    <n v="2023"/>
    <m/>
    <m/>
    <m/>
  </r>
  <r>
    <s v="WATERMELONS, SEEDLESS"/>
    <x v="2"/>
    <s v="Organic"/>
    <s v="CTNS"/>
    <s v="RED FLESH MINIATURE"/>
    <x v="41"/>
    <s v="PALO VERDE VALLEY"/>
    <n v="-340000"/>
    <s v="Truck"/>
    <n v="-4000"/>
    <m/>
    <n v="2023"/>
    <m/>
    <m/>
    <s v="subtracted on 08/29/2023"/>
  </r>
  <r>
    <s v="WATERMELONS, SEEDLESS"/>
    <x v="2"/>
    <s v="Organic"/>
    <s v="CTNS"/>
    <s v="RED FLESH MINIATURE"/>
    <x v="42"/>
    <s v="PALO VERDE VALLEY"/>
    <n v="340000"/>
    <s v="Truck"/>
    <n v="4000"/>
    <m/>
    <n v="2023"/>
    <m/>
    <m/>
    <m/>
  </r>
  <r>
    <s v="WATERMELONS, SEEDLESS"/>
    <x v="2"/>
    <s v="Organic"/>
    <s v="CTNS"/>
    <s v="RED FLESH MINIATURE"/>
    <x v="42"/>
    <s v="PALO VERDE VALLEY"/>
    <n v="-340000"/>
    <s v="Truck"/>
    <n v="-4000"/>
    <m/>
    <n v="2023"/>
    <m/>
    <m/>
    <s v="subtracted on 08/29/2023"/>
  </r>
  <r>
    <s v="WATERMELONS, SEEDLESS"/>
    <x v="2"/>
    <s v="Organic"/>
    <s v="CTNS"/>
    <s v="RED FLESH MINIATURE"/>
    <x v="43"/>
    <s v="PALO VERDE VALLEY"/>
    <n v="340000"/>
    <s v="Truck"/>
    <n v="4000"/>
    <m/>
    <n v="2023"/>
    <m/>
    <m/>
    <m/>
  </r>
  <r>
    <s v="WATERMELONS, SEEDLESS"/>
    <x v="2"/>
    <s v="Organic"/>
    <s v="CTNS"/>
    <s v="RED FLESH MINIATURE"/>
    <x v="43"/>
    <s v="PALO VERDE VALLEY"/>
    <n v="-340000"/>
    <s v="Truck"/>
    <n v="-4000"/>
    <m/>
    <n v="2023"/>
    <m/>
    <m/>
    <s v="subtracted on 08/29/2023"/>
  </r>
  <r>
    <s v="WATERMELONS, SEEDLESS"/>
    <x v="2"/>
    <s v="Organic"/>
    <s v="CTNS"/>
    <s v="RED FLESH MINIATURE"/>
    <x v="44"/>
    <s v="PALO VERDE VALLEY"/>
    <n v="340000"/>
    <s v="Truck"/>
    <n v="4000"/>
    <m/>
    <n v="2023"/>
    <m/>
    <m/>
    <m/>
  </r>
  <r>
    <s v="WATERMELONS, SEEDLESS"/>
    <x v="2"/>
    <s v="Organic"/>
    <s v="CTNS"/>
    <s v="RED FLESH MINIATURE"/>
    <x v="44"/>
    <s v="PALO VERDE VALLEY"/>
    <n v="-340000"/>
    <s v="Truck"/>
    <n v="-4000"/>
    <m/>
    <n v="2023"/>
    <m/>
    <m/>
    <s v="subtracted on 08/29/2023"/>
  </r>
  <r>
    <s v="WATERMELONS, SEEDLESS"/>
    <x v="2"/>
    <s v="Organic"/>
    <s v="CTNS"/>
    <s v="RED FLESH MINIATURE"/>
    <x v="45"/>
    <s v="PALO VERDE VALLEY"/>
    <n v="340000"/>
    <s v="Truck"/>
    <n v="4000"/>
    <m/>
    <n v="2023"/>
    <m/>
    <m/>
    <m/>
  </r>
  <r>
    <s v="WATERMELONS, SEEDLESS"/>
    <x v="2"/>
    <s v="Organic"/>
    <s v="CTNS"/>
    <s v="RED FLESH MINIATURE"/>
    <x v="45"/>
    <s v="PALO VERDE VALLEY"/>
    <n v="-340000"/>
    <s v="Truck"/>
    <n v="-4000"/>
    <m/>
    <n v="2023"/>
    <m/>
    <m/>
    <s v="subtracted on 08/29/2023"/>
  </r>
  <r>
    <s v="WATERMELONS, SEEDLESS"/>
    <x v="2"/>
    <s v="Organic"/>
    <s v="CTNS"/>
    <s v="RED FLESH MINIATURE"/>
    <x v="46"/>
    <s v="PALO VERDE VALLEY"/>
    <n v="340000"/>
    <s v="Truck"/>
    <n v="4000"/>
    <m/>
    <n v="2023"/>
    <m/>
    <m/>
    <m/>
  </r>
  <r>
    <s v="WATERMELONS, SEEDLESS"/>
    <x v="2"/>
    <s v="Organic"/>
    <s v="CTNS"/>
    <s v="RED FLESH MINIATURE"/>
    <x v="46"/>
    <s v="PALO VERDE VALLEY"/>
    <n v="-340000"/>
    <s v="Truck"/>
    <n v="-4000"/>
    <m/>
    <n v="2023"/>
    <m/>
    <m/>
    <s v="subtracted on 08/29/2023"/>
  </r>
  <r>
    <s v="WATERMELONS, SEEDLESS"/>
    <x v="2"/>
    <s v="Organic"/>
    <s v="CTNS"/>
    <s v="RED FLESH MINIATURE"/>
    <x v="47"/>
    <s v="PALO VERDE VALLEY"/>
    <n v="340000"/>
    <s v="Truck"/>
    <n v="4000"/>
    <m/>
    <n v="2023"/>
    <m/>
    <m/>
    <m/>
  </r>
  <r>
    <s v="WATERMELONS, SEEDLESS"/>
    <x v="2"/>
    <s v="Organic"/>
    <s v="CTNS"/>
    <s v="RED FLESH MINIATURE"/>
    <x v="47"/>
    <s v="PALO VERDE VALLEY"/>
    <n v="-340000"/>
    <s v="Truck"/>
    <n v="-4000"/>
    <m/>
    <n v="2023"/>
    <m/>
    <m/>
    <s v="subtracted on 08/29/2023"/>
  </r>
  <r>
    <s v="WATERMELONS, SEEDLESS"/>
    <x v="3"/>
    <m/>
    <m/>
    <m/>
    <x v="90"/>
    <s v="IMPORTS THROUGH BUFFALO"/>
    <n v="0"/>
    <s v="Truck"/>
    <m/>
    <m/>
    <n v="2023"/>
    <m/>
    <s v="Import"/>
    <m/>
  </r>
  <r>
    <s v="WATERMELONS, SEEDLESS"/>
    <x v="3"/>
    <m/>
    <m/>
    <m/>
    <x v="97"/>
    <s v="IMPORTS THROUGH BUFFALO"/>
    <n v="0"/>
    <s v="Truck"/>
    <m/>
    <m/>
    <n v="2023"/>
    <m/>
    <s v="Import"/>
    <m/>
  </r>
  <r>
    <s v="WATERMELONS, SEEDLESS"/>
    <x v="3"/>
    <m/>
    <m/>
    <m/>
    <x v="98"/>
    <s v="IMPORTS THROUGH BUFFALO"/>
    <n v="0"/>
    <s v="Truck"/>
    <m/>
    <m/>
    <n v="2023"/>
    <m/>
    <s v="Import"/>
    <m/>
  </r>
  <r>
    <s v="WATERMELONS, SEEDLESS"/>
    <x v="3"/>
    <m/>
    <m/>
    <m/>
    <x v="99"/>
    <s v="IMPORTS THROUGH BUFFALO"/>
    <n v="20000"/>
    <s v="Truck"/>
    <m/>
    <m/>
    <n v="2023"/>
    <m/>
    <s v="Import"/>
    <m/>
  </r>
  <r>
    <s v="WATERMELONS, SEEDLESS"/>
    <x v="3"/>
    <m/>
    <m/>
    <m/>
    <x v="101"/>
    <s v="IMPORTS THROUGH BUFFALO"/>
    <n v="10000"/>
    <s v="Truck"/>
    <m/>
    <m/>
    <n v="2023"/>
    <m/>
    <s v="Import"/>
    <m/>
  </r>
  <r>
    <s v="WATERMELONS, SEEDLESS"/>
    <x v="3"/>
    <m/>
    <m/>
    <m/>
    <x v="103"/>
    <s v="IMPORTS THROUGH CHAMPLAIN (NEW YORK)"/>
    <n v="0"/>
    <s v="Truck"/>
    <m/>
    <m/>
    <n v="2023"/>
    <m/>
    <s v="Import"/>
    <m/>
  </r>
  <r>
    <s v="WATERMELONS, SEEDLESS"/>
    <x v="3"/>
    <m/>
    <m/>
    <m/>
    <x v="104"/>
    <s v="IMPORTS THROUGH BUFFALO"/>
    <n v="0"/>
    <s v="Truck"/>
    <m/>
    <m/>
    <n v="2023"/>
    <m/>
    <s v="Import"/>
    <m/>
  </r>
  <r>
    <s v="WATERMELONS, SEEDLESS"/>
    <x v="3"/>
    <m/>
    <m/>
    <m/>
    <x v="104"/>
    <s v="IMPORTS THROUGH PORT HURON (MICHIGAN)"/>
    <n v="10000"/>
    <s v="Truck"/>
    <m/>
    <m/>
    <n v="2023"/>
    <m/>
    <s v="Import"/>
    <m/>
  </r>
  <r>
    <s v="WATERMELONS, SEEDLESS"/>
    <x v="3"/>
    <m/>
    <m/>
    <m/>
    <x v="105"/>
    <s v="IMPORTS THROUGH CHAMPLAIN (NEW YORK)"/>
    <n v="0"/>
    <s v="Truck"/>
    <m/>
    <m/>
    <n v="2023"/>
    <m/>
    <s v="Import"/>
    <m/>
  </r>
  <r>
    <s v="WATERMELONS, SEEDLESS"/>
    <x v="3"/>
    <m/>
    <m/>
    <m/>
    <x v="105"/>
    <s v="IMPORTS THROUGH DERBY LINE (VERMONT)"/>
    <n v="0"/>
    <s v="Truck"/>
    <m/>
    <m/>
    <n v="2023"/>
    <m/>
    <s v="Import"/>
    <m/>
  </r>
  <r>
    <s v="WATERMELONS, SEEDLESS"/>
    <x v="3"/>
    <m/>
    <m/>
    <m/>
    <x v="105"/>
    <s v="IMPORTS THROUGH JACKMAN (MAINE)"/>
    <n v="0"/>
    <s v="Truck"/>
    <m/>
    <m/>
    <n v="2023"/>
    <m/>
    <s v="Import"/>
    <m/>
  </r>
  <r>
    <s v="WATERMELONS, SEEDLESS"/>
    <x v="3"/>
    <m/>
    <m/>
    <m/>
    <x v="105"/>
    <s v="IMPORTS THROUGH DETROIT"/>
    <n v="40000"/>
    <s v="Truck"/>
    <m/>
    <m/>
    <n v="2023"/>
    <m/>
    <s v="Import"/>
    <m/>
  </r>
  <r>
    <s v="WATERMELONS, SEEDLESS"/>
    <x v="3"/>
    <m/>
    <m/>
    <m/>
    <x v="105"/>
    <s v="IMPORTS THROUGH BUFFALO"/>
    <n v="110000"/>
    <s v="Truck"/>
    <m/>
    <m/>
    <n v="2023"/>
    <m/>
    <s v="Import"/>
    <m/>
  </r>
  <r>
    <s v="WATERMELONS, SEEDLESS"/>
    <x v="3"/>
    <m/>
    <m/>
    <m/>
    <x v="105"/>
    <s v="IMPORTS THROUGH PORT HURON (MICHIGAN)"/>
    <n v="10000"/>
    <s v="Truck"/>
    <m/>
    <m/>
    <n v="2023"/>
    <m/>
    <s v="Import"/>
    <m/>
  </r>
  <r>
    <s v="WATERMELONS, SEEDLESS"/>
    <x v="3"/>
    <m/>
    <m/>
    <m/>
    <x v="106"/>
    <s v="IMPORTS THROUGH BUFFALO"/>
    <n v="0"/>
    <s v="Truck"/>
    <m/>
    <m/>
    <n v="2023"/>
    <m/>
    <s v="Import"/>
    <m/>
  </r>
  <r>
    <s v="WATERMELONS, SEEDLESS"/>
    <x v="3"/>
    <m/>
    <m/>
    <m/>
    <x v="106"/>
    <s v="IMPORTS THROUGH DETROIT"/>
    <n v="40000"/>
    <s v="Truck"/>
    <m/>
    <m/>
    <n v="2023"/>
    <m/>
    <s v="Import"/>
    <m/>
  </r>
  <r>
    <s v="WATERMELONS, SEEDLESS"/>
    <x v="3"/>
    <m/>
    <m/>
    <m/>
    <x v="107"/>
    <s v="IMPORTS THROUGH JACKMAN (MAINE)"/>
    <n v="0"/>
    <s v="Truck"/>
    <m/>
    <m/>
    <n v="2023"/>
    <m/>
    <s v="Import"/>
    <m/>
  </r>
  <r>
    <s v="WATERMELONS, SEEDLESS"/>
    <x v="3"/>
    <m/>
    <m/>
    <m/>
    <x v="107"/>
    <s v="IMPORTS THROUGH DERBY LINE (VERMONT)"/>
    <n v="0"/>
    <s v="Truck"/>
    <m/>
    <m/>
    <n v="2023"/>
    <m/>
    <s v="Import"/>
    <m/>
  </r>
  <r>
    <s v="WATERMELONS, SEEDLESS"/>
    <x v="3"/>
    <m/>
    <m/>
    <m/>
    <x v="107"/>
    <s v="IMPORTS THROUGH BUFFALO"/>
    <n v="80000"/>
    <s v="Truck"/>
    <m/>
    <m/>
    <n v="2023"/>
    <m/>
    <s v="Import"/>
    <m/>
  </r>
  <r>
    <s v="WATERMELONS, SEEDLESS"/>
    <x v="3"/>
    <m/>
    <m/>
    <m/>
    <x v="107"/>
    <s v="IMPORTS THROUGH PORT HURON (MICHIGAN)"/>
    <n v="30000"/>
    <s v="Truck"/>
    <m/>
    <m/>
    <n v="2023"/>
    <m/>
    <s v="Import"/>
    <m/>
  </r>
  <r>
    <s v="WATERMELONS, SEEDLESS"/>
    <x v="3"/>
    <m/>
    <m/>
    <m/>
    <x v="107"/>
    <s v="IMPORTS THROUGH DETROIT"/>
    <n v="70000"/>
    <s v="Truck"/>
    <m/>
    <m/>
    <n v="2023"/>
    <m/>
    <s v="Import"/>
    <m/>
  </r>
  <r>
    <s v="WATERMELONS, SEEDLESS"/>
    <x v="3"/>
    <m/>
    <m/>
    <m/>
    <x v="109"/>
    <s v="IMPORTS THROUGH BUFFALO"/>
    <n v="0"/>
    <s v="Truck"/>
    <m/>
    <m/>
    <n v="2023"/>
    <m/>
    <s v="Import"/>
    <m/>
  </r>
  <r>
    <s v="WATERMELONS, SEEDLESS"/>
    <x v="3"/>
    <m/>
    <m/>
    <m/>
    <x v="109"/>
    <s v="IMPORTS THROUGH PORT HURON (MICHIGAN)"/>
    <n v="30000"/>
    <s v="Truck"/>
    <m/>
    <m/>
    <n v="2023"/>
    <m/>
    <s v="Import"/>
    <m/>
  </r>
  <r>
    <s v="WATERMELONS, SEEDLESS"/>
    <x v="3"/>
    <m/>
    <m/>
    <m/>
    <x v="110"/>
    <s v="IMPORTS THROUGH BUFFALO"/>
    <n v="40000"/>
    <s v="Truck"/>
    <m/>
    <m/>
    <n v="2023"/>
    <m/>
    <s v="Import"/>
    <m/>
  </r>
  <r>
    <s v="WATERMELONS, SEEDLESS"/>
    <x v="3"/>
    <m/>
    <m/>
    <m/>
    <x v="110"/>
    <s v="IMPORTS THROUGH DERBY LINE (VERMONT)"/>
    <n v="0"/>
    <s v="Truck"/>
    <m/>
    <m/>
    <n v="2023"/>
    <m/>
    <s v="Import"/>
    <m/>
  </r>
  <r>
    <s v="WATERMELONS, SEEDLESS"/>
    <x v="3"/>
    <m/>
    <m/>
    <m/>
    <x v="110"/>
    <s v="IMPORTS THROUGH DETROIT"/>
    <n v="40000"/>
    <s v="Truck"/>
    <m/>
    <m/>
    <n v="2023"/>
    <m/>
    <s v="Import"/>
    <m/>
  </r>
  <r>
    <s v="WATERMELONS, SEEDLESS"/>
    <x v="3"/>
    <m/>
    <m/>
    <m/>
    <x v="110"/>
    <s v="IMPORTS THROUGH PORT HURON (MICHIGAN)"/>
    <n v="10000"/>
    <s v="Truck"/>
    <m/>
    <m/>
    <n v="2023"/>
    <m/>
    <s v="Import"/>
    <m/>
  </r>
  <r>
    <s v="WATERMELONS, SEEDLESS"/>
    <x v="3"/>
    <m/>
    <m/>
    <m/>
    <x v="111"/>
    <s v="IMPORTS THROUGH JACKMAN (MAINE)"/>
    <n v="0"/>
    <s v="Truck"/>
    <m/>
    <m/>
    <n v="2023"/>
    <m/>
    <s v="Import"/>
    <m/>
  </r>
  <r>
    <s v="WATERMELONS, SEEDLESS"/>
    <x v="3"/>
    <m/>
    <m/>
    <m/>
    <x v="111"/>
    <s v="IMPORTS THROUGH BUFFALO"/>
    <n v="40000"/>
    <s v="Truck"/>
    <m/>
    <m/>
    <n v="2023"/>
    <m/>
    <s v="Import"/>
    <m/>
  </r>
  <r>
    <s v="WATERMELONS, SEEDLESS"/>
    <x v="3"/>
    <m/>
    <m/>
    <m/>
    <x v="111"/>
    <s v="IMPORTS THROUGH DERBY LINE (VERMONT)"/>
    <n v="0"/>
    <s v="Truck"/>
    <m/>
    <m/>
    <n v="2023"/>
    <m/>
    <s v="Import"/>
    <m/>
  </r>
  <r>
    <s v="WATERMELONS, SEEDLESS"/>
    <x v="3"/>
    <m/>
    <m/>
    <m/>
    <x v="111"/>
    <s v="IMPORTS THROUGH CHAMPLAIN (NEW YORK)"/>
    <n v="40000"/>
    <s v="Truck"/>
    <m/>
    <m/>
    <n v="2023"/>
    <m/>
    <s v="Import"/>
    <m/>
  </r>
  <r>
    <s v="WATERMELONS, SEEDLESS"/>
    <x v="3"/>
    <m/>
    <m/>
    <m/>
    <x v="111"/>
    <s v="IMPORTS THROUGH DETROIT"/>
    <n v="30000"/>
    <s v="Truck"/>
    <m/>
    <m/>
    <n v="2023"/>
    <m/>
    <s v="Import"/>
    <m/>
  </r>
  <r>
    <s v="WATERMELONS, SEEDLESS"/>
    <x v="3"/>
    <m/>
    <m/>
    <m/>
    <x v="111"/>
    <s v="IMPORTS THROUGH PORT HURON (MICHIGAN)"/>
    <n v="70000"/>
    <s v="Truck"/>
    <m/>
    <m/>
    <n v="2023"/>
    <m/>
    <s v="Import"/>
    <m/>
  </r>
  <r>
    <s v="WATERMELONS, SEEDLESS"/>
    <x v="3"/>
    <m/>
    <m/>
    <m/>
    <x v="112"/>
    <s v="IMPORTS THROUGH DERBY LINE (VERMONT)"/>
    <n v="0"/>
    <s v="Truck"/>
    <m/>
    <m/>
    <n v="2023"/>
    <m/>
    <s v="Import"/>
    <m/>
  </r>
  <r>
    <s v="WATERMELONS, SEEDLESS"/>
    <x v="3"/>
    <m/>
    <m/>
    <m/>
    <x v="112"/>
    <s v="IMPORTS THROUGH DETROIT"/>
    <n v="30000"/>
    <s v="Truck"/>
    <m/>
    <m/>
    <n v="2023"/>
    <m/>
    <s v="Import"/>
    <m/>
  </r>
  <r>
    <s v="WATERMELONS, SEEDLESS"/>
    <x v="3"/>
    <m/>
    <m/>
    <m/>
    <x v="113"/>
    <s v="IMPORTS THROUGH DERBY LINE (VERMONT)"/>
    <n v="0"/>
    <s v="Truck"/>
    <m/>
    <m/>
    <n v="2023"/>
    <m/>
    <s v="Import"/>
    <m/>
  </r>
  <r>
    <s v="WATERMELONS, SEEDLESS"/>
    <x v="3"/>
    <m/>
    <m/>
    <m/>
    <x v="113"/>
    <s v="IMPORTS THROUGH CHAMPLAIN (NEW YORK)"/>
    <n v="10000"/>
    <s v="Truck"/>
    <m/>
    <m/>
    <n v="2023"/>
    <m/>
    <s v="Import"/>
    <m/>
  </r>
  <r>
    <s v="WATERMELONS, SEEDLESS"/>
    <x v="3"/>
    <m/>
    <m/>
    <m/>
    <x v="113"/>
    <s v="IMPORTS THROUGH JACKMAN (MAINE)"/>
    <n v="0"/>
    <s v="Truck"/>
    <m/>
    <m/>
    <n v="2023"/>
    <m/>
    <s v="Import"/>
    <m/>
  </r>
  <r>
    <s v="WATERMELONS, SEEDLESS"/>
    <x v="3"/>
    <m/>
    <m/>
    <m/>
    <x v="118"/>
    <s v="IMPORTS THROUGH CHAMPLAIN (NEW YORK)"/>
    <n v="40000"/>
    <s v="Truck"/>
    <m/>
    <m/>
    <n v="2023"/>
    <m/>
    <s v="Import"/>
    <m/>
  </r>
  <r>
    <s v="WATERMELONS, SEEDLESS"/>
    <x v="3"/>
    <m/>
    <m/>
    <m/>
    <x v="118"/>
    <s v="IMPORTS THROUGH PORT HURON (MICHIGAN)"/>
    <n v="0"/>
    <s v="Truck"/>
    <m/>
    <m/>
    <n v="2023"/>
    <m/>
    <s v="Import"/>
    <m/>
  </r>
  <r>
    <s v="WATERMELONS, SEEDLESS"/>
    <x v="3"/>
    <m/>
    <m/>
    <m/>
    <x v="119"/>
    <s v="IMPORTS THROUGH CHAMPLAIN (NEW YORK)"/>
    <n v="10000"/>
    <s v="Truck"/>
    <m/>
    <m/>
    <n v="2023"/>
    <m/>
    <s v="Import"/>
    <m/>
  </r>
  <r>
    <s v="WATERMELONS, SEEDLESS"/>
    <x v="3"/>
    <m/>
    <m/>
    <m/>
    <x v="121"/>
    <s v="IMPORTS THROUGH DETROIT"/>
    <n v="70000"/>
    <s v="Truck"/>
    <m/>
    <m/>
    <n v="2023"/>
    <m/>
    <s v="Import"/>
    <m/>
  </r>
  <r>
    <s v="WATERMELONS, SEEDLESS"/>
    <x v="3"/>
    <m/>
    <m/>
    <m/>
    <x v="121"/>
    <s v="IMPORTS THROUGH PORT HURON (MICHIGAN)"/>
    <n v="30000"/>
    <s v="Truck"/>
    <m/>
    <m/>
    <n v="2023"/>
    <m/>
    <s v="Import"/>
    <m/>
  </r>
  <r>
    <s v="WATERMELONS, SEEDLESS"/>
    <x v="3"/>
    <m/>
    <m/>
    <m/>
    <x v="121"/>
    <s v="IMPORTS THROUGH CHAMPLAIN (NEW YORK)"/>
    <n v="40000"/>
    <s v="Truck"/>
    <m/>
    <m/>
    <n v="2023"/>
    <m/>
    <s v="Import"/>
    <m/>
  </r>
  <r>
    <s v="WATERMELONS, SEEDLESS"/>
    <x v="3"/>
    <m/>
    <m/>
    <m/>
    <x v="122"/>
    <s v="IMPORTS THROUGH DETROIT"/>
    <n v="30000"/>
    <s v="Truck"/>
    <m/>
    <m/>
    <n v="2023"/>
    <m/>
    <s v="Import"/>
    <s v="added for 09/12/2023 on 09/13/2023"/>
  </r>
  <r>
    <s v="WATERMELONS, SEEDLESS"/>
    <x v="3"/>
    <m/>
    <m/>
    <m/>
    <x v="122"/>
    <s v="IMPORTS THROUGH PORT HURON (MICHIGAN)"/>
    <n v="10000"/>
    <s v="Truck"/>
    <m/>
    <m/>
    <n v="2023"/>
    <m/>
    <s v="Import"/>
    <s v="added for 09/12/2023 on 09/13/2023"/>
  </r>
  <r>
    <s v="WATERMELONS, SEEDLESS"/>
    <x v="3"/>
    <m/>
    <m/>
    <m/>
    <x v="123"/>
    <s v="IMPORTS THROUGH DERBY LINE (VERMONT)"/>
    <n v="0"/>
    <s v="Truck"/>
    <m/>
    <m/>
    <n v="2023"/>
    <m/>
    <s v="Import"/>
    <s v="added for 09/13/2023 on 09/14/2023"/>
  </r>
  <r>
    <s v="WATERMELONS, SEEDLESS"/>
    <x v="3"/>
    <m/>
    <m/>
    <m/>
    <x v="123"/>
    <s v="IMPORTS THROUGH CHAMPLAIN (NEW YORK)"/>
    <n v="10000"/>
    <s v="Truck"/>
    <m/>
    <m/>
    <n v="2023"/>
    <m/>
    <s v="Import"/>
    <s v="added for 09/13/2023 on 09/14/2023"/>
  </r>
  <r>
    <s v="WATERMELONS, SEEDLESS"/>
    <x v="3"/>
    <m/>
    <m/>
    <m/>
    <x v="123"/>
    <s v="IMPORTS THROUGH JACKMAN (MAINE)"/>
    <n v="0"/>
    <s v="Truck"/>
    <m/>
    <m/>
    <n v="2023"/>
    <m/>
    <s v="Import"/>
    <s v="added for 09/13/2023 on 09/14/2023"/>
  </r>
  <r>
    <s v="WATERMELONS, SEEDLESS"/>
    <x v="3"/>
    <m/>
    <m/>
    <m/>
    <x v="123"/>
    <s v="IMPORTS THROUGH PORT HURON (MICHIGAN)"/>
    <n v="0"/>
    <s v="Truck"/>
    <m/>
    <m/>
    <n v="2023"/>
    <m/>
    <s v="Import"/>
    <s v="added for 09/13/2023 on 09/14/2023"/>
  </r>
  <r>
    <s v="WATERMELONS, SEEDLESS"/>
    <x v="3"/>
    <m/>
    <m/>
    <m/>
    <x v="124"/>
    <s v="IMPORTS THROUGH CHAMPLAIN (NEW YORK)"/>
    <n v="70000"/>
    <s v="Truck"/>
    <m/>
    <m/>
    <n v="2023"/>
    <m/>
    <s v="Import"/>
    <m/>
  </r>
  <r>
    <s v="WATERMELONS, SEEDLESS"/>
    <x v="3"/>
    <m/>
    <m/>
    <m/>
    <x v="124"/>
    <s v="IMPORTS THROUGH DERBY LINE (VERMONT)"/>
    <n v="0"/>
    <s v="Truck"/>
    <m/>
    <m/>
    <n v="2023"/>
    <m/>
    <s v="Import"/>
    <m/>
  </r>
  <r>
    <s v="WATERMELONS, SEEDLESS"/>
    <x v="3"/>
    <m/>
    <m/>
    <m/>
    <x v="124"/>
    <s v="IMPORTS THROUGH JACKMAN (MAINE)"/>
    <n v="0"/>
    <s v="Truck"/>
    <m/>
    <m/>
    <n v="2023"/>
    <m/>
    <s v="Import"/>
    <m/>
  </r>
  <r>
    <s v="WATERMELONS, SEEDLESS"/>
    <x v="3"/>
    <m/>
    <m/>
    <m/>
    <x v="124"/>
    <s v="IMPORTS THROUGH PORT HURON (MICHIGAN)"/>
    <n v="0"/>
    <s v="Truck"/>
    <m/>
    <m/>
    <n v="2023"/>
    <m/>
    <s v="Import"/>
    <m/>
  </r>
  <r>
    <s v="WATERMELONS, SEEDLESS"/>
    <x v="3"/>
    <m/>
    <m/>
    <m/>
    <x v="125"/>
    <s v="IMPORTS THROUGH JACKMAN (MAINE)"/>
    <n v="0"/>
    <s v="Truck"/>
    <m/>
    <m/>
    <n v="2023"/>
    <m/>
    <s v="Import"/>
    <m/>
  </r>
  <r>
    <s v="WATERMELONS, SEEDLESS"/>
    <x v="3"/>
    <m/>
    <m/>
    <m/>
    <x v="125"/>
    <s v="IMPORTS THROUGH CHAMPLAIN (NEW YORK)"/>
    <n v="10000"/>
    <s v="Truck"/>
    <m/>
    <m/>
    <n v="2023"/>
    <m/>
    <s v="Import"/>
    <m/>
  </r>
  <r>
    <s v="WATERMELONS, SEEDLESS"/>
    <x v="3"/>
    <m/>
    <m/>
    <m/>
    <x v="125"/>
    <s v="IMPORTS THROUGH PORT HURON (MICHIGAN)"/>
    <n v="10000"/>
    <s v="Truck"/>
    <m/>
    <m/>
    <n v="2023"/>
    <m/>
    <s v="Import"/>
    <m/>
  </r>
  <r>
    <s v="WATERMELONS, SEEDLESS"/>
    <x v="3"/>
    <m/>
    <m/>
    <m/>
    <x v="125"/>
    <s v="IMPORTS THROUGH DERBY LINE (VERMONT)"/>
    <n v="0"/>
    <s v="Truck"/>
    <m/>
    <m/>
    <n v="2023"/>
    <m/>
    <s v="Import"/>
    <m/>
  </r>
  <r>
    <s v="WATERMELONS, SEEDLESS"/>
    <x v="3"/>
    <m/>
    <m/>
    <m/>
    <x v="127"/>
    <s v="IMPORTS THROUGH CHAMPLAIN (NEW YORK)"/>
    <n v="20000"/>
    <s v="Truck"/>
    <m/>
    <m/>
    <n v="2023"/>
    <m/>
    <s v="Import"/>
    <s v="added for 09/18/2023 on 09/19/2023"/>
  </r>
  <r>
    <s v="WATERMELONS, SEEDLESS"/>
    <x v="3"/>
    <m/>
    <m/>
    <m/>
    <x v="72"/>
    <s v="IMPORTS THROUGH ALEXANDRIA BAY (NY)"/>
    <n v="0"/>
    <s v="Truck"/>
    <m/>
    <m/>
    <n v="2023"/>
    <m/>
    <s v="Import"/>
    <m/>
  </r>
  <r>
    <s v="WATERMELONS, SEEDLESS"/>
    <x v="3"/>
    <m/>
    <m/>
    <m/>
    <x v="72"/>
    <s v="IMPORTS THROUGH CHAMPLAIN (NEW YORK)"/>
    <n v="0"/>
    <s v="Truck"/>
    <m/>
    <m/>
    <n v="2023"/>
    <m/>
    <s v="Import"/>
    <m/>
  </r>
  <r>
    <s v="WATERMELONS, SEEDLESS"/>
    <x v="3"/>
    <m/>
    <m/>
    <m/>
    <x v="72"/>
    <s v="IMPORTS THROUGH PORT HURON (MICHIGAN)"/>
    <n v="10000"/>
    <s v="Truck"/>
    <m/>
    <m/>
    <n v="2023"/>
    <m/>
    <s v="Import"/>
    <m/>
  </r>
  <r>
    <s v="WATERMELONS, SEEDLESS"/>
    <x v="3"/>
    <m/>
    <m/>
    <m/>
    <x v="72"/>
    <s v="IMPORTS THROUGH DERBY LINE (VERMONT)"/>
    <n v="0"/>
    <s v="Truck"/>
    <m/>
    <m/>
    <n v="2023"/>
    <m/>
    <s v="Import"/>
    <m/>
  </r>
  <r>
    <s v="WATERMELONS, SEEDLESS"/>
    <x v="3"/>
    <m/>
    <m/>
    <m/>
    <x v="128"/>
    <s v="IMPORTS THROUGH PORT HURON (MICHIGAN)"/>
    <n v="0"/>
    <s v="Truck"/>
    <m/>
    <m/>
    <n v="2023"/>
    <m/>
    <s v="Import"/>
    <m/>
  </r>
  <r>
    <s v="WATERMELONS, SEEDLESS"/>
    <x v="3"/>
    <m/>
    <m/>
    <m/>
    <x v="128"/>
    <s v="IMPORTS THROUGH CHAMPLAIN (NEW YORK)"/>
    <n v="40000"/>
    <s v="Truck"/>
    <m/>
    <m/>
    <n v="2023"/>
    <m/>
    <s v="Import"/>
    <m/>
  </r>
  <r>
    <s v="WATERMELONS, SEEDLESS"/>
    <x v="3"/>
    <m/>
    <m/>
    <m/>
    <x v="128"/>
    <s v="IMPORTS THROUGH JACKMAN (MAINE)"/>
    <n v="0"/>
    <s v="Truck"/>
    <m/>
    <m/>
    <n v="2023"/>
    <m/>
    <s v="Import"/>
    <m/>
  </r>
  <r>
    <s v="WATERMELONS, SEEDLESS"/>
    <x v="3"/>
    <m/>
    <m/>
    <m/>
    <x v="128"/>
    <s v="IMPORTS THROUGH DERBY LINE (VERMONT)"/>
    <n v="0"/>
    <s v="Truck"/>
    <m/>
    <m/>
    <n v="2023"/>
    <m/>
    <s v="Import"/>
    <m/>
  </r>
  <r>
    <s v="WATERMELONS, SEEDLESS"/>
    <x v="3"/>
    <m/>
    <m/>
    <m/>
    <x v="130"/>
    <s v="IMPORTS THROUGH JACKMAN (MAINE)"/>
    <n v="0"/>
    <s v="Truck"/>
    <m/>
    <m/>
    <n v="2023"/>
    <m/>
    <s v="Import"/>
    <m/>
  </r>
  <r>
    <s v="WATERMELONS, SEEDLESS"/>
    <x v="3"/>
    <m/>
    <m/>
    <m/>
    <x v="130"/>
    <s v="IMPORTS THROUGH CHAMPLAIN (NEW YORK)"/>
    <n v="10000"/>
    <s v="Truck"/>
    <m/>
    <m/>
    <n v="2023"/>
    <m/>
    <s v="Import"/>
    <m/>
  </r>
  <r>
    <s v="WATERMELONS, SEEDLESS"/>
    <x v="3"/>
    <m/>
    <m/>
    <m/>
    <x v="130"/>
    <s v="IMPORTS THROUGH DERBY LINE (VERMONT)"/>
    <n v="0"/>
    <s v="Truck"/>
    <m/>
    <m/>
    <n v="2023"/>
    <m/>
    <s v="Import"/>
    <m/>
  </r>
  <r>
    <s v="WATERMELONS, SEEDLESS"/>
    <x v="3"/>
    <m/>
    <m/>
    <m/>
    <x v="132"/>
    <s v="IMPORTS THROUGH PORT HURON (MICHIGAN)"/>
    <n v="0"/>
    <s v="Truck"/>
    <m/>
    <m/>
    <n v="2023"/>
    <m/>
    <s v="Import"/>
    <m/>
  </r>
  <r>
    <s v="WATERMELONS, SEEDLESS"/>
    <x v="3"/>
    <m/>
    <m/>
    <m/>
    <x v="133"/>
    <s v="IMPORTS THROUGH PORT HURON (MICHIGAN)"/>
    <n v="0"/>
    <s v="Truck"/>
    <m/>
    <m/>
    <n v="2023"/>
    <m/>
    <s v="Import"/>
    <m/>
  </r>
  <r>
    <s v="WATERMELONS, SEEDLESS"/>
    <x v="3"/>
    <m/>
    <m/>
    <m/>
    <x v="135"/>
    <s v="IMPORTS THROUGH CHAMPLAIN (NEW YORK)"/>
    <n v="10000"/>
    <s v="Truck"/>
    <m/>
    <m/>
    <n v="2023"/>
    <m/>
    <s v="Import"/>
    <m/>
  </r>
  <r>
    <s v="WATERMELONS, SEEDLESS"/>
    <x v="3"/>
    <m/>
    <m/>
    <m/>
    <x v="139"/>
    <s v="IMPORTS THROUGH PORT HURON (MICHIGAN)"/>
    <n v="0"/>
    <s v="Truck"/>
    <m/>
    <m/>
    <n v="2023"/>
    <m/>
    <s v="Import"/>
    <m/>
  </r>
  <r>
    <s v="WATERMELONS, SEEDLESS"/>
    <x v="3"/>
    <m/>
    <m/>
    <m/>
    <x v="141"/>
    <s v="IMPORTS THROUGH BUFFALO"/>
    <n v="0"/>
    <s v="Truck"/>
    <m/>
    <m/>
    <n v="2023"/>
    <m/>
    <s v="Import"/>
    <m/>
  </r>
  <r>
    <s v="WATERMELONS, SEEDLESS"/>
    <x v="3"/>
    <m/>
    <m/>
    <m/>
    <x v="145"/>
    <s v="IMPORTS THROUGH PORT HURON (MICHIGAN)"/>
    <n v="0"/>
    <s v="Truck"/>
    <m/>
    <m/>
    <n v="2023"/>
    <m/>
    <s v="Import"/>
    <m/>
  </r>
  <r>
    <s v="WATERMELONS, SEEDLESS"/>
    <x v="3"/>
    <m/>
    <m/>
    <m/>
    <x v="146"/>
    <s v="IMPORTS THROUGH PORT HURON (MICHIGAN)"/>
    <n v="0"/>
    <s v="Truck"/>
    <m/>
    <m/>
    <n v="2023"/>
    <m/>
    <s v="Import"/>
    <m/>
  </r>
  <r>
    <s v="WATERMELONS, SEEDLESS"/>
    <x v="3"/>
    <m/>
    <m/>
    <m/>
    <x v="150"/>
    <s v="IMPORTS THROUGH PORT HURON (MICHIGAN)"/>
    <n v="0"/>
    <s v="Truck"/>
    <m/>
    <m/>
    <n v="2023"/>
    <m/>
    <s v="Import"/>
    <m/>
  </r>
  <r>
    <s v="WATERMELONS, SEEDLESS"/>
    <x v="3"/>
    <m/>
    <m/>
    <m/>
    <x v="150"/>
    <s v="IMPORTS THROUGH DERBY LINE (VERMONT)"/>
    <n v="0"/>
    <s v="Truck"/>
    <m/>
    <m/>
    <n v="2023"/>
    <m/>
    <s v="Import"/>
    <m/>
  </r>
  <r>
    <s v="WATERMELONS, SEEDLESS"/>
    <x v="3"/>
    <m/>
    <m/>
    <m/>
    <x v="151"/>
    <s v="IMPORTS THROUGH PORT HURON (MICHIGAN)"/>
    <n v="0"/>
    <s v="Truck"/>
    <m/>
    <m/>
    <n v="2023"/>
    <m/>
    <s v="Import"/>
    <m/>
  </r>
  <r>
    <s v="WATERMELONS, SEEDLESS"/>
    <x v="3"/>
    <m/>
    <m/>
    <m/>
    <x v="154"/>
    <s v="IMPORTS THROUGH BUFFALO"/>
    <n v="0"/>
    <s v="Truck"/>
    <m/>
    <m/>
    <n v="2023"/>
    <m/>
    <s v="Import"/>
    <m/>
  </r>
  <r>
    <s v="WATERMELONS, SEEDLESS"/>
    <x v="3"/>
    <m/>
    <m/>
    <m/>
    <x v="83"/>
    <s v="IMPORTS THROUGH BUFFALO"/>
    <n v="0"/>
    <s v="Truck"/>
    <m/>
    <m/>
    <n v="2023"/>
    <m/>
    <s v="Import"/>
    <m/>
  </r>
  <r>
    <s v="WATERMELONS"/>
    <x v="4"/>
    <m/>
    <m/>
    <m/>
    <x v="155"/>
    <s v="IMPORTS THROUGH SAN JUAN (PUERTO RICO)"/>
    <n v="10000"/>
    <s v="Boat"/>
    <m/>
    <m/>
    <n v="2022"/>
    <m/>
    <s v="Import"/>
    <m/>
  </r>
  <r>
    <s v="WATERMELONS, SEEDLESS"/>
    <x v="4"/>
    <m/>
    <m/>
    <m/>
    <x v="156"/>
    <s v="IMPORTS THROUGH PHILADELPHIA-CAMDEN"/>
    <n v="140000"/>
    <s v="Boat"/>
    <m/>
    <m/>
    <n v="2022"/>
    <m/>
    <s v="Import"/>
    <m/>
  </r>
  <r>
    <s v="WATERMELONS, SEEDLESS"/>
    <x v="4"/>
    <m/>
    <m/>
    <m/>
    <x v="157"/>
    <s v="IMPORTS THROUGH SOUTH FLORIDA/TAMPA"/>
    <n v="240000"/>
    <s v="Boat"/>
    <m/>
    <m/>
    <n v="2022"/>
    <m/>
    <s v="Import"/>
    <m/>
  </r>
  <r>
    <s v="WATERMELONS, SEEDLESS"/>
    <x v="4"/>
    <m/>
    <m/>
    <m/>
    <x v="158"/>
    <s v="IMPORTS THROUGH GALVESTON (TEXAS)"/>
    <n v="90000"/>
    <s v="Boat"/>
    <m/>
    <m/>
    <n v="2022"/>
    <m/>
    <s v="Import"/>
    <m/>
  </r>
  <r>
    <s v="WATERMELONS, SEEDLESS"/>
    <x v="4"/>
    <m/>
    <m/>
    <m/>
    <x v="159"/>
    <s v="IMPORTS THROUGH PHILADELPHIA-CAMDEN"/>
    <n v="510000"/>
    <s v="Boat"/>
    <m/>
    <m/>
    <n v="2022"/>
    <m/>
    <s v="Import"/>
    <m/>
  </r>
  <r>
    <s v="WATERMELONS, SEEDLESS"/>
    <x v="4"/>
    <m/>
    <m/>
    <m/>
    <x v="160"/>
    <s v="IMPORTS THROUGH LOS ANGELES-LONG BEACH"/>
    <n v="350000"/>
    <s v="Boat"/>
    <m/>
    <m/>
    <n v="2022"/>
    <m/>
    <s v="Import"/>
    <s v="added for 03/16/2023 on 03/17/2023"/>
  </r>
  <r>
    <s v="WATERMELONS, SEEDLESS"/>
    <x v="4"/>
    <m/>
    <m/>
    <m/>
    <x v="160"/>
    <s v="IMPORTS THROUGH SOUTH FLORIDA/TAMPA"/>
    <n v="250000"/>
    <s v="Boat"/>
    <m/>
    <m/>
    <n v="2022"/>
    <m/>
    <s v="Import"/>
    <s v="added for 03/16/2023 on 03/17/2023"/>
  </r>
  <r>
    <s v="WATERMELONS, SEEDLESS"/>
    <x v="4"/>
    <m/>
    <m/>
    <m/>
    <x v="161"/>
    <s v="IMPORTS THROUGH GALVESTON (TEXAS)"/>
    <n v="460000"/>
    <s v="Boat"/>
    <m/>
    <m/>
    <n v="2022"/>
    <m/>
    <s v="Import"/>
    <m/>
  </r>
  <r>
    <s v="WATERMELONS, SEEDLESS"/>
    <x v="4"/>
    <m/>
    <m/>
    <m/>
    <x v="162"/>
    <s v="IMPORTS THROUGH PHILADELPHIA-CAMDEN"/>
    <n v="1210000"/>
    <s v="Boat"/>
    <m/>
    <m/>
    <n v="2022"/>
    <m/>
    <s v="Import"/>
    <m/>
  </r>
  <r>
    <s v="WATERMELONS, SEEDLESS"/>
    <x v="4"/>
    <m/>
    <m/>
    <m/>
    <x v="163"/>
    <s v="IMPORTS THROUGH SOUTH FLORIDA/TAMPA"/>
    <n v="170000"/>
    <s v="Boat"/>
    <m/>
    <m/>
    <n v="2022"/>
    <m/>
    <s v="Import"/>
    <m/>
  </r>
  <r>
    <s v="WATERMELONS, SEEDLESS"/>
    <x v="4"/>
    <m/>
    <m/>
    <m/>
    <x v="163"/>
    <s v="IMPORTS THROUGH LOS ANGELES-LONG BEACH"/>
    <n v="350000"/>
    <s v="Boat"/>
    <m/>
    <m/>
    <n v="2022"/>
    <m/>
    <s v="Import"/>
    <m/>
  </r>
  <r>
    <s v="WATERMELONS, SEEDLESS"/>
    <x v="4"/>
    <m/>
    <m/>
    <m/>
    <x v="163"/>
    <s v="IMPORTS THROUGH PT CANAVERAL (FLORIDA)"/>
    <n v="180000"/>
    <s v="Boat"/>
    <m/>
    <m/>
    <n v="2022"/>
    <m/>
    <s v="Import"/>
    <m/>
  </r>
  <r>
    <s v="WATERMELONS, SEEDLESS"/>
    <x v="4"/>
    <m/>
    <m/>
    <m/>
    <x v="164"/>
    <s v="IMPORTS THROUGH GALVESTON (TEXAS)"/>
    <n v="230000"/>
    <s v="Boat"/>
    <m/>
    <m/>
    <n v="2022"/>
    <m/>
    <s v="Import"/>
    <m/>
  </r>
  <r>
    <s v="WATERMELONS, SEEDLESS"/>
    <x v="4"/>
    <m/>
    <m/>
    <m/>
    <x v="165"/>
    <s v="IMPORTS THROUGH SOUTH FLORIDA/TAMPA"/>
    <n v="230000"/>
    <s v="Boat"/>
    <m/>
    <m/>
    <n v="2022"/>
    <m/>
    <s v="Import"/>
    <m/>
  </r>
  <r>
    <s v="WATERMELONS, SEEDLESS"/>
    <x v="4"/>
    <m/>
    <m/>
    <m/>
    <x v="166"/>
    <s v="IMPORTS THROUGH PHILADELPHIA-CAMDEN"/>
    <n v="1310000"/>
    <s v="Boat"/>
    <m/>
    <m/>
    <n v="2022"/>
    <m/>
    <s v="Import"/>
    <m/>
  </r>
  <r>
    <s v="WATERMELONS, SEEDLESS"/>
    <x v="4"/>
    <m/>
    <m/>
    <m/>
    <x v="166"/>
    <s v="IMPORTS THROUGH GALVESTON (TEXAS)"/>
    <n v="180000"/>
    <s v="Boat"/>
    <m/>
    <m/>
    <n v="2022"/>
    <m/>
    <s v="Import"/>
    <m/>
  </r>
  <r>
    <s v="WATERMELONS, SEEDLESS"/>
    <x v="4"/>
    <m/>
    <m/>
    <m/>
    <x v="167"/>
    <s v="IMPORTS THROUGH SOUTH FLORIDA/TAMPA"/>
    <n v="130000"/>
    <s v="Boat"/>
    <m/>
    <m/>
    <n v="2022"/>
    <m/>
    <s v="Import"/>
    <m/>
  </r>
  <r>
    <s v="WATERMELONS, SEEDLESS"/>
    <x v="4"/>
    <m/>
    <m/>
    <m/>
    <x v="167"/>
    <s v="IMPORTS THROUGH PT CANAVERAL (FLORIDA)"/>
    <n v="50000"/>
    <s v="Boat"/>
    <m/>
    <m/>
    <n v="2022"/>
    <m/>
    <s v="Import"/>
    <m/>
  </r>
  <r>
    <s v="WATERMELONS, SEEDLESS"/>
    <x v="4"/>
    <m/>
    <m/>
    <m/>
    <x v="167"/>
    <s v="IMPORTS THROUGH LOS ANGELES-LONG BEACH"/>
    <n v="150000"/>
    <s v="Boat"/>
    <m/>
    <m/>
    <n v="2022"/>
    <m/>
    <s v="Import"/>
    <m/>
  </r>
  <r>
    <s v="WATERMELONS, SEEDLESS"/>
    <x v="4"/>
    <m/>
    <m/>
    <m/>
    <x v="168"/>
    <s v="IMPORTS THROUGH GALVESTON (TEXAS)"/>
    <n v="320000"/>
    <s v="Boat"/>
    <m/>
    <m/>
    <n v="2022"/>
    <m/>
    <s v="Import"/>
    <m/>
  </r>
  <r>
    <s v="WATERMELONS, SEEDLESS"/>
    <x v="4"/>
    <m/>
    <m/>
    <m/>
    <x v="169"/>
    <s v="IMPORTS THROUGH SOUTH FLORIDA/TAMPA"/>
    <n v="180000"/>
    <s v="Boat"/>
    <m/>
    <m/>
    <n v="2022"/>
    <m/>
    <s v="Import"/>
    <m/>
  </r>
  <r>
    <s v="WATERMELONS, SEEDLESS"/>
    <x v="4"/>
    <m/>
    <m/>
    <m/>
    <x v="170"/>
    <s v="IMPORTS THROUGH PHILADELPHIA-CAMDEN"/>
    <n v="830000"/>
    <s v="Boat"/>
    <m/>
    <m/>
    <n v="2022"/>
    <m/>
    <s v="Import"/>
    <m/>
  </r>
  <r>
    <s v="WATERMELONS, SEEDLESS"/>
    <x v="4"/>
    <m/>
    <m/>
    <m/>
    <x v="171"/>
    <s v="IMPORTS THROUGH PT CANAVERAL (FLORIDA)"/>
    <n v="40000"/>
    <s v="Boat"/>
    <m/>
    <m/>
    <n v="2022"/>
    <m/>
    <s v="Import"/>
    <m/>
  </r>
  <r>
    <s v="WATERMELONS, SEEDLESS"/>
    <x v="4"/>
    <m/>
    <m/>
    <m/>
    <x v="172"/>
    <s v="IMPORTS THROUGH GALVESTON (TEXAS)"/>
    <n v="320000"/>
    <s v="Boat"/>
    <m/>
    <m/>
    <n v="2022"/>
    <m/>
    <s v="Import"/>
    <m/>
  </r>
  <r>
    <s v="WATERMELONS, SEEDLESS"/>
    <x v="4"/>
    <m/>
    <m/>
    <m/>
    <x v="172"/>
    <s v="IMPORTS THROUGH LOS ANGELES-LONG BEACH"/>
    <n v="150000"/>
    <s v="Boat"/>
    <m/>
    <m/>
    <n v="2022"/>
    <m/>
    <s v="Import"/>
    <m/>
  </r>
  <r>
    <s v="WATERMELONS, SEEDLESS"/>
    <x v="4"/>
    <m/>
    <m/>
    <m/>
    <x v="173"/>
    <s v="IMPORTS THROUGH SOUTH FLORIDA/TAMPA"/>
    <n v="50000"/>
    <s v="Boat"/>
    <m/>
    <m/>
    <n v="2022"/>
    <m/>
    <s v="Import"/>
    <m/>
  </r>
  <r>
    <s v="WATERMELONS, SEEDLESS"/>
    <x v="4"/>
    <m/>
    <m/>
    <m/>
    <x v="174"/>
    <s v="IMPORTS THROUGH SOUTH FLORIDA/TAMPA"/>
    <n v="50000"/>
    <s v="Boat"/>
    <m/>
    <m/>
    <n v="2022"/>
    <m/>
    <s v="Import"/>
    <m/>
  </r>
  <r>
    <s v="WATERMELONS, SEEDLESS"/>
    <x v="4"/>
    <m/>
    <m/>
    <m/>
    <x v="174"/>
    <s v="IMPORTS THROUGH PHILADELPHIA-CAMDEN"/>
    <n v="1070000"/>
    <s v="Boat"/>
    <m/>
    <m/>
    <n v="2022"/>
    <m/>
    <s v="Import"/>
    <m/>
  </r>
  <r>
    <s v="WATERMELONS, SEEDLESS"/>
    <x v="4"/>
    <m/>
    <m/>
    <m/>
    <x v="155"/>
    <s v="IMPORTS THROUGH PT CANAVERAL (FLORIDA)"/>
    <n v="20000"/>
    <s v="Boat"/>
    <m/>
    <m/>
    <n v="2022"/>
    <m/>
    <s v="Import"/>
    <m/>
  </r>
  <r>
    <s v="WATERMELONS, SEEDLESS"/>
    <x v="4"/>
    <m/>
    <m/>
    <m/>
    <x v="155"/>
    <s v="IMPORTS THROUGH LOS ANGELES-LONG BEACH"/>
    <n v="270000"/>
    <s v="Boat"/>
    <m/>
    <m/>
    <n v="2022"/>
    <m/>
    <s v="Import"/>
    <m/>
  </r>
  <r>
    <s v="WATERMELONS, SEEDLESS"/>
    <x v="4"/>
    <m/>
    <m/>
    <m/>
    <x v="155"/>
    <s v="IMPORTS THROUGH SOUTH FLORIDA/TAMPA"/>
    <n v="110000"/>
    <s v="Boat"/>
    <m/>
    <m/>
    <n v="2022"/>
    <m/>
    <s v="Import"/>
    <m/>
  </r>
  <r>
    <s v="WATERMELONS, SEEDLESS"/>
    <x v="4"/>
    <m/>
    <m/>
    <m/>
    <x v="175"/>
    <s v="IMPORTS THROUGH GALVESTON (TEXAS)"/>
    <n v="230000"/>
    <s v="Boat"/>
    <m/>
    <m/>
    <n v="2022"/>
    <m/>
    <s v="Import"/>
    <m/>
  </r>
  <r>
    <s v="WATERMELONS, SEEDLESS"/>
    <x v="4"/>
    <m/>
    <m/>
    <m/>
    <x v="176"/>
    <s v="IMPORTS THROUGH SOUTH FLORIDA/TAMPA"/>
    <n v="40000"/>
    <s v="Boat"/>
    <m/>
    <m/>
    <n v="2022"/>
    <m/>
    <s v="Import"/>
    <m/>
  </r>
  <r>
    <s v="WATERMELONS, SEEDLESS"/>
    <x v="4"/>
    <m/>
    <m/>
    <m/>
    <x v="177"/>
    <s v="IMPORTS THROUGH PHILADELPHIA-CAMDEN"/>
    <n v="920000"/>
    <s v="Boat"/>
    <m/>
    <m/>
    <n v="2022"/>
    <m/>
    <s v="Import"/>
    <m/>
  </r>
  <r>
    <s v="WATERMELONS, SEEDLESS"/>
    <x v="4"/>
    <m/>
    <m/>
    <m/>
    <x v="178"/>
    <s v="IMPORTS THROUGH GALVESTON (TEXAS)"/>
    <n v="140000"/>
    <s v="Boat"/>
    <m/>
    <m/>
    <n v="2022"/>
    <m/>
    <s v="Import"/>
    <m/>
  </r>
  <r>
    <s v="WATERMELONS, SEEDLESS"/>
    <x v="4"/>
    <m/>
    <m/>
    <m/>
    <x v="178"/>
    <s v="IMPORTS THROUGH LOS ANGELES-LONG BEACH"/>
    <n v="160000"/>
    <s v="Boat"/>
    <m/>
    <m/>
    <n v="2022"/>
    <m/>
    <s v="Import"/>
    <m/>
  </r>
  <r>
    <s v="WATERMELONS, SEEDLESS"/>
    <x v="4"/>
    <m/>
    <m/>
    <m/>
    <x v="178"/>
    <s v="IMPORTS THROUGH SOUTH FLORIDA/TAMPA"/>
    <n v="110000"/>
    <s v="Boat"/>
    <m/>
    <m/>
    <n v="2022"/>
    <m/>
    <s v="Import"/>
    <m/>
  </r>
  <r>
    <s v="WATERMELONS, SEEDLESS"/>
    <x v="4"/>
    <m/>
    <m/>
    <m/>
    <x v="179"/>
    <s v="IMPORTS THROUGH GALVESTON (TEXAS)"/>
    <n v="320000"/>
    <s v="Boat"/>
    <m/>
    <m/>
    <n v="2022"/>
    <m/>
    <s v="Import"/>
    <m/>
  </r>
  <r>
    <s v="WATERMELONS, SEEDLESS"/>
    <x v="4"/>
    <m/>
    <m/>
    <m/>
    <x v="180"/>
    <s v="IMPORTS THROUGH PHILADELPHIA-CAMDEN"/>
    <n v="1240000"/>
    <s v="Boat"/>
    <m/>
    <m/>
    <n v="2022"/>
    <m/>
    <s v="Import"/>
    <m/>
  </r>
  <r>
    <s v="WATERMELONS, SEEDLESS"/>
    <x v="4"/>
    <m/>
    <m/>
    <m/>
    <x v="181"/>
    <s v="IMPORTS THROUGH LOS ANGELES-LONG BEACH"/>
    <n v="200000"/>
    <s v="Boat"/>
    <m/>
    <m/>
    <n v="2022"/>
    <m/>
    <s v="Import"/>
    <m/>
  </r>
  <r>
    <s v="WATERMELONS, SEEDLESS"/>
    <x v="4"/>
    <m/>
    <m/>
    <m/>
    <x v="182"/>
    <s v="IMPORTS THROUGH SOUTH FLORIDA/TAMPA"/>
    <n v="100000"/>
    <s v="Boat"/>
    <m/>
    <m/>
    <n v="2022"/>
    <s v="Greenhouse"/>
    <s v="Import"/>
    <m/>
  </r>
  <r>
    <s v="WATERMELONS, SEEDLESS"/>
    <x v="4"/>
    <m/>
    <m/>
    <m/>
    <x v="183"/>
    <s v="IMPORTS THROUGH GALVESTON (TEXAS)"/>
    <n v="320000"/>
    <s v="Boat"/>
    <m/>
    <m/>
    <n v="2022"/>
    <m/>
    <s v="Import"/>
    <m/>
  </r>
  <r>
    <s v="WATERMELONS, SEEDLESS"/>
    <x v="4"/>
    <m/>
    <m/>
    <m/>
    <x v="184"/>
    <s v="IMPORTS THROUGH PHILADELPHIA-CAMDEN"/>
    <n v="680000"/>
    <s v="Boat"/>
    <m/>
    <m/>
    <n v="2022"/>
    <m/>
    <s v="Import"/>
    <m/>
  </r>
  <r>
    <s v="WATERMELONS, SEEDLESS"/>
    <x v="4"/>
    <m/>
    <m/>
    <m/>
    <x v="185"/>
    <s v="IMPORTS THROUGH LOS ANGELES-LONG BEACH"/>
    <n v="240000"/>
    <s v="Boat"/>
    <m/>
    <m/>
    <n v="2022"/>
    <m/>
    <s v="Import"/>
    <m/>
  </r>
  <r>
    <s v="WATERMELONS, SEEDLESS"/>
    <x v="4"/>
    <m/>
    <m/>
    <m/>
    <x v="185"/>
    <s v="IMPORTS THROUGH SOUTH FLORIDA/TAMPA"/>
    <n v="110000"/>
    <s v="Boat"/>
    <m/>
    <m/>
    <n v="2022"/>
    <m/>
    <s v="Import"/>
    <m/>
  </r>
  <r>
    <s v="WATERMELONS, SEEDLESS"/>
    <x v="4"/>
    <m/>
    <m/>
    <m/>
    <x v="186"/>
    <s v="IMPORTS THROUGH GALVESTON (TEXAS)"/>
    <n v="370000"/>
    <s v="Boat"/>
    <m/>
    <m/>
    <n v="2022"/>
    <m/>
    <s v="Import"/>
    <m/>
  </r>
  <r>
    <s v="WATERMELONS, SEEDLESS"/>
    <x v="4"/>
    <m/>
    <m/>
    <m/>
    <x v="187"/>
    <s v="IMPORTS THROUGH LOS ANGELES-LONG BEACH"/>
    <n v="140000"/>
    <s v="Boat"/>
    <m/>
    <m/>
    <n v="2022"/>
    <m/>
    <s v="Import"/>
    <m/>
  </r>
  <r>
    <s v="WATERMELONS, SEEDLESS"/>
    <x v="4"/>
    <m/>
    <m/>
    <m/>
    <x v="187"/>
    <s v="IMPORTS THROUGH SOUTH FLORIDA/TAMPA"/>
    <n v="90000"/>
    <s v="Boat"/>
    <m/>
    <m/>
    <n v="2022"/>
    <m/>
    <s v="Import"/>
    <m/>
  </r>
  <r>
    <s v="WATERMELONS, SEEDLESS"/>
    <x v="4"/>
    <m/>
    <m/>
    <m/>
    <x v="188"/>
    <s v="IMPORTS THROUGH GALVESTON (TEXAS)"/>
    <n v="320000"/>
    <s v="Boat"/>
    <m/>
    <m/>
    <n v="2022"/>
    <m/>
    <s v="Import"/>
    <m/>
  </r>
  <r>
    <s v="WATERMELONS, SEEDLESS"/>
    <x v="4"/>
    <m/>
    <m/>
    <m/>
    <x v="188"/>
    <s v="IMPORTS THROUGH PHILADELPHIA-CAMDEN"/>
    <n v="540000"/>
    <s v="Boat"/>
    <m/>
    <m/>
    <n v="2022"/>
    <m/>
    <s v="Import"/>
    <m/>
  </r>
  <r>
    <s v="WATERMELONS, SEEDLESS"/>
    <x v="4"/>
    <m/>
    <m/>
    <m/>
    <x v="189"/>
    <s v="IMPORTS THROUGH PHILADELPHIA-CAMDEN"/>
    <n v="520000"/>
    <s v="Boat"/>
    <m/>
    <m/>
    <n v="2022"/>
    <m/>
    <s v="Import"/>
    <m/>
  </r>
  <r>
    <s v="WATERMELONS, SEEDLESS"/>
    <x v="4"/>
    <m/>
    <m/>
    <m/>
    <x v="190"/>
    <s v="IMPORTS THROUGH SOUTH FLORIDA/TAMPA"/>
    <n v="130000"/>
    <s v="Boat"/>
    <m/>
    <m/>
    <n v="2022"/>
    <m/>
    <s v="Import"/>
    <m/>
  </r>
  <r>
    <s v="WATERMELONS, SEEDLESS"/>
    <x v="4"/>
    <m/>
    <m/>
    <m/>
    <x v="190"/>
    <s v="IMPORTS THROUGH LOS ANGELES-LONG BEACH"/>
    <n v="180000"/>
    <s v="Boat"/>
    <m/>
    <m/>
    <n v="2022"/>
    <m/>
    <s v="Import"/>
    <m/>
  </r>
  <r>
    <s v="WATERMELONS, SEEDLESS"/>
    <x v="4"/>
    <m/>
    <m/>
    <m/>
    <x v="191"/>
    <s v="IMPORTS THROUGH GALVESTON (TEXAS)"/>
    <n v="370000"/>
    <s v="Boat"/>
    <m/>
    <m/>
    <n v="2022"/>
    <m/>
    <s v="Import"/>
    <m/>
  </r>
  <r>
    <s v="WATERMELONS, SEEDLESS"/>
    <x v="4"/>
    <m/>
    <m/>
    <m/>
    <x v="59"/>
    <s v="IMPORTS THROUGH PHILADELPHIA-CAMDEN"/>
    <n v="240000"/>
    <s v="Boat"/>
    <m/>
    <m/>
    <n v="2022"/>
    <m/>
    <s v="Import"/>
    <m/>
  </r>
  <r>
    <s v="WATERMELONS, SEEDLESS"/>
    <x v="4"/>
    <m/>
    <m/>
    <m/>
    <x v="0"/>
    <s v="IMPORTS THROUGH LOS ANGELES-LONG BEACH"/>
    <n v="130000"/>
    <s v="Boat"/>
    <m/>
    <m/>
    <n v="2022"/>
    <m/>
    <s v="Import"/>
    <m/>
  </r>
  <r>
    <s v="WATERMELONS, SEEDLESS"/>
    <x v="4"/>
    <m/>
    <m/>
    <m/>
    <x v="0"/>
    <s v="IMPORTS THROUGH BUFFALO"/>
    <n v="0"/>
    <s v="Truck"/>
    <m/>
    <m/>
    <n v="2022"/>
    <m/>
    <s v="Import"/>
    <m/>
  </r>
  <r>
    <s v="WATERMELONS, SEEDLESS"/>
    <x v="4"/>
    <m/>
    <m/>
    <m/>
    <x v="5"/>
    <s v="IMPORTS THROUGH BUFFALO"/>
    <n v="0"/>
    <s v="Truck"/>
    <m/>
    <m/>
    <n v="2022"/>
    <m/>
    <s v="Import"/>
    <m/>
  </r>
  <r>
    <s v="WATERMELONS, SEEDLESS"/>
    <x v="4"/>
    <m/>
    <m/>
    <m/>
    <x v="7"/>
    <s v="IMPORTS THROUGH BUFFALO"/>
    <n v="0"/>
    <s v="Truck"/>
    <m/>
    <m/>
    <n v="2022"/>
    <m/>
    <s v="Import"/>
    <m/>
  </r>
  <r>
    <s v="WATERMELONS, SEEDLESS"/>
    <x v="4"/>
    <m/>
    <m/>
    <m/>
    <x v="12"/>
    <s v="IMPORTS THROUGH BUFFALO"/>
    <n v="0"/>
    <s v="Truck"/>
    <m/>
    <m/>
    <n v="2022"/>
    <m/>
    <s v="Import"/>
    <m/>
  </r>
  <r>
    <s v="WATERMELONS, SEEDLESS"/>
    <x v="4"/>
    <m/>
    <m/>
    <m/>
    <x v="13"/>
    <s v="IMPORTS THROUGH BUFFALO"/>
    <n v="10000"/>
    <s v="Truck"/>
    <m/>
    <m/>
    <n v="2022"/>
    <m/>
    <s v="Import"/>
    <m/>
  </r>
  <r>
    <s v="WATERMELONS, SEEDLESS"/>
    <x v="4"/>
    <m/>
    <m/>
    <m/>
    <x v="16"/>
    <s v="IMPORTS THROUGH BUFFALO"/>
    <n v="0"/>
    <s v="Truck"/>
    <m/>
    <m/>
    <n v="2022"/>
    <m/>
    <s v="Import"/>
    <m/>
  </r>
  <r>
    <s v="WATERMELONS, SEEDLESS"/>
    <x v="4"/>
    <m/>
    <m/>
    <m/>
    <x v="18"/>
    <s v="IMPORTS THROUGH BUFFALO"/>
    <n v="10000"/>
    <s v="Truck"/>
    <m/>
    <m/>
    <n v="2022"/>
    <m/>
    <s v="Import"/>
    <m/>
  </r>
  <r>
    <s v="WATERMELONS, SEEDLESS"/>
    <x v="4"/>
    <m/>
    <m/>
    <m/>
    <x v="23"/>
    <s v="IMPORTS THROUGH BUFFALO"/>
    <n v="0"/>
    <s v="Truck"/>
    <m/>
    <m/>
    <n v="2022"/>
    <m/>
    <s v="Import"/>
    <m/>
  </r>
  <r>
    <s v="WATERMELONS, SEEDLESS"/>
    <x v="4"/>
    <m/>
    <m/>
    <m/>
    <x v="25"/>
    <s v="IMPORTS THROUGH BUFFALO"/>
    <n v="10000"/>
    <s v="Truck"/>
    <m/>
    <m/>
    <n v="2022"/>
    <m/>
    <s v="Import"/>
    <m/>
  </r>
  <r>
    <s v="WATERMELONS, SEEDLESS"/>
    <x v="4"/>
    <m/>
    <m/>
    <m/>
    <x v="30"/>
    <s v="IMPORTS THROUGH BUFFALO"/>
    <n v="0"/>
    <s v="Truck"/>
    <m/>
    <m/>
    <n v="2022"/>
    <m/>
    <s v="Import"/>
    <m/>
  </r>
  <r>
    <s v="WATERMELONS, SEEDLESS"/>
    <x v="4"/>
    <m/>
    <m/>
    <m/>
    <x v="32"/>
    <s v="IMPORTS THROUGH BUFFALO"/>
    <n v="10000"/>
    <s v="Truck"/>
    <m/>
    <m/>
    <n v="2022"/>
    <m/>
    <s v="Import"/>
    <m/>
  </r>
  <r>
    <s v="WATERMELONS, SEEDLESS"/>
    <x v="4"/>
    <m/>
    <m/>
    <m/>
    <x v="35"/>
    <s v="IMPORTS THROUGH BUFFALO"/>
    <n v="0"/>
    <s v="Truck"/>
    <m/>
    <m/>
    <n v="2022"/>
    <m/>
    <s v="Import"/>
    <m/>
  </r>
  <r>
    <s v="WATERMELONS, SEEDLESS"/>
    <x v="4"/>
    <m/>
    <m/>
    <m/>
    <x v="37"/>
    <s v="IMPORTS THROUGH BUFFALO"/>
    <n v="10000"/>
    <s v="Truck"/>
    <m/>
    <m/>
    <n v="2022"/>
    <m/>
    <s v="Import"/>
    <m/>
  </r>
  <r>
    <s v="WATERMELONS, SEEDLESS"/>
    <x v="4"/>
    <m/>
    <m/>
    <m/>
    <x v="43"/>
    <s v="IMPORTS THROUGH BUFFALO"/>
    <n v="20000"/>
    <s v="Truck"/>
    <m/>
    <m/>
    <n v="2022"/>
    <m/>
    <s v="Import"/>
    <m/>
  </r>
  <r>
    <s v="WATERMELONS, SEEDLESS"/>
    <x v="4"/>
    <m/>
    <m/>
    <m/>
    <x v="46"/>
    <s v="IMPORTS THROUGH BUFFALO"/>
    <n v="0"/>
    <s v="Truck"/>
    <m/>
    <m/>
    <n v="2022"/>
    <m/>
    <s v="Import"/>
    <m/>
  </r>
  <r>
    <s v="WATERMELONS, SEEDLESS"/>
    <x v="4"/>
    <m/>
    <m/>
    <m/>
    <x v="48"/>
    <s v="IMPORTS THROUGH BUFFALO"/>
    <n v="10000"/>
    <s v="Truck"/>
    <m/>
    <m/>
    <n v="2022"/>
    <m/>
    <s v="Import"/>
    <m/>
  </r>
  <r>
    <s v="WATERMELONS, SEEDLESS"/>
    <x v="4"/>
    <m/>
    <m/>
    <m/>
    <x v="49"/>
    <s v="IMPORTS THROUGH BUFFALO"/>
    <n v="0"/>
    <s v="Truck"/>
    <m/>
    <m/>
    <n v="2022"/>
    <m/>
    <s v="Import"/>
    <m/>
  </r>
  <r>
    <s v="WATERMELONS, SEEDLESS"/>
    <x v="4"/>
    <m/>
    <m/>
    <m/>
    <x v="54"/>
    <s v="IMPORTS THROUGH BUFFALO"/>
    <n v="10000"/>
    <s v="Truck"/>
    <m/>
    <m/>
    <n v="2022"/>
    <m/>
    <s v="Import"/>
    <m/>
  </r>
  <r>
    <s v="WATERMELONS, SEEDLESS"/>
    <x v="4"/>
    <m/>
    <m/>
    <m/>
    <x v="89"/>
    <s v="IMPORTS THROUGH BUFFALO"/>
    <n v="10000"/>
    <s v="Truck"/>
    <m/>
    <m/>
    <n v="2022"/>
    <m/>
    <s v="Import"/>
    <m/>
  </r>
  <r>
    <s v="WATERMELONS, SEEDLESS"/>
    <x v="4"/>
    <m/>
    <m/>
    <m/>
    <x v="92"/>
    <s v="IMPORTS THROUGH BUFFALO"/>
    <n v="0"/>
    <s v="Truck"/>
    <m/>
    <m/>
    <n v="2022"/>
    <m/>
    <s v="Import"/>
    <m/>
  </r>
  <r>
    <s v="WATERMELONS, SEEDLESS"/>
    <x v="4"/>
    <m/>
    <m/>
    <m/>
    <x v="94"/>
    <s v="IMPORTS THROUGH BUFFALO"/>
    <n v="10000"/>
    <s v="Truck"/>
    <m/>
    <m/>
    <n v="2022"/>
    <m/>
    <s v="Import"/>
    <m/>
  </r>
  <r>
    <s v="WATERMELONS, SEEDLESS"/>
    <x v="4"/>
    <m/>
    <m/>
    <m/>
    <x v="98"/>
    <s v="IMPORTS THROUGH BUFFALO"/>
    <n v="0"/>
    <s v="Truck"/>
    <m/>
    <m/>
    <n v="2022"/>
    <m/>
    <s v="Import"/>
    <m/>
  </r>
  <r>
    <s v="WATERMELONS, SEEDLESS"/>
    <x v="4"/>
    <m/>
    <m/>
    <m/>
    <x v="100"/>
    <s v="IMPORTS THROUGH BUFFALO"/>
    <n v="10000"/>
    <s v="Truck"/>
    <m/>
    <m/>
    <n v="2022"/>
    <m/>
    <s v="Import"/>
    <m/>
  </r>
  <r>
    <s v="WATERMELONS, SEEDLESS"/>
    <x v="4"/>
    <m/>
    <m/>
    <m/>
    <x v="104"/>
    <s v="IMPORTS THROUGH BUFFALO"/>
    <n v="0"/>
    <s v="Truck"/>
    <m/>
    <m/>
    <n v="2022"/>
    <m/>
    <s v="Import"/>
    <m/>
  </r>
  <r>
    <s v="WATERMELONS, SEEDLESS"/>
    <x v="4"/>
    <m/>
    <m/>
    <m/>
    <x v="106"/>
    <s v="IMPORTS THROUGH BUFFALO"/>
    <n v="10000"/>
    <s v="Truck"/>
    <m/>
    <m/>
    <n v="2022"/>
    <m/>
    <s v="Import"/>
    <m/>
  </r>
  <r>
    <s v="WATERMELONS, SEEDLESS"/>
    <x v="4"/>
    <m/>
    <m/>
    <m/>
    <x v="109"/>
    <s v="IMPORTS THROUGH BUFFALO"/>
    <n v="0"/>
    <s v="Truck"/>
    <m/>
    <m/>
    <n v="2022"/>
    <m/>
    <s v="Import"/>
    <m/>
  </r>
  <r>
    <s v="WATERMELONS, SEEDLESS"/>
    <x v="4"/>
    <m/>
    <m/>
    <m/>
    <x v="111"/>
    <s v="IMPORTS THROUGH BUFFALO"/>
    <n v="0"/>
    <s v="Truck"/>
    <m/>
    <m/>
    <n v="2022"/>
    <m/>
    <s v="Import"/>
    <m/>
  </r>
  <r>
    <s v="WATERMELONS, SEEDED"/>
    <x v="5"/>
    <m/>
    <s v="CWT"/>
    <s v="RED FLESH"/>
    <x v="48"/>
    <s v="DELAWARE DISTRICT"/>
    <n v="20000"/>
    <s v="Truck"/>
    <n v="200"/>
    <m/>
    <n v="2023"/>
    <m/>
    <m/>
    <m/>
  </r>
  <r>
    <s v="WATERMELONS, SEEDED"/>
    <x v="5"/>
    <m/>
    <s v="CWT"/>
    <s v="RED FLESH"/>
    <x v="52"/>
    <s v="DELAWARE DISTRICT"/>
    <n v="40000"/>
    <s v="Truck"/>
    <n v="400"/>
    <m/>
    <n v="2023"/>
    <m/>
    <m/>
    <m/>
  </r>
  <r>
    <s v="WATERMELONS, SEEDED"/>
    <x v="5"/>
    <m/>
    <s v="CWT"/>
    <s v="RED FLESH"/>
    <x v="53"/>
    <s v="DELAWARE DISTRICT"/>
    <n v="80000"/>
    <s v="Truck"/>
    <n v="800"/>
    <m/>
    <n v="2023"/>
    <m/>
    <m/>
    <m/>
  </r>
  <r>
    <s v="WATERMELONS, SEEDED"/>
    <x v="5"/>
    <m/>
    <s v="CWT"/>
    <s v="RED FLESH"/>
    <x v="54"/>
    <s v="DELAWARE DISTRICT"/>
    <n v="60000"/>
    <s v="Truck"/>
    <n v="600"/>
    <m/>
    <n v="2023"/>
    <m/>
    <m/>
    <m/>
  </r>
  <r>
    <s v="WATERMELONS, SEEDED"/>
    <x v="5"/>
    <m/>
    <s v="CWT"/>
    <s v="RED FLESH"/>
    <x v="84"/>
    <s v="DELAWARE DISTRICT"/>
    <n v="80000"/>
    <s v="Truck"/>
    <n v="800"/>
    <m/>
    <n v="2023"/>
    <m/>
    <m/>
    <m/>
  </r>
  <r>
    <s v="WATERMELONS, SEEDED"/>
    <x v="5"/>
    <m/>
    <s v="CWT"/>
    <s v="RED FLESH"/>
    <x v="85"/>
    <s v="DELAWARE DISTRICT"/>
    <n v="40000"/>
    <s v="Truck"/>
    <n v="400"/>
    <m/>
    <n v="2023"/>
    <m/>
    <m/>
    <m/>
  </r>
  <r>
    <s v="WATERMELONS, SEEDED"/>
    <x v="5"/>
    <m/>
    <s v="CWT"/>
    <s v="RED FLESH"/>
    <x v="86"/>
    <s v="DELAWARE DISTRICT"/>
    <n v="180000"/>
    <s v="Truck"/>
    <n v="1800"/>
    <m/>
    <n v="2023"/>
    <m/>
    <m/>
    <m/>
  </r>
  <r>
    <s v="WATERMELONS, SEEDED"/>
    <x v="5"/>
    <m/>
    <s v="CWT"/>
    <s v="RED FLESH"/>
    <x v="87"/>
    <s v="DELAWARE DISTRICT"/>
    <n v="80000"/>
    <s v="Truck"/>
    <n v="800"/>
    <m/>
    <n v="2023"/>
    <m/>
    <m/>
    <m/>
  </r>
  <r>
    <s v="WATERMELONS, SEEDED"/>
    <x v="5"/>
    <m/>
    <s v="CWT"/>
    <s v="RED FLESH"/>
    <x v="88"/>
    <s v="DELAWARE DISTRICT"/>
    <n v="120000"/>
    <s v="Truck"/>
    <n v="1200"/>
    <m/>
    <n v="2023"/>
    <m/>
    <m/>
    <m/>
  </r>
  <r>
    <s v="WATERMELONS, SEEDED"/>
    <x v="5"/>
    <m/>
    <s v="CWT"/>
    <s v="RED FLESH"/>
    <x v="89"/>
    <s v="DELAWARE DISTRICT"/>
    <n v="100000"/>
    <s v="Truck"/>
    <n v="1000"/>
    <m/>
    <n v="2023"/>
    <m/>
    <m/>
    <m/>
  </r>
  <r>
    <s v="WATERMELONS, SEEDED"/>
    <x v="5"/>
    <m/>
    <s v="CWT"/>
    <s v="RED FLESH"/>
    <x v="90"/>
    <s v="DELAWARE DISTRICT"/>
    <n v="80000"/>
    <s v="Truck"/>
    <n v="800"/>
    <m/>
    <n v="2023"/>
    <m/>
    <m/>
    <m/>
  </r>
  <r>
    <s v="WATERMELONS, SEEDED"/>
    <x v="5"/>
    <m/>
    <s v="CWT"/>
    <s v="RED FLESH"/>
    <x v="152"/>
    <s v="DELAWARE DISTRICT"/>
    <n v="160000"/>
    <s v="Truck"/>
    <n v="1600"/>
    <m/>
    <n v="2023"/>
    <m/>
    <m/>
    <m/>
  </r>
  <r>
    <s v="WATERMELONS, SEEDED"/>
    <x v="5"/>
    <m/>
    <s v="CWT"/>
    <s v="RED FLESH"/>
    <x v="192"/>
    <s v="DELAWARE DISTRICT"/>
    <n v="40000"/>
    <s v="Truck"/>
    <n v="400"/>
    <m/>
    <n v="2023"/>
    <m/>
    <m/>
    <m/>
  </r>
  <r>
    <s v="WATERMELONS, SEEDED"/>
    <x v="5"/>
    <m/>
    <s v="CWT"/>
    <s v="RED FLESH"/>
    <x v="91"/>
    <s v="DELAWARE DISTRICT"/>
    <n v="140000"/>
    <s v="Truck"/>
    <n v="1400"/>
    <m/>
    <n v="2023"/>
    <m/>
    <m/>
    <m/>
  </r>
  <r>
    <s v="WATERMELONS, SEEDED"/>
    <x v="5"/>
    <m/>
    <s v="CWT"/>
    <s v="RED FLESH"/>
    <x v="92"/>
    <s v="DELAWARE DISTRICT"/>
    <n v="120000"/>
    <s v="Truck"/>
    <n v="1200"/>
    <m/>
    <n v="2023"/>
    <m/>
    <m/>
    <m/>
  </r>
  <r>
    <s v="WATERMELONS, SEEDED"/>
    <x v="5"/>
    <m/>
    <s v="CWT"/>
    <s v="RED FLESH"/>
    <x v="93"/>
    <s v="DELAWARE DISTRICT"/>
    <n v="280000"/>
    <s v="Truck"/>
    <n v="2800"/>
    <m/>
    <n v="2023"/>
    <m/>
    <m/>
    <m/>
  </r>
  <r>
    <s v="WATERMELONS, SEEDED"/>
    <x v="5"/>
    <m/>
    <s v="CWT"/>
    <s v="RED FLESH"/>
    <x v="94"/>
    <s v="DELAWARE DISTRICT"/>
    <n v="100000"/>
    <s v="Truck"/>
    <n v="1000"/>
    <m/>
    <n v="2023"/>
    <m/>
    <m/>
    <m/>
  </r>
  <r>
    <s v="WATERMELONS, SEEDED"/>
    <x v="5"/>
    <m/>
    <s v="CWT"/>
    <s v="RED FLESH"/>
    <x v="95"/>
    <s v="DELAWARE DISTRICT"/>
    <n v="140000"/>
    <s v="Truck"/>
    <n v="1400"/>
    <m/>
    <n v="2023"/>
    <m/>
    <m/>
    <m/>
  </r>
  <r>
    <s v="WATERMELONS, SEEDED"/>
    <x v="5"/>
    <m/>
    <s v="CWT"/>
    <s v="RED FLESH"/>
    <x v="97"/>
    <s v="DELAWARE DISTRICT"/>
    <n v="80000"/>
    <s v="Truck"/>
    <n v="800"/>
    <m/>
    <n v="2023"/>
    <m/>
    <m/>
    <m/>
  </r>
  <r>
    <s v="WATERMELONS, SEEDED"/>
    <x v="5"/>
    <m/>
    <s v="CWT"/>
    <s v="RED FLESH"/>
    <x v="98"/>
    <s v="DELAWARE DISTRICT"/>
    <n v="120000"/>
    <s v="Truck"/>
    <n v="1200"/>
    <m/>
    <n v="2023"/>
    <m/>
    <m/>
    <m/>
  </r>
  <r>
    <s v="WATERMELONS, SEEDED"/>
    <x v="5"/>
    <m/>
    <s v="CWT"/>
    <s v="RED FLESH"/>
    <x v="99"/>
    <s v="DELAWARE DISTRICT"/>
    <n v="40000"/>
    <s v="Truck"/>
    <n v="400"/>
    <m/>
    <n v="2023"/>
    <m/>
    <m/>
    <m/>
  </r>
  <r>
    <s v="WATERMELONS, SEEDED"/>
    <x v="5"/>
    <m/>
    <s v="CWT"/>
    <s v="RED FLESH"/>
    <x v="100"/>
    <s v="DELAWARE DISTRICT"/>
    <n v="40000"/>
    <s v="Truck"/>
    <n v="400"/>
    <m/>
    <n v="2023"/>
    <m/>
    <m/>
    <m/>
  </r>
  <r>
    <s v="WATERMELONS, SEEDED"/>
    <x v="5"/>
    <m/>
    <s v="CWT"/>
    <s v="RED FLESH"/>
    <x v="101"/>
    <s v="DELAWARE DISTRICT"/>
    <n v="40000"/>
    <s v="Truck"/>
    <n v="400"/>
    <m/>
    <n v="2023"/>
    <m/>
    <m/>
    <m/>
  </r>
  <r>
    <s v="WATERMELONS, SEEDED"/>
    <x v="5"/>
    <m/>
    <s v="CWT"/>
    <s v="RED FLESH"/>
    <x v="102"/>
    <s v="DELAWARE DISTRICT"/>
    <n v="40000"/>
    <s v="Truck"/>
    <n v="400"/>
    <m/>
    <n v="2023"/>
    <m/>
    <m/>
    <m/>
  </r>
  <r>
    <s v="WATERMELONS, SEEDED"/>
    <x v="5"/>
    <m/>
    <s v="CWT"/>
    <s v="RED FLESH"/>
    <x v="103"/>
    <s v="DELAWARE DISTRICT"/>
    <n v="40000"/>
    <s v="Truck"/>
    <n v="400"/>
    <m/>
    <n v="2023"/>
    <m/>
    <m/>
    <m/>
  </r>
  <r>
    <s v="WATERMELONS, SEEDED"/>
    <x v="5"/>
    <m/>
    <s v="CWT"/>
    <s v="RED FLESH"/>
    <x v="107"/>
    <s v="DELAWARE DISTRICT"/>
    <n v="40000"/>
    <s v="Truck"/>
    <n v="400"/>
    <m/>
    <n v="2023"/>
    <m/>
    <m/>
    <m/>
  </r>
  <r>
    <s v="WATERMELONS, SEEDED"/>
    <x v="5"/>
    <m/>
    <s v="CWT"/>
    <s v="RED FLESH"/>
    <x v="193"/>
    <s v="DELAWARE DISTRICT"/>
    <n v="80000"/>
    <s v="Truck"/>
    <n v="800"/>
    <m/>
    <n v="2023"/>
    <m/>
    <m/>
    <m/>
  </r>
  <r>
    <s v="WATERMELONS, SEEDED"/>
    <x v="5"/>
    <m/>
    <s v="CWT"/>
    <s v="RED FLESH"/>
    <x v="109"/>
    <s v="DELAWARE DISTRICT"/>
    <n v="80000"/>
    <s v="Truck"/>
    <n v="800"/>
    <m/>
    <n v="2023"/>
    <m/>
    <m/>
    <m/>
  </r>
  <r>
    <s v="WATERMELONS, SEEDED"/>
    <x v="5"/>
    <m/>
    <s v="CWT"/>
    <s v="RED FLESH"/>
    <x v="110"/>
    <s v="DELAWARE DISTRICT"/>
    <n v="40000"/>
    <s v="Truck"/>
    <n v="400"/>
    <m/>
    <n v="2023"/>
    <m/>
    <m/>
    <m/>
  </r>
  <r>
    <s v="WATERMELONS, SEEDED"/>
    <x v="5"/>
    <m/>
    <s v="CWT"/>
    <s v="RED FLESH"/>
    <x v="111"/>
    <s v="DELAWARE DISTRICT"/>
    <n v="40000"/>
    <s v="Truck"/>
    <n v="400"/>
    <m/>
    <n v="2023"/>
    <m/>
    <m/>
    <m/>
  </r>
  <r>
    <s v="WATERMELONS, SEEDED"/>
    <x v="5"/>
    <m/>
    <s v="CWT"/>
    <s v="RED FLESH"/>
    <x v="112"/>
    <s v="DELAWARE DISTRICT"/>
    <n v="80000"/>
    <s v="Truck"/>
    <n v="800"/>
    <m/>
    <n v="2023"/>
    <m/>
    <m/>
    <m/>
  </r>
  <r>
    <s v="WATERMELONS, SEEDED"/>
    <x v="5"/>
    <m/>
    <s v="CWT"/>
    <s v="RED FLESH"/>
    <x v="113"/>
    <s v="DELAWARE DISTRICT"/>
    <n v="80000"/>
    <s v="Truck"/>
    <n v="800"/>
    <m/>
    <n v="2023"/>
    <m/>
    <m/>
    <m/>
  </r>
  <r>
    <s v="WATERMELONS, SEEDED"/>
    <x v="5"/>
    <m/>
    <s v="CWT"/>
    <s v="RED FLESH"/>
    <x v="194"/>
    <s v="DELAWARE DISTRICT"/>
    <n v="40000"/>
    <s v="Truck"/>
    <n v="400"/>
    <m/>
    <n v="2023"/>
    <m/>
    <m/>
    <m/>
  </r>
  <r>
    <s v="WATERMELONS, SEEDED"/>
    <x v="5"/>
    <m/>
    <s v="CWT"/>
    <s v="RED FLESH"/>
    <x v="115"/>
    <s v="DELAWARE DISTRICT"/>
    <n v="40000"/>
    <s v="Truck"/>
    <n v="400"/>
    <m/>
    <n v="2023"/>
    <m/>
    <m/>
    <m/>
  </r>
  <r>
    <s v="WATERMELONS, SEEDED"/>
    <x v="5"/>
    <m/>
    <s v="CWT"/>
    <s v="RED FLESH"/>
    <x v="116"/>
    <s v="DELAWARE DISTRICT"/>
    <n v="40000"/>
    <s v="Truck"/>
    <n v="400"/>
    <m/>
    <n v="2023"/>
    <m/>
    <m/>
    <m/>
  </r>
  <r>
    <s v="WATERMELONS, SEEDED"/>
    <x v="5"/>
    <m/>
    <s v="CWT"/>
    <s v="RED FLESH"/>
    <x v="118"/>
    <s v="DELAWARE DISTRICT"/>
    <n v="120000"/>
    <s v="Truck"/>
    <n v="1200"/>
    <m/>
    <n v="2023"/>
    <m/>
    <m/>
    <m/>
  </r>
  <r>
    <s v="WATERMELONS, SEEDED"/>
    <x v="5"/>
    <m/>
    <s v="CWT"/>
    <s v="RED FLESH"/>
    <x v="122"/>
    <s v="DELAWARE DISTRICT"/>
    <n v="40000"/>
    <s v="Truck"/>
    <n v="400"/>
    <m/>
    <n v="2023"/>
    <m/>
    <m/>
    <m/>
  </r>
  <r>
    <s v="WATERMELONS, SEEDED"/>
    <x v="5"/>
    <m/>
    <s v="CWT"/>
    <s v="RED FLESH"/>
    <x v="123"/>
    <s v="DELAWARE DISTRICT"/>
    <n v="40000"/>
    <s v="Truck"/>
    <n v="400"/>
    <m/>
    <n v="2023"/>
    <m/>
    <m/>
    <m/>
  </r>
  <r>
    <s v="WATERMELONS, SEEDED"/>
    <x v="5"/>
    <m/>
    <s v="CWT"/>
    <s v="RED FLESH"/>
    <x v="127"/>
    <s v="DELAWARE DISTRICT"/>
    <n v="40000"/>
    <s v="Truck"/>
    <n v="400"/>
    <m/>
    <n v="2023"/>
    <m/>
    <m/>
    <m/>
  </r>
  <r>
    <s v="WATERMELONS, SEEDED"/>
    <x v="5"/>
    <m/>
    <s v="CWT"/>
    <s v="RED FLESH"/>
    <x v="129"/>
    <s v="DELAWARE DISTRICT"/>
    <n v="40000"/>
    <s v="Truck"/>
    <n v="400"/>
    <m/>
    <n v="2023"/>
    <m/>
    <m/>
    <m/>
  </r>
  <r>
    <s v="WATERMELONS, SEEDED"/>
    <x v="5"/>
    <m/>
    <s v="CWT"/>
    <s v="RED FLESH"/>
    <x v="130"/>
    <s v="DELAWARE DISTRICT"/>
    <n v="40000"/>
    <s v="Truck"/>
    <n v="400"/>
    <m/>
    <n v="2023"/>
    <m/>
    <m/>
    <m/>
  </r>
  <r>
    <s v="WATERMELONS, SEEDED"/>
    <x v="5"/>
    <m/>
    <s v="CWT"/>
    <s v="RED FLESH"/>
    <x v="195"/>
    <s v="DELAWARE DISTRICT"/>
    <n v="40000"/>
    <s v="Truck"/>
    <n v="400"/>
    <m/>
    <n v="2023"/>
    <m/>
    <m/>
    <s v="added for 10/01/2023 on 10/02/2023"/>
  </r>
  <r>
    <s v="WATERMELONS, SEEDED"/>
    <x v="5"/>
    <m/>
    <s v="CWT"/>
    <s v="RED FLESH"/>
    <x v="140"/>
    <s v="DELAWARE DISTRICT"/>
    <n v="80000"/>
    <s v="Truck"/>
    <n v="800"/>
    <m/>
    <n v="2023"/>
    <m/>
    <m/>
    <m/>
  </r>
  <r>
    <s v="WATERMELONS, SEEDLESS"/>
    <x v="5"/>
    <m/>
    <s v="CWT"/>
    <s v="RED FLESH"/>
    <x v="45"/>
    <s v="DELAWARE DISTRICT"/>
    <n v="40000"/>
    <s v="Truck"/>
    <n v="400"/>
    <m/>
    <n v="2023"/>
    <m/>
    <m/>
    <m/>
  </r>
  <r>
    <s v="WATERMELONS, SEEDLESS"/>
    <x v="5"/>
    <m/>
    <s v="CWT"/>
    <s v="RED FLESH"/>
    <x v="46"/>
    <s v="DELAWARE DISTRICT"/>
    <n v="120000"/>
    <s v="Truck"/>
    <n v="1200"/>
    <m/>
    <n v="2023"/>
    <m/>
    <m/>
    <m/>
  </r>
  <r>
    <s v="WATERMELONS, SEEDLESS"/>
    <x v="5"/>
    <m/>
    <s v="CWT"/>
    <s v="RED FLESH"/>
    <x v="47"/>
    <s v="DELAWARE DISTRICT"/>
    <n v="400000"/>
    <s v="Truck"/>
    <n v="4000"/>
    <m/>
    <n v="2023"/>
    <m/>
    <m/>
    <m/>
  </r>
  <r>
    <s v="WATERMELONS, SEEDLESS"/>
    <x v="5"/>
    <m/>
    <s v="CWT"/>
    <s v="RED FLESH"/>
    <x v="48"/>
    <s v="DELAWARE DISTRICT"/>
    <n v="320000"/>
    <s v="Truck"/>
    <n v="3200"/>
    <m/>
    <n v="2023"/>
    <m/>
    <m/>
    <m/>
  </r>
  <r>
    <s v="WATERMELONS, SEEDLESS"/>
    <x v="5"/>
    <m/>
    <s v="CWT"/>
    <s v="RED FLESH"/>
    <x v="49"/>
    <s v="DELAWARE DISTRICT"/>
    <n v="440000"/>
    <s v="Truck"/>
    <n v="4400"/>
    <m/>
    <n v="2023"/>
    <m/>
    <m/>
    <m/>
  </r>
  <r>
    <s v="WATERMELONS, SEEDLESS"/>
    <x v="5"/>
    <m/>
    <s v="CWT"/>
    <s v="RED FLESH"/>
    <x v="50"/>
    <s v="DELAWARE DISTRICT"/>
    <n v="320000"/>
    <s v="Truck"/>
    <n v="3200"/>
    <m/>
    <n v="2023"/>
    <m/>
    <m/>
    <m/>
  </r>
  <r>
    <s v="WATERMELONS, SEEDLESS"/>
    <x v="5"/>
    <m/>
    <s v="CWT"/>
    <s v="RED FLESH"/>
    <x v="196"/>
    <s v="DELAWARE DISTRICT"/>
    <n v="480000"/>
    <s v="Truck"/>
    <n v="4800"/>
    <m/>
    <n v="2023"/>
    <m/>
    <m/>
    <m/>
  </r>
  <r>
    <s v="WATERMELONS, SEEDLESS"/>
    <x v="5"/>
    <m/>
    <s v="CWT"/>
    <s v="RED FLESH"/>
    <x v="51"/>
    <s v="DELAWARE DISTRICT"/>
    <n v="1080000"/>
    <s v="Truck"/>
    <n v="10800"/>
    <m/>
    <n v="2023"/>
    <m/>
    <m/>
    <m/>
  </r>
  <r>
    <s v="WATERMELONS, SEEDLESS"/>
    <x v="5"/>
    <m/>
    <s v="CWT"/>
    <s v="RED FLESH"/>
    <x v="52"/>
    <s v="DELAWARE DISTRICT"/>
    <n v="1360000"/>
    <s v="Truck"/>
    <n v="13600"/>
    <m/>
    <n v="2023"/>
    <m/>
    <m/>
    <m/>
  </r>
  <r>
    <s v="WATERMELONS, SEEDLESS"/>
    <x v="5"/>
    <m/>
    <s v="CWT"/>
    <s v="RED FLESH"/>
    <x v="53"/>
    <s v="DELAWARE DISTRICT"/>
    <n v="1200000"/>
    <s v="Truck"/>
    <n v="12000"/>
    <m/>
    <n v="2023"/>
    <m/>
    <m/>
    <m/>
  </r>
  <r>
    <s v="WATERMELONS, SEEDLESS"/>
    <x v="5"/>
    <m/>
    <s v="CWT"/>
    <s v="RED FLESH"/>
    <x v="54"/>
    <s v="DELAWARE DISTRICT"/>
    <n v="1540000"/>
    <s v="Truck"/>
    <n v="15400"/>
    <m/>
    <n v="2023"/>
    <m/>
    <m/>
    <m/>
  </r>
  <r>
    <s v="WATERMELONS, SEEDLESS"/>
    <x v="5"/>
    <m/>
    <s v="CWT"/>
    <s v="RED FLESH"/>
    <x v="84"/>
    <s v="DELAWARE DISTRICT"/>
    <n v="2000000"/>
    <s v="Truck"/>
    <n v="20000"/>
    <m/>
    <n v="2023"/>
    <m/>
    <m/>
    <m/>
  </r>
  <r>
    <s v="WATERMELONS, SEEDLESS"/>
    <x v="5"/>
    <m/>
    <s v="CWT"/>
    <s v="RED FLESH"/>
    <x v="85"/>
    <s v="DELAWARE DISTRICT"/>
    <n v="1320000"/>
    <s v="Truck"/>
    <n v="13200"/>
    <m/>
    <n v="2023"/>
    <m/>
    <m/>
    <m/>
  </r>
  <r>
    <s v="WATERMELONS, SEEDLESS"/>
    <x v="5"/>
    <m/>
    <s v="CWT"/>
    <s v="RED FLESH"/>
    <x v="197"/>
    <s v="DELAWARE DISTRICT"/>
    <n v="1240000"/>
    <s v="Truck"/>
    <n v="12400"/>
    <m/>
    <n v="2023"/>
    <m/>
    <m/>
    <m/>
  </r>
  <r>
    <s v="WATERMELONS, SEEDLESS"/>
    <x v="5"/>
    <m/>
    <s v="CWT"/>
    <s v="RED FLESH"/>
    <x v="86"/>
    <s v="DELAWARE DISTRICT"/>
    <n v="2760000"/>
    <s v="Truck"/>
    <n v="27600"/>
    <m/>
    <n v="2023"/>
    <m/>
    <m/>
    <m/>
  </r>
  <r>
    <s v="WATERMELONS, SEEDLESS"/>
    <x v="5"/>
    <m/>
    <s v="CWT"/>
    <s v="RED FLESH"/>
    <x v="87"/>
    <s v="DELAWARE DISTRICT"/>
    <n v="3000000"/>
    <s v="Truck"/>
    <n v="30000"/>
    <m/>
    <n v="2023"/>
    <m/>
    <m/>
    <m/>
  </r>
  <r>
    <s v="WATERMELONS, SEEDLESS"/>
    <x v="5"/>
    <m/>
    <s v="CWT"/>
    <s v="RED FLESH"/>
    <x v="88"/>
    <s v="DELAWARE DISTRICT"/>
    <n v="3480000"/>
    <s v="Truck"/>
    <n v="34800"/>
    <m/>
    <n v="2023"/>
    <m/>
    <m/>
    <m/>
  </r>
  <r>
    <s v="WATERMELONS, SEEDLESS"/>
    <x v="5"/>
    <m/>
    <s v="CWT"/>
    <s v="RED FLESH"/>
    <x v="89"/>
    <s v="DELAWARE DISTRICT"/>
    <n v="2960000"/>
    <s v="Truck"/>
    <n v="29600"/>
    <m/>
    <n v="2023"/>
    <m/>
    <m/>
    <m/>
  </r>
  <r>
    <s v="WATERMELONS, SEEDLESS"/>
    <x v="5"/>
    <m/>
    <s v="CWT"/>
    <s v="RED FLESH"/>
    <x v="90"/>
    <s v="DELAWARE DISTRICT"/>
    <n v="2720000"/>
    <s v="Truck"/>
    <n v="27200"/>
    <m/>
    <n v="2023"/>
    <m/>
    <m/>
    <m/>
  </r>
  <r>
    <s v="WATERMELONS, SEEDLESS"/>
    <x v="5"/>
    <m/>
    <s v="CWT"/>
    <s v="RED FLESH"/>
    <x v="152"/>
    <s v="DELAWARE DISTRICT"/>
    <n v="1960000"/>
    <s v="Truck"/>
    <n v="19600"/>
    <m/>
    <n v="2023"/>
    <m/>
    <m/>
    <m/>
  </r>
  <r>
    <s v="WATERMELONS, SEEDLESS"/>
    <x v="5"/>
    <m/>
    <s v="CWT"/>
    <s v="RED FLESH"/>
    <x v="152"/>
    <s v="DELAWARE DISTRICT"/>
    <n v="160000"/>
    <s v="Truck"/>
    <n v="1600"/>
    <m/>
    <n v="2023"/>
    <m/>
    <m/>
    <s v="week ending amount"/>
  </r>
  <r>
    <s v="WATERMELONS, SEEDLESS"/>
    <x v="5"/>
    <m/>
    <s v="CWT"/>
    <s v="RED FLESH"/>
    <x v="192"/>
    <s v="DELAWARE DISTRICT"/>
    <n v="2400000"/>
    <s v="Truck"/>
    <n v="24000"/>
    <m/>
    <n v="2023"/>
    <m/>
    <m/>
    <m/>
  </r>
  <r>
    <s v="WATERMELONS, SEEDLESS"/>
    <x v="5"/>
    <m/>
    <s v="CWT"/>
    <s v="RED FLESH"/>
    <x v="192"/>
    <s v="DELAWARE DISTRICT"/>
    <n v="120000"/>
    <s v="Truck"/>
    <n v="1200"/>
    <m/>
    <n v="2023"/>
    <m/>
    <m/>
    <s v="added for 08/06/2023 on 08/08/2023"/>
  </r>
  <r>
    <s v="WATERMELONS, SEEDLESS"/>
    <x v="5"/>
    <m/>
    <s v="CWT"/>
    <s v="RED FLESH"/>
    <x v="91"/>
    <s v="DELAWARE DISTRICT"/>
    <n v="2320000"/>
    <s v="Truck"/>
    <n v="23200"/>
    <m/>
    <n v="2023"/>
    <m/>
    <m/>
    <m/>
  </r>
  <r>
    <s v="WATERMELONS, SEEDLESS"/>
    <x v="5"/>
    <m/>
    <s v="CWT"/>
    <s v="RED FLESH"/>
    <x v="91"/>
    <s v="DELAWARE DISTRICT"/>
    <n v="200000"/>
    <s v="Truck"/>
    <n v="2000"/>
    <m/>
    <n v="2023"/>
    <m/>
    <m/>
    <s v="added for 08/07/2023 on 08/08/2023"/>
  </r>
  <r>
    <s v="WATERMELONS, SEEDLESS"/>
    <x v="5"/>
    <m/>
    <s v="CWT"/>
    <s v="RED FLESH"/>
    <x v="92"/>
    <s v="DELAWARE DISTRICT"/>
    <n v="3240000"/>
    <s v="Truck"/>
    <n v="32400"/>
    <m/>
    <n v="2023"/>
    <m/>
    <m/>
    <m/>
  </r>
  <r>
    <s v="WATERMELONS, SEEDLESS"/>
    <x v="5"/>
    <m/>
    <s v="CWT"/>
    <s v="RED FLESH"/>
    <x v="93"/>
    <s v="DELAWARE DISTRICT"/>
    <n v="3320000"/>
    <s v="Truck"/>
    <n v="33200"/>
    <m/>
    <n v="2023"/>
    <m/>
    <m/>
    <m/>
  </r>
  <r>
    <s v="WATERMELONS, SEEDLESS"/>
    <x v="5"/>
    <m/>
    <s v="CWT"/>
    <s v="RED FLESH"/>
    <x v="94"/>
    <s v="DELAWARE DISTRICT"/>
    <n v="3380000"/>
    <s v="Truck"/>
    <n v="33800"/>
    <m/>
    <n v="2023"/>
    <m/>
    <m/>
    <m/>
  </r>
  <r>
    <s v="WATERMELONS, SEEDLESS"/>
    <x v="5"/>
    <m/>
    <s v="CWT"/>
    <s v="RED FLESH"/>
    <x v="95"/>
    <s v="DELAWARE DISTRICT"/>
    <n v="2080000"/>
    <s v="Truck"/>
    <n v="20800"/>
    <m/>
    <n v="2023"/>
    <m/>
    <m/>
    <m/>
  </r>
  <r>
    <s v="WATERMELONS, SEEDLESS"/>
    <x v="5"/>
    <m/>
    <s v="CWT"/>
    <s v="RED FLESH"/>
    <x v="96"/>
    <s v="DELAWARE DISTRICT"/>
    <n v="1680000"/>
    <s v="Truck"/>
    <n v="16800"/>
    <m/>
    <n v="2023"/>
    <m/>
    <m/>
    <m/>
  </r>
  <r>
    <s v="WATERMELONS, SEEDLESS"/>
    <x v="5"/>
    <m/>
    <s v="CWT"/>
    <s v="RED FLESH"/>
    <x v="198"/>
    <s v="DELAWARE DISTRICT"/>
    <n v="1800000"/>
    <s v="Truck"/>
    <n v="18000"/>
    <m/>
    <n v="2023"/>
    <m/>
    <m/>
    <m/>
  </r>
  <r>
    <s v="WATERMELONS, SEEDLESS"/>
    <x v="5"/>
    <m/>
    <s v="CWT"/>
    <s v="RED FLESH"/>
    <x v="97"/>
    <s v="DELAWARE DISTRICT"/>
    <n v="2640000"/>
    <s v="Truck"/>
    <n v="26400"/>
    <m/>
    <n v="2023"/>
    <m/>
    <m/>
    <m/>
  </r>
  <r>
    <s v="WATERMELONS, SEEDLESS"/>
    <x v="5"/>
    <m/>
    <s v="CWT"/>
    <s v="RED FLESH"/>
    <x v="98"/>
    <s v="DELAWARE DISTRICT"/>
    <n v="2560000"/>
    <s v="Truck"/>
    <n v="25600"/>
    <m/>
    <n v="2023"/>
    <m/>
    <m/>
    <m/>
  </r>
  <r>
    <s v="WATERMELONS, SEEDLESS"/>
    <x v="5"/>
    <m/>
    <s v="CWT"/>
    <s v="RED FLESH"/>
    <x v="99"/>
    <s v="DELAWARE DISTRICT"/>
    <n v="2400000"/>
    <s v="Truck"/>
    <n v="24000"/>
    <m/>
    <n v="2023"/>
    <m/>
    <m/>
    <m/>
  </r>
  <r>
    <s v="WATERMELONS, SEEDLESS"/>
    <x v="5"/>
    <m/>
    <s v="CWT"/>
    <s v="RED FLESH"/>
    <x v="100"/>
    <s v="DELAWARE DISTRICT"/>
    <n v="2520000"/>
    <s v="Truck"/>
    <n v="25200"/>
    <m/>
    <n v="2023"/>
    <m/>
    <m/>
    <m/>
  </r>
  <r>
    <s v="WATERMELONS, SEEDLESS"/>
    <x v="5"/>
    <m/>
    <s v="CWT"/>
    <s v="RED FLESH"/>
    <x v="101"/>
    <s v="DELAWARE DISTRICT"/>
    <n v="2120000"/>
    <s v="Truck"/>
    <n v="21200"/>
    <m/>
    <n v="2023"/>
    <m/>
    <m/>
    <m/>
  </r>
  <r>
    <s v="WATERMELONS, SEEDLESS"/>
    <x v="5"/>
    <m/>
    <s v="CWT"/>
    <s v="RED FLESH"/>
    <x v="102"/>
    <s v="DELAWARE DISTRICT"/>
    <n v="2320000"/>
    <s v="Truck"/>
    <n v="23200"/>
    <m/>
    <n v="2023"/>
    <m/>
    <m/>
    <m/>
  </r>
  <r>
    <s v="WATERMELONS, SEEDLESS"/>
    <x v="5"/>
    <m/>
    <s v="CWT"/>
    <s v="RED FLESH"/>
    <x v="199"/>
    <s v="DELAWARE DISTRICT"/>
    <n v="2080000"/>
    <s v="Truck"/>
    <n v="20800"/>
    <m/>
    <n v="2023"/>
    <m/>
    <m/>
    <m/>
  </r>
  <r>
    <s v="WATERMELONS, SEEDLESS"/>
    <x v="5"/>
    <m/>
    <s v="CWT"/>
    <s v="RED FLESH"/>
    <x v="103"/>
    <s v="DELAWARE DISTRICT"/>
    <n v="2520000"/>
    <s v="Truck"/>
    <n v="25200"/>
    <m/>
    <n v="2023"/>
    <m/>
    <m/>
    <m/>
  </r>
  <r>
    <s v="WATERMELONS, SEEDLESS"/>
    <x v="5"/>
    <m/>
    <s v="CWT"/>
    <s v="RED FLESH"/>
    <x v="104"/>
    <s v="DELAWARE DISTRICT"/>
    <n v="2920000"/>
    <s v="Truck"/>
    <n v="29200"/>
    <m/>
    <n v="2023"/>
    <m/>
    <m/>
    <m/>
  </r>
  <r>
    <s v="WATERMELONS, SEEDLESS"/>
    <x v="5"/>
    <m/>
    <s v="CWT"/>
    <s v="RED FLESH"/>
    <x v="105"/>
    <s v="DELAWARE DISTRICT"/>
    <n v="2960000"/>
    <s v="Truck"/>
    <n v="29600"/>
    <m/>
    <n v="2023"/>
    <m/>
    <m/>
    <m/>
  </r>
  <r>
    <s v="WATERMELONS, SEEDLESS"/>
    <x v="5"/>
    <m/>
    <s v="CWT"/>
    <s v="RED FLESH"/>
    <x v="106"/>
    <s v="DELAWARE DISTRICT"/>
    <n v="3520000"/>
    <s v="Truck"/>
    <n v="35200"/>
    <m/>
    <n v="2023"/>
    <m/>
    <m/>
    <m/>
  </r>
  <r>
    <s v="WATERMELONS, SEEDLESS"/>
    <x v="5"/>
    <m/>
    <s v="CWT"/>
    <s v="RED FLESH"/>
    <x v="107"/>
    <s v="DELAWARE DISTRICT"/>
    <n v="2560000"/>
    <s v="Truck"/>
    <n v="25600"/>
    <m/>
    <n v="2023"/>
    <m/>
    <m/>
    <m/>
  </r>
  <r>
    <s v="WATERMELONS, SEEDLESS"/>
    <x v="5"/>
    <m/>
    <s v="CWT"/>
    <s v="RED FLESH"/>
    <x v="108"/>
    <s v="DELAWARE DISTRICT"/>
    <n v="2880000"/>
    <s v="Truck"/>
    <n v="28800"/>
    <m/>
    <n v="2023"/>
    <m/>
    <m/>
    <m/>
  </r>
  <r>
    <s v="WATERMELONS, SEEDLESS"/>
    <x v="5"/>
    <m/>
    <s v="CWT"/>
    <s v="RED FLESH"/>
    <x v="193"/>
    <s v="DELAWARE DISTRICT"/>
    <n v="3160000"/>
    <s v="Truck"/>
    <n v="31600"/>
    <m/>
    <n v="2023"/>
    <m/>
    <m/>
    <m/>
  </r>
  <r>
    <s v="WATERMELONS, SEEDLESS"/>
    <x v="5"/>
    <m/>
    <s v="CWT"/>
    <s v="RED FLESH"/>
    <x v="109"/>
    <s v="DELAWARE DISTRICT"/>
    <n v="3560000"/>
    <s v="Truck"/>
    <n v="35600"/>
    <m/>
    <n v="2023"/>
    <m/>
    <m/>
    <m/>
  </r>
  <r>
    <s v="WATERMELONS, SEEDLESS"/>
    <x v="5"/>
    <m/>
    <s v="CWT"/>
    <s v="RED FLESH"/>
    <x v="110"/>
    <s v="DELAWARE DISTRICT"/>
    <n v="3320000"/>
    <s v="Truck"/>
    <n v="33200"/>
    <m/>
    <n v="2023"/>
    <m/>
    <m/>
    <m/>
  </r>
  <r>
    <s v="WATERMELONS, SEEDLESS"/>
    <x v="5"/>
    <m/>
    <s v="CWT"/>
    <s v="RED FLESH"/>
    <x v="111"/>
    <s v="DELAWARE DISTRICT"/>
    <n v="3680000"/>
    <s v="Truck"/>
    <n v="36800"/>
    <m/>
    <n v="2023"/>
    <m/>
    <m/>
    <m/>
  </r>
  <r>
    <s v="WATERMELONS, SEEDLESS"/>
    <x v="5"/>
    <m/>
    <s v="CWT"/>
    <s v="RED FLESH"/>
    <x v="112"/>
    <s v="DELAWARE DISTRICT"/>
    <n v="3320000"/>
    <s v="Truck"/>
    <n v="33200"/>
    <m/>
    <n v="2023"/>
    <m/>
    <m/>
    <m/>
  </r>
  <r>
    <s v="WATERMELONS, SEEDLESS"/>
    <x v="5"/>
    <m/>
    <s v="CWT"/>
    <s v="RED FLESH"/>
    <x v="113"/>
    <s v="DELAWARE DISTRICT"/>
    <n v="2360000"/>
    <s v="Truck"/>
    <n v="23600"/>
    <m/>
    <n v="2023"/>
    <m/>
    <m/>
    <m/>
  </r>
  <r>
    <s v="WATERMELONS, SEEDLESS"/>
    <x v="5"/>
    <m/>
    <s v="CWT"/>
    <s v="RED FLESH"/>
    <x v="114"/>
    <s v="DELAWARE DISTRICT"/>
    <n v="1320000"/>
    <s v="Truck"/>
    <n v="13200"/>
    <m/>
    <n v="2023"/>
    <m/>
    <m/>
    <m/>
  </r>
  <r>
    <s v="WATERMELONS, SEEDLESS"/>
    <x v="5"/>
    <m/>
    <s v="CWT"/>
    <s v="RED FLESH"/>
    <x v="194"/>
    <s v="DELAWARE DISTRICT"/>
    <n v="1320000"/>
    <s v="Truck"/>
    <n v="13200"/>
    <m/>
    <n v="2023"/>
    <m/>
    <m/>
    <m/>
  </r>
  <r>
    <s v="WATERMELONS, SEEDLESS"/>
    <x v="5"/>
    <m/>
    <s v="CWT"/>
    <s v="RED FLESH"/>
    <x v="115"/>
    <s v="DELAWARE DISTRICT"/>
    <n v="1680000"/>
    <s v="Truck"/>
    <n v="16800"/>
    <m/>
    <n v="2023"/>
    <m/>
    <m/>
    <m/>
  </r>
  <r>
    <s v="WATERMELONS, SEEDLESS"/>
    <x v="5"/>
    <m/>
    <s v="CWT"/>
    <s v="RED FLESH"/>
    <x v="116"/>
    <s v="DELAWARE DISTRICT"/>
    <n v="1720000"/>
    <s v="Truck"/>
    <n v="17200"/>
    <m/>
    <n v="2023"/>
    <m/>
    <m/>
    <m/>
  </r>
  <r>
    <s v="WATERMELONS, SEEDLESS"/>
    <x v="5"/>
    <m/>
    <s v="CWT"/>
    <s v="RED FLESH"/>
    <x v="117"/>
    <s v="DELAWARE DISTRICT"/>
    <n v="2120000"/>
    <s v="Truck"/>
    <n v="21200"/>
    <m/>
    <n v="2023"/>
    <m/>
    <m/>
    <m/>
  </r>
  <r>
    <s v="WATERMELONS, SEEDLESS"/>
    <x v="5"/>
    <m/>
    <s v="CWT"/>
    <s v="RED FLESH"/>
    <x v="118"/>
    <s v="DELAWARE DISTRICT"/>
    <n v="2280000"/>
    <s v="Truck"/>
    <n v="22800"/>
    <m/>
    <n v="2023"/>
    <m/>
    <m/>
    <m/>
  </r>
  <r>
    <s v="WATERMELONS, SEEDLESS"/>
    <x v="5"/>
    <m/>
    <s v="CWT"/>
    <s v="RED FLESH"/>
    <x v="119"/>
    <s v="DELAWARE DISTRICT"/>
    <n v="1720000"/>
    <s v="Truck"/>
    <n v="17200"/>
    <m/>
    <n v="2023"/>
    <m/>
    <m/>
    <m/>
  </r>
  <r>
    <s v="WATERMELONS, SEEDLESS"/>
    <x v="5"/>
    <m/>
    <s v="CWT"/>
    <s v="RED FLESH"/>
    <x v="120"/>
    <s v="DELAWARE DISTRICT"/>
    <n v="1320000"/>
    <s v="Truck"/>
    <n v="13200"/>
    <m/>
    <n v="2023"/>
    <m/>
    <m/>
    <m/>
  </r>
  <r>
    <s v="WATERMELONS, SEEDLESS"/>
    <x v="5"/>
    <m/>
    <s v="CWT"/>
    <s v="RED FLESH"/>
    <x v="200"/>
    <s v="DELAWARE DISTRICT"/>
    <n v="1360000"/>
    <s v="Truck"/>
    <n v="13600"/>
    <m/>
    <n v="2023"/>
    <m/>
    <m/>
    <m/>
  </r>
  <r>
    <s v="WATERMELONS, SEEDLESS"/>
    <x v="5"/>
    <m/>
    <s v="CWT"/>
    <s v="RED FLESH"/>
    <x v="121"/>
    <s v="DELAWARE DISTRICT"/>
    <n v="120000"/>
    <s v="Truck"/>
    <n v="1200"/>
    <m/>
    <n v="2023"/>
    <m/>
    <m/>
    <s v="added for 09/11/2023 on 09/13/2023"/>
  </r>
  <r>
    <s v="WATERMELONS, SEEDLESS"/>
    <x v="5"/>
    <m/>
    <s v="CWT"/>
    <s v="RED FLESH"/>
    <x v="121"/>
    <s v="DELAWARE DISTRICT"/>
    <n v="1200000"/>
    <s v="Truck"/>
    <n v="12000"/>
    <m/>
    <n v="2023"/>
    <m/>
    <m/>
    <m/>
  </r>
  <r>
    <s v="WATERMELONS, SEEDLESS"/>
    <x v="5"/>
    <m/>
    <s v="CWT"/>
    <s v="RED FLESH"/>
    <x v="122"/>
    <s v="DELAWARE DISTRICT"/>
    <n v="1320000"/>
    <s v="Truck"/>
    <n v="13200"/>
    <m/>
    <n v="2023"/>
    <m/>
    <m/>
    <m/>
  </r>
  <r>
    <s v="WATERMELONS, SEEDLESS"/>
    <x v="5"/>
    <m/>
    <s v="CWT"/>
    <s v="RED FLESH"/>
    <x v="123"/>
    <s v="DELAWARE DISTRICT"/>
    <n v="160000"/>
    <s v="Truck"/>
    <n v="1600"/>
    <m/>
    <n v="2023"/>
    <m/>
    <m/>
    <s v="added for 09/13/2023 on 09/14/2023"/>
  </r>
  <r>
    <s v="WATERMELONS, SEEDLESS"/>
    <x v="5"/>
    <m/>
    <s v="CWT"/>
    <s v="RED FLESH"/>
    <x v="123"/>
    <s v="DELAWARE DISTRICT"/>
    <n v="1360000"/>
    <s v="Truck"/>
    <n v="13600"/>
    <m/>
    <n v="2023"/>
    <m/>
    <m/>
    <m/>
  </r>
  <r>
    <s v="WATERMELONS, SEEDLESS"/>
    <x v="5"/>
    <m/>
    <s v="CWT"/>
    <s v="RED FLESH"/>
    <x v="124"/>
    <s v="DELAWARE DISTRICT"/>
    <n v="1580000"/>
    <s v="Truck"/>
    <n v="15800"/>
    <m/>
    <n v="2023"/>
    <m/>
    <m/>
    <m/>
  </r>
  <r>
    <s v="WATERMELONS, SEEDLESS"/>
    <x v="5"/>
    <m/>
    <s v="CWT"/>
    <s v="RED FLESH"/>
    <x v="125"/>
    <s v="DELAWARE DISTRICT"/>
    <n v="1440000"/>
    <s v="Truck"/>
    <n v="14400"/>
    <m/>
    <n v="2023"/>
    <m/>
    <m/>
    <m/>
  </r>
  <r>
    <s v="WATERMELONS, SEEDLESS"/>
    <x v="5"/>
    <m/>
    <s v="CWT"/>
    <s v="RED FLESH"/>
    <x v="126"/>
    <s v="DELAWARE DISTRICT"/>
    <n v="1240000"/>
    <s v="Truck"/>
    <n v="12400"/>
    <m/>
    <n v="2023"/>
    <m/>
    <m/>
    <m/>
  </r>
  <r>
    <s v="WATERMELONS, SEEDLESS"/>
    <x v="5"/>
    <m/>
    <s v="CWT"/>
    <s v="RED FLESH"/>
    <x v="201"/>
    <s v="DELAWARE DISTRICT"/>
    <n v="1600000"/>
    <s v="Truck"/>
    <n v="16000"/>
    <m/>
    <n v="2023"/>
    <m/>
    <m/>
    <m/>
  </r>
  <r>
    <s v="WATERMELONS, SEEDLESS"/>
    <x v="5"/>
    <m/>
    <s v="CWT"/>
    <s v="RED FLESH"/>
    <x v="127"/>
    <s v="DELAWARE DISTRICT"/>
    <n v="1360000"/>
    <s v="Truck"/>
    <n v="13600"/>
    <m/>
    <n v="2023"/>
    <m/>
    <m/>
    <m/>
  </r>
  <r>
    <s v="WATERMELONS, SEEDLESS"/>
    <x v="5"/>
    <m/>
    <s v="CWT"/>
    <s v="RED FLESH"/>
    <x v="72"/>
    <s v="DELAWARE DISTRICT"/>
    <n v="1720000"/>
    <s v="Truck"/>
    <n v="17200"/>
    <m/>
    <n v="2023"/>
    <m/>
    <m/>
    <m/>
  </r>
  <r>
    <s v="WATERMELONS, SEEDLESS"/>
    <x v="5"/>
    <m/>
    <s v="CWT"/>
    <s v="RED FLESH"/>
    <x v="128"/>
    <s v="DELAWARE DISTRICT"/>
    <n v="1600000"/>
    <s v="Truck"/>
    <n v="16000"/>
    <m/>
    <n v="2023"/>
    <m/>
    <m/>
    <m/>
  </r>
  <r>
    <s v="WATERMELONS, SEEDLESS"/>
    <x v="5"/>
    <m/>
    <s v="CWT"/>
    <s v="RED FLESH"/>
    <x v="129"/>
    <s v="DELAWARE DISTRICT"/>
    <n v="1240000"/>
    <s v="Truck"/>
    <n v="12400"/>
    <m/>
    <n v="2023"/>
    <m/>
    <m/>
    <m/>
  </r>
  <r>
    <s v="WATERMELONS, SEEDLESS"/>
    <x v="5"/>
    <m/>
    <s v="CWT"/>
    <s v="RED FLESH"/>
    <x v="130"/>
    <s v="DELAWARE DISTRICT"/>
    <n v="820000"/>
    <s v="Truck"/>
    <n v="8200"/>
    <m/>
    <n v="2023"/>
    <m/>
    <m/>
    <m/>
  </r>
  <r>
    <s v="WATERMELONS, SEEDLESS"/>
    <x v="5"/>
    <m/>
    <s v="CWT"/>
    <s v="RED FLESH"/>
    <x v="202"/>
    <s v="DELAWARE DISTRICT"/>
    <n v="600000"/>
    <s v="Truck"/>
    <n v="6000"/>
    <m/>
    <n v="2023"/>
    <m/>
    <m/>
    <m/>
  </r>
  <r>
    <s v="WATERMELONS, SEEDLESS"/>
    <x v="5"/>
    <m/>
    <s v="CWT"/>
    <s v="RED FLESH"/>
    <x v="203"/>
    <s v="DELAWARE DISTRICT"/>
    <n v="600000"/>
    <s v="Truck"/>
    <n v="6000"/>
    <m/>
    <n v="2023"/>
    <m/>
    <m/>
    <m/>
  </r>
  <r>
    <s v="WATERMELONS, SEEDLESS"/>
    <x v="5"/>
    <m/>
    <s v="CWT"/>
    <s v="RED FLESH"/>
    <x v="131"/>
    <s v="DELAWARE DISTRICT"/>
    <n v="600000"/>
    <s v="Truck"/>
    <n v="6000"/>
    <m/>
    <n v="2023"/>
    <m/>
    <m/>
    <m/>
  </r>
  <r>
    <s v="WATERMELONS, SEEDLESS"/>
    <x v="5"/>
    <m/>
    <s v="CWT"/>
    <s v="RED FLESH"/>
    <x v="132"/>
    <s v="DELAWARE DISTRICT"/>
    <n v="360000"/>
    <s v="Truck"/>
    <n v="3600"/>
    <m/>
    <n v="2023"/>
    <m/>
    <m/>
    <m/>
  </r>
  <r>
    <s v="WATERMELONS, SEEDLESS"/>
    <x v="5"/>
    <m/>
    <s v="CWT"/>
    <s v="RED FLESH"/>
    <x v="133"/>
    <s v="DELAWARE DISTRICT"/>
    <n v="720000"/>
    <s v="Truck"/>
    <n v="7200"/>
    <m/>
    <n v="2023"/>
    <m/>
    <m/>
    <s v="added for 09/27/2023 on 09/28/2023"/>
  </r>
  <r>
    <s v="WATERMELONS, SEEDLESS"/>
    <x v="5"/>
    <m/>
    <s v="CWT"/>
    <s v="RED FLESH"/>
    <x v="133"/>
    <s v="DELAWARE DISTRICT"/>
    <n v="760000"/>
    <s v="Truck"/>
    <n v="7600"/>
    <m/>
    <n v="2023"/>
    <m/>
    <m/>
    <m/>
  </r>
  <r>
    <s v="WATERMELONS, SEEDLESS"/>
    <x v="5"/>
    <m/>
    <s v="CWT"/>
    <s v="RED FLESH"/>
    <x v="134"/>
    <s v="DELAWARE DISTRICT"/>
    <n v="920000"/>
    <s v="Truck"/>
    <n v="9200"/>
    <m/>
    <n v="2023"/>
    <m/>
    <m/>
    <m/>
  </r>
  <r>
    <s v="WATERMELONS, SEEDLESS"/>
    <x v="5"/>
    <m/>
    <s v="CWT"/>
    <s v="RED FLESH"/>
    <x v="135"/>
    <s v="DELAWARE DISTRICT"/>
    <n v="240000"/>
    <s v="Truck"/>
    <n v="2400"/>
    <m/>
    <n v="2023"/>
    <m/>
    <m/>
    <m/>
  </r>
  <r>
    <s v="WATERMELONS, SEEDLESS"/>
    <x v="5"/>
    <m/>
    <s v="CWT"/>
    <s v="RED FLESH"/>
    <x v="135"/>
    <s v="DELAWARE DISTRICT"/>
    <n v="80000"/>
    <s v="Truck"/>
    <n v="800"/>
    <m/>
    <n v="2023"/>
    <m/>
    <m/>
    <s v="added for 09/29/2023 on 10/03/2023"/>
  </r>
  <r>
    <s v="WATERMELONS, SEEDLESS"/>
    <x v="5"/>
    <m/>
    <s v="CWT"/>
    <s v="RED FLESH"/>
    <x v="135"/>
    <s v="DELAWARE DISTRICT"/>
    <n v="320000"/>
    <s v="Truck"/>
    <n v="3200"/>
    <m/>
    <n v="2023"/>
    <m/>
    <m/>
    <s v="added for 09/29/2023 on 10/02/2023"/>
  </r>
  <r>
    <s v="WATERMELONS, SEEDLESS"/>
    <x v="5"/>
    <m/>
    <s v="CWT"/>
    <s v="RED FLESH"/>
    <x v="136"/>
    <s v="DELAWARE DISTRICT"/>
    <n v="200000"/>
    <s v="Truck"/>
    <n v="2000"/>
    <m/>
    <n v="2023"/>
    <m/>
    <m/>
    <m/>
  </r>
  <r>
    <s v="WATERMELONS, SEEDLESS"/>
    <x v="5"/>
    <m/>
    <s v="CWT"/>
    <s v="RED FLESH"/>
    <x v="136"/>
    <s v="DELAWARE DISTRICT"/>
    <n v="240000"/>
    <s v="Truck"/>
    <n v="2400"/>
    <m/>
    <n v="2023"/>
    <m/>
    <m/>
    <s v="added for 09/30/2023 on 10/03/2023"/>
  </r>
  <r>
    <s v="WATERMELONS, SEEDLESS"/>
    <x v="5"/>
    <m/>
    <s v="CWT"/>
    <s v="RED FLESH"/>
    <x v="195"/>
    <s v="DELAWARE DISTRICT"/>
    <n v="240000"/>
    <s v="Truck"/>
    <n v="2400"/>
    <m/>
    <n v="2023"/>
    <m/>
    <m/>
    <m/>
  </r>
  <r>
    <s v="WATERMELONS, SEEDLESS"/>
    <x v="5"/>
    <m/>
    <s v="CWT"/>
    <s v="RED FLESH"/>
    <x v="195"/>
    <s v="DELAWARE DISTRICT"/>
    <n v="240000"/>
    <s v="Truck"/>
    <n v="2400"/>
    <m/>
    <n v="2023"/>
    <m/>
    <m/>
    <s v="added for 10/01/2023 on 10/02/2023"/>
  </r>
  <r>
    <s v="WATERMELONS, SEEDLESS"/>
    <x v="5"/>
    <m/>
    <s v="CWT"/>
    <s v="RED FLESH"/>
    <x v="195"/>
    <s v="DELAWARE DISTRICT"/>
    <n v="120000"/>
    <s v="Truck"/>
    <n v="1200"/>
    <m/>
    <n v="2023"/>
    <m/>
    <m/>
    <s v="added for 10/01/2023 on 10/03/2023"/>
  </r>
  <r>
    <s v="WATERMELONS, SEEDLESS"/>
    <x v="5"/>
    <m/>
    <s v="CWT"/>
    <s v="RED FLESH"/>
    <x v="137"/>
    <s v="DELAWARE DISTRICT"/>
    <n v="160000"/>
    <s v="Truck"/>
    <n v="1600"/>
    <m/>
    <n v="2023"/>
    <m/>
    <m/>
    <s v="added for 10/02/2023 on 10/03/2023"/>
  </r>
  <r>
    <s v="WATERMELONS, SEEDLESS"/>
    <x v="5"/>
    <m/>
    <s v="CWT"/>
    <s v="RED FLESH"/>
    <x v="137"/>
    <s v="DELAWARE DISTRICT"/>
    <n v="560000"/>
    <s v="Truck"/>
    <n v="5600"/>
    <m/>
    <n v="2023"/>
    <m/>
    <m/>
    <m/>
  </r>
  <r>
    <s v="WATERMELONS, SEEDLESS"/>
    <x v="5"/>
    <m/>
    <s v="CWT"/>
    <s v="RED FLESH"/>
    <x v="138"/>
    <s v="DELAWARE DISTRICT"/>
    <n v="880000"/>
    <s v="Truck"/>
    <n v="8800"/>
    <m/>
    <n v="2023"/>
    <m/>
    <m/>
    <m/>
  </r>
  <r>
    <s v="WATERMELONS, SEEDLESS"/>
    <x v="5"/>
    <m/>
    <s v="CWT"/>
    <s v="RED FLESH"/>
    <x v="139"/>
    <s v="DELAWARE DISTRICT"/>
    <n v="520000"/>
    <s v="Truck"/>
    <n v="5200"/>
    <m/>
    <n v="2023"/>
    <m/>
    <m/>
    <m/>
  </r>
  <r>
    <s v="WATERMELONS, SEEDLESS"/>
    <x v="5"/>
    <m/>
    <s v="CWT"/>
    <s v="RED FLESH"/>
    <x v="140"/>
    <s v="DELAWARE DISTRICT"/>
    <n v="440000"/>
    <s v="Truck"/>
    <n v="4400"/>
    <m/>
    <n v="2023"/>
    <m/>
    <m/>
    <m/>
  </r>
  <r>
    <s v="WATERMELONS, SEEDLESS"/>
    <x v="5"/>
    <m/>
    <s v="CWT"/>
    <s v="RED FLESH"/>
    <x v="141"/>
    <s v="DELAWARE DISTRICT"/>
    <n v="200000"/>
    <s v="Truck"/>
    <n v="2000"/>
    <m/>
    <n v="2023"/>
    <m/>
    <m/>
    <s v="added for 10/06/2023 on 10/12/2023"/>
  </r>
  <r>
    <s v="WATERMELONS, SEEDLESS"/>
    <x v="5"/>
    <m/>
    <s v="CWT"/>
    <s v="RED FLESH"/>
    <x v="141"/>
    <s v="DELAWARE DISTRICT"/>
    <n v="40000"/>
    <s v="Truck"/>
    <n v="400"/>
    <m/>
    <n v="2023"/>
    <m/>
    <m/>
    <m/>
  </r>
  <r>
    <s v="WATERMELONS, SEEDLESS"/>
    <x v="5"/>
    <m/>
    <s v="CWT"/>
    <s v="RED FLESH"/>
    <x v="142"/>
    <s v="DELAWARE DISTRICT"/>
    <n v="40000"/>
    <s v="Truck"/>
    <n v="400"/>
    <m/>
    <n v="2023"/>
    <m/>
    <m/>
    <s v="added for 10/07/2023 on 10/12/2023"/>
  </r>
  <r>
    <s v="WATERMELONS, SEEDLESS"/>
    <x v="5"/>
    <m/>
    <s v="CWT"/>
    <s v="RED FLESH"/>
    <x v="204"/>
    <s v="DELAWARE DISTRICT"/>
    <n v="40000"/>
    <s v="Truck"/>
    <n v="400"/>
    <m/>
    <n v="2023"/>
    <m/>
    <m/>
    <s v="added for 10/08/2023 on 10/12/2023"/>
  </r>
  <r>
    <s v="WATERMELONS, SEEDLESS"/>
    <x v="5"/>
    <m/>
    <s v="CWT"/>
    <s v="RED FLESH"/>
    <x v="204"/>
    <s v="DELAWARE DISTRICT"/>
    <n v="40000"/>
    <s v="Truck"/>
    <n v="400"/>
    <m/>
    <n v="2023"/>
    <m/>
    <m/>
    <m/>
  </r>
  <r>
    <s v="WATERMELONS, SEEDLESS"/>
    <x v="5"/>
    <m/>
    <s v="CWT"/>
    <s v="RED FLESH"/>
    <x v="143"/>
    <s v="DELAWARE DISTRICT"/>
    <n v="80000"/>
    <s v="Truck"/>
    <n v="800"/>
    <m/>
    <n v="2023"/>
    <m/>
    <m/>
    <s v="added for 10/09/2023 on 10/12/2023"/>
  </r>
  <r>
    <s v="WATERMELONS, SEEDLESS"/>
    <x v="5"/>
    <m/>
    <s v="CWT"/>
    <s v="RED FLESH"/>
    <x v="144"/>
    <s v="DELAWARE DISTRICT"/>
    <n v="120000"/>
    <s v="Truck"/>
    <n v="1200"/>
    <m/>
    <n v="2023"/>
    <m/>
    <m/>
    <s v="added for 10/10/2023 on 10/12/2023"/>
  </r>
  <r>
    <s v="WATERMELONS, SEEDLESS"/>
    <x v="5"/>
    <m/>
    <s v="CWT"/>
    <s v="RED FLESH"/>
    <x v="145"/>
    <s v="DELAWARE DISTRICT"/>
    <n v="40000"/>
    <s v="Truck"/>
    <n v="400"/>
    <m/>
    <n v="2023"/>
    <m/>
    <m/>
    <s v="added for 10/11/2023 on 10/12/2023"/>
  </r>
  <r>
    <s v="WATERMELONS, SEEDLESS"/>
    <x v="5"/>
    <m/>
    <s v="CWT"/>
    <s v="RED FLESH"/>
    <x v="146"/>
    <s v="DELAWARE DISTRICT"/>
    <n v="120000"/>
    <s v="Truck"/>
    <n v="1200"/>
    <m/>
    <n v="2023"/>
    <m/>
    <m/>
    <m/>
  </r>
  <r>
    <s v="WATERMELONS, SEEDLESS"/>
    <x v="5"/>
    <m/>
    <s v="CWT"/>
    <s v="RED FLESH"/>
    <x v="147"/>
    <s v="DELAWARE DISTRICT"/>
    <n v="80000"/>
    <s v="Truck"/>
    <n v="800"/>
    <m/>
    <n v="2023"/>
    <m/>
    <m/>
    <m/>
  </r>
  <r>
    <s v="WATERMELONS, SEEDLESS"/>
    <x v="5"/>
    <m/>
    <s v="CWT"/>
    <s v="RED FLESH"/>
    <x v="148"/>
    <s v="DELAWARE DISTRICT"/>
    <n v="120000"/>
    <s v="Truck"/>
    <n v="1200"/>
    <m/>
    <n v="2023"/>
    <m/>
    <m/>
    <m/>
  </r>
  <r>
    <s v="WATERMELONS"/>
    <x v="6"/>
    <m/>
    <m/>
    <m/>
    <x v="205"/>
    <s v="IMPORTS THROUGH SAN JUAN (PUERTO RICO)"/>
    <n v="60000"/>
    <s v="Boat"/>
    <m/>
    <m/>
    <n v="2022"/>
    <m/>
    <s v="Import"/>
    <m/>
  </r>
  <r>
    <s v="WATERMELONS"/>
    <x v="6"/>
    <m/>
    <m/>
    <m/>
    <x v="206"/>
    <s v="IMPORTS THROUGH SAN JUAN (PUERTO RICO)"/>
    <n v="50000"/>
    <s v="Boat"/>
    <m/>
    <m/>
    <n v="2022"/>
    <m/>
    <s v="Import"/>
    <m/>
  </r>
  <r>
    <s v="WATERMELONS"/>
    <x v="6"/>
    <m/>
    <m/>
    <m/>
    <x v="207"/>
    <s v="IMPORTS THROUGH SAN JUAN (PUERTO RICO)"/>
    <n v="10000"/>
    <s v="Boat"/>
    <m/>
    <m/>
    <n v="2022"/>
    <m/>
    <s v="Import"/>
    <m/>
  </r>
  <r>
    <s v="WATERMELONS"/>
    <x v="6"/>
    <m/>
    <m/>
    <m/>
    <x v="208"/>
    <s v="IMPORTS THROUGH SAN JUAN (PUERTO RICO)"/>
    <n v="50000"/>
    <s v="Boat"/>
    <m/>
    <m/>
    <n v="2022"/>
    <m/>
    <s v="Import"/>
    <m/>
  </r>
  <r>
    <s v="WATERMELONS"/>
    <x v="6"/>
    <m/>
    <m/>
    <m/>
    <x v="62"/>
    <s v="IMPORTS THROUGH SAN JUAN (PUERTO RICO)"/>
    <n v="0"/>
    <s v="Boat"/>
    <m/>
    <m/>
    <n v="2022"/>
    <m/>
    <s v="Import"/>
    <m/>
  </r>
  <r>
    <s v="WATERMELONS"/>
    <x v="6"/>
    <m/>
    <m/>
    <m/>
    <x v="64"/>
    <s v="IMPORTS THROUGH SAN JUAN (PUERTO RICO)"/>
    <n v="20000"/>
    <s v="Boat"/>
    <m/>
    <m/>
    <n v="2022"/>
    <m/>
    <s v="Import"/>
    <s v="added for 01/24/2023 on 01/25/2023"/>
  </r>
  <r>
    <s v="WATERMELONS"/>
    <x v="6"/>
    <m/>
    <m/>
    <m/>
    <x v="209"/>
    <s v="IMPORTS THROUGH SAN JUAN (PUERTO RICO)"/>
    <n v="30000"/>
    <s v="Boat"/>
    <m/>
    <m/>
    <n v="2022"/>
    <m/>
    <s v="Import"/>
    <m/>
  </r>
  <r>
    <s v="WATERMELONS"/>
    <x v="6"/>
    <m/>
    <m/>
    <m/>
    <x v="210"/>
    <s v="IMPORTS THROUGH SAN JUAN (PUERTO RICO)"/>
    <n v="30000"/>
    <s v="Boat"/>
    <m/>
    <m/>
    <n v="2022"/>
    <m/>
    <s v="Import"/>
    <m/>
  </r>
  <r>
    <s v="WATERMELONS"/>
    <x v="6"/>
    <m/>
    <m/>
    <m/>
    <x v="211"/>
    <s v="IMPORTS THROUGH SAN JUAN (PUERTO RICO)"/>
    <n v="20000"/>
    <s v="Boat"/>
    <m/>
    <m/>
    <n v="2022"/>
    <m/>
    <s v="Import"/>
    <m/>
  </r>
  <r>
    <s v="WATERMELONS"/>
    <x v="6"/>
    <m/>
    <m/>
    <m/>
    <x v="212"/>
    <s v="IMPORTS THROUGH SAN JUAN (PUERTO RICO)"/>
    <n v="20000"/>
    <s v="Boat"/>
    <m/>
    <m/>
    <n v="2022"/>
    <m/>
    <s v="Import"/>
    <m/>
  </r>
  <r>
    <s v="WATERMELONS"/>
    <x v="6"/>
    <m/>
    <m/>
    <m/>
    <x v="213"/>
    <s v="IMPORTS THROUGH SAN JUAN (PUERTO RICO)"/>
    <n v="60000"/>
    <s v="Boat"/>
    <m/>
    <m/>
    <n v="2022"/>
    <m/>
    <s v="Import"/>
    <m/>
  </r>
  <r>
    <s v="WATERMELONS"/>
    <x v="6"/>
    <m/>
    <m/>
    <m/>
    <x v="214"/>
    <s v="IMPORTS THROUGH SAN JUAN (PUERTO RICO)"/>
    <n v="10000"/>
    <s v="Boat"/>
    <m/>
    <m/>
    <n v="2022"/>
    <m/>
    <s v="Import"/>
    <m/>
  </r>
  <r>
    <s v="WATERMELONS"/>
    <x v="6"/>
    <m/>
    <m/>
    <m/>
    <x v="215"/>
    <s v="IMPORTS THROUGH SAN JUAN (PUERTO RICO)"/>
    <n v="100000"/>
    <s v="Boat"/>
    <m/>
    <m/>
    <n v="2022"/>
    <m/>
    <s v="Import"/>
    <m/>
  </r>
  <r>
    <s v="WATERMELONS"/>
    <x v="6"/>
    <m/>
    <m/>
    <m/>
    <x v="216"/>
    <s v="IMPORTS THROUGH SAN JUAN (PUERTO RICO)"/>
    <n v="40000"/>
    <s v="Boat"/>
    <m/>
    <m/>
    <n v="2022"/>
    <m/>
    <s v="Import"/>
    <m/>
  </r>
  <r>
    <s v="WATERMELONS"/>
    <x v="6"/>
    <m/>
    <m/>
    <m/>
    <x v="65"/>
    <s v="IMPORTS THROUGH SAN JUAN (PUERTO RICO)"/>
    <n v="40000"/>
    <s v="Boat"/>
    <m/>
    <m/>
    <n v="2022"/>
    <m/>
    <s v="Import"/>
    <m/>
  </r>
  <r>
    <s v="WATERMELONS"/>
    <x v="6"/>
    <m/>
    <m/>
    <m/>
    <x v="66"/>
    <s v="IMPORTS THROUGH SAN JUAN (PUERTO RICO)"/>
    <n v="0"/>
    <s v="Boat"/>
    <m/>
    <m/>
    <n v="2022"/>
    <m/>
    <s v="Import"/>
    <m/>
  </r>
  <r>
    <s v="WATERMELONS"/>
    <x v="6"/>
    <m/>
    <m/>
    <m/>
    <x v="217"/>
    <s v="IMPORTS THROUGH SAN JUAN (PUERTO RICO)"/>
    <n v="20000"/>
    <s v="Boat"/>
    <m/>
    <m/>
    <n v="2022"/>
    <m/>
    <s v="Import"/>
    <m/>
  </r>
  <r>
    <s v="WATERMELONS"/>
    <x v="6"/>
    <m/>
    <m/>
    <m/>
    <x v="218"/>
    <s v="IMPORTS THROUGH SAN JUAN (PUERTO RICO)"/>
    <n v="0"/>
    <s v="Boat"/>
    <m/>
    <m/>
    <n v="2022"/>
    <m/>
    <s v="Import"/>
    <m/>
  </r>
  <r>
    <s v="WATERMELONS"/>
    <x v="6"/>
    <m/>
    <m/>
    <m/>
    <x v="219"/>
    <s v="IMPORTS THROUGH SAN JUAN (PUERTO RICO)"/>
    <n v="70000"/>
    <s v="Boat"/>
    <m/>
    <m/>
    <n v="2022"/>
    <m/>
    <s v="Import"/>
    <m/>
  </r>
  <r>
    <s v="WATERMELONS"/>
    <x v="6"/>
    <m/>
    <m/>
    <m/>
    <x v="220"/>
    <s v="IMPORTS THROUGH SAN JUAN (PUERTO RICO)"/>
    <n v="50000"/>
    <s v="Boat"/>
    <m/>
    <m/>
    <n v="2022"/>
    <m/>
    <s v="Import"/>
    <m/>
  </r>
  <r>
    <s v="WATERMELONS"/>
    <x v="6"/>
    <m/>
    <m/>
    <m/>
    <x v="221"/>
    <s v="IMPORTS THROUGH SAN JUAN (PUERTO RICO)"/>
    <n v="0"/>
    <s v="Boat"/>
    <m/>
    <m/>
    <n v="2022"/>
    <m/>
    <s v="Import"/>
    <m/>
  </r>
  <r>
    <s v="WATERMELONS"/>
    <x v="6"/>
    <m/>
    <m/>
    <m/>
    <x v="222"/>
    <s v="IMPORTS THROUGH SAN JUAN (PUERTO RICO)"/>
    <n v="20000"/>
    <s v="Boat"/>
    <m/>
    <m/>
    <n v="2022"/>
    <m/>
    <s v="Import"/>
    <m/>
  </r>
  <r>
    <s v="WATERMELONS"/>
    <x v="6"/>
    <m/>
    <m/>
    <m/>
    <x v="223"/>
    <s v="IMPORTS THROUGH SAN JUAN (PUERTO RICO)"/>
    <n v="40000"/>
    <s v="Boat"/>
    <m/>
    <m/>
    <n v="2022"/>
    <m/>
    <s v="Import"/>
    <m/>
  </r>
  <r>
    <s v="WATERMELONS"/>
    <x v="6"/>
    <m/>
    <m/>
    <m/>
    <x v="67"/>
    <s v="IMPORTS THROUGH SAN JUAN (PUERTO RICO)"/>
    <n v="10000"/>
    <s v="Boat"/>
    <m/>
    <m/>
    <n v="2022"/>
    <m/>
    <s v="Import"/>
    <m/>
  </r>
  <r>
    <s v="WATERMELONS"/>
    <x v="6"/>
    <m/>
    <m/>
    <m/>
    <x v="224"/>
    <s v="IMPORTS THROUGH SAN JUAN (PUERTO RICO)"/>
    <n v="10000"/>
    <s v="Boat"/>
    <m/>
    <m/>
    <n v="2022"/>
    <m/>
    <s v="Import"/>
    <m/>
  </r>
  <r>
    <s v="WATERMELONS"/>
    <x v="6"/>
    <m/>
    <m/>
    <m/>
    <x v="225"/>
    <s v="IMPORTS THROUGH SAN JUAN (PUERTO RICO)"/>
    <n v="40000"/>
    <s v="Boat"/>
    <m/>
    <m/>
    <n v="2022"/>
    <m/>
    <s v="Import"/>
    <m/>
  </r>
  <r>
    <s v="WATERMELONS"/>
    <x v="6"/>
    <m/>
    <m/>
    <m/>
    <x v="68"/>
    <s v="IMPORTS THROUGH SAN JUAN (PUERTO RICO)"/>
    <n v="80000"/>
    <s v="Boat"/>
    <m/>
    <m/>
    <n v="2022"/>
    <m/>
    <s v="Import"/>
    <m/>
  </r>
  <r>
    <s v="WATERMELONS"/>
    <x v="6"/>
    <m/>
    <m/>
    <m/>
    <x v="226"/>
    <s v="IMPORTS THROUGH SAN JUAN (PUERTO RICO)"/>
    <n v="70000"/>
    <s v="Boat"/>
    <m/>
    <m/>
    <n v="2022"/>
    <m/>
    <s v="Import"/>
    <m/>
  </r>
  <r>
    <s v="WATERMELONS"/>
    <x v="6"/>
    <m/>
    <m/>
    <m/>
    <x v="227"/>
    <s v="IMPORTS THROUGH SAN JUAN (PUERTO RICO)"/>
    <n v="80000"/>
    <s v="Boat"/>
    <m/>
    <m/>
    <n v="2022"/>
    <m/>
    <s v="Import"/>
    <m/>
  </r>
  <r>
    <s v="WATERMELONS"/>
    <x v="6"/>
    <m/>
    <m/>
    <m/>
    <x v="228"/>
    <s v="IMPORTS THROUGH SAN JUAN (PUERTO RICO)"/>
    <n v="10000"/>
    <s v="Boat"/>
    <m/>
    <m/>
    <n v="2022"/>
    <m/>
    <s v="Import"/>
    <m/>
  </r>
  <r>
    <s v="WATERMELONS"/>
    <x v="6"/>
    <m/>
    <m/>
    <m/>
    <x v="69"/>
    <s v="IMPORTS THROUGH SAN JUAN (PUERTO RICO)"/>
    <n v="10000"/>
    <s v="Boat"/>
    <m/>
    <m/>
    <n v="2022"/>
    <m/>
    <s v="Import"/>
    <m/>
  </r>
  <r>
    <s v="WATERMELONS"/>
    <x v="6"/>
    <m/>
    <m/>
    <m/>
    <x v="157"/>
    <s v="IMPORTS THROUGH SAN JUAN (PUERTO RICO)"/>
    <n v="10000"/>
    <s v="Boat"/>
    <m/>
    <m/>
    <n v="2022"/>
    <m/>
    <s v="Import"/>
    <m/>
  </r>
  <r>
    <s v="WATERMELONS"/>
    <x v="6"/>
    <m/>
    <m/>
    <m/>
    <x v="158"/>
    <s v="IMPORTS THROUGH SAN JUAN (PUERTO RICO)"/>
    <n v="80000"/>
    <s v="Boat"/>
    <m/>
    <m/>
    <n v="2022"/>
    <m/>
    <s v="Import"/>
    <m/>
  </r>
  <r>
    <s v="WATERMELONS"/>
    <x v="6"/>
    <m/>
    <m/>
    <m/>
    <x v="70"/>
    <s v="IMPORTS THROUGH SAN JUAN (PUERTO RICO)"/>
    <n v="10000"/>
    <s v="Boat"/>
    <m/>
    <m/>
    <n v="2022"/>
    <m/>
    <s v="Import"/>
    <m/>
  </r>
  <r>
    <s v="WATERMELONS"/>
    <x v="6"/>
    <m/>
    <m/>
    <m/>
    <x v="159"/>
    <s v="IMPORTS THROUGH SAN JUAN (PUERTO RICO)"/>
    <n v="30000"/>
    <s v="Boat"/>
    <m/>
    <m/>
    <n v="2022"/>
    <m/>
    <s v="Import"/>
    <m/>
  </r>
  <r>
    <s v="WATERMELONS"/>
    <x v="6"/>
    <m/>
    <m/>
    <m/>
    <x v="160"/>
    <s v="IMPORTS THROUGH SAN JUAN (PUERTO RICO)"/>
    <n v="10000"/>
    <s v="Boat"/>
    <m/>
    <m/>
    <n v="2022"/>
    <m/>
    <s v="Import"/>
    <s v="added for 03/16/2023 on 03/17/2023"/>
  </r>
  <r>
    <s v="WATERMELONS"/>
    <x v="6"/>
    <m/>
    <m/>
    <m/>
    <x v="161"/>
    <s v="IMPORTS THROUGH SAN JUAN (PUERTO RICO)"/>
    <n v="10000"/>
    <s v="Boat"/>
    <m/>
    <m/>
    <n v="2022"/>
    <m/>
    <s v="Import"/>
    <m/>
  </r>
  <r>
    <s v="WATERMELONS"/>
    <x v="6"/>
    <m/>
    <m/>
    <m/>
    <x v="71"/>
    <s v="IMPORTS THROUGH SAN JUAN (PUERTO RICO)"/>
    <n v="10000"/>
    <s v="Boat"/>
    <m/>
    <m/>
    <n v="2022"/>
    <m/>
    <s v="Import"/>
    <m/>
  </r>
  <r>
    <s v="WATERMELONS"/>
    <x v="6"/>
    <m/>
    <m/>
    <m/>
    <x v="162"/>
    <s v="IMPORTS THROUGH SAN JUAN (PUERTO RICO)"/>
    <n v="10000"/>
    <s v="Boat"/>
    <m/>
    <m/>
    <n v="2022"/>
    <m/>
    <s v="Import"/>
    <m/>
  </r>
  <r>
    <s v="WATERMELONS"/>
    <x v="6"/>
    <m/>
    <m/>
    <m/>
    <x v="164"/>
    <s v="IMPORTS THROUGH SAN JUAN (PUERTO RICO)"/>
    <n v="40000"/>
    <s v="Boat"/>
    <m/>
    <m/>
    <n v="2022"/>
    <m/>
    <s v="Import"/>
    <m/>
  </r>
  <r>
    <s v="WATERMELONS"/>
    <x v="6"/>
    <m/>
    <m/>
    <m/>
    <x v="229"/>
    <s v="IMPORTS THROUGH SAN JUAN (PUERTO RICO)"/>
    <n v="10000"/>
    <s v="Boat"/>
    <m/>
    <m/>
    <n v="2022"/>
    <m/>
    <s v="Import"/>
    <m/>
  </r>
  <r>
    <s v="WATERMELONS"/>
    <x v="6"/>
    <m/>
    <m/>
    <m/>
    <x v="165"/>
    <s v="IMPORTS THROUGH SAN JUAN (PUERTO RICO)"/>
    <n v="10000"/>
    <s v="Boat"/>
    <m/>
    <m/>
    <n v="2022"/>
    <m/>
    <s v="Import"/>
    <m/>
  </r>
  <r>
    <s v="WATERMELONS"/>
    <x v="6"/>
    <m/>
    <m/>
    <m/>
    <x v="166"/>
    <s v="IMPORTS THROUGH SAN JUAN (PUERTO RICO)"/>
    <n v="10000"/>
    <s v="Boat"/>
    <m/>
    <m/>
    <n v="2022"/>
    <m/>
    <s v="Import"/>
    <m/>
  </r>
  <r>
    <s v="WATERMELONS"/>
    <x v="6"/>
    <m/>
    <m/>
    <m/>
    <x v="167"/>
    <s v="IMPORTS THROUGH SAN JUAN (PUERTO RICO)"/>
    <n v="0"/>
    <s v="Boat"/>
    <m/>
    <m/>
    <n v="2022"/>
    <m/>
    <s v="Import"/>
    <m/>
  </r>
  <r>
    <s v="WATERMELONS"/>
    <x v="6"/>
    <m/>
    <m/>
    <m/>
    <x v="168"/>
    <s v="IMPORTS THROUGH SAN JUAN (PUERTO RICO)"/>
    <n v="40000"/>
    <s v="Boat"/>
    <m/>
    <m/>
    <n v="2022"/>
    <m/>
    <s v="Import"/>
    <m/>
  </r>
  <r>
    <s v="WATERMELONS"/>
    <x v="6"/>
    <m/>
    <m/>
    <m/>
    <x v="230"/>
    <s v="IMPORTS THROUGH SAN JUAN (PUERTO RICO)"/>
    <n v="0"/>
    <s v="Boat"/>
    <m/>
    <m/>
    <n v="2022"/>
    <m/>
    <s v="Import"/>
    <m/>
  </r>
  <r>
    <s v="WATERMELONS"/>
    <x v="6"/>
    <m/>
    <m/>
    <m/>
    <x v="171"/>
    <s v="IMPORTS THROUGH SAN JUAN (PUERTO RICO)"/>
    <n v="10000"/>
    <s v="Boat"/>
    <m/>
    <m/>
    <n v="2022"/>
    <m/>
    <s v="Import"/>
    <m/>
  </r>
  <r>
    <s v="WATERMELONS"/>
    <x v="6"/>
    <m/>
    <m/>
    <m/>
    <x v="231"/>
    <s v="IMPORTS THROUGH SAN JUAN (PUERTO RICO)"/>
    <n v="30000"/>
    <s v="Boat"/>
    <m/>
    <m/>
    <n v="2022"/>
    <m/>
    <s v="Import"/>
    <m/>
  </r>
  <r>
    <s v="WATERMELONS"/>
    <x v="6"/>
    <m/>
    <m/>
    <m/>
    <x v="173"/>
    <s v="IMPORTS THROUGH SAN JUAN (PUERTO RICO)"/>
    <n v="20000"/>
    <s v="Boat"/>
    <m/>
    <m/>
    <n v="2022"/>
    <m/>
    <s v="Import"/>
    <m/>
  </r>
  <r>
    <s v="WATERMELONS"/>
    <x v="6"/>
    <m/>
    <m/>
    <m/>
    <x v="174"/>
    <s v="IMPORTS THROUGH SAN JUAN (PUERTO RICO)"/>
    <n v="10000"/>
    <s v="Boat"/>
    <m/>
    <m/>
    <n v="2022"/>
    <m/>
    <s v="Import"/>
    <m/>
  </r>
  <r>
    <s v="WATERMELONS"/>
    <x v="6"/>
    <m/>
    <m/>
    <m/>
    <x v="175"/>
    <s v="IMPORTS THROUGH SAN JUAN (PUERTO RICO)"/>
    <n v="10000"/>
    <s v="Boat"/>
    <m/>
    <m/>
    <n v="2022"/>
    <m/>
    <s v="Import"/>
    <m/>
  </r>
  <r>
    <s v="WATERMELONS"/>
    <x v="6"/>
    <m/>
    <m/>
    <m/>
    <x v="176"/>
    <s v="IMPORTS THROUGH SAN JUAN (PUERTO RICO)"/>
    <n v="20000"/>
    <s v="Boat"/>
    <m/>
    <m/>
    <n v="2022"/>
    <m/>
    <s v="Import"/>
    <m/>
  </r>
  <r>
    <s v="WATERMELONS"/>
    <x v="6"/>
    <m/>
    <m/>
    <m/>
    <x v="181"/>
    <s v="IMPORTS THROUGH SAN JUAN (PUERTO RICO)"/>
    <n v="10000"/>
    <s v="Boat"/>
    <m/>
    <m/>
    <n v="2022"/>
    <m/>
    <s v="Import"/>
    <m/>
  </r>
  <r>
    <s v="WATERMELONS"/>
    <x v="6"/>
    <m/>
    <m/>
    <m/>
    <x v="185"/>
    <s v="IMPORTS THROUGH SAN JUAN (PUERTO RICO)"/>
    <n v="10000"/>
    <s v="Boat"/>
    <m/>
    <m/>
    <n v="2022"/>
    <m/>
    <s v="Import"/>
    <m/>
  </r>
  <r>
    <s v="WATERMELONS"/>
    <x v="6"/>
    <m/>
    <m/>
    <m/>
    <x v="232"/>
    <s v="IMPORTS THROUGH SAN JUAN (PUERTO RICO)"/>
    <n v="0"/>
    <s v="Boat"/>
    <m/>
    <m/>
    <n v="2022"/>
    <m/>
    <s v="Import"/>
    <m/>
  </r>
  <r>
    <s v="WATERMELONS"/>
    <x v="6"/>
    <m/>
    <m/>
    <m/>
    <x v="186"/>
    <s v="IMPORTS THROUGH SAN JUAN (PUERTO RICO)"/>
    <n v="0"/>
    <s v="Boat"/>
    <m/>
    <m/>
    <n v="2022"/>
    <m/>
    <s v="Import"/>
    <m/>
  </r>
  <r>
    <s v="WATERMELONS"/>
    <x v="6"/>
    <m/>
    <m/>
    <m/>
    <x v="188"/>
    <s v="IMPORTS THROUGH SAN JUAN (PUERTO RICO)"/>
    <n v="10000"/>
    <s v="Boat"/>
    <m/>
    <m/>
    <n v="2022"/>
    <m/>
    <s v="Import"/>
    <m/>
  </r>
  <r>
    <s v="WATERMELONS"/>
    <x v="6"/>
    <m/>
    <m/>
    <m/>
    <x v="191"/>
    <s v="IMPORTS THROUGH SAN JUAN (PUERTO RICO)"/>
    <n v="40000"/>
    <s v="Boat"/>
    <m/>
    <m/>
    <n v="2022"/>
    <m/>
    <s v="Import"/>
    <m/>
  </r>
  <r>
    <s v="WATERMELONS"/>
    <x v="6"/>
    <m/>
    <m/>
    <m/>
    <x v="233"/>
    <s v="IMPORTS THROUGH SAN JUAN (PUERTO RICO)"/>
    <n v="0"/>
    <s v="Boat"/>
    <m/>
    <m/>
    <n v="2022"/>
    <m/>
    <s v="Import"/>
    <m/>
  </r>
  <r>
    <s v="WATERMELONS"/>
    <x v="6"/>
    <m/>
    <m/>
    <m/>
    <x v="59"/>
    <s v="IMPORTS THROUGH SAN JUAN (PUERTO RICO)"/>
    <n v="0"/>
    <s v="Boat"/>
    <m/>
    <m/>
    <n v="2022"/>
    <m/>
    <s v="Import"/>
    <m/>
  </r>
  <r>
    <s v="WATERMELONS"/>
    <x v="6"/>
    <m/>
    <m/>
    <m/>
    <x v="0"/>
    <s v="IMPORTS THROUGH SAN JUAN (PUERTO RICO)"/>
    <n v="10000"/>
    <s v="Boat"/>
    <m/>
    <m/>
    <n v="2022"/>
    <m/>
    <s v="Import"/>
    <m/>
  </r>
  <r>
    <s v="WATERMELONS"/>
    <x v="6"/>
    <m/>
    <m/>
    <m/>
    <x v="3"/>
    <s v="IMPORTS THROUGH SAN JUAN (PUERTO RICO)"/>
    <n v="10000"/>
    <s v="Boat"/>
    <m/>
    <m/>
    <n v="2022"/>
    <m/>
    <s v="Import"/>
    <m/>
  </r>
  <r>
    <s v="WATERMELONS"/>
    <x v="6"/>
    <m/>
    <m/>
    <m/>
    <x v="6"/>
    <s v="IMPORTS THROUGH SAN JUAN (PUERTO RICO)"/>
    <n v="20000"/>
    <s v="Boat"/>
    <m/>
    <m/>
    <n v="2022"/>
    <m/>
    <s v="Import"/>
    <m/>
  </r>
  <r>
    <s v="WATERMELONS"/>
    <x v="6"/>
    <m/>
    <m/>
    <m/>
    <x v="11"/>
    <s v="IMPORTS THROUGH SAN JUAN (PUERTO RICO)"/>
    <n v="10000"/>
    <s v="Boat"/>
    <m/>
    <m/>
    <n v="2022"/>
    <m/>
    <s v="Import"/>
    <m/>
  </r>
  <r>
    <s v="WATERMELONS"/>
    <x v="6"/>
    <m/>
    <m/>
    <m/>
    <x v="15"/>
    <s v="IMPORTS THROUGH SAN JUAN (PUERTO RICO)"/>
    <n v="20000"/>
    <s v="Boat"/>
    <m/>
    <m/>
    <n v="2022"/>
    <m/>
    <s v="Import"/>
    <m/>
  </r>
  <r>
    <s v="WATERMELONS"/>
    <x v="6"/>
    <m/>
    <m/>
    <m/>
    <x v="19"/>
    <s v="IMPORTS THROUGH SAN JUAN (PUERTO RICO)"/>
    <n v="10000"/>
    <s v="Boat"/>
    <m/>
    <m/>
    <n v="2022"/>
    <m/>
    <s v="Import"/>
    <m/>
  </r>
  <r>
    <s v="WATERMELONS"/>
    <x v="6"/>
    <m/>
    <m/>
    <m/>
    <x v="36"/>
    <s v="IMPORTS THROUGH SAN JUAN (PUERTO RICO)"/>
    <n v="0"/>
    <s v="Boat"/>
    <m/>
    <m/>
    <n v="2022"/>
    <m/>
    <s v="Import"/>
    <m/>
  </r>
  <r>
    <s v="WATERMELONS"/>
    <x v="6"/>
    <m/>
    <m/>
    <m/>
    <x v="39"/>
    <s v="IMPORTS THROUGH SAN JUAN (PUERTO RICO)"/>
    <n v="10000"/>
    <s v="Boat"/>
    <m/>
    <m/>
    <n v="2022"/>
    <m/>
    <s v="Import"/>
    <m/>
  </r>
  <r>
    <s v="WATERMELONS"/>
    <x v="6"/>
    <m/>
    <m/>
    <m/>
    <x v="40"/>
    <s v="IMPORTS THROUGH SAN JUAN (PUERTO RICO)"/>
    <n v="30000"/>
    <s v="Boat"/>
    <m/>
    <m/>
    <n v="2022"/>
    <m/>
    <s v="Import"/>
    <m/>
  </r>
  <r>
    <s v="WATERMELONS"/>
    <x v="6"/>
    <m/>
    <m/>
    <m/>
    <x v="41"/>
    <s v="IMPORTS THROUGH SAN JUAN (PUERTO RICO)"/>
    <n v="10000"/>
    <s v="Boat"/>
    <m/>
    <m/>
    <n v="2022"/>
    <m/>
    <s v="Import"/>
    <m/>
  </r>
  <r>
    <s v="WATERMELONS"/>
    <x v="6"/>
    <m/>
    <m/>
    <m/>
    <x v="43"/>
    <s v="IMPORTS THROUGH SAN JUAN (PUERTO RICO)"/>
    <n v="10000"/>
    <s v="Boat"/>
    <m/>
    <m/>
    <n v="2022"/>
    <m/>
    <s v="Import"/>
    <m/>
  </r>
  <r>
    <s v="WATERMELONS"/>
    <x v="6"/>
    <m/>
    <m/>
    <m/>
    <x v="46"/>
    <s v="IMPORTS THROUGH SAN JUAN (PUERTO RICO)"/>
    <n v="10000"/>
    <s v="Boat"/>
    <m/>
    <m/>
    <n v="2022"/>
    <m/>
    <s v="Import"/>
    <m/>
  </r>
  <r>
    <s v="WATERMELONS"/>
    <x v="6"/>
    <m/>
    <m/>
    <m/>
    <x v="47"/>
    <s v="IMPORTS THROUGH SAN JUAN (PUERTO RICO)"/>
    <n v="10000"/>
    <s v="Boat"/>
    <m/>
    <m/>
    <n v="2022"/>
    <m/>
    <s v="Import"/>
    <m/>
  </r>
  <r>
    <s v="WATERMELONS"/>
    <x v="6"/>
    <m/>
    <m/>
    <m/>
    <x v="51"/>
    <s v="IMPORTS THROUGH SAN JUAN (PUERTO RICO)"/>
    <n v="10000"/>
    <s v="Boat"/>
    <m/>
    <m/>
    <n v="2022"/>
    <m/>
    <s v="Import"/>
    <m/>
  </r>
  <r>
    <s v="WATERMELONS"/>
    <x v="6"/>
    <m/>
    <m/>
    <m/>
    <x v="54"/>
    <s v="IMPORTS THROUGH SAN JUAN (PUERTO RICO)"/>
    <n v="30000"/>
    <s v="Boat"/>
    <m/>
    <m/>
    <n v="2022"/>
    <m/>
    <s v="Import"/>
    <m/>
  </r>
  <r>
    <s v="WATERMELONS"/>
    <x v="6"/>
    <m/>
    <m/>
    <m/>
    <x v="92"/>
    <s v="IMPORTS THROUGH SAN JUAN (PUERTO RICO)"/>
    <n v="10000"/>
    <s v="Boat"/>
    <m/>
    <m/>
    <n v="2022"/>
    <m/>
    <s v="Import"/>
    <m/>
  </r>
  <r>
    <s v="WATERMELONS"/>
    <x v="6"/>
    <m/>
    <m/>
    <m/>
    <x v="97"/>
    <s v="IMPORTS THROUGH SAN JUAN (PUERTO RICO)"/>
    <n v="10000"/>
    <s v="Boat"/>
    <m/>
    <m/>
    <n v="2022"/>
    <m/>
    <s v="Import"/>
    <m/>
  </r>
  <r>
    <s v="WATERMELONS"/>
    <x v="6"/>
    <m/>
    <m/>
    <m/>
    <x v="99"/>
    <s v="IMPORTS THROUGH SAN JUAN (PUERTO RICO)"/>
    <n v="0"/>
    <s v="Boat"/>
    <m/>
    <m/>
    <n v="2022"/>
    <m/>
    <s v="Import"/>
    <m/>
  </r>
  <r>
    <s v="WATERMELONS"/>
    <x v="6"/>
    <m/>
    <m/>
    <m/>
    <x v="103"/>
    <s v="IMPORTS THROUGH SAN JUAN (PUERTO RICO)"/>
    <n v="0"/>
    <s v="Boat"/>
    <m/>
    <m/>
    <n v="2022"/>
    <m/>
    <s v="Import"/>
    <m/>
  </r>
  <r>
    <s v="WATERMELONS"/>
    <x v="6"/>
    <m/>
    <m/>
    <m/>
    <x v="105"/>
    <s v="IMPORTS THROUGH SAN JUAN (PUERTO RICO)"/>
    <n v="0"/>
    <s v="Boat"/>
    <m/>
    <m/>
    <n v="2022"/>
    <m/>
    <s v="Import"/>
    <m/>
  </r>
  <r>
    <s v="WATERMELONS"/>
    <x v="6"/>
    <m/>
    <m/>
    <m/>
    <x v="106"/>
    <s v="IMPORTS THROUGH SAN JUAN (PUERTO RICO)"/>
    <n v="0"/>
    <s v="Boat"/>
    <m/>
    <m/>
    <n v="2022"/>
    <m/>
    <s v="Import"/>
    <m/>
  </r>
  <r>
    <s v="WATERMELONS"/>
    <x v="6"/>
    <m/>
    <m/>
    <m/>
    <x v="107"/>
    <s v="IMPORTS THROUGH SAN JUAN (PUERTO RICO)"/>
    <n v="10000"/>
    <s v="Boat"/>
    <m/>
    <m/>
    <n v="2022"/>
    <m/>
    <s v="Import"/>
    <m/>
  </r>
  <r>
    <s v="WATERMELONS"/>
    <x v="6"/>
    <m/>
    <m/>
    <m/>
    <x v="109"/>
    <s v="IMPORTS THROUGH SAN JUAN (PUERTO RICO)"/>
    <n v="0"/>
    <s v="Boat"/>
    <m/>
    <m/>
    <n v="2022"/>
    <m/>
    <s v="Import"/>
    <m/>
  </r>
  <r>
    <s v="WATERMELONS"/>
    <x v="6"/>
    <m/>
    <m/>
    <m/>
    <x v="110"/>
    <s v="IMPORTS THROUGH SAN JUAN (PUERTO RICO)"/>
    <n v="0"/>
    <s v="Boat"/>
    <m/>
    <m/>
    <n v="2022"/>
    <m/>
    <s v="Import"/>
    <m/>
  </r>
  <r>
    <s v="WATERMELONS"/>
    <x v="6"/>
    <m/>
    <m/>
    <m/>
    <x v="124"/>
    <s v="IMPORTS THROUGH SAN JUAN (PUERTO RICO)"/>
    <n v="10000"/>
    <s v="Boat"/>
    <m/>
    <m/>
    <n v="2023"/>
    <m/>
    <s v="Import"/>
    <m/>
  </r>
  <r>
    <s v="WATERMELONS"/>
    <x v="6"/>
    <m/>
    <m/>
    <m/>
    <x v="125"/>
    <s v="IMPORTS THROUGH SAN JUAN (PUERTO RICO)"/>
    <n v="30000"/>
    <s v="Boat"/>
    <m/>
    <m/>
    <n v="2023"/>
    <m/>
    <s v="Import"/>
    <m/>
  </r>
  <r>
    <s v="WATERMELONS"/>
    <x v="6"/>
    <m/>
    <m/>
    <m/>
    <x v="127"/>
    <s v="IMPORTS THROUGH SAN JUAN (PUERTO RICO)"/>
    <n v="10000"/>
    <s v="Boat"/>
    <m/>
    <m/>
    <n v="2023"/>
    <m/>
    <s v="Import"/>
    <s v="added for 09/18/2023 on 09/19/2023"/>
  </r>
  <r>
    <s v="WATERMELONS"/>
    <x v="6"/>
    <m/>
    <m/>
    <m/>
    <x v="128"/>
    <s v="IMPORTS THROUGH SAN JUAN (PUERTO RICO)"/>
    <n v="20000"/>
    <s v="Boat"/>
    <m/>
    <m/>
    <n v="2023"/>
    <m/>
    <s v="Import"/>
    <m/>
  </r>
  <r>
    <s v="WATERMELONS"/>
    <x v="6"/>
    <m/>
    <m/>
    <m/>
    <x v="130"/>
    <s v="IMPORTS THROUGH SAN JUAN (PUERTO RICO)"/>
    <n v="0"/>
    <s v="Boat"/>
    <m/>
    <m/>
    <n v="2023"/>
    <m/>
    <s v="Import"/>
    <m/>
  </r>
  <r>
    <s v="WATERMELONS"/>
    <x v="6"/>
    <m/>
    <m/>
    <m/>
    <x v="131"/>
    <s v="IMPORTS THROUGH SAN JUAN (PUERTO RICO)"/>
    <n v="10000"/>
    <s v="Boat"/>
    <m/>
    <m/>
    <n v="2023"/>
    <m/>
    <s v="Import"/>
    <m/>
  </r>
  <r>
    <s v="WATERMELONS"/>
    <x v="6"/>
    <m/>
    <m/>
    <m/>
    <x v="132"/>
    <s v="IMPORTS THROUGH SAN JUAN (PUERTO RICO)"/>
    <n v="60000"/>
    <s v="Boat"/>
    <m/>
    <m/>
    <n v="2023"/>
    <m/>
    <s v="Import"/>
    <m/>
  </r>
  <r>
    <s v="WATERMELONS"/>
    <x v="6"/>
    <m/>
    <m/>
    <m/>
    <x v="133"/>
    <s v="IMPORTS THROUGH SAN JUAN (PUERTO RICO)"/>
    <n v="10000"/>
    <s v="Boat"/>
    <m/>
    <m/>
    <n v="2023"/>
    <m/>
    <s v="Import"/>
    <m/>
  </r>
  <r>
    <s v="WATERMELONS"/>
    <x v="6"/>
    <m/>
    <m/>
    <m/>
    <x v="134"/>
    <s v="IMPORTS THROUGH SAN JUAN (PUERTO RICO)"/>
    <n v="130000"/>
    <s v="Boat"/>
    <m/>
    <m/>
    <n v="2023"/>
    <m/>
    <s v="Import"/>
    <m/>
  </r>
  <r>
    <s v="WATERMELONS"/>
    <x v="6"/>
    <m/>
    <m/>
    <m/>
    <x v="135"/>
    <s v="IMPORTS THROUGH SAN JUAN (PUERTO RICO)"/>
    <n v="10000"/>
    <s v="Boat"/>
    <m/>
    <m/>
    <n v="2023"/>
    <m/>
    <s v="Import"/>
    <m/>
  </r>
  <r>
    <s v="WATERMELONS"/>
    <x v="6"/>
    <m/>
    <m/>
    <m/>
    <x v="137"/>
    <s v="IMPORTS THROUGH SAN JUAN (PUERTO RICO)"/>
    <n v="120000"/>
    <s v="Boat"/>
    <m/>
    <m/>
    <n v="2023"/>
    <m/>
    <s v="Import"/>
    <m/>
  </r>
  <r>
    <s v="WATERMELONS"/>
    <x v="6"/>
    <m/>
    <m/>
    <m/>
    <x v="138"/>
    <s v="IMPORTS THROUGH SAN JUAN (PUERTO RICO)"/>
    <n v="20000"/>
    <s v="Boat"/>
    <m/>
    <m/>
    <n v="2023"/>
    <m/>
    <s v="Import"/>
    <m/>
  </r>
  <r>
    <s v="WATERMELONS"/>
    <x v="6"/>
    <m/>
    <m/>
    <m/>
    <x v="138"/>
    <s v="IMPORTS THROUGH MIAMI AIRPORT"/>
    <n v="0"/>
    <s v="Air"/>
    <m/>
    <m/>
    <n v="2023"/>
    <m/>
    <s v="Import"/>
    <m/>
  </r>
  <r>
    <s v="WATERMELONS"/>
    <x v="6"/>
    <m/>
    <m/>
    <m/>
    <x v="139"/>
    <s v="IMPORTS THROUGH SAN JUAN (PUERTO RICO)"/>
    <n v="20000"/>
    <s v="Boat"/>
    <m/>
    <m/>
    <n v="2023"/>
    <m/>
    <s v="Import"/>
    <m/>
  </r>
  <r>
    <s v="WATERMELONS"/>
    <x v="6"/>
    <m/>
    <m/>
    <m/>
    <x v="140"/>
    <s v="IMPORTS THROUGH SAN JUAN (PUERTO RICO)"/>
    <n v="80000"/>
    <s v="Boat"/>
    <m/>
    <m/>
    <n v="2023"/>
    <m/>
    <s v="Import"/>
    <m/>
  </r>
  <r>
    <s v="WATERMELONS"/>
    <x v="6"/>
    <m/>
    <m/>
    <m/>
    <x v="144"/>
    <s v="IMPORTS THROUGH SAN JUAN (PUERTO RICO)"/>
    <n v="50000"/>
    <s v="Boat"/>
    <m/>
    <m/>
    <n v="2023"/>
    <m/>
    <s v="Import"/>
    <m/>
  </r>
  <r>
    <s v="WATERMELONS"/>
    <x v="6"/>
    <m/>
    <m/>
    <m/>
    <x v="145"/>
    <s v="IMPORTS THROUGH SAN JUAN (PUERTO RICO)"/>
    <n v="20000"/>
    <s v="Boat"/>
    <m/>
    <m/>
    <n v="2023"/>
    <m/>
    <s v="Import"/>
    <m/>
  </r>
  <r>
    <s v="WATERMELONS"/>
    <x v="6"/>
    <m/>
    <m/>
    <m/>
    <x v="146"/>
    <s v="IMPORTS THROUGH SAN JUAN (PUERTO RICO)"/>
    <n v="10000"/>
    <s v="Boat"/>
    <m/>
    <m/>
    <n v="2023"/>
    <m/>
    <s v="Import"/>
    <m/>
  </r>
  <r>
    <s v="WATERMELONS"/>
    <x v="6"/>
    <m/>
    <m/>
    <m/>
    <x v="147"/>
    <s v="IMPORTS THROUGH SAN JUAN (PUERTO RICO)"/>
    <n v="80000"/>
    <s v="Boat"/>
    <m/>
    <m/>
    <n v="2023"/>
    <m/>
    <s v="Import"/>
    <m/>
  </r>
  <r>
    <s v="WATERMELONS"/>
    <x v="6"/>
    <m/>
    <m/>
    <m/>
    <x v="149"/>
    <s v="IMPORTS THROUGH SAN JUAN (PUERTO RICO)"/>
    <n v="0"/>
    <s v="Boat"/>
    <m/>
    <m/>
    <n v="2023"/>
    <m/>
    <s v="Import"/>
    <m/>
  </r>
  <r>
    <s v="WATERMELONS"/>
    <x v="6"/>
    <m/>
    <m/>
    <m/>
    <x v="73"/>
    <s v="IMPORTS THROUGH SAN JUAN (PUERTO RICO)"/>
    <n v="40000"/>
    <s v="Boat"/>
    <m/>
    <m/>
    <n v="2023"/>
    <m/>
    <s v="Import"/>
    <m/>
  </r>
  <r>
    <s v="WATERMELONS"/>
    <x v="6"/>
    <m/>
    <m/>
    <m/>
    <x v="150"/>
    <s v="IMPORTS THROUGH MIAMI AIRPORT"/>
    <n v="0"/>
    <s v="Air"/>
    <m/>
    <m/>
    <n v="2023"/>
    <m/>
    <s v="Import"/>
    <m/>
  </r>
  <r>
    <s v="WATERMELONS"/>
    <x v="6"/>
    <m/>
    <m/>
    <m/>
    <x v="150"/>
    <s v="IMPORTS THROUGH SAN JUAN (PUERTO RICO)"/>
    <n v="30000"/>
    <s v="Boat"/>
    <m/>
    <m/>
    <n v="2023"/>
    <m/>
    <s v="Import"/>
    <m/>
  </r>
  <r>
    <s v="WATERMELONS"/>
    <x v="6"/>
    <m/>
    <m/>
    <m/>
    <x v="151"/>
    <s v="IMPORTS THROUGH SAN JUAN (PUERTO RICO)"/>
    <n v="10000"/>
    <s v="Boat"/>
    <m/>
    <m/>
    <n v="2023"/>
    <m/>
    <s v="Import"/>
    <m/>
  </r>
  <r>
    <s v="WATERMELONS"/>
    <x v="6"/>
    <m/>
    <m/>
    <m/>
    <x v="234"/>
    <s v="IMPORTS THROUGH SAN JUAN (PUERTO RICO)"/>
    <n v="0"/>
    <s v="Boat"/>
    <m/>
    <m/>
    <n v="2023"/>
    <m/>
    <s v="Import"/>
    <m/>
  </r>
  <r>
    <s v="WATERMELONS"/>
    <x v="6"/>
    <m/>
    <m/>
    <m/>
    <x v="60"/>
    <s v="IMPORTS THROUGH SAN JUAN (PUERTO RICO)"/>
    <n v="20000"/>
    <s v="Boat"/>
    <m/>
    <m/>
    <n v="2023"/>
    <m/>
    <s v="Import"/>
    <m/>
  </r>
  <r>
    <s v="WATERMELONS"/>
    <x v="6"/>
    <m/>
    <m/>
    <m/>
    <x v="154"/>
    <s v="IMPORTS THROUGH SAN JUAN (PUERTO RICO)"/>
    <n v="40000"/>
    <s v="Boat"/>
    <m/>
    <m/>
    <n v="2023"/>
    <m/>
    <s v="Import"/>
    <m/>
  </r>
  <r>
    <s v="WATERMELONS"/>
    <x v="6"/>
    <m/>
    <m/>
    <m/>
    <x v="235"/>
    <s v="IMPORTS THROUGH SAN JUAN (PUERTO RICO)"/>
    <n v="20000"/>
    <s v="Boat"/>
    <m/>
    <m/>
    <n v="2023"/>
    <m/>
    <s v="Import"/>
    <m/>
  </r>
  <r>
    <s v="WATERMELONS"/>
    <x v="6"/>
    <m/>
    <m/>
    <m/>
    <x v="236"/>
    <s v="IMPORTS THROUGH SAN JUAN (PUERTO RICO)"/>
    <n v="10000"/>
    <s v="Boat"/>
    <m/>
    <m/>
    <n v="2023"/>
    <m/>
    <s v="Import"/>
    <m/>
  </r>
  <r>
    <s v="WATERMELONS"/>
    <x v="6"/>
    <m/>
    <m/>
    <m/>
    <x v="74"/>
    <s v="IMPORTS THROUGH SAN JUAN (PUERTO RICO)"/>
    <n v="40000"/>
    <s v="Boat"/>
    <m/>
    <m/>
    <n v="2023"/>
    <m/>
    <s v="Import"/>
    <m/>
  </r>
  <r>
    <s v="WATERMELONS"/>
    <x v="6"/>
    <m/>
    <m/>
    <m/>
    <x v="75"/>
    <s v="IMPORTS THROUGH SAN JUAN (PUERTO RICO)"/>
    <n v="20000"/>
    <s v="Boat"/>
    <m/>
    <m/>
    <n v="2023"/>
    <m/>
    <s v="Import"/>
    <m/>
  </r>
  <r>
    <s v="WATERMELONS"/>
    <x v="6"/>
    <m/>
    <m/>
    <m/>
    <x v="237"/>
    <s v="IMPORTS THROUGH SAN JUAN (PUERTO RICO)"/>
    <n v="40000"/>
    <s v="Boat"/>
    <m/>
    <m/>
    <n v="2023"/>
    <m/>
    <s v="Import"/>
    <m/>
  </r>
  <r>
    <s v="WATERMELONS"/>
    <x v="6"/>
    <m/>
    <m/>
    <m/>
    <x v="238"/>
    <s v="IMPORTS THROUGH SAN JUAN (PUERTO RICO)"/>
    <n v="20000"/>
    <s v="Boat"/>
    <m/>
    <m/>
    <n v="2023"/>
    <m/>
    <s v="Import"/>
    <m/>
  </r>
  <r>
    <s v="WATERMELONS"/>
    <x v="6"/>
    <m/>
    <m/>
    <m/>
    <x v="239"/>
    <s v="IMPORTS THROUGH SAN JUAN (PUERTO RICO)"/>
    <n v="50000"/>
    <s v="Boat"/>
    <m/>
    <m/>
    <n v="2023"/>
    <m/>
    <s v="Import"/>
    <m/>
  </r>
  <r>
    <s v="WATERMELONS"/>
    <x v="6"/>
    <m/>
    <m/>
    <m/>
    <x v="76"/>
    <s v="IMPORTS THROUGH SAN JUAN (PUERTO RICO)"/>
    <n v="10000"/>
    <s v="Boat"/>
    <m/>
    <m/>
    <n v="2023"/>
    <m/>
    <s v="Import"/>
    <m/>
  </r>
  <r>
    <s v="WATERMELONS"/>
    <x v="6"/>
    <m/>
    <m/>
    <m/>
    <x v="77"/>
    <s v="IMPORTS THROUGH SAN JUAN (PUERTO RICO)"/>
    <n v="20000"/>
    <s v="Boat"/>
    <m/>
    <m/>
    <n v="2023"/>
    <m/>
    <s v="Import"/>
    <m/>
  </r>
  <r>
    <s v="WATERMELONS"/>
    <x v="6"/>
    <m/>
    <m/>
    <m/>
    <x v="240"/>
    <s v="IMPORTS THROUGH SAN JUAN (PUERTO RICO)"/>
    <n v="20000"/>
    <s v="Boat"/>
    <m/>
    <m/>
    <n v="2023"/>
    <m/>
    <s v="Import"/>
    <m/>
  </r>
  <r>
    <s v="WATERMELONS"/>
    <x v="6"/>
    <m/>
    <m/>
    <m/>
    <x v="241"/>
    <s v="IMPORTS THROUGH SAN JUAN (PUERTO RICO)"/>
    <n v="0"/>
    <s v="Boat"/>
    <m/>
    <m/>
    <n v="2023"/>
    <m/>
    <s v="Import"/>
    <m/>
  </r>
  <r>
    <s v="WATERMELONS"/>
    <x v="6"/>
    <m/>
    <m/>
    <m/>
    <x v="242"/>
    <s v="IMPORTS THROUGH SAN JUAN (PUERTO RICO)"/>
    <n v="50000"/>
    <s v="Boat"/>
    <m/>
    <m/>
    <n v="2023"/>
    <m/>
    <s v="Import"/>
    <m/>
  </r>
  <r>
    <s v="WATERMELONS"/>
    <x v="6"/>
    <m/>
    <m/>
    <m/>
    <x v="78"/>
    <s v="IMPORTS THROUGH SAN JUAN (PUERTO RICO)"/>
    <n v="50000"/>
    <s v="Boat"/>
    <m/>
    <m/>
    <n v="2023"/>
    <m/>
    <s v="Import"/>
    <m/>
  </r>
  <r>
    <s v="WATERMELONS"/>
    <x v="6"/>
    <m/>
    <m/>
    <m/>
    <x v="243"/>
    <s v="IMPORTS THROUGH SAN JUAN (PUERTO RICO)"/>
    <n v="50000"/>
    <s v="Boat"/>
    <m/>
    <m/>
    <n v="2023"/>
    <m/>
    <s v="Import"/>
    <m/>
  </r>
  <r>
    <s v="WATERMELONS"/>
    <x v="6"/>
    <m/>
    <m/>
    <m/>
    <x v="244"/>
    <s v="IMPORTS THROUGH SAN JUAN (PUERTO RICO)"/>
    <n v="10000"/>
    <s v="Boat"/>
    <m/>
    <m/>
    <n v="2023"/>
    <m/>
    <s v="Import"/>
    <s v="added for 11/16/2023 on 11/18/2023"/>
  </r>
  <r>
    <s v="WATERMELONS"/>
    <x v="6"/>
    <m/>
    <m/>
    <m/>
    <x v="245"/>
    <s v="IMPORTS THROUGH SAN JUAN (PUERTO RICO)"/>
    <n v="60000"/>
    <s v="Boat"/>
    <m/>
    <m/>
    <n v="2023"/>
    <m/>
    <s v="Import"/>
    <m/>
  </r>
  <r>
    <s v="WATERMELONS"/>
    <x v="6"/>
    <m/>
    <m/>
    <m/>
    <x v="246"/>
    <s v="IMPORTS THROUGH SAN JUAN (PUERTO RICO)"/>
    <n v="20000"/>
    <s v="Boat"/>
    <m/>
    <m/>
    <n v="2023"/>
    <m/>
    <s v="Import"/>
    <m/>
  </r>
  <r>
    <s v="WATERMELONS"/>
    <x v="6"/>
    <m/>
    <m/>
    <m/>
    <x v="79"/>
    <s v="IMPORTS THROUGH SAN JUAN (PUERTO RICO)"/>
    <n v="30000"/>
    <s v="Boat"/>
    <m/>
    <m/>
    <n v="2023"/>
    <m/>
    <s v="Import"/>
    <m/>
  </r>
  <r>
    <s v="WATERMELONS"/>
    <x v="6"/>
    <m/>
    <m/>
    <m/>
    <x v="247"/>
    <s v="IMPORTS THROUGH SAN JUAN (PUERTO RICO)"/>
    <n v="20000"/>
    <s v="Boat"/>
    <m/>
    <m/>
    <n v="2023"/>
    <m/>
    <s v="Import"/>
    <m/>
  </r>
  <r>
    <s v="WATERMELONS"/>
    <x v="6"/>
    <m/>
    <m/>
    <m/>
    <x v="248"/>
    <s v="IMPORTS THROUGH SAN JUAN (PUERTO RICO)"/>
    <n v="70000"/>
    <s v="Boat"/>
    <m/>
    <m/>
    <n v="2023"/>
    <m/>
    <s v="Import"/>
    <m/>
  </r>
  <r>
    <s v="WATERMELONS"/>
    <x v="6"/>
    <m/>
    <m/>
    <m/>
    <x v="249"/>
    <s v="IMPORTS THROUGH SAN JUAN (PUERTO RICO)"/>
    <n v="40000"/>
    <s v="Boat"/>
    <m/>
    <m/>
    <n v="2023"/>
    <m/>
    <s v="Import"/>
    <m/>
  </r>
  <r>
    <s v="WATERMELONS"/>
    <x v="6"/>
    <m/>
    <m/>
    <m/>
    <x v="81"/>
    <s v="IMPORTS THROUGH SAN JUAN (PUERTO RICO)"/>
    <n v="0"/>
    <s v="Boat"/>
    <m/>
    <m/>
    <n v="2023"/>
    <m/>
    <s v="Import"/>
    <m/>
  </r>
  <r>
    <s v="WATERMELONS"/>
    <x v="6"/>
    <m/>
    <m/>
    <m/>
    <x v="250"/>
    <s v="IMPORTS THROUGH SAN JUAN (PUERTO RICO)"/>
    <n v="80000"/>
    <s v="Boat"/>
    <m/>
    <m/>
    <n v="2023"/>
    <m/>
    <s v="Import"/>
    <m/>
  </r>
  <r>
    <s v="WATERMELONS"/>
    <x v="6"/>
    <m/>
    <m/>
    <m/>
    <x v="251"/>
    <s v="IMPORTS THROUGH SAN JUAN (PUERTO RICO)"/>
    <n v="0"/>
    <s v="Boat"/>
    <m/>
    <m/>
    <n v="2023"/>
    <m/>
    <s v="Import"/>
    <m/>
  </r>
  <r>
    <s v="WATERMELONS"/>
    <x v="6"/>
    <m/>
    <m/>
    <m/>
    <x v="252"/>
    <s v="IMPORTS THROUGH SAN JUAN (PUERTO RICO)"/>
    <n v="10000"/>
    <s v="Boat"/>
    <m/>
    <m/>
    <n v="2023"/>
    <m/>
    <s v="Import"/>
    <m/>
  </r>
  <r>
    <s v="WATERMELONS"/>
    <x v="6"/>
    <m/>
    <m/>
    <m/>
    <x v="83"/>
    <s v="IMPORTS THROUGH SAN JUAN (PUERTO RICO)"/>
    <n v="10000"/>
    <s v="Boat"/>
    <m/>
    <m/>
    <n v="2023"/>
    <m/>
    <s v="Import"/>
    <m/>
  </r>
  <r>
    <s v="WATERMELONS"/>
    <x v="6"/>
    <m/>
    <m/>
    <m/>
    <x v="253"/>
    <s v="IMPORTS THROUGH SAN JUAN (PUERTO RICO)"/>
    <n v="40000"/>
    <s v="Boat"/>
    <m/>
    <m/>
    <n v="2023"/>
    <m/>
    <s v="Import"/>
    <m/>
  </r>
  <r>
    <s v="WATERMELONS"/>
    <x v="6"/>
    <m/>
    <m/>
    <m/>
    <x v="254"/>
    <s v="IMPORTS THROUGH SAN JUAN (PUERTO RICO)"/>
    <n v="10000"/>
    <s v="Boat"/>
    <m/>
    <m/>
    <n v="2023"/>
    <m/>
    <s v="Import"/>
    <m/>
  </r>
  <r>
    <s v="WATERMELONS"/>
    <x v="6"/>
    <m/>
    <m/>
    <m/>
    <x v="255"/>
    <s v="IMPORTS THROUGH SAN JUAN (PUERTO RICO)"/>
    <n v="10000"/>
    <s v="Boat"/>
    <m/>
    <m/>
    <n v="2023"/>
    <m/>
    <s v="Import"/>
    <m/>
  </r>
  <r>
    <s v="WATERMELONS"/>
    <x v="6"/>
    <m/>
    <m/>
    <m/>
    <x v="256"/>
    <s v="IMPORTS THROUGH SAN JUAN (PUERTO RICO)"/>
    <n v="50000"/>
    <s v="Boat"/>
    <m/>
    <m/>
    <n v="2023"/>
    <m/>
    <s v="Import"/>
    <m/>
  </r>
  <r>
    <s v="WATERMELONS, SEEDLESS"/>
    <x v="6"/>
    <m/>
    <m/>
    <m/>
    <x v="217"/>
    <s v="IMPORTS THROUGH SOUTH FLORIDA/TAMPA"/>
    <n v="40000"/>
    <s v="Boat"/>
    <m/>
    <m/>
    <n v="2022"/>
    <m/>
    <s v="Import"/>
    <m/>
  </r>
  <r>
    <s v="WATERMELONS, SEEDLESS"/>
    <x v="6"/>
    <m/>
    <m/>
    <m/>
    <x v="223"/>
    <s v="IMPORTS THROUGH SOUTH FLORIDA/TAMPA"/>
    <n v="30000"/>
    <s v="Boat"/>
    <m/>
    <m/>
    <n v="2022"/>
    <m/>
    <s v="Import"/>
    <m/>
  </r>
  <r>
    <s v="WATERMELONS, SEEDLESS"/>
    <x v="6"/>
    <m/>
    <m/>
    <m/>
    <x v="175"/>
    <s v="IMPORTS THROUGH SAN JUAN (PUERTO RICO)"/>
    <n v="40000"/>
    <s v="Boat"/>
    <m/>
    <m/>
    <n v="2022"/>
    <m/>
    <s v="Import"/>
    <m/>
  </r>
  <r>
    <s v="WATERMELONS, SEEDLESS"/>
    <x v="6"/>
    <m/>
    <m/>
    <m/>
    <x v="46"/>
    <s v="IMPORTS THROUGH MIAMI AIRPORT"/>
    <n v="0"/>
    <s v="Air"/>
    <m/>
    <m/>
    <n v="2022"/>
    <m/>
    <s v="Import"/>
    <m/>
  </r>
  <r>
    <s v="WATERMELONS, SEEDLESS"/>
    <x v="6"/>
    <m/>
    <m/>
    <m/>
    <x v="133"/>
    <s v="IMPORTS THROUGH MIAMI AIRPORT"/>
    <n v="0"/>
    <s v="Air"/>
    <m/>
    <m/>
    <n v="2023"/>
    <m/>
    <s v="Import"/>
    <m/>
  </r>
  <r>
    <s v="WATERMELONS, SEEDLESS"/>
    <x v="6"/>
    <m/>
    <m/>
    <m/>
    <x v="150"/>
    <s v="IMPORTS THROUGH SAN JUAN (PUERTO RICO)"/>
    <n v="110000"/>
    <s v="Boat"/>
    <m/>
    <m/>
    <n v="2023"/>
    <m/>
    <s v="Import"/>
    <m/>
  </r>
  <r>
    <s v="WATERMELONS, SEEDLESS"/>
    <x v="6"/>
    <m/>
    <m/>
    <m/>
    <x v="247"/>
    <s v="IMPORTS THROUGH MIAMI AIRPORT"/>
    <n v="0"/>
    <s v="Air"/>
    <m/>
    <m/>
    <n v="2023"/>
    <m/>
    <s v="Import"/>
    <m/>
  </r>
  <r>
    <s v="WATERMELONS, SEEDED"/>
    <x v="7"/>
    <m/>
    <s v="CWT"/>
    <s v="RED FLESH"/>
    <x v="168"/>
    <s v="FLORIDA DISTRICTS"/>
    <n v="320000"/>
    <s v="Truck"/>
    <n v="3200"/>
    <m/>
    <n v="2023"/>
    <m/>
    <m/>
    <m/>
  </r>
  <r>
    <s v="WATERMELONS, SEEDED"/>
    <x v="7"/>
    <m/>
    <s v="CWT"/>
    <s v="RED FLESH"/>
    <x v="257"/>
    <s v="FLORIDA DISTRICTS"/>
    <n v="360000"/>
    <s v="Truck"/>
    <n v="3600"/>
    <m/>
    <n v="2023"/>
    <m/>
    <m/>
    <m/>
  </r>
  <r>
    <s v="WATERMELONS, SEEDED"/>
    <x v="7"/>
    <m/>
    <s v="CWT"/>
    <s v="RED FLESH"/>
    <x v="258"/>
    <s v="FLORIDA DISTRICTS"/>
    <n v="400000"/>
    <s v="Truck"/>
    <n v="4000"/>
    <m/>
    <n v="2023"/>
    <m/>
    <m/>
    <m/>
  </r>
  <r>
    <s v="WATERMELONS, SEEDED"/>
    <x v="7"/>
    <m/>
    <s v="CWT"/>
    <s v="RED FLESH"/>
    <x v="230"/>
    <s v="FLORIDA DISTRICTS"/>
    <n v="1000000"/>
    <s v="Truck"/>
    <n v="10000"/>
    <m/>
    <n v="2023"/>
    <m/>
    <m/>
    <m/>
  </r>
  <r>
    <s v="WATERMELONS, SEEDED"/>
    <x v="7"/>
    <m/>
    <s v="CWT"/>
    <s v="RED FLESH"/>
    <x v="169"/>
    <s v="FLORIDA DISTRICTS"/>
    <n v="1000000"/>
    <s v="Truck"/>
    <n v="10000"/>
    <m/>
    <n v="2023"/>
    <m/>
    <m/>
    <m/>
  </r>
  <r>
    <s v="WATERMELONS, SEEDED"/>
    <x v="7"/>
    <m/>
    <s v="CWT"/>
    <s v="RED FLESH"/>
    <x v="170"/>
    <s v="FLORIDA DISTRICTS"/>
    <n v="1640000"/>
    <s v="Truck"/>
    <n v="16400"/>
    <m/>
    <n v="2023"/>
    <m/>
    <m/>
    <m/>
  </r>
  <r>
    <s v="WATERMELONS, SEEDED"/>
    <x v="7"/>
    <m/>
    <s v="CWT"/>
    <s v="RED FLESH"/>
    <x v="171"/>
    <s v="FLORIDA DISTRICTS"/>
    <n v="1240000"/>
    <s v="Truck"/>
    <n v="12400"/>
    <m/>
    <n v="2023"/>
    <m/>
    <m/>
    <m/>
  </r>
  <r>
    <s v="WATERMELONS, SEEDED"/>
    <x v="7"/>
    <m/>
    <s v="CWT"/>
    <s v="RED FLESH"/>
    <x v="172"/>
    <s v="FLORIDA DISTRICTS"/>
    <n v="1200000"/>
    <s v="Truck"/>
    <n v="12000"/>
    <m/>
    <n v="2023"/>
    <m/>
    <m/>
    <m/>
  </r>
  <r>
    <s v="WATERMELONS, SEEDED"/>
    <x v="7"/>
    <m/>
    <s v="CWT"/>
    <s v="RED FLESH"/>
    <x v="259"/>
    <s v="FLORIDA DISTRICTS"/>
    <n v="1280000"/>
    <s v="Truck"/>
    <n v="12800"/>
    <m/>
    <n v="2023"/>
    <m/>
    <m/>
    <m/>
  </r>
  <r>
    <s v="WATERMELONS, SEEDED"/>
    <x v="7"/>
    <m/>
    <s v="CWT"/>
    <s v="RED FLESH"/>
    <x v="260"/>
    <s v="FLORIDA DISTRICTS"/>
    <n v="600000"/>
    <s v="Truck"/>
    <n v="6000"/>
    <m/>
    <n v="2023"/>
    <m/>
    <m/>
    <m/>
  </r>
  <r>
    <s v="WATERMELONS, SEEDED"/>
    <x v="7"/>
    <m/>
    <s v="CWT"/>
    <s v="RED FLESH"/>
    <x v="231"/>
    <s v="FLORIDA DISTRICTS"/>
    <n v="1680000"/>
    <s v="Truck"/>
    <n v="16800"/>
    <m/>
    <n v="2023"/>
    <m/>
    <m/>
    <m/>
  </r>
  <r>
    <s v="WATERMELONS, SEEDED"/>
    <x v="7"/>
    <m/>
    <s v="CWT"/>
    <s v="RED FLESH"/>
    <x v="173"/>
    <s v="FLORIDA DISTRICTS"/>
    <n v="2280000"/>
    <s v="Truck"/>
    <n v="22800"/>
    <m/>
    <n v="2023"/>
    <m/>
    <m/>
    <m/>
  </r>
  <r>
    <s v="WATERMELONS, SEEDED"/>
    <x v="7"/>
    <m/>
    <s v="CWT"/>
    <s v="RED FLESH"/>
    <x v="174"/>
    <s v="FLORIDA DISTRICTS"/>
    <n v="1600000"/>
    <s v="Truck"/>
    <n v="16000"/>
    <m/>
    <n v="2023"/>
    <m/>
    <m/>
    <m/>
  </r>
  <r>
    <s v="WATERMELONS, SEEDED"/>
    <x v="7"/>
    <m/>
    <s v="CWT"/>
    <s v="RED FLESH"/>
    <x v="155"/>
    <s v="FLORIDA DISTRICTS"/>
    <n v="2080000"/>
    <s v="Truck"/>
    <n v="20800"/>
    <m/>
    <n v="2023"/>
    <m/>
    <m/>
    <m/>
  </r>
  <r>
    <s v="WATERMELONS, SEEDED"/>
    <x v="7"/>
    <m/>
    <s v="CWT"/>
    <s v="RED FLESH"/>
    <x v="175"/>
    <s v="FLORIDA DISTRICTS"/>
    <n v="2600000"/>
    <s v="Truck"/>
    <n v="26000"/>
    <m/>
    <n v="2023"/>
    <m/>
    <m/>
    <m/>
  </r>
  <r>
    <s v="WATERMELONS, SEEDED"/>
    <x v="7"/>
    <m/>
    <s v="CWT"/>
    <s v="RED FLESH"/>
    <x v="261"/>
    <s v="FLORIDA DISTRICTS"/>
    <n v="2040000"/>
    <s v="Truck"/>
    <n v="20400"/>
    <m/>
    <n v="2023"/>
    <m/>
    <m/>
    <m/>
  </r>
  <r>
    <s v="WATERMELONS, SEEDED"/>
    <x v="7"/>
    <m/>
    <s v="CWT"/>
    <s v="RED FLESH"/>
    <x v="262"/>
    <s v="FLORIDA DISTRICTS"/>
    <n v="1400000"/>
    <s v="Truck"/>
    <n v="14000"/>
    <m/>
    <n v="2023"/>
    <m/>
    <m/>
    <m/>
  </r>
  <r>
    <s v="WATERMELONS, SEEDED"/>
    <x v="7"/>
    <m/>
    <s v="CWT"/>
    <s v="RED FLESH"/>
    <x v="263"/>
    <s v="FLORIDA DISTRICTS"/>
    <n v="1680000"/>
    <s v="Truck"/>
    <n v="16800"/>
    <m/>
    <n v="2023"/>
    <m/>
    <m/>
    <m/>
  </r>
  <r>
    <s v="WATERMELONS, SEEDED"/>
    <x v="7"/>
    <m/>
    <s v="CWT"/>
    <s v="RED FLESH"/>
    <x v="176"/>
    <s v="FLORIDA DISTRICTS"/>
    <n v="1800000"/>
    <s v="Truck"/>
    <n v="18000"/>
    <m/>
    <n v="2023"/>
    <m/>
    <m/>
    <m/>
  </r>
  <r>
    <s v="WATERMELONS, SEEDED"/>
    <x v="7"/>
    <m/>
    <s v="CWT"/>
    <s v="RED FLESH"/>
    <x v="177"/>
    <s v="FLORIDA DISTRICTS"/>
    <n v="2040000"/>
    <s v="Truck"/>
    <n v="20400"/>
    <m/>
    <n v="2023"/>
    <m/>
    <m/>
    <m/>
  </r>
  <r>
    <s v="WATERMELONS, SEEDED"/>
    <x v="7"/>
    <m/>
    <s v="CWT"/>
    <s v="RED FLESH"/>
    <x v="178"/>
    <s v="FLORIDA DISTRICTS"/>
    <n v="1760000"/>
    <s v="Truck"/>
    <n v="17600"/>
    <m/>
    <n v="2023"/>
    <m/>
    <m/>
    <m/>
  </r>
  <r>
    <s v="WATERMELONS, SEEDED"/>
    <x v="7"/>
    <m/>
    <s v="CWT"/>
    <s v="RED FLESH"/>
    <x v="179"/>
    <s v="FLORIDA DISTRICTS"/>
    <n v="1880000"/>
    <s v="Truck"/>
    <n v="18800"/>
    <m/>
    <n v="2023"/>
    <m/>
    <m/>
    <m/>
  </r>
  <r>
    <s v="WATERMELONS, SEEDED"/>
    <x v="7"/>
    <m/>
    <s v="CWT"/>
    <s v="RED FLESH"/>
    <x v="264"/>
    <s v="FLORIDA DISTRICTS"/>
    <n v="1360000"/>
    <s v="Truck"/>
    <n v="13600"/>
    <m/>
    <n v="2023"/>
    <m/>
    <m/>
    <m/>
  </r>
  <r>
    <s v="WATERMELONS, SEEDED"/>
    <x v="7"/>
    <m/>
    <s v="CWT"/>
    <s v="RED FLESH"/>
    <x v="265"/>
    <s v="FLORIDA DISTRICTS"/>
    <n v="440000"/>
    <s v="Truck"/>
    <n v="4400"/>
    <m/>
    <n v="2023"/>
    <m/>
    <m/>
    <m/>
  </r>
  <r>
    <s v="WATERMELONS, SEEDED"/>
    <x v="7"/>
    <m/>
    <s v="CWT"/>
    <s v="RED FLESH"/>
    <x v="266"/>
    <s v="FLORIDA DISTRICTS"/>
    <n v="1080000"/>
    <s v="Truck"/>
    <n v="10800"/>
    <m/>
    <n v="2023"/>
    <m/>
    <m/>
    <m/>
  </r>
  <r>
    <s v="WATERMELONS, SEEDED"/>
    <x v="7"/>
    <m/>
    <s v="CWT"/>
    <s v="RED FLESH"/>
    <x v="267"/>
    <s v="FLORIDA DISTRICTS"/>
    <n v="1400000"/>
    <s v="Truck"/>
    <n v="14000"/>
    <m/>
    <n v="2023"/>
    <m/>
    <m/>
    <m/>
  </r>
  <r>
    <s v="WATERMELONS, SEEDED"/>
    <x v="7"/>
    <m/>
    <s v="CWT"/>
    <s v="RED FLESH"/>
    <x v="180"/>
    <s v="FLORIDA DISTRICTS"/>
    <n v="1600000"/>
    <s v="Truck"/>
    <n v="16000"/>
    <m/>
    <n v="2023"/>
    <m/>
    <m/>
    <m/>
  </r>
  <r>
    <s v="WATERMELONS, SEEDED"/>
    <x v="7"/>
    <m/>
    <s v="CWT"/>
    <s v="RED FLESH"/>
    <x v="181"/>
    <s v="FLORIDA DISTRICTS"/>
    <n v="1400000"/>
    <s v="Truck"/>
    <n v="14000"/>
    <m/>
    <n v="2023"/>
    <m/>
    <m/>
    <m/>
  </r>
  <r>
    <s v="WATERMELONS, SEEDED"/>
    <x v="7"/>
    <m/>
    <s v="CWT"/>
    <s v="RED FLESH"/>
    <x v="182"/>
    <s v="FLORIDA DISTRICTS"/>
    <n v="1920000"/>
    <s v="Truck"/>
    <n v="19200"/>
    <m/>
    <n v="2023"/>
    <m/>
    <m/>
    <m/>
  </r>
  <r>
    <s v="WATERMELONS, SEEDED"/>
    <x v="7"/>
    <m/>
    <s v="CWT"/>
    <s v="RED FLESH"/>
    <x v="268"/>
    <s v="FLORIDA DISTRICTS"/>
    <n v="960000"/>
    <s v="Truck"/>
    <n v="9600"/>
    <m/>
    <n v="2023"/>
    <m/>
    <m/>
    <m/>
  </r>
  <r>
    <s v="WATERMELONS, SEEDED"/>
    <x v="7"/>
    <m/>
    <s v="CWT"/>
    <s v="RED FLESH"/>
    <x v="269"/>
    <s v="FLORIDA DISTRICTS"/>
    <n v="440000"/>
    <s v="Truck"/>
    <n v="4400"/>
    <m/>
    <n v="2023"/>
    <m/>
    <m/>
    <m/>
  </r>
  <r>
    <s v="WATERMELONS, SEEDED"/>
    <x v="7"/>
    <m/>
    <s v="CWT"/>
    <s v="RED FLESH"/>
    <x v="183"/>
    <s v="FLORIDA DISTRICTS"/>
    <n v="1640000"/>
    <s v="Truck"/>
    <n v="16400"/>
    <m/>
    <n v="2023"/>
    <m/>
    <m/>
    <m/>
  </r>
  <r>
    <s v="WATERMELONS, SEEDED"/>
    <x v="7"/>
    <m/>
    <s v="CWT"/>
    <s v="RED FLESH"/>
    <x v="270"/>
    <s v="FLORIDA DISTRICTS"/>
    <n v="1760000"/>
    <s v="Truck"/>
    <n v="17600"/>
    <m/>
    <n v="2023"/>
    <m/>
    <m/>
    <m/>
  </r>
  <r>
    <s v="WATERMELONS, SEEDED"/>
    <x v="7"/>
    <m/>
    <s v="CWT"/>
    <s v="RED FLESH"/>
    <x v="184"/>
    <s v="FLORIDA DISTRICTS"/>
    <n v="1760000"/>
    <s v="Truck"/>
    <n v="17600"/>
    <m/>
    <n v="2023"/>
    <m/>
    <m/>
    <m/>
  </r>
  <r>
    <s v="WATERMELONS, SEEDED"/>
    <x v="7"/>
    <m/>
    <s v="CWT"/>
    <s v="RED FLESH"/>
    <x v="185"/>
    <s v="FLORIDA DISTRICTS"/>
    <n v="1840000"/>
    <s v="Truck"/>
    <n v="18400"/>
    <m/>
    <n v="2023"/>
    <m/>
    <m/>
    <m/>
  </r>
  <r>
    <s v="WATERMELONS, SEEDED"/>
    <x v="7"/>
    <m/>
    <s v="CWT"/>
    <s v="RED FLESH"/>
    <x v="232"/>
    <s v="FLORIDA DISTRICTS"/>
    <n v="1920000"/>
    <s v="Truck"/>
    <n v="19200"/>
    <m/>
    <n v="2023"/>
    <m/>
    <m/>
    <m/>
  </r>
  <r>
    <s v="WATERMELONS, SEEDED"/>
    <x v="7"/>
    <m/>
    <s v="CWT"/>
    <s v="RED FLESH"/>
    <x v="271"/>
    <s v="FLORIDA DISTRICTS"/>
    <n v="1920000"/>
    <s v="Truck"/>
    <n v="19200"/>
    <m/>
    <n v="2023"/>
    <m/>
    <m/>
    <m/>
  </r>
  <r>
    <s v="WATERMELONS, SEEDED"/>
    <x v="7"/>
    <m/>
    <s v="CWT"/>
    <s v="RED FLESH"/>
    <x v="272"/>
    <s v="FLORIDA DISTRICTS"/>
    <n v="1000000"/>
    <s v="Truck"/>
    <n v="10000"/>
    <m/>
    <n v="2023"/>
    <m/>
    <m/>
    <m/>
  </r>
  <r>
    <s v="WATERMELONS, SEEDED"/>
    <x v="7"/>
    <m/>
    <s v="CWT"/>
    <s v="RED FLESH"/>
    <x v="186"/>
    <s v="FLORIDA DISTRICTS"/>
    <n v="2040000"/>
    <s v="Truck"/>
    <n v="20400"/>
    <m/>
    <n v="2023"/>
    <m/>
    <m/>
    <m/>
  </r>
  <r>
    <s v="WATERMELONS, SEEDED"/>
    <x v="7"/>
    <m/>
    <s v="CWT"/>
    <s v="RED FLESH"/>
    <x v="273"/>
    <s v="FLORIDA DISTRICTS"/>
    <n v="1760000"/>
    <s v="Truck"/>
    <n v="17600"/>
    <m/>
    <n v="2023"/>
    <m/>
    <m/>
    <m/>
  </r>
  <r>
    <s v="WATERMELONS, SEEDED"/>
    <x v="7"/>
    <m/>
    <s v="CWT"/>
    <s v="RED FLESH"/>
    <x v="274"/>
    <s v="FLORIDA DISTRICTS"/>
    <n v="1680000"/>
    <s v="Truck"/>
    <n v="16800"/>
    <m/>
    <n v="2023"/>
    <m/>
    <m/>
    <m/>
  </r>
  <r>
    <s v="WATERMELONS, SEEDED"/>
    <x v="7"/>
    <m/>
    <s v="CWT"/>
    <s v="RED FLESH"/>
    <x v="187"/>
    <s v="FLORIDA DISTRICTS"/>
    <n v="1960000"/>
    <s v="Truck"/>
    <n v="19600"/>
    <m/>
    <n v="2023"/>
    <m/>
    <m/>
    <m/>
  </r>
  <r>
    <s v="WATERMELONS, SEEDED"/>
    <x v="7"/>
    <m/>
    <s v="CWT"/>
    <s v="RED FLESH"/>
    <x v="188"/>
    <s v="FLORIDA DISTRICTS"/>
    <n v="2040000"/>
    <s v="Truck"/>
    <n v="20400"/>
    <m/>
    <n v="2023"/>
    <m/>
    <m/>
    <m/>
  </r>
  <r>
    <s v="WATERMELONS, SEEDED"/>
    <x v="7"/>
    <m/>
    <s v="CWT"/>
    <s v="RED FLESH"/>
    <x v="275"/>
    <s v="FLORIDA DISTRICTS"/>
    <n v="1600000"/>
    <s v="Truck"/>
    <n v="16000"/>
    <m/>
    <n v="2023"/>
    <m/>
    <m/>
    <m/>
  </r>
  <r>
    <s v="WATERMELONS, SEEDED"/>
    <x v="7"/>
    <m/>
    <s v="CWT"/>
    <s v="RED FLESH"/>
    <x v="276"/>
    <s v="FLORIDA DISTRICTS"/>
    <n v="1160000"/>
    <s v="Truck"/>
    <n v="11600"/>
    <m/>
    <n v="2023"/>
    <m/>
    <m/>
    <m/>
  </r>
  <r>
    <s v="WATERMELONS, SEEDED"/>
    <x v="7"/>
    <m/>
    <s v="CWT"/>
    <s v="RED FLESH"/>
    <x v="277"/>
    <s v="FLORIDA DISTRICTS"/>
    <n v="1600000"/>
    <s v="Truck"/>
    <n v="16000"/>
    <m/>
    <n v="2023"/>
    <m/>
    <m/>
    <m/>
  </r>
  <r>
    <s v="WATERMELONS, SEEDED"/>
    <x v="7"/>
    <m/>
    <s v="CWT"/>
    <s v="RED FLESH"/>
    <x v="278"/>
    <s v="FLORIDA DISTRICTS"/>
    <n v="1760000"/>
    <s v="Truck"/>
    <n v="17600"/>
    <m/>
    <n v="2023"/>
    <m/>
    <m/>
    <m/>
  </r>
  <r>
    <s v="WATERMELONS, SEEDED"/>
    <x v="7"/>
    <m/>
    <s v="CWT"/>
    <s v="RED FLESH"/>
    <x v="189"/>
    <s v="FLORIDA DISTRICTS"/>
    <n v="1960000"/>
    <s v="Truck"/>
    <n v="19600"/>
    <m/>
    <n v="2023"/>
    <m/>
    <m/>
    <m/>
  </r>
  <r>
    <s v="WATERMELONS, SEEDED"/>
    <x v="7"/>
    <m/>
    <s v="CWT"/>
    <s v="RED FLESH"/>
    <x v="190"/>
    <s v="FLORIDA DISTRICTS"/>
    <n v="1760000"/>
    <s v="Truck"/>
    <n v="17600"/>
    <m/>
    <n v="2023"/>
    <m/>
    <m/>
    <m/>
  </r>
  <r>
    <s v="WATERMELONS, SEEDED"/>
    <x v="7"/>
    <m/>
    <s v="CWT"/>
    <s v="RED FLESH"/>
    <x v="191"/>
    <s v="FLORIDA DISTRICTS"/>
    <n v="1480000"/>
    <s v="Truck"/>
    <n v="14800"/>
    <m/>
    <n v="2023"/>
    <m/>
    <m/>
    <m/>
  </r>
  <r>
    <s v="WATERMELONS, SEEDED"/>
    <x v="7"/>
    <m/>
    <s v="CWT"/>
    <s v="RED FLESH"/>
    <x v="279"/>
    <s v="FLORIDA DISTRICTS"/>
    <n v="1200000"/>
    <s v="Truck"/>
    <n v="12000"/>
    <m/>
    <n v="2023"/>
    <m/>
    <m/>
    <m/>
  </r>
  <r>
    <s v="WATERMELONS, SEEDED"/>
    <x v="7"/>
    <m/>
    <s v="CWT"/>
    <s v="RED FLESH"/>
    <x v="280"/>
    <s v="FLORIDA DISTRICTS"/>
    <n v="840000"/>
    <s v="Truck"/>
    <n v="8400"/>
    <m/>
    <n v="2023"/>
    <m/>
    <m/>
    <m/>
  </r>
  <r>
    <s v="WATERMELONS, SEEDED"/>
    <x v="7"/>
    <m/>
    <s v="CWT"/>
    <s v="RED FLESH"/>
    <x v="281"/>
    <s v="FLORIDA DISTRICTS"/>
    <n v="2560000"/>
    <s v="Truck"/>
    <n v="25600"/>
    <m/>
    <n v="2023"/>
    <m/>
    <m/>
    <m/>
  </r>
  <r>
    <s v="WATERMELONS, SEEDED"/>
    <x v="7"/>
    <m/>
    <s v="CWT"/>
    <s v="RED FLESH"/>
    <x v="233"/>
    <s v="FLORIDA DISTRICTS"/>
    <n v="2360000"/>
    <s v="Truck"/>
    <n v="23600"/>
    <m/>
    <n v="2023"/>
    <m/>
    <m/>
    <m/>
  </r>
  <r>
    <s v="WATERMELONS, SEEDED"/>
    <x v="7"/>
    <m/>
    <s v="CWT"/>
    <s v="RED FLESH"/>
    <x v="59"/>
    <s v="FLORIDA DISTRICTS"/>
    <n v="1680000"/>
    <s v="Truck"/>
    <n v="16800"/>
    <m/>
    <n v="2023"/>
    <m/>
    <m/>
    <m/>
  </r>
  <r>
    <s v="WATERMELONS, SEEDED"/>
    <x v="7"/>
    <m/>
    <s v="CWT"/>
    <s v="RED FLESH"/>
    <x v="0"/>
    <s v="FLORIDA DISTRICTS"/>
    <n v="1600000"/>
    <s v="Truck"/>
    <n v="16000"/>
    <m/>
    <n v="2023"/>
    <m/>
    <m/>
    <m/>
  </r>
  <r>
    <s v="WATERMELONS, SEEDED"/>
    <x v="7"/>
    <m/>
    <s v="CWT"/>
    <s v="RED FLESH"/>
    <x v="1"/>
    <s v="FLORIDA DISTRICTS"/>
    <n v="1760000"/>
    <s v="Truck"/>
    <n v="17600"/>
    <m/>
    <n v="2023"/>
    <m/>
    <m/>
    <m/>
  </r>
  <r>
    <s v="WATERMELONS, SEEDED"/>
    <x v="7"/>
    <m/>
    <s v="CWT"/>
    <s v="RED FLESH"/>
    <x v="2"/>
    <s v="FLORIDA DISTRICTS"/>
    <n v="1000000"/>
    <s v="Truck"/>
    <n v="10000"/>
    <m/>
    <n v="2023"/>
    <m/>
    <m/>
    <m/>
  </r>
  <r>
    <s v="WATERMELONS, SEEDED"/>
    <x v="7"/>
    <m/>
    <s v="CWT"/>
    <s v="RED FLESH"/>
    <x v="282"/>
    <s v="FLORIDA DISTRICTS"/>
    <n v="800000"/>
    <s v="Truck"/>
    <n v="8000"/>
    <m/>
    <n v="2023"/>
    <m/>
    <m/>
    <m/>
  </r>
  <r>
    <s v="WATERMELONS, SEEDED"/>
    <x v="7"/>
    <m/>
    <s v="CWT"/>
    <s v="RED FLESH"/>
    <x v="3"/>
    <s v="FLORIDA DISTRICTS"/>
    <n v="1000000"/>
    <s v="Truck"/>
    <n v="10000"/>
    <m/>
    <n v="2023"/>
    <m/>
    <m/>
    <m/>
  </r>
  <r>
    <s v="WATERMELONS, SEEDED"/>
    <x v="7"/>
    <m/>
    <s v="CWT"/>
    <s v="RED FLESH"/>
    <x v="4"/>
    <s v="FLORIDA DISTRICTS"/>
    <n v="1200000"/>
    <s v="Truck"/>
    <n v="12000"/>
    <m/>
    <n v="2023"/>
    <m/>
    <m/>
    <m/>
  </r>
  <r>
    <s v="WATERMELONS, SEEDED"/>
    <x v="7"/>
    <m/>
    <s v="CWT"/>
    <s v="RED FLESH"/>
    <x v="5"/>
    <s v="FLORIDA DISTRICTS"/>
    <n v="1120000"/>
    <s v="Truck"/>
    <n v="11200"/>
    <m/>
    <n v="2023"/>
    <m/>
    <m/>
    <m/>
  </r>
  <r>
    <s v="WATERMELONS, SEEDED"/>
    <x v="7"/>
    <m/>
    <s v="CWT"/>
    <s v="RED FLESH"/>
    <x v="6"/>
    <s v="FLORIDA DISTRICTS"/>
    <n v="1000000"/>
    <s v="Truck"/>
    <n v="10000"/>
    <m/>
    <n v="2023"/>
    <m/>
    <m/>
    <m/>
  </r>
  <r>
    <s v="WATERMELONS, SEEDED"/>
    <x v="7"/>
    <m/>
    <s v="CWT"/>
    <s v="RED FLESH"/>
    <x v="7"/>
    <s v="FLORIDA DISTRICTS"/>
    <n v="960000"/>
    <s v="Truck"/>
    <n v="9600"/>
    <m/>
    <n v="2023"/>
    <m/>
    <m/>
    <m/>
  </r>
  <r>
    <s v="WATERMELONS, SEEDED"/>
    <x v="7"/>
    <m/>
    <s v="CWT"/>
    <s v="RED FLESH"/>
    <x v="8"/>
    <s v="FLORIDA DISTRICTS"/>
    <n v="600000"/>
    <s v="Truck"/>
    <n v="6000"/>
    <m/>
    <n v="2023"/>
    <m/>
    <m/>
    <m/>
  </r>
  <r>
    <s v="WATERMELONS, SEEDED"/>
    <x v="7"/>
    <m/>
    <s v="CWT"/>
    <s v="RED FLESH"/>
    <x v="283"/>
    <s v="FLORIDA DISTRICTS"/>
    <n v="440000"/>
    <s v="Truck"/>
    <n v="4400"/>
    <m/>
    <n v="2023"/>
    <m/>
    <m/>
    <m/>
  </r>
  <r>
    <s v="WATERMELONS, SEEDED"/>
    <x v="7"/>
    <m/>
    <s v="CWT"/>
    <s v="RED FLESH"/>
    <x v="9"/>
    <s v="FLORIDA DISTRICTS"/>
    <n v="1000000"/>
    <s v="Truck"/>
    <n v="10000"/>
    <m/>
    <n v="2023"/>
    <m/>
    <m/>
    <m/>
  </r>
  <r>
    <s v="WATERMELONS, SEEDED"/>
    <x v="7"/>
    <m/>
    <s v="CWT"/>
    <s v="RED FLESH"/>
    <x v="10"/>
    <s v="FLORIDA DISTRICTS"/>
    <n v="1200000"/>
    <s v="Truck"/>
    <n v="12000"/>
    <m/>
    <n v="2023"/>
    <m/>
    <m/>
    <m/>
  </r>
  <r>
    <s v="WATERMELONS, SEEDED"/>
    <x v="7"/>
    <m/>
    <s v="CWT"/>
    <s v="RED FLESH"/>
    <x v="11"/>
    <s v="FLORIDA DISTRICTS"/>
    <n v="1160000"/>
    <s v="Truck"/>
    <n v="11600"/>
    <m/>
    <n v="2023"/>
    <m/>
    <m/>
    <m/>
  </r>
  <r>
    <s v="WATERMELONS, SEEDED"/>
    <x v="7"/>
    <m/>
    <s v="CWT"/>
    <s v="RED FLESH"/>
    <x v="12"/>
    <s v="FLORIDA DISTRICTS"/>
    <n v="680000"/>
    <s v="Truck"/>
    <n v="6800"/>
    <m/>
    <n v="2023"/>
    <m/>
    <m/>
    <m/>
  </r>
  <r>
    <s v="WATERMELONS, SEEDED"/>
    <x v="7"/>
    <m/>
    <s v="CWT"/>
    <s v="RED FLESH"/>
    <x v="13"/>
    <s v="FLORIDA DISTRICTS"/>
    <n v="1000000"/>
    <s v="Truck"/>
    <n v="10000"/>
    <m/>
    <n v="2023"/>
    <m/>
    <m/>
    <m/>
  </r>
  <r>
    <s v="WATERMELONS, SEEDED"/>
    <x v="7"/>
    <m/>
    <s v="CWT"/>
    <s v="RED FLESH"/>
    <x v="14"/>
    <s v="FLORIDA DISTRICTS"/>
    <n v="600000"/>
    <s v="Truck"/>
    <n v="6000"/>
    <m/>
    <n v="2023"/>
    <m/>
    <m/>
    <m/>
  </r>
  <r>
    <s v="WATERMELONS, SEEDED"/>
    <x v="7"/>
    <m/>
    <s v="CWT"/>
    <s v="RED FLESH"/>
    <x v="55"/>
    <s v="FLORIDA DISTRICTS"/>
    <n v="520000"/>
    <s v="Truck"/>
    <n v="5200"/>
    <m/>
    <n v="2023"/>
    <m/>
    <m/>
    <m/>
  </r>
  <r>
    <s v="WATERMELONS, SEEDED"/>
    <x v="7"/>
    <m/>
    <s v="CWT"/>
    <s v="RED FLESH"/>
    <x v="15"/>
    <s v="FLORIDA DISTRICTS"/>
    <n v="480000"/>
    <s v="Truck"/>
    <n v="4800"/>
    <m/>
    <n v="2023"/>
    <m/>
    <m/>
    <m/>
  </r>
  <r>
    <s v="WATERMELONS, SEEDED"/>
    <x v="7"/>
    <m/>
    <s v="CWT"/>
    <s v="RED FLESH"/>
    <x v="16"/>
    <s v="FLORIDA DISTRICTS"/>
    <n v="400000"/>
    <s v="Truck"/>
    <n v="4000"/>
    <m/>
    <n v="2023"/>
    <m/>
    <m/>
    <m/>
  </r>
  <r>
    <s v="WATERMELONS, SEEDED"/>
    <x v="7"/>
    <m/>
    <s v="CWT"/>
    <s v="RED FLESH"/>
    <x v="17"/>
    <s v="FLORIDA DISTRICTS"/>
    <n v="480000"/>
    <s v="Truck"/>
    <n v="4800"/>
    <m/>
    <n v="2023"/>
    <m/>
    <m/>
    <m/>
  </r>
  <r>
    <s v="WATERMELONS, SEEDED"/>
    <x v="7"/>
    <m/>
    <s v="CWT"/>
    <s v="RED FLESH"/>
    <x v="18"/>
    <s v="FLORIDA DISTRICTS"/>
    <n v="360000"/>
    <s v="Truck"/>
    <n v="3600"/>
    <m/>
    <n v="2023"/>
    <m/>
    <m/>
    <m/>
  </r>
  <r>
    <s v="WATERMELONS, SEEDED"/>
    <x v="7"/>
    <m/>
    <s v="CWT"/>
    <s v="RED FLESH"/>
    <x v="19"/>
    <s v="FLORIDA DISTRICTS"/>
    <n v="440000"/>
    <s v="Truck"/>
    <n v="4400"/>
    <m/>
    <n v="2023"/>
    <m/>
    <m/>
    <m/>
  </r>
  <r>
    <s v="WATERMELONS, SEEDED"/>
    <x v="7"/>
    <m/>
    <s v="CWT"/>
    <s v="RED FLESH"/>
    <x v="20"/>
    <s v="FLORIDA DISTRICTS"/>
    <n v="280000"/>
    <s v="Truck"/>
    <n v="2800"/>
    <m/>
    <n v="2023"/>
    <m/>
    <m/>
    <m/>
  </r>
  <r>
    <s v="WATERMELONS, SEEDED"/>
    <x v="7"/>
    <m/>
    <s v="CWT"/>
    <s v="RED FLESH"/>
    <x v="153"/>
    <s v="FLORIDA DISTRICTS"/>
    <n v="280000"/>
    <s v="Truck"/>
    <n v="2800"/>
    <m/>
    <n v="2023"/>
    <m/>
    <m/>
    <m/>
  </r>
  <r>
    <s v="WATERMELONS, SEEDED"/>
    <x v="7"/>
    <m/>
    <s v="CWT"/>
    <s v="RED FLESH"/>
    <x v="21"/>
    <s v="FLORIDA DISTRICTS"/>
    <n v="200000"/>
    <s v="Truck"/>
    <n v="2000"/>
    <m/>
    <n v="2023"/>
    <m/>
    <m/>
    <m/>
  </r>
  <r>
    <s v="WATERMELONS, SEEDED"/>
    <x v="7"/>
    <m/>
    <s v="CWT"/>
    <s v="RED FLESH"/>
    <x v="22"/>
    <s v="FLORIDA DISTRICTS"/>
    <n v="160000"/>
    <s v="Truck"/>
    <n v="1600"/>
    <m/>
    <n v="2023"/>
    <m/>
    <m/>
    <s v="added for 06/20/2023 on 06/24/2023"/>
  </r>
  <r>
    <s v="WATERMELONS, SEEDED"/>
    <x v="7"/>
    <m/>
    <s v="CWT"/>
    <s v="RED FLESH"/>
    <x v="23"/>
    <s v="FLORIDA DISTRICTS"/>
    <n v="160000"/>
    <s v="Truck"/>
    <n v="1600"/>
    <m/>
    <n v="2023"/>
    <m/>
    <m/>
    <m/>
  </r>
  <r>
    <s v="WATERMELONS, SEEDED"/>
    <x v="7"/>
    <m/>
    <s v="CWT"/>
    <s v="RED FLESH"/>
    <x v="24"/>
    <s v="FLORIDA DISTRICTS"/>
    <n v="80000"/>
    <s v="Truck"/>
    <n v="800"/>
    <m/>
    <n v="2023"/>
    <m/>
    <m/>
    <m/>
  </r>
  <r>
    <s v="WATERMELONS, SEEDED"/>
    <x v="7"/>
    <m/>
    <s v="CWT"/>
    <s v="RED FLESH"/>
    <x v="25"/>
    <s v="FLORIDA DISTRICTS"/>
    <n v="80000"/>
    <s v="Truck"/>
    <n v="800"/>
    <m/>
    <n v="2023"/>
    <m/>
    <m/>
    <m/>
  </r>
  <r>
    <s v="WATERMELONS, SEEDED"/>
    <x v="7"/>
    <m/>
    <s v="CWT"/>
    <s v="RED FLESH"/>
    <x v="26"/>
    <s v="FLORIDA DISTRICTS"/>
    <n v="40000"/>
    <s v="Truck"/>
    <n v="400"/>
    <m/>
    <n v="2023"/>
    <m/>
    <m/>
    <m/>
  </r>
  <r>
    <s v="WATERMELONS, SEEDED"/>
    <x v="7"/>
    <m/>
    <s v="CWT"/>
    <s v="RED FLESH"/>
    <x v="29"/>
    <s v="FLORIDA DISTRICTS"/>
    <n v="80000"/>
    <s v="Truck"/>
    <n v="800"/>
    <m/>
    <n v="2023"/>
    <m/>
    <m/>
    <m/>
  </r>
  <r>
    <s v="WATERMELONS, SEEDED"/>
    <x v="7"/>
    <m/>
    <s v="CWT"/>
    <s v="RED FLESH"/>
    <x v="30"/>
    <s v="FLORIDA DISTRICTS"/>
    <n v="80000"/>
    <s v="Truck"/>
    <n v="800"/>
    <m/>
    <n v="2023"/>
    <m/>
    <m/>
    <m/>
  </r>
  <r>
    <s v="WATERMELONS, SEEDED"/>
    <x v="7"/>
    <m/>
    <s v="CWT"/>
    <s v="RED FLESH"/>
    <x v="32"/>
    <s v="FLORIDA DISTRICTS"/>
    <n v="80000"/>
    <s v="Truck"/>
    <n v="800"/>
    <m/>
    <n v="2023"/>
    <m/>
    <m/>
    <m/>
  </r>
  <r>
    <s v="WATERMELONS, SEEDED"/>
    <x v="7"/>
    <m/>
    <s v="CWT"/>
    <s v="RED FLESH"/>
    <x v="33"/>
    <s v="FLORIDA DISTRICTS"/>
    <n v="40000"/>
    <s v="Truck"/>
    <n v="400"/>
    <m/>
    <n v="2023"/>
    <m/>
    <m/>
    <m/>
  </r>
  <r>
    <s v="WATERMELONS, SEEDLESS"/>
    <x v="7"/>
    <m/>
    <s v="CWT"/>
    <s v="RED FLESH"/>
    <x v="161"/>
    <s v="FLORIDA DISTRICTS"/>
    <n v="80000"/>
    <s v="Truck"/>
    <n v="800"/>
    <m/>
    <n v="2023"/>
    <m/>
    <m/>
    <s v="added for 03/17/2023 on 03/20/2023"/>
  </r>
  <r>
    <s v="WATERMELONS, SEEDLESS"/>
    <x v="7"/>
    <m/>
    <s v="CWT"/>
    <s v="RED FLESH"/>
    <x v="284"/>
    <s v="FLORIDA DISTRICTS"/>
    <n v="120000"/>
    <s v="Truck"/>
    <n v="1200"/>
    <m/>
    <n v="2023"/>
    <m/>
    <m/>
    <m/>
  </r>
  <r>
    <s v="WATERMELONS, SEEDLESS"/>
    <x v="7"/>
    <m/>
    <s v="CWT"/>
    <s v="RED FLESH"/>
    <x v="162"/>
    <s v="FLORIDA DISTRICTS"/>
    <n v="200000"/>
    <s v="Truck"/>
    <n v="2000"/>
    <m/>
    <n v="2023"/>
    <m/>
    <m/>
    <s v="added for 03/22/2023 on 03/23/2023"/>
  </r>
  <r>
    <s v="WATERMELONS, SEEDLESS"/>
    <x v="7"/>
    <m/>
    <s v="CWT"/>
    <s v="RED FLESH"/>
    <x v="163"/>
    <s v="FLORIDA DISTRICTS"/>
    <n v="200000"/>
    <s v="Truck"/>
    <n v="2000"/>
    <m/>
    <n v="2023"/>
    <m/>
    <m/>
    <m/>
  </r>
  <r>
    <s v="WATERMELONS, SEEDLESS"/>
    <x v="7"/>
    <m/>
    <s v="CWT"/>
    <s v="RED FLESH"/>
    <x v="164"/>
    <s v="FLORIDA DISTRICTS"/>
    <n v="240000"/>
    <s v="Truck"/>
    <n v="2400"/>
    <m/>
    <n v="2023"/>
    <m/>
    <m/>
    <m/>
  </r>
  <r>
    <s v="WATERMELONS, SEEDLESS"/>
    <x v="7"/>
    <m/>
    <s v="CWT"/>
    <s v="RED FLESH"/>
    <x v="164"/>
    <s v="FLORIDA DISTRICTS"/>
    <n v="200000"/>
    <s v="Truck"/>
    <n v="2000"/>
    <m/>
    <n v="2023"/>
    <m/>
    <m/>
    <s v="added for 03/24/2023 on 03/27/2023"/>
  </r>
  <r>
    <s v="WATERMELONS, SEEDLESS"/>
    <x v="7"/>
    <m/>
    <s v="CWT"/>
    <s v="RED FLESH"/>
    <x v="285"/>
    <s v="FLORIDA DISTRICTS"/>
    <n v="320000"/>
    <s v="Truck"/>
    <n v="3200"/>
    <m/>
    <n v="2023"/>
    <m/>
    <m/>
    <m/>
  </r>
  <r>
    <s v="WATERMELONS, SEEDLESS"/>
    <x v="7"/>
    <m/>
    <s v="CWT"/>
    <s v="RED FLESH"/>
    <x v="285"/>
    <s v="FLORIDA DISTRICTS"/>
    <n v="280000"/>
    <s v="Truck"/>
    <n v="2800"/>
    <m/>
    <n v="2023"/>
    <m/>
    <m/>
    <s v="added for 03/25/2023 on 03/27/2023"/>
  </r>
  <r>
    <s v="WATERMELONS, SEEDLESS"/>
    <x v="7"/>
    <m/>
    <s v="CWT"/>
    <s v="RED FLESH"/>
    <x v="286"/>
    <s v="FLORIDA DISTRICTS"/>
    <n v="320000"/>
    <s v="Truck"/>
    <n v="3200"/>
    <m/>
    <n v="2023"/>
    <m/>
    <m/>
    <m/>
  </r>
  <r>
    <s v="WATERMELONS, SEEDLESS"/>
    <x v="7"/>
    <m/>
    <s v="CWT"/>
    <s v="RED FLESH"/>
    <x v="286"/>
    <s v="FLORIDA DISTRICTS"/>
    <n v="240000"/>
    <s v="Truck"/>
    <n v="2400"/>
    <m/>
    <n v="2023"/>
    <m/>
    <m/>
    <s v="added for 03/26/2023 on 03/27/2023"/>
  </r>
  <r>
    <s v="WATERMELONS, SEEDLESS"/>
    <x v="7"/>
    <m/>
    <s v="CWT"/>
    <s v="RED FLESH"/>
    <x v="229"/>
    <s v="FLORIDA DISTRICTS"/>
    <n v="720000"/>
    <s v="Truck"/>
    <n v="7200"/>
    <m/>
    <n v="2023"/>
    <m/>
    <m/>
    <m/>
  </r>
  <r>
    <s v="WATERMELONS, SEEDLESS"/>
    <x v="7"/>
    <m/>
    <s v="CWT"/>
    <s v="RED FLESH"/>
    <x v="165"/>
    <s v="FLORIDA DISTRICTS"/>
    <n v="720000"/>
    <s v="Truck"/>
    <n v="7200"/>
    <m/>
    <n v="2023"/>
    <m/>
    <m/>
    <m/>
  </r>
  <r>
    <s v="WATERMELONS, SEEDLESS"/>
    <x v="7"/>
    <m/>
    <s v="CWT"/>
    <s v="RED FLESH"/>
    <x v="166"/>
    <s v="FLORIDA DISTRICTS"/>
    <n v="760000"/>
    <s v="Truck"/>
    <n v="7600"/>
    <m/>
    <n v="2023"/>
    <m/>
    <m/>
    <m/>
  </r>
  <r>
    <s v="WATERMELONS, SEEDLESS"/>
    <x v="7"/>
    <m/>
    <s v="CWT"/>
    <s v="RED FLESH"/>
    <x v="167"/>
    <s v="FLORIDA DISTRICTS"/>
    <n v="1000000"/>
    <s v="Truck"/>
    <n v="10000"/>
    <m/>
    <n v="2023"/>
    <m/>
    <m/>
    <m/>
  </r>
  <r>
    <s v="WATERMELONS, SEEDLESS"/>
    <x v="7"/>
    <m/>
    <s v="CWT"/>
    <s v="RED FLESH"/>
    <x v="168"/>
    <s v="FLORIDA DISTRICTS"/>
    <n v="2000000"/>
    <s v="Truck"/>
    <n v="20000"/>
    <m/>
    <n v="2023"/>
    <m/>
    <m/>
    <m/>
  </r>
  <r>
    <s v="WATERMELONS, SEEDLESS"/>
    <x v="7"/>
    <m/>
    <s v="CWT"/>
    <s v="RED FLESH"/>
    <x v="257"/>
    <s v="FLORIDA DISTRICTS"/>
    <n v="3160000"/>
    <s v="Truck"/>
    <n v="31600"/>
    <m/>
    <n v="2023"/>
    <m/>
    <m/>
    <m/>
  </r>
  <r>
    <s v="WATERMELONS, SEEDLESS"/>
    <x v="7"/>
    <m/>
    <s v="CWT"/>
    <s v="RED FLESH"/>
    <x v="258"/>
    <s v="FLORIDA DISTRICTS"/>
    <n v="3560000"/>
    <s v="Truck"/>
    <n v="35600"/>
    <m/>
    <n v="2023"/>
    <m/>
    <m/>
    <m/>
  </r>
  <r>
    <s v="WATERMELONS, SEEDLESS"/>
    <x v="7"/>
    <m/>
    <s v="CWT"/>
    <s v="RED FLESH"/>
    <x v="230"/>
    <s v="FLORIDA DISTRICTS"/>
    <n v="3800000"/>
    <s v="Truck"/>
    <n v="38000"/>
    <m/>
    <n v="2023"/>
    <m/>
    <m/>
    <m/>
  </r>
  <r>
    <s v="WATERMELONS, SEEDLESS"/>
    <x v="7"/>
    <m/>
    <s v="CWT"/>
    <s v="RED FLESH"/>
    <x v="169"/>
    <s v="FLORIDA DISTRICTS"/>
    <n v="5000000"/>
    <s v="Truck"/>
    <n v="50000"/>
    <m/>
    <n v="2023"/>
    <m/>
    <m/>
    <m/>
  </r>
  <r>
    <s v="WATERMELONS, SEEDLESS"/>
    <x v="7"/>
    <m/>
    <s v="CWT"/>
    <s v="RED FLESH"/>
    <x v="170"/>
    <s v="FLORIDA DISTRICTS"/>
    <n v="6360000"/>
    <s v="Truck"/>
    <n v="63600"/>
    <m/>
    <n v="2023"/>
    <m/>
    <m/>
    <m/>
  </r>
  <r>
    <s v="WATERMELONS, SEEDLESS"/>
    <x v="7"/>
    <m/>
    <s v="CWT"/>
    <s v="RED FLESH"/>
    <x v="171"/>
    <s v="FLORIDA DISTRICTS"/>
    <n v="5760000"/>
    <s v="Truck"/>
    <n v="57600"/>
    <m/>
    <n v="2023"/>
    <m/>
    <m/>
    <m/>
  </r>
  <r>
    <s v="WATERMELONS, SEEDLESS"/>
    <x v="7"/>
    <m/>
    <s v="CWT"/>
    <s v="RED FLESH"/>
    <x v="172"/>
    <s v="FLORIDA DISTRICTS"/>
    <n v="5880000"/>
    <s v="Truck"/>
    <n v="58800"/>
    <m/>
    <n v="2023"/>
    <m/>
    <m/>
    <m/>
  </r>
  <r>
    <s v="WATERMELONS, SEEDLESS"/>
    <x v="7"/>
    <m/>
    <s v="CWT"/>
    <s v="RED FLESH"/>
    <x v="259"/>
    <s v="FLORIDA DISTRICTS"/>
    <n v="6320000"/>
    <s v="Truck"/>
    <n v="63200"/>
    <m/>
    <n v="2023"/>
    <m/>
    <m/>
    <m/>
  </r>
  <r>
    <s v="WATERMELONS, SEEDLESS"/>
    <x v="7"/>
    <m/>
    <s v="CWT"/>
    <s v="RED FLESH"/>
    <x v="260"/>
    <s v="FLORIDA DISTRICTS"/>
    <n v="3000000"/>
    <s v="Truck"/>
    <n v="30000"/>
    <m/>
    <n v="2023"/>
    <m/>
    <m/>
    <m/>
  </r>
  <r>
    <s v="WATERMELONS, SEEDLESS"/>
    <x v="7"/>
    <m/>
    <s v="CWT"/>
    <s v="RED FLESH"/>
    <x v="231"/>
    <s v="FLORIDA DISTRICTS"/>
    <n v="6120000"/>
    <s v="Truck"/>
    <n v="61200"/>
    <m/>
    <n v="2023"/>
    <m/>
    <m/>
    <m/>
  </r>
  <r>
    <s v="WATERMELONS, SEEDLESS"/>
    <x v="7"/>
    <m/>
    <s v="CWT"/>
    <s v="RED FLESH"/>
    <x v="173"/>
    <s v="FLORIDA DISTRICTS"/>
    <n v="6840000"/>
    <s v="Truck"/>
    <n v="68400"/>
    <m/>
    <n v="2023"/>
    <m/>
    <m/>
    <m/>
  </r>
  <r>
    <s v="WATERMELONS, SEEDLESS"/>
    <x v="7"/>
    <m/>
    <s v="CWT"/>
    <s v="RED FLESH"/>
    <x v="174"/>
    <s v="FLORIDA DISTRICTS"/>
    <n v="6400000"/>
    <s v="Truck"/>
    <n v="64000"/>
    <m/>
    <n v="2023"/>
    <m/>
    <m/>
    <m/>
  </r>
  <r>
    <s v="WATERMELONS, SEEDLESS"/>
    <x v="7"/>
    <m/>
    <s v="CWT"/>
    <s v="RED FLESH"/>
    <x v="155"/>
    <s v="FLORIDA DISTRICTS"/>
    <n v="6840000"/>
    <s v="Truck"/>
    <n v="68400"/>
    <m/>
    <n v="2023"/>
    <m/>
    <m/>
    <m/>
  </r>
  <r>
    <s v="WATERMELONS, SEEDLESS"/>
    <x v="7"/>
    <m/>
    <s v="CWT"/>
    <s v="RED FLESH"/>
    <x v="175"/>
    <s v="FLORIDA DISTRICTS"/>
    <n v="8400000"/>
    <s v="Truck"/>
    <n v="84000"/>
    <m/>
    <n v="2023"/>
    <m/>
    <m/>
    <m/>
  </r>
  <r>
    <s v="WATERMELONS, SEEDLESS"/>
    <x v="7"/>
    <m/>
    <s v="CWT"/>
    <s v="RED FLESH"/>
    <x v="261"/>
    <s v="FLORIDA DISTRICTS"/>
    <n v="9320000"/>
    <s v="Truck"/>
    <n v="93200"/>
    <m/>
    <n v="2023"/>
    <m/>
    <m/>
    <m/>
  </r>
  <r>
    <s v="WATERMELONS, SEEDLESS"/>
    <x v="7"/>
    <m/>
    <s v="CWT"/>
    <s v="RED FLESH"/>
    <x v="262"/>
    <s v="FLORIDA DISTRICTS"/>
    <n v="7000000"/>
    <s v="Truck"/>
    <n v="70000"/>
    <m/>
    <n v="2023"/>
    <m/>
    <m/>
    <m/>
  </r>
  <r>
    <s v="WATERMELONS, SEEDLESS"/>
    <x v="7"/>
    <m/>
    <s v="CWT"/>
    <s v="RED FLESH"/>
    <x v="263"/>
    <s v="FLORIDA DISTRICTS"/>
    <n v="9720000"/>
    <s v="Truck"/>
    <n v="97200"/>
    <m/>
    <n v="2023"/>
    <m/>
    <m/>
    <m/>
  </r>
  <r>
    <s v="WATERMELONS, SEEDLESS"/>
    <x v="7"/>
    <m/>
    <s v="CWT"/>
    <s v="RED FLESH"/>
    <x v="176"/>
    <s v="FLORIDA DISTRICTS"/>
    <n v="11520000"/>
    <s v="Truck"/>
    <n v="115200"/>
    <m/>
    <n v="2023"/>
    <m/>
    <m/>
    <m/>
  </r>
  <r>
    <s v="WATERMELONS, SEEDLESS"/>
    <x v="7"/>
    <m/>
    <s v="CWT"/>
    <s v="RED FLESH"/>
    <x v="177"/>
    <s v="FLORIDA DISTRICTS"/>
    <n v="10840000"/>
    <s v="Truck"/>
    <n v="108400"/>
    <m/>
    <n v="2023"/>
    <m/>
    <m/>
    <m/>
  </r>
  <r>
    <s v="WATERMELONS, SEEDLESS"/>
    <x v="7"/>
    <m/>
    <s v="CWT"/>
    <s v="RED FLESH"/>
    <x v="178"/>
    <s v="FLORIDA DISTRICTS"/>
    <n v="10320000"/>
    <s v="Truck"/>
    <n v="103200"/>
    <m/>
    <n v="2023"/>
    <m/>
    <m/>
    <m/>
  </r>
  <r>
    <s v="WATERMELONS, SEEDLESS"/>
    <x v="7"/>
    <m/>
    <s v="CWT"/>
    <s v="RED FLESH"/>
    <x v="179"/>
    <s v="FLORIDA DISTRICTS"/>
    <n v="10720000"/>
    <s v="Truck"/>
    <n v="107200"/>
    <m/>
    <n v="2023"/>
    <m/>
    <m/>
    <m/>
  </r>
  <r>
    <s v="WATERMELONS, SEEDLESS"/>
    <x v="7"/>
    <m/>
    <s v="CWT"/>
    <s v="RED FLESH"/>
    <x v="264"/>
    <s v="FLORIDA DISTRICTS"/>
    <n v="10400000"/>
    <s v="Truck"/>
    <n v="104000"/>
    <m/>
    <n v="2023"/>
    <m/>
    <m/>
    <m/>
  </r>
  <r>
    <s v="WATERMELONS, SEEDLESS"/>
    <x v="7"/>
    <m/>
    <s v="CWT"/>
    <s v="RED FLESH"/>
    <x v="265"/>
    <s v="FLORIDA DISTRICTS"/>
    <n v="6200000"/>
    <s v="Truck"/>
    <n v="62000"/>
    <m/>
    <n v="2023"/>
    <m/>
    <m/>
    <m/>
  </r>
  <r>
    <s v="WATERMELONS, SEEDLESS"/>
    <x v="7"/>
    <m/>
    <s v="CWT"/>
    <s v="RED FLESH"/>
    <x v="266"/>
    <s v="FLORIDA DISTRICTS"/>
    <n v="8200000"/>
    <s v="Truck"/>
    <n v="82000"/>
    <m/>
    <n v="2023"/>
    <m/>
    <m/>
    <m/>
  </r>
  <r>
    <s v="WATERMELONS, SEEDLESS"/>
    <x v="7"/>
    <m/>
    <s v="CWT"/>
    <s v="RED FLESH"/>
    <x v="267"/>
    <s v="FLORIDA DISTRICTS"/>
    <n v="9400000"/>
    <s v="Truck"/>
    <n v="94000"/>
    <m/>
    <n v="2023"/>
    <m/>
    <m/>
    <m/>
  </r>
  <r>
    <s v="WATERMELONS, SEEDLESS"/>
    <x v="7"/>
    <m/>
    <s v="CWT"/>
    <s v="RED FLESH"/>
    <x v="180"/>
    <s v="FLORIDA DISTRICTS"/>
    <n v="9000000"/>
    <s v="Truck"/>
    <n v="90000"/>
    <m/>
    <n v="2023"/>
    <m/>
    <m/>
    <m/>
  </r>
  <r>
    <s v="WATERMELONS, SEEDLESS"/>
    <x v="7"/>
    <m/>
    <s v="CWT"/>
    <s v="RED FLESH"/>
    <x v="181"/>
    <s v="FLORIDA DISTRICTS"/>
    <n v="9640000"/>
    <s v="Truck"/>
    <n v="96400"/>
    <m/>
    <n v="2023"/>
    <m/>
    <m/>
    <m/>
  </r>
  <r>
    <s v="WATERMELONS, SEEDLESS"/>
    <x v="7"/>
    <m/>
    <s v="CWT"/>
    <s v="RED FLESH"/>
    <x v="182"/>
    <s v="FLORIDA DISTRICTS"/>
    <n v="9920000"/>
    <s v="Truck"/>
    <n v="99200"/>
    <m/>
    <n v="2023"/>
    <m/>
    <m/>
    <m/>
  </r>
  <r>
    <s v="WATERMELONS, SEEDLESS"/>
    <x v="7"/>
    <m/>
    <s v="CWT"/>
    <s v="RED FLESH"/>
    <x v="268"/>
    <s v="FLORIDA DISTRICTS"/>
    <n v="9080000"/>
    <s v="Truck"/>
    <n v="90800"/>
    <m/>
    <n v="2023"/>
    <m/>
    <m/>
    <m/>
  </r>
  <r>
    <s v="WATERMELONS, SEEDLESS"/>
    <x v="7"/>
    <m/>
    <s v="CWT"/>
    <s v="RED FLESH"/>
    <x v="269"/>
    <s v="FLORIDA DISTRICTS"/>
    <n v="7200000"/>
    <s v="Truck"/>
    <n v="72000"/>
    <m/>
    <n v="2023"/>
    <m/>
    <m/>
    <m/>
  </r>
  <r>
    <s v="WATERMELONS, SEEDLESS"/>
    <x v="7"/>
    <m/>
    <s v="CWT"/>
    <s v="RED FLESH"/>
    <x v="183"/>
    <s v="FLORIDA DISTRICTS"/>
    <n v="10600000"/>
    <s v="Truck"/>
    <n v="106000"/>
    <m/>
    <n v="2023"/>
    <m/>
    <m/>
    <m/>
  </r>
  <r>
    <s v="WATERMELONS, SEEDLESS"/>
    <x v="7"/>
    <m/>
    <s v="CWT"/>
    <s v="RED FLESH"/>
    <x v="270"/>
    <s v="FLORIDA DISTRICTS"/>
    <n v="10760000"/>
    <s v="Truck"/>
    <n v="107600"/>
    <m/>
    <n v="2023"/>
    <m/>
    <m/>
    <m/>
  </r>
  <r>
    <s v="WATERMELONS, SEEDLESS"/>
    <x v="7"/>
    <m/>
    <s v="CWT"/>
    <s v="RED FLESH"/>
    <x v="184"/>
    <s v="FLORIDA DISTRICTS"/>
    <n v="10840000"/>
    <s v="Truck"/>
    <n v="108400"/>
    <m/>
    <n v="2023"/>
    <m/>
    <m/>
    <m/>
  </r>
  <r>
    <s v="WATERMELONS, SEEDLESS"/>
    <x v="7"/>
    <m/>
    <s v="CWT"/>
    <s v="RED FLESH"/>
    <x v="185"/>
    <s v="FLORIDA DISTRICTS"/>
    <n v="10680000"/>
    <s v="Truck"/>
    <n v="106800"/>
    <m/>
    <n v="2023"/>
    <m/>
    <m/>
    <m/>
  </r>
  <r>
    <s v="WATERMELONS, SEEDLESS"/>
    <x v="7"/>
    <m/>
    <s v="CWT"/>
    <s v="RED FLESH"/>
    <x v="232"/>
    <s v="FLORIDA DISTRICTS"/>
    <n v="12040000"/>
    <s v="Truck"/>
    <n v="120400"/>
    <m/>
    <n v="2023"/>
    <m/>
    <m/>
    <m/>
  </r>
  <r>
    <s v="WATERMELONS, SEEDLESS"/>
    <x v="7"/>
    <m/>
    <s v="CWT"/>
    <s v="RED FLESH"/>
    <x v="271"/>
    <s v="FLORIDA DISTRICTS"/>
    <n v="12680000"/>
    <s v="Truck"/>
    <n v="126800"/>
    <m/>
    <n v="2023"/>
    <m/>
    <m/>
    <m/>
  </r>
  <r>
    <s v="WATERMELONS, SEEDLESS"/>
    <x v="7"/>
    <m/>
    <s v="CWT"/>
    <s v="RED FLESH"/>
    <x v="272"/>
    <s v="FLORIDA DISTRICTS"/>
    <n v="11000000"/>
    <s v="Truck"/>
    <n v="110000"/>
    <m/>
    <n v="2023"/>
    <m/>
    <m/>
    <m/>
  </r>
  <r>
    <s v="WATERMELONS, SEEDLESS"/>
    <x v="7"/>
    <m/>
    <s v="CWT"/>
    <s v="RED FLESH"/>
    <x v="186"/>
    <s v="FLORIDA DISTRICTS"/>
    <n v="14400000"/>
    <s v="Truck"/>
    <n v="144000"/>
    <m/>
    <n v="2023"/>
    <m/>
    <m/>
    <m/>
  </r>
  <r>
    <s v="WATERMELONS, SEEDLESS"/>
    <x v="7"/>
    <m/>
    <s v="CWT"/>
    <s v="RED FLESH"/>
    <x v="273"/>
    <s v="FLORIDA DISTRICTS"/>
    <n v="15200000"/>
    <s v="Truck"/>
    <n v="152000"/>
    <m/>
    <n v="2023"/>
    <m/>
    <m/>
    <m/>
  </r>
  <r>
    <s v="WATERMELONS, SEEDLESS"/>
    <x v="7"/>
    <m/>
    <s v="CWT"/>
    <s v="RED FLESH"/>
    <x v="274"/>
    <s v="FLORIDA DISTRICTS"/>
    <n v="15000000"/>
    <s v="Truck"/>
    <n v="150000"/>
    <m/>
    <n v="2023"/>
    <m/>
    <m/>
    <m/>
  </r>
  <r>
    <s v="WATERMELONS, SEEDLESS"/>
    <x v="7"/>
    <m/>
    <s v="CWT"/>
    <s v="RED FLESH"/>
    <x v="187"/>
    <s v="FLORIDA DISTRICTS"/>
    <n v="19520000"/>
    <s v="Truck"/>
    <n v="195200"/>
    <m/>
    <n v="2023"/>
    <m/>
    <m/>
    <m/>
  </r>
  <r>
    <s v="WATERMELONS, SEEDLESS"/>
    <x v="7"/>
    <m/>
    <s v="CWT"/>
    <s v="RED FLESH"/>
    <x v="188"/>
    <s v="FLORIDA DISTRICTS"/>
    <n v="18080000"/>
    <s v="Truck"/>
    <n v="180800"/>
    <m/>
    <n v="2023"/>
    <m/>
    <m/>
    <m/>
  </r>
  <r>
    <s v="WATERMELONS, SEEDLESS"/>
    <x v="7"/>
    <m/>
    <s v="CWT"/>
    <s v="RED FLESH"/>
    <x v="275"/>
    <s v="FLORIDA DISTRICTS"/>
    <n v="16080000"/>
    <s v="Truck"/>
    <n v="160800"/>
    <m/>
    <n v="2023"/>
    <m/>
    <m/>
    <m/>
  </r>
  <r>
    <s v="WATERMELONS, SEEDLESS"/>
    <x v="7"/>
    <m/>
    <s v="CWT"/>
    <s v="RED FLESH"/>
    <x v="276"/>
    <s v="FLORIDA DISTRICTS"/>
    <n v="12120000"/>
    <s v="Truck"/>
    <n v="121200"/>
    <m/>
    <n v="2023"/>
    <m/>
    <m/>
    <m/>
  </r>
  <r>
    <s v="WATERMELONS, SEEDLESS"/>
    <x v="7"/>
    <m/>
    <s v="CWT"/>
    <s v="RED FLESH"/>
    <x v="277"/>
    <s v="FLORIDA DISTRICTS"/>
    <n v="15920000"/>
    <s v="Truck"/>
    <n v="159200"/>
    <m/>
    <n v="2023"/>
    <m/>
    <m/>
    <m/>
  </r>
  <r>
    <s v="WATERMELONS, SEEDLESS"/>
    <x v="7"/>
    <m/>
    <s v="CWT"/>
    <s v="RED FLESH"/>
    <x v="278"/>
    <s v="FLORIDA DISTRICTS"/>
    <n v="14800000"/>
    <s v="Truck"/>
    <n v="148000"/>
    <m/>
    <n v="2023"/>
    <m/>
    <m/>
    <m/>
  </r>
  <r>
    <s v="WATERMELONS, SEEDLESS"/>
    <x v="7"/>
    <m/>
    <s v="CWT"/>
    <s v="RED FLESH"/>
    <x v="189"/>
    <s v="FLORIDA DISTRICTS"/>
    <n v="16040000"/>
    <s v="Truck"/>
    <n v="160400"/>
    <m/>
    <n v="2023"/>
    <m/>
    <m/>
    <m/>
  </r>
  <r>
    <s v="WATERMELONS, SEEDLESS"/>
    <x v="7"/>
    <m/>
    <s v="CWT"/>
    <s v="RED FLESH"/>
    <x v="190"/>
    <s v="FLORIDA DISTRICTS"/>
    <n v="16000000"/>
    <s v="Truck"/>
    <n v="160000"/>
    <m/>
    <n v="2023"/>
    <m/>
    <m/>
    <m/>
  </r>
  <r>
    <s v="WATERMELONS, SEEDLESS"/>
    <x v="7"/>
    <m/>
    <s v="CWT"/>
    <s v="RED FLESH"/>
    <x v="191"/>
    <s v="FLORIDA DISTRICTS"/>
    <n v="14280000"/>
    <s v="Truck"/>
    <n v="142800"/>
    <m/>
    <n v="2023"/>
    <m/>
    <m/>
    <m/>
  </r>
  <r>
    <s v="WATERMELONS, SEEDLESS"/>
    <x v="7"/>
    <m/>
    <s v="CWT"/>
    <s v="RED FLESH"/>
    <x v="279"/>
    <s v="FLORIDA DISTRICTS"/>
    <n v="14040000"/>
    <s v="Truck"/>
    <n v="140400"/>
    <m/>
    <n v="2023"/>
    <m/>
    <m/>
    <m/>
  </r>
  <r>
    <s v="WATERMELONS, SEEDLESS"/>
    <x v="7"/>
    <m/>
    <s v="CWT"/>
    <s v="RED FLESH"/>
    <x v="280"/>
    <s v="FLORIDA DISTRICTS"/>
    <n v="11200000"/>
    <s v="Truck"/>
    <n v="112000"/>
    <m/>
    <n v="2023"/>
    <m/>
    <m/>
    <m/>
  </r>
  <r>
    <s v="WATERMELONS, SEEDLESS"/>
    <x v="7"/>
    <m/>
    <s v="CWT"/>
    <s v="RED FLESH"/>
    <x v="281"/>
    <s v="FLORIDA DISTRICTS"/>
    <n v="17080000"/>
    <s v="Truck"/>
    <n v="170800"/>
    <m/>
    <n v="2023"/>
    <m/>
    <m/>
    <m/>
  </r>
  <r>
    <s v="WATERMELONS, SEEDLESS"/>
    <x v="7"/>
    <m/>
    <s v="CWT"/>
    <s v="RED FLESH"/>
    <x v="233"/>
    <s v="FLORIDA DISTRICTS"/>
    <n v="15600000"/>
    <s v="Truck"/>
    <n v="156000"/>
    <m/>
    <n v="2023"/>
    <m/>
    <m/>
    <m/>
  </r>
  <r>
    <s v="WATERMELONS, SEEDLESS"/>
    <x v="7"/>
    <m/>
    <s v="CWT"/>
    <s v="RED FLESH"/>
    <x v="59"/>
    <s v="FLORIDA DISTRICTS"/>
    <n v="15120000"/>
    <s v="Truck"/>
    <n v="151200"/>
    <m/>
    <n v="2023"/>
    <m/>
    <m/>
    <m/>
  </r>
  <r>
    <s v="WATERMELONS, SEEDLESS"/>
    <x v="7"/>
    <m/>
    <s v="CWT"/>
    <s v="RED FLESH"/>
    <x v="0"/>
    <s v="FLORIDA DISTRICTS"/>
    <n v="16320000"/>
    <s v="Truck"/>
    <n v="163200"/>
    <m/>
    <n v="2023"/>
    <m/>
    <m/>
    <m/>
  </r>
  <r>
    <s v="WATERMELONS, SEEDLESS"/>
    <x v="7"/>
    <m/>
    <s v="CWT"/>
    <s v="RED FLESH"/>
    <x v="1"/>
    <s v="FLORIDA DISTRICTS"/>
    <n v="15520000"/>
    <s v="Truck"/>
    <n v="155200"/>
    <m/>
    <n v="2023"/>
    <m/>
    <m/>
    <m/>
  </r>
  <r>
    <s v="WATERMELONS, SEEDLESS"/>
    <x v="7"/>
    <m/>
    <s v="CWT"/>
    <s v="RED FLESH"/>
    <x v="2"/>
    <s v="FLORIDA DISTRICTS"/>
    <n v="14600000"/>
    <s v="Truck"/>
    <n v="146000"/>
    <m/>
    <n v="2023"/>
    <m/>
    <m/>
    <m/>
  </r>
  <r>
    <s v="WATERMELONS, SEEDLESS"/>
    <x v="7"/>
    <m/>
    <s v="CWT"/>
    <s v="RED FLESH"/>
    <x v="282"/>
    <s v="FLORIDA DISTRICTS"/>
    <n v="12800000"/>
    <s v="Truck"/>
    <n v="128000"/>
    <m/>
    <n v="2023"/>
    <m/>
    <m/>
    <m/>
  </r>
  <r>
    <s v="WATERMELONS, SEEDLESS"/>
    <x v="7"/>
    <m/>
    <s v="CWT"/>
    <s v="RED FLESH"/>
    <x v="3"/>
    <s v="FLORIDA DISTRICTS"/>
    <n v="12400000"/>
    <s v="Truck"/>
    <n v="124000"/>
    <m/>
    <n v="2023"/>
    <m/>
    <m/>
    <m/>
  </r>
  <r>
    <s v="WATERMELONS, SEEDLESS"/>
    <x v="7"/>
    <m/>
    <s v="CWT"/>
    <s v="RED FLESH"/>
    <x v="4"/>
    <s v="FLORIDA DISTRICTS"/>
    <n v="12800000"/>
    <s v="Truck"/>
    <n v="128000"/>
    <m/>
    <n v="2023"/>
    <m/>
    <m/>
    <m/>
  </r>
  <r>
    <s v="WATERMELONS, SEEDLESS"/>
    <x v="7"/>
    <m/>
    <s v="CWT"/>
    <s v="RED FLESH"/>
    <x v="5"/>
    <s v="FLORIDA DISTRICTS"/>
    <n v="13880000"/>
    <s v="Truck"/>
    <n v="138800"/>
    <m/>
    <n v="2023"/>
    <m/>
    <m/>
    <m/>
  </r>
  <r>
    <s v="WATERMELONS, SEEDLESS"/>
    <x v="7"/>
    <m/>
    <s v="CWT"/>
    <s v="RED FLESH"/>
    <x v="6"/>
    <s v="FLORIDA DISTRICTS"/>
    <n v="13000000"/>
    <s v="Truck"/>
    <n v="130000"/>
    <m/>
    <n v="2023"/>
    <m/>
    <m/>
    <m/>
  </r>
  <r>
    <s v="WATERMELONS, SEEDLESS"/>
    <x v="7"/>
    <m/>
    <s v="CWT"/>
    <s v="RED FLESH"/>
    <x v="7"/>
    <s v="FLORIDA DISTRICTS"/>
    <n v="12280000"/>
    <s v="Truck"/>
    <n v="122800"/>
    <m/>
    <n v="2023"/>
    <m/>
    <m/>
    <m/>
  </r>
  <r>
    <s v="WATERMELONS, SEEDLESS"/>
    <x v="7"/>
    <m/>
    <s v="CWT"/>
    <s v="RED FLESH"/>
    <x v="8"/>
    <s v="FLORIDA DISTRICTS"/>
    <n v="12040000"/>
    <s v="Truck"/>
    <n v="120400"/>
    <m/>
    <n v="2023"/>
    <m/>
    <m/>
    <m/>
  </r>
  <r>
    <s v="WATERMELONS, SEEDLESS"/>
    <x v="7"/>
    <m/>
    <s v="CWT"/>
    <s v="RED FLESH"/>
    <x v="283"/>
    <s v="FLORIDA DISTRICTS"/>
    <n v="9640000"/>
    <s v="Truck"/>
    <n v="96400"/>
    <m/>
    <n v="2023"/>
    <m/>
    <m/>
    <m/>
  </r>
  <r>
    <s v="WATERMELONS, SEEDLESS"/>
    <x v="7"/>
    <m/>
    <s v="CWT"/>
    <s v="RED FLESH"/>
    <x v="9"/>
    <s v="FLORIDA DISTRICTS"/>
    <n v="12320000"/>
    <s v="Truck"/>
    <n v="123200"/>
    <m/>
    <n v="2023"/>
    <m/>
    <m/>
    <m/>
  </r>
  <r>
    <s v="WATERMELONS, SEEDLESS"/>
    <x v="7"/>
    <m/>
    <s v="CWT"/>
    <s v="RED FLESH"/>
    <x v="10"/>
    <s v="FLORIDA DISTRICTS"/>
    <n v="12040000"/>
    <s v="Truck"/>
    <n v="120400"/>
    <m/>
    <n v="2023"/>
    <m/>
    <m/>
    <m/>
  </r>
  <r>
    <s v="WATERMELONS, SEEDLESS"/>
    <x v="7"/>
    <m/>
    <s v="CWT"/>
    <s v="RED FLESH"/>
    <x v="11"/>
    <s v="FLORIDA DISTRICTS"/>
    <n v="11920000"/>
    <s v="Truck"/>
    <n v="119200"/>
    <m/>
    <n v="2023"/>
    <m/>
    <m/>
    <m/>
  </r>
  <r>
    <s v="WATERMELONS, SEEDLESS"/>
    <x v="7"/>
    <m/>
    <s v="CWT"/>
    <s v="RED FLESH"/>
    <x v="12"/>
    <s v="FLORIDA DISTRICTS"/>
    <n v="11000000"/>
    <s v="Truck"/>
    <n v="110000"/>
    <m/>
    <n v="2023"/>
    <m/>
    <m/>
    <m/>
  </r>
  <r>
    <s v="WATERMELONS, SEEDLESS"/>
    <x v="7"/>
    <m/>
    <s v="CWT"/>
    <s v="RED FLESH"/>
    <x v="13"/>
    <s v="FLORIDA DISTRICTS"/>
    <n v="11400000"/>
    <s v="Truck"/>
    <n v="114000"/>
    <m/>
    <n v="2023"/>
    <m/>
    <m/>
    <m/>
  </r>
  <r>
    <s v="WATERMELONS, SEEDLESS"/>
    <x v="7"/>
    <m/>
    <s v="CWT"/>
    <s v="RED FLESH"/>
    <x v="14"/>
    <s v="FLORIDA DISTRICTS"/>
    <n v="11000000"/>
    <s v="Truck"/>
    <n v="110000"/>
    <m/>
    <n v="2023"/>
    <m/>
    <m/>
    <m/>
  </r>
  <r>
    <s v="WATERMELONS, SEEDLESS"/>
    <x v="7"/>
    <m/>
    <s v="CWT"/>
    <s v="RED FLESH"/>
    <x v="55"/>
    <s v="FLORIDA DISTRICTS"/>
    <n v="9880000"/>
    <s v="Truck"/>
    <n v="98800"/>
    <m/>
    <n v="2023"/>
    <m/>
    <m/>
    <m/>
  </r>
  <r>
    <s v="WATERMELONS, SEEDLESS"/>
    <x v="7"/>
    <m/>
    <s v="CWT"/>
    <s v="RED FLESH"/>
    <x v="15"/>
    <s v="FLORIDA DISTRICTS"/>
    <n v="7000000"/>
    <s v="Truck"/>
    <n v="70000"/>
    <m/>
    <n v="2023"/>
    <m/>
    <m/>
    <m/>
  </r>
  <r>
    <s v="WATERMELONS, SEEDLESS"/>
    <x v="7"/>
    <m/>
    <s v="CWT"/>
    <s v="RED FLESH"/>
    <x v="15"/>
    <s v="FLORIDA DISTRICTS"/>
    <n v="1000000"/>
    <s v="Truck"/>
    <n v="10000"/>
    <m/>
    <n v="2023"/>
    <m/>
    <m/>
    <s v="added for 06/12/2023 on 06/13/2023"/>
  </r>
  <r>
    <s v="WATERMELONS, SEEDLESS"/>
    <x v="7"/>
    <m/>
    <s v="CWT"/>
    <s v="RED FLESH"/>
    <x v="16"/>
    <s v="FLORIDA DISTRICTS"/>
    <n v="9960000"/>
    <s v="Truck"/>
    <n v="99600"/>
    <m/>
    <n v="2023"/>
    <m/>
    <m/>
    <m/>
  </r>
  <r>
    <s v="WATERMELONS, SEEDLESS"/>
    <x v="7"/>
    <m/>
    <s v="CWT"/>
    <s v="RED FLESH"/>
    <x v="17"/>
    <s v="FLORIDA DISTRICTS"/>
    <n v="9160000"/>
    <s v="Truck"/>
    <n v="91600"/>
    <m/>
    <n v="2023"/>
    <m/>
    <m/>
    <m/>
  </r>
  <r>
    <s v="WATERMELONS, SEEDLESS"/>
    <x v="7"/>
    <m/>
    <s v="CWT"/>
    <s v="RED FLESH"/>
    <x v="18"/>
    <s v="FLORIDA DISTRICTS"/>
    <n v="6080000"/>
    <s v="Truck"/>
    <n v="60800"/>
    <m/>
    <n v="2023"/>
    <m/>
    <m/>
    <m/>
  </r>
  <r>
    <s v="WATERMELONS, SEEDLESS"/>
    <x v="7"/>
    <m/>
    <s v="CWT"/>
    <s v="RED FLESH"/>
    <x v="19"/>
    <s v="FLORIDA DISTRICTS"/>
    <n v="6760000"/>
    <s v="Truck"/>
    <n v="67600"/>
    <m/>
    <n v="2023"/>
    <m/>
    <m/>
    <m/>
  </r>
  <r>
    <s v="WATERMELONS, SEEDLESS"/>
    <x v="7"/>
    <m/>
    <s v="CWT"/>
    <s v="RED FLESH"/>
    <x v="20"/>
    <s v="FLORIDA DISTRICTS"/>
    <n v="5000000"/>
    <s v="Truck"/>
    <n v="50000"/>
    <m/>
    <n v="2023"/>
    <m/>
    <m/>
    <m/>
  </r>
  <r>
    <s v="WATERMELONS, SEEDLESS"/>
    <x v="7"/>
    <m/>
    <s v="CWT"/>
    <s v="RED FLESH"/>
    <x v="153"/>
    <s v="FLORIDA DISTRICTS"/>
    <n v="4520000"/>
    <s v="Truck"/>
    <n v="45200"/>
    <m/>
    <n v="2023"/>
    <m/>
    <m/>
    <m/>
  </r>
  <r>
    <s v="WATERMELONS, SEEDLESS"/>
    <x v="7"/>
    <m/>
    <s v="CWT"/>
    <s v="RED FLESH"/>
    <x v="21"/>
    <s v="FLORIDA DISTRICTS"/>
    <n v="5240000"/>
    <s v="Truck"/>
    <n v="52400"/>
    <m/>
    <n v="2023"/>
    <m/>
    <m/>
    <m/>
  </r>
  <r>
    <s v="WATERMELONS, SEEDLESS"/>
    <x v="7"/>
    <m/>
    <s v="CWT"/>
    <s v="RED FLESH"/>
    <x v="22"/>
    <s v="FLORIDA DISTRICTS"/>
    <n v="4400000"/>
    <s v="Truck"/>
    <n v="44000"/>
    <m/>
    <n v="2023"/>
    <m/>
    <m/>
    <s v="added for 06/20/2023 on 06/24/2023"/>
  </r>
  <r>
    <s v="WATERMELONS, SEEDLESS"/>
    <x v="7"/>
    <m/>
    <s v="CWT"/>
    <s v="RED FLESH"/>
    <x v="23"/>
    <s v="FLORIDA DISTRICTS"/>
    <n v="4240000"/>
    <s v="Truck"/>
    <n v="42400"/>
    <m/>
    <n v="2023"/>
    <m/>
    <m/>
    <m/>
  </r>
  <r>
    <s v="WATERMELONS, SEEDLESS"/>
    <x v="7"/>
    <m/>
    <s v="CWT"/>
    <s v="RED FLESH"/>
    <x v="24"/>
    <s v="FLORIDA DISTRICTS"/>
    <n v="4600000"/>
    <s v="Truck"/>
    <n v="46000"/>
    <m/>
    <n v="2023"/>
    <m/>
    <m/>
    <m/>
  </r>
  <r>
    <s v="WATERMELONS, SEEDLESS"/>
    <x v="7"/>
    <m/>
    <s v="CWT"/>
    <s v="RED FLESH"/>
    <x v="25"/>
    <s v="FLORIDA DISTRICTS"/>
    <n v="3400000"/>
    <s v="Truck"/>
    <n v="34000"/>
    <m/>
    <n v="2023"/>
    <m/>
    <m/>
    <m/>
  </r>
  <r>
    <s v="WATERMELONS, SEEDLESS"/>
    <x v="7"/>
    <m/>
    <s v="CWT"/>
    <s v="RED FLESH"/>
    <x v="26"/>
    <s v="FLORIDA DISTRICTS"/>
    <n v="4080000"/>
    <s v="Truck"/>
    <n v="40800"/>
    <m/>
    <n v="2023"/>
    <m/>
    <m/>
    <m/>
  </r>
  <r>
    <s v="WATERMELONS, SEEDLESS"/>
    <x v="7"/>
    <m/>
    <s v="CWT"/>
    <s v="RED FLESH"/>
    <x v="27"/>
    <s v="FLORIDA DISTRICTS"/>
    <n v="2400000"/>
    <s v="Truck"/>
    <n v="24000"/>
    <m/>
    <n v="2023"/>
    <m/>
    <m/>
    <m/>
  </r>
  <r>
    <s v="WATERMELONS, SEEDLESS"/>
    <x v="7"/>
    <m/>
    <s v="CWT"/>
    <s v="RED FLESH"/>
    <x v="28"/>
    <s v="FLORIDA DISTRICTS"/>
    <n v="3160000"/>
    <s v="Truck"/>
    <n v="31600"/>
    <m/>
    <n v="2023"/>
    <m/>
    <m/>
    <m/>
  </r>
  <r>
    <s v="WATERMELONS, SEEDLESS"/>
    <x v="7"/>
    <m/>
    <s v="CWT"/>
    <s v="RED FLESH"/>
    <x v="29"/>
    <s v="FLORIDA DISTRICTS"/>
    <n v="3040000"/>
    <s v="Truck"/>
    <n v="30400"/>
    <m/>
    <n v="2023"/>
    <m/>
    <m/>
    <m/>
  </r>
  <r>
    <s v="WATERMELONS, SEEDLESS"/>
    <x v="7"/>
    <m/>
    <s v="CWT"/>
    <s v="RED FLESH"/>
    <x v="30"/>
    <s v="FLORIDA DISTRICTS"/>
    <n v="2800000"/>
    <s v="Truck"/>
    <n v="28000"/>
    <m/>
    <n v="2023"/>
    <m/>
    <m/>
    <m/>
  </r>
  <r>
    <s v="WATERMELONS, SEEDLESS"/>
    <x v="7"/>
    <m/>
    <s v="CWT"/>
    <s v="RED FLESH"/>
    <x v="31"/>
    <s v="FLORIDA DISTRICTS"/>
    <n v="2560000"/>
    <s v="Truck"/>
    <n v="25600"/>
    <m/>
    <n v="2023"/>
    <m/>
    <m/>
    <m/>
  </r>
  <r>
    <s v="WATERMELONS, SEEDLESS"/>
    <x v="7"/>
    <m/>
    <s v="CWT"/>
    <s v="RED FLESH"/>
    <x v="32"/>
    <s v="FLORIDA DISTRICTS"/>
    <n v="2400000"/>
    <s v="Truck"/>
    <n v="24000"/>
    <m/>
    <n v="2023"/>
    <m/>
    <m/>
    <m/>
  </r>
  <r>
    <s v="WATERMELONS, SEEDLESS"/>
    <x v="7"/>
    <m/>
    <s v="CWT"/>
    <s v="RED FLESH"/>
    <x v="33"/>
    <s v="FLORIDA DISTRICTS"/>
    <n v="1600000"/>
    <s v="Truck"/>
    <n v="16000"/>
    <m/>
    <n v="2023"/>
    <m/>
    <m/>
    <m/>
  </r>
  <r>
    <s v="WATERMELONS, SEEDLESS"/>
    <x v="7"/>
    <m/>
    <s v="CWT"/>
    <s v="RED FLESH"/>
    <x v="58"/>
    <s v="FLORIDA DISTRICTS"/>
    <n v="1280000"/>
    <s v="Truck"/>
    <n v="12800"/>
    <m/>
    <n v="2023"/>
    <m/>
    <m/>
    <m/>
  </r>
  <r>
    <s v="WATERMELONS, SEEDLESS"/>
    <x v="7"/>
    <m/>
    <s v="CWT"/>
    <s v="RED FLESH"/>
    <x v="34"/>
    <s v="FLORIDA DISTRICTS"/>
    <n v="880000"/>
    <s v="Truck"/>
    <n v="8800"/>
    <m/>
    <n v="2023"/>
    <m/>
    <m/>
    <m/>
  </r>
  <r>
    <s v="WATERMELONS, SEEDLESS"/>
    <x v="7"/>
    <m/>
    <s v="CWT"/>
    <s v="RED FLESH"/>
    <x v="56"/>
    <s v="FLORIDA DISTRICTS"/>
    <n v="360000"/>
    <s v="Truck"/>
    <n v="3600"/>
    <m/>
    <n v="2023"/>
    <m/>
    <m/>
    <m/>
  </r>
  <r>
    <s v="WATERMELONS, SEEDLESS"/>
    <x v="7"/>
    <m/>
    <s v="CWT"/>
    <s v="RED FLESH"/>
    <x v="35"/>
    <s v="FLORIDA DISTRICTS"/>
    <n v="800000"/>
    <s v="Truck"/>
    <n v="8000"/>
    <m/>
    <n v="2023"/>
    <m/>
    <m/>
    <m/>
  </r>
  <r>
    <s v="WATERMELONS, SEEDLESS"/>
    <x v="7"/>
    <m/>
    <s v="CWT"/>
    <s v="RED FLESH"/>
    <x v="36"/>
    <s v="FLORIDA DISTRICTS"/>
    <n v="720000"/>
    <s v="Truck"/>
    <n v="7200"/>
    <m/>
    <n v="2023"/>
    <m/>
    <m/>
    <m/>
  </r>
  <r>
    <s v="WATERMELONS, SEEDLESS"/>
    <x v="7"/>
    <m/>
    <s v="CWT"/>
    <s v="RED FLESH"/>
    <x v="37"/>
    <s v="FLORIDA DISTRICTS"/>
    <n v="1000000"/>
    <s v="Truck"/>
    <n v="10000"/>
    <m/>
    <n v="2023"/>
    <m/>
    <m/>
    <m/>
  </r>
  <r>
    <s v="WATERMELONS, SEEDLESS"/>
    <x v="7"/>
    <m/>
    <s v="CWT"/>
    <s v="RED FLESH"/>
    <x v="38"/>
    <s v="FLORIDA DISTRICTS"/>
    <n v="600000"/>
    <s v="Truck"/>
    <n v="6000"/>
    <m/>
    <n v="2023"/>
    <m/>
    <m/>
    <m/>
  </r>
  <r>
    <s v="WATERMELONS, SEEDLESS"/>
    <x v="7"/>
    <m/>
    <s v="CWT"/>
    <s v="RED FLESH"/>
    <x v="57"/>
    <s v="FLORIDA DISTRICTS"/>
    <n v="200000"/>
    <s v="Truck"/>
    <n v="2000"/>
    <m/>
    <n v="2023"/>
    <m/>
    <m/>
    <m/>
  </r>
  <r>
    <s v="WATERMELONS, SEEDLESS"/>
    <x v="7"/>
    <m/>
    <s v="CWT"/>
    <s v="RED FLESH"/>
    <x v="39"/>
    <s v="FLORIDA DISTRICTS"/>
    <n v="600000"/>
    <s v="Truck"/>
    <n v="6000"/>
    <m/>
    <n v="2023"/>
    <m/>
    <m/>
    <m/>
  </r>
  <r>
    <s v="WATERMELONS, SEEDLESS"/>
    <x v="7"/>
    <m/>
    <s v="CWT"/>
    <s v="RED FLESH"/>
    <x v="40"/>
    <s v="FLORIDA DISTRICTS"/>
    <n v="200000"/>
    <s v="Truck"/>
    <n v="2000"/>
    <m/>
    <n v="2023"/>
    <m/>
    <m/>
    <m/>
  </r>
  <r>
    <s v="WATERMELONS, SEEDLESS"/>
    <x v="7"/>
    <m/>
    <s v="CWT"/>
    <s v="RED FLESH"/>
    <x v="41"/>
    <s v="FLORIDA DISTRICTS"/>
    <n v="120000"/>
    <s v="Truck"/>
    <n v="1200"/>
    <m/>
    <n v="2023"/>
    <m/>
    <m/>
    <m/>
  </r>
  <r>
    <s v="WATERMELONS, SEEDLESS"/>
    <x v="7"/>
    <m/>
    <s v="CWT"/>
    <s v="RED FLESH"/>
    <x v="42"/>
    <s v="FLORIDA DISTRICTS"/>
    <n v="160000"/>
    <s v="Truck"/>
    <n v="1600"/>
    <m/>
    <n v="2023"/>
    <m/>
    <m/>
    <m/>
  </r>
  <r>
    <s v="WATERMELONS, SEEDLESS"/>
    <x v="7"/>
    <m/>
    <s v="CWT"/>
    <s v="RED FLESH MINIATURE"/>
    <x v="171"/>
    <s v="FLORIDA DISTRICTS"/>
    <n v="350000"/>
    <s v="Truck"/>
    <n v="3520"/>
    <m/>
    <n v="2023"/>
    <m/>
    <m/>
    <m/>
  </r>
  <r>
    <s v="WATERMELONS, SEEDLESS"/>
    <x v="7"/>
    <m/>
    <s v="CWT"/>
    <s v="RED FLESH MINIATURE"/>
    <x v="172"/>
    <s v="FLORIDA DISTRICTS"/>
    <n v="310000"/>
    <s v="Truck"/>
    <n v="3080"/>
    <m/>
    <n v="2023"/>
    <m/>
    <m/>
    <m/>
  </r>
  <r>
    <s v="WATERMELONS, SEEDLESS"/>
    <x v="7"/>
    <m/>
    <s v="CWT"/>
    <s v="RED FLESH MINIATURE"/>
    <x v="259"/>
    <s v="FLORIDA DISTRICTS"/>
    <n v="220000"/>
    <s v="Truck"/>
    <n v="2200"/>
    <m/>
    <n v="2023"/>
    <m/>
    <m/>
    <m/>
  </r>
  <r>
    <s v="WATERMELONS, SEEDLESS"/>
    <x v="7"/>
    <m/>
    <s v="CWT"/>
    <s v="RED FLESH MINIATURE"/>
    <x v="260"/>
    <s v="FLORIDA DISTRICTS"/>
    <n v="130000"/>
    <s v="Truck"/>
    <n v="1320"/>
    <m/>
    <n v="2023"/>
    <m/>
    <m/>
    <m/>
  </r>
  <r>
    <s v="WATERMELONS, SEEDLESS"/>
    <x v="7"/>
    <m/>
    <s v="CWT"/>
    <s v="RED FLESH MINIATURE"/>
    <x v="231"/>
    <s v="FLORIDA DISTRICTS"/>
    <n v="310000"/>
    <s v="Truck"/>
    <n v="3080"/>
    <m/>
    <n v="2023"/>
    <m/>
    <m/>
    <m/>
  </r>
  <r>
    <s v="WATERMELONS, SEEDLESS"/>
    <x v="7"/>
    <m/>
    <s v="CWT"/>
    <s v="RED FLESH MINIATURE"/>
    <x v="173"/>
    <s v="FLORIDA DISTRICTS"/>
    <n v="310000"/>
    <s v="Truck"/>
    <n v="3080"/>
    <m/>
    <n v="2023"/>
    <m/>
    <m/>
    <m/>
  </r>
  <r>
    <s v="WATERMELONS, SEEDLESS"/>
    <x v="7"/>
    <m/>
    <s v="CWT"/>
    <s v="RED FLESH MINIATURE"/>
    <x v="174"/>
    <s v="FLORIDA DISTRICTS"/>
    <n v="220000"/>
    <s v="Truck"/>
    <n v="2200"/>
    <m/>
    <n v="2023"/>
    <m/>
    <m/>
    <m/>
  </r>
  <r>
    <s v="WATERMELONS, SEEDLESS"/>
    <x v="7"/>
    <m/>
    <s v="CWT"/>
    <s v="RED FLESH MINIATURE"/>
    <x v="155"/>
    <s v="FLORIDA DISTRICTS"/>
    <n v="340000"/>
    <s v="Truck"/>
    <n v="3416"/>
    <m/>
    <n v="2023"/>
    <m/>
    <m/>
    <m/>
  </r>
  <r>
    <s v="WATERMELONS, SEEDLESS"/>
    <x v="7"/>
    <m/>
    <s v="CWT"/>
    <s v="RED FLESH MINIATURE"/>
    <x v="175"/>
    <s v="FLORIDA DISTRICTS"/>
    <n v="220000"/>
    <s v="Truck"/>
    <n v="2200"/>
    <m/>
    <n v="2023"/>
    <m/>
    <m/>
    <m/>
  </r>
  <r>
    <s v="WATERMELONS, SEEDLESS"/>
    <x v="7"/>
    <m/>
    <s v="CWT"/>
    <s v="RED FLESH MINIATURE"/>
    <x v="261"/>
    <s v="FLORIDA DISTRICTS"/>
    <n v="350000"/>
    <s v="Truck"/>
    <n v="3520"/>
    <m/>
    <n v="2023"/>
    <m/>
    <m/>
    <m/>
  </r>
  <r>
    <s v="WATERMELONS, SEEDLESS"/>
    <x v="7"/>
    <m/>
    <s v="CWT"/>
    <s v="RED FLESH MINIATURE"/>
    <x v="263"/>
    <s v="FLORIDA DISTRICTS"/>
    <n v="220000"/>
    <s v="Truck"/>
    <n v="2200"/>
    <m/>
    <n v="2023"/>
    <m/>
    <m/>
    <m/>
  </r>
  <r>
    <s v="WATERMELONS, SEEDLESS"/>
    <x v="7"/>
    <m/>
    <s v="CWT"/>
    <s v="RED FLESH MINIATURE"/>
    <x v="176"/>
    <s v="FLORIDA DISTRICTS"/>
    <n v="400000"/>
    <s v="Truck"/>
    <n v="3960"/>
    <m/>
    <n v="2023"/>
    <m/>
    <m/>
    <m/>
  </r>
  <r>
    <s v="WATERMELONS, SEEDLESS"/>
    <x v="7"/>
    <m/>
    <s v="CWT"/>
    <s v="RED FLESH MINIATURE"/>
    <x v="177"/>
    <s v="FLORIDA DISTRICTS"/>
    <n v="530000"/>
    <s v="Truck"/>
    <n v="5280"/>
    <m/>
    <n v="2023"/>
    <m/>
    <m/>
    <m/>
  </r>
  <r>
    <s v="WATERMELONS, SEEDLESS"/>
    <x v="7"/>
    <m/>
    <s v="CWT"/>
    <s v="RED FLESH MINIATURE"/>
    <x v="178"/>
    <s v="FLORIDA DISTRICTS"/>
    <n v="440000"/>
    <s v="Truck"/>
    <n v="4400"/>
    <m/>
    <n v="2023"/>
    <m/>
    <m/>
    <m/>
  </r>
  <r>
    <s v="WATERMELONS, SEEDLESS"/>
    <x v="7"/>
    <m/>
    <s v="CWT"/>
    <s v="RED FLESH MINIATURE"/>
    <x v="179"/>
    <s v="FLORIDA DISTRICTS"/>
    <n v="310000"/>
    <s v="Truck"/>
    <n v="3080"/>
    <m/>
    <n v="2023"/>
    <m/>
    <m/>
    <m/>
  </r>
  <r>
    <s v="WATERMELONS, SEEDLESS"/>
    <x v="7"/>
    <m/>
    <s v="CWT"/>
    <s v="RED FLESH MINIATURE"/>
    <x v="264"/>
    <s v="FLORIDA DISTRICTS"/>
    <n v="220000"/>
    <s v="Truck"/>
    <n v="2200"/>
    <m/>
    <n v="2023"/>
    <m/>
    <m/>
    <m/>
  </r>
  <r>
    <s v="WATERMELONS, SEEDLESS"/>
    <x v="7"/>
    <m/>
    <s v="CWT"/>
    <s v="RED FLESH MINIATURE"/>
    <x v="265"/>
    <s v="FLORIDA DISTRICTS"/>
    <n v="180000"/>
    <s v="Truck"/>
    <n v="1760"/>
    <m/>
    <n v="2023"/>
    <m/>
    <m/>
    <m/>
  </r>
  <r>
    <s v="WATERMELONS, SEEDLESS"/>
    <x v="7"/>
    <m/>
    <s v="CWT"/>
    <s v="RED FLESH MINIATURE"/>
    <x v="266"/>
    <s v="FLORIDA DISTRICTS"/>
    <n v="220000"/>
    <s v="Truck"/>
    <n v="2200"/>
    <m/>
    <n v="2023"/>
    <m/>
    <m/>
    <m/>
  </r>
  <r>
    <s v="WATERMELONS, SEEDLESS"/>
    <x v="7"/>
    <m/>
    <s v="CWT"/>
    <s v="RED FLESH MINIATURE"/>
    <x v="267"/>
    <s v="FLORIDA DISTRICTS"/>
    <n v="180000"/>
    <s v="Truck"/>
    <n v="1760"/>
    <m/>
    <n v="2023"/>
    <m/>
    <m/>
    <m/>
  </r>
  <r>
    <s v="WATERMELONS, SEEDLESS"/>
    <x v="7"/>
    <m/>
    <s v="CWT"/>
    <s v="RED FLESH MINIATURE"/>
    <x v="180"/>
    <s v="FLORIDA DISTRICTS"/>
    <n v="220000"/>
    <s v="Truck"/>
    <n v="2200"/>
    <m/>
    <n v="2023"/>
    <m/>
    <m/>
    <m/>
  </r>
  <r>
    <s v="WATERMELONS, SEEDLESS"/>
    <x v="7"/>
    <m/>
    <s v="CWT"/>
    <s v="RED FLESH MINIATURE"/>
    <x v="181"/>
    <s v="FLORIDA DISTRICTS"/>
    <n v="350000"/>
    <s v="Truck"/>
    <n v="3520"/>
    <m/>
    <n v="2023"/>
    <m/>
    <m/>
    <m/>
  </r>
  <r>
    <s v="WATERMELONS, SEEDLESS"/>
    <x v="7"/>
    <m/>
    <s v="CWT"/>
    <s v="RED FLESH MINIATURE"/>
    <x v="182"/>
    <s v="FLORIDA DISTRICTS"/>
    <n v="310000"/>
    <s v="Truck"/>
    <n v="3080"/>
    <m/>
    <n v="2023"/>
    <m/>
    <m/>
    <m/>
  </r>
  <r>
    <s v="WATERMELONS, SEEDLESS"/>
    <x v="7"/>
    <m/>
    <s v="CWT"/>
    <s v="RED FLESH MINIATURE"/>
    <x v="268"/>
    <s v="FLORIDA DISTRICTS"/>
    <n v="220000"/>
    <s v="Truck"/>
    <n v="2200"/>
    <m/>
    <n v="2023"/>
    <m/>
    <m/>
    <m/>
  </r>
  <r>
    <s v="WATERMELONS, SEEDLESS"/>
    <x v="7"/>
    <m/>
    <s v="CWT"/>
    <s v="RED FLESH MINIATURE"/>
    <x v="183"/>
    <s v="FLORIDA DISTRICTS"/>
    <n v="310000"/>
    <s v="Truck"/>
    <n v="3080"/>
    <m/>
    <n v="2023"/>
    <m/>
    <m/>
    <m/>
  </r>
  <r>
    <s v="WATERMELONS, SEEDLESS"/>
    <x v="7"/>
    <m/>
    <s v="CWT"/>
    <s v="RED FLESH MINIATURE"/>
    <x v="270"/>
    <s v="FLORIDA DISTRICTS"/>
    <n v="350000"/>
    <s v="Truck"/>
    <n v="3520"/>
    <m/>
    <n v="2023"/>
    <m/>
    <m/>
    <m/>
  </r>
  <r>
    <s v="WATERMELONS, SEEDLESS"/>
    <x v="7"/>
    <m/>
    <s v="CWT"/>
    <s v="RED FLESH MINIATURE"/>
    <x v="184"/>
    <s v="FLORIDA DISTRICTS"/>
    <n v="530000"/>
    <s v="Truck"/>
    <n v="5280"/>
    <m/>
    <n v="2023"/>
    <m/>
    <m/>
    <m/>
  </r>
  <r>
    <s v="WATERMELONS, SEEDLESS"/>
    <x v="7"/>
    <m/>
    <s v="CWT"/>
    <s v="RED FLESH MINIATURE"/>
    <x v="185"/>
    <s v="FLORIDA DISTRICTS"/>
    <n v="400000"/>
    <s v="Truck"/>
    <n v="3960"/>
    <m/>
    <n v="2023"/>
    <m/>
    <m/>
    <m/>
  </r>
  <r>
    <s v="WATERMELONS, SEEDLESS"/>
    <x v="7"/>
    <m/>
    <s v="CWT"/>
    <s v="RED FLESH MINIATURE"/>
    <x v="232"/>
    <s v="FLORIDA DISTRICTS"/>
    <n v="440000"/>
    <s v="Truck"/>
    <n v="4400"/>
    <m/>
    <n v="2023"/>
    <m/>
    <m/>
    <m/>
  </r>
  <r>
    <s v="WATERMELONS, SEEDLESS"/>
    <x v="7"/>
    <m/>
    <s v="CWT"/>
    <s v="RED FLESH MINIATURE"/>
    <x v="271"/>
    <s v="FLORIDA DISTRICTS"/>
    <n v="530000"/>
    <s v="Truck"/>
    <n v="5280"/>
    <m/>
    <n v="2023"/>
    <m/>
    <m/>
    <m/>
  </r>
  <r>
    <s v="WATERMELONS, SEEDLESS"/>
    <x v="7"/>
    <m/>
    <s v="CWT"/>
    <s v="RED FLESH MINIATURE"/>
    <x v="272"/>
    <s v="FLORIDA DISTRICTS"/>
    <n v="220000"/>
    <s v="Truck"/>
    <n v="2200"/>
    <m/>
    <n v="2023"/>
    <m/>
    <m/>
    <m/>
  </r>
  <r>
    <s v="WATERMELONS, SEEDLESS"/>
    <x v="7"/>
    <m/>
    <s v="CWT"/>
    <s v="RED FLESH MINIATURE"/>
    <x v="186"/>
    <s v="FLORIDA DISTRICTS"/>
    <n v="480000"/>
    <s v="Truck"/>
    <n v="4840"/>
    <m/>
    <n v="2023"/>
    <m/>
    <m/>
    <m/>
  </r>
  <r>
    <s v="WATERMELONS, SEEDLESS"/>
    <x v="7"/>
    <m/>
    <s v="CWT"/>
    <s v="RED FLESH MINIATURE"/>
    <x v="273"/>
    <s v="FLORIDA DISTRICTS"/>
    <n v="790000"/>
    <s v="Truck"/>
    <n v="7920"/>
    <m/>
    <n v="2023"/>
    <m/>
    <m/>
    <m/>
  </r>
  <r>
    <s v="WATERMELONS, SEEDLESS"/>
    <x v="7"/>
    <m/>
    <s v="CWT"/>
    <s v="RED FLESH MINIATURE"/>
    <x v="274"/>
    <s v="FLORIDA DISTRICTS"/>
    <n v="970000"/>
    <s v="Truck"/>
    <n v="9680"/>
    <m/>
    <n v="2023"/>
    <m/>
    <m/>
    <m/>
  </r>
  <r>
    <s v="WATERMELONS, SEEDLESS"/>
    <x v="7"/>
    <m/>
    <s v="CWT"/>
    <s v="RED FLESH MINIATURE"/>
    <x v="187"/>
    <s v="FLORIDA DISTRICTS"/>
    <n v="970000"/>
    <s v="Truck"/>
    <n v="9680"/>
    <m/>
    <n v="2023"/>
    <m/>
    <m/>
    <m/>
  </r>
  <r>
    <s v="WATERMELONS, SEEDLESS"/>
    <x v="7"/>
    <m/>
    <s v="CWT"/>
    <s v="RED FLESH MINIATURE"/>
    <x v="188"/>
    <s v="FLORIDA DISTRICTS"/>
    <n v="880000"/>
    <s v="Truck"/>
    <n v="8800"/>
    <m/>
    <n v="2023"/>
    <m/>
    <m/>
    <m/>
  </r>
  <r>
    <s v="WATERMELONS, SEEDLESS"/>
    <x v="7"/>
    <m/>
    <s v="CWT"/>
    <s v="RED FLESH MINIATURE"/>
    <x v="275"/>
    <s v="FLORIDA DISTRICTS"/>
    <n v="880000"/>
    <s v="Truck"/>
    <n v="8800"/>
    <m/>
    <n v="2023"/>
    <m/>
    <m/>
    <m/>
  </r>
  <r>
    <s v="WATERMELONS, SEEDLESS"/>
    <x v="7"/>
    <m/>
    <s v="CWT"/>
    <s v="RED FLESH MINIATURE"/>
    <x v="276"/>
    <s v="FLORIDA DISTRICTS"/>
    <n v="620000"/>
    <s v="Truck"/>
    <n v="6160"/>
    <m/>
    <n v="2023"/>
    <m/>
    <m/>
    <m/>
  </r>
  <r>
    <s v="WATERMELONS, SEEDLESS"/>
    <x v="7"/>
    <m/>
    <s v="CWT"/>
    <s v="RED FLESH MINIATURE"/>
    <x v="277"/>
    <s v="FLORIDA DISTRICTS"/>
    <n v="1140000"/>
    <s v="Truck"/>
    <n v="11440"/>
    <m/>
    <n v="2023"/>
    <m/>
    <m/>
    <m/>
  </r>
  <r>
    <s v="WATERMELONS, SEEDLESS"/>
    <x v="7"/>
    <m/>
    <s v="CWT"/>
    <s v="RED FLESH MINIATURE"/>
    <x v="278"/>
    <s v="FLORIDA DISTRICTS"/>
    <n v="1410000"/>
    <s v="Truck"/>
    <n v="14080"/>
    <m/>
    <n v="2023"/>
    <m/>
    <m/>
    <m/>
  </r>
  <r>
    <s v="WATERMELONS, SEEDLESS"/>
    <x v="7"/>
    <m/>
    <s v="CWT"/>
    <s v="RED FLESH MINIATURE"/>
    <x v="189"/>
    <s v="FLORIDA DISTRICTS"/>
    <n v="1230000"/>
    <s v="Truck"/>
    <n v="12320"/>
    <m/>
    <n v="2023"/>
    <m/>
    <m/>
    <m/>
  </r>
  <r>
    <s v="WATERMELONS, SEEDLESS"/>
    <x v="7"/>
    <m/>
    <s v="CWT"/>
    <s v="RED FLESH MINIATURE"/>
    <x v="190"/>
    <s v="FLORIDA DISTRICTS"/>
    <n v="880000"/>
    <s v="Truck"/>
    <n v="8800"/>
    <m/>
    <n v="2023"/>
    <m/>
    <m/>
    <m/>
  </r>
  <r>
    <s v="WATERMELONS, SEEDLESS"/>
    <x v="7"/>
    <m/>
    <s v="CWT"/>
    <s v="RED FLESH MINIATURE"/>
    <x v="191"/>
    <s v="FLORIDA DISTRICTS"/>
    <n v="970000"/>
    <s v="Truck"/>
    <n v="9680"/>
    <m/>
    <n v="2023"/>
    <m/>
    <m/>
    <m/>
  </r>
  <r>
    <s v="WATERMELONS, SEEDLESS"/>
    <x v="7"/>
    <m/>
    <s v="CWT"/>
    <s v="RED FLESH MINIATURE"/>
    <x v="279"/>
    <s v="FLORIDA DISTRICTS"/>
    <n v="790000"/>
    <s v="Truck"/>
    <n v="7920"/>
    <m/>
    <n v="2023"/>
    <m/>
    <m/>
    <m/>
  </r>
  <r>
    <s v="WATERMELONS, SEEDLESS"/>
    <x v="7"/>
    <m/>
    <s v="CWT"/>
    <s v="RED FLESH MINIATURE"/>
    <x v="280"/>
    <s v="FLORIDA DISTRICTS"/>
    <n v="530000"/>
    <s v="Truck"/>
    <n v="5280"/>
    <m/>
    <n v="2023"/>
    <m/>
    <m/>
    <m/>
  </r>
  <r>
    <s v="WATERMELONS, SEEDLESS"/>
    <x v="7"/>
    <m/>
    <s v="CWT"/>
    <s v="RED FLESH MINIATURE"/>
    <x v="281"/>
    <s v="FLORIDA DISTRICTS"/>
    <n v="1140000"/>
    <s v="Truck"/>
    <n v="11440"/>
    <m/>
    <n v="2023"/>
    <m/>
    <m/>
    <m/>
  </r>
  <r>
    <s v="WATERMELONS, SEEDLESS"/>
    <x v="7"/>
    <m/>
    <s v="CWT"/>
    <s v="RED FLESH MINIATURE"/>
    <x v="233"/>
    <s v="FLORIDA DISTRICTS"/>
    <n v="790000"/>
    <s v="Truck"/>
    <n v="7920"/>
    <m/>
    <n v="2023"/>
    <m/>
    <m/>
    <m/>
  </r>
  <r>
    <s v="WATERMELONS, SEEDLESS"/>
    <x v="7"/>
    <m/>
    <s v="CWT"/>
    <s v="RED FLESH MINIATURE"/>
    <x v="59"/>
    <s v="FLORIDA DISTRICTS"/>
    <n v="700000"/>
    <s v="Truck"/>
    <n v="7040"/>
    <m/>
    <n v="2023"/>
    <m/>
    <m/>
    <m/>
  </r>
  <r>
    <s v="WATERMELONS, SEEDLESS"/>
    <x v="7"/>
    <m/>
    <s v="CWT"/>
    <s v="RED FLESH MINIATURE"/>
    <x v="0"/>
    <s v="FLORIDA DISTRICTS"/>
    <n v="700000"/>
    <s v="Truck"/>
    <n v="7040"/>
    <m/>
    <n v="2023"/>
    <m/>
    <m/>
    <m/>
  </r>
  <r>
    <s v="WATERMELONS, SEEDLESS"/>
    <x v="7"/>
    <m/>
    <s v="CWT"/>
    <s v="RED FLESH MINIATURE"/>
    <x v="1"/>
    <s v="FLORIDA DISTRICTS"/>
    <n v="1230000"/>
    <s v="Truck"/>
    <n v="12320"/>
    <m/>
    <n v="2023"/>
    <m/>
    <m/>
    <m/>
  </r>
  <r>
    <s v="WATERMELONS, SEEDLESS"/>
    <x v="7"/>
    <m/>
    <s v="CWT"/>
    <s v="RED FLESH MINIATURE"/>
    <x v="2"/>
    <s v="FLORIDA DISTRICTS"/>
    <n v="700000"/>
    <s v="Truck"/>
    <n v="7040"/>
    <m/>
    <n v="2023"/>
    <m/>
    <m/>
    <m/>
  </r>
  <r>
    <s v="WATERMELONS, SEEDLESS"/>
    <x v="7"/>
    <m/>
    <s v="CWT"/>
    <s v="RED FLESH MINIATURE"/>
    <x v="282"/>
    <s v="FLORIDA DISTRICTS"/>
    <n v="620000"/>
    <s v="Truck"/>
    <n v="6160"/>
    <m/>
    <n v="2023"/>
    <m/>
    <m/>
    <m/>
  </r>
  <r>
    <s v="WATERMELONS, SEEDLESS"/>
    <x v="7"/>
    <m/>
    <s v="CWT"/>
    <s v="RED FLESH MINIATURE"/>
    <x v="3"/>
    <s v="FLORIDA DISTRICTS"/>
    <n v="700000"/>
    <s v="Truck"/>
    <n v="7040"/>
    <m/>
    <n v="2023"/>
    <m/>
    <m/>
    <m/>
  </r>
  <r>
    <s v="WATERMELONS, SEEDLESS"/>
    <x v="7"/>
    <m/>
    <s v="CWT"/>
    <s v="RED FLESH MINIATURE"/>
    <x v="4"/>
    <s v="FLORIDA DISTRICTS"/>
    <n v="700000"/>
    <s v="Truck"/>
    <n v="7040"/>
    <m/>
    <n v="2023"/>
    <m/>
    <m/>
    <m/>
  </r>
  <r>
    <s v="WATERMELONS, SEEDLESS"/>
    <x v="7"/>
    <m/>
    <s v="CWT"/>
    <s v="RED FLESH MINIATURE"/>
    <x v="5"/>
    <s v="FLORIDA DISTRICTS"/>
    <n v="530000"/>
    <s v="Truck"/>
    <n v="5280"/>
    <m/>
    <n v="2023"/>
    <m/>
    <m/>
    <m/>
  </r>
  <r>
    <s v="WATERMELONS, SEEDLESS"/>
    <x v="7"/>
    <m/>
    <s v="CWT"/>
    <s v="RED FLESH MINIATURE"/>
    <x v="6"/>
    <s v="FLORIDA DISTRICTS"/>
    <n v="790000"/>
    <s v="Truck"/>
    <n v="7920"/>
    <m/>
    <n v="2023"/>
    <m/>
    <m/>
    <m/>
  </r>
  <r>
    <s v="WATERMELONS, SEEDLESS"/>
    <x v="7"/>
    <m/>
    <s v="CWT"/>
    <s v="RED FLESH MINIATURE"/>
    <x v="7"/>
    <s v="FLORIDA DISTRICTS"/>
    <n v="700000"/>
    <s v="Truck"/>
    <n v="7040"/>
    <m/>
    <n v="2023"/>
    <m/>
    <m/>
    <m/>
  </r>
  <r>
    <s v="WATERMELONS, SEEDLESS"/>
    <x v="7"/>
    <m/>
    <s v="CWT"/>
    <s v="RED FLESH MINIATURE"/>
    <x v="8"/>
    <s v="FLORIDA DISTRICTS"/>
    <n v="700000"/>
    <s v="Truck"/>
    <n v="7040"/>
    <m/>
    <n v="2023"/>
    <m/>
    <m/>
    <m/>
  </r>
  <r>
    <s v="WATERMELONS, SEEDLESS"/>
    <x v="7"/>
    <m/>
    <s v="CWT"/>
    <s v="RED FLESH MINIATURE"/>
    <x v="283"/>
    <s v="FLORIDA DISTRICTS"/>
    <n v="440000"/>
    <s v="Truck"/>
    <n v="4400"/>
    <m/>
    <n v="2023"/>
    <m/>
    <m/>
    <m/>
  </r>
  <r>
    <s v="WATERMELONS, SEEDLESS"/>
    <x v="7"/>
    <m/>
    <s v="CWT"/>
    <s v="RED FLESH MINIATURE"/>
    <x v="9"/>
    <s v="FLORIDA DISTRICTS"/>
    <n v="620000"/>
    <s v="Truck"/>
    <n v="6160"/>
    <m/>
    <n v="2023"/>
    <m/>
    <m/>
    <m/>
  </r>
  <r>
    <s v="WATERMELONS, SEEDLESS"/>
    <x v="7"/>
    <m/>
    <s v="CWT"/>
    <s v="RED FLESH MINIATURE"/>
    <x v="10"/>
    <s v="FLORIDA DISTRICTS"/>
    <n v="620000"/>
    <s v="Truck"/>
    <n v="6160"/>
    <m/>
    <n v="2023"/>
    <m/>
    <m/>
    <m/>
  </r>
  <r>
    <s v="WATERMELONS, SEEDLESS"/>
    <x v="7"/>
    <m/>
    <s v="CWT"/>
    <s v="RED FLESH MINIATURE"/>
    <x v="11"/>
    <s v="FLORIDA DISTRICTS"/>
    <n v="620000"/>
    <s v="Truck"/>
    <n v="6160"/>
    <m/>
    <n v="2023"/>
    <m/>
    <m/>
    <m/>
  </r>
  <r>
    <s v="WATERMELONS, SEEDLESS"/>
    <x v="7"/>
    <m/>
    <s v="CWT"/>
    <s v="RED FLESH MINIATURE"/>
    <x v="12"/>
    <s v="FLORIDA DISTRICTS"/>
    <n v="700000"/>
    <s v="Truck"/>
    <n v="7040"/>
    <m/>
    <n v="2023"/>
    <m/>
    <m/>
    <m/>
  </r>
  <r>
    <s v="WATERMELONS, SEEDLESS"/>
    <x v="7"/>
    <m/>
    <s v="CWT"/>
    <s v="RED FLESH MINIATURE"/>
    <x v="13"/>
    <s v="FLORIDA DISTRICTS"/>
    <n v="620000"/>
    <s v="Truck"/>
    <n v="6160"/>
    <m/>
    <n v="2023"/>
    <m/>
    <m/>
    <m/>
  </r>
  <r>
    <s v="WATERMELONS, SEEDLESS"/>
    <x v="7"/>
    <m/>
    <s v="CWT"/>
    <s v="RED FLESH MINIATURE"/>
    <x v="14"/>
    <s v="FLORIDA DISTRICTS"/>
    <n v="620000"/>
    <s v="Truck"/>
    <n v="6160"/>
    <m/>
    <n v="2023"/>
    <m/>
    <m/>
    <m/>
  </r>
  <r>
    <s v="WATERMELONS, SEEDLESS"/>
    <x v="7"/>
    <m/>
    <s v="CWT"/>
    <s v="RED FLESH MINIATURE"/>
    <x v="55"/>
    <s v="FLORIDA DISTRICTS"/>
    <n v="530000"/>
    <s v="Truck"/>
    <n v="5280"/>
    <m/>
    <n v="2023"/>
    <m/>
    <m/>
    <m/>
  </r>
  <r>
    <s v="WATERMELONS, SEEDLESS"/>
    <x v="7"/>
    <m/>
    <s v="CWT"/>
    <s v="RED FLESH MINIATURE"/>
    <x v="15"/>
    <s v="FLORIDA DISTRICTS"/>
    <n v="530000"/>
    <s v="Truck"/>
    <n v="5280"/>
    <m/>
    <n v="2023"/>
    <m/>
    <m/>
    <m/>
  </r>
  <r>
    <s v="WATERMELONS, SEEDLESS"/>
    <x v="7"/>
    <m/>
    <s v="CWT"/>
    <s v="RED FLESH MINIATURE"/>
    <x v="16"/>
    <s v="FLORIDA DISTRICTS"/>
    <n v="620000"/>
    <s v="Truck"/>
    <n v="6160"/>
    <m/>
    <n v="2023"/>
    <m/>
    <m/>
    <m/>
  </r>
  <r>
    <s v="WATERMELONS, SEEDLESS"/>
    <x v="7"/>
    <m/>
    <s v="CWT"/>
    <s v="RED FLESH MINIATURE"/>
    <x v="17"/>
    <s v="FLORIDA DISTRICTS"/>
    <n v="620000"/>
    <s v="Truck"/>
    <n v="6160"/>
    <m/>
    <n v="2023"/>
    <m/>
    <m/>
    <m/>
  </r>
  <r>
    <s v="WATERMELONS, SEEDLESS"/>
    <x v="7"/>
    <m/>
    <s v="CWT"/>
    <s v="RED FLESH MINIATURE"/>
    <x v="18"/>
    <s v="FLORIDA DISTRICTS"/>
    <n v="440000"/>
    <s v="Truck"/>
    <n v="4400"/>
    <m/>
    <n v="2023"/>
    <m/>
    <m/>
    <m/>
  </r>
  <r>
    <s v="WATERMELONS, SEEDLESS"/>
    <x v="7"/>
    <m/>
    <s v="CWT"/>
    <s v="RED FLESH MINIATURE"/>
    <x v="19"/>
    <s v="FLORIDA DISTRICTS"/>
    <n v="620000"/>
    <s v="Truck"/>
    <n v="6160"/>
    <m/>
    <n v="2023"/>
    <m/>
    <m/>
    <m/>
  </r>
  <r>
    <s v="WATERMELONS, SEEDLESS"/>
    <x v="7"/>
    <m/>
    <s v="CWT"/>
    <s v="RED FLESH MINIATURE"/>
    <x v="20"/>
    <s v="FLORIDA DISTRICTS"/>
    <n v="440000"/>
    <s v="Truck"/>
    <n v="4400"/>
    <m/>
    <n v="2023"/>
    <m/>
    <m/>
    <m/>
  </r>
  <r>
    <s v="WATERMELONS, SEEDLESS"/>
    <x v="7"/>
    <m/>
    <s v="CWT"/>
    <s v="RED FLESH MINIATURE"/>
    <x v="153"/>
    <s v="FLORIDA DISTRICTS"/>
    <n v="350000"/>
    <s v="Truck"/>
    <n v="3520"/>
    <m/>
    <n v="2023"/>
    <m/>
    <m/>
    <m/>
  </r>
  <r>
    <s v="WATERMELONS, SEEDLESS"/>
    <x v="7"/>
    <m/>
    <s v="CWT"/>
    <s v="RED FLESH MINIATURE"/>
    <x v="21"/>
    <s v="FLORIDA DISTRICTS"/>
    <n v="260000"/>
    <s v="Truck"/>
    <n v="2640"/>
    <m/>
    <n v="2023"/>
    <m/>
    <m/>
    <m/>
  </r>
  <r>
    <s v="WATERMELONS, SEEDLESS"/>
    <x v="7"/>
    <m/>
    <s v="CWT"/>
    <s v="RED FLESH MINIATURE"/>
    <x v="22"/>
    <s v="FLORIDA DISTRICTS"/>
    <n v="440000"/>
    <s v="Truck"/>
    <n v="4400"/>
    <m/>
    <n v="2023"/>
    <m/>
    <m/>
    <s v="added for 06/20/2023 on 06/24/2023"/>
  </r>
  <r>
    <s v="WATERMELONS, SEEDLESS"/>
    <x v="7"/>
    <m/>
    <s v="CWT"/>
    <s v="RED FLESH MINIATURE"/>
    <x v="23"/>
    <s v="FLORIDA DISTRICTS"/>
    <n v="350000"/>
    <s v="Truck"/>
    <n v="3520"/>
    <m/>
    <n v="2023"/>
    <m/>
    <m/>
    <m/>
  </r>
  <r>
    <s v="WATERMELONS, SEEDLESS"/>
    <x v="7"/>
    <m/>
    <s v="CWT"/>
    <s v="RED FLESH MINIATURE"/>
    <x v="24"/>
    <s v="FLORIDA DISTRICTS"/>
    <n v="350000"/>
    <s v="Truck"/>
    <n v="3520"/>
    <m/>
    <n v="2023"/>
    <m/>
    <m/>
    <m/>
  </r>
  <r>
    <s v="WATERMELONS, SEEDLESS"/>
    <x v="7"/>
    <m/>
    <s v="CWT"/>
    <s v="RED FLESH MINIATURE"/>
    <x v="25"/>
    <s v="FLORIDA DISTRICTS"/>
    <n v="260000"/>
    <s v="Truck"/>
    <n v="2640"/>
    <m/>
    <n v="2023"/>
    <m/>
    <m/>
    <m/>
  </r>
  <r>
    <s v="WATERMELONS, SEEDLESS"/>
    <x v="7"/>
    <m/>
    <s v="CWT"/>
    <s v="RED FLESH MINIATURE"/>
    <x v="26"/>
    <s v="FLORIDA DISTRICTS"/>
    <n v="350000"/>
    <s v="Truck"/>
    <n v="3520"/>
    <m/>
    <n v="2023"/>
    <m/>
    <m/>
    <m/>
  </r>
  <r>
    <s v="WATERMELONS, SEEDLESS"/>
    <x v="7"/>
    <m/>
    <s v="CWT"/>
    <s v="RED FLESH MINIATURE"/>
    <x v="27"/>
    <s v="FLORIDA DISTRICTS"/>
    <n v="180000"/>
    <s v="Truck"/>
    <n v="1760"/>
    <m/>
    <n v="2023"/>
    <m/>
    <m/>
    <m/>
  </r>
  <r>
    <s v="WATERMELONS"/>
    <x v="8"/>
    <m/>
    <s v="CWT"/>
    <s v="RED FLESH SEEDED TYPE"/>
    <x v="34"/>
    <s v="GEORGIA DISTRICT"/>
    <n v="-1400000"/>
    <s v="Truck"/>
    <n v="-14000"/>
    <m/>
    <n v="2023"/>
    <m/>
    <m/>
    <s v="subtracted on 07/10/2023"/>
  </r>
  <r>
    <s v="WATERMELONS"/>
    <x v="8"/>
    <m/>
    <s v="CWT"/>
    <s v="RED FLESH SEEDED TYPE"/>
    <x v="34"/>
    <s v="GEORGIA DISTRICT"/>
    <n v="1400000"/>
    <s v="Truck"/>
    <n v="14000"/>
    <m/>
    <n v="2023"/>
    <m/>
    <m/>
    <m/>
  </r>
  <r>
    <s v="WATERMELONS, SEEDED"/>
    <x v="8"/>
    <m/>
    <s v="CWT"/>
    <s v="RED FLESH"/>
    <x v="15"/>
    <s v="GEORGIA DISTRICT"/>
    <n v="720000"/>
    <s v="Truck"/>
    <n v="7200"/>
    <m/>
    <n v="2023"/>
    <m/>
    <m/>
    <m/>
  </r>
  <r>
    <s v="WATERMELONS, SEEDED"/>
    <x v="8"/>
    <m/>
    <s v="CWT"/>
    <s v="RED FLESH"/>
    <x v="16"/>
    <s v="GEORGIA DISTRICT"/>
    <n v="960000"/>
    <s v="Truck"/>
    <n v="9600"/>
    <m/>
    <n v="2023"/>
    <m/>
    <m/>
    <m/>
  </r>
  <r>
    <s v="WATERMELONS, SEEDED"/>
    <x v="8"/>
    <m/>
    <s v="CWT"/>
    <s v="RED FLESH"/>
    <x v="17"/>
    <s v="GEORGIA DISTRICT"/>
    <n v="560000"/>
    <s v="Truck"/>
    <n v="5600"/>
    <m/>
    <n v="2023"/>
    <m/>
    <m/>
    <m/>
  </r>
  <r>
    <s v="WATERMELONS, SEEDED"/>
    <x v="8"/>
    <m/>
    <s v="CWT"/>
    <s v="RED FLESH"/>
    <x v="18"/>
    <s v="GEORGIA DISTRICT"/>
    <n v="720000"/>
    <s v="Truck"/>
    <n v="7200"/>
    <m/>
    <n v="2023"/>
    <m/>
    <m/>
    <m/>
  </r>
  <r>
    <s v="WATERMELONS, SEEDED"/>
    <x v="8"/>
    <m/>
    <s v="CWT"/>
    <s v="RED FLESH"/>
    <x v="19"/>
    <s v="GEORGIA DISTRICT"/>
    <n v="2400000"/>
    <s v="Truck"/>
    <n v="24000"/>
    <m/>
    <n v="2023"/>
    <m/>
    <m/>
    <m/>
  </r>
  <r>
    <s v="WATERMELONS, SEEDED"/>
    <x v="8"/>
    <m/>
    <s v="CWT"/>
    <s v="RED FLESH"/>
    <x v="20"/>
    <s v="GEORGIA DISTRICT"/>
    <n v="2600000"/>
    <s v="Truck"/>
    <n v="26000"/>
    <m/>
    <n v="2023"/>
    <m/>
    <m/>
    <m/>
  </r>
  <r>
    <s v="WATERMELONS, SEEDED"/>
    <x v="8"/>
    <m/>
    <s v="CWT"/>
    <s v="RED FLESH"/>
    <x v="153"/>
    <s v="GEORGIA DISTRICT"/>
    <n v="2200000"/>
    <s v="Truck"/>
    <n v="22000"/>
    <m/>
    <n v="2023"/>
    <m/>
    <m/>
    <m/>
  </r>
  <r>
    <s v="WATERMELONS, SEEDED"/>
    <x v="8"/>
    <m/>
    <s v="CWT"/>
    <s v="RED FLESH"/>
    <x v="21"/>
    <s v="GEORGIA DISTRICT"/>
    <n v="2360000"/>
    <s v="Truck"/>
    <n v="23600"/>
    <m/>
    <n v="2023"/>
    <m/>
    <m/>
    <m/>
  </r>
  <r>
    <s v="WATERMELONS, SEEDED"/>
    <x v="8"/>
    <m/>
    <s v="CWT"/>
    <s v="RED FLESH"/>
    <x v="22"/>
    <s v="GEORGIA DISTRICT"/>
    <n v="1920000"/>
    <s v="Truck"/>
    <n v="19200"/>
    <m/>
    <n v="2023"/>
    <m/>
    <m/>
    <m/>
  </r>
  <r>
    <s v="WATERMELONS, SEEDED"/>
    <x v="8"/>
    <m/>
    <s v="CWT"/>
    <s v="RED FLESH"/>
    <x v="23"/>
    <s v="GEORGIA DISTRICT"/>
    <n v="2440000"/>
    <s v="Truck"/>
    <n v="24400"/>
    <m/>
    <n v="2023"/>
    <m/>
    <m/>
    <m/>
  </r>
  <r>
    <s v="WATERMELONS, SEEDED"/>
    <x v="8"/>
    <m/>
    <s v="CWT"/>
    <s v="RED FLESH"/>
    <x v="24"/>
    <s v="GEORGIA DISTRICT"/>
    <n v="2160000"/>
    <s v="Truck"/>
    <n v="21600"/>
    <m/>
    <n v="2023"/>
    <m/>
    <m/>
    <m/>
  </r>
  <r>
    <s v="WATERMELONS, SEEDED"/>
    <x v="8"/>
    <m/>
    <s v="CWT"/>
    <s v="RED FLESH"/>
    <x v="25"/>
    <s v="GEORGIA DISTRICT"/>
    <n v="2400000"/>
    <s v="Truck"/>
    <n v="24000"/>
    <m/>
    <n v="2023"/>
    <m/>
    <m/>
    <m/>
  </r>
  <r>
    <s v="WATERMELONS, SEEDED"/>
    <x v="8"/>
    <m/>
    <s v="CWT"/>
    <s v="RED FLESH"/>
    <x v="26"/>
    <s v="GEORGIA DISTRICT"/>
    <n v="2960000"/>
    <s v="Truck"/>
    <n v="29600"/>
    <m/>
    <n v="2023"/>
    <m/>
    <m/>
    <m/>
  </r>
  <r>
    <s v="WATERMELONS, SEEDED"/>
    <x v="8"/>
    <m/>
    <s v="CWT"/>
    <s v="RED FLESH"/>
    <x v="27"/>
    <s v="GEORGIA DISTRICT"/>
    <n v="1240000"/>
    <s v="Truck"/>
    <n v="12400"/>
    <m/>
    <n v="2023"/>
    <m/>
    <m/>
    <m/>
  </r>
  <r>
    <s v="WATERMELONS, SEEDED"/>
    <x v="8"/>
    <m/>
    <s v="CWT"/>
    <s v="RED FLESH"/>
    <x v="28"/>
    <s v="GEORGIA DISTRICT"/>
    <n v="2400000"/>
    <s v="Truck"/>
    <n v="24000"/>
    <m/>
    <n v="2023"/>
    <m/>
    <m/>
    <m/>
  </r>
  <r>
    <s v="WATERMELONS, SEEDED"/>
    <x v="8"/>
    <m/>
    <s v="CWT"/>
    <s v="RED FLESH"/>
    <x v="29"/>
    <s v="GEORGIA DISTRICT"/>
    <n v="2320000"/>
    <s v="Truck"/>
    <n v="23200"/>
    <m/>
    <n v="2023"/>
    <m/>
    <m/>
    <m/>
  </r>
  <r>
    <s v="WATERMELONS, SEEDED"/>
    <x v="8"/>
    <m/>
    <s v="CWT"/>
    <s v="RED FLESH"/>
    <x v="30"/>
    <s v="GEORGIA DISTRICT"/>
    <n v="1800000"/>
    <s v="Truck"/>
    <n v="18000"/>
    <m/>
    <n v="2023"/>
    <m/>
    <m/>
    <m/>
  </r>
  <r>
    <s v="WATERMELONS, SEEDED"/>
    <x v="8"/>
    <m/>
    <s v="CWT"/>
    <s v="RED FLESH"/>
    <x v="31"/>
    <s v="GEORGIA DISTRICT"/>
    <n v="1920000"/>
    <s v="Truck"/>
    <n v="19200"/>
    <m/>
    <n v="2023"/>
    <m/>
    <m/>
    <m/>
  </r>
  <r>
    <s v="WATERMELONS, SEEDED"/>
    <x v="8"/>
    <m/>
    <s v="CWT"/>
    <s v="RED FLESH"/>
    <x v="32"/>
    <s v="GEORGIA DISTRICT"/>
    <n v="2280000"/>
    <s v="Truck"/>
    <n v="22800"/>
    <m/>
    <n v="2023"/>
    <m/>
    <m/>
    <m/>
  </r>
  <r>
    <s v="WATERMELONS, SEEDED"/>
    <x v="8"/>
    <m/>
    <s v="CWT"/>
    <s v="RED FLESH"/>
    <x v="33"/>
    <s v="GEORGIA DISTRICT"/>
    <n v="1920000"/>
    <s v="Truck"/>
    <n v="19200"/>
    <m/>
    <n v="2023"/>
    <m/>
    <m/>
    <m/>
  </r>
  <r>
    <s v="WATERMELONS, SEEDED"/>
    <x v="8"/>
    <m/>
    <s v="CWT"/>
    <s v="RED FLESH"/>
    <x v="58"/>
    <s v="GEORGIA DISTRICT"/>
    <n v="1000000"/>
    <s v="Truck"/>
    <n v="10000"/>
    <m/>
    <n v="2023"/>
    <m/>
    <m/>
    <m/>
  </r>
  <r>
    <s v="WATERMELONS, SEEDED"/>
    <x v="8"/>
    <m/>
    <s v="CWT"/>
    <s v="RED FLESH"/>
    <x v="34"/>
    <s v="GEORGIA DISTRICT"/>
    <n v="1400000"/>
    <s v="Truck"/>
    <n v="14000"/>
    <m/>
    <n v="2023"/>
    <m/>
    <m/>
    <s v="added for 07/03/2023 on 07/10/2023"/>
  </r>
  <r>
    <s v="WATERMELONS, SEEDED"/>
    <x v="8"/>
    <m/>
    <s v="CWT"/>
    <s v="RED FLESH"/>
    <x v="56"/>
    <s v="GEORGIA DISTRICT"/>
    <n v="1000000"/>
    <s v="Truck"/>
    <n v="10000"/>
    <m/>
    <n v="2023"/>
    <m/>
    <m/>
    <m/>
  </r>
  <r>
    <s v="WATERMELONS, SEEDED"/>
    <x v="8"/>
    <m/>
    <s v="CWT"/>
    <s v="RED FLESH"/>
    <x v="35"/>
    <s v="GEORGIA DISTRICT"/>
    <n v="800000"/>
    <s v="Truck"/>
    <n v="8000"/>
    <m/>
    <n v="2023"/>
    <m/>
    <m/>
    <m/>
  </r>
  <r>
    <s v="WATERMELONS, SEEDED"/>
    <x v="8"/>
    <m/>
    <s v="CWT"/>
    <s v="RED FLESH"/>
    <x v="36"/>
    <s v="GEORGIA DISTRICT"/>
    <n v="480000"/>
    <s v="Truck"/>
    <n v="4800"/>
    <m/>
    <n v="2023"/>
    <m/>
    <m/>
    <m/>
  </r>
  <r>
    <s v="WATERMELONS, SEEDED"/>
    <x v="8"/>
    <m/>
    <s v="CWT"/>
    <s v="RED FLESH"/>
    <x v="37"/>
    <s v="GEORGIA DISTRICT"/>
    <n v="600000"/>
    <s v="Truck"/>
    <n v="6000"/>
    <m/>
    <n v="2023"/>
    <m/>
    <m/>
    <m/>
  </r>
  <r>
    <s v="WATERMELONS, SEEDED"/>
    <x v="8"/>
    <m/>
    <s v="CWT"/>
    <s v="RED FLESH"/>
    <x v="38"/>
    <s v="GEORGIA DISTRICT"/>
    <n v="280000"/>
    <s v="Truck"/>
    <n v="2800"/>
    <m/>
    <n v="2023"/>
    <m/>
    <m/>
    <m/>
  </r>
  <r>
    <s v="WATERMELONS, SEEDED"/>
    <x v="8"/>
    <m/>
    <s v="CWT"/>
    <s v="RED FLESH"/>
    <x v="57"/>
    <s v="GEORGIA DISTRICT"/>
    <n v="120000"/>
    <s v="Truck"/>
    <n v="1200"/>
    <m/>
    <n v="2023"/>
    <m/>
    <m/>
    <m/>
  </r>
  <r>
    <s v="WATERMELONS, SEEDED"/>
    <x v="8"/>
    <m/>
    <s v="CWT"/>
    <s v="RED FLESH"/>
    <x v="39"/>
    <s v="GEORGIA DISTRICT"/>
    <n v="400000"/>
    <s v="Truck"/>
    <n v="4000"/>
    <m/>
    <n v="2023"/>
    <m/>
    <m/>
    <m/>
  </r>
  <r>
    <s v="WATERMELONS, SEEDED"/>
    <x v="8"/>
    <m/>
    <s v="CWT"/>
    <s v="RED FLESH"/>
    <x v="40"/>
    <s v="GEORGIA DISTRICT"/>
    <n v="1000000"/>
    <s v="Truck"/>
    <n v="10000"/>
    <m/>
    <n v="2023"/>
    <m/>
    <m/>
    <m/>
  </r>
  <r>
    <s v="WATERMELONS, SEEDED"/>
    <x v="8"/>
    <m/>
    <s v="CWT"/>
    <s v="RED FLESH"/>
    <x v="41"/>
    <s v="GEORGIA DISTRICT"/>
    <n v="480000"/>
    <s v="Truck"/>
    <n v="4800"/>
    <m/>
    <n v="2023"/>
    <m/>
    <m/>
    <m/>
  </r>
  <r>
    <s v="WATERMELONS, SEEDED"/>
    <x v="8"/>
    <m/>
    <s v="CWT"/>
    <s v="RED FLESH"/>
    <x v="42"/>
    <s v="GEORGIA DISTRICT"/>
    <n v="440000"/>
    <s v="Truck"/>
    <n v="4400"/>
    <m/>
    <n v="2023"/>
    <m/>
    <m/>
    <m/>
  </r>
  <r>
    <s v="WATERMELONS, SEEDED"/>
    <x v="8"/>
    <m/>
    <s v="CWT"/>
    <s v="RED FLESH"/>
    <x v="43"/>
    <s v="GEORGIA DISTRICT"/>
    <n v="280000"/>
    <s v="Truck"/>
    <n v="2800"/>
    <m/>
    <n v="2023"/>
    <m/>
    <m/>
    <m/>
  </r>
  <r>
    <s v="WATERMELONS, SEEDED"/>
    <x v="8"/>
    <m/>
    <s v="CWT"/>
    <s v="RED FLESH"/>
    <x v="44"/>
    <s v="GEORGIA DISTRICT"/>
    <n v="280000"/>
    <s v="Truck"/>
    <n v="2800"/>
    <m/>
    <n v="2023"/>
    <m/>
    <m/>
    <m/>
  </r>
  <r>
    <s v="WATERMELONS, SEEDED"/>
    <x v="8"/>
    <m/>
    <s v="CWT"/>
    <s v="RED FLESH"/>
    <x v="287"/>
    <s v="GEORGIA DISTRICT"/>
    <n v="160000"/>
    <s v="Truck"/>
    <n v="1600"/>
    <m/>
    <n v="2023"/>
    <m/>
    <m/>
    <m/>
  </r>
  <r>
    <s v="WATERMELONS, SEEDED"/>
    <x v="8"/>
    <m/>
    <s v="CWT"/>
    <s v="RED FLESH"/>
    <x v="45"/>
    <s v="GEORGIA DISTRICT"/>
    <n v="80000"/>
    <s v="Truck"/>
    <n v="800"/>
    <m/>
    <n v="2023"/>
    <m/>
    <m/>
    <m/>
  </r>
  <r>
    <s v="WATERMELONS, SEEDED"/>
    <x v="8"/>
    <m/>
    <s v="CWT"/>
    <s v="RED FLESH"/>
    <x v="46"/>
    <s v="GEORGIA DISTRICT"/>
    <n v="40000"/>
    <s v="Truck"/>
    <n v="400"/>
    <m/>
    <n v="2023"/>
    <m/>
    <m/>
    <m/>
  </r>
  <r>
    <s v="WATERMELONS, SEEDED"/>
    <x v="8"/>
    <m/>
    <s v="CWT"/>
    <s v="RED FLESH"/>
    <x v="47"/>
    <s v="GEORGIA DISTRICT"/>
    <n v="40000"/>
    <s v="Truck"/>
    <n v="400"/>
    <m/>
    <n v="2023"/>
    <m/>
    <m/>
    <m/>
  </r>
  <r>
    <s v="WATERMELONS, SEEDLESS"/>
    <x v="8"/>
    <m/>
    <s v="CWT"/>
    <s v="RED FLESH"/>
    <x v="10"/>
    <s v="GEORGIA DISTRICT"/>
    <n v="680000"/>
    <s v="Truck"/>
    <n v="6800"/>
    <m/>
    <n v="2023"/>
    <m/>
    <m/>
    <m/>
  </r>
  <r>
    <s v="WATERMELONS, SEEDLESS"/>
    <x v="8"/>
    <m/>
    <s v="CWT"/>
    <s v="RED FLESH"/>
    <x v="11"/>
    <s v="GEORGIA DISTRICT"/>
    <n v="840000"/>
    <s v="Truck"/>
    <n v="8400"/>
    <m/>
    <n v="2023"/>
    <m/>
    <m/>
    <m/>
  </r>
  <r>
    <s v="WATERMELONS, SEEDLESS"/>
    <x v="8"/>
    <m/>
    <s v="CWT"/>
    <s v="RED FLESH"/>
    <x v="12"/>
    <s v="GEORGIA DISTRICT"/>
    <n v="1400000"/>
    <s v="Truck"/>
    <n v="14000"/>
    <m/>
    <n v="2023"/>
    <m/>
    <m/>
    <m/>
  </r>
  <r>
    <s v="WATERMELONS, SEEDLESS"/>
    <x v="8"/>
    <m/>
    <s v="CWT"/>
    <s v="RED FLESH"/>
    <x v="13"/>
    <s v="GEORGIA DISTRICT"/>
    <n v="1600000"/>
    <s v="Truck"/>
    <n v="16000"/>
    <m/>
    <n v="2023"/>
    <m/>
    <m/>
    <m/>
  </r>
  <r>
    <s v="WATERMELONS, SEEDLESS"/>
    <x v="8"/>
    <m/>
    <s v="CWT"/>
    <s v="RED FLESH"/>
    <x v="14"/>
    <s v="GEORGIA DISTRICT"/>
    <n v="1400000"/>
    <s v="Truck"/>
    <n v="14000"/>
    <m/>
    <n v="2023"/>
    <m/>
    <m/>
    <m/>
  </r>
  <r>
    <s v="WATERMELONS, SEEDLESS"/>
    <x v="8"/>
    <m/>
    <s v="CWT"/>
    <s v="RED FLESH"/>
    <x v="55"/>
    <s v="GEORGIA DISTRICT"/>
    <n v="1400000"/>
    <s v="Truck"/>
    <n v="14000"/>
    <m/>
    <n v="2023"/>
    <m/>
    <m/>
    <m/>
  </r>
  <r>
    <s v="WATERMELONS, SEEDLESS"/>
    <x v="8"/>
    <m/>
    <s v="CWT"/>
    <s v="RED FLESH"/>
    <x v="15"/>
    <s v="GEORGIA DISTRICT"/>
    <n v="9120000"/>
    <s v="Truck"/>
    <n v="91200"/>
    <m/>
    <n v="2023"/>
    <m/>
    <m/>
    <m/>
  </r>
  <r>
    <s v="WATERMELONS, SEEDLESS"/>
    <x v="8"/>
    <m/>
    <s v="CWT"/>
    <s v="RED FLESH"/>
    <x v="16"/>
    <s v="GEORGIA DISTRICT"/>
    <n v="8560000"/>
    <s v="Truck"/>
    <n v="85600"/>
    <m/>
    <n v="2023"/>
    <m/>
    <m/>
    <m/>
  </r>
  <r>
    <s v="WATERMELONS, SEEDLESS"/>
    <x v="8"/>
    <m/>
    <s v="CWT"/>
    <s v="RED FLESH"/>
    <x v="17"/>
    <s v="GEORGIA DISTRICT"/>
    <n v="7760000"/>
    <s v="Truck"/>
    <n v="77600"/>
    <m/>
    <n v="2023"/>
    <m/>
    <m/>
    <m/>
  </r>
  <r>
    <s v="WATERMELONS, SEEDLESS"/>
    <x v="8"/>
    <m/>
    <s v="CWT"/>
    <s v="RED FLESH"/>
    <x v="18"/>
    <s v="GEORGIA DISTRICT"/>
    <n v="7360000"/>
    <s v="Truck"/>
    <n v="73600"/>
    <m/>
    <n v="2023"/>
    <m/>
    <m/>
    <m/>
  </r>
  <r>
    <s v="WATERMELONS, SEEDLESS"/>
    <x v="8"/>
    <m/>
    <s v="CWT"/>
    <s v="RED FLESH"/>
    <x v="19"/>
    <s v="GEORGIA DISTRICT"/>
    <n v="17160000"/>
    <s v="Truck"/>
    <n v="171600"/>
    <m/>
    <n v="2023"/>
    <m/>
    <m/>
    <m/>
  </r>
  <r>
    <s v="WATERMELONS, SEEDLESS"/>
    <x v="8"/>
    <m/>
    <s v="CWT"/>
    <s v="RED FLESH"/>
    <x v="20"/>
    <s v="GEORGIA DISTRICT"/>
    <n v="18960000"/>
    <s v="Truck"/>
    <n v="189600"/>
    <m/>
    <n v="2023"/>
    <m/>
    <m/>
    <m/>
  </r>
  <r>
    <s v="WATERMELONS, SEEDLESS"/>
    <x v="8"/>
    <m/>
    <s v="CWT"/>
    <s v="RED FLESH"/>
    <x v="153"/>
    <s v="GEORGIA DISTRICT"/>
    <n v="17320000"/>
    <s v="Truck"/>
    <n v="173200"/>
    <m/>
    <n v="2023"/>
    <m/>
    <m/>
    <m/>
  </r>
  <r>
    <s v="WATERMELONS, SEEDLESS"/>
    <x v="8"/>
    <m/>
    <s v="CWT"/>
    <s v="RED FLESH"/>
    <x v="21"/>
    <s v="GEORGIA DISTRICT"/>
    <n v="19600000"/>
    <s v="Truck"/>
    <n v="196000"/>
    <m/>
    <n v="2023"/>
    <m/>
    <m/>
    <m/>
  </r>
  <r>
    <s v="WATERMELONS, SEEDLESS"/>
    <x v="8"/>
    <m/>
    <s v="CWT"/>
    <s v="RED FLESH"/>
    <x v="22"/>
    <s v="GEORGIA DISTRICT"/>
    <n v="18320000"/>
    <s v="Truck"/>
    <n v="183200"/>
    <m/>
    <n v="2023"/>
    <m/>
    <m/>
    <m/>
  </r>
  <r>
    <s v="WATERMELONS, SEEDLESS"/>
    <x v="8"/>
    <m/>
    <s v="CWT"/>
    <s v="RED FLESH"/>
    <x v="23"/>
    <s v="GEORGIA DISTRICT"/>
    <n v="19560000"/>
    <s v="Truck"/>
    <n v="195600"/>
    <m/>
    <n v="2023"/>
    <m/>
    <m/>
    <m/>
  </r>
  <r>
    <s v="WATERMELONS, SEEDLESS"/>
    <x v="8"/>
    <m/>
    <s v="CWT"/>
    <s v="RED FLESH"/>
    <x v="24"/>
    <s v="GEORGIA DISTRICT"/>
    <n v="20600000"/>
    <s v="Truck"/>
    <n v="206000"/>
    <m/>
    <n v="2023"/>
    <m/>
    <m/>
    <m/>
  </r>
  <r>
    <s v="WATERMELONS, SEEDLESS"/>
    <x v="8"/>
    <m/>
    <s v="CWT"/>
    <s v="RED FLESH"/>
    <x v="25"/>
    <s v="GEORGIA DISTRICT"/>
    <n v="22840000"/>
    <s v="Truck"/>
    <n v="228400"/>
    <m/>
    <n v="2023"/>
    <m/>
    <m/>
    <m/>
  </r>
  <r>
    <s v="WATERMELONS, SEEDLESS"/>
    <x v="8"/>
    <m/>
    <s v="CWT"/>
    <s v="RED FLESH"/>
    <x v="26"/>
    <s v="GEORGIA DISTRICT"/>
    <n v="24880000"/>
    <s v="Truck"/>
    <n v="248800"/>
    <m/>
    <n v="2023"/>
    <m/>
    <m/>
    <m/>
  </r>
  <r>
    <s v="WATERMELONS, SEEDLESS"/>
    <x v="8"/>
    <m/>
    <s v="CWT"/>
    <s v="RED FLESH"/>
    <x v="27"/>
    <s v="GEORGIA DISTRICT"/>
    <n v="19520000"/>
    <s v="Truck"/>
    <n v="195200"/>
    <m/>
    <n v="2023"/>
    <m/>
    <m/>
    <m/>
  </r>
  <r>
    <s v="WATERMELONS, SEEDLESS"/>
    <x v="8"/>
    <m/>
    <s v="CWT"/>
    <s v="RED FLESH"/>
    <x v="28"/>
    <s v="GEORGIA DISTRICT"/>
    <n v="25600000"/>
    <s v="Truck"/>
    <n v="256000"/>
    <m/>
    <n v="2023"/>
    <m/>
    <m/>
    <m/>
  </r>
  <r>
    <s v="WATERMELONS, SEEDLESS"/>
    <x v="8"/>
    <m/>
    <s v="CWT"/>
    <s v="RED FLESH"/>
    <x v="29"/>
    <s v="GEORGIA DISTRICT"/>
    <n v="25000000"/>
    <s v="Truck"/>
    <n v="250000"/>
    <m/>
    <n v="2023"/>
    <m/>
    <m/>
    <m/>
  </r>
  <r>
    <s v="WATERMELONS, SEEDLESS"/>
    <x v="8"/>
    <m/>
    <s v="CWT"/>
    <s v="RED FLESH"/>
    <x v="30"/>
    <s v="GEORGIA DISTRICT"/>
    <n v="23720000"/>
    <s v="Truck"/>
    <n v="237200"/>
    <m/>
    <n v="2023"/>
    <m/>
    <m/>
    <m/>
  </r>
  <r>
    <s v="WATERMELONS, SEEDLESS"/>
    <x v="8"/>
    <m/>
    <s v="CWT"/>
    <s v="RED FLESH"/>
    <x v="31"/>
    <s v="GEORGIA DISTRICT"/>
    <n v="23320000"/>
    <s v="Truck"/>
    <n v="233200"/>
    <m/>
    <n v="2023"/>
    <m/>
    <m/>
    <m/>
  </r>
  <r>
    <s v="WATERMELONS, SEEDLESS"/>
    <x v="8"/>
    <m/>
    <s v="CWT"/>
    <s v="RED FLESH"/>
    <x v="32"/>
    <s v="GEORGIA DISTRICT"/>
    <n v="20400000"/>
    <s v="Truck"/>
    <n v="204000"/>
    <m/>
    <n v="2023"/>
    <m/>
    <m/>
    <m/>
  </r>
  <r>
    <s v="WATERMELONS, SEEDLESS"/>
    <x v="8"/>
    <m/>
    <s v="CWT"/>
    <s v="RED FLESH"/>
    <x v="33"/>
    <s v="GEORGIA DISTRICT"/>
    <n v="17600000"/>
    <s v="Truck"/>
    <n v="176000"/>
    <m/>
    <n v="2023"/>
    <m/>
    <m/>
    <m/>
  </r>
  <r>
    <s v="WATERMELONS, SEEDLESS"/>
    <x v="8"/>
    <m/>
    <s v="CWT"/>
    <s v="RED FLESH"/>
    <x v="58"/>
    <s v="GEORGIA DISTRICT"/>
    <n v="16600000"/>
    <s v="Truck"/>
    <n v="166000"/>
    <m/>
    <n v="2023"/>
    <m/>
    <m/>
    <m/>
  </r>
  <r>
    <s v="WATERMELONS, SEEDLESS"/>
    <x v="8"/>
    <m/>
    <s v="CWT"/>
    <s v="RED FLESH"/>
    <x v="34"/>
    <s v="GEORGIA DISTRICT"/>
    <n v="15400000"/>
    <s v="Truck"/>
    <n v="154000"/>
    <m/>
    <n v="2023"/>
    <m/>
    <m/>
    <m/>
  </r>
  <r>
    <s v="WATERMELONS, SEEDLESS"/>
    <x v="8"/>
    <m/>
    <s v="CWT"/>
    <s v="RED FLESH"/>
    <x v="56"/>
    <s v="GEORGIA DISTRICT"/>
    <n v="10000000"/>
    <s v="Truck"/>
    <n v="100000"/>
    <m/>
    <n v="2023"/>
    <m/>
    <m/>
    <m/>
  </r>
  <r>
    <s v="WATERMELONS, SEEDLESS"/>
    <x v="8"/>
    <m/>
    <s v="CWT"/>
    <s v="RED FLESH"/>
    <x v="35"/>
    <s v="GEORGIA DISTRICT"/>
    <n v="12200000"/>
    <s v="Truck"/>
    <n v="122000"/>
    <m/>
    <n v="2023"/>
    <m/>
    <m/>
    <m/>
  </r>
  <r>
    <s v="WATERMELONS, SEEDLESS"/>
    <x v="8"/>
    <m/>
    <s v="CWT"/>
    <s v="RED FLESH"/>
    <x v="36"/>
    <s v="GEORGIA DISTRICT"/>
    <n v="12080000"/>
    <s v="Truck"/>
    <n v="120800"/>
    <m/>
    <n v="2023"/>
    <m/>
    <m/>
    <m/>
  </r>
  <r>
    <s v="WATERMELONS, SEEDLESS"/>
    <x v="8"/>
    <m/>
    <s v="CWT"/>
    <s v="RED FLESH"/>
    <x v="37"/>
    <s v="GEORGIA DISTRICT"/>
    <n v="8800000"/>
    <s v="Truck"/>
    <n v="88000"/>
    <m/>
    <n v="2023"/>
    <m/>
    <m/>
    <m/>
  </r>
  <r>
    <s v="WATERMELONS, SEEDLESS"/>
    <x v="8"/>
    <m/>
    <s v="CWT"/>
    <s v="RED FLESH"/>
    <x v="38"/>
    <s v="GEORGIA DISTRICT"/>
    <n v="8000000"/>
    <s v="Truck"/>
    <n v="80000"/>
    <m/>
    <n v="2023"/>
    <m/>
    <m/>
    <m/>
  </r>
  <r>
    <s v="WATERMELONS, SEEDLESS"/>
    <x v="8"/>
    <m/>
    <s v="CWT"/>
    <s v="RED FLESH"/>
    <x v="57"/>
    <s v="GEORGIA DISTRICT"/>
    <n v="7400000"/>
    <s v="Truck"/>
    <n v="74000"/>
    <m/>
    <n v="2023"/>
    <m/>
    <m/>
    <m/>
  </r>
  <r>
    <s v="WATERMELONS, SEEDLESS"/>
    <x v="8"/>
    <m/>
    <s v="CWT"/>
    <s v="RED FLESH"/>
    <x v="39"/>
    <s v="GEORGIA DISTRICT"/>
    <n v="12440000"/>
    <s v="Truck"/>
    <n v="124400"/>
    <m/>
    <n v="2023"/>
    <m/>
    <m/>
    <m/>
  </r>
  <r>
    <s v="WATERMELONS, SEEDLESS"/>
    <x v="8"/>
    <m/>
    <s v="CWT"/>
    <s v="RED FLESH"/>
    <x v="40"/>
    <s v="GEORGIA DISTRICT"/>
    <n v="11200000"/>
    <s v="Truck"/>
    <n v="112000"/>
    <m/>
    <n v="2023"/>
    <m/>
    <m/>
    <m/>
  </r>
  <r>
    <s v="WATERMELONS, SEEDLESS"/>
    <x v="8"/>
    <m/>
    <s v="CWT"/>
    <s v="RED FLESH"/>
    <x v="41"/>
    <s v="GEORGIA DISTRICT"/>
    <n v="10000000"/>
    <s v="Truck"/>
    <n v="100000"/>
    <m/>
    <n v="2023"/>
    <m/>
    <m/>
    <m/>
  </r>
  <r>
    <s v="WATERMELONS, SEEDLESS"/>
    <x v="8"/>
    <m/>
    <s v="CWT"/>
    <s v="RED FLESH"/>
    <x v="42"/>
    <s v="GEORGIA DISTRICT"/>
    <n v="8240000"/>
    <s v="Truck"/>
    <n v="82400"/>
    <m/>
    <n v="2023"/>
    <m/>
    <m/>
    <m/>
  </r>
  <r>
    <s v="WATERMELONS, SEEDLESS"/>
    <x v="8"/>
    <m/>
    <s v="CWT"/>
    <s v="RED FLESH"/>
    <x v="43"/>
    <s v="GEORGIA DISTRICT"/>
    <n v="5200000"/>
    <s v="Truck"/>
    <n v="52000"/>
    <m/>
    <n v="2023"/>
    <m/>
    <m/>
    <m/>
  </r>
  <r>
    <s v="WATERMELONS, SEEDLESS"/>
    <x v="8"/>
    <m/>
    <s v="CWT"/>
    <s v="RED FLESH"/>
    <x v="44"/>
    <s v="GEORGIA DISTRICT"/>
    <n v="4400000"/>
    <s v="Truck"/>
    <n v="44000"/>
    <m/>
    <n v="2023"/>
    <m/>
    <m/>
    <m/>
  </r>
  <r>
    <s v="WATERMELONS, SEEDLESS"/>
    <x v="8"/>
    <m/>
    <s v="CWT"/>
    <s v="RED FLESH"/>
    <x v="287"/>
    <s v="GEORGIA DISTRICT"/>
    <n v="2800000"/>
    <s v="Truck"/>
    <n v="28000"/>
    <m/>
    <n v="2023"/>
    <m/>
    <m/>
    <m/>
  </r>
  <r>
    <s v="WATERMELONS, SEEDLESS"/>
    <x v="8"/>
    <m/>
    <s v="CWT"/>
    <s v="RED FLESH"/>
    <x v="45"/>
    <s v="GEORGIA DISTRICT"/>
    <n v="3400000"/>
    <s v="Truck"/>
    <n v="34000"/>
    <m/>
    <n v="2023"/>
    <m/>
    <m/>
    <m/>
  </r>
  <r>
    <s v="WATERMELONS, SEEDLESS"/>
    <x v="8"/>
    <m/>
    <s v="CWT"/>
    <s v="RED FLESH"/>
    <x v="46"/>
    <s v="GEORGIA DISTRICT"/>
    <n v="2600000"/>
    <s v="Truck"/>
    <n v="26000"/>
    <m/>
    <n v="2023"/>
    <m/>
    <m/>
    <m/>
  </r>
  <r>
    <s v="WATERMELONS, SEEDLESS"/>
    <x v="8"/>
    <m/>
    <s v="CWT"/>
    <s v="RED FLESH"/>
    <x v="47"/>
    <s v="GEORGIA DISTRICT"/>
    <n v="1000000"/>
    <s v="Truck"/>
    <n v="10000"/>
    <m/>
    <n v="2023"/>
    <m/>
    <m/>
    <m/>
  </r>
  <r>
    <s v="WATERMELONS, SEEDLESS"/>
    <x v="8"/>
    <m/>
    <s v="CWT"/>
    <s v="RED FLESH"/>
    <x v="48"/>
    <s v="GEORGIA DISTRICT"/>
    <n v="1400000"/>
    <s v="Truck"/>
    <n v="14000"/>
    <m/>
    <n v="2023"/>
    <m/>
    <m/>
    <m/>
  </r>
  <r>
    <s v="WATERMELONS, SEEDLESS"/>
    <x v="8"/>
    <m/>
    <s v="CWT"/>
    <s v="RED FLESH"/>
    <x v="49"/>
    <s v="GEORGIA DISTRICT"/>
    <n v="2000000"/>
    <s v="Truck"/>
    <n v="20000"/>
    <m/>
    <n v="2023"/>
    <m/>
    <m/>
    <m/>
  </r>
  <r>
    <s v="WATERMELONS, SEEDLESS"/>
    <x v="8"/>
    <m/>
    <s v="CWT"/>
    <s v="RED FLESH"/>
    <x v="50"/>
    <s v="GEORGIA DISTRICT"/>
    <n v="1600000"/>
    <s v="Truck"/>
    <n v="16000"/>
    <m/>
    <n v="2023"/>
    <m/>
    <m/>
    <m/>
  </r>
  <r>
    <s v="WATERMELONS, SEEDLESS"/>
    <x v="8"/>
    <m/>
    <s v="CWT"/>
    <s v="RED FLESH"/>
    <x v="196"/>
    <s v="GEORGIA DISTRICT"/>
    <n v="1120000"/>
    <s v="Truck"/>
    <n v="11200"/>
    <m/>
    <n v="2023"/>
    <m/>
    <m/>
    <m/>
  </r>
  <r>
    <s v="WATERMELONS, SEEDLESS"/>
    <x v="8"/>
    <m/>
    <s v="CWT"/>
    <s v="RED FLESH"/>
    <x v="51"/>
    <s v="GEORGIA DISTRICT"/>
    <n v="1200000"/>
    <s v="Truck"/>
    <n v="12000"/>
    <m/>
    <n v="2023"/>
    <m/>
    <m/>
    <m/>
  </r>
  <r>
    <s v="WATERMELONS, SEEDLESS"/>
    <x v="8"/>
    <m/>
    <s v="CWT"/>
    <s v="RED FLESH"/>
    <x v="52"/>
    <s v="GEORGIA DISTRICT"/>
    <n v="2000000"/>
    <s v="Truck"/>
    <n v="20000"/>
    <m/>
    <n v="2023"/>
    <m/>
    <m/>
    <m/>
  </r>
  <r>
    <s v="WATERMELONS, SEEDLESS"/>
    <x v="8"/>
    <m/>
    <s v="CWT"/>
    <s v="RED FLESH"/>
    <x v="53"/>
    <s v="GEORGIA DISTRICT"/>
    <n v="1600000"/>
    <s v="Truck"/>
    <n v="16000"/>
    <m/>
    <n v="2023"/>
    <m/>
    <m/>
    <m/>
  </r>
  <r>
    <s v="WATERMELONS, SEEDLESS"/>
    <x v="8"/>
    <m/>
    <s v="CWT"/>
    <s v="RED FLESH"/>
    <x v="54"/>
    <s v="GEORGIA DISTRICT"/>
    <n v="1600000"/>
    <s v="Truck"/>
    <n v="16000"/>
    <m/>
    <n v="2023"/>
    <m/>
    <m/>
    <m/>
  </r>
  <r>
    <s v="WATERMELONS, SEEDLESS"/>
    <x v="8"/>
    <m/>
    <s v="CWT"/>
    <s v="RED FLESH"/>
    <x v="84"/>
    <s v="GEORGIA DISTRICT"/>
    <n v="1000000"/>
    <s v="Truck"/>
    <n v="10000"/>
    <m/>
    <n v="2023"/>
    <m/>
    <m/>
    <m/>
  </r>
  <r>
    <s v="WATERMELONS, SEEDLESS"/>
    <x v="8"/>
    <m/>
    <s v="CWT"/>
    <s v="RED FLESH"/>
    <x v="85"/>
    <s v="GEORGIA DISTRICT"/>
    <n v="600000"/>
    <s v="Truck"/>
    <n v="6000"/>
    <m/>
    <n v="2023"/>
    <m/>
    <m/>
    <m/>
  </r>
  <r>
    <s v="WATERMELONS, SEEDLESS"/>
    <x v="8"/>
    <m/>
    <s v="CWT"/>
    <s v="RED FLESH"/>
    <x v="197"/>
    <s v="GEORGIA DISTRICT"/>
    <n v="440000"/>
    <s v="Truck"/>
    <n v="4400"/>
    <m/>
    <n v="2023"/>
    <m/>
    <m/>
    <m/>
  </r>
  <r>
    <s v="WATERMELONS, SEEDLESS"/>
    <x v="8"/>
    <m/>
    <s v="CWT"/>
    <s v="RED FLESH"/>
    <x v="86"/>
    <s v="GEORGIA DISTRICT"/>
    <n v="1200000"/>
    <s v="Truck"/>
    <n v="12000"/>
    <m/>
    <n v="2023"/>
    <m/>
    <m/>
    <m/>
  </r>
  <r>
    <s v="WATERMELONS, SEEDLESS"/>
    <x v="8"/>
    <m/>
    <s v="CWT"/>
    <s v="RED FLESH"/>
    <x v="87"/>
    <s v="GEORGIA DISTRICT"/>
    <n v="1400000"/>
    <s v="Truck"/>
    <n v="14000"/>
    <m/>
    <n v="2023"/>
    <m/>
    <m/>
    <m/>
  </r>
  <r>
    <s v="WATERMELONS, SEEDLESS"/>
    <x v="8"/>
    <m/>
    <s v="CWT"/>
    <s v="RED FLESH"/>
    <x v="88"/>
    <s v="GEORGIA DISTRICT"/>
    <n v="1200000"/>
    <s v="Truck"/>
    <n v="12000"/>
    <m/>
    <n v="2023"/>
    <m/>
    <m/>
    <m/>
  </r>
  <r>
    <s v="WATERMELONS, SEEDLESS"/>
    <x v="8"/>
    <m/>
    <s v="CWT"/>
    <s v="RED FLESH"/>
    <x v="89"/>
    <s v="GEORGIA DISTRICT"/>
    <n v="800000"/>
    <s v="Truck"/>
    <n v="8000"/>
    <m/>
    <n v="2023"/>
    <m/>
    <m/>
    <m/>
  </r>
  <r>
    <s v="WATERMELONS, SEEDLESS"/>
    <x v="8"/>
    <m/>
    <s v="CWT"/>
    <s v="RED FLESH"/>
    <x v="90"/>
    <s v="GEORGIA DISTRICT"/>
    <n v="600000"/>
    <s v="Truck"/>
    <n v="6000"/>
    <m/>
    <n v="2023"/>
    <m/>
    <m/>
    <m/>
  </r>
  <r>
    <s v="WATERMELONS, SEEDLESS"/>
    <x v="8"/>
    <m/>
    <s v="CWT"/>
    <s v="RED FLESH"/>
    <x v="152"/>
    <s v="GEORGIA DISTRICT"/>
    <n v="400000"/>
    <s v="Truck"/>
    <n v="4000"/>
    <m/>
    <n v="2023"/>
    <m/>
    <m/>
    <m/>
  </r>
  <r>
    <s v="WATERMELONS, SEEDLESS"/>
    <x v="8"/>
    <m/>
    <s v="CWT"/>
    <s v="RED FLESH"/>
    <x v="192"/>
    <s v="GEORGIA DISTRICT"/>
    <n v="280000"/>
    <s v="Truck"/>
    <n v="2800"/>
    <m/>
    <n v="2023"/>
    <m/>
    <m/>
    <m/>
  </r>
  <r>
    <s v="WATERMELONS, SEEDLESS"/>
    <x v="8"/>
    <m/>
    <s v="CWT"/>
    <s v="RED FLESH"/>
    <x v="91"/>
    <s v="GEORGIA DISTRICT"/>
    <n v="600000"/>
    <s v="Truck"/>
    <n v="6000"/>
    <m/>
    <n v="2023"/>
    <m/>
    <m/>
    <m/>
  </r>
  <r>
    <s v="WATERMELONS, SEEDLESS"/>
    <x v="8"/>
    <m/>
    <s v="CWT"/>
    <s v="RED FLESH"/>
    <x v="92"/>
    <s v="GEORGIA DISTRICT"/>
    <n v="320000"/>
    <s v="Truck"/>
    <n v="3200"/>
    <m/>
    <n v="2023"/>
    <m/>
    <m/>
    <m/>
  </r>
  <r>
    <s v="WATERMELONS, SEEDLESS"/>
    <x v="8"/>
    <m/>
    <s v="CWT"/>
    <s v="RED FLESH"/>
    <x v="93"/>
    <s v="GEORGIA DISTRICT"/>
    <n v="200000"/>
    <s v="Truck"/>
    <n v="2000"/>
    <m/>
    <n v="2023"/>
    <m/>
    <m/>
    <m/>
  </r>
  <r>
    <s v="WATERMELONS, SEEDLESS"/>
    <x v="8"/>
    <m/>
    <s v="CWT"/>
    <s v="RED FLESH MINIATURE"/>
    <x v="15"/>
    <s v="GEORGIA DISTRICT"/>
    <n v="350000"/>
    <s v="Truck"/>
    <n v="3520"/>
    <m/>
    <n v="2023"/>
    <m/>
    <m/>
    <m/>
  </r>
  <r>
    <s v="WATERMELONS, SEEDLESS"/>
    <x v="8"/>
    <m/>
    <s v="CWT"/>
    <s v="RED FLESH MINIATURE"/>
    <x v="16"/>
    <s v="GEORGIA DISTRICT"/>
    <n v="260000"/>
    <s v="Truck"/>
    <n v="2640"/>
    <m/>
    <n v="2023"/>
    <m/>
    <m/>
    <m/>
  </r>
  <r>
    <s v="WATERMELONS, SEEDLESS"/>
    <x v="8"/>
    <m/>
    <s v="CWT"/>
    <s v="RED FLESH MINIATURE"/>
    <x v="17"/>
    <s v="GEORGIA DISTRICT"/>
    <n v="970000"/>
    <s v="Truck"/>
    <n v="9680"/>
    <m/>
    <n v="2023"/>
    <m/>
    <m/>
    <m/>
  </r>
  <r>
    <s v="WATERMELONS, SEEDLESS"/>
    <x v="8"/>
    <m/>
    <s v="CWT"/>
    <s v="RED FLESH MINIATURE"/>
    <x v="18"/>
    <s v="GEORGIA DISTRICT"/>
    <n v="700000"/>
    <s v="Truck"/>
    <n v="7040"/>
    <m/>
    <n v="2023"/>
    <m/>
    <m/>
    <m/>
  </r>
  <r>
    <s v="WATERMELONS, SEEDLESS"/>
    <x v="8"/>
    <m/>
    <s v="CWT"/>
    <s v="RED FLESH MINIATURE"/>
    <x v="19"/>
    <s v="GEORGIA DISTRICT"/>
    <n v="970000"/>
    <s v="Truck"/>
    <n v="9680"/>
    <m/>
    <n v="2023"/>
    <m/>
    <m/>
    <m/>
  </r>
  <r>
    <s v="WATERMELONS, SEEDLESS"/>
    <x v="8"/>
    <m/>
    <s v="CWT"/>
    <s v="RED FLESH MINIATURE"/>
    <x v="20"/>
    <s v="GEORGIA DISTRICT"/>
    <n v="1140000"/>
    <s v="Truck"/>
    <n v="11440"/>
    <m/>
    <n v="2023"/>
    <m/>
    <m/>
    <m/>
  </r>
  <r>
    <s v="WATERMELONS, SEEDLESS"/>
    <x v="8"/>
    <m/>
    <s v="CWT"/>
    <s v="RED FLESH MINIATURE"/>
    <x v="153"/>
    <s v="GEORGIA DISTRICT"/>
    <n v="1060000"/>
    <s v="Truck"/>
    <n v="10560"/>
    <m/>
    <n v="2023"/>
    <m/>
    <m/>
    <m/>
  </r>
  <r>
    <s v="WATERMELONS, SEEDLESS"/>
    <x v="8"/>
    <m/>
    <s v="CWT"/>
    <s v="RED FLESH MINIATURE"/>
    <x v="21"/>
    <s v="GEORGIA DISTRICT"/>
    <n v="1230000"/>
    <s v="Truck"/>
    <n v="12320"/>
    <m/>
    <n v="2023"/>
    <m/>
    <m/>
    <m/>
  </r>
  <r>
    <s v="WATERMELONS, SEEDLESS"/>
    <x v="8"/>
    <m/>
    <s v="CWT"/>
    <s v="RED FLESH MINIATURE"/>
    <x v="22"/>
    <s v="GEORGIA DISTRICT"/>
    <n v="880000"/>
    <s v="Truck"/>
    <n v="8800"/>
    <m/>
    <n v="2023"/>
    <m/>
    <m/>
    <m/>
  </r>
  <r>
    <s v="WATERMELONS, SEEDLESS"/>
    <x v="8"/>
    <m/>
    <s v="CWT"/>
    <s v="RED FLESH MINIATURE"/>
    <x v="23"/>
    <s v="GEORGIA DISTRICT"/>
    <n v="880000"/>
    <s v="Truck"/>
    <n v="8800"/>
    <m/>
    <n v="2023"/>
    <m/>
    <m/>
    <m/>
  </r>
  <r>
    <s v="WATERMELONS, SEEDLESS"/>
    <x v="8"/>
    <m/>
    <s v="CWT"/>
    <s v="RED FLESH MINIATURE"/>
    <x v="24"/>
    <s v="GEORGIA DISTRICT"/>
    <n v="1230000"/>
    <s v="Truck"/>
    <n v="12320"/>
    <m/>
    <n v="2023"/>
    <m/>
    <m/>
    <m/>
  </r>
  <r>
    <s v="WATERMELONS, SEEDLESS"/>
    <x v="8"/>
    <m/>
    <s v="CWT"/>
    <s v="RED FLESH MINIATURE"/>
    <x v="25"/>
    <s v="GEORGIA DISTRICT"/>
    <n v="1060000"/>
    <s v="Truck"/>
    <n v="10560"/>
    <m/>
    <n v="2023"/>
    <m/>
    <m/>
    <m/>
  </r>
  <r>
    <s v="WATERMELONS, SEEDLESS"/>
    <x v="8"/>
    <m/>
    <s v="CWT"/>
    <s v="RED FLESH MINIATURE"/>
    <x v="26"/>
    <s v="GEORGIA DISTRICT"/>
    <n v="1320000"/>
    <s v="Truck"/>
    <n v="13200"/>
    <m/>
    <n v="2023"/>
    <m/>
    <m/>
    <m/>
  </r>
  <r>
    <s v="WATERMELONS, SEEDLESS"/>
    <x v="8"/>
    <m/>
    <s v="CWT"/>
    <s v="RED FLESH MINIATURE"/>
    <x v="27"/>
    <s v="GEORGIA DISTRICT"/>
    <n v="440000"/>
    <s v="Truck"/>
    <n v="4400"/>
    <m/>
    <n v="2023"/>
    <m/>
    <m/>
    <m/>
  </r>
  <r>
    <s v="WATERMELONS, SEEDLESS"/>
    <x v="8"/>
    <m/>
    <s v="CWT"/>
    <s v="RED FLESH MINIATURE"/>
    <x v="28"/>
    <s v="GEORGIA DISTRICT"/>
    <n v="1340000"/>
    <s v="Truck"/>
    <n v="13440"/>
    <m/>
    <n v="2023"/>
    <m/>
    <m/>
    <m/>
  </r>
  <r>
    <s v="WATERMELONS, SEEDLESS"/>
    <x v="8"/>
    <m/>
    <s v="CWT"/>
    <s v="RED FLESH MINIATURE"/>
    <x v="29"/>
    <s v="GEORGIA DISTRICT"/>
    <n v="1230000"/>
    <s v="Truck"/>
    <n v="12320"/>
    <m/>
    <n v="2023"/>
    <m/>
    <m/>
    <m/>
  </r>
  <r>
    <s v="WATERMELONS, SEEDLESS"/>
    <x v="8"/>
    <m/>
    <s v="CWT"/>
    <s v="RED FLESH MINIATURE"/>
    <x v="30"/>
    <s v="GEORGIA DISTRICT"/>
    <n v="1140000"/>
    <s v="Truck"/>
    <n v="11440"/>
    <m/>
    <n v="2023"/>
    <m/>
    <m/>
    <m/>
  </r>
  <r>
    <s v="WATERMELONS, SEEDLESS"/>
    <x v="8"/>
    <m/>
    <s v="CWT"/>
    <s v="RED FLESH MINIATURE"/>
    <x v="31"/>
    <s v="GEORGIA DISTRICT"/>
    <n v="1320000"/>
    <s v="Truck"/>
    <n v="13200"/>
    <m/>
    <n v="2023"/>
    <m/>
    <m/>
    <m/>
  </r>
  <r>
    <s v="WATERMELONS, SEEDLESS"/>
    <x v="8"/>
    <m/>
    <s v="CWT"/>
    <s v="RED FLESH MINIATURE"/>
    <x v="32"/>
    <s v="GEORGIA DISTRICT"/>
    <n v="1230000"/>
    <s v="Truck"/>
    <n v="12320"/>
    <m/>
    <n v="2023"/>
    <m/>
    <m/>
    <m/>
  </r>
  <r>
    <s v="WATERMELONS, SEEDLESS"/>
    <x v="8"/>
    <m/>
    <s v="CWT"/>
    <s v="RED FLESH MINIATURE"/>
    <x v="33"/>
    <s v="GEORGIA DISTRICT"/>
    <n v="880000"/>
    <s v="Truck"/>
    <n v="8800"/>
    <m/>
    <n v="2023"/>
    <m/>
    <m/>
    <m/>
  </r>
  <r>
    <s v="WATERMELONS, SEEDLESS"/>
    <x v="8"/>
    <m/>
    <s v="CWT"/>
    <s v="RED FLESH MINIATURE"/>
    <x v="34"/>
    <s v="GEORGIA DISTRICT"/>
    <n v="970000"/>
    <s v="Truck"/>
    <n v="9680"/>
    <m/>
    <n v="2023"/>
    <m/>
    <m/>
    <m/>
  </r>
  <r>
    <s v="WATERMELONS, SEEDLESS"/>
    <x v="8"/>
    <m/>
    <s v="CWT"/>
    <s v="RED FLESH MINIATURE"/>
    <x v="56"/>
    <s v="GEORGIA DISTRICT"/>
    <n v="440000"/>
    <s v="Truck"/>
    <n v="4400"/>
    <m/>
    <n v="2023"/>
    <m/>
    <m/>
    <m/>
  </r>
  <r>
    <s v="WATERMELONS, SEEDLESS"/>
    <x v="8"/>
    <m/>
    <s v="CWT"/>
    <s v="RED FLESH MINIATURE"/>
    <x v="35"/>
    <s v="GEORGIA DISTRICT"/>
    <n v="350000"/>
    <s v="Truck"/>
    <n v="3520"/>
    <m/>
    <n v="2023"/>
    <m/>
    <m/>
    <m/>
  </r>
  <r>
    <s v="WATERMELONS, SEEDLESS"/>
    <x v="8"/>
    <m/>
    <s v="CWT"/>
    <s v="RED FLESH MINIATURE"/>
    <x v="36"/>
    <s v="GEORGIA DISTRICT"/>
    <n v="620000"/>
    <s v="Truck"/>
    <n v="6160"/>
    <m/>
    <n v="2023"/>
    <m/>
    <m/>
    <m/>
  </r>
  <r>
    <s v="WATERMELONS, SEEDLESS"/>
    <x v="8"/>
    <m/>
    <s v="CWT"/>
    <s v="RED FLESH MINIATURE"/>
    <x v="37"/>
    <s v="GEORGIA DISTRICT"/>
    <n v="350000"/>
    <s v="Truck"/>
    <n v="3520"/>
    <m/>
    <n v="2023"/>
    <m/>
    <m/>
    <m/>
  </r>
  <r>
    <s v="WATERMELONS, SEEDLESS"/>
    <x v="8"/>
    <m/>
    <s v="CWT"/>
    <s v="RED FLESH MINIATURE"/>
    <x v="38"/>
    <s v="GEORGIA DISTRICT"/>
    <n v="260000"/>
    <s v="Truck"/>
    <n v="2640"/>
    <m/>
    <n v="2023"/>
    <m/>
    <m/>
    <m/>
  </r>
  <r>
    <s v="WATERMELONS, SEEDLESS"/>
    <x v="8"/>
    <m/>
    <s v="CWT"/>
    <s v="RED FLESH MINIATURE"/>
    <x v="57"/>
    <s v="GEORGIA DISTRICT"/>
    <n v="260000"/>
    <s v="Truck"/>
    <n v="2640"/>
    <m/>
    <n v="2023"/>
    <m/>
    <m/>
    <m/>
  </r>
  <r>
    <s v="WATERMELONS, SEEDLESS"/>
    <x v="8"/>
    <m/>
    <s v="CWT"/>
    <s v="RED FLESH MINIATURE"/>
    <x v="39"/>
    <s v="GEORGIA DISTRICT"/>
    <n v="700000"/>
    <s v="Truck"/>
    <n v="7040"/>
    <m/>
    <n v="2023"/>
    <m/>
    <m/>
    <m/>
  </r>
  <r>
    <s v="WATERMELONS, SEEDLESS"/>
    <x v="8"/>
    <m/>
    <s v="CWT"/>
    <s v="RED FLESH MINIATURE"/>
    <x v="40"/>
    <s v="GEORGIA DISTRICT"/>
    <n v="530000"/>
    <s v="Truck"/>
    <n v="5280"/>
    <m/>
    <n v="2023"/>
    <m/>
    <m/>
    <m/>
  </r>
  <r>
    <s v="WATERMELONS, SEEDLESS"/>
    <x v="8"/>
    <m/>
    <s v="CWT"/>
    <s v="RED FLESH MINIATURE"/>
    <x v="41"/>
    <s v="GEORGIA DISTRICT"/>
    <n v="440000"/>
    <s v="Truck"/>
    <n v="4400"/>
    <m/>
    <n v="2023"/>
    <m/>
    <m/>
    <m/>
  </r>
  <r>
    <s v="WATERMELONS, SEEDLESS"/>
    <x v="8"/>
    <m/>
    <s v="CWT"/>
    <s v="RED FLESH MINIATURE"/>
    <x v="42"/>
    <s v="GEORGIA DISTRICT"/>
    <n v="530000"/>
    <s v="Truck"/>
    <n v="5280"/>
    <m/>
    <n v="2023"/>
    <m/>
    <m/>
    <m/>
  </r>
  <r>
    <s v="WATERMELONS, SEEDLESS"/>
    <x v="8"/>
    <m/>
    <s v="CWT"/>
    <s v="RED FLESH MINIATURE"/>
    <x v="43"/>
    <s v="GEORGIA DISTRICT"/>
    <n v="260000"/>
    <s v="Truck"/>
    <n v="2640"/>
    <m/>
    <n v="2023"/>
    <m/>
    <m/>
    <m/>
  </r>
  <r>
    <s v="WATERMELONS, SEEDLESS"/>
    <x v="8"/>
    <m/>
    <s v="CWT"/>
    <s v="RED FLESH MINIATURE"/>
    <x v="44"/>
    <s v="GEORGIA DISTRICT"/>
    <n v="260000"/>
    <s v="Truck"/>
    <n v="2640"/>
    <m/>
    <n v="2023"/>
    <m/>
    <m/>
    <m/>
  </r>
  <r>
    <s v="WATERMELONS"/>
    <x v="9"/>
    <m/>
    <m/>
    <m/>
    <x v="157"/>
    <s v="IMPORTS THROUGH PT CANAVERAL (FLORIDA)"/>
    <n v="50000"/>
    <s v="Boat"/>
    <m/>
    <m/>
    <n v="2022"/>
    <m/>
    <s v="Import"/>
    <m/>
  </r>
  <r>
    <s v="WATERMELONS"/>
    <x v="9"/>
    <m/>
    <m/>
    <m/>
    <x v="160"/>
    <s v="IMPORTS THROUGH PT CANAVERAL (FLORIDA)"/>
    <n v="290000"/>
    <s v="Boat"/>
    <m/>
    <m/>
    <n v="2022"/>
    <m/>
    <s v="Import"/>
    <s v="added for 03/16/2023 on 03/17/2023"/>
  </r>
  <r>
    <s v="WATERMELONS"/>
    <x v="9"/>
    <m/>
    <m/>
    <s v="RED FLESH SEEDLESS TYPE"/>
    <x v="288"/>
    <s v="IMPORTS THROUGH PT CANAVERAL (FLORIDA)"/>
    <n v="2280000"/>
    <s v="Boat"/>
    <m/>
    <m/>
    <n v="2022"/>
    <m/>
    <s v="Import"/>
    <m/>
  </r>
  <r>
    <s v="WATERMELONS, SEEDLESS"/>
    <x v="9"/>
    <m/>
    <m/>
    <m/>
    <x v="205"/>
    <s v="IMPORTS THROUGH HOUSTON"/>
    <n v="70000"/>
    <s v="Boat"/>
    <m/>
    <m/>
    <n v="2022"/>
    <m/>
    <s v="Import"/>
    <m/>
  </r>
  <r>
    <s v="WATERMELONS, SEEDLESS"/>
    <x v="9"/>
    <m/>
    <m/>
    <m/>
    <x v="205"/>
    <s v="IMPORTS THROUGH SOUTH FLORIDA/TAMPA"/>
    <n v="40000"/>
    <s v="Boat"/>
    <m/>
    <m/>
    <n v="2022"/>
    <m/>
    <s v="Import"/>
    <m/>
  </r>
  <r>
    <s v="WATERMELONS, SEEDLESS"/>
    <x v="9"/>
    <m/>
    <m/>
    <m/>
    <x v="206"/>
    <s v="IMPORTS THROUGH PHILADELPHIA-CAMDEN"/>
    <n v="480000"/>
    <s v="Boat"/>
    <m/>
    <m/>
    <n v="2022"/>
    <m/>
    <s v="Import"/>
    <m/>
  </r>
  <r>
    <s v="WATERMELONS, SEEDLESS"/>
    <x v="9"/>
    <m/>
    <m/>
    <m/>
    <x v="206"/>
    <s v="IMPORTS THROUGH LOS ANGELES-LONG BEACH"/>
    <n v="180000"/>
    <s v="Boat"/>
    <m/>
    <m/>
    <n v="2022"/>
    <m/>
    <s v="Import"/>
    <m/>
  </r>
  <r>
    <s v="WATERMELONS, SEEDLESS"/>
    <x v="9"/>
    <m/>
    <m/>
    <m/>
    <x v="206"/>
    <s v="IMPORTS THROUGH PT CANAVERAL (FLORIDA)"/>
    <n v="480000"/>
    <s v="Boat"/>
    <m/>
    <m/>
    <n v="2022"/>
    <m/>
    <s v="Import"/>
    <m/>
  </r>
  <r>
    <s v="WATERMELONS, SEEDLESS"/>
    <x v="9"/>
    <m/>
    <m/>
    <m/>
    <x v="206"/>
    <s v="IMPORTS THROUGH HOUSTON"/>
    <n v="130000"/>
    <s v="Boat"/>
    <m/>
    <m/>
    <n v="2022"/>
    <m/>
    <s v="Import"/>
    <m/>
  </r>
  <r>
    <s v="WATERMELONS, SEEDLESS"/>
    <x v="9"/>
    <m/>
    <m/>
    <m/>
    <x v="206"/>
    <s v="IMPORTS THROUGH SOUTH FLORIDA/TAMPA"/>
    <n v="1270000"/>
    <s v="Boat"/>
    <m/>
    <m/>
    <n v="2022"/>
    <m/>
    <s v="Import"/>
    <m/>
  </r>
  <r>
    <s v="WATERMELONS, SEEDLESS"/>
    <x v="9"/>
    <m/>
    <m/>
    <m/>
    <x v="206"/>
    <s v="IMPORTS THROUGH GALVESTON (TEXAS)"/>
    <n v="90000"/>
    <s v="Boat"/>
    <m/>
    <m/>
    <n v="2022"/>
    <m/>
    <s v="Import"/>
    <m/>
  </r>
  <r>
    <s v="WATERMELONS, SEEDLESS"/>
    <x v="9"/>
    <m/>
    <m/>
    <m/>
    <x v="61"/>
    <s v="IMPORTS THROUGH LOS ANGELES-LONG BEACH"/>
    <n v="160000"/>
    <s v="Boat"/>
    <m/>
    <m/>
    <n v="2022"/>
    <m/>
    <s v="Import"/>
    <m/>
  </r>
  <r>
    <s v="WATERMELONS, SEEDLESS"/>
    <x v="9"/>
    <m/>
    <m/>
    <m/>
    <x v="61"/>
    <s v="IMPORTS THROUGH PT CANAVERAL (FLORIDA)"/>
    <n v="150000"/>
    <s v="Boat"/>
    <m/>
    <m/>
    <n v="2022"/>
    <m/>
    <s v="Import"/>
    <m/>
  </r>
  <r>
    <s v="WATERMELONS, SEEDLESS"/>
    <x v="9"/>
    <m/>
    <m/>
    <m/>
    <x v="61"/>
    <s v="IMPORTS THROUGH PHILADELPHIA-CAMDEN"/>
    <n v="120000"/>
    <s v="Boat"/>
    <m/>
    <m/>
    <n v="2022"/>
    <m/>
    <s v="Import"/>
    <m/>
  </r>
  <r>
    <s v="WATERMELONS, SEEDLESS"/>
    <x v="9"/>
    <m/>
    <m/>
    <m/>
    <x v="61"/>
    <s v="IMPORTS THROUGH SOUTH FLORIDA/TAMPA"/>
    <n v="40000"/>
    <s v="Boat"/>
    <m/>
    <m/>
    <n v="2022"/>
    <m/>
    <s v="Import"/>
    <m/>
  </r>
  <r>
    <s v="WATERMELONS, SEEDLESS"/>
    <x v="9"/>
    <m/>
    <m/>
    <m/>
    <x v="207"/>
    <s v="IMPORTS THROUGH PHILADELPHIA-CAMDEN"/>
    <n v="320000"/>
    <s v="Boat"/>
    <m/>
    <m/>
    <n v="2022"/>
    <m/>
    <s v="Import"/>
    <m/>
  </r>
  <r>
    <s v="WATERMELONS, SEEDLESS"/>
    <x v="9"/>
    <m/>
    <m/>
    <m/>
    <x v="207"/>
    <s v="IMPORTS THROUGH WILMINGTON (DELAWARE)"/>
    <n v="170000"/>
    <s v="Boat"/>
    <m/>
    <m/>
    <n v="2022"/>
    <m/>
    <s v="Import"/>
    <m/>
  </r>
  <r>
    <s v="WATERMELONS, SEEDLESS"/>
    <x v="9"/>
    <m/>
    <m/>
    <m/>
    <x v="207"/>
    <s v="IMPORTS THROUGH SOUTH FLORIDA/TAMPA"/>
    <n v="70000"/>
    <s v="Boat"/>
    <m/>
    <m/>
    <n v="2022"/>
    <m/>
    <s v="Import"/>
    <m/>
  </r>
  <r>
    <s v="WATERMELONS, SEEDLESS"/>
    <x v="9"/>
    <m/>
    <m/>
    <m/>
    <x v="207"/>
    <s v="IMPORTS THROUGH PT CANAVERAL (FLORIDA)"/>
    <n v="2350000"/>
    <s v="Boat"/>
    <m/>
    <m/>
    <n v="2022"/>
    <m/>
    <s v="Import"/>
    <m/>
  </r>
  <r>
    <s v="WATERMELONS, SEEDLESS"/>
    <x v="9"/>
    <m/>
    <m/>
    <m/>
    <x v="289"/>
    <s v="IMPORTS THROUGH PT CANAVERAL (FLORIDA)"/>
    <n v="40000"/>
    <s v="Boat"/>
    <m/>
    <m/>
    <n v="2022"/>
    <m/>
    <s v="Import"/>
    <m/>
  </r>
  <r>
    <s v="WATERMELONS, SEEDLESS"/>
    <x v="9"/>
    <m/>
    <m/>
    <m/>
    <x v="289"/>
    <s v="IMPORTS THROUGH SOUTH FLORIDA/TAMPA"/>
    <n v="550000"/>
    <s v="Boat"/>
    <m/>
    <m/>
    <n v="2022"/>
    <m/>
    <s v="Import"/>
    <m/>
  </r>
  <r>
    <s v="WATERMELONS, SEEDLESS"/>
    <x v="9"/>
    <m/>
    <m/>
    <m/>
    <x v="208"/>
    <s v="IMPORTS THROUGH SOUTH FLORIDA/TAMPA"/>
    <n v="460000"/>
    <s v="Boat"/>
    <m/>
    <m/>
    <n v="2022"/>
    <m/>
    <s v="Import"/>
    <m/>
  </r>
  <r>
    <s v="WATERMELONS, SEEDLESS"/>
    <x v="9"/>
    <m/>
    <m/>
    <m/>
    <x v="208"/>
    <s v="IMPORTS THROUGH PT CANAVERAL (FLORIDA)"/>
    <n v="510000"/>
    <s v="Boat"/>
    <m/>
    <m/>
    <n v="2022"/>
    <m/>
    <s v="Import"/>
    <m/>
  </r>
  <r>
    <s v="WATERMELONS, SEEDLESS"/>
    <x v="9"/>
    <m/>
    <m/>
    <m/>
    <x v="208"/>
    <s v="IMPORTS THROUGH FREEPORT (TEXAS)"/>
    <n v="40000"/>
    <s v="Boat"/>
    <m/>
    <m/>
    <n v="2022"/>
    <m/>
    <s v="Import"/>
    <m/>
  </r>
  <r>
    <s v="WATERMELONS, SEEDLESS"/>
    <x v="9"/>
    <m/>
    <m/>
    <m/>
    <x v="208"/>
    <s v="IMPORTS THROUGH PHILADELPHIA-CAMDEN"/>
    <n v="1500000"/>
    <s v="Boat"/>
    <m/>
    <m/>
    <n v="2022"/>
    <m/>
    <s v="Import"/>
    <m/>
  </r>
  <r>
    <s v="WATERMELONS, SEEDLESS"/>
    <x v="9"/>
    <m/>
    <m/>
    <m/>
    <x v="208"/>
    <s v="IMPORTS THROUGH GALVESTON (TEXAS)"/>
    <n v="90000"/>
    <s v="Boat"/>
    <m/>
    <m/>
    <n v="2022"/>
    <m/>
    <s v="Import"/>
    <m/>
  </r>
  <r>
    <s v="WATERMELONS, SEEDLESS"/>
    <x v="9"/>
    <m/>
    <m/>
    <m/>
    <x v="62"/>
    <s v="IMPORTS THROUGH SOUTH FLORIDA/TAMPA"/>
    <n v="1450000"/>
    <s v="Boat"/>
    <m/>
    <m/>
    <n v="2022"/>
    <m/>
    <s v="Import"/>
    <m/>
  </r>
  <r>
    <s v="WATERMELONS, SEEDLESS"/>
    <x v="9"/>
    <m/>
    <m/>
    <m/>
    <x v="62"/>
    <s v="IMPORTS THROUGH HOUSTON"/>
    <n v="90000"/>
    <s v="Boat"/>
    <m/>
    <m/>
    <n v="2022"/>
    <m/>
    <s v="Import"/>
    <m/>
  </r>
  <r>
    <s v="WATERMELONS, SEEDLESS"/>
    <x v="9"/>
    <m/>
    <m/>
    <m/>
    <x v="62"/>
    <s v="IMPORTS THROUGH PT CANAVERAL (FLORIDA)"/>
    <n v="190000"/>
    <s v="Boat"/>
    <m/>
    <m/>
    <n v="2022"/>
    <m/>
    <s v="Import"/>
    <m/>
  </r>
  <r>
    <s v="WATERMELONS, SEEDLESS"/>
    <x v="9"/>
    <m/>
    <m/>
    <m/>
    <x v="62"/>
    <s v="IMPORTS THROUGH PHILADELPHIA-CAMDEN"/>
    <n v="360000"/>
    <s v="Boat"/>
    <m/>
    <m/>
    <n v="2022"/>
    <m/>
    <s v="Import"/>
    <m/>
  </r>
  <r>
    <s v="WATERMELONS, SEEDLESS"/>
    <x v="9"/>
    <m/>
    <m/>
    <m/>
    <x v="62"/>
    <s v="IMPORTS THROUGH LOS ANGELES-LONG BEACH"/>
    <n v="480000"/>
    <s v="Boat"/>
    <m/>
    <m/>
    <n v="2022"/>
    <m/>
    <s v="Import"/>
    <m/>
  </r>
  <r>
    <s v="WATERMELONS, SEEDLESS"/>
    <x v="9"/>
    <m/>
    <m/>
    <m/>
    <x v="290"/>
    <s v="IMPORTS THROUGH PT CANAVERAL (FLORIDA)"/>
    <n v="200000"/>
    <s v="Boat"/>
    <m/>
    <m/>
    <n v="2022"/>
    <m/>
    <s v="Import"/>
    <m/>
  </r>
  <r>
    <s v="WATERMELONS, SEEDLESS"/>
    <x v="9"/>
    <m/>
    <m/>
    <m/>
    <x v="290"/>
    <s v="IMPORTS THROUGH SOUTH FLORIDA/TAMPA"/>
    <n v="140000"/>
    <s v="Boat"/>
    <m/>
    <m/>
    <n v="2022"/>
    <m/>
    <s v="Import"/>
    <m/>
  </r>
  <r>
    <s v="WATERMELONS, SEEDLESS"/>
    <x v="9"/>
    <m/>
    <m/>
    <m/>
    <x v="290"/>
    <s v="IMPORTS THROUGH PHILADELPHIA-CAMDEN"/>
    <n v="380000"/>
    <s v="Boat"/>
    <m/>
    <m/>
    <n v="2022"/>
    <m/>
    <s v="Import"/>
    <m/>
  </r>
  <r>
    <s v="WATERMELONS, SEEDLESS"/>
    <x v="9"/>
    <m/>
    <m/>
    <m/>
    <x v="290"/>
    <s v="IMPORTS THROUGH LOS ANGELES-LONG BEACH"/>
    <n v="40000"/>
    <s v="Boat"/>
    <m/>
    <m/>
    <n v="2022"/>
    <m/>
    <s v="Import"/>
    <m/>
  </r>
  <r>
    <s v="WATERMELONS, SEEDLESS"/>
    <x v="9"/>
    <m/>
    <m/>
    <m/>
    <x v="290"/>
    <s v="IMPORTS THROUGH WILMINGTON (DELAWARE)"/>
    <n v="260000"/>
    <s v="Boat"/>
    <m/>
    <m/>
    <n v="2022"/>
    <m/>
    <s v="Import"/>
    <m/>
  </r>
  <r>
    <s v="WATERMELONS, SEEDLESS"/>
    <x v="9"/>
    <m/>
    <m/>
    <m/>
    <x v="291"/>
    <s v="IMPORTS THROUGH PT CANAVERAL (FLORIDA)"/>
    <n v="470000"/>
    <s v="Boat"/>
    <m/>
    <m/>
    <n v="2022"/>
    <m/>
    <s v="Import"/>
    <m/>
  </r>
  <r>
    <s v="WATERMELONS, SEEDLESS"/>
    <x v="9"/>
    <m/>
    <m/>
    <m/>
    <x v="291"/>
    <s v="IMPORTS THROUGH SOUTH FLORIDA/TAMPA"/>
    <n v="980000"/>
    <s v="Boat"/>
    <m/>
    <m/>
    <n v="2022"/>
    <m/>
    <s v="Import"/>
    <m/>
  </r>
  <r>
    <s v="WATERMELONS, SEEDLESS"/>
    <x v="9"/>
    <m/>
    <m/>
    <m/>
    <x v="63"/>
    <s v="IMPORTS THROUGH PHILADELPHIA-CAMDEN"/>
    <n v="210000"/>
    <s v="Boat"/>
    <m/>
    <m/>
    <n v="2022"/>
    <m/>
    <s v="Import"/>
    <m/>
  </r>
  <r>
    <s v="WATERMELONS, SEEDLESS"/>
    <x v="9"/>
    <m/>
    <m/>
    <m/>
    <x v="63"/>
    <s v="IMPORTS THROUGH PT CANAVERAL (FLORIDA)"/>
    <n v="2080000"/>
    <s v="Boat"/>
    <m/>
    <m/>
    <n v="2022"/>
    <m/>
    <s v="Import"/>
    <m/>
  </r>
  <r>
    <s v="WATERMELONS, SEEDLESS"/>
    <x v="9"/>
    <m/>
    <m/>
    <m/>
    <x v="63"/>
    <s v="IMPORTS THROUGH FREEPORT (TEXAS)"/>
    <n v="320000"/>
    <s v="Boat"/>
    <m/>
    <m/>
    <n v="2022"/>
    <m/>
    <s v="Import"/>
    <m/>
  </r>
  <r>
    <s v="WATERMELONS, SEEDLESS"/>
    <x v="9"/>
    <m/>
    <m/>
    <m/>
    <x v="63"/>
    <s v="IMPORTS THROUGH SOUTH FLORIDA/TAMPA"/>
    <n v="410000"/>
    <s v="Boat"/>
    <m/>
    <m/>
    <n v="2022"/>
    <m/>
    <s v="Import"/>
    <m/>
  </r>
  <r>
    <s v="WATERMELONS, SEEDLESS"/>
    <x v="9"/>
    <m/>
    <m/>
    <m/>
    <x v="63"/>
    <s v="IMPORTS THROUGH GALVESTON (TEXAS)"/>
    <n v="90000"/>
    <s v="Boat"/>
    <m/>
    <m/>
    <n v="2022"/>
    <m/>
    <s v="Import"/>
    <m/>
  </r>
  <r>
    <s v="WATERMELONS, SEEDLESS"/>
    <x v="9"/>
    <m/>
    <m/>
    <m/>
    <x v="292"/>
    <s v="IMPORTS THROUGH LOS ANGELES-LONG BEACH"/>
    <n v="320000"/>
    <s v="Boat"/>
    <m/>
    <m/>
    <n v="2022"/>
    <m/>
    <s v="Import"/>
    <m/>
  </r>
  <r>
    <s v="WATERMELONS, SEEDLESS"/>
    <x v="9"/>
    <m/>
    <m/>
    <m/>
    <x v="292"/>
    <s v="IMPORTS THROUGH PHILADELPHIA-CAMDEN"/>
    <n v="340000"/>
    <s v="Boat"/>
    <m/>
    <m/>
    <n v="2022"/>
    <m/>
    <s v="Import"/>
    <m/>
  </r>
  <r>
    <s v="WATERMELONS, SEEDLESS"/>
    <x v="9"/>
    <m/>
    <m/>
    <m/>
    <x v="292"/>
    <s v="IMPORTS THROUGH SOUTH FLORIDA/TAMPA"/>
    <n v="540000"/>
    <s v="Boat"/>
    <m/>
    <m/>
    <n v="2022"/>
    <m/>
    <s v="Import"/>
    <m/>
  </r>
  <r>
    <s v="WATERMELONS, SEEDLESS"/>
    <x v="9"/>
    <m/>
    <m/>
    <m/>
    <x v="293"/>
    <s v="IMPORTS THROUGH SOUTH FLORIDA/TAMPA"/>
    <n v="310000"/>
    <s v="Boat"/>
    <m/>
    <m/>
    <n v="2022"/>
    <m/>
    <s v="Import"/>
    <m/>
  </r>
  <r>
    <s v="WATERMELONS, SEEDLESS"/>
    <x v="9"/>
    <m/>
    <m/>
    <m/>
    <x v="293"/>
    <s v="IMPORTS THROUGH PHILADELPHIA-CAMDEN"/>
    <n v="780000"/>
    <s v="Boat"/>
    <m/>
    <m/>
    <n v="2022"/>
    <m/>
    <s v="Import"/>
    <m/>
  </r>
  <r>
    <s v="WATERMELONS, SEEDLESS"/>
    <x v="9"/>
    <m/>
    <m/>
    <m/>
    <x v="293"/>
    <s v="IMPORTS THROUGH PT CANAVERAL (FLORIDA)"/>
    <n v="470000"/>
    <s v="Boat"/>
    <m/>
    <m/>
    <n v="2022"/>
    <m/>
    <s v="Import"/>
    <m/>
  </r>
  <r>
    <s v="WATERMELONS, SEEDLESS"/>
    <x v="9"/>
    <m/>
    <m/>
    <m/>
    <x v="294"/>
    <s v="IMPORTS THROUGH PT CANAVERAL (FLORIDA)"/>
    <n v="120000"/>
    <s v="Boat"/>
    <m/>
    <m/>
    <n v="2022"/>
    <m/>
    <s v="Import"/>
    <m/>
  </r>
  <r>
    <s v="WATERMELONS, SEEDLESS"/>
    <x v="9"/>
    <m/>
    <m/>
    <m/>
    <x v="294"/>
    <s v="IMPORTS THROUGH PHILADELPHIA-CAMDEN"/>
    <n v="520000"/>
    <s v="Boat"/>
    <m/>
    <m/>
    <n v="2022"/>
    <m/>
    <s v="Import"/>
    <m/>
  </r>
  <r>
    <s v="WATERMELONS, SEEDLESS"/>
    <x v="9"/>
    <m/>
    <m/>
    <m/>
    <x v="294"/>
    <s v="IMPORTS THROUGH LOS ANGELES-LONG BEACH"/>
    <n v="380000"/>
    <s v="Boat"/>
    <m/>
    <m/>
    <n v="2022"/>
    <m/>
    <s v="Import"/>
    <m/>
  </r>
  <r>
    <s v="WATERMELONS, SEEDLESS"/>
    <x v="9"/>
    <m/>
    <m/>
    <m/>
    <x v="294"/>
    <s v="IMPORTS THROUGH SOUTH FLORIDA/TAMPA"/>
    <n v="30000"/>
    <s v="Boat"/>
    <m/>
    <m/>
    <n v="2022"/>
    <m/>
    <s v="Import"/>
    <m/>
  </r>
  <r>
    <s v="WATERMELONS, SEEDLESS"/>
    <x v="9"/>
    <m/>
    <m/>
    <m/>
    <x v="294"/>
    <s v="IMPORTS THROUGH WILMINGTON (DELAWARE)"/>
    <n v="660000"/>
    <s v="Boat"/>
    <m/>
    <m/>
    <n v="2022"/>
    <m/>
    <s v="Import"/>
    <m/>
  </r>
  <r>
    <s v="WATERMELONS, SEEDLESS"/>
    <x v="9"/>
    <m/>
    <m/>
    <m/>
    <x v="295"/>
    <s v="IMPORTS THROUGH PT CANAVERAL (FLORIDA)"/>
    <n v="690000"/>
    <s v="Boat"/>
    <m/>
    <m/>
    <n v="2022"/>
    <m/>
    <s v="Import"/>
    <m/>
  </r>
  <r>
    <s v="WATERMELONS, SEEDLESS"/>
    <x v="9"/>
    <m/>
    <m/>
    <m/>
    <x v="295"/>
    <s v="IMPORTS THROUGH GALVESTON (TEXAS)"/>
    <n v="620000"/>
    <s v="Boat"/>
    <m/>
    <m/>
    <n v="2022"/>
    <m/>
    <s v="Import"/>
    <m/>
  </r>
  <r>
    <s v="WATERMELONS, SEEDLESS"/>
    <x v="9"/>
    <m/>
    <m/>
    <m/>
    <x v="295"/>
    <s v="IMPORTS THROUGH SOUTH FLORIDA/TAMPA"/>
    <n v="660000"/>
    <s v="Boat"/>
    <m/>
    <m/>
    <n v="2022"/>
    <m/>
    <s v="Import"/>
    <m/>
  </r>
  <r>
    <s v="WATERMELONS, SEEDLESS"/>
    <x v="9"/>
    <m/>
    <m/>
    <m/>
    <x v="64"/>
    <s v="IMPORTS THROUGH SOUTH FLORIDA/TAMPA"/>
    <n v="460000"/>
    <s v="Boat"/>
    <m/>
    <m/>
    <n v="2022"/>
    <m/>
    <s v="Import"/>
    <s v="added for 01/24/2023 on 01/25/2023"/>
  </r>
  <r>
    <s v="WATERMELONS, SEEDLESS"/>
    <x v="9"/>
    <m/>
    <m/>
    <m/>
    <x v="64"/>
    <s v="IMPORTS THROUGH FREEPORT (TEXAS)"/>
    <n v="140000"/>
    <s v="Boat"/>
    <m/>
    <m/>
    <n v="2022"/>
    <m/>
    <s v="Import"/>
    <s v="added for 01/24/2023 on 01/25/2023"/>
  </r>
  <r>
    <s v="WATERMELONS, SEEDLESS"/>
    <x v="9"/>
    <m/>
    <m/>
    <m/>
    <x v="64"/>
    <s v="IMPORTS THROUGH LOS ANGELES-LONG BEACH"/>
    <n v="180000"/>
    <s v="Boat"/>
    <m/>
    <m/>
    <n v="2022"/>
    <m/>
    <s v="Import"/>
    <s v="added for 01/24/2023 on 01/25/2023"/>
  </r>
  <r>
    <s v="WATERMELONS, SEEDLESS"/>
    <x v="9"/>
    <m/>
    <m/>
    <m/>
    <x v="64"/>
    <s v="IMPORTS THROUGH PHILADELPHIA-CAMDEN"/>
    <n v="1070000"/>
    <s v="Boat"/>
    <m/>
    <m/>
    <n v="2022"/>
    <m/>
    <s v="Import"/>
    <s v="added for 01/24/2023 on 01/25/2023"/>
  </r>
  <r>
    <s v="WATERMELONS, SEEDLESS"/>
    <x v="9"/>
    <m/>
    <m/>
    <m/>
    <x v="64"/>
    <s v="IMPORTS THROUGH PT CANAVERAL (FLORIDA)"/>
    <n v="40000"/>
    <s v="Boat"/>
    <m/>
    <m/>
    <n v="2022"/>
    <m/>
    <s v="Import"/>
    <s v="added for 01/24/2023 on 01/25/2023"/>
  </r>
  <r>
    <s v="WATERMELONS, SEEDLESS"/>
    <x v="9"/>
    <m/>
    <m/>
    <m/>
    <x v="209"/>
    <s v="IMPORTS THROUGH PHILADELPHIA-CAMDEN"/>
    <n v="200000"/>
    <s v="Boat"/>
    <m/>
    <m/>
    <n v="2022"/>
    <m/>
    <s v="Import"/>
    <m/>
  </r>
  <r>
    <s v="WATERMELONS, SEEDLESS"/>
    <x v="9"/>
    <m/>
    <m/>
    <m/>
    <x v="209"/>
    <s v="IMPORTS THROUGH PT CANAVERAL (FLORIDA)"/>
    <n v="650000"/>
    <s v="Boat"/>
    <m/>
    <m/>
    <n v="2022"/>
    <m/>
    <s v="Import"/>
    <m/>
  </r>
  <r>
    <s v="WATERMELONS, SEEDLESS"/>
    <x v="9"/>
    <m/>
    <m/>
    <m/>
    <x v="209"/>
    <s v="IMPORTS THROUGH SOUTH FLORIDA/TAMPA"/>
    <n v="1120000"/>
    <s v="Boat"/>
    <m/>
    <m/>
    <n v="2022"/>
    <m/>
    <s v="Import"/>
    <m/>
  </r>
  <r>
    <s v="WATERMELONS, SEEDLESS"/>
    <x v="9"/>
    <m/>
    <m/>
    <m/>
    <x v="209"/>
    <s v="IMPORTS THROUGH HOUSTON"/>
    <n v="90000"/>
    <s v="Boat"/>
    <m/>
    <m/>
    <n v="2022"/>
    <m/>
    <s v="Import"/>
    <m/>
  </r>
  <r>
    <s v="WATERMELONS, SEEDLESS"/>
    <x v="9"/>
    <m/>
    <m/>
    <m/>
    <x v="209"/>
    <s v="IMPORTS THROUGH LOS ANGELES-LONG BEACH"/>
    <n v="290000"/>
    <s v="Boat"/>
    <m/>
    <m/>
    <n v="2022"/>
    <m/>
    <s v="Import"/>
    <m/>
  </r>
  <r>
    <s v="WATERMELONS, SEEDLESS"/>
    <x v="9"/>
    <m/>
    <m/>
    <m/>
    <x v="210"/>
    <s v="IMPORTS THROUGH WILMINGTON (DELAWARE)"/>
    <n v="620000"/>
    <s v="Boat"/>
    <m/>
    <m/>
    <n v="2022"/>
    <m/>
    <s v="Import"/>
    <m/>
  </r>
  <r>
    <s v="WATERMELONS, SEEDLESS"/>
    <x v="9"/>
    <m/>
    <m/>
    <m/>
    <x v="210"/>
    <s v="IMPORTS THROUGH PT CANAVERAL (FLORIDA)"/>
    <n v="2500000"/>
    <s v="Boat"/>
    <m/>
    <m/>
    <n v="2022"/>
    <m/>
    <s v="Import"/>
    <m/>
  </r>
  <r>
    <s v="WATERMELONS, SEEDLESS"/>
    <x v="9"/>
    <m/>
    <m/>
    <m/>
    <x v="210"/>
    <s v="IMPORTS THROUGH SOUTH FLORIDA/TAMPA"/>
    <n v="470000"/>
    <s v="Boat"/>
    <m/>
    <m/>
    <n v="2022"/>
    <m/>
    <s v="Import"/>
    <m/>
  </r>
  <r>
    <s v="WATERMELONS, SEEDLESS"/>
    <x v="9"/>
    <m/>
    <m/>
    <m/>
    <x v="210"/>
    <s v="IMPORTS THROUGH PHILADELPHIA-CAMDEN"/>
    <n v="1310000"/>
    <s v="Boat"/>
    <m/>
    <m/>
    <n v="2022"/>
    <m/>
    <s v="Import"/>
    <m/>
  </r>
  <r>
    <s v="WATERMELONS, SEEDLESS"/>
    <x v="9"/>
    <m/>
    <m/>
    <m/>
    <x v="211"/>
    <s v="IMPORTS THROUGH SOUTH FLORIDA/TAMPA"/>
    <n v="1360000"/>
    <s v="Boat"/>
    <m/>
    <m/>
    <n v="2022"/>
    <m/>
    <s v="Import"/>
    <m/>
  </r>
  <r>
    <s v="WATERMELONS, SEEDLESS"/>
    <x v="9"/>
    <m/>
    <m/>
    <m/>
    <x v="211"/>
    <s v="IMPORTS THROUGH PHILADELPHIA-CAMDEN"/>
    <n v="40000"/>
    <s v="Boat"/>
    <m/>
    <m/>
    <n v="2022"/>
    <m/>
    <s v="Import"/>
    <m/>
  </r>
  <r>
    <s v="WATERMELONS, SEEDLESS"/>
    <x v="9"/>
    <m/>
    <m/>
    <m/>
    <x v="211"/>
    <s v="IMPORTS THROUGH LOS ANGELES-LONG BEACH"/>
    <n v="300000"/>
    <s v="Boat"/>
    <m/>
    <m/>
    <n v="2022"/>
    <m/>
    <s v="Import"/>
    <m/>
  </r>
  <r>
    <s v="WATERMELONS, SEEDLESS"/>
    <x v="9"/>
    <m/>
    <m/>
    <m/>
    <x v="211"/>
    <s v="IMPORTS THROUGH PT CANAVERAL (FLORIDA)"/>
    <n v="1000000"/>
    <s v="Boat"/>
    <m/>
    <m/>
    <n v="2022"/>
    <m/>
    <s v="Import"/>
    <m/>
  </r>
  <r>
    <s v="WATERMELONS, SEEDLESS"/>
    <x v="9"/>
    <m/>
    <m/>
    <m/>
    <x v="212"/>
    <s v="IMPORTS THROUGH SOUTH FLORIDA/TAMPA"/>
    <n v="110000"/>
    <s v="Boat"/>
    <m/>
    <m/>
    <n v="2022"/>
    <m/>
    <s v="Import"/>
    <m/>
  </r>
  <r>
    <s v="WATERMELONS, SEEDLESS"/>
    <x v="9"/>
    <m/>
    <m/>
    <m/>
    <x v="212"/>
    <s v="IMPORTS THROUGH HOUSTON"/>
    <n v="170000"/>
    <s v="Boat"/>
    <m/>
    <m/>
    <n v="2022"/>
    <m/>
    <s v="Import"/>
    <m/>
  </r>
  <r>
    <s v="WATERMELONS, SEEDLESS"/>
    <x v="9"/>
    <m/>
    <m/>
    <m/>
    <x v="212"/>
    <s v="IMPORTS THROUGH LOS ANGELES-LONG BEACH"/>
    <n v="180000"/>
    <s v="Boat"/>
    <m/>
    <m/>
    <n v="2022"/>
    <m/>
    <s v="Import"/>
    <m/>
  </r>
  <r>
    <s v="WATERMELONS, SEEDLESS"/>
    <x v="9"/>
    <m/>
    <m/>
    <m/>
    <x v="212"/>
    <s v="IMPORTS THROUGH PT CANAVERAL (FLORIDA)"/>
    <n v="210000"/>
    <s v="Boat"/>
    <m/>
    <m/>
    <n v="2022"/>
    <m/>
    <s v="Import"/>
    <m/>
  </r>
  <r>
    <s v="WATERMELONS, SEEDLESS"/>
    <x v="9"/>
    <m/>
    <m/>
    <m/>
    <x v="213"/>
    <s v="IMPORTS THROUGH LOS ANGELES-LONG BEACH"/>
    <n v="160000"/>
    <s v="Boat"/>
    <m/>
    <m/>
    <n v="2022"/>
    <m/>
    <s v="Import"/>
    <m/>
  </r>
  <r>
    <s v="WATERMELONS, SEEDLESS"/>
    <x v="9"/>
    <m/>
    <m/>
    <m/>
    <x v="213"/>
    <s v="IMPORTS THROUGH SOUTH FLORIDA/TAMPA"/>
    <n v="1030000"/>
    <s v="Boat"/>
    <m/>
    <m/>
    <n v="2022"/>
    <m/>
    <s v="Import"/>
    <m/>
  </r>
  <r>
    <s v="WATERMELONS, SEEDLESS"/>
    <x v="9"/>
    <m/>
    <m/>
    <m/>
    <x v="213"/>
    <s v="IMPORTS THROUGH PHILADELPHIA-CAMDEN"/>
    <n v="90000"/>
    <s v="Boat"/>
    <m/>
    <m/>
    <n v="2022"/>
    <m/>
    <s v="Import"/>
    <m/>
  </r>
  <r>
    <s v="WATERMELONS, SEEDLESS"/>
    <x v="9"/>
    <m/>
    <m/>
    <m/>
    <x v="213"/>
    <s v="IMPORTS THROUGH FREEPORT (TEXAS)"/>
    <n v="140000"/>
    <s v="Boat"/>
    <m/>
    <m/>
    <n v="2022"/>
    <m/>
    <s v="Import"/>
    <m/>
  </r>
  <r>
    <s v="WATERMELONS, SEEDLESS"/>
    <x v="9"/>
    <m/>
    <m/>
    <m/>
    <x v="214"/>
    <s v="IMPORTS THROUGH PHILADELPHIA-CAMDEN"/>
    <n v="880000"/>
    <s v="Boat"/>
    <m/>
    <m/>
    <n v="2022"/>
    <m/>
    <s v="Import"/>
    <m/>
  </r>
  <r>
    <s v="WATERMELONS, SEEDLESS"/>
    <x v="9"/>
    <m/>
    <m/>
    <m/>
    <x v="214"/>
    <s v="IMPORTS THROUGH LOS ANGELES-LONG BEACH"/>
    <n v="180000"/>
    <s v="Boat"/>
    <m/>
    <m/>
    <n v="2022"/>
    <m/>
    <s v="Import"/>
    <m/>
  </r>
  <r>
    <s v="WATERMELONS, SEEDLESS"/>
    <x v="9"/>
    <m/>
    <m/>
    <m/>
    <x v="214"/>
    <s v="IMPORTS THROUGH WILMINGTON (DELAWARE)"/>
    <n v="180000"/>
    <s v="Boat"/>
    <m/>
    <m/>
    <n v="2022"/>
    <m/>
    <s v="Import"/>
    <m/>
  </r>
  <r>
    <s v="WATERMELONS, SEEDLESS"/>
    <x v="9"/>
    <m/>
    <m/>
    <m/>
    <x v="214"/>
    <s v="IMPORTS THROUGH PT CANAVERAL (FLORIDA)"/>
    <n v="920000"/>
    <s v="Boat"/>
    <m/>
    <m/>
    <n v="2022"/>
    <m/>
    <s v="Import"/>
    <m/>
  </r>
  <r>
    <s v="WATERMELONS, SEEDLESS"/>
    <x v="9"/>
    <m/>
    <m/>
    <m/>
    <x v="214"/>
    <s v="IMPORTS THROUGH SOUTH FLORIDA/TAMPA"/>
    <n v="160000"/>
    <s v="Boat"/>
    <m/>
    <m/>
    <n v="2022"/>
    <m/>
    <s v="Import"/>
    <m/>
  </r>
  <r>
    <s v="WATERMELONS, SEEDLESS"/>
    <x v="9"/>
    <m/>
    <m/>
    <m/>
    <x v="215"/>
    <s v="IMPORTS THROUGH LOS ANGELES-LONG BEACH"/>
    <n v="400000"/>
    <s v="Boat"/>
    <m/>
    <m/>
    <n v="2022"/>
    <m/>
    <s v="Import"/>
    <m/>
  </r>
  <r>
    <s v="WATERMELONS, SEEDLESS"/>
    <x v="9"/>
    <m/>
    <m/>
    <m/>
    <x v="215"/>
    <s v="IMPORTS THROUGH PT CANAVERAL (FLORIDA)"/>
    <n v="2240000"/>
    <s v="Boat"/>
    <m/>
    <m/>
    <n v="2022"/>
    <m/>
    <s v="Import"/>
    <m/>
  </r>
  <r>
    <s v="WATERMELONS, SEEDLESS"/>
    <x v="9"/>
    <m/>
    <m/>
    <m/>
    <x v="215"/>
    <s v="IMPORTS THROUGH GALVESTON (TEXAS)"/>
    <n v="320000"/>
    <s v="Boat"/>
    <m/>
    <m/>
    <n v="2022"/>
    <m/>
    <s v="Import"/>
    <m/>
  </r>
  <r>
    <s v="WATERMELONS, SEEDLESS"/>
    <x v="9"/>
    <m/>
    <m/>
    <m/>
    <x v="215"/>
    <s v="IMPORTS THROUGH PHILADELPHIA-CAMDEN"/>
    <n v="210000"/>
    <s v="Boat"/>
    <m/>
    <m/>
    <n v="2022"/>
    <m/>
    <s v="Import"/>
    <m/>
  </r>
  <r>
    <s v="WATERMELONS, SEEDLESS"/>
    <x v="9"/>
    <m/>
    <m/>
    <m/>
    <x v="215"/>
    <s v="IMPORTS THROUGH SOUTH FLORIDA/TAMPA"/>
    <n v="520000"/>
    <s v="Boat"/>
    <m/>
    <m/>
    <n v="2022"/>
    <m/>
    <s v="Import"/>
    <m/>
  </r>
  <r>
    <s v="WATERMELONS, SEEDLESS"/>
    <x v="9"/>
    <m/>
    <m/>
    <m/>
    <x v="216"/>
    <s v="IMPORTS THROUGH PT CANAVERAL (FLORIDA)"/>
    <n v="790000"/>
    <s v="Boat"/>
    <m/>
    <m/>
    <n v="2022"/>
    <m/>
    <s v="Import"/>
    <m/>
  </r>
  <r>
    <s v="WATERMELONS, SEEDLESS"/>
    <x v="9"/>
    <m/>
    <m/>
    <m/>
    <x v="216"/>
    <s v="IMPORTS THROUGH SOUTH FLORIDA/TAMPA"/>
    <n v="840000"/>
    <s v="Boat"/>
    <m/>
    <m/>
    <n v="2022"/>
    <m/>
    <s v="Import"/>
    <m/>
  </r>
  <r>
    <s v="WATERMELONS, SEEDLESS"/>
    <x v="9"/>
    <m/>
    <m/>
    <m/>
    <x v="65"/>
    <s v="IMPORTS THROUGH LOS ANGELES-LONG BEACH"/>
    <n v="190000"/>
    <s v="Boat"/>
    <m/>
    <m/>
    <n v="2022"/>
    <m/>
    <s v="Import"/>
    <m/>
  </r>
  <r>
    <s v="WATERMELONS, SEEDLESS"/>
    <x v="9"/>
    <m/>
    <m/>
    <m/>
    <x v="65"/>
    <s v="IMPORTS THROUGH SOUTH FLORIDA/TAMPA"/>
    <n v="250000"/>
    <s v="Boat"/>
    <m/>
    <m/>
    <n v="2022"/>
    <m/>
    <s v="Import"/>
    <m/>
  </r>
  <r>
    <s v="WATERMELONS, SEEDLESS"/>
    <x v="9"/>
    <m/>
    <m/>
    <m/>
    <x v="65"/>
    <s v="IMPORTS THROUGH FREEPORT (TEXAS)"/>
    <n v="70000"/>
    <s v="Boat"/>
    <m/>
    <m/>
    <n v="2022"/>
    <m/>
    <s v="Import"/>
    <m/>
  </r>
  <r>
    <s v="WATERMELONS, SEEDLESS"/>
    <x v="9"/>
    <m/>
    <m/>
    <m/>
    <x v="65"/>
    <s v="IMPORTS THROUGH PT CANAVERAL (FLORIDA)"/>
    <n v="40000"/>
    <s v="Boat"/>
    <m/>
    <m/>
    <n v="2022"/>
    <m/>
    <s v="Import"/>
    <m/>
  </r>
  <r>
    <s v="WATERMELONS, SEEDLESS"/>
    <x v="9"/>
    <m/>
    <m/>
    <m/>
    <x v="66"/>
    <s v="IMPORTS THROUGH HOUSTON"/>
    <n v="220000"/>
    <s v="Boat"/>
    <m/>
    <m/>
    <n v="2022"/>
    <m/>
    <s v="Import"/>
    <m/>
  </r>
  <r>
    <s v="WATERMELONS, SEEDLESS"/>
    <x v="9"/>
    <m/>
    <m/>
    <m/>
    <x v="66"/>
    <s v="IMPORTS THROUGH PHILADELPHIA-CAMDEN"/>
    <n v="1510000"/>
    <s v="Boat"/>
    <m/>
    <m/>
    <n v="2022"/>
    <m/>
    <s v="Import"/>
    <m/>
  </r>
  <r>
    <s v="WATERMELONS, SEEDLESS"/>
    <x v="9"/>
    <m/>
    <m/>
    <m/>
    <x v="66"/>
    <s v="IMPORTS THROUGH SOUTH FLORIDA/TAMPA"/>
    <n v="980000"/>
    <s v="Boat"/>
    <m/>
    <m/>
    <n v="2022"/>
    <m/>
    <s v="Import"/>
    <m/>
  </r>
  <r>
    <s v="WATERMELONS, SEEDLESS"/>
    <x v="9"/>
    <m/>
    <m/>
    <m/>
    <x v="217"/>
    <s v="IMPORTS THROUGH PHILADELPHIA-CAMDEN"/>
    <n v="500000"/>
    <s v="Boat"/>
    <m/>
    <m/>
    <n v="2022"/>
    <m/>
    <s v="Import"/>
    <m/>
  </r>
  <r>
    <s v="WATERMELONS, SEEDLESS"/>
    <x v="9"/>
    <m/>
    <m/>
    <m/>
    <x v="217"/>
    <s v="IMPORTS THROUGH SOUTH FLORIDA/TAMPA"/>
    <n v="170000"/>
    <s v="Boat"/>
    <m/>
    <m/>
    <n v="2022"/>
    <m/>
    <s v="Import"/>
    <m/>
  </r>
  <r>
    <s v="WATERMELONS, SEEDLESS"/>
    <x v="9"/>
    <m/>
    <m/>
    <m/>
    <x v="217"/>
    <s v="IMPORTS THROUGH LOS ANGELES-LONG BEACH"/>
    <n v="120000"/>
    <s v="Boat"/>
    <m/>
    <m/>
    <n v="2022"/>
    <m/>
    <s v="Import"/>
    <m/>
  </r>
  <r>
    <s v="WATERMELONS, SEEDLESS"/>
    <x v="9"/>
    <m/>
    <m/>
    <m/>
    <x v="217"/>
    <s v="IMPORTS THROUGH WILMINGTON (DELAWARE)"/>
    <n v="310000"/>
    <s v="Boat"/>
    <m/>
    <m/>
    <n v="2022"/>
    <m/>
    <s v="Import"/>
    <m/>
  </r>
  <r>
    <s v="WATERMELONS, SEEDLESS"/>
    <x v="9"/>
    <m/>
    <m/>
    <m/>
    <x v="217"/>
    <s v="IMPORTS THROUGH PT CANAVERAL (FLORIDA)"/>
    <n v="490000"/>
    <s v="Boat"/>
    <m/>
    <m/>
    <n v="2022"/>
    <m/>
    <s v="Import"/>
    <m/>
  </r>
  <r>
    <s v="WATERMELONS, SEEDLESS"/>
    <x v="9"/>
    <m/>
    <m/>
    <m/>
    <x v="296"/>
    <s v="IMPORTS THROUGH PT CANAVERAL (FLORIDA)"/>
    <n v="3410000"/>
    <s v="Boat"/>
    <m/>
    <m/>
    <n v="2022"/>
    <m/>
    <s v="Import"/>
    <m/>
  </r>
  <r>
    <s v="WATERMELONS, SEEDLESS"/>
    <x v="9"/>
    <m/>
    <m/>
    <m/>
    <x v="296"/>
    <s v="IMPORTS THROUGH FREEPORT (TEXAS)"/>
    <n v="40000"/>
    <s v="Boat"/>
    <m/>
    <m/>
    <n v="2022"/>
    <m/>
    <s v="Import"/>
    <m/>
  </r>
  <r>
    <s v="WATERMELONS, SEEDLESS"/>
    <x v="9"/>
    <m/>
    <m/>
    <m/>
    <x v="296"/>
    <s v="IMPORTS THROUGH SOUTH FLORIDA/TAMPA"/>
    <n v="220000"/>
    <s v="Boat"/>
    <m/>
    <m/>
    <n v="2022"/>
    <m/>
    <s v="Import"/>
    <m/>
  </r>
  <r>
    <s v="WATERMELONS, SEEDLESS"/>
    <x v="9"/>
    <m/>
    <m/>
    <m/>
    <x v="296"/>
    <s v="IMPORTS THROUGH LOS ANGELES-LONG BEACH"/>
    <n v="530000"/>
    <s v="Boat"/>
    <m/>
    <m/>
    <n v="2022"/>
    <m/>
    <s v="Import"/>
    <m/>
  </r>
  <r>
    <s v="WATERMELONS, SEEDLESS"/>
    <x v="9"/>
    <m/>
    <m/>
    <m/>
    <x v="296"/>
    <s v="IMPORTS THROUGH PHILADELPHIA-CAMDEN"/>
    <n v="170000"/>
    <s v="Boat"/>
    <m/>
    <m/>
    <n v="2022"/>
    <m/>
    <s v="Import"/>
    <m/>
  </r>
  <r>
    <s v="WATERMELONS, SEEDLESS"/>
    <x v="9"/>
    <m/>
    <m/>
    <m/>
    <x v="218"/>
    <s v="IMPORTS THROUGH PT CANAVERAL (FLORIDA)"/>
    <n v="600000"/>
    <s v="Boat"/>
    <m/>
    <m/>
    <n v="2022"/>
    <m/>
    <s v="Import"/>
    <m/>
  </r>
  <r>
    <s v="WATERMELONS, SEEDLESS"/>
    <x v="9"/>
    <m/>
    <m/>
    <m/>
    <x v="218"/>
    <s v="IMPORTS THROUGH SOUTH FLORIDA/TAMPA"/>
    <n v="1250000"/>
    <s v="Boat"/>
    <m/>
    <m/>
    <n v="2022"/>
    <m/>
    <s v="Import"/>
    <m/>
  </r>
  <r>
    <s v="WATERMELONS, SEEDLESS"/>
    <x v="9"/>
    <m/>
    <m/>
    <m/>
    <x v="218"/>
    <s v="IMPORTS THROUGH GALVESTON (TEXAS)"/>
    <n v="170000"/>
    <s v="Boat"/>
    <m/>
    <m/>
    <n v="2022"/>
    <m/>
    <s v="Import"/>
    <m/>
  </r>
  <r>
    <s v="WATERMELONS, SEEDLESS"/>
    <x v="9"/>
    <m/>
    <m/>
    <m/>
    <x v="218"/>
    <s v="IMPORTS THROUGH PHILADELPHIA-CAMDEN"/>
    <n v="210000"/>
    <s v="Boat"/>
    <m/>
    <m/>
    <n v="2022"/>
    <m/>
    <s v="Import"/>
    <m/>
  </r>
  <r>
    <s v="WATERMELONS, SEEDLESS"/>
    <x v="9"/>
    <m/>
    <m/>
    <m/>
    <x v="219"/>
    <s v="IMPORTS THROUGH LOS ANGELES-LONG BEACH"/>
    <n v="130000"/>
    <s v="Boat"/>
    <m/>
    <m/>
    <n v="2022"/>
    <m/>
    <s v="Import"/>
    <m/>
  </r>
  <r>
    <s v="WATERMELONS, SEEDLESS"/>
    <x v="9"/>
    <m/>
    <m/>
    <m/>
    <x v="219"/>
    <s v="IMPORTS THROUGH PT CANAVERAL (FLORIDA)"/>
    <n v="120000"/>
    <s v="Boat"/>
    <m/>
    <m/>
    <n v="2022"/>
    <m/>
    <s v="Import"/>
    <m/>
  </r>
  <r>
    <s v="WATERMELONS, SEEDLESS"/>
    <x v="9"/>
    <m/>
    <m/>
    <m/>
    <x v="219"/>
    <s v="IMPORTS THROUGH SOUTH FLORIDA/TAMPA"/>
    <n v="430000"/>
    <s v="Boat"/>
    <m/>
    <m/>
    <n v="2022"/>
    <m/>
    <s v="Import"/>
    <m/>
  </r>
  <r>
    <s v="WATERMELONS, SEEDLESS"/>
    <x v="9"/>
    <m/>
    <m/>
    <m/>
    <x v="220"/>
    <s v="IMPORTS THROUGH PHILADELPHIA-CAMDEN"/>
    <n v="90000"/>
    <s v="Boat"/>
    <m/>
    <m/>
    <n v="2022"/>
    <m/>
    <s v="Import"/>
    <m/>
  </r>
  <r>
    <s v="WATERMELONS, SEEDLESS"/>
    <x v="9"/>
    <m/>
    <m/>
    <m/>
    <x v="220"/>
    <s v="IMPORTS THROUGH SOUTH FLORIDA/TAMPA"/>
    <n v="40000"/>
    <s v="Boat"/>
    <m/>
    <m/>
    <n v="2022"/>
    <m/>
    <s v="Import"/>
    <m/>
  </r>
  <r>
    <s v="WATERMELONS, SEEDLESS"/>
    <x v="9"/>
    <m/>
    <m/>
    <m/>
    <x v="220"/>
    <s v="IMPORTS THROUGH GALVESTON (TEXAS)"/>
    <n v="450000"/>
    <s v="Boat"/>
    <m/>
    <m/>
    <n v="2022"/>
    <m/>
    <s v="Import"/>
    <m/>
  </r>
  <r>
    <s v="WATERMELONS, SEEDLESS"/>
    <x v="9"/>
    <m/>
    <m/>
    <m/>
    <x v="221"/>
    <s v="IMPORTS THROUGH PHILADELPHIA-CAMDEN"/>
    <n v="660000"/>
    <s v="Boat"/>
    <m/>
    <m/>
    <n v="2022"/>
    <m/>
    <s v="Import"/>
    <m/>
  </r>
  <r>
    <s v="WATERMELONS, SEEDLESS"/>
    <x v="9"/>
    <m/>
    <m/>
    <m/>
    <x v="221"/>
    <s v="IMPORTS THROUGH LOS ANGELES-LONG BEACH"/>
    <n v="320000"/>
    <s v="Boat"/>
    <m/>
    <m/>
    <n v="2022"/>
    <m/>
    <s v="Import"/>
    <m/>
  </r>
  <r>
    <s v="WATERMELONS, SEEDLESS"/>
    <x v="9"/>
    <m/>
    <m/>
    <m/>
    <x v="221"/>
    <s v="IMPORTS THROUGH WILMINGTON (DELAWARE)"/>
    <n v="220000"/>
    <s v="Boat"/>
    <m/>
    <m/>
    <n v="2022"/>
    <m/>
    <s v="Import"/>
    <m/>
  </r>
  <r>
    <s v="WATERMELONS, SEEDLESS"/>
    <x v="9"/>
    <m/>
    <m/>
    <m/>
    <x v="221"/>
    <s v="IMPORTS THROUGH PT CANAVERAL (FLORIDA)"/>
    <n v="830000"/>
    <s v="Boat"/>
    <m/>
    <m/>
    <n v="2022"/>
    <m/>
    <s v="Import"/>
    <m/>
  </r>
  <r>
    <s v="WATERMELONS, SEEDLESS"/>
    <x v="9"/>
    <m/>
    <m/>
    <m/>
    <x v="221"/>
    <s v="IMPORTS THROUGH SOUTH FLORIDA/TAMPA"/>
    <n v="1950000"/>
    <s v="Boat"/>
    <m/>
    <m/>
    <n v="2022"/>
    <m/>
    <s v="Import"/>
    <m/>
  </r>
  <r>
    <s v="WATERMELONS, SEEDLESS"/>
    <x v="9"/>
    <m/>
    <m/>
    <m/>
    <x v="222"/>
    <s v="IMPORTS THROUGH LOS ANGELES-LONG BEACH"/>
    <n v="870000"/>
    <s v="Boat"/>
    <m/>
    <m/>
    <n v="2022"/>
    <m/>
    <s v="Import"/>
    <m/>
  </r>
  <r>
    <s v="WATERMELONS, SEEDLESS"/>
    <x v="9"/>
    <m/>
    <m/>
    <m/>
    <x v="222"/>
    <s v="IMPORTS THROUGH PT CANAVERAL (FLORIDA)"/>
    <n v="580000"/>
    <s v="Boat"/>
    <m/>
    <m/>
    <n v="2022"/>
    <m/>
    <s v="Import"/>
    <m/>
  </r>
  <r>
    <s v="WATERMELONS, SEEDLESS"/>
    <x v="9"/>
    <m/>
    <m/>
    <m/>
    <x v="222"/>
    <s v="IMPORTS THROUGH SOUTH FLORIDA/TAMPA"/>
    <n v="350000"/>
    <s v="Boat"/>
    <m/>
    <m/>
    <n v="2022"/>
    <m/>
    <s v="Import"/>
    <m/>
  </r>
  <r>
    <s v="WATERMELONS, SEEDLESS"/>
    <x v="9"/>
    <m/>
    <m/>
    <m/>
    <x v="222"/>
    <s v="IMPORTS THROUGH PHILADELPHIA-CAMDEN"/>
    <n v="540000"/>
    <s v="Boat"/>
    <m/>
    <m/>
    <n v="2022"/>
    <m/>
    <s v="Import"/>
    <m/>
  </r>
  <r>
    <s v="WATERMELONS, SEEDLESS"/>
    <x v="9"/>
    <m/>
    <m/>
    <m/>
    <x v="222"/>
    <s v="IMPORTS THROUGH GALVESTON (TEXAS)"/>
    <n v="210000"/>
    <s v="Boat"/>
    <m/>
    <m/>
    <n v="2022"/>
    <m/>
    <s v="Import"/>
    <m/>
  </r>
  <r>
    <s v="WATERMELONS, SEEDLESS"/>
    <x v="9"/>
    <m/>
    <m/>
    <m/>
    <x v="223"/>
    <s v="IMPORTS THROUGH PHILADELPHIA-CAMDEN"/>
    <n v="40000"/>
    <s v="Boat"/>
    <m/>
    <m/>
    <n v="2022"/>
    <m/>
    <s v="Import"/>
    <m/>
  </r>
  <r>
    <s v="WATERMELONS, SEEDLESS"/>
    <x v="9"/>
    <m/>
    <m/>
    <m/>
    <x v="223"/>
    <s v="IMPORTS THROUGH PT CANAVERAL (FLORIDA)"/>
    <n v="730000"/>
    <s v="Boat"/>
    <m/>
    <m/>
    <n v="2022"/>
    <m/>
    <s v="Import"/>
    <m/>
  </r>
  <r>
    <s v="WATERMELONS, SEEDLESS"/>
    <x v="9"/>
    <m/>
    <m/>
    <m/>
    <x v="223"/>
    <s v="IMPORTS THROUGH GALVESTON (TEXAS)"/>
    <n v="210000"/>
    <s v="Boat"/>
    <m/>
    <m/>
    <n v="2022"/>
    <m/>
    <s v="Import"/>
    <m/>
  </r>
  <r>
    <s v="WATERMELONS, SEEDLESS"/>
    <x v="9"/>
    <m/>
    <m/>
    <m/>
    <x v="223"/>
    <s v="IMPORTS THROUGH SOUTH FLORIDA/TAMPA"/>
    <n v="1490000"/>
    <s v="Boat"/>
    <m/>
    <m/>
    <n v="2022"/>
    <m/>
    <s v="Import"/>
    <m/>
  </r>
  <r>
    <s v="WATERMELONS, SEEDLESS"/>
    <x v="9"/>
    <m/>
    <m/>
    <m/>
    <x v="223"/>
    <s v="IMPORTS THROUGH LOS ANGELES-LONG BEACH"/>
    <n v="40000"/>
    <s v="Boat"/>
    <m/>
    <m/>
    <n v="2022"/>
    <m/>
    <s v="Import"/>
    <m/>
  </r>
  <r>
    <s v="WATERMELONS, SEEDLESS"/>
    <x v="9"/>
    <m/>
    <m/>
    <m/>
    <x v="67"/>
    <s v="IMPORTS THROUGH FREEPORT (TEXAS)"/>
    <n v="70000"/>
    <s v="Boat"/>
    <m/>
    <m/>
    <n v="2022"/>
    <m/>
    <s v="Import"/>
    <m/>
  </r>
  <r>
    <s v="WATERMELONS, SEEDLESS"/>
    <x v="9"/>
    <m/>
    <m/>
    <m/>
    <x v="67"/>
    <s v="IMPORTS THROUGH SOUTH FLORIDA/TAMPA"/>
    <n v="300000"/>
    <s v="Boat"/>
    <m/>
    <m/>
    <n v="2022"/>
    <m/>
    <s v="Import"/>
    <m/>
  </r>
  <r>
    <s v="WATERMELONS, SEEDLESS"/>
    <x v="9"/>
    <m/>
    <m/>
    <m/>
    <x v="67"/>
    <s v="IMPORTS THROUGH PHILADELPHIA-CAMDEN"/>
    <n v="1270000"/>
    <s v="Boat"/>
    <m/>
    <m/>
    <n v="2022"/>
    <m/>
    <s v="Import"/>
    <m/>
  </r>
  <r>
    <s v="WATERMELONS, SEEDLESS"/>
    <x v="9"/>
    <m/>
    <m/>
    <m/>
    <x v="224"/>
    <s v="IMPORTS THROUGH LOS ANGELES-LONG BEACH"/>
    <n v="210000"/>
    <s v="Boat"/>
    <m/>
    <m/>
    <n v="2022"/>
    <m/>
    <s v="Import"/>
    <m/>
  </r>
  <r>
    <s v="WATERMELONS, SEEDLESS"/>
    <x v="9"/>
    <m/>
    <m/>
    <m/>
    <x v="224"/>
    <s v="IMPORTS THROUGH HOUSTON"/>
    <n v="260000"/>
    <s v="Boat"/>
    <m/>
    <m/>
    <n v="2022"/>
    <m/>
    <s v="Import"/>
    <m/>
  </r>
  <r>
    <s v="WATERMELONS, SEEDLESS"/>
    <x v="9"/>
    <m/>
    <m/>
    <m/>
    <x v="224"/>
    <s v="IMPORTS THROUGH PHILADELPHIA-CAMDEN"/>
    <n v="90000"/>
    <s v="Boat"/>
    <m/>
    <m/>
    <n v="2022"/>
    <m/>
    <s v="Import"/>
    <m/>
  </r>
  <r>
    <s v="WATERMELONS, SEEDLESS"/>
    <x v="9"/>
    <m/>
    <m/>
    <m/>
    <x v="224"/>
    <s v="IMPORTS THROUGH SOUTH FLORIDA/TAMPA"/>
    <n v="1740000"/>
    <s v="Boat"/>
    <m/>
    <m/>
    <n v="2022"/>
    <m/>
    <s v="Import"/>
    <m/>
  </r>
  <r>
    <s v="WATERMELONS, SEEDLESS"/>
    <x v="9"/>
    <m/>
    <m/>
    <m/>
    <x v="297"/>
    <s v="IMPORTS THROUGH LOS ANGELES-LONG BEACH"/>
    <n v="300000"/>
    <s v="Boat"/>
    <m/>
    <m/>
    <n v="2022"/>
    <m/>
    <s v="Import"/>
    <m/>
  </r>
  <r>
    <s v="WATERMELONS, SEEDLESS"/>
    <x v="9"/>
    <m/>
    <m/>
    <m/>
    <x v="297"/>
    <s v="IMPORTS THROUGH PHILADELPHIA-CAMDEN"/>
    <n v="730000"/>
    <s v="Boat"/>
    <m/>
    <m/>
    <n v="2022"/>
    <m/>
    <s v="Import"/>
    <m/>
  </r>
  <r>
    <s v="WATERMELONS, SEEDLESS"/>
    <x v="9"/>
    <m/>
    <m/>
    <m/>
    <x v="297"/>
    <s v="IMPORTS THROUGH PT CANAVERAL (FLORIDA)"/>
    <n v="770000"/>
    <s v="Boat"/>
    <m/>
    <m/>
    <n v="2022"/>
    <m/>
    <s v="Import"/>
    <m/>
  </r>
  <r>
    <s v="WATERMELONS, SEEDLESS"/>
    <x v="9"/>
    <m/>
    <m/>
    <m/>
    <x v="297"/>
    <s v="IMPORTS THROUGH WILMINGTON (DELAWARE)"/>
    <n v="260000"/>
    <s v="Boat"/>
    <m/>
    <m/>
    <n v="2022"/>
    <m/>
    <s v="Import"/>
    <m/>
  </r>
  <r>
    <s v="WATERMELONS, SEEDLESS"/>
    <x v="9"/>
    <m/>
    <m/>
    <m/>
    <x v="298"/>
    <s v="IMPORTS THROUGH PT CANAVERAL (FLORIDA)"/>
    <n v="1790000"/>
    <s v="Boat"/>
    <m/>
    <m/>
    <n v="2022"/>
    <m/>
    <s v="Import"/>
    <m/>
  </r>
  <r>
    <s v="WATERMELONS, SEEDLESS"/>
    <x v="9"/>
    <m/>
    <m/>
    <m/>
    <x v="298"/>
    <s v="IMPORTS THROUGH PHILADELPHIA-CAMDEN"/>
    <n v="540000"/>
    <s v="Boat"/>
    <m/>
    <m/>
    <n v="2022"/>
    <m/>
    <s v="Import"/>
    <m/>
  </r>
  <r>
    <s v="WATERMELONS, SEEDLESS"/>
    <x v="9"/>
    <m/>
    <m/>
    <m/>
    <x v="298"/>
    <s v="IMPORTS THROUGH SOUTH FLORIDA/TAMPA"/>
    <n v="520000"/>
    <s v="Boat"/>
    <m/>
    <m/>
    <n v="2022"/>
    <m/>
    <s v="Import"/>
    <m/>
  </r>
  <r>
    <s v="WATERMELONS, SEEDLESS"/>
    <x v="9"/>
    <m/>
    <m/>
    <m/>
    <x v="298"/>
    <s v="IMPORTS THROUGH GALVESTON (TEXAS)"/>
    <n v="260000"/>
    <s v="Boat"/>
    <m/>
    <m/>
    <n v="2022"/>
    <m/>
    <s v="Import"/>
    <m/>
  </r>
  <r>
    <s v="WATERMELONS, SEEDLESS"/>
    <x v="9"/>
    <m/>
    <m/>
    <m/>
    <x v="298"/>
    <s v="IMPORTS THROUGH LOS ANGELES-LONG BEACH"/>
    <n v="120000"/>
    <s v="Boat"/>
    <m/>
    <m/>
    <n v="2022"/>
    <m/>
    <s v="Import"/>
    <m/>
  </r>
  <r>
    <s v="WATERMELONS, SEEDLESS"/>
    <x v="9"/>
    <m/>
    <m/>
    <m/>
    <x v="298"/>
    <s v="IMPORTS THROUGH PORT HUENEME (CALIF)"/>
    <n v="40000"/>
    <s v="Boat"/>
    <m/>
    <m/>
    <n v="2022"/>
    <m/>
    <s v="Import"/>
    <m/>
  </r>
  <r>
    <s v="WATERMELONS, SEEDLESS"/>
    <x v="9"/>
    <m/>
    <m/>
    <m/>
    <x v="225"/>
    <s v="IMPORTS THROUGH PT CANAVERAL (FLORIDA)"/>
    <n v="130000"/>
    <s v="Boat"/>
    <m/>
    <m/>
    <n v="2022"/>
    <m/>
    <s v="Import"/>
    <m/>
  </r>
  <r>
    <s v="WATERMELONS, SEEDLESS"/>
    <x v="9"/>
    <m/>
    <m/>
    <m/>
    <x v="225"/>
    <s v="IMPORTS THROUGH PHILADELPHIA-CAMDEN"/>
    <n v="40000"/>
    <s v="Boat"/>
    <m/>
    <m/>
    <n v="2022"/>
    <m/>
    <s v="Import"/>
    <m/>
  </r>
  <r>
    <s v="WATERMELONS, SEEDLESS"/>
    <x v="9"/>
    <m/>
    <m/>
    <m/>
    <x v="225"/>
    <s v="IMPORTS THROUGH SOUTH FLORIDA/TAMPA"/>
    <n v="1320000"/>
    <s v="Boat"/>
    <m/>
    <m/>
    <n v="2022"/>
    <m/>
    <s v="Import"/>
    <m/>
  </r>
  <r>
    <s v="WATERMELONS, SEEDLESS"/>
    <x v="9"/>
    <m/>
    <m/>
    <m/>
    <x v="68"/>
    <s v="IMPORTS THROUGH PT CANAVERAL (FLORIDA)"/>
    <n v="1180000"/>
    <s v="Boat"/>
    <m/>
    <m/>
    <n v="2022"/>
    <m/>
    <s v="Import"/>
    <m/>
  </r>
  <r>
    <s v="WATERMELONS, SEEDLESS"/>
    <x v="9"/>
    <m/>
    <m/>
    <m/>
    <x v="68"/>
    <s v="IMPORTS THROUGH GALVESTON (TEXAS)"/>
    <n v="220000"/>
    <s v="Boat"/>
    <m/>
    <m/>
    <n v="2022"/>
    <m/>
    <s v="Import"/>
    <m/>
  </r>
  <r>
    <s v="WATERMELONS, SEEDLESS"/>
    <x v="9"/>
    <m/>
    <m/>
    <m/>
    <x v="68"/>
    <s v="IMPORTS THROUGH LOS ANGELES-LONG BEACH"/>
    <n v="130000"/>
    <s v="Boat"/>
    <m/>
    <m/>
    <n v="2022"/>
    <m/>
    <s v="Import"/>
    <m/>
  </r>
  <r>
    <s v="WATERMELONS, SEEDLESS"/>
    <x v="9"/>
    <m/>
    <m/>
    <m/>
    <x v="226"/>
    <s v="IMPORTS THROUGH LOS ANGELES-LONG BEACH"/>
    <n v="140000"/>
    <s v="Boat"/>
    <m/>
    <m/>
    <n v="2022"/>
    <m/>
    <s v="Import"/>
    <m/>
  </r>
  <r>
    <s v="WATERMELONS, SEEDLESS"/>
    <x v="9"/>
    <m/>
    <m/>
    <m/>
    <x v="226"/>
    <s v="IMPORTS THROUGH SOUTH FLORIDA/TAMPA"/>
    <n v="880000"/>
    <s v="Boat"/>
    <m/>
    <m/>
    <n v="2022"/>
    <m/>
    <s v="Import"/>
    <m/>
  </r>
  <r>
    <s v="WATERMELONS, SEEDLESS"/>
    <x v="9"/>
    <m/>
    <m/>
    <m/>
    <x v="226"/>
    <s v="IMPORTS THROUGH PHILADELPHIA-CAMDEN"/>
    <n v="220000"/>
    <s v="Boat"/>
    <m/>
    <m/>
    <n v="2022"/>
    <m/>
    <s v="Import"/>
    <m/>
  </r>
  <r>
    <s v="WATERMELONS, SEEDLESS"/>
    <x v="9"/>
    <m/>
    <m/>
    <m/>
    <x v="226"/>
    <s v="IMPORTS THROUGH WILMINGTON (DELAWARE)"/>
    <n v="180000"/>
    <s v="Boat"/>
    <m/>
    <m/>
    <n v="2022"/>
    <m/>
    <s v="Import"/>
    <m/>
  </r>
  <r>
    <s v="WATERMELONS, SEEDLESS"/>
    <x v="9"/>
    <m/>
    <m/>
    <m/>
    <x v="226"/>
    <s v="IMPORTS THROUGH PT CANAVERAL (FLORIDA)"/>
    <n v="760000"/>
    <s v="Boat"/>
    <m/>
    <m/>
    <n v="2022"/>
    <m/>
    <s v="Import"/>
    <m/>
  </r>
  <r>
    <s v="WATERMELONS, SEEDLESS"/>
    <x v="9"/>
    <m/>
    <m/>
    <m/>
    <x v="227"/>
    <s v="IMPORTS THROUGH PT CANAVERAL (FLORIDA)"/>
    <n v="850000"/>
    <s v="Boat"/>
    <m/>
    <m/>
    <n v="2022"/>
    <m/>
    <s v="Import"/>
    <m/>
  </r>
  <r>
    <s v="WATERMELONS, SEEDLESS"/>
    <x v="9"/>
    <m/>
    <m/>
    <m/>
    <x v="227"/>
    <s v="IMPORTS THROUGH LOS ANGELES-LONG BEACH"/>
    <n v="430000"/>
    <s v="Boat"/>
    <m/>
    <m/>
    <n v="2022"/>
    <m/>
    <s v="Import"/>
    <m/>
  </r>
  <r>
    <s v="WATERMELONS, SEEDLESS"/>
    <x v="9"/>
    <m/>
    <m/>
    <m/>
    <x v="227"/>
    <s v="IMPORTS THROUGH SOUTH FLORIDA/TAMPA"/>
    <n v="600000"/>
    <s v="Boat"/>
    <m/>
    <m/>
    <n v="2022"/>
    <m/>
    <s v="Import"/>
    <m/>
  </r>
  <r>
    <s v="WATERMELONS, SEEDLESS"/>
    <x v="9"/>
    <m/>
    <m/>
    <m/>
    <x v="227"/>
    <s v="IMPORTS THROUGH PHILADELPHIA-CAMDEN"/>
    <n v="870000"/>
    <s v="Boat"/>
    <m/>
    <m/>
    <n v="2022"/>
    <m/>
    <s v="Import"/>
    <m/>
  </r>
  <r>
    <s v="WATERMELONS, SEEDLESS"/>
    <x v="9"/>
    <m/>
    <m/>
    <m/>
    <x v="227"/>
    <s v="IMPORTS THROUGH GALVESTON (TEXAS)"/>
    <n v="210000"/>
    <s v="Boat"/>
    <m/>
    <m/>
    <n v="2022"/>
    <m/>
    <s v="Import"/>
    <m/>
  </r>
  <r>
    <s v="WATERMELONS, SEEDLESS"/>
    <x v="9"/>
    <m/>
    <m/>
    <m/>
    <x v="228"/>
    <s v="IMPORTS THROUGH SOUTH FLORIDA/TAMPA"/>
    <n v="1220000"/>
    <s v="Boat"/>
    <m/>
    <m/>
    <n v="2022"/>
    <m/>
    <s v="Import"/>
    <m/>
  </r>
  <r>
    <s v="WATERMELONS, SEEDLESS"/>
    <x v="9"/>
    <m/>
    <m/>
    <m/>
    <x v="228"/>
    <s v="IMPORTS THROUGH GALVESTON (TEXAS)"/>
    <n v="90000"/>
    <s v="Boat"/>
    <m/>
    <m/>
    <n v="2022"/>
    <m/>
    <s v="Import"/>
    <m/>
  </r>
  <r>
    <s v="WATERMELONS, SEEDLESS"/>
    <x v="9"/>
    <m/>
    <m/>
    <m/>
    <x v="228"/>
    <s v="IMPORTS THROUGH LOS ANGELES-LONG BEACH"/>
    <n v="40000"/>
    <s v="Boat"/>
    <m/>
    <m/>
    <n v="2022"/>
    <m/>
    <s v="Import"/>
    <m/>
  </r>
  <r>
    <s v="WATERMELONS, SEEDLESS"/>
    <x v="9"/>
    <m/>
    <m/>
    <m/>
    <x v="69"/>
    <s v="IMPORTS THROUGH SOUTH FLORIDA/TAMPA"/>
    <n v="40000"/>
    <s v="Boat"/>
    <m/>
    <m/>
    <n v="2022"/>
    <m/>
    <s v="Import"/>
    <m/>
  </r>
  <r>
    <s v="WATERMELONS, SEEDLESS"/>
    <x v="9"/>
    <m/>
    <m/>
    <m/>
    <x v="69"/>
    <s v="IMPORTS THROUGH LOS ANGELES-LONG BEACH"/>
    <n v="130000"/>
    <s v="Boat"/>
    <m/>
    <m/>
    <n v="2022"/>
    <m/>
    <s v="Import"/>
    <m/>
  </r>
  <r>
    <s v="WATERMELONS, SEEDLESS"/>
    <x v="9"/>
    <m/>
    <m/>
    <m/>
    <x v="69"/>
    <s v="IMPORTS THROUGH PT CANAVERAL (FLORIDA)"/>
    <n v="360000"/>
    <s v="Boat"/>
    <m/>
    <m/>
    <n v="2022"/>
    <m/>
    <s v="Import"/>
    <m/>
  </r>
  <r>
    <s v="WATERMELONS, SEEDLESS"/>
    <x v="9"/>
    <m/>
    <m/>
    <m/>
    <x v="69"/>
    <s v="IMPORTS THROUGH PHILADELPHIA-CAMDEN"/>
    <n v="2090000"/>
    <s v="Boat"/>
    <m/>
    <m/>
    <n v="2022"/>
    <m/>
    <s v="Import"/>
    <m/>
  </r>
  <r>
    <s v="WATERMELONS, SEEDLESS"/>
    <x v="9"/>
    <m/>
    <m/>
    <m/>
    <x v="299"/>
    <s v="IMPORTS THROUGH SOUTH FLORIDA/TAMPA"/>
    <n v="1240000"/>
    <s v="Boat"/>
    <m/>
    <m/>
    <n v="2022"/>
    <m/>
    <s v="Import"/>
    <m/>
  </r>
  <r>
    <s v="WATERMELONS, SEEDLESS"/>
    <x v="9"/>
    <m/>
    <m/>
    <m/>
    <x v="299"/>
    <s v="IMPORTS THROUGH PHILADELPHIA-CAMDEN"/>
    <n v="40000"/>
    <s v="Boat"/>
    <m/>
    <m/>
    <n v="2022"/>
    <m/>
    <s v="Import"/>
    <m/>
  </r>
  <r>
    <s v="WATERMELONS, SEEDLESS"/>
    <x v="9"/>
    <m/>
    <m/>
    <m/>
    <x v="156"/>
    <s v="IMPORTS THROUGH PT CANAVERAL (FLORIDA)"/>
    <n v="820000"/>
    <s v="Boat"/>
    <m/>
    <m/>
    <n v="2022"/>
    <m/>
    <s v="Import"/>
    <m/>
  </r>
  <r>
    <s v="WATERMELONS, SEEDLESS"/>
    <x v="9"/>
    <m/>
    <m/>
    <m/>
    <x v="156"/>
    <s v="IMPORTS THROUGH SOUTH FLORIDA/TAMPA"/>
    <n v="540000"/>
    <s v="Boat"/>
    <m/>
    <m/>
    <n v="2022"/>
    <m/>
    <s v="Import"/>
    <m/>
  </r>
  <r>
    <s v="WATERMELONS, SEEDLESS"/>
    <x v="9"/>
    <m/>
    <m/>
    <m/>
    <x v="156"/>
    <s v="IMPORTS THROUGH PHILADELPHIA-CAMDEN"/>
    <n v="240000"/>
    <s v="Boat"/>
    <m/>
    <m/>
    <n v="2022"/>
    <m/>
    <s v="Import"/>
    <m/>
  </r>
  <r>
    <s v="WATERMELONS, SEEDLESS"/>
    <x v="9"/>
    <m/>
    <m/>
    <m/>
    <x v="156"/>
    <s v="IMPORTS THROUGH LOS ANGELES-LONG BEACH"/>
    <n v="340000"/>
    <s v="Boat"/>
    <m/>
    <m/>
    <n v="2022"/>
    <m/>
    <s v="Import"/>
    <m/>
  </r>
  <r>
    <s v="WATERMELONS, SEEDLESS"/>
    <x v="9"/>
    <m/>
    <m/>
    <m/>
    <x v="157"/>
    <s v="IMPORTS THROUGH WILMINGTON (DELAWARE)"/>
    <n v="260000"/>
    <s v="Boat"/>
    <m/>
    <m/>
    <n v="2022"/>
    <m/>
    <s v="Import"/>
    <m/>
  </r>
  <r>
    <s v="WATERMELONS, SEEDLESS"/>
    <x v="9"/>
    <m/>
    <m/>
    <m/>
    <x v="157"/>
    <s v="IMPORTS THROUGH PT CANAVERAL (FLORIDA)"/>
    <n v="2460000"/>
    <s v="Boat"/>
    <m/>
    <m/>
    <n v="2022"/>
    <m/>
    <s v="Import"/>
    <m/>
  </r>
  <r>
    <s v="WATERMELONS, SEEDLESS"/>
    <x v="9"/>
    <m/>
    <m/>
    <m/>
    <x v="157"/>
    <s v="IMPORTS THROUGH LOS ANGELES-LONG BEACH"/>
    <n v="120000"/>
    <s v="Boat"/>
    <m/>
    <m/>
    <n v="2022"/>
    <m/>
    <s v="Import"/>
    <m/>
  </r>
  <r>
    <s v="WATERMELONS, SEEDLESS"/>
    <x v="9"/>
    <m/>
    <m/>
    <m/>
    <x v="157"/>
    <s v="IMPORTS THROUGH GALVESTON (TEXAS)"/>
    <n v="220000"/>
    <s v="Boat"/>
    <m/>
    <m/>
    <n v="2022"/>
    <m/>
    <s v="Import"/>
    <m/>
  </r>
  <r>
    <s v="WATERMELONS, SEEDLESS"/>
    <x v="9"/>
    <m/>
    <m/>
    <m/>
    <x v="157"/>
    <s v="IMPORTS THROUGH PHILADELPHIA-CAMDEN"/>
    <n v="700000"/>
    <s v="Boat"/>
    <m/>
    <m/>
    <n v="2022"/>
    <m/>
    <s v="Import"/>
    <m/>
  </r>
  <r>
    <s v="WATERMELONS, SEEDLESS"/>
    <x v="9"/>
    <m/>
    <m/>
    <m/>
    <x v="158"/>
    <s v="IMPORTS THROUGH GALVESTON (TEXAS)"/>
    <n v="50000"/>
    <s v="Boat"/>
    <m/>
    <m/>
    <n v="2022"/>
    <m/>
    <s v="Import"/>
    <m/>
  </r>
  <r>
    <s v="WATERMELONS, SEEDLESS"/>
    <x v="9"/>
    <m/>
    <m/>
    <m/>
    <x v="158"/>
    <s v="IMPORTS THROUGH SOUTH FLORIDA/TAMPA"/>
    <n v="1310000"/>
    <s v="Boat"/>
    <m/>
    <m/>
    <n v="2022"/>
    <m/>
    <s v="Import"/>
    <m/>
  </r>
  <r>
    <s v="WATERMELONS, SEEDLESS"/>
    <x v="9"/>
    <m/>
    <m/>
    <m/>
    <x v="70"/>
    <s v="IMPORTS THROUGH HOUSTON"/>
    <n v="260000"/>
    <s v="Boat"/>
    <m/>
    <m/>
    <n v="2022"/>
    <m/>
    <s v="Import"/>
    <m/>
  </r>
  <r>
    <s v="WATERMELONS, SEEDLESS"/>
    <x v="9"/>
    <m/>
    <m/>
    <m/>
    <x v="70"/>
    <s v="IMPORTS THROUGH PT CANAVERAL (FLORIDA)"/>
    <n v="410000"/>
    <s v="Boat"/>
    <m/>
    <m/>
    <n v="2022"/>
    <m/>
    <s v="Import"/>
    <m/>
  </r>
  <r>
    <s v="WATERMELONS, SEEDLESS"/>
    <x v="9"/>
    <m/>
    <m/>
    <m/>
    <x v="300"/>
    <s v="IMPORTS THROUGH FREEPORT (TEXAS)"/>
    <n v="70000"/>
    <s v="Boat"/>
    <m/>
    <m/>
    <n v="2022"/>
    <m/>
    <s v="Import"/>
    <m/>
  </r>
  <r>
    <s v="WATERMELONS, SEEDLESS"/>
    <x v="9"/>
    <m/>
    <m/>
    <m/>
    <x v="300"/>
    <s v="IMPORTS THROUGH PHILADELPHIA-CAMDEN"/>
    <n v="260000"/>
    <s v="Boat"/>
    <m/>
    <m/>
    <n v="2022"/>
    <m/>
    <s v="Import"/>
    <m/>
  </r>
  <r>
    <s v="WATERMELONS, SEEDLESS"/>
    <x v="9"/>
    <m/>
    <m/>
    <m/>
    <x v="159"/>
    <s v="IMPORTS THROUGH PT CANAVERAL (FLORIDA)"/>
    <n v="400000"/>
    <s v="Boat"/>
    <m/>
    <m/>
    <n v="2022"/>
    <m/>
    <s v="Import"/>
    <m/>
  </r>
  <r>
    <s v="WATERMELONS, SEEDLESS"/>
    <x v="9"/>
    <m/>
    <m/>
    <m/>
    <x v="159"/>
    <s v="IMPORTS THROUGH LOS ANGELES-LONG BEACH"/>
    <n v="430000"/>
    <s v="Boat"/>
    <m/>
    <m/>
    <n v="2022"/>
    <m/>
    <s v="Import"/>
    <m/>
  </r>
  <r>
    <s v="WATERMELONS, SEEDLESS"/>
    <x v="9"/>
    <m/>
    <m/>
    <m/>
    <x v="159"/>
    <s v="IMPORTS THROUGH SOUTH FLORIDA/TAMPA"/>
    <n v="2090000"/>
    <s v="Boat"/>
    <m/>
    <m/>
    <n v="2022"/>
    <m/>
    <s v="Import"/>
    <m/>
  </r>
  <r>
    <s v="WATERMELONS, SEEDLESS"/>
    <x v="9"/>
    <m/>
    <m/>
    <m/>
    <x v="159"/>
    <s v="IMPORTS THROUGH PHILADELPHIA-CAMDEN"/>
    <n v="710000"/>
    <s v="Boat"/>
    <m/>
    <m/>
    <n v="2022"/>
    <m/>
    <s v="Import"/>
    <m/>
  </r>
  <r>
    <s v="WATERMELONS, SEEDLESS"/>
    <x v="9"/>
    <m/>
    <m/>
    <m/>
    <x v="160"/>
    <s v="IMPORTS THROUGH SOUTH FLORIDA/TAMPA"/>
    <n v="490000"/>
    <s v="Boat"/>
    <m/>
    <m/>
    <n v="2022"/>
    <m/>
    <s v="Import"/>
    <s v="added for 03/16/2023 on 03/17/2023"/>
  </r>
  <r>
    <s v="WATERMELONS, SEEDLESS"/>
    <x v="9"/>
    <m/>
    <m/>
    <m/>
    <x v="160"/>
    <s v="IMPORTS THROUGH GALVESTON (TEXAS)"/>
    <n v="210000"/>
    <s v="Boat"/>
    <m/>
    <m/>
    <n v="2022"/>
    <m/>
    <s v="Import"/>
    <s v="added for 03/16/2023 on 03/17/2023"/>
  </r>
  <r>
    <s v="WATERMELONS, SEEDLESS"/>
    <x v="9"/>
    <m/>
    <m/>
    <m/>
    <x v="160"/>
    <s v="IMPORTS THROUGH PT CANAVERAL (FLORIDA)"/>
    <n v="340000"/>
    <s v="Boat"/>
    <m/>
    <m/>
    <n v="2022"/>
    <m/>
    <s v="Import"/>
    <s v="added for 03/16/2023 on 03/17/2023"/>
  </r>
  <r>
    <s v="WATERMELONS, SEEDLESS"/>
    <x v="9"/>
    <m/>
    <m/>
    <m/>
    <x v="160"/>
    <s v="IMPORTS THROUGH PHILADELPHIA-CAMDEN"/>
    <n v="470000"/>
    <s v="Boat"/>
    <m/>
    <m/>
    <n v="2022"/>
    <m/>
    <s v="Import"/>
    <s v="added for 03/16/2023 on 03/17/2023"/>
  </r>
  <r>
    <s v="WATERMELONS, SEEDLESS"/>
    <x v="9"/>
    <m/>
    <m/>
    <m/>
    <x v="160"/>
    <s v="IMPORTS THROUGH WILMINGTON (DELAWARE)"/>
    <n v="220000"/>
    <s v="Boat"/>
    <m/>
    <m/>
    <n v="2022"/>
    <m/>
    <s v="Import"/>
    <s v="added for 03/16/2023 on 03/17/2023"/>
  </r>
  <r>
    <s v="WATERMELONS, SEEDLESS"/>
    <x v="9"/>
    <m/>
    <m/>
    <m/>
    <x v="161"/>
    <s v="IMPORTS THROUGH SOUTH FLORIDA/TAMPA"/>
    <n v="1190000"/>
    <s v="Boat"/>
    <m/>
    <m/>
    <n v="2022"/>
    <m/>
    <s v="Import"/>
    <m/>
  </r>
  <r>
    <s v="WATERMELONS, SEEDLESS"/>
    <x v="9"/>
    <m/>
    <m/>
    <m/>
    <x v="161"/>
    <s v="IMPORTS THROUGH PT CANAVERAL (FLORIDA)"/>
    <n v="2920000"/>
    <s v="Boat"/>
    <m/>
    <m/>
    <n v="2022"/>
    <m/>
    <s v="Import"/>
    <m/>
  </r>
  <r>
    <s v="WATERMELONS, SEEDLESS"/>
    <x v="9"/>
    <m/>
    <m/>
    <m/>
    <x v="161"/>
    <s v="IMPORTS THROUGH LOS ANGELES-LONG BEACH"/>
    <n v="110000"/>
    <s v="Boat"/>
    <m/>
    <m/>
    <n v="2022"/>
    <m/>
    <s v="Import"/>
    <m/>
  </r>
  <r>
    <s v="WATERMELONS, SEEDLESS"/>
    <x v="9"/>
    <m/>
    <m/>
    <m/>
    <x v="284"/>
    <s v="IMPORTS THROUGH LOS ANGELES-LONG BEACH"/>
    <n v="250000"/>
    <s v="Boat"/>
    <m/>
    <m/>
    <n v="2022"/>
    <m/>
    <s v="Import"/>
    <m/>
  </r>
  <r>
    <s v="WATERMELONS, SEEDLESS"/>
    <x v="9"/>
    <m/>
    <m/>
    <m/>
    <x v="284"/>
    <s v="IMPORTS THROUGH SOUTH FLORIDA/TAMPA"/>
    <n v="40000"/>
    <s v="Boat"/>
    <m/>
    <m/>
    <n v="2022"/>
    <m/>
    <s v="Import"/>
    <m/>
  </r>
  <r>
    <s v="WATERMELONS, SEEDLESS"/>
    <x v="9"/>
    <m/>
    <m/>
    <m/>
    <x v="71"/>
    <s v="IMPORTS THROUGH HOUSTON"/>
    <n v="260000"/>
    <s v="Boat"/>
    <m/>
    <m/>
    <n v="2022"/>
    <m/>
    <s v="Import"/>
    <m/>
  </r>
  <r>
    <s v="WATERMELONS, SEEDLESS"/>
    <x v="9"/>
    <m/>
    <m/>
    <m/>
    <x v="71"/>
    <s v="IMPORTS THROUGH FREEPORT (TEXAS)"/>
    <n v="70000"/>
    <s v="Boat"/>
    <m/>
    <m/>
    <n v="2022"/>
    <m/>
    <s v="Import"/>
    <m/>
  </r>
  <r>
    <s v="WATERMELONS, SEEDLESS"/>
    <x v="9"/>
    <m/>
    <m/>
    <m/>
    <x v="71"/>
    <s v="IMPORTS THROUGH SOUTH FLORIDA/TAMPA"/>
    <n v="1220000"/>
    <s v="Boat"/>
    <m/>
    <m/>
    <n v="2022"/>
    <m/>
    <s v="Import"/>
    <m/>
  </r>
  <r>
    <s v="WATERMELONS, SEEDLESS"/>
    <x v="9"/>
    <m/>
    <m/>
    <m/>
    <x v="71"/>
    <s v="IMPORTS THROUGH PHILADELPHIA-CAMDEN"/>
    <n v="1800000"/>
    <s v="Boat"/>
    <m/>
    <m/>
    <n v="2022"/>
    <m/>
    <s v="Import"/>
    <m/>
  </r>
  <r>
    <s v="WATERMELONS, SEEDLESS"/>
    <x v="9"/>
    <m/>
    <m/>
    <m/>
    <x v="162"/>
    <s v="IMPORTS THROUGH LOS ANGELES-LONG BEACH"/>
    <n v="500000"/>
    <s v="Boat"/>
    <m/>
    <m/>
    <n v="2022"/>
    <m/>
    <s v="Import"/>
    <m/>
  </r>
  <r>
    <s v="WATERMELONS, SEEDLESS"/>
    <x v="9"/>
    <m/>
    <m/>
    <m/>
    <x v="162"/>
    <s v="IMPORTS THROUGH PHILADELPHIA-CAMDEN"/>
    <n v="120000"/>
    <s v="Boat"/>
    <m/>
    <m/>
    <n v="2022"/>
    <m/>
    <s v="Import"/>
    <m/>
  </r>
  <r>
    <s v="WATERMELONS, SEEDLESS"/>
    <x v="9"/>
    <m/>
    <m/>
    <m/>
    <x v="162"/>
    <s v="IMPORTS THROUGH PT CANAVERAL (FLORIDA)"/>
    <n v="2600000"/>
    <s v="Boat"/>
    <m/>
    <m/>
    <n v="2022"/>
    <m/>
    <s v="Import"/>
    <m/>
  </r>
  <r>
    <s v="WATERMELONS, SEEDLESS"/>
    <x v="9"/>
    <m/>
    <m/>
    <m/>
    <x v="163"/>
    <s v="IMPORTS THROUGH PHILADELPHIA-CAMDEN"/>
    <n v="290000"/>
    <s v="Boat"/>
    <m/>
    <m/>
    <n v="2022"/>
    <m/>
    <s v="Import"/>
    <m/>
  </r>
  <r>
    <s v="WATERMELONS, SEEDLESS"/>
    <x v="9"/>
    <m/>
    <m/>
    <m/>
    <x v="163"/>
    <s v="IMPORTS THROUGH WILMINGTON (DELAWARE)"/>
    <n v="130000"/>
    <s v="Boat"/>
    <m/>
    <m/>
    <n v="2022"/>
    <m/>
    <s v="Import"/>
    <m/>
  </r>
  <r>
    <s v="WATERMELONS, SEEDLESS"/>
    <x v="9"/>
    <m/>
    <m/>
    <m/>
    <x v="163"/>
    <s v="IMPORTS THROUGH SOUTH FLORIDA/TAMPA"/>
    <n v="480000"/>
    <s v="Boat"/>
    <m/>
    <m/>
    <n v="2022"/>
    <m/>
    <s v="Import"/>
    <m/>
  </r>
  <r>
    <s v="WATERMELONS, SEEDLESS"/>
    <x v="9"/>
    <m/>
    <m/>
    <m/>
    <x v="163"/>
    <s v="IMPORTS THROUGH PT CANAVERAL (FLORIDA)"/>
    <n v="1140000"/>
    <s v="Boat"/>
    <m/>
    <m/>
    <n v="2022"/>
    <m/>
    <s v="Import"/>
    <m/>
  </r>
  <r>
    <s v="WATERMELONS, SEEDLESS"/>
    <x v="9"/>
    <m/>
    <m/>
    <m/>
    <x v="164"/>
    <s v="IMPORTS THROUGH SOUTH FLORIDA/TAMPA"/>
    <n v="1320000"/>
    <s v="Boat"/>
    <m/>
    <m/>
    <n v="2022"/>
    <m/>
    <s v="Import"/>
    <m/>
  </r>
  <r>
    <s v="WATERMELONS, SEEDLESS"/>
    <x v="9"/>
    <m/>
    <m/>
    <m/>
    <x v="164"/>
    <s v="IMPORTS THROUGH PT CANAVERAL (FLORIDA)"/>
    <n v="1060000"/>
    <s v="Boat"/>
    <m/>
    <m/>
    <n v="2022"/>
    <m/>
    <s v="Import"/>
    <m/>
  </r>
  <r>
    <s v="WATERMELONS, SEEDLESS"/>
    <x v="9"/>
    <m/>
    <m/>
    <m/>
    <x v="229"/>
    <s v="IMPORTS THROUGH PT CANAVERAL (FLORIDA)"/>
    <n v="40000"/>
    <s v="Boat"/>
    <m/>
    <m/>
    <n v="2022"/>
    <m/>
    <s v="Import"/>
    <m/>
  </r>
  <r>
    <s v="WATERMELONS, SEEDLESS"/>
    <x v="9"/>
    <m/>
    <m/>
    <m/>
    <x v="165"/>
    <s v="IMPORTS THROUGH PHILADELPHIA-CAMDEN"/>
    <n v="90000"/>
    <s v="Boat"/>
    <m/>
    <m/>
    <n v="2022"/>
    <m/>
    <s v="Import"/>
    <m/>
  </r>
  <r>
    <s v="WATERMELONS, SEEDLESS"/>
    <x v="9"/>
    <m/>
    <m/>
    <m/>
    <x v="165"/>
    <s v="IMPORTS THROUGH LOS ANGELES-LONG BEACH"/>
    <n v="310000"/>
    <s v="Boat"/>
    <m/>
    <m/>
    <n v="2022"/>
    <m/>
    <s v="Import"/>
    <m/>
  </r>
  <r>
    <s v="WATERMELONS, SEEDLESS"/>
    <x v="9"/>
    <m/>
    <m/>
    <m/>
    <x v="165"/>
    <s v="IMPORTS THROUGH SOUTH FLORIDA/TAMPA"/>
    <n v="1670000"/>
    <s v="Boat"/>
    <m/>
    <m/>
    <n v="2022"/>
    <m/>
    <s v="Import"/>
    <m/>
  </r>
  <r>
    <s v="WATERMELONS, SEEDLESS"/>
    <x v="9"/>
    <m/>
    <m/>
    <m/>
    <x v="165"/>
    <s v="IMPORTS THROUGH HOUSTON"/>
    <n v="300000"/>
    <s v="Boat"/>
    <m/>
    <m/>
    <n v="2022"/>
    <m/>
    <s v="Import"/>
    <m/>
  </r>
  <r>
    <s v="WATERMELONS, SEEDLESS"/>
    <x v="9"/>
    <m/>
    <m/>
    <m/>
    <x v="165"/>
    <s v="IMPORTS THROUGH FREEPORT (TEXAS)"/>
    <n v="110000"/>
    <s v="Boat"/>
    <m/>
    <m/>
    <n v="2022"/>
    <m/>
    <s v="Import"/>
    <m/>
  </r>
  <r>
    <s v="WATERMELONS, SEEDLESS"/>
    <x v="9"/>
    <m/>
    <m/>
    <m/>
    <x v="166"/>
    <s v="IMPORTS THROUGH SOUTH FLORIDA/TAMPA"/>
    <n v="480000"/>
    <s v="Boat"/>
    <m/>
    <m/>
    <n v="2022"/>
    <m/>
    <s v="Import"/>
    <m/>
  </r>
  <r>
    <s v="WATERMELONS, SEEDLESS"/>
    <x v="9"/>
    <m/>
    <m/>
    <m/>
    <x v="166"/>
    <s v="IMPORTS THROUGH LOS ANGELES-LONG BEACH"/>
    <n v="540000"/>
    <s v="Boat"/>
    <m/>
    <m/>
    <n v="2022"/>
    <m/>
    <s v="Import"/>
    <m/>
  </r>
  <r>
    <s v="WATERMELONS, SEEDLESS"/>
    <x v="9"/>
    <m/>
    <m/>
    <m/>
    <x v="167"/>
    <s v="IMPORTS THROUGH SOUTH FLORIDA/TAMPA"/>
    <n v="70000"/>
    <s v="Boat"/>
    <m/>
    <m/>
    <n v="2022"/>
    <m/>
    <s v="Import"/>
    <m/>
  </r>
  <r>
    <s v="WATERMELONS, SEEDLESS"/>
    <x v="9"/>
    <m/>
    <m/>
    <m/>
    <x v="167"/>
    <s v="IMPORTS THROUGH WILMINGTON (DELAWARE)"/>
    <n v="220000"/>
    <s v="Boat"/>
    <m/>
    <m/>
    <n v="2022"/>
    <m/>
    <s v="Import"/>
    <m/>
  </r>
  <r>
    <s v="WATERMELONS, SEEDLESS"/>
    <x v="9"/>
    <m/>
    <m/>
    <m/>
    <x v="167"/>
    <s v="IMPORTS THROUGH PHILADELPHIA-CAMDEN"/>
    <n v="290000"/>
    <s v="Boat"/>
    <m/>
    <m/>
    <n v="2022"/>
    <m/>
    <s v="Import"/>
    <m/>
  </r>
  <r>
    <s v="WATERMELONS, SEEDLESS"/>
    <x v="9"/>
    <m/>
    <m/>
    <m/>
    <x v="167"/>
    <s v="IMPORTS THROUGH PT CANAVERAL (FLORIDA)"/>
    <n v="2180000"/>
    <s v="Boat"/>
    <m/>
    <m/>
    <n v="2022"/>
    <m/>
    <s v="Import"/>
    <m/>
  </r>
  <r>
    <s v="WATERMELONS, SEEDLESS"/>
    <x v="9"/>
    <m/>
    <m/>
    <m/>
    <x v="168"/>
    <s v="IMPORTS THROUGH PT CANAVERAL (FLORIDA)"/>
    <n v="730000"/>
    <s v="Boat"/>
    <m/>
    <m/>
    <n v="2022"/>
    <m/>
    <s v="Import"/>
    <m/>
  </r>
  <r>
    <s v="WATERMELONS, SEEDLESS"/>
    <x v="9"/>
    <m/>
    <m/>
    <m/>
    <x v="168"/>
    <s v="IMPORTS THROUGH SOUTH FLORIDA/TAMPA"/>
    <n v="1170000"/>
    <s v="Boat"/>
    <m/>
    <m/>
    <n v="2022"/>
    <m/>
    <s v="Import"/>
    <m/>
  </r>
  <r>
    <s v="WATERMELONS, SEEDLESS"/>
    <x v="9"/>
    <m/>
    <m/>
    <m/>
    <x v="230"/>
    <s v="IMPORTS THROUGH HOUSTON"/>
    <n v="130000"/>
    <s v="Boat"/>
    <m/>
    <m/>
    <n v="2022"/>
    <m/>
    <s v="Import"/>
    <m/>
  </r>
  <r>
    <s v="WATERMELONS, SEEDLESS"/>
    <x v="9"/>
    <m/>
    <m/>
    <m/>
    <x v="230"/>
    <s v="IMPORTS THROUGH PT CANAVERAL (FLORIDA)"/>
    <n v="640000"/>
    <s v="Boat"/>
    <m/>
    <m/>
    <n v="2022"/>
    <m/>
    <s v="Import"/>
    <m/>
  </r>
  <r>
    <s v="WATERMELONS, SEEDLESS"/>
    <x v="9"/>
    <m/>
    <m/>
    <m/>
    <x v="169"/>
    <s v="IMPORTS THROUGH SOUTH FLORIDA/TAMPA"/>
    <n v="1390000"/>
    <s v="Boat"/>
    <m/>
    <m/>
    <n v="2022"/>
    <m/>
    <s v="Import"/>
    <m/>
  </r>
  <r>
    <s v="WATERMELONS, SEEDLESS"/>
    <x v="9"/>
    <m/>
    <m/>
    <m/>
    <x v="169"/>
    <s v="IMPORTS THROUGH PHILADELPHIA-CAMDEN"/>
    <n v="1040000"/>
    <s v="Boat"/>
    <m/>
    <m/>
    <n v="2022"/>
    <m/>
    <s v="Import"/>
    <m/>
  </r>
  <r>
    <s v="WATERMELONS, SEEDLESS"/>
    <x v="9"/>
    <m/>
    <m/>
    <m/>
    <x v="169"/>
    <s v="IMPORTS THROUGH PT CANAVERAL (FLORIDA)"/>
    <n v="620000"/>
    <s v="Boat"/>
    <m/>
    <m/>
    <n v="2022"/>
    <m/>
    <s v="Import"/>
    <m/>
  </r>
  <r>
    <s v="WATERMELONS, SEEDLESS"/>
    <x v="9"/>
    <m/>
    <m/>
    <m/>
    <x v="169"/>
    <s v="IMPORTS THROUGH LOS ANGELES-LONG BEACH"/>
    <n v="120000"/>
    <s v="Boat"/>
    <m/>
    <m/>
    <n v="2022"/>
    <m/>
    <s v="Import"/>
    <m/>
  </r>
  <r>
    <s v="WATERMELONS, SEEDLESS"/>
    <x v="9"/>
    <m/>
    <m/>
    <m/>
    <x v="170"/>
    <s v="IMPORTS THROUGH PT CANAVERAL (FLORIDA)"/>
    <n v="840000"/>
    <s v="Boat"/>
    <m/>
    <m/>
    <n v="2022"/>
    <m/>
    <s v="Import"/>
    <m/>
  </r>
  <r>
    <s v="WATERMELONS, SEEDLESS"/>
    <x v="9"/>
    <m/>
    <m/>
    <m/>
    <x v="170"/>
    <s v="IMPORTS THROUGH SOUTH FLORIDA/TAMPA"/>
    <n v="500000"/>
    <s v="Boat"/>
    <m/>
    <m/>
    <n v="2022"/>
    <m/>
    <s v="Import"/>
    <m/>
  </r>
  <r>
    <s v="WATERMELONS, SEEDLESS"/>
    <x v="9"/>
    <m/>
    <m/>
    <m/>
    <x v="170"/>
    <s v="IMPORTS THROUGH HOUSTON"/>
    <n v="40000"/>
    <s v="Boat"/>
    <m/>
    <m/>
    <n v="2022"/>
    <m/>
    <s v="Import"/>
    <m/>
  </r>
  <r>
    <s v="WATERMELONS, SEEDLESS"/>
    <x v="9"/>
    <m/>
    <m/>
    <m/>
    <x v="171"/>
    <s v="IMPORTS THROUGH PT CANAVERAL (FLORIDA)"/>
    <n v="1490000"/>
    <s v="Boat"/>
    <m/>
    <m/>
    <n v="2022"/>
    <m/>
    <s v="Import"/>
    <m/>
  </r>
  <r>
    <s v="WATERMELONS, SEEDLESS"/>
    <x v="9"/>
    <m/>
    <m/>
    <m/>
    <x v="171"/>
    <s v="IMPORTS THROUGH PHILADELPHIA-CAMDEN"/>
    <n v="210000"/>
    <s v="Boat"/>
    <m/>
    <m/>
    <n v="2022"/>
    <m/>
    <s v="Import"/>
    <m/>
  </r>
  <r>
    <s v="WATERMELONS, SEEDLESS"/>
    <x v="9"/>
    <m/>
    <m/>
    <m/>
    <x v="171"/>
    <s v="IMPORTS THROUGH WILMINGTON (DELAWARE)"/>
    <n v="90000"/>
    <s v="Boat"/>
    <m/>
    <m/>
    <n v="2022"/>
    <m/>
    <s v="Import"/>
    <m/>
  </r>
  <r>
    <s v="WATERMELONS, SEEDLESS"/>
    <x v="9"/>
    <m/>
    <m/>
    <m/>
    <x v="172"/>
    <s v="IMPORTS THROUGH SOUTH FLORIDA/TAMPA"/>
    <n v="1260000"/>
    <s v="Boat"/>
    <m/>
    <m/>
    <n v="2022"/>
    <m/>
    <s v="Import"/>
    <m/>
  </r>
  <r>
    <s v="WATERMELONS, SEEDLESS"/>
    <x v="9"/>
    <m/>
    <m/>
    <m/>
    <x v="172"/>
    <s v="IMPORTS THROUGH PT CANAVERAL (FLORIDA)"/>
    <n v="400000"/>
    <s v="Boat"/>
    <m/>
    <m/>
    <n v="2022"/>
    <m/>
    <s v="Import"/>
    <m/>
  </r>
  <r>
    <s v="WATERMELONS, SEEDLESS"/>
    <x v="9"/>
    <m/>
    <m/>
    <m/>
    <x v="173"/>
    <s v="IMPORTS THROUGH LOS ANGELES-LONG BEACH"/>
    <n v="130000"/>
    <s v="Boat"/>
    <m/>
    <m/>
    <n v="2022"/>
    <m/>
    <s v="Import"/>
    <m/>
  </r>
  <r>
    <s v="WATERMELONS, SEEDLESS"/>
    <x v="9"/>
    <m/>
    <m/>
    <m/>
    <x v="173"/>
    <s v="IMPORTS THROUGH PHILADELPHIA-CAMDEN"/>
    <n v="140000"/>
    <s v="Boat"/>
    <m/>
    <m/>
    <n v="2022"/>
    <m/>
    <s v="Import"/>
    <m/>
  </r>
  <r>
    <s v="WATERMELONS, SEEDLESS"/>
    <x v="9"/>
    <m/>
    <m/>
    <m/>
    <x v="173"/>
    <s v="IMPORTS THROUGH SOUTH FLORIDA/TAMPA"/>
    <n v="1810000"/>
    <s v="Boat"/>
    <m/>
    <m/>
    <n v="2022"/>
    <m/>
    <s v="Import"/>
    <m/>
  </r>
  <r>
    <s v="WATERMELONS, SEEDLESS"/>
    <x v="9"/>
    <m/>
    <m/>
    <m/>
    <x v="174"/>
    <s v="IMPORTS THROUGH PT CANAVERAL (FLORIDA)"/>
    <n v="1710000"/>
    <s v="Boat"/>
    <m/>
    <m/>
    <n v="2022"/>
    <m/>
    <s v="Import"/>
    <m/>
  </r>
  <r>
    <s v="WATERMELONS, SEEDLESS"/>
    <x v="9"/>
    <m/>
    <m/>
    <m/>
    <x v="174"/>
    <s v="IMPORTS THROUGH HOUSTON"/>
    <n v="280000"/>
    <s v="Boat"/>
    <m/>
    <m/>
    <n v="2022"/>
    <m/>
    <s v="Import"/>
    <m/>
  </r>
  <r>
    <s v="WATERMELONS, SEEDLESS"/>
    <x v="9"/>
    <m/>
    <m/>
    <m/>
    <x v="174"/>
    <s v="IMPORTS THROUGH PHILADELPHIA-CAMDEN"/>
    <n v="820000"/>
    <s v="Boat"/>
    <m/>
    <m/>
    <n v="2022"/>
    <m/>
    <s v="Import"/>
    <m/>
  </r>
  <r>
    <s v="WATERMELONS, SEEDLESS"/>
    <x v="9"/>
    <m/>
    <m/>
    <m/>
    <x v="155"/>
    <s v="IMPORTS THROUGH LOS ANGELES-LONG BEACH"/>
    <n v="210000"/>
    <s v="Boat"/>
    <m/>
    <m/>
    <n v="2022"/>
    <m/>
    <s v="Import"/>
    <m/>
  </r>
  <r>
    <s v="WATERMELONS, SEEDLESS"/>
    <x v="9"/>
    <m/>
    <m/>
    <m/>
    <x v="155"/>
    <s v="IMPORTS THROUGH PHILADELPHIA-CAMDEN"/>
    <n v="210000"/>
    <s v="Boat"/>
    <m/>
    <m/>
    <n v="2022"/>
    <m/>
    <s v="Import"/>
    <m/>
  </r>
  <r>
    <s v="WATERMELONS, SEEDLESS"/>
    <x v="9"/>
    <m/>
    <m/>
    <m/>
    <x v="155"/>
    <s v="IMPORTS THROUGH PT CANAVERAL (FLORIDA)"/>
    <n v="40000"/>
    <s v="Boat"/>
    <m/>
    <m/>
    <n v="2022"/>
    <m/>
    <s v="Import"/>
    <m/>
  </r>
  <r>
    <s v="WATERMELONS, SEEDLESS"/>
    <x v="9"/>
    <m/>
    <m/>
    <m/>
    <x v="155"/>
    <s v="IMPORTS THROUGH WILMINGTON (DELAWARE)"/>
    <n v="40000"/>
    <s v="Boat"/>
    <m/>
    <m/>
    <n v="2022"/>
    <m/>
    <s v="Import"/>
    <m/>
  </r>
  <r>
    <s v="WATERMELONS, SEEDLESS"/>
    <x v="9"/>
    <m/>
    <m/>
    <m/>
    <x v="175"/>
    <s v="IMPORTS THROUGH SOUTH FLORIDA/TAMPA"/>
    <n v="1720000"/>
    <s v="Boat"/>
    <m/>
    <m/>
    <n v="2022"/>
    <m/>
    <s v="Import"/>
    <m/>
  </r>
  <r>
    <s v="WATERMELONS, SEEDLESS"/>
    <x v="9"/>
    <m/>
    <m/>
    <m/>
    <x v="175"/>
    <s v="IMPORTS THROUGH PT CANAVERAL (FLORIDA)"/>
    <n v="1330000"/>
    <s v="Boat"/>
    <m/>
    <m/>
    <n v="2022"/>
    <m/>
    <s v="Import"/>
    <m/>
  </r>
  <r>
    <s v="WATERMELONS, SEEDLESS"/>
    <x v="9"/>
    <m/>
    <m/>
    <m/>
    <x v="263"/>
    <s v="IMPORTS THROUGH PT CANAVERAL (FLORIDA)"/>
    <n v="210000"/>
    <s v="Boat"/>
    <m/>
    <m/>
    <n v="2022"/>
    <m/>
    <s v="Import"/>
    <s v="added for 04/17/2023 on 04/18/2023"/>
  </r>
  <r>
    <s v="WATERMELONS, SEEDLESS"/>
    <x v="9"/>
    <m/>
    <m/>
    <m/>
    <x v="176"/>
    <s v="IMPORTS THROUGH LOS ANGELES-LONG BEACH"/>
    <n v="170000"/>
    <s v="Boat"/>
    <m/>
    <m/>
    <n v="2022"/>
    <m/>
    <s v="Import"/>
    <m/>
  </r>
  <r>
    <s v="WATERMELONS, SEEDLESS"/>
    <x v="9"/>
    <m/>
    <m/>
    <m/>
    <x v="176"/>
    <s v="IMPORTS THROUGH SOUTH FLORIDA/TAMPA"/>
    <n v="1560000"/>
    <s v="Boat"/>
    <m/>
    <m/>
    <n v="2022"/>
    <m/>
    <s v="Import"/>
    <m/>
  </r>
  <r>
    <s v="WATERMELONS, SEEDLESS"/>
    <x v="9"/>
    <m/>
    <m/>
    <m/>
    <x v="177"/>
    <s v="IMPORTS THROUGH PHILADELPHIA-CAMDEN"/>
    <n v="180000"/>
    <s v="Boat"/>
    <m/>
    <m/>
    <n v="2022"/>
    <m/>
    <s v="Import"/>
    <m/>
  </r>
  <r>
    <s v="WATERMELONS, SEEDLESS"/>
    <x v="9"/>
    <m/>
    <m/>
    <m/>
    <x v="177"/>
    <s v="IMPORTS THROUGH PT CANAVERAL (FLORIDA)"/>
    <n v="330000"/>
    <s v="Boat"/>
    <m/>
    <m/>
    <n v="2022"/>
    <m/>
    <s v="Import"/>
    <m/>
  </r>
  <r>
    <s v="WATERMELONS, SEEDLESS"/>
    <x v="9"/>
    <m/>
    <m/>
    <m/>
    <x v="178"/>
    <s v="IMPORTS THROUGH SOUTH FLORIDA/TAMPA"/>
    <n v="300000"/>
    <s v="Boat"/>
    <m/>
    <m/>
    <n v="2022"/>
    <m/>
    <s v="Import"/>
    <m/>
  </r>
  <r>
    <s v="WATERMELONS, SEEDLESS"/>
    <x v="9"/>
    <m/>
    <m/>
    <m/>
    <x v="178"/>
    <s v="IMPORTS THROUGH HOUSTON"/>
    <n v="220000"/>
    <s v="Boat"/>
    <m/>
    <m/>
    <n v="2022"/>
    <m/>
    <s v="Import"/>
    <m/>
  </r>
  <r>
    <s v="WATERMELONS, SEEDLESS"/>
    <x v="9"/>
    <m/>
    <m/>
    <m/>
    <x v="178"/>
    <s v="IMPORTS THROUGH PHILADELPHIA-CAMDEN"/>
    <n v="170000"/>
    <s v="Boat"/>
    <m/>
    <m/>
    <n v="2022"/>
    <m/>
    <s v="Import"/>
    <m/>
  </r>
  <r>
    <s v="WATERMELONS, SEEDLESS"/>
    <x v="9"/>
    <m/>
    <m/>
    <m/>
    <x v="178"/>
    <s v="IMPORTS THROUGH PT CANAVERAL (FLORIDA)"/>
    <n v="120000"/>
    <s v="Boat"/>
    <m/>
    <m/>
    <n v="2022"/>
    <m/>
    <s v="Import"/>
    <m/>
  </r>
  <r>
    <s v="WATERMELONS, SEEDLESS"/>
    <x v="9"/>
    <m/>
    <m/>
    <m/>
    <x v="178"/>
    <s v="IMPORTS THROUGH WILMINGTON (DELAWARE)"/>
    <n v="40000"/>
    <s v="Boat"/>
    <m/>
    <m/>
    <n v="2022"/>
    <m/>
    <s v="Import"/>
    <m/>
  </r>
  <r>
    <s v="WATERMELONS, SEEDLESS"/>
    <x v="9"/>
    <m/>
    <m/>
    <m/>
    <x v="179"/>
    <s v="IMPORTS THROUGH SOUTH FLORIDA/TAMPA"/>
    <n v="1510000"/>
    <s v="Boat"/>
    <m/>
    <m/>
    <n v="2022"/>
    <m/>
    <s v="Import"/>
    <m/>
  </r>
  <r>
    <s v="WATERMELONS, SEEDLESS"/>
    <x v="9"/>
    <m/>
    <m/>
    <m/>
    <x v="179"/>
    <s v="IMPORTS THROUGH GALVESTON (TEXAS)"/>
    <n v="50000"/>
    <s v="Boat"/>
    <m/>
    <m/>
    <n v="2022"/>
    <m/>
    <s v="Import"/>
    <m/>
  </r>
  <r>
    <s v="WATERMELONS, SEEDLESS"/>
    <x v="9"/>
    <m/>
    <m/>
    <m/>
    <x v="266"/>
    <s v="IMPORTS THROUGH PT CANAVERAL (FLORIDA)"/>
    <n v="30000"/>
    <s v="Boat"/>
    <m/>
    <m/>
    <n v="2022"/>
    <m/>
    <s v="Import"/>
    <m/>
  </r>
  <r>
    <s v="WATERMELONS, SEEDLESS"/>
    <x v="9"/>
    <m/>
    <m/>
    <m/>
    <x v="266"/>
    <s v="IMPORTS THROUGH LOS ANGELES-LONG BEACH"/>
    <n v="130000"/>
    <s v="Boat"/>
    <m/>
    <m/>
    <n v="2022"/>
    <m/>
    <s v="Import"/>
    <m/>
  </r>
  <r>
    <s v="WATERMELONS, SEEDLESS"/>
    <x v="9"/>
    <m/>
    <m/>
    <m/>
    <x v="267"/>
    <s v="IMPORTS THROUGH SOUTH FLORIDA/TAMPA"/>
    <n v="1670000"/>
    <s v="Boat"/>
    <m/>
    <m/>
    <n v="2022"/>
    <m/>
    <s v="Import"/>
    <m/>
  </r>
  <r>
    <s v="WATERMELONS, SEEDLESS"/>
    <x v="9"/>
    <m/>
    <m/>
    <m/>
    <x v="267"/>
    <s v="IMPORTS THROUGH LOS ANGELES-LONG BEACH"/>
    <n v="90000"/>
    <s v="Boat"/>
    <m/>
    <m/>
    <n v="2022"/>
    <m/>
    <s v="Import"/>
    <m/>
  </r>
  <r>
    <s v="WATERMELONS, SEEDLESS"/>
    <x v="9"/>
    <m/>
    <m/>
    <m/>
    <x v="180"/>
    <s v="IMPORTS THROUGH PT CANAVERAL (FLORIDA)"/>
    <n v="110000"/>
    <s v="Boat"/>
    <m/>
    <m/>
    <n v="2022"/>
    <m/>
    <s v="Import"/>
    <m/>
  </r>
  <r>
    <s v="WATERMELONS, SEEDLESS"/>
    <x v="9"/>
    <m/>
    <m/>
    <m/>
    <x v="180"/>
    <s v="IMPORTS THROUGH PHILADELPHIA-CAMDEN"/>
    <n v="320000"/>
    <s v="Boat"/>
    <m/>
    <m/>
    <n v="2022"/>
    <m/>
    <s v="Import"/>
    <m/>
  </r>
  <r>
    <s v="WATERMELONS, SEEDLESS"/>
    <x v="9"/>
    <m/>
    <m/>
    <m/>
    <x v="181"/>
    <s v="IMPORTS THROUGH WILMINGTON (DELAWARE)"/>
    <n v="40000"/>
    <s v="Boat"/>
    <m/>
    <m/>
    <n v="2022"/>
    <m/>
    <s v="Import"/>
    <m/>
  </r>
  <r>
    <s v="WATERMELONS, SEEDLESS"/>
    <x v="9"/>
    <m/>
    <m/>
    <m/>
    <x v="181"/>
    <s v="IMPORTS THROUGH PHILADELPHIA-CAMDEN"/>
    <n v="80000"/>
    <s v="Boat"/>
    <m/>
    <m/>
    <n v="2022"/>
    <m/>
    <s v="Import"/>
    <m/>
  </r>
  <r>
    <s v="WATERMELONS, SEEDLESS"/>
    <x v="9"/>
    <m/>
    <m/>
    <m/>
    <x v="181"/>
    <s v="IMPORTS THROUGH LOS ANGELES-LONG BEACH"/>
    <n v="40000"/>
    <s v="Boat"/>
    <m/>
    <m/>
    <n v="2022"/>
    <m/>
    <s v="Import"/>
    <m/>
  </r>
  <r>
    <s v="WATERMELONS, SEEDLESS"/>
    <x v="9"/>
    <m/>
    <m/>
    <m/>
    <x v="182"/>
    <s v="IMPORTS THROUGH SOUTH FLORIDA/TAMPA"/>
    <n v="400000"/>
    <s v="Boat"/>
    <m/>
    <m/>
    <n v="2022"/>
    <s v="Greenhouse"/>
    <s v="Import"/>
    <m/>
  </r>
  <r>
    <s v="WATERMELONS, SEEDLESS"/>
    <x v="9"/>
    <m/>
    <m/>
    <m/>
    <x v="182"/>
    <s v="IMPORTS THROUGH HOUSTON"/>
    <n v="130000"/>
    <s v="Boat"/>
    <m/>
    <m/>
    <n v="2022"/>
    <s v="Greenhouse"/>
    <s v="Import"/>
    <m/>
  </r>
  <r>
    <s v="WATERMELONS, SEEDLESS"/>
    <x v="9"/>
    <m/>
    <m/>
    <m/>
    <x v="182"/>
    <s v="IMPORTS THROUGH LOS ANGELES-LONG BEACH"/>
    <n v="80000"/>
    <s v="Boat"/>
    <m/>
    <m/>
    <n v="2022"/>
    <s v="Greenhouse"/>
    <s v="Import"/>
    <m/>
  </r>
  <r>
    <s v="WATERMELONS, SEEDLESS"/>
    <x v="9"/>
    <m/>
    <m/>
    <m/>
    <x v="183"/>
    <s v="IMPORTS THROUGH GALVESTON (TEXAS)"/>
    <n v="80000"/>
    <s v="Boat"/>
    <m/>
    <m/>
    <n v="2022"/>
    <m/>
    <s v="Import"/>
    <m/>
  </r>
  <r>
    <s v="WATERMELONS, SEEDLESS"/>
    <x v="9"/>
    <m/>
    <m/>
    <m/>
    <x v="183"/>
    <s v="IMPORTS THROUGH SOUTH FLORIDA/TAMPA"/>
    <n v="80000"/>
    <s v="Boat"/>
    <m/>
    <m/>
    <n v="2022"/>
    <m/>
    <s v="Import"/>
    <m/>
  </r>
  <r>
    <s v="WATERMELONS, SEEDLESS"/>
    <x v="9"/>
    <m/>
    <m/>
    <m/>
    <x v="183"/>
    <s v="IMPORTS THROUGH LOS ANGELES-LONG BEACH"/>
    <n v="210000"/>
    <s v="Boat"/>
    <m/>
    <m/>
    <n v="2022"/>
    <m/>
    <s v="Import"/>
    <m/>
  </r>
  <r>
    <s v="WATERMELONS, SEEDLESS"/>
    <x v="9"/>
    <m/>
    <m/>
    <m/>
    <x v="183"/>
    <s v="IMPORTS THROUGH PT CANAVERAL (FLORIDA)"/>
    <n v="180000"/>
    <s v="Boat"/>
    <m/>
    <m/>
    <n v="2022"/>
    <m/>
    <s v="Import"/>
    <m/>
  </r>
  <r>
    <s v="WATERMELONS, SEEDLESS"/>
    <x v="9"/>
    <m/>
    <m/>
    <m/>
    <x v="270"/>
    <s v="IMPORTS THROUGH PT CANAVERAL (FLORIDA)"/>
    <n v="40000"/>
    <s v="Boat"/>
    <m/>
    <m/>
    <n v="2022"/>
    <m/>
    <s v="Import"/>
    <m/>
  </r>
  <r>
    <s v="WATERMELONS, SEEDLESS"/>
    <x v="9"/>
    <m/>
    <m/>
    <m/>
    <x v="270"/>
    <s v="IMPORTS THROUGH SOUTH FLORIDA/TAMPA"/>
    <n v="510000"/>
    <s v="Boat"/>
    <m/>
    <m/>
    <n v="2022"/>
    <m/>
    <s v="Import"/>
    <m/>
  </r>
  <r>
    <s v="WATERMELONS, SEEDLESS"/>
    <x v="9"/>
    <m/>
    <m/>
    <m/>
    <x v="270"/>
    <s v="IMPORTS THROUGH PHILADELPHIA-CAMDEN"/>
    <n v="1080000"/>
    <s v="Boat"/>
    <m/>
    <m/>
    <n v="2022"/>
    <m/>
    <s v="Import"/>
    <m/>
  </r>
  <r>
    <s v="WATERMELONS, SEEDLESS"/>
    <x v="9"/>
    <m/>
    <m/>
    <m/>
    <x v="184"/>
    <s v="IMPORTS THROUGH LOS ANGELES-LONG BEACH"/>
    <n v="290000"/>
    <s v="Boat"/>
    <m/>
    <m/>
    <n v="2022"/>
    <m/>
    <s v="Import"/>
    <m/>
  </r>
  <r>
    <s v="WATERMELONS, SEEDLESS"/>
    <x v="9"/>
    <m/>
    <m/>
    <m/>
    <x v="184"/>
    <s v="IMPORTS THROUGH PHILADELPHIA-CAMDEN"/>
    <n v="610000"/>
    <s v="Boat"/>
    <m/>
    <m/>
    <n v="2022"/>
    <m/>
    <s v="Import"/>
    <m/>
  </r>
  <r>
    <s v="WATERMELONS, SEEDLESS"/>
    <x v="9"/>
    <m/>
    <m/>
    <m/>
    <x v="185"/>
    <s v="IMPORTS THROUGH WILMINGTON (DELAWARE)"/>
    <n v="180000"/>
    <s v="Boat"/>
    <m/>
    <m/>
    <n v="2022"/>
    <m/>
    <s v="Import"/>
    <m/>
  </r>
  <r>
    <s v="WATERMELONS, SEEDLESS"/>
    <x v="9"/>
    <m/>
    <m/>
    <m/>
    <x v="185"/>
    <s v="IMPORTS THROUGH LOS ANGELES-LONG BEACH"/>
    <n v="240000"/>
    <s v="Boat"/>
    <m/>
    <m/>
    <n v="2022"/>
    <m/>
    <s v="Import"/>
    <m/>
  </r>
  <r>
    <s v="WATERMELONS, SEEDLESS"/>
    <x v="9"/>
    <m/>
    <m/>
    <m/>
    <x v="185"/>
    <s v="IMPORTS THROUGH PT CANAVERAL (FLORIDA)"/>
    <n v="440000"/>
    <s v="Boat"/>
    <m/>
    <m/>
    <n v="2022"/>
    <m/>
    <s v="Import"/>
    <m/>
  </r>
  <r>
    <s v="WATERMELONS, SEEDLESS"/>
    <x v="9"/>
    <m/>
    <m/>
    <m/>
    <x v="232"/>
    <s v="IMPORTS THROUGH SOUTH FLORIDA/TAMPA"/>
    <n v="690000"/>
    <s v="Boat"/>
    <m/>
    <m/>
    <n v="2022"/>
    <m/>
    <s v="Import"/>
    <m/>
  </r>
  <r>
    <s v="WATERMELONS, SEEDLESS"/>
    <x v="9"/>
    <m/>
    <m/>
    <m/>
    <x v="186"/>
    <s v="IMPORTS THROUGH LOS ANGELES-LONG BEACH"/>
    <n v="160000"/>
    <s v="Boat"/>
    <m/>
    <m/>
    <n v="2022"/>
    <m/>
    <s v="Import"/>
    <m/>
  </r>
  <r>
    <s v="WATERMELONS, SEEDLESS"/>
    <x v="9"/>
    <m/>
    <m/>
    <m/>
    <x v="273"/>
    <s v="IMPORTS THROUGH PT CANAVERAL (FLORIDA)"/>
    <n v="230000"/>
    <s v="Boat"/>
    <m/>
    <m/>
    <n v="2022"/>
    <m/>
    <s v="Import"/>
    <m/>
  </r>
  <r>
    <s v="WATERMELONS, SEEDLESS"/>
    <x v="9"/>
    <m/>
    <m/>
    <m/>
    <x v="273"/>
    <s v="IMPORTS THROUGH HOUSTON"/>
    <n v="40000"/>
    <s v="Boat"/>
    <m/>
    <m/>
    <n v="2022"/>
    <m/>
    <s v="Import"/>
    <m/>
  </r>
  <r>
    <s v="WATERMELONS, SEEDLESS"/>
    <x v="9"/>
    <m/>
    <m/>
    <m/>
    <x v="273"/>
    <s v="IMPORTS THROUGH SOUTH FLORIDA/TAMPA"/>
    <n v="700000"/>
    <s v="Boat"/>
    <m/>
    <m/>
    <n v="2022"/>
    <s v="Greenhouse"/>
    <s v="Import"/>
    <m/>
  </r>
  <r>
    <s v="WATERMELONS, SEEDLESS"/>
    <x v="9"/>
    <m/>
    <m/>
    <m/>
    <x v="274"/>
    <s v="IMPORTS THROUGH LOS ANGELES-LONG BEACH"/>
    <n v="400000"/>
    <s v="Boat"/>
    <m/>
    <m/>
    <n v="2022"/>
    <m/>
    <s v="Import"/>
    <m/>
  </r>
  <r>
    <s v="WATERMELONS, SEEDLESS"/>
    <x v="9"/>
    <m/>
    <m/>
    <m/>
    <x v="274"/>
    <s v="IMPORTS THROUGH PHILADELPHIA-CAMDEN"/>
    <n v="990000"/>
    <s v="Boat"/>
    <m/>
    <m/>
    <n v="2022"/>
    <m/>
    <s v="Import"/>
    <m/>
  </r>
  <r>
    <s v="WATERMELONS, SEEDLESS"/>
    <x v="9"/>
    <m/>
    <m/>
    <m/>
    <x v="187"/>
    <s v="IMPORTS THROUGH PHILADELPHIA-CAMDEN"/>
    <n v="40000"/>
    <s v="Boat"/>
    <m/>
    <m/>
    <n v="2022"/>
    <m/>
    <s v="Import"/>
    <m/>
  </r>
  <r>
    <s v="WATERMELONS, SEEDLESS"/>
    <x v="9"/>
    <m/>
    <m/>
    <m/>
    <x v="187"/>
    <s v="IMPORTS THROUGH PT CANAVERAL (FLORIDA)"/>
    <n v="900000"/>
    <s v="Boat"/>
    <m/>
    <m/>
    <n v="2022"/>
    <m/>
    <s v="Import"/>
    <m/>
  </r>
  <r>
    <s v="WATERMELONS, SEEDLESS"/>
    <x v="9"/>
    <m/>
    <m/>
    <m/>
    <x v="187"/>
    <s v="IMPORTS THROUGH WILMINGTON (DELAWARE)"/>
    <n v="180000"/>
    <s v="Boat"/>
    <m/>
    <m/>
    <n v="2022"/>
    <m/>
    <s v="Import"/>
    <m/>
  </r>
  <r>
    <s v="WATERMELONS, SEEDLESS"/>
    <x v="9"/>
    <m/>
    <m/>
    <m/>
    <x v="188"/>
    <s v="IMPORTS THROUGH GALVESTON (TEXAS)"/>
    <n v="80000"/>
    <s v="Boat"/>
    <m/>
    <m/>
    <n v="2022"/>
    <m/>
    <s v="Import"/>
    <m/>
  </r>
  <r>
    <s v="WATERMELONS, SEEDLESS"/>
    <x v="9"/>
    <m/>
    <m/>
    <m/>
    <x v="188"/>
    <s v="IMPORTS THROUGH SOUTH FLORIDA/TAMPA"/>
    <n v="850000"/>
    <s v="Boat"/>
    <m/>
    <m/>
    <n v="2022"/>
    <m/>
    <s v="Import"/>
    <m/>
  </r>
  <r>
    <s v="WATERMELONS, SEEDLESS"/>
    <x v="9"/>
    <m/>
    <m/>
    <m/>
    <x v="277"/>
    <s v="IMPORTS THROUGH LOS ANGELES-LONG BEACH"/>
    <n v="170000"/>
    <s v="Boat"/>
    <m/>
    <m/>
    <n v="2022"/>
    <m/>
    <s v="Import"/>
    <m/>
  </r>
  <r>
    <s v="WATERMELONS, SEEDLESS"/>
    <x v="9"/>
    <m/>
    <m/>
    <m/>
    <x v="277"/>
    <s v="IMPORTS THROUGH GALVESTON (TEXAS)"/>
    <n v="120000"/>
    <s v="Boat"/>
    <m/>
    <m/>
    <n v="2022"/>
    <m/>
    <s v="Import"/>
    <m/>
  </r>
  <r>
    <s v="WATERMELONS, SEEDLESS"/>
    <x v="9"/>
    <m/>
    <m/>
    <m/>
    <x v="278"/>
    <s v="IMPORTS THROUGH PHILADELPHIA-CAMDEN"/>
    <n v="1300000"/>
    <s v="Boat"/>
    <m/>
    <m/>
    <n v="2022"/>
    <m/>
    <s v="Import"/>
    <m/>
  </r>
  <r>
    <s v="WATERMELONS, SEEDLESS"/>
    <x v="9"/>
    <m/>
    <m/>
    <m/>
    <x v="278"/>
    <s v="IMPORTS THROUGH SOUTH FLORIDA/TAMPA"/>
    <n v="450000"/>
    <s v="Boat"/>
    <m/>
    <m/>
    <n v="2022"/>
    <m/>
    <s v="Import"/>
    <m/>
  </r>
  <r>
    <s v="WATERMELONS, SEEDLESS"/>
    <x v="9"/>
    <m/>
    <m/>
    <m/>
    <x v="189"/>
    <s v="IMPORTS THROUGH PHILADELPHIA-CAMDEN"/>
    <n v="150000"/>
    <s v="Boat"/>
    <m/>
    <m/>
    <n v="2022"/>
    <m/>
    <s v="Import"/>
    <m/>
  </r>
  <r>
    <s v="WATERMELONS, SEEDLESS"/>
    <x v="9"/>
    <m/>
    <m/>
    <m/>
    <x v="190"/>
    <s v="IMPORTS THROUGH PHILADELPHIA-CAMDEN"/>
    <n v="10000"/>
    <s v="Boat"/>
    <m/>
    <m/>
    <n v="2022"/>
    <m/>
    <s v="Import"/>
    <m/>
  </r>
  <r>
    <s v="WATERMELONS, SEEDLESS"/>
    <x v="9"/>
    <m/>
    <m/>
    <m/>
    <x v="191"/>
    <s v="IMPORTS THROUGH SOUTH FLORIDA/TAMPA"/>
    <n v="550000"/>
    <s v="Boat"/>
    <m/>
    <m/>
    <n v="2022"/>
    <m/>
    <s v="Import"/>
    <m/>
  </r>
  <r>
    <s v="WATERMELONS, SEEDLESS"/>
    <x v="9"/>
    <m/>
    <m/>
    <m/>
    <x v="281"/>
    <s v="IMPORTS THROUGH PT CANAVERAL (FLORIDA)"/>
    <n v="210000"/>
    <s v="Boat"/>
    <m/>
    <m/>
    <n v="2022"/>
    <m/>
    <s v="Import"/>
    <m/>
  </r>
  <r>
    <s v="WATERMELONS, SEEDLESS"/>
    <x v="9"/>
    <m/>
    <m/>
    <m/>
    <x v="59"/>
    <s v="IMPORTS THROUGH PHILADELPHIA-CAMDEN"/>
    <n v="520000"/>
    <s v="Boat"/>
    <m/>
    <m/>
    <n v="2022"/>
    <m/>
    <s v="Import"/>
    <m/>
  </r>
  <r>
    <s v="WATERMELONS, SEEDLESS"/>
    <x v="9"/>
    <m/>
    <m/>
    <m/>
    <x v="3"/>
    <s v="IMPORTS THROUGH PHILADELPHIA-CAMDEN"/>
    <n v="0"/>
    <s v="Boat"/>
    <m/>
    <m/>
    <n v="2022"/>
    <m/>
    <s v="Import"/>
    <m/>
  </r>
  <r>
    <s v="WATERMELONS, SEEDLESS"/>
    <x v="9"/>
    <m/>
    <m/>
    <m/>
    <x v="5"/>
    <s v="IMPORTS THROUGH PHILADELPHIA-CAMDEN"/>
    <n v="30000"/>
    <s v="Boat"/>
    <m/>
    <m/>
    <n v="2022"/>
    <m/>
    <s v="Import"/>
    <m/>
  </r>
  <r>
    <s v="WATERMELONS, SEEDLESS"/>
    <x v="9"/>
    <m/>
    <m/>
    <m/>
    <x v="79"/>
    <s v="IMPORTS THROUGH PT CANAVERAL (FLORIDA)"/>
    <n v="250000"/>
    <s v="Boat"/>
    <m/>
    <m/>
    <n v="2023"/>
    <m/>
    <s v="Import"/>
    <m/>
  </r>
  <r>
    <s v="WATERMELONS, SEEDLESS"/>
    <x v="9"/>
    <m/>
    <m/>
    <m/>
    <x v="79"/>
    <s v="IMPORTS THROUGH SOUTH FLORIDA/TAMPA"/>
    <n v="420000"/>
    <s v="Boat"/>
    <m/>
    <m/>
    <n v="2023"/>
    <m/>
    <s v="Import"/>
    <m/>
  </r>
  <r>
    <s v="WATERMELONS, SEEDLESS"/>
    <x v="9"/>
    <m/>
    <m/>
    <m/>
    <x v="79"/>
    <s v="IMPORTS THROUGH GALVESTON (TEXAS)"/>
    <n v="220000"/>
    <s v="Boat"/>
    <m/>
    <m/>
    <n v="2023"/>
    <m/>
    <s v="Import"/>
    <m/>
  </r>
  <r>
    <s v="WATERMELONS, SEEDLESS"/>
    <x v="9"/>
    <m/>
    <m/>
    <m/>
    <x v="247"/>
    <s v="IMPORTS THROUGH WILMINGTON (DELAWARE)"/>
    <n v="220000"/>
    <s v="Boat"/>
    <m/>
    <m/>
    <n v="2023"/>
    <m/>
    <s v="Import"/>
    <m/>
  </r>
  <r>
    <s v="WATERMELONS, SEEDLESS"/>
    <x v="9"/>
    <m/>
    <m/>
    <m/>
    <x v="247"/>
    <s v="IMPORTS THROUGH PHILADELPHIA-CAMDEN"/>
    <n v="960000"/>
    <s v="Boat"/>
    <m/>
    <m/>
    <n v="2023"/>
    <m/>
    <s v="Import"/>
    <m/>
  </r>
  <r>
    <s v="WATERMELONS, SEEDLESS"/>
    <x v="9"/>
    <m/>
    <m/>
    <m/>
    <x v="301"/>
    <s v="IMPORTS THROUGH LOS ANGELES-LONG BEACH"/>
    <n v="90000"/>
    <s v="Boat"/>
    <m/>
    <m/>
    <n v="2023"/>
    <m/>
    <s v="Import"/>
    <m/>
  </r>
  <r>
    <s v="WATERMELONS, SEEDLESS"/>
    <x v="9"/>
    <m/>
    <m/>
    <m/>
    <x v="301"/>
    <s v="IMPORTS THROUGH PHILADELPHIA-CAMDEN"/>
    <n v="180000"/>
    <s v="Boat"/>
    <m/>
    <m/>
    <n v="2023"/>
    <m/>
    <s v="Import"/>
    <m/>
  </r>
  <r>
    <s v="WATERMELONS, SEEDLESS"/>
    <x v="9"/>
    <m/>
    <m/>
    <m/>
    <x v="248"/>
    <s v="IMPORTS THROUGH SOUTH FLORIDA/TAMPA"/>
    <n v="110000"/>
    <s v="Boat"/>
    <m/>
    <m/>
    <n v="2023"/>
    <m/>
    <s v="Import"/>
    <m/>
  </r>
  <r>
    <s v="WATERMELONS, SEEDLESS"/>
    <x v="9"/>
    <m/>
    <m/>
    <m/>
    <x v="248"/>
    <s v="IMPORTS THROUGH GALVESTON (TEXAS)"/>
    <n v="440000"/>
    <s v="Boat"/>
    <m/>
    <m/>
    <n v="2023"/>
    <m/>
    <s v="Import"/>
    <m/>
  </r>
  <r>
    <s v="WATERMELONS, SEEDLESS"/>
    <x v="9"/>
    <m/>
    <m/>
    <m/>
    <x v="249"/>
    <s v="IMPORTS THROUGH HOUSTON"/>
    <n v="90000"/>
    <s v="Boat"/>
    <m/>
    <m/>
    <n v="2023"/>
    <m/>
    <s v="Import"/>
    <m/>
  </r>
  <r>
    <s v="WATERMELONS, SEEDLESS"/>
    <x v="9"/>
    <m/>
    <m/>
    <m/>
    <x v="249"/>
    <s v="IMPORTS THROUGH PT CANAVERAL (FLORIDA)"/>
    <n v="780000"/>
    <s v="Boat"/>
    <m/>
    <m/>
    <n v="2023"/>
    <m/>
    <s v="Import"/>
    <m/>
  </r>
  <r>
    <s v="WATERMELONS, SEEDLESS"/>
    <x v="9"/>
    <m/>
    <m/>
    <m/>
    <x v="249"/>
    <s v="IMPORTS THROUGH SOUTH FLORIDA/TAMPA"/>
    <n v="110000"/>
    <s v="Boat"/>
    <m/>
    <m/>
    <n v="2023"/>
    <m/>
    <s v="Import"/>
    <m/>
  </r>
  <r>
    <s v="WATERMELONS, SEEDLESS"/>
    <x v="9"/>
    <m/>
    <m/>
    <m/>
    <x v="81"/>
    <s v="IMPORTS THROUGH PHILADELPHIA-CAMDEN"/>
    <n v="1780000"/>
    <s v="Boat"/>
    <m/>
    <m/>
    <n v="2023"/>
    <m/>
    <s v="Import"/>
    <m/>
  </r>
  <r>
    <s v="WATERMELONS, SEEDLESS"/>
    <x v="9"/>
    <m/>
    <m/>
    <m/>
    <x v="81"/>
    <s v="IMPORTS THROUGH LOS ANGELES-LONG BEACH"/>
    <n v="110000"/>
    <s v="Boat"/>
    <m/>
    <m/>
    <n v="2023"/>
    <m/>
    <s v="Import"/>
    <m/>
  </r>
  <r>
    <s v="WATERMELONS, SEEDLESS"/>
    <x v="9"/>
    <m/>
    <m/>
    <m/>
    <x v="250"/>
    <s v="IMPORTS THROUGH WILMINGTON (DELAWARE)"/>
    <n v="180000"/>
    <s v="Boat"/>
    <m/>
    <m/>
    <n v="2023"/>
    <m/>
    <s v="Import"/>
    <m/>
  </r>
  <r>
    <s v="WATERMELONS, SEEDLESS"/>
    <x v="9"/>
    <m/>
    <m/>
    <m/>
    <x v="250"/>
    <s v="IMPORTS THROUGH LOS ANGELES-LONG BEACH"/>
    <n v="90000"/>
    <s v="Boat"/>
    <m/>
    <m/>
    <n v="2023"/>
    <m/>
    <s v="Import"/>
    <m/>
  </r>
  <r>
    <s v="WATERMELONS, SEEDLESS"/>
    <x v="9"/>
    <m/>
    <m/>
    <m/>
    <x v="82"/>
    <s v="IMPORTS THROUGH SOUTH FLORIDA/TAMPA"/>
    <n v="840000"/>
    <s v="Boat"/>
    <m/>
    <m/>
    <n v="2023"/>
    <m/>
    <s v="Import"/>
    <m/>
  </r>
  <r>
    <s v="WATERMELONS, SEEDLESS"/>
    <x v="9"/>
    <m/>
    <m/>
    <m/>
    <x v="82"/>
    <s v="IMPORTS THROUGH GALVESTON (TEXAS)"/>
    <n v="360000"/>
    <s v="Boat"/>
    <m/>
    <m/>
    <n v="2023"/>
    <m/>
    <s v="Import"/>
    <m/>
  </r>
  <r>
    <s v="WATERMELONS, SEEDLESS"/>
    <x v="9"/>
    <m/>
    <m/>
    <m/>
    <x v="251"/>
    <s v="IMPORTS THROUGH FREEPORT (TEXAS)"/>
    <n v="210000"/>
    <s v="Boat"/>
    <m/>
    <m/>
    <n v="2023"/>
    <m/>
    <s v="Import"/>
    <m/>
  </r>
  <r>
    <s v="WATERMELONS, SEEDLESS"/>
    <x v="9"/>
    <m/>
    <m/>
    <m/>
    <x v="251"/>
    <s v="IMPORTS THROUGH LOS ANGELES-LONG BEACH"/>
    <n v="130000"/>
    <s v="Boat"/>
    <m/>
    <m/>
    <n v="2023"/>
    <m/>
    <s v="Import"/>
    <m/>
  </r>
  <r>
    <s v="WATERMELONS, SEEDLESS"/>
    <x v="9"/>
    <m/>
    <m/>
    <m/>
    <x v="251"/>
    <s v="IMPORTS THROUGH PT CANAVERAL (FLORIDA)"/>
    <n v="820000"/>
    <s v="Boat"/>
    <m/>
    <m/>
    <n v="2023"/>
    <m/>
    <s v="Import"/>
    <m/>
  </r>
  <r>
    <s v="WATERMELONS, SEEDLESS"/>
    <x v="9"/>
    <m/>
    <m/>
    <m/>
    <x v="251"/>
    <s v="IMPORTS THROUGH SOUTH FLORIDA/TAMPA"/>
    <n v="1280000"/>
    <s v="Boat"/>
    <m/>
    <m/>
    <n v="2023"/>
    <m/>
    <s v="Import"/>
    <m/>
  </r>
  <r>
    <s v="WATERMELONS, SEEDLESS"/>
    <x v="9"/>
    <m/>
    <m/>
    <m/>
    <x v="302"/>
    <s v="IMPORTS THROUGH LOS ANGELES-LONG BEACH"/>
    <n v="110000"/>
    <s v="Boat"/>
    <m/>
    <m/>
    <n v="2023"/>
    <m/>
    <s v="Import"/>
    <m/>
  </r>
  <r>
    <s v="WATERMELONS, SEEDLESS"/>
    <x v="9"/>
    <m/>
    <m/>
    <m/>
    <x v="302"/>
    <s v="IMPORTS THROUGH PHILADELPHIA-CAMDEN"/>
    <n v="1470000"/>
    <s v="Boat"/>
    <m/>
    <m/>
    <n v="2023"/>
    <m/>
    <s v="Import"/>
    <m/>
  </r>
  <r>
    <s v="WATERMELONS, SEEDLESS"/>
    <x v="9"/>
    <m/>
    <m/>
    <m/>
    <x v="303"/>
    <s v="IMPORTS THROUGH PHILADELPHIA-CAMDEN"/>
    <n v="550000"/>
    <s v="Boat"/>
    <m/>
    <m/>
    <n v="2023"/>
    <m/>
    <s v="Import"/>
    <m/>
  </r>
  <r>
    <s v="WATERMELONS, SEEDLESS"/>
    <x v="9"/>
    <m/>
    <m/>
    <m/>
    <x v="303"/>
    <s v="IMPORTS THROUGH LOS ANGELES-LONG BEACH"/>
    <n v="170000"/>
    <s v="Boat"/>
    <m/>
    <m/>
    <n v="2023"/>
    <m/>
    <s v="Import"/>
    <m/>
  </r>
  <r>
    <s v="WATERMELONS, SEEDLESS"/>
    <x v="9"/>
    <m/>
    <m/>
    <m/>
    <x v="252"/>
    <s v="IMPORTS THROUGH SOUTH FLORIDA/TAMPA"/>
    <n v="480000"/>
    <s v="Boat"/>
    <m/>
    <m/>
    <n v="2023"/>
    <m/>
    <s v="Import"/>
    <m/>
  </r>
  <r>
    <s v="WATERMELONS, SEEDLESS"/>
    <x v="9"/>
    <m/>
    <m/>
    <m/>
    <x v="252"/>
    <s v="IMPORTS THROUGH GALVESTON (TEXAS)"/>
    <n v="270000"/>
    <s v="Boat"/>
    <m/>
    <m/>
    <n v="2023"/>
    <m/>
    <s v="Import"/>
    <m/>
  </r>
  <r>
    <s v="WATERMELONS, SEEDLESS"/>
    <x v="9"/>
    <m/>
    <m/>
    <m/>
    <x v="83"/>
    <s v="IMPORTS THROUGH PT CANAVERAL (FLORIDA)"/>
    <n v="180000"/>
    <s v="Boat"/>
    <m/>
    <m/>
    <n v="2023"/>
    <m/>
    <s v="Import"/>
    <m/>
  </r>
  <r>
    <s v="WATERMELONS, SEEDLESS"/>
    <x v="9"/>
    <m/>
    <m/>
    <m/>
    <x v="253"/>
    <s v="IMPORTS THROUGH SOUTH FLORIDA/TAMPA"/>
    <n v="1040000"/>
    <s v="Boat"/>
    <m/>
    <m/>
    <n v="2023"/>
    <m/>
    <s v="Import"/>
    <m/>
  </r>
  <r>
    <s v="WATERMELONS, SEEDLESS"/>
    <x v="9"/>
    <m/>
    <m/>
    <m/>
    <x v="253"/>
    <s v="IMPORTS THROUGH HOUSTON"/>
    <n v="40000"/>
    <s v="Boat"/>
    <m/>
    <m/>
    <n v="2023"/>
    <m/>
    <s v="Import"/>
    <m/>
  </r>
  <r>
    <s v="WATERMELONS, SEEDLESS"/>
    <x v="9"/>
    <m/>
    <m/>
    <m/>
    <x v="253"/>
    <s v="IMPORTS THROUGH LOS ANGELES-LONG BEACH"/>
    <n v="240000"/>
    <s v="Boat"/>
    <m/>
    <m/>
    <n v="2023"/>
    <m/>
    <s v="Import"/>
    <m/>
  </r>
  <r>
    <s v="WATERMELONS, SEEDLESS"/>
    <x v="9"/>
    <m/>
    <m/>
    <m/>
    <x v="254"/>
    <s v="IMPORTS THROUGH HOUSTON"/>
    <n v="90000"/>
    <s v="Boat"/>
    <m/>
    <m/>
    <n v="2023"/>
    <m/>
    <s v="Import"/>
    <m/>
  </r>
  <r>
    <s v="WATERMELONS, SEEDLESS"/>
    <x v="9"/>
    <m/>
    <m/>
    <m/>
    <x v="254"/>
    <s v="IMPORTS THROUGH LOS ANGELES-LONG BEACH"/>
    <n v="140000"/>
    <s v="Boat"/>
    <m/>
    <m/>
    <n v="2023"/>
    <m/>
    <s v="Import"/>
    <m/>
  </r>
  <r>
    <s v="WATERMELONS, SEEDLESS"/>
    <x v="9"/>
    <m/>
    <m/>
    <m/>
    <x v="254"/>
    <s v="IMPORTS THROUGH FREEPORT (TEXAS)"/>
    <n v="140000"/>
    <s v="Boat"/>
    <m/>
    <m/>
    <n v="2023"/>
    <m/>
    <s v="Import"/>
    <m/>
  </r>
  <r>
    <s v="WATERMELONS, SEEDLESS"/>
    <x v="9"/>
    <m/>
    <m/>
    <m/>
    <x v="254"/>
    <s v="IMPORTS THROUGH PHILADELPHIA-CAMDEN"/>
    <n v="2130000"/>
    <s v="Boat"/>
    <m/>
    <m/>
    <n v="2023"/>
    <m/>
    <s v="Import"/>
    <m/>
  </r>
  <r>
    <s v="WATERMELONS, SEEDLESS"/>
    <x v="9"/>
    <m/>
    <m/>
    <m/>
    <x v="254"/>
    <s v="IMPORTS THROUGH WILMINGTON (DELAWARE)"/>
    <n v="180000"/>
    <s v="Boat"/>
    <m/>
    <m/>
    <n v="2023"/>
    <m/>
    <s v="Import"/>
    <m/>
  </r>
  <r>
    <s v="WATERMELONS, SEEDLESS"/>
    <x v="9"/>
    <m/>
    <m/>
    <m/>
    <x v="255"/>
    <s v="IMPORTS THROUGH PT CANAVERAL (FLORIDA)"/>
    <n v="70000"/>
    <s v="Boat"/>
    <m/>
    <m/>
    <n v="2023"/>
    <m/>
    <s v="Import"/>
    <m/>
  </r>
  <r>
    <s v="WATERMELONS, SEEDLESS"/>
    <x v="9"/>
    <m/>
    <m/>
    <m/>
    <x v="255"/>
    <s v="IMPORTS THROUGH LOS ANGELES-LONG BEACH"/>
    <n v="220000"/>
    <s v="Boat"/>
    <m/>
    <m/>
    <n v="2023"/>
    <m/>
    <s v="Import"/>
    <m/>
  </r>
  <r>
    <s v="WATERMELONS, SEEDLESS"/>
    <x v="9"/>
    <m/>
    <m/>
    <m/>
    <x v="255"/>
    <s v="IMPORTS THROUGH BUFFALO"/>
    <n v="0"/>
    <s v="Truck"/>
    <m/>
    <m/>
    <n v="2023"/>
    <m/>
    <s v="Import"/>
    <m/>
  </r>
  <r>
    <s v="WATERMELONS, SEEDLESS"/>
    <x v="9"/>
    <m/>
    <m/>
    <m/>
    <x v="256"/>
    <s v="IMPORTS THROUGH PHILADELPHIA-CAMDEN"/>
    <n v="1040000"/>
    <s v="Boat"/>
    <m/>
    <m/>
    <n v="2023"/>
    <m/>
    <s v="Import"/>
    <m/>
  </r>
  <r>
    <s v="WATERMELONS, SEEDLESS"/>
    <x v="9"/>
    <m/>
    <m/>
    <m/>
    <x v="256"/>
    <s v="IMPORTS THROUGH SOUTH FLORIDA/TAMPA"/>
    <n v="510000"/>
    <s v="Boat"/>
    <m/>
    <m/>
    <n v="2023"/>
    <m/>
    <s v="Import"/>
    <m/>
  </r>
  <r>
    <s v="WATERMELONS"/>
    <x v="10"/>
    <m/>
    <m/>
    <m/>
    <x v="68"/>
    <s v="IMPORTS THROUGH SAN JUAN (PUERTO RICO)"/>
    <n v="10000"/>
    <s v="Boat"/>
    <m/>
    <m/>
    <n v="2022"/>
    <m/>
    <s v="Import"/>
    <m/>
  </r>
  <r>
    <s v="WATERMELONS"/>
    <x v="10"/>
    <m/>
    <m/>
    <s v="RED FLESH SEEDLESS TYPE"/>
    <x v="288"/>
    <s v="IMPORTS THROUGH PT CANAVERAL (FLORIDA)"/>
    <n v="2120000"/>
    <s v="Boat"/>
    <m/>
    <m/>
    <n v="2022"/>
    <m/>
    <s v="Import"/>
    <m/>
  </r>
  <r>
    <s v="WATERMELONS, SEEDLESS"/>
    <x v="10"/>
    <m/>
    <m/>
    <m/>
    <x v="207"/>
    <s v="IMPORTS THROUGH PT CANAVERAL (FLORIDA)"/>
    <n v="1200000"/>
    <s v="Boat"/>
    <m/>
    <m/>
    <n v="2022"/>
    <m/>
    <s v="Import"/>
    <m/>
  </r>
  <r>
    <s v="WATERMELONS, SEEDLESS"/>
    <x v="10"/>
    <m/>
    <m/>
    <m/>
    <x v="62"/>
    <s v="IMPORTS THROUGH PT CANAVERAL (FLORIDA)"/>
    <n v="720000"/>
    <s v="Boat"/>
    <m/>
    <m/>
    <n v="2022"/>
    <m/>
    <s v="Import"/>
    <m/>
  </r>
  <r>
    <s v="WATERMELONS, SEEDLESS"/>
    <x v="10"/>
    <m/>
    <m/>
    <m/>
    <x v="63"/>
    <s v="IMPORTS THROUGH PT CANAVERAL (FLORIDA)"/>
    <n v="1200000"/>
    <s v="Boat"/>
    <m/>
    <m/>
    <n v="2022"/>
    <m/>
    <s v="Import"/>
    <m/>
  </r>
  <r>
    <s v="WATERMELONS, SEEDLESS"/>
    <x v="10"/>
    <m/>
    <m/>
    <m/>
    <x v="64"/>
    <s v="IMPORTS THROUGH PHILADELPHIA-CAMDEN"/>
    <n v="720000"/>
    <s v="Boat"/>
    <m/>
    <m/>
    <n v="2022"/>
    <m/>
    <s v="Import"/>
    <s v="added for 01/24/2023 on 01/25/2023"/>
  </r>
  <r>
    <s v="WATERMELONS, SEEDLESS"/>
    <x v="10"/>
    <m/>
    <m/>
    <m/>
    <x v="64"/>
    <s v="IMPORTS THROUGH HOUSTON"/>
    <n v="130000"/>
    <s v="Boat"/>
    <m/>
    <m/>
    <n v="2022"/>
    <m/>
    <s v="Import"/>
    <s v="added for 01/24/2023 on 01/25/2023"/>
  </r>
  <r>
    <s v="WATERMELONS, SEEDLESS"/>
    <x v="10"/>
    <m/>
    <m/>
    <m/>
    <x v="210"/>
    <s v="IMPORTS THROUGH PT CANAVERAL (FLORIDA)"/>
    <n v="1790000"/>
    <s v="Boat"/>
    <m/>
    <m/>
    <n v="2022"/>
    <m/>
    <s v="Import"/>
    <m/>
  </r>
  <r>
    <s v="WATERMELONS, SEEDLESS"/>
    <x v="10"/>
    <m/>
    <m/>
    <m/>
    <x v="212"/>
    <s v="IMPORTS THROUGH HOUSTON"/>
    <n v="140000"/>
    <s v="Boat"/>
    <m/>
    <m/>
    <n v="2022"/>
    <m/>
    <s v="Import"/>
    <m/>
  </r>
  <r>
    <s v="WATERMELONS, SEEDLESS"/>
    <x v="10"/>
    <m/>
    <m/>
    <m/>
    <x v="215"/>
    <s v="IMPORTS THROUGH PT CANAVERAL (FLORIDA)"/>
    <n v="1400000"/>
    <s v="Boat"/>
    <m/>
    <m/>
    <n v="2022"/>
    <m/>
    <s v="Import"/>
    <m/>
  </r>
  <r>
    <s v="WATERMELONS, SEEDLESS"/>
    <x v="10"/>
    <m/>
    <m/>
    <m/>
    <x v="66"/>
    <s v="IMPORTS THROUGH HOUSTON"/>
    <n v="140000"/>
    <s v="Boat"/>
    <m/>
    <m/>
    <n v="2022"/>
    <m/>
    <s v="Import"/>
    <m/>
  </r>
  <r>
    <s v="WATERMELONS, SEEDLESS"/>
    <x v="10"/>
    <m/>
    <m/>
    <m/>
    <x v="66"/>
    <s v="IMPORTS THROUGH PHILADELPHIA-CAMDEN"/>
    <n v="1200000"/>
    <s v="Boat"/>
    <m/>
    <m/>
    <n v="2022"/>
    <m/>
    <s v="Import"/>
    <m/>
  </r>
  <r>
    <s v="WATERMELONS, SEEDLESS"/>
    <x v="10"/>
    <m/>
    <m/>
    <m/>
    <x v="296"/>
    <s v="IMPORTS THROUGH PT CANAVERAL (FLORIDA)"/>
    <n v="2280000"/>
    <s v="Boat"/>
    <m/>
    <m/>
    <n v="2022"/>
    <m/>
    <s v="Import"/>
    <m/>
  </r>
  <r>
    <s v="WATERMELONS, SEEDLESS"/>
    <x v="10"/>
    <m/>
    <m/>
    <m/>
    <x v="219"/>
    <s v="IMPORTS THROUGH HOUSTON"/>
    <n v="70000"/>
    <s v="Boat"/>
    <m/>
    <m/>
    <n v="2022"/>
    <m/>
    <s v="Import"/>
    <m/>
  </r>
  <r>
    <s v="WATERMELONS, SEEDLESS"/>
    <x v="10"/>
    <m/>
    <m/>
    <m/>
    <x v="67"/>
    <s v="IMPORTS THROUGH PHILADELPHIA-CAMDEN"/>
    <n v="520000"/>
    <s v="Boat"/>
    <m/>
    <m/>
    <n v="2022"/>
    <m/>
    <s v="Import"/>
    <m/>
  </r>
  <r>
    <s v="WATERMELONS, SEEDLESS"/>
    <x v="10"/>
    <m/>
    <m/>
    <m/>
    <x v="224"/>
    <s v="IMPORTS THROUGH HOUSTON"/>
    <n v="40000"/>
    <s v="Boat"/>
    <m/>
    <m/>
    <n v="2022"/>
    <m/>
    <s v="Import"/>
    <m/>
  </r>
  <r>
    <s v="WATERMELONS, SEEDLESS"/>
    <x v="10"/>
    <m/>
    <m/>
    <m/>
    <x v="298"/>
    <s v="IMPORTS THROUGH PT CANAVERAL (FLORIDA)"/>
    <n v="2600000"/>
    <s v="Boat"/>
    <m/>
    <m/>
    <n v="2022"/>
    <m/>
    <s v="Import"/>
    <m/>
  </r>
  <r>
    <s v="WATERMELONS, SEEDLESS"/>
    <x v="10"/>
    <m/>
    <m/>
    <m/>
    <x v="226"/>
    <s v="IMPORTS THROUGH PT CANAVERAL (FLORIDA)"/>
    <n v="2470000"/>
    <s v="Boat"/>
    <m/>
    <m/>
    <n v="2022"/>
    <m/>
    <s v="Import"/>
    <m/>
  </r>
  <r>
    <s v="WATERMELONS, SEEDLESS"/>
    <x v="10"/>
    <m/>
    <m/>
    <m/>
    <x v="228"/>
    <s v="IMPORTS THROUGH HOUSTON"/>
    <n v="40000"/>
    <s v="Boat"/>
    <m/>
    <m/>
    <n v="2022"/>
    <m/>
    <s v="Import"/>
    <m/>
  </r>
  <r>
    <s v="WATERMELONS, SEEDLESS"/>
    <x v="10"/>
    <m/>
    <m/>
    <m/>
    <x v="69"/>
    <s v="IMPORTS THROUGH PHILADELPHIA-CAMDEN"/>
    <n v="1400000"/>
    <s v="Boat"/>
    <m/>
    <m/>
    <n v="2022"/>
    <m/>
    <s v="Import"/>
    <m/>
  </r>
  <r>
    <s v="WATERMELONS, SEEDLESS"/>
    <x v="10"/>
    <m/>
    <m/>
    <m/>
    <x v="157"/>
    <s v="IMPORTS THROUGH PT CANAVERAL (FLORIDA)"/>
    <n v="3390000"/>
    <s v="Boat"/>
    <m/>
    <m/>
    <n v="2022"/>
    <m/>
    <s v="Import"/>
    <m/>
  </r>
  <r>
    <s v="WATERMELONS, SEEDLESS"/>
    <x v="10"/>
    <m/>
    <m/>
    <m/>
    <x v="300"/>
    <s v="IMPORTS THROUGH PT CANAVERAL (FLORIDA)"/>
    <n v="540000"/>
    <s v="Boat"/>
    <m/>
    <m/>
    <n v="2022"/>
    <m/>
    <s v="Import"/>
    <m/>
  </r>
  <r>
    <s v="WATERMELONS, SEEDLESS"/>
    <x v="10"/>
    <m/>
    <m/>
    <m/>
    <x v="161"/>
    <s v="IMPORTS THROUGH PT CANAVERAL (FLORIDA)"/>
    <n v="1920000"/>
    <s v="Boat"/>
    <m/>
    <m/>
    <n v="2022"/>
    <m/>
    <s v="Import"/>
    <m/>
  </r>
  <r>
    <s v="WATERMELONS, SEEDLESS"/>
    <x v="10"/>
    <m/>
    <m/>
    <m/>
    <x v="71"/>
    <s v="IMPORTS THROUGH PHILADELPHIA-CAMDEN"/>
    <n v="2570000"/>
    <s v="Boat"/>
    <m/>
    <m/>
    <n v="2022"/>
    <m/>
    <s v="Import"/>
    <m/>
  </r>
  <r>
    <s v="WATERMELONS, SEEDLESS"/>
    <x v="10"/>
    <m/>
    <m/>
    <m/>
    <x v="162"/>
    <s v="IMPORTS THROUGH PT CANAVERAL (FLORIDA)"/>
    <n v="3550000"/>
    <s v="Boat"/>
    <m/>
    <m/>
    <n v="2022"/>
    <m/>
    <s v="Import"/>
    <m/>
  </r>
  <r>
    <s v="WATERMELONS, SEEDLESS"/>
    <x v="10"/>
    <m/>
    <m/>
    <m/>
    <x v="163"/>
    <s v="IMPORTS THROUGH PT CANAVERAL (FLORIDA)"/>
    <n v="720000"/>
    <s v="Boat"/>
    <m/>
    <m/>
    <n v="2022"/>
    <m/>
    <s v="Import"/>
    <m/>
  </r>
  <r>
    <s v="WATERMELONS, SEEDLESS"/>
    <x v="10"/>
    <m/>
    <m/>
    <m/>
    <x v="229"/>
    <s v="IMPORTS THROUGH PT CANAVERAL (FLORIDA)"/>
    <n v="360000"/>
    <s v="Boat"/>
    <m/>
    <m/>
    <n v="2022"/>
    <m/>
    <s v="Import"/>
    <m/>
  </r>
  <r>
    <s v="WATERMELONS, SEEDLESS"/>
    <x v="10"/>
    <m/>
    <m/>
    <m/>
    <x v="166"/>
    <s v="IMPORTS THROUGH PHILADELPHIA-CAMDEN"/>
    <n v="540000"/>
    <s v="Boat"/>
    <m/>
    <m/>
    <n v="2022"/>
    <m/>
    <s v="Import"/>
    <m/>
  </r>
  <r>
    <s v="WATERMELONS, SEEDLESS"/>
    <x v="10"/>
    <m/>
    <m/>
    <m/>
    <x v="169"/>
    <s v="IMPORTS THROUGH PHILADELPHIA-CAMDEN"/>
    <n v="2310000"/>
    <s v="Boat"/>
    <m/>
    <m/>
    <n v="2022"/>
    <m/>
    <s v="Import"/>
    <m/>
  </r>
  <r>
    <s v="WATERMELONS, SEEDLESS"/>
    <x v="10"/>
    <m/>
    <m/>
    <m/>
    <x v="169"/>
    <s v="IMPORTS THROUGH PT CANAVERAL (FLORIDA)"/>
    <n v="1790000"/>
    <s v="Boat"/>
    <m/>
    <m/>
    <n v="2022"/>
    <m/>
    <s v="Import"/>
    <m/>
  </r>
  <r>
    <s v="WATERMELONS, SEEDLESS"/>
    <x v="10"/>
    <m/>
    <m/>
    <m/>
    <x v="170"/>
    <s v="IMPORTS THROUGH PT CANAVERAL (FLORIDA)"/>
    <n v="760000"/>
    <s v="Boat"/>
    <m/>
    <m/>
    <n v="2022"/>
    <m/>
    <s v="Import"/>
    <m/>
  </r>
  <r>
    <s v="WATERMELONS, SEEDLESS"/>
    <x v="10"/>
    <m/>
    <m/>
    <m/>
    <x v="171"/>
    <s v="IMPORTS THROUGH PT CANAVERAL (FLORIDA)"/>
    <n v="2570000"/>
    <s v="Boat"/>
    <m/>
    <m/>
    <n v="2022"/>
    <m/>
    <s v="Import"/>
    <m/>
  </r>
  <r>
    <s v="WATERMELONS, SEEDLESS"/>
    <x v="10"/>
    <m/>
    <m/>
    <m/>
    <x v="174"/>
    <s v="IMPORTS THROUGH PT CANAVERAL (FLORIDA)"/>
    <n v="3840000"/>
    <s v="Boat"/>
    <m/>
    <m/>
    <n v="2022"/>
    <m/>
    <s v="Import"/>
    <m/>
  </r>
  <r>
    <s v="WATERMELONS, SEEDLESS"/>
    <x v="10"/>
    <m/>
    <m/>
    <m/>
    <x v="174"/>
    <s v="IMPORTS THROUGH PHILADELPHIA-CAMDEN"/>
    <n v="720000"/>
    <s v="Boat"/>
    <m/>
    <m/>
    <n v="2022"/>
    <m/>
    <s v="Import"/>
    <m/>
  </r>
  <r>
    <s v="WATERMELONS, SEEDLESS"/>
    <x v="10"/>
    <m/>
    <m/>
    <m/>
    <x v="263"/>
    <s v="IMPORTS THROUGH PT CANAVERAL (FLORIDA)"/>
    <n v="1470000"/>
    <s v="Boat"/>
    <m/>
    <m/>
    <n v="2022"/>
    <m/>
    <s v="Import"/>
    <s v="added for 04/17/2023 on 04/18/2023"/>
  </r>
  <r>
    <s v="WATERMELONS, SEEDLESS"/>
    <x v="10"/>
    <m/>
    <m/>
    <m/>
    <x v="177"/>
    <s v="IMPORTS THROUGH PHILADELPHIA-CAMDEN"/>
    <n v="2430000"/>
    <s v="Boat"/>
    <m/>
    <m/>
    <n v="2022"/>
    <m/>
    <s v="Import"/>
    <m/>
  </r>
  <r>
    <s v="WATERMELONS, SEEDLESS"/>
    <x v="10"/>
    <m/>
    <m/>
    <m/>
    <x v="266"/>
    <s v="IMPORTS THROUGH HOUSTON"/>
    <n v="140000"/>
    <s v="Boat"/>
    <m/>
    <m/>
    <n v="2022"/>
    <m/>
    <s v="Import"/>
    <m/>
  </r>
  <r>
    <s v="WATERMELONS, SEEDLESS"/>
    <x v="10"/>
    <m/>
    <m/>
    <m/>
    <x v="266"/>
    <s v="IMPORTS THROUGH PT CANAVERAL (FLORIDA)"/>
    <n v="4040000"/>
    <s v="Boat"/>
    <m/>
    <m/>
    <n v="2022"/>
    <m/>
    <s v="Import"/>
    <m/>
  </r>
  <r>
    <s v="WATERMELONS, SEEDLESS"/>
    <x v="10"/>
    <m/>
    <m/>
    <m/>
    <x v="183"/>
    <s v="IMPORTS THROUGH PHILADELPHIA-CAMDEN"/>
    <n v="1820000"/>
    <s v="Boat"/>
    <m/>
    <m/>
    <n v="2022"/>
    <m/>
    <s v="Import"/>
    <m/>
  </r>
  <r>
    <s v="WATERMELONS, SEEDLESS"/>
    <x v="10"/>
    <m/>
    <m/>
    <m/>
    <x v="183"/>
    <s v="IMPORTS THROUGH PT CANAVERAL (FLORIDA)"/>
    <n v="3290000"/>
    <s v="Boat"/>
    <m/>
    <m/>
    <n v="2022"/>
    <m/>
    <s v="Import"/>
    <m/>
  </r>
  <r>
    <s v="WATERMELONS, SEEDLESS"/>
    <x v="10"/>
    <m/>
    <m/>
    <m/>
    <x v="183"/>
    <s v="IMPORTS THROUGH HOUSTON"/>
    <n v="110000"/>
    <s v="Boat"/>
    <m/>
    <m/>
    <n v="2022"/>
    <m/>
    <s v="Import"/>
    <m/>
  </r>
  <r>
    <s v="WATERMELONS, SEEDLESS"/>
    <x v="10"/>
    <m/>
    <m/>
    <m/>
    <x v="183"/>
    <s v="IMPORTS THROUGH LOS ANGELES-LONG BEACH"/>
    <n v="210000"/>
    <s v="Boat"/>
    <m/>
    <m/>
    <n v="2022"/>
    <m/>
    <s v="Import"/>
    <m/>
  </r>
  <r>
    <s v="WATERMELONS, SEEDLESS"/>
    <x v="10"/>
    <m/>
    <m/>
    <m/>
    <x v="270"/>
    <s v="IMPORTS THROUGH PHILADELPHIA-CAMDEN"/>
    <n v="2080000"/>
    <s v="Boat"/>
    <m/>
    <m/>
    <n v="2022"/>
    <m/>
    <s v="Import"/>
    <m/>
  </r>
  <r>
    <s v="WATERMELONS, SEEDLESS"/>
    <x v="10"/>
    <m/>
    <m/>
    <m/>
    <x v="185"/>
    <s v="IMPORTS THROUGH PT CANAVERAL (FLORIDA)"/>
    <n v="1680000"/>
    <s v="Boat"/>
    <m/>
    <m/>
    <n v="2022"/>
    <m/>
    <s v="Import"/>
    <m/>
  </r>
  <r>
    <s v="WATERMELONS, SEEDLESS"/>
    <x v="10"/>
    <m/>
    <m/>
    <m/>
    <x v="185"/>
    <s v="IMPORTS THROUGH SOUTH FLORIDA/TAMPA"/>
    <n v="640000"/>
    <s v="Boat"/>
    <m/>
    <m/>
    <n v="2022"/>
    <m/>
    <s v="Import"/>
    <m/>
  </r>
  <r>
    <s v="WATERMELONS, SEEDLESS"/>
    <x v="10"/>
    <m/>
    <m/>
    <m/>
    <x v="232"/>
    <s v="IMPORTS THROUGH SOUTH FLORIDA/TAMPA"/>
    <n v="40000"/>
    <s v="Boat"/>
    <m/>
    <m/>
    <n v="2022"/>
    <m/>
    <s v="Import"/>
    <m/>
  </r>
  <r>
    <s v="WATERMELONS, SEEDLESS"/>
    <x v="10"/>
    <m/>
    <m/>
    <m/>
    <x v="186"/>
    <s v="IMPORTS THROUGH PT CANAVERAL (FLORIDA)"/>
    <n v="290000"/>
    <s v="Boat"/>
    <m/>
    <m/>
    <n v="2022"/>
    <m/>
    <s v="Import"/>
    <m/>
  </r>
  <r>
    <s v="WATERMELONS, SEEDLESS"/>
    <x v="10"/>
    <m/>
    <m/>
    <m/>
    <x v="274"/>
    <s v="IMPORTS THROUGH HOUSTON"/>
    <n v="70000"/>
    <s v="Boat"/>
    <m/>
    <m/>
    <n v="2022"/>
    <m/>
    <s v="Import"/>
    <m/>
  </r>
  <r>
    <s v="WATERMELONS, SEEDLESS"/>
    <x v="10"/>
    <m/>
    <m/>
    <m/>
    <x v="187"/>
    <s v="IMPORTS THROUGH SOUTH FLORIDA/TAMPA"/>
    <n v="40000"/>
    <s v="Boat"/>
    <m/>
    <m/>
    <n v="2022"/>
    <m/>
    <s v="Import"/>
    <m/>
  </r>
  <r>
    <s v="WATERMELONS, SEEDLESS"/>
    <x v="10"/>
    <m/>
    <m/>
    <m/>
    <x v="278"/>
    <s v="IMPORTS THROUGH PHILADELPHIA-CAMDEN"/>
    <n v="2770000"/>
    <s v="Boat"/>
    <m/>
    <m/>
    <n v="2022"/>
    <m/>
    <s v="Import"/>
    <m/>
  </r>
  <r>
    <s v="WATERMELONS, SEEDLESS"/>
    <x v="10"/>
    <m/>
    <m/>
    <m/>
    <x v="281"/>
    <s v="IMPORTS THROUGH PT CANAVERAL (FLORIDA)"/>
    <n v="500000"/>
    <s v="Boat"/>
    <m/>
    <m/>
    <n v="2022"/>
    <m/>
    <s v="Import"/>
    <m/>
  </r>
  <r>
    <s v="WATERMELONS, SEEDLESS"/>
    <x v="10"/>
    <m/>
    <m/>
    <m/>
    <x v="59"/>
    <s v="IMPORTS THROUGH PHILADELPHIA-CAMDEN"/>
    <n v="1390000"/>
    <s v="Boat"/>
    <m/>
    <m/>
    <n v="2022"/>
    <m/>
    <s v="Import"/>
    <m/>
  </r>
  <r>
    <s v="WATERMELONS, SEEDED"/>
    <x v="11"/>
    <m/>
    <s v="CWT"/>
    <s v="RED FLESH"/>
    <x v="40"/>
    <s v="INDIANA DISTRICT"/>
    <n v="80000"/>
    <s v="Truck"/>
    <n v="800"/>
    <m/>
    <n v="2023"/>
    <m/>
    <m/>
    <m/>
  </r>
  <r>
    <s v="WATERMELONS, SEEDED"/>
    <x v="11"/>
    <m/>
    <s v="CWT"/>
    <s v="RED FLESH"/>
    <x v="41"/>
    <s v="INDIANA DISTRICT"/>
    <n v="160000"/>
    <s v="Truck"/>
    <n v="1600"/>
    <m/>
    <n v="2023"/>
    <m/>
    <m/>
    <m/>
  </r>
  <r>
    <s v="WATERMELONS, SEEDED"/>
    <x v="11"/>
    <m/>
    <s v="CWT"/>
    <s v="RED FLESH"/>
    <x v="42"/>
    <s v="INDIANA DISTRICT"/>
    <n v="320000"/>
    <s v="Truck"/>
    <n v="3200"/>
    <m/>
    <n v="2023"/>
    <m/>
    <m/>
    <m/>
  </r>
  <r>
    <s v="WATERMELONS, SEEDED"/>
    <x v="11"/>
    <m/>
    <s v="CWT"/>
    <s v="RED FLESH"/>
    <x v="43"/>
    <s v="INDIANA DISTRICT"/>
    <n v="280000"/>
    <s v="Truck"/>
    <n v="2800"/>
    <m/>
    <n v="2023"/>
    <m/>
    <m/>
    <m/>
  </r>
  <r>
    <s v="WATERMELONS, SEEDED"/>
    <x v="11"/>
    <m/>
    <s v="CWT"/>
    <s v="RED FLESH"/>
    <x v="44"/>
    <s v="INDIANA DISTRICT"/>
    <n v="280000"/>
    <s v="Truck"/>
    <n v="2800"/>
    <m/>
    <n v="2023"/>
    <m/>
    <m/>
    <m/>
  </r>
  <r>
    <s v="WATERMELONS, SEEDED"/>
    <x v="11"/>
    <m/>
    <s v="CWT"/>
    <s v="RED FLESH"/>
    <x v="287"/>
    <s v="INDIANA DISTRICT"/>
    <n v="240000"/>
    <s v="Truck"/>
    <n v="2400"/>
    <m/>
    <n v="2023"/>
    <m/>
    <m/>
    <m/>
  </r>
  <r>
    <s v="WATERMELONS, SEEDED"/>
    <x v="11"/>
    <m/>
    <s v="CWT"/>
    <s v="RED FLESH"/>
    <x v="45"/>
    <s v="INDIANA DISTRICT"/>
    <n v="320000"/>
    <s v="Truck"/>
    <n v="3200"/>
    <m/>
    <n v="2023"/>
    <m/>
    <m/>
    <m/>
  </r>
  <r>
    <s v="WATERMELONS, SEEDED"/>
    <x v="11"/>
    <m/>
    <s v="CWT"/>
    <s v="RED FLESH"/>
    <x v="46"/>
    <s v="INDIANA DISTRICT"/>
    <n v="280000"/>
    <s v="Truck"/>
    <n v="2800"/>
    <m/>
    <n v="2023"/>
    <m/>
    <m/>
    <m/>
  </r>
  <r>
    <s v="WATERMELONS, SEEDED"/>
    <x v="11"/>
    <m/>
    <s v="CWT"/>
    <s v="RED FLESH"/>
    <x v="47"/>
    <s v="INDIANA DISTRICT"/>
    <n v="720000"/>
    <s v="Truck"/>
    <n v="7200"/>
    <m/>
    <n v="2023"/>
    <m/>
    <m/>
    <m/>
  </r>
  <r>
    <s v="WATERMELONS, SEEDED"/>
    <x v="11"/>
    <m/>
    <s v="CWT"/>
    <s v="RED FLESH"/>
    <x v="48"/>
    <s v="INDIANA DISTRICT"/>
    <n v="480000"/>
    <s v="Truck"/>
    <n v="4800"/>
    <m/>
    <n v="2023"/>
    <m/>
    <m/>
    <m/>
  </r>
  <r>
    <s v="WATERMELONS, SEEDED"/>
    <x v="11"/>
    <m/>
    <s v="CWT"/>
    <s v="RED FLESH"/>
    <x v="49"/>
    <s v="INDIANA DISTRICT"/>
    <n v="480000"/>
    <s v="Truck"/>
    <n v="4800"/>
    <m/>
    <n v="2023"/>
    <m/>
    <m/>
    <m/>
  </r>
  <r>
    <s v="WATERMELONS, SEEDED"/>
    <x v="11"/>
    <m/>
    <s v="CWT"/>
    <s v="RED FLESH"/>
    <x v="50"/>
    <s v="INDIANA DISTRICT"/>
    <n v="360000"/>
    <s v="Truck"/>
    <n v="3600"/>
    <m/>
    <n v="2023"/>
    <m/>
    <m/>
    <m/>
  </r>
  <r>
    <s v="WATERMELONS, SEEDED"/>
    <x v="11"/>
    <m/>
    <s v="CWT"/>
    <s v="RED FLESH"/>
    <x v="196"/>
    <s v="INDIANA DISTRICT"/>
    <n v="240000"/>
    <s v="Truck"/>
    <n v="2400"/>
    <m/>
    <n v="2023"/>
    <m/>
    <m/>
    <m/>
  </r>
  <r>
    <s v="WATERMELONS, SEEDED"/>
    <x v="11"/>
    <m/>
    <s v="CWT"/>
    <s v="RED FLESH"/>
    <x v="51"/>
    <s v="INDIANA DISTRICT"/>
    <n v="800000"/>
    <s v="Truck"/>
    <n v="8000"/>
    <m/>
    <n v="2023"/>
    <m/>
    <m/>
    <m/>
  </r>
  <r>
    <s v="WATERMELONS, SEEDED"/>
    <x v="11"/>
    <m/>
    <s v="CWT"/>
    <s v="RED FLESH"/>
    <x v="52"/>
    <s v="INDIANA DISTRICT"/>
    <n v="640000"/>
    <s v="Truck"/>
    <n v="6400"/>
    <m/>
    <n v="2023"/>
    <m/>
    <m/>
    <m/>
  </r>
  <r>
    <s v="WATERMELONS, SEEDED"/>
    <x v="11"/>
    <m/>
    <s v="CWT"/>
    <s v="RED FLESH"/>
    <x v="53"/>
    <s v="INDIANA DISTRICT"/>
    <n v="720000"/>
    <s v="Truck"/>
    <n v="7200"/>
    <m/>
    <n v="2023"/>
    <m/>
    <m/>
    <m/>
  </r>
  <r>
    <s v="WATERMELONS, SEEDED"/>
    <x v="11"/>
    <m/>
    <s v="CWT"/>
    <s v="RED FLESH"/>
    <x v="54"/>
    <s v="INDIANA DISTRICT"/>
    <n v="600000"/>
    <s v="Truck"/>
    <n v="6000"/>
    <m/>
    <n v="2023"/>
    <m/>
    <m/>
    <m/>
  </r>
  <r>
    <s v="WATERMELONS, SEEDED"/>
    <x v="11"/>
    <m/>
    <s v="CWT"/>
    <s v="RED FLESH"/>
    <x v="84"/>
    <s v="INDIANA DISTRICT"/>
    <n v="600000"/>
    <s v="Truck"/>
    <n v="6000"/>
    <m/>
    <n v="2023"/>
    <m/>
    <m/>
    <m/>
  </r>
  <r>
    <s v="WATERMELONS, SEEDED"/>
    <x v="11"/>
    <m/>
    <s v="CWT"/>
    <s v="RED FLESH"/>
    <x v="85"/>
    <s v="INDIANA DISTRICT"/>
    <n v="480000"/>
    <s v="Truck"/>
    <n v="4800"/>
    <m/>
    <n v="2023"/>
    <m/>
    <m/>
    <m/>
  </r>
  <r>
    <s v="WATERMELONS, SEEDED"/>
    <x v="11"/>
    <m/>
    <s v="CWT"/>
    <s v="RED FLESH"/>
    <x v="197"/>
    <s v="INDIANA DISTRICT"/>
    <n v="360000"/>
    <s v="Truck"/>
    <n v="3600"/>
    <m/>
    <n v="2023"/>
    <m/>
    <m/>
    <m/>
  </r>
  <r>
    <s v="WATERMELONS, SEEDED"/>
    <x v="11"/>
    <m/>
    <s v="CWT"/>
    <s v="RED FLESH"/>
    <x v="86"/>
    <s v="INDIANA DISTRICT"/>
    <n v="600000"/>
    <s v="Truck"/>
    <n v="6000"/>
    <m/>
    <n v="2023"/>
    <m/>
    <m/>
    <m/>
  </r>
  <r>
    <s v="WATERMELONS, SEEDED"/>
    <x v="11"/>
    <m/>
    <s v="CWT"/>
    <s v="RED FLESH"/>
    <x v="87"/>
    <s v="INDIANA DISTRICT"/>
    <n v="640000"/>
    <s v="Truck"/>
    <n v="6400"/>
    <m/>
    <n v="2023"/>
    <m/>
    <m/>
    <m/>
  </r>
  <r>
    <s v="WATERMELONS, SEEDED"/>
    <x v="11"/>
    <m/>
    <s v="CWT"/>
    <s v="RED FLESH"/>
    <x v="88"/>
    <s v="INDIANA DISTRICT"/>
    <n v="520000"/>
    <s v="Truck"/>
    <n v="5200"/>
    <m/>
    <n v="2023"/>
    <m/>
    <m/>
    <m/>
  </r>
  <r>
    <s v="WATERMELONS, SEEDED"/>
    <x v="11"/>
    <m/>
    <s v="CWT"/>
    <s v="RED FLESH"/>
    <x v="89"/>
    <s v="INDIANA DISTRICT"/>
    <n v="800000"/>
    <s v="Truck"/>
    <n v="8000"/>
    <m/>
    <n v="2023"/>
    <m/>
    <m/>
    <m/>
  </r>
  <r>
    <s v="WATERMELONS, SEEDED"/>
    <x v="11"/>
    <m/>
    <s v="CWT"/>
    <s v="RED FLESH"/>
    <x v="90"/>
    <s v="INDIANA DISTRICT"/>
    <n v="440000"/>
    <s v="Truck"/>
    <n v="4400"/>
    <m/>
    <n v="2023"/>
    <m/>
    <m/>
    <m/>
  </r>
  <r>
    <s v="WATERMELONS, SEEDED"/>
    <x v="11"/>
    <m/>
    <s v="CWT"/>
    <s v="RED FLESH"/>
    <x v="152"/>
    <s v="INDIANA DISTRICT"/>
    <n v="360000"/>
    <s v="Truck"/>
    <n v="3600"/>
    <m/>
    <n v="2023"/>
    <m/>
    <m/>
    <m/>
  </r>
  <r>
    <s v="WATERMELONS, SEEDED"/>
    <x v="11"/>
    <m/>
    <s v="CWT"/>
    <s v="RED FLESH"/>
    <x v="192"/>
    <s v="INDIANA DISTRICT"/>
    <n v="240000"/>
    <s v="Truck"/>
    <n v="2400"/>
    <m/>
    <n v="2023"/>
    <m/>
    <m/>
    <m/>
  </r>
  <r>
    <s v="WATERMELONS, SEEDED"/>
    <x v="11"/>
    <m/>
    <s v="CWT"/>
    <s v="RED FLESH"/>
    <x v="91"/>
    <s v="INDIANA DISTRICT"/>
    <n v="480000"/>
    <s v="Truck"/>
    <n v="4800"/>
    <m/>
    <n v="2023"/>
    <m/>
    <m/>
    <m/>
  </r>
  <r>
    <s v="WATERMELONS, SEEDED"/>
    <x v="11"/>
    <m/>
    <s v="CWT"/>
    <s v="RED FLESH"/>
    <x v="92"/>
    <s v="INDIANA DISTRICT"/>
    <n v="840000"/>
    <s v="Truck"/>
    <n v="8400"/>
    <m/>
    <n v="2023"/>
    <m/>
    <m/>
    <m/>
  </r>
  <r>
    <s v="WATERMELONS, SEEDED"/>
    <x v="11"/>
    <m/>
    <s v="CWT"/>
    <s v="RED FLESH"/>
    <x v="93"/>
    <s v="INDIANA DISTRICT"/>
    <n v="480000"/>
    <s v="Truck"/>
    <n v="4800"/>
    <m/>
    <n v="2023"/>
    <m/>
    <m/>
    <m/>
  </r>
  <r>
    <s v="WATERMELONS, SEEDED"/>
    <x v="11"/>
    <m/>
    <s v="CWT"/>
    <s v="RED FLESH"/>
    <x v="94"/>
    <s v="INDIANA DISTRICT"/>
    <n v="520000"/>
    <s v="Truck"/>
    <n v="5200"/>
    <m/>
    <n v="2023"/>
    <m/>
    <m/>
    <m/>
  </r>
  <r>
    <s v="WATERMELONS, SEEDED"/>
    <x v="11"/>
    <m/>
    <s v="CWT"/>
    <s v="RED FLESH"/>
    <x v="95"/>
    <s v="INDIANA DISTRICT"/>
    <n v="400000"/>
    <s v="Truck"/>
    <n v="4000"/>
    <m/>
    <n v="2023"/>
    <m/>
    <m/>
    <m/>
  </r>
  <r>
    <s v="WATERMELONS, SEEDED"/>
    <x v="11"/>
    <m/>
    <s v="CWT"/>
    <s v="RED FLESH"/>
    <x v="96"/>
    <s v="INDIANA DISTRICT"/>
    <n v="320000"/>
    <s v="Truck"/>
    <n v="3200"/>
    <m/>
    <n v="2023"/>
    <m/>
    <m/>
    <m/>
  </r>
  <r>
    <s v="WATERMELONS, SEEDED"/>
    <x v="11"/>
    <m/>
    <s v="CWT"/>
    <s v="RED FLESH"/>
    <x v="198"/>
    <s v="INDIANA DISTRICT"/>
    <n v="120000"/>
    <s v="Truck"/>
    <n v="1200"/>
    <m/>
    <n v="2023"/>
    <m/>
    <m/>
    <m/>
  </r>
  <r>
    <s v="WATERMELONS, SEEDED"/>
    <x v="11"/>
    <m/>
    <s v="CWT"/>
    <s v="RED FLESH"/>
    <x v="97"/>
    <s v="INDIANA DISTRICT"/>
    <n v="320000"/>
    <s v="Truck"/>
    <n v="3200"/>
    <m/>
    <n v="2023"/>
    <m/>
    <m/>
    <m/>
  </r>
  <r>
    <s v="WATERMELONS, SEEDED"/>
    <x v="11"/>
    <m/>
    <s v="CWT"/>
    <s v="RED FLESH"/>
    <x v="98"/>
    <s v="INDIANA DISTRICT"/>
    <n v="440000"/>
    <s v="Truck"/>
    <n v="4400"/>
    <m/>
    <n v="2023"/>
    <m/>
    <m/>
    <m/>
  </r>
  <r>
    <s v="WATERMELONS, SEEDED"/>
    <x v="11"/>
    <m/>
    <s v="CWT"/>
    <s v="RED FLESH"/>
    <x v="99"/>
    <s v="INDIANA DISTRICT"/>
    <n v="440000"/>
    <s v="Truck"/>
    <n v="4400"/>
    <m/>
    <n v="2023"/>
    <m/>
    <m/>
    <m/>
  </r>
  <r>
    <s v="WATERMELONS, SEEDED"/>
    <x v="11"/>
    <m/>
    <s v="CWT"/>
    <s v="RED FLESH"/>
    <x v="100"/>
    <s v="INDIANA DISTRICT"/>
    <n v="480000"/>
    <s v="Truck"/>
    <n v="4800"/>
    <m/>
    <n v="2023"/>
    <m/>
    <m/>
    <m/>
  </r>
  <r>
    <s v="WATERMELONS, SEEDED"/>
    <x v="11"/>
    <m/>
    <s v="CWT"/>
    <s v="RED FLESH"/>
    <x v="101"/>
    <s v="INDIANA DISTRICT"/>
    <n v="280000"/>
    <s v="Truck"/>
    <n v="2800"/>
    <m/>
    <n v="2023"/>
    <m/>
    <m/>
    <m/>
  </r>
  <r>
    <s v="WATERMELONS, SEEDED"/>
    <x v="11"/>
    <m/>
    <s v="CWT"/>
    <s v="RED FLESH"/>
    <x v="102"/>
    <s v="INDIANA DISTRICT"/>
    <n v="360000"/>
    <s v="Truck"/>
    <n v="3600"/>
    <m/>
    <n v="2023"/>
    <m/>
    <m/>
    <m/>
  </r>
  <r>
    <s v="WATERMELONS, SEEDED"/>
    <x v="11"/>
    <m/>
    <s v="CWT"/>
    <s v="RED FLESH"/>
    <x v="199"/>
    <s v="INDIANA DISTRICT"/>
    <n v="530000"/>
    <s v="Truck"/>
    <n v="5280"/>
    <m/>
    <n v="2023"/>
    <m/>
    <m/>
    <m/>
  </r>
  <r>
    <s v="WATERMELONS, SEEDED"/>
    <x v="11"/>
    <m/>
    <s v="CWT"/>
    <s v="RED FLESH"/>
    <x v="103"/>
    <s v="INDIANA DISTRICT"/>
    <n v="480000"/>
    <s v="Truck"/>
    <n v="4800"/>
    <m/>
    <n v="2023"/>
    <m/>
    <m/>
    <m/>
  </r>
  <r>
    <s v="WATERMELONS, SEEDED"/>
    <x v="11"/>
    <m/>
    <s v="CWT"/>
    <s v="RED FLESH"/>
    <x v="104"/>
    <s v="INDIANA DISTRICT"/>
    <n v="400000"/>
    <s v="Truck"/>
    <n v="4000"/>
    <m/>
    <n v="2023"/>
    <m/>
    <m/>
    <m/>
  </r>
  <r>
    <s v="WATERMELONS, SEEDED"/>
    <x v="11"/>
    <m/>
    <s v="CWT"/>
    <s v="RED FLESH"/>
    <x v="105"/>
    <s v="INDIANA DISTRICT"/>
    <n v="80000"/>
    <s v="Truck"/>
    <n v="800"/>
    <m/>
    <n v="2023"/>
    <m/>
    <m/>
    <m/>
  </r>
  <r>
    <s v="WATERMELONS, SEEDED"/>
    <x v="11"/>
    <m/>
    <s v="CWT"/>
    <s v="RED FLESH"/>
    <x v="106"/>
    <s v="INDIANA DISTRICT"/>
    <n v="400000"/>
    <s v="Truck"/>
    <n v="4000"/>
    <m/>
    <n v="2023"/>
    <m/>
    <m/>
    <m/>
  </r>
  <r>
    <s v="WATERMELONS, SEEDED"/>
    <x v="11"/>
    <m/>
    <s v="CWT"/>
    <s v="RED FLESH"/>
    <x v="107"/>
    <s v="INDIANA DISTRICT"/>
    <n v="240000"/>
    <s v="Truck"/>
    <n v="2400"/>
    <m/>
    <n v="2023"/>
    <m/>
    <m/>
    <m/>
  </r>
  <r>
    <s v="WATERMELONS, SEEDED"/>
    <x v="11"/>
    <m/>
    <s v="CWT"/>
    <s v="RED FLESH"/>
    <x v="108"/>
    <s v="INDIANA DISTRICT"/>
    <n v="200000"/>
    <s v="Truck"/>
    <n v="2000"/>
    <m/>
    <n v="2023"/>
    <m/>
    <m/>
    <m/>
  </r>
  <r>
    <s v="WATERMELONS, SEEDED"/>
    <x v="11"/>
    <m/>
    <s v="CWT"/>
    <s v="RED FLESH"/>
    <x v="193"/>
    <s v="INDIANA DISTRICT"/>
    <n v="160000"/>
    <s v="Truck"/>
    <n v="1600"/>
    <m/>
    <n v="2023"/>
    <m/>
    <m/>
    <m/>
  </r>
  <r>
    <s v="WATERMELONS, SEEDED"/>
    <x v="11"/>
    <m/>
    <s v="CWT"/>
    <s v="RED FLESH"/>
    <x v="109"/>
    <s v="INDIANA DISTRICT"/>
    <n v="320000"/>
    <s v="Truck"/>
    <n v="3200"/>
    <m/>
    <n v="2023"/>
    <m/>
    <m/>
    <m/>
  </r>
  <r>
    <s v="WATERMELONS, SEEDED"/>
    <x v="11"/>
    <m/>
    <s v="CWT"/>
    <s v="RED FLESH"/>
    <x v="110"/>
    <s v="INDIANA DISTRICT"/>
    <n v="320000"/>
    <s v="Truck"/>
    <n v="3200"/>
    <m/>
    <n v="2023"/>
    <m/>
    <m/>
    <m/>
  </r>
  <r>
    <s v="WATERMELONS, SEEDED"/>
    <x v="11"/>
    <m/>
    <s v="CWT"/>
    <s v="RED FLESH"/>
    <x v="111"/>
    <s v="INDIANA DISTRICT"/>
    <n v="280000"/>
    <s v="Truck"/>
    <n v="2800"/>
    <m/>
    <n v="2023"/>
    <m/>
    <m/>
    <m/>
  </r>
  <r>
    <s v="WATERMELONS, SEEDED"/>
    <x v="11"/>
    <m/>
    <s v="CWT"/>
    <s v="RED FLESH"/>
    <x v="112"/>
    <s v="INDIANA DISTRICT"/>
    <n v="160000"/>
    <s v="Truck"/>
    <n v="1600"/>
    <m/>
    <n v="2023"/>
    <m/>
    <m/>
    <m/>
  </r>
  <r>
    <s v="WATERMELONS, SEEDED"/>
    <x v="11"/>
    <m/>
    <s v="CWT"/>
    <s v="RED FLESH"/>
    <x v="116"/>
    <s v="INDIANA DISTRICT"/>
    <n v="160000"/>
    <s v="Truck"/>
    <n v="1600"/>
    <m/>
    <n v="2023"/>
    <m/>
    <m/>
    <m/>
  </r>
  <r>
    <s v="WATERMELONS, SEEDED"/>
    <x v="11"/>
    <m/>
    <s v="CWT"/>
    <s v="RED FLESH"/>
    <x v="117"/>
    <s v="INDIANA DISTRICT"/>
    <n v="120000"/>
    <s v="Truck"/>
    <n v="1200"/>
    <m/>
    <n v="2023"/>
    <m/>
    <m/>
    <m/>
  </r>
  <r>
    <s v="WATERMELONS, SEEDED"/>
    <x v="11"/>
    <m/>
    <s v="CWT"/>
    <s v="RED FLESH"/>
    <x v="118"/>
    <s v="INDIANA DISTRICT"/>
    <n v="160000"/>
    <s v="Truck"/>
    <n v="1600"/>
    <m/>
    <n v="2023"/>
    <m/>
    <m/>
    <m/>
  </r>
  <r>
    <s v="WATERMELONS, SEEDED"/>
    <x v="11"/>
    <m/>
    <s v="CWT"/>
    <s v="RED FLESH"/>
    <x v="119"/>
    <s v="INDIANA DISTRICT"/>
    <n v="120000"/>
    <s v="Truck"/>
    <n v="1200"/>
    <m/>
    <n v="2023"/>
    <m/>
    <m/>
    <m/>
  </r>
  <r>
    <s v="WATERMELONS, SEEDED"/>
    <x v="11"/>
    <m/>
    <s v="CWT"/>
    <s v="RED FLESH"/>
    <x v="120"/>
    <s v="INDIANA DISTRICT"/>
    <n v="80000"/>
    <s v="Truck"/>
    <n v="800"/>
    <m/>
    <n v="2023"/>
    <m/>
    <m/>
    <m/>
  </r>
  <r>
    <s v="WATERMELONS, SEEDED"/>
    <x v="11"/>
    <m/>
    <s v="CWT"/>
    <s v="RED FLESH"/>
    <x v="200"/>
    <s v="INDIANA DISTRICT"/>
    <n v="120000"/>
    <s v="Truck"/>
    <n v="1200"/>
    <m/>
    <n v="2023"/>
    <m/>
    <m/>
    <m/>
  </r>
  <r>
    <s v="WATERMELONS, SEEDED"/>
    <x v="11"/>
    <m/>
    <s v="CWT"/>
    <s v="RED FLESH"/>
    <x v="121"/>
    <s v="INDIANA DISTRICT"/>
    <n v="80000"/>
    <s v="Truck"/>
    <n v="800"/>
    <m/>
    <n v="2023"/>
    <m/>
    <m/>
    <m/>
  </r>
  <r>
    <s v="WATERMELONS, SEEDED"/>
    <x v="11"/>
    <m/>
    <s v="CWT"/>
    <s v="RED FLESH"/>
    <x v="123"/>
    <s v="INDIANA DISTRICT"/>
    <n v="160000"/>
    <s v="Truck"/>
    <n v="1600"/>
    <m/>
    <n v="2023"/>
    <m/>
    <m/>
    <m/>
  </r>
  <r>
    <s v="WATERMELONS, SEEDED"/>
    <x v="11"/>
    <m/>
    <s v="CWT"/>
    <s v="RED FLESH"/>
    <x v="124"/>
    <s v="INDIANA DISTRICT"/>
    <n v="80000"/>
    <s v="Truck"/>
    <n v="800"/>
    <m/>
    <n v="2023"/>
    <m/>
    <m/>
    <m/>
  </r>
  <r>
    <s v="WATERMELONS, SEEDED"/>
    <x v="11"/>
    <m/>
    <s v="CWT"/>
    <s v="RED FLESH"/>
    <x v="125"/>
    <s v="INDIANA DISTRICT"/>
    <n v="40000"/>
    <s v="Truck"/>
    <n v="400"/>
    <m/>
    <n v="2023"/>
    <m/>
    <m/>
    <m/>
  </r>
  <r>
    <s v="WATERMELONS, SEEDED"/>
    <x v="11"/>
    <m/>
    <s v="CWT"/>
    <s v="RED FLESH"/>
    <x v="127"/>
    <s v="INDIANA DISTRICT"/>
    <n v="120000"/>
    <s v="Truck"/>
    <n v="1200"/>
    <m/>
    <n v="2023"/>
    <m/>
    <m/>
    <m/>
  </r>
  <r>
    <s v="WATERMELONS, SEEDED"/>
    <x v="11"/>
    <m/>
    <s v="CWT"/>
    <s v="RED FLESH"/>
    <x v="72"/>
    <s v="INDIANA DISTRICT"/>
    <n v="80000"/>
    <s v="Truck"/>
    <n v="800"/>
    <m/>
    <n v="2023"/>
    <m/>
    <m/>
    <m/>
  </r>
  <r>
    <s v="WATERMELONS, SEEDED"/>
    <x v="11"/>
    <m/>
    <s v="CWT"/>
    <s v="RED FLESH"/>
    <x v="128"/>
    <s v="INDIANA DISTRICT"/>
    <n v="40000"/>
    <s v="Truck"/>
    <n v="400"/>
    <m/>
    <n v="2023"/>
    <m/>
    <m/>
    <m/>
  </r>
  <r>
    <s v="WATERMELONS, SEEDLESS"/>
    <x v="11"/>
    <m/>
    <s v="CWT"/>
    <s v="RED FLESH"/>
    <x v="36"/>
    <s v="INDIANA DISTRICT"/>
    <n v="240000"/>
    <s v="Truck"/>
    <n v="2400"/>
    <m/>
    <n v="2023"/>
    <m/>
    <m/>
    <m/>
  </r>
  <r>
    <s v="WATERMELONS, SEEDLESS"/>
    <x v="11"/>
    <m/>
    <s v="CWT"/>
    <s v="RED FLESH"/>
    <x v="37"/>
    <s v="INDIANA DISTRICT"/>
    <n v="600000"/>
    <s v="Truck"/>
    <n v="6000"/>
    <m/>
    <n v="2023"/>
    <m/>
    <m/>
    <m/>
  </r>
  <r>
    <s v="WATERMELONS, SEEDLESS"/>
    <x v="11"/>
    <m/>
    <s v="CWT"/>
    <s v="RED FLESH"/>
    <x v="38"/>
    <s v="INDIANA DISTRICT"/>
    <n v="320000"/>
    <s v="Truck"/>
    <n v="3200"/>
    <m/>
    <n v="2023"/>
    <m/>
    <m/>
    <m/>
  </r>
  <r>
    <s v="WATERMELONS, SEEDLESS"/>
    <x v="11"/>
    <m/>
    <s v="CWT"/>
    <s v="RED FLESH"/>
    <x v="57"/>
    <s v="INDIANA DISTRICT"/>
    <n v="240000"/>
    <s v="Truck"/>
    <n v="2400"/>
    <m/>
    <n v="2023"/>
    <m/>
    <m/>
    <m/>
  </r>
  <r>
    <s v="WATERMELONS, SEEDLESS"/>
    <x v="11"/>
    <m/>
    <s v="CWT"/>
    <s v="RED FLESH"/>
    <x v="39"/>
    <s v="INDIANA DISTRICT"/>
    <n v="960000"/>
    <s v="Truck"/>
    <n v="9600"/>
    <m/>
    <n v="2023"/>
    <m/>
    <m/>
    <m/>
  </r>
  <r>
    <s v="WATERMELONS, SEEDLESS"/>
    <x v="11"/>
    <m/>
    <s v="CWT"/>
    <s v="RED FLESH"/>
    <x v="40"/>
    <s v="INDIANA DISTRICT"/>
    <n v="1000000"/>
    <s v="Truck"/>
    <n v="10000"/>
    <m/>
    <n v="2023"/>
    <m/>
    <m/>
    <m/>
  </r>
  <r>
    <s v="WATERMELONS, SEEDLESS"/>
    <x v="11"/>
    <m/>
    <s v="CWT"/>
    <s v="RED FLESH"/>
    <x v="41"/>
    <s v="INDIANA DISTRICT"/>
    <n v="2280000"/>
    <s v="Truck"/>
    <n v="22800"/>
    <m/>
    <n v="2023"/>
    <m/>
    <m/>
    <m/>
  </r>
  <r>
    <s v="WATERMELONS, SEEDLESS"/>
    <x v="11"/>
    <m/>
    <s v="CWT"/>
    <s v="RED FLESH"/>
    <x v="42"/>
    <s v="INDIANA DISTRICT"/>
    <n v="2600000"/>
    <s v="Truck"/>
    <n v="26000"/>
    <m/>
    <n v="2023"/>
    <m/>
    <m/>
    <m/>
  </r>
  <r>
    <s v="WATERMELONS, SEEDLESS"/>
    <x v="11"/>
    <m/>
    <s v="CWT"/>
    <s v="RED FLESH"/>
    <x v="43"/>
    <s v="INDIANA DISTRICT"/>
    <n v="5400000"/>
    <s v="Truck"/>
    <n v="54000"/>
    <m/>
    <n v="2023"/>
    <m/>
    <m/>
    <m/>
  </r>
  <r>
    <s v="WATERMELONS, SEEDLESS"/>
    <x v="11"/>
    <m/>
    <s v="CWT"/>
    <s v="RED FLESH"/>
    <x v="44"/>
    <s v="INDIANA DISTRICT"/>
    <n v="4400000"/>
    <s v="Truck"/>
    <n v="44000"/>
    <m/>
    <n v="2023"/>
    <m/>
    <m/>
    <m/>
  </r>
  <r>
    <s v="WATERMELONS, SEEDLESS"/>
    <x v="11"/>
    <m/>
    <s v="CWT"/>
    <s v="RED FLESH"/>
    <x v="287"/>
    <s v="INDIANA DISTRICT"/>
    <n v="3400000"/>
    <s v="Truck"/>
    <n v="34000"/>
    <m/>
    <n v="2023"/>
    <m/>
    <m/>
    <m/>
  </r>
  <r>
    <s v="WATERMELONS, SEEDLESS"/>
    <x v="11"/>
    <m/>
    <s v="CWT"/>
    <s v="RED FLESH"/>
    <x v="45"/>
    <s v="INDIANA DISTRICT"/>
    <n v="5080000"/>
    <s v="Truck"/>
    <n v="50800"/>
    <m/>
    <n v="2023"/>
    <m/>
    <m/>
    <m/>
  </r>
  <r>
    <s v="WATERMELONS, SEEDLESS"/>
    <x v="11"/>
    <m/>
    <s v="CWT"/>
    <s v="RED FLESH"/>
    <x v="46"/>
    <s v="INDIANA DISTRICT"/>
    <n v="6560000"/>
    <s v="Truck"/>
    <n v="65600"/>
    <m/>
    <n v="2023"/>
    <m/>
    <m/>
    <m/>
  </r>
  <r>
    <s v="WATERMELONS, SEEDLESS"/>
    <x v="11"/>
    <m/>
    <s v="CWT"/>
    <s v="RED FLESH"/>
    <x v="47"/>
    <s v="INDIANA DISTRICT"/>
    <n v="6440000"/>
    <s v="Truck"/>
    <n v="64400"/>
    <m/>
    <n v="2023"/>
    <m/>
    <m/>
    <m/>
  </r>
  <r>
    <s v="WATERMELONS, SEEDLESS"/>
    <x v="11"/>
    <m/>
    <s v="CWT"/>
    <s v="RED FLESH"/>
    <x v="48"/>
    <s v="INDIANA DISTRICT"/>
    <n v="6120000"/>
    <s v="Truck"/>
    <n v="61200"/>
    <m/>
    <n v="2023"/>
    <m/>
    <m/>
    <m/>
  </r>
  <r>
    <s v="WATERMELONS, SEEDLESS"/>
    <x v="11"/>
    <m/>
    <s v="CWT"/>
    <s v="RED FLESH"/>
    <x v="49"/>
    <s v="INDIANA DISTRICT"/>
    <n v="6880000"/>
    <s v="Truck"/>
    <n v="68800"/>
    <m/>
    <n v="2023"/>
    <m/>
    <m/>
    <m/>
  </r>
  <r>
    <s v="WATERMELONS, SEEDLESS"/>
    <x v="11"/>
    <m/>
    <s v="CWT"/>
    <s v="RED FLESH"/>
    <x v="50"/>
    <s v="INDIANA DISTRICT"/>
    <n v="7040000"/>
    <s v="Truck"/>
    <n v="70400"/>
    <m/>
    <n v="2023"/>
    <m/>
    <m/>
    <m/>
  </r>
  <r>
    <s v="WATERMELONS, SEEDLESS"/>
    <x v="11"/>
    <m/>
    <s v="CWT"/>
    <s v="RED FLESH"/>
    <x v="196"/>
    <s v="INDIANA DISTRICT"/>
    <n v="6400000"/>
    <s v="Truck"/>
    <n v="64000"/>
    <m/>
    <n v="2023"/>
    <m/>
    <m/>
    <m/>
  </r>
  <r>
    <s v="WATERMELONS, SEEDLESS"/>
    <x v="11"/>
    <m/>
    <s v="CWT"/>
    <s v="RED FLESH"/>
    <x v="51"/>
    <s v="INDIANA DISTRICT"/>
    <n v="7640000"/>
    <s v="Truck"/>
    <n v="76400"/>
    <m/>
    <n v="2023"/>
    <m/>
    <m/>
    <m/>
  </r>
  <r>
    <s v="WATERMELONS, SEEDLESS"/>
    <x v="11"/>
    <m/>
    <s v="CWT"/>
    <s v="RED FLESH"/>
    <x v="52"/>
    <s v="INDIANA DISTRICT"/>
    <n v="6160000"/>
    <s v="Truck"/>
    <n v="61600"/>
    <m/>
    <n v="2023"/>
    <m/>
    <m/>
    <m/>
  </r>
  <r>
    <s v="WATERMELONS, SEEDLESS"/>
    <x v="11"/>
    <m/>
    <s v="CWT"/>
    <s v="RED FLESH"/>
    <x v="53"/>
    <s v="INDIANA DISTRICT"/>
    <n v="7200000"/>
    <s v="Truck"/>
    <n v="72000"/>
    <m/>
    <n v="2023"/>
    <m/>
    <m/>
    <m/>
  </r>
  <r>
    <s v="WATERMELONS, SEEDLESS"/>
    <x v="11"/>
    <m/>
    <s v="CWT"/>
    <s v="RED FLESH"/>
    <x v="54"/>
    <s v="INDIANA DISTRICT"/>
    <n v="7000000"/>
    <s v="Truck"/>
    <n v="70000"/>
    <m/>
    <n v="2023"/>
    <m/>
    <m/>
    <m/>
  </r>
  <r>
    <s v="WATERMELONS, SEEDLESS"/>
    <x v="11"/>
    <m/>
    <s v="CWT"/>
    <s v="RED FLESH"/>
    <x v="84"/>
    <s v="INDIANA DISTRICT"/>
    <n v="9760000"/>
    <s v="Truck"/>
    <n v="97600"/>
    <m/>
    <n v="2023"/>
    <m/>
    <m/>
    <m/>
  </r>
  <r>
    <s v="WATERMELONS, SEEDLESS"/>
    <x v="11"/>
    <m/>
    <s v="CWT"/>
    <s v="RED FLESH"/>
    <x v="85"/>
    <s v="INDIANA DISTRICT"/>
    <n v="8240000"/>
    <s v="Truck"/>
    <n v="82400"/>
    <m/>
    <n v="2023"/>
    <m/>
    <m/>
    <m/>
  </r>
  <r>
    <s v="WATERMELONS, SEEDLESS"/>
    <x v="11"/>
    <m/>
    <s v="CWT"/>
    <s v="RED FLESH"/>
    <x v="197"/>
    <s v="INDIANA DISTRICT"/>
    <n v="8840000"/>
    <s v="Truck"/>
    <n v="88400"/>
    <m/>
    <n v="2023"/>
    <m/>
    <m/>
    <m/>
  </r>
  <r>
    <s v="WATERMELONS, SEEDLESS"/>
    <x v="11"/>
    <m/>
    <s v="CWT"/>
    <s v="RED FLESH"/>
    <x v="86"/>
    <s v="INDIANA DISTRICT"/>
    <n v="7600000"/>
    <s v="Truck"/>
    <n v="76000"/>
    <m/>
    <n v="2023"/>
    <m/>
    <m/>
    <m/>
  </r>
  <r>
    <s v="WATERMELONS, SEEDLESS"/>
    <x v="11"/>
    <m/>
    <s v="CWT"/>
    <s v="RED FLESH"/>
    <x v="87"/>
    <s v="INDIANA DISTRICT"/>
    <n v="8720000"/>
    <s v="Truck"/>
    <n v="87200"/>
    <m/>
    <n v="2023"/>
    <m/>
    <m/>
    <m/>
  </r>
  <r>
    <s v="WATERMELONS, SEEDLESS"/>
    <x v="11"/>
    <m/>
    <s v="CWT"/>
    <s v="RED FLESH"/>
    <x v="88"/>
    <s v="INDIANA DISTRICT"/>
    <n v="8480000"/>
    <s v="Truck"/>
    <n v="84800"/>
    <m/>
    <n v="2023"/>
    <m/>
    <m/>
    <m/>
  </r>
  <r>
    <s v="WATERMELONS, SEEDLESS"/>
    <x v="11"/>
    <m/>
    <s v="CWT"/>
    <s v="RED FLESH"/>
    <x v="89"/>
    <s v="INDIANA DISTRICT"/>
    <n v="7400000"/>
    <s v="Truck"/>
    <n v="74000"/>
    <m/>
    <n v="2023"/>
    <m/>
    <m/>
    <m/>
  </r>
  <r>
    <s v="WATERMELONS, SEEDLESS"/>
    <x v="11"/>
    <m/>
    <s v="CWT"/>
    <s v="RED FLESH"/>
    <x v="90"/>
    <s v="INDIANA DISTRICT"/>
    <n v="5400000"/>
    <s v="Truck"/>
    <n v="54000"/>
    <m/>
    <n v="2023"/>
    <m/>
    <m/>
    <m/>
  </r>
  <r>
    <s v="WATERMELONS, SEEDLESS"/>
    <x v="11"/>
    <m/>
    <s v="CWT"/>
    <s v="RED FLESH"/>
    <x v="152"/>
    <s v="INDIANA DISTRICT"/>
    <n v="5000000"/>
    <s v="Truck"/>
    <n v="50000"/>
    <m/>
    <n v="2023"/>
    <m/>
    <m/>
    <m/>
  </r>
  <r>
    <s v="WATERMELONS, SEEDLESS"/>
    <x v="11"/>
    <m/>
    <s v="CWT"/>
    <s v="RED FLESH"/>
    <x v="192"/>
    <s v="INDIANA DISTRICT"/>
    <n v="4400000"/>
    <s v="Truck"/>
    <n v="44000"/>
    <m/>
    <n v="2023"/>
    <m/>
    <m/>
    <m/>
  </r>
  <r>
    <s v="WATERMELONS, SEEDLESS"/>
    <x v="11"/>
    <m/>
    <s v="CWT"/>
    <s v="RED FLESH"/>
    <x v="91"/>
    <s v="INDIANA DISTRICT"/>
    <n v="8000000"/>
    <s v="Truck"/>
    <n v="80000"/>
    <m/>
    <n v="2023"/>
    <m/>
    <m/>
    <m/>
  </r>
  <r>
    <s v="WATERMELONS, SEEDLESS"/>
    <x v="11"/>
    <m/>
    <s v="CWT"/>
    <s v="RED FLESH"/>
    <x v="92"/>
    <s v="INDIANA DISTRICT"/>
    <n v="6840000"/>
    <s v="Truck"/>
    <n v="68400"/>
    <m/>
    <n v="2023"/>
    <m/>
    <m/>
    <m/>
  </r>
  <r>
    <s v="WATERMELONS, SEEDLESS"/>
    <x v="11"/>
    <m/>
    <s v="CWT"/>
    <s v="RED FLESH"/>
    <x v="93"/>
    <s v="INDIANA DISTRICT"/>
    <n v="8960000"/>
    <s v="Truck"/>
    <n v="89600"/>
    <m/>
    <n v="2023"/>
    <m/>
    <m/>
    <m/>
  </r>
  <r>
    <s v="WATERMELONS, SEEDLESS"/>
    <x v="11"/>
    <m/>
    <s v="CWT"/>
    <s v="RED FLESH"/>
    <x v="94"/>
    <s v="INDIANA DISTRICT"/>
    <n v="6800000"/>
    <s v="Truck"/>
    <n v="68000"/>
    <m/>
    <n v="2023"/>
    <m/>
    <m/>
    <m/>
  </r>
  <r>
    <s v="WATERMELONS, SEEDLESS"/>
    <x v="11"/>
    <m/>
    <s v="CWT"/>
    <s v="RED FLESH"/>
    <x v="95"/>
    <s v="INDIANA DISTRICT"/>
    <n v="6720000"/>
    <s v="Truck"/>
    <n v="67200"/>
    <m/>
    <n v="2023"/>
    <m/>
    <m/>
    <m/>
  </r>
  <r>
    <s v="WATERMELONS, SEEDLESS"/>
    <x v="11"/>
    <m/>
    <s v="CWT"/>
    <s v="RED FLESH"/>
    <x v="96"/>
    <s v="INDIANA DISTRICT"/>
    <n v="6200000"/>
    <s v="Truck"/>
    <n v="62000"/>
    <m/>
    <n v="2023"/>
    <m/>
    <m/>
    <m/>
  </r>
  <r>
    <s v="WATERMELONS, SEEDLESS"/>
    <x v="11"/>
    <m/>
    <s v="CWT"/>
    <s v="RED FLESH"/>
    <x v="198"/>
    <s v="INDIANA DISTRICT"/>
    <n v="6000000"/>
    <s v="Truck"/>
    <n v="60000"/>
    <m/>
    <n v="2023"/>
    <m/>
    <m/>
    <m/>
  </r>
  <r>
    <s v="WATERMELONS, SEEDLESS"/>
    <x v="11"/>
    <m/>
    <s v="CWT"/>
    <s v="RED FLESH"/>
    <x v="97"/>
    <s v="INDIANA DISTRICT"/>
    <n v="5320000"/>
    <s v="Truck"/>
    <n v="53200"/>
    <m/>
    <n v="2023"/>
    <m/>
    <m/>
    <m/>
  </r>
  <r>
    <s v="WATERMELONS, SEEDLESS"/>
    <x v="11"/>
    <m/>
    <s v="CWT"/>
    <s v="RED FLESH"/>
    <x v="98"/>
    <s v="INDIANA DISTRICT"/>
    <n v="5680000"/>
    <s v="Truck"/>
    <n v="56800"/>
    <m/>
    <n v="2023"/>
    <m/>
    <m/>
    <m/>
  </r>
  <r>
    <s v="WATERMELONS, SEEDLESS"/>
    <x v="11"/>
    <m/>
    <s v="CWT"/>
    <s v="RED FLESH"/>
    <x v="99"/>
    <s v="INDIANA DISTRICT"/>
    <n v="6120000"/>
    <s v="Truck"/>
    <n v="61200"/>
    <m/>
    <n v="2023"/>
    <m/>
    <m/>
    <m/>
  </r>
  <r>
    <s v="WATERMELONS, SEEDLESS"/>
    <x v="11"/>
    <m/>
    <s v="CWT"/>
    <s v="RED FLESH"/>
    <x v="100"/>
    <s v="INDIANA DISTRICT"/>
    <n v="5920000"/>
    <s v="Truck"/>
    <n v="59200"/>
    <m/>
    <n v="2023"/>
    <m/>
    <m/>
    <m/>
  </r>
  <r>
    <s v="WATERMELONS, SEEDLESS"/>
    <x v="11"/>
    <m/>
    <s v="CWT"/>
    <s v="RED FLESH"/>
    <x v="101"/>
    <s v="INDIANA DISTRICT"/>
    <n v="5640000"/>
    <s v="Truck"/>
    <n v="56400"/>
    <m/>
    <n v="2023"/>
    <m/>
    <m/>
    <m/>
  </r>
  <r>
    <s v="WATERMELONS, SEEDLESS"/>
    <x v="11"/>
    <m/>
    <s v="CWT"/>
    <s v="RED FLESH"/>
    <x v="102"/>
    <s v="INDIANA DISTRICT"/>
    <n v="5960000"/>
    <s v="Truck"/>
    <n v="59600"/>
    <m/>
    <n v="2023"/>
    <m/>
    <m/>
    <m/>
  </r>
  <r>
    <s v="WATERMELONS, SEEDLESS"/>
    <x v="11"/>
    <m/>
    <s v="CWT"/>
    <s v="RED FLESH"/>
    <x v="199"/>
    <s v="INDIANA DISTRICT"/>
    <n v="4720000"/>
    <s v="Truck"/>
    <n v="47200"/>
    <m/>
    <n v="2023"/>
    <m/>
    <m/>
    <m/>
  </r>
  <r>
    <s v="WATERMELONS, SEEDLESS"/>
    <x v="11"/>
    <m/>
    <s v="CWT"/>
    <s v="RED FLESH"/>
    <x v="103"/>
    <s v="INDIANA DISTRICT"/>
    <n v="5880000"/>
    <s v="Truck"/>
    <n v="58800"/>
    <m/>
    <n v="2023"/>
    <m/>
    <m/>
    <m/>
  </r>
  <r>
    <s v="WATERMELONS, SEEDLESS"/>
    <x v="11"/>
    <m/>
    <s v="CWT"/>
    <s v="RED FLESH"/>
    <x v="104"/>
    <s v="INDIANA DISTRICT"/>
    <n v="5240000"/>
    <s v="Truck"/>
    <n v="52400"/>
    <m/>
    <n v="2023"/>
    <m/>
    <m/>
    <m/>
  </r>
  <r>
    <s v="WATERMELONS, SEEDLESS"/>
    <x v="11"/>
    <m/>
    <s v="CWT"/>
    <s v="RED FLESH"/>
    <x v="105"/>
    <s v="INDIANA DISTRICT"/>
    <n v="6880000"/>
    <s v="Truck"/>
    <n v="68800"/>
    <m/>
    <n v="2023"/>
    <m/>
    <m/>
    <m/>
  </r>
  <r>
    <s v="WATERMELONS, SEEDLESS"/>
    <x v="11"/>
    <m/>
    <s v="CWT"/>
    <s v="RED FLESH"/>
    <x v="106"/>
    <s v="INDIANA DISTRICT"/>
    <n v="6230000"/>
    <s v="Truck"/>
    <n v="62300"/>
    <m/>
    <n v="2023"/>
    <m/>
    <m/>
    <m/>
  </r>
  <r>
    <s v="WATERMELONS, SEEDLESS"/>
    <x v="11"/>
    <m/>
    <s v="CWT"/>
    <s v="RED FLESH"/>
    <x v="107"/>
    <s v="INDIANA DISTRICT"/>
    <n v="6640000"/>
    <s v="Truck"/>
    <n v="66400"/>
    <m/>
    <n v="2023"/>
    <m/>
    <m/>
    <m/>
  </r>
  <r>
    <s v="WATERMELONS, SEEDLESS"/>
    <x v="11"/>
    <m/>
    <s v="CWT"/>
    <s v="RED FLESH"/>
    <x v="108"/>
    <s v="INDIANA DISTRICT"/>
    <n v="5320000"/>
    <s v="Truck"/>
    <n v="53200"/>
    <m/>
    <n v="2023"/>
    <m/>
    <m/>
    <m/>
  </r>
  <r>
    <s v="WATERMELONS, SEEDLESS"/>
    <x v="11"/>
    <m/>
    <s v="CWT"/>
    <s v="RED FLESH"/>
    <x v="193"/>
    <s v="INDIANA DISTRICT"/>
    <n v="4360000"/>
    <s v="Truck"/>
    <n v="43600"/>
    <m/>
    <n v="2023"/>
    <m/>
    <m/>
    <m/>
  </r>
  <r>
    <s v="WATERMELONS, SEEDLESS"/>
    <x v="11"/>
    <m/>
    <s v="CWT"/>
    <s v="RED FLESH"/>
    <x v="109"/>
    <s v="INDIANA DISTRICT"/>
    <n v="5080000"/>
    <s v="Truck"/>
    <n v="50800"/>
    <m/>
    <n v="2023"/>
    <m/>
    <m/>
    <m/>
  </r>
  <r>
    <s v="WATERMELONS, SEEDLESS"/>
    <x v="11"/>
    <m/>
    <s v="CWT"/>
    <s v="RED FLESH"/>
    <x v="110"/>
    <s v="INDIANA DISTRICT"/>
    <n v="4800000"/>
    <s v="Truck"/>
    <n v="48000"/>
    <m/>
    <n v="2023"/>
    <m/>
    <m/>
    <m/>
  </r>
  <r>
    <s v="WATERMELONS, SEEDLESS"/>
    <x v="11"/>
    <m/>
    <s v="CWT"/>
    <s v="RED FLESH"/>
    <x v="111"/>
    <s v="INDIANA DISTRICT"/>
    <n v="4960000"/>
    <s v="Truck"/>
    <n v="49600"/>
    <m/>
    <n v="2023"/>
    <m/>
    <m/>
    <m/>
  </r>
  <r>
    <s v="WATERMELONS, SEEDLESS"/>
    <x v="11"/>
    <m/>
    <s v="CWT"/>
    <s v="RED FLESH"/>
    <x v="112"/>
    <s v="INDIANA DISTRICT"/>
    <n v="5760000"/>
    <s v="Truck"/>
    <n v="57600"/>
    <m/>
    <n v="2023"/>
    <m/>
    <m/>
    <m/>
  </r>
  <r>
    <s v="WATERMELONS, SEEDLESS"/>
    <x v="11"/>
    <m/>
    <s v="CWT"/>
    <s v="RED FLESH"/>
    <x v="113"/>
    <s v="INDIANA DISTRICT"/>
    <n v="4400000"/>
    <s v="Truck"/>
    <n v="44000"/>
    <m/>
    <n v="2023"/>
    <m/>
    <m/>
    <m/>
  </r>
  <r>
    <s v="WATERMELONS, SEEDLESS"/>
    <x v="11"/>
    <m/>
    <s v="CWT"/>
    <s v="RED FLESH"/>
    <x v="114"/>
    <s v="INDIANA DISTRICT"/>
    <n v="3200000"/>
    <s v="Truck"/>
    <n v="32000"/>
    <m/>
    <n v="2023"/>
    <m/>
    <m/>
    <m/>
  </r>
  <r>
    <s v="WATERMELONS, SEEDLESS"/>
    <x v="11"/>
    <m/>
    <s v="CWT"/>
    <s v="RED FLESH"/>
    <x v="194"/>
    <s v="INDIANA DISTRICT"/>
    <n v="2600000"/>
    <s v="Truck"/>
    <n v="26000"/>
    <m/>
    <n v="2023"/>
    <m/>
    <m/>
    <m/>
  </r>
  <r>
    <s v="WATERMELONS, SEEDLESS"/>
    <x v="11"/>
    <m/>
    <s v="CWT"/>
    <s v="RED FLESH"/>
    <x v="115"/>
    <s v="INDIANA DISTRICT"/>
    <n v="2660000"/>
    <s v="Truck"/>
    <n v="26640"/>
    <m/>
    <n v="2023"/>
    <m/>
    <m/>
    <m/>
  </r>
  <r>
    <s v="WATERMELONS, SEEDLESS"/>
    <x v="11"/>
    <m/>
    <s v="CWT"/>
    <s v="RED FLESH"/>
    <x v="116"/>
    <s v="INDIANA DISTRICT"/>
    <n v="2000000"/>
    <s v="Truck"/>
    <n v="20000"/>
    <m/>
    <n v="2023"/>
    <m/>
    <m/>
    <m/>
  </r>
  <r>
    <s v="WATERMELONS, SEEDLESS"/>
    <x v="11"/>
    <m/>
    <s v="CWT"/>
    <s v="RED FLESH"/>
    <x v="117"/>
    <s v="INDIANA DISTRICT"/>
    <n v="1800000"/>
    <s v="Truck"/>
    <n v="18000"/>
    <m/>
    <n v="2023"/>
    <m/>
    <m/>
    <m/>
  </r>
  <r>
    <s v="WATERMELONS, SEEDLESS"/>
    <x v="11"/>
    <m/>
    <s v="CWT"/>
    <s v="RED FLESH"/>
    <x v="118"/>
    <s v="INDIANA DISTRICT"/>
    <n v="3000000"/>
    <s v="Truck"/>
    <n v="30000"/>
    <m/>
    <n v="2023"/>
    <m/>
    <m/>
    <m/>
  </r>
  <r>
    <s v="WATERMELONS, SEEDLESS"/>
    <x v="11"/>
    <m/>
    <s v="CWT"/>
    <s v="RED FLESH"/>
    <x v="119"/>
    <s v="INDIANA DISTRICT"/>
    <n v="160000"/>
    <s v="Truck"/>
    <n v="1600"/>
    <m/>
    <n v="2023"/>
    <m/>
    <m/>
    <m/>
  </r>
  <r>
    <s v="WATERMELONS, SEEDLESS"/>
    <x v="11"/>
    <m/>
    <s v="CWT"/>
    <s v="RED FLESH"/>
    <x v="120"/>
    <s v="INDIANA DISTRICT"/>
    <n v="1000000"/>
    <s v="Truck"/>
    <n v="10000"/>
    <m/>
    <n v="2023"/>
    <m/>
    <m/>
    <m/>
  </r>
  <r>
    <s v="WATERMELONS, SEEDLESS"/>
    <x v="11"/>
    <m/>
    <s v="CWT"/>
    <s v="RED FLESH"/>
    <x v="200"/>
    <s v="INDIANA DISTRICT"/>
    <n v="1080000"/>
    <s v="Truck"/>
    <n v="10800"/>
    <m/>
    <n v="2023"/>
    <m/>
    <m/>
    <m/>
  </r>
  <r>
    <s v="WATERMELONS, SEEDLESS"/>
    <x v="11"/>
    <m/>
    <s v="CWT"/>
    <s v="RED FLESH"/>
    <x v="121"/>
    <s v="INDIANA DISTRICT"/>
    <n v="1600000"/>
    <s v="Truck"/>
    <n v="16000"/>
    <m/>
    <n v="2023"/>
    <m/>
    <m/>
    <m/>
  </r>
  <r>
    <s v="WATERMELONS, SEEDLESS"/>
    <x v="11"/>
    <m/>
    <s v="CWT"/>
    <s v="RED FLESH"/>
    <x v="121"/>
    <s v="INDIANA DISTRICT"/>
    <n v="160000"/>
    <s v="Truck"/>
    <n v="1600"/>
    <m/>
    <n v="2023"/>
    <m/>
    <m/>
    <s v="added for 09/11/2023 on 09/12/2023"/>
  </r>
  <r>
    <s v="WATERMELONS, SEEDLESS"/>
    <x v="11"/>
    <m/>
    <s v="CWT"/>
    <s v="RED FLESH"/>
    <x v="122"/>
    <s v="INDIANA DISTRICT"/>
    <n v="1120000"/>
    <s v="Truck"/>
    <n v="11200"/>
    <m/>
    <n v="2023"/>
    <m/>
    <m/>
    <m/>
  </r>
  <r>
    <s v="WATERMELONS, SEEDLESS"/>
    <x v="11"/>
    <m/>
    <s v="CWT"/>
    <s v="RED FLESH"/>
    <x v="123"/>
    <s v="INDIANA DISTRICT"/>
    <n v="1280000"/>
    <s v="Truck"/>
    <n v="12800"/>
    <m/>
    <n v="2023"/>
    <m/>
    <m/>
    <m/>
  </r>
  <r>
    <s v="WATERMELONS, SEEDLESS"/>
    <x v="11"/>
    <m/>
    <s v="CWT"/>
    <s v="RED FLESH"/>
    <x v="124"/>
    <s v="INDIANA DISTRICT"/>
    <n v="1000000"/>
    <s v="Truck"/>
    <n v="10000"/>
    <m/>
    <n v="2023"/>
    <m/>
    <m/>
    <m/>
  </r>
  <r>
    <s v="WATERMELONS, SEEDLESS"/>
    <x v="11"/>
    <m/>
    <s v="CWT"/>
    <s v="RED FLESH"/>
    <x v="125"/>
    <s v="INDIANA DISTRICT"/>
    <n v="1200000"/>
    <s v="Truck"/>
    <n v="12000"/>
    <m/>
    <n v="2023"/>
    <m/>
    <m/>
    <m/>
  </r>
  <r>
    <s v="WATERMELONS, SEEDLESS"/>
    <x v="11"/>
    <m/>
    <s v="CWT"/>
    <s v="RED FLESH"/>
    <x v="126"/>
    <s v="INDIANA DISTRICT"/>
    <n v="800000"/>
    <s v="Truck"/>
    <n v="8000"/>
    <m/>
    <n v="2023"/>
    <m/>
    <m/>
    <m/>
  </r>
  <r>
    <s v="WATERMELONS, SEEDLESS"/>
    <x v="11"/>
    <m/>
    <s v="CWT"/>
    <s v="RED FLESH"/>
    <x v="201"/>
    <s v="INDIANA DISTRICT"/>
    <n v="560000"/>
    <s v="Truck"/>
    <n v="5600"/>
    <m/>
    <n v="2023"/>
    <m/>
    <m/>
    <m/>
  </r>
  <r>
    <s v="WATERMELONS, SEEDLESS"/>
    <x v="11"/>
    <m/>
    <s v="CWT"/>
    <s v="RED FLESH"/>
    <x v="127"/>
    <s v="INDIANA DISTRICT"/>
    <n v="1480000"/>
    <s v="Truck"/>
    <n v="14800"/>
    <m/>
    <n v="2023"/>
    <m/>
    <m/>
    <m/>
  </r>
  <r>
    <s v="WATERMELONS, SEEDLESS"/>
    <x v="11"/>
    <m/>
    <s v="CWT"/>
    <s v="RED FLESH"/>
    <x v="72"/>
    <s v="INDIANA DISTRICT"/>
    <n v="1400000"/>
    <s v="Truck"/>
    <n v="14000"/>
    <m/>
    <n v="2023"/>
    <m/>
    <m/>
    <m/>
  </r>
  <r>
    <s v="WATERMELONS, SEEDLESS"/>
    <x v="11"/>
    <m/>
    <s v="CWT"/>
    <s v="RED FLESH"/>
    <x v="128"/>
    <s v="INDIANA DISTRICT"/>
    <n v="800000"/>
    <s v="Truck"/>
    <n v="8000"/>
    <m/>
    <n v="2023"/>
    <m/>
    <m/>
    <m/>
  </r>
  <r>
    <s v="WATERMELONS, SEEDLESS"/>
    <x v="11"/>
    <m/>
    <s v="CWT"/>
    <s v="RED FLESH"/>
    <x v="129"/>
    <s v="INDIANA DISTRICT"/>
    <n v="1000000"/>
    <s v="Truck"/>
    <n v="10000"/>
    <m/>
    <n v="2023"/>
    <m/>
    <m/>
    <m/>
  </r>
  <r>
    <s v="WATERMELONS, SEEDLESS"/>
    <x v="11"/>
    <m/>
    <s v="CWT"/>
    <s v="RED FLESH"/>
    <x v="130"/>
    <s v="INDIANA DISTRICT"/>
    <n v="800000"/>
    <s v="Truck"/>
    <n v="8000"/>
    <m/>
    <n v="2023"/>
    <m/>
    <m/>
    <m/>
  </r>
  <r>
    <s v="WATERMELONS, SEEDLESS"/>
    <x v="11"/>
    <m/>
    <s v="CWT"/>
    <s v="RED FLESH"/>
    <x v="202"/>
    <s v="INDIANA DISTRICT"/>
    <n v="400000"/>
    <s v="Truck"/>
    <n v="4000"/>
    <m/>
    <n v="2023"/>
    <m/>
    <m/>
    <m/>
  </r>
  <r>
    <s v="WATERMELONS, SEEDLESS"/>
    <x v="11"/>
    <m/>
    <s v="CWT"/>
    <s v="RED FLESH"/>
    <x v="203"/>
    <s v="INDIANA DISTRICT"/>
    <n v="280000"/>
    <s v="Truck"/>
    <n v="2800"/>
    <m/>
    <n v="2023"/>
    <m/>
    <m/>
    <m/>
  </r>
  <r>
    <s v="WATERMELONS, SEEDLESS"/>
    <x v="11"/>
    <m/>
    <s v="CWT"/>
    <s v="RED FLESH"/>
    <x v="131"/>
    <s v="INDIANA DISTRICT"/>
    <n v="600000"/>
    <s v="Truck"/>
    <n v="6000"/>
    <m/>
    <n v="2023"/>
    <m/>
    <m/>
    <m/>
  </r>
  <r>
    <s v="WATERMELONS, SEEDLESS"/>
    <x v="11"/>
    <m/>
    <s v="CWT"/>
    <s v="RED FLESH"/>
    <x v="132"/>
    <s v="INDIANA DISTRICT"/>
    <n v="440000"/>
    <s v="Truck"/>
    <n v="4400"/>
    <m/>
    <n v="2023"/>
    <m/>
    <m/>
    <m/>
  </r>
  <r>
    <s v="WATERMELONS, SEEDLESS"/>
    <x v="11"/>
    <m/>
    <s v="CWT"/>
    <s v="RED FLESH"/>
    <x v="133"/>
    <s v="INDIANA DISTRICT"/>
    <n v="160000"/>
    <s v="Truck"/>
    <n v="1600"/>
    <m/>
    <n v="2023"/>
    <m/>
    <m/>
    <m/>
  </r>
  <r>
    <s v="WATERMELONS, SEEDLESS"/>
    <x v="11"/>
    <m/>
    <s v="CWT"/>
    <s v="RED FLESH"/>
    <x v="134"/>
    <s v="INDIANA DISTRICT"/>
    <n v="200000"/>
    <s v="Truck"/>
    <n v="2000"/>
    <m/>
    <n v="2023"/>
    <m/>
    <m/>
    <m/>
  </r>
  <r>
    <s v="WATERMELONS, SEEDLESS"/>
    <x v="11"/>
    <m/>
    <s v="CWT"/>
    <s v="RED FLESH"/>
    <x v="135"/>
    <s v="INDIANA DISTRICT"/>
    <n v="40000"/>
    <s v="Truck"/>
    <n v="400"/>
    <m/>
    <n v="2023"/>
    <m/>
    <m/>
    <m/>
  </r>
  <r>
    <s v="WATERMELONS, SEEDLESS"/>
    <x v="11"/>
    <m/>
    <s v="CWT"/>
    <s v="RED FLESH MINIATURE"/>
    <x v="40"/>
    <s v="INDIANA DISTRICT"/>
    <n v="180000"/>
    <s v="Truck"/>
    <n v="1760"/>
    <m/>
    <n v="2023"/>
    <m/>
    <m/>
    <m/>
  </r>
  <r>
    <s v="WATERMELONS, SEEDLESS"/>
    <x v="11"/>
    <m/>
    <s v="CWT"/>
    <s v="RED FLESH MINIATURE"/>
    <x v="41"/>
    <s v="INDIANA DISTRICT"/>
    <n v="180000"/>
    <s v="Truck"/>
    <n v="1760"/>
    <m/>
    <n v="2023"/>
    <m/>
    <m/>
    <m/>
  </r>
  <r>
    <s v="WATERMELONS, SEEDLESS"/>
    <x v="11"/>
    <m/>
    <s v="CWT"/>
    <s v="RED FLESH MINIATURE"/>
    <x v="42"/>
    <s v="INDIANA DISTRICT"/>
    <n v="260000"/>
    <s v="Truck"/>
    <n v="2640"/>
    <m/>
    <n v="2023"/>
    <m/>
    <m/>
    <m/>
  </r>
  <r>
    <s v="WATERMELONS, SEEDLESS"/>
    <x v="11"/>
    <m/>
    <s v="CWT"/>
    <s v="RED FLESH MINIATURE"/>
    <x v="43"/>
    <s v="INDIANA DISTRICT"/>
    <n v="350000"/>
    <s v="Truck"/>
    <n v="3520"/>
    <m/>
    <n v="2023"/>
    <m/>
    <m/>
    <m/>
  </r>
  <r>
    <s v="WATERMELONS, SEEDLESS"/>
    <x v="11"/>
    <m/>
    <s v="CWT"/>
    <s v="RED FLESH MINIATURE"/>
    <x v="44"/>
    <s v="INDIANA DISTRICT"/>
    <n v="440000"/>
    <s v="Truck"/>
    <n v="4400"/>
    <m/>
    <n v="2023"/>
    <m/>
    <m/>
    <m/>
  </r>
  <r>
    <s v="WATERMELONS, SEEDLESS"/>
    <x v="11"/>
    <m/>
    <s v="CWT"/>
    <s v="RED FLESH MINIATURE"/>
    <x v="287"/>
    <s v="INDIANA DISTRICT"/>
    <n v="260000"/>
    <s v="Truck"/>
    <n v="2640"/>
    <m/>
    <n v="2023"/>
    <m/>
    <m/>
    <m/>
  </r>
  <r>
    <s v="WATERMELONS, SEEDLESS"/>
    <x v="11"/>
    <m/>
    <s v="CWT"/>
    <s v="RED FLESH MINIATURE"/>
    <x v="45"/>
    <s v="INDIANA DISTRICT"/>
    <n v="700000"/>
    <s v="Truck"/>
    <n v="7040"/>
    <m/>
    <n v="2023"/>
    <m/>
    <m/>
    <m/>
  </r>
  <r>
    <s v="WATERMELONS, SEEDLESS"/>
    <x v="11"/>
    <m/>
    <s v="CWT"/>
    <s v="RED FLESH MINIATURE"/>
    <x v="46"/>
    <s v="INDIANA DISTRICT"/>
    <n v="700000"/>
    <s v="Truck"/>
    <n v="7040"/>
    <m/>
    <n v="2023"/>
    <m/>
    <m/>
    <m/>
  </r>
  <r>
    <s v="WATERMELONS, SEEDLESS"/>
    <x v="11"/>
    <m/>
    <s v="CWT"/>
    <s v="RED FLESH MINIATURE"/>
    <x v="47"/>
    <s v="INDIANA DISTRICT"/>
    <n v="970000"/>
    <s v="Truck"/>
    <n v="9680"/>
    <m/>
    <n v="2023"/>
    <m/>
    <m/>
    <m/>
  </r>
  <r>
    <s v="WATERMELONS, SEEDLESS"/>
    <x v="11"/>
    <m/>
    <s v="CWT"/>
    <s v="RED FLESH MINIATURE"/>
    <x v="48"/>
    <s v="INDIANA DISTRICT"/>
    <n v="970000"/>
    <s v="Truck"/>
    <n v="9680"/>
    <m/>
    <n v="2023"/>
    <m/>
    <m/>
    <m/>
  </r>
  <r>
    <s v="WATERMELONS, SEEDLESS"/>
    <x v="11"/>
    <m/>
    <s v="CWT"/>
    <s v="RED FLESH MINIATURE"/>
    <x v="49"/>
    <s v="INDIANA DISTRICT"/>
    <n v="1060000"/>
    <s v="Truck"/>
    <n v="10560"/>
    <m/>
    <n v="2023"/>
    <m/>
    <m/>
    <m/>
  </r>
  <r>
    <s v="WATERMELONS, SEEDLESS"/>
    <x v="11"/>
    <m/>
    <s v="CWT"/>
    <s v="RED FLESH MINIATURE"/>
    <x v="50"/>
    <s v="INDIANA DISTRICT"/>
    <n v="620000"/>
    <s v="Truck"/>
    <n v="6160"/>
    <m/>
    <n v="2023"/>
    <m/>
    <m/>
    <m/>
  </r>
  <r>
    <s v="WATERMELONS, SEEDLESS"/>
    <x v="11"/>
    <m/>
    <s v="CWT"/>
    <s v="RED FLESH MINIATURE"/>
    <x v="196"/>
    <s v="INDIANA DISTRICT"/>
    <n v="440000"/>
    <s v="Truck"/>
    <n v="4400"/>
    <m/>
    <n v="2023"/>
    <m/>
    <m/>
    <m/>
  </r>
  <r>
    <s v="WATERMELONS, SEEDLESS"/>
    <x v="11"/>
    <m/>
    <s v="CWT"/>
    <s v="RED FLESH MINIATURE"/>
    <x v="51"/>
    <s v="INDIANA DISTRICT"/>
    <n v="970000"/>
    <s v="Truck"/>
    <n v="9680"/>
    <m/>
    <n v="2023"/>
    <m/>
    <m/>
    <m/>
  </r>
  <r>
    <s v="WATERMELONS, SEEDLESS"/>
    <x v="11"/>
    <m/>
    <s v="CWT"/>
    <s v="RED FLESH MINIATURE"/>
    <x v="52"/>
    <s v="INDIANA DISTRICT"/>
    <n v="440000"/>
    <s v="Truck"/>
    <n v="4400"/>
    <m/>
    <n v="2023"/>
    <m/>
    <m/>
    <m/>
  </r>
  <r>
    <s v="WATERMELONS, SEEDLESS"/>
    <x v="11"/>
    <m/>
    <s v="CWT"/>
    <s v="RED FLESH MINIATURE"/>
    <x v="53"/>
    <s v="INDIANA DISTRICT"/>
    <n v="700000"/>
    <s v="Truck"/>
    <n v="7040"/>
    <m/>
    <n v="2023"/>
    <m/>
    <m/>
    <m/>
  </r>
  <r>
    <s v="WATERMELONS, SEEDLESS"/>
    <x v="11"/>
    <m/>
    <s v="CWT"/>
    <s v="RED FLESH MINIATURE"/>
    <x v="54"/>
    <s v="INDIANA DISTRICT"/>
    <n v="790000"/>
    <s v="Truck"/>
    <n v="7920"/>
    <m/>
    <n v="2023"/>
    <m/>
    <m/>
    <m/>
  </r>
  <r>
    <s v="WATERMELONS, SEEDLESS"/>
    <x v="11"/>
    <m/>
    <s v="CWT"/>
    <s v="RED FLESH MINIATURE"/>
    <x v="84"/>
    <s v="INDIANA DISTRICT"/>
    <n v="620000"/>
    <s v="Truck"/>
    <n v="6160"/>
    <m/>
    <n v="2023"/>
    <m/>
    <m/>
    <m/>
  </r>
  <r>
    <s v="WATERMELONS, SEEDLESS"/>
    <x v="11"/>
    <m/>
    <s v="CWT"/>
    <s v="RED FLESH MINIATURE"/>
    <x v="85"/>
    <s v="INDIANA DISTRICT"/>
    <n v="440000"/>
    <s v="Truck"/>
    <n v="4400"/>
    <m/>
    <n v="2023"/>
    <m/>
    <m/>
    <m/>
  </r>
  <r>
    <s v="WATERMELONS, SEEDLESS"/>
    <x v="11"/>
    <m/>
    <s v="CWT"/>
    <s v="RED FLESH MINIATURE"/>
    <x v="197"/>
    <s v="INDIANA DISTRICT"/>
    <n v="260000"/>
    <s v="Truck"/>
    <n v="2640"/>
    <m/>
    <n v="2023"/>
    <m/>
    <m/>
    <m/>
  </r>
  <r>
    <s v="WATERMELONS, SEEDLESS"/>
    <x v="11"/>
    <m/>
    <s v="CWT"/>
    <s v="RED FLESH MINIATURE"/>
    <x v="86"/>
    <s v="INDIANA DISTRICT"/>
    <n v="620000"/>
    <s v="Truck"/>
    <n v="6160"/>
    <m/>
    <n v="2023"/>
    <m/>
    <m/>
    <m/>
  </r>
  <r>
    <s v="WATERMELONS, SEEDLESS"/>
    <x v="11"/>
    <m/>
    <s v="CWT"/>
    <s v="RED FLESH MINIATURE"/>
    <x v="87"/>
    <s v="INDIANA DISTRICT"/>
    <n v="620000"/>
    <s v="Truck"/>
    <n v="6160"/>
    <m/>
    <n v="2023"/>
    <m/>
    <m/>
    <m/>
  </r>
  <r>
    <s v="WATERMELONS, SEEDLESS"/>
    <x v="11"/>
    <m/>
    <s v="CWT"/>
    <s v="RED FLESH MINIATURE"/>
    <x v="88"/>
    <s v="INDIANA DISTRICT"/>
    <n v="790000"/>
    <s v="Truck"/>
    <n v="7920"/>
    <m/>
    <n v="2023"/>
    <m/>
    <m/>
    <m/>
  </r>
  <r>
    <s v="WATERMELONS, SEEDLESS"/>
    <x v="11"/>
    <m/>
    <s v="CWT"/>
    <s v="RED FLESH MINIATURE"/>
    <x v="89"/>
    <s v="INDIANA DISTRICT"/>
    <n v="700000"/>
    <s v="Truck"/>
    <n v="7040"/>
    <m/>
    <n v="2023"/>
    <m/>
    <m/>
    <m/>
  </r>
  <r>
    <s v="WATERMELONS, SEEDLESS"/>
    <x v="11"/>
    <m/>
    <s v="CWT"/>
    <s v="RED FLESH MINIATURE"/>
    <x v="90"/>
    <s v="INDIANA DISTRICT"/>
    <n v="700000"/>
    <s v="Truck"/>
    <n v="7040"/>
    <m/>
    <n v="2023"/>
    <m/>
    <m/>
    <m/>
  </r>
  <r>
    <s v="WATERMELONS, SEEDLESS"/>
    <x v="11"/>
    <m/>
    <s v="CWT"/>
    <s v="RED FLESH MINIATURE"/>
    <x v="152"/>
    <s v="INDIANA DISTRICT"/>
    <n v="530000"/>
    <s v="Truck"/>
    <n v="5280"/>
    <m/>
    <n v="2023"/>
    <m/>
    <m/>
    <m/>
  </r>
  <r>
    <s v="WATERMELONS, SEEDLESS"/>
    <x v="11"/>
    <m/>
    <s v="CWT"/>
    <s v="RED FLESH MINIATURE"/>
    <x v="192"/>
    <s v="INDIANA DISTRICT"/>
    <n v="530000"/>
    <s v="Truck"/>
    <n v="5280"/>
    <m/>
    <n v="2023"/>
    <m/>
    <m/>
    <m/>
  </r>
  <r>
    <s v="WATERMELONS, SEEDLESS"/>
    <x v="11"/>
    <m/>
    <s v="CWT"/>
    <s v="RED FLESH MINIATURE"/>
    <x v="91"/>
    <s v="INDIANA DISTRICT"/>
    <n v="700000"/>
    <s v="Truck"/>
    <n v="7040"/>
    <m/>
    <n v="2023"/>
    <m/>
    <m/>
    <m/>
  </r>
  <r>
    <s v="WATERMELONS, SEEDLESS"/>
    <x v="11"/>
    <m/>
    <s v="CWT"/>
    <s v="RED FLESH MINIATURE"/>
    <x v="92"/>
    <s v="INDIANA DISTRICT"/>
    <n v="790000"/>
    <s v="Truck"/>
    <n v="7920"/>
    <m/>
    <n v="2023"/>
    <m/>
    <m/>
    <m/>
  </r>
  <r>
    <s v="WATERMELONS, SEEDLESS"/>
    <x v="11"/>
    <m/>
    <s v="CWT"/>
    <s v="RED FLESH MINIATURE"/>
    <x v="93"/>
    <s v="INDIANA DISTRICT"/>
    <n v="970000"/>
    <s v="Truck"/>
    <n v="9680"/>
    <m/>
    <n v="2023"/>
    <m/>
    <m/>
    <m/>
  </r>
  <r>
    <s v="WATERMELONS, SEEDLESS"/>
    <x v="11"/>
    <m/>
    <s v="CWT"/>
    <s v="RED FLESH MINIATURE"/>
    <x v="94"/>
    <s v="INDIANA DISTRICT"/>
    <n v="620000"/>
    <s v="Truck"/>
    <n v="6160"/>
    <m/>
    <n v="2023"/>
    <m/>
    <m/>
    <m/>
  </r>
  <r>
    <s v="WATERMELONS, SEEDLESS"/>
    <x v="11"/>
    <m/>
    <s v="CWT"/>
    <s v="RED FLESH MINIATURE"/>
    <x v="95"/>
    <s v="INDIANA DISTRICT"/>
    <n v="1230000"/>
    <s v="Truck"/>
    <n v="12320"/>
    <m/>
    <n v="2023"/>
    <m/>
    <m/>
    <m/>
  </r>
  <r>
    <s v="WATERMELONS, SEEDLESS"/>
    <x v="11"/>
    <m/>
    <s v="CWT"/>
    <s v="RED FLESH MINIATURE"/>
    <x v="96"/>
    <s v="INDIANA DISTRICT"/>
    <n v="1060000"/>
    <s v="Truck"/>
    <n v="10560"/>
    <m/>
    <n v="2023"/>
    <m/>
    <m/>
    <m/>
  </r>
  <r>
    <s v="WATERMELONS, SEEDLESS"/>
    <x v="11"/>
    <m/>
    <s v="CWT"/>
    <s v="RED FLESH MINIATURE"/>
    <x v="198"/>
    <s v="INDIANA DISTRICT"/>
    <n v="350000"/>
    <s v="Truck"/>
    <n v="3520"/>
    <m/>
    <n v="2023"/>
    <m/>
    <m/>
    <m/>
  </r>
  <r>
    <s v="WATERMELONS, SEEDLESS"/>
    <x v="11"/>
    <m/>
    <s v="CWT"/>
    <s v="RED FLESH MINIATURE"/>
    <x v="97"/>
    <s v="INDIANA DISTRICT"/>
    <n v="700000"/>
    <s v="Truck"/>
    <n v="7040"/>
    <m/>
    <n v="2023"/>
    <m/>
    <m/>
    <m/>
  </r>
  <r>
    <s v="WATERMELONS, SEEDLESS"/>
    <x v="11"/>
    <m/>
    <s v="CWT"/>
    <s v="RED FLESH MINIATURE"/>
    <x v="98"/>
    <s v="INDIANA DISTRICT"/>
    <n v="700000"/>
    <s v="Truck"/>
    <n v="7040"/>
    <m/>
    <n v="2023"/>
    <m/>
    <m/>
    <m/>
  </r>
  <r>
    <s v="WATERMELONS, SEEDLESS"/>
    <x v="11"/>
    <m/>
    <s v="CWT"/>
    <s v="RED FLESH MINIATURE"/>
    <x v="99"/>
    <s v="INDIANA DISTRICT"/>
    <n v="790000"/>
    <s v="Truck"/>
    <n v="7920"/>
    <m/>
    <n v="2023"/>
    <m/>
    <m/>
    <m/>
  </r>
  <r>
    <s v="WATERMELONS, SEEDLESS"/>
    <x v="11"/>
    <m/>
    <s v="CWT"/>
    <s v="RED FLESH MINIATURE"/>
    <x v="100"/>
    <s v="INDIANA DISTRICT"/>
    <n v="970000"/>
    <s v="Truck"/>
    <n v="9680"/>
    <m/>
    <n v="2023"/>
    <m/>
    <m/>
    <m/>
  </r>
  <r>
    <s v="WATERMELONS, SEEDLESS"/>
    <x v="11"/>
    <m/>
    <s v="CWT"/>
    <s v="RED FLESH MINIATURE"/>
    <x v="101"/>
    <s v="INDIANA DISTRICT"/>
    <n v="1320000"/>
    <s v="Truck"/>
    <n v="13200"/>
    <m/>
    <n v="2023"/>
    <m/>
    <m/>
    <m/>
  </r>
  <r>
    <s v="WATERMELONS, SEEDLESS"/>
    <x v="11"/>
    <m/>
    <s v="CWT"/>
    <s v="RED FLESH MINIATURE"/>
    <x v="102"/>
    <s v="INDIANA DISTRICT"/>
    <n v="620000"/>
    <s v="Truck"/>
    <n v="6160"/>
    <m/>
    <n v="2023"/>
    <m/>
    <m/>
    <m/>
  </r>
  <r>
    <s v="WATERMELONS, SEEDLESS"/>
    <x v="11"/>
    <m/>
    <s v="CWT"/>
    <s v="RED FLESH MINIATURE"/>
    <x v="199"/>
    <s v="INDIANA DISTRICT"/>
    <n v="350000"/>
    <s v="Truck"/>
    <n v="3520"/>
    <m/>
    <n v="2023"/>
    <m/>
    <m/>
    <m/>
  </r>
  <r>
    <s v="WATERMELONS, SEEDLESS"/>
    <x v="11"/>
    <m/>
    <s v="CWT"/>
    <s v="RED FLESH MINIATURE"/>
    <x v="103"/>
    <s v="INDIANA DISTRICT"/>
    <n v="620000"/>
    <s v="Truck"/>
    <n v="6160"/>
    <m/>
    <n v="2023"/>
    <m/>
    <m/>
    <m/>
  </r>
  <r>
    <s v="WATERMELONS, SEEDLESS"/>
    <x v="11"/>
    <m/>
    <s v="CWT"/>
    <s v="RED FLESH MINIATURE"/>
    <x v="104"/>
    <s v="INDIANA DISTRICT"/>
    <n v="1060000"/>
    <s v="Truck"/>
    <n v="10560"/>
    <m/>
    <n v="2023"/>
    <m/>
    <m/>
    <m/>
  </r>
  <r>
    <s v="WATERMELONS, SEEDLESS"/>
    <x v="11"/>
    <m/>
    <s v="CWT"/>
    <s v="RED FLESH MINIATURE"/>
    <x v="105"/>
    <s v="INDIANA DISTRICT"/>
    <n v="700000"/>
    <s v="Truck"/>
    <n v="7040"/>
    <m/>
    <n v="2023"/>
    <m/>
    <m/>
    <m/>
  </r>
  <r>
    <s v="WATERMELONS, SEEDLESS"/>
    <x v="11"/>
    <m/>
    <s v="CWT"/>
    <s v="RED FLESH MINIATURE"/>
    <x v="106"/>
    <s v="INDIANA DISTRICT"/>
    <n v="790000"/>
    <s v="Truck"/>
    <n v="7920"/>
    <m/>
    <n v="2023"/>
    <m/>
    <m/>
    <m/>
  </r>
  <r>
    <s v="WATERMELONS, SEEDLESS"/>
    <x v="11"/>
    <m/>
    <s v="CWT"/>
    <s v="RED FLESH MINIATURE"/>
    <x v="107"/>
    <s v="INDIANA DISTRICT"/>
    <n v="970000"/>
    <s v="Truck"/>
    <n v="9680"/>
    <m/>
    <n v="2023"/>
    <m/>
    <m/>
    <m/>
  </r>
  <r>
    <s v="WATERMELONS, SEEDLESS"/>
    <x v="11"/>
    <m/>
    <s v="CWT"/>
    <s v="RED FLESH MINIATURE"/>
    <x v="108"/>
    <s v="INDIANA DISTRICT"/>
    <n v="700000"/>
    <s v="Truck"/>
    <n v="7040"/>
    <m/>
    <n v="2023"/>
    <m/>
    <m/>
    <m/>
  </r>
  <r>
    <s v="WATERMELONS, SEEDLESS"/>
    <x v="11"/>
    <m/>
    <s v="CWT"/>
    <s v="RED FLESH MINIATURE"/>
    <x v="193"/>
    <s v="INDIANA DISTRICT"/>
    <n v="350000"/>
    <s v="Truck"/>
    <n v="3520"/>
    <m/>
    <n v="2023"/>
    <m/>
    <m/>
    <m/>
  </r>
  <r>
    <s v="WATERMELONS, SEEDLESS"/>
    <x v="11"/>
    <m/>
    <s v="CWT"/>
    <s v="RED FLESH MINIATURE"/>
    <x v="109"/>
    <s v="INDIANA DISTRICT"/>
    <n v="700000"/>
    <s v="Truck"/>
    <n v="7040"/>
    <m/>
    <n v="2023"/>
    <m/>
    <m/>
    <m/>
  </r>
  <r>
    <s v="WATERMELONS, SEEDLESS"/>
    <x v="11"/>
    <m/>
    <s v="CWT"/>
    <s v="RED FLESH MINIATURE"/>
    <x v="110"/>
    <s v="INDIANA DISTRICT"/>
    <n v="700000"/>
    <s v="Truck"/>
    <n v="7040"/>
    <m/>
    <n v="2023"/>
    <m/>
    <m/>
    <m/>
  </r>
  <r>
    <s v="WATERMELONS, SEEDLESS"/>
    <x v="11"/>
    <m/>
    <s v="CWT"/>
    <s v="RED FLESH MINIATURE"/>
    <x v="111"/>
    <s v="INDIANA DISTRICT"/>
    <n v="620000"/>
    <s v="Truck"/>
    <n v="6160"/>
    <m/>
    <n v="2023"/>
    <m/>
    <m/>
    <m/>
  </r>
  <r>
    <s v="WATERMELONS, SEEDLESS"/>
    <x v="11"/>
    <m/>
    <s v="CWT"/>
    <s v="RED FLESH MINIATURE"/>
    <x v="112"/>
    <s v="INDIANA DISTRICT"/>
    <n v="700000"/>
    <s v="Truck"/>
    <n v="7040"/>
    <m/>
    <n v="2023"/>
    <m/>
    <m/>
    <m/>
  </r>
  <r>
    <s v="WATERMELONS, SEEDLESS"/>
    <x v="11"/>
    <m/>
    <s v="CWT"/>
    <s v="RED FLESH MINIATURE"/>
    <x v="113"/>
    <s v="INDIANA DISTRICT"/>
    <n v="620000"/>
    <s v="Truck"/>
    <n v="6160"/>
    <m/>
    <n v="2023"/>
    <m/>
    <m/>
    <m/>
  </r>
  <r>
    <s v="WATERMELONS, SEEDLESS"/>
    <x v="11"/>
    <m/>
    <s v="CWT"/>
    <s v="RED FLESH MINIATURE"/>
    <x v="114"/>
    <s v="INDIANA DISTRICT"/>
    <n v="620000"/>
    <s v="Truck"/>
    <n v="6160"/>
    <m/>
    <n v="2023"/>
    <m/>
    <m/>
    <m/>
  </r>
  <r>
    <s v="WATERMELONS, SEEDLESS"/>
    <x v="11"/>
    <m/>
    <s v="CWT"/>
    <s v="RED FLESH MINIATURE"/>
    <x v="194"/>
    <s v="INDIANA DISTRICT"/>
    <n v="260000"/>
    <s v="Truck"/>
    <n v="2640"/>
    <m/>
    <n v="2023"/>
    <m/>
    <m/>
    <m/>
  </r>
  <r>
    <s v="WATERMELONS, SEEDLESS"/>
    <x v="11"/>
    <m/>
    <s v="CWT"/>
    <s v="RED FLESH MINIATURE"/>
    <x v="116"/>
    <s v="INDIANA DISTRICT"/>
    <n v="700000"/>
    <s v="Truck"/>
    <n v="7040"/>
    <m/>
    <n v="2023"/>
    <m/>
    <m/>
    <m/>
  </r>
  <r>
    <s v="WATERMELONS, SEEDLESS"/>
    <x v="11"/>
    <m/>
    <s v="CWT"/>
    <s v="RED FLESH MINIATURE"/>
    <x v="117"/>
    <s v="INDIANA DISTRICT"/>
    <n v="700000"/>
    <s v="Truck"/>
    <n v="7040"/>
    <m/>
    <n v="2023"/>
    <m/>
    <m/>
    <m/>
  </r>
  <r>
    <s v="WATERMELONS, SEEDLESS"/>
    <x v="11"/>
    <m/>
    <s v="CWT"/>
    <s v="RED FLESH MINIATURE"/>
    <x v="118"/>
    <s v="INDIANA DISTRICT"/>
    <n v="620000"/>
    <s v="Truck"/>
    <n v="6160"/>
    <m/>
    <n v="2023"/>
    <m/>
    <m/>
    <m/>
  </r>
  <r>
    <s v="WATERMELONS, SEEDLESS"/>
    <x v="11"/>
    <m/>
    <s v="CWT"/>
    <s v="RED FLESH MINIATURE"/>
    <x v="119"/>
    <s v="INDIANA DISTRICT"/>
    <n v="440000"/>
    <s v="Truck"/>
    <n v="4400"/>
    <m/>
    <n v="2023"/>
    <m/>
    <m/>
    <m/>
  </r>
  <r>
    <s v="WATERMELONS, SEEDLESS"/>
    <x v="11"/>
    <m/>
    <s v="CWT"/>
    <s v="RED FLESH MINIATURE"/>
    <x v="120"/>
    <s v="INDIANA DISTRICT"/>
    <n v="350000"/>
    <s v="Truck"/>
    <n v="3520"/>
    <m/>
    <n v="2023"/>
    <m/>
    <m/>
    <m/>
  </r>
  <r>
    <s v="WATERMELONS, SEEDLESS"/>
    <x v="11"/>
    <m/>
    <s v="CWT"/>
    <s v="RED FLESH MINIATURE"/>
    <x v="121"/>
    <s v="INDIANA DISTRICT"/>
    <n v="620000"/>
    <s v="Truck"/>
    <n v="6160"/>
    <m/>
    <n v="2023"/>
    <m/>
    <m/>
    <m/>
  </r>
  <r>
    <s v="WATERMELONS, SEEDLESS"/>
    <x v="11"/>
    <m/>
    <s v="CWT"/>
    <s v="RED FLESH MINIATURE"/>
    <x v="121"/>
    <s v="INDIANA DISTRICT"/>
    <n v="180000"/>
    <s v="Truck"/>
    <n v="1760"/>
    <m/>
    <n v="2023"/>
    <m/>
    <m/>
    <s v="added for 09/11/2023 on 09/12/2023"/>
  </r>
  <r>
    <s v="WATERMELONS, SEEDLESS"/>
    <x v="11"/>
    <m/>
    <s v="CWT"/>
    <s v="RED FLESH MINIATURE"/>
    <x v="122"/>
    <s v="INDIANA DISTRICT"/>
    <n v="350000"/>
    <s v="Truck"/>
    <n v="3520"/>
    <m/>
    <n v="2023"/>
    <m/>
    <m/>
    <m/>
  </r>
  <r>
    <s v="WATERMELONS, SEEDLESS"/>
    <x v="11"/>
    <m/>
    <s v="CWT"/>
    <s v="RED FLESH MINIATURE"/>
    <x v="123"/>
    <s v="INDIANA DISTRICT"/>
    <n v="440000"/>
    <s v="Truck"/>
    <n v="4400"/>
    <m/>
    <n v="2023"/>
    <m/>
    <m/>
    <m/>
  </r>
  <r>
    <s v="WATERMELONS, SEEDLESS"/>
    <x v="11"/>
    <m/>
    <s v="CWT"/>
    <s v="RED FLESH MINIATURE"/>
    <x v="124"/>
    <s v="INDIANA DISTRICT"/>
    <n v="350000"/>
    <s v="Truck"/>
    <n v="3520"/>
    <m/>
    <n v="2023"/>
    <m/>
    <m/>
    <m/>
  </r>
  <r>
    <s v="WATERMELONS, SEEDLESS"/>
    <x v="11"/>
    <m/>
    <s v="CWT"/>
    <s v="RED FLESH MINIATURE"/>
    <x v="125"/>
    <s v="INDIANA DISTRICT"/>
    <n v="620000"/>
    <s v="Truck"/>
    <n v="6160"/>
    <m/>
    <n v="2023"/>
    <m/>
    <m/>
    <m/>
  </r>
  <r>
    <s v="WATERMELONS, SEEDLESS"/>
    <x v="11"/>
    <m/>
    <s v="CWT"/>
    <s v="RED FLESH MINIATURE"/>
    <x v="126"/>
    <s v="INDIANA DISTRICT"/>
    <n v="530000"/>
    <s v="Truck"/>
    <n v="5280"/>
    <m/>
    <n v="2023"/>
    <m/>
    <m/>
    <m/>
  </r>
  <r>
    <s v="WATERMELONS, SEEDLESS"/>
    <x v="11"/>
    <m/>
    <s v="CWT"/>
    <s v="RED FLESH MINIATURE"/>
    <x v="127"/>
    <s v="INDIANA DISTRICT"/>
    <n v="700000"/>
    <s v="Truck"/>
    <n v="7040"/>
    <m/>
    <n v="2023"/>
    <m/>
    <m/>
    <m/>
  </r>
  <r>
    <s v="WATERMELONS, SEEDLESS"/>
    <x v="11"/>
    <m/>
    <s v="CWT"/>
    <s v="RED FLESH MINIATURE"/>
    <x v="72"/>
    <s v="INDIANA DISTRICT"/>
    <n v="620000"/>
    <s v="Truck"/>
    <n v="6160"/>
    <m/>
    <n v="2023"/>
    <m/>
    <m/>
    <m/>
  </r>
  <r>
    <s v="WATERMELONS, SEEDLESS"/>
    <x v="11"/>
    <m/>
    <s v="CWT"/>
    <s v="RED FLESH MINIATURE"/>
    <x v="128"/>
    <s v="INDIANA DISTRICT"/>
    <n v="700000"/>
    <s v="Truck"/>
    <n v="7040"/>
    <m/>
    <n v="2023"/>
    <m/>
    <m/>
    <m/>
  </r>
  <r>
    <s v="WATERMELONS, SEEDLESS"/>
    <x v="11"/>
    <m/>
    <s v="CWT"/>
    <s v="RED FLESH MINIATURE"/>
    <x v="129"/>
    <s v="INDIANA DISTRICT"/>
    <n v="700000"/>
    <s v="Truck"/>
    <n v="7040"/>
    <m/>
    <n v="2023"/>
    <m/>
    <m/>
    <m/>
  </r>
  <r>
    <s v="WATERMELONS, SEEDLESS"/>
    <x v="11"/>
    <m/>
    <s v="CWT"/>
    <s v="RED FLESH MINIATURE"/>
    <x v="130"/>
    <s v="INDIANA DISTRICT"/>
    <n v="700000"/>
    <s v="Truck"/>
    <n v="7040"/>
    <m/>
    <n v="2023"/>
    <m/>
    <m/>
    <m/>
  </r>
  <r>
    <s v="WATERMELONS, SEEDLESS"/>
    <x v="11"/>
    <m/>
    <s v="CWT"/>
    <s v="RED FLESH MINIATURE"/>
    <x v="202"/>
    <s v="INDIANA DISTRICT"/>
    <n v="620000"/>
    <s v="Truck"/>
    <n v="6160"/>
    <m/>
    <n v="2023"/>
    <m/>
    <m/>
    <m/>
  </r>
  <r>
    <s v="WATERMELONS, SEEDLESS"/>
    <x v="11"/>
    <m/>
    <s v="CWT"/>
    <s v="RED FLESH MINIATURE"/>
    <x v="203"/>
    <s v="INDIANA DISTRICT"/>
    <n v="260000"/>
    <s v="Truck"/>
    <n v="2640"/>
    <m/>
    <n v="2023"/>
    <m/>
    <m/>
    <m/>
  </r>
  <r>
    <s v="WATERMELONS, SEEDLESS"/>
    <x v="11"/>
    <m/>
    <s v="CWT"/>
    <s v="RED FLESH MINIATURE"/>
    <x v="131"/>
    <s v="INDIANA DISTRICT"/>
    <n v="700000"/>
    <s v="Truck"/>
    <n v="7040"/>
    <m/>
    <n v="2023"/>
    <m/>
    <m/>
    <m/>
  </r>
  <r>
    <s v="WATERMELONS, SEEDLESS"/>
    <x v="11"/>
    <m/>
    <s v="CWT"/>
    <s v="RED FLESH MINIATURE"/>
    <x v="132"/>
    <s v="INDIANA DISTRICT"/>
    <n v="620000"/>
    <s v="Truck"/>
    <n v="6160"/>
    <m/>
    <n v="2023"/>
    <m/>
    <m/>
    <m/>
  </r>
  <r>
    <s v="WATERMELONS, SEEDLESS"/>
    <x v="11"/>
    <m/>
    <s v="CWT"/>
    <s v="RED FLESH MINIATURE"/>
    <x v="133"/>
    <s v="INDIANA DISTRICT"/>
    <n v="260000"/>
    <s v="Truck"/>
    <n v="2640"/>
    <m/>
    <n v="2023"/>
    <m/>
    <m/>
    <m/>
  </r>
  <r>
    <s v="WATERMELONS, SEEDLESS"/>
    <x v="11"/>
    <m/>
    <s v="CWT"/>
    <s v="RED FLESH MINIATURE"/>
    <x v="134"/>
    <s v="INDIANA DISTRICT"/>
    <n v="260000"/>
    <s v="Truck"/>
    <n v="2640"/>
    <m/>
    <n v="2023"/>
    <m/>
    <m/>
    <m/>
  </r>
  <r>
    <s v="WATERMELONS, SEEDLESS"/>
    <x v="11"/>
    <m/>
    <s v="CWT"/>
    <s v="RED FLESH MINIATURE"/>
    <x v="135"/>
    <s v="INDIANA DISTRICT"/>
    <n v="260000"/>
    <s v="Truck"/>
    <n v="2640"/>
    <m/>
    <n v="2023"/>
    <m/>
    <m/>
    <m/>
  </r>
  <r>
    <s v="WATERMELONS, SEEDLESS"/>
    <x v="11"/>
    <m/>
    <s v="CWT"/>
    <s v="RED FLESH MINIATURE"/>
    <x v="137"/>
    <s v="INDIANA DISTRICT"/>
    <n v="180000"/>
    <s v="Truck"/>
    <n v="1760"/>
    <m/>
    <n v="2023"/>
    <m/>
    <m/>
    <m/>
  </r>
  <r>
    <s v="WATERMELONS, SEEDED"/>
    <x v="12"/>
    <m/>
    <s v="CWT"/>
    <s v="RED FLESH"/>
    <x v="49"/>
    <s v="MARYLAND DISTRICT"/>
    <n v="40000"/>
    <s v="Truck"/>
    <n v="400"/>
    <m/>
    <n v="2023"/>
    <m/>
    <m/>
    <m/>
  </r>
  <r>
    <s v="WATERMELONS, SEEDED"/>
    <x v="12"/>
    <m/>
    <s v="CWT"/>
    <s v="RED FLESH"/>
    <x v="51"/>
    <s v="MARYLAND DISTRICT"/>
    <n v="20000"/>
    <s v="Truck"/>
    <n v="200"/>
    <m/>
    <n v="2023"/>
    <m/>
    <m/>
    <m/>
  </r>
  <r>
    <s v="WATERMELONS, SEEDED"/>
    <x v="12"/>
    <m/>
    <s v="CWT"/>
    <s v="RED FLESH"/>
    <x v="52"/>
    <s v="MARYLAND DISTRICT"/>
    <n v="20000"/>
    <s v="Truck"/>
    <n v="200"/>
    <m/>
    <n v="2023"/>
    <m/>
    <m/>
    <m/>
  </r>
  <r>
    <s v="WATERMELONS, SEEDED"/>
    <x v="12"/>
    <m/>
    <s v="CWT"/>
    <s v="RED FLESH"/>
    <x v="85"/>
    <s v="MARYLAND DISTRICT"/>
    <n v="40000"/>
    <s v="Truck"/>
    <n v="400"/>
    <m/>
    <n v="2023"/>
    <m/>
    <m/>
    <m/>
  </r>
  <r>
    <s v="WATERMELONS, SEEDED"/>
    <x v="12"/>
    <m/>
    <s v="CWT"/>
    <s v="RED FLESH"/>
    <x v="88"/>
    <s v="MARYLAND DISTRICT"/>
    <n v="40000"/>
    <s v="Truck"/>
    <n v="400"/>
    <m/>
    <n v="2023"/>
    <m/>
    <m/>
    <m/>
  </r>
  <r>
    <s v="WATERMELONS, SEEDED"/>
    <x v="12"/>
    <m/>
    <s v="CWT"/>
    <s v="RED FLESH"/>
    <x v="90"/>
    <s v="MARYLAND DISTRICT"/>
    <n v="60000"/>
    <s v="Truck"/>
    <n v="600"/>
    <m/>
    <n v="2023"/>
    <m/>
    <m/>
    <m/>
  </r>
  <r>
    <s v="WATERMELONS, SEEDED"/>
    <x v="12"/>
    <m/>
    <s v="CWT"/>
    <s v="RED FLESH"/>
    <x v="152"/>
    <s v="MARYLAND DISTRICT"/>
    <n v="40000"/>
    <s v="Truck"/>
    <n v="400"/>
    <m/>
    <n v="2023"/>
    <m/>
    <m/>
    <m/>
  </r>
  <r>
    <s v="WATERMELONS, SEEDED"/>
    <x v="12"/>
    <m/>
    <s v="CWT"/>
    <s v="RED FLESH"/>
    <x v="91"/>
    <s v="MARYLAND DISTRICT"/>
    <n v="60000"/>
    <s v="Truck"/>
    <n v="600"/>
    <m/>
    <n v="2023"/>
    <m/>
    <m/>
    <m/>
  </r>
  <r>
    <s v="WATERMELONS, SEEDED"/>
    <x v="12"/>
    <m/>
    <s v="CWT"/>
    <s v="RED FLESH"/>
    <x v="92"/>
    <s v="MARYLAND DISTRICT"/>
    <n v="40000"/>
    <s v="Truck"/>
    <n v="400"/>
    <m/>
    <n v="2023"/>
    <m/>
    <m/>
    <m/>
  </r>
  <r>
    <s v="WATERMELONS, SEEDED"/>
    <x v="12"/>
    <m/>
    <s v="CWT"/>
    <s v="RED FLESH"/>
    <x v="93"/>
    <s v="MARYLAND DISTRICT"/>
    <n v="40000"/>
    <s v="Truck"/>
    <n v="400"/>
    <m/>
    <n v="2023"/>
    <m/>
    <m/>
    <m/>
  </r>
  <r>
    <s v="WATERMELONS, SEEDED"/>
    <x v="12"/>
    <m/>
    <s v="CWT"/>
    <s v="RED FLESH"/>
    <x v="104"/>
    <s v="MARYLAND DISTRICT"/>
    <n v="40000"/>
    <s v="Truck"/>
    <n v="400"/>
    <m/>
    <n v="2023"/>
    <m/>
    <m/>
    <m/>
  </r>
  <r>
    <s v="WATERMELONS, SEEDED"/>
    <x v="12"/>
    <m/>
    <s v="CWT"/>
    <s v="RED FLESH"/>
    <x v="105"/>
    <s v="MARYLAND DISTRICT"/>
    <n v="40000"/>
    <s v="Truck"/>
    <n v="400"/>
    <m/>
    <n v="2023"/>
    <m/>
    <m/>
    <m/>
  </r>
  <r>
    <s v="WATERMELONS, SEEDED"/>
    <x v="12"/>
    <m/>
    <s v="CWT"/>
    <s v="RED FLESH"/>
    <x v="113"/>
    <s v="MARYLAND DISTRICT"/>
    <n v="40000"/>
    <s v="Truck"/>
    <n v="400"/>
    <m/>
    <n v="2023"/>
    <m/>
    <m/>
    <m/>
  </r>
  <r>
    <s v="WATERMELONS, SEEDED"/>
    <x v="12"/>
    <m/>
    <s v="CWT"/>
    <s v="RED FLESH"/>
    <x v="114"/>
    <s v="MARYLAND DISTRICT"/>
    <n v="40000"/>
    <s v="Truck"/>
    <n v="400"/>
    <m/>
    <n v="2023"/>
    <m/>
    <m/>
    <m/>
  </r>
  <r>
    <s v="WATERMELONS, SEEDLESS"/>
    <x v="12"/>
    <m/>
    <s v="CWT"/>
    <s v="RED FLESH"/>
    <x v="45"/>
    <s v="MARYLAND DISTRICT"/>
    <n v="160000"/>
    <s v="Truck"/>
    <n v="1600"/>
    <m/>
    <n v="2023"/>
    <m/>
    <m/>
    <m/>
  </r>
  <r>
    <s v="WATERMELONS, SEEDLESS"/>
    <x v="12"/>
    <m/>
    <s v="CWT"/>
    <s v="RED FLESH"/>
    <x v="46"/>
    <s v="MARYLAND DISTRICT"/>
    <n v="160000"/>
    <s v="Truck"/>
    <n v="1600"/>
    <m/>
    <n v="2023"/>
    <m/>
    <m/>
    <m/>
  </r>
  <r>
    <s v="WATERMELONS, SEEDLESS"/>
    <x v="12"/>
    <m/>
    <s v="CWT"/>
    <s v="RED FLESH"/>
    <x v="47"/>
    <s v="MARYLAND DISTRICT"/>
    <n v="140000"/>
    <s v="Truck"/>
    <n v="1400"/>
    <m/>
    <n v="2023"/>
    <m/>
    <m/>
    <m/>
  </r>
  <r>
    <s v="WATERMELONS, SEEDLESS"/>
    <x v="12"/>
    <m/>
    <s v="CWT"/>
    <s v="RED FLESH"/>
    <x v="48"/>
    <s v="MARYLAND DISTRICT"/>
    <n v="120000"/>
    <s v="Truck"/>
    <n v="1200"/>
    <m/>
    <n v="2023"/>
    <m/>
    <m/>
    <m/>
  </r>
  <r>
    <s v="WATERMELONS, SEEDLESS"/>
    <x v="12"/>
    <m/>
    <s v="CWT"/>
    <s v="RED FLESH"/>
    <x v="49"/>
    <s v="MARYLAND DISTRICT"/>
    <n v="400000"/>
    <s v="Truck"/>
    <n v="4000"/>
    <m/>
    <n v="2023"/>
    <m/>
    <m/>
    <m/>
  </r>
  <r>
    <s v="WATERMELONS, SEEDLESS"/>
    <x v="12"/>
    <m/>
    <s v="CWT"/>
    <s v="RED FLESH"/>
    <x v="50"/>
    <s v="MARYLAND DISTRICT"/>
    <n v="320000"/>
    <s v="Truck"/>
    <n v="3200"/>
    <m/>
    <n v="2023"/>
    <m/>
    <m/>
    <m/>
  </r>
  <r>
    <s v="WATERMELONS, SEEDLESS"/>
    <x v="12"/>
    <m/>
    <s v="CWT"/>
    <s v="RED FLESH"/>
    <x v="196"/>
    <s v="MARYLAND DISTRICT"/>
    <n v="200000"/>
    <s v="Truck"/>
    <n v="2000"/>
    <m/>
    <n v="2023"/>
    <m/>
    <m/>
    <m/>
  </r>
  <r>
    <s v="WATERMELONS, SEEDLESS"/>
    <x v="12"/>
    <m/>
    <s v="CWT"/>
    <s v="RED FLESH"/>
    <x v="51"/>
    <s v="MARYLAND DISTRICT"/>
    <n v="340000"/>
    <s v="Truck"/>
    <n v="3400"/>
    <m/>
    <n v="2023"/>
    <m/>
    <m/>
    <m/>
  </r>
  <r>
    <s v="WATERMELONS, SEEDLESS"/>
    <x v="12"/>
    <m/>
    <s v="CWT"/>
    <s v="RED FLESH"/>
    <x v="52"/>
    <s v="MARYLAND DISTRICT"/>
    <n v="420000"/>
    <s v="Truck"/>
    <n v="4200"/>
    <m/>
    <n v="2023"/>
    <m/>
    <m/>
    <m/>
  </r>
  <r>
    <s v="WATERMELONS, SEEDLESS"/>
    <x v="12"/>
    <m/>
    <s v="CWT"/>
    <s v="RED FLESH"/>
    <x v="53"/>
    <s v="MARYLAND DISTRICT"/>
    <n v="760000"/>
    <s v="Truck"/>
    <n v="7600"/>
    <m/>
    <n v="2023"/>
    <m/>
    <m/>
    <m/>
  </r>
  <r>
    <s v="WATERMELONS, SEEDLESS"/>
    <x v="12"/>
    <m/>
    <s v="CWT"/>
    <s v="RED FLESH"/>
    <x v="54"/>
    <s v="MARYLAND DISTRICT"/>
    <n v="640000"/>
    <s v="Truck"/>
    <n v="6400"/>
    <m/>
    <n v="2023"/>
    <m/>
    <m/>
    <m/>
  </r>
  <r>
    <s v="WATERMELONS, SEEDLESS"/>
    <x v="12"/>
    <m/>
    <s v="CWT"/>
    <s v="RED FLESH"/>
    <x v="84"/>
    <s v="MARYLAND DISTRICT"/>
    <n v="1480000"/>
    <s v="Truck"/>
    <n v="14800"/>
    <m/>
    <n v="2023"/>
    <m/>
    <m/>
    <m/>
  </r>
  <r>
    <s v="WATERMELONS, SEEDLESS"/>
    <x v="12"/>
    <m/>
    <s v="CWT"/>
    <s v="RED FLESH"/>
    <x v="85"/>
    <s v="MARYLAND DISTRICT"/>
    <n v="1280000"/>
    <s v="Truck"/>
    <n v="12800"/>
    <m/>
    <n v="2023"/>
    <m/>
    <m/>
    <m/>
  </r>
  <r>
    <s v="WATERMELONS, SEEDLESS"/>
    <x v="12"/>
    <m/>
    <s v="CWT"/>
    <s v="RED FLESH"/>
    <x v="197"/>
    <s v="MARYLAND DISTRICT"/>
    <n v="1600000"/>
    <s v="Truck"/>
    <n v="16000"/>
    <m/>
    <n v="2023"/>
    <m/>
    <m/>
    <m/>
  </r>
  <r>
    <s v="WATERMELONS, SEEDLESS"/>
    <x v="12"/>
    <m/>
    <s v="CWT"/>
    <s v="RED FLESH"/>
    <x v="86"/>
    <s v="MARYLAND DISTRICT"/>
    <n v="1880000"/>
    <s v="Truck"/>
    <n v="18800"/>
    <m/>
    <n v="2023"/>
    <m/>
    <m/>
    <m/>
  </r>
  <r>
    <s v="WATERMELONS, SEEDLESS"/>
    <x v="12"/>
    <m/>
    <s v="CWT"/>
    <s v="RED FLESH"/>
    <x v="87"/>
    <s v="MARYLAND DISTRICT"/>
    <n v="2080000"/>
    <s v="Truck"/>
    <n v="20800"/>
    <m/>
    <n v="2023"/>
    <m/>
    <m/>
    <m/>
  </r>
  <r>
    <s v="WATERMELONS, SEEDLESS"/>
    <x v="12"/>
    <m/>
    <s v="CWT"/>
    <s v="RED FLESH"/>
    <x v="88"/>
    <s v="MARYLAND DISTRICT"/>
    <n v="2280000"/>
    <s v="Truck"/>
    <n v="22800"/>
    <m/>
    <n v="2023"/>
    <m/>
    <m/>
    <m/>
  </r>
  <r>
    <s v="WATERMELONS, SEEDLESS"/>
    <x v="12"/>
    <m/>
    <s v="CWT"/>
    <s v="RED FLESH"/>
    <x v="89"/>
    <s v="MARYLAND DISTRICT"/>
    <n v="2200000"/>
    <s v="Truck"/>
    <n v="22000"/>
    <m/>
    <n v="2023"/>
    <m/>
    <m/>
    <m/>
  </r>
  <r>
    <s v="WATERMELONS, SEEDLESS"/>
    <x v="12"/>
    <m/>
    <s v="CWT"/>
    <s v="RED FLESH"/>
    <x v="90"/>
    <s v="MARYLAND DISTRICT"/>
    <n v="2080000"/>
    <s v="Truck"/>
    <n v="20800"/>
    <m/>
    <n v="2023"/>
    <m/>
    <m/>
    <m/>
  </r>
  <r>
    <s v="WATERMELONS, SEEDLESS"/>
    <x v="12"/>
    <m/>
    <s v="CWT"/>
    <s v="RED FLESH"/>
    <x v="152"/>
    <s v="MARYLAND DISTRICT"/>
    <n v="1560000"/>
    <s v="Truck"/>
    <n v="15600"/>
    <m/>
    <n v="2023"/>
    <m/>
    <m/>
    <m/>
  </r>
  <r>
    <s v="WATERMELONS, SEEDLESS"/>
    <x v="12"/>
    <m/>
    <s v="CWT"/>
    <s v="RED FLESH"/>
    <x v="152"/>
    <s v="MARYLAND DISTRICT"/>
    <n v="560000"/>
    <s v="Truck"/>
    <n v="5600"/>
    <m/>
    <n v="2023"/>
    <m/>
    <m/>
    <s v="week ending amount"/>
  </r>
  <r>
    <s v="WATERMELONS, SEEDLESS"/>
    <x v="12"/>
    <m/>
    <s v="CWT"/>
    <s v="RED FLESH"/>
    <x v="192"/>
    <s v="MARYLAND DISTRICT"/>
    <n v="1920000"/>
    <s v="Truck"/>
    <n v="19200"/>
    <m/>
    <n v="2023"/>
    <m/>
    <m/>
    <m/>
  </r>
  <r>
    <s v="WATERMELONS, SEEDLESS"/>
    <x v="12"/>
    <m/>
    <s v="CWT"/>
    <s v="RED FLESH"/>
    <x v="192"/>
    <s v="MARYLAND DISTRICT"/>
    <n v="280000"/>
    <s v="Truck"/>
    <n v="2800"/>
    <m/>
    <n v="2023"/>
    <m/>
    <m/>
    <s v="added for 08/06/2023 on 08/08/2023"/>
  </r>
  <r>
    <s v="WATERMELONS, SEEDLESS"/>
    <x v="12"/>
    <m/>
    <s v="CWT"/>
    <s v="RED FLESH"/>
    <x v="91"/>
    <s v="MARYLAND DISTRICT"/>
    <n v="2020000"/>
    <s v="Truck"/>
    <n v="20200"/>
    <m/>
    <n v="2023"/>
    <m/>
    <m/>
    <m/>
  </r>
  <r>
    <s v="WATERMELONS, SEEDLESS"/>
    <x v="12"/>
    <m/>
    <s v="CWT"/>
    <s v="RED FLESH"/>
    <x v="91"/>
    <s v="MARYLAND DISTRICT"/>
    <n v="400000"/>
    <s v="Truck"/>
    <n v="4000"/>
    <m/>
    <n v="2023"/>
    <m/>
    <m/>
    <s v="added for 08/07/2023 on 08/08/2023"/>
  </r>
  <r>
    <s v="WATERMELONS, SEEDLESS"/>
    <x v="12"/>
    <m/>
    <s v="CWT"/>
    <s v="RED FLESH"/>
    <x v="92"/>
    <s v="MARYLAND DISTRICT"/>
    <n v="2240000"/>
    <s v="Truck"/>
    <n v="22400"/>
    <m/>
    <n v="2023"/>
    <m/>
    <m/>
    <m/>
  </r>
  <r>
    <s v="WATERMELONS, SEEDLESS"/>
    <x v="12"/>
    <m/>
    <s v="CWT"/>
    <s v="RED FLESH"/>
    <x v="93"/>
    <s v="MARYLAND DISTRICT"/>
    <n v="2600000"/>
    <s v="Truck"/>
    <n v="26000"/>
    <m/>
    <n v="2023"/>
    <m/>
    <m/>
    <m/>
  </r>
  <r>
    <s v="WATERMELONS, SEEDLESS"/>
    <x v="12"/>
    <m/>
    <s v="CWT"/>
    <s v="RED FLESH"/>
    <x v="93"/>
    <s v="MARYLAND DISTRICT"/>
    <n v="160000"/>
    <s v="Truck"/>
    <n v="1600"/>
    <m/>
    <n v="2023"/>
    <m/>
    <m/>
    <s v="added for 08/09/2023 on 08/10/2023"/>
  </r>
  <r>
    <s v="WATERMELONS, SEEDLESS"/>
    <x v="12"/>
    <m/>
    <s v="CWT"/>
    <s v="RED FLESH"/>
    <x v="93"/>
    <s v="MARYLAND DISTRICT"/>
    <n v="240000"/>
    <s v="Truck"/>
    <n v="2400"/>
    <m/>
    <n v="2023"/>
    <m/>
    <m/>
    <s v="added for 08/09/2023 on 08/14/2023"/>
  </r>
  <r>
    <s v="WATERMELONS, SEEDLESS"/>
    <x v="12"/>
    <m/>
    <s v="CWT"/>
    <s v="RED FLESH"/>
    <x v="94"/>
    <s v="MARYLAND DISTRICT"/>
    <n v="2320000"/>
    <s v="Truck"/>
    <n v="23200"/>
    <m/>
    <n v="2023"/>
    <m/>
    <m/>
    <m/>
  </r>
  <r>
    <s v="WATERMELONS, SEEDLESS"/>
    <x v="12"/>
    <m/>
    <s v="CWT"/>
    <s v="RED FLESH"/>
    <x v="94"/>
    <s v="MARYLAND DISTRICT"/>
    <n v="240000"/>
    <s v="Truck"/>
    <n v="2400"/>
    <m/>
    <n v="2023"/>
    <m/>
    <m/>
    <s v="added for 08/10/2023 on 08/14/2023"/>
  </r>
  <r>
    <s v="WATERMELONS, SEEDLESS"/>
    <x v="12"/>
    <m/>
    <s v="CWT"/>
    <s v="RED FLESH"/>
    <x v="95"/>
    <s v="MARYLAND DISTRICT"/>
    <n v="2400000"/>
    <s v="Truck"/>
    <n v="24000"/>
    <m/>
    <n v="2023"/>
    <m/>
    <m/>
    <m/>
  </r>
  <r>
    <s v="WATERMELONS, SEEDLESS"/>
    <x v="12"/>
    <m/>
    <s v="CWT"/>
    <s v="RED FLESH"/>
    <x v="96"/>
    <s v="MARYLAND DISTRICT"/>
    <n v="1600000"/>
    <s v="Truck"/>
    <n v="16000"/>
    <m/>
    <n v="2023"/>
    <m/>
    <m/>
    <m/>
  </r>
  <r>
    <s v="WATERMELONS, SEEDLESS"/>
    <x v="12"/>
    <m/>
    <s v="CWT"/>
    <s v="RED FLESH"/>
    <x v="198"/>
    <s v="MARYLAND DISTRICT"/>
    <n v="1760000"/>
    <s v="Truck"/>
    <n v="17600"/>
    <m/>
    <n v="2023"/>
    <m/>
    <m/>
    <m/>
  </r>
  <r>
    <s v="WATERMELONS, SEEDLESS"/>
    <x v="12"/>
    <m/>
    <s v="CWT"/>
    <s v="RED FLESH"/>
    <x v="97"/>
    <s v="MARYLAND DISTRICT"/>
    <n v="2160000"/>
    <s v="Truck"/>
    <n v="21600"/>
    <m/>
    <n v="2023"/>
    <m/>
    <m/>
    <m/>
  </r>
  <r>
    <s v="WATERMELONS, SEEDLESS"/>
    <x v="12"/>
    <m/>
    <s v="CWT"/>
    <s v="RED FLESH"/>
    <x v="98"/>
    <s v="MARYLAND DISTRICT"/>
    <n v="1760000"/>
    <s v="Truck"/>
    <n v="17600"/>
    <m/>
    <n v="2023"/>
    <m/>
    <m/>
    <m/>
  </r>
  <r>
    <s v="WATERMELONS, SEEDLESS"/>
    <x v="12"/>
    <m/>
    <s v="CWT"/>
    <s v="RED FLESH"/>
    <x v="99"/>
    <s v="MARYLAND DISTRICT"/>
    <n v="1680000"/>
    <s v="Truck"/>
    <n v="16800"/>
    <m/>
    <n v="2023"/>
    <m/>
    <m/>
    <m/>
  </r>
  <r>
    <s v="WATERMELONS, SEEDLESS"/>
    <x v="12"/>
    <m/>
    <s v="CWT"/>
    <s v="RED FLESH"/>
    <x v="100"/>
    <s v="MARYLAND DISTRICT"/>
    <n v="2360000"/>
    <s v="Truck"/>
    <n v="23600"/>
    <m/>
    <n v="2023"/>
    <m/>
    <m/>
    <m/>
  </r>
  <r>
    <s v="WATERMELONS, SEEDLESS"/>
    <x v="12"/>
    <m/>
    <s v="CWT"/>
    <s v="RED FLESH"/>
    <x v="101"/>
    <s v="MARYLAND DISTRICT"/>
    <n v="1960000"/>
    <s v="Truck"/>
    <n v="19600"/>
    <m/>
    <n v="2023"/>
    <m/>
    <m/>
    <m/>
  </r>
  <r>
    <s v="WATERMELONS, SEEDLESS"/>
    <x v="12"/>
    <m/>
    <s v="CWT"/>
    <s v="RED FLESH"/>
    <x v="102"/>
    <s v="MARYLAND DISTRICT"/>
    <n v="1800000"/>
    <s v="Truck"/>
    <n v="18000"/>
    <m/>
    <n v="2023"/>
    <m/>
    <m/>
    <m/>
  </r>
  <r>
    <s v="WATERMELONS, SEEDLESS"/>
    <x v="12"/>
    <m/>
    <s v="CWT"/>
    <s v="RED FLESH"/>
    <x v="199"/>
    <s v="MARYLAND DISTRICT"/>
    <n v="1120000"/>
    <s v="Truck"/>
    <n v="11200"/>
    <m/>
    <n v="2023"/>
    <m/>
    <m/>
    <m/>
  </r>
  <r>
    <s v="WATERMELONS, SEEDLESS"/>
    <x v="12"/>
    <m/>
    <s v="CWT"/>
    <s v="RED FLESH"/>
    <x v="103"/>
    <s v="MARYLAND DISTRICT"/>
    <n v="1880000"/>
    <s v="Truck"/>
    <n v="18800"/>
    <m/>
    <n v="2023"/>
    <m/>
    <m/>
    <m/>
  </r>
  <r>
    <s v="WATERMELONS, SEEDLESS"/>
    <x v="12"/>
    <m/>
    <s v="CWT"/>
    <s v="RED FLESH"/>
    <x v="104"/>
    <s v="MARYLAND DISTRICT"/>
    <n v="2400000"/>
    <s v="Truck"/>
    <n v="24000"/>
    <m/>
    <n v="2023"/>
    <m/>
    <m/>
    <m/>
  </r>
  <r>
    <s v="WATERMELONS, SEEDLESS"/>
    <x v="12"/>
    <m/>
    <s v="CWT"/>
    <s v="RED FLESH"/>
    <x v="105"/>
    <s v="MARYLAND DISTRICT"/>
    <n v="2280000"/>
    <s v="Truck"/>
    <n v="22800"/>
    <m/>
    <n v="2023"/>
    <m/>
    <m/>
    <m/>
  </r>
  <r>
    <s v="WATERMELONS, SEEDLESS"/>
    <x v="12"/>
    <m/>
    <s v="CWT"/>
    <s v="RED FLESH"/>
    <x v="106"/>
    <s v="MARYLAND DISTRICT"/>
    <n v="2480000"/>
    <s v="Truck"/>
    <n v="24800"/>
    <m/>
    <n v="2023"/>
    <m/>
    <m/>
    <m/>
  </r>
  <r>
    <s v="WATERMELONS, SEEDLESS"/>
    <x v="12"/>
    <m/>
    <s v="CWT"/>
    <s v="RED FLESH"/>
    <x v="107"/>
    <s v="MARYLAND DISTRICT"/>
    <n v="1960000"/>
    <s v="Truck"/>
    <n v="19600"/>
    <m/>
    <n v="2023"/>
    <m/>
    <m/>
    <m/>
  </r>
  <r>
    <s v="WATERMELONS, SEEDLESS"/>
    <x v="12"/>
    <m/>
    <s v="CWT"/>
    <s v="RED FLESH"/>
    <x v="108"/>
    <s v="MARYLAND DISTRICT"/>
    <n v="1960000"/>
    <s v="Truck"/>
    <n v="19600"/>
    <m/>
    <n v="2023"/>
    <m/>
    <m/>
    <m/>
  </r>
  <r>
    <s v="WATERMELONS, SEEDLESS"/>
    <x v="12"/>
    <m/>
    <s v="CWT"/>
    <s v="RED FLESH"/>
    <x v="193"/>
    <s v="MARYLAND DISTRICT"/>
    <n v="2120000"/>
    <s v="Truck"/>
    <n v="21200"/>
    <m/>
    <n v="2023"/>
    <m/>
    <m/>
    <m/>
  </r>
  <r>
    <s v="WATERMELONS, SEEDLESS"/>
    <x v="12"/>
    <m/>
    <s v="CWT"/>
    <s v="RED FLESH"/>
    <x v="109"/>
    <s v="MARYLAND DISTRICT"/>
    <n v="2440000"/>
    <s v="Truck"/>
    <n v="24400"/>
    <m/>
    <n v="2023"/>
    <m/>
    <m/>
    <m/>
  </r>
  <r>
    <s v="WATERMELONS, SEEDLESS"/>
    <x v="12"/>
    <m/>
    <s v="CWT"/>
    <s v="RED FLESH"/>
    <x v="110"/>
    <s v="MARYLAND DISTRICT"/>
    <n v="2400000"/>
    <s v="Truck"/>
    <n v="24000"/>
    <m/>
    <n v="2023"/>
    <m/>
    <m/>
    <m/>
  </r>
  <r>
    <s v="WATERMELONS, SEEDLESS"/>
    <x v="12"/>
    <m/>
    <s v="CWT"/>
    <s v="RED FLESH"/>
    <x v="111"/>
    <s v="MARYLAND DISTRICT"/>
    <n v="2120000"/>
    <s v="Truck"/>
    <n v="21200"/>
    <m/>
    <n v="2023"/>
    <m/>
    <m/>
    <m/>
  </r>
  <r>
    <s v="WATERMELONS, SEEDLESS"/>
    <x v="12"/>
    <m/>
    <s v="CWT"/>
    <s v="RED FLESH"/>
    <x v="112"/>
    <s v="MARYLAND DISTRICT"/>
    <n v="2280000"/>
    <s v="Truck"/>
    <n v="22800"/>
    <m/>
    <n v="2023"/>
    <m/>
    <m/>
    <m/>
  </r>
  <r>
    <s v="WATERMELONS, SEEDLESS"/>
    <x v="12"/>
    <m/>
    <s v="CWT"/>
    <s v="RED FLESH"/>
    <x v="113"/>
    <s v="MARYLAND DISTRICT"/>
    <n v="1280000"/>
    <s v="Truck"/>
    <n v="12800"/>
    <m/>
    <n v="2023"/>
    <m/>
    <m/>
    <m/>
  </r>
  <r>
    <s v="WATERMELONS, SEEDLESS"/>
    <x v="12"/>
    <m/>
    <s v="CWT"/>
    <s v="RED FLESH"/>
    <x v="114"/>
    <s v="MARYLAND DISTRICT"/>
    <n v="560000"/>
    <s v="Truck"/>
    <n v="5600"/>
    <m/>
    <n v="2023"/>
    <m/>
    <m/>
    <m/>
  </r>
  <r>
    <s v="WATERMELONS, SEEDLESS"/>
    <x v="12"/>
    <m/>
    <s v="CWT"/>
    <s v="RED FLESH"/>
    <x v="194"/>
    <s v="MARYLAND DISTRICT"/>
    <n v="480000"/>
    <s v="Truck"/>
    <n v="4800"/>
    <m/>
    <n v="2023"/>
    <m/>
    <m/>
    <m/>
  </r>
  <r>
    <s v="WATERMELONS, SEEDLESS"/>
    <x v="12"/>
    <m/>
    <s v="CWT"/>
    <s v="RED FLESH"/>
    <x v="115"/>
    <s v="MARYLAND DISTRICT"/>
    <n v="480000"/>
    <s v="Truck"/>
    <n v="4800"/>
    <m/>
    <n v="2023"/>
    <m/>
    <m/>
    <m/>
  </r>
  <r>
    <s v="WATERMELONS, SEEDLESS"/>
    <x v="12"/>
    <m/>
    <s v="CWT"/>
    <s v="RED FLESH"/>
    <x v="116"/>
    <s v="MARYLAND DISTRICT"/>
    <n v="600000"/>
    <s v="Truck"/>
    <n v="6000"/>
    <m/>
    <n v="2023"/>
    <m/>
    <m/>
    <m/>
  </r>
  <r>
    <s v="WATERMELONS, SEEDLESS"/>
    <x v="12"/>
    <m/>
    <s v="CWT"/>
    <s v="RED FLESH"/>
    <x v="117"/>
    <s v="MARYLAND DISTRICT"/>
    <n v="920000"/>
    <s v="Truck"/>
    <n v="9200"/>
    <m/>
    <n v="2023"/>
    <m/>
    <m/>
    <m/>
  </r>
  <r>
    <s v="WATERMELONS, SEEDLESS"/>
    <x v="12"/>
    <m/>
    <s v="CWT"/>
    <s v="RED FLESH"/>
    <x v="118"/>
    <s v="MARYLAND DISTRICT"/>
    <n v="1080000"/>
    <s v="Truck"/>
    <n v="10800"/>
    <m/>
    <n v="2023"/>
    <m/>
    <m/>
    <m/>
  </r>
  <r>
    <s v="WATERMELONS, SEEDLESS"/>
    <x v="12"/>
    <m/>
    <s v="CWT"/>
    <s v="RED FLESH"/>
    <x v="119"/>
    <s v="MARYLAND DISTRICT"/>
    <n v="600000"/>
    <s v="Truck"/>
    <n v="6000"/>
    <m/>
    <n v="2023"/>
    <m/>
    <m/>
    <m/>
  </r>
  <r>
    <s v="WATERMELONS, SEEDLESS"/>
    <x v="12"/>
    <m/>
    <s v="CWT"/>
    <s v="RED FLESH"/>
    <x v="120"/>
    <s v="MARYLAND DISTRICT"/>
    <n v="320000"/>
    <s v="Truck"/>
    <n v="3200"/>
    <m/>
    <n v="2023"/>
    <m/>
    <m/>
    <m/>
  </r>
  <r>
    <s v="WATERMELONS, SEEDLESS"/>
    <x v="12"/>
    <m/>
    <s v="CWT"/>
    <s v="RED FLESH"/>
    <x v="200"/>
    <s v="MARYLAND DISTRICT"/>
    <n v="320000"/>
    <s v="Truck"/>
    <n v="3200"/>
    <m/>
    <n v="2023"/>
    <m/>
    <m/>
    <m/>
  </r>
  <r>
    <s v="WATERMELONS, SEEDLESS"/>
    <x v="12"/>
    <m/>
    <s v="CWT"/>
    <s v="RED FLESH"/>
    <x v="121"/>
    <s v="MARYLAND DISTRICT"/>
    <n v="520000"/>
    <s v="Truck"/>
    <n v="5200"/>
    <m/>
    <n v="2023"/>
    <m/>
    <m/>
    <m/>
  </r>
  <r>
    <s v="WATERMELONS, SEEDLESS"/>
    <x v="12"/>
    <m/>
    <s v="CWT"/>
    <s v="RED FLESH"/>
    <x v="122"/>
    <s v="MARYLAND DISTRICT"/>
    <n v="600000"/>
    <s v="Truck"/>
    <n v="6000"/>
    <m/>
    <n v="2023"/>
    <m/>
    <m/>
    <m/>
  </r>
  <r>
    <s v="WATERMELONS, SEEDLESS"/>
    <x v="12"/>
    <m/>
    <s v="CWT"/>
    <s v="RED FLESH"/>
    <x v="123"/>
    <s v="MARYLAND DISTRICT"/>
    <n v="560000"/>
    <s v="Truck"/>
    <n v="5600"/>
    <m/>
    <n v="2023"/>
    <m/>
    <m/>
    <m/>
  </r>
  <r>
    <s v="WATERMELONS, SEEDLESS"/>
    <x v="12"/>
    <m/>
    <s v="CWT"/>
    <s v="RED FLESH"/>
    <x v="124"/>
    <s v="MARYLAND DISTRICT"/>
    <n v="480000"/>
    <s v="Truck"/>
    <n v="4800"/>
    <m/>
    <n v="2023"/>
    <m/>
    <m/>
    <m/>
  </r>
  <r>
    <s v="WATERMELONS, SEEDLESS"/>
    <x v="12"/>
    <m/>
    <s v="CWT"/>
    <s v="RED FLESH"/>
    <x v="125"/>
    <s v="MARYLAND DISTRICT"/>
    <n v="680000"/>
    <s v="Truck"/>
    <n v="6800"/>
    <m/>
    <n v="2023"/>
    <m/>
    <m/>
    <m/>
  </r>
  <r>
    <s v="WATERMELONS, SEEDLESS"/>
    <x v="12"/>
    <m/>
    <s v="CWT"/>
    <s v="RED FLESH"/>
    <x v="126"/>
    <s v="MARYLAND DISTRICT"/>
    <n v="280000"/>
    <s v="Truck"/>
    <n v="2800"/>
    <m/>
    <n v="2023"/>
    <m/>
    <m/>
    <m/>
  </r>
  <r>
    <s v="WATERMELONS, SEEDLESS"/>
    <x v="12"/>
    <m/>
    <s v="CWT"/>
    <s v="RED FLESH"/>
    <x v="201"/>
    <s v="MARYLAND DISTRICT"/>
    <n v="520000"/>
    <s v="Truck"/>
    <n v="5200"/>
    <m/>
    <n v="2023"/>
    <m/>
    <m/>
    <m/>
  </r>
  <r>
    <s v="WATERMELONS, SEEDLESS"/>
    <x v="12"/>
    <m/>
    <s v="CWT"/>
    <s v="RED FLESH"/>
    <x v="127"/>
    <s v="MARYLAND DISTRICT"/>
    <n v="400000"/>
    <s v="Truck"/>
    <n v="4000"/>
    <m/>
    <n v="2023"/>
    <m/>
    <m/>
    <m/>
  </r>
  <r>
    <s v="WATERMELONS, SEEDLESS"/>
    <x v="12"/>
    <m/>
    <s v="CWT"/>
    <s v="RED FLESH"/>
    <x v="72"/>
    <s v="MARYLAND DISTRICT"/>
    <n v="600000"/>
    <s v="Truck"/>
    <n v="6000"/>
    <m/>
    <n v="2023"/>
    <m/>
    <m/>
    <m/>
  </r>
  <r>
    <s v="WATERMELONS, SEEDLESS"/>
    <x v="12"/>
    <m/>
    <s v="CWT"/>
    <s v="RED FLESH"/>
    <x v="128"/>
    <s v="MARYLAND DISTRICT"/>
    <n v="600000"/>
    <s v="Truck"/>
    <n v="6000"/>
    <m/>
    <n v="2023"/>
    <m/>
    <m/>
    <m/>
  </r>
  <r>
    <s v="WATERMELONS, SEEDLESS"/>
    <x v="12"/>
    <m/>
    <s v="CWT"/>
    <s v="RED FLESH"/>
    <x v="129"/>
    <s v="MARYLAND DISTRICT"/>
    <n v="640000"/>
    <s v="Truck"/>
    <n v="6400"/>
    <m/>
    <n v="2023"/>
    <m/>
    <m/>
    <m/>
  </r>
  <r>
    <s v="WATERMELONS, SEEDLESS"/>
    <x v="12"/>
    <m/>
    <s v="CWT"/>
    <s v="RED FLESH"/>
    <x v="130"/>
    <s v="MARYLAND DISTRICT"/>
    <n v="120000"/>
    <s v="Truck"/>
    <n v="1200"/>
    <m/>
    <n v="2023"/>
    <m/>
    <m/>
    <m/>
  </r>
  <r>
    <s v="WATERMELONS, SEEDLESS"/>
    <x v="12"/>
    <m/>
    <s v="CWT"/>
    <s v="RED FLESH"/>
    <x v="203"/>
    <s v="MARYLAND DISTRICT"/>
    <n v="120000"/>
    <s v="Truck"/>
    <n v="1200"/>
    <m/>
    <n v="2023"/>
    <m/>
    <m/>
    <m/>
  </r>
  <r>
    <s v="WATERMELONS, SEEDLESS"/>
    <x v="12"/>
    <m/>
    <s v="CWT"/>
    <s v="RED FLESH"/>
    <x v="132"/>
    <s v="MARYLAND DISTRICT"/>
    <n v="240000"/>
    <s v="Truck"/>
    <n v="2400"/>
    <m/>
    <n v="2023"/>
    <m/>
    <m/>
    <m/>
  </r>
  <r>
    <s v="WATERMELONS, SEEDLESS"/>
    <x v="12"/>
    <m/>
    <s v="CWT"/>
    <s v="RED FLESH"/>
    <x v="133"/>
    <s v="MARYLAND DISTRICT"/>
    <n v="240000"/>
    <s v="Truck"/>
    <n v="2400"/>
    <m/>
    <n v="2023"/>
    <m/>
    <m/>
    <m/>
  </r>
  <r>
    <s v="WATERMELONS, SEEDLESS"/>
    <x v="12"/>
    <m/>
    <s v="CWT"/>
    <s v="RED FLESH"/>
    <x v="134"/>
    <s v="MARYLAND DISTRICT"/>
    <n v="240000"/>
    <s v="Truck"/>
    <n v="2400"/>
    <m/>
    <n v="2023"/>
    <m/>
    <m/>
    <m/>
  </r>
  <r>
    <s v="WATERMELONS, SEEDLESS"/>
    <x v="12"/>
    <m/>
    <s v="CWT"/>
    <s v="RED FLESH"/>
    <x v="135"/>
    <s v="MARYLAND DISTRICT"/>
    <n v="280000"/>
    <s v="Truck"/>
    <n v="2800"/>
    <m/>
    <n v="2023"/>
    <m/>
    <m/>
    <m/>
  </r>
  <r>
    <s v="WATERMELONS, SEEDLESS"/>
    <x v="12"/>
    <m/>
    <s v="CWT"/>
    <s v="RED FLESH"/>
    <x v="136"/>
    <s v="MARYLAND DISTRICT"/>
    <n v="280000"/>
    <s v="Truck"/>
    <n v="2800"/>
    <m/>
    <n v="2023"/>
    <m/>
    <m/>
    <m/>
  </r>
  <r>
    <s v="WATERMELONS, SEEDLESS"/>
    <x v="12"/>
    <m/>
    <s v="CWT"/>
    <s v="RED FLESH"/>
    <x v="195"/>
    <s v="MARYLAND DISTRICT"/>
    <n v="200000"/>
    <s v="Truck"/>
    <n v="2000"/>
    <m/>
    <n v="2023"/>
    <m/>
    <m/>
    <m/>
  </r>
  <r>
    <s v="WATERMELONS, SEEDLESS"/>
    <x v="12"/>
    <m/>
    <s v="CWT"/>
    <s v="RED FLESH"/>
    <x v="137"/>
    <s v="MARYLAND DISTRICT"/>
    <n v="400000"/>
    <s v="Truck"/>
    <n v="4000"/>
    <m/>
    <n v="2023"/>
    <m/>
    <m/>
    <m/>
  </r>
  <r>
    <s v="WATERMELONS, SEEDLESS"/>
    <x v="12"/>
    <m/>
    <s v="CWT"/>
    <s v="RED FLESH"/>
    <x v="138"/>
    <s v="MARYLAND DISTRICT"/>
    <n v="200000"/>
    <s v="Truck"/>
    <n v="2000"/>
    <m/>
    <n v="2023"/>
    <m/>
    <m/>
    <m/>
  </r>
  <r>
    <s v="WATERMELONS, SEEDLESS"/>
    <x v="12"/>
    <m/>
    <s v="CWT"/>
    <s v="RED FLESH"/>
    <x v="139"/>
    <s v="MARYLAND DISTRICT"/>
    <n v="200000"/>
    <s v="Truck"/>
    <n v="2000"/>
    <m/>
    <n v="2023"/>
    <m/>
    <m/>
    <m/>
  </r>
  <r>
    <s v="WATERMELONS, SEEDLESS"/>
    <x v="12"/>
    <m/>
    <s v="CWT"/>
    <s v="RED FLESH"/>
    <x v="144"/>
    <s v="MARYLAND DISTRICT"/>
    <n v="40000"/>
    <s v="Truck"/>
    <n v="400"/>
    <m/>
    <n v="2023"/>
    <m/>
    <m/>
    <m/>
  </r>
  <r>
    <s v="WATERMELONS"/>
    <x v="13"/>
    <m/>
    <m/>
    <m/>
    <x v="205"/>
    <s v="MEXICO CROSSINGS THROUGH PROGRESO, TX"/>
    <n v="420000"/>
    <s v="Truck"/>
    <m/>
    <m/>
    <n v="2022"/>
    <m/>
    <s v="Import"/>
    <m/>
  </r>
  <r>
    <s v="WATERMELONS"/>
    <x v="13"/>
    <m/>
    <m/>
    <m/>
    <x v="206"/>
    <s v="MEXICO CROSSINGS THROUGH PROGRESO, TX"/>
    <n v="210000"/>
    <s v="Truck"/>
    <m/>
    <m/>
    <n v="2022"/>
    <m/>
    <s v="Import"/>
    <m/>
  </r>
  <r>
    <s v="WATERMELONS"/>
    <x v="13"/>
    <m/>
    <m/>
    <m/>
    <x v="61"/>
    <s v="MEXICO CROSSINGS THROUGH PROGRESO, TX"/>
    <n v="450000"/>
    <s v="Truck"/>
    <m/>
    <m/>
    <n v="2022"/>
    <m/>
    <s v="Import"/>
    <m/>
  </r>
  <r>
    <s v="WATERMELONS"/>
    <x v="13"/>
    <m/>
    <m/>
    <m/>
    <x v="207"/>
    <s v="MEXICO CROSSINGS THRU NOGALES"/>
    <n v="20000"/>
    <s v="Truck"/>
    <m/>
    <m/>
    <n v="2022"/>
    <m/>
    <s v="Import"/>
    <m/>
  </r>
  <r>
    <s v="WATERMELONS"/>
    <x v="13"/>
    <m/>
    <m/>
    <m/>
    <x v="207"/>
    <s v="MEXICO CROSSINGS THROUGH PROGRESO, TX"/>
    <n v="660000"/>
    <s v="Truck"/>
    <m/>
    <m/>
    <n v="2022"/>
    <m/>
    <s v="Import"/>
    <m/>
  </r>
  <r>
    <s v="WATERMELONS"/>
    <x v="13"/>
    <m/>
    <m/>
    <m/>
    <x v="207"/>
    <s v="MEXICO CROSSINGS THROUGH OTAY MESA"/>
    <n v="30000"/>
    <s v="Truck"/>
    <m/>
    <m/>
    <n v="2022"/>
    <m/>
    <s v="Import"/>
    <m/>
  </r>
  <r>
    <s v="WATERMELONS"/>
    <x v="13"/>
    <m/>
    <m/>
    <m/>
    <x v="289"/>
    <s v="MEXICO CROSSINGS THROUGH PROGRESO, TX"/>
    <n v="210000"/>
    <s v="Truck"/>
    <m/>
    <m/>
    <n v="2022"/>
    <m/>
    <s v="Import"/>
    <m/>
  </r>
  <r>
    <s v="WATERMELONS"/>
    <x v="13"/>
    <m/>
    <m/>
    <m/>
    <x v="208"/>
    <s v="MEXICO CROSSINGS THROUGH PROGRESO, TX"/>
    <n v="200000"/>
    <s v="Truck"/>
    <m/>
    <m/>
    <n v="2022"/>
    <m/>
    <s v="Import"/>
    <m/>
  </r>
  <r>
    <s v="WATERMELONS"/>
    <x v="13"/>
    <m/>
    <m/>
    <m/>
    <x v="208"/>
    <s v="MEXICO CROSSINGS THROUGH PHARR, TX"/>
    <n v="50000"/>
    <s v="Truck"/>
    <m/>
    <m/>
    <n v="2022"/>
    <m/>
    <s v="Import"/>
    <m/>
  </r>
  <r>
    <s v="WATERMELONS"/>
    <x v="13"/>
    <m/>
    <m/>
    <m/>
    <x v="208"/>
    <s v="MEXICO CROSSINGS THRU NOGALES"/>
    <n v="40000"/>
    <s v="Truck"/>
    <m/>
    <m/>
    <n v="2022"/>
    <m/>
    <s v="Import"/>
    <m/>
  </r>
  <r>
    <s v="WATERMELONS"/>
    <x v="13"/>
    <m/>
    <m/>
    <m/>
    <x v="62"/>
    <s v="MEXICO CROSSINGS THROUGH PROGRESO, TX"/>
    <n v="740000"/>
    <s v="Truck"/>
    <m/>
    <m/>
    <n v="2022"/>
    <m/>
    <s v="Import"/>
    <m/>
  </r>
  <r>
    <s v="WATERMELONS"/>
    <x v="13"/>
    <m/>
    <m/>
    <m/>
    <x v="290"/>
    <s v="MEXICO CROSSINGS THROUGH PROGRESO, TX"/>
    <n v="500000"/>
    <s v="Truck"/>
    <m/>
    <m/>
    <n v="2022"/>
    <m/>
    <s v="Import"/>
    <m/>
  </r>
  <r>
    <s v="WATERMELONS"/>
    <x v="13"/>
    <m/>
    <m/>
    <m/>
    <x v="290"/>
    <s v="MEXICO CROSSINGS THROUGH ROMA, TX"/>
    <n v="70000"/>
    <s v="Truck"/>
    <m/>
    <m/>
    <n v="2022"/>
    <m/>
    <s v="Import"/>
    <m/>
  </r>
  <r>
    <s v="WATERMELONS"/>
    <x v="13"/>
    <m/>
    <m/>
    <m/>
    <x v="291"/>
    <s v="MEXICO CROSSINGS THROUGH OTAY MESA"/>
    <n v="70000"/>
    <s v="Truck"/>
    <m/>
    <m/>
    <n v="2022"/>
    <m/>
    <s v="Import"/>
    <m/>
  </r>
  <r>
    <s v="WATERMELONS"/>
    <x v="13"/>
    <m/>
    <m/>
    <m/>
    <x v="291"/>
    <s v="MEXICO CROSSINGS THROUGH PHARR, TX"/>
    <n v="70000"/>
    <s v="Truck"/>
    <m/>
    <m/>
    <n v="2022"/>
    <m/>
    <s v="Import"/>
    <m/>
  </r>
  <r>
    <s v="WATERMELONS"/>
    <x v="13"/>
    <m/>
    <m/>
    <m/>
    <x v="291"/>
    <s v="MEXICO CROSSINGS THROUGH PROGRESO, TX"/>
    <n v="220000"/>
    <s v="Truck"/>
    <m/>
    <m/>
    <n v="2022"/>
    <m/>
    <s v="Import"/>
    <m/>
  </r>
  <r>
    <s v="WATERMELONS"/>
    <x v="13"/>
    <m/>
    <m/>
    <m/>
    <x v="63"/>
    <s v="IMPORTS THROUGH SOUTH FLORIDA/TAMPA"/>
    <n v="80000"/>
    <s v="Boat"/>
    <m/>
    <m/>
    <n v="2022"/>
    <m/>
    <s v="Import"/>
    <m/>
  </r>
  <r>
    <s v="WATERMELONS"/>
    <x v="13"/>
    <m/>
    <m/>
    <m/>
    <x v="63"/>
    <s v="MEXICO CROSSINGS THROUGH PROGRESO, TX"/>
    <n v="80000"/>
    <s v="Truck"/>
    <m/>
    <m/>
    <n v="2022"/>
    <m/>
    <s v="Import"/>
    <m/>
  </r>
  <r>
    <s v="WATERMELONS"/>
    <x v="13"/>
    <m/>
    <m/>
    <m/>
    <x v="63"/>
    <s v="MEXICO CROSSINGS THROUGH ROMA, TX"/>
    <n v="140000"/>
    <s v="Truck"/>
    <m/>
    <m/>
    <n v="2022"/>
    <m/>
    <s v="Import"/>
    <m/>
  </r>
  <r>
    <s v="WATERMELONS"/>
    <x v="13"/>
    <m/>
    <m/>
    <m/>
    <x v="292"/>
    <s v="MEXICO CROSSINGS THROUGH PROGRESO, TX"/>
    <n v="90000"/>
    <s v="Truck"/>
    <m/>
    <m/>
    <n v="2022"/>
    <m/>
    <s v="Import"/>
    <m/>
  </r>
  <r>
    <s v="WATERMELONS"/>
    <x v="13"/>
    <m/>
    <m/>
    <m/>
    <x v="293"/>
    <s v="MEXICO CROSSINGS THROUGH ROMA, TX"/>
    <n v="80000"/>
    <s v="Truck"/>
    <m/>
    <m/>
    <n v="2022"/>
    <m/>
    <s v="Import"/>
    <m/>
  </r>
  <r>
    <s v="WATERMELONS"/>
    <x v="13"/>
    <m/>
    <m/>
    <m/>
    <x v="293"/>
    <s v="MEXICO CROSSINGS THROUGH PROGRESO, TX"/>
    <n v="350000"/>
    <s v="Truck"/>
    <m/>
    <m/>
    <n v="2022"/>
    <m/>
    <s v="Import"/>
    <m/>
  </r>
  <r>
    <s v="WATERMELONS"/>
    <x v="13"/>
    <m/>
    <m/>
    <m/>
    <x v="293"/>
    <s v="IMPORTS THROUGH SOUTH FLORIDA/TAMPA"/>
    <n v="90000"/>
    <s v="Boat"/>
    <m/>
    <m/>
    <n v="2022"/>
    <m/>
    <s v="Import"/>
    <m/>
  </r>
  <r>
    <s v="WATERMELONS"/>
    <x v="13"/>
    <m/>
    <m/>
    <m/>
    <x v="294"/>
    <s v="MEXICO CROSSINGS THROUGH ROMA, TX"/>
    <n v="40000"/>
    <s v="Truck"/>
    <m/>
    <m/>
    <n v="2022"/>
    <m/>
    <s v="Import"/>
    <m/>
  </r>
  <r>
    <s v="WATERMELONS"/>
    <x v="13"/>
    <m/>
    <m/>
    <m/>
    <x v="294"/>
    <s v="MEXICO CROSSINGS THROUGH OTAY MESA"/>
    <n v="10000"/>
    <s v="Truck"/>
    <m/>
    <m/>
    <n v="2022"/>
    <m/>
    <s v="Import"/>
    <m/>
  </r>
  <r>
    <s v="WATERMELONS"/>
    <x v="13"/>
    <m/>
    <m/>
    <m/>
    <x v="294"/>
    <s v="MEXICO CROSSINGS THROUGH PHARR, TX"/>
    <n v="60000"/>
    <s v="Truck"/>
    <m/>
    <m/>
    <n v="2022"/>
    <m/>
    <s v="Import"/>
    <m/>
  </r>
  <r>
    <s v="WATERMELONS"/>
    <x v="13"/>
    <m/>
    <m/>
    <m/>
    <x v="294"/>
    <s v="MEXICO CROSSINGS THROUGH PROGRESO, TX"/>
    <n v="40000"/>
    <s v="Truck"/>
    <m/>
    <m/>
    <n v="2022"/>
    <m/>
    <s v="Import"/>
    <m/>
  </r>
  <r>
    <s v="WATERMELONS"/>
    <x v="13"/>
    <m/>
    <m/>
    <m/>
    <x v="295"/>
    <s v="IMPORTS THROUGH SOUTH FLORIDA/TAMPA"/>
    <n v="130000"/>
    <s v="Boat"/>
    <m/>
    <m/>
    <n v="2022"/>
    <m/>
    <s v="Import"/>
    <m/>
  </r>
  <r>
    <s v="WATERMELONS"/>
    <x v="13"/>
    <m/>
    <m/>
    <m/>
    <x v="295"/>
    <s v="MEXICO CROSSINGS THROUGH PROGRESO, TX"/>
    <n v="350000"/>
    <s v="Truck"/>
    <m/>
    <m/>
    <n v="2022"/>
    <m/>
    <s v="Import"/>
    <m/>
  </r>
  <r>
    <s v="WATERMELONS"/>
    <x v="13"/>
    <m/>
    <m/>
    <m/>
    <x v="64"/>
    <s v="MEXICO CROSSINGS THROUGH RIO GRANDE CITY"/>
    <n v="30000"/>
    <s v="Truck"/>
    <m/>
    <m/>
    <n v="2022"/>
    <m/>
    <s v="Import"/>
    <s v="added for 01/24/2023 on 01/25/2023"/>
  </r>
  <r>
    <s v="WATERMELONS"/>
    <x v="13"/>
    <m/>
    <m/>
    <m/>
    <x v="64"/>
    <s v="MEXICO CROSSINGS THROUGH PROGRESO, TX"/>
    <n v="80000"/>
    <s v="Truck"/>
    <m/>
    <m/>
    <n v="2022"/>
    <m/>
    <s v="Import"/>
    <s v="added for 01/24/2023 on 01/25/2023"/>
  </r>
  <r>
    <s v="WATERMELONS"/>
    <x v="13"/>
    <m/>
    <m/>
    <m/>
    <x v="209"/>
    <s v="MEXICO CROSSINGS THROUGH PROGRESO, TX"/>
    <n v="90000"/>
    <s v="Truck"/>
    <m/>
    <m/>
    <n v="2022"/>
    <m/>
    <s v="Import"/>
    <m/>
  </r>
  <r>
    <s v="WATERMELONS"/>
    <x v="13"/>
    <m/>
    <m/>
    <m/>
    <x v="209"/>
    <s v="MEXICO CROSSINGS THROUGH CALEXICO"/>
    <n v="20000"/>
    <s v="Truck"/>
    <m/>
    <m/>
    <n v="2022"/>
    <m/>
    <s v="Import"/>
    <m/>
  </r>
  <r>
    <s v="WATERMELONS"/>
    <x v="13"/>
    <m/>
    <m/>
    <m/>
    <x v="210"/>
    <s v="MEXICO CROSSINGS THROUGH OTAY MESA"/>
    <n v="60000"/>
    <s v="Truck"/>
    <m/>
    <m/>
    <n v="2022"/>
    <m/>
    <s v="Import"/>
    <m/>
  </r>
  <r>
    <s v="WATERMELONS"/>
    <x v="13"/>
    <m/>
    <m/>
    <m/>
    <x v="210"/>
    <s v="MEXICO CROSSINGS THROUGH PROGRESO, TX"/>
    <n v="120000"/>
    <s v="Truck"/>
    <m/>
    <m/>
    <n v="2022"/>
    <m/>
    <s v="Import"/>
    <m/>
  </r>
  <r>
    <s v="WATERMELONS"/>
    <x v="13"/>
    <m/>
    <m/>
    <m/>
    <x v="211"/>
    <s v="MEXICO CROSSINGS THROUGH PROGRESO, TX"/>
    <n v="100000"/>
    <s v="Truck"/>
    <m/>
    <m/>
    <n v="2022"/>
    <m/>
    <s v="Import"/>
    <m/>
  </r>
  <r>
    <s v="WATERMELONS"/>
    <x v="13"/>
    <m/>
    <m/>
    <m/>
    <x v="211"/>
    <s v="MEXICO CROSSINGS THROUGH OTAY MESA"/>
    <n v="50000"/>
    <s v="Truck"/>
    <m/>
    <m/>
    <n v="2022"/>
    <m/>
    <s v="Import"/>
    <m/>
  </r>
  <r>
    <s v="WATERMELONS"/>
    <x v="13"/>
    <m/>
    <m/>
    <m/>
    <x v="212"/>
    <s v="MEXICO CROSSINGS THROUGH ROMA, TX"/>
    <n v="40000"/>
    <s v="Truck"/>
    <m/>
    <m/>
    <n v="2022"/>
    <m/>
    <s v="Import"/>
    <m/>
  </r>
  <r>
    <s v="WATERMELONS"/>
    <x v="13"/>
    <m/>
    <m/>
    <m/>
    <x v="212"/>
    <s v="MEXICO CROSSINGS THROUGH PROGRESO, TX"/>
    <n v="80000"/>
    <s v="Truck"/>
    <m/>
    <m/>
    <n v="2022"/>
    <m/>
    <s v="Import"/>
    <m/>
  </r>
  <r>
    <s v="WATERMELONS"/>
    <x v="13"/>
    <m/>
    <m/>
    <m/>
    <x v="212"/>
    <s v="MEXICO CROSSINGS THROUGH OTAY MESA"/>
    <n v="20000"/>
    <s v="Truck"/>
    <m/>
    <m/>
    <n v="2022"/>
    <m/>
    <s v="Import"/>
    <m/>
  </r>
  <r>
    <s v="WATERMELONS"/>
    <x v="13"/>
    <m/>
    <m/>
    <m/>
    <x v="212"/>
    <s v="MEXICO CROSSINGS THROUGH CALEXICO"/>
    <n v="10000"/>
    <s v="Truck"/>
    <m/>
    <m/>
    <n v="2022"/>
    <m/>
    <s v="Import"/>
    <m/>
  </r>
  <r>
    <s v="WATERMELONS"/>
    <x v="13"/>
    <m/>
    <m/>
    <m/>
    <x v="213"/>
    <s v="MEXICO CROSSINGS THROUGH PROGRESO, TX"/>
    <n v="80000"/>
    <s v="Truck"/>
    <m/>
    <m/>
    <n v="2022"/>
    <m/>
    <s v="Import"/>
    <m/>
  </r>
  <r>
    <s v="WATERMELONS"/>
    <x v="13"/>
    <m/>
    <m/>
    <m/>
    <x v="213"/>
    <s v="IMPORTS THROUGH SOUTH FLORIDA/TAMPA"/>
    <n v="90000"/>
    <s v="Boat"/>
    <m/>
    <m/>
    <n v="2022"/>
    <m/>
    <s v="Import"/>
    <m/>
  </r>
  <r>
    <s v="WATERMELONS"/>
    <x v="13"/>
    <m/>
    <m/>
    <m/>
    <x v="214"/>
    <s v="MEXICO CROSSINGS THROUGH OTAY MESA"/>
    <n v="20000"/>
    <s v="Truck"/>
    <m/>
    <m/>
    <n v="2022"/>
    <m/>
    <s v="Import"/>
    <m/>
  </r>
  <r>
    <s v="WATERMELONS"/>
    <x v="13"/>
    <m/>
    <m/>
    <m/>
    <x v="214"/>
    <s v="MEXICO CROSSINGS THROUGH PROGRESO, TX"/>
    <n v="250000"/>
    <s v="Truck"/>
    <m/>
    <m/>
    <n v="2022"/>
    <m/>
    <s v="Import"/>
    <m/>
  </r>
  <r>
    <s v="WATERMELONS"/>
    <x v="13"/>
    <m/>
    <m/>
    <m/>
    <x v="215"/>
    <s v="MEXICO CROSSINGS THROUGH PROGRESO, TX"/>
    <n v="130000"/>
    <s v="Truck"/>
    <m/>
    <m/>
    <n v="2022"/>
    <m/>
    <s v="Import"/>
    <m/>
  </r>
  <r>
    <s v="WATERMELONS"/>
    <x v="13"/>
    <m/>
    <m/>
    <m/>
    <x v="215"/>
    <s v="MEXICO CROSSINGS THROUGH OTAY MESA"/>
    <n v="10000"/>
    <s v="Truck"/>
    <m/>
    <m/>
    <n v="2022"/>
    <m/>
    <s v="Import"/>
    <m/>
  </r>
  <r>
    <s v="WATERMELONS"/>
    <x v="13"/>
    <m/>
    <m/>
    <m/>
    <x v="216"/>
    <s v="MEXICO CROSSINGS THROUGH OTAY MESA"/>
    <n v="40000"/>
    <s v="Truck"/>
    <m/>
    <m/>
    <n v="2022"/>
    <m/>
    <s v="Import"/>
    <m/>
  </r>
  <r>
    <s v="WATERMELONS"/>
    <x v="13"/>
    <m/>
    <m/>
    <m/>
    <x v="216"/>
    <s v="MEXICO CROSSINGS THROUGH PROGRESO, TX"/>
    <n v="80000"/>
    <s v="Truck"/>
    <m/>
    <m/>
    <n v="2022"/>
    <m/>
    <s v="Import"/>
    <m/>
  </r>
  <r>
    <s v="WATERMELONS"/>
    <x v="13"/>
    <m/>
    <m/>
    <m/>
    <x v="65"/>
    <s v="MEXICO CROSSINGS THROUGH PROGRESO, TX"/>
    <n v="240000"/>
    <s v="Truck"/>
    <m/>
    <m/>
    <n v="2022"/>
    <m/>
    <s v="Import"/>
    <m/>
  </r>
  <r>
    <s v="WATERMELONS"/>
    <x v="13"/>
    <m/>
    <m/>
    <m/>
    <x v="65"/>
    <s v="MEXICO CROSSINGS THROUGH OTAY MESA"/>
    <n v="30000"/>
    <s v="Truck"/>
    <m/>
    <m/>
    <n v="2022"/>
    <m/>
    <s v="Import"/>
    <m/>
  </r>
  <r>
    <s v="WATERMELONS"/>
    <x v="13"/>
    <m/>
    <m/>
    <m/>
    <x v="66"/>
    <s v="MEXICO CROSSINGS THROUGH PROGRESO, TX"/>
    <n v="600000"/>
    <s v="Truck"/>
    <m/>
    <m/>
    <n v="2022"/>
    <m/>
    <s v="Import"/>
    <m/>
  </r>
  <r>
    <s v="WATERMELONS"/>
    <x v="13"/>
    <m/>
    <m/>
    <m/>
    <x v="66"/>
    <s v="IMPORTS THROUGH SOUTH FLORIDA/TAMPA"/>
    <n v="40000"/>
    <s v="Boat"/>
    <m/>
    <m/>
    <n v="2022"/>
    <m/>
    <s v="Import"/>
    <m/>
  </r>
  <r>
    <s v="WATERMELONS"/>
    <x v="13"/>
    <m/>
    <m/>
    <m/>
    <x v="217"/>
    <s v="MEXICO CROSSINGS THROUGH PROGRESO, TX"/>
    <n v="340000"/>
    <s v="Truck"/>
    <m/>
    <m/>
    <n v="2022"/>
    <m/>
    <s v="Import"/>
    <m/>
  </r>
  <r>
    <s v="WATERMELONS"/>
    <x v="13"/>
    <m/>
    <m/>
    <m/>
    <x v="217"/>
    <s v="MEXICO CROSSINGS THROUGH OTAY MESA"/>
    <n v="60000"/>
    <s v="Truck"/>
    <m/>
    <m/>
    <n v="2022"/>
    <m/>
    <s v="Import"/>
    <m/>
  </r>
  <r>
    <s v="WATERMELONS"/>
    <x v="13"/>
    <m/>
    <m/>
    <m/>
    <x v="296"/>
    <s v="MEXICO CROSSINGS THROUGH CALEXICO"/>
    <n v="10000"/>
    <s v="Truck"/>
    <m/>
    <m/>
    <n v="2022"/>
    <m/>
    <s v="Import"/>
    <m/>
  </r>
  <r>
    <s v="WATERMELONS"/>
    <x v="13"/>
    <m/>
    <m/>
    <m/>
    <x v="296"/>
    <s v="MEXICO CROSSINGS THROUGH PROGRESO, TX"/>
    <n v="170000"/>
    <s v="Truck"/>
    <m/>
    <m/>
    <n v="2022"/>
    <m/>
    <s v="Import"/>
    <m/>
  </r>
  <r>
    <s v="WATERMELONS"/>
    <x v="13"/>
    <m/>
    <m/>
    <m/>
    <x v="296"/>
    <s v="MEXICO CROSSINGS THRU NOGALES"/>
    <n v="40000"/>
    <s v="Truck"/>
    <m/>
    <m/>
    <n v="2022"/>
    <m/>
    <s v="Import"/>
    <m/>
  </r>
  <r>
    <s v="WATERMELONS"/>
    <x v="13"/>
    <m/>
    <m/>
    <m/>
    <x v="218"/>
    <s v="MEXICO CROSSINGS THROUGH OTAY MESA"/>
    <n v="10000"/>
    <s v="Truck"/>
    <m/>
    <m/>
    <n v="2022"/>
    <m/>
    <s v="Import"/>
    <m/>
  </r>
  <r>
    <s v="WATERMELONS"/>
    <x v="13"/>
    <m/>
    <m/>
    <m/>
    <x v="218"/>
    <s v="MEXICO CROSSINGS THROUGH PROGRESO, TX"/>
    <n v="80000"/>
    <s v="Truck"/>
    <m/>
    <m/>
    <n v="2022"/>
    <m/>
    <s v="Import"/>
    <m/>
  </r>
  <r>
    <s v="WATERMELONS"/>
    <x v="13"/>
    <m/>
    <m/>
    <m/>
    <x v="218"/>
    <s v="MEXICO CROSSINGS THRU NOGALES"/>
    <n v="10000"/>
    <s v="Truck"/>
    <m/>
    <m/>
    <n v="2022"/>
    <m/>
    <s v="Import"/>
    <m/>
  </r>
  <r>
    <s v="WATERMELONS"/>
    <x v="13"/>
    <m/>
    <m/>
    <m/>
    <x v="220"/>
    <s v="MEXICO CROSSINGS THROUGH CALEXICO"/>
    <n v="20000"/>
    <s v="Truck"/>
    <m/>
    <m/>
    <n v="2022"/>
    <m/>
    <s v="Import"/>
    <m/>
  </r>
  <r>
    <s v="WATERMELONS"/>
    <x v="13"/>
    <m/>
    <m/>
    <m/>
    <x v="220"/>
    <s v="IMPORTS THROUGH SOUTH FLORIDA/TAMPA"/>
    <n v="40000"/>
    <s v="Boat"/>
    <m/>
    <m/>
    <n v="2022"/>
    <m/>
    <s v="Import"/>
    <m/>
  </r>
  <r>
    <s v="WATERMELONS"/>
    <x v="13"/>
    <m/>
    <m/>
    <m/>
    <x v="220"/>
    <s v="MEXICO CROSSINGS THRU NOGALES"/>
    <n v="40000"/>
    <s v="Truck"/>
    <m/>
    <m/>
    <n v="2022"/>
    <m/>
    <s v="Import"/>
    <m/>
  </r>
  <r>
    <s v="WATERMELONS"/>
    <x v="13"/>
    <m/>
    <m/>
    <m/>
    <x v="220"/>
    <s v="MEXICO CROSSINGS THROUGH PHARR, TX"/>
    <n v="40000"/>
    <s v="Truck"/>
    <m/>
    <m/>
    <n v="2022"/>
    <m/>
    <s v="Import"/>
    <m/>
  </r>
  <r>
    <s v="WATERMELONS"/>
    <x v="13"/>
    <m/>
    <m/>
    <m/>
    <x v="221"/>
    <s v="MEXICO CROSSINGS THROUGH OTAY MESA"/>
    <n v="50000"/>
    <s v="Truck"/>
    <m/>
    <m/>
    <n v="2022"/>
    <m/>
    <s v="Import"/>
    <m/>
  </r>
  <r>
    <s v="WATERMELONS"/>
    <x v="13"/>
    <m/>
    <m/>
    <m/>
    <x v="221"/>
    <s v="MEXICO CROSSINGS THROUGH PROGRESO, TX"/>
    <n v="180000"/>
    <s v="Truck"/>
    <m/>
    <m/>
    <n v="2022"/>
    <m/>
    <s v="Import"/>
    <m/>
  </r>
  <r>
    <s v="WATERMELONS"/>
    <x v="13"/>
    <m/>
    <m/>
    <m/>
    <x v="222"/>
    <s v="MEXICO CROSSINGS THRU NOGALES"/>
    <n v="10000"/>
    <s v="Truck"/>
    <m/>
    <m/>
    <n v="2022"/>
    <m/>
    <s v="Import"/>
    <m/>
  </r>
  <r>
    <s v="WATERMELONS"/>
    <x v="13"/>
    <m/>
    <m/>
    <m/>
    <x v="222"/>
    <s v="MEXICO CROSSINGS THROUGH PROGRESO, TX"/>
    <n v="200000"/>
    <s v="Truck"/>
    <m/>
    <m/>
    <n v="2022"/>
    <m/>
    <s v="Import"/>
    <m/>
  </r>
  <r>
    <s v="WATERMELONS"/>
    <x v="13"/>
    <m/>
    <m/>
    <m/>
    <x v="222"/>
    <s v="MEXICO CROSSINGS THROUGH OTAY MESA"/>
    <n v="30000"/>
    <s v="Truck"/>
    <m/>
    <m/>
    <n v="2022"/>
    <m/>
    <s v="Import"/>
    <m/>
  </r>
  <r>
    <s v="WATERMELONS"/>
    <x v="13"/>
    <m/>
    <m/>
    <m/>
    <x v="223"/>
    <s v="MEXICO CROSSINGS THROUGH OTAY MESA"/>
    <n v="30000"/>
    <s v="Truck"/>
    <m/>
    <m/>
    <n v="2022"/>
    <m/>
    <s v="Import"/>
    <m/>
  </r>
  <r>
    <s v="WATERMELONS"/>
    <x v="13"/>
    <m/>
    <m/>
    <m/>
    <x v="223"/>
    <s v="MEXICO CROSSINGS THROUGH PROGRESO, TX"/>
    <n v="170000"/>
    <s v="Truck"/>
    <m/>
    <m/>
    <n v="2022"/>
    <m/>
    <s v="Import"/>
    <m/>
  </r>
  <r>
    <s v="WATERMELONS"/>
    <x v="13"/>
    <m/>
    <m/>
    <m/>
    <x v="224"/>
    <s v="IMPORTS THROUGH SOUTH FLORIDA/TAMPA"/>
    <n v="210000"/>
    <s v="Boat"/>
    <m/>
    <m/>
    <n v="2022"/>
    <m/>
    <s v="Import"/>
    <m/>
  </r>
  <r>
    <s v="WATERMELONS"/>
    <x v="13"/>
    <m/>
    <m/>
    <m/>
    <x v="297"/>
    <s v="MEXICO CROSSINGS THRU NOGALES"/>
    <n v="90000"/>
    <s v="Truck"/>
    <m/>
    <m/>
    <n v="2022"/>
    <m/>
    <s v="Import"/>
    <m/>
  </r>
  <r>
    <s v="WATERMELONS"/>
    <x v="13"/>
    <m/>
    <m/>
    <m/>
    <x v="297"/>
    <s v="MEXICO CROSSINGS THROUGH PROGRESO, TX"/>
    <n v="180000"/>
    <s v="Truck"/>
    <m/>
    <m/>
    <n v="2022"/>
    <m/>
    <s v="Import"/>
    <m/>
  </r>
  <r>
    <s v="WATERMELONS"/>
    <x v="13"/>
    <m/>
    <m/>
    <m/>
    <x v="298"/>
    <s v="MEXICO CROSSINGS THRU NOGALES"/>
    <n v="90000"/>
    <s v="Truck"/>
    <m/>
    <m/>
    <n v="2022"/>
    <m/>
    <s v="Import"/>
    <m/>
  </r>
  <r>
    <s v="WATERMELONS"/>
    <x v="13"/>
    <m/>
    <m/>
    <m/>
    <x v="225"/>
    <s v="MEXICO CROSSINGS THROUGH OTAY MESA"/>
    <n v="40000"/>
    <s v="Truck"/>
    <m/>
    <m/>
    <n v="2022"/>
    <m/>
    <s v="Import"/>
    <m/>
  </r>
  <r>
    <s v="WATERMELONS"/>
    <x v="13"/>
    <m/>
    <m/>
    <m/>
    <x v="225"/>
    <s v="MEXICO CROSSINGS THROUGH CALEXICO"/>
    <n v="20000"/>
    <s v="Truck"/>
    <m/>
    <m/>
    <n v="2022"/>
    <m/>
    <s v="Import"/>
    <m/>
  </r>
  <r>
    <s v="WATERMELONS"/>
    <x v="13"/>
    <m/>
    <m/>
    <m/>
    <x v="225"/>
    <s v="MEXICO CROSSINGS THROUGH PROGRESO, TX"/>
    <n v="90000"/>
    <s v="Truck"/>
    <m/>
    <m/>
    <n v="2022"/>
    <m/>
    <s v="Import"/>
    <m/>
  </r>
  <r>
    <s v="WATERMELONS"/>
    <x v="13"/>
    <m/>
    <m/>
    <m/>
    <x v="68"/>
    <s v="MEXICO CROSSINGS THROUGH CALEXICO"/>
    <n v="20000"/>
    <s v="Truck"/>
    <m/>
    <m/>
    <n v="2022"/>
    <m/>
    <s v="Import"/>
    <m/>
  </r>
  <r>
    <s v="WATERMELONS"/>
    <x v="13"/>
    <m/>
    <m/>
    <m/>
    <x v="68"/>
    <s v="MEXICO CROSSINGS THROUGH PROGRESO, TX"/>
    <n v="80000"/>
    <s v="Truck"/>
    <m/>
    <m/>
    <n v="2022"/>
    <m/>
    <s v="Import"/>
    <m/>
  </r>
  <r>
    <s v="WATERMELONS"/>
    <x v="13"/>
    <m/>
    <m/>
    <m/>
    <x v="226"/>
    <s v="MEXICO CROSSINGS THROUGH PROGRESO, TX"/>
    <n v="140000"/>
    <s v="Truck"/>
    <m/>
    <m/>
    <n v="2022"/>
    <m/>
    <s v="Import"/>
    <m/>
  </r>
  <r>
    <s v="WATERMELONS"/>
    <x v="13"/>
    <m/>
    <m/>
    <m/>
    <x v="226"/>
    <s v="MEXICO CROSSINGS THROUGH EL PASO, TX"/>
    <n v="40000"/>
    <s v="Truck"/>
    <m/>
    <m/>
    <n v="2022"/>
    <m/>
    <s v="Import"/>
    <m/>
  </r>
  <r>
    <s v="WATERMELONS"/>
    <x v="13"/>
    <m/>
    <m/>
    <m/>
    <x v="226"/>
    <s v="MEXICO CROSSINGS THROUGH SANTA TERESA, NM"/>
    <n v="200000"/>
    <s v="Truck"/>
    <m/>
    <m/>
    <n v="2022"/>
    <m/>
    <s v="Import"/>
    <m/>
  </r>
  <r>
    <s v="WATERMELONS"/>
    <x v="13"/>
    <m/>
    <m/>
    <m/>
    <x v="226"/>
    <s v="MEXICO CROSSINGS THROUGH OTAY MESA"/>
    <n v="40000"/>
    <s v="Truck"/>
    <m/>
    <m/>
    <n v="2022"/>
    <m/>
    <s v="Import"/>
    <m/>
  </r>
  <r>
    <s v="WATERMELONS"/>
    <x v="13"/>
    <m/>
    <m/>
    <m/>
    <x v="227"/>
    <s v="IMPORTS THROUGH SOUTH FLORIDA/TAMPA"/>
    <n v="260000"/>
    <s v="Boat"/>
    <m/>
    <m/>
    <n v="2022"/>
    <m/>
    <s v="Import"/>
    <m/>
  </r>
  <r>
    <s v="WATERMELONS"/>
    <x v="13"/>
    <m/>
    <m/>
    <m/>
    <x v="227"/>
    <s v="MEXICO CROSSINGS THROUGH PROGRESO, TX"/>
    <n v="250000"/>
    <s v="Truck"/>
    <m/>
    <m/>
    <n v="2022"/>
    <m/>
    <s v="Import"/>
    <m/>
  </r>
  <r>
    <s v="WATERMELONS"/>
    <x v="13"/>
    <m/>
    <m/>
    <m/>
    <x v="227"/>
    <s v="MEXICO CROSSINGS THROUGH EL PASO, TX"/>
    <n v="20000"/>
    <s v="Truck"/>
    <m/>
    <m/>
    <n v="2022"/>
    <m/>
    <s v="Import"/>
    <m/>
  </r>
  <r>
    <s v="WATERMELONS"/>
    <x v="13"/>
    <m/>
    <m/>
    <m/>
    <x v="227"/>
    <s v="MEXICO CROSSINGS THROUGH SANTA TERESA, NM"/>
    <n v="350000"/>
    <s v="Truck"/>
    <m/>
    <m/>
    <n v="2022"/>
    <m/>
    <s v="Import"/>
    <m/>
  </r>
  <r>
    <s v="WATERMELONS"/>
    <x v="13"/>
    <m/>
    <m/>
    <m/>
    <x v="228"/>
    <s v="MEXICO CROSSINGS THROUGH SANTA TERESA, NM"/>
    <n v="200000"/>
    <s v="Truck"/>
    <m/>
    <m/>
    <n v="2022"/>
    <m/>
    <s v="Import"/>
    <m/>
  </r>
  <r>
    <s v="WATERMELONS"/>
    <x v="13"/>
    <m/>
    <m/>
    <m/>
    <x v="69"/>
    <s v="MEXICO CROSSINGS THROUGH OTAY MESA"/>
    <n v="0"/>
    <s v="Truck"/>
    <m/>
    <m/>
    <n v="2022"/>
    <m/>
    <s v="Import"/>
    <m/>
  </r>
  <r>
    <s v="WATERMELONS"/>
    <x v="13"/>
    <m/>
    <m/>
    <m/>
    <x v="69"/>
    <s v="MEXICO CROSSINGS THROUGH PROGRESO, TX"/>
    <n v="180000"/>
    <s v="Truck"/>
    <m/>
    <m/>
    <n v="2022"/>
    <m/>
    <s v="Import"/>
    <m/>
  </r>
  <r>
    <s v="WATERMELONS"/>
    <x v="13"/>
    <m/>
    <m/>
    <m/>
    <x v="69"/>
    <s v="MEXICO CROSSINGS THROUGH SANTA TERESA, NM"/>
    <n v="200000"/>
    <s v="Truck"/>
    <m/>
    <m/>
    <n v="2022"/>
    <m/>
    <s v="Import"/>
    <m/>
  </r>
  <r>
    <s v="WATERMELONS"/>
    <x v="13"/>
    <m/>
    <m/>
    <m/>
    <x v="299"/>
    <s v="MEXICO CROSSINGS THROUGH SANTA TERESA, NM"/>
    <n v="150000"/>
    <s v="Truck"/>
    <m/>
    <m/>
    <n v="2022"/>
    <m/>
    <s v="Import"/>
    <m/>
  </r>
  <r>
    <s v="WATERMELONS"/>
    <x v="13"/>
    <m/>
    <m/>
    <m/>
    <x v="299"/>
    <s v="MEXICO CROSSINGS THROUGH PROGRESO, TX"/>
    <n v="170000"/>
    <s v="Truck"/>
    <m/>
    <m/>
    <n v="2022"/>
    <m/>
    <s v="Import"/>
    <m/>
  </r>
  <r>
    <s v="WATERMELONS"/>
    <x v="13"/>
    <m/>
    <m/>
    <m/>
    <x v="299"/>
    <s v="IMPORTS THROUGH SOUTH FLORIDA/TAMPA"/>
    <n v="210000"/>
    <s v="Boat"/>
    <m/>
    <m/>
    <n v="2022"/>
    <m/>
    <s v="Import"/>
    <m/>
  </r>
  <r>
    <s v="WATERMELONS"/>
    <x v="13"/>
    <m/>
    <m/>
    <m/>
    <x v="156"/>
    <s v="MEXICO CROSSINGS THROUGH SANTA TERESA, NM"/>
    <n v="300000"/>
    <s v="Truck"/>
    <m/>
    <m/>
    <n v="2022"/>
    <m/>
    <s v="Import"/>
    <m/>
  </r>
  <r>
    <s v="WATERMELONS"/>
    <x v="13"/>
    <m/>
    <m/>
    <m/>
    <x v="156"/>
    <s v="MEXICO CROSSINGS THROUGH PROGRESO, TX"/>
    <n v="200000"/>
    <s v="Truck"/>
    <m/>
    <m/>
    <n v="2022"/>
    <m/>
    <s v="Import"/>
    <m/>
  </r>
  <r>
    <s v="WATERMELONS"/>
    <x v="13"/>
    <m/>
    <m/>
    <m/>
    <x v="157"/>
    <s v="MEXICO CROSSINGS THROUGH OTAY MESA"/>
    <n v="0"/>
    <s v="Truck"/>
    <m/>
    <m/>
    <n v="2022"/>
    <m/>
    <s v="Import"/>
    <m/>
  </r>
  <r>
    <s v="WATERMELONS"/>
    <x v="13"/>
    <m/>
    <m/>
    <m/>
    <x v="157"/>
    <s v="MEXICO CROSSINGS THROUGH SANTA TERESA, NM"/>
    <n v="450000"/>
    <s v="Truck"/>
    <m/>
    <m/>
    <n v="2022"/>
    <m/>
    <s v="Import"/>
    <m/>
  </r>
  <r>
    <s v="WATERMELONS"/>
    <x v="13"/>
    <m/>
    <m/>
    <m/>
    <x v="157"/>
    <s v="MEXICO CROSSINGS THROUGH PROGRESO, TX"/>
    <n v="200000"/>
    <s v="Truck"/>
    <m/>
    <m/>
    <n v="2022"/>
    <m/>
    <s v="Import"/>
    <m/>
  </r>
  <r>
    <s v="WATERMELONS"/>
    <x v="13"/>
    <m/>
    <m/>
    <m/>
    <x v="158"/>
    <s v="MEXICO CROSSINGS THROUGH SANTA TERESA, NM"/>
    <n v="400000"/>
    <s v="Truck"/>
    <m/>
    <m/>
    <n v="2022"/>
    <m/>
    <s v="Import"/>
    <m/>
  </r>
  <r>
    <s v="WATERMELONS"/>
    <x v="13"/>
    <m/>
    <m/>
    <m/>
    <x v="158"/>
    <s v="MEXICO CROSSINGS THROUGH OTAY MESA"/>
    <n v="30000"/>
    <s v="Truck"/>
    <m/>
    <m/>
    <n v="2022"/>
    <m/>
    <s v="Import"/>
    <m/>
  </r>
  <r>
    <s v="WATERMELONS"/>
    <x v="13"/>
    <m/>
    <m/>
    <m/>
    <x v="158"/>
    <s v="MEXICO CROSSINGS THROUGH PROGRESO, TX"/>
    <n v="50000"/>
    <s v="Truck"/>
    <m/>
    <m/>
    <n v="2022"/>
    <m/>
    <s v="Import"/>
    <m/>
  </r>
  <r>
    <s v="WATERMELONS"/>
    <x v="13"/>
    <m/>
    <m/>
    <m/>
    <x v="70"/>
    <s v="MEXICO CROSSINGS THROUGH CALEXICO"/>
    <n v="30000"/>
    <s v="Truck"/>
    <m/>
    <m/>
    <n v="2022"/>
    <m/>
    <s v="Import"/>
    <m/>
  </r>
  <r>
    <s v="WATERMELONS"/>
    <x v="13"/>
    <m/>
    <m/>
    <m/>
    <x v="70"/>
    <s v="MEXICO CROSSINGS THROUGH SANTA TERESA, NM"/>
    <n v="450000"/>
    <s v="Truck"/>
    <m/>
    <m/>
    <n v="2022"/>
    <m/>
    <s v="Import"/>
    <m/>
  </r>
  <r>
    <s v="WATERMELONS"/>
    <x v="13"/>
    <m/>
    <m/>
    <m/>
    <x v="70"/>
    <s v="MEXICO CROSSINGS THROUGH PROGRESO, TX"/>
    <n v="40000"/>
    <s v="Truck"/>
    <m/>
    <m/>
    <n v="2022"/>
    <m/>
    <s v="Import"/>
    <m/>
  </r>
  <r>
    <s v="WATERMELONS"/>
    <x v="13"/>
    <m/>
    <m/>
    <m/>
    <x v="300"/>
    <s v="MEXICO CROSSINGS THROUGH OTAY MESA"/>
    <n v="30000"/>
    <s v="Truck"/>
    <m/>
    <m/>
    <n v="2022"/>
    <m/>
    <s v="Import"/>
    <m/>
  </r>
  <r>
    <s v="WATERMELONS"/>
    <x v="13"/>
    <m/>
    <m/>
    <m/>
    <x v="300"/>
    <s v="MEXICO CROSSINGS THROUGH SANTA TERESA, NM"/>
    <n v="250000"/>
    <s v="Truck"/>
    <m/>
    <m/>
    <n v="2022"/>
    <m/>
    <s v="Import"/>
    <m/>
  </r>
  <r>
    <s v="WATERMELONS"/>
    <x v="13"/>
    <m/>
    <m/>
    <m/>
    <x v="300"/>
    <s v="MEXICO CROSSINGS THROUGH PROGRESO, TX"/>
    <n v="130000"/>
    <s v="Truck"/>
    <m/>
    <m/>
    <n v="2022"/>
    <m/>
    <s v="Import"/>
    <m/>
  </r>
  <r>
    <s v="WATERMELONS"/>
    <x v="13"/>
    <m/>
    <m/>
    <m/>
    <x v="300"/>
    <s v="IMPORTS THROUGH SOUTH FLORIDA/TAMPA"/>
    <n v="80000"/>
    <s v="Boat"/>
    <m/>
    <m/>
    <n v="2022"/>
    <m/>
    <s v="Import"/>
    <m/>
  </r>
  <r>
    <s v="WATERMELONS"/>
    <x v="13"/>
    <m/>
    <m/>
    <m/>
    <x v="159"/>
    <s v="MEXICO CROSSINGS THROUGH SANTA TERESA, NM"/>
    <n v="500000"/>
    <s v="Truck"/>
    <m/>
    <m/>
    <n v="2022"/>
    <m/>
    <s v="Import"/>
    <m/>
  </r>
  <r>
    <s v="WATERMELONS"/>
    <x v="13"/>
    <m/>
    <m/>
    <m/>
    <x v="159"/>
    <s v="MEXICO CROSSINGS THROUGH PROGRESO, TX"/>
    <n v="520000"/>
    <s v="Truck"/>
    <m/>
    <m/>
    <n v="2022"/>
    <m/>
    <s v="Import"/>
    <m/>
  </r>
  <r>
    <s v="WATERMELONS"/>
    <x v="13"/>
    <m/>
    <m/>
    <m/>
    <x v="160"/>
    <s v="MEXICO CROSSINGS THROUGH SANTA TERESA, NM"/>
    <n v="400000"/>
    <s v="Truck"/>
    <m/>
    <m/>
    <n v="2022"/>
    <m/>
    <s v="Import"/>
    <s v="added for 03/16/2023 on 03/17/2023"/>
  </r>
  <r>
    <s v="WATERMELONS"/>
    <x v="13"/>
    <m/>
    <m/>
    <m/>
    <x v="160"/>
    <s v="MEXICO CROSSINGS THROUGH PROGRESO, TX"/>
    <n v="120000"/>
    <s v="Truck"/>
    <m/>
    <m/>
    <n v="2022"/>
    <m/>
    <s v="Import"/>
    <s v="added for 03/16/2023 on 03/17/2023"/>
  </r>
  <r>
    <s v="WATERMELONS"/>
    <x v="13"/>
    <m/>
    <m/>
    <m/>
    <x v="160"/>
    <s v="MEXICO CROSSINGS THRU NOGALES"/>
    <n v="20000"/>
    <s v="Truck"/>
    <m/>
    <m/>
    <n v="2022"/>
    <m/>
    <s v="Import"/>
    <s v="added for 03/16/2023 on 03/17/2023"/>
  </r>
  <r>
    <s v="WATERMELONS"/>
    <x v="13"/>
    <m/>
    <m/>
    <m/>
    <x v="161"/>
    <s v="MEXICO CROSSINGS THROUGH OTAY MESA"/>
    <n v="0"/>
    <s v="Truck"/>
    <m/>
    <m/>
    <n v="2022"/>
    <m/>
    <s v="Import"/>
    <m/>
  </r>
  <r>
    <s v="WATERMELONS"/>
    <x v="13"/>
    <m/>
    <m/>
    <m/>
    <x v="161"/>
    <s v="MEXICO CROSSINGS THROUGH PROGRESO, TX"/>
    <n v="470000"/>
    <s v="Truck"/>
    <m/>
    <m/>
    <n v="2022"/>
    <m/>
    <s v="Import"/>
    <m/>
  </r>
  <r>
    <s v="WATERMELONS"/>
    <x v="13"/>
    <m/>
    <m/>
    <m/>
    <x v="161"/>
    <s v="MEXICO CROSSINGS THROUGH SANTA TERESA, NM"/>
    <n v="400000"/>
    <s v="Truck"/>
    <m/>
    <m/>
    <n v="2022"/>
    <m/>
    <s v="Import"/>
    <m/>
  </r>
  <r>
    <s v="WATERMELONS"/>
    <x v="13"/>
    <m/>
    <m/>
    <m/>
    <x v="284"/>
    <s v="MEXICO CROSSINGS THROUGH SANTA TERESA, NM"/>
    <n v="300000"/>
    <s v="Truck"/>
    <m/>
    <m/>
    <n v="2022"/>
    <m/>
    <s v="Import"/>
    <m/>
  </r>
  <r>
    <s v="WATERMELONS"/>
    <x v="13"/>
    <m/>
    <m/>
    <m/>
    <x v="284"/>
    <s v="MEXICO CROSSINGS THROUGH CALEXICO"/>
    <n v="20000"/>
    <s v="Truck"/>
    <m/>
    <m/>
    <n v="2022"/>
    <m/>
    <s v="Import"/>
    <m/>
  </r>
  <r>
    <s v="WATERMELONS"/>
    <x v="13"/>
    <m/>
    <m/>
    <m/>
    <x v="284"/>
    <s v="MEXICO CROSSINGS THROUGH PROGRESO, TX"/>
    <n v="170000"/>
    <s v="Truck"/>
    <m/>
    <m/>
    <n v="2022"/>
    <m/>
    <s v="Import"/>
    <m/>
  </r>
  <r>
    <s v="WATERMELONS"/>
    <x v="13"/>
    <m/>
    <m/>
    <m/>
    <x v="71"/>
    <s v="MEXICO CROSSINGS THROUGH OTAY MESA"/>
    <n v="0"/>
    <s v="Truck"/>
    <m/>
    <m/>
    <n v="2022"/>
    <m/>
    <s v="Import"/>
    <m/>
  </r>
  <r>
    <s v="WATERMELONS"/>
    <x v="13"/>
    <m/>
    <m/>
    <m/>
    <x v="71"/>
    <s v="MEXICO CROSSINGS THROUGH SANTA TERESA, NM"/>
    <n v="250000"/>
    <s v="Truck"/>
    <m/>
    <m/>
    <n v="2022"/>
    <m/>
    <s v="Import"/>
    <m/>
  </r>
  <r>
    <s v="WATERMELONS"/>
    <x v="13"/>
    <m/>
    <m/>
    <m/>
    <x v="71"/>
    <s v="MEXICO CROSSINGS THROUGH PROGRESO, TX"/>
    <n v="40000"/>
    <s v="Truck"/>
    <m/>
    <m/>
    <n v="2022"/>
    <m/>
    <s v="Import"/>
    <m/>
  </r>
  <r>
    <s v="WATERMELONS"/>
    <x v="13"/>
    <m/>
    <m/>
    <m/>
    <x v="162"/>
    <s v="IMPORTS THROUGH SOUTH FLORIDA/TAMPA"/>
    <n v="80000"/>
    <s v="Boat"/>
    <m/>
    <m/>
    <n v="2022"/>
    <m/>
    <s v="Import"/>
    <m/>
  </r>
  <r>
    <s v="WATERMELONS"/>
    <x v="13"/>
    <m/>
    <m/>
    <m/>
    <x v="162"/>
    <s v="MEXICO CROSSINGS THROUGH SANTA TERESA, NM"/>
    <n v="650000"/>
    <s v="Truck"/>
    <m/>
    <m/>
    <n v="2022"/>
    <m/>
    <s v="Import"/>
    <m/>
  </r>
  <r>
    <s v="WATERMELONS"/>
    <x v="13"/>
    <m/>
    <m/>
    <m/>
    <x v="162"/>
    <s v="MEXICO CROSSINGS THROUGH PROGRESO, TX"/>
    <n v="1230000"/>
    <s v="Truck"/>
    <m/>
    <m/>
    <n v="2022"/>
    <m/>
    <s v="Import"/>
    <m/>
  </r>
  <r>
    <s v="WATERMELONS"/>
    <x v="13"/>
    <m/>
    <m/>
    <m/>
    <x v="163"/>
    <s v="MEXICO CROSSINGS THROUGH PROGRESO, TX"/>
    <n v="180000"/>
    <s v="Truck"/>
    <m/>
    <m/>
    <n v="2022"/>
    <m/>
    <s v="Import"/>
    <m/>
  </r>
  <r>
    <s v="WATERMELONS"/>
    <x v="13"/>
    <m/>
    <m/>
    <m/>
    <x v="163"/>
    <s v="MEXICO CROSSINGS THROUGH SANTA TERESA, NM"/>
    <n v="350000"/>
    <s v="Truck"/>
    <m/>
    <m/>
    <n v="2022"/>
    <m/>
    <s v="Import"/>
    <m/>
  </r>
  <r>
    <s v="WATERMELONS"/>
    <x v="13"/>
    <m/>
    <m/>
    <m/>
    <x v="164"/>
    <s v="MEXICO CROSSINGS THROUGH SANTA TERESA, NM"/>
    <n v="300000"/>
    <s v="Truck"/>
    <m/>
    <m/>
    <n v="2022"/>
    <m/>
    <s v="Import"/>
    <m/>
  </r>
  <r>
    <s v="WATERMELONS"/>
    <x v="13"/>
    <m/>
    <m/>
    <m/>
    <x v="164"/>
    <s v="MEXICO CROSSINGS THROUGH PROGRESO, TX"/>
    <n v="90000"/>
    <s v="Truck"/>
    <m/>
    <m/>
    <n v="2022"/>
    <m/>
    <s v="Import"/>
    <m/>
  </r>
  <r>
    <s v="WATERMELONS"/>
    <x v="13"/>
    <m/>
    <m/>
    <m/>
    <x v="164"/>
    <s v="MEXICO CROSSINGS THRU NOGALES"/>
    <n v="30000"/>
    <s v="Truck"/>
    <m/>
    <m/>
    <n v="2022"/>
    <m/>
    <s v="Import"/>
    <m/>
  </r>
  <r>
    <s v="WATERMELONS"/>
    <x v="13"/>
    <m/>
    <m/>
    <m/>
    <x v="229"/>
    <s v="MEXICO CROSSINGS THROUGH SANTA TERESA, NM"/>
    <n v="200000"/>
    <s v="Truck"/>
    <m/>
    <m/>
    <n v="2022"/>
    <m/>
    <s v="Import"/>
    <m/>
  </r>
  <r>
    <s v="WATERMELONS"/>
    <x v="13"/>
    <m/>
    <m/>
    <m/>
    <x v="229"/>
    <s v="MEXICO CROSSINGS THROUGH PROGRESO, TX"/>
    <n v="180000"/>
    <s v="Truck"/>
    <m/>
    <m/>
    <n v="2022"/>
    <m/>
    <s v="Import"/>
    <m/>
  </r>
  <r>
    <s v="WATERMELONS"/>
    <x v="13"/>
    <m/>
    <m/>
    <m/>
    <x v="229"/>
    <s v="MEXICO CROSSINGS THROUGH CALEXICO"/>
    <n v="20000"/>
    <s v="Truck"/>
    <m/>
    <m/>
    <n v="2022"/>
    <m/>
    <s v="Import"/>
    <m/>
  </r>
  <r>
    <s v="WATERMELONS"/>
    <x v="13"/>
    <m/>
    <m/>
    <m/>
    <x v="165"/>
    <s v="IMPORTS THROUGH SOUTH FLORIDA/TAMPA"/>
    <n v="80000"/>
    <s v="Boat"/>
    <m/>
    <m/>
    <n v="2022"/>
    <m/>
    <s v="Import"/>
    <m/>
  </r>
  <r>
    <s v="WATERMELONS"/>
    <x v="13"/>
    <m/>
    <m/>
    <m/>
    <x v="165"/>
    <s v="MEXICO CROSSINGS THROUGH SANTA TERESA, NM"/>
    <n v="200000"/>
    <s v="Truck"/>
    <m/>
    <m/>
    <n v="2022"/>
    <m/>
    <s v="Import"/>
    <m/>
  </r>
  <r>
    <s v="WATERMELONS"/>
    <x v="13"/>
    <m/>
    <m/>
    <m/>
    <x v="166"/>
    <s v="MEXICO CROSSINGS THROUGH OTAY MESA"/>
    <n v="30000"/>
    <s v="Truck"/>
    <m/>
    <m/>
    <n v="2022"/>
    <m/>
    <s v="Import"/>
    <m/>
  </r>
  <r>
    <s v="WATERMELONS"/>
    <x v="13"/>
    <m/>
    <m/>
    <m/>
    <x v="166"/>
    <s v="MEXICO CROSSINGS THROUGH SANTA TERESA, NM"/>
    <n v="400000"/>
    <s v="Truck"/>
    <m/>
    <m/>
    <n v="2022"/>
    <m/>
    <s v="Import"/>
    <m/>
  </r>
  <r>
    <s v="WATERMELONS"/>
    <x v="13"/>
    <m/>
    <m/>
    <m/>
    <x v="166"/>
    <s v="MEXICO CROSSINGS THROUGH PROGRESO, TX"/>
    <n v="260000"/>
    <s v="Truck"/>
    <m/>
    <m/>
    <n v="2022"/>
    <m/>
    <s v="Import"/>
    <m/>
  </r>
  <r>
    <s v="WATERMELONS"/>
    <x v="13"/>
    <m/>
    <m/>
    <m/>
    <x v="167"/>
    <s v="MEXICO CROSSINGS THROUGH PROGRESO, TX"/>
    <n v="180000"/>
    <s v="Truck"/>
    <m/>
    <m/>
    <n v="2022"/>
    <m/>
    <s v="Import"/>
    <m/>
  </r>
  <r>
    <s v="WATERMELONS"/>
    <x v="13"/>
    <m/>
    <m/>
    <m/>
    <x v="167"/>
    <s v="MEXICO CROSSINGS THROUGH SANTA TERESA, NM"/>
    <n v="400000"/>
    <s v="Truck"/>
    <m/>
    <m/>
    <n v="2022"/>
    <m/>
    <s v="Import"/>
    <m/>
  </r>
  <r>
    <s v="WATERMELONS"/>
    <x v="13"/>
    <m/>
    <m/>
    <m/>
    <x v="168"/>
    <s v="MEXICO CROSSINGS THROUGH SANTA TERESA, NM"/>
    <n v="300000"/>
    <s v="Truck"/>
    <m/>
    <m/>
    <n v="2022"/>
    <m/>
    <s v="Import"/>
    <m/>
  </r>
  <r>
    <s v="WATERMELONS"/>
    <x v="13"/>
    <m/>
    <m/>
    <m/>
    <x v="230"/>
    <s v="MEXICO CROSSINGS THRU NOGALES"/>
    <n v="60000"/>
    <s v="Truck"/>
    <m/>
    <m/>
    <n v="2022"/>
    <m/>
    <s v="Import"/>
    <m/>
  </r>
  <r>
    <s v="WATERMELONS"/>
    <x v="13"/>
    <m/>
    <m/>
    <m/>
    <x v="230"/>
    <s v="MEXICO CROSSINGS THROUGH PROGRESO, TX"/>
    <n v="110000"/>
    <s v="Truck"/>
    <m/>
    <m/>
    <n v="2022"/>
    <m/>
    <s v="Import"/>
    <m/>
  </r>
  <r>
    <s v="WATERMELONS"/>
    <x v="13"/>
    <m/>
    <m/>
    <m/>
    <x v="230"/>
    <s v="MEXICO CROSSINGS THROUGH SANTA TERESA, NM"/>
    <n v="450000"/>
    <s v="Truck"/>
    <m/>
    <m/>
    <n v="2022"/>
    <m/>
    <s v="Import"/>
    <m/>
  </r>
  <r>
    <s v="WATERMELONS"/>
    <x v="13"/>
    <m/>
    <m/>
    <m/>
    <x v="169"/>
    <s v="MEXICO CROSSINGS THRU NOGALES"/>
    <n v="40000"/>
    <s v="Truck"/>
    <m/>
    <m/>
    <n v="2022"/>
    <m/>
    <s v="Import"/>
    <m/>
  </r>
  <r>
    <s v="WATERMELONS"/>
    <x v="13"/>
    <m/>
    <m/>
    <m/>
    <x v="169"/>
    <s v="MEXICO CROSSINGS THROUGH SANTA TERESA, NM"/>
    <n v="300000"/>
    <s v="Truck"/>
    <m/>
    <m/>
    <n v="2022"/>
    <m/>
    <s v="Import"/>
    <m/>
  </r>
  <r>
    <s v="WATERMELONS"/>
    <x v="13"/>
    <m/>
    <m/>
    <m/>
    <x v="170"/>
    <s v="IMPORTS THROUGH SOUTH FLORIDA/TAMPA"/>
    <n v="80000"/>
    <s v="Boat"/>
    <m/>
    <m/>
    <n v="2022"/>
    <m/>
    <s v="Import"/>
    <m/>
  </r>
  <r>
    <s v="WATERMELONS"/>
    <x v="13"/>
    <m/>
    <m/>
    <m/>
    <x v="170"/>
    <s v="MEXICO CROSSINGS THROUGH PROGRESO, TX"/>
    <n v="80000"/>
    <s v="Truck"/>
    <m/>
    <m/>
    <n v="2022"/>
    <m/>
    <s v="Import"/>
    <m/>
  </r>
  <r>
    <s v="WATERMELONS"/>
    <x v="13"/>
    <m/>
    <m/>
    <m/>
    <x v="170"/>
    <s v="MEXICO CROSSINGS THROUGH SANTA TERESA, NM"/>
    <n v="350000"/>
    <s v="Truck"/>
    <m/>
    <m/>
    <n v="2022"/>
    <m/>
    <s v="Import"/>
    <m/>
  </r>
  <r>
    <s v="WATERMELONS"/>
    <x v="13"/>
    <m/>
    <m/>
    <m/>
    <x v="170"/>
    <s v="MEXICO CROSSINGS THRU NOGALES"/>
    <n v="30000"/>
    <s v="Truck"/>
    <m/>
    <m/>
    <n v="2022"/>
    <m/>
    <s v="Import"/>
    <m/>
  </r>
  <r>
    <s v="WATERMELONS"/>
    <x v="13"/>
    <m/>
    <m/>
    <m/>
    <x v="171"/>
    <s v="MEXICO CROSSINGS THROUGH PROGRESO, TX"/>
    <n v="80000"/>
    <s v="Truck"/>
    <m/>
    <m/>
    <n v="2022"/>
    <m/>
    <s v="Import"/>
    <m/>
  </r>
  <r>
    <s v="WATERMELONS"/>
    <x v="13"/>
    <m/>
    <m/>
    <m/>
    <x v="171"/>
    <s v="MEXICO CROSSINGS THROUGH SANTA TERESA, NM"/>
    <n v="400000"/>
    <s v="Truck"/>
    <m/>
    <m/>
    <n v="2022"/>
    <m/>
    <s v="Import"/>
    <m/>
  </r>
  <r>
    <s v="WATERMELONS"/>
    <x v="13"/>
    <m/>
    <m/>
    <m/>
    <x v="171"/>
    <s v="MEXICO CROSSINGS THROUGH OTAY MESA"/>
    <n v="0"/>
    <s v="Truck"/>
    <m/>
    <m/>
    <n v="2022"/>
    <m/>
    <s v="Import"/>
    <m/>
  </r>
  <r>
    <s v="WATERMELONS"/>
    <x v="13"/>
    <m/>
    <m/>
    <m/>
    <x v="171"/>
    <s v="IMPORTS THROUGH SOUTH FLORIDA/TAMPA"/>
    <n v="40000"/>
    <s v="Boat"/>
    <m/>
    <m/>
    <n v="2022"/>
    <m/>
    <s v="Import"/>
    <m/>
  </r>
  <r>
    <s v="WATERMELONS"/>
    <x v="13"/>
    <m/>
    <m/>
    <m/>
    <x v="172"/>
    <s v="MEXICO CROSSINGS THROUGH SANTA TERESA, NM"/>
    <n v="150000"/>
    <s v="Truck"/>
    <m/>
    <m/>
    <n v="2022"/>
    <m/>
    <s v="Import"/>
    <m/>
  </r>
  <r>
    <s v="WATERMELONS"/>
    <x v="13"/>
    <m/>
    <m/>
    <m/>
    <x v="231"/>
    <s v="MEXICO CROSSINGS THRU NOGALES"/>
    <n v="60000"/>
    <s v="Truck"/>
    <m/>
    <m/>
    <n v="2022"/>
    <m/>
    <s v="Import"/>
    <m/>
  </r>
  <r>
    <s v="WATERMELONS"/>
    <x v="13"/>
    <m/>
    <m/>
    <m/>
    <x v="231"/>
    <s v="MEXICO CROSSINGS THROUGH PROGRESO, TX"/>
    <n v="80000"/>
    <s v="Truck"/>
    <m/>
    <m/>
    <n v="2022"/>
    <m/>
    <s v="Import"/>
    <m/>
  </r>
  <r>
    <s v="WATERMELONS"/>
    <x v="13"/>
    <m/>
    <m/>
    <m/>
    <x v="231"/>
    <s v="MEXICO CROSSINGS THROUGH OTAY MESA"/>
    <n v="50000"/>
    <s v="Truck"/>
    <m/>
    <m/>
    <n v="2022"/>
    <m/>
    <s v="Import"/>
    <m/>
  </r>
  <r>
    <s v="WATERMELONS"/>
    <x v="13"/>
    <m/>
    <m/>
    <m/>
    <x v="173"/>
    <s v="MEXICO CROSSINGS THRU NOGALES"/>
    <n v="10000"/>
    <s v="Truck"/>
    <m/>
    <m/>
    <n v="2022"/>
    <m/>
    <s v="Import"/>
    <m/>
  </r>
  <r>
    <s v="WATERMELONS"/>
    <x v="13"/>
    <m/>
    <m/>
    <m/>
    <x v="173"/>
    <s v="MEXICO CROSSINGS THROUGH SANTA TERESA, NM"/>
    <n v="80000"/>
    <s v="Truck"/>
    <m/>
    <m/>
    <n v="2022"/>
    <m/>
    <s v="Import"/>
    <m/>
  </r>
  <r>
    <s v="WATERMELONS"/>
    <x v="13"/>
    <m/>
    <m/>
    <m/>
    <x v="173"/>
    <s v="MEXICO CROSSINGS THROUGH PROGRESO, TX"/>
    <n v="160000"/>
    <s v="Truck"/>
    <m/>
    <m/>
    <n v="2022"/>
    <m/>
    <s v="Import"/>
    <m/>
  </r>
  <r>
    <s v="WATERMELONS"/>
    <x v="13"/>
    <m/>
    <m/>
    <m/>
    <x v="173"/>
    <s v="MEXICO CROSSINGS THROUGH OTAY MESA"/>
    <n v="30000"/>
    <s v="Truck"/>
    <m/>
    <m/>
    <n v="2022"/>
    <m/>
    <s v="Import"/>
    <m/>
  </r>
  <r>
    <s v="WATERMELONS"/>
    <x v="13"/>
    <m/>
    <m/>
    <m/>
    <x v="174"/>
    <s v="MEXICO CROSSINGS THROUGH PROGRESO, TX"/>
    <n v="40000"/>
    <s v="Truck"/>
    <m/>
    <m/>
    <n v="2022"/>
    <m/>
    <s v="Import"/>
    <m/>
  </r>
  <r>
    <s v="WATERMELONS"/>
    <x v="13"/>
    <m/>
    <m/>
    <m/>
    <x v="174"/>
    <s v="MEXICO CROSSINGS THROUGH OTAY MESA"/>
    <n v="100000"/>
    <s v="Truck"/>
    <m/>
    <m/>
    <n v="2022"/>
    <m/>
    <s v="Import"/>
    <m/>
  </r>
  <r>
    <s v="WATERMELONS"/>
    <x v="13"/>
    <m/>
    <m/>
    <m/>
    <x v="174"/>
    <s v="IMPORTS THROUGH SOUTH FLORIDA/TAMPA"/>
    <n v="40000"/>
    <s v="Boat"/>
    <m/>
    <m/>
    <n v="2022"/>
    <m/>
    <s v="Import"/>
    <m/>
  </r>
  <r>
    <s v="WATERMELONS"/>
    <x v="13"/>
    <m/>
    <m/>
    <m/>
    <x v="155"/>
    <s v="MEXICO CROSSINGS THROUGH OTAY MESA"/>
    <n v="140000"/>
    <s v="Truck"/>
    <m/>
    <m/>
    <n v="2022"/>
    <m/>
    <s v="Import"/>
    <m/>
  </r>
  <r>
    <s v="WATERMELONS"/>
    <x v="13"/>
    <m/>
    <m/>
    <m/>
    <x v="155"/>
    <s v="MEXICO CROSSINGS THRU NOGALES"/>
    <n v="20000"/>
    <s v="Truck"/>
    <m/>
    <m/>
    <n v="2022"/>
    <m/>
    <s v="Import"/>
    <m/>
  </r>
  <r>
    <s v="WATERMELONS"/>
    <x v="13"/>
    <m/>
    <m/>
    <m/>
    <x v="155"/>
    <s v="MEXICO CROSSINGS THROUGH PROGRESO, TX"/>
    <n v="430000"/>
    <s v="Truck"/>
    <m/>
    <m/>
    <n v="2022"/>
    <m/>
    <s v="Import"/>
    <m/>
  </r>
  <r>
    <s v="WATERMELONS"/>
    <x v="13"/>
    <m/>
    <m/>
    <m/>
    <x v="175"/>
    <s v="MEXICO CROSSINGS THROUGH PROGRESO, TX"/>
    <n v="40000"/>
    <s v="Truck"/>
    <m/>
    <m/>
    <n v="2022"/>
    <m/>
    <s v="Import"/>
    <m/>
  </r>
  <r>
    <s v="WATERMELONS"/>
    <x v="13"/>
    <m/>
    <m/>
    <m/>
    <x v="175"/>
    <s v="MEXICO CROSSINGS THROUGH OTAY MESA"/>
    <n v="160000"/>
    <s v="Truck"/>
    <m/>
    <m/>
    <n v="2022"/>
    <m/>
    <s v="Import"/>
    <m/>
  </r>
  <r>
    <s v="WATERMELONS"/>
    <x v="13"/>
    <m/>
    <m/>
    <m/>
    <x v="263"/>
    <s v="MEXICO CROSSINGS THROUGH OTAY MESA"/>
    <n v="150000"/>
    <s v="Truck"/>
    <m/>
    <m/>
    <n v="2022"/>
    <m/>
    <s v="Import"/>
    <s v="added for 04/17/2023 on 04/18/2023"/>
  </r>
  <r>
    <s v="WATERMELONS"/>
    <x v="13"/>
    <m/>
    <m/>
    <m/>
    <x v="263"/>
    <s v="MEXICO CROSSINGS THROUGH PROGRESO, TX"/>
    <n v="40000"/>
    <s v="Truck"/>
    <m/>
    <m/>
    <n v="2022"/>
    <m/>
    <s v="Import"/>
    <s v="added for 04/17/2023 on 04/18/2023"/>
  </r>
  <r>
    <s v="WATERMELONS"/>
    <x v="13"/>
    <m/>
    <m/>
    <m/>
    <x v="263"/>
    <s v="MEXICO CROSSINGS THRU NOGALES"/>
    <n v="30000"/>
    <s v="Truck"/>
    <m/>
    <m/>
    <n v="2022"/>
    <m/>
    <s v="Import"/>
    <s v="added for 04/17/2023 on 04/18/2023"/>
  </r>
  <r>
    <s v="WATERMELONS"/>
    <x v="13"/>
    <m/>
    <m/>
    <m/>
    <x v="176"/>
    <s v="MEXICO CROSSINGS THROUGH OTAY MESA"/>
    <n v="20000"/>
    <s v="Truck"/>
    <m/>
    <m/>
    <n v="2022"/>
    <m/>
    <s v="Import"/>
    <m/>
  </r>
  <r>
    <s v="WATERMELONS"/>
    <x v="13"/>
    <m/>
    <m/>
    <m/>
    <x v="177"/>
    <s v="MEXICO CROSSINGS THROUGH OTAY MESA"/>
    <n v="40000"/>
    <s v="Truck"/>
    <m/>
    <m/>
    <n v="2022"/>
    <m/>
    <s v="Import"/>
    <m/>
  </r>
  <r>
    <s v="WATERMELONS"/>
    <x v="13"/>
    <m/>
    <m/>
    <m/>
    <x v="178"/>
    <s v="MEXICO CROSSINGS THRU NOGALES"/>
    <n v="70000"/>
    <s v="Truck"/>
    <m/>
    <m/>
    <n v="2022"/>
    <m/>
    <s v="Import"/>
    <m/>
  </r>
  <r>
    <s v="WATERMELONS"/>
    <x v="13"/>
    <m/>
    <m/>
    <m/>
    <x v="178"/>
    <s v="MEXICO CROSSINGS THROUGH PROGRESO, TX"/>
    <n v="80000"/>
    <s v="Truck"/>
    <m/>
    <m/>
    <n v="2022"/>
    <m/>
    <s v="Import"/>
    <m/>
  </r>
  <r>
    <s v="WATERMELONS"/>
    <x v="13"/>
    <m/>
    <m/>
    <m/>
    <x v="178"/>
    <s v="MEXICO CROSSINGS THROUGH OTAY MESA"/>
    <n v="40000"/>
    <s v="Truck"/>
    <m/>
    <m/>
    <n v="2022"/>
    <m/>
    <s v="Import"/>
    <m/>
  </r>
  <r>
    <s v="WATERMELONS"/>
    <x v="13"/>
    <m/>
    <m/>
    <m/>
    <x v="179"/>
    <s v="MEXICO CROSSINGS THROUGH OTAY MESA"/>
    <n v="150000"/>
    <s v="Truck"/>
    <m/>
    <m/>
    <n v="2022"/>
    <m/>
    <s v="Import"/>
    <m/>
  </r>
  <r>
    <s v="WATERMELONS"/>
    <x v="13"/>
    <m/>
    <m/>
    <m/>
    <x v="179"/>
    <s v="MEXICO CROSSINGS THRU NOGALES"/>
    <n v="0"/>
    <s v="Truck"/>
    <m/>
    <m/>
    <n v="2022"/>
    <m/>
    <s v="Import"/>
    <m/>
  </r>
  <r>
    <s v="WATERMELONS"/>
    <x v="13"/>
    <m/>
    <m/>
    <m/>
    <x v="266"/>
    <s v="MEXICO CROSSINGS THROUGH OTAY MESA"/>
    <n v="100000"/>
    <s v="Truck"/>
    <m/>
    <m/>
    <n v="2022"/>
    <m/>
    <s v="Import"/>
    <m/>
  </r>
  <r>
    <s v="WATERMELONS"/>
    <x v="13"/>
    <m/>
    <m/>
    <m/>
    <x v="266"/>
    <s v="MEXICO CROSSINGS THRU NOGALES"/>
    <n v="60000"/>
    <s v="Truck"/>
    <m/>
    <m/>
    <n v="2022"/>
    <m/>
    <s v="Import"/>
    <m/>
  </r>
  <r>
    <s v="WATERMELONS"/>
    <x v="13"/>
    <m/>
    <m/>
    <m/>
    <x v="267"/>
    <s v="MEXICO CROSSINGS THROUGH OTAY MESA"/>
    <n v="10000"/>
    <s v="Truck"/>
    <m/>
    <m/>
    <n v="2022"/>
    <m/>
    <s v="Import"/>
    <m/>
  </r>
  <r>
    <s v="WATERMELONS"/>
    <x v="13"/>
    <m/>
    <m/>
    <m/>
    <x v="267"/>
    <s v="MEXICO CROSSINGS THROUGH RIO GRANDE CITY"/>
    <n v="80000"/>
    <s v="Truck"/>
    <m/>
    <m/>
    <n v="2022"/>
    <m/>
    <s v="Import"/>
    <m/>
  </r>
  <r>
    <s v="WATERMELONS"/>
    <x v="13"/>
    <m/>
    <m/>
    <m/>
    <x v="267"/>
    <s v="MEXICO CROSSINGS THRU NOGALES"/>
    <n v="50000"/>
    <s v="Truck"/>
    <m/>
    <m/>
    <n v="2022"/>
    <m/>
    <s v="Import"/>
    <m/>
  </r>
  <r>
    <s v="WATERMELONS"/>
    <x v="13"/>
    <m/>
    <m/>
    <m/>
    <x v="267"/>
    <s v="MEXICO CROSSINGS THROUGH PROGRESO, TX"/>
    <n v="40000"/>
    <s v="Truck"/>
    <m/>
    <m/>
    <n v="2022"/>
    <m/>
    <s v="Import"/>
    <m/>
  </r>
  <r>
    <s v="WATERMELONS"/>
    <x v="13"/>
    <m/>
    <m/>
    <m/>
    <x v="180"/>
    <s v="MEXICO CROSSINGS THRU NOGALES"/>
    <n v="10000"/>
    <s v="Truck"/>
    <m/>
    <m/>
    <n v="2022"/>
    <m/>
    <s v="Import"/>
    <m/>
  </r>
  <r>
    <s v="WATERMELONS"/>
    <x v="13"/>
    <m/>
    <m/>
    <m/>
    <x v="180"/>
    <s v="MEXICO CROSSINGS THROUGH PROGRESO, TX"/>
    <n v="40000"/>
    <s v="Truck"/>
    <m/>
    <m/>
    <n v="2022"/>
    <m/>
    <s v="Import"/>
    <m/>
  </r>
  <r>
    <s v="WATERMELONS"/>
    <x v="13"/>
    <m/>
    <m/>
    <m/>
    <x v="180"/>
    <s v="MEXICO CROSSINGS THROUGH OTAY MESA"/>
    <n v="180000"/>
    <s v="Truck"/>
    <m/>
    <m/>
    <n v="2022"/>
    <m/>
    <s v="Import"/>
    <m/>
  </r>
  <r>
    <s v="WATERMELONS"/>
    <x v="13"/>
    <m/>
    <m/>
    <m/>
    <x v="180"/>
    <s v="MEXICO CROSSINGS THROUGH RIO GRANDE CITY"/>
    <n v="140000"/>
    <s v="Truck"/>
    <m/>
    <m/>
    <n v="2022"/>
    <m/>
    <s v="Import"/>
    <m/>
  </r>
  <r>
    <s v="WATERMELONS"/>
    <x v="13"/>
    <m/>
    <m/>
    <m/>
    <x v="181"/>
    <s v="MEXICO CROSSINGS THRU NOGALES"/>
    <n v="50000"/>
    <s v="Truck"/>
    <m/>
    <m/>
    <n v="2022"/>
    <m/>
    <s v="Import"/>
    <m/>
  </r>
  <r>
    <s v="WATERMELONS"/>
    <x v="13"/>
    <m/>
    <m/>
    <m/>
    <x v="182"/>
    <s v="MEXICO CROSSINGS THRU NOGALES"/>
    <n v="80000"/>
    <s v="Truck"/>
    <m/>
    <m/>
    <n v="2022"/>
    <m/>
    <s v="Import"/>
    <m/>
  </r>
  <r>
    <s v="WATERMELONS"/>
    <x v="13"/>
    <m/>
    <m/>
    <m/>
    <x v="182"/>
    <s v="MEXICO CROSSINGS THROUGH OTAY MESA"/>
    <n v="90000"/>
    <s v="Truck"/>
    <m/>
    <m/>
    <n v="2022"/>
    <m/>
    <s v="Import"/>
    <m/>
  </r>
  <r>
    <s v="WATERMELONS"/>
    <x v="13"/>
    <m/>
    <m/>
    <m/>
    <x v="183"/>
    <s v="MEXICO CROSSINGS THROUGH PROGRESO, TX"/>
    <n v="40000"/>
    <s v="Truck"/>
    <m/>
    <m/>
    <n v="2022"/>
    <m/>
    <s v="Import"/>
    <m/>
  </r>
  <r>
    <s v="WATERMELONS"/>
    <x v="13"/>
    <m/>
    <m/>
    <m/>
    <x v="183"/>
    <s v="MEXICO CROSSINGS THROUGH RIO GRANDE CITY"/>
    <n v="120000"/>
    <s v="Truck"/>
    <m/>
    <m/>
    <n v="2022"/>
    <m/>
    <s v="Import"/>
    <m/>
  </r>
  <r>
    <s v="WATERMELONS"/>
    <x v="13"/>
    <m/>
    <m/>
    <m/>
    <x v="270"/>
    <s v="MEXICO CROSSINGS THRU NOGALES"/>
    <n v="0"/>
    <s v="Truck"/>
    <m/>
    <m/>
    <n v="2022"/>
    <m/>
    <s v="Import"/>
    <m/>
  </r>
  <r>
    <s v="WATERMELONS"/>
    <x v="13"/>
    <m/>
    <m/>
    <m/>
    <x v="270"/>
    <s v="MEXICO CROSSINGS THROUGH OTAY MESA"/>
    <n v="310000"/>
    <s v="Truck"/>
    <m/>
    <m/>
    <n v="2022"/>
    <m/>
    <s v="Import"/>
    <m/>
  </r>
  <r>
    <s v="WATERMELONS"/>
    <x v="13"/>
    <m/>
    <m/>
    <m/>
    <x v="184"/>
    <s v="MEXICO CROSSINGS THRU NOGALES"/>
    <n v="60000"/>
    <s v="Truck"/>
    <m/>
    <m/>
    <n v="2022"/>
    <m/>
    <s v="Import"/>
    <m/>
  </r>
  <r>
    <s v="WATERMELONS"/>
    <x v="13"/>
    <m/>
    <m/>
    <m/>
    <x v="184"/>
    <s v="MEXICO CROSSINGS THROUGH OTAY MESA"/>
    <n v="100000"/>
    <s v="Truck"/>
    <m/>
    <m/>
    <n v="2022"/>
    <m/>
    <s v="Import"/>
    <m/>
  </r>
  <r>
    <s v="WATERMELONS"/>
    <x v="13"/>
    <m/>
    <m/>
    <m/>
    <x v="184"/>
    <s v="MEXICO CROSSINGS THROUGH PROGRESO, TX"/>
    <n v="30000"/>
    <s v="Truck"/>
    <m/>
    <m/>
    <n v="2022"/>
    <m/>
    <s v="Import"/>
    <m/>
  </r>
  <r>
    <s v="WATERMELONS"/>
    <x v="13"/>
    <m/>
    <m/>
    <m/>
    <x v="184"/>
    <s v="MEXICO CROSSINGS THROUGH PHARR, TX"/>
    <n v="0"/>
    <s v="Truck"/>
    <m/>
    <m/>
    <n v="2022"/>
    <m/>
    <s v="Import"/>
    <m/>
  </r>
  <r>
    <s v="WATERMELONS"/>
    <x v="13"/>
    <m/>
    <m/>
    <m/>
    <x v="184"/>
    <s v="MEXICO CROSSINGS THROUGH RIO GRANDE CITY"/>
    <n v="30000"/>
    <s v="Truck"/>
    <m/>
    <m/>
    <n v="2022"/>
    <m/>
    <s v="Import"/>
    <m/>
  </r>
  <r>
    <s v="WATERMELONS"/>
    <x v="13"/>
    <m/>
    <m/>
    <m/>
    <x v="185"/>
    <s v="MEXICO CROSSINGS THROUGH OTAY MESA"/>
    <n v="150000"/>
    <s v="Truck"/>
    <m/>
    <m/>
    <n v="2022"/>
    <m/>
    <s v="Import"/>
    <m/>
  </r>
  <r>
    <s v="WATERMELONS"/>
    <x v="13"/>
    <m/>
    <m/>
    <m/>
    <x v="232"/>
    <s v="MEXICO CROSSINGS THROUGH OTAY MESA"/>
    <n v="80000"/>
    <s v="Truck"/>
    <m/>
    <m/>
    <n v="2022"/>
    <m/>
    <s v="Import"/>
    <m/>
  </r>
  <r>
    <s v="WATERMELONS"/>
    <x v="13"/>
    <m/>
    <m/>
    <m/>
    <x v="232"/>
    <s v="MEXICO CROSSINGS THROUGH PROGRESO, TX"/>
    <n v="80000"/>
    <s v="Truck"/>
    <m/>
    <m/>
    <n v="2022"/>
    <m/>
    <s v="Import"/>
    <m/>
  </r>
  <r>
    <s v="WATERMELONS"/>
    <x v="13"/>
    <m/>
    <m/>
    <m/>
    <x v="232"/>
    <s v="MEXICO CROSSINGS THRU NOGALES"/>
    <n v="40000"/>
    <s v="Truck"/>
    <m/>
    <m/>
    <n v="2022"/>
    <m/>
    <s v="Import"/>
    <m/>
  </r>
  <r>
    <s v="WATERMELONS"/>
    <x v="13"/>
    <m/>
    <m/>
    <m/>
    <x v="186"/>
    <s v="MEXICO CROSSINGS THROUGH OTAY MESA"/>
    <n v="40000"/>
    <s v="Truck"/>
    <m/>
    <m/>
    <n v="2022"/>
    <m/>
    <s v="Import"/>
    <m/>
  </r>
  <r>
    <s v="WATERMELONS"/>
    <x v="13"/>
    <m/>
    <m/>
    <m/>
    <x v="186"/>
    <s v="MEXICO CROSSINGS THROUGH PROGRESO, TX"/>
    <n v="90000"/>
    <s v="Truck"/>
    <m/>
    <m/>
    <n v="2022"/>
    <m/>
    <s v="Import"/>
    <m/>
  </r>
  <r>
    <s v="WATERMELONS"/>
    <x v="13"/>
    <m/>
    <m/>
    <m/>
    <x v="186"/>
    <s v="MEXICO CROSSINGS THRU NOGALES"/>
    <n v="20000"/>
    <s v="Truck"/>
    <m/>
    <m/>
    <n v="2022"/>
    <m/>
    <s v="Import"/>
    <m/>
  </r>
  <r>
    <s v="WATERMELONS"/>
    <x v="13"/>
    <m/>
    <m/>
    <m/>
    <x v="273"/>
    <s v="MEXICO CROSSINGS THROUGH PROGRESO, TX"/>
    <n v="140000"/>
    <s v="Truck"/>
    <m/>
    <m/>
    <n v="2022"/>
    <m/>
    <s v="Import"/>
    <m/>
  </r>
  <r>
    <s v="WATERMELONS"/>
    <x v="13"/>
    <m/>
    <m/>
    <m/>
    <x v="273"/>
    <s v="MEXICO CROSSINGS THROUGH OTAY MESA"/>
    <n v="20000"/>
    <s v="Truck"/>
    <m/>
    <m/>
    <n v="2022"/>
    <m/>
    <s v="Import"/>
    <m/>
  </r>
  <r>
    <s v="WATERMELONS"/>
    <x v="13"/>
    <m/>
    <m/>
    <m/>
    <x v="273"/>
    <s v="MEXICO CROSSINGS THROUGH PHARR, TX"/>
    <n v="20000"/>
    <s v="Truck"/>
    <m/>
    <m/>
    <n v="2022"/>
    <m/>
    <s v="Import"/>
    <m/>
  </r>
  <r>
    <s v="WATERMELONS"/>
    <x v="13"/>
    <m/>
    <m/>
    <m/>
    <x v="273"/>
    <s v="MEXICO CROSSINGS THROUGH RIO GRANDE CITY"/>
    <n v="30000"/>
    <s v="Truck"/>
    <m/>
    <m/>
    <n v="2022"/>
    <m/>
    <s v="Import"/>
    <m/>
  </r>
  <r>
    <s v="WATERMELONS"/>
    <x v="13"/>
    <m/>
    <m/>
    <m/>
    <x v="273"/>
    <s v="MEXICO CROSSINGS THRU NOGALES"/>
    <n v="100000"/>
    <s v="Truck"/>
    <m/>
    <m/>
    <n v="2022"/>
    <m/>
    <s v="Import"/>
    <m/>
  </r>
  <r>
    <s v="WATERMELONS"/>
    <x v="13"/>
    <m/>
    <m/>
    <m/>
    <x v="274"/>
    <s v="MEXICO CROSSINGS THROUGH RIO GRANDE CITY"/>
    <n v="20000"/>
    <s v="Truck"/>
    <m/>
    <m/>
    <n v="2022"/>
    <m/>
    <s v="Import"/>
    <m/>
  </r>
  <r>
    <s v="WATERMELONS"/>
    <x v="13"/>
    <m/>
    <m/>
    <m/>
    <x v="274"/>
    <s v="MEXICO CROSSINGS THROUGH OTAY MESA"/>
    <n v="50000"/>
    <s v="Truck"/>
    <m/>
    <m/>
    <n v="2022"/>
    <m/>
    <s v="Import"/>
    <m/>
  </r>
  <r>
    <s v="WATERMELONS"/>
    <x v="13"/>
    <m/>
    <m/>
    <m/>
    <x v="274"/>
    <s v="MEXICO CROSSINGS THRU NOGALES"/>
    <n v="20000"/>
    <s v="Truck"/>
    <m/>
    <m/>
    <n v="2022"/>
    <m/>
    <s v="Import"/>
    <m/>
  </r>
  <r>
    <s v="WATERMELONS"/>
    <x v="13"/>
    <m/>
    <m/>
    <m/>
    <x v="274"/>
    <s v="MEXICO CROSSINGS THROUGH PROGRESO, TX"/>
    <n v="80000"/>
    <s v="Truck"/>
    <m/>
    <m/>
    <n v="2022"/>
    <m/>
    <s v="Import"/>
    <m/>
  </r>
  <r>
    <s v="WATERMELONS"/>
    <x v="13"/>
    <m/>
    <m/>
    <m/>
    <x v="187"/>
    <s v="MEXICO CROSSINGS THROUGH OTAY MESA"/>
    <n v="0"/>
    <s v="Truck"/>
    <m/>
    <m/>
    <n v="2022"/>
    <m/>
    <s v="Import"/>
    <m/>
  </r>
  <r>
    <s v="WATERMELONS"/>
    <x v="13"/>
    <m/>
    <m/>
    <m/>
    <x v="187"/>
    <s v="MEXICO CROSSINGS THRU NOGALES"/>
    <n v="40000"/>
    <s v="Truck"/>
    <m/>
    <m/>
    <n v="2022"/>
    <m/>
    <s v="Import"/>
    <m/>
  </r>
  <r>
    <s v="WATERMELONS"/>
    <x v="13"/>
    <m/>
    <m/>
    <m/>
    <x v="188"/>
    <s v="MEXICO CROSSINGS THRU NOGALES"/>
    <n v="80000"/>
    <s v="Truck"/>
    <m/>
    <m/>
    <n v="2022"/>
    <m/>
    <s v="Import"/>
    <m/>
  </r>
  <r>
    <s v="WATERMELONS"/>
    <x v="13"/>
    <m/>
    <m/>
    <m/>
    <x v="188"/>
    <s v="MEXICO CROSSINGS THROUGH EL PASO, TX"/>
    <n v="20000"/>
    <s v="Truck"/>
    <m/>
    <m/>
    <n v="2022"/>
    <m/>
    <s v="Import"/>
    <m/>
  </r>
  <r>
    <s v="WATERMELONS"/>
    <x v="13"/>
    <m/>
    <m/>
    <m/>
    <x v="188"/>
    <s v="MEXICO CROSSINGS THROUGH OTAY MESA"/>
    <n v="30000"/>
    <s v="Truck"/>
    <m/>
    <m/>
    <n v="2022"/>
    <m/>
    <s v="Import"/>
    <m/>
  </r>
  <r>
    <s v="WATERMELONS"/>
    <x v="13"/>
    <m/>
    <m/>
    <m/>
    <x v="277"/>
    <s v="MEXICO CROSSINGS THRU NOGALES"/>
    <n v="110000"/>
    <s v="Truck"/>
    <m/>
    <m/>
    <n v="2022"/>
    <m/>
    <s v="Import"/>
    <m/>
  </r>
  <r>
    <s v="WATERMELONS"/>
    <x v="13"/>
    <m/>
    <m/>
    <m/>
    <x v="278"/>
    <s v="MEXICO CROSSINGS THROUGH OTAY MESA"/>
    <n v="40000"/>
    <s v="Truck"/>
    <m/>
    <m/>
    <n v="2022"/>
    <m/>
    <s v="Import"/>
    <m/>
  </r>
  <r>
    <s v="WATERMELONS"/>
    <x v="13"/>
    <m/>
    <m/>
    <m/>
    <x v="278"/>
    <s v="MEXICO CROSSINGS THRU NOGALES"/>
    <n v="40000"/>
    <s v="Truck"/>
    <m/>
    <m/>
    <n v="2022"/>
    <m/>
    <s v="Import"/>
    <m/>
  </r>
  <r>
    <s v="WATERMELONS"/>
    <x v="13"/>
    <m/>
    <m/>
    <m/>
    <x v="278"/>
    <s v="MEXICO CROSSINGS THROUGH RIO GRANDE CITY"/>
    <n v="40000"/>
    <s v="Truck"/>
    <m/>
    <m/>
    <n v="2022"/>
    <m/>
    <s v="Import"/>
    <m/>
  </r>
  <r>
    <s v="WATERMELONS"/>
    <x v="13"/>
    <m/>
    <m/>
    <m/>
    <x v="278"/>
    <s v="MEXICO CROSSINGS THROUGH PROGRESO, TX"/>
    <n v="40000"/>
    <s v="Truck"/>
    <m/>
    <m/>
    <n v="2022"/>
    <m/>
    <s v="Import"/>
    <m/>
  </r>
  <r>
    <s v="WATERMELONS"/>
    <x v="13"/>
    <m/>
    <m/>
    <m/>
    <x v="189"/>
    <s v="MEXICO CROSSINGS THROUGH PROGRESO, TX"/>
    <n v="20000"/>
    <s v="Truck"/>
    <m/>
    <m/>
    <n v="2022"/>
    <m/>
    <s v="Import"/>
    <m/>
  </r>
  <r>
    <s v="WATERMELONS"/>
    <x v="13"/>
    <m/>
    <m/>
    <m/>
    <x v="189"/>
    <s v="MEXICO CROSSINGS THROUGH RIO GRANDE CITY"/>
    <n v="0"/>
    <s v="Truck"/>
    <m/>
    <m/>
    <n v="2022"/>
    <m/>
    <s v="Import"/>
    <m/>
  </r>
  <r>
    <s v="WATERMELONS"/>
    <x v="13"/>
    <m/>
    <m/>
    <m/>
    <x v="190"/>
    <s v="MEXICO CROSSINGS THROUGH EL PASO, TX"/>
    <n v="20000"/>
    <s v="Truck"/>
    <m/>
    <m/>
    <n v="2022"/>
    <m/>
    <s v="Import"/>
    <m/>
  </r>
  <r>
    <s v="WATERMELONS"/>
    <x v="13"/>
    <m/>
    <m/>
    <m/>
    <x v="190"/>
    <s v="MEXICO CROSSINGS THRU NOGALES"/>
    <n v="10000"/>
    <s v="Truck"/>
    <m/>
    <m/>
    <n v="2022"/>
    <m/>
    <s v="Import"/>
    <m/>
  </r>
  <r>
    <s v="WATERMELONS"/>
    <x v="13"/>
    <m/>
    <m/>
    <m/>
    <x v="191"/>
    <s v="MEXICO CROSSINGS THROUGH PROGRESO, TX"/>
    <n v="80000"/>
    <s v="Truck"/>
    <m/>
    <m/>
    <n v="2022"/>
    <m/>
    <s v="Import"/>
    <m/>
  </r>
  <r>
    <s v="WATERMELONS"/>
    <x v="13"/>
    <m/>
    <m/>
    <m/>
    <x v="191"/>
    <s v="MEXICO CROSSINGS THROUGH OTAY MESA"/>
    <n v="70000"/>
    <s v="Truck"/>
    <m/>
    <m/>
    <n v="2022"/>
    <m/>
    <s v="Import"/>
    <m/>
  </r>
  <r>
    <s v="WATERMELONS"/>
    <x v="13"/>
    <m/>
    <m/>
    <m/>
    <x v="281"/>
    <s v="MEXICO CROSSINGS THROUGH OTAY MESA"/>
    <n v="10000"/>
    <s v="Truck"/>
    <m/>
    <m/>
    <n v="2022"/>
    <m/>
    <s v="Import"/>
    <m/>
  </r>
  <r>
    <s v="WATERMELONS"/>
    <x v="13"/>
    <m/>
    <m/>
    <m/>
    <x v="281"/>
    <s v="MEXICO CROSSINGS THROUGH PROGRESO, TX"/>
    <n v="80000"/>
    <s v="Truck"/>
    <m/>
    <m/>
    <n v="2022"/>
    <m/>
    <s v="Import"/>
    <m/>
  </r>
  <r>
    <s v="WATERMELONS"/>
    <x v="13"/>
    <m/>
    <m/>
    <m/>
    <x v="281"/>
    <s v="MEXICO CROSSINGS THRU NOGALES"/>
    <n v="160000"/>
    <s v="Truck"/>
    <m/>
    <m/>
    <n v="2022"/>
    <m/>
    <s v="Import"/>
    <m/>
  </r>
  <r>
    <s v="WATERMELONS"/>
    <x v="13"/>
    <m/>
    <m/>
    <m/>
    <x v="233"/>
    <s v="MEXICO CROSSINGS THRU NOGALES"/>
    <n v="40000"/>
    <s v="Truck"/>
    <m/>
    <m/>
    <n v="2022"/>
    <m/>
    <s v="Import"/>
    <m/>
  </r>
  <r>
    <s v="WATERMELONS"/>
    <x v="13"/>
    <m/>
    <m/>
    <m/>
    <x v="59"/>
    <s v="MEXICO CROSSINGS THROUGH OTAY MESA"/>
    <n v="110000"/>
    <s v="Truck"/>
    <m/>
    <m/>
    <n v="2022"/>
    <m/>
    <s v="Import"/>
    <m/>
  </r>
  <r>
    <s v="WATERMELONS"/>
    <x v="13"/>
    <m/>
    <m/>
    <m/>
    <x v="59"/>
    <s v="MEXICO CROSSINGS THRU NOGALES"/>
    <n v="30000"/>
    <s v="Truck"/>
    <m/>
    <m/>
    <n v="2022"/>
    <m/>
    <s v="Import"/>
    <m/>
  </r>
  <r>
    <s v="WATERMELONS"/>
    <x v="13"/>
    <m/>
    <m/>
    <m/>
    <x v="0"/>
    <s v="MEXICO CROSSINGS THRU NOGALES"/>
    <n v="40000"/>
    <s v="Truck"/>
    <m/>
    <m/>
    <n v="2022"/>
    <m/>
    <s v="Import"/>
    <m/>
  </r>
  <r>
    <s v="WATERMELONS"/>
    <x v="13"/>
    <m/>
    <m/>
    <m/>
    <x v="1"/>
    <s v="MEXICO CROSSINGS THROUGH OTAY MESA"/>
    <n v="120000"/>
    <s v="Truck"/>
    <m/>
    <m/>
    <n v="2022"/>
    <m/>
    <s v="Import"/>
    <m/>
  </r>
  <r>
    <s v="WATERMELONS"/>
    <x v="13"/>
    <m/>
    <m/>
    <m/>
    <x v="1"/>
    <s v="MEXICO CROSSINGS THRU NOGALES"/>
    <n v="40000"/>
    <s v="Truck"/>
    <m/>
    <m/>
    <n v="2022"/>
    <m/>
    <s v="Import"/>
    <m/>
  </r>
  <r>
    <s v="WATERMELONS"/>
    <x v="13"/>
    <m/>
    <m/>
    <m/>
    <x v="4"/>
    <s v="MEXICO CROSSINGS THRU NOGALES"/>
    <n v="120000"/>
    <s v="Truck"/>
    <m/>
    <m/>
    <n v="2022"/>
    <m/>
    <s v="Import"/>
    <m/>
  </r>
  <r>
    <s v="WATERMELONS"/>
    <x v="13"/>
    <m/>
    <m/>
    <m/>
    <x v="4"/>
    <s v="MEXICO CROSSINGS THROUGH OTAY MESA"/>
    <n v="20000"/>
    <s v="Truck"/>
    <m/>
    <m/>
    <n v="2022"/>
    <m/>
    <s v="Import"/>
    <m/>
  </r>
  <r>
    <s v="WATERMELONS"/>
    <x v="13"/>
    <m/>
    <m/>
    <m/>
    <x v="5"/>
    <s v="MEXICO CROSSINGS THRU NOGALES"/>
    <n v="60000"/>
    <s v="Truck"/>
    <m/>
    <m/>
    <n v="2022"/>
    <m/>
    <s v="Import"/>
    <m/>
  </r>
  <r>
    <s v="WATERMELONS"/>
    <x v="13"/>
    <m/>
    <m/>
    <m/>
    <x v="6"/>
    <s v="MEXICO CROSSINGS THROUGH OTAY MESA"/>
    <n v="50000"/>
    <s v="Truck"/>
    <m/>
    <m/>
    <n v="2022"/>
    <m/>
    <s v="Import"/>
    <m/>
  </r>
  <r>
    <s v="WATERMELONS"/>
    <x v="13"/>
    <m/>
    <m/>
    <m/>
    <x v="6"/>
    <s v="MEXICO CROSSINGS THRU NOGALES"/>
    <n v="40000"/>
    <s v="Truck"/>
    <m/>
    <m/>
    <n v="2022"/>
    <m/>
    <s v="Import"/>
    <m/>
  </r>
  <r>
    <s v="WATERMELONS"/>
    <x v="13"/>
    <m/>
    <m/>
    <m/>
    <x v="7"/>
    <s v="MEXICO CROSSINGS THROUGH OTAY MESA"/>
    <n v="120000"/>
    <s v="Truck"/>
    <m/>
    <m/>
    <n v="2022"/>
    <m/>
    <s v="Import"/>
    <m/>
  </r>
  <r>
    <s v="WATERMELONS"/>
    <x v="13"/>
    <m/>
    <m/>
    <m/>
    <x v="7"/>
    <s v="MEXICO CROSSINGS THRU NOGALES"/>
    <n v="40000"/>
    <s v="Truck"/>
    <m/>
    <m/>
    <n v="2022"/>
    <m/>
    <s v="Import"/>
    <m/>
  </r>
  <r>
    <s v="WATERMELONS"/>
    <x v="13"/>
    <m/>
    <m/>
    <m/>
    <x v="9"/>
    <s v="MEXICO CROSSINGS THROUGH OTAY MESA"/>
    <n v="100000"/>
    <s v="Truck"/>
    <m/>
    <m/>
    <n v="2022"/>
    <m/>
    <s v="Import"/>
    <m/>
  </r>
  <r>
    <s v="WATERMELONS"/>
    <x v="13"/>
    <m/>
    <m/>
    <m/>
    <x v="11"/>
    <s v="MEXICO CROSSINGS THROUGH OTAY MESA"/>
    <n v="50000"/>
    <s v="Truck"/>
    <m/>
    <m/>
    <n v="2022"/>
    <m/>
    <s v="Import"/>
    <m/>
  </r>
  <r>
    <s v="WATERMELONS"/>
    <x v="13"/>
    <m/>
    <m/>
    <m/>
    <x v="12"/>
    <s v="MEXICO CROSSINGS THRU NOGALES"/>
    <n v="280000"/>
    <s v="Truck"/>
    <m/>
    <m/>
    <n v="2022"/>
    <m/>
    <s v="Import"/>
    <m/>
  </r>
  <r>
    <s v="WATERMELONS"/>
    <x v="13"/>
    <m/>
    <m/>
    <m/>
    <x v="12"/>
    <s v="MEXICO CROSSINGS THROUGH PHARR, TX"/>
    <n v="160000"/>
    <s v="Truck"/>
    <m/>
    <m/>
    <n v="2022"/>
    <m/>
    <s v="Import"/>
    <m/>
  </r>
  <r>
    <s v="WATERMELONS"/>
    <x v="13"/>
    <m/>
    <m/>
    <m/>
    <x v="13"/>
    <s v="MEXICO CROSSINGS THROUGH OTAY MESA"/>
    <n v="40000"/>
    <s v="Truck"/>
    <m/>
    <m/>
    <n v="2022"/>
    <m/>
    <s v="Import"/>
    <m/>
  </r>
  <r>
    <s v="WATERMELONS"/>
    <x v="13"/>
    <m/>
    <m/>
    <m/>
    <x v="13"/>
    <s v="MEXICO CROSSINGS THROUGH CALEXICO"/>
    <n v="50000"/>
    <s v="Truck"/>
    <m/>
    <m/>
    <n v="2022"/>
    <m/>
    <s v="Import"/>
    <m/>
  </r>
  <r>
    <s v="WATERMELONS"/>
    <x v="13"/>
    <m/>
    <m/>
    <m/>
    <x v="13"/>
    <s v="MEXICO CROSSINGS THROUGH PHARR, TX"/>
    <n v="40000"/>
    <s v="Truck"/>
    <m/>
    <m/>
    <n v="2022"/>
    <m/>
    <s v="Import"/>
    <m/>
  </r>
  <r>
    <s v="WATERMELONS"/>
    <x v="13"/>
    <m/>
    <m/>
    <m/>
    <x v="15"/>
    <s v="MEXICO CROSSINGS THROUGH PHARR, TX"/>
    <n v="40000"/>
    <s v="Truck"/>
    <m/>
    <m/>
    <n v="2022"/>
    <m/>
    <s v="Import"/>
    <m/>
  </r>
  <r>
    <s v="WATERMELONS"/>
    <x v="13"/>
    <m/>
    <m/>
    <m/>
    <x v="15"/>
    <s v="MEXICO CROSSINGS THROUGH OTAY MESA"/>
    <n v="10000"/>
    <s v="Truck"/>
    <m/>
    <m/>
    <n v="2022"/>
    <m/>
    <s v="Import"/>
    <m/>
  </r>
  <r>
    <s v="WATERMELONS"/>
    <x v="13"/>
    <m/>
    <m/>
    <m/>
    <x v="15"/>
    <s v="MEXICO CROSSINGS THROUGH CALEXICO"/>
    <n v="100000"/>
    <s v="Truck"/>
    <m/>
    <m/>
    <n v="2022"/>
    <m/>
    <s v="Import"/>
    <m/>
  </r>
  <r>
    <s v="WATERMELONS"/>
    <x v="13"/>
    <m/>
    <m/>
    <m/>
    <x v="15"/>
    <s v="MEXICO CROSSINGS THRU NOGALES"/>
    <n v="100000"/>
    <s v="Truck"/>
    <m/>
    <m/>
    <n v="2022"/>
    <m/>
    <s v="Import"/>
    <m/>
  </r>
  <r>
    <s v="WATERMELONS"/>
    <x v="13"/>
    <m/>
    <m/>
    <m/>
    <x v="16"/>
    <s v="MEXICO CROSSINGS THROUGH CALEXICO"/>
    <n v="50000"/>
    <s v="Truck"/>
    <m/>
    <m/>
    <n v="2022"/>
    <m/>
    <s v="Import"/>
    <m/>
  </r>
  <r>
    <s v="WATERMELONS"/>
    <x v="13"/>
    <m/>
    <m/>
    <m/>
    <x v="16"/>
    <s v="MEXICO CROSSINGS THRU NOGALES"/>
    <n v="30000"/>
    <s v="Truck"/>
    <m/>
    <m/>
    <n v="2022"/>
    <m/>
    <s v="Import"/>
    <m/>
  </r>
  <r>
    <s v="WATERMELONS"/>
    <x v="13"/>
    <m/>
    <m/>
    <m/>
    <x v="16"/>
    <s v="MEXICO CROSSINGS THROUGH PHARR, TX"/>
    <n v="80000"/>
    <s v="Truck"/>
    <m/>
    <m/>
    <n v="2022"/>
    <m/>
    <s v="Import"/>
    <m/>
  </r>
  <r>
    <s v="WATERMELONS"/>
    <x v="13"/>
    <m/>
    <m/>
    <m/>
    <x v="16"/>
    <s v="MEXICO CROSSINGS THROUGH OTAY MESA"/>
    <n v="40000"/>
    <s v="Truck"/>
    <m/>
    <m/>
    <n v="2022"/>
    <m/>
    <s v="Import"/>
    <m/>
  </r>
  <r>
    <s v="WATERMELONS"/>
    <x v="13"/>
    <m/>
    <m/>
    <m/>
    <x v="17"/>
    <s v="MEXICO CROSSINGS THROUGH CALEXICO"/>
    <n v="40000"/>
    <s v="Truck"/>
    <m/>
    <m/>
    <n v="2022"/>
    <m/>
    <s v="Import"/>
    <m/>
  </r>
  <r>
    <s v="WATERMELONS"/>
    <x v="13"/>
    <m/>
    <m/>
    <m/>
    <x v="17"/>
    <s v="MEXICO CROSSINGS THROUGH PHARR, TX"/>
    <n v="160000"/>
    <s v="Truck"/>
    <m/>
    <m/>
    <n v="2022"/>
    <m/>
    <s v="Import"/>
    <m/>
  </r>
  <r>
    <s v="WATERMELONS"/>
    <x v="13"/>
    <m/>
    <m/>
    <m/>
    <x v="18"/>
    <s v="MEXICO CROSSINGS THROUGH CALEXICO"/>
    <n v="30000"/>
    <s v="Truck"/>
    <m/>
    <m/>
    <n v="2022"/>
    <m/>
    <s v="Import"/>
    <m/>
  </r>
  <r>
    <s v="WATERMELONS"/>
    <x v="13"/>
    <m/>
    <m/>
    <m/>
    <x v="18"/>
    <s v="MEXICO CROSSINGS THROUGH OTAY MESA"/>
    <n v="10000"/>
    <s v="Truck"/>
    <m/>
    <m/>
    <n v="2022"/>
    <m/>
    <s v="Import"/>
    <m/>
  </r>
  <r>
    <s v="WATERMELONS"/>
    <x v="13"/>
    <m/>
    <m/>
    <m/>
    <x v="18"/>
    <s v="MEXICO CROSSINGS THROUGH PHARR, TX"/>
    <n v="130000"/>
    <s v="Truck"/>
    <m/>
    <m/>
    <n v="2022"/>
    <m/>
    <s v="Import"/>
    <m/>
  </r>
  <r>
    <s v="WATERMELONS"/>
    <x v="13"/>
    <m/>
    <m/>
    <m/>
    <x v="19"/>
    <s v="MEXICO CROSSINGS THRU NOGALES"/>
    <n v="170000"/>
    <s v="Truck"/>
    <m/>
    <m/>
    <n v="2022"/>
    <m/>
    <s v="Import"/>
    <m/>
  </r>
  <r>
    <s v="WATERMELONS"/>
    <x v="13"/>
    <m/>
    <m/>
    <m/>
    <x v="19"/>
    <s v="MEXICO CROSSINGS THROUGH CALEXICO"/>
    <n v="30000"/>
    <s v="Truck"/>
    <m/>
    <m/>
    <n v="2022"/>
    <m/>
    <s v="Import"/>
    <m/>
  </r>
  <r>
    <s v="WATERMELONS"/>
    <x v="13"/>
    <m/>
    <m/>
    <m/>
    <x v="19"/>
    <s v="MEXICO CROSSINGS THROUGH OTAY MESA"/>
    <n v="80000"/>
    <s v="Truck"/>
    <m/>
    <m/>
    <n v="2022"/>
    <m/>
    <s v="Import"/>
    <m/>
  </r>
  <r>
    <s v="WATERMELONS"/>
    <x v="13"/>
    <m/>
    <m/>
    <m/>
    <x v="19"/>
    <s v="MEXICO CROSSINGS THROUGH PHARR, TX"/>
    <n v="80000"/>
    <s v="Truck"/>
    <m/>
    <m/>
    <n v="2022"/>
    <m/>
    <s v="Import"/>
    <m/>
  </r>
  <r>
    <s v="WATERMELONS"/>
    <x v="13"/>
    <m/>
    <m/>
    <m/>
    <x v="22"/>
    <s v="MEXICO CROSSINGS THRU NOGALES"/>
    <n v="170000"/>
    <s v="Truck"/>
    <m/>
    <m/>
    <n v="2022"/>
    <m/>
    <s v="Import"/>
    <m/>
  </r>
  <r>
    <s v="WATERMELONS"/>
    <x v="13"/>
    <m/>
    <m/>
    <m/>
    <x v="22"/>
    <s v="MEXICO CROSSINGS THROUGH OTAY MESA"/>
    <n v="10000"/>
    <s v="Truck"/>
    <m/>
    <m/>
    <n v="2022"/>
    <m/>
    <s v="Import"/>
    <m/>
  </r>
  <r>
    <s v="WATERMELONS"/>
    <x v="13"/>
    <m/>
    <m/>
    <m/>
    <x v="22"/>
    <s v="MEXICO CROSSINGS THROUGH CALEXICO"/>
    <n v="10000"/>
    <s v="Truck"/>
    <m/>
    <m/>
    <n v="2022"/>
    <m/>
    <s v="Import"/>
    <m/>
  </r>
  <r>
    <s v="WATERMELONS"/>
    <x v="13"/>
    <m/>
    <m/>
    <m/>
    <x v="23"/>
    <s v="MEXICO CROSSINGS THRU NOGALES"/>
    <n v="290000"/>
    <s v="Truck"/>
    <m/>
    <m/>
    <n v="2022"/>
    <m/>
    <s v="Import"/>
    <m/>
  </r>
  <r>
    <s v="WATERMELONS"/>
    <x v="13"/>
    <m/>
    <m/>
    <m/>
    <x v="23"/>
    <s v="MEXICO CROSSINGS THROUGH CALEXICO"/>
    <n v="20000"/>
    <s v="Truck"/>
    <m/>
    <m/>
    <n v="2022"/>
    <m/>
    <s v="Import"/>
    <m/>
  </r>
  <r>
    <s v="WATERMELONS"/>
    <x v="13"/>
    <m/>
    <m/>
    <m/>
    <x v="23"/>
    <s v="MEXICO CROSSINGS THROUGH PHARR, TX"/>
    <n v="80000"/>
    <s v="Truck"/>
    <m/>
    <m/>
    <n v="2022"/>
    <m/>
    <s v="Import"/>
    <m/>
  </r>
  <r>
    <s v="WATERMELONS"/>
    <x v="13"/>
    <m/>
    <m/>
    <m/>
    <x v="23"/>
    <s v="MEXICO CROSSINGS THROUGH OTAY MESA"/>
    <n v="0"/>
    <s v="Truck"/>
    <m/>
    <m/>
    <n v="2022"/>
    <m/>
    <s v="Import"/>
    <m/>
  </r>
  <r>
    <s v="WATERMELONS"/>
    <x v="13"/>
    <m/>
    <m/>
    <m/>
    <x v="24"/>
    <s v="MEXICO CROSSINGS THRU NOGALES"/>
    <n v="50000"/>
    <s v="Truck"/>
    <m/>
    <m/>
    <n v="2022"/>
    <m/>
    <s v="Import"/>
    <m/>
  </r>
  <r>
    <s v="WATERMELONS"/>
    <x v="13"/>
    <m/>
    <m/>
    <m/>
    <x v="24"/>
    <s v="MEXICO CROSSINGS THROUGH OTAY MESA"/>
    <n v="0"/>
    <s v="Truck"/>
    <m/>
    <m/>
    <n v="2022"/>
    <m/>
    <s v="Import"/>
    <m/>
  </r>
  <r>
    <s v="WATERMELONS"/>
    <x v="13"/>
    <m/>
    <m/>
    <m/>
    <x v="24"/>
    <s v="MEXICO CROSSINGS THROUGH PHARR, TX"/>
    <n v="50000"/>
    <s v="Truck"/>
    <m/>
    <m/>
    <n v="2022"/>
    <m/>
    <s v="Import"/>
    <m/>
  </r>
  <r>
    <s v="WATERMELONS"/>
    <x v="13"/>
    <m/>
    <m/>
    <m/>
    <x v="24"/>
    <s v="MEXICO CROSSINGS THROUGH CALEXICO"/>
    <n v="170000"/>
    <s v="Truck"/>
    <m/>
    <m/>
    <n v="2022"/>
    <m/>
    <s v="Import"/>
    <m/>
  </r>
  <r>
    <s v="WATERMELONS"/>
    <x v="13"/>
    <m/>
    <m/>
    <m/>
    <x v="25"/>
    <s v="MEXICO CROSSINGS THROUGH OTAY MESA"/>
    <n v="10000"/>
    <s v="Truck"/>
    <m/>
    <m/>
    <n v="2022"/>
    <m/>
    <s v="Import"/>
    <m/>
  </r>
  <r>
    <s v="WATERMELONS"/>
    <x v="13"/>
    <m/>
    <m/>
    <m/>
    <x v="25"/>
    <s v="MEXICO CROSSINGS THROUGH PHARR, TX"/>
    <n v="40000"/>
    <s v="Truck"/>
    <m/>
    <m/>
    <n v="2022"/>
    <m/>
    <s v="Import"/>
    <m/>
  </r>
  <r>
    <s v="WATERMELONS"/>
    <x v="13"/>
    <m/>
    <m/>
    <m/>
    <x v="25"/>
    <s v="MEXICO CROSSINGS THROUGH CALEXICO"/>
    <n v="110000"/>
    <s v="Truck"/>
    <m/>
    <m/>
    <n v="2022"/>
    <m/>
    <s v="Import"/>
    <m/>
  </r>
  <r>
    <s v="WATERMELONS"/>
    <x v="13"/>
    <m/>
    <m/>
    <m/>
    <x v="28"/>
    <s v="MEXICO CROSSINGS THRU NOGALES"/>
    <n v="10000"/>
    <s v="Truck"/>
    <m/>
    <m/>
    <n v="2022"/>
    <m/>
    <s v="Import"/>
    <m/>
  </r>
  <r>
    <s v="WATERMELONS"/>
    <x v="13"/>
    <m/>
    <m/>
    <m/>
    <x v="28"/>
    <s v="MEXICO CROSSINGS THROUGH OTAY MESA"/>
    <n v="100000"/>
    <s v="Truck"/>
    <m/>
    <m/>
    <n v="2022"/>
    <m/>
    <s v="Import"/>
    <m/>
  </r>
  <r>
    <s v="WATERMELONS"/>
    <x v="13"/>
    <m/>
    <m/>
    <m/>
    <x v="28"/>
    <s v="MEXICO CROSSINGS THROUGH CALEXICO"/>
    <n v="10000"/>
    <s v="Truck"/>
    <m/>
    <m/>
    <n v="2022"/>
    <m/>
    <s v="Import"/>
    <m/>
  </r>
  <r>
    <s v="WATERMELONS"/>
    <x v="13"/>
    <m/>
    <m/>
    <m/>
    <x v="28"/>
    <s v="MEXICO CROSSINGS THROUGH PHARR, TX"/>
    <n v="40000"/>
    <s v="Truck"/>
    <m/>
    <m/>
    <n v="2022"/>
    <m/>
    <s v="Import"/>
    <m/>
  </r>
  <r>
    <s v="WATERMELONS"/>
    <x v="13"/>
    <m/>
    <m/>
    <m/>
    <x v="29"/>
    <s v="MEXICO CROSSINGS THROUGH OTAY MESA"/>
    <n v="40000"/>
    <s v="Truck"/>
    <m/>
    <m/>
    <n v="2022"/>
    <m/>
    <s v="Import"/>
    <m/>
  </r>
  <r>
    <s v="WATERMELONS"/>
    <x v="13"/>
    <m/>
    <m/>
    <m/>
    <x v="29"/>
    <s v="MEXICO CROSSINGS THROUGH CALEXICO"/>
    <n v="110000"/>
    <s v="Truck"/>
    <m/>
    <m/>
    <n v="2022"/>
    <m/>
    <s v="Import"/>
    <m/>
  </r>
  <r>
    <s v="WATERMELONS"/>
    <x v="13"/>
    <m/>
    <m/>
    <m/>
    <x v="30"/>
    <s v="MEXICO CROSSINGS THROUGH OTAY MESA"/>
    <n v="40000"/>
    <s v="Truck"/>
    <m/>
    <m/>
    <n v="2022"/>
    <m/>
    <s v="Import"/>
    <m/>
  </r>
  <r>
    <s v="WATERMELONS"/>
    <x v="13"/>
    <m/>
    <m/>
    <m/>
    <x v="30"/>
    <s v="MEXICO CROSSINGS THROUGH CALEXICO"/>
    <n v="100000"/>
    <s v="Truck"/>
    <m/>
    <m/>
    <n v="2022"/>
    <m/>
    <s v="Import"/>
    <m/>
  </r>
  <r>
    <s v="WATERMELONS"/>
    <x v="13"/>
    <m/>
    <m/>
    <m/>
    <x v="31"/>
    <s v="MEXICO CROSSINGS THROUGH EAGLE PASS, TX"/>
    <n v="260000"/>
    <s v="Truck"/>
    <m/>
    <m/>
    <n v="2022"/>
    <m/>
    <s v="Import"/>
    <m/>
  </r>
  <r>
    <s v="WATERMELONS"/>
    <x v="13"/>
    <m/>
    <m/>
    <m/>
    <x v="31"/>
    <s v="MEXICO CROSSINGS THROUGH CALEXICO"/>
    <n v="30000"/>
    <s v="Truck"/>
    <m/>
    <m/>
    <n v="2022"/>
    <m/>
    <s v="Import"/>
    <m/>
  </r>
  <r>
    <s v="WATERMELONS"/>
    <x v="13"/>
    <m/>
    <m/>
    <m/>
    <x v="31"/>
    <s v="MEXICO CROSSINGS THROUGH PHARR, TX"/>
    <n v="80000"/>
    <s v="Truck"/>
    <m/>
    <m/>
    <n v="2022"/>
    <m/>
    <s v="Import"/>
    <m/>
  </r>
  <r>
    <s v="WATERMELONS"/>
    <x v="13"/>
    <m/>
    <m/>
    <m/>
    <x v="31"/>
    <s v="MEXICO CROSSINGS THROUGH OTAY MESA"/>
    <n v="110000"/>
    <s v="Truck"/>
    <m/>
    <m/>
    <n v="2022"/>
    <m/>
    <s v="Import"/>
    <m/>
  </r>
  <r>
    <s v="WATERMELONS"/>
    <x v="13"/>
    <m/>
    <m/>
    <m/>
    <x v="32"/>
    <s v="MEXICO CROSSINGS THROUGH EAGLE PASS, TX"/>
    <n v="390000"/>
    <s v="Truck"/>
    <m/>
    <m/>
    <n v="2022"/>
    <m/>
    <s v="Import"/>
    <m/>
  </r>
  <r>
    <s v="WATERMELONS"/>
    <x v="13"/>
    <m/>
    <m/>
    <m/>
    <x v="32"/>
    <s v="MEXICO CROSSINGS THROUGH CALEXICO"/>
    <n v="100000"/>
    <s v="Truck"/>
    <m/>
    <m/>
    <n v="2022"/>
    <m/>
    <s v="Import"/>
    <m/>
  </r>
  <r>
    <s v="WATERMELONS"/>
    <x v="13"/>
    <m/>
    <m/>
    <m/>
    <x v="32"/>
    <s v="MEXICO CROSSINGS THROUGH OTAY MESA"/>
    <n v="50000"/>
    <s v="Truck"/>
    <m/>
    <m/>
    <n v="2022"/>
    <m/>
    <s v="Import"/>
    <m/>
  </r>
  <r>
    <s v="WATERMELONS"/>
    <x v="13"/>
    <m/>
    <m/>
    <m/>
    <x v="32"/>
    <s v="MEXICO CROSSINGS THROUGH SANTA TERESA, NM"/>
    <n v="50000"/>
    <s v="Truck"/>
    <m/>
    <m/>
    <n v="2022"/>
    <m/>
    <s v="Import"/>
    <m/>
  </r>
  <r>
    <s v="WATERMELONS"/>
    <x v="13"/>
    <m/>
    <m/>
    <m/>
    <x v="34"/>
    <s v="MEXICO CROSSINGS THROUGH CALEXICO"/>
    <n v="110000"/>
    <s v="Truck"/>
    <m/>
    <m/>
    <n v="2022"/>
    <m/>
    <s v="Import"/>
    <m/>
  </r>
  <r>
    <s v="WATERMELONS"/>
    <x v="13"/>
    <m/>
    <m/>
    <m/>
    <x v="34"/>
    <s v="MEXICO CROSSINGS THROUGH SANTA TERESA, NM"/>
    <n v="200000"/>
    <s v="Truck"/>
    <m/>
    <m/>
    <n v="2022"/>
    <m/>
    <s v="Import"/>
    <m/>
  </r>
  <r>
    <s v="WATERMELONS"/>
    <x v="13"/>
    <m/>
    <m/>
    <m/>
    <x v="34"/>
    <s v="MEXICO CROSSINGS THROUGH PROGRESO, TX"/>
    <n v="80000"/>
    <s v="Truck"/>
    <m/>
    <m/>
    <n v="2022"/>
    <m/>
    <s v="Import"/>
    <m/>
  </r>
  <r>
    <s v="WATERMELONS"/>
    <x v="13"/>
    <m/>
    <m/>
    <m/>
    <x v="34"/>
    <s v="MEXICO CROSSINGS THROUGH EAGLE PASS, TX"/>
    <n v="550000"/>
    <s v="Truck"/>
    <m/>
    <m/>
    <n v="2022"/>
    <m/>
    <s v="Import"/>
    <m/>
  </r>
  <r>
    <s v="WATERMELONS"/>
    <x v="13"/>
    <m/>
    <m/>
    <m/>
    <x v="35"/>
    <s v="MEXICO CROSSINGS THROUGH EAGLE PASS, TX"/>
    <n v="600000"/>
    <s v="Truck"/>
    <m/>
    <m/>
    <n v="2022"/>
    <m/>
    <s v="Import"/>
    <m/>
  </r>
  <r>
    <s v="WATERMELONS"/>
    <x v="13"/>
    <m/>
    <m/>
    <m/>
    <x v="35"/>
    <s v="MEXICO CROSSINGS THROUGH PROGRESO, TX"/>
    <n v="80000"/>
    <s v="Truck"/>
    <m/>
    <m/>
    <n v="2022"/>
    <m/>
    <s v="Import"/>
    <m/>
  </r>
  <r>
    <s v="WATERMELONS"/>
    <x v="13"/>
    <m/>
    <m/>
    <m/>
    <x v="35"/>
    <s v="MEXICO CROSSINGS THROUGH CALEXICO"/>
    <n v="80000"/>
    <s v="Truck"/>
    <m/>
    <m/>
    <n v="2022"/>
    <m/>
    <s v="Import"/>
    <m/>
  </r>
  <r>
    <s v="WATERMELONS"/>
    <x v="13"/>
    <m/>
    <m/>
    <m/>
    <x v="36"/>
    <s v="MEXICO CROSSINGS THROUGH PHARR, TX"/>
    <n v="80000"/>
    <s v="Truck"/>
    <m/>
    <m/>
    <n v="2022"/>
    <m/>
    <s v="Import"/>
    <m/>
  </r>
  <r>
    <s v="WATERMELONS"/>
    <x v="13"/>
    <m/>
    <m/>
    <m/>
    <x v="36"/>
    <s v="MEXICO CROSSINGS THROUGH EAGLE PASS, TX"/>
    <n v="990000"/>
    <s v="Truck"/>
    <m/>
    <m/>
    <n v="2022"/>
    <m/>
    <s v="Import"/>
    <m/>
  </r>
  <r>
    <s v="WATERMELONS"/>
    <x v="13"/>
    <m/>
    <m/>
    <m/>
    <x v="36"/>
    <s v="MEXICO CROSSINGS THROUGH SANTA TERESA, NM"/>
    <n v="50000"/>
    <s v="Truck"/>
    <m/>
    <m/>
    <n v="2022"/>
    <m/>
    <s v="Import"/>
    <m/>
  </r>
  <r>
    <s v="WATERMELONS"/>
    <x v="13"/>
    <m/>
    <m/>
    <m/>
    <x v="36"/>
    <s v="MEXICO CROSSINGS THROUGH PROGRESO, TX"/>
    <n v="80000"/>
    <s v="Truck"/>
    <m/>
    <m/>
    <n v="2022"/>
    <m/>
    <s v="Import"/>
    <m/>
  </r>
  <r>
    <s v="WATERMELONS"/>
    <x v="13"/>
    <m/>
    <m/>
    <m/>
    <x v="36"/>
    <s v="MEXICO CROSSINGS THROUGH CALEXICO"/>
    <n v="10000"/>
    <s v="Truck"/>
    <m/>
    <m/>
    <n v="2022"/>
    <m/>
    <s v="Import"/>
    <m/>
  </r>
  <r>
    <s v="WATERMELONS"/>
    <x v="13"/>
    <m/>
    <m/>
    <m/>
    <x v="37"/>
    <s v="MEXICO CROSSINGS THROUGH SANTA TERESA, NM"/>
    <n v="250000"/>
    <s v="Truck"/>
    <m/>
    <m/>
    <n v="2022"/>
    <m/>
    <s v="Import"/>
    <m/>
  </r>
  <r>
    <s v="WATERMELONS"/>
    <x v="13"/>
    <m/>
    <m/>
    <m/>
    <x v="37"/>
    <s v="MEXICO CROSSINGS THROUGH OTAY MESA"/>
    <n v="10000"/>
    <s v="Truck"/>
    <m/>
    <m/>
    <n v="2022"/>
    <m/>
    <s v="Import"/>
    <m/>
  </r>
  <r>
    <s v="WATERMELONS"/>
    <x v="13"/>
    <m/>
    <m/>
    <m/>
    <x v="37"/>
    <s v="MEXICO CROSSINGS THROUGH CALEXICO"/>
    <n v="40000"/>
    <s v="Truck"/>
    <m/>
    <m/>
    <n v="2022"/>
    <m/>
    <s v="Import"/>
    <m/>
  </r>
  <r>
    <s v="WATERMELONS"/>
    <x v="13"/>
    <m/>
    <m/>
    <m/>
    <x v="37"/>
    <s v="MEXICO CROSSINGS THROUGH EAGLE PASS, TX"/>
    <n v="1280000"/>
    <s v="Truck"/>
    <m/>
    <m/>
    <n v="2022"/>
    <m/>
    <s v="Import"/>
    <m/>
  </r>
  <r>
    <s v="WATERMELONS"/>
    <x v="13"/>
    <m/>
    <m/>
    <m/>
    <x v="37"/>
    <s v="MEXICO CROSSINGS THROUGH EL PASO, TX"/>
    <n v="0"/>
    <s v="Truck"/>
    <m/>
    <m/>
    <n v="2022"/>
    <m/>
    <s v="Import"/>
    <m/>
  </r>
  <r>
    <s v="WATERMELONS"/>
    <x v="13"/>
    <m/>
    <m/>
    <m/>
    <x v="39"/>
    <s v="MEXICO CROSSINGS THROUGH OTAY MESA"/>
    <n v="130000"/>
    <s v="Truck"/>
    <m/>
    <m/>
    <n v="2022"/>
    <m/>
    <s v="Import"/>
    <m/>
  </r>
  <r>
    <s v="WATERMELONS"/>
    <x v="13"/>
    <m/>
    <m/>
    <m/>
    <x v="39"/>
    <s v="MEXICO CROSSINGS THROUGH CALEXICO"/>
    <n v="40000"/>
    <s v="Truck"/>
    <m/>
    <m/>
    <n v="2022"/>
    <m/>
    <s v="Import"/>
    <m/>
  </r>
  <r>
    <s v="WATERMELONS"/>
    <x v="13"/>
    <m/>
    <m/>
    <m/>
    <x v="39"/>
    <s v="MEXICO CROSSINGS THROUGH SANTA TERESA, NM"/>
    <n v="250000"/>
    <s v="Truck"/>
    <m/>
    <m/>
    <n v="2022"/>
    <m/>
    <s v="Import"/>
    <m/>
  </r>
  <r>
    <s v="WATERMELONS"/>
    <x v="13"/>
    <m/>
    <m/>
    <m/>
    <x v="39"/>
    <s v="MEXICO CROSSINGS THROUGH EAGLE PASS, TX"/>
    <n v="1310000"/>
    <s v="Truck"/>
    <m/>
    <m/>
    <n v="2022"/>
    <m/>
    <s v="Import"/>
    <m/>
  </r>
  <r>
    <s v="WATERMELONS"/>
    <x v="13"/>
    <m/>
    <m/>
    <m/>
    <x v="39"/>
    <s v="MEXICO CROSSINGS THROUGH PROGRESO, TX"/>
    <n v="80000"/>
    <s v="Truck"/>
    <m/>
    <m/>
    <n v="2022"/>
    <m/>
    <s v="Import"/>
    <m/>
  </r>
  <r>
    <s v="WATERMELONS"/>
    <x v="13"/>
    <m/>
    <m/>
    <m/>
    <x v="40"/>
    <s v="MEXICO CROSSINGS THROUGH OTAY MESA"/>
    <n v="10000"/>
    <s v="Truck"/>
    <m/>
    <m/>
    <n v="2022"/>
    <m/>
    <s v="Import"/>
    <m/>
  </r>
  <r>
    <s v="WATERMELONS"/>
    <x v="13"/>
    <m/>
    <m/>
    <m/>
    <x v="40"/>
    <s v="MEXICO CROSSINGS THROUGH SANTA TERESA, NM"/>
    <n v="200000"/>
    <s v="Truck"/>
    <m/>
    <m/>
    <n v="2022"/>
    <m/>
    <s v="Import"/>
    <m/>
  </r>
  <r>
    <s v="WATERMELONS"/>
    <x v="13"/>
    <m/>
    <m/>
    <m/>
    <x v="40"/>
    <s v="MEXICO CROSSINGS THROUGH PROGRESO, TX"/>
    <n v="80000"/>
    <s v="Truck"/>
    <m/>
    <m/>
    <n v="2022"/>
    <m/>
    <s v="Import"/>
    <m/>
  </r>
  <r>
    <s v="WATERMELONS"/>
    <x v="13"/>
    <m/>
    <m/>
    <m/>
    <x v="40"/>
    <s v="MEXICO CROSSINGS THROUGH PHARR, TX"/>
    <n v="80000"/>
    <s v="Truck"/>
    <m/>
    <m/>
    <n v="2022"/>
    <m/>
    <s v="Import"/>
    <m/>
  </r>
  <r>
    <s v="WATERMELONS"/>
    <x v="13"/>
    <m/>
    <m/>
    <m/>
    <x v="40"/>
    <s v="MEXICO CROSSINGS THROUGH EAGLE PASS, TX"/>
    <n v="680000"/>
    <s v="Truck"/>
    <m/>
    <m/>
    <n v="2022"/>
    <m/>
    <s v="Import"/>
    <m/>
  </r>
  <r>
    <s v="WATERMELONS"/>
    <x v="13"/>
    <m/>
    <m/>
    <m/>
    <x v="41"/>
    <s v="MEXICO CROSSINGS THROUGH OTAY MESA"/>
    <n v="10000"/>
    <s v="Truck"/>
    <m/>
    <m/>
    <n v="2022"/>
    <m/>
    <s v="Import"/>
    <m/>
  </r>
  <r>
    <s v="WATERMELONS"/>
    <x v="13"/>
    <m/>
    <m/>
    <m/>
    <x v="41"/>
    <s v="MEXICO CROSSINGS THROUGH SANTA TERESA, NM"/>
    <n v="450000"/>
    <s v="Truck"/>
    <m/>
    <m/>
    <n v="2022"/>
    <m/>
    <s v="Import"/>
    <m/>
  </r>
  <r>
    <s v="WATERMELONS"/>
    <x v="13"/>
    <m/>
    <m/>
    <m/>
    <x v="41"/>
    <s v="MEXICO CROSSINGS THROUGH EAGLE PASS, TX"/>
    <n v="820000"/>
    <s v="Truck"/>
    <m/>
    <m/>
    <n v="2022"/>
    <m/>
    <s v="Import"/>
    <m/>
  </r>
  <r>
    <s v="WATERMELONS"/>
    <x v="13"/>
    <m/>
    <m/>
    <m/>
    <x v="42"/>
    <s v="MEXICO CROSSINGS THROUGH CALEXICO"/>
    <n v="10000"/>
    <s v="Truck"/>
    <m/>
    <m/>
    <n v="2022"/>
    <m/>
    <s v="Import"/>
    <m/>
  </r>
  <r>
    <s v="WATERMELONS"/>
    <x v="13"/>
    <m/>
    <m/>
    <m/>
    <x v="42"/>
    <s v="MEXICO CROSSINGS THROUGH OTAY MESA"/>
    <n v="40000"/>
    <s v="Truck"/>
    <m/>
    <m/>
    <n v="2022"/>
    <m/>
    <s v="Import"/>
    <m/>
  </r>
  <r>
    <s v="WATERMELONS"/>
    <x v="13"/>
    <m/>
    <m/>
    <m/>
    <x v="42"/>
    <s v="MEXICO CROSSINGS THROUGH PROGRESO, TX"/>
    <n v="170000"/>
    <s v="Truck"/>
    <m/>
    <m/>
    <n v="2022"/>
    <m/>
    <s v="Import"/>
    <m/>
  </r>
  <r>
    <s v="WATERMELONS"/>
    <x v="13"/>
    <m/>
    <m/>
    <m/>
    <x v="42"/>
    <s v="MEXICO CROSSINGS THROUGH EAGLE PASS, TX"/>
    <n v="1600000"/>
    <s v="Truck"/>
    <m/>
    <m/>
    <n v="2022"/>
    <m/>
    <s v="Import"/>
    <m/>
  </r>
  <r>
    <s v="WATERMELONS"/>
    <x v="13"/>
    <m/>
    <m/>
    <m/>
    <x v="42"/>
    <s v="MEXICO CROSSINGS THROUGH SANTA TERESA, NM"/>
    <n v="900000"/>
    <s v="Truck"/>
    <m/>
    <m/>
    <n v="2022"/>
    <m/>
    <s v="Import"/>
    <m/>
  </r>
  <r>
    <s v="WATERMELONS"/>
    <x v="13"/>
    <m/>
    <m/>
    <m/>
    <x v="43"/>
    <s v="MEXICO CROSSINGS THROUGH CALEXICO"/>
    <n v="20000"/>
    <s v="Truck"/>
    <m/>
    <m/>
    <n v="2022"/>
    <m/>
    <s v="Import"/>
    <m/>
  </r>
  <r>
    <s v="WATERMELONS"/>
    <x v="13"/>
    <m/>
    <m/>
    <m/>
    <x v="43"/>
    <s v="MEXICO CROSSINGS THROUGH PHARR, TX"/>
    <n v="30000"/>
    <s v="Truck"/>
    <m/>
    <m/>
    <n v="2022"/>
    <m/>
    <s v="Import"/>
    <m/>
  </r>
  <r>
    <s v="WATERMELONS"/>
    <x v="13"/>
    <m/>
    <m/>
    <m/>
    <x v="43"/>
    <s v="MEXICO CROSSINGS THROUGH EAGLE PASS, TX"/>
    <n v="1190000"/>
    <s v="Truck"/>
    <m/>
    <m/>
    <n v="2022"/>
    <m/>
    <s v="Import"/>
    <m/>
  </r>
  <r>
    <s v="WATERMELONS"/>
    <x v="13"/>
    <m/>
    <m/>
    <m/>
    <x v="43"/>
    <s v="MEXICO CROSSINGS THROUGH SANTA TERESA, NM"/>
    <n v="350000"/>
    <s v="Truck"/>
    <m/>
    <m/>
    <n v="2022"/>
    <m/>
    <s v="Import"/>
    <m/>
  </r>
  <r>
    <s v="WATERMELONS"/>
    <x v="13"/>
    <m/>
    <m/>
    <m/>
    <x v="43"/>
    <s v="MEXICO CROSSINGS THROUGH OTAY MESA"/>
    <n v="100000"/>
    <s v="Truck"/>
    <m/>
    <m/>
    <n v="2022"/>
    <m/>
    <s v="Import"/>
    <m/>
  </r>
  <r>
    <s v="WATERMELONS"/>
    <x v="13"/>
    <m/>
    <m/>
    <m/>
    <x v="43"/>
    <s v="MEXICO CROSSINGS THROUGH PROGRESO, TX"/>
    <n v="40000"/>
    <s v="Truck"/>
    <m/>
    <m/>
    <n v="2022"/>
    <m/>
    <s v="Import"/>
    <m/>
  </r>
  <r>
    <s v="WATERMELONS"/>
    <x v="13"/>
    <m/>
    <m/>
    <m/>
    <x v="45"/>
    <s v="MEXICO CROSSINGS THROUGH PROGRESO, TX"/>
    <n v="40000"/>
    <s v="Truck"/>
    <m/>
    <m/>
    <n v="2022"/>
    <m/>
    <s v="Import"/>
    <m/>
  </r>
  <r>
    <s v="WATERMELONS"/>
    <x v="13"/>
    <m/>
    <m/>
    <m/>
    <x v="45"/>
    <s v="MEXICO CROSSINGS THROUGH EAGLE PASS, TX"/>
    <n v="770000"/>
    <s v="Truck"/>
    <m/>
    <m/>
    <n v="2022"/>
    <m/>
    <s v="Import"/>
    <m/>
  </r>
  <r>
    <s v="WATERMELONS"/>
    <x v="13"/>
    <m/>
    <m/>
    <m/>
    <x v="45"/>
    <s v="MEXICO CROSSINGS THROUGH SANTA TERESA, NM"/>
    <n v="600000"/>
    <s v="Truck"/>
    <m/>
    <m/>
    <n v="2022"/>
    <m/>
    <s v="Import"/>
    <m/>
  </r>
  <r>
    <s v="WATERMELONS"/>
    <x v="13"/>
    <m/>
    <m/>
    <m/>
    <x v="46"/>
    <s v="MEXICO CROSSINGS THROUGH CALEXICO"/>
    <n v="0"/>
    <s v="Truck"/>
    <m/>
    <m/>
    <n v="2022"/>
    <m/>
    <s v="Import"/>
    <m/>
  </r>
  <r>
    <s v="WATERMELONS"/>
    <x v="13"/>
    <m/>
    <m/>
    <m/>
    <x v="46"/>
    <s v="MEXICO CROSSINGS THROUGH EAGLE PASS, TX"/>
    <n v="610000"/>
    <s v="Truck"/>
    <m/>
    <m/>
    <n v="2022"/>
    <m/>
    <s v="Import"/>
    <m/>
  </r>
  <r>
    <s v="WATERMELONS"/>
    <x v="13"/>
    <m/>
    <m/>
    <m/>
    <x v="46"/>
    <s v="MEXICO CROSSINGS THROUGH OTAY MESA"/>
    <n v="0"/>
    <s v="Truck"/>
    <m/>
    <m/>
    <n v="2022"/>
    <m/>
    <s v="Import"/>
    <m/>
  </r>
  <r>
    <s v="WATERMELONS"/>
    <x v="13"/>
    <m/>
    <m/>
    <m/>
    <x v="47"/>
    <s v="MEXICO CROSSINGS THROUGH SANTA TERESA, NM"/>
    <n v="500000"/>
    <s v="Truck"/>
    <m/>
    <m/>
    <n v="2022"/>
    <m/>
    <s v="Import"/>
    <m/>
  </r>
  <r>
    <s v="WATERMELONS"/>
    <x v="13"/>
    <m/>
    <m/>
    <m/>
    <x v="47"/>
    <s v="MEXICO CROSSINGS THROUGH EAGLE PASS, TX"/>
    <n v="840000"/>
    <s v="Truck"/>
    <m/>
    <m/>
    <n v="2022"/>
    <m/>
    <s v="Import"/>
    <m/>
  </r>
  <r>
    <s v="WATERMELONS"/>
    <x v="13"/>
    <m/>
    <m/>
    <m/>
    <x v="48"/>
    <s v="MEXICO CROSSINGS THROUGH EAGLE PASS, TX"/>
    <n v="500000"/>
    <s v="Truck"/>
    <m/>
    <m/>
    <n v="2022"/>
    <m/>
    <s v="Import"/>
    <m/>
  </r>
  <r>
    <s v="WATERMELONS"/>
    <x v="13"/>
    <m/>
    <m/>
    <m/>
    <x v="48"/>
    <s v="MEXICO CROSSINGS THROUGH SANTA TERESA, NM"/>
    <n v="350000"/>
    <s v="Truck"/>
    <m/>
    <m/>
    <n v="2022"/>
    <m/>
    <s v="Import"/>
    <m/>
  </r>
  <r>
    <s v="WATERMELONS"/>
    <x v="13"/>
    <m/>
    <m/>
    <m/>
    <x v="49"/>
    <s v="MEXICO CROSSINGS THROUGH OTAY MESA"/>
    <n v="60000"/>
    <s v="Truck"/>
    <m/>
    <m/>
    <n v="2022"/>
    <m/>
    <s v="Import"/>
    <m/>
  </r>
  <r>
    <s v="WATERMELONS"/>
    <x v="13"/>
    <m/>
    <m/>
    <m/>
    <x v="49"/>
    <s v="MEXICO CROSSINGS THROUGH SANTA TERESA, NM"/>
    <n v="400000"/>
    <s v="Truck"/>
    <m/>
    <m/>
    <n v="2022"/>
    <m/>
    <s v="Import"/>
    <m/>
  </r>
  <r>
    <s v="WATERMELONS"/>
    <x v="13"/>
    <m/>
    <m/>
    <m/>
    <x v="49"/>
    <s v="MEXICO CROSSINGS THROUGH CALEXICO"/>
    <n v="0"/>
    <s v="Truck"/>
    <m/>
    <m/>
    <n v="2022"/>
    <m/>
    <s v="Import"/>
    <m/>
  </r>
  <r>
    <s v="WATERMELONS"/>
    <x v="13"/>
    <m/>
    <m/>
    <m/>
    <x v="49"/>
    <s v="MEXICO CROSSINGS THROUGH EAGLE PASS, TX"/>
    <n v="550000"/>
    <s v="Truck"/>
    <m/>
    <m/>
    <n v="2022"/>
    <m/>
    <s v="Import"/>
    <m/>
  </r>
  <r>
    <s v="WATERMELONS"/>
    <x v="13"/>
    <m/>
    <m/>
    <m/>
    <x v="51"/>
    <s v="MEXICO CROSSINGS THROUGH EAGLE PASS, TX"/>
    <n v="170000"/>
    <s v="Truck"/>
    <m/>
    <m/>
    <n v="2022"/>
    <m/>
    <s v="Import"/>
    <m/>
  </r>
  <r>
    <s v="WATERMELONS"/>
    <x v="13"/>
    <m/>
    <m/>
    <m/>
    <x v="51"/>
    <s v="MEXICO CROSSINGS THROUGH OTAY MESA"/>
    <n v="40000"/>
    <s v="Truck"/>
    <m/>
    <m/>
    <n v="2022"/>
    <m/>
    <s v="Import"/>
    <m/>
  </r>
  <r>
    <s v="WATERMELONS"/>
    <x v="13"/>
    <m/>
    <m/>
    <m/>
    <x v="51"/>
    <s v="MEXICO CROSSINGS THROUGH SANTA TERESA, NM"/>
    <n v="200000"/>
    <s v="Truck"/>
    <m/>
    <m/>
    <n v="2022"/>
    <m/>
    <s v="Import"/>
    <m/>
  </r>
  <r>
    <s v="WATERMELONS"/>
    <x v="13"/>
    <m/>
    <m/>
    <m/>
    <x v="52"/>
    <s v="MEXICO CROSSINGS THROUGH OTAY MESA"/>
    <n v="30000"/>
    <s v="Truck"/>
    <m/>
    <m/>
    <n v="2022"/>
    <m/>
    <s v="Import"/>
    <m/>
  </r>
  <r>
    <s v="WATERMELONS"/>
    <x v="13"/>
    <m/>
    <m/>
    <m/>
    <x v="52"/>
    <s v="MEXICO CROSSINGS THROUGH EAGLE PASS, TX"/>
    <n v="300000"/>
    <s v="Truck"/>
    <m/>
    <m/>
    <n v="2022"/>
    <m/>
    <s v="Import"/>
    <m/>
  </r>
  <r>
    <s v="WATERMELONS"/>
    <x v="13"/>
    <m/>
    <m/>
    <m/>
    <x v="52"/>
    <s v="MEXICO CROSSINGS THROUGH SANTA TERESA, NM"/>
    <n v="450000"/>
    <s v="Truck"/>
    <m/>
    <m/>
    <n v="2022"/>
    <m/>
    <s v="Import"/>
    <m/>
  </r>
  <r>
    <s v="WATERMELONS"/>
    <x v="13"/>
    <m/>
    <m/>
    <m/>
    <x v="52"/>
    <s v="MEXICO CROSSINGS THROUGH EL PASO, TX"/>
    <n v="170000"/>
    <s v="Truck"/>
    <m/>
    <m/>
    <n v="2022"/>
    <m/>
    <s v="Import"/>
    <m/>
  </r>
  <r>
    <s v="WATERMELONS"/>
    <x v="13"/>
    <m/>
    <m/>
    <m/>
    <x v="53"/>
    <s v="MEXICO CROSSINGS THROUGH OTAY MESA"/>
    <n v="40000"/>
    <s v="Truck"/>
    <m/>
    <m/>
    <n v="2022"/>
    <m/>
    <s v="Import"/>
    <m/>
  </r>
  <r>
    <s v="WATERMELONS"/>
    <x v="13"/>
    <m/>
    <m/>
    <m/>
    <x v="53"/>
    <s v="MEXICO CROSSINGS THROUGH SANTA TERESA, NM"/>
    <n v="450000"/>
    <s v="Truck"/>
    <m/>
    <m/>
    <n v="2022"/>
    <m/>
    <s v="Import"/>
    <m/>
  </r>
  <r>
    <s v="WATERMELONS"/>
    <x v="13"/>
    <m/>
    <m/>
    <m/>
    <x v="53"/>
    <s v="MEXICO CROSSINGS THROUGH EAGLE PASS, TX"/>
    <n v="240000"/>
    <s v="Truck"/>
    <m/>
    <m/>
    <n v="2022"/>
    <m/>
    <s v="Import"/>
    <m/>
  </r>
  <r>
    <s v="WATERMELONS"/>
    <x v="13"/>
    <m/>
    <m/>
    <m/>
    <x v="54"/>
    <s v="MEXICO CROSSINGS THROUGH SANTA TERESA, NM"/>
    <n v="400000"/>
    <s v="Truck"/>
    <m/>
    <m/>
    <n v="2022"/>
    <m/>
    <s v="Import"/>
    <m/>
  </r>
  <r>
    <s v="WATERMELONS"/>
    <x v="13"/>
    <m/>
    <m/>
    <m/>
    <x v="54"/>
    <s v="MEXICO CROSSINGS THROUGH EAGLE PASS, TX"/>
    <n v="40000"/>
    <s v="Truck"/>
    <m/>
    <m/>
    <n v="2022"/>
    <m/>
    <s v="Import"/>
    <m/>
  </r>
  <r>
    <s v="WATERMELONS"/>
    <x v="13"/>
    <m/>
    <m/>
    <m/>
    <x v="84"/>
    <s v="MEXICO CROSSINGS THROUGH OTAY MESA"/>
    <n v="80000"/>
    <s v="Truck"/>
    <m/>
    <m/>
    <n v="2022"/>
    <m/>
    <s v="Import"/>
    <m/>
  </r>
  <r>
    <s v="WATERMELONS"/>
    <x v="13"/>
    <m/>
    <m/>
    <m/>
    <x v="84"/>
    <s v="MEXICO CROSSINGS THROUGH EAGLE PASS, TX"/>
    <n v="80000"/>
    <s v="Truck"/>
    <m/>
    <m/>
    <n v="2022"/>
    <m/>
    <s v="Import"/>
    <m/>
  </r>
  <r>
    <s v="WATERMELONS"/>
    <x v="13"/>
    <m/>
    <m/>
    <m/>
    <x v="84"/>
    <s v="MEXICO CROSSINGS THROUGH SANTA TERESA, NM"/>
    <n v="450000"/>
    <s v="Truck"/>
    <m/>
    <m/>
    <n v="2022"/>
    <m/>
    <s v="Import"/>
    <m/>
  </r>
  <r>
    <s v="WATERMELONS"/>
    <x v="13"/>
    <m/>
    <m/>
    <m/>
    <x v="86"/>
    <s v="MEXICO CROSSINGS THROUGH EAGLE PASS, TX"/>
    <n v="70000"/>
    <s v="Truck"/>
    <m/>
    <m/>
    <n v="2022"/>
    <m/>
    <s v="Import"/>
    <m/>
  </r>
  <r>
    <s v="WATERMELONS"/>
    <x v="13"/>
    <m/>
    <m/>
    <m/>
    <x v="86"/>
    <s v="MEXICO CROSSINGS THROUGH SANTA TERESA, NM"/>
    <n v="250000"/>
    <s v="Truck"/>
    <m/>
    <m/>
    <n v="2022"/>
    <m/>
    <s v="Import"/>
    <m/>
  </r>
  <r>
    <s v="WATERMELONS"/>
    <x v="13"/>
    <m/>
    <m/>
    <m/>
    <x v="87"/>
    <s v="MEXICO CROSSINGS THROUGH SANTA TERESA, NM"/>
    <n v="400000"/>
    <s v="Truck"/>
    <m/>
    <m/>
    <n v="2022"/>
    <m/>
    <s v="Import"/>
    <m/>
  </r>
  <r>
    <s v="WATERMELONS"/>
    <x v="13"/>
    <m/>
    <m/>
    <m/>
    <x v="88"/>
    <s v="MEXICO CROSSINGS THROUGH OTAY MESA"/>
    <n v="40000"/>
    <s v="Truck"/>
    <m/>
    <m/>
    <n v="2022"/>
    <m/>
    <s v="Import"/>
    <m/>
  </r>
  <r>
    <s v="WATERMELONS"/>
    <x v="13"/>
    <m/>
    <m/>
    <m/>
    <x v="88"/>
    <s v="MEXICO CROSSINGS THROUGH SANTA TERESA, NM"/>
    <n v="500000"/>
    <s v="Truck"/>
    <m/>
    <m/>
    <n v="2022"/>
    <m/>
    <s v="Import"/>
    <m/>
  </r>
  <r>
    <s v="WATERMELONS"/>
    <x v="13"/>
    <m/>
    <m/>
    <m/>
    <x v="89"/>
    <s v="MEXICO CROSSINGS THROUGH SANTA TERESA, NM"/>
    <n v="290000"/>
    <s v="Truck"/>
    <m/>
    <m/>
    <n v="2022"/>
    <m/>
    <s v="Import"/>
    <m/>
  </r>
  <r>
    <s v="WATERMELONS"/>
    <x v="13"/>
    <m/>
    <m/>
    <m/>
    <x v="89"/>
    <s v="MEXICO CROSSINGS THROUGH EL PASO, TX"/>
    <n v="20000"/>
    <s v="Truck"/>
    <m/>
    <m/>
    <n v="2022"/>
    <m/>
    <s v="Import"/>
    <m/>
  </r>
  <r>
    <s v="WATERMELONS"/>
    <x v="13"/>
    <m/>
    <m/>
    <m/>
    <x v="89"/>
    <s v="MEXICO CROSSINGS THROUGH OTAY MESA"/>
    <n v="40000"/>
    <s v="Truck"/>
    <m/>
    <m/>
    <n v="2022"/>
    <m/>
    <s v="Import"/>
    <m/>
  </r>
  <r>
    <s v="WATERMELONS"/>
    <x v="13"/>
    <m/>
    <m/>
    <m/>
    <x v="90"/>
    <s v="MEXICO CROSSINGS THROUGH SANTA TERESA, NM"/>
    <n v="400000"/>
    <s v="Truck"/>
    <m/>
    <m/>
    <n v="2022"/>
    <m/>
    <s v="Import"/>
    <m/>
  </r>
  <r>
    <s v="WATERMELONS"/>
    <x v="13"/>
    <m/>
    <m/>
    <m/>
    <x v="90"/>
    <s v="MEXICO CROSSINGS THROUGH OTAY MESA"/>
    <n v="40000"/>
    <s v="Truck"/>
    <m/>
    <m/>
    <n v="2022"/>
    <m/>
    <s v="Import"/>
    <m/>
  </r>
  <r>
    <s v="WATERMELONS"/>
    <x v="13"/>
    <m/>
    <m/>
    <m/>
    <x v="91"/>
    <s v="MEXICO CROSSINGS THROUGH SANTA TERESA, NM"/>
    <n v="350000"/>
    <s v="Truck"/>
    <m/>
    <m/>
    <n v="2022"/>
    <m/>
    <s v="Import"/>
    <m/>
  </r>
  <r>
    <s v="WATERMELONS"/>
    <x v="13"/>
    <m/>
    <m/>
    <m/>
    <x v="92"/>
    <s v="MEXICO CROSSINGS THROUGH SANTA TERESA, NM"/>
    <n v="300000"/>
    <s v="Truck"/>
    <m/>
    <m/>
    <n v="2022"/>
    <m/>
    <s v="Import"/>
    <m/>
  </r>
  <r>
    <s v="WATERMELONS"/>
    <x v="13"/>
    <m/>
    <m/>
    <m/>
    <x v="92"/>
    <s v="MEXICO CROSSINGS THROUGH EL PASO, TX"/>
    <n v="20000"/>
    <s v="Truck"/>
    <m/>
    <m/>
    <n v="2022"/>
    <m/>
    <s v="Import"/>
    <m/>
  </r>
  <r>
    <s v="WATERMELONS"/>
    <x v="13"/>
    <m/>
    <m/>
    <m/>
    <x v="93"/>
    <s v="MEXICO CROSSINGS THROUGH SANTA TERESA, NM"/>
    <n v="320000"/>
    <s v="Truck"/>
    <m/>
    <m/>
    <n v="2022"/>
    <m/>
    <s v="Import"/>
    <m/>
  </r>
  <r>
    <s v="WATERMELONS"/>
    <x v="13"/>
    <m/>
    <m/>
    <m/>
    <x v="93"/>
    <s v="MEXICO CROSSINGS THROUGH OTAY MESA"/>
    <n v="40000"/>
    <s v="Truck"/>
    <m/>
    <m/>
    <n v="2022"/>
    <m/>
    <s v="Import"/>
    <m/>
  </r>
  <r>
    <s v="WATERMELONS"/>
    <x v="13"/>
    <m/>
    <m/>
    <m/>
    <x v="94"/>
    <s v="MEXICO CROSSINGS THROUGH SANTA TERESA, NM"/>
    <n v="400000"/>
    <s v="Truck"/>
    <m/>
    <m/>
    <n v="2022"/>
    <m/>
    <s v="Import"/>
    <m/>
  </r>
  <r>
    <s v="WATERMELONS"/>
    <x v="13"/>
    <m/>
    <m/>
    <m/>
    <x v="94"/>
    <s v="MEXICO CROSSINGS THROUGH OTAY MESA"/>
    <n v="40000"/>
    <s v="Truck"/>
    <m/>
    <m/>
    <n v="2022"/>
    <m/>
    <s v="Import"/>
    <m/>
  </r>
  <r>
    <s v="WATERMELONS"/>
    <x v="13"/>
    <m/>
    <m/>
    <m/>
    <x v="95"/>
    <s v="MEXICO CROSSINGS THROUGH OTAY MESA"/>
    <n v="50000"/>
    <s v="Truck"/>
    <m/>
    <m/>
    <n v="2022"/>
    <m/>
    <s v="Import"/>
    <m/>
  </r>
  <r>
    <s v="WATERMELONS"/>
    <x v="13"/>
    <m/>
    <m/>
    <m/>
    <x v="95"/>
    <s v="MEXICO CROSSINGS THROUGH EAGLE PASS, TX"/>
    <n v="170000"/>
    <s v="Truck"/>
    <m/>
    <m/>
    <n v="2022"/>
    <m/>
    <s v="Import"/>
    <m/>
  </r>
  <r>
    <s v="WATERMELONS"/>
    <x v="13"/>
    <m/>
    <m/>
    <m/>
    <x v="95"/>
    <s v="MEXICO CROSSINGS THROUGH SANTA TERESA, NM"/>
    <n v="450000"/>
    <s v="Truck"/>
    <m/>
    <m/>
    <n v="2022"/>
    <m/>
    <s v="Import"/>
    <m/>
  </r>
  <r>
    <s v="WATERMELONS"/>
    <x v="13"/>
    <m/>
    <m/>
    <m/>
    <x v="97"/>
    <s v="MEXICO CROSSINGS THROUGH EAGLE PASS, TX"/>
    <n v="170000"/>
    <s v="Truck"/>
    <m/>
    <m/>
    <n v="2022"/>
    <m/>
    <s v="Import"/>
    <m/>
  </r>
  <r>
    <s v="WATERMELONS"/>
    <x v="13"/>
    <m/>
    <m/>
    <m/>
    <x v="97"/>
    <s v="MEXICO CROSSINGS THROUGH SANTA TERESA, NM"/>
    <n v="350000"/>
    <s v="Truck"/>
    <m/>
    <m/>
    <n v="2022"/>
    <m/>
    <s v="Import"/>
    <m/>
  </r>
  <r>
    <s v="WATERMELONS"/>
    <x v="13"/>
    <m/>
    <m/>
    <m/>
    <x v="97"/>
    <s v="MEXICO CROSSINGS THROUGH PROGRESO, TX"/>
    <n v="80000"/>
    <s v="Truck"/>
    <m/>
    <m/>
    <n v="2022"/>
    <m/>
    <s v="Import"/>
    <m/>
  </r>
  <r>
    <s v="WATERMELONS"/>
    <x v="13"/>
    <m/>
    <m/>
    <m/>
    <x v="98"/>
    <s v="MEXICO CROSSINGS THROUGH EAGLE PASS, TX"/>
    <n v="130000"/>
    <s v="Truck"/>
    <m/>
    <m/>
    <n v="2022"/>
    <m/>
    <s v="Import"/>
    <m/>
  </r>
  <r>
    <s v="WATERMELONS"/>
    <x v="13"/>
    <m/>
    <m/>
    <m/>
    <x v="98"/>
    <s v="MEXICO CROSSINGS THROUGH SANTA TERESA, NM"/>
    <n v="200000"/>
    <s v="Truck"/>
    <m/>
    <m/>
    <n v="2022"/>
    <m/>
    <s v="Import"/>
    <m/>
  </r>
  <r>
    <s v="WATERMELONS"/>
    <x v="13"/>
    <m/>
    <m/>
    <m/>
    <x v="99"/>
    <s v="MEXICO CROSSINGS THROUGH EAGLE PASS, TX"/>
    <n v="170000"/>
    <s v="Truck"/>
    <m/>
    <m/>
    <n v="2022"/>
    <m/>
    <s v="Import"/>
    <m/>
  </r>
  <r>
    <s v="WATERMELONS"/>
    <x v="13"/>
    <m/>
    <m/>
    <m/>
    <x v="99"/>
    <s v="MEXICO CROSSINGS THROUGH SANTA TERESA, NM"/>
    <n v="350000"/>
    <s v="Truck"/>
    <m/>
    <m/>
    <n v="2022"/>
    <m/>
    <s v="Import"/>
    <m/>
  </r>
  <r>
    <s v="WATERMELONS"/>
    <x v="13"/>
    <m/>
    <m/>
    <m/>
    <x v="100"/>
    <s v="MEXICO CROSSINGS THROUGH SANTA TERESA, NM"/>
    <n v="350000"/>
    <s v="Truck"/>
    <m/>
    <m/>
    <n v="2022"/>
    <m/>
    <s v="Import"/>
    <m/>
  </r>
  <r>
    <s v="WATERMELONS"/>
    <x v="13"/>
    <m/>
    <m/>
    <m/>
    <x v="100"/>
    <s v="MEXICO CROSSINGS THROUGH OTAY MESA"/>
    <n v="40000"/>
    <s v="Truck"/>
    <m/>
    <m/>
    <n v="2022"/>
    <m/>
    <s v="Import"/>
    <m/>
  </r>
  <r>
    <s v="WATERMELONS"/>
    <x v="13"/>
    <m/>
    <m/>
    <m/>
    <x v="100"/>
    <s v="MEXICO CROSSINGS THROUGH EAGLE PASS, TX"/>
    <n v="110000"/>
    <s v="Truck"/>
    <m/>
    <m/>
    <n v="2022"/>
    <m/>
    <s v="Import"/>
    <m/>
  </r>
  <r>
    <s v="WATERMELONS"/>
    <x v="13"/>
    <m/>
    <m/>
    <m/>
    <x v="101"/>
    <s v="MEXICO CROSSINGS THROUGH EAGLE PASS, TX"/>
    <n v="130000"/>
    <s v="Truck"/>
    <m/>
    <m/>
    <n v="2022"/>
    <m/>
    <s v="Import"/>
    <m/>
  </r>
  <r>
    <s v="WATERMELONS"/>
    <x v="13"/>
    <m/>
    <m/>
    <m/>
    <x v="101"/>
    <s v="MEXICO CROSSINGS THROUGH SANTA TERESA, NM"/>
    <n v="300000"/>
    <s v="Truck"/>
    <m/>
    <m/>
    <n v="2022"/>
    <m/>
    <s v="Import"/>
    <m/>
  </r>
  <r>
    <s v="WATERMELONS"/>
    <x v="13"/>
    <m/>
    <m/>
    <m/>
    <x v="101"/>
    <s v="MEXICO CROSSINGS THROUGH OTAY MESA"/>
    <n v="40000"/>
    <s v="Truck"/>
    <m/>
    <m/>
    <n v="2022"/>
    <m/>
    <s v="Import"/>
    <m/>
  </r>
  <r>
    <s v="WATERMELONS"/>
    <x v="13"/>
    <m/>
    <m/>
    <m/>
    <x v="103"/>
    <s v="MEXICO CROSSINGS THROUGH OTAY MESA"/>
    <n v="20000"/>
    <s v="Truck"/>
    <m/>
    <m/>
    <n v="2022"/>
    <m/>
    <s v="Import"/>
    <m/>
  </r>
  <r>
    <s v="WATERMELONS"/>
    <x v="13"/>
    <m/>
    <m/>
    <m/>
    <x v="103"/>
    <s v="MEXICO CROSSINGS THROUGH SANTA TERESA, NM"/>
    <n v="450000"/>
    <s v="Truck"/>
    <m/>
    <m/>
    <n v="2022"/>
    <m/>
    <s v="Import"/>
    <m/>
  </r>
  <r>
    <s v="WATERMELONS"/>
    <x v="13"/>
    <m/>
    <m/>
    <m/>
    <x v="104"/>
    <s v="MEXICO CROSSINGS THROUGH EAGLE PASS, TX"/>
    <n v="40000"/>
    <s v="Truck"/>
    <m/>
    <m/>
    <n v="2022"/>
    <m/>
    <s v="Import"/>
    <m/>
  </r>
  <r>
    <s v="WATERMELONS"/>
    <x v="13"/>
    <m/>
    <m/>
    <m/>
    <x v="104"/>
    <s v="MEXICO CROSSINGS THROUGH SANTA TERESA, NM"/>
    <n v="250000"/>
    <s v="Truck"/>
    <m/>
    <m/>
    <n v="2022"/>
    <m/>
    <s v="Import"/>
    <m/>
  </r>
  <r>
    <s v="WATERMELONS"/>
    <x v="13"/>
    <m/>
    <m/>
    <m/>
    <x v="104"/>
    <s v="MEXICO CROSSINGS THROUGH OTAY MESA"/>
    <n v="0"/>
    <s v="Truck"/>
    <m/>
    <m/>
    <n v="2022"/>
    <m/>
    <s v="Import"/>
    <m/>
  </r>
  <r>
    <s v="WATERMELONS"/>
    <x v="13"/>
    <m/>
    <m/>
    <m/>
    <x v="105"/>
    <s v="MEXICO CROSSINGS THROUGH SANTA TERESA, NM"/>
    <n v="350000"/>
    <s v="Truck"/>
    <m/>
    <m/>
    <n v="2022"/>
    <m/>
    <s v="Import"/>
    <m/>
  </r>
  <r>
    <s v="WATERMELONS"/>
    <x v="13"/>
    <m/>
    <m/>
    <m/>
    <x v="106"/>
    <s v="MEXICO CROSSINGS THROUGH OTAY MESA"/>
    <n v="50000"/>
    <s v="Truck"/>
    <m/>
    <m/>
    <n v="2022"/>
    <m/>
    <s v="Import"/>
    <m/>
  </r>
  <r>
    <s v="WATERMELONS"/>
    <x v="13"/>
    <m/>
    <m/>
    <m/>
    <x v="106"/>
    <s v="MEXICO CROSSINGS THROUGH PROGRESO, TX"/>
    <n v="40000"/>
    <s v="Truck"/>
    <m/>
    <m/>
    <n v="2022"/>
    <m/>
    <s v="Import"/>
    <m/>
  </r>
  <r>
    <s v="WATERMELONS"/>
    <x v="13"/>
    <m/>
    <m/>
    <m/>
    <x v="107"/>
    <s v="MEXICO CROSSINGS THROUGH OTAY MESA"/>
    <n v="40000"/>
    <s v="Truck"/>
    <m/>
    <m/>
    <n v="2022"/>
    <m/>
    <s v="Import"/>
    <m/>
  </r>
  <r>
    <s v="WATERMELONS"/>
    <x v="13"/>
    <m/>
    <m/>
    <m/>
    <x v="109"/>
    <s v="MEXICO CROSSINGS THROUGH SANTA TERESA, NM"/>
    <n v="350000"/>
    <s v="Truck"/>
    <m/>
    <m/>
    <n v="2022"/>
    <m/>
    <s v="Import"/>
    <m/>
  </r>
  <r>
    <s v="WATERMELONS"/>
    <x v="13"/>
    <m/>
    <m/>
    <m/>
    <x v="110"/>
    <s v="MEXICO CROSSINGS THROUGH SANTA TERESA, NM"/>
    <n v="150000"/>
    <s v="Truck"/>
    <m/>
    <m/>
    <n v="2022"/>
    <m/>
    <s v="Import"/>
    <m/>
  </r>
  <r>
    <s v="WATERMELONS"/>
    <x v="13"/>
    <m/>
    <m/>
    <m/>
    <x v="111"/>
    <s v="MEXICO CROSSINGS THROUGH SANTA TERESA, NM"/>
    <n v="550000"/>
    <s v="Truck"/>
    <m/>
    <m/>
    <n v="2022"/>
    <m/>
    <s v="Import"/>
    <m/>
  </r>
  <r>
    <s v="WATERMELONS"/>
    <x v="13"/>
    <m/>
    <m/>
    <m/>
    <x v="112"/>
    <s v="MEXICO CROSSINGS THROUGH PROGRESO, TX"/>
    <n v="90000"/>
    <s v="Truck"/>
    <m/>
    <m/>
    <n v="2022"/>
    <m/>
    <s v="Import"/>
    <m/>
  </r>
  <r>
    <s v="WATERMELONS"/>
    <x v="13"/>
    <m/>
    <m/>
    <m/>
    <x v="112"/>
    <s v="MEXICO CROSSINGS THROUGH SANTA TERESA, NM"/>
    <n v="350000"/>
    <s v="Truck"/>
    <m/>
    <m/>
    <n v="2022"/>
    <m/>
    <s v="Import"/>
    <m/>
  </r>
  <r>
    <s v="WATERMELONS"/>
    <x v="13"/>
    <m/>
    <m/>
    <m/>
    <x v="113"/>
    <s v="MEXICO CROSSINGS THROUGH OTAY MESA"/>
    <n v="10000"/>
    <s v="Truck"/>
    <m/>
    <m/>
    <n v="2023"/>
    <m/>
    <s v="Import"/>
    <m/>
  </r>
  <r>
    <s v="WATERMELONS"/>
    <x v="13"/>
    <m/>
    <m/>
    <m/>
    <x v="113"/>
    <s v="MEXICO CROSSINGS THROUGH PROGRESO, TX"/>
    <n v="50000"/>
    <s v="Truck"/>
    <m/>
    <m/>
    <n v="2023"/>
    <m/>
    <s v="Import"/>
    <m/>
  </r>
  <r>
    <s v="WATERMELONS"/>
    <x v="13"/>
    <m/>
    <m/>
    <m/>
    <x v="113"/>
    <s v="MEXICO CROSSINGS THROUGH SANTA TERESA, NM"/>
    <n v="300000"/>
    <s v="Truck"/>
    <m/>
    <m/>
    <n v="2023"/>
    <m/>
    <s v="Import"/>
    <m/>
  </r>
  <r>
    <s v="WATERMELONS"/>
    <x v="13"/>
    <m/>
    <m/>
    <m/>
    <x v="116"/>
    <s v="MEXICO CROSSINGS THROUGH SANTA TERESA, NM"/>
    <n v="50000"/>
    <s v="Truck"/>
    <m/>
    <m/>
    <n v="2023"/>
    <m/>
    <s v="Import"/>
    <m/>
  </r>
  <r>
    <s v="WATERMELONS"/>
    <x v="13"/>
    <m/>
    <m/>
    <m/>
    <x v="116"/>
    <s v="MEXICO CROSSINGS THROUGH OTAY MESA"/>
    <n v="0"/>
    <s v="Truck"/>
    <m/>
    <m/>
    <n v="2023"/>
    <m/>
    <s v="Import"/>
    <m/>
  </r>
  <r>
    <s v="WATERMELONS"/>
    <x v="13"/>
    <m/>
    <m/>
    <m/>
    <x v="118"/>
    <s v="MEXICO CROSSINGS THROUGH SANTA TERESA, NM"/>
    <n v="250000"/>
    <s v="Truck"/>
    <m/>
    <m/>
    <n v="2023"/>
    <m/>
    <s v="Import"/>
    <m/>
  </r>
  <r>
    <s v="WATERMELONS"/>
    <x v="13"/>
    <m/>
    <m/>
    <m/>
    <x v="118"/>
    <s v="MEXICO CROSSINGS THROUGH OTAY MESA"/>
    <n v="10000"/>
    <s v="Truck"/>
    <m/>
    <m/>
    <n v="2023"/>
    <m/>
    <s v="Import"/>
    <m/>
  </r>
  <r>
    <s v="WATERMELONS"/>
    <x v="13"/>
    <m/>
    <m/>
    <m/>
    <x v="119"/>
    <s v="MEXICO CROSSINGS THROUGH OTAY MESA"/>
    <n v="40000"/>
    <s v="Truck"/>
    <m/>
    <m/>
    <n v="2023"/>
    <m/>
    <s v="Import"/>
    <m/>
  </r>
  <r>
    <s v="WATERMELONS"/>
    <x v="13"/>
    <m/>
    <m/>
    <m/>
    <x v="119"/>
    <s v="MEXICO CROSSINGS THROUGH SANTA TERESA, NM"/>
    <n v="200000"/>
    <s v="Truck"/>
    <m/>
    <m/>
    <n v="2023"/>
    <m/>
    <s v="Import"/>
    <m/>
  </r>
  <r>
    <s v="WATERMELONS"/>
    <x v="13"/>
    <m/>
    <m/>
    <m/>
    <x v="121"/>
    <s v="MEXICO CROSSINGS THROUGH SANTA TERESA, NM"/>
    <n v="300000"/>
    <s v="Truck"/>
    <m/>
    <m/>
    <n v="2023"/>
    <m/>
    <s v="Import"/>
    <m/>
  </r>
  <r>
    <s v="WATERMELONS"/>
    <x v="13"/>
    <m/>
    <m/>
    <m/>
    <x v="122"/>
    <s v="MEXICO CROSSINGS THROUGH LAREDO, TX"/>
    <n v="0"/>
    <s v="Truck"/>
    <m/>
    <m/>
    <n v="2023"/>
    <m/>
    <s v="Import"/>
    <s v="added for 09/12/2023 on 09/13/2023"/>
  </r>
  <r>
    <s v="WATERMELONS"/>
    <x v="13"/>
    <m/>
    <m/>
    <m/>
    <x v="122"/>
    <s v="MEXICO CROSSINGS THROUGH SANTA TERESA, NM"/>
    <n v="200000"/>
    <s v="Truck"/>
    <m/>
    <m/>
    <n v="2023"/>
    <m/>
    <s v="Import"/>
    <s v="added for 09/12/2023 on 09/13/2023"/>
  </r>
  <r>
    <s v="WATERMELONS"/>
    <x v="13"/>
    <m/>
    <m/>
    <m/>
    <x v="123"/>
    <s v="MEXICO CROSSINGS THROUGH SANTA TERESA, NM"/>
    <n v="450000"/>
    <s v="Truck"/>
    <m/>
    <m/>
    <n v="2023"/>
    <m/>
    <s v="Import"/>
    <s v="added for 09/13/2023 on 09/14/2023"/>
  </r>
  <r>
    <s v="WATERMELONS"/>
    <x v="13"/>
    <m/>
    <m/>
    <m/>
    <x v="124"/>
    <s v="MEXICO CROSSINGS THROUGH OTAY MESA"/>
    <n v="10000"/>
    <s v="Truck"/>
    <m/>
    <m/>
    <n v="2023"/>
    <m/>
    <s v="Import"/>
    <m/>
  </r>
  <r>
    <s v="WATERMELONS"/>
    <x v="13"/>
    <m/>
    <m/>
    <m/>
    <x v="124"/>
    <s v="MEXICO CROSSINGS THROUGH SANTA TERESA, NM"/>
    <n v="450000"/>
    <s v="Truck"/>
    <m/>
    <m/>
    <n v="2023"/>
    <m/>
    <s v="Import"/>
    <m/>
  </r>
  <r>
    <s v="WATERMELONS"/>
    <x v="13"/>
    <m/>
    <m/>
    <m/>
    <x v="125"/>
    <s v="MEXICO CROSSINGS THROUGH OTAY MESA"/>
    <n v="10000"/>
    <s v="Truck"/>
    <m/>
    <m/>
    <n v="2023"/>
    <m/>
    <s v="Import"/>
    <m/>
  </r>
  <r>
    <s v="WATERMELONS"/>
    <x v="13"/>
    <m/>
    <m/>
    <m/>
    <x v="127"/>
    <s v="MEXICO CROSSINGS THROUGH OTAY MESA"/>
    <n v="0"/>
    <s v="Truck"/>
    <m/>
    <m/>
    <n v="2023"/>
    <m/>
    <s v="Import"/>
    <s v="added for 09/18/2023 on 09/19/2023"/>
  </r>
  <r>
    <s v="WATERMELONS"/>
    <x v="13"/>
    <m/>
    <m/>
    <m/>
    <x v="127"/>
    <s v="MEXICO CROSSINGS THROUGH SANTA TERESA, NM"/>
    <n v="50000"/>
    <s v="Truck"/>
    <m/>
    <m/>
    <n v="2023"/>
    <m/>
    <s v="Import"/>
    <s v="added for 09/18/2023 on 09/19/2023"/>
  </r>
  <r>
    <s v="WATERMELONS"/>
    <x v="13"/>
    <m/>
    <m/>
    <m/>
    <x v="72"/>
    <s v="MEXICO CROSSINGS THROUGH OTAY MESA"/>
    <n v="40000"/>
    <s v="Truck"/>
    <m/>
    <m/>
    <n v="2023"/>
    <m/>
    <s v="Import"/>
    <m/>
  </r>
  <r>
    <s v="WATERMELONS"/>
    <x v="13"/>
    <m/>
    <m/>
    <m/>
    <x v="129"/>
    <s v="MEXICO CROSSINGS THROUGH SANTA TERESA, NM"/>
    <n v="200000"/>
    <s v="Truck"/>
    <m/>
    <m/>
    <n v="2023"/>
    <m/>
    <s v="Import"/>
    <m/>
  </r>
  <r>
    <s v="WATERMELONS"/>
    <x v="13"/>
    <m/>
    <m/>
    <m/>
    <x v="130"/>
    <s v="MEXICO CROSSINGS THROUGH SANTA TERESA, NM"/>
    <n v="400000"/>
    <s v="Truck"/>
    <m/>
    <m/>
    <n v="2023"/>
    <m/>
    <s v="Import"/>
    <m/>
  </r>
  <r>
    <s v="WATERMELONS"/>
    <x v="13"/>
    <m/>
    <m/>
    <m/>
    <x v="131"/>
    <s v="MEXICO CROSSINGS THROUGH SANTA TERESA, NM"/>
    <n v="300000"/>
    <s v="Truck"/>
    <m/>
    <m/>
    <n v="2023"/>
    <m/>
    <s v="Import"/>
    <m/>
  </r>
  <r>
    <s v="WATERMELONS"/>
    <x v="13"/>
    <m/>
    <m/>
    <m/>
    <x v="132"/>
    <s v="MEXICO CROSSINGS THROUGH SANTA TERESA, NM"/>
    <n v="150000"/>
    <s v="Truck"/>
    <m/>
    <m/>
    <n v="2023"/>
    <m/>
    <s v="Import"/>
    <m/>
  </r>
  <r>
    <s v="WATERMELONS"/>
    <x v="13"/>
    <m/>
    <m/>
    <m/>
    <x v="132"/>
    <s v="MEXICO CROSSINGS THROUGH LAREDO, TX"/>
    <n v="0"/>
    <s v="Truck"/>
    <m/>
    <m/>
    <n v="2023"/>
    <m/>
    <s v="Import"/>
    <m/>
  </r>
  <r>
    <s v="WATERMELONS"/>
    <x v="13"/>
    <m/>
    <m/>
    <m/>
    <x v="132"/>
    <s v="MEXICO CROSSINGS THROUGH OTAY MESA"/>
    <n v="40000"/>
    <s v="Truck"/>
    <m/>
    <m/>
    <n v="2023"/>
    <m/>
    <s v="Import"/>
    <m/>
  </r>
  <r>
    <s v="WATERMELONS"/>
    <x v="13"/>
    <m/>
    <m/>
    <m/>
    <x v="133"/>
    <s v="MEXICO CROSSINGS THROUGH PROGRESO, TX"/>
    <n v="100000"/>
    <s v="Truck"/>
    <m/>
    <m/>
    <n v="2023"/>
    <m/>
    <s v="Import"/>
    <m/>
  </r>
  <r>
    <s v="WATERMELONS"/>
    <x v="13"/>
    <m/>
    <m/>
    <m/>
    <x v="133"/>
    <s v="MEXICO CROSSINGS THROUGH SANTA TERESA, NM"/>
    <n v="50000"/>
    <s v="Truck"/>
    <m/>
    <m/>
    <n v="2023"/>
    <m/>
    <s v="Import"/>
    <m/>
  </r>
  <r>
    <s v="WATERMELONS"/>
    <x v="13"/>
    <m/>
    <m/>
    <m/>
    <x v="133"/>
    <s v="MEXICO CROSSINGS THROUGH OTAY MESA"/>
    <n v="0"/>
    <s v="Truck"/>
    <m/>
    <m/>
    <n v="2023"/>
    <m/>
    <s v="Import"/>
    <m/>
  </r>
  <r>
    <s v="WATERMELONS"/>
    <x v="13"/>
    <m/>
    <m/>
    <m/>
    <x v="134"/>
    <s v="MEXICO CROSSINGS THROUGH OTAY MESA"/>
    <n v="0"/>
    <s v="Truck"/>
    <m/>
    <m/>
    <n v="2023"/>
    <m/>
    <s v="Import"/>
    <m/>
  </r>
  <r>
    <s v="WATERMELONS"/>
    <x v="13"/>
    <m/>
    <m/>
    <m/>
    <x v="134"/>
    <s v="MEXICO CROSSINGS THROUGH SANTA TERESA, NM"/>
    <n v="400000"/>
    <s v="Truck"/>
    <m/>
    <m/>
    <n v="2023"/>
    <m/>
    <s v="Import"/>
    <m/>
  </r>
  <r>
    <s v="WATERMELONS"/>
    <x v="13"/>
    <m/>
    <m/>
    <m/>
    <x v="135"/>
    <s v="MEXICO CROSSINGS THROUGH SANTA TERESA, NM"/>
    <n v="250000"/>
    <s v="Truck"/>
    <m/>
    <m/>
    <n v="2023"/>
    <m/>
    <s v="Import"/>
    <m/>
  </r>
  <r>
    <s v="WATERMELONS"/>
    <x v="13"/>
    <m/>
    <m/>
    <m/>
    <x v="135"/>
    <s v="MEXICO CROSSINGS THROUGH OTAY MESA"/>
    <n v="40000"/>
    <s v="Truck"/>
    <m/>
    <m/>
    <n v="2023"/>
    <m/>
    <s v="Import"/>
    <m/>
  </r>
  <r>
    <s v="WATERMELONS"/>
    <x v="13"/>
    <m/>
    <m/>
    <m/>
    <x v="137"/>
    <s v="MEXICO CROSSINGS THROUGH SANTA TERESA, NM"/>
    <n v="100000"/>
    <s v="Truck"/>
    <m/>
    <m/>
    <n v="2023"/>
    <m/>
    <s v="Import"/>
    <m/>
  </r>
  <r>
    <s v="WATERMELONS"/>
    <x v="13"/>
    <m/>
    <m/>
    <m/>
    <x v="137"/>
    <s v="MEXICO CROSSINGS THROUGH OTAY MESA"/>
    <n v="30000"/>
    <s v="Truck"/>
    <m/>
    <m/>
    <n v="2023"/>
    <m/>
    <s v="Import"/>
    <m/>
  </r>
  <r>
    <s v="WATERMELONS"/>
    <x v="13"/>
    <m/>
    <m/>
    <m/>
    <x v="137"/>
    <s v="MEXICO CROSSINGS THROUGH PROGRESO, TX"/>
    <n v="140000"/>
    <s v="Truck"/>
    <m/>
    <m/>
    <n v="2023"/>
    <m/>
    <s v="Import"/>
    <m/>
  </r>
  <r>
    <s v="WATERMELONS"/>
    <x v="13"/>
    <m/>
    <m/>
    <m/>
    <x v="138"/>
    <s v="MEXICO CROSSINGS THROUGH OTAY MESA"/>
    <n v="40000"/>
    <s v="Truck"/>
    <m/>
    <m/>
    <n v="2023"/>
    <m/>
    <s v="Import"/>
    <m/>
  </r>
  <r>
    <s v="WATERMELONS"/>
    <x v="13"/>
    <m/>
    <m/>
    <m/>
    <x v="138"/>
    <s v="MEXICO CROSSINGS THROUGH SANTA TERESA, NM"/>
    <n v="40000"/>
    <s v="Truck"/>
    <m/>
    <m/>
    <n v="2023"/>
    <m/>
    <s v="Import"/>
    <m/>
  </r>
  <r>
    <s v="WATERMELONS"/>
    <x v="13"/>
    <m/>
    <m/>
    <m/>
    <x v="138"/>
    <s v="MEXICO CROSSINGS THROUGH LAREDO, TX"/>
    <n v="90000"/>
    <s v="Truck"/>
    <m/>
    <m/>
    <n v="2023"/>
    <m/>
    <s v="Import"/>
    <m/>
  </r>
  <r>
    <s v="WATERMELONS"/>
    <x v="13"/>
    <m/>
    <m/>
    <m/>
    <x v="139"/>
    <s v="MEXICO CROSSINGS THROUGH OTAY MESA"/>
    <n v="30000"/>
    <s v="Truck"/>
    <m/>
    <m/>
    <n v="2023"/>
    <m/>
    <s v="Import"/>
    <m/>
  </r>
  <r>
    <s v="WATERMELONS"/>
    <x v="13"/>
    <m/>
    <m/>
    <m/>
    <x v="139"/>
    <s v="MEXICO CROSSINGS THROUGH LAREDO, TX"/>
    <n v="0"/>
    <s v="Truck"/>
    <m/>
    <m/>
    <n v="2023"/>
    <m/>
    <s v="Import"/>
    <m/>
  </r>
  <r>
    <s v="WATERMELONS"/>
    <x v="13"/>
    <m/>
    <m/>
    <m/>
    <x v="140"/>
    <s v="MEXICO CROSSINGS THROUGH OTAY MESA"/>
    <n v="30000"/>
    <s v="Truck"/>
    <m/>
    <m/>
    <n v="2023"/>
    <m/>
    <s v="Import"/>
    <m/>
  </r>
  <r>
    <s v="WATERMELONS"/>
    <x v="13"/>
    <m/>
    <m/>
    <m/>
    <x v="140"/>
    <s v="MEXICO CROSSINGS THROUGH PHARR, TX"/>
    <n v="40000"/>
    <s v="Truck"/>
    <m/>
    <m/>
    <n v="2023"/>
    <m/>
    <s v="Import"/>
    <m/>
  </r>
  <r>
    <s v="WATERMELONS"/>
    <x v="13"/>
    <m/>
    <m/>
    <m/>
    <x v="141"/>
    <s v="MEXICO CROSSINGS THROUGH OTAY MESA"/>
    <n v="20000"/>
    <s v="Truck"/>
    <m/>
    <m/>
    <n v="2023"/>
    <m/>
    <s v="Import"/>
    <m/>
  </r>
  <r>
    <s v="WATERMELONS"/>
    <x v="13"/>
    <m/>
    <m/>
    <m/>
    <x v="141"/>
    <s v="MEXICO CROSSINGS THROUGH PROGRESO, TX"/>
    <n v="70000"/>
    <s v="Truck"/>
    <m/>
    <m/>
    <n v="2023"/>
    <m/>
    <s v="Import"/>
    <m/>
  </r>
  <r>
    <s v="WATERMELONS"/>
    <x v="13"/>
    <m/>
    <m/>
    <m/>
    <x v="144"/>
    <s v="MEXICO CROSSINGS THROUGH OTAY MESA"/>
    <n v="20000"/>
    <s v="Truck"/>
    <m/>
    <m/>
    <n v="2023"/>
    <m/>
    <s v="Import"/>
    <m/>
  </r>
  <r>
    <s v="WATERMELONS"/>
    <x v="13"/>
    <m/>
    <m/>
    <m/>
    <x v="144"/>
    <s v="MEXICO CROSSINGS THROUGH LAREDO, TX"/>
    <n v="0"/>
    <s v="Truck"/>
    <m/>
    <m/>
    <n v="2023"/>
    <m/>
    <s v="Import"/>
    <m/>
  </r>
  <r>
    <s v="WATERMELONS"/>
    <x v="13"/>
    <m/>
    <m/>
    <m/>
    <x v="144"/>
    <s v="MEXICO CROSSINGS THROUGH PROGRESO, TX"/>
    <n v="90000"/>
    <s v="Truck"/>
    <m/>
    <m/>
    <n v="2023"/>
    <m/>
    <s v="Import"/>
    <m/>
  </r>
  <r>
    <s v="WATERMELONS"/>
    <x v="13"/>
    <m/>
    <m/>
    <m/>
    <x v="145"/>
    <s v="MEXICO CROSSINGS THROUGH PROGRESO, TX"/>
    <n v="120000"/>
    <s v="Truck"/>
    <m/>
    <m/>
    <n v="2023"/>
    <m/>
    <s v="Import"/>
    <m/>
  </r>
  <r>
    <s v="WATERMELONS"/>
    <x v="13"/>
    <m/>
    <m/>
    <m/>
    <x v="146"/>
    <s v="MEXICO CROSSINGS THROUGH PROGRESO, TX"/>
    <n v="220000"/>
    <s v="Truck"/>
    <m/>
    <m/>
    <n v="2023"/>
    <m/>
    <s v="Import"/>
    <m/>
  </r>
  <r>
    <s v="WATERMELONS"/>
    <x v="13"/>
    <m/>
    <m/>
    <m/>
    <x v="146"/>
    <s v="MEXICO CROSSINGS THROUGH SANTA TERESA, NM"/>
    <n v="10000"/>
    <s v="Truck"/>
    <m/>
    <m/>
    <n v="2023"/>
    <m/>
    <s v="Import"/>
    <m/>
  </r>
  <r>
    <s v="WATERMELONS"/>
    <x v="13"/>
    <m/>
    <m/>
    <m/>
    <x v="147"/>
    <s v="MEXICO CROSSINGS THROUGH PROGRESO, TX"/>
    <n v="80000"/>
    <s v="Truck"/>
    <m/>
    <m/>
    <n v="2023"/>
    <m/>
    <s v="Import"/>
    <m/>
  </r>
  <r>
    <s v="WATERMELONS"/>
    <x v="13"/>
    <m/>
    <m/>
    <m/>
    <x v="147"/>
    <s v="MEXICO CROSSINGS THROUGH LAREDO, TX"/>
    <n v="0"/>
    <s v="Truck"/>
    <m/>
    <m/>
    <n v="2023"/>
    <m/>
    <s v="Import"/>
    <m/>
  </r>
  <r>
    <s v="WATERMELONS"/>
    <x v="13"/>
    <m/>
    <m/>
    <m/>
    <x v="147"/>
    <s v="MEXICO CROSSINGS THROUGH OTAY MESA"/>
    <n v="20000"/>
    <s v="Truck"/>
    <m/>
    <m/>
    <n v="2023"/>
    <m/>
    <s v="Import"/>
    <m/>
  </r>
  <r>
    <s v="WATERMELONS"/>
    <x v="13"/>
    <m/>
    <m/>
    <m/>
    <x v="149"/>
    <s v="MEXICO CROSSINGS THROUGH PROGRESO, TX"/>
    <n v="210000"/>
    <s v="Truck"/>
    <m/>
    <m/>
    <n v="2023"/>
    <m/>
    <s v="Import"/>
    <m/>
  </r>
  <r>
    <s v="WATERMELONS"/>
    <x v="13"/>
    <m/>
    <m/>
    <m/>
    <x v="149"/>
    <s v="MEXICO CROSSINGS THROUGH OTAY MESA"/>
    <n v="80000"/>
    <s v="Truck"/>
    <m/>
    <m/>
    <n v="2023"/>
    <m/>
    <s v="Import"/>
    <m/>
  </r>
  <r>
    <s v="WATERMELONS"/>
    <x v="13"/>
    <m/>
    <m/>
    <m/>
    <x v="73"/>
    <s v="MEXICO CROSSINGS THRU NOGALES"/>
    <n v="0"/>
    <s v="Truck"/>
    <m/>
    <m/>
    <n v="2023"/>
    <m/>
    <s v="Import"/>
    <m/>
  </r>
  <r>
    <s v="WATERMELONS"/>
    <x v="13"/>
    <m/>
    <m/>
    <m/>
    <x v="73"/>
    <s v="MEXICO CROSSINGS THROUGH LAREDO, TX"/>
    <n v="120000"/>
    <s v="Truck"/>
    <m/>
    <m/>
    <n v="2023"/>
    <m/>
    <s v="Import"/>
    <m/>
  </r>
  <r>
    <s v="WATERMELONS"/>
    <x v="13"/>
    <m/>
    <m/>
    <m/>
    <x v="150"/>
    <s v="MEXICO CROSSINGS THROUGH PROGRESO, TX"/>
    <n v="170000"/>
    <s v="Truck"/>
    <m/>
    <m/>
    <n v="2023"/>
    <m/>
    <s v="Import"/>
    <m/>
  </r>
  <r>
    <s v="WATERMELONS"/>
    <x v="13"/>
    <m/>
    <m/>
    <m/>
    <x v="150"/>
    <s v="MEXICO CROSSINGS THROUGH OTAY MESA"/>
    <n v="40000"/>
    <s v="Truck"/>
    <m/>
    <m/>
    <n v="2023"/>
    <m/>
    <s v="Import"/>
    <m/>
  </r>
  <r>
    <s v="WATERMELONS"/>
    <x v="13"/>
    <m/>
    <m/>
    <m/>
    <x v="151"/>
    <s v="MEXICO CROSSINGS THROUGH OTAY MESA"/>
    <n v="60000"/>
    <s v="Truck"/>
    <m/>
    <m/>
    <n v="2023"/>
    <m/>
    <s v="Import"/>
    <m/>
  </r>
  <r>
    <s v="WATERMELONS"/>
    <x v="13"/>
    <m/>
    <m/>
    <m/>
    <x v="151"/>
    <s v="MEXICO CROSSINGS THROUGH LAREDO, TX"/>
    <n v="0"/>
    <s v="Truck"/>
    <m/>
    <m/>
    <n v="2023"/>
    <m/>
    <s v="Import"/>
    <m/>
  </r>
  <r>
    <s v="WATERMELONS"/>
    <x v="13"/>
    <m/>
    <m/>
    <m/>
    <x v="151"/>
    <s v="MEXICO CROSSINGS THROUGH PROGRESO, TX"/>
    <n v="50000"/>
    <s v="Truck"/>
    <m/>
    <m/>
    <n v="2023"/>
    <m/>
    <s v="Import"/>
    <m/>
  </r>
  <r>
    <s v="WATERMELONS"/>
    <x v="13"/>
    <m/>
    <m/>
    <m/>
    <x v="151"/>
    <s v="MEXICO CROSSINGS THROUGH PHARR, TX"/>
    <n v="50000"/>
    <s v="Truck"/>
    <m/>
    <m/>
    <n v="2023"/>
    <m/>
    <s v="Import"/>
    <m/>
  </r>
  <r>
    <s v="WATERMELONS"/>
    <x v="13"/>
    <m/>
    <m/>
    <m/>
    <x v="234"/>
    <s v="MEXICO CROSSINGS THROUGH OTAY MESA"/>
    <n v="40000"/>
    <s v="Truck"/>
    <m/>
    <m/>
    <n v="2023"/>
    <m/>
    <s v="Import"/>
    <m/>
  </r>
  <r>
    <s v="WATERMELONS"/>
    <x v="13"/>
    <m/>
    <m/>
    <m/>
    <x v="234"/>
    <s v="MEXICO CROSSINGS THROUGH PHARR, TX"/>
    <n v="50000"/>
    <s v="Truck"/>
    <m/>
    <m/>
    <n v="2023"/>
    <m/>
    <s v="Import"/>
    <m/>
  </r>
  <r>
    <s v="WATERMELONS"/>
    <x v="13"/>
    <m/>
    <m/>
    <m/>
    <x v="60"/>
    <s v="MEXICO CROSSINGS THROUGH PROGRESO, TX"/>
    <n v="50000"/>
    <s v="Truck"/>
    <m/>
    <m/>
    <n v="2023"/>
    <m/>
    <s v="Import"/>
    <m/>
  </r>
  <r>
    <s v="WATERMELONS"/>
    <x v="13"/>
    <m/>
    <m/>
    <m/>
    <x v="60"/>
    <s v="MEXICO CROSSINGS THRU NOGALES"/>
    <n v="250000"/>
    <s v="Truck"/>
    <m/>
    <m/>
    <n v="2023"/>
    <m/>
    <s v="Import"/>
    <m/>
  </r>
  <r>
    <s v="WATERMELONS"/>
    <x v="13"/>
    <m/>
    <m/>
    <m/>
    <x v="154"/>
    <s v="MEXICO CROSSINGS THRU NOGALES"/>
    <n v="130000"/>
    <s v="Truck"/>
    <m/>
    <m/>
    <n v="2023"/>
    <m/>
    <s v="Import"/>
    <m/>
  </r>
  <r>
    <s v="WATERMELONS"/>
    <x v="13"/>
    <m/>
    <m/>
    <m/>
    <x v="154"/>
    <s v="MEXICO CROSSINGS THROUGH LAREDO, TX"/>
    <n v="40000"/>
    <s v="Truck"/>
    <m/>
    <m/>
    <n v="2023"/>
    <m/>
    <s v="Import"/>
    <m/>
  </r>
  <r>
    <s v="WATERMELONS"/>
    <x v="13"/>
    <m/>
    <m/>
    <m/>
    <x v="154"/>
    <s v="MEXICO CROSSINGS THROUGH OTAY MESA"/>
    <n v="40000"/>
    <s v="Truck"/>
    <m/>
    <m/>
    <n v="2023"/>
    <m/>
    <s v="Import"/>
    <m/>
  </r>
  <r>
    <s v="WATERMELONS"/>
    <x v="13"/>
    <m/>
    <m/>
    <m/>
    <x v="235"/>
    <s v="MEXICO CROSSINGS THROUGH OTAY MESA"/>
    <n v="70000"/>
    <s v="Truck"/>
    <m/>
    <m/>
    <n v="2023"/>
    <m/>
    <s v="Import"/>
    <m/>
  </r>
  <r>
    <s v="WATERMELONS"/>
    <x v="13"/>
    <m/>
    <m/>
    <m/>
    <x v="235"/>
    <s v="MEXICO CROSSINGS THROUGH PROGRESO, TX"/>
    <n v="130000"/>
    <s v="Truck"/>
    <m/>
    <m/>
    <n v="2023"/>
    <m/>
    <s v="Import"/>
    <m/>
  </r>
  <r>
    <s v="WATERMELONS"/>
    <x v="13"/>
    <m/>
    <m/>
    <m/>
    <x v="235"/>
    <s v="MEXICO CROSSINGS THRU NOGALES"/>
    <n v="340000"/>
    <s v="Truck"/>
    <m/>
    <m/>
    <n v="2023"/>
    <m/>
    <s v="Import"/>
    <m/>
  </r>
  <r>
    <s v="WATERMELONS"/>
    <x v="13"/>
    <m/>
    <m/>
    <m/>
    <x v="236"/>
    <s v="MEXICO CROSSINGS THROUGH OTAY MESA"/>
    <n v="80000"/>
    <s v="Truck"/>
    <m/>
    <m/>
    <n v="2023"/>
    <m/>
    <s v="Import"/>
    <m/>
  </r>
  <r>
    <s v="WATERMELONS"/>
    <x v="13"/>
    <m/>
    <m/>
    <m/>
    <x v="236"/>
    <s v="MEXICO CROSSINGS THRU NOGALES"/>
    <n v="130000"/>
    <s v="Truck"/>
    <m/>
    <m/>
    <n v="2023"/>
    <m/>
    <s v="Import"/>
    <m/>
  </r>
  <r>
    <s v="WATERMELONS"/>
    <x v="13"/>
    <m/>
    <m/>
    <m/>
    <x v="74"/>
    <s v="MEXICO CROSSINGS THROUGH OTAY MESA"/>
    <n v="20000"/>
    <s v="Truck"/>
    <m/>
    <m/>
    <n v="2023"/>
    <m/>
    <s v="Import"/>
    <m/>
  </r>
  <r>
    <s v="WATERMELONS"/>
    <x v="13"/>
    <m/>
    <m/>
    <m/>
    <x v="74"/>
    <s v="MEXICO CROSSINGS THRU NOGALES"/>
    <n v="60000"/>
    <s v="Truck"/>
    <m/>
    <m/>
    <n v="2023"/>
    <m/>
    <s v="Import"/>
    <m/>
  </r>
  <r>
    <s v="WATERMELONS"/>
    <x v="13"/>
    <m/>
    <m/>
    <m/>
    <x v="75"/>
    <s v="MEXICO CROSSINGS THRU NOGALES"/>
    <n v="30000"/>
    <s v="Truck"/>
    <m/>
    <m/>
    <n v="2023"/>
    <m/>
    <s v="Import"/>
    <m/>
  </r>
  <r>
    <s v="WATERMELONS"/>
    <x v="13"/>
    <m/>
    <m/>
    <m/>
    <x v="75"/>
    <s v="MEXICO CROSSINGS THROUGH LAREDO, TX"/>
    <n v="40000"/>
    <s v="Truck"/>
    <m/>
    <m/>
    <n v="2023"/>
    <m/>
    <s v="Import"/>
    <m/>
  </r>
  <r>
    <s v="WATERMELONS"/>
    <x v="13"/>
    <m/>
    <m/>
    <m/>
    <x v="237"/>
    <s v="MEXICO CROSSINGS THRU NOGALES"/>
    <n v="760000"/>
    <s v="Truck"/>
    <m/>
    <m/>
    <n v="2023"/>
    <m/>
    <s v="Import"/>
    <m/>
  </r>
  <r>
    <s v="WATERMELONS"/>
    <x v="13"/>
    <m/>
    <m/>
    <m/>
    <x v="238"/>
    <s v="MEXICO CROSSINGS THRU NOGALES"/>
    <n v="40000"/>
    <s v="Truck"/>
    <m/>
    <m/>
    <n v="2023"/>
    <m/>
    <s v="Import"/>
    <m/>
  </r>
  <r>
    <s v="WATERMELONS"/>
    <x v="13"/>
    <m/>
    <m/>
    <m/>
    <x v="239"/>
    <s v="MEXICO CROSSINGS THROUGH OTAY MESA"/>
    <n v="40000"/>
    <s v="Truck"/>
    <m/>
    <m/>
    <n v="2023"/>
    <m/>
    <s v="Import"/>
    <m/>
  </r>
  <r>
    <s v="WATERMELONS"/>
    <x v="13"/>
    <m/>
    <m/>
    <m/>
    <x v="239"/>
    <s v="MEXICO CROSSINGS THRU NOGALES"/>
    <n v="290000"/>
    <s v="Truck"/>
    <m/>
    <m/>
    <n v="2023"/>
    <m/>
    <s v="Import"/>
    <m/>
  </r>
  <r>
    <s v="WATERMELONS"/>
    <x v="13"/>
    <m/>
    <m/>
    <m/>
    <x v="76"/>
    <s v="MEXICO CROSSINGS THROUGH PROGRESO, TX"/>
    <n v="50000"/>
    <s v="Truck"/>
    <m/>
    <m/>
    <n v="2023"/>
    <m/>
    <s v="Import"/>
    <m/>
  </r>
  <r>
    <s v="WATERMELONS"/>
    <x v="13"/>
    <m/>
    <m/>
    <m/>
    <x v="77"/>
    <s v="MEXICO CROSSINGS THROUGH LAREDO, TX"/>
    <n v="0"/>
    <s v="Truck"/>
    <m/>
    <m/>
    <n v="2023"/>
    <m/>
    <s v="Import"/>
    <m/>
  </r>
  <r>
    <s v="WATERMELONS"/>
    <x v="13"/>
    <m/>
    <m/>
    <m/>
    <x v="77"/>
    <s v="MEXICO CROSSINGS THROUGH PROGRESO, TX"/>
    <n v="90000"/>
    <s v="Truck"/>
    <m/>
    <m/>
    <n v="2023"/>
    <m/>
    <s v="Import"/>
    <m/>
  </r>
  <r>
    <s v="WATERMELONS"/>
    <x v="13"/>
    <m/>
    <m/>
    <m/>
    <x v="77"/>
    <s v="MEXICO CROSSINGS THROUGH OTAY MESA"/>
    <n v="20000"/>
    <s v="Truck"/>
    <m/>
    <m/>
    <n v="2023"/>
    <m/>
    <s v="Import"/>
    <m/>
  </r>
  <r>
    <s v="WATERMELONS"/>
    <x v="13"/>
    <m/>
    <m/>
    <m/>
    <x v="77"/>
    <s v="MEXICO CROSSINGS THRU NOGALES"/>
    <n v="460000"/>
    <s v="Truck"/>
    <m/>
    <m/>
    <n v="2023"/>
    <m/>
    <s v="Import"/>
    <m/>
  </r>
  <r>
    <s v="WATERMELONS"/>
    <x v="13"/>
    <m/>
    <m/>
    <m/>
    <x v="240"/>
    <s v="MEXICO CROSSINGS THRU NOGALES"/>
    <n v="130000"/>
    <s v="Truck"/>
    <m/>
    <m/>
    <n v="2023"/>
    <m/>
    <s v="Import"/>
    <m/>
  </r>
  <r>
    <s v="WATERMELONS"/>
    <x v="13"/>
    <m/>
    <m/>
    <m/>
    <x v="241"/>
    <s v="MEXICO CROSSINGS THRU NOGALES"/>
    <n v="130000"/>
    <s v="Truck"/>
    <m/>
    <m/>
    <n v="2023"/>
    <m/>
    <s v="Import"/>
    <m/>
  </r>
  <r>
    <s v="WATERMELONS"/>
    <x v="13"/>
    <m/>
    <m/>
    <m/>
    <x v="242"/>
    <s v="MEXICO CROSSINGS THROUGH OTAY MESA"/>
    <n v="20000"/>
    <s v="Truck"/>
    <m/>
    <m/>
    <n v="2023"/>
    <m/>
    <s v="Import"/>
    <m/>
  </r>
  <r>
    <s v="WATERMELONS"/>
    <x v="13"/>
    <m/>
    <m/>
    <m/>
    <x v="78"/>
    <s v="MEXICO CROSSINGS THRU NOGALES"/>
    <n v="80000"/>
    <s v="Truck"/>
    <m/>
    <m/>
    <n v="2023"/>
    <m/>
    <s v="Import"/>
    <m/>
  </r>
  <r>
    <s v="WATERMELONS"/>
    <x v="13"/>
    <m/>
    <m/>
    <m/>
    <x v="78"/>
    <s v="MEXICO CROSSINGS THROUGH OTAY MESA"/>
    <n v="20000"/>
    <s v="Truck"/>
    <m/>
    <m/>
    <n v="2023"/>
    <m/>
    <s v="Import"/>
    <m/>
  </r>
  <r>
    <s v="WATERMELONS"/>
    <x v="13"/>
    <m/>
    <m/>
    <m/>
    <x v="78"/>
    <s v="MEXICO CROSSINGS THROUGH LAREDO, TX"/>
    <n v="0"/>
    <s v="Truck"/>
    <m/>
    <m/>
    <n v="2023"/>
    <m/>
    <s v="Import"/>
    <m/>
  </r>
  <r>
    <s v="WATERMELONS"/>
    <x v="13"/>
    <m/>
    <m/>
    <m/>
    <x v="243"/>
    <s v="MEXICO CROSSINGS THRU NOGALES"/>
    <n v="80000"/>
    <s v="Truck"/>
    <m/>
    <m/>
    <n v="2023"/>
    <m/>
    <s v="Import"/>
    <m/>
  </r>
  <r>
    <s v="WATERMELONS"/>
    <x v="13"/>
    <m/>
    <m/>
    <m/>
    <x v="243"/>
    <s v="MEXICO CROSSINGS THROUGH PROGRESO, TX"/>
    <n v="180000"/>
    <s v="Truck"/>
    <m/>
    <m/>
    <n v="2023"/>
    <m/>
    <s v="Import"/>
    <m/>
  </r>
  <r>
    <s v="WATERMELONS"/>
    <x v="13"/>
    <m/>
    <m/>
    <m/>
    <x v="244"/>
    <s v="MEXICO CROSSINGS THRU NOGALES"/>
    <n v="130000"/>
    <s v="Truck"/>
    <m/>
    <m/>
    <n v="2023"/>
    <m/>
    <s v="Import"/>
    <s v="added for 11/16/2023 on 11/18/2023"/>
  </r>
  <r>
    <s v="WATERMELONS"/>
    <x v="13"/>
    <m/>
    <m/>
    <m/>
    <x v="245"/>
    <s v="MEXICO CROSSINGS THRU NOGALES"/>
    <n v="80000"/>
    <s v="Truck"/>
    <m/>
    <m/>
    <n v="2023"/>
    <m/>
    <s v="Import"/>
    <m/>
  </r>
  <r>
    <s v="WATERMELONS"/>
    <x v="13"/>
    <m/>
    <m/>
    <m/>
    <x v="246"/>
    <s v="MEXICO CROSSINGS THRU NOGALES"/>
    <n v="250000"/>
    <s v="Truck"/>
    <m/>
    <m/>
    <n v="2023"/>
    <m/>
    <s v="Import"/>
    <m/>
  </r>
  <r>
    <s v="WATERMELONS"/>
    <x v="13"/>
    <m/>
    <m/>
    <m/>
    <x v="246"/>
    <s v="MEXICO CROSSINGS THROUGH PROGRESO, TX"/>
    <n v="90000"/>
    <s v="Truck"/>
    <m/>
    <m/>
    <n v="2023"/>
    <m/>
    <s v="Import"/>
    <m/>
  </r>
  <r>
    <s v="WATERMELONS"/>
    <x v="13"/>
    <m/>
    <m/>
    <m/>
    <x v="247"/>
    <s v="MEXICO CROSSINGS THRU NOGALES"/>
    <n v="70000"/>
    <s v="Truck"/>
    <m/>
    <m/>
    <n v="2023"/>
    <m/>
    <s v="Import"/>
    <m/>
  </r>
  <r>
    <s v="WATERMELONS"/>
    <x v="13"/>
    <m/>
    <m/>
    <m/>
    <x v="301"/>
    <s v="MEXICO CROSSINGS THRU NOGALES"/>
    <n v="120000"/>
    <s v="Truck"/>
    <m/>
    <m/>
    <n v="2023"/>
    <m/>
    <s v="Import"/>
    <m/>
  </r>
  <r>
    <s v="WATERMELONS"/>
    <x v="13"/>
    <m/>
    <m/>
    <m/>
    <x v="248"/>
    <s v="MEXICO CROSSINGS THRU NOGALES"/>
    <n v="250000"/>
    <s v="Truck"/>
    <m/>
    <m/>
    <n v="2023"/>
    <m/>
    <s v="Import"/>
    <m/>
  </r>
  <r>
    <s v="WATERMELONS"/>
    <x v="13"/>
    <m/>
    <m/>
    <m/>
    <x v="80"/>
    <s v="MEXICO CROSSINGS THRU NOGALES"/>
    <n v="40000"/>
    <s v="Truck"/>
    <m/>
    <m/>
    <n v="2023"/>
    <m/>
    <s v="Import"/>
    <m/>
  </r>
  <r>
    <s v="WATERMELONS"/>
    <x v="13"/>
    <m/>
    <m/>
    <m/>
    <x v="80"/>
    <s v="MEXICO CROSSINGS THROUGH PROGRESO, TX"/>
    <n v="80000"/>
    <s v="Truck"/>
    <m/>
    <m/>
    <n v="2023"/>
    <m/>
    <s v="Import"/>
    <m/>
  </r>
  <r>
    <s v="WATERMELONS"/>
    <x v="13"/>
    <m/>
    <m/>
    <m/>
    <x v="249"/>
    <s v="MEXICO CROSSINGS THROUGH PROGRESO, TX"/>
    <n v="250000"/>
    <s v="Truck"/>
    <m/>
    <m/>
    <n v="2023"/>
    <m/>
    <s v="Import"/>
    <m/>
  </r>
  <r>
    <s v="WATERMELONS"/>
    <x v="13"/>
    <m/>
    <m/>
    <m/>
    <x v="249"/>
    <s v="MEXICO CROSSINGS THRU NOGALES"/>
    <n v="80000"/>
    <s v="Truck"/>
    <m/>
    <m/>
    <n v="2023"/>
    <m/>
    <s v="Import"/>
    <m/>
  </r>
  <r>
    <s v="WATERMELONS"/>
    <x v="13"/>
    <m/>
    <m/>
    <m/>
    <x v="81"/>
    <s v="MEXICO CROSSINGS THRU NOGALES"/>
    <n v="110000"/>
    <s v="Truck"/>
    <m/>
    <m/>
    <n v="2023"/>
    <m/>
    <s v="Import"/>
    <m/>
  </r>
  <r>
    <s v="WATERMELONS"/>
    <x v="13"/>
    <m/>
    <m/>
    <m/>
    <x v="81"/>
    <s v="MEXICO CROSSINGS THROUGH PROGRESO, TX"/>
    <n v="170000"/>
    <s v="Truck"/>
    <m/>
    <m/>
    <n v="2023"/>
    <m/>
    <s v="Import"/>
    <m/>
  </r>
  <r>
    <s v="WATERMELONS"/>
    <x v="13"/>
    <m/>
    <m/>
    <m/>
    <x v="250"/>
    <s v="MEXICO CROSSINGS THROUGH OTAY MESA"/>
    <n v="0"/>
    <s v="Truck"/>
    <m/>
    <m/>
    <n v="2023"/>
    <m/>
    <s v="Import"/>
    <m/>
  </r>
  <r>
    <s v="WATERMELONS"/>
    <x v="13"/>
    <m/>
    <m/>
    <m/>
    <x v="250"/>
    <s v="MEXICO CROSSINGS THROUGH PROGRESO, TX"/>
    <n v="160000"/>
    <s v="Truck"/>
    <m/>
    <m/>
    <n v="2023"/>
    <m/>
    <s v="Import"/>
    <m/>
  </r>
  <r>
    <s v="WATERMELONS"/>
    <x v="13"/>
    <m/>
    <m/>
    <m/>
    <x v="82"/>
    <s v="MEXICO CROSSINGS THROUGH PROGRESO, TX"/>
    <n v="80000"/>
    <s v="Truck"/>
    <m/>
    <m/>
    <n v="2023"/>
    <m/>
    <s v="Import"/>
    <m/>
  </r>
  <r>
    <s v="WATERMELONS"/>
    <x v="13"/>
    <m/>
    <m/>
    <m/>
    <x v="251"/>
    <s v="MEXICO CROSSINGS THROUGH PROGRESO, TX"/>
    <n v="160000"/>
    <s v="Truck"/>
    <m/>
    <m/>
    <n v="2023"/>
    <m/>
    <s v="Import"/>
    <m/>
  </r>
  <r>
    <s v="WATERMELONS"/>
    <x v="13"/>
    <m/>
    <m/>
    <m/>
    <x v="303"/>
    <s v="MEXICO CROSSINGS THROUGH PROGRESO, TX"/>
    <n v="80000"/>
    <s v="Truck"/>
    <m/>
    <m/>
    <n v="2023"/>
    <m/>
    <s v="Import"/>
    <m/>
  </r>
  <r>
    <s v="WATERMELONS"/>
    <x v="13"/>
    <m/>
    <m/>
    <m/>
    <x v="252"/>
    <s v="MEXICO CROSSINGS THROUGH OTAY MESA"/>
    <n v="0"/>
    <s v="Truck"/>
    <m/>
    <m/>
    <n v="2023"/>
    <m/>
    <s v="Import"/>
    <m/>
  </r>
  <r>
    <s v="WATERMELONS"/>
    <x v="13"/>
    <m/>
    <m/>
    <m/>
    <x v="83"/>
    <s v="MEXICO CROSSINGS THRU NOGALES"/>
    <n v="20000"/>
    <s v="Truck"/>
    <m/>
    <m/>
    <n v="2023"/>
    <m/>
    <s v="Import"/>
    <m/>
  </r>
  <r>
    <s v="WATERMELONS"/>
    <x v="13"/>
    <m/>
    <m/>
    <m/>
    <x v="83"/>
    <s v="MEXICO CROSSINGS THROUGH PROGRESO, TX"/>
    <n v="80000"/>
    <s v="Truck"/>
    <m/>
    <m/>
    <n v="2023"/>
    <m/>
    <s v="Import"/>
    <m/>
  </r>
  <r>
    <s v="WATERMELONS"/>
    <x v="13"/>
    <m/>
    <m/>
    <m/>
    <x v="253"/>
    <s v="MEXICO CROSSINGS THROUGH PROGRESO, TX"/>
    <n v="170000"/>
    <s v="Truck"/>
    <m/>
    <m/>
    <n v="2023"/>
    <m/>
    <s v="Import"/>
    <m/>
  </r>
  <r>
    <s v="WATERMELONS"/>
    <x v="13"/>
    <m/>
    <m/>
    <m/>
    <x v="253"/>
    <s v="MEXICO CROSSINGS THRU NOGALES"/>
    <n v="20000"/>
    <s v="Truck"/>
    <m/>
    <m/>
    <n v="2023"/>
    <m/>
    <s v="Import"/>
    <m/>
  </r>
  <r>
    <s v="WATERMELONS"/>
    <x v="13"/>
    <m/>
    <m/>
    <m/>
    <x v="253"/>
    <s v="MEXICO CROSSINGS THROUGH LAREDO, TX"/>
    <n v="30000"/>
    <s v="Truck"/>
    <m/>
    <m/>
    <n v="2023"/>
    <m/>
    <s v="Import"/>
    <m/>
  </r>
  <r>
    <s v="WATERMELONS"/>
    <x v="13"/>
    <m/>
    <m/>
    <m/>
    <x v="254"/>
    <s v="MEXICO CROSSINGS THROUGH PROGRESO, TX"/>
    <n v="480000"/>
    <s v="Truck"/>
    <m/>
    <m/>
    <n v="2023"/>
    <m/>
    <s v="Import"/>
    <m/>
  </r>
  <r>
    <s v="WATERMELONS"/>
    <x v="13"/>
    <m/>
    <m/>
    <m/>
    <x v="255"/>
    <s v="MEXICO CROSSINGS THROUGH PROGRESO, TX"/>
    <n v="410000"/>
    <s v="Truck"/>
    <m/>
    <m/>
    <n v="2023"/>
    <m/>
    <s v="Import"/>
    <m/>
  </r>
  <r>
    <s v="WATERMELONS"/>
    <x v="13"/>
    <m/>
    <m/>
    <m/>
    <x v="256"/>
    <s v="MEXICO CROSSINGS THROUGH OTAY MESA"/>
    <n v="20000"/>
    <s v="Truck"/>
    <m/>
    <m/>
    <n v="2023"/>
    <m/>
    <s v="Import"/>
    <m/>
  </r>
  <r>
    <s v="WATERMELONS"/>
    <x v="13"/>
    <m/>
    <m/>
    <m/>
    <x v="256"/>
    <s v="MEXICO CROSSINGS THROUGH PROGRESO, TX"/>
    <n v="170000"/>
    <s v="Truck"/>
    <m/>
    <m/>
    <n v="2023"/>
    <m/>
    <s v="Import"/>
    <m/>
  </r>
  <r>
    <s v="WATERMELONS"/>
    <x v="13"/>
    <m/>
    <m/>
    <s v="RED FLESH SEEDLESS TYPE"/>
    <x v="304"/>
    <s v="MEXICO CROSSINGS THRU NOGALES"/>
    <n v="10000"/>
    <s v="Truck"/>
    <m/>
    <m/>
    <n v="2022"/>
    <m/>
    <s v="Import"/>
    <m/>
  </r>
  <r>
    <s v="WATERMELONS"/>
    <x v="13"/>
    <m/>
    <m/>
    <s v="RED FLESH SEEDLESS MINIATURE"/>
    <x v="247"/>
    <s v="MEXICO CROSSINGS THRU NOGALES"/>
    <n v="10000"/>
    <s v="Truck"/>
    <m/>
    <m/>
    <n v="2023"/>
    <m/>
    <s v="Import"/>
    <m/>
  </r>
  <r>
    <s v="WATERMELONS, SEEDED"/>
    <x v="13"/>
    <m/>
    <m/>
    <m/>
    <x v="67"/>
    <s v="MEXICO CROSSINGS THROUGH OTAY MESA"/>
    <n v="10000"/>
    <s v="Truck"/>
    <m/>
    <m/>
    <n v="2022"/>
    <m/>
    <s v="Import"/>
    <s v="added for 02/21/2023 on 02/22/2023"/>
  </r>
  <r>
    <s v="WATERMELONS, SEEDED"/>
    <x v="13"/>
    <m/>
    <m/>
    <m/>
    <x v="67"/>
    <s v="MEXICO CROSSINGS THROUGH PROGRESO, TX"/>
    <n v="160000"/>
    <s v="Truck"/>
    <m/>
    <m/>
    <n v="2022"/>
    <m/>
    <s v="Import"/>
    <s v="added for 02/21/2023 on 02/22/2023"/>
  </r>
  <r>
    <s v="WATERMELONS, SEEDLESS"/>
    <x v="13"/>
    <m/>
    <s v="BINS 24 INCH"/>
    <m/>
    <x v="289"/>
    <s v="MEXICO CROSSINGS THRU TEXAS"/>
    <n v="-1480000"/>
    <s v="Truck"/>
    <n v="-2041"/>
    <m/>
    <n v="2022"/>
    <m/>
    <s v="Import"/>
    <s v="subtracted on 02/22/2023"/>
  </r>
  <r>
    <s v="WATERMELONS, SEEDLESS"/>
    <x v="13"/>
    <m/>
    <s v="BINS 24 INCH"/>
    <m/>
    <x v="289"/>
    <s v="MEXICO CROSSINGS THRU TEXAS"/>
    <n v="1480000"/>
    <s v="Truck"/>
    <n v="2041"/>
    <m/>
    <n v="2022"/>
    <m/>
    <s v="Import"/>
    <m/>
  </r>
  <r>
    <s v="WATERMELONS, SEEDLESS"/>
    <x v="13"/>
    <m/>
    <s v="BINS 24 INCH"/>
    <m/>
    <x v="208"/>
    <s v="MEXICO CROSSINGS THRU TEXAS"/>
    <n v="-1360000"/>
    <s v="Truck"/>
    <n v="-1876"/>
    <m/>
    <n v="2022"/>
    <m/>
    <s v="Import"/>
    <s v="subtracted on 02/22/2023"/>
  </r>
  <r>
    <s v="WATERMELONS, SEEDLESS"/>
    <x v="13"/>
    <m/>
    <s v="BINS 24 INCH"/>
    <m/>
    <x v="208"/>
    <s v="MEXICO CROSSINGS THRU TEXAS"/>
    <n v="1360000"/>
    <s v="Truck"/>
    <n v="1876"/>
    <m/>
    <n v="2022"/>
    <m/>
    <s v="Import"/>
    <m/>
  </r>
  <r>
    <s v="WATERMELONS, SEEDLESS"/>
    <x v="13"/>
    <m/>
    <s v="BINS 24 INCH"/>
    <m/>
    <x v="62"/>
    <s v="MEXICO CROSSINGS THRU TEXAS"/>
    <n v="-1520000"/>
    <s v="Truck"/>
    <n v="-2097"/>
    <m/>
    <n v="2022"/>
    <m/>
    <s v="Import"/>
    <s v="subtracted on 02/22/2023"/>
  </r>
  <r>
    <s v="WATERMELONS, SEEDLESS"/>
    <x v="13"/>
    <m/>
    <s v="BINS 24 INCH"/>
    <m/>
    <x v="62"/>
    <s v="MEXICO CROSSINGS THRU TEXAS"/>
    <n v="1520000"/>
    <s v="Truck"/>
    <n v="2097"/>
    <m/>
    <n v="2022"/>
    <m/>
    <s v="Import"/>
    <m/>
  </r>
  <r>
    <s v="WATERMELONS, SEEDLESS"/>
    <x v="13"/>
    <m/>
    <s v="BINS 24 INCH"/>
    <m/>
    <x v="290"/>
    <s v="MEXICO CROSSINGS THRU TEXAS"/>
    <n v="1840000"/>
    <s v="Truck"/>
    <n v="2538"/>
    <m/>
    <n v="2022"/>
    <m/>
    <s v="Import"/>
    <m/>
  </r>
  <r>
    <s v="WATERMELONS, SEEDLESS"/>
    <x v="13"/>
    <m/>
    <s v="BINS 24 INCH"/>
    <m/>
    <x v="290"/>
    <s v="MEXICO CROSSINGS THRU TEXAS"/>
    <n v="-1840000"/>
    <s v="Truck"/>
    <n v="-2538"/>
    <m/>
    <n v="2022"/>
    <m/>
    <s v="Import"/>
    <s v="subtracted on 02/22/2023"/>
  </r>
  <r>
    <s v="WATERMELONS, SEEDLESS"/>
    <x v="13"/>
    <m/>
    <s v="BINS 24 INCH"/>
    <m/>
    <x v="291"/>
    <s v="MEXICO CROSSINGS THRU TEXAS"/>
    <n v="2100000"/>
    <s v="Truck"/>
    <n v="2903"/>
    <m/>
    <n v="2022"/>
    <m/>
    <s v="Import"/>
    <m/>
  </r>
  <r>
    <s v="WATERMELONS, SEEDLESS"/>
    <x v="13"/>
    <m/>
    <s v="BINS 24 INCH"/>
    <m/>
    <x v="291"/>
    <s v="MEXICO CROSSINGS THRU TEXAS"/>
    <n v="-2100000"/>
    <s v="Truck"/>
    <n v="-2902"/>
    <m/>
    <n v="2022"/>
    <m/>
    <s v="Import"/>
    <s v="subtracted on 02/22/2023"/>
  </r>
  <r>
    <s v="WATERMELONS, SEEDLESS"/>
    <x v="13"/>
    <m/>
    <s v="BINS 24 INCH"/>
    <m/>
    <x v="305"/>
    <s v="MEXICO CROSSINGS THRU TEXAS"/>
    <n v="880000"/>
    <s v="Truck"/>
    <n v="1213"/>
    <m/>
    <n v="2022"/>
    <m/>
    <s v="Import"/>
    <m/>
  </r>
  <r>
    <s v="WATERMELONS, SEEDLESS"/>
    <x v="13"/>
    <m/>
    <s v="BINS 24 INCH"/>
    <m/>
    <x v="305"/>
    <s v="MEXICO CROSSINGS THRU TEXAS"/>
    <n v="-880000"/>
    <s v="Truck"/>
    <n v="-1214"/>
    <m/>
    <n v="2022"/>
    <m/>
    <s v="Import"/>
    <s v="subtracted on 02/22/2023"/>
  </r>
  <r>
    <s v="WATERMELONS, SEEDLESS"/>
    <x v="13"/>
    <m/>
    <s v="BINS 24 INCH"/>
    <m/>
    <x v="306"/>
    <s v="MEXICO CROSSINGS THRU TEXAS"/>
    <n v="-520000"/>
    <s v="Truck"/>
    <n v="-717"/>
    <m/>
    <n v="2022"/>
    <m/>
    <s v="Import"/>
    <s v="subtracted on 02/22/2023"/>
  </r>
  <r>
    <s v="WATERMELONS, SEEDLESS"/>
    <x v="13"/>
    <m/>
    <s v="BINS 24 INCH"/>
    <m/>
    <x v="306"/>
    <s v="MEXICO CROSSINGS THRU TEXAS"/>
    <n v="520000"/>
    <s v="Truck"/>
    <n v="717"/>
    <m/>
    <n v="2022"/>
    <m/>
    <s v="Import"/>
    <m/>
  </r>
  <r>
    <s v="WATERMELONS, SEEDLESS"/>
    <x v="13"/>
    <m/>
    <s v="BINS 24 INCH"/>
    <m/>
    <x v="307"/>
    <s v="MEXICO CROSSINGS THRU TEXAS"/>
    <n v="-1320000"/>
    <s v="Truck"/>
    <n v="-1821"/>
    <m/>
    <n v="2022"/>
    <m/>
    <s v="Import"/>
    <s v="subtracted on 02/22/2023"/>
  </r>
  <r>
    <s v="WATERMELONS, SEEDLESS"/>
    <x v="13"/>
    <m/>
    <s v="BINS 24 INCH"/>
    <m/>
    <x v="307"/>
    <s v="MEXICO CROSSINGS THRU TEXAS"/>
    <n v="1320000"/>
    <s v="Truck"/>
    <n v="1821"/>
    <m/>
    <n v="2022"/>
    <m/>
    <s v="Import"/>
    <m/>
  </r>
  <r>
    <s v="WATERMELONS, SEEDLESS"/>
    <x v="13"/>
    <m/>
    <s v="BINS 24 INCH"/>
    <m/>
    <x v="63"/>
    <s v="MEXICO CROSSINGS THRU TEXAS"/>
    <n v="-1280000"/>
    <s v="Truck"/>
    <n v="-1766"/>
    <m/>
    <n v="2022"/>
    <m/>
    <s v="Import"/>
    <s v="subtracted on 02/22/2023"/>
  </r>
  <r>
    <s v="WATERMELONS, SEEDLESS"/>
    <x v="13"/>
    <m/>
    <s v="BINS 24 INCH"/>
    <m/>
    <x v="63"/>
    <s v="MEXICO CROSSINGS THRU TEXAS"/>
    <n v="1280000"/>
    <s v="Truck"/>
    <n v="1766"/>
    <m/>
    <n v="2022"/>
    <m/>
    <s v="Import"/>
    <m/>
  </r>
  <r>
    <s v="WATERMELONS, SEEDLESS"/>
    <x v="13"/>
    <m/>
    <s v="BINS 24 INCH"/>
    <m/>
    <x v="292"/>
    <s v="MEXICO CROSSINGS THRU TEXAS"/>
    <n v="1040000"/>
    <s v="Truck"/>
    <n v="1435"/>
    <m/>
    <n v="2022"/>
    <m/>
    <s v="Import"/>
    <m/>
  </r>
  <r>
    <s v="WATERMELONS, SEEDLESS"/>
    <x v="13"/>
    <m/>
    <s v="BINS 24 INCH"/>
    <m/>
    <x v="292"/>
    <s v="MEXICO CROSSINGS THRU TEXAS"/>
    <n v="-1040000"/>
    <s v="Truck"/>
    <n v="-1434"/>
    <m/>
    <n v="2022"/>
    <m/>
    <s v="Import"/>
    <s v="subtracted on 02/22/2023"/>
  </r>
  <r>
    <s v="WATERMELONS, SEEDLESS"/>
    <x v="13"/>
    <m/>
    <s v="BINS 24 INCH"/>
    <m/>
    <x v="293"/>
    <s v="MEXICO CROSSINGS THRU TEXAS"/>
    <n v="1120000"/>
    <s v="Truck"/>
    <n v="1544"/>
    <m/>
    <n v="2022"/>
    <m/>
    <s v="Import"/>
    <m/>
  </r>
  <r>
    <s v="WATERMELONS, SEEDLESS"/>
    <x v="13"/>
    <m/>
    <s v="BINS 24 INCH"/>
    <m/>
    <x v="293"/>
    <s v="MEXICO CROSSINGS THRU TEXAS"/>
    <n v="-1120000"/>
    <s v="Truck"/>
    <n v="-1545"/>
    <m/>
    <n v="2022"/>
    <m/>
    <s v="Import"/>
    <s v="subtracted on 02/22/2023"/>
  </r>
  <r>
    <s v="WATERMELONS, SEEDLESS"/>
    <x v="13"/>
    <m/>
    <s v="BINS 24 INCH"/>
    <m/>
    <x v="294"/>
    <s v="MEXICO CROSSINGS THRU TEXAS"/>
    <n v="1360000"/>
    <s v="Truck"/>
    <n v="1876"/>
    <m/>
    <n v="2022"/>
    <m/>
    <s v="Import"/>
    <m/>
  </r>
  <r>
    <s v="WATERMELONS, SEEDLESS"/>
    <x v="13"/>
    <m/>
    <s v="BINS 24 INCH"/>
    <m/>
    <x v="294"/>
    <s v="MEXICO CROSSINGS THRU TEXAS"/>
    <n v="-1360000"/>
    <s v="Truck"/>
    <n v="-1876"/>
    <m/>
    <n v="2022"/>
    <m/>
    <s v="Import"/>
    <s v="subtracted on 02/22/2023"/>
  </r>
  <r>
    <s v="WATERMELONS, SEEDLESS"/>
    <x v="13"/>
    <m/>
    <s v="BINS 24 INCH"/>
    <m/>
    <x v="308"/>
    <s v="MEXICO CROSSINGS THRU TEXAS"/>
    <n v="-960000"/>
    <s v="Truck"/>
    <n v="-1324"/>
    <m/>
    <n v="2022"/>
    <m/>
    <s v="Import"/>
    <s v="subtracted on 02/22/2023"/>
  </r>
  <r>
    <s v="WATERMELONS, SEEDLESS"/>
    <x v="13"/>
    <m/>
    <s v="BINS 24 INCH"/>
    <m/>
    <x v="308"/>
    <s v="MEXICO CROSSINGS THRU TEXAS"/>
    <n v="960000"/>
    <s v="Truck"/>
    <n v="1324"/>
    <m/>
    <n v="2022"/>
    <m/>
    <s v="Import"/>
    <m/>
  </r>
  <r>
    <s v="WATERMELONS, SEEDLESS"/>
    <x v="13"/>
    <m/>
    <s v="BINS 24 INCH"/>
    <m/>
    <x v="309"/>
    <s v="MEXICO CROSSINGS THRU TEXAS"/>
    <n v="-80000"/>
    <s v="Truck"/>
    <n v="-110"/>
    <m/>
    <n v="2022"/>
    <m/>
    <s v="Import"/>
    <s v="subtracted on 02/22/2023"/>
  </r>
  <r>
    <s v="WATERMELONS, SEEDLESS"/>
    <x v="13"/>
    <m/>
    <s v="BINS 24 INCH"/>
    <m/>
    <x v="309"/>
    <s v="MEXICO CROSSINGS THRU TEXAS"/>
    <n v="80000"/>
    <s v="Truck"/>
    <n v="110"/>
    <m/>
    <n v="2022"/>
    <m/>
    <s v="Import"/>
    <m/>
  </r>
  <r>
    <s v="WATERMELONS, SEEDLESS"/>
    <x v="13"/>
    <m/>
    <s v="BINS 24 INCH"/>
    <m/>
    <x v="295"/>
    <s v="MEXICO CROSSINGS THRU TEXAS"/>
    <n v="-1160000"/>
    <s v="Truck"/>
    <n v="-1600"/>
    <m/>
    <n v="2022"/>
    <m/>
    <s v="Import"/>
    <s v="subtracted on 02/22/2023"/>
  </r>
  <r>
    <s v="WATERMELONS, SEEDLESS"/>
    <x v="13"/>
    <m/>
    <s v="BINS 24 INCH"/>
    <m/>
    <x v="295"/>
    <s v="MEXICO CROSSINGS THRU TEXAS"/>
    <n v="1160000"/>
    <s v="Truck"/>
    <n v="1601"/>
    <m/>
    <n v="2022"/>
    <m/>
    <s v="Import"/>
    <m/>
  </r>
  <r>
    <s v="WATERMELONS, SEEDLESS"/>
    <x v="13"/>
    <m/>
    <s v="BINS 24 INCH"/>
    <m/>
    <x v="64"/>
    <s v="MEXICO CROSSINGS THRU TEXAS"/>
    <n v="-1200000"/>
    <s v="Truck"/>
    <n v="-1655"/>
    <m/>
    <n v="2022"/>
    <m/>
    <s v="Import"/>
    <s v="subtracted on 02/22/2023"/>
  </r>
  <r>
    <s v="WATERMELONS, SEEDLESS"/>
    <x v="13"/>
    <m/>
    <s v="BINS 24 INCH"/>
    <m/>
    <x v="64"/>
    <s v="MEXICO CROSSINGS THRU TEXAS"/>
    <n v="1200000"/>
    <s v="Truck"/>
    <n v="1655"/>
    <m/>
    <n v="2022"/>
    <m/>
    <s v="Import"/>
    <m/>
  </r>
  <r>
    <s v="WATERMELONS, SEEDLESS"/>
    <x v="13"/>
    <m/>
    <s v="BINS 24 INCH"/>
    <m/>
    <x v="209"/>
    <s v="MEXICO CROSSINGS THRU TEXAS"/>
    <n v="-1000000"/>
    <s v="Truck"/>
    <n v="-1379"/>
    <m/>
    <n v="2022"/>
    <m/>
    <s v="Import"/>
    <s v="subtracted on 02/22/2023"/>
  </r>
  <r>
    <s v="WATERMELONS, SEEDLESS"/>
    <x v="13"/>
    <m/>
    <s v="BINS 24 INCH"/>
    <m/>
    <x v="209"/>
    <s v="MEXICO CROSSINGS THRU TEXAS"/>
    <n v="1000000"/>
    <s v="Truck"/>
    <n v="1380"/>
    <m/>
    <n v="2022"/>
    <m/>
    <s v="Import"/>
    <m/>
  </r>
  <r>
    <s v="WATERMELONS, SEEDLESS"/>
    <x v="13"/>
    <m/>
    <s v="BINS 24 INCH"/>
    <m/>
    <x v="210"/>
    <s v="MEXICO CROSSINGS THRU TEXAS"/>
    <n v="800000"/>
    <s v="Truck"/>
    <n v="1103"/>
    <m/>
    <n v="2022"/>
    <m/>
    <s v="Import"/>
    <m/>
  </r>
  <r>
    <s v="WATERMELONS, SEEDLESS"/>
    <x v="13"/>
    <m/>
    <s v="BINS 24 INCH"/>
    <m/>
    <x v="210"/>
    <s v="MEXICO CROSSINGS THRU TEXAS"/>
    <n v="-800000"/>
    <s v="Truck"/>
    <n v="-1103"/>
    <m/>
    <n v="2022"/>
    <m/>
    <s v="Import"/>
    <s v="subtracted on 02/22/2023"/>
  </r>
  <r>
    <s v="WATERMELONS, SEEDLESS"/>
    <x v="13"/>
    <m/>
    <s v="BINS 24 INCH"/>
    <m/>
    <x v="211"/>
    <s v="MEXICO CROSSINGS THRU TEXAS"/>
    <n v="1400000"/>
    <s v="Truck"/>
    <n v="1931"/>
    <m/>
    <n v="2022"/>
    <m/>
    <s v="Import"/>
    <m/>
  </r>
  <r>
    <s v="WATERMELONS, SEEDLESS"/>
    <x v="13"/>
    <m/>
    <s v="BINS 24 INCH"/>
    <m/>
    <x v="211"/>
    <s v="MEXICO CROSSINGS THRU TEXAS"/>
    <n v="-1400000"/>
    <s v="Truck"/>
    <n v="-1931"/>
    <m/>
    <n v="2022"/>
    <m/>
    <s v="Import"/>
    <s v="subtracted on 02/22/2023"/>
  </r>
  <r>
    <s v="WATERMELONS, SEEDLESS"/>
    <x v="13"/>
    <m/>
    <s v="BINS 24 INCH"/>
    <m/>
    <x v="310"/>
    <s v="MEXICO CROSSINGS THRU TEXAS"/>
    <n v="-760000"/>
    <s v="Truck"/>
    <n v="-1048"/>
    <m/>
    <n v="2022"/>
    <m/>
    <s v="Import"/>
    <s v="subtracted on 02/22/2023"/>
  </r>
  <r>
    <s v="WATERMELONS, SEEDLESS"/>
    <x v="13"/>
    <m/>
    <s v="BINS 24 INCH"/>
    <m/>
    <x v="310"/>
    <s v="MEXICO CROSSINGS THRU TEXAS"/>
    <n v="760000"/>
    <s v="Truck"/>
    <n v="1049"/>
    <m/>
    <n v="2022"/>
    <m/>
    <s v="Import"/>
    <m/>
  </r>
  <r>
    <s v="WATERMELONS, SEEDLESS"/>
    <x v="13"/>
    <m/>
    <s v="BINS 24 INCH"/>
    <m/>
    <x v="311"/>
    <s v="MEXICO CROSSINGS THRU TEXAS"/>
    <n v="480000"/>
    <s v="Truck"/>
    <n v="661"/>
    <m/>
    <n v="2022"/>
    <m/>
    <s v="Import"/>
    <m/>
  </r>
  <r>
    <s v="WATERMELONS, SEEDLESS"/>
    <x v="13"/>
    <m/>
    <s v="BINS 24 INCH"/>
    <m/>
    <x v="311"/>
    <s v="MEXICO CROSSINGS THRU TEXAS"/>
    <n v="-480000"/>
    <s v="Truck"/>
    <n v="-662"/>
    <m/>
    <n v="2022"/>
    <m/>
    <s v="Import"/>
    <s v="subtracted on 02/22/2023"/>
  </r>
  <r>
    <s v="WATERMELONS, SEEDLESS"/>
    <x v="13"/>
    <m/>
    <s v="BINS 24 INCH"/>
    <m/>
    <x v="213"/>
    <s v="MEXICO CROSSINGS THRU TEXAS"/>
    <n v="-1000000"/>
    <s v="Truck"/>
    <n v="-1379"/>
    <m/>
    <n v="2022"/>
    <m/>
    <s v="Import"/>
    <s v="subtracted on 02/22/2023"/>
  </r>
  <r>
    <s v="WATERMELONS, SEEDLESS"/>
    <x v="13"/>
    <m/>
    <s v="BINS 24 INCH"/>
    <m/>
    <x v="213"/>
    <s v="MEXICO CROSSINGS THRU TEXAS"/>
    <n v="1000000"/>
    <s v="Truck"/>
    <n v="1380"/>
    <m/>
    <n v="2022"/>
    <m/>
    <s v="Import"/>
    <m/>
  </r>
  <r>
    <s v="WATERMELONS, SEEDLESS"/>
    <x v="13"/>
    <m/>
    <s v="BINS 24 INCH"/>
    <m/>
    <x v="214"/>
    <s v="MEXICO CROSSINGS THRU TEXAS"/>
    <n v="-680000"/>
    <s v="Truck"/>
    <n v="-938"/>
    <m/>
    <n v="2022"/>
    <m/>
    <s v="Import"/>
    <s v="subtracted on 02/22/2023"/>
  </r>
  <r>
    <s v="WATERMELONS, SEEDLESS"/>
    <x v="13"/>
    <m/>
    <s v="BINS 24 INCH"/>
    <m/>
    <x v="214"/>
    <s v="MEXICO CROSSINGS THRU TEXAS"/>
    <n v="680000"/>
    <s v="Truck"/>
    <n v="938"/>
    <m/>
    <n v="2022"/>
    <m/>
    <s v="Import"/>
    <m/>
  </r>
  <r>
    <s v="WATERMELONS, SEEDLESS"/>
    <x v="13"/>
    <m/>
    <s v="BINS 24 INCH"/>
    <m/>
    <x v="215"/>
    <s v="MEXICO CROSSINGS THRU TEXAS"/>
    <n v="-600000"/>
    <s v="Truck"/>
    <n v="-828"/>
    <m/>
    <n v="2022"/>
    <m/>
    <s v="Import"/>
    <s v="subtracted on 02/22/2023"/>
  </r>
  <r>
    <s v="WATERMELONS, SEEDLESS"/>
    <x v="13"/>
    <m/>
    <s v="BINS 24 INCH"/>
    <m/>
    <x v="215"/>
    <s v="MEXICO CROSSINGS THRU TEXAS"/>
    <n v="600000"/>
    <s v="Truck"/>
    <n v="828"/>
    <m/>
    <n v="2022"/>
    <m/>
    <s v="Import"/>
    <m/>
  </r>
  <r>
    <s v="WATERMELONS, SEEDLESS"/>
    <x v="13"/>
    <m/>
    <s v="BINS 24 INCH"/>
    <m/>
    <x v="216"/>
    <s v="MEXICO CROSSINGS THRU TEXAS"/>
    <n v="800000"/>
    <s v="Truck"/>
    <n v="1103"/>
    <m/>
    <n v="2022"/>
    <m/>
    <s v="Import"/>
    <m/>
  </r>
  <r>
    <s v="WATERMELONS, SEEDLESS"/>
    <x v="13"/>
    <m/>
    <s v="BINS 24 INCH"/>
    <m/>
    <x v="216"/>
    <s v="MEXICO CROSSINGS THRU TEXAS"/>
    <n v="-800000"/>
    <s v="Truck"/>
    <n v="-1103"/>
    <m/>
    <n v="2022"/>
    <m/>
    <s v="Import"/>
    <s v="subtracted on 02/22/2023"/>
  </r>
  <r>
    <s v="WATERMELONS, SEEDLESS"/>
    <x v="13"/>
    <m/>
    <s v="BINS 24 INCH"/>
    <m/>
    <x v="312"/>
    <s v="MEXICO CROSSINGS THRU TEXAS"/>
    <n v="1040000"/>
    <s v="Truck"/>
    <n v="1434"/>
    <m/>
    <n v="2022"/>
    <m/>
    <s v="Import"/>
    <m/>
  </r>
  <r>
    <s v="WATERMELONS, SEEDLESS"/>
    <x v="13"/>
    <m/>
    <s v="BINS 24 INCH"/>
    <m/>
    <x v="312"/>
    <s v="MEXICO CROSSINGS THRU TEXAS"/>
    <n v="-1040000"/>
    <s v="Truck"/>
    <n v="-1434"/>
    <m/>
    <n v="2022"/>
    <m/>
    <s v="Import"/>
    <s v="subtracted on 02/22/2023"/>
  </r>
  <r>
    <s v="WATERMELONS, SEEDLESS"/>
    <x v="13"/>
    <m/>
    <s v="BINS 24 INCH"/>
    <m/>
    <x v="313"/>
    <s v="MEXICO CROSSINGS THRU TEXAS"/>
    <n v="-480000"/>
    <s v="Truck"/>
    <n v="-662"/>
    <m/>
    <n v="2022"/>
    <m/>
    <s v="Import"/>
    <s v="subtracted on 02/22/2023"/>
  </r>
  <r>
    <s v="WATERMELONS, SEEDLESS"/>
    <x v="13"/>
    <m/>
    <s v="BINS 24 INCH"/>
    <m/>
    <x v="313"/>
    <s v="MEXICO CROSSINGS THRU TEXAS"/>
    <n v="480000"/>
    <s v="Truck"/>
    <n v="662"/>
    <m/>
    <n v="2022"/>
    <m/>
    <s v="Import"/>
    <m/>
  </r>
  <r>
    <s v="WATERMELONS, SEEDLESS"/>
    <x v="13"/>
    <m/>
    <s v="BINS 24 INCH"/>
    <m/>
    <x v="65"/>
    <s v="MEXICO CROSSINGS THRU TEXAS"/>
    <n v="-1200000"/>
    <s v="Truck"/>
    <n v="-1655"/>
    <m/>
    <n v="2022"/>
    <m/>
    <s v="Import"/>
    <s v="subtracted on 02/22/2023"/>
  </r>
  <r>
    <s v="WATERMELONS, SEEDLESS"/>
    <x v="13"/>
    <m/>
    <s v="BINS 24 INCH"/>
    <m/>
    <x v="65"/>
    <s v="MEXICO CROSSINGS THRU TEXAS"/>
    <n v="1200000"/>
    <s v="Truck"/>
    <n v="1655"/>
    <m/>
    <n v="2022"/>
    <m/>
    <s v="Import"/>
    <m/>
  </r>
  <r>
    <s v="WATERMELONS, SEEDLESS"/>
    <x v="13"/>
    <m/>
    <s v="BINS 24 INCH"/>
    <m/>
    <x v="66"/>
    <s v="MEXICO CROSSINGS THRU TEXAS"/>
    <n v="1280000"/>
    <s v="Truck"/>
    <n v="1766"/>
    <m/>
    <n v="2022"/>
    <m/>
    <s v="Import"/>
    <m/>
  </r>
  <r>
    <s v="WATERMELONS, SEEDLESS"/>
    <x v="13"/>
    <m/>
    <s v="BINS 24 INCH"/>
    <m/>
    <x v="66"/>
    <s v="MEXICO CROSSINGS THRU TEXAS"/>
    <n v="-1140000"/>
    <s v="Truck"/>
    <n v="-1574"/>
    <m/>
    <n v="2022"/>
    <m/>
    <s v="Import"/>
    <s v="subtracted on 02/22/2023"/>
  </r>
  <r>
    <s v="WATERMELONS, SEEDLESS"/>
    <x v="13"/>
    <m/>
    <s v="BINS 24 INCH"/>
    <m/>
    <x v="217"/>
    <s v="MEXICO CROSSINGS THRU TEXAS"/>
    <n v="-1200000"/>
    <s v="Truck"/>
    <n v="-1655"/>
    <m/>
    <n v="2022"/>
    <m/>
    <s v="Import"/>
    <s v="subtracted on 02/22/2023"/>
  </r>
  <r>
    <s v="WATERMELONS, SEEDLESS"/>
    <x v="13"/>
    <m/>
    <s v="BINS 24 INCH"/>
    <m/>
    <x v="217"/>
    <s v="MEXICO CROSSINGS THRU TEXAS"/>
    <n v="1200000"/>
    <s v="Truck"/>
    <n v="1656"/>
    <m/>
    <n v="2022"/>
    <m/>
    <s v="Import"/>
    <m/>
  </r>
  <r>
    <s v="WATERMELONS, SEEDLESS"/>
    <x v="13"/>
    <m/>
    <s v="BINS 24 INCH"/>
    <m/>
    <x v="296"/>
    <s v="MEXICO CROSSINGS THRU TEXAS"/>
    <n v="960000"/>
    <s v="Truck"/>
    <n v="1325"/>
    <m/>
    <n v="2022"/>
    <m/>
    <s v="Import"/>
    <m/>
  </r>
  <r>
    <s v="WATERMELONS, SEEDLESS"/>
    <x v="13"/>
    <m/>
    <s v="BINS 24 INCH"/>
    <m/>
    <x v="296"/>
    <s v="MEXICO CROSSINGS THRU TEXAS"/>
    <n v="-960000"/>
    <s v="Truck"/>
    <n v="-1324"/>
    <m/>
    <n v="2022"/>
    <m/>
    <s v="Import"/>
    <s v="subtracted on 02/22/2023"/>
  </r>
  <r>
    <s v="WATERMELONS, SEEDLESS"/>
    <x v="13"/>
    <m/>
    <s v="BINS 24 INCH"/>
    <m/>
    <x v="218"/>
    <s v="MEXICO CROSSINGS THRU TEXAS"/>
    <n v="1920000"/>
    <s v="Truck"/>
    <n v="2648"/>
    <m/>
    <n v="2022"/>
    <m/>
    <s v="Import"/>
    <m/>
  </r>
  <r>
    <s v="WATERMELONS, SEEDLESS"/>
    <x v="13"/>
    <m/>
    <s v="BINS 24 INCH"/>
    <m/>
    <x v="218"/>
    <s v="MEXICO CROSSINGS THRU TEXAS"/>
    <n v="-1920000"/>
    <s v="Truck"/>
    <n v="-2648"/>
    <m/>
    <n v="2022"/>
    <m/>
    <s v="Import"/>
    <s v="subtracted on 02/22/2023"/>
  </r>
  <r>
    <s v="WATERMELONS, SEEDLESS"/>
    <x v="13"/>
    <m/>
    <s v="BINS 24 INCH"/>
    <m/>
    <x v="314"/>
    <s v="MEXICO CROSSINGS THRU TEXAS"/>
    <n v="-1160000"/>
    <s v="Truck"/>
    <n v="-1600"/>
    <m/>
    <n v="2022"/>
    <m/>
    <s v="Import"/>
    <s v="subtracted on 02/22/2023"/>
  </r>
  <r>
    <s v="WATERMELONS, SEEDLESS"/>
    <x v="13"/>
    <m/>
    <s v="BINS 24 INCH"/>
    <m/>
    <x v="314"/>
    <s v="MEXICO CROSSINGS THRU TEXAS"/>
    <n v="1160000"/>
    <s v="Truck"/>
    <n v="1601"/>
    <m/>
    <n v="2022"/>
    <m/>
    <s v="Import"/>
    <m/>
  </r>
  <r>
    <s v="WATERMELONS, SEEDLESS"/>
    <x v="13"/>
    <m/>
    <s v="BINS 24 INCH"/>
    <m/>
    <x v="304"/>
    <s v="MEXICO CROSSINGS THRU TEXAS"/>
    <n v="-880000"/>
    <s v="Truck"/>
    <n v="-1214"/>
    <m/>
    <n v="2022"/>
    <m/>
    <s v="Import"/>
    <s v="subtracted on 02/22/2023"/>
  </r>
  <r>
    <s v="WATERMELONS, SEEDLESS"/>
    <x v="13"/>
    <m/>
    <s v="BINS 24 INCH"/>
    <m/>
    <x v="304"/>
    <s v="MEXICO CROSSINGS THRU TEXAS"/>
    <n v="880000"/>
    <s v="Truck"/>
    <n v="1213"/>
    <m/>
    <n v="2022"/>
    <m/>
    <s v="Import"/>
    <m/>
  </r>
  <r>
    <s v="WATERMELONS, SEEDLESS"/>
    <x v="13"/>
    <m/>
    <s v="BINS 24 INCH"/>
    <m/>
    <x v="219"/>
    <s v="MEXICO CROSSINGS THRU TEXAS"/>
    <n v="-1640000"/>
    <s v="Truck"/>
    <n v="-2262"/>
    <m/>
    <n v="2022"/>
    <m/>
    <s v="Import"/>
    <s v="subtracted on 02/22/2023"/>
  </r>
  <r>
    <s v="WATERMELONS, SEEDLESS"/>
    <x v="13"/>
    <m/>
    <s v="BINS 24 INCH"/>
    <m/>
    <x v="219"/>
    <s v="MEXICO CROSSINGS THRU TEXAS"/>
    <n v="1640000"/>
    <s v="Truck"/>
    <n v="2261"/>
    <m/>
    <n v="2022"/>
    <m/>
    <s v="Import"/>
    <m/>
  </r>
  <r>
    <s v="WATERMELONS, SEEDLESS"/>
    <x v="13"/>
    <m/>
    <s v="BINS 24 INCH"/>
    <m/>
    <x v="220"/>
    <s v="MEXICO CROSSINGS THRU TEXAS"/>
    <n v="-1240000"/>
    <s v="Truck"/>
    <n v="-1710"/>
    <m/>
    <n v="2022"/>
    <m/>
    <s v="Import"/>
    <s v="subtracted on 02/22/2023"/>
  </r>
  <r>
    <s v="WATERMELONS, SEEDLESS"/>
    <x v="13"/>
    <m/>
    <s v="BINS 24 INCH"/>
    <m/>
    <x v="220"/>
    <s v="MEXICO CROSSINGS THRU TEXAS"/>
    <n v="1240000"/>
    <s v="Truck"/>
    <n v="1710"/>
    <m/>
    <n v="2022"/>
    <m/>
    <s v="Import"/>
    <m/>
  </r>
  <r>
    <s v="WATERMELONS, SEEDLESS"/>
    <x v="13"/>
    <m/>
    <s v="BINS 24 INCH"/>
    <m/>
    <x v="221"/>
    <s v="MEXICO CROSSINGS THRU TEXAS"/>
    <n v="-1190000"/>
    <s v="Truck"/>
    <n v="-1644"/>
    <m/>
    <n v="2022"/>
    <m/>
    <s v="Import"/>
    <s v="subtracted on 02/22/2023"/>
  </r>
  <r>
    <s v="WATERMELONS, SEEDLESS"/>
    <x v="13"/>
    <m/>
    <s v="BINS 24 INCH"/>
    <m/>
    <x v="221"/>
    <s v="MEXICO CROSSINGS THRU TEXAS"/>
    <n v="1190000"/>
    <s v="Truck"/>
    <n v="1645"/>
    <m/>
    <n v="2022"/>
    <m/>
    <s v="Import"/>
    <m/>
  </r>
  <r>
    <s v="WATERMELONS, SEEDLESS"/>
    <x v="13"/>
    <m/>
    <s v="BINS 24 INCH"/>
    <m/>
    <x v="222"/>
    <s v="MEXICO CROSSINGS THRU TEXAS"/>
    <n v="-1120000"/>
    <s v="Truck"/>
    <n v="-1545"/>
    <m/>
    <n v="2022"/>
    <m/>
    <s v="Import"/>
    <s v="subtracted on 02/22/2023"/>
  </r>
  <r>
    <s v="WATERMELONS, SEEDLESS"/>
    <x v="13"/>
    <m/>
    <s v="BINS 24 INCH"/>
    <m/>
    <x v="222"/>
    <s v="MEXICO CROSSINGS THRU TEXAS"/>
    <n v="1120000"/>
    <s v="Truck"/>
    <n v="1545"/>
    <m/>
    <n v="2022"/>
    <m/>
    <s v="Import"/>
    <m/>
  </r>
  <r>
    <s v="WATERMELONS, SEEDLESS"/>
    <x v="13"/>
    <m/>
    <s v="BINS 24 INCH"/>
    <m/>
    <x v="223"/>
    <s v="MEXICO CROSSINGS THRU TEXAS"/>
    <n v="-1360000"/>
    <s v="Truck"/>
    <n v="-1876"/>
    <m/>
    <n v="2022"/>
    <m/>
    <s v="Import"/>
    <s v="subtracted on 02/22/2023"/>
  </r>
  <r>
    <s v="WATERMELONS, SEEDLESS"/>
    <x v="13"/>
    <m/>
    <s v="BINS 24 INCH"/>
    <m/>
    <x v="223"/>
    <s v="MEXICO CROSSINGS THRU TEXAS"/>
    <n v="1360000"/>
    <s v="Truck"/>
    <n v="1876"/>
    <m/>
    <n v="2022"/>
    <m/>
    <s v="Import"/>
    <m/>
  </r>
  <r>
    <s v="WATERMELONS, SEEDLESS"/>
    <x v="13"/>
    <m/>
    <s v="BINS 24 INCH"/>
    <m/>
    <x v="315"/>
    <s v="MEXICO CROSSINGS THRU TEXAS"/>
    <n v="-920000"/>
    <s v="Truck"/>
    <n v="-1269"/>
    <m/>
    <n v="2022"/>
    <m/>
    <s v="Import"/>
    <s v="subtracted on 02/22/2023"/>
  </r>
  <r>
    <s v="WATERMELONS, SEEDLESS"/>
    <x v="13"/>
    <m/>
    <s v="BINS 24 INCH"/>
    <m/>
    <x v="315"/>
    <s v="MEXICO CROSSINGS THRU TEXAS"/>
    <n v="920000"/>
    <s v="Truck"/>
    <n v="1269"/>
    <m/>
    <n v="2022"/>
    <m/>
    <s v="Import"/>
    <m/>
  </r>
  <r>
    <s v="WATERMELONS, SEEDLESS"/>
    <x v="13"/>
    <m/>
    <s v="BINS 24 INCH"/>
    <m/>
    <x v="288"/>
    <s v="MEXICO CROSSINGS THRU TEXAS"/>
    <n v="360000"/>
    <s v="Truck"/>
    <n v="497"/>
    <m/>
    <n v="2022"/>
    <m/>
    <s v="Import"/>
    <m/>
  </r>
  <r>
    <s v="WATERMELONS, SEEDLESS"/>
    <x v="13"/>
    <m/>
    <s v="BINS 24 INCH"/>
    <m/>
    <x v="288"/>
    <s v="MEXICO CROSSINGS THRU TEXAS"/>
    <n v="-360000"/>
    <s v="Truck"/>
    <n v="-497"/>
    <m/>
    <n v="2022"/>
    <m/>
    <s v="Import"/>
    <s v="subtracted on 02/22/2023"/>
  </r>
  <r>
    <s v="WATERMELONS, SEEDLESS"/>
    <x v="13"/>
    <m/>
    <s v="BINS 24 INCH"/>
    <m/>
    <x v="316"/>
    <s v="MEXICO CROSSINGS THRU TEXAS"/>
    <n v="1240000"/>
    <s v="Truck"/>
    <n v="1711"/>
    <m/>
    <n v="2022"/>
    <m/>
    <s v="Import"/>
    <m/>
  </r>
  <r>
    <s v="WATERMELONS, SEEDLESS"/>
    <x v="13"/>
    <m/>
    <s v="BINS 24 INCH"/>
    <m/>
    <x v="316"/>
    <s v="MEXICO CROSSINGS THRU TEXAS"/>
    <n v="-1240000"/>
    <s v="Truck"/>
    <n v="-1710"/>
    <m/>
    <n v="2022"/>
    <m/>
    <s v="Import"/>
    <s v="subtracted on 02/22/2023"/>
  </r>
  <r>
    <s v="WATERMELONS, SEEDLESS"/>
    <x v="13"/>
    <m/>
    <s v="BINS 24 INCH"/>
    <m/>
    <x v="224"/>
    <s v="MEXICO CROSSINGS THRU TEXAS"/>
    <n v="180000"/>
    <s v="Truck"/>
    <n v="248"/>
    <m/>
    <n v="2022"/>
    <m/>
    <s v="Import"/>
    <m/>
  </r>
  <r>
    <s v="WATERMELONS, SEEDLESS"/>
    <x v="13"/>
    <m/>
    <m/>
    <m/>
    <x v="205"/>
    <s v="MEXICO CROSSINGS THRU NOGALES"/>
    <n v="1320000"/>
    <s v="Truck"/>
    <m/>
    <m/>
    <n v="2022"/>
    <m/>
    <s v="Import"/>
    <m/>
  </r>
  <r>
    <s v="WATERMELONS, SEEDLESS"/>
    <x v="13"/>
    <m/>
    <m/>
    <m/>
    <x v="205"/>
    <s v="MEXICO CROSSINGS THROUGH PROGRESO, TX"/>
    <n v="5060000"/>
    <s v="Truck"/>
    <m/>
    <m/>
    <n v="2022"/>
    <m/>
    <s v="Import"/>
    <m/>
  </r>
  <r>
    <s v="WATERMELONS, SEEDLESS"/>
    <x v="13"/>
    <m/>
    <m/>
    <m/>
    <x v="205"/>
    <s v="MEXICO CROSSINGS THROUGH OTAY MESA"/>
    <n v="130000"/>
    <s v="Truck"/>
    <m/>
    <m/>
    <n v="2022"/>
    <m/>
    <s v="Import"/>
    <m/>
  </r>
  <r>
    <s v="WATERMELONS, SEEDLESS"/>
    <x v="13"/>
    <m/>
    <m/>
    <m/>
    <x v="206"/>
    <s v="MEXICO CROSSINGS THROUGH PROGRESO, TX"/>
    <n v="3090000"/>
    <s v="Truck"/>
    <m/>
    <m/>
    <n v="2022"/>
    <m/>
    <s v="Import"/>
    <m/>
  </r>
  <r>
    <s v="WATERMELONS, SEEDLESS"/>
    <x v="13"/>
    <m/>
    <m/>
    <m/>
    <x v="206"/>
    <s v="MEXICO CROSSINGS THROUGH OTAY MESA"/>
    <n v="120000"/>
    <s v="Truck"/>
    <m/>
    <m/>
    <n v="2022"/>
    <m/>
    <s v="Import"/>
    <m/>
  </r>
  <r>
    <s v="WATERMELONS, SEEDLESS"/>
    <x v="13"/>
    <m/>
    <m/>
    <m/>
    <x v="206"/>
    <s v="MEXICO CROSSINGS THRU NOGALES"/>
    <n v="2760000"/>
    <s v="Truck"/>
    <m/>
    <m/>
    <n v="2022"/>
    <m/>
    <s v="Import"/>
    <m/>
  </r>
  <r>
    <s v="WATERMELONS, SEEDLESS"/>
    <x v="13"/>
    <m/>
    <m/>
    <m/>
    <x v="61"/>
    <s v="MEXICO CROSSINGS THROUGH OTAY MESA"/>
    <n v="90000"/>
    <s v="Truck"/>
    <m/>
    <m/>
    <n v="2022"/>
    <m/>
    <s v="Import"/>
    <m/>
  </r>
  <r>
    <s v="WATERMELONS, SEEDLESS"/>
    <x v="13"/>
    <m/>
    <m/>
    <m/>
    <x v="61"/>
    <s v="MEXICO CROSSINGS THRU NOGALES"/>
    <n v="890000"/>
    <s v="Truck"/>
    <m/>
    <m/>
    <n v="2022"/>
    <m/>
    <s v="Import"/>
    <m/>
  </r>
  <r>
    <s v="WATERMELONS, SEEDLESS"/>
    <x v="13"/>
    <m/>
    <m/>
    <m/>
    <x v="61"/>
    <s v="MEXICO CROSSINGS THROUGH PROGRESO, TX"/>
    <n v="1660000"/>
    <s v="Truck"/>
    <m/>
    <m/>
    <n v="2022"/>
    <m/>
    <s v="Import"/>
    <m/>
  </r>
  <r>
    <s v="WATERMELONS, SEEDLESS"/>
    <x v="13"/>
    <m/>
    <m/>
    <m/>
    <x v="61"/>
    <s v="MEXICO CROSSINGS THROUGH PHARR, TX"/>
    <n v="80000"/>
    <s v="Truck"/>
    <m/>
    <m/>
    <n v="2022"/>
    <m/>
    <s v="Import"/>
    <m/>
  </r>
  <r>
    <s v="WATERMELONS, SEEDLESS"/>
    <x v="13"/>
    <m/>
    <m/>
    <m/>
    <x v="207"/>
    <s v="MEXICO CROSSINGS THROUGH OTAY MESA"/>
    <n v="60000"/>
    <s v="Truck"/>
    <m/>
    <m/>
    <n v="2022"/>
    <m/>
    <s v="Import"/>
    <m/>
  </r>
  <r>
    <s v="WATERMELONS, SEEDLESS"/>
    <x v="13"/>
    <m/>
    <m/>
    <m/>
    <x v="207"/>
    <s v="MEXICO CROSSINGS THROUGH PROGRESO, TX"/>
    <n v="2730000"/>
    <s v="Truck"/>
    <m/>
    <m/>
    <n v="2022"/>
    <m/>
    <s v="Import"/>
    <m/>
  </r>
  <r>
    <s v="WATERMELONS, SEEDLESS"/>
    <x v="13"/>
    <m/>
    <m/>
    <m/>
    <x v="207"/>
    <s v="MEXICO CROSSINGS THRU NOGALES"/>
    <n v="2560000"/>
    <s v="Truck"/>
    <m/>
    <m/>
    <n v="2022"/>
    <m/>
    <s v="Import"/>
    <m/>
  </r>
  <r>
    <s v="WATERMELONS, SEEDLESS"/>
    <x v="13"/>
    <m/>
    <m/>
    <m/>
    <x v="207"/>
    <s v="MEXICO CROSSINGS THROUGH PHARR, TX"/>
    <n v="910000"/>
    <s v="Truck"/>
    <m/>
    <m/>
    <n v="2022"/>
    <m/>
    <s v="Import"/>
    <m/>
  </r>
  <r>
    <s v="WATERMELONS, SEEDLESS"/>
    <x v="13"/>
    <m/>
    <m/>
    <m/>
    <x v="289"/>
    <s v="MEXICO CROSSINGS THROUGH OTAY MESA"/>
    <n v="90000"/>
    <s v="Truck"/>
    <m/>
    <m/>
    <n v="2022"/>
    <m/>
    <s v="Import"/>
    <m/>
  </r>
  <r>
    <s v="WATERMELONS, SEEDLESS"/>
    <x v="13"/>
    <m/>
    <m/>
    <m/>
    <x v="289"/>
    <s v="MEXICO CROSSINGS THROUGH PROGRESO, TX"/>
    <n v="1970000"/>
    <s v="Truck"/>
    <m/>
    <m/>
    <n v="2022"/>
    <m/>
    <s v="Import"/>
    <m/>
  </r>
  <r>
    <s v="WATERMELONS, SEEDLESS"/>
    <x v="13"/>
    <m/>
    <m/>
    <m/>
    <x v="289"/>
    <s v="MEXICO CROSSINGS THRU NOGALES"/>
    <n v="1190000"/>
    <s v="Truck"/>
    <m/>
    <m/>
    <n v="2022"/>
    <m/>
    <s v="Import"/>
    <m/>
  </r>
  <r>
    <s v="WATERMELONS, SEEDLESS"/>
    <x v="13"/>
    <m/>
    <m/>
    <m/>
    <x v="289"/>
    <s v="MEXICO CROSSINGS THROUGH PHARR, TX"/>
    <n v="270000"/>
    <s v="Truck"/>
    <m/>
    <m/>
    <n v="2022"/>
    <m/>
    <s v="Import"/>
    <m/>
  </r>
  <r>
    <s v="WATERMELONS, SEEDLESS"/>
    <x v="13"/>
    <m/>
    <m/>
    <m/>
    <x v="208"/>
    <s v="MEXICO CROSSINGS THROUGH OTAY MESA"/>
    <n v="50000"/>
    <s v="Truck"/>
    <m/>
    <m/>
    <n v="2022"/>
    <m/>
    <s v="Import"/>
    <m/>
  </r>
  <r>
    <s v="WATERMELONS, SEEDLESS"/>
    <x v="13"/>
    <m/>
    <m/>
    <m/>
    <x v="208"/>
    <s v="MEXICO CROSSINGS THROUGH PROGRESO, TX"/>
    <n v="2970000"/>
    <s v="Truck"/>
    <m/>
    <m/>
    <n v="2022"/>
    <m/>
    <s v="Import"/>
    <m/>
  </r>
  <r>
    <s v="WATERMELONS, SEEDLESS"/>
    <x v="13"/>
    <m/>
    <m/>
    <m/>
    <x v="208"/>
    <s v="MEXICO CROSSINGS THROUGH PHARR, TX"/>
    <n v="80000"/>
    <s v="Truck"/>
    <m/>
    <m/>
    <n v="2022"/>
    <m/>
    <s v="Import"/>
    <m/>
  </r>
  <r>
    <s v="WATERMELONS, SEEDLESS"/>
    <x v="13"/>
    <m/>
    <m/>
    <m/>
    <x v="208"/>
    <s v="MEXICO CROSSINGS THRU NOGALES"/>
    <n v="3640000"/>
    <s v="Truck"/>
    <m/>
    <m/>
    <n v="2022"/>
    <m/>
    <s v="Import"/>
    <m/>
  </r>
  <r>
    <s v="WATERMELONS, SEEDLESS"/>
    <x v="13"/>
    <m/>
    <m/>
    <m/>
    <x v="62"/>
    <s v="MEXICO CROSSINGS THROUGH PHARR, TX"/>
    <n v="170000"/>
    <s v="Truck"/>
    <m/>
    <m/>
    <n v="2022"/>
    <m/>
    <s v="Import"/>
    <m/>
  </r>
  <r>
    <s v="WATERMELONS, SEEDLESS"/>
    <x v="13"/>
    <m/>
    <m/>
    <m/>
    <x v="62"/>
    <s v="MEXICO CROSSINGS THROUGH PROGRESO, TX"/>
    <n v="2050000"/>
    <s v="Truck"/>
    <m/>
    <m/>
    <n v="2022"/>
    <m/>
    <s v="Import"/>
    <m/>
  </r>
  <r>
    <s v="WATERMELONS, SEEDLESS"/>
    <x v="13"/>
    <m/>
    <m/>
    <m/>
    <x v="62"/>
    <s v="MEXICO CROSSINGS THRU NOGALES"/>
    <n v="1590000"/>
    <s v="Truck"/>
    <m/>
    <m/>
    <n v="2022"/>
    <m/>
    <s v="Import"/>
    <m/>
  </r>
  <r>
    <s v="WATERMELONS, SEEDLESS"/>
    <x v="13"/>
    <m/>
    <m/>
    <m/>
    <x v="62"/>
    <s v="MEXICO CROSSINGS THROUGH OTAY MESA"/>
    <n v="100000"/>
    <s v="Truck"/>
    <m/>
    <m/>
    <n v="2022"/>
    <m/>
    <s v="Import"/>
    <m/>
  </r>
  <r>
    <s v="WATERMELONS, SEEDLESS"/>
    <x v="13"/>
    <m/>
    <m/>
    <m/>
    <x v="290"/>
    <s v="MEXICO CROSSINGS THRU NOGALES"/>
    <n v="2930000"/>
    <s v="Truck"/>
    <m/>
    <m/>
    <n v="2022"/>
    <m/>
    <s v="Import"/>
    <m/>
  </r>
  <r>
    <s v="WATERMELONS, SEEDLESS"/>
    <x v="13"/>
    <m/>
    <m/>
    <m/>
    <x v="290"/>
    <s v="MEXICO CROSSINGS THROUGH OTAY MESA"/>
    <n v="130000"/>
    <s v="Truck"/>
    <m/>
    <m/>
    <n v="2022"/>
    <m/>
    <s v="Import"/>
    <m/>
  </r>
  <r>
    <s v="WATERMELONS, SEEDLESS"/>
    <x v="13"/>
    <m/>
    <m/>
    <m/>
    <x v="290"/>
    <s v="MEXICO CROSSINGS THROUGH PROGRESO, TX"/>
    <n v="3840000"/>
    <s v="Truck"/>
    <m/>
    <m/>
    <n v="2022"/>
    <m/>
    <s v="Import"/>
    <m/>
  </r>
  <r>
    <s v="WATERMELONS, SEEDLESS"/>
    <x v="13"/>
    <m/>
    <m/>
    <m/>
    <x v="290"/>
    <s v="MEXICO CROSSINGS THROUGH PHARR, TX"/>
    <n v="210000"/>
    <s v="Truck"/>
    <m/>
    <m/>
    <n v="2022"/>
    <m/>
    <s v="Import"/>
    <m/>
  </r>
  <r>
    <s v="WATERMELONS, SEEDLESS"/>
    <x v="13"/>
    <m/>
    <m/>
    <m/>
    <x v="291"/>
    <s v="MEXICO CROSSINGS THRU NOGALES"/>
    <n v="1890000"/>
    <s v="Truck"/>
    <m/>
    <m/>
    <n v="2022"/>
    <m/>
    <s v="Import"/>
    <m/>
  </r>
  <r>
    <s v="WATERMELONS, SEEDLESS"/>
    <x v="13"/>
    <m/>
    <m/>
    <m/>
    <x v="291"/>
    <s v="MEXICO CROSSINGS THROUGH PROGRESO, TX"/>
    <n v="900000"/>
    <s v="Truck"/>
    <m/>
    <m/>
    <n v="2022"/>
    <m/>
    <s v="Import"/>
    <m/>
  </r>
  <r>
    <s v="WATERMELONS, SEEDLESS"/>
    <x v="13"/>
    <m/>
    <m/>
    <m/>
    <x v="291"/>
    <s v="MEXICO CROSSINGS THROUGH OTAY MESA"/>
    <n v="40000"/>
    <s v="Truck"/>
    <m/>
    <m/>
    <n v="2022"/>
    <m/>
    <s v="Import"/>
    <m/>
  </r>
  <r>
    <s v="WATERMELONS, SEEDLESS"/>
    <x v="13"/>
    <m/>
    <m/>
    <m/>
    <x v="291"/>
    <s v="MEXICO CROSSINGS THROUGH PHARR, TX"/>
    <n v="350000"/>
    <s v="Truck"/>
    <m/>
    <m/>
    <n v="2022"/>
    <m/>
    <s v="Import"/>
    <m/>
  </r>
  <r>
    <s v="WATERMELONS, SEEDLESS"/>
    <x v="13"/>
    <m/>
    <m/>
    <m/>
    <x v="63"/>
    <s v="MEXICO CROSSINGS THROUGH OTAY MESA"/>
    <n v="60000"/>
    <s v="Truck"/>
    <m/>
    <m/>
    <n v="2022"/>
    <m/>
    <s v="Import"/>
    <m/>
  </r>
  <r>
    <s v="WATERMELONS, SEEDLESS"/>
    <x v="13"/>
    <m/>
    <m/>
    <m/>
    <x v="63"/>
    <s v="MEXICO CROSSINGS THROUGH PROGRESO, TX"/>
    <n v="2730000"/>
    <s v="Truck"/>
    <m/>
    <m/>
    <n v="2022"/>
    <m/>
    <s v="Import"/>
    <m/>
  </r>
  <r>
    <s v="WATERMELONS, SEEDLESS"/>
    <x v="13"/>
    <m/>
    <m/>
    <m/>
    <x v="63"/>
    <s v="MEXICO CROSSINGS THRU NOGALES"/>
    <n v="1450000"/>
    <s v="Truck"/>
    <m/>
    <m/>
    <n v="2022"/>
    <m/>
    <s v="Import"/>
    <m/>
  </r>
  <r>
    <s v="WATERMELONS, SEEDLESS"/>
    <x v="13"/>
    <m/>
    <m/>
    <m/>
    <x v="63"/>
    <s v="MEXICO CROSSINGS THROUGH PHARR, TX"/>
    <n v="180000"/>
    <s v="Truck"/>
    <m/>
    <m/>
    <n v="2022"/>
    <m/>
    <s v="Import"/>
    <m/>
  </r>
  <r>
    <s v="WATERMELONS, SEEDLESS"/>
    <x v="13"/>
    <m/>
    <m/>
    <m/>
    <x v="292"/>
    <s v="MEXICO CROSSINGS THRU NOGALES"/>
    <n v="2160000"/>
    <s v="Truck"/>
    <m/>
    <m/>
    <n v="2022"/>
    <m/>
    <s v="Import"/>
    <m/>
  </r>
  <r>
    <s v="WATERMELONS, SEEDLESS"/>
    <x v="13"/>
    <m/>
    <m/>
    <m/>
    <x v="292"/>
    <s v="MEXICO CROSSINGS THROUGH OTAY MESA"/>
    <n v="80000"/>
    <s v="Truck"/>
    <m/>
    <m/>
    <n v="2022"/>
    <m/>
    <s v="Import"/>
    <m/>
  </r>
  <r>
    <s v="WATERMELONS, SEEDLESS"/>
    <x v="13"/>
    <m/>
    <m/>
    <m/>
    <x v="292"/>
    <s v="MEXICO CROSSINGS THROUGH PHARR, TX"/>
    <n v="1540000"/>
    <s v="Truck"/>
    <m/>
    <m/>
    <n v="2022"/>
    <m/>
    <s v="Import"/>
    <m/>
  </r>
  <r>
    <s v="WATERMELONS, SEEDLESS"/>
    <x v="13"/>
    <m/>
    <m/>
    <m/>
    <x v="292"/>
    <s v="MEXICO CROSSINGS THROUGH PROGRESO, TX"/>
    <n v="4180000"/>
    <s v="Truck"/>
    <m/>
    <m/>
    <n v="2022"/>
    <m/>
    <s v="Import"/>
    <m/>
  </r>
  <r>
    <s v="WATERMELONS, SEEDLESS"/>
    <x v="13"/>
    <m/>
    <m/>
    <m/>
    <x v="293"/>
    <s v="MEXICO CROSSINGS THRU NOGALES"/>
    <n v="2130000"/>
    <s v="Truck"/>
    <m/>
    <m/>
    <n v="2022"/>
    <m/>
    <s v="Import"/>
    <m/>
  </r>
  <r>
    <s v="WATERMELONS, SEEDLESS"/>
    <x v="13"/>
    <m/>
    <m/>
    <m/>
    <x v="293"/>
    <s v="MEXICO CROSSINGS THROUGH OTAY MESA"/>
    <n v="70000"/>
    <s v="Truck"/>
    <m/>
    <m/>
    <n v="2022"/>
    <m/>
    <s v="Import"/>
    <m/>
  </r>
  <r>
    <s v="WATERMELONS, SEEDLESS"/>
    <x v="13"/>
    <m/>
    <m/>
    <m/>
    <x v="293"/>
    <s v="MEXICO CROSSINGS THROUGH PROGRESO, TX"/>
    <n v="2280000"/>
    <s v="Truck"/>
    <m/>
    <m/>
    <n v="2022"/>
    <m/>
    <s v="Import"/>
    <m/>
  </r>
  <r>
    <s v="WATERMELONS, SEEDLESS"/>
    <x v="13"/>
    <m/>
    <m/>
    <m/>
    <x v="293"/>
    <s v="MEXICO CROSSINGS THROUGH PHARR, TX"/>
    <n v="450000"/>
    <s v="Truck"/>
    <m/>
    <m/>
    <n v="2022"/>
    <m/>
    <s v="Import"/>
    <m/>
  </r>
  <r>
    <s v="WATERMELONS, SEEDLESS"/>
    <x v="13"/>
    <m/>
    <m/>
    <m/>
    <x v="294"/>
    <s v="MEXICO CROSSINGS THRU NOGALES"/>
    <n v="1870000"/>
    <s v="Truck"/>
    <m/>
    <m/>
    <n v="2022"/>
    <m/>
    <s v="Import"/>
    <m/>
  </r>
  <r>
    <s v="WATERMELONS, SEEDLESS"/>
    <x v="13"/>
    <m/>
    <m/>
    <m/>
    <x v="294"/>
    <s v="MEXICO CROSSINGS THROUGH PHARR, TX"/>
    <n v="270000"/>
    <s v="Truck"/>
    <m/>
    <m/>
    <n v="2022"/>
    <m/>
    <s v="Import"/>
    <m/>
  </r>
  <r>
    <s v="WATERMELONS, SEEDLESS"/>
    <x v="13"/>
    <m/>
    <m/>
    <m/>
    <x v="294"/>
    <s v="MEXICO CROSSINGS THROUGH OTAY MESA"/>
    <n v="40000"/>
    <s v="Truck"/>
    <m/>
    <m/>
    <n v="2022"/>
    <m/>
    <s v="Import"/>
    <m/>
  </r>
  <r>
    <s v="WATERMELONS, SEEDLESS"/>
    <x v="13"/>
    <m/>
    <m/>
    <m/>
    <x v="294"/>
    <s v="MEXICO CROSSINGS THROUGH PROGRESO, TX"/>
    <n v="1590000"/>
    <s v="Truck"/>
    <m/>
    <m/>
    <n v="2022"/>
    <m/>
    <s v="Import"/>
    <m/>
  </r>
  <r>
    <s v="WATERMELONS, SEEDLESS"/>
    <x v="13"/>
    <m/>
    <m/>
    <m/>
    <x v="294"/>
    <s v="MEXICO CROSSINGS THROUGH EL PASO, TX"/>
    <n v="0"/>
    <s v="Truck"/>
    <m/>
    <m/>
    <n v="2022"/>
    <m/>
    <s v="Import"/>
    <m/>
  </r>
  <r>
    <s v="WATERMELONS, SEEDLESS"/>
    <x v="13"/>
    <m/>
    <m/>
    <m/>
    <x v="295"/>
    <s v="MEXICO CROSSINGS THROUGH OTAY MESA"/>
    <n v="230000"/>
    <s v="Truck"/>
    <m/>
    <m/>
    <n v="2022"/>
    <m/>
    <s v="Import"/>
    <m/>
  </r>
  <r>
    <s v="WATERMELONS, SEEDLESS"/>
    <x v="13"/>
    <m/>
    <m/>
    <m/>
    <x v="295"/>
    <s v="MEXICO CROSSINGS THROUGH PROGRESO, TX"/>
    <n v="1470000"/>
    <s v="Truck"/>
    <m/>
    <m/>
    <n v="2022"/>
    <m/>
    <s v="Import"/>
    <m/>
  </r>
  <r>
    <s v="WATERMELONS, SEEDLESS"/>
    <x v="13"/>
    <m/>
    <m/>
    <m/>
    <x v="295"/>
    <s v="MEXICO CROSSINGS THRU NOGALES"/>
    <n v="2440000"/>
    <s v="Truck"/>
    <m/>
    <m/>
    <n v="2022"/>
    <m/>
    <s v="Import"/>
    <m/>
  </r>
  <r>
    <s v="WATERMELONS, SEEDLESS"/>
    <x v="13"/>
    <m/>
    <m/>
    <m/>
    <x v="295"/>
    <s v="IMPORTS THROUGH PANAMA CITY (FLORIDA)"/>
    <n v="40000"/>
    <s v="Boat"/>
    <m/>
    <m/>
    <n v="2022"/>
    <m/>
    <s v="Import"/>
    <m/>
  </r>
  <r>
    <s v="WATERMELONS, SEEDLESS"/>
    <x v="13"/>
    <m/>
    <m/>
    <m/>
    <x v="295"/>
    <s v="MEXICO CROSSINGS THROUGH PHARR, TX"/>
    <n v="100000"/>
    <s v="Truck"/>
    <m/>
    <m/>
    <n v="2022"/>
    <m/>
    <s v="Import"/>
    <m/>
  </r>
  <r>
    <s v="WATERMELONS, SEEDLESS"/>
    <x v="13"/>
    <m/>
    <m/>
    <m/>
    <x v="64"/>
    <s v="MEXICO CROSSINGS THROUGH PHARR, TX"/>
    <n v="120000"/>
    <s v="Truck"/>
    <m/>
    <m/>
    <n v="2022"/>
    <m/>
    <s v="Import"/>
    <s v="added for 01/24/2023 on 01/25/2023"/>
  </r>
  <r>
    <s v="WATERMELONS, SEEDLESS"/>
    <x v="13"/>
    <m/>
    <m/>
    <m/>
    <x v="64"/>
    <s v="MEXICO CROSSINGS THROUGH OTAY MESA"/>
    <n v="230000"/>
    <s v="Truck"/>
    <m/>
    <m/>
    <n v="2022"/>
    <m/>
    <s v="Import"/>
    <s v="added for 01/24/2023 on 01/25/2023"/>
  </r>
  <r>
    <s v="WATERMELONS, SEEDLESS"/>
    <x v="13"/>
    <m/>
    <m/>
    <m/>
    <x v="64"/>
    <s v="MEXICO CROSSINGS THRU NOGALES"/>
    <n v="4200000"/>
    <s v="Truck"/>
    <m/>
    <m/>
    <n v="2022"/>
    <m/>
    <s v="Import"/>
    <s v="added for 01/24/2023 on 01/25/2023"/>
  </r>
  <r>
    <s v="WATERMELONS, SEEDLESS"/>
    <x v="13"/>
    <m/>
    <m/>
    <m/>
    <x v="64"/>
    <s v="MEXICO CROSSINGS THROUGH PROGRESO, TX"/>
    <n v="2180000"/>
    <s v="Truck"/>
    <m/>
    <m/>
    <n v="2022"/>
    <m/>
    <s v="Import"/>
    <s v="added for 01/24/2023 on 01/25/2023"/>
  </r>
  <r>
    <s v="WATERMELONS, SEEDLESS"/>
    <x v="13"/>
    <m/>
    <m/>
    <m/>
    <x v="209"/>
    <s v="MEXICO CROSSINGS THRU NOGALES"/>
    <n v="1400000"/>
    <s v="Truck"/>
    <m/>
    <m/>
    <n v="2022"/>
    <m/>
    <s v="Import"/>
    <m/>
  </r>
  <r>
    <s v="WATERMELONS, SEEDLESS"/>
    <x v="13"/>
    <m/>
    <m/>
    <m/>
    <x v="209"/>
    <s v="MEXICO CROSSINGS THROUGH PROGRESO, TX"/>
    <n v="3280000"/>
    <s v="Truck"/>
    <m/>
    <m/>
    <n v="2022"/>
    <m/>
    <s v="Import"/>
    <m/>
  </r>
  <r>
    <s v="WATERMELONS, SEEDLESS"/>
    <x v="13"/>
    <m/>
    <m/>
    <m/>
    <x v="209"/>
    <s v="MEXICO CROSSINGS THROUGH PHARR, TX"/>
    <n v="130000"/>
    <s v="Truck"/>
    <m/>
    <m/>
    <n v="2022"/>
    <m/>
    <s v="Import"/>
    <m/>
  </r>
  <r>
    <s v="WATERMELONS, SEEDLESS"/>
    <x v="13"/>
    <m/>
    <m/>
    <m/>
    <x v="209"/>
    <s v="IMPORTS THROUGH PANAMA CITY (FLORIDA)"/>
    <n v="40000"/>
    <s v="Boat"/>
    <m/>
    <m/>
    <n v="2022"/>
    <m/>
    <s v="Import"/>
    <m/>
  </r>
  <r>
    <s v="WATERMELONS, SEEDLESS"/>
    <x v="13"/>
    <m/>
    <m/>
    <m/>
    <x v="209"/>
    <s v="MEXICO CROSSINGS THROUGH OTAY MESA"/>
    <n v="30000"/>
    <s v="Truck"/>
    <m/>
    <m/>
    <n v="2022"/>
    <m/>
    <s v="Import"/>
    <m/>
  </r>
  <r>
    <s v="WATERMELONS, SEEDLESS"/>
    <x v="13"/>
    <m/>
    <m/>
    <m/>
    <x v="210"/>
    <s v="MEXICO CROSSINGS THROUGH PHARR, TX"/>
    <n v="1550000"/>
    <s v="Truck"/>
    <m/>
    <m/>
    <n v="2022"/>
    <m/>
    <s v="Import"/>
    <m/>
  </r>
  <r>
    <s v="WATERMELONS, SEEDLESS"/>
    <x v="13"/>
    <m/>
    <m/>
    <m/>
    <x v="210"/>
    <s v="MEXICO CROSSINGS THRU NOGALES"/>
    <n v="3470000"/>
    <s v="Truck"/>
    <m/>
    <m/>
    <n v="2022"/>
    <m/>
    <s v="Import"/>
    <m/>
  </r>
  <r>
    <s v="WATERMELONS, SEEDLESS"/>
    <x v="13"/>
    <m/>
    <m/>
    <m/>
    <x v="210"/>
    <s v="MEXICO CROSSINGS THROUGH PROGRESO, TX"/>
    <n v="3310000"/>
    <s v="Truck"/>
    <m/>
    <m/>
    <n v="2022"/>
    <m/>
    <s v="Import"/>
    <m/>
  </r>
  <r>
    <s v="WATERMELONS, SEEDLESS"/>
    <x v="13"/>
    <m/>
    <m/>
    <m/>
    <x v="210"/>
    <s v="MEXICO CROSSINGS THROUGH OTAY MESA"/>
    <n v="140000"/>
    <s v="Truck"/>
    <m/>
    <m/>
    <n v="2022"/>
    <m/>
    <s v="Import"/>
    <m/>
  </r>
  <r>
    <s v="WATERMELONS, SEEDLESS"/>
    <x v="13"/>
    <m/>
    <m/>
    <m/>
    <x v="211"/>
    <s v="MEXICO CROSSINGS THRU NOGALES"/>
    <n v="1740000"/>
    <s v="Truck"/>
    <m/>
    <m/>
    <n v="2022"/>
    <m/>
    <s v="Import"/>
    <m/>
  </r>
  <r>
    <s v="WATERMELONS, SEEDLESS"/>
    <x v="13"/>
    <m/>
    <m/>
    <m/>
    <x v="211"/>
    <s v="MEXICO CROSSINGS THROUGH PHARR, TX"/>
    <n v="260000"/>
    <s v="Truck"/>
    <m/>
    <m/>
    <n v="2022"/>
    <m/>
    <s v="Import"/>
    <m/>
  </r>
  <r>
    <s v="WATERMELONS, SEEDLESS"/>
    <x v="13"/>
    <m/>
    <m/>
    <m/>
    <x v="211"/>
    <s v="MEXICO CROSSINGS THROUGH OTAY MESA"/>
    <n v="230000"/>
    <s v="Truck"/>
    <m/>
    <m/>
    <n v="2022"/>
    <m/>
    <s v="Import"/>
    <m/>
  </r>
  <r>
    <s v="WATERMELONS, SEEDLESS"/>
    <x v="13"/>
    <m/>
    <m/>
    <m/>
    <x v="211"/>
    <s v="IMPORTS THROUGH PANAMA CITY (FLORIDA)"/>
    <n v="210000"/>
    <s v="Boat"/>
    <m/>
    <m/>
    <n v="2022"/>
    <m/>
    <s v="Import"/>
    <m/>
  </r>
  <r>
    <s v="WATERMELONS, SEEDLESS"/>
    <x v="13"/>
    <m/>
    <m/>
    <m/>
    <x v="211"/>
    <s v="MEXICO CROSSINGS THROUGH PROGRESO, TX"/>
    <n v="560000"/>
    <s v="Truck"/>
    <m/>
    <m/>
    <n v="2022"/>
    <m/>
    <s v="Import"/>
    <m/>
  </r>
  <r>
    <s v="WATERMELONS, SEEDLESS"/>
    <x v="13"/>
    <m/>
    <m/>
    <m/>
    <x v="212"/>
    <s v="MEXICO CROSSINGS THRU NOGALES"/>
    <n v="1590000"/>
    <s v="Truck"/>
    <m/>
    <m/>
    <n v="2022"/>
    <m/>
    <s v="Import"/>
    <m/>
  </r>
  <r>
    <s v="WATERMELONS, SEEDLESS"/>
    <x v="13"/>
    <m/>
    <m/>
    <m/>
    <x v="212"/>
    <s v="MEXICO CROSSINGS THROUGH PROGRESO, TX"/>
    <n v="250000"/>
    <s v="Truck"/>
    <m/>
    <m/>
    <n v="2022"/>
    <m/>
    <s v="Import"/>
    <m/>
  </r>
  <r>
    <s v="WATERMELONS, SEEDLESS"/>
    <x v="13"/>
    <m/>
    <m/>
    <m/>
    <x v="212"/>
    <s v="MEXICO CROSSINGS THROUGH OTAY MESA"/>
    <n v="80000"/>
    <s v="Truck"/>
    <m/>
    <m/>
    <n v="2022"/>
    <m/>
    <s v="Import"/>
    <m/>
  </r>
  <r>
    <s v="WATERMELONS, SEEDLESS"/>
    <x v="13"/>
    <m/>
    <m/>
    <m/>
    <x v="212"/>
    <s v="MEXICO CROSSINGS THROUGH PHARR, TX"/>
    <n v="40000"/>
    <s v="Truck"/>
    <m/>
    <m/>
    <n v="2022"/>
    <m/>
    <s v="Import"/>
    <m/>
  </r>
  <r>
    <s v="WATERMELONS, SEEDLESS"/>
    <x v="13"/>
    <m/>
    <m/>
    <m/>
    <x v="213"/>
    <s v="MEXICO CROSSINGS THROUGH OTAY MESA"/>
    <n v="180000"/>
    <s v="Truck"/>
    <m/>
    <m/>
    <n v="2022"/>
    <m/>
    <s v="Import"/>
    <m/>
  </r>
  <r>
    <s v="WATERMELONS, SEEDLESS"/>
    <x v="13"/>
    <m/>
    <m/>
    <m/>
    <x v="213"/>
    <s v="MEXICO CROSSINGS THROUGH PROGRESO, TX"/>
    <n v="4220000"/>
    <s v="Truck"/>
    <m/>
    <m/>
    <n v="2022"/>
    <m/>
    <s v="Import"/>
    <m/>
  </r>
  <r>
    <s v="WATERMELONS, SEEDLESS"/>
    <x v="13"/>
    <m/>
    <m/>
    <m/>
    <x v="213"/>
    <s v="MEXICO CROSSINGS THROUGH PHARR, TX"/>
    <n v="300000"/>
    <s v="Truck"/>
    <m/>
    <m/>
    <n v="2022"/>
    <m/>
    <s v="Import"/>
    <m/>
  </r>
  <r>
    <s v="WATERMELONS, SEEDLESS"/>
    <x v="13"/>
    <m/>
    <m/>
    <m/>
    <x v="213"/>
    <s v="MEXICO CROSSINGS THRU NOGALES"/>
    <n v="1670000"/>
    <s v="Truck"/>
    <m/>
    <m/>
    <n v="2022"/>
    <m/>
    <s v="Import"/>
    <m/>
  </r>
  <r>
    <s v="WATERMELONS, SEEDLESS"/>
    <x v="13"/>
    <m/>
    <m/>
    <m/>
    <x v="214"/>
    <s v="MEXICO CROSSINGS THROUGH OTAY MESA"/>
    <n v="10000"/>
    <s v="Truck"/>
    <m/>
    <m/>
    <n v="2022"/>
    <m/>
    <s v="Import"/>
    <m/>
  </r>
  <r>
    <s v="WATERMELONS, SEEDLESS"/>
    <x v="13"/>
    <m/>
    <m/>
    <m/>
    <x v="214"/>
    <s v="MEXICO CROSSINGS THROUGH PHARR, TX"/>
    <n v="1710000"/>
    <s v="Truck"/>
    <m/>
    <m/>
    <n v="2022"/>
    <m/>
    <s v="Import"/>
    <m/>
  </r>
  <r>
    <s v="WATERMELONS, SEEDLESS"/>
    <x v="13"/>
    <m/>
    <m/>
    <m/>
    <x v="214"/>
    <s v="MEXICO CROSSINGS THRU NOGALES"/>
    <n v="1850000"/>
    <s v="Truck"/>
    <m/>
    <m/>
    <n v="2022"/>
    <m/>
    <s v="Import"/>
    <m/>
  </r>
  <r>
    <s v="WATERMELONS, SEEDLESS"/>
    <x v="13"/>
    <m/>
    <m/>
    <m/>
    <x v="214"/>
    <s v="MEXICO CROSSINGS THROUGH PROGRESO, TX"/>
    <n v="2480000"/>
    <s v="Truck"/>
    <m/>
    <m/>
    <n v="2022"/>
    <m/>
    <s v="Import"/>
    <m/>
  </r>
  <r>
    <s v="WATERMELONS, SEEDLESS"/>
    <x v="13"/>
    <m/>
    <m/>
    <m/>
    <x v="215"/>
    <s v="MEXICO CROSSINGS THRU NOGALES"/>
    <n v="1140000"/>
    <s v="Truck"/>
    <m/>
    <m/>
    <n v="2022"/>
    <m/>
    <s v="Import"/>
    <m/>
  </r>
  <r>
    <s v="WATERMELONS, SEEDLESS"/>
    <x v="13"/>
    <m/>
    <m/>
    <m/>
    <x v="215"/>
    <s v="IMPORTS THROUGH PANAMA CITY (FLORIDA)"/>
    <n v="80000"/>
    <s v="Boat"/>
    <m/>
    <m/>
    <n v="2022"/>
    <m/>
    <s v="Import"/>
    <m/>
  </r>
  <r>
    <s v="WATERMELONS, SEEDLESS"/>
    <x v="13"/>
    <m/>
    <m/>
    <m/>
    <x v="215"/>
    <s v="MEXICO CROSSINGS THROUGH OTAY MESA"/>
    <n v="130000"/>
    <s v="Truck"/>
    <m/>
    <m/>
    <n v="2022"/>
    <m/>
    <s v="Import"/>
    <m/>
  </r>
  <r>
    <s v="WATERMELONS, SEEDLESS"/>
    <x v="13"/>
    <m/>
    <m/>
    <m/>
    <x v="215"/>
    <s v="MEXICO CROSSINGS THROUGH PROGRESO, TX"/>
    <n v="1900000"/>
    <s v="Truck"/>
    <m/>
    <m/>
    <n v="2022"/>
    <m/>
    <s v="Import"/>
    <m/>
  </r>
  <r>
    <s v="WATERMELONS, SEEDLESS"/>
    <x v="13"/>
    <m/>
    <m/>
    <m/>
    <x v="215"/>
    <s v="MEXICO CROSSINGS THROUGH PHARR, TX"/>
    <n v="140000"/>
    <s v="Truck"/>
    <m/>
    <m/>
    <n v="2022"/>
    <m/>
    <s v="Import"/>
    <m/>
  </r>
  <r>
    <s v="WATERMELONS, SEEDLESS"/>
    <x v="13"/>
    <m/>
    <m/>
    <m/>
    <x v="216"/>
    <s v="MEXICO CROSSINGS THRU NOGALES"/>
    <n v="800000"/>
    <s v="Truck"/>
    <m/>
    <m/>
    <n v="2022"/>
    <m/>
    <s v="Import"/>
    <m/>
  </r>
  <r>
    <s v="WATERMELONS, SEEDLESS"/>
    <x v="13"/>
    <m/>
    <m/>
    <m/>
    <x v="216"/>
    <s v="MEXICO CROSSINGS THROUGH PROGRESO, TX"/>
    <n v="690000"/>
    <s v="Truck"/>
    <m/>
    <m/>
    <n v="2022"/>
    <m/>
    <s v="Import"/>
    <m/>
  </r>
  <r>
    <s v="WATERMELONS, SEEDLESS"/>
    <x v="13"/>
    <m/>
    <m/>
    <m/>
    <x v="216"/>
    <s v="IMPORTS THROUGH PANAMA CITY (FLORIDA)"/>
    <n v="210000"/>
    <s v="Boat"/>
    <m/>
    <m/>
    <n v="2022"/>
    <m/>
    <s v="Import"/>
    <m/>
  </r>
  <r>
    <s v="WATERMELONS, SEEDLESS"/>
    <x v="13"/>
    <m/>
    <m/>
    <m/>
    <x v="216"/>
    <s v="MEXICO CROSSINGS THROUGH OTAY MESA"/>
    <n v="200000"/>
    <s v="Truck"/>
    <m/>
    <m/>
    <n v="2022"/>
    <m/>
    <s v="Import"/>
    <m/>
  </r>
  <r>
    <s v="WATERMELONS, SEEDLESS"/>
    <x v="13"/>
    <m/>
    <m/>
    <m/>
    <x v="216"/>
    <s v="MEXICO CROSSINGS THROUGH PHARR, TX"/>
    <n v="210000"/>
    <s v="Truck"/>
    <m/>
    <m/>
    <n v="2022"/>
    <m/>
    <s v="Import"/>
    <m/>
  </r>
  <r>
    <s v="WATERMELONS, SEEDLESS"/>
    <x v="13"/>
    <m/>
    <m/>
    <m/>
    <x v="65"/>
    <s v="MEXICO CROSSINGS THROUGH PROGRESO, TX"/>
    <n v="940000"/>
    <s v="Truck"/>
    <m/>
    <m/>
    <n v="2022"/>
    <m/>
    <s v="Import"/>
    <m/>
  </r>
  <r>
    <s v="WATERMELONS, SEEDLESS"/>
    <x v="13"/>
    <m/>
    <m/>
    <m/>
    <x v="65"/>
    <s v="MEXICO CROSSINGS THRU NOGALES"/>
    <n v="3310000"/>
    <s v="Truck"/>
    <m/>
    <m/>
    <n v="2022"/>
    <m/>
    <s v="Import"/>
    <m/>
  </r>
  <r>
    <s v="WATERMELONS, SEEDLESS"/>
    <x v="13"/>
    <m/>
    <m/>
    <m/>
    <x v="65"/>
    <s v="MEXICO CROSSINGS THROUGH OTAY MESA"/>
    <n v="200000"/>
    <s v="Truck"/>
    <m/>
    <m/>
    <n v="2022"/>
    <m/>
    <s v="Import"/>
    <m/>
  </r>
  <r>
    <s v="WATERMELONS, SEEDLESS"/>
    <x v="13"/>
    <m/>
    <m/>
    <m/>
    <x v="65"/>
    <s v="MEXICO CROSSINGS THROUGH PHARR, TX"/>
    <n v="40000"/>
    <s v="Truck"/>
    <m/>
    <m/>
    <n v="2022"/>
    <m/>
    <s v="Import"/>
    <m/>
  </r>
  <r>
    <s v="WATERMELONS, SEEDLESS"/>
    <x v="13"/>
    <m/>
    <m/>
    <m/>
    <x v="66"/>
    <s v="MEXICO CROSSINGS THROUGH OTAY MESA"/>
    <n v="90000"/>
    <s v="Truck"/>
    <m/>
    <m/>
    <n v="2022"/>
    <m/>
    <s v="Import"/>
    <m/>
  </r>
  <r>
    <s v="WATERMELONS, SEEDLESS"/>
    <x v="13"/>
    <m/>
    <m/>
    <m/>
    <x v="66"/>
    <s v="MEXICO CROSSINGS THRU NOGALES"/>
    <n v="2210000"/>
    <s v="Truck"/>
    <m/>
    <m/>
    <n v="2022"/>
    <m/>
    <s v="Import"/>
    <m/>
  </r>
  <r>
    <s v="WATERMELONS, SEEDLESS"/>
    <x v="13"/>
    <m/>
    <m/>
    <m/>
    <x v="66"/>
    <s v="MEXICO CROSSINGS THROUGH PHARR, TX"/>
    <n v="570000"/>
    <s v="Truck"/>
    <m/>
    <m/>
    <n v="2022"/>
    <m/>
    <s v="Import"/>
    <m/>
  </r>
  <r>
    <s v="WATERMELONS, SEEDLESS"/>
    <x v="13"/>
    <m/>
    <m/>
    <m/>
    <x v="66"/>
    <s v="MEXICO CROSSINGS THROUGH PROGRESO, TX"/>
    <n v="4820000"/>
    <s v="Truck"/>
    <m/>
    <m/>
    <n v="2022"/>
    <m/>
    <s v="Import"/>
    <m/>
  </r>
  <r>
    <s v="WATERMELONS, SEEDLESS"/>
    <x v="13"/>
    <m/>
    <m/>
    <m/>
    <x v="217"/>
    <s v="MEXICO CROSSINGS THROUGH OTAY MESA"/>
    <n v="130000"/>
    <s v="Truck"/>
    <m/>
    <m/>
    <n v="2022"/>
    <m/>
    <s v="Import"/>
    <m/>
  </r>
  <r>
    <s v="WATERMELONS, SEEDLESS"/>
    <x v="13"/>
    <m/>
    <m/>
    <m/>
    <x v="217"/>
    <s v="MEXICO CROSSINGS THROUGH PHARR, TX"/>
    <n v="920000"/>
    <s v="Truck"/>
    <m/>
    <m/>
    <n v="2022"/>
    <m/>
    <s v="Import"/>
    <m/>
  </r>
  <r>
    <s v="WATERMELONS, SEEDLESS"/>
    <x v="13"/>
    <m/>
    <m/>
    <m/>
    <x v="217"/>
    <s v="MEXICO CROSSINGS THROUGH PROGRESO, TX"/>
    <n v="3030000"/>
    <s v="Truck"/>
    <m/>
    <m/>
    <n v="2022"/>
    <m/>
    <s v="Import"/>
    <m/>
  </r>
  <r>
    <s v="WATERMELONS, SEEDLESS"/>
    <x v="13"/>
    <m/>
    <m/>
    <m/>
    <x v="217"/>
    <s v="IMPORTS THROUGH PANAMA CITY (FLORIDA)"/>
    <n v="250000"/>
    <s v="Boat"/>
    <m/>
    <m/>
    <n v="2022"/>
    <m/>
    <s v="Import"/>
    <m/>
  </r>
  <r>
    <s v="WATERMELONS, SEEDLESS"/>
    <x v="13"/>
    <m/>
    <m/>
    <m/>
    <x v="217"/>
    <s v="MEXICO CROSSINGS THRU NOGALES"/>
    <n v="1700000"/>
    <s v="Truck"/>
    <m/>
    <m/>
    <n v="2022"/>
    <m/>
    <s v="Import"/>
    <m/>
  </r>
  <r>
    <s v="WATERMELONS, SEEDLESS"/>
    <x v="13"/>
    <m/>
    <m/>
    <m/>
    <x v="296"/>
    <s v="IMPORTS THROUGH PANAMA CITY (FLORIDA)"/>
    <n v="40000"/>
    <s v="Boat"/>
    <m/>
    <m/>
    <n v="2022"/>
    <m/>
    <s v="Import"/>
    <m/>
  </r>
  <r>
    <s v="WATERMELONS, SEEDLESS"/>
    <x v="13"/>
    <m/>
    <m/>
    <m/>
    <x v="296"/>
    <s v="MEXICO CROSSINGS THROUGH PROGRESO, TX"/>
    <n v="1710000"/>
    <s v="Truck"/>
    <m/>
    <m/>
    <n v="2022"/>
    <m/>
    <s v="Import"/>
    <m/>
  </r>
  <r>
    <s v="WATERMELONS, SEEDLESS"/>
    <x v="13"/>
    <m/>
    <m/>
    <m/>
    <x v="296"/>
    <s v="MEXICO CROSSINGS THROUGH OTAY MESA"/>
    <n v="130000"/>
    <s v="Truck"/>
    <m/>
    <m/>
    <n v="2022"/>
    <m/>
    <s v="Import"/>
    <m/>
  </r>
  <r>
    <s v="WATERMELONS, SEEDLESS"/>
    <x v="13"/>
    <m/>
    <m/>
    <m/>
    <x v="296"/>
    <s v="MEXICO CROSSINGS THROUGH PHARR, TX"/>
    <n v="130000"/>
    <s v="Truck"/>
    <m/>
    <m/>
    <n v="2022"/>
    <m/>
    <s v="Import"/>
    <m/>
  </r>
  <r>
    <s v="WATERMELONS, SEEDLESS"/>
    <x v="13"/>
    <m/>
    <m/>
    <m/>
    <x v="296"/>
    <s v="MEXICO CROSSINGS THRU NOGALES"/>
    <n v="2450000"/>
    <s v="Truck"/>
    <m/>
    <m/>
    <n v="2022"/>
    <m/>
    <s v="Import"/>
    <m/>
  </r>
  <r>
    <s v="WATERMELONS, SEEDLESS"/>
    <x v="13"/>
    <m/>
    <m/>
    <m/>
    <x v="218"/>
    <s v="MEXICO CROSSINGS THROUGH PHARR, TX"/>
    <n v="60000"/>
    <s v="Truck"/>
    <m/>
    <m/>
    <n v="2022"/>
    <m/>
    <s v="Import"/>
    <m/>
  </r>
  <r>
    <s v="WATERMELONS, SEEDLESS"/>
    <x v="13"/>
    <m/>
    <m/>
    <m/>
    <x v="218"/>
    <s v="MEXICO CROSSINGS THROUGH PROGRESO, TX"/>
    <n v="680000"/>
    <s v="Truck"/>
    <m/>
    <m/>
    <n v="2022"/>
    <m/>
    <s v="Import"/>
    <m/>
  </r>
  <r>
    <s v="WATERMELONS, SEEDLESS"/>
    <x v="13"/>
    <m/>
    <m/>
    <m/>
    <x v="218"/>
    <s v="MEXICO CROSSINGS THROUGH OTAY MESA"/>
    <n v="230000"/>
    <s v="Truck"/>
    <m/>
    <m/>
    <n v="2022"/>
    <m/>
    <s v="Import"/>
    <m/>
  </r>
  <r>
    <s v="WATERMELONS, SEEDLESS"/>
    <x v="13"/>
    <m/>
    <m/>
    <m/>
    <x v="218"/>
    <s v="IMPORTS THROUGH PANAMA CITY (FLORIDA)"/>
    <n v="680000"/>
    <s v="Boat"/>
    <m/>
    <m/>
    <n v="2022"/>
    <m/>
    <s v="Import"/>
    <m/>
  </r>
  <r>
    <s v="WATERMELONS, SEEDLESS"/>
    <x v="13"/>
    <m/>
    <m/>
    <m/>
    <x v="218"/>
    <s v="MEXICO CROSSINGS THRU NOGALES"/>
    <n v="2450000"/>
    <s v="Truck"/>
    <m/>
    <m/>
    <n v="2022"/>
    <m/>
    <s v="Import"/>
    <m/>
  </r>
  <r>
    <s v="WATERMELONS, SEEDLESS"/>
    <x v="13"/>
    <m/>
    <m/>
    <m/>
    <x v="219"/>
    <s v="MEXICO CROSSINGS THROUGH OTAY MESA"/>
    <n v="50000"/>
    <s v="Truck"/>
    <m/>
    <m/>
    <n v="2022"/>
    <m/>
    <s v="Import"/>
    <m/>
  </r>
  <r>
    <s v="WATERMELONS, SEEDLESS"/>
    <x v="13"/>
    <m/>
    <m/>
    <m/>
    <x v="219"/>
    <s v="MEXICO CROSSINGS THROUGH PHARR, TX"/>
    <n v="40000"/>
    <s v="Truck"/>
    <m/>
    <m/>
    <n v="2022"/>
    <m/>
    <s v="Import"/>
    <m/>
  </r>
  <r>
    <s v="WATERMELONS, SEEDLESS"/>
    <x v="13"/>
    <m/>
    <m/>
    <m/>
    <x v="219"/>
    <s v="MEXICO CROSSINGS THROUGH PROGRESO, TX"/>
    <n v="1080000"/>
    <s v="Truck"/>
    <m/>
    <m/>
    <n v="2022"/>
    <m/>
    <s v="Import"/>
    <m/>
  </r>
  <r>
    <s v="WATERMELONS, SEEDLESS"/>
    <x v="13"/>
    <m/>
    <m/>
    <m/>
    <x v="219"/>
    <s v="MEXICO CROSSINGS THRU NOGALES"/>
    <n v="3110000"/>
    <s v="Truck"/>
    <m/>
    <m/>
    <n v="2022"/>
    <m/>
    <s v="Import"/>
    <m/>
  </r>
  <r>
    <s v="WATERMELONS, SEEDLESS"/>
    <x v="13"/>
    <m/>
    <m/>
    <m/>
    <x v="220"/>
    <s v="MEXICO CROSSINGS THROUGH PHARR, TX"/>
    <n v="330000"/>
    <s v="Truck"/>
    <m/>
    <m/>
    <n v="2022"/>
    <m/>
    <s v="Import"/>
    <m/>
  </r>
  <r>
    <s v="WATERMELONS, SEEDLESS"/>
    <x v="13"/>
    <m/>
    <m/>
    <m/>
    <x v="220"/>
    <s v="MEXICO CROSSINGS THROUGH PROGRESO, TX"/>
    <n v="4510000"/>
    <s v="Truck"/>
    <m/>
    <m/>
    <n v="2022"/>
    <m/>
    <s v="Import"/>
    <m/>
  </r>
  <r>
    <s v="WATERMELONS, SEEDLESS"/>
    <x v="13"/>
    <m/>
    <m/>
    <m/>
    <x v="220"/>
    <s v="MEXICO CROSSINGS THRU NOGALES"/>
    <n v="2520000"/>
    <s v="Truck"/>
    <m/>
    <m/>
    <n v="2022"/>
    <m/>
    <s v="Import"/>
    <m/>
  </r>
  <r>
    <s v="WATERMELONS, SEEDLESS"/>
    <x v="13"/>
    <m/>
    <m/>
    <m/>
    <x v="220"/>
    <s v="IMPORTS THROUGH PANAMA CITY (FLORIDA)"/>
    <n v="160000"/>
    <s v="Boat"/>
    <m/>
    <m/>
    <n v="2022"/>
    <m/>
    <s v="Import"/>
    <m/>
  </r>
  <r>
    <s v="WATERMELONS, SEEDLESS"/>
    <x v="13"/>
    <m/>
    <m/>
    <m/>
    <x v="220"/>
    <s v="MEXICO CROSSINGS THROUGH OTAY MESA"/>
    <n v="90000"/>
    <s v="Truck"/>
    <m/>
    <m/>
    <n v="2022"/>
    <m/>
    <s v="Import"/>
    <m/>
  </r>
  <r>
    <s v="WATERMELONS, SEEDLESS"/>
    <x v="13"/>
    <m/>
    <m/>
    <m/>
    <x v="221"/>
    <s v="MEXICO CROSSINGS THRU NOGALES"/>
    <n v="2540000"/>
    <s v="Truck"/>
    <m/>
    <m/>
    <n v="2022"/>
    <m/>
    <s v="Import"/>
    <m/>
  </r>
  <r>
    <s v="WATERMELONS, SEEDLESS"/>
    <x v="13"/>
    <m/>
    <m/>
    <m/>
    <x v="221"/>
    <s v="IMPORTS THROUGH PANAMA CITY (FLORIDA)"/>
    <n v="360000"/>
    <s v="Boat"/>
    <m/>
    <m/>
    <n v="2022"/>
    <m/>
    <s v="Import"/>
    <m/>
  </r>
  <r>
    <s v="WATERMELONS, SEEDLESS"/>
    <x v="13"/>
    <m/>
    <m/>
    <m/>
    <x v="221"/>
    <s v="MEXICO CROSSINGS THROUGH PHARR, TX"/>
    <n v="1260000"/>
    <s v="Truck"/>
    <m/>
    <m/>
    <n v="2022"/>
    <m/>
    <s v="Import"/>
    <m/>
  </r>
  <r>
    <s v="WATERMELONS, SEEDLESS"/>
    <x v="13"/>
    <m/>
    <m/>
    <m/>
    <x v="221"/>
    <s v="MEXICO CROSSINGS THROUGH PROGRESO, TX"/>
    <n v="2830000"/>
    <s v="Truck"/>
    <m/>
    <m/>
    <n v="2022"/>
    <m/>
    <s v="Import"/>
    <m/>
  </r>
  <r>
    <s v="WATERMELONS, SEEDLESS"/>
    <x v="13"/>
    <m/>
    <m/>
    <m/>
    <x v="221"/>
    <s v="MEXICO CROSSINGS THROUGH OTAY MESA"/>
    <n v="80000"/>
    <s v="Truck"/>
    <m/>
    <m/>
    <n v="2022"/>
    <m/>
    <s v="Import"/>
    <m/>
  </r>
  <r>
    <s v="WATERMELONS, SEEDLESS"/>
    <x v="13"/>
    <m/>
    <m/>
    <m/>
    <x v="222"/>
    <s v="MEXICO CROSSINGS THROUGH OTAY MESA"/>
    <n v="90000"/>
    <s v="Truck"/>
    <m/>
    <m/>
    <n v="2022"/>
    <m/>
    <s v="Import"/>
    <m/>
  </r>
  <r>
    <s v="WATERMELONS, SEEDLESS"/>
    <x v="13"/>
    <m/>
    <m/>
    <m/>
    <x v="222"/>
    <s v="MEXICO CROSSINGS THROUGH PROGRESO, TX"/>
    <n v="630000"/>
    <s v="Truck"/>
    <m/>
    <m/>
    <n v="2022"/>
    <m/>
    <s v="Import"/>
    <m/>
  </r>
  <r>
    <s v="WATERMELONS, SEEDLESS"/>
    <x v="13"/>
    <m/>
    <m/>
    <m/>
    <x v="222"/>
    <s v="MEXICO CROSSINGS THROUGH PHARR, TX"/>
    <n v="240000"/>
    <s v="Truck"/>
    <m/>
    <m/>
    <n v="2022"/>
    <m/>
    <s v="Import"/>
    <m/>
  </r>
  <r>
    <s v="WATERMELONS, SEEDLESS"/>
    <x v="13"/>
    <m/>
    <m/>
    <m/>
    <x v="222"/>
    <s v="IMPORTS THROUGH PANAMA CITY (FLORIDA)"/>
    <n v="170000"/>
    <s v="Boat"/>
    <m/>
    <m/>
    <n v="2022"/>
    <m/>
    <s v="Import"/>
    <m/>
  </r>
  <r>
    <s v="WATERMELONS, SEEDLESS"/>
    <x v="13"/>
    <m/>
    <m/>
    <m/>
    <x v="222"/>
    <s v="MEXICO CROSSINGS THRU NOGALES"/>
    <n v="2550000"/>
    <s v="Truck"/>
    <m/>
    <m/>
    <n v="2022"/>
    <m/>
    <s v="Import"/>
    <m/>
  </r>
  <r>
    <s v="WATERMELONS, SEEDLESS"/>
    <x v="13"/>
    <m/>
    <m/>
    <m/>
    <x v="223"/>
    <s v="MEXICO CROSSINGS THROUGH PROGRESO, TX"/>
    <n v="440000"/>
    <s v="Truck"/>
    <m/>
    <m/>
    <n v="2022"/>
    <m/>
    <s v="Import"/>
    <m/>
  </r>
  <r>
    <s v="WATERMELONS, SEEDLESS"/>
    <x v="13"/>
    <m/>
    <m/>
    <m/>
    <x v="223"/>
    <s v="MEXICO CROSSINGS THRU NOGALES"/>
    <n v="2760000"/>
    <s v="Truck"/>
    <m/>
    <m/>
    <n v="2022"/>
    <m/>
    <s v="Import"/>
    <m/>
  </r>
  <r>
    <s v="WATERMELONS, SEEDLESS"/>
    <x v="13"/>
    <m/>
    <m/>
    <m/>
    <x v="223"/>
    <s v="IMPORTS THROUGH PANAMA CITY (FLORIDA)"/>
    <n v="410000"/>
    <s v="Boat"/>
    <m/>
    <m/>
    <n v="2022"/>
    <m/>
    <s v="Import"/>
    <m/>
  </r>
  <r>
    <s v="WATERMELONS, SEEDLESS"/>
    <x v="13"/>
    <m/>
    <m/>
    <m/>
    <x v="223"/>
    <s v="MEXICO CROSSINGS THROUGH PHARR, TX"/>
    <n v="250000"/>
    <s v="Truck"/>
    <m/>
    <m/>
    <n v="2022"/>
    <m/>
    <s v="Import"/>
    <m/>
  </r>
  <r>
    <s v="WATERMELONS, SEEDLESS"/>
    <x v="13"/>
    <m/>
    <m/>
    <m/>
    <x v="223"/>
    <s v="MEXICO CROSSINGS THROUGH OTAY MESA"/>
    <n v="130000"/>
    <s v="Truck"/>
    <m/>
    <m/>
    <n v="2022"/>
    <m/>
    <s v="Import"/>
    <m/>
  </r>
  <r>
    <s v="WATERMELONS, SEEDLESS"/>
    <x v="13"/>
    <m/>
    <m/>
    <m/>
    <x v="67"/>
    <s v="MEXICO CROSSINGS THRU NOGALES"/>
    <n v="2970000"/>
    <s v="Truck"/>
    <m/>
    <m/>
    <n v="2022"/>
    <m/>
    <s v="Import"/>
    <s v="added for 02/21/2023 on 02/22/2023"/>
  </r>
  <r>
    <s v="WATERMELONS, SEEDLESS"/>
    <x v="13"/>
    <m/>
    <m/>
    <m/>
    <x v="67"/>
    <s v="MEXICO CROSSINGS THROUGH PHARR, TX"/>
    <n v="440000"/>
    <s v="Truck"/>
    <m/>
    <m/>
    <n v="2022"/>
    <m/>
    <s v="Import"/>
    <s v="added for 02/21/2023 on 02/22/2023"/>
  </r>
  <r>
    <s v="WATERMELONS, SEEDLESS"/>
    <x v="13"/>
    <m/>
    <m/>
    <m/>
    <x v="67"/>
    <s v="MEXICO CROSSINGS THROUGH OTAY MESA"/>
    <n v="20000"/>
    <s v="Truck"/>
    <m/>
    <m/>
    <n v="2022"/>
    <m/>
    <s v="Import"/>
    <s v="added for 02/21/2023 on 02/22/2023"/>
  </r>
  <r>
    <s v="WATERMELONS, SEEDLESS"/>
    <x v="13"/>
    <m/>
    <m/>
    <m/>
    <x v="67"/>
    <s v="MEXICO CROSSINGS THROUGH PROGRESO, TX"/>
    <n v="4210000"/>
    <s v="Truck"/>
    <m/>
    <m/>
    <n v="2022"/>
    <m/>
    <s v="Import"/>
    <s v="added for 02/21/2023 on 02/22/2023"/>
  </r>
  <r>
    <s v="WATERMELONS, SEEDLESS"/>
    <x v="13"/>
    <m/>
    <m/>
    <m/>
    <x v="67"/>
    <s v="IMPORTS THROUGH PANAMA CITY (FLORIDA)"/>
    <n v="40000"/>
    <s v="Boat"/>
    <m/>
    <m/>
    <n v="2022"/>
    <m/>
    <s v="Import"/>
    <m/>
  </r>
  <r>
    <s v="WATERMELONS, SEEDLESS"/>
    <x v="13"/>
    <m/>
    <m/>
    <m/>
    <x v="224"/>
    <s v="MEXICO CROSSINGS THROUGH PHARR, TX"/>
    <n v="130000"/>
    <s v="Truck"/>
    <m/>
    <m/>
    <n v="2022"/>
    <m/>
    <s v="Import"/>
    <m/>
  </r>
  <r>
    <s v="WATERMELONS, SEEDLESS"/>
    <x v="13"/>
    <m/>
    <m/>
    <m/>
    <x v="224"/>
    <s v="MEXICO CROSSINGS THRU NOGALES"/>
    <n v="2920000"/>
    <s v="Truck"/>
    <m/>
    <m/>
    <n v="2022"/>
    <m/>
    <s v="Import"/>
    <m/>
  </r>
  <r>
    <s v="WATERMELONS, SEEDLESS"/>
    <x v="13"/>
    <m/>
    <m/>
    <m/>
    <x v="224"/>
    <s v="IMPORTS THROUGH PANAMA CITY (FLORIDA)"/>
    <n v="360000"/>
    <s v="Boat"/>
    <m/>
    <m/>
    <n v="2022"/>
    <m/>
    <s v="Import"/>
    <m/>
  </r>
  <r>
    <s v="WATERMELONS, SEEDLESS"/>
    <x v="13"/>
    <m/>
    <m/>
    <m/>
    <x v="224"/>
    <s v="MEXICO CROSSINGS THROUGH PROGRESO, TX"/>
    <n v="1890000"/>
    <s v="Truck"/>
    <m/>
    <m/>
    <n v="2022"/>
    <m/>
    <s v="Import"/>
    <m/>
  </r>
  <r>
    <s v="WATERMELONS, SEEDLESS"/>
    <x v="13"/>
    <m/>
    <m/>
    <m/>
    <x v="224"/>
    <s v="MEXICO CROSSINGS THROUGH OTAY MESA"/>
    <n v="20000"/>
    <s v="Truck"/>
    <m/>
    <m/>
    <n v="2022"/>
    <m/>
    <s v="Import"/>
    <m/>
  </r>
  <r>
    <s v="WATERMELONS, SEEDLESS"/>
    <x v="13"/>
    <m/>
    <m/>
    <m/>
    <x v="297"/>
    <s v="MEXICO CROSSINGS THROUGH PHARR, TX"/>
    <n v="480000"/>
    <s v="Truck"/>
    <m/>
    <m/>
    <n v="2022"/>
    <m/>
    <s v="Import"/>
    <m/>
  </r>
  <r>
    <s v="WATERMELONS, SEEDLESS"/>
    <x v="13"/>
    <m/>
    <m/>
    <m/>
    <x v="297"/>
    <s v="MEXICO CROSSINGS THROUGH PROGRESO, TX"/>
    <n v="1210000"/>
    <s v="Truck"/>
    <m/>
    <m/>
    <n v="2022"/>
    <m/>
    <s v="Import"/>
    <m/>
  </r>
  <r>
    <s v="WATERMELONS, SEEDLESS"/>
    <x v="13"/>
    <m/>
    <m/>
    <m/>
    <x v="297"/>
    <s v="MEXICO CROSSINGS THROUGH OTAY MESA"/>
    <n v="50000"/>
    <s v="Truck"/>
    <m/>
    <m/>
    <n v="2022"/>
    <m/>
    <s v="Import"/>
    <m/>
  </r>
  <r>
    <s v="WATERMELONS, SEEDLESS"/>
    <x v="13"/>
    <m/>
    <m/>
    <m/>
    <x v="297"/>
    <s v="MEXICO CROSSINGS THRU NOGALES"/>
    <n v="2650000"/>
    <s v="Truck"/>
    <m/>
    <m/>
    <n v="2022"/>
    <m/>
    <s v="Import"/>
    <m/>
  </r>
  <r>
    <s v="WATERMELONS, SEEDLESS"/>
    <x v="13"/>
    <m/>
    <m/>
    <m/>
    <x v="297"/>
    <s v="IMPORTS THROUGH PANAMA CITY (FLORIDA)"/>
    <n v="350000"/>
    <s v="Boat"/>
    <m/>
    <m/>
    <n v="2022"/>
    <m/>
    <s v="Import"/>
    <m/>
  </r>
  <r>
    <s v="WATERMELONS, SEEDLESS"/>
    <x v="13"/>
    <m/>
    <m/>
    <m/>
    <x v="298"/>
    <s v="MEXICO CROSSINGS THROUGH PROGRESO, TX"/>
    <n v="960000"/>
    <s v="Truck"/>
    <m/>
    <m/>
    <n v="2022"/>
    <m/>
    <s v="Import"/>
    <m/>
  </r>
  <r>
    <s v="WATERMELONS, SEEDLESS"/>
    <x v="13"/>
    <m/>
    <m/>
    <m/>
    <x v="298"/>
    <s v="MEXICO CROSSINGS THROUGH PHARR, TX"/>
    <n v="90000"/>
    <s v="Truck"/>
    <m/>
    <m/>
    <n v="2022"/>
    <m/>
    <s v="Import"/>
    <m/>
  </r>
  <r>
    <s v="WATERMELONS, SEEDLESS"/>
    <x v="13"/>
    <m/>
    <m/>
    <m/>
    <x v="298"/>
    <s v="IMPORTS THROUGH PANAMA CITY (FLORIDA)"/>
    <n v="390000"/>
    <s v="Boat"/>
    <m/>
    <m/>
    <n v="2022"/>
    <m/>
    <s v="Import"/>
    <m/>
  </r>
  <r>
    <s v="WATERMELONS, SEEDLESS"/>
    <x v="13"/>
    <m/>
    <m/>
    <m/>
    <x v="298"/>
    <s v="MEXICO CROSSINGS THRU NOGALES"/>
    <n v="2260000"/>
    <s v="Truck"/>
    <m/>
    <m/>
    <n v="2022"/>
    <m/>
    <s v="Import"/>
    <m/>
  </r>
  <r>
    <s v="WATERMELONS, SEEDLESS"/>
    <x v="13"/>
    <m/>
    <m/>
    <m/>
    <x v="298"/>
    <s v="MEXICO CROSSINGS THROUGH OTAY MESA"/>
    <n v="120000"/>
    <s v="Truck"/>
    <m/>
    <m/>
    <n v="2022"/>
    <m/>
    <s v="Import"/>
    <m/>
  </r>
  <r>
    <s v="WATERMELONS, SEEDLESS"/>
    <x v="13"/>
    <m/>
    <m/>
    <m/>
    <x v="225"/>
    <s v="IMPORTS THROUGH PANAMA CITY (FLORIDA)"/>
    <n v="40000"/>
    <s v="Boat"/>
    <m/>
    <m/>
    <n v="2022"/>
    <m/>
    <s v="Import"/>
    <m/>
  </r>
  <r>
    <s v="WATERMELONS, SEEDLESS"/>
    <x v="13"/>
    <m/>
    <m/>
    <m/>
    <x v="225"/>
    <s v="MEXICO CROSSINGS THROUGH OTAY MESA"/>
    <n v="120000"/>
    <s v="Truck"/>
    <m/>
    <m/>
    <n v="2022"/>
    <m/>
    <s v="Import"/>
    <m/>
  </r>
  <r>
    <s v="WATERMELONS, SEEDLESS"/>
    <x v="13"/>
    <m/>
    <m/>
    <m/>
    <x v="225"/>
    <s v="MEXICO CROSSINGS THROUGH PHARR, TX"/>
    <n v="30000"/>
    <s v="Truck"/>
    <m/>
    <m/>
    <n v="2022"/>
    <m/>
    <s v="Import"/>
    <m/>
  </r>
  <r>
    <s v="WATERMELONS, SEEDLESS"/>
    <x v="13"/>
    <m/>
    <m/>
    <m/>
    <x v="225"/>
    <s v="MEXICO CROSSINGS THROUGH PROGRESO, TX"/>
    <n v="580000"/>
    <s v="Truck"/>
    <m/>
    <m/>
    <n v="2022"/>
    <m/>
    <s v="Import"/>
    <m/>
  </r>
  <r>
    <s v="WATERMELONS, SEEDLESS"/>
    <x v="13"/>
    <m/>
    <m/>
    <m/>
    <x v="225"/>
    <s v="MEXICO CROSSINGS THRU NOGALES"/>
    <n v="2220000"/>
    <s v="Truck"/>
    <m/>
    <m/>
    <n v="2022"/>
    <m/>
    <s v="Import"/>
    <m/>
  </r>
  <r>
    <s v="WATERMELONS, SEEDLESS"/>
    <x v="13"/>
    <m/>
    <m/>
    <m/>
    <x v="68"/>
    <s v="MEXICO CROSSINGS THRU NOGALES"/>
    <n v="3090000"/>
    <s v="Truck"/>
    <m/>
    <m/>
    <n v="2022"/>
    <m/>
    <s v="Import"/>
    <m/>
  </r>
  <r>
    <s v="WATERMELONS, SEEDLESS"/>
    <x v="13"/>
    <m/>
    <m/>
    <m/>
    <x v="68"/>
    <s v="MEXICO CROSSINGS THROUGH OTAY MESA"/>
    <n v="50000"/>
    <s v="Truck"/>
    <m/>
    <m/>
    <n v="2022"/>
    <m/>
    <s v="Import"/>
    <m/>
  </r>
  <r>
    <s v="WATERMELONS, SEEDLESS"/>
    <x v="13"/>
    <m/>
    <m/>
    <m/>
    <x v="68"/>
    <s v="MEXICO CROSSINGS THROUGH PROGRESO, TX"/>
    <n v="3330000"/>
    <s v="Truck"/>
    <m/>
    <m/>
    <n v="2022"/>
    <m/>
    <s v="Import"/>
    <m/>
  </r>
  <r>
    <s v="WATERMELONS, SEEDLESS"/>
    <x v="13"/>
    <m/>
    <m/>
    <m/>
    <x v="68"/>
    <s v="MEXICO CROSSINGS THROUGH PHARR, TX"/>
    <n v="480000"/>
    <s v="Truck"/>
    <m/>
    <m/>
    <n v="2022"/>
    <m/>
    <s v="Import"/>
    <m/>
  </r>
  <r>
    <s v="WATERMELONS, SEEDLESS"/>
    <x v="13"/>
    <m/>
    <m/>
    <m/>
    <x v="68"/>
    <s v="IMPORTS THROUGH PANAMA CITY (FLORIDA)"/>
    <n v="190000"/>
    <s v="Boat"/>
    <m/>
    <m/>
    <n v="2022"/>
    <m/>
    <s v="Import"/>
    <m/>
  </r>
  <r>
    <s v="WATERMELONS, SEEDLESS"/>
    <x v="13"/>
    <m/>
    <m/>
    <m/>
    <x v="226"/>
    <s v="MEXICO CROSSINGS THRU NOGALES"/>
    <n v="1340000"/>
    <s v="Truck"/>
    <m/>
    <m/>
    <n v="2022"/>
    <m/>
    <s v="Import"/>
    <m/>
  </r>
  <r>
    <s v="WATERMELONS, SEEDLESS"/>
    <x v="13"/>
    <m/>
    <m/>
    <m/>
    <x v="226"/>
    <s v="MEXICO CROSSINGS THROUGH OTAY MESA"/>
    <n v="20000"/>
    <s v="Truck"/>
    <m/>
    <m/>
    <n v="2022"/>
    <m/>
    <s v="Import"/>
    <m/>
  </r>
  <r>
    <s v="WATERMELONS, SEEDLESS"/>
    <x v="13"/>
    <m/>
    <m/>
    <m/>
    <x v="226"/>
    <s v="IMPORTS THROUGH PANAMA CITY (FLORIDA)"/>
    <n v="720000"/>
    <s v="Boat"/>
    <m/>
    <m/>
    <n v="2022"/>
    <m/>
    <s v="Import"/>
    <m/>
  </r>
  <r>
    <s v="WATERMELONS, SEEDLESS"/>
    <x v="13"/>
    <m/>
    <m/>
    <m/>
    <x v="226"/>
    <s v="MEXICO CROSSINGS THROUGH PHARR, TX"/>
    <n v="220000"/>
    <s v="Truck"/>
    <m/>
    <m/>
    <n v="2022"/>
    <m/>
    <s v="Import"/>
    <m/>
  </r>
  <r>
    <s v="WATERMELONS, SEEDLESS"/>
    <x v="13"/>
    <m/>
    <m/>
    <m/>
    <x v="226"/>
    <s v="MEXICO CROSSINGS THROUGH PROGRESO, TX"/>
    <n v="2290000"/>
    <s v="Truck"/>
    <m/>
    <m/>
    <n v="2022"/>
    <m/>
    <s v="Import"/>
    <m/>
  </r>
  <r>
    <s v="WATERMELONS, SEEDLESS"/>
    <x v="13"/>
    <m/>
    <m/>
    <m/>
    <x v="227"/>
    <s v="MEXICO CROSSINGS THROUGH PROGRESO, TX"/>
    <n v="2270000"/>
    <s v="Truck"/>
    <m/>
    <m/>
    <n v="2022"/>
    <m/>
    <s v="Import"/>
    <m/>
  </r>
  <r>
    <s v="WATERMELONS, SEEDLESS"/>
    <x v="13"/>
    <m/>
    <m/>
    <m/>
    <x v="227"/>
    <s v="MEXICO CROSSINGS THROUGH PHARR, TX"/>
    <n v="840000"/>
    <s v="Truck"/>
    <m/>
    <m/>
    <n v="2022"/>
    <m/>
    <s v="Import"/>
    <m/>
  </r>
  <r>
    <s v="WATERMELONS, SEEDLESS"/>
    <x v="13"/>
    <m/>
    <m/>
    <m/>
    <x v="227"/>
    <s v="MEXICO CROSSINGS THROUGH OTAY MESA"/>
    <n v="70000"/>
    <s v="Truck"/>
    <m/>
    <m/>
    <n v="2022"/>
    <m/>
    <s v="Import"/>
    <m/>
  </r>
  <r>
    <s v="WATERMELONS, SEEDLESS"/>
    <x v="13"/>
    <m/>
    <m/>
    <m/>
    <x v="227"/>
    <s v="IMPORTS THROUGH PANAMA CITY (FLORIDA)"/>
    <n v="270000"/>
    <s v="Boat"/>
    <m/>
    <m/>
    <n v="2022"/>
    <m/>
    <s v="Import"/>
    <m/>
  </r>
  <r>
    <s v="WATERMELONS, SEEDLESS"/>
    <x v="13"/>
    <m/>
    <m/>
    <m/>
    <x v="227"/>
    <s v="MEXICO CROSSINGS THRU NOGALES"/>
    <n v="2750000"/>
    <s v="Truck"/>
    <m/>
    <m/>
    <n v="2022"/>
    <m/>
    <s v="Import"/>
    <m/>
  </r>
  <r>
    <s v="WATERMELONS, SEEDLESS"/>
    <x v="13"/>
    <m/>
    <m/>
    <m/>
    <x v="228"/>
    <s v="MEXICO CROSSINGS THRU NOGALES"/>
    <n v="1990000"/>
    <s v="Truck"/>
    <m/>
    <m/>
    <n v="2022"/>
    <m/>
    <s v="Import"/>
    <m/>
  </r>
  <r>
    <s v="WATERMELONS, SEEDLESS"/>
    <x v="13"/>
    <m/>
    <m/>
    <m/>
    <x v="228"/>
    <s v="MEXICO CROSSINGS THROUGH OTAY MESA"/>
    <n v="110000"/>
    <s v="Truck"/>
    <m/>
    <m/>
    <n v="2022"/>
    <m/>
    <s v="Import"/>
    <m/>
  </r>
  <r>
    <s v="WATERMELONS, SEEDLESS"/>
    <x v="13"/>
    <m/>
    <m/>
    <m/>
    <x v="228"/>
    <s v="MEXICO CROSSINGS THROUGH PROGRESO, TX"/>
    <n v="510000"/>
    <s v="Truck"/>
    <m/>
    <m/>
    <n v="2022"/>
    <m/>
    <s v="Import"/>
    <m/>
  </r>
  <r>
    <s v="WATERMELONS, SEEDLESS"/>
    <x v="13"/>
    <m/>
    <m/>
    <m/>
    <x v="228"/>
    <s v="MEXICO CROSSINGS THROUGH PHARR, TX"/>
    <n v="790000"/>
    <s v="Truck"/>
    <m/>
    <m/>
    <n v="2022"/>
    <m/>
    <s v="Import"/>
    <m/>
  </r>
  <r>
    <s v="WATERMELONS, SEEDLESS"/>
    <x v="13"/>
    <m/>
    <m/>
    <m/>
    <x v="228"/>
    <s v="IMPORTS THROUGH PANAMA CITY (FLORIDA)"/>
    <n v="420000"/>
    <s v="Boat"/>
    <m/>
    <m/>
    <n v="2022"/>
    <m/>
    <s v="Import"/>
    <m/>
  </r>
  <r>
    <s v="WATERMELONS, SEEDLESS"/>
    <x v="13"/>
    <m/>
    <m/>
    <m/>
    <x v="317"/>
    <s v="MEXICO CROSSINGS THRU NOGALES"/>
    <n v="0"/>
    <s v="Truck"/>
    <m/>
    <m/>
    <n v="2022"/>
    <m/>
    <s v="Import"/>
    <m/>
  </r>
  <r>
    <s v="WATERMELONS, SEEDLESS"/>
    <x v="13"/>
    <m/>
    <m/>
    <m/>
    <x v="69"/>
    <s v="MEXICO CROSSINGS THRU NOGALES"/>
    <n v="1640000"/>
    <s v="Truck"/>
    <m/>
    <m/>
    <n v="2022"/>
    <m/>
    <s v="Import"/>
    <m/>
  </r>
  <r>
    <s v="WATERMELONS, SEEDLESS"/>
    <x v="13"/>
    <m/>
    <m/>
    <m/>
    <x v="69"/>
    <s v="IMPORTS THROUGH PANAMA CITY (FLORIDA)"/>
    <n v="120000"/>
    <s v="Boat"/>
    <m/>
    <m/>
    <n v="2022"/>
    <m/>
    <s v="Import"/>
    <m/>
  </r>
  <r>
    <s v="WATERMELONS, SEEDLESS"/>
    <x v="13"/>
    <m/>
    <m/>
    <m/>
    <x v="69"/>
    <s v="MEXICO CROSSINGS THROUGH PHARR, TX"/>
    <n v="190000"/>
    <s v="Truck"/>
    <m/>
    <m/>
    <n v="2022"/>
    <m/>
    <s v="Import"/>
    <m/>
  </r>
  <r>
    <s v="WATERMELONS, SEEDLESS"/>
    <x v="13"/>
    <m/>
    <m/>
    <m/>
    <x v="69"/>
    <s v="MEXICO CROSSINGS THROUGH OTAY MESA"/>
    <n v="90000"/>
    <s v="Truck"/>
    <m/>
    <m/>
    <n v="2022"/>
    <m/>
    <s v="Import"/>
    <m/>
  </r>
  <r>
    <s v="WATERMELONS, SEEDLESS"/>
    <x v="13"/>
    <m/>
    <m/>
    <m/>
    <x v="69"/>
    <s v="MEXICO CROSSINGS THROUGH PROGRESO, TX"/>
    <n v="470000"/>
    <s v="Truck"/>
    <m/>
    <m/>
    <n v="2022"/>
    <m/>
    <s v="Import"/>
    <m/>
  </r>
  <r>
    <s v="WATERMELONS, SEEDLESS"/>
    <x v="13"/>
    <m/>
    <m/>
    <m/>
    <x v="299"/>
    <s v="MEXICO CROSSINGS THROUGH PROGRESO, TX"/>
    <n v="3800000"/>
    <s v="Truck"/>
    <m/>
    <m/>
    <n v="2022"/>
    <m/>
    <s v="Import"/>
    <m/>
  </r>
  <r>
    <s v="WATERMELONS, SEEDLESS"/>
    <x v="13"/>
    <m/>
    <m/>
    <m/>
    <x v="299"/>
    <s v="MEXICO CROSSINGS THROUGH OTAY MESA"/>
    <n v="160000"/>
    <s v="Truck"/>
    <m/>
    <m/>
    <n v="2022"/>
    <m/>
    <s v="Import"/>
    <m/>
  </r>
  <r>
    <s v="WATERMELONS, SEEDLESS"/>
    <x v="13"/>
    <m/>
    <m/>
    <m/>
    <x v="299"/>
    <s v="MEXICO CROSSINGS THROUGH PHARR, TX"/>
    <n v="350000"/>
    <s v="Truck"/>
    <m/>
    <m/>
    <n v="2022"/>
    <m/>
    <s v="Import"/>
    <m/>
  </r>
  <r>
    <s v="WATERMELONS, SEEDLESS"/>
    <x v="13"/>
    <m/>
    <m/>
    <m/>
    <x v="299"/>
    <s v="MEXICO CROSSINGS THRU NOGALES"/>
    <n v="1910000"/>
    <s v="Truck"/>
    <m/>
    <m/>
    <n v="2022"/>
    <m/>
    <s v="Import"/>
    <m/>
  </r>
  <r>
    <s v="WATERMELONS, SEEDLESS"/>
    <x v="13"/>
    <m/>
    <m/>
    <m/>
    <x v="299"/>
    <s v="IMPORTS THROUGH PANAMA CITY (FLORIDA)"/>
    <n v="310000"/>
    <s v="Boat"/>
    <m/>
    <m/>
    <n v="2022"/>
    <m/>
    <s v="Import"/>
    <m/>
  </r>
  <r>
    <s v="WATERMELONS, SEEDLESS"/>
    <x v="13"/>
    <m/>
    <m/>
    <m/>
    <x v="156"/>
    <s v="MEXICO CROSSINGS THROUGH OTAY MESA"/>
    <n v="90000"/>
    <s v="Truck"/>
    <m/>
    <m/>
    <n v="2022"/>
    <m/>
    <s v="Import"/>
    <m/>
  </r>
  <r>
    <s v="WATERMELONS, SEEDLESS"/>
    <x v="13"/>
    <m/>
    <m/>
    <m/>
    <x v="156"/>
    <s v="MEXICO CROSSINGS THROUGH EL PASO, TX"/>
    <n v="10000"/>
    <s v="Truck"/>
    <m/>
    <m/>
    <n v="2022"/>
    <m/>
    <s v="Import"/>
    <m/>
  </r>
  <r>
    <s v="WATERMELONS, SEEDLESS"/>
    <x v="13"/>
    <m/>
    <m/>
    <m/>
    <x v="156"/>
    <s v="MEXICO CROSSINGS THROUGH PHARR, TX"/>
    <n v="2010000"/>
    <s v="Truck"/>
    <m/>
    <m/>
    <n v="2022"/>
    <m/>
    <s v="Import"/>
    <m/>
  </r>
  <r>
    <s v="WATERMELONS, SEEDLESS"/>
    <x v="13"/>
    <m/>
    <m/>
    <m/>
    <x v="156"/>
    <s v="MEXICO CROSSINGS THRU NOGALES"/>
    <n v="1380000"/>
    <s v="Truck"/>
    <m/>
    <m/>
    <n v="2022"/>
    <m/>
    <s v="Import"/>
    <m/>
  </r>
  <r>
    <s v="WATERMELONS, SEEDLESS"/>
    <x v="13"/>
    <m/>
    <m/>
    <m/>
    <x v="156"/>
    <s v="IMPORTS THROUGH PANAMA CITY (FLORIDA)"/>
    <n v="160000"/>
    <s v="Boat"/>
    <m/>
    <m/>
    <n v="2022"/>
    <m/>
    <s v="Import"/>
    <m/>
  </r>
  <r>
    <s v="WATERMELONS, SEEDLESS"/>
    <x v="13"/>
    <m/>
    <m/>
    <m/>
    <x v="156"/>
    <s v="MEXICO CROSSINGS THROUGH PROGRESO, TX"/>
    <n v="2480000"/>
    <s v="Truck"/>
    <m/>
    <m/>
    <n v="2022"/>
    <m/>
    <s v="Import"/>
    <m/>
  </r>
  <r>
    <s v="WATERMELONS, SEEDLESS"/>
    <x v="13"/>
    <m/>
    <m/>
    <m/>
    <x v="157"/>
    <s v="MEXICO CROSSINGS THROUGH ROMA, TX"/>
    <n v="0"/>
    <s v="Truck"/>
    <m/>
    <m/>
    <n v="2022"/>
    <m/>
    <s v="Import"/>
    <m/>
  </r>
  <r>
    <s v="WATERMELONS, SEEDLESS"/>
    <x v="13"/>
    <m/>
    <m/>
    <m/>
    <x v="157"/>
    <s v="MEXICO CROSSINGS THROUGH PHARR, TX"/>
    <n v="360000"/>
    <s v="Truck"/>
    <m/>
    <m/>
    <n v="2022"/>
    <m/>
    <s v="Import"/>
    <m/>
  </r>
  <r>
    <s v="WATERMELONS, SEEDLESS"/>
    <x v="13"/>
    <m/>
    <m/>
    <m/>
    <x v="157"/>
    <s v="MEXICO CROSSINGS THRU NOGALES"/>
    <n v="2980000"/>
    <s v="Truck"/>
    <m/>
    <m/>
    <n v="2022"/>
    <m/>
    <s v="Import"/>
    <m/>
  </r>
  <r>
    <s v="WATERMELONS, SEEDLESS"/>
    <x v="13"/>
    <m/>
    <m/>
    <m/>
    <x v="157"/>
    <s v="IMPORTS THROUGH PANAMA CITY (FLORIDA)"/>
    <n v="310000"/>
    <s v="Boat"/>
    <m/>
    <m/>
    <n v="2022"/>
    <m/>
    <s v="Import"/>
    <m/>
  </r>
  <r>
    <s v="WATERMELONS, SEEDLESS"/>
    <x v="13"/>
    <m/>
    <m/>
    <m/>
    <x v="157"/>
    <s v="MEXICO CROSSINGS THROUGH OTAY MESA"/>
    <n v="110000"/>
    <s v="Truck"/>
    <m/>
    <m/>
    <n v="2022"/>
    <m/>
    <s v="Import"/>
    <m/>
  </r>
  <r>
    <s v="WATERMELONS, SEEDLESS"/>
    <x v="13"/>
    <m/>
    <m/>
    <m/>
    <x v="157"/>
    <s v="MEXICO CROSSINGS THROUGH EL PASO, TX"/>
    <n v="10000"/>
    <s v="Truck"/>
    <m/>
    <m/>
    <n v="2022"/>
    <m/>
    <s v="Import"/>
    <m/>
  </r>
  <r>
    <s v="WATERMELONS, SEEDLESS"/>
    <x v="13"/>
    <m/>
    <m/>
    <m/>
    <x v="157"/>
    <s v="MEXICO CROSSINGS THROUGH PROGRESO, TX"/>
    <n v="930000"/>
    <s v="Truck"/>
    <m/>
    <m/>
    <n v="2022"/>
    <m/>
    <s v="Import"/>
    <m/>
  </r>
  <r>
    <s v="WATERMELONS, SEEDLESS"/>
    <x v="13"/>
    <m/>
    <m/>
    <m/>
    <x v="158"/>
    <s v="IMPORTS THROUGH PANAMA CITY (FLORIDA)"/>
    <n v="200000"/>
    <s v="Boat"/>
    <m/>
    <m/>
    <n v="2022"/>
    <m/>
    <s v="Import"/>
    <m/>
  </r>
  <r>
    <s v="WATERMELONS, SEEDLESS"/>
    <x v="13"/>
    <m/>
    <m/>
    <m/>
    <x v="158"/>
    <s v="MEXICO CROSSINGS THRU NOGALES"/>
    <n v="1590000"/>
    <s v="Truck"/>
    <m/>
    <m/>
    <n v="2022"/>
    <m/>
    <s v="Import"/>
    <m/>
  </r>
  <r>
    <s v="WATERMELONS, SEEDLESS"/>
    <x v="13"/>
    <m/>
    <m/>
    <m/>
    <x v="158"/>
    <s v="MEXICO CROSSINGS THROUGH OTAY MESA"/>
    <n v="110000"/>
    <s v="Truck"/>
    <m/>
    <m/>
    <n v="2022"/>
    <m/>
    <s v="Import"/>
    <m/>
  </r>
  <r>
    <s v="WATERMELONS, SEEDLESS"/>
    <x v="13"/>
    <m/>
    <m/>
    <m/>
    <x v="158"/>
    <s v="MEXICO CROSSINGS THROUGH PROGRESO, TX"/>
    <n v="1210000"/>
    <s v="Truck"/>
    <m/>
    <m/>
    <n v="2022"/>
    <m/>
    <s v="Import"/>
    <m/>
  </r>
  <r>
    <s v="WATERMELONS, SEEDLESS"/>
    <x v="13"/>
    <m/>
    <m/>
    <m/>
    <x v="158"/>
    <s v="MEXICO CROSSINGS THROUGH PHARR, TX"/>
    <n v="330000"/>
    <s v="Truck"/>
    <m/>
    <m/>
    <n v="2022"/>
    <m/>
    <s v="Import"/>
    <m/>
  </r>
  <r>
    <s v="WATERMELONS, SEEDLESS"/>
    <x v="13"/>
    <m/>
    <m/>
    <m/>
    <x v="70"/>
    <s v="MEXICO CROSSINGS THRU NOGALES"/>
    <n v="1760000"/>
    <s v="Truck"/>
    <m/>
    <m/>
    <n v="2022"/>
    <m/>
    <s v="Import"/>
    <m/>
  </r>
  <r>
    <s v="WATERMELONS, SEEDLESS"/>
    <x v="13"/>
    <m/>
    <m/>
    <m/>
    <x v="70"/>
    <s v="MEXICO CROSSINGS THROUGH OTAY MESA"/>
    <n v="150000"/>
    <s v="Truck"/>
    <m/>
    <m/>
    <n v="2022"/>
    <m/>
    <s v="Import"/>
    <m/>
  </r>
  <r>
    <s v="WATERMELONS, SEEDLESS"/>
    <x v="13"/>
    <m/>
    <m/>
    <m/>
    <x v="70"/>
    <s v="MEXICO CROSSINGS THROUGH PROGRESO, TX"/>
    <n v="300000"/>
    <s v="Truck"/>
    <m/>
    <m/>
    <n v="2022"/>
    <m/>
    <s v="Import"/>
    <m/>
  </r>
  <r>
    <s v="WATERMELONS, SEEDLESS"/>
    <x v="13"/>
    <m/>
    <m/>
    <m/>
    <x v="70"/>
    <s v="MEXICO CROSSINGS THROUGH PHARR, TX"/>
    <n v="100000"/>
    <s v="Truck"/>
    <m/>
    <m/>
    <n v="2022"/>
    <m/>
    <s v="Import"/>
    <m/>
  </r>
  <r>
    <s v="WATERMELONS, SEEDLESS"/>
    <x v="13"/>
    <m/>
    <m/>
    <m/>
    <x v="70"/>
    <s v="IMPORTS THROUGH PANAMA CITY (FLORIDA)"/>
    <n v="40000"/>
    <s v="Boat"/>
    <m/>
    <m/>
    <n v="2022"/>
    <m/>
    <s v="Import"/>
    <m/>
  </r>
  <r>
    <s v="WATERMELONS, SEEDLESS"/>
    <x v="13"/>
    <m/>
    <m/>
    <m/>
    <x v="300"/>
    <s v="MEXICO CROSSINGS THROUGH PROGRESO, TX"/>
    <n v="5880000"/>
    <s v="Truck"/>
    <m/>
    <m/>
    <n v="2022"/>
    <m/>
    <s v="Import"/>
    <m/>
  </r>
  <r>
    <s v="WATERMELONS, SEEDLESS"/>
    <x v="13"/>
    <m/>
    <m/>
    <m/>
    <x v="300"/>
    <s v="MEXICO CROSSINGS THROUGH PHARR, TX"/>
    <n v="100000"/>
    <s v="Truck"/>
    <m/>
    <m/>
    <n v="2022"/>
    <m/>
    <s v="Import"/>
    <m/>
  </r>
  <r>
    <s v="WATERMELONS, SEEDLESS"/>
    <x v="13"/>
    <m/>
    <m/>
    <m/>
    <x v="300"/>
    <s v="MEXICO CROSSINGS THRU NOGALES"/>
    <n v="1870000"/>
    <s v="Truck"/>
    <m/>
    <m/>
    <n v="2022"/>
    <m/>
    <s v="Import"/>
    <m/>
  </r>
  <r>
    <s v="WATERMELONS, SEEDLESS"/>
    <x v="13"/>
    <m/>
    <m/>
    <m/>
    <x v="300"/>
    <s v="MEXICO CROSSINGS THROUGH OTAY MESA"/>
    <n v="60000"/>
    <s v="Truck"/>
    <m/>
    <m/>
    <n v="2022"/>
    <m/>
    <s v="Import"/>
    <m/>
  </r>
  <r>
    <s v="WATERMELONS, SEEDLESS"/>
    <x v="13"/>
    <m/>
    <m/>
    <m/>
    <x v="300"/>
    <s v="IMPORTS THROUGH PANAMA CITY (FLORIDA)"/>
    <n v="150000"/>
    <s v="Boat"/>
    <m/>
    <m/>
    <n v="2022"/>
    <m/>
    <s v="Import"/>
    <m/>
  </r>
  <r>
    <s v="WATERMELONS, SEEDLESS"/>
    <x v="13"/>
    <m/>
    <m/>
    <m/>
    <x v="159"/>
    <s v="MEXICO CROSSINGS THROUGH OTAY MESA"/>
    <n v="160000"/>
    <s v="Truck"/>
    <m/>
    <m/>
    <n v="2022"/>
    <m/>
    <s v="Import"/>
    <m/>
  </r>
  <r>
    <s v="WATERMELONS, SEEDLESS"/>
    <x v="13"/>
    <m/>
    <m/>
    <m/>
    <x v="159"/>
    <s v="MEXICO CROSSINGS THRU NOGALES"/>
    <n v="1840000"/>
    <s v="Truck"/>
    <m/>
    <m/>
    <n v="2022"/>
    <m/>
    <s v="Import"/>
    <m/>
  </r>
  <r>
    <s v="WATERMELONS, SEEDLESS"/>
    <x v="13"/>
    <m/>
    <m/>
    <m/>
    <x v="159"/>
    <s v="MEXICO CROSSINGS THROUGH PROGRESO, TX"/>
    <n v="3660000"/>
    <s v="Truck"/>
    <m/>
    <m/>
    <n v="2022"/>
    <m/>
    <s v="Import"/>
    <m/>
  </r>
  <r>
    <s v="WATERMELONS, SEEDLESS"/>
    <x v="13"/>
    <m/>
    <m/>
    <m/>
    <x v="159"/>
    <s v="MEXICO CROSSINGS THROUGH RIO GRANDE CITY"/>
    <n v="80000"/>
    <s v="Truck"/>
    <m/>
    <m/>
    <n v="2022"/>
    <m/>
    <s v="Import"/>
    <m/>
  </r>
  <r>
    <s v="WATERMELONS, SEEDLESS"/>
    <x v="13"/>
    <m/>
    <m/>
    <m/>
    <x v="159"/>
    <s v="MEXICO CROSSINGS THROUGH PHARR, TX"/>
    <n v="1810000"/>
    <s v="Truck"/>
    <m/>
    <m/>
    <n v="2022"/>
    <m/>
    <s v="Import"/>
    <m/>
  </r>
  <r>
    <s v="WATERMELONS, SEEDLESS"/>
    <x v="13"/>
    <m/>
    <m/>
    <m/>
    <x v="159"/>
    <s v="IMPORTS THROUGH PANAMA CITY (FLORIDA)"/>
    <n v="240000"/>
    <s v="Boat"/>
    <m/>
    <m/>
    <n v="2022"/>
    <m/>
    <s v="Import"/>
    <m/>
  </r>
  <r>
    <s v="WATERMELONS, SEEDLESS"/>
    <x v="13"/>
    <m/>
    <m/>
    <m/>
    <x v="160"/>
    <s v="MEXICO CROSSINGS THROUGH OTAY MESA"/>
    <n v="110000"/>
    <s v="Truck"/>
    <m/>
    <m/>
    <n v="2022"/>
    <m/>
    <s v="Import"/>
    <s v="added for 03/16/2023 on 03/17/2023"/>
  </r>
  <r>
    <s v="WATERMELONS, SEEDLESS"/>
    <x v="13"/>
    <m/>
    <m/>
    <m/>
    <x v="160"/>
    <s v="MEXICO CROSSINGS THROUGH PHARR, TX"/>
    <n v="260000"/>
    <s v="Truck"/>
    <m/>
    <m/>
    <n v="2022"/>
    <m/>
    <s v="Import"/>
    <s v="added for 03/16/2023 on 03/17/2023"/>
  </r>
  <r>
    <s v="WATERMELONS, SEEDLESS"/>
    <x v="13"/>
    <m/>
    <m/>
    <m/>
    <x v="160"/>
    <s v="IMPORTS THROUGH PANAMA CITY (FLORIDA)"/>
    <n v="80000"/>
    <s v="Boat"/>
    <m/>
    <m/>
    <n v="2022"/>
    <m/>
    <s v="Import"/>
    <s v="added for 03/16/2023 on 03/17/2023"/>
  </r>
  <r>
    <s v="WATERMELONS, SEEDLESS"/>
    <x v="13"/>
    <m/>
    <m/>
    <m/>
    <x v="160"/>
    <s v="MEXICO CROSSINGS THRU NOGALES"/>
    <n v="2390000"/>
    <s v="Truck"/>
    <m/>
    <m/>
    <n v="2022"/>
    <m/>
    <s v="Import"/>
    <s v="added for 03/16/2023 on 03/17/2023"/>
  </r>
  <r>
    <s v="WATERMELONS, SEEDLESS"/>
    <x v="13"/>
    <m/>
    <m/>
    <m/>
    <x v="160"/>
    <s v="MEXICO CROSSINGS THROUGH PROGRESO, TX"/>
    <n v="1220000"/>
    <s v="Truck"/>
    <m/>
    <m/>
    <n v="2022"/>
    <m/>
    <s v="Import"/>
    <s v="added for 03/16/2023 on 03/17/2023"/>
  </r>
  <r>
    <s v="WATERMELONS, SEEDLESS"/>
    <x v="13"/>
    <m/>
    <m/>
    <m/>
    <x v="161"/>
    <s v="MEXICO CROSSINGS THROUGH OTAY MESA"/>
    <n v="220000"/>
    <s v="Truck"/>
    <m/>
    <m/>
    <n v="2022"/>
    <m/>
    <s v="Import"/>
    <m/>
  </r>
  <r>
    <s v="WATERMELONS, SEEDLESS"/>
    <x v="13"/>
    <m/>
    <m/>
    <m/>
    <x v="161"/>
    <s v="MEXICO CROSSINGS THRU NOGALES"/>
    <n v="1240000"/>
    <s v="Truck"/>
    <m/>
    <m/>
    <n v="2022"/>
    <m/>
    <s v="Import"/>
    <m/>
  </r>
  <r>
    <s v="WATERMELONS, SEEDLESS"/>
    <x v="13"/>
    <m/>
    <m/>
    <m/>
    <x v="161"/>
    <s v="MEXICO CROSSINGS THROUGH PHARR, TX"/>
    <n v="200000"/>
    <s v="Truck"/>
    <m/>
    <m/>
    <n v="2022"/>
    <m/>
    <s v="Import"/>
    <m/>
  </r>
  <r>
    <s v="WATERMELONS, SEEDLESS"/>
    <x v="13"/>
    <m/>
    <m/>
    <m/>
    <x v="161"/>
    <s v="IMPORTS THROUGH PANAMA CITY (FLORIDA)"/>
    <n v="240000"/>
    <s v="Boat"/>
    <m/>
    <m/>
    <n v="2022"/>
    <m/>
    <s v="Import"/>
    <m/>
  </r>
  <r>
    <s v="WATERMELONS, SEEDLESS"/>
    <x v="13"/>
    <m/>
    <m/>
    <m/>
    <x v="161"/>
    <s v="MEXICO CROSSINGS THROUGH PROGRESO, TX"/>
    <n v="500000"/>
    <s v="Truck"/>
    <m/>
    <m/>
    <n v="2022"/>
    <m/>
    <s v="Import"/>
    <m/>
  </r>
  <r>
    <s v="WATERMELONS, SEEDLESS"/>
    <x v="13"/>
    <m/>
    <m/>
    <m/>
    <x v="284"/>
    <s v="MEXICO CROSSINGS THRU NOGALES"/>
    <n v="2020000"/>
    <s v="Truck"/>
    <m/>
    <m/>
    <n v="2022"/>
    <m/>
    <s v="Import"/>
    <m/>
  </r>
  <r>
    <s v="WATERMELONS, SEEDLESS"/>
    <x v="13"/>
    <m/>
    <m/>
    <m/>
    <x v="284"/>
    <s v="MEXICO CROSSINGS THROUGH PROGRESO, TX"/>
    <n v="340000"/>
    <s v="Truck"/>
    <m/>
    <m/>
    <n v="2022"/>
    <m/>
    <s v="Import"/>
    <m/>
  </r>
  <r>
    <s v="WATERMELONS, SEEDLESS"/>
    <x v="13"/>
    <m/>
    <m/>
    <m/>
    <x v="284"/>
    <s v="IMPORTS THROUGH PANAMA CITY (FLORIDA)"/>
    <n v="80000"/>
    <s v="Boat"/>
    <m/>
    <m/>
    <n v="2022"/>
    <m/>
    <s v="Import"/>
    <m/>
  </r>
  <r>
    <s v="WATERMELONS, SEEDLESS"/>
    <x v="13"/>
    <m/>
    <m/>
    <m/>
    <x v="284"/>
    <s v="MEXICO CROSSINGS THROUGH OTAY MESA"/>
    <n v="120000"/>
    <s v="Truck"/>
    <m/>
    <m/>
    <n v="2022"/>
    <m/>
    <s v="Import"/>
    <m/>
  </r>
  <r>
    <s v="WATERMELONS, SEEDLESS"/>
    <x v="13"/>
    <m/>
    <m/>
    <m/>
    <x v="284"/>
    <s v="MEXICO CROSSINGS THROUGH PHARR, TX"/>
    <n v="40000"/>
    <s v="Truck"/>
    <m/>
    <m/>
    <n v="2022"/>
    <m/>
    <s v="Import"/>
    <m/>
  </r>
  <r>
    <s v="WATERMELONS, SEEDLESS"/>
    <x v="13"/>
    <m/>
    <m/>
    <m/>
    <x v="71"/>
    <s v="IMPORTS THROUGH PANAMA CITY (FLORIDA)"/>
    <n v="170000"/>
    <s v="Boat"/>
    <m/>
    <m/>
    <n v="2022"/>
    <m/>
    <s v="Import"/>
    <m/>
  </r>
  <r>
    <s v="WATERMELONS, SEEDLESS"/>
    <x v="13"/>
    <m/>
    <m/>
    <m/>
    <x v="71"/>
    <s v="MEXICO CROSSINGS THROUGH PHARR, TX"/>
    <n v="260000"/>
    <s v="Truck"/>
    <m/>
    <m/>
    <n v="2022"/>
    <m/>
    <s v="Import"/>
    <m/>
  </r>
  <r>
    <s v="WATERMELONS, SEEDLESS"/>
    <x v="13"/>
    <m/>
    <m/>
    <m/>
    <x v="71"/>
    <s v="MEXICO CROSSINGS THROUGH PROGRESO, TX"/>
    <n v="4950000"/>
    <s v="Truck"/>
    <m/>
    <m/>
    <n v="2022"/>
    <m/>
    <s v="Import"/>
    <m/>
  </r>
  <r>
    <s v="WATERMELONS, SEEDLESS"/>
    <x v="13"/>
    <m/>
    <m/>
    <m/>
    <x v="71"/>
    <s v="MEXICO CROSSINGS THROUGH RIO GRANDE CITY"/>
    <n v="320000"/>
    <s v="Truck"/>
    <m/>
    <m/>
    <n v="2022"/>
    <m/>
    <s v="Import"/>
    <m/>
  </r>
  <r>
    <s v="WATERMELONS, SEEDLESS"/>
    <x v="13"/>
    <m/>
    <m/>
    <m/>
    <x v="71"/>
    <s v="MEXICO CROSSINGS THRU NOGALES"/>
    <n v="1300000"/>
    <s v="Truck"/>
    <m/>
    <m/>
    <n v="2022"/>
    <m/>
    <s v="Import"/>
    <m/>
  </r>
  <r>
    <s v="WATERMELONS, SEEDLESS"/>
    <x v="13"/>
    <m/>
    <m/>
    <m/>
    <x v="71"/>
    <s v="MEXICO CROSSINGS THROUGH OTAY MESA"/>
    <n v="80000"/>
    <s v="Truck"/>
    <m/>
    <m/>
    <n v="2022"/>
    <m/>
    <s v="Import"/>
    <m/>
  </r>
  <r>
    <s v="WATERMELONS, SEEDLESS"/>
    <x v="13"/>
    <m/>
    <m/>
    <m/>
    <x v="162"/>
    <s v="MEXICO CROSSINGS THROUGH OTAY MESA"/>
    <n v="150000"/>
    <s v="Truck"/>
    <m/>
    <m/>
    <n v="2022"/>
    <m/>
    <s v="Import"/>
    <m/>
  </r>
  <r>
    <s v="WATERMELONS, SEEDLESS"/>
    <x v="13"/>
    <m/>
    <m/>
    <m/>
    <x v="162"/>
    <s v="MEXICO CROSSINGS THROUGH PHARR, TX"/>
    <n v="1140000"/>
    <s v="Truck"/>
    <m/>
    <m/>
    <n v="2022"/>
    <m/>
    <s v="Import"/>
    <m/>
  </r>
  <r>
    <s v="WATERMELONS, SEEDLESS"/>
    <x v="13"/>
    <m/>
    <m/>
    <m/>
    <x v="162"/>
    <s v="MEXICO CROSSINGS THROUGH RIO GRANDE CITY"/>
    <n v="830000"/>
    <s v="Truck"/>
    <m/>
    <m/>
    <n v="2022"/>
    <m/>
    <s v="Import"/>
    <m/>
  </r>
  <r>
    <s v="WATERMELONS, SEEDLESS"/>
    <x v="13"/>
    <m/>
    <m/>
    <m/>
    <x v="162"/>
    <s v="MEXICO CROSSINGS THROUGH EL PASO, TX"/>
    <n v="10000"/>
    <s v="Truck"/>
    <m/>
    <m/>
    <n v="2022"/>
    <m/>
    <s v="Import"/>
    <m/>
  </r>
  <r>
    <s v="WATERMELONS, SEEDLESS"/>
    <x v="13"/>
    <m/>
    <m/>
    <m/>
    <x v="162"/>
    <s v="MEXICO CROSSINGS THROUGH PROGRESO, TX"/>
    <n v="3590000"/>
    <s v="Truck"/>
    <m/>
    <m/>
    <n v="2022"/>
    <m/>
    <s v="Import"/>
    <m/>
  </r>
  <r>
    <s v="WATERMELONS, SEEDLESS"/>
    <x v="13"/>
    <m/>
    <m/>
    <m/>
    <x v="162"/>
    <s v="MEXICO CROSSINGS THRU NOGALES"/>
    <n v="2990000"/>
    <s v="Truck"/>
    <m/>
    <m/>
    <n v="2022"/>
    <m/>
    <s v="Import"/>
    <m/>
  </r>
  <r>
    <s v="WATERMELONS, SEEDLESS"/>
    <x v="13"/>
    <m/>
    <m/>
    <m/>
    <x v="162"/>
    <s v="IMPORTS THROUGH PANAMA CITY (FLORIDA)"/>
    <n v="250000"/>
    <s v="Boat"/>
    <m/>
    <m/>
    <n v="2022"/>
    <m/>
    <s v="Import"/>
    <m/>
  </r>
  <r>
    <s v="WATERMELONS, SEEDLESS"/>
    <x v="13"/>
    <m/>
    <m/>
    <m/>
    <x v="163"/>
    <s v="MEXICO CROSSINGS THROUGH OTAY MESA"/>
    <n v="30000"/>
    <s v="Truck"/>
    <m/>
    <m/>
    <n v="2022"/>
    <m/>
    <s v="Import"/>
    <m/>
  </r>
  <r>
    <s v="WATERMELONS, SEEDLESS"/>
    <x v="13"/>
    <m/>
    <m/>
    <m/>
    <x v="163"/>
    <s v="MEXICO CROSSINGS THROUGH PHARR, TX"/>
    <n v="80000"/>
    <s v="Truck"/>
    <m/>
    <m/>
    <n v="2022"/>
    <m/>
    <s v="Import"/>
    <m/>
  </r>
  <r>
    <s v="WATERMELONS, SEEDLESS"/>
    <x v="13"/>
    <m/>
    <m/>
    <m/>
    <x v="163"/>
    <s v="MEXICO CROSSINGS THROUGH RIO GRANDE CITY"/>
    <n v="240000"/>
    <s v="Truck"/>
    <m/>
    <m/>
    <n v="2022"/>
    <m/>
    <s v="Import"/>
    <m/>
  </r>
  <r>
    <s v="WATERMELONS, SEEDLESS"/>
    <x v="13"/>
    <m/>
    <m/>
    <m/>
    <x v="163"/>
    <s v="MEXICO CROSSINGS THROUGH EL PASO, TX"/>
    <n v="20000"/>
    <s v="Truck"/>
    <m/>
    <m/>
    <n v="2022"/>
    <m/>
    <s v="Import"/>
    <m/>
  </r>
  <r>
    <s v="WATERMELONS, SEEDLESS"/>
    <x v="13"/>
    <m/>
    <m/>
    <m/>
    <x v="163"/>
    <s v="MEXICO CROSSINGS THRU NOGALES"/>
    <n v="2150000"/>
    <s v="Truck"/>
    <m/>
    <m/>
    <n v="2022"/>
    <m/>
    <s v="Import"/>
    <m/>
  </r>
  <r>
    <s v="WATERMELONS, SEEDLESS"/>
    <x v="13"/>
    <m/>
    <m/>
    <m/>
    <x v="163"/>
    <s v="MEXICO CROSSINGS THROUGH PROGRESO, TX"/>
    <n v="1290000"/>
    <s v="Truck"/>
    <m/>
    <m/>
    <n v="2022"/>
    <m/>
    <s v="Import"/>
    <m/>
  </r>
  <r>
    <s v="WATERMELONS, SEEDLESS"/>
    <x v="13"/>
    <m/>
    <m/>
    <m/>
    <x v="163"/>
    <s v="IMPORTS THROUGH PANAMA CITY (FLORIDA)"/>
    <n v="240000"/>
    <s v="Boat"/>
    <m/>
    <m/>
    <n v="2022"/>
    <m/>
    <s v="Import"/>
    <m/>
  </r>
  <r>
    <s v="WATERMELONS, SEEDLESS"/>
    <x v="13"/>
    <m/>
    <m/>
    <m/>
    <x v="164"/>
    <s v="MEXICO CROSSINGS THRU NOGALES"/>
    <n v="1260000"/>
    <s v="Truck"/>
    <m/>
    <m/>
    <n v="2022"/>
    <m/>
    <s v="Import"/>
    <m/>
  </r>
  <r>
    <s v="WATERMELONS, SEEDLESS"/>
    <x v="13"/>
    <m/>
    <m/>
    <m/>
    <x v="164"/>
    <s v="MEXICO CROSSINGS THROUGH PHARR, TX"/>
    <n v="110000"/>
    <s v="Truck"/>
    <m/>
    <m/>
    <n v="2022"/>
    <m/>
    <s v="Import"/>
    <m/>
  </r>
  <r>
    <s v="WATERMELONS, SEEDLESS"/>
    <x v="13"/>
    <m/>
    <m/>
    <m/>
    <x v="164"/>
    <s v="MEXICO CROSSINGS THROUGH PROGRESO, TX"/>
    <n v="1150000"/>
    <s v="Truck"/>
    <m/>
    <m/>
    <n v="2022"/>
    <m/>
    <s v="Import"/>
    <m/>
  </r>
  <r>
    <s v="WATERMELONS, SEEDLESS"/>
    <x v="13"/>
    <m/>
    <m/>
    <m/>
    <x v="164"/>
    <s v="MEXICO CROSSINGS THROUGH OTAY MESA"/>
    <n v="200000"/>
    <s v="Truck"/>
    <m/>
    <m/>
    <n v="2022"/>
    <m/>
    <s v="Import"/>
    <m/>
  </r>
  <r>
    <s v="WATERMELONS, SEEDLESS"/>
    <x v="13"/>
    <m/>
    <m/>
    <m/>
    <x v="164"/>
    <s v="IMPORTS THROUGH PANAMA CITY (FLORIDA)"/>
    <n v="210000"/>
    <s v="Boat"/>
    <m/>
    <m/>
    <n v="2022"/>
    <m/>
    <s v="Import"/>
    <m/>
  </r>
  <r>
    <s v="WATERMELONS, SEEDLESS"/>
    <x v="13"/>
    <m/>
    <m/>
    <m/>
    <x v="229"/>
    <s v="MEXICO CROSSINGS THROUGH PROGRESO, TX"/>
    <n v="860000"/>
    <s v="Truck"/>
    <m/>
    <m/>
    <n v="2022"/>
    <m/>
    <s v="Import"/>
    <m/>
  </r>
  <r>
    <s v="WATERMELONS, SEEDLESS"/>
    <x v="13"/>
    <m/>
    <m/>
    <m/>
    <x v="229"/>
    <s v="MEXICO CROSSINGS THROUGH RIO GRANDE CITY"/>
    <n v="530000"/>
    <s v="Truck"/>
    <m/>
    <m/>
    <n v="2022"/>
    <m/>
    <s v="Import"/>
    <m/>
  </r>
  <r>
    <s v="WATERMELONS, SEEDLESS"/>
    <x v="13"/>
    <m/>
    <m/>
    <m/>
    <x v="229"/>
    <s v="MEXICO CROSSINGS THRU NOGALES"/>
    <n v="1980000"/>
    <s v="Truck"/>
    <m/>
    <m/>
    <n v="2022"/>
    <m/>
    <s v="Import"/>
    <m/>
  </r>
  <r>
    <s v="WATERMELONS, SEEDLESS"/>
    <x v="13"/>
    <m/>
    <m/>
    <m/>
    <x v="229"/>
    <s v="MEXICO CROSSINGS THROUGH OTAY MESA"/>
    <n v="90000"/>
    <s v="Truck"/>
    <m/>
    <m/>
    <n v="2022"/>
    <m/>
    <s v="Import"/>
    <m/>
  </r>
  <r>
    <s v="WATERMELONS, SEEDLESS"/>
    <x v="13"/>
    <m/>
    <m/>
    <m/>
    <x v="229"/>
    <s v="MEXICO CROSSINGS THROUGH PHARR, TX"/>
    <n v="40000"/>
    <s v="Truck"/>
    <m/>
    <m/>
    <n v="2022"/>
    <m/>
    <s v="Import"/>
    <m/>
  </r>
  <r>
    <s v="WATERMELONS, SEEDLESS"/>
    <x v="13"/>
    <m/>
    <m/>
    <m/>
    <x v="165"/>
    <s v="MEXICO CROSSINGS THROUGH RIO GRANDE CITY"/>
    <n v="870000"/>
    <s v="Truck"/>
    <m/>
    <m/>
    <n v="2022"/>
    <m/>
    <s v="Import"/>
    <m/>
  </r>
  <r>
    <s v="WATERMELONS, SEEDLESS"/>
    <x v="13"/>
    <m/>
    <m/>
    <m/>
    <x v="165"/>
    <s v="MEXICO CROSSINGS THROUGH PROGRESO, TX"/>
    <n v="7270000"/>
    <s v="Truck"/>
    <m/>
    <m/>
    <n v="2022"/>
    <m/>
    <s v="Import"/>
    <m/>
  </r>
  <r>
    <s v="WATERMELONS, SEEDLESS"/>
    <x v="13"/>
    <m/>
    <m/>
    <m/>
    <x v="165"/>
    <s v="MEXICO CROSSINGS THROUGH PHARR, TX"/>
    <n v="650000"/>
    <s v="Truck"/>
    <m/>
    <m/>
    <n v="2022"/>
    <m/>
    <s v="Import"/>
    <m/>
  </r>
  <r>
    <s v="WATERMELONS, SEEDLESS"/>
    <x v="13"/>
    <m/>
    <m/>
    <m/>
    <x v="165"/>
    <s v="MEXICO CROSSINGS THRU NOGALES"/>
    <n v="2220000"/>
    <s v="Truck"/>
    <m/>
    <m/>
    <n v="2022"/>
    <m/>
    <s v="Import"/>
    <m/>
  </r>
  <r>
    <s v="WATERMELONS, SEEDLESS"/>
    <x v="13"/>
    <m/>
    <m/>
    <m/>
    <x v="165"/>
    <s v="IMPORTS THROUGH PANAMA CITY (FLORIDA)"/>
    <n v="160000"/>
    <s v="Boat"/>
    <m/>
    <m/>
    <n v="2022"/>
    <m/>
    <s v="Import"/>
    <m/>
  </r>
  <r>
    <s v="WATERMELONS, SEEDLESS"/>
    <x v="13"/>
    <m/>
    <m/>
    <m/>
    <x v="165"/>
    <s v="MEXICO CROSSINGS THROUGH OTAY MESA"/>
    <n v="210000"/>
    <s v="Truck"/>
    <m/>
    <m/>
    <n v="2022"/>
    <m/>
    <s v="Import"/>
    <m/>
  </r>
  <r>
    <s v="WATERMELONS, SEEDLESS"/>
    <x v="13"/>
    <m/>
    <m/>
    <m/>
    <x v="166"/>
    <s v="MEXICO CROSSINGS THRU NOGALES"/>
    <n v="3220000"/>
    <s v="Truck"/>
    <m/>
    <m/>
    <n v="2022"/>
    <m/>
    <s v="Import"/>
    <m/>
  </r>
  <r>
    <s v="WATERMELONS, SEEDLESS"/>
    <x v="13"/>
    <m/>
    <m/>
    <m/>
    <x v="166"/>
    <s v="MEXICO CROSSINGS THROUGH PROGRESO, TX"/>
    <n v="4800000"/>
    <s v="Truck"/>
    <m/>
    <m/>
    <n v="2022"/>
    <m/>
    <s v="Import"/>
    <m/>
  </r>
  <r>
    <s v="WATERMELONS, SEEDLESS"/>
    <x v="13"/>
    <m/>
    <m/>
    <m/>
    <x v="166"/>
    <s v="IMPORTS THROUGH PANAMA CITY (FLORIDA)"/>
    <n v="120000"/>
    <s v="Boat"/>
    <m/>
    <m/>
    <n v="2022"/>
    <m/>
    <s v="Import"/>
    <m/>
  </r>
  <r>
    <s v="WATERMELONS, SEEDLESS"/>
    <x v="13"/>
    <m/>
    <m/>
    <m/>
    <x v="166"/>
    <s v="MEXICO CROSSINGS THROUGH OTAY MESA"/>
    <n v="210000"/>
    <s v="Truck"/>
    <m/>
    <m/>
    <n v="2022"/>
    <m/>
    <s v="Import"/>
    <m/>
  </r>
  <r>
    <s v="WATERMELONS, SEEDLESS"/>
    <x v="13"/>
    <m/>
    <m/>
    <m/>
    <x v="166"/>
    <s v="MEXICO CROSSINGS THROUGH RIO GRANDE CITY"/>
    <n v="1400000"/>
    <s v="Truck"/>
    <m/>
    <m/>
    <n v="2022"/>
    <m/>
    <s v="Import"/>
    <m/>
  </r>
  <r>
    <s v="WATERMELONS, SEEDLESS"/>
    <x v="13"/>
    <m/>
    <m/>
    <m/>
    <x v="166"/>
    <s v="MEXICO CROSSINGS THROUGH PHARR, TX"/>
    <n v="1380000"/>
    <s v="Truck"/>
    <m/>
    <m/>
    <n v="2022"/>
    <m/>
    <s v="Import"/>
    <m/>
  </r>
  <r>
    <s v="WATERMELONS, SEEDLESS"/>
    <x v="13"/>
    <m/>
    <m/>
    <m/>
    <x v="167"/>
    <s v="MEXICO CROSSINGS THROUGH OTAY MESA"/>
    <n v="280000"/>
    <s v="Truck"/>
    <m/>
    <m/>
    <n v="2022"/>
    <m/>
    <s v="Import"/>
    <m/>
  </r>
  <r>
    <s v="WATERMELONS, SEEDLESS"/>
    <x v="13"/>
    <m/>
    <m/>
    <m/>
    <x v="167"/>
    <s v="IMPORTS THROUGH PANAMA CITY (FLORIDA)"/>
    <n v="240000"/>
    <s v="Boat"/>
    <m/>
    <m/>
    <n v="2022"/>
    <m/>
    <s v="Import"/>
    <m/>
  </r>
  <r>
    <s v="WATERMELONS, SEEDLESS"/>
    <x v="13"/>
    <m/>
    <m/>
    <m/>
    <x v="167"/>
    <s v="MEXICO CROSSINGS THROUGH PHARR, TX"/>
    <n v="280000"/>
    <s v="Truck"/>
    <m/>
    <m/>
    <n v="2022"/>
    <m/>
    <s v="Import"/>
    <m/>
  </r>
  <r>
    <s v="WATERMELONS, SEEDLESS"/>
    <x v="13"/>
    <m/>
    <m/>
    <m/>
    <x v="167"/>
    <s v="MEXICO CROSSINGS THROUGH PROGRESO, TX"/>
    <n v="630000"/>
    <s v="Truck"/>
    <m/>
    <m/>
    <n v="2022"/>
    <m/>
    <s v="Import"/>
    <m/>
  </r>
  <r>
    <s v="WATERMELONS, SEEDLESS"/>
    <x v="13"/>
    <m/>
    <m/>
    <m/>
    <x v="167"/>
    <s v="MEXICO CROSSINGS THRU NOGALES"/>
    <n v="2070000"/>
    <s v="Truck"/>
    <m/>
    <m/>
    <n v="2022"/>
    <m/>
    <s v="Import"/>
    <m/>
  </r>
  <r>
    <s v="WATERMELONS, SEEDLESS"/>
    <x v="13"/>
    <m/>
    <m/>
    <m/>
    <x v="168"/>
    <s v="MEXICO CROSSINGS THROUGH EL PASO, TX"/>
    <n v="30000"/>
    <s v="Truck"/>
    <m/>
    <m/>
    <n v="2022"/>
    <m/>
    <s v="Import"/>
    <m/>
  </r>
  <r>
    <s v="WATERMELONS, SEEDLESS"/>
    <x v="13"/>
    <m/>
    <m/>
    <m/>
    <x v="168"/>
    <s v="MEXICO CROSSINGS THROUGH PROGRESO, TX"/>
    <n v="1450000"/>
    <s v="Truck"/>
    <m/>
    <m/>
    <n v="2022"/>
    <m/>
    <s v="Import"/>
    <m/>
  </r>
  <r>
    <s v="WATERMELONS, SEEDLESS"/>
    <x v="13"/>
    <m/>
    <m/>
    <m/>
    <x v="168"/>
    <s v="MEXICO CROSSINGS THROUGH ROMA, TX"/>
    <n v="40000"/>
    <s v="Truck"/>
    <m/>
    <m/>
    <n v="2022"/>
    <m/>
    <s v="Import"/>
    <m/>
  </r>
  <r>
    <s v="WATERMELONS, SEEDLESS"/>
    <x v="13"/>
    <m/>
    <m/>
    <m/>
    <x v="168"/>
    <s v="MEXICO CROSSINGS THROUGH OTAY MESA"/>
    <n v="330000"/>
    <s v="Truck"/>
    <m/>
    <m/>
    <n v="2022"/>
    <m/>
    <s v="Import"/>
    <m/>
  </r>
  <r>
    <s v="WATERMELONS, SEEDLESS"/>
    <x v="13"/>
    <m/>
    <m/>
    <m/>
    <x v="168"/>
    <s v="MEXICO CROSSINGS THRU NOGALES"/>
    <n v="1960000"/>
    <s v="Truck"/>
    <m/>
    <m/>
    <n v="2022"/>
    <m/>
    <s v="Import"/>
    <m/>
  </r>
  <r>
    <s v="WATERMELONS, SEEDLESS"/>
    <x v="13"/>
    <m/>
    <m/>
    <m/>
    <x v="168"/>
    <s v="MEXICO CROSSINGS THROUGH PHARR, TX"/>
    <n v="180000"/>
    <s v="Truck"/>
    <m/>
    <m/>
    <n v="2022"/>
    <m/>
    <s v="Import"/>
    <m/>
  </r>
  <r>
    <s v="WATERMELONS, SEEDLESS"/>
    <x v="13"/>
    <m/>
    <m/>
    <m/>
    <x v="168"/>
    <s v="IMPORTS THROUGH PANAMA CITY (FLORIDA)"/>
    <n v="80000"/>
    <s v="Boat"/>
    <m/>
    <m/>
    <n v="2022"/>
    <m/>
    <s v="Import"/>
    <m/>
  </r>
  <r>
    <s v="WATERMELONS, SEEDLESS"/>
    <x v="13"/>
    <m/>
    <m/>
    <m/>
    <x v="230"/>
    <s v="MEXICO CROSSINGS THROUGH OTAY MESA"/>
    <n v="70000"/>
    <s v="Truck"/>
    <m/>
    <m/>
    <n v="2022"/>
    <m/>
    <s v="Import"/>
    <m/>
  </r>
  <r>
    <s v="WATERMELONS, SEEDLESS"/>
    <x v="13"/>
    <m/>
    <m/>
    <m/>
    <x v="230"/>
    <s v="MEXICO CROSSINGS THROUGH EL PASO, TX"/>
    <n v="10000"/>
    <s v="Truck"/>
    <m/>
    <m/>
    <n v="2022"/>
    <m/>
    <s v="Import"/>
    <m/>
  </r>
  <r>
    <s v="WATERMELONS, SEEDLESS"/>
    <x v="13"/>
    <m/>
    <m/>
    <m/>
    <x v="230"/>
    <s v="MEXICO CROSSINGS THROUGH PROGRESO, TX"/>
    <n v="740000"/>
    <s v="Truck"/>
    <m/>
    <m/>
    <n v="2022"/>
    <m/>
    <s v="Import"/>
    <m/>
  </r>
  <r>
    <s v="WATERMELONS, SEEDLESS"/>
    <x v="13"/>
    <m/>
    <m/>
    <m/>
    <x v="230"/>
    <s v="MEXICO CROSSINGS THROUGH RIO GRANDE CITY"/>
    <n v="800000"/>
    <s v="Truck"/>
    <m/>
    <m/>
    <n v="2022"/>
    <m/>
    <s v="Import"/>
    <m/>
  </r>
  <r>
    <s v="WATERMELONS, SEEDLESS"/>
    <x v="13"/>
    <m/>
    <m/>
    <m/>
    <x v="230"/>
    <s v="MEXICO CROSSINGS THROUGH PHARR, TX"/>
    <n v="310000"/>
    <s v="Truck"/>
    <m/>
    <m/>
    <n v="2022"/>
    <m/>
    <s v="Import"/>
    <m/>
  </r>
  <r>
    <s v="WATERMELONS, SEEDLESS"/>
    <x v="13"/>
    <m/>
    <m/>
    <m/>
    <x v="230"/>
    <s v="MEXICO CROSSINGS THRU NOGALES"/>
    <n v="3070000"/>
    <s v="Truck"/>
    <m/>
    <m/>
    <n v="2022"/>
    <m/>
    <s v="Import"/>
    <m/>
  </r>
  <r>
    <s v="WATERMELONS, SEEDLESS"/>
    <x v="13"/>
    <m/>
    <m/>
    <m/>
    <x v="169"/>
    <s v="MEXICO CROSSINGS THRU NOGALES"/>
    <n v="1940000"/>
    <s v="Truck"/>
    <m/>
    <m/>
    <n v="2022"/>
    <m/>
    <s v="Import"/>
    <m/>
  </r>
  <r>
    <s v="WATERMELONS, SEEDLESS"/>
    <x v="13"/>
    <m/>
    <m/>
    <m/>
    <x v="169"/>
    <s v="IMPORTS THROUGH PANAMA CITY (FLORIDA)"/>
    <n v="120000"/>
    <s v="Boat"/>
    <m/>
    <m/>
    <n v="2022"/>
    <m/>
    <s v="Import"/>
    <m/>
  </r>
  <r>
    <s v="WATERMELONS, SEEDLESS"/>
    <x v="13"/>
    <m/>
    <m/>
    <m/>
    <x v="169"/>
    <s v="MEXICO CROSSINGS THROUGH PROGRESO, TX"/>
    <n v="7620000"/>
    <s v="Truck"/>
    <m/>
    <m/>
    <n v="2022"/>
    <m/>
    <s v="Import"/>
    <m/>
  </r>
  <r>
    <s v="WATERMELONS, SEEDLESS"/>
    <x v="13"/>
    <m/>
    <m/>
    <m/>
    <x v="169"/>
    <s v="MEXICO CROSSINGS THROUGH PHARR, TX"/>
    <n v="710000"/>
    <s v="Truck"/>
    <m/>
    <m/>
    <n v="2022"/>
    <m/>
    <s v="Import"/>
    <m/>
  </r>
  <r>
    <s v="WATERMELONS, SEEDLESS"/>
    <x v="13"/>
    <m/>
    <m/>
    <m/>
    <x v="169"/>
    <s v="MEXICO CROSSINGS THROUGH RIO GRANDE CITY"/>
    <n v="240000"/>
    <s v="Truck"/>
    <m/>
    <m/>
    <n v="2022"/>
    <m/>
    <s v="Import"/>
    <m/>
  </r>
  <r>
    <s v="WATERMELONS, SEEDLESS"/>
    <x v="13"/>
    <m/>
    <m/>
    <m/>
    <x v="169"/>
    <s v="MEXICO CROSSINGS THROUGH OTAY MESA"/>
    <n v="190000"/>
    <s v="Truck"/>
    <m/>
    <m/>
    <n v="2022"/>
    <m/>
    <s v="Import"/>
    <m/>
  </r>
  <r>
    <s v="WATERMELONS, SEEDLESS"/>
    <x v="13"/>
    <m/>
    <m/>
    <m/>
    <x v="170"/>
    <s v="MEXICO CROSSINGS THROUGH OTAY MESA"/>
    <n v="100000"/>
    <s v="Truck"/>
    <m/>
    <m/>
    <n v="2022"/>
    <m/>
    <s v="Import"/>
    <m/>
  </r>
  <r>
    <s v="WATERMELONS, SEEDLESS"/>
    <x v="13"/>
    <m/>
    <m/>
    <m/>
    <x v="170"/>
    <s v="MEXICO CROSSINGS THROUGH PROGRESO, TX"/>
    <n v="5260000"/>
    <s v="Truck"/>
    <m/>
    <m/>
    <n v="2022"/>
    <m/>
    <s v="Import"/>
    <m/>
  </r>
  <r>
    <s v="WATERMELONS, SEEDLESS"/>
    <x v="13"/>
    <m/>
    <m/>
    <m/>
    <x v="170"/>
    <s v="MEXICO CROSSINGS THROUGH RIO GRANDE CITY"/>
    <n v="740000"/>
    <s v="Truck"/>
    <m/>
    <m/>
    <n v="2022"/>
    <m/>
    <s v="Import"/>
    <m/>
  </r>
  <r>
    <s v="WATERMELONS, SEEDLESS"/>
    <x v="13"/>
    <m/>
    <m/>
    <m/>
    <x v="170"/>
    <s v="MEXICO CROSSINGS THRU NOGALES"/>
    <n v="3330000"/>
    <s v="Truck"/>
    <m/>
    <m/>
    <n v="2022"/>
    <m/>
    <s v="Import"/>
    <m/>
  </r>
  <r>
    <s v="WATERMELONS, SEEDLESS"/>
    <x v="13"/>
    <m/>
    <m/>
    <m/>
    <x v="170"/>
    <s v="MEXICO CROSSINGS THROUGH PHARR, TX"/>
    <n v="1960000"/>
    <s v="Truck"/>
    <m/>
    <m/>
    <n v="2022"/>
    <m/>
    <s v="Import"/>
    <m/>
  </r>
  <r>
    <s v="WATERMELONS, SEEDLESS"/>
    <x v="13"/>
    <m/>
    <m/>
    <m/>
    <x v="171"/>
    <s v="MEXICO CROSSINGS THROUGH EL PASO, TX"/>
    <n v="10000"/>
    <s v="Truck"/>
    <m/>
    <m/>
    <n v="2022"/>
    <m/>
    <s v="Import"/>
    <m/>
  </r>
  <r>
    <s v="WATERMELONS, SEEDLESS"/>
    <x v="13"/>
    <m/>
    <m/>
    <m/>
    <x v="171"/>
    <s v="MEXICO CROSSINGS THROUGH OTAY MESA"/>
    <n v="40000"/>
    <s v="Truck"/>
    <m/>
    <m/>
    <n v="2022"/>
    <m/>
    <s v="Import"/>
    <m/>
  </r>
  <r>
    <s v="WATERMELONS, SEEDLESS"/>
    <x v="13"/>
    <m/>
    <m/>
    <m/>
    <x v="171"/>
    <s v="IMPORTS THROUGH PANAMA CITY (FLORIDA)"/>
    <n v="160000"/>
    <s v="Boat"/>
    <m/>
    <m/>
    <n v="2022"/>
    <m/>
    <s v="Import"/>
    <m/>
  </r>
  <r>
    <s v="WATERMELONS, SEEDLESS"/>
    <x v="13"/>
    <m/>
    <m/>
    <m/>
    <x v="171"/>
    <s v="MEXICO CROSSINGS THROUGH PHARR, TX"/>
    <n v="260000"/>
    <s v="Truck"/>
    <m/>
    <m/>
    <n v="2022"/>
    <m/>
    <s v="Import"/>
    <m/>
  </r>
  <r>
    <s v="WATERMELONS, SEEDLESS"/>
    <x v="13"/>
    <m/>
    <m/>
    <m/>
    <x v="171"/>
    <s v="MEXICO CROSSINGS THRU NOGALES"/>
    <n v="2680000"/>
    <s v="Truck"/>
    <m/>
    <m/>
    <n v="2022"/>
    <m/>
    <s v="Import"/>
    <m/>
  </r>
  <r>
    <s v="WATERMELONS, SEEDLESS"/>
    <x v="13"/>
    <m/>
    <m/>
    <m/>
    <x v="171"/>
    <s v="MEXICO CROSSINGS THROUGH PROGRESO, TX"/>
    <n v="1000000"/>
    <s v="Truck"/>
    <m/>
    <m/>
    <n v="2022"/>
    <m/>
    <s v="Import"/>
    <m/>
  </r>
  <r>
    <s v="WATERMELONS, SEEDLESS"/>
    <x v="13"/>
    <m/>
    <m/>
    <m/>
    <x v="172"/>
    <s v="MEXICO CROSSINGS THRU NOGALES"/>
    <n v="2550000"/>
    <s v="Truck"/>
    <m/>
    <m/>
    <n v="2022"/>
    <m/>
    <s v="Import"/>
    <m/>
  </r>
  <r>
    <s v="WATERMELONS, SEEDLESS"/>
    <x v="13"/>
    <m/>
    <m/>
    <m/>
    <x v="172"/>
    <s v="IMPORTS THROUGH PANAMA CITY (FLORIDA)"/>
    <n v="120000"/>
    <s v="Boat"/>
    <m/>
    <m/>
    <n v="2022"/>
    <m/>
    <s v="Import"/>
    <m/>
  </r>
  <r>
    <s v="WATERMELONS, SEEDLESS"/>
    <x v="13"/>
    <m/>
    <m/>
    <m/>
    <x v="172"/>
    <s v="MEXICO CROSSINGS THROUGH PROGRESO, TX"/>
    <n v="970000"/>
    <s v="Truck"/>
    <m/>
    <m/>
    <n v="2022"/>
    <m/>
    <s v="Import"/>
    <m/>
  </r>
  <r>
    <s v="WATERMELONS, SEEDLESS"/>
    <x v="13"/>
    <m/>
    <m/>
    <m/>
    <x v="172"/>
    <s v="MEXICO CROSSINGS THROUGH PHARR, TX"/>
    <n v="340000"/>
    <s v="Truck"/>
    <m/>
    <m/>
    <n v="2022"/>
    <m/>
    <s v="Import"/>
    <m/>
  </r>
  <r>
    <s v="WATERMELONS, SEEDLESS"/>
    <x v="13"/>
    <m/>
    <m/>
    <m/>
    <x v="172"/>
    <s v="MEXICO CROSSINGS THROUGH OTAY MESA"/>
    <n v="250000"/>
    <s v="Truck"/>
    <m/>
    <m/>
    <n v="2022"/>
    <m/>
    <s v="Import"/>
    <m/>
  </r>
  <r>
    <s v="WATERMELONS, SEEDLESS"/>
    <x v="13"/>
    <m/>
    <m/>
    <m/>
    <x v="231"/>
    <s v="MEXICO CROSSINGS THRU NOGALES"/>
    <n v="4000000"/>
    <s v="Truck"/>
    <m/>
    <m/>
    <n v="2022"/>
    <m/>
    <s v="Import"/>
    <m/>
  </r>
  <r>
    <s v="WATERMELONS, SEEDLESS"/>
    <x v="13"/>
    <m/>
    <m/>
    <m/>
    <x v="231"/>
    <s v="MEXICO CROSSINGS THROUGH RIO GRANDE CITY"/>
    <n v="280000"/>
    <s v="Truck"/>
    <m/>
    <m/>
    <n v="2022"/>
    <m/>
    <s v="Import"/>
    <m/>
  </r>
  <r>
    <s v="WATERMELONS, SEEDLESS"/>
    <x v="13"/>
    <m/>
    <m/>
    <m/>
    <x v="231"/>
    <s v="MEXICO CROSSINGS THROUGH PHARR, TX"/>
    <n v="610000"/>
    <s v="Truck"/>
    <m/>
    <m/>
    <n v="2022"/>
    <m/>
    <s v="Import"/>
    <m/>
  </r>
  <r>
    <s v="WATERMELONS, SEEDLESS"/>
    <x v="13"/>
    <m/>
    <m/>
    <m/>
    <x v="231"/>
    <s v="MEXICO CROSSINGS THROUGH PROGRESO, TX"/>
    <n v="1760000"/>
    <s v="Truck"/>
    <m/>
    <m/>
    <n v="2022"/>
    <m/>
    <s v="Import"/>
    <m/>
  </r>
  <r>
    <s v="WATERMELONS, SEEDLESS"/>
    <x v="13"/>
    <m/>
    <m/>
    <m/>
    <x v="231"/>
    <s v="MEXICO CROSSINGS THROUGH OTAY MESA"/>
    <n v="240000"/>
    <s v="Truck"/>
    <m/>
    <m/>
    <n v="2022"/>
    <m/>
    <s v="Import"/>
    <m/>
  </r>
  <r>
    <s v="WATERMELONS, SEEDLESS"/>
    <x v="13"/>
    <m/>
    <m/>
    <m/>
    <x v="173"/>
    <s v="IMPORTS THROUGH PANAMA CITY (FLORIDA)"/>
    <n v="80000"/>
    <s v="Boat"/>
    <m/>
    <m/>
    <n v="2022"/>
    <m/>
    <s v="Import"/>
    <m/>
  </r>
  <r>
    <s v="WATERMELONS, SEEDLESS"/>
    <x v="13"/>
    <m/>
    <m/>
    <m/>
    <x v="173"/>
    <s v="MEXICO CROSSINGS THRU NOGALES"/>
    <n v="2720000"/>
    <s v="Truck"/>
    <m/>
    <m/>
    <n v="2022"/>
    <m/>
    <s v="Import"/>
    <m/>
  </r>
  <r>
    <s v="WATERMELONS, SEEDLESS"/>
    <x v="13"/>
    <m/>
    <m/>
    <m/>
    <x v="173"/>
    <s v="MEXICO CROSSINGS THROUGH PROGRESO, TX"/>
    <n v="3850000"/>
    <s v="Truck"/>
    <m/>
    <m/>
    <n v="2022"/>
    <m/>
    <s v="Import"/>
    <m/>
  </r>
  <r>
    <s v="WATERMELONS, SEEDLESS"/>
    <x v="13"/>
    <m/>
    <m/>
    <m/>
    <x v="173"/>
    <s v="MEXICO CROSSINGS THROUGH OTAY MESA"/>
    <n v="140000"/>
    <s v="Truck"/>
    <m/>
    <m/>
    <n v="2022"/>
    <m/>
    <s v="Import"/>
    <m/>
  </r>
  <r>
    <s v="WATERMELONS, SEEDLESS"/>
    <x v="13"/>
    <m/>
    <m/>
    <m/>
    <x v="173"/>
    <s v="MEXICO CROSSINGS THROUGH RIO GRANDE CITY"/>
    <n v="160000"/>
    <s v="Truck"/>
    <m/>
    <m/>
    <n v="2022"/>
    <m/>
    <s v="Import"/>
    <m/>
  </r>
  <r>
    <s v="WATERMELONS, SEEDLESS"/>
    <x v="13"/>
    <m/>
    <m/>
    <m/>
    <x v="173"/>
    <s v="MEXICO CROSSINGS THROUGH PHARR, TX"/>
    <n v="330000"/>
    <s v="Truck"/>
    <m/>
    <m/>
    <n v="2022"/>
    <m/>
    <s v="Import"/>
    <m/>
  </r>
  <r>
    <s v="WATERMELONS, SEEDLESS"/>
    <x v="13"/>
    <m/>
    <m/>
    <m/>
    <x v="174"/>
    <s v="MEXICO CROSSINGS THROUGH PROGRESO, TX"/>
    <n v="5630000"/>
    <s v="Truck"/>
    <m/>
    <m/>
    <n v="2022"/>
    <m/>
    <s v="Import"/>
    <m/>
  </r>
  <r>
    <s v="WATERMELONS, SEEDLESS"/>
    <x v="13"/>
    <m/>
    <m/>
    <m/>
    <x v="174"/>
    <s v="MEXICO CROSSINGS THRU NOGALES"/>
    <n v="3080000"/>
    <s v="Truck"/>
    <m/>
    <m/>
    <n v="2022"/>
    <m/>
    <s v="Import"/>
    <m/>
  </r>
  <r>
    <s v="WATERMELONS, SEEDLESS"/>
    <x v="13"/>
    <m/>
    <m/>
    <m/>
    <x v="174"/>
    <s v="MEXICO CROSSINGS THROUGH RIO GRANDE CITY"/>
    <n v="750000"/>
    <s v="Truck"/>
    <m/>
    <m/>
    <n v="2022"/>
    <m/>
    <s v="Import"/>
    <m/>
  </r>
  <r>
    <s v="WATERMELONS, SEEDLESS"/>
    <x v="13"/>
    <m/>
    <m/>
    <m/>
    <x v="174"/>
    <s v="MEXICO CROSSINGS THROUGH PHARR, TX"/>
    <n v="2100000"/>
    <s v="Truck"/>
    <m/>
    <m/>
    <n v="2022"/>
    <m/>
    <s v="Import"/>
    <m/>
  </r>
  <r>
    <s v="WATERMELONS, SEEDLESS"/>
    <x v="13"/>
    <m/>
    <m/>
    <m/>
    <x v="174"/>
    <s v="IMPORTS THROUGH PANAMA CITY (FLORIDA)"/>
    <n v="80000"/>
    <s v="Boat"/>
    <m/>
    <m/>
    <n v="2022"/>
    <m/>
    <s v="Import"/>
    <m/>
  </r>
  <r>
    <s v="WATERMELONS, SEEDLESS"/>
    <x v="13"/>
    <m/>
    <m/>
    <m/>
    <x v="174"/>
    <s v="MEXICO CROSSINGS THROUGH OTAY MESA"/>
    <n v="400000"/>
    <s v="Truck"/>
    <m/>
    <m/>
    <n v="2022"/>
    <m/>
    <s v="Import"/>
    <m/>
  </r>
  <r>
    <s v="WATERMELONS, SEEDLESS"/>
    <x v="13"/>
    <m/>
    <m/>
    <m/>
    <x v="155"/>
    <s v="MEXICO CROSSINGS THROUGH PHARR, TX"/>
    <n v="180000"/>
    <s v="Truck"/>
    <m/>
    <m/>
    <n v="2022"/>
    <m/>
    <s v="Import"/>
    <m/>
  </r>
  <r>
    <s v="WATERMELONS, SEEDLESS"/>
    <x v="13"/>
    <m/>
    <m/>
    <m/>
    <x v="155"/>
    <s v="MEXICO CROSSINGS THROUGH PROGRESO, TX"/>
    <n v="1420000"/>
    <s v="Truck"/>
    <m/>
    <m/>
    <n v="2022"/>
    <m/>
    <s v="Import"/>
    <m/>
  </r>
  <r>
    <s v="WATERMELONS, SEEDLESS"/>
    <x v="13"/>
    <m/>
    <m/>
    <m/>
    <x v="155"/>
    <s v="MEXICO CROSSINGS THROUGH OTAY MESA"/>
    <n v="240000"/>
    <s v="Truck"/>
    <m/>
    <m/>
    <n v="2022"/>
    <m/>
    <s v="Import"/>
    <m/>
  </r>
  <r>
    <s v="WATERMELONS, SEEDLESS"/>
    <x v="13"/>
    <m/>
    <m/>
    <m/>
    <x v="155"/>
    <s v="MEXICO CROSSINGS THRU NOGALES"/>
    <n v="2660000"/>
    <s v="Truck"/>
    <m/>
    <m/>
    <n v="2022"/>
    <m/>
    <s v="Import"/>
    <m/>
  </r>
  <r>
    <s v="WATERMELONS, SEEDLESS"/>
    <x v="13"/>
    <m/>
    <m/>
    <m/>
    <x v="155"/>
    <s v="IMPORTS THROUGH PANAMA CITY (FLORIDA)"/>
    <n v="40000"/>
    <s v="Boat"/>
    <m/>
    <m/>
    <n v="2022"/>
    <m/>
    <s v="Import"/>
    <m/>
  </r>
  <r>
    <s v="WATERMELONS, SEEDLESS"/>
    <x v="13"/>
    <m/>
    <m/>
    <m/>
    <x v="175"/>
    <s v="MEXICO CROSSINGS THROUGH PROGRESO, TX"/>
    <n v="1160000"/>
    <s v="Truck"/>
    <m/>
    <m/>
    <n v="2022"/>
    <m/>
    <s v="Import"/>
    <m/>
  </r>
  <r>
    <s v="WATERMELONS, SEEDLESS"/>
    <x v="13"/>
    <m/>
    <m/>
    <m/>
    <x v="175"/>
    <s v="MEXICO CROSSINGS THRU NOGALES"/>
    <n v="1550000"/>
    <s v="Truck"/>
    <m/>
    <m/>
    <n v="2022"/>
    <m/>
    <s v="Import"/>
    <m/>
  </r>
  <r>
    <s v="WATERMELONS, SEEDLESS"/>
    <x v="13"/>
    <m/>
    <m/>
    <m/>
    <x v="175"/>
    <s v="MEXICO CROSSINGS THROUGH PHARR, TX"/>
    <n v="420000"/>
    <s v="Truck"/>
    <m/>
    <m/>
    <n v="2022"/>
    <m/>
    <s v="Import"/>
    <m/>
  </r>
  <r>
    <s v="WATERMELONS, SEEDLESS"/>
    <x v="13"/>
    <m/>
    <m/>
    <m/>
    <x v="175"/>
    <s v="MEXICO CROSSINGS THROUGH OTAY MESA"/>
    <n v="310000"/>
    <s v="Truck"/>
    <m/>
    <m/>
    <n v="2022"/>
    <m/>
    <s v="Import"/>
    <m/>
  </r>
  <r>
    <s v="WATERMELONS, SEEDLESS"/>
    <x v="13"/>
    <m/>
    <m/>
    <m/>
    <x v="263"/>
    <s v="IMPORTS THROUGH PANAMA CITY (FLORIDA)"/>
    <n v="40000"/>
    <s v="Boat"/>
    <m/>
    <m/>
    <n v="2022"/>
    <m/>
    <s v="Import"/>
    <s v="added for 04/17/2023 on 04/18/2023"/>
  </r>
  <r>
    <s v="WATERMELONS, SEEDLESS"/>
    <x v="13"/>
    <m/>
    <m/>
    <m/>
    <x v="263"/>
    <s v="MEXICO CROSSINGS THRU NOGALES"/>
    <n v="2910000"/>
    <s v="Truck"/>
    <m/>
    <m/>
    <n v="2022"/>
    <m/>
    <s v="Import"/>
    <s v="added for 04/17/2023 on 04/18/2023"/>
  </r>
  <r>
    <s v="WATERMELONS, SEEDLESS"/>
    <x v="13"/>
    <m/>
    <m/>
    <m/>
    <x v="263"/>
    <s v="MEXICO CROSSINGS THROUGH PROGRESO, TX"/>
    <n v="1920000"/>
    <s v="Truck"/>
    <m/>
    <m/>
    <n v="2022"/>
    <m/>
    <s v="Import"/>
    <s v="added for 04/17/2023 on 04/18/2023"/>
  </r>
  <r>
    <s v="WATERMELONS, SEEDLESS"/>
    <x v="13"/>
    <m/>
    <m/>
    <m/>
    <x v="263"/>
    <s v="MEXICO CROSSINGS THROUGH PHARR, TX"/>
    <n v="680000"/>
    <s v="Truck"/>
    <m/>
    <m/>
    <n v="2022"/>
    <m/>
    <s v="Import"/>
    <s v="added for 04/17/2023 on 04/18/2023"/>
  </r>
  <r>
    <s v="WATERMELONS, SEEDLESS"/>
    <x v="13"/>
    <m/>
    <m/>
    <m/>
    <x v="263"/>
    <s v="MEXICO CROSSINGS THROUGH OTAY MESA"/>
    <n v="130000"/>
    <s v="Truck"/>
    <m/>
    <m/>
    <n v="2022"/>
    <m/>
    <s v="Import"/>
    <s v="added for 04/17/2023 on 04/18/2023"/>
  </r>
  <r>
    <s v="WATERMELONS, SEEDLESS"/>
    <x v="13"/>
    <m/>
    <m/>
    <m/>
    <x v="263"/>
    <s v="MEXICO CROSSINGS THROUGH RIO GRANDE CITY"/>
    <n v="400000"/>
    <s v="Truck"/>
    <m/>
    <m/>
    <n v="2022"/>
    <m/>
    <s v="Import"/>
    <s v="added for 04/17/2023 on 04/18/2023"/>
  </r>
  <r>
    <s v="WATERMELONS, SEEDLESS"/>
    <x v="13"/>
    <m/>
    <m/>
    <m/>
    <x v="176"/>
    <s v="MEXICO CROSSINGS THROUGH PHARR, TX"/>
    <n v="340000"/>
    <s v="Truck"/>
    <m/>
    <m/>
    <n v="2022"/>
    <m/>
    <s v="Import"/>
    <m/>
  </r>
  <r>
    <s v="WATERMELONS, SEEDLESS"/>
    <x v="13"/>
    <m/>
    <m/>
    <m/>
    <x v="176"/>
    <s v="IMPORTS THROUGH PANAMA CITY (FLORIDA)"/>
    <n v="80000"/>
    <s v="Boat"/>
    <m/>
    <m/>
    <n v="2022"/>
    <m/>
    <s v="Import"/>
    <m/>
  </r>
  <r>
    <s v="WATERMELONS, SEEDLESS"/>
    <x v="13"/>
    <m/>
    <m/>
    <m/>
    <x v="176"/>
    <s v="MEXICO CROSSINGS THRU NOGALES"/>
    <n v="2230000"/>
    <s v="Truck"/>
    <m/>
    <m/>
    <n v="2022"/>
    <m/>
    <s v="Import"/>
    <m/>
  </r>
  <r>
    <s v="WATERMELONS, SEEDLESS"/>
    <x v="13"/>
    <m/>
    <m/>
    <m/>
    <x v="176"/>
    <s v="MEXICO CROSSINGS THROUGH OTAY MESA"/>
    <n v="230000"/>
    <s v="Truck"/>
    <m/>
    <m/>
    <n v="2022"/>
    <m/>
    <s v="Import"/>
    <m/>
  </r>
  <r>
    <s v="WATERMELONS, SEEDLESS"/>
    <x v="13"/>
    <m/>
    <m/>
    <m/>
    <x v="176"/>
    <s v="MEXICO CROSSINGS THROUGH RIO GRANDE CITY"/>
    <n v="550000"/>
    <s v="Truck"/>
    <m/>
    <m/>
    <n v="2022"/>
    <m/>
    <s v="Import"/>
    <m/>
  </r>
  <r>
    <s v="WATERMELONS, SEEDLESS"/>
    <x v="13"/>
    <m/>
    <m/>
    <m/>
    <x v="176"/>
    <s v="MEXICO CROSSINGS THROUGH PROGRESO, TX"/>
    <n v="1830000"/>
    <s v="Truck"/>
    <m/>
    <m/>
    <n v="2022"/>
    <m/>
    <s v="Import"/>
    <m/>
  </r>
  <r>
    <s v="WATERMELONS, SEEDLESS"/>
    <x v="13"/>
    <m/>
    <m/>
    <m/>
    <x v="177"/>
    <s v="MEXICO CROSSINGS THRU NOGALES"/>
    <n v="2020000"/>
    <s v="Truck"/>
    <m/>
    <m/>
    <n v="2022"/>
    <m/>
    <s v="Import"/>
    <m/>
  </r>
  <r>
    <s v="WATERMELONS, SEEDLESS"/>
    <x v="13"/>
    <m/>
    <m/>
    <m/>
    <x v="177"/>
    <s v="MEXICO CROSSINGS THROUGH OTAY MESA"/>
    <n v="300000"/>
    <s v="Truck"/>
    <m/>
    <m/>
    <n v="2022"/>
    <m/>
    <s v="Import"/>
    <m/>
  </r>
  <r>
    <s v="WATERMELONS, SEEDLESS"/>
    <x v="13"/>
    <m/>
    <m/>
    <m/>
    <x v="177"/>
    <s v="MEXICO CROSSINGS THROUGH PROGRESO, TX"/>
    <n v="2490000"/>
    <s v="Truck"/>
    <m/>
    <m/>
    <n v="2022"/>
    <m/>
    <s v="Import"/>
    <m/>
  </r>
  <r>
    <s v="WATERMELONS, SEEDLESS"/>
    <x v="13"/>
    <m/>
    <m/>
    <m/>
    <x v="177"/>
    <s v="MEXICO CROSSINGS THROUGH RIO GRANDE CITY"/>
    <n v="630000"/>
    <s v="Truck"/>
    <m/>
    <m/>
    <n v="2022"/>
    <m/>
    <s v="Import"/>
    <m/>
  </r>
  <r>
    <s v="WATERMELONS, SEEDLESS"/>
    <x v="13"/>
    <m/>
    <m/>
    <m/>
    <x v="177"/>
    <s v="MEXICO CROSSINGS THROUGH PHARR, TX"/>
    <n v="620000"/>
    <s v="Truck"/>
    <m/>
    <m/>
    <n v="2022"/>
    <m/>
    <s v="Import"/>
    <m/>
  </r>
  <r>
    <s v="WATERMELONS, SEEDLESS"/>
    <x v="13"/>
    <m/>
    <m/>
    <m/>
    <x v="178"/>
    <s v="MEXICO CROSSINGS THROUGH OTAY MESA"/>
    <n v="270000"/>
    <s v="Truck"/>
    <m/>
    <m/>
    <n v="2022"/>
    <m/>
    <s v="Import"/>
    <m/>
  </r>
  <r>
    <s v="WATERMELONS, SEEDLESS"/>
    <x v="13"/>
    <m/>
    <m/>
    <m/>
    <x v="178"/>
    <s v="MEXICO CROSSINGS THRU NOGALES"/>
    <n v="1530000"/>
    <s v="Truck"/>
    <m/>
    <m/>
    <n v="2022"/>
    <m/>
    <s v="Import"/>
    <m/>
  </r>
  <r>
    <s v="WATERMELONS, SEEDLESS"/>
    <x v="13"/>
    <m/>
    <m/>
    <m/>
    <x v="178"/>
    <s v="MEXICO CROSSINGS THROUGH PHARR, TX"/>
    <n v="460000"/>
    <s v="Truck"/>
    <m/>
    <m/>
    <n v="2022"/>
    <m/>
    <s v="Import"/>
    <m/>
  </r>
  <r>
    <s v="WATERMELONS, SEEDLESS"/>
    <x v="13"/>
    <m/>
    <m/>
    <m/>
    <x v="178"/>
    <s v="MEXICO CROSSINGS THROUGH PROGRESO, TX"/>
    <n v="1080000"/>
    <s v="Truck"/>
    <m/>
    <m/>
    <n v="2022"/>
    <m/>
    <s v="Import"/>
    <m/>
  </r>
  <r>
    <s v="WATERMELONS, SEEDLESS"/>
    <x v="13"/>
    <m/>
    <m/>
    <m/>
    <x v="179"/>
    <s v="MEXICO CROSSINGS THROUGH PHARR, TX"/>
    <n v="170000"/>
    <s v="Truck"/>
    <m/>
    <m/>
    <n v="2022"/>
    <m/>
    <s v="Import"/>
    <m/>
  </r>
  <r>
    <s v="WATERMELONS, SEEDLESS"/>
    <x v="13"/>
    <m/>
    <m/>
    <m/>
    <x v="179"/>
    <s v="MEXICO CROSSINGS THROUGH PROGRESO, TX"/>
    <n v="670000"/>
    <s v="Truck"/>
    <m/>
    <m/>
    <n v="2022"/>
    <m/>
    <s v="Import"/>
    <m/>
  </r>
  <r>
    <s v="WATERMELONS, SEEDLESS"/>
    <x v="13"/>
    <m/>
    <m/>
    <m/>
    <x v="179"/>
    <s v="MEXICO CROSSINGS THRU NOGALES"/>
    <n v="2370000"/>
    <s v="Truck"/>
    <m/>
    <m/>
    <n v="2022"/>
    <m/>
    <s v="Import"/>
    <m/>
  </r>
  <r>
    <s v="WATERMELONS, SEEDLESS"/>
    <x v="13"/>
    <m/>
    <m/>
    <m/>
    <x v="179"/>
    <s v="MEXICO CROSSINGS THROUGH ROMA, TX"/>
    <n v="80000"/>
    <s v="Truck"/>
    <m/>
    <m/>
    <n v="2022"/>
    <m/>
    <s v="Import"/>
    <m/>
  </r>
  <r>
    <s v="WATERMELONS, SEEDLESS"/>
    <x v="13"/>
    <m/>
    <m/>
    <m/>
    <x v="179"/>
    <s v="MEXICO CROSSINGS THROUGH OTAY MESA"/>
    <n v="370000"/>
    <s v="Truck"/>
    <m/>
    <m/>
    <n v="2022"/>
    <m/>
    <s v="Import"/>
    <m/>
  </r>
  <r>
    <s v="WATERMELONS, SEEDLESS"/>
    <x v="13"/>
    <m/>
    <m/>
    <m/>
    <x v="266"/>
    <s v="MEXICO CROSSINGS THROUGH OTAY MESA"/>
    <n v="270000"/>
    <s v="Truck"/>
    <m/>
    <m/>
    <n v="2022"/>
    <m/>
    <s v="Import"/>
    <m/>
  </r>
  <r>
    <s v="WATERMELONS, SEEDLESS"/>
    <x v="13"/>
    <m/>
    <m/>
    <m/>
    <x v="266"/>
    <s v="MEXICO CROSSINGS THROUGH PHARR, TX"/>
    <n v="370000"/>
    <s v="Truck"/>
    <m/>
    <m/>
    <n v="2022"/>
    <m/>
    <s v="Import"/>
    <m/>
  </r>
  <r>
    <s v="WATERMELONS, SEEDLESS"/>
    <x v="13"/>
    <m/>
    <m/>
    <m/>
    <x v="266"/>
    <s v="MEXICO CROSSINGS THROUGH PROGRESO, TX"/>
    <n v="1190000"/>
    <s v="Truck"/>
    <m/>
    <m/>
    <n v="2022"/>
    <m/>
    <s v="Import"/>
    <m/>
  </r>
  <r>
    <s v="WATERMELONS, SEEDLESS"/>
    <x v="13"/>
    <m/>
    <m/>
    <m/>
    <x v="266"/>
    <s v="MEXICO CROSSINGS THRU NOGALES"/>
    <n v="3130000"/>
    <s v="Truck"/>
    <m/>
    <m/>
    <n v="2022"/>
    <m/>
    <s v="Import"/>
    <m/>
  </r>
  <r>
    <s v="WATERMELONS, SEEDLESS"/>
    <x v="13"/>
    <m/>
    <m/>
    <m/>
    <x v="266"/>
    <s v="MEXICO CROSSINGS THROUGH RIO GRANDE CITY"/>
    <n v="630000"/>
    <s v="Truck"/>
    <m/>
    <m/>
    <n v="2022"/>
    <m/>
    <s v="Import"/>
    <m/>
  </r>
  <r>
    <s v="WATERMELONS, SEEDLESS"/>
    <x v="13"/>
    <m/>
    <m/>
    <m/>
    <x v="267"/>
    <s v="IMPORTS THROUGH PANAMA CITY (FLORIDA)"/>
    <n v="40000"/>
    <s v="Boat"/>
    <m/>
    <m/>
    <n v="2022"/>
    <m/>
    <s v="Import"/>
    <m/>
  </r>
  <r>
    <s v="WATERMELONS, SEEDLESS"/>
    <x v="13"/>
    <m/>
    <m/>
    <m/>
    <x v="267"/>
    <s v="MEXICO CROSSINGS THROUGH PROGRESO, TX"/>
    <n v="1960000"/>
    <s v="Truck"/>
    <m/>
    <m/>
    <n v="2022"/>
    <m/>
    <s v="Import"/>
    <m/>
  </r>
  <r>
    <s v="WATERMELONS, SEEDLESS"/>
    <x v="13"/>
    <m/>
    <m/>
    <m/>
    <x v="267"/>
    <s v="MEXICO CROSSINGS THRU NOGALES"/>
    <n v="3970000"/>
    <s v="Truck"/>
    <m/>
    <m/>
    <n v="2022"/>
    <m/>
    <s v="Import"/>
    <m/>
  </r>
  <r>
    <s v="WATERMELONS, SEEDLESS"/>
    <x v="13"/>
    <m/>
    <m/>
    <m/>
    <x v="267"/>
    <s v="MEXICO CROSSINGS THROUGH OTAY MESA"/>
    <n v="360000"/>
    <s v="Truck"/>
    <m/>
    <m/>
    <n v="2022"/>
    <m/>
    <s v="Import"/>
    <m/>
  </r>
  <r>
    <s v="WATERMELONS, SEEDLESS"/>
    <x v="13"/>
    <m/>
    <m/>
    <m/>
    <x v="267"/>
    <s v="MEXICO CROSSINGS THROUGH RIO GRANDE CITY"/>
    <n v="1510000"/>
    <s v="Truck"/>
    <m/>
    <m/>
    <n v="2022"/>
    <m/>
    <s v="Import"/>
    <m/>
  </r>
  <r>
    <s v="WATERMELONS, SEEDLESS"/>
    <x v="13"/>
    <m/>
    <m/>
    <m/>
    <x v="267"/>
    <s v="MEXICO CROSSINGS THROUGH PHARR, TX"/>
    <n v="560000"/>
    <s v="Truck"/>
    <m/>
    <m/>
    <n v="2022"/>
    <m/>
    <s v="Import"/>
    <m/>
  </r>
  <r>
    <s v="WATERMELONS, SEEDLESS"/>
    <x v="13"/>
    <m/>
    <m/>
    <m/>
    <x v="180"/>
    <s v="MEXICO CROSSINGS THROUGH RIO GRANDE CITY"/>
    <n v="1050000"/>
    <s v="Truck"/>
    <m/>
    <m/>
    <n v="2022"/>
    <m/>
    <s v="Import"/>
    <m/>
  </r>
  <r>
    <s v="WATERMELONS, SEEDLESS"/>
    <x v="13"/>
    <m/>
    <m/>
    <m/>
    <x v="180"/>
    <s v="MEXICO CROSSINGS THRU NOGALES"/>
    <n v="5800000"/>
    <s v="Truck"/>
    <m/>
    <m/>
    <n v="2022"/>
    <m/>
    <s v="Import"/>
    <m/>
  </r>
  <r>
    <s v="WATERMELONS, SEEDLESS"/>
    <x v="13"/>
    <m/>
    <m/>
    <m/>
    <x v="180"/>
    <s v="MEXICO CROSSINGS THROUGH OTAY MESA"/>
    <n v="160000"/>
    <s v="Truck"/>
    <m/>
    <m/>
    <n v="2022"/>
    <m/>
    <s v="Import"/>
    <m/>
  </r>
  <r>
    <s v="WATERMELONS, SEEDLESS"/>
    <x v="13"/>
    <m/>
    <m/>
    <m/>
    <x v="180"/>
    <s v="MEXICO CROSSINGS THROUGH PHARR, TX"/>
    <n v="220000"/>
    <s v="Truck"/>
    <m/>
    <m/>
    <n v="2022"/>
    <m/>
    <s v="Import"/>
    <m/>
  </r>
  <r>
    <s v="WATERMELONS, SEEDLESS"/>
    <x v="13"/>
    <m/>
    <m/>
    <m/>
    <x v="180"/>
    <s v="MEXICO CROSSINGS THROUGH PROGRESO, TX"/>
    <n v="2520000"/>
    <s v="Truck"/>
    <m/>
    <m/>
    <n v="2022"/>
    <m/>
    <s v="Import"/>
    <m/>
  </r>
  <r>
    <s v="WATERMELONS, SEEDLESS"/>
    <x v="13"/>
    <m/>
    <m/>
    <m/>
    <x v="181"/>
    <s v="MEXICO CROSSINGS THROUGH OTAY MESA"/>
    <n v="140000"/>
    <s v="Truck"/>
    <m/>
    <m/>
    <n v="2022"/>
    <m/>
    <s v="Import"/>
    <m/>
  </r>
  <r>
    <s v="WATERMELONS, SEEDLESS"/>
    <x v="13"/>
    <m/>
    <m/>
    <m/>
    <x v="181"/>
    <s v="MEXICO CROSSINGS THRU NOGALES"/>
    <n v="4520000"/>
    <s v="Truck"/>
    <m/>
    <m/>
    <n v="2022"/>
    <m/>
    <s v="Import"/>
    <m/>
  </r>
  <r>
    <s v="WATERMELONS, SEEDLESS"/>
    <x v="13"/>
    <m/>
    <m/>
    <m/>
    <x v="181"/>
    <s v="MEXICO CROSSINGS THROUGH PHARR, TX"/>
    <n v="370000"/>
    <s v="Truck"/>
    <m/>
    <m/>
    <n v="2022"/>
    <m/>
    <s v="Import"/>
    <m/>
  </r>
  <r>
    <s v="WATERMELONS, SEEDLESS"/>
    <x v="13"/>
    <m/>
    <m/>
    <m/>
    <x v="181"/>
    <s v="MEXICO CROSSINGS THROUGH PROGRESO, TX"/>
    <n v="700000"/>
    <s v="Truck"/>
    <m/>
    <m/>
    <n v="2022"/>
    <m/>
    <s v="Import"/>
    <m/>
  </r>
  <r>
    <s v="WATERMELONS, SEEDLESS"/>
    <x v="13"/>
    <m/>
    <m/>
    <m/>
    <x v="182"/>
    <s v="MEXICO CROSSINGS THROUGH PROGRESO, TX"/>
    <n v="510000"/>
    <s v="Truck"/>
    <m/>
    <m/>
    <n v="2022"/>
    <s v="Greenhouse"/>
    <s v="Import"/>
    <m/>
  </r>
  <r>
    <s v="WATERMELONS, SEEDLESS"/>
    <x v="13"/>
    <m/>
    <m/>
    <m/>
    <x v="182"/>
    <s v="MEXICO CROSSINGS THRU NOGALES"/>
    <n v="6690000"/>
    <s v="Truck"/>
    <m/>
    <m/>
    <n v="2022"/>
    <s v="Greenhouse"/>
    <s v="Import"/>
    <m/>
  </r>
  <r>
    <s v="WATERMELONS, SEEDLESS"/>
    <x v="13"/>
    <m/>
    <m/>
    <m/>
    <x v="182"/>
    <s v="MEXICO CROSSINGS THROUGH OTAY MESA"/>
    <n v="410000"/>
    <s v="Truck"/>
    <m/>
    <m/>
    <n v="2022"/>
    <s v="Greenhouse"/>
    <s v="Import"/>
    <m/>
  </r>
  <r>
    <s v="WATERMELONS, SEEDLESS"/>
    <x v="13"/>
    <m/>
    <m/>
    <m/>
    <x v="182"/>
    <s v="MEXICO CROSSINGS THROUGH PHARR, TX"/>
    <n v="90000"/>
    <s v="Truck"/>
    <m/>
    <m/>
    <n v="2022"/>
    <s v="Greenhouse"/>
    <s v="Import"/>
    <m/>
  </r>
  <r>
    <s v="WATERMELONS, SEEDLESS"/>
    <x v="13"/>
    <m/>
    <m/>
    <m/>
    <x v="183"/>
    <s v="MEXICO CROSSINGS THRU NOGALES"/>
    <n v="9800000"/>
    <s v="Truck"/>
    <m/>
    <m/>
    <n v="2022"/>
    <m/>
    <s v="Import"/>
    <m/>
  </r>
  <r>
    <s v="WATERMELONS, SEEDLESS"/>
    <x v="13"/>
    <m/>
    <m/>
    <m/>
    <x v="183"/>
    <s v="MEXICO CROSSINGS THROUGH RIO GRANDE CITY"/>
    <n v="1390000"/>
    <s v="Truck"/>
    <m/>
    <m/>
    <n v="2022"/>
    <m/>
    <s v="Import"/>
    <m/>
  </r>
  <r>
    <s v="WATERMELONS, SEEDLESS"/>
    <x v="13"/>
    <m/>
    <m/>
    <m/>
    <x v="183"/>
    <s v="MEXICO CROSSINGS THROUGH PROGRESO, TX"/>
    <n v="880000"/>
    <s v="Truck"/>
    <m/>
    <m/>
    <n v="2022"/>
    <m/>
    <s v="Import"/>
    <m/>
  </r>
  <r>
    <s v="WATERMELONS, SEEDLESS"/>
    <x v="13"/>
    <m/>
    <m/>
    <m/>
    <x v="183"/>
    <s v="MEXICO CROSSINGS THROUGH OTAY MESA"/>
    <n v="70000"/>
    <s v="Truck"/>
    <m/>
    <m/>
    <n v="2022"/>
    <m/>
    <s v="Import"/>
    <m/>
  </r>
  <r>
    <s v="WATERMELONS, SEEDLESS"/>
    <x v="13"/>
    <m/>
    <m/>
    <m/>
    <x v="270"/>
    <s v="MEXICO CROSSINGS THRU NOGALES"/>
    <n v="26270000"/>
    <s v="Truck"/>
    <m/>
    <m/>
    <n v="2022"/>
    <m/>
    <s v="Import"/>
    <m/>
  </r>
  <r>
    <s v="WATERMELONS, SEEDLESS"/>
    <x v="13"/>
    <m/>
    <m/>
    <m/>
    <x v="270"/>
    <s v="MEXICO CROSSINGS THROUGH RIO GRANDE CITY"/>
    <n v="80000"/>
    <s v="Truck"/>
    <m/>
    <m/>
    <n v="2022"/>
    <m/>
    <s v="Import"/>
    <m/>
  </r>
  <r>
    <s v="WATERMELONS, SEEDLESS"/>
    <x v="13"/>
    <m/>
    <m/>
    <m/>
    <x v="270"/>
    <s v="MEXICO CROSSINGS THROUGH PROGRESO, TX"/>
    <n v="940000"/>
    <s v="Truck"/>
    <m/>
    <m/>
    <n v="2022"/>
    <m/>
    <s v="Import"/>
    <m/>
  </r>
  <r>
    <s v="WATERMELONS, SEEDLESS"/>
    <x v="13"/>
    <m/>
    <m/>
    <m/>
    <x v="270"/>
    <s v="MEXICO CROSSINGS THROUGH OTAY MESA"/>
    <n v="700000"/>
    <s v="Truck"/>
    <m/>
    <m/>
    <n v="2022"/>
    <m/>
    <s v="Import"/>
    <m/>
  </r>
  <r>
    <s v="WATERMELONS, SEEDLESS"/>
    <x v="13"/>
    <m/>
    <m/>
    <m/>
    <x v="184"/>
    <s v="MEXICO CROSSINGS THRU NOGALES"/>
    <n v="15340000"/>
    <s v="Truck"/>
    <m/>
    <m/>
    <n v="2022"/>
    <m/>
    <s v="Import"/>
    <m/>
  </r>
  <r>
    <s v="WATERMELONS, SEEDLESS"/>
    <x v="13"/>
    <m/>
    <m/>
    <m/>
    <x v="184"/>
    <s v="MEXICO CROSSINGS THROUGH RIO GRANDE CITY"/>
    <n v="1250000"/>
    <s v="Truck"/>
    <m/>
    <m/>
    <n v="2022"/>
    <m/>
    <s v="Import"/>
    <m/>
  </r>
  <r>
    <s v="WATERMELONS, SEEDLESS"/>
    <x v="13"/>
    <m/>
    <m/>
    <m/>
    <x v="184"/>
    <s v="MEXICO CROSSINGS THROUGH OTAY MESA"/>
    <n v="60000"/>
    <s v="Truck"/>
    <m/>
    <m/>
    <n v="2022"/>
    <m/>
    <s v="Import"/>
    <m/>
  </r>
  <r>
    <s v="WATERMELONS, SEEDLESS"/>
    <x v="13"/>
    <m/>
    <m/>
    <m/>
    <x v="184"/>
    <s v="MEXICO CROSSINGS THROUGH PHARR, TX"/>
    <n v="120000"/>
    <s v="Truck"/>
    <m/>
    <m/>
    <n v="2022"/>
    <m/>
    <s v="Import"/>
    <m/>
  </r>
  <r>
    <s v="WATERMELONS, SEEDLESS"/>
    <x v="13"/>
    <m/>
    <m/>
    <m/>
    <x v="184"/>
    <s v="MEXICO CROSSINGS THROUGH EL PASO, TX"/>
    <n v="20000"/>
    <s v="Truck"/>
    <m/>
    <m/>
    <n v="2022"/>
    <m/>
    <s v="Import"/>
    <m/>
  </r>
  <r>
    <s v="WATERMELONS, SEEDLESS"/>
    <x v="13"/>
    <m/>
    <m/>
    <m/>
    <x v="184"/>
    <s v="MEXICO CROSSINGS THROUGH PROGRESO, TX"/>
    <n v="2610000"/>
    <s v="Truck"/>
    <m/>
    <m/>
    <n v="2022"/>
    <m/>
    <s v="Import"/>
    <m/>
  </r>
  <r>
    <s v="WATERMELONS, SEEDLESS"/>
    <x v="13"/>
    <m/>
    <m/>
    <m/>
    <x v="185"/>
    <s v="MEXICO CROSSINGS THROUGH OTAY MESA"/>
    <n v="90000"/>
    <s v="Truck"/>
    <m/>
    <m/>
    <n v="2022"/>
    <m/>
    <s v="Import"/>
    <m/>
  </r>
  <r>
    <s v="WATERMELONS, SEEDLESS"/>
    <x v="13"/>
    <m/>
    <m/>
    <m/>
    <x v="185"/>
    <s v="MEXICO CROSSINGS THRU NOGALES"/>
    <n v="10080000"/>
    <s v="Truck"/>
    <m/>
    <m/>
    <n v="2022"/>
    <m/>
    <s v="Import"/>
    <m/>
  </r>
  <r>
    <s v="WATERMELONS, SEEDLESS"/>
    <x v="13"/>
    <m/>
    <m/>
    <m/>
    <x v="185"/>
    <s v="MEXICO CROSSINGS THRU NOGALES"/>
    <n v="-460000"/>
    <s v="Truck"/>
    <m/>
    <m/>
    <n v="2022"/>
    <m/>
    <s v="Import"/>
    <s v="subtracted on 05/09/2023"/>
  </r>
  <r>
    <s v="WATERMELONS, SEEDLESS"/>
    <x v="13"/>
    <m/>
    <m/>
    <m/>
    <x v="185"/>
    <s v="MEXICO CROSSINGS THROUGH PROGRESO, TX"/>
    <n v="1010000"/>
    <s v="Truck"/>
    <m/>
    <m/>
    <n v="2022"/>
    <m/>
    <s v="Import"/>
    <m/>
  </r>
  <r>
    <s v="WATERMELONS, SEEDLESS"/>
    <x v="13"/>
    <m/>
    <m/>
    <m/>
    <x v="232"/>
    <s v="MEXICO CROSSINGS THROUGH EL PASO, TX"/>
    <n v="10000"/>
    <s v="Truck"/>
    <m/>
    <m/>
    <n v="2022"/>
    <m/>
    <s v="Import"/>
    <m/>
  </r>
  <r>
    <s v="WATERMELONS, SEEDLESS"/>
    <x v="13"/>
    <m/>
    <m/>
    <m/>
    <x v="232"/>
    <s v="MEXICO CROSSINGS THROUGH PROGRESO, TX"/>
    <n v="170000"/>
    <s v="Truck"/>
    <m/>
    <m/>
    <n v="2022"/>
    <m/>
    <s v="Import"/>
    <m/>
  </r>
  <r>
    <s v="WATERMELONS, SEEDLESS"/>
    <x v="13"/>
    <m/>
    <m/>
    <m/>
    <x v="232"/>
    <s v="MEXICO CROSSINGS THROUGH OTAY MESA"/>
    <n v="640000"/>
    <s v="Truck"/>
    <m/>
    <m/>
    <n v="2022"/>
    <m/>
    <s v="Import"/>
    <m/>
  </r>
  <r>
    <s v="WATERMELONS, SEEDLESS"/>
    <x v="13"/>
    <m/>
    <m/>
    <m/>
    <x v="232"/>
    <s v="MEXICO CROSSINGS THRU NOGALES"/>
    <n v="9960000"/>
    <s v="Truck"/>
    <m/>
    <m/>
    <n v="2022"/>
    <m/>
    <s v="Import"/>
    <m/>
  </r>
  <r>
    <s v="WATERMELONS, SEEDLESS"/>
    <x v="13"/>
    <m/>
    <m/>
    <m/>
    <x v="271"/>
    <s v="MEXICO CROSSINGS THRU NOGALES"/>
    <n v="130000"/>
    <s v="Truck"/>
    <m/>
    <m/>
    <n v="2022"/>
    <m/>
    <s v="Import"/>
    <m/>
  </r>
  <r>
    <s v="WATERMELONS, SEEDLESS"/>
    <x v="13"/>
    <m/>
    <m/>
    <m/>
    <x v="186"/>
    <s v="MEXICO CROSSINGS THROUGH OTAY MESA"/>
    <n v="120000"/>
    <s v="Truck"/>
    <m/>
    <m/>
    <n v="2022"/>
    <m/>
    <s v="Import"/>
    <m/>
  </r>
  <r>
    <s v="WATERMELONS, SEEDLESS"/>
    <x v="13"/>
    <m/>
    <m/>
    <m/>
    <x v="186"/>
    <s v="MEXICO CROSSINGS THROUGH RIO GRANDE CITY"/>
    <n v="740000"/>
    <s v="Truck"/>
    <m/>
    <m/>
    <n v="2022"/>
    <m/>
    <s v="Import"/>
    <m/>
  </r>
  <r>
    <s v="WATERMELONS, SEEDLESS"/>
    <x v="13"/>
    <m/>
    <m/>
    <m/>
    <x v="186"/>
    <s v="MEXICO CROSSINGS THRU NOGALES"/>
    <n v="13850000"/>
    <s v="Truck"/>
    <m/>
    <m/>
    <n v="2022"/>
    <m/>
    <s v="Import"/>
    <m/>
  </r>
  <r>
    <s v="WATERMELONS, SEEDLESS"/>
    <x v="13"/>
    <m/>
    <m/>
    <m/>
    <x v="186"/>
    <s v="MEXICO CROSSINGS THROUGH PROGRESO, TX"/>
    <n v="480000"/>
    <s v="Truck"/>
    <m/>
    <m/>
    <n v="2022"/>
    <m/>
    <s v="Import"/>
    <m/>
  </r>
  <r>
    <s v="WATERMELONS, SEEDLESS"/>
    <x v="13"/>
    <m/>
    <m/>
    <m/>
    <x v="273"/>
    <s v="MEXICO CROSSINGS THROUGH OTAY MESA"/>
    <n v="90000"/>
    <s v="Truck"/>
    <m/>
    <m/>
    <n v="2022"/>
    <m/>
    <s v="Import"/>
    <m/>
  </r>
  <r>
    <s v="WATERMELONS, SEEDLESS"/>
    <x v="13"/>
    <m/>
    <m/>
    <m/>
    <x v="273"/>
    <s v="MEXICO CROSSINGS THRU NOGALES"/>
    <n v="19030000"/>
    <s v="Truck"/>
    <m/>
    <m/>
    <n v="2022"/>
    <m/>
    <s v="Import"/>
    <m/>
  </r>
  <r>
    <s v="WATERMELONS, SEEDLESS"/>
    <x v="13"/>
    <m/>
    <m/>
    <m/>
    <x v="273"/>
    <s v="MEXICO CROSSINGS THROUGH PROGRESO, TX"/>
    <n v="570000"/>
    <s v="Truck"/>
    <m/>
    <m/>
    <n v="2022"/>
    <m/>
    <s v="Import"/>
    <m/>
  </r>
  <r>
    <s v="WATERMELONS, SEEDLESS"/>
    <x v="13"/>
    <m/>
    <m/>
    <m/>
    <x v="273"/>
    <s v="MEXICO CROSSINGS THROUGH PHARR, TX"/>
    <n v="60000"/>
    <s v="Truck"/>
    <m/>
    <m/>
    <n v="2022"/>
    <m/>
    <s v="Import"/>
    <m/>
  </r>
  <r>
    <s v="WATERMELONS, SEEDLESS"/>
    <x v="13"/>
    <m/>
    <m/>
    <m/>
    <x v="273"/>
    <s v="MEXICO CROSSINGS THROUGH RIO GRANDE CITY"/>
    <n v="870000"/>
    <s v="Truck"/>
    <m/>
    <m/>
    <n v="2022"/>
    <m/>
    <s v="Import"/>
    <m/>
  </r>
  <r>
    <s v="WATERMELONS, SEEDLESS"/>
    <x v="13"/>
    <m/>
    <m/>
    <m/>
    <x v="274"/>
    <s v="MEXICO CROSSINGS THROUGH OTAY MESA"/>
    <n v="40000"/>
    <s v="Truck"/>
    <m/>
    <m/>
    <n v="2022"/>
    <m/>
    <s v="Import"/>
    <m/>
  </r>
  <r>
    <s v="WATERMELONS, SEEDLESS"/>
    <x v="13"/>
    <m/>
    <m/>
    <m/>
    <x v="274"/>
    <s v="MEXICO CROSSINGS THRU NOGALES"/>
    <n v="17960000"/>
    <s v="Truck"/>
    <m/>
    <m/>
    <n v="2022"/>
    <m/>
    <s v="Import"/>
    <m/>
  </r>
  <r>
    <s v="WATERMELONS, SEEDLESS"/>
    <x v="13"/>
    <m/>
    <m/>
    <m/>
    <x v="274"/>
    <s v="MEXICO CROSSINGS THROUGH PROGRESO, TX"/>
    <n v="1920000"/>
    <s v="Truck"/>
    <m/>
    <m/>
    <n v="2022"/>
    <m/>
    <s v="Import"/>
    <m/>
  </r>
  <r>
    <s v="WATERMELONS, SEEDLESS"/>
    <x v="13"/>
    <m/>
    <m/>
    <m/>
    <x v="274"/>
    <s v="MEXICO CROSSINGS THROUGH RIO GRANDE CITY"/>
    <n v="1150000"/>
    <s v="Truck"/>
    <m/>
    <m/>
    <n v="2022"/>
    <m/>
    <s v="Import"/>
    <m/>
  </r>
  <r>
    <s v="WATERMELONS, SEEDLESS"/>
    <x v="13"/>
    <m/>
    <m/>
    <m/>
    <x v="274"/>
    <s v="MEXICO CROSSINGS THROUGH PHARR, TX"/>
    <n v="520000"/>
    <s v="Truck"/>
    <m/>
    <m/>
    <n v="2022"/>
    <m/>
    <s v="Import"/>
    <m/>
  </r>
  <r>
    <s v="WATERMELONS, SEEDLESS"/>
    <x v="13"/>
    <m/>
    <m/>
    <m/>
    <x v="187"/>
    <s v="MEXICO CROSSINGS THROUGH PROGRESO, TX"/>
    <n v="210000"/>
    <s v="Truck"/>
    <m/>
    <m/>
    <n v="2022"/>
    <m/>
    <s v="Import"/>
    <m/>
  </r>
  <r>
    <s v="WATERMELONS, SEEDLESS"/>
    <x v="13"/>
    <m/>
    <m/>
    <m/>
    <x v="187"/>
    <s v="MEXICO CROSSINGS THRU NOGALES"/>
    <n v="11050000"/>
    <s v="Truck"/>
    <m/>
    <m/>
    <n v="2022"/>
    <m/>
    <s v="Import"/>
    <m/>
  </r>
  <r>
    <s v="WATERMELONS, SEEDLESS"/>
    <x v="13"/>
    <m/>
    <m/>
    <m/>
    <x v="187"/>
    <s v="MEXICO CROSSINGS THROUGH OTAY MESA"/>
    <n v="220000"/>
    <s v="Truck"/>
    <m/>
    <m/>
    <n v="2022"/>
    <m/>
    <s v="Import"/>
    <m/>
  </r>
  <r>
    <s v="WATERMELONS, SEEDLESS"/>
    <x v="13"/>
    <m/>
    <m/>
    <m/>
    <x v="188"/>
    <s v="MEXICO CROSSINGS THROUGH PROGRESO, TX"/>
    <n v="200000"/>
    <s v="Truck"/>
    <m/>
    <m/>
    <n v="2022"/>
    <m/>
    <s v="Import"/>
    <m/>
  </r>
  <r>
    <s v="WATERMELONS, SEEDLESS"/>
    <x v="13"/>
    <m/>
    <m/>
    <m/>
    <x v="188"/>
    <s v="MEXICO CROSSINGS THROUGH OTAY MESA"/>
    <n v="360000"/>
    <s v="Truck"/>
    <m/>
    <m/>
    <n v="2022"/>
    <m/>
    <s v="Import"/>
    <m/>
  </r>
  <r>
    <s v="WATERMELONS, SEEDLESS"/>
    <x v="13"/>
    <m/>
    <m/>
    <m/>
    <x v="188"/>
    <s v="MEXICO CROSSINGS THRU NOGALES"/>
    <n v="11410000"/>
    <s v="Truck"/>
    <m/>
    <m/>
    <n v="2022"/>
    <m/>
    <s v="Import"/>
    <m/>
  </r>
  <r>
    <s v="WATERMELONS, SEEDLESS"/>
    <x v="13"/>
    <m/>
    <m/>
    <m/>
    <x v="277"/>
    <s v="MEXICO CROSSINGS THROUGH PHARR, TX"/>
    <n v="360000"/>
    <s v="Truck"/>
    <m/>
    <m/>
    <n v="2022"/>
    <m/>
    <s v="Import"/>
    <m/>
  </r>
  <r>
    <s v="WATERMELONS, SEEDLESS"/>
    <x v="13"/>
    <m/>
    <m/>
    <m/>
    <x v="277"/>
    <s v="MEXICO CROSSINGS THROUGH PROGRESO, TX"/>
    <n v="1570000"/>
    <s v="Truck"/>
    <m/>
    <m/>
    <n v="2022"/>
    <m/>
    <s v="Import"/>
    <m/>
  </r>
  <r>
    <s v="WATERMELONS, SEEDLESS"/>
    <x v="13"/>
    <m/>
    <m/>
    <m/>
    <x v="277"/>
    <s v="MEXICO CROSSINGS THRU NOGALES"/>
    <n v="16740000"/>
    <s v="Truck"/>
    <m/>
    <m/>
    <n v="2022"/>
    <m/>
    <s v="Import"/>
    <m/>
  </r>
  <r>
    <s v="WATERMELONS, SEEDLESS"/>
    <x v="13"/>
    <m/>
    <m/>
    <m/>
    <x v="277"/>
    <s v="MEXICO CROSSINGS THROUGH OTAY MESA"/>
    <n v="320000"/>
    <s v="Truck"/>
    <m/>
    <m/>
    <n v="2022"/>
    <m/>
    <s v="Import"/>
    <m/>
  </r>
  <r>
    <s v="WATERMELONS, SEEDLESS"/>
    <x v="13"/>
    <m/>
    <m/>
    <m/>
    <x v="277"/>
    <s v="MEXICO CROSSINGS THROUGH RIO GRANDE CITY"/>
    <n v="1100000"/>
    <s v="Truck"/>
    <m/>
    <m/>
    <n v="2022"/>
    <m/>
    <s v="Import"/>
    <m/>
  </r>
  <r>
    <s v="WATERMELONS, SEEDLESS"/>
    <x v="13"/>
    <m/>
    <m/>
    <m/>
    <x v="278"/>
    <s v="MEXICO CROSSINGS THROUGH OTAY MESA"/>
    <n v="320000"/>
    <s v="Truck"/>
    <m/>
    <m/>
    <n v="2022"/>
    <m/>
    <s v="Import"/>
    <m/>
  </r>
  <r>
    <s v="WATERMELONS, SEEDLESS"/>
    <x v="13"/>
    <m/>
    <m/>
    <m/>
    <x v="278"/>
    <s v="MEXICO CROSSINGS THROUGH PROGRESO, TX"/>
    <n v="530000"/>
    <s v="Truck"/>
    <m/>
    <m/>
    <n v="2022"/>
    <m/>
    <s v="Import"/>
    <m/>
  </r>
  <r>
    <s v="WATERMELONS, SEEDLESS"/>
    <x v="13"/>
    <m/>
    <m/>
    <m/>
    <x v="278"/>
    <s v="MEXICO CROSSINGS THRU NOGALES"/>
    <n v="17000000"/>
    <s v="Truck"/>
    <m/>
    <m/>
    <n v="2022"/>
    <m/>
    <s v="Import"/>
    <m/>
  </r>
  <r>
    <s v="WATERMELONS, SEEDLESS"/>
    <x v="13"/>
    <m/>
    <m/>
    <m/>
    <x v="278"/>
    <s v="MEXICO CROSSINGS THROUGH PHARR, TX"/>
    <n v="160000"/>
    <s v="Truck"/>
    <m/>
    <m/>
    <n v="2022"/>
    <m/>
    <s v="Import"/>
    <m/>
  </r>
  <r>
    <s v="WATERMELONS, SEEDLESS"/>
    <x v="13"/>
    <m/>
    <m/>
    <m/>
    <x v="278"/>
    <s v="MEXICO CROSSINGS THROUGH RIO GRANDE CITY"/>
    <n v="530000"/>
    <s v="Truck"/>
    <m/>
    <m/>
    <n v="2022"/>
    <m/>
    <s v="Import"/>
    <m/>
  </r>
  <r>
    <s v="WATERMELONS, SEEDLESS"/>
    <x v="13"/>
    <m/>
    <m/>
    <m/>
    <x v="189"/>
    <s v="MEXICO CROSSINGS THROUGH RIO GRANDE CITY"/>
    <n v="2040000"/>
    <s v="Truck"/>
    <m/>
    <m/>
    <n v="2022"/>
    <m/>
    <s v="Import"/>
    <m/>
  </r>
  <r>
    <s v="WATERMELONS, SEEDLESS"/>
    <x v="13"/>
    <m/>
    <m/>
    <m/>
    <x v="189"/>
    <s v="MEXICO CROSSINGS THROUGH PHARR, TX"/>
    <n v="320000"/>
    <s v="Truck"/>
    <m/>
    <m/>
    <n v="2022"/>
    <m/>
    <s v="Import"/>
    <m/>
  </r>
  <r>
    <s v="WATERMELONS, SEEDLESS"/>
    <x v="13"/>
    <m/>
    <m/>
    <m/>
    <x v="189"/>
    <s v="MEXICO CROSSINGS THROUGH PROGRESO, TX"/>
    <n v="2910000"/>
    <s v="Truck"/>
    <m/>
    <m/>
    <n v="2022"/>
    <m/>
    <s v="Import"/>
    <m/>
  </r>
  <r>
    <s v="WATERMELONS, SEEDLESS"/>
    <x v="13"/>
    <m/>
    <m/>
    <m/>
    <x v="189"/>
    <s v="MEXICO CROSSINGS THROUGH OTAY MESA"/>
    <n v="110000"/>
    <s v="Truck"/>
    <m/>
    <m/>
    <n v="2022"/>
    <m/>
    <s v="Import"/>
    <m/>
  </r>
  <r>
    <s v="WATERMELONS, SEEDLESS"/>
    <x v="13"/>
    <m/>
    <m/>
    <m/>
    <x v="189"/>
    <s v="MEXICO CROSSINGS THRU NOGALES"/>
    <n v="19420000"/>
    <s v="Truck"/>
    <m/>
    <m/>
    <n v="2022"/>
    <m/>
    <s v="Import"/>
    <m/>
  </r>
  <r>
    <s v="WATERMELONS, SEEDLESS"/>
    <x v="13"/>
    <m/>
    <m/>
    <m/>
    <x v="190"/>
    <s v="MEXICO CROSSINGS THROUGH PROGRESO, TX"/>
    <n v="110000"/>
    <s v="Truck"/>
    <m/>
    <m/>
    <n v="2022"/>
    <m/>
    <s v="Import"/>
    <m/>
  </r>
  <r>
    <s v="WATERMELONS, SEEDLESS"/>
    <x v="13"/>
    <m/>
    <m/>
    <m/>
    <x v="190"/>
    <s v="MEXICO CROSSINGS THROUGH OTAY MESA"/>
    <n v="240000"/>
    <s v="Truck"/>
    <m/>
    <m/>
    <n v="2022"/>
    <m/>
    <s v="Import"/>
    <m/>
  </r>
  <r>
    <s v="WATERMELONS, SEEDLESS"/>
    <x v="13"/>
    <m/>
    <m/>
    <m/>
    <x v="190"/>
    <s v="MEXICO CROSSINGS THRU NOGALES"/>
    <n v="9400000"/>
    <s v="Truck"/>
    <m/>
    <m/>
    <n v="2022"/>
    <m/>
    <s v="Import"/>
    <m/>
  </r>
  <r>
    <s v="WATERMELONS, SEEDLESS"/>
    <x v="13"/>
    <m/>
    <m/>
    <m/>
    <x v="191"/>
    <s v="MEXICO CROSSINGS THRU NOGALES"/>
    <n v="9400000"/>
    <s v="Truck"/>
    <m/>
    <m/>
    <n v="2022"/>
    <m/>
    <s v="Import"/>
    <m/>
  </r>
  <r>
    <s v="WATERMELONS, SEEDLESS"/>
    <x v="13"/>
    <m/>
    <m/>
    <m/>
    <x v="191"/>
    <s v="MEXICO CROSSINGS THROUGH PROGRESO, TX"/>
    <n v="110000"/>
    <s v="Truck"/>
    <m/>
    <m/>
    <n v="2022"/>
    <m/>
    <s v="Import"/>
    <m/>
  </r>
  <r>
    <s v="WATERMELONS, SEEDLESS"/>
    <x v="13"/>
    <m/>
    <m/>
    <m/>
    <x v="191"/>
    <s v="MEXICO CROSSINGS THROUGH OTAY MESA"/>
    <n v="280000"/>
    <s v="Truck"/>
    <m/>
    <m/>
    <n v="2022"/>
    <m/>
    <s v="Import"/>
    <m/>
  </r>
  <r>
    <s v="WATERMELONS, SEEDLESS"/>
    <x v="13"/>
    <m/>
    <m/>
    <m/>
    <x v="281"/>
    <s v="MEXICO CROSSINGS THROUGH OTAY MESA"/>
    <n v="380000"/>
    <s v="Truck"/>
    <m/>
    <m/>
    <n v="2022"/>
    <m/>
    <s v="Import"/>
    <m/>
  </r>
  <r>
    <s v="WATERMELONS, SEEDLESS"/>
    <x v="13"/>
    <m/>
    <m/>
    <m/>
    <x v="281"/>
    <s v="MEXICO CROSSINGS THROUGH PROGRESO, TX"/>
    <n v="240000"/>
    <s v="Truck"/>
    <m/>
    <m/>
    <n v="2022"/>
    <m/>
    <s v="Import"/>
    <m/>
  </r>
  <r>
    <s v="WATERMELONS, SEEDLESS"/>
    <x v="13"/>
    <m/>
    <m/>
    <m/>
    <x v="281"/>
    <s v="MEXICO CROSSINGS THRU NOGALES"/>
    <n v="13580000"/>
    <s v="Truck"/>
    <m/>
    <m/>
    <n v="2022"/>
    <m/>
    <s v="Import"/>
    <m/>
  </r>
  <r>
    <s v="WATERMELONS, SEEDLESS"/>
    <x v="13"/>
    <m/>
    <m/>
    <m/>
    <x v="281"/>
    <s v="MEXICO CROSSINGS THROUGH RIO GRANDE CITY"/>
    <n v="1040000"/>
    <s v="Truck"/>
    <m/>
    <m/>
    <n v="2022"/>
    <m/>
    <s v="Import"/>
    <m/>
  </r>
  <r>
    <s v="WATERMELONS, SEEDLESS"/>
    <x v="13"/>
    <m/>
    <m/>
    <m/>
    <x v="233"/>
    <s v="MEXICO CROSSINGS THROUGH OTAY MESA"/>
    <n v="200000"/>
    <s v="Truck"/>
    <m/>
    <m/>
    <n v="2022"/>
    <m/>
    <s v="Import"/>
    <m/>
  </r>
  <r>
    <s v="WATERMELONS, SEEDLESS"/>
    <x v="13"/>
    <m/>
    <m/>
    <m/>
    <x v="233"/>
    <s v="MEXICO CROSSINGS THROUGH PROGRESO, TX"/>
    <n v="370000"/>
    <s v="Truck"/>
    <m/>
    <m/>
    <n v="2022"/>
    <m/>
    <s v="Import"/>
    <m/>
  </r>
  <r>
    <s v="WATERMELONS, SEEDLESS"/>
    <x v="13"/>
    <m/>
    <m/>
    <m/>
    <x v="233"/>
    <s v="MEXICO CROSSINGS THRU NOGALES"/>
    <n v="12440000"/>
    <s v="Truck"/>
    <m/>
    <m/>
    <n v="2022"/>
    <m/>
    <s v="Import"/>
    <m/>
  </r>
  <r>
    <s v="WATERMELONS, SEEDLESS"/>
    <x v="13"/>
    <m/>
    <m/>
    <m/>
    <x v="233"/>
    <s v="MEXICO CROSSINGS THROUGH RIO GRANDE CITY"/>
    <n v="760000"/>
    <s v="Truck"/>
    <m/>
    <m/>
    <n v="2022"/>
    <m/>
    <s v="Import"/>
    <m/>
  </r>
  <r>
    <s v="WATERMELONS, SEEDLESS"/>
    <x v="13"/>
    <m/>
    <m/>
    <m/>
    <x v="59"/>
    <s v="MEXICO CROSSINGS THRU NOGALES"/>
    <n v="19220000"/>
    <s v="Truck"/>
    <m/>
    <m/>
    <n v="2022"/>
    <m/>
    <s v="Import"/>
    <m/>
  </r>
  <r>
    <s v="WATERMELONS, SEEDLESS"/>
    <x v="13"/>
    <m/>
    <m/>
    <m/>
    <x v="59"/>
    <s v="MEXICO CROSSINGS THROUGH OTAY MESA"/>
    <n v="230000"/>
    <s v="Truck"/>
    <m/>
    <m/>
    <n v="2022"/>
    <m/>
    <s v="Import"/>
    <m/>
  </r>
  <r>
    <s v="WATERMELONS, SEEDLESS"/>
    <x v="13"/>
    <m/>
    <m/>
    <m/>
    <x v="59"/>
    <s v="MEXICO CROSSINGS THROUGH PROGRESO, TX"/>
    <n v="1030000"/>
    <s v="Truck"/>
    <m/>
    <m/>
    <n v="2022"/>
    <m/>
    <s v="Import"/>
    <m/>
  </r>
  <r>
    <s v="WATERMELONS, SEEDLESS"/>
    <x v="13"/>
    <m/>
    <m/>
    <m/>
    <x v="59"/>
    <s v="MEXICO CROSSINGS THROUGH PHARR, TX"/>
    <n v="240000"/>
    <s v="Truck"/>
    <m/>
    <m/>
    <n v="2022"/>
    <m/>
    <s v="Import"/>
    <m/>
  </r>
  <r>
    <s v="WATERMELONS, SEEDLESS"/>
    <x v="13"/>
    <m/>
    <m/>
    <m/>
    <x v="59"/>
    <s v="MEXICO CROSSINGS THROUGH RIO GRANDE CITY"/>
    <n v="870000"/>
    <s v="Truck"/>
    <m/>
    <m/>
    <n v="2022"/>
    <m/>
    <s v="Import"/>
    <m/>
  </r>
  <r>
    <s v="WATERMELONS, SEEDLESS"/>
    <x v="13"/>
    <m/>
    <m/>
    <m/>
    <x v="0"/>
    <s v="MEXICO CROSSINGS THROUGH OTAY MESA"/>
    <n v="180000"/>
    <s v="Truck"/>
    <m/>
    <m/>
    <n v="2022"/>
    <m/>
    <s v="Import"/>
    <m/>
  </r>
  <r>
    <s v="WATERMELONS, SEEDLESS"/>
    <x v="13"/>
    <m/>
    <m/>
    <m/>
    <x v="0"/>
    <s v="MEXICO CROSSINGS THRU NOGALES"/>
    <n v="11000000"/>
    <s v="Truck"/>
    <m/>
    <m/>
    <n v="2022"/>
    <m/>
    <s v="Import"/>
    <m/>
  </r>
  <r>
    <s v="WATERMELONS, SEEDLESS"/>
    <x v="13"/>
    <m/>
    <m/>
    <m/>
    <x v="1"/>
    <s v="MEXICO CROSSINGS THROUGH OTAY MESA"/>
    <n v="190000"/>
    <s v="Truck"/>
    <m/>
    <m/>
    <n v="2022"/>
    <m/>
    <s v="Import"/>
    <m/>
  </r>
  <r>
    <s v="WATERMELONS, SEEDLESS"/>
    <x v="13"/>
    <m/>
    <m/>
    <m/>
    <x v="1"/>
    <s v="MEXICO CROSSINGS THRU NOGALES"/>
    <n v="10200000"/>
    <s v="Truck"/>
    <m/>
    <m/>
    <n v="2022"/>
    <m/>
    <s v="Import"/>
    <m/>
  </r>
  <r>
    <s v="WATERMELONS, SEEDLESS"/>
    <x v="13"/>
    <m/>
    <m/>
    <m/>
    <x v="4"/>
    <s v="MEXICO CROSSINGS THROUGH PHARR, TX"/>
    <n v="80000"/>
    <s v="Truck"/>
    <m/>
    <m/>
    <n v="2022"/>
    <m/>
    <s v="Import"/>
    <m/>
  </r>
  <r>
    <s v="WATERMELONS, SEEDLESS"/>
    <x v="13"/>
    <m/>
    <m/>
    <m/>
    <x v="4"/>
    <s v="MEXICO CROSSINGS THROUGH OTAY MESA"/>
    <n v="420000"/>
    <s v="Truck"/>
    <m/>
    <m/>
    <n v="2022"/>
    <m/>
    <s v="Import"/>
    <m/>
  </r>
  <r>
    <s v="WATERMELONS, SEEDLESS"/>
    <x v="13"/>
    <m/>
    <m/>
    <m/>
    <x v="4"/>
    <s v="MEXICO CROSSINGS THROUGH PROGRESO, TX"/>
    <n v="200000"/>
    <s v="Truck"/>
    <m/>
    <m/>
    <n v="2022"/>
    <m/>
    <s v="Import"/>
    <m/>
  </r>
  <r>
    <s v="WATERMELONS, SEEDLESS"/>
    <x v="13"/>
    <m/>
    <m/>
    <m/>
    <x v="4"/>
    <s v="MEXICO CROSSINGS THRU NOGALES"/>
    <n v="15890000"/>
    <s v="Truck"/>
    <m/>
    <m/>
    <n v="2022"/>
    <m/>
    <s v="Import"/>
    <m/>
  </r>
  <r>
    <s v="WATERMELONS, SEEDLESS"/>
    <x v="13"/>
    <m/>
    <m/>
    <m/>
    <x v="4"/>
    <s v="MEXICO CROSSINGS THROUGH RIO GRANDE CITY"/>
    <n v="620000"/>
    <s v="Truck"/>
    <m/>
    <m/>
    <n v="2022"/>
    <m/>
    <s v="Import"/>
    <m/>
  </r>
  <r>
    <s v="WATERMELONS, SEEDLESS"/>
    <x v="13"/>
    <m/>
    <m/>
    <m/>
    <x v="5"/>
    <s v="MEXICO CROSSINGS THROUGH PHARR, TX"/>
    <n v="320000"/>
    <s v="Truck"/>
    <m/>
    <m/>
    <n v="2022"/>
    <m/>
    <s v="Import"/>
    <m/>
  </r>
  <r>
    <s v="WATERMELONS, SEEDLESS"/>
    <x v="13"/>
    <m/>
    <m/>
    <m/>
    <x v="5"/>
    <s v="MEXICO CROSSINGS THROUGH PROGRESO, TX"/>
    <n v="990000"/>
    <s v="Truck"/>
    <m/>
    <m/>
    <n v="2022"/>
    <m/>
    <s v="Import"/>
    <m/>
  </r>
  <r>
    <s v="WATERMELONS, SEEDLESS"/>
    <x v="13"/>
    <m/>
    <m/>
    <m/>
    <x v="5"/>
    <s v="MEXICO CROSSINGS THROUGH OTAY MESA"/>
    <n v="150000"/>
    <s v="Truck"/>
    <m/>
    <m/>
    <n v="2022"/>
    <m/>
    <s v="Import"/>
    <m/>
  </r>
  <r>
    <s v="WATERMELONS, SEEDLESS"/>
    <x v="13"/>
    <m/>
    <m/>
    <m/>
    <x v="5"/>
    <s v="MEXICO CROSSINGS THRU NOGALES"/>
    <n v="9570000"/>
    <s v="Truck"/>
    <m/>
    <m/>
    <n v="2022"/>
    <m/>
    <s v="Import"/>
    <m/>
  </r>
  <r>
    <s v="WATERMELONS, SEEDLESS"/>
    <x v="13"/>
    <m/>
    <m/>
    <m/>
    <x v="5"/>
    <s v="MEXICO CROSSINGS THROUGH RIO GRANDE CITY"/>
    <n v="650000"/>
    <s v="Truck"/>
    <m/>
    <m/>
    <n v="2022"/>
    <m/>
    <s v="Import"/>
    <m/>
  </r>
  <r>
    <s v="WATERMELONS, SEEDLESS"/>
    <x v="13"/>
    <m/>
    <m/>
    <m/>
    <x v="6"/>
    <s v="MEXICO CROSSINGS THRU NOGALES"/>
    <n v="18370000"/>
    <s v="Truck"/>
    <m/>
    <m/>
    <n v="2022"/>
    <m/>
    <s v="Import"/>
    <m/>
  </r>
  <r>
    <s v="WATERMELONS, SEEDLESS"/>
    <x v="13"/>
    <m/>
    <m/>
    <m/>
    <x v="6"/>
    <s v="MEXICO CROSSINGS THROUGH ROMA, TX"/>
    <n v="0"/>
    <s v="Truck"/>
    <m/>
    <m/>
    <n v="2022"/>
    <m/>
    <s v="Import"/>
    <m/>
  </r>
  <r>
    <s v="WATERMELONS, SEEDLESS"/>
    <x v="13"/>
    <m/>
    <m/>
    <m/>
    <x v="6"/>
    <s v="MEXICO CROSSINGS THROUGH OTAY MESA"/>
    <n v="230000"/>
    <s v="Truck"/>
    <m/>
    <m/>
    <n v="2022"/>
    <m/>
    <s v="Import"/>
    <m/>
  </r>
  <r>
    <s v="WATERMELONS, SEEDLESS"/>
    <x v="13"/>
    <m/>
    <m/>
    <m/>
    <x v="7"/>
    <s v="MEXICO CROSSINGS THROUGH SAN LUIS"/>
    <n v="230000"/>
    <s v="Truck"/>
    <m/>
    <m/>
    <n v="2022"/>
    <m/>
    <s v="Import"/>
    <m/>
  </r>
  <r>
    <s v="WATERMELONS, SEEDLESS"/>
    <x v="13"/>
    <m/>
    <m/>
    <m/>
    <x v="7"/>
    <s v="MEXICO CROSSINGS THRU NOGALES"/>
    <n v="10170000"/>
    <s v="Truck"/>
    <m/>
    <m/>
    <n v="2022"/>
    <m/>
    <s v="Import"/>
    <m/>
  </r>
  <r>
    <s v="WATERMELONS, SEEDLESS"/>
    <x v="13"/>
    <m/>
    <m/>
    <m/>
    <x v="7"/>
    <s v="MEXICO CROSSINGS THROUGH OTAY MESA"/>
    <n v="180000"/>
    <s v="Truck"/>
    <m/>
    <m/>
    <n v="2022"/>
    <m/>
    <s v="Import"/>
    <m/>
  </r>
  <r>
    <s v="WATERMELONS, SEEDLESS"/>
    <x v="13"/>
    <m/>
    <m/>
    <m/>
    <x v="8"/>
    <s v="MEXICO CROSSINGS THROUGH OTAY MESA"/>
    <n v="50000"/>
    <s v="Truck"/>
    <m/>
    <m/>
    <n v="2022"/>
    <m/>
    <s v="Import"/>
    <m/>
  </r>
  <r>
    <s v="WATERMELONS, SEEDLESS"/>
    <x v="13"/>
    <m/>
    <m/>
    <m/>
    <x v="9"/>
    <s v="MEXICO CROSSINGS THRU NOGALES"/>
    <n v="14290000"/>
    <s v="Truck"/>
    <m/>
    <m/>
    <n v="2022"/>
    <m/>
    <s v="Import"/>
    <m/>
  </r>
  <r>
    <s v="WATERMELONS, SEEDLESS"/>
    <x v="13"/>
    <m/>
    <m/>
    <m/>
    <x v="9"/>
    <s v="MEXICO CROSSINGS THROUGH OTAY MESA"/>
    <n v="420000"/>
    <s v="Truck"/>
    <m/>
    <m/>
    <n v="2022"/>
    <m/>
    <s v="Import"/>
    <m/>
  </r>
  <r>
    <s v="WATERMELONS, SEEDLESS"/>
    <x v="13"/>
    <m/>
    <m/>
    <m/>
    <x v="9"/>
    <s v="MEXICO CROSSINGS THROUGH CALEXICO"/>
    <n v="120000"/>
    <s v="Truck"/>
    <m/>
    <m/>
    <n v="2022"/>
    <m/>
    <s v="Import"/>
    <m/>
  </r>
  <r>
    <s v="WATERMELONS, SEEDLESS"/>
    <x v="13"/>
    <m/>
    <m/>
    <m/>
    <x v="9"/>
    <s v="MEXICO CROSSINGS THROUGH RIO GRANDE CITY"/>
    <n v="930000"/>
    <s v="Truck"/>
    <m/>
    <m/>
    <n v="2022"/>
    <m/>
    <s v="Import"/>
    <m/>
  </r>
  <r>
    <s v="WATERMELONS, SEEDLESS"/>
    <x v="13"/>
    <m/>
    <m/>
    <m/>
    <x v="9"/>
    <s v="MEXICO CROSSINGS THROUGH PHARR, TX"/>
    <n v="80000"/>
    <s v="Truck"/>
    <m/>
    <m/>
    <n v="2022"/>
    <m/>
    <s v="Import"/>
    <m/>
  </r>
  <r>
    <s v="WATERMELONS, SEEDLESS"/>
    <x v="13"/>
    <m/>
    <m/>
    <m/>
    <x v="9"/>
    <s v="MEXICO CROSSINGS THROUGH PROGRESO, TX"/>
    <n v="510000"/>
    <s v="Truck"/>
    <m/>
    <m/>
    <n v="2022"/>
    <m/>
    <s v="Import"/>
    <m/>
  </r>
  <r>
    <s v="WATERMELONS, SEEDLESS"/>
    <x v="13"/>
    <m/>
    <m/>
    <m/>
    <x v="9"/>
    <s v="MEXICO CROSSINGS THROUGH SAN LUIS"/>
    <n v="710000"/>
    <s v="Truck"/>
    <m/>
    <m/>
    <n v="2022"/>
    <m/>
    <s v="Import"/>
    <m/>
  </r>
  <r>
    <s v="WATERMELONS, SEEDLESS"/>
    <x v="13"/>
    <m/>
    <m/>
    <m/>
    <x v="10"/>
    <s v="MEXICO CROSSINGS THROUGH SAN LUIS"/>
    <n v="340000"/>
    <s v="Truck"/>
    <m/>
    <m/>
    <n v="2022"/>
    <m/>
    <s v="Import"/>
    <s v="added for 06/06/2023 on 06/07/2023"/>
  </r>
  <r>
    <s v="WATERMELONS, SEEDLESS"/>
    <x v="13"/>
    <m/>
    <m/>
    <m/>
    <x v="10"/>
    <s v="MEXICO CROSSINGS THROUGH PROGRESO, TX"/>
    <n v="400000"/>
    <s v="Truck"/>
    <m/>
    <m/>
    <n v="2022"/>
    <m/>
    <s v="Import"/>
    <s v="added for 06/06/2023 on 06/07/2023"/>
  </r>
  <r>
    <s v="WATERMELONS, SEEDLESS"/>
    <x v="13"/>
    <m/>
    <m/>
    <m/>
    <x v="10"/>
    <s v="MEXICO CROSSINGS THROUGH CALEXICO"/>
    <n v="270000"/>
    <s v="Truck"/>
    <m/>
    <m/>
    <n v="2022"/>
    <m/>
    <s v="Import"/>
    <s v="added for 06/06/2023 on 06/07/2023"/>
  </r>
  <r>
    <s v="WATERMELONS, SEEDLESS"/>
    <x v="13"/>
    <m/>
    <m/>
    <m/>
    <x v="10"/>
    <s v="MEXICO CROSSINGS THROUGH OTAY MESA"/>
    <n v="50000"/>
    <s v="Truck"/>
    <m/>
    <m/>
    <n v="2022"/>
    <m/>
    <s v="Import"/>
    <s v="added for 06/06/2023 on 06/07/2023"/>
  </r>
  <r>
    <s v="WATERMELONS, SEEDLESS"/>
    <x v="13"/>
    <m/>
    <m/>
    <m/>
    <x v="10"/>
    <s v="MEXICO CROSSINGS THRU NOGALES"/>
    <n v="14500000"/>
    <s v="Truck"/>
    <m/>
    <m/>
    <n v="2022"/>
    <m/>
    <s v="Import"/>
    <s v="added for 06/06/2023 on 06/07/2023"/>
  </r>
  <r>
    <s v="WATERMELONS, SEEDLESS"/>
    <x v="13"/>
    <m/>
    <m/>
    <m/>
    <x v="10"/>
    <s v="MEXICO CROSSINGS THROUGH RIO GRANDE CITY"/>
    <n v="510000"/>
    <s v="Truck"/>
    <m/>
    <m/>
    <n v="2022"/>
    <m/>
    <s v="Import"/>
    <s v="added for 06/06/2023 on 06/07/2023"/>
  </r>
  <r>
    <s v="WATERMELONS, SEEDLESS"/>
    <x v="13"/>
    <m/>
    <m/>
    <m/>
    <x v="11"/>
    <s v="MEXICO CROSSINGS THRU NOGALES"/>
    <n v="8600000"/>
    <s v="Truck"/>
    <m/>
    <m/>
    <n v="2022"/>
    <m/>
    <s v="Import"/>
    <m/>
  </r>
  <r>
    <s v="WATERMELONS, SEEDLESS"/>
    <x v="13"/>
    <m/>
    <m/>
    <m/>
    <x v="11"/>
    <s v="MEXICO CROSSINGS THROUGH CALEXICO"/>
    <n v="260000"/>
    <s v="Truck"/>
    <m/>
    <m/>
    <n v="2022"/>
    <m/>
    <s v="Import"/>
    <m/>
  </r>
  <r>
    <s v="WATERMELONS, SEEDLESS"/>
    <x v="13"/>
    <m/>
    <m/>
    <m/>
    <x v="11"/>
    <s v="MEXICO CROSSINGS THROUGH PROGRESO, TX"/>
    <n v="400000"/>
    <s v="Truck"/>
    <m/>
    <m/>
    <n v="2022"/>
    <m/>
    <s v="Import"/>
    <m/>
  </r>
  <r>
    <s v="WATERMELONS, SEEDLESS"/>
    <x v="13"/>
    <m/>
    <m/>
    <m/>
    <x v="11"/>
    <s v="MEXICO CROSSINGS THROUGH PHARR, TX"/>
    <n v="80000"/>
    <s v="Truck"/>
    <m/>
    <m/>
    <n v="2022"/>
    <m/>
    <s v="Import"/>
    <m/>
  </r>
  <r>
    <s v="WATERMELONS, SEEDLESS"/>
    <x v="13"/>
    <m/>
    <m/>
    <m/>
    <x v="11"/>
    <s v="MEXICO CROSSINGS THROUGH RIO GRANDE CITY"/>
    <n v="570000"/>
    <s v="Truck"/>
    <m/>
    <m/>
    <n v="2022"/>
    <m/>
    <s v="Import"/>
    <m/>
  </r>
  <r>
    <s v="WATERMELONS, SEEDLESS"/>
    <x v="13"/>
    <m/>
    <m/>
    <m/>
    <x v="11"/>
    <s v="MEXICO CROSSINGS THROUGH SAN LUIS"/>
    <n v="670000"/>
    <s v="Truck"/>
    <m/>
    <m/>
    <n v="2022"/>
    <m/>
    <s v="Import"/>
    <m/>
  </r>
  <r>
    <s v="WATERMELONS, SEEDLESS"/>
    <x v="13"/>
    <m/>
    <m/>
    <m/>
    <x v="11"/>
    <s v="MEXICO CROSSINGS THROUGH OTAY MESA"/>
    <n v="130000"/>
    <s v="Truck"/>
    <m/>
    <m/>
    <n v="2022"/>
    <m/>
    <s v="Import"/>
    <m/>
  </r>
  <r>
    <s v="WATERMELONS, SEEDLESS"/>
    <x v="13"/>
    <m/>
    <m/>
    <m/>
    <x v="12"/>
    <s v="MEXICO CROSSINGS THROUGH OTAY MESA"/>
    <n v="280000"/>
    <s v="Truck"/>
    <m/>
    <m/>
    <n v="2022"/>
    <m/>
    <s v="Import"/>
    <m/>
  </r>
  <r>
    <s v="WATERMELONS, SEEDLESS"/>
    <x v="13"/>
    <m/>
    <m/>
    <m/>
    <x v="12"/>
    <s v="MEXICO CROSSINGS THROUGH SAN LUIS"/>
    <n v="840000"/>
    <s v="Truck"/>
    <m/>
    <m/>
    <n v="2022"/>
    <m/>
    <s v="Import"/>
    <m/>
  </r>
  <r>
    <s v="WATERMELONS, SEEDLESS"/>
    <x v="13"/>
    <m/>
    <m/>
    <m/>
    <x v="12"/>
    <s v="MEXICO CROSSINGS THRU NOGALES"/>
    <n v="18390000"/>
    <s v="Truck"/>
    <m/>
    <m/>
    <n v="2022"/>
    <m/>
    <s v="Import"/>
    <m/>
  </r>
  <r>
    <s v="WATERMELONS, SEEDLESS"/>
    <x v="13"/>
    <m/>
    <m/>
    <m/>
    <x v="12"/>
    <s v="MEXICO CROSSINGS THROUGH CALEXICO"/>
    <n v="200000"/>
    <s v="Truck"/>
    <m/>
    <m/>
    <n v="2022"/>
    <m/>
    <s v="Import"/>
    <m/>
  </r>
  <r>
    <s v="WATERMELONS, SEEDLESS"/>
    <x v="13"/>
    <m/>
    <m/>
    <m/>
    <x v="13"/>
    <s v="MEXICO CROSSINGS THRU NOGALES"/>
    <n v="8350000"/>
    <s v="Truck"/>
    <m/>
    <m/>
    <n v="2022"/>
    <m/>
    <s v="Import"/>
    <m/>
  </r>
  <r>
    <s v="WATERMELONS, SEEDLESS"/>
    <x v="13"/>
    <m/>
    <m/>
    <m/>
    <x v="13"/>
    <s v="MEXICO CROSSINGS THROUGH SAN LUIS"/>
    <n v="800000"/>
    <s v="Truck"/>
    <m/>
    <m/>
    <n v="2022"/>
    <m/>
    <s v="Import"/>
    <m/>
  </r>
  <r>
    <s v="WATERMELONS, SEEDLESS"/>
    <x v="13"/>
    <m/>
    <m/>
    <m/>
    <x v="13"/>
    <s v="MEXICO CROSSINGS THROUGH OTAY MESA"/>
    <n v="100000"/>
    <s v="Truck"/>
    <m/>
    <m/>
    <n v="2022"/>
    <m/>
    <s v="Import"/>
    <m/>
  </r>
  <r>
    <s v="WATERMELONS, SEEDLESS"/>
    <x v="13"/>
    <m/>
    <m/>
    <m/>
    <x v="13"/>
    <s v="MEXICO CROSSINGS THROUGH CALEXICO"/>
    <n v="610000"/>
    <s v="Truck"/>
    <m/>
    <m/>
    <n v="2022"/>
    <m/>
    <s v="Import"/>
    <m/>
  </r>
  <r>
    <s v="WATERMELONS, SEEDLESS"/>
    <x v="13"/>
    <m/>
    <m/>
    <m/>
    <x v="14"/>
    <s v="MEXICO CROSSINGS THRU NOGALES"/>
    <n v="110000"/>
    <s v="Truck"/>
    <m/>
    <m/>
    <n v="2022"/>
    <s v="Greenhouse"/>
    <s v="Import"/>
    <m/>
  </r>
  <r>
    <s v="WATERMELONS, SEEDLESS"/>
    <x v="13"/>
    <m/>
    <m/>
    <m/>
    <x v="15"/>
    <s v="MEXICO CROSSINGS THRU NOGALES"/>
    <n v="12630000"/>
    <s v="Truck"/>
    <m/>
    <m/>
    <n v="2022"/>
    <m/>
    <s v="Import"/>
    <m/>
  </r>
  <r>
    <s v="WATERMELONS, SEEDLESS"/>
    <x v="13"/>
    <m/>
    <m/>
    <m/>
    <x v="15"/>
    <s v="MEXICO CROSSINGS THROUGH SAN LUIS"/>
    <n v="80000"/>
    <s v="Truck"/>
    <m/>
    <m/>
    <n v="2022"/>
    <m/>
    <s v="Import"/>
    <m/>
  </r>
  <r>
    <s v="WATERMELONS, SEEDLESS"/>
    <x v="13"/>
    <m/>
    <m/>
    <m/>
    <x v="15"/>
    <s v="MEXICO CROSSINGS THROUGH OTAY MESA"/>
    <n v="180000"/>
    <s v="Truck"/>
    <m/>
    <m/>
    <n v="2022"/>
    <m/>
    <s v="Import"/>
    <m/>
  </r>
  <r>
    <s v="WATERMELONS, SEEDLESS"/>
    <x v="13"/>
    <m/>
    <m/>
    <m/>
    <x v="15"/>
    <s v="MEXICO CROSSINGS THROUGH CALEXICO"/>
    <n v="400000"/>
    <s v="Truck"/>
    <m/>
    <m/>
    <n v="2022"/>
    <m/>
    <s v="Import"/>
    <m/>
  </r>
  <r>
    <s v="WATERMELONS, SEEDLESS"/>
    <x v="13"/>
    <m/>
    <m/>
    <m/>
    <x v="16"/>
    <s v="MEXICO CROSSINGS THROUGH PROGRESO, TX"/>
    <n v="160000"/>
    <s v="Truck"/>
    <m/>
    <m/>
    <n v="2022"/>
    <m/>
    <s v="Import"/>
    <m/>
  </r>
  <r>
    <s v="WATERMELONS, SEEDLESS"/>
    <x v="13"/>
    <m/>
    <m/>
    <m/>
    <x v="16"/>
    <s v="MEXICO CROSSINGS THROUGH RIO GRANDE CITY"/>
    <n v="90000"/>
    <s v="Truck"/>
    <m/>
    <m/>
    <n v="2022"/>
    <m/>
    <s v="Import"/>
    <m/>
  </r>
  <r>
    <s v="WATERMELONS, SEEDLESS"/>
    <x v="13"/>
    <m/>
    <m/>
    <m/>
    <x v="16"/>
    <s v="MEXICO CROSSINGS THROUGH CALEXICO"/>
    <n v="220000"/>
    <s v="Truck"/>
    <m/>
    <m/>
    <n v="2022"/>
    <m/>
    <s v="Import"/>
    <m/>
  </r>
  <r>
    <s v="WATERMELONS, SEEDLESS"/>
    <x v="13"/>
    <m/>
    <m/>
    <m/>
    <x v="16"/>
    <s v="MEXICO CROSSINGS THROUGH SAN LUIS"/>
    <n v="390000"/>
    <s v="Truck"/>
    <m/>
    <m/>
    <n v="2022"/>
    <m/>
    <s v="Import"/>
    <m/>
  </r>
  <r>
    <s v="WATERMELONS, SEEDLESS"/>
    <x v="13"/>
    <m/>
    <m/>
    <m/>
    <x v="16"/>
    <s v="MEXICO CROSSINGS THRU NOGALES"/>
    <n v="7470000"/>
    <s v="Truck"/>
    <m/>
    <m/>
    <n v="2022"/>
    <m/>
    <s v="Import"/>
    <m/>
  </r>
  <r>
    <s v="WATERMELONS, SEEDLESS"/>
    <x v="13"/>
    <m/>
    <m/>
    <m/>
    <x v="16"/>
    <s v="MEXICO CROSSINGS THROUGH OTAY MESA"/>
    <n v="150000"/>
    <s v="Truck"/>
    <m/>
    <m/>
    <n v="2022"/>
    <m/>
    <s v="Import"/>
    <m/>
  </r>
  <r>
    <s v="WATERMELONS, SEEDLESS"/>
    <x v="13"/>
    <m/>
    <m/>
    <m/>
    <x v="16"/>
    <s v="MEXICO CROSSINGS THROUGH PHARR, TX"/>
    <n v="120000"/>
    <s v="Truck"/>
    <m/>
    <m/>
    <n v="2022"/>
    <m/>
    <s v="Import"/>
    <m/>
  </r>
  <r>
    <s v="WATERMELONS, SEEDLESS"/>
    <x v="13"/>
    <m/>
    <m/>
    <m/>
    <x v="17"/>
    <s v="MEXICO CROSSINGS THROUGH PROGRESO, TX"/>
    <n v="1120000"/>
    <s v="Truck"/>
    <m/>
    <m/>
    <n v="2022"/>
    <m/>
    <s v="Import"/>
    <m/>
  </r>
  <r>
    <s v="WATERMELONS, SEEDLESS"/>
    <x v="13"/>
    <m/>
    <m/>
    <m/>
    <x v="17"/>
    <s v="MEXICO CROSSINGS THROUGH PHARR, TX"/>
    <n v="290000"/>
    <s v="Truck"/>
    <m/>
    <m/>
    <n v="2022"/>
    <m/>
    <s v="Import"/>
    <m/>
  </r>
  <r>
    <s v="WATERMELONS, SEEDLESS"/>
    <x v="13"/>
    <m/>
    <m/>
    <m/>
    <x v="17"/>
    <s v="MEXICO CROSSINGS THROUGH SAN LUIS"/>
    <n v="220000"/>
    <s v="Truck"/>
    <m/>
    <m/>
    <n v="2022"/>
    <m/>
    <s v="Import"/>
    <m/>
  </r>
  <r>
    <s v="WATERMELONS, SEEDLESS"/>
    <x v="13"/>
    <m/>
    <m/>
    <m/>
    <x v="17"/>
    <s v="MEXICO CROSSINGS THROUGH OTAY MESA"/>
    <n v="150000"/>
    <s v="Truck"/>
    <m/>
    <m/>
    <n v="2022"/>
    <m/>
    <s v="Import"/>
    <m/>
  </r>
  <r>
    <s v="WATERMELONS, SEEDLESS"/>
    <x v="13"/>
    <m/>
    <m/>
    <m/>
    <x v="17"/>
    <s v="MEXICO CROSSINGS THRU NOGALES"/>
    <n v="12960000"/>
    <s v="Truck"/>
    <m/>
    <m/>
    <n v="2022"/>
    <m/>
    <s v="Import"/>
    <m/>
  </r>
  <r>
    <s v="WATERMELONS, SEEDLESS"/>
    <x v="13"/>
    <m/>
    <m/>
    <m/>
    <x v="17"/>
    <s v="MEXICO CROSSINGS THROUGH CALEXICO"/>
    <n v="130000"/>
    <s v="Truck"/>
    <m/>
    <m/>
    <n v="2022"/>
    <m/>
    <s v="Import"/>
    <m/>
  </r>
  <r>
    <s v="WATERMELONS, SEEDLESS"/>
    <x v="13"/>
    <m/>
    <m/>
    <m/>
    <x v="18"/>
    <s v="MEXICO CROSSINGS THRU NOGALES"/>
    <n v="7370000"/>
    <s v="Truck"/>
    <m/>
    <m/>
    <n v="2022"/>
    <m/>
    <s v="Import"/>
    <m/>
  </r>
  <r>
    <s v="WATERMELONS, SEEDLESS"/>
    <x v="13"/>
    <m/>
    <m/>
    <m/>
    <x v="18"/>
    <s v="MEXICO CROSSINGS THROUGH PHARR, TX"/>
    <n v="80000"/>
    <s v="Truck"/>
    <m/>
    <m/>
    <n v="2022"/>
    <m/>
    <s v="Import"/>
    <m/>
  </r>
  <r>
    <s v="WATERMELONS, SEEDLESS"/>
    <x v="13"/>
    <m/>
    <m/>
    <m/>
    <x v="18"/>
    <s v="MEXICO CROSSINGS THROUGH SAN LUIS"/>
    <n v="1230000"/>
    <s v="Truck"/>
    <m/>
    <m/>
    <n v="2022"/>
    <m/>
    <s v="Import"/>
    <m/>
  </r>
  <r>
    <s v="WATERMELONS, SEEDLESS"/>
    <x v="13"/>
    <m/>
    <m/>
    <m/>
    <x v="18"/>
    <s v="MEXICO CROSSINGS THROUGH CALEXICO"/>
    <n v="90000"/>
    <s v="Truck"/>
    <m/>
    <m/>
    <n v="2022"/>
    <m/>
    <s v="Import"/>
    <m/>
  </r>
  <r>
    <s v="WATERMELONS, SEEDLESS"/>
    <x v="13"/>
    <m/>
    <m/>
    <m/>
    <x v="18"/>
    <s v="MEXICO CROSSINGS THROUGH OTAY MESA"/>
    <n v="220000"/>
    <s v="Truck"/>
    <m/>
    <m/>
    <n v="2022"/>
    <m/>
    <s v="Import"/>
    <m/>
  </r>
  <r>
    <s v="WATERMELONS, SEEDLESS"/>
    <x v="13"/>
    <m/>
    <m/>
    <m/>
    <x v="19"/>
    <s v="MEXICO CROSSINGS THROUGH CALEXICO"/>
    <n v="530000"/>
    <s v="Truck"/>
    <m/>
    <m/>
    <n v="2022"/>
    <m/>
    <s v="Import"/>
    <m/>
  </r>
  <r>
    <s v="WATERMELONS, SEEDLESS"/>
    <x v="13"/>
    <m/>
    <m/>
    <m/>
    <x v="19"/>
    <s v="MEXICO CROSSINGS THROUGH SAN LUIS"/>
    <n v="750000"/>
    <s v="Truck"/>
    <m/>
    <m/>
    <n v="2022"/>
    <m/>
    <s v="Import"/>
    <m/>
  </r>
  <r>
    <s v="WATERMELONS, SEEDLESS"/>
    <x v="13"/>
    <m/>
    <m/>
    <m/>
    <x v="19"/>
    <s v="MEXICO CROSSINGS THROUGH OTAY MESA"/>
    <n v="150000"/>
    <s v="Truck"/>
    <m/>
    <m/>
    <n v="2022"/>
    <m/>
    <s v="Import"/>
    <m/>
  </r>
  <r>
    <s v="WATERMELONS, SEEDLESS"/>
    <x v="13"/>
    <m/>
    <m/>
    <m/>
    <x v="19"/>
    <s v="MEXICO CROSSINGS THRU NOGALES"/>
    <n v="6220000"/>
    <s v="Truck"/>
    <m/>
    <m/>
    <n v="2022"/>
    <m/>
    <s v="Import"/>
    <m/>
  </r>
  <r>
    <s v="WATERMELONS, SEEDLESS"/>
    <x v="13"/>
    <m/>
    <m/>
    <m/>
    <x v="22"/>
    <s v="MEXICO CROSSINGS THROUGH OTAY MESA"/>
    <n v="160000"/>
    <s v="Truck"/>
    <m/>
    <m/>
    <n v="2022"/>
    <m/>
    <s v="Import"/>
    <m/>
  </r>
  <r>
    <s v="WATERMELONS, SEEDLESS"/>
    <x v="13"/>
    <m/>
    <m/>
    <m/>
    <x v="22"/>
    <s v="MEXICO CROSSINGS THROUGH SAN LUIS"/>
    <n v="560000"/>
    <s v="Truck"/>
    <m/>
    <m/>
    <n v="2022"/>
    <m/>
    <s v="Import"/>
    <m/>
  </r>
  <r>
    <s v="WATERMELONS, SEEDLESS"/>
    <x v="13"/>
    <m/>
    <m/>
    <m/>
    <x v="22"/>
    <s v="MEXICO CROSSINGS THRU NOGALES"/>
    <n v="10780000"/>
    <s v="Truck"/>
    <m/>
    <m/>
    <n v="2022"/>
    <m/>
    <s v="Import"/>
    <m/>
  </r>
  <r>
    <s v="WATERMELONS, SEEDLESS"/>
    <x v="13"/>
    <m/>
    <m/>
    <m/>
    <x v="22"/>
    <s v="MEXICO CROSSINGS THROUGH CALEXICO"/>
    <n v="280000"/>
    <s v="Truck"/>
    <m/>
    <m/>
    <n v="2022"/>
    <m/>
    <s v="Import"/>
    <m/>
  </r>
  <r>
    <s v="WATERMELONS, SEEDLESS"/>
    <x v="13"/>
    <m/>
    <m/>
    <m/>
    <x v="23"/>
    <s v="MEXICO CROSSINGS THROUGH PROGRESO, TX"/>
    <n v="90000"/>
    <s v="Truck"/>
    <m/>
    <m/>
    <n v="2022"/>
    <m/>
    <s v="Import"/>
    <m/>
  </r>
  <r>
    <s v="WATERMELONS, SEEDLESS"/>
    <x v="13"/>
    <m/>
    <m/>
    <m/>
    <x v="23"/>
    <s v="MEXICO CROSSINGS THROUGH CALEXICO"/>
    <n v="520000"/>
    <s v="Truck"/>
    <m/>
    <m/>
    <n v="2022"/>
    <m/>
    <s v="Import"/>
    <m/>
  </r>
  <r>
    <s v="WATERMELONS, SEEDLESS"/>
    <x v="13"/>
    <m/>
    <m/>
    <m/>
    <x v="23"/>
    <s v="MEXICO CROSSINGS THROUGH SAN LUIS"/>
    <n v="460000"/>
    <s v="Truck"/>
    <m/>
    <m/>
    <n v="2022"/>
    <m/>
    <s v="Import"/>
    <m/>
  </r>
  <r>
    <s v="WATERMELONS, SEEDLESS"/>
    <x v="13"/>
    <m/>
    <m/>
    <m/>
    <x v="23"/>
    <s v="MEXICO CROSSINGS THRU NOGALES"/>
    <n v="7120000"/>
    <s v="Truck"/>
    <m/>
    <m/>
    <n v="2022"/>
    <m/>
    <s v="Import"/>
    <m/>
  </r>
  <r>
    <s v="WATERMELONS, SEEDLESS"/>
    <x v="13"/>
    <m/>
    <m/>
    <m/>
    <x v="23"/>
    <s v="MEXICO CROSSINGS THROUGH OTAY MESA"/>
    <n v="50000"/>
    <s v="Truck"/>
    <m/>
    <m/>
    <n v="2022"/>
    <m/>
    <s v="Import"/>
    <m/>
  </r>
  <r>
    <s v="WATERMELONS, SEEDLESS"/>
    <x v="13"/>
    <m/>
    <m/>
    <m/>
    <x v="24"/>
    <s v="MEXICO CROSSINGS THROUGH PHARR, TX"/>
    <n v="40000"/>
    <s v="Truck"/>
    <m/>
    <m/>
    <n v="2022"/>
    <m/>
    <s v="Import"/>
    <m/>
  </r>
  <r>
    <s v="WATERMELONS, SEEDLESS"/>
    <x v="13"/>
    <m/>
    <m/>
    <m/>
    <x v="24"/>
    <s v="MEXICO CROSSINGS THROUGH EL PASO, TX"/>
    <n v="20000"/>
    <s v="Truck"/>
    <m/>
    <m/>
    <n v="2022"/>
    <m/>
    <s v="Import"/>
    <m/>
  </r>
  <r>
    <s v="WATERMELONS, SEEDLESS"/>
    <x v="13"/>
    <m/>
    <m/>
    <m/>
    <x v="24"/>
    <s v="MEXICO CROSSINGS THROUGH SAN LUIS"/>
    <n v="420000"/>
    <s v="Truck"/>
    <m/>
    <m/>
    <n v="2022"/>
    <m/>
    <s v="Import"/>
    <m/>
  </r>
  <r>
    <s v="WATERMELONS, SEEDLESS"/>
    <x v="13"/>
    <m/>
    <m/>
    <m/>
    <x v="24"/>
    <s v="MEXICO CROSSINGS THROUGH CALEXICO"/>
    <n v="810000"/>
    <s v="Truck"/>
    <m/>
    <m/>
    <n v="2022"/>
    <m/>
    <s v="Import"/>
    <m/>
  </r>
  <r>
    <s v="WATERMELONS, SEEDLESS"/>
    <x v="13"/>
    <m/>
    <m/>
    <m/>
    <x v="24"/>
    <s v="MEXICO CROSSINGS THRU NOGALES"/>
    <n v="9350000"/>
    <s v="Truck"/>
    <m/>
    <m/>
    <n v="2022"/>
    <m/>
    <s v="Import"/>
    <m/>
  </r>
  <r>
    <s v="WATERMELONS, SEEDLESS"/>
    <x v="13"/>
    <m/>
    <m/>
    <m/>
    <x v="24"/>
    <s v="MEXICO CROSSINGS THROUGH OTAY MESA"/>
    <n v="150000"/>
    <s v="Truck"/>
    <m/>
    <m/>
    <n v="2022"/>
    <m/>
    <s v="Import"/>
    <m/>
  </r>
  <r>
    <s v="WATERMELONS, SEEDLESS"/>
    <x v="13"/>
    <m/>
    <m/>
    <m/>
    <x v="25"/>
    <s v="MEXICO CROSSINGS THROUGH PHARR, TX"/>
    <n v="40000"/>
    <s v="Truck"/>
    <m/>
    <m/>
    <n v="2022"/>
    <m/>
    <s v="Import"/>
    <m/>
  </r>
  <r>
    <s v="WATERMELONS, SEEDLESS"/>
    <x v="13"/>
    <m/>
    <m/>
    <m/>
    <x v="25"/>
    <s v="MEXICO CROSSINGS THROUGH SAN LUIS"/>
    <n v="1200000"/>
    <s v="Truck"/>
    <m/>
    <m/>
    <n v="2022"/>
    <m/>
    <s v="Import"/>
    <m/>
  </r>
  <r>
    <s v="WATERMELONS, SEEDLESS"/>
    <x v="13"/>
    <m/>
    <m/>
    <m/>
    <x v="25"/>
    <s v="MEXICO CROSSINGS THROUGH CALEXICO"/>
    <n v="210000"/>
    <s v="Truck"/>
    <m/>
    <m/>
    <n v="2022"/>
    <m/>
    <s v="Import"/>
    <m/>
  </r>
  <r>
    <s v="WATERMELONS, SEEDLESS"/>
    <x v="13"/>
    <m/>
    <m/>
    <m/>
    <x v="25"/>
    <s v="MEXICO CROSSINGS THRU NOGALES"/>
    <n v="7540000"/>
    <s v="Truck"/>
    <m/>
    <m/>
    <n v="2022"/>
    <m/>
    <s v="Import"/>
    <m/>
  </r>
  <r>
    <s v="WATERMELONS, SEEDLESS"/>
    <x v="13"/>
    <m/>
    <m/>
    <m/>
    <x v="25"/>
    <s v="MEXICO CROSSINGS THROUGH OTAY MESA"/>
    <n v="210000"/>
    <s v="Truck"/>
    <m/>
    <m/>
    <n v="2022"/>
    <m/>
    <s v="Import"/>
    <m/>
  </r>
  <r>
    <s v="WATERMELONS, SEEDLESS"/>
    <x v="13"/>
    <m/>
    <m/>
    <m/>
    <x v="28"/>
    <s v="MEXICO CROSSINGS THROUGH EL PASO, TX"/>
    <n v="10000"/>
    <s v="Truck"/>
    <m/>
    <m/>
    <n v="2022"/>
    <m/>
    <s v="Import"/>
    <m/>
  </r>
  <r>
    <s v="WATERMELONS, SEEDLESS"/>
    <x v="13"/>
    <m/>
    <m/>
    <m/>
    <x v="28"/>
    <s v="MEXICO CROSSINGS THROUGH OTAY MESA"/>
    <n v="300000"/>
    <s v="Truck"/>
    <m/>
    <m/>
    <n v="2022"/>
    <m/>
    <s v="Import"/>
    <m/>
  </r>
  <r>
    <s v="WATERMELONS, SEEDLESS"/>
    <x v="13"/>
    <m/>
    <m/>
    <m/>
    <x v="28"/>
    <s v="MEXICO CROSSINGS THRU NOGALES"/>
    <n v="5910000"/>
    <s v="Truck"/>
    <m/>
    <m/>
    <n v="2022"/>
    <m/>
    <s v="Import"/>
    <m/>
  </r>
  <r>
    <s v="WATERMELONS, SEEDLESS"/>
    <x v="13"/>
    <m/>
    <m/>
    <m/>
    <x v="28"/>
    <s v="MEXICO CROSSINGS THROUGH SAN LUIS"/>
    <n v="1070000"/>
    <s v="Truck"/>
    <m/>
    <m/>
    <n v="2022"/>
    <m/>
    <s v="Import"/>
    <m/>
  </r>
  <r>
    <s v="WATERMELONS, SEEDLESS"/>
    <x v="13"/>
    <m/>
    <m/>
    <m/>
    <x v="28"/>
    <s v="MEXICO CROSSINGS THROUGH CALEXICO"/>
    <n v="340000"/>
    <s v="Truck"/>
    <m/>
    <m/>
    <n v="2022"/>
    <m/>
    <s v="Import"/>
    <m/>
  </r>
  <r>
    <s v="WATERMELONS, SEEDLESS"/>
    <x v="13"/>
    <m/>
    <m/>
    <m/>
    <x v="29"/>
    <s v="MEXICO CROSSINGS THROUGH PROGRESO, TX"/>
    <n v="170000"/>
    <s v="Truck"/>
    <m/>
    <m/>
    <n v="2022"/>
    <m/>
    <s v="Import"/>
    <m/>
  </r>
  <r>
    <s v="WATERMELONS, SEEDLESS"/>
    <x v="13"/>
    <m/>
    <m/>
    <m/>
    <x v="29"/>
    <s v="MEXICO CROSSINGS THROUGH SAN LUIS"/>
    <n v="780000"/>
    <s v="Truck"/>
    <m/>
    <m/>
    <n v="2022"/>
    <m/>
    <s v="Import"/>
    <m/>
  </r>
  <r>
    <s v="WATERMELONS, SEEDLESS"/>
    <x v="13"/>
    <m/>
    <m/>
    <m/>
    <x v="29"/>
    <s v="MEXICO CROSSINGS THROUGH PHARR, TX"/>
    <n v="0"/>
    <s v="Truck"/>
    <m/>
    <m/>
    <n v="2022"/>
    <m/>
    <s v="Import"/>
    <m/>
  </r>
  <r>
    <s v="WATERMELONS, SEEDLESS"/>
    <x v="13"/>
    <m/>
    <m/>
    <m/>
    <x v="29"/>
    <s v="MEXICO CROSSINGS THROUGH CALEXICO"/>
    <n v="330000"/>
    <s v="Truck"/>
    <m/>
    <m/>
    <n v="2022"/>
    <m/>
    <s v="Import"/>
    <m/>
  </r>
  <r>
    <s v="WATERMELONS, SEEDLESS"/>
    <x v="13"/>
    <m/>
    <m/>
    <m/>
    <x v="29"/>
    <s v="MEXICO CROSSINGS THROUGH OTAY MESA"/>
    <n v="140000"/>
    <s v="Truck"/>
    <m/>
    <m/>
    <n v="2022"/>
    <m/>
    <s v="Import"/>
    <m/>
  </r>
  <r>
    <s v="WATERMELONS, SEEDLESS"/>
    <x v="13"/>
    <m/>
    <m/>
    <m/>
    <x v="29"/>
    <s v="MEXICO CROSSINGS THRU NOGALES"/>
    <n v="9470000"/>
    <s v="Truck"/>
    <m/>
    <m/>
    <n v="2022"/>
    <m/>
    <s v="Import"/>
    <m/>
  </r>
  <r>
    <s v="WATERMELONS, SEEDLESS"/>
    <x v="13"/>
    <m/>
    <m/>
    <m/>
    <x v="30"/>
    <s v="MEXICO CROSSINGS THROUGH PROGRESO, TX"/>
    <n v="480000"/>
    <s v="Truck"/>
    <m/>
    <m/>
    <n v="2022"/>
    <m/>
    <s v="Import"/>
    <m/>
  </r>
  <r>
    <s v="WATERMELONS, SEEDLESS"/>
    <x v="13"/>
    <m/>
    <m/>
    <m/>
    <x v="30"/>
    <s v="MEXICO CROSSINGS THROUGH PHARR, TX"/>
    <n v="40000"/>
    <s v="Truck"/>
    <m/>
    <m/>
    <n v="2022"/>
    <m/>
    <s v="Import"/>
    <m/>
  </r>
  <r>
    <s v="WATERMELONS, SEEDLESS"/>
    <x v="13"/>
    <m/>
    <m/>
    <m/>
    <x v="30"/>
    <s v="MEXICO CROSSINGS THROUGH OTAY MESA"/>
    <n v="330000"/>
    <s v="Truck"/>
    <m/>
    <m/>
    <n v="2022"/>
    <m/>
    <s v="Import"/>
    <m/>
  </r>
  <r>
    <s v="WATERMELONS, SEEDLESS"/>
    <x v="13"/>
    <m/>
    <m/>
    <m/>
    <x v="30"/>
    <s v="MEXICO CROSSINGS THRU NOGALES"/>
    <n v="3980000"/>
    <s v="Truck"/>
    <m/>
    <m/>
    <n v="2022"/>
    <m/>
    <s v="Import"/>
    <m/>
  </r>
  <r>
    <s v="WATERMELONS, SEEDLESS"/>
    <x v="13"/>
    <m/>
    <m/>
    <m/>
    <x v="30"/>
    <s v="MEXICO CROSSINGS THROUGH CALEXICO"/>
    <n v="340000"/>
    <s v="Truck"/>
    <m/>
    <m/>
    <n v="2022"/>
    <m/>
    <s v="Import"/>
    <m/>
  </r>
  <r>
    <s v="WATERMELONS, SEEDLESS"/>
    <x v="13"/>
    <m/>
    <m/>
    <m/>
    <x v="30"/>
    <s v="MEXICO CROSSINGS THROUGH SAN LUIS"/>
    <n v="610000"/>
    <s v="Truck"/>
    <m/>
    <m/>
    <n v="2022"/>
    <m/>
    <s v="Import"/>
    <m/>
  </r>
  <r>
    <s v="WATERMELONS, SEEDLESS"/>
    <x v="13"/>
    <m/>
    <m/>
    <m/>
    <x v="31"/>
    <s v="MEXICO CROSSINGS THRU NOGALES"/>
    <n v="6820000"/>
    <s v="Truck"/>
    <m/>
    <m/>
    <n v="2022"/>
    <m/>
    <s v="Import"/>
    <m/>
  </r>
  <r>
    <s v="WATERMELONS, SEEDLESS"/>
    <x v="13"/>
    <m/>
    <m/>
    <m/>
    <x v="31"/>
    <s v="MEXICO CROSSINGS THROUGH ROMA, TX"/>
    <n v="0"/>
    <s v="Truck"/>
    <m/>
    <m/>
    <n v="2022"/>
    <m/>
    <s v="Import"/>
    <m/>
  </r>
  <r>
    <s v="WATERMELONS, SEEDLESS"/>
    <x v="13"/>
    <m/>
    <m/>
    <m/>
    <x v="31"/>
    <s v="MEXICO CROSSINGS THROUGH OTAY MESA"/>
    <n v="100000"/>
    <s v="Truck"/>
    <m/>
    <m/>
    <n v="2022"/>
    <m/>
    <s v="Import"/>
    <m/>
  </r>
  <r>
    <s v="WATERMELONS, SEEDLESS"/>
    <x v="13"/>
    <m/>
    <m/>
    <m/>
    <x v="31"/>
    <s v="MEXICO CROSSINGS THROUGH CALEXICO"/>
    <n v="210000"/>
    <s v="Truck"/>
    <m/>
    <m/>
    <n v="2022"/>
    <m/>
    <s v="Import"/>
    <m/>
  </r>
  <r>
    <s v="WATERMELONS, SEEDLESS"/>
    <x v="13"/>
    <m/>
    <m/>
    <m/>
    <x v="31"/>
    <s v="MEXICO CROSSINGS THROUGH SAN LUIS"/>
    <n v="560000"/>
    <s v="Truck"/>
    <m/>
    <m/>
    <n v="2022"/>
    <m/>
    <s v="Import"/>
    <m/>
  </r>
  <r>
    <s v="WATERMELONS, SEEDLESS"/>
    <x v="13"/>
    <m/>
    <m/>
    <m/>
    <x v="31"/>
    <s v="MEXICO CROSSINGS THROUGH PHARR, TX"/>
    <n v="0"/>
    <s v="Truck"/>
    <m/>
    <m/>
    <n v="2022"/>
    <m/>
    <s v="Import"/>
    <m/>
  </r>
  <r>
    <s v="WATERMELONS, SEEDLESS"/>
    <x v="13"/>
    <m/>
    <m/>
    <m/>
    <x v="32"/>
    <s v="MEXICO CROSSINGS THROUGH SAN LUIS"/>
    <n v="2200000"/>
    <s v="Truck"/>
    <m/>
    <m/>
    <n v="2022"/>
    <m/>
    <s v="Import"/>
    <m/>
  </r>
  <r>
    <s v="WATERMELONS, SEEDLESS"/>
    <x v="13"/>
    <m/>
    <m/>
    <m/>
    <x v="32"/>
    <s v="MEXICO CROSSINGS THROUGH OTAY MESA"/>
    <n v="190000"/>
    <s v="Truck"/>
    <m/>
    <m/>
    <n v="2022"/>
    <m/>
    <s v="Import"/>
    <m/>
  </r>
  <r>
    <s v="WATERMELONS, SEEDLESS"/>
    <x v="13"/>
    <m/>
    <m/>
    <m/>
    <x v="32"/>
    <s v="MEXICO CROSSINGS THRU NOGALES"/>
    <n v="2040000"/>
    <s v="Truck"/>
    <m/>
    <m/>
    <n v="2022"/>
    <m/>
    <s v="Import"/>
    <m/>
  </r>
  <r>
    <s v="WATERMELONS, SEEDLESS"/>
    <x v="13"/>
    <m/>
    <m/>
    <m/>
    <x v="32"/>
    <s v="MEXICO CROSSINGS THROUGH PHARR, TX"/>
    <n v="40000"/>
    <s v="Truck"/>
    <m/>
    <m/>
    <n v="2022"/>
    <m/>
    <s v="Import"/>
    <m/>
  </r>
  <r>
    <s v="WATERMELONS, SEEDLESS"/>
    <x v="13"/>
    <m/>
    <m/>
    <m/>
    <x v="32"/>
    <s v="MEXICO CROSSINGS THROUGH CALEXICO"/>
    <n v="280000"/>
    <s v="Truck"/>
    <m/>
    <m/>
    <n v="2022"/>
    <m/>
    <s v="Import"/>
    <m/>
  </r>
  <r>
    <s v="WATERMELONS, SEEDLESS"/>
    <x v="13"/>
    <m/>
    <m/>
    <m/>
    <x v="34"/>
    <s v="MEXICO CROSSINGS THROUGH PROGRESO, TX"/>
    <n v="160000"/>
    <s v="Truck"/>
    <m/>
    <m/>
    <n v="2022"/>
    <m/>
    <s v="Import"/>
    <m/>
  </r>
  <r>
    <s v="WATERMELONS, SEEDLESS"/>
    <x v="13"/>
    <m/>
    <m/>
    <m/>
    <x v="34"/>
    <s v="MEXICO CROSSINGS THROUGH CALEXICO"/>
    <n v="210000"/>
    <s v="Truck"/>
    <m/>
    <m/>
    <n v="2022"/>
    <m/>
    <s v="Import"/>
    <m/>
  </r>
  <r>
    <s v="WATERMELONS, SEEDLESS"/>
    <x v="13"/>
    <m/>
    <m/>
    <m/>
    <x v="34"/>
    <s v="MEXICO CROSSINGS THRU NOGALES"/>
    <n v="2450000"/>
    <s v="Truck"/>
    <m/>
    <m/>
    <n v="2022"/>
    <m/>
    <s v="Import"/>
    <m/>
  </r>
  <r>
    <s v="WATERMELONS, SEEDLESS"/>
    <x v="13"/>
    <m/>
    <m/>
    <m/>
    <x v="34"/>
    <s v="MEXICO CROSSINGS THROUGH SAN LUIS"/>
    <n v="290000"/>
    <s v="Truck"/>
    <m/>
    <m/>
    <n v="2022"/>
    <m/>
    <s v="Import"/>
    <m/>
  </r>
  <r>
    <s v="WATERMELONS, SEEDLESS"/>
    <x v="13"/>
    <m/>
    <m/>
    <m/>
    <x v="34"/>
    <s v="MEXICO CROSSINGS THROUGH OTAY MESA"/>
    <n v="210000"/>
    <s v="Truck"/>
    <m/>
    <m/>
    <n v="2022"/>
    <m/>
    <s v="Import"/>
    <m/>
  </r>
  <r>
    <s v="WATERMELONS, SEEDLESS"/>
    <x v="13"/>
    <m/>
    <m/>
    <m/>
    <x v="35"/>
    <s v="MEXICO CROSSINGS THROUGH PROGRESO, TX"/>
    <n v="530000"/>
    <s v="Truck"/>
    <m/>
    <m/>
    <n v="2022"/>
    <m/>
    <s v="Import"/>
    <m/>
  </r>
  <r>
    <s v="WATERMELONS, SEEDLESS"/>
    <x v="13"/>
    <m/>
    <m/>
    <m/>
    <x v="35"/>
    <s v="MEXICO CROSSINGS THROUGH PRESIDIO, TX"/>
    <n v="340000"/>
    <s v="Truck"/>
    <m/>
    <m/>
    <n v="2022"/>
    <m/>
    <s v="Import"/>
    <m/>
  </r>
  <r>
    <s v="WATERMELONS, SEEDLESS"/>
    <x v="13"/>
    <m/>
    <m/>
    <m/>
    <x v="35"/>
    <s v="MEXICO CROSSINGS THROUGH PHARR, TX"/>
    <n v="0"/>
    <s v="Truck"/>
    <m/>
    <m/>
    <n v="2022"/>
    <m/>
    <s v="Import"/>
    <m/>
  </r>
  <r>
    <s v="WATERMELONS, SEEDLESS"/>
    <x v="13"/>
    <m/>
    <m/>
    <m/>
    <x v="35"/>
    <s v="MEXICO CROSSINGS THROUGH CALEXICO"/>
    <n v="160000"/>
    <s v="Truck"/>
    <m/>
    <m/>
    <n v="2022"/>
    <m/>
    <s v="Import"/>
    <m/>
  </r>
  <r>
    <s v="WATERMELONS, SEEDLESS"/>
    <x v="13"/>
    <m/>
    <m/>
    <m/>
    <x v="35"/>
    <s v="MEXICO CROSSINGS THROUGH SAN LUIS"/>
    <n v="490000"/>
    <s v="Truck"/>
    <m/>
    <m/>
    <n v="2022"/>
    <m/>
    <s v="Import"/>
    <m/>
  </r>
  <r>
    <s v="WATERMELONS, SEEDLESS"/>
    <x v="13"/>
    <m/>
    <m/>
    <m/>
    <x v="35"/>
    <s v="MEXICO CROSSINGS THROUGH OTAY MESA"/>
    <n v="200000"/>
    <s v="Truck"/>
    <m/>
    <m/>
    <n v="2022"/>
    <m/>
    <s v="Import"/>
    <m/>
  </r>
  <r>
    <s v="WATERMELONS, SEEDLESS"/>
    <x v="13"/>
    <m/>
    <m/>
    <m/>
    <x v="35"/>
    <s v="MEXICO CROSSINGS THRU NOGALES"/>
    <n v="1810000"/>
    <s v="Truck"/>
    <m/>
    <m/>
    <n v="2022"/>
    <m/>
    <s v="Import"/>
    <m/>
  </r>
  <r>
    <s v="WATERMELONS, SEEDLESS"/>
    <x v="13"/>
    <m/>
    <m/>
    <m/>
    <x v="36"/>
    <s v="MEXICO CROSSINGS THROUGH CALEXICO"/>
    <n v="140000"/>
    <s v="Truck"/>
    <m/>
    <m/>
    <n v="2022"/>
    <m/>
    <s v="Import"/>
    <m/>
  </r>
  <r>
    <s v="WATERMELONS, SEEDLESS"/>
    <x v="13"/>
    <m/>
    <m/>
    <m/>
    <x v="36"/>
    <s v="MEXICO CROSSINGS THRU NOGALES"/>
    <n v="2640000"/>
    <s v="Truck"/>
    <m/>
    <m/>
    <n v="2022"/>
    <m/>
    <s v="Import"/>
    <m/>
  </r>
  <r>
    <s v="WATERMELONS, SEEDLESS"/>
    <x v="13"/>
    <m/>
    <m/>
    <m/>
    <x v="36"/>
    <s v="MEXICO CROSSINGS THROUGH SAN LUIS"/>
    <n v="780000"/>
    <s v="Truck"/>
    <m/>
    <m/>
    <n v="2022"/>
    <m/>
    <s v="Import"/>
    <m/>
  </r>
  <r>
    <s v="WATERMELONS, SEEDLESS"/>
    <x v="13"/>
    <m/>
    <m/>
    <m/>
    <x v="36"/>
    <s v="MEXICO CROSSINGS THROUGH OTAY MESA"/>
    <n v="90000"/>
    <s v="Truck"/>
    <m/>
    <m/>
    <n v="2022"/>
    <m/>
    <s v="Import"/>
    <m/>
  </r>
  <r>
    <s v="WATERMELONS, SEEDLESS"/>
    <x v="13"/>
    <m/>
    <m/>
    <m/>
    <x v="36"/>
    <s v="MEXICO CROSSINGS THROUGH PROGRESO, TX"/>
    <n v="130000"/>
    <s v="Truck"/>
    <m/>
    <m/>
    <n v="2022"/>
    <m/>
    <s v="Import"/>
    <m/>
  </r>
  <r>
    <s v="WATERMELONS, SEEDLESS"/>
    <x v="13"/>
    <m/>
    <m/>
    <m/>
    <x v="37"/>
    <s v="MEXICO CROSSINGS THROUGH CALEXICO"/>
    <n v="100000"/>
    <s v="Truck"/>
    <m/>
    <m/>
    <n v="2022"/>
    <m/>
    <s v="Import"/>
    <m/>
  </r>
  <r>
    <s v="WATERMELONS, SEEDLESS"/>
    <x v="13"/>
    <m/>
    <m/>
    <m/>
    <x v="37"/>
    <s v="MEXICO CROSSINGS THROUGH PRESIDIO, TX"/>
    <n v="90000"/>
    <s v="Truck"/>
    <m/>
    <m/>
    <n v="2022"/>
    <m/>
    <s v="Import"/>
    <m/>
  </r>
  <r>
    <s v="WATERMELONS, SEEDLESS"/>
    <x v="13"/>
    <m/>
    <m/>
    <m/>
    <x v="37"/>
    <s v="MEXICO CROSSINGS THROUGH SAN LUIS"/>
    <n v="1640000"/>
    <s v="Truck"/>
    <m/>
    <m/>
    <n v="2022"/>
    <m/>
    <s v="Import"/>
    <m/>
  </r>
  <r>
    <s v="WATERMELONS, SEEDLESS"/>
    <x v="13"/>
    <m/>
    <m/>
    <m/>
    <x v="37"/>
    <s v="MEXICO CROSSINGS THRU NOGALES"/>
    <n v="700000"/>
    <s v="Truck"/>
    <m/>
    <m/>
    <n v="2022"/>
    <m/>
    <s v="Import"/>
    <m/>
  </r>
  <r>
    <s v="WATERMELONS, SEEDLESS"/>
    <x v="13"/>
    <m/>
    <m/>
    <m/>
    <x v="37"/>
    <s v="MEXICO CROSSINGS THROUGH EL PASO, TX"/>
    <n v="30000"/>
    <s v="Truck"/>
    <m/>
    <m/>
    <n v="2022"/>
    <m/>
    <s v="Import"/>
    <m/>
  </r>
  <r>
    <s v="WATERMELONS, SEEDLESS"/>
    <x v="13"/>
    <m/>
    <m/>
    <m/>
    <x v="37"/>
    <s v="MEXICO CROSSINGS THROUGH PHARR, TX"/>
    <n v="50000"/>
    <s v="Truck"/>
    <m/>
    <m/>
    <n v="2022"/>
    <m/>
    <s v="Import"/>
    <m/>
  </r>
  <r>
    <s v="WATERMELONS, SEEDLESS"/>
    <x v="13"/>
    <m/>
    <m/>
    <m/>
    <x v="37"/>
    <s v="MEXICO CROSSINGS THROUGH OTAY MESA"/>
    <n v="200000"/>
    <s v="Truck"/>
    <m/>
    <m/>
    <n v="2022"/>
    <m/>
    <s v="Import"/>
    <m/>
  </r>
  <r>
    <s v="WATERMELONS, SEEDLESS"/>
    <x v="13"/>
    <m/>
    <m/>
    <m/>
    <x v="39"/>
    <s v="MEXICO CROSSINGS THROUGH OTAY MESA"/>
    <n v="280000"/>
    <s v="Truck"/>
    <m/>
    <m/>
    <n v="2022"/>
    <m/>
    <s v="Import"/>
    <m/>
  </r>
  <r>
    <s v="WATERMELONS, SEEDLESS"/>
    <x v="13"/>
    <m/>
    <m/>
    <m/>
    <x v="39"/>
    <s v="MEXICO CROSSINGS THRU NOGALES"/>
    <n v="1190000"/>
    <s v="Truck"/>
    <m/>
    <m/>
    <n v="2022"/>
    <m/>
    <s v="Import"/>
    <m/>
  </r>
  <r>
    <s v="WATERMELONS, SEEDLESS"/>
    <x v="13"/>
    <m/>
    <m/>
    <m/>
    <x v="39"/>
    <s v="MEXICO CROSSINGS THROUGH PRESIDIO, TX"/>
    <n v="100000"/>
    <s v="Truck"/>
    <m/>
    <m/>
    <n v="2022"/>
    <m/>
    <s v="Import"/>
    <m/>
  </r>
  <r>
    <s v="WATERMELONS, SEEDLESS"/>
    <x v="13"/>
    <m/>
    <m/>
    <m/>
    <x v="39"/>
    <s v="MEXICO CROSSINGS THROUGH PHARR, TX"/>
    <n v="80000"/>
    <s v="Truck"/>
    <m/>
    <m/>
    <n v="2022"/>
    <m/>
    <s v="Import"/>
    <m/>
  </r>
  <r>
    <s v="WATERMELONS, SEEDLESS"/>
    <x v="13"/>
    <m/>
    <m/>
    <m/>
    <x v="39"/>
    <s v="MEXICO CROSSINGS THROUGH SAN LUIS"/>
    <n v="740000"/>
    <s v="Truck"/>
    <m/>
    <m/>
    <n v="2022"/>
    <m/>
    <s v="Import"/>
    <m/>
  </r>
  <r>
    <s v="WATERMELONS, SEEDLESS"/>
    <x v="13"/>
    <m/>
    <m/>
    <m/>
    <x v="40"/>
    <s v="MEXICO CROSSINGS THROUGH PROGRESO, TX"/>
    <n v="680000"/>
    <s v="Truck"/>
    <m/>
    <m/>
    <n v="2022"/>
    <m/>
    <s v="Import"/>
    <m/>
  </r>
  <r>
    <s v="WATERMELONS, SEEDLESS"/>
    <x v="13"/>
    <m/>
    <m/>
    <m/>
    <x v="40"/>
    <s v="MEXICO CROSSINGS THROUGH PHARR, TX"/>
    <n v="80000"/>
    <s v="Truck"/>
    <m/>
    <m/>
    <n v="2022"/>
    <m/>
    <s v="Import"/>
    <m/>
  </r>
  <r>
    <s v="WATERMELONS, SEEDLESS"/>
    <x v="13"/>
    <m/>
    <m/>
    <m/>
    <x v="40"/>
    <s v="MEXICO CROSSINGS THROUGH SAN LUIS"/>
    <n v="360000"/>
    <s v="Truck"/>
    <m/>
    <m/>
    <n v="2022"/>
    <m/>
    <s v="Import"/>
    <m/>
  </r>
  <r>
    <s v="WATERMELONS, SEEDLESS"/>
    <x v="13"/>
    <m/>
    <m/>
    <m/>
    <x v="40"/>
    <s v="MEXICO CROSSINGS THROUGH PRESIDIO, TX"/>
    <n v="50000"/>
    <s v="Truck"/>
    <m/>
    <m/>
    <n v="2022"/>
    <m/>
    <s v="Import"/>
    <m/>
  </r>
  <r>
    <s v="WATERMELONS, SEEDLESS"/>
    <x v="13"/>
    <m/>
    <m/>
    <m/>
    <x v="40"/>
    <s v="MEXICO CROSSINGS THRU NOGALES"/>
    <n v="870000"/>
    <s v="Truck"/>
    <m/>
    <m/>
    <n v="2022"/>
    <m/>
    <s v="Import"/>
    <m/>
  </r>
  <r>
    <s v="WATERMELONS, SEEDLESS"/>
    <x v="13"/>
    <m/>
    <m/>
    <m/>
    <x v="40"/>
    <s v="MEXICO CROSSINGS THROUGH OTAY MESA"/>
    <n v="120000"/>
    <s v="Truck"/>
    <m/>
    <m/>
    <n v="2022"/>
    <m/>
    <s v="Import"/>
    <m/>
  </r>
  <r>
    <s v="WATERMELONS, SEEDLESS"/>
    <x v="13"/>
    <m/>
    <m/>
    <m/>
    <x v="41"/>
    <s v="MEXICO CROSSINGS THROUGH SAN LUIS"/>
    <n v="430000"/>
    <s v="Truck"/>
    <m/>
    <m/>
    <n v="2022"/>
    <m/>
    <s v="Import"/>
    <m/>
  </r>
  <r>
    <s v="WATERMELONS, SEEDLESS"/>
    <x v="13"/>
    <m/>
    <m/>
    <m/>
    <x v="41"/>
    <s v="MEXICO CROSSINGS THROUGH OTAY MESA"/>
    <n v="40000"/>
    <s v="Truck"/>
    <m/>
    <m/>
    <n v="2022"/>
    <m/>
    <s v="Import"/>
    <m/>
  </r>
  <r>
    <s v="WATERMELONS, SEEDLESS"/>
    <x v="13"/>
    <m/>
    <m/>
    <m/>
    <x v="41"/>
    <s v="MEXICO CROSSINGS THROUGH PHARR, TX"/>
    <n v="190000"/>
    <s v="Truck"/>
    <m/>
    <m/>
    <n v="2022"/>
    <m/>
    <s v="Import"/>
    <m/>
  </r>
  <r>
    <s v="WATERMELONS, SEEDLESS"/>
    <x v="13"/>
    <m/>
    <m/>
    <m/>
    <x v="41"/>
    <s v="MEXICO CROSSINGS THRU NOGALES"/>
    <n v="860000"/>
    <s v="Truck"/>
    <m/>
    <m/>
    <n v="2022"/>
    <m/>
    <s v="Import"/>
    <m/>
  </r>
  <r>
    <s v="WATERMELONS, SEEDLESS"/>
    <x v="13"/>
    <m/>
    <m/>
    <m/>
    <x v="41"/>
    <s v="MEXICO CROSSINGS THROUGH PRESIDIO, TX"/>
    <n v="50000"/>
    <s v="Truck"/>
    <m/>
    <m/>
    <n v="2022"/>
    <m/>
    <s v="Import"/>
    <m/>
  </r>
  <r>
    <s v="WATERMELONS, SEEDLESS"/>
    <x v="13"/>
    <m/>
    <m/>
    <m/>
    <x v="41"/>
    <s v="MEXICO CROSSINGS THROUGH PROGRESO, TX"/>
    <n v="90000"/>
    <s v="Truck"/>
    <m/>
    <m/>
    <n v="2022"/>
    <m/>
    <s v="Import"/>
    <m/>
  </r>
  <r>
    <s v="WATERMELONS, SEEDLESS"/>
    <x v="13"/>
    <m/>
    <m/>
    <m/>
    <x v="42"/>
    <s v="MEXICO CROSSINGS THROUGH PHARR, TX"/>
    <n v="330000"/>
    <s v="Truck"/>
    <m/>
    <m/>
    <n v="2022"/>
    <m/>
    <s v="Import"/>
    <m/>
  </r>
  <r>
    <s v="WATERMELONS, SEEDLESS"/>
    <x v="13"/>
    <m/>
    <m/>
    <m/>
    <x v="42"/>
    <s v="MEXICO CROSSINGS THROUGH EL PASO, TX"/>
    <n v="20000"/>
    <s v="Truck"/>
    <m/>
    <m/>
    <n v="2022"/>
    <m/>
    <s v="Import"/>
    <m/>
  </r>
  <r>
    <s v="WATERMELONS, SEEDLESS"/>
    <x v="13"/>
    <m/>
    <m/>
    <m/>
    <x v="42"/>
    <s v="MEXICO CROSSINGS THROUGH PRESIDIO, TX"/>
    <n v="100000"/>
    <s v="Truck"/>
    <m/>
    <m/>
    <n v="2022"/>
    <m/>
    <s v="Import"/>
    <m/>
  </r>
  <r>
    <s v="WATERMELONS, SEEDLESS"/>
    <x v="13"/>
    <m/>
    <m/>
    <m/>
    <x v="42"/>
    <s v="MEXICO CROSSINGS THROUGH OTAY MESA"/>
    <n v="70000"/>
    <s v="Truck"/>
    <m/>
    <m/>
    <n v="2022"/>
    <m/>
    <s v="Import"/>
    <m/>
  </r>
  <r>
    <s v="WATERMELONS, SEEDLESS"/>
    <x v="13"/>
    <m/>
    <m/>
    <m/>
    <x v="42"/>
    <s v="MEXICO CROSSINGS THROUGH PROGRESO, TX"/>
    <n v="260000"/>
    <s v="Truck"/>
    <m/>
    <m/>
    <n v="2022"/>
    <m/>
    <s v="Import"/>
    <m/>
  </r>
  <r>
    <s v="WATERMELONS, SEEDLESS"/>
    <x v="13"/>
    <m/>
    <m/>
    <m/>
    <x v="42"/>
    <s v="MEXICO CROSSINGS THRU NOGALES"/>
    <n v="960000"/>
    <s v="Truck"/>
    <m/>
    <m/>
    <n v="2022"/>
    <m/>
    <s v="Import"/>
    <m/>
  </r>
  <r>
    <s v="WATERMELONS, SEEDLESS"/>
    <x v="13"/>
    <m/>
    <m/>
    <m/>
    <x v="42"/>
    <s v="MEXICO CROSSINGS THROUGH CALEXICO"/>
    <n v="70000"/>
    <s v="Truck"/>
    <m/>
    <m/>
    <n v="2022"/>
    <m/>
    <s v="Import"/>
    <m/>
  </r>
  <r>
    <s v="WATERMELONS, SEEDLESS"/>
    <x v="13"/>
    <m/>
    <m/>
    <m/>
    <x v="42"/>
    <s v="MEXICO CROSSINGS THROUGH SAN LUIS"/>
    <n v="340000"/>
    <s v="Truck"/>
    <m/>
    <m/>
    <n v="2022"/>
    <m/>
    <s v="Import"/>
    <m/>
  </r>
  <r>
    <s v="WATERMELONS, SEEDLESS"/>
    <x v="13"/>
    <m/>
    <m/>
    <m/>
    <x v="43"/>
    <s v="MEXICO CROSSINGS THROUGH CALEXICO"/>
    <n v="30000"/>
    <s v="Truck"/>
    <m/>
    <m/>
    <n v="2022"/>
    <m/>
    <s v="Import"/>
    <m/>
  </r>
  <r>
    <s v="WATERMELONS, SEEDLESS"/>
    <x v="13"/>
    <m/>
    <m/>
    <m/>
    <x v="43"/>
    <s v="MEXICO CROSSINGS THROUGH SAN LUIS"/>
    <n v="1510000"/>
    <s v="Truck"/>
    <m/>
    <m/>
    <n v="2022"/>
    <m/>
    <s v="Import"/>
    <m/>
  </r>
  <r>
    <s v="WATERMELONS, SEEDLESS"/>
    <x v="13"/>
    <m/>
    <m/>
    <m/>
    <x v="43"/>
    <s v="MEXICO CROSSINGS THROUGH PROGRESO, TX"/>
    <n v="40000"/>
    <s v="Truck"/>
    <m/>
    <m/>
    <n v="2022"/>
    <m/>
    <s v="Import"/>
    <m/>
  </r>
  <r>
    <s v="WATERMELONS, SEEDLESS"/>
    <x v="13"/>
    <m/>
    <m/>
    <m/>
    <x v="43"/>
    <s v="MEXICO CROSSINGS THROUGH OTAY MESA"/>
    <n v="140000"/>
    <s v="Truck"/>
    <m/>
    <m/>
    <n v="2022"/>
    <m/>
    <s v="Import"/>
    <m/>
  </r>
  <r>
    <s v="WATERMELONS, SEEDLESS"/>
    <x v="13"/>
    <m/>
    <m/>
    <m/>
    <x v="43"/>
    <s v="MEXICO CROSSINGS THROUGH EL PASO, TX"/>
    <n v="30000"/>
    <s v="Truck"/>
    <m/>
    <m/>
    <n v="2022"/>
    <m/>
    <s v="Import"/>
    <m/>
  </r>
  <r>
    <s v="WATERMELONS, SEEDLESS"/>
    <x v="13"/>
    <m/>
    <m/>
    <m/>
    <x v="43"/>
    <s v="MEXICO CROSSINGS THRU NOGALES"/>
    <n v="170000"/>
    <s v="Truck"/>
    <m/>
    <m/>
    <n v="2022"/>
    <m/>
    <s v="Import"/>
    <m/>
  </r>
  <r>
    <s v="WATERMELONS, SEEDLESS"/>
    <x v="13"/>
    <m/>
    <m/>
    <m/>
    <x v="43"/>
    <s v="MEXICO CROSSINGS THROUGH PHARR, TX"/>
    <n v="410000"/>
    <s v="Truck"/>
    <m/>
    <m/>
    <n v="2022"/>
    <m/>
    <s v="Import"/>
    <m/>
  </r>
  <r>
    <s v="WATERMELONS, SEEDLESS"/>
    <x v="13"/>
    <m/>
    <m/>
    <m/>
    <x v="43"/>
    <s v="MEXICO CROSSINGS THROUGH PRESIDIO, TX"/>
    <n v="140000"/>
    <s v="Truck"/>
    <m/>
    <m/>
    <n v="2022"/>
    <m/>
    <s v="Import"/>
    <m/>
  </r>
  <r>
    <s v="WATERMELONS, SEEDLESS"/>
    <x v="13"/>
    <m/>
    <m/>
    <m/>
    <x v="45"/>
    <s v="MEXICO CROSSINGS THROUGH OTAY MESA"/>
    <n v="20000"/>
    <s v="Truck"/>
    <m/>
    <m/>
    <n v="2022"/>
    <m/>
    <s v="Import"/>
    <m/>
  </r>
  <r>
    <s v="WATERMELONS, SEEDLESS"/>
    <x v="13"/>
    <m/>
    <m/>
    <m/>
    <x v="45"/>
    <s v="MEXICO CROSSINGS THRU NOGALES"/>
    <n v="160000"/>
    <s v="Truck"/>
    <m/>
    <m/>
    <n v="2022"/>
    <m/>
    <s v="Import"/>
    <m/>
  </r>
  <r>
    <s v="WATERMELONS, SEEDLESS"/>
    <x v="13"/>
    <m/>
    <m/>
    <m/>
    <x v="45"/>
    <s v="MEXICO CROSSINGS THROUGH SAN LUIS"/>
    <n v="780000"/>
    <s v="Truck"/>
    <m/>
    <m/>
    <n v="2022"/>
    <m/>
    <s v="Import"/>
    <m/>
  </r>
  <r>
    <s v="WATERMELONS, SEEDLESS"/>
    <x v="13"/>
    <m/>
    <m/>
    <m/>
    <x v="45"/>
    <s v="MEXICO CROSSINGS THROUGH PRESIDIO, TX"/>
    <n v="770000"/>
    <s v="Truck"/>
    <m/>
    <m/>
    <n v="2022"/>
    <m/>
    <s v="Import"/>
    <m/>
  </r>
  <r>
    <s v="WATERMELONS, SEEDLESS"/>
    <x v="13"/>
    <m/>
    <m/>
    <m/>
    <x v="45"/>
    <s v="MEXICO CROSSINGS THROUGH PHARR, TX"/>
    <n v="330000"/>
    <s v="Truck"/>
    <m/>
    <m/>
    <n v="2022"/>
    <m/>
    <s v="Import"/>
    <m/>
  </r>
  <r>
    <s v="WATERMELONS, SEEDLESS"/>
    <x v="13"/>
    <m/>
    <m/>
    <m/>
    <x v="46"/>
    <s v="MEXICO CROSSINGS THROUGH CALEXICO"/>
    <n v="10000"/>
    <s v="Truck"/>
    <m/>
    <m/>
    <n v="2022"/>
    <m/>
    <s v="Import"/>
    <m/>
  </r>
  <r>
    <s v="WATERMELONS, SEEDLESS"/>
    <x v="13"/>
    <m/>
    <m/>
    <m/>
    <x v="46"/>
    <s v="MEXICO CROSSINGS THROUGH SAN LUIS"/>
    <n v="350000"/>
    <s v="Truck"/>
    <m/>
    <m/>
    <n v="2022"/>
    <m/>
    <s v="Import"/>
    <m/>
  </r>
  <r>
    <s v="WATERMELONS, SEEDLESS"/>
    <x v="13"/>
    <m/>
    <m/>
    <m/>
    <x v="46"/>
    <s v="MEXICO CROSSINGS THROUGH PRESIDIO, TX"/>
    <n v="690000"/>
    <s v="Truck"/>
    <m/>
    <m/>
    <n v="2022"/>
    <m/>
    <s v="Import"/>
    <m/>
  </r>
  <r>
    <s v="WATERMELONS, SEEDLESS"/>
    <x v="13"/>
    <m/>
    <m/>
    <m/>
    <x v="46"/>
    <s v="MEXICO CROSSINGS THROUGH PROGRESO, TX"/>
    <n v="240000"/>
    <s v="Truck"/>
    <m/>
    <m/>
    <n v="2022"/>
    <m/>
    <s v="Import"/>
    <m/>
  </r>
  <r>
    <s v="WATERMELONS, SEEDLESS"/>
    <x v="13"/>
    <m/>
    <m/>
    <m/>
    <x v="46"/>
    <s v="MEXICO CROSSINGS THROUGH PHARR, TX"/>
    <n v="580000"/>
    <s v="Truck"/>
    <m/>
    <m/>
    <n v="2022"/>
    <m/>
    <s v="Import"/>
    <m/>
  </r>
  <r>
    <s v="WATERMELONS, SEEDLESS"/>
    <x v="13"/>
    <m/>
    <m/>
    <m/>
    <x v="46"/>
    <s v="MEXICO CROSSINGS THROUGH SANTA TERESA, NM"/>
    <n v="10000"/>
    <s v="Truck"/>
    <m/>
    <m/>
    <n v="2022"/>
    <m/>
    <s v="Import"/>
    <m/>
  </r>
  <r>
    <s v="WATERMELONS, SEEDLESS"/>
    <x v="13"/>
    <m/>
    <m/>
    <m/>
    <x v="47"/>
    <s v="MEXICO CROSSINGS THROUGH PHARR, TX"/>
    <n v="200000"/>
    <s v="Truck"/>
    <m/>
    <m/>
    <n v="2022"/>
    <m/>
    <s v="Import"/>
    <m/>
  </r>
  <r>
    <s v="WATERMELONS, SEEDLESS"/>
    <x v="13"/>
    <m/>
    <m/>
    <m/>
    <x v="47"/>
    <s v="MEXICO CROSSINGS THROUGH PRESIDIO, TX"/>
    <n v="100000"/>
    <s v="Truck"/>
    <m/>
    <m/>
    <n v="2022"/>
    <m/>
    <s v="Import"/>
    <m/>
  </r>
  <r>
    <s v="WATERMELONS, SEEDLESS"/>
    <x v="13"/>
    <m/>
    <m/>
    <m/>
    <x v="47"/>
    <s v="MEXICO CROSSINGS THROUGH PROGRESO, TX"/>
    <n v="100000"/>
    <s v="Truck"/>
    <m/>
    <m/>
    <n v="2022"/>
    <m/>
    <s v="Import"/>
    <m/>
  </r>
  <r>
    <s v="WATERMELONS, SEEDLESS"/>
    <x v="13"/>
    <m/>
    <m/>
    <m/>
    <x v="47"/>
    <s v="MEXICO CROSSINGS THROUGH SAN LUIS"/>
    <n v="310000"/>
    <s v="Truck"/>
    <m/>
    <m/>
    <n v="2022"/>
    <m/>
    <s v="Import"/>
    <m/>
  </r>
  <r>
    <s v="WATERMELONS, SEEDLESS"/>
    <x v="13"/>
    <m/>
    <m/>
    <m/>
    <x v="48"/>
    <s v="MEXICO CROSSINGS THROUGH OTAY MESA"/>
    <n v="90000"/>
    <s v="Truck"/>
    <m/>
    <m/>
    <n v="2022"/>
    <m/>
    <s v="Import"/>
    <m/>
  </r>
  <r>
    <s v="WATERMELONS, SEEDLESS"/>
    <x v="13"/>
    <m/>
    <m/>
    <m/>
    <x v="48"/>
    <s v="MEXICO CROSSINGS THROUGH PHARR, TX"/>
    <n v="280000"/>
    <s v="Truck"/>
    <m/>
    <m/>
    <n v="2022"/>
    <m/>
    <s v="Import"/>
    <m/>
  </r>
  <r>
    <s v="WATERMELONS, SEEDLESS"/>
    <x v="13"/>
    <m/>
    <m/>
    <m/>
    <x v="48"/>
    <s v="MEXICO CROSSINGS THROUGH SAN LUIS"/>
    <n v="640000"/>
    <s v="Truck"/>
    <m/>
    <m/>
    <n v="2022"/>
    <m/>
    <s v="Import"/>
    <m/>
  </r>
  <r>
    <s v="WATERMELONS, SEEDLESS"/>
    <x v="13"/>
    <m/>
    <m/>
    <m/>
    <x v="48"/>
    <s v="MEXICO CROSSINGS THROUGH PRESIDIO, TX"/>
    <n v="240000"/>
    <s v="Truck"/>
    <m/>
    <m/>
    <n v="2022"/>
    <m/>
    <s v="Import"/>
    <m/>
  </r>
  <r>
    <s v="WATERMELONS, SEEDLESS"/>
    <x v="13"/>
    <m/>
    <m/>
    <m/>
    <x v="48"/>
    <s v="MEXICO CROSSINGS THROUGH PROGRESO, TX"/>
    <n v="180000"/>
    <s v="Truck"/>
    <m/>
    <m/>
    <n v="2022"/>
    <m/>
    <s v="Import"/>
    <m/>
  </r>
  <r>
    <s v="WATERMELONS, SEEDLESS"/>
    <x v="13"/>
    <m/>
    <m/>
    <m/>
    <x v="49"/>
    <s v="MEXICO CROSSINGS THROUGH PRESIDIO, TX"/>
    <n v="200000"/>
    <s v="Truck"/>
    <m/>
    <m/>
    <n v="2022"/>
    <m/>
    <s v="Import"/>
    <m/>
  </r>
  <r>
    <s v="WATERMELONS, SEEDLESS"/>
    <x v="13"/>
    <m/>
    <m/>
    <m/>
    <x v="49"/>
    <s v="MEXICO CROSSINGS THROUGH PHARR, TX"/>
    <n v="290000"/>
    <s v="Truck"/>
    <m/>
    <m/>
    <n v="2022"/>
    <m/>
    <s v="Import"/>
    <m/>
  </r>
  <r>
    <s v="WATERMELONS, SEEDLESS"/>
    <x v="13"/>
    <m/>
    <m/>
    <m/>
    <x v="49"/>
    <s v="MEXICO CROSSINGS THROUGH PROGRESO, TX"/>
    <n v="170000"/>
    <s v="Truck"/>
    <m/>
    <m/>
    <n v="2022"/>
    <m/>
    <s v="Import"/>
    <m/>
  </r>
  <r>
    <s v="WATERMELONS, SEEDLESS"/>
    <x v="13"/>
    <m/>
    <m/>
    <m/>
    <x v="49"/>
    <s v="MEXICO CROSSINGS THROUGH SAN LUIS"/>
    <n v="50000"/>
    <s v="Truck"/>
    <m/>
    <m/>
    <n v="2022"/>
    <m/>
    <s v="Import"/>
    <m/>
  </r>
  <r>
    <s v="WATERMELONS, SEEDLESS"/>
    <x v="13"/>
    <m/>
    <m/>
    <m/>
    <x v="49"/>
    <s v="MEXICO CROSSINGS THROUGH CALEXICO"/>
    <n v="20000"/>
    <s v="Truck"/>
    <m/>
    <m/>
    <n v="2022"/>
    <m/>
    <s v="Import"/>
    <m/>
  </r>
  <r>
    <s v="WATERMELONS, SEEDLESS"/>
    <x v="13"/>
    <m/>
    <m/>
    <m/>
    <x v="49"/>
    <s v="MEXICO CROSSINGS THROUGH OTAY MESA"/>
    <n v="180000"/>
    <s v="Truck"/>
    <m/>
    <m/>
    <n v="2022"/>
    <m/>
    <s v="Import"/>
    <m/>
  </r>
  <r>
    <s v="WATERMELONS, SEEDLESS"/>
    <x v="13"/>
    <m/>
    <m/>
    <m/>
    <x v="49"/>
    <s v="MEXICO CROSSINGS THROUGH EL PASO, TX"/>
    <n v="0"/>
    <s v="Truck"/>
    <m/>
    <m/>
    <n v="2022"/>
    <m/>
    <s v="Import"/>
    <m/>
  </r>
  <r>
    <s v="WATERMELONS, SEEDLESS"/>
    <x v="13"/>
    <m/>
    <m/>
    <m/>
    <x v="51"/>
    <s v="MEXICO CROSSINGS THROUGH PRESIDIO, TX"/>
    <n v="150000"/>
    <s v="Truck"/>
    <m/>
    <m/>
    <n v="2022"/>
    <m/>
    <s v="Import"/>
    <m/>
  </r>
  <r>
    <s v="WATERMELONS, SEEDLESS"/>
    <x v="13"/>
    <m/>
    <m/>
    <m/>
    <x v="51"/>
    <s v="MEXICO CROSSINGS THROUGH PHARR, TX"/>
    <n v="270000"/>
    <s v="Truck"/>
    <m/>
    <m/>
    <n v="2022"/>
    <m/>
    <s v="Import"/>
    <m/>
  </r>
  <r>
    <s v="WATERMELONS, SEEDLESS"/>
    <x v="13"/>
    <m/>
    <m/>
    <m/>
    <x v="51"/>
    <s v="MEXICO CROSSINGS THROUGH EL PASO, TX"/>
    <n v="30000"/>
    <s v="Truck"/>
    <m/>
    <m/>
    <n v="2022"/>
    <m/>
    <s v="Import"/>
    <m/>
  </r>
  <r>
    <s v="WATERMELONS, SEEDLESS"/>
    <x v="13"/>
    <m/>
    <m/>
    <m/>
    <x v="51"/>
    <s v="MEXICO CROSSINGS THROUGH PROGRESO, TX"/>
    <n v="90000"/>
    <s v="Truck"/>
    <m/>
    <m/>
    <n v="2022"/>
    <m/>
    <s v="Import"/>
    <m/>
  </r>
  <r>
    <s v="WATERMELONS, SEEDLESS"/>
    <x v="13"/>
    <m/>
    <m/>
    <m/>
    <x v="51"/>
    <s v="MEXICO CROSSINGS THROUGH OTAY MESA"/>
    <n v="120000"/>
    <s v="Truck"/>
    <m/>
    <m/>
    <n v="2022"/>
    <m/>
    <s v="Import"/>
    <m/>
  </r>
  <r>
    <s v="WATERMELONS, SEEDLESS"/>
    <x v="13"/>
    <m/>
    <m/>
    <m/>
    <x v="52"/>
    <s v="MEXICO CROSSINGS THROUGH PROGRESO, TX"/>
    <n v="250000"/>
    <s v="Truck"/>
    <m/>
    <m/>
    <n v="2022"/>
    <m/>
    <s v="Import"/>
    <m/>
  </r>
  <r>
    <s v="WATERMELONS, SEEDLESS"/>
    <x v="13"/>
    <m/>
    <m/>
    <m/>
    <x v="52"/>
    <s v="MEXICO CROSSINGS THROUGH PRESIDIO, TX"/>
    <n v="200000"/>
    <s v="Truck"/>
    <m/>
    <m/>
    <n v="2022"/>
    <m/>
    <s v="Import"/>
    <m/>
  </r>
  <r>
    <s v="WATERMELONS, SEEDLESS"/>
    <x v="13"/>
    <m/>
    <m/>
    <m/>
    <x v="52"/>
    <s v="MEXICO CROSSINGS THROUGH OTAY MESA"/>
    <n v="90000"/>
    <s v="Truck"/>
    <m/>
    <m/>
    <n v="2022"/>
    <m/>
    <s v="Import"/>
    <m/>
  </r>
  <r>
    <s v="WATERMELONS, SEEDLESS"/>
    <x v="13"/>
    <m/>
    <m/>
    <m/>
    <x v="52"/>
    <s v="MEXICO CROSSINGS THROUGH PHARR, TX"/>
    <n v="520000"/>
    <s v="Truck"/>
    <m/>
    <m/>
    <n v="2022"/>
    <m/>
    <s v="Import"/>
    <m/>
  </r>
  <r>
    <s v="WATERMELONS, SEEDLESS"/>
    <x v="13"/>
    <m/>
    <m/>
    <m/>
    <x v="53"/>
    <s v="MEXICO CROSSINGS THROUGH PROGRESO, TX"/>
    <n v="870000"/>
    <s v="Truck"/>
    <m/>
    <m/>
    <n v="2022"/>
    <m/>
    <s v="Import"/>
    <m/>
  </r>
  <r>
    <s v="WATERMELONS, SEEDLESS"/>
    <x v="13"/>
    <m/>
    <m/>
    <m/>
    <x v="53"/>
    <s v="MEXICO CROSSINGS THROUGH RIO GRANDE CITY"/>
    <n v="40000"/>
    <s v="Truck"/>
    <m/>
    <m/>
    <n v="2022"/>
    <m/>
    <s v="Import"/>
    <m/>
  </r>
  <r>
    <s v="WATERMELONS, SEEDLESS"/>
    <x v="13"/>
    <m/>
    <m/>
    <m/>
    <x v="53"/>
    <s v="MEXICO CROSSINGS THROUGH EL PASO, TX"/>
    <n v="40000"/>
    <s v="Truck"/>
    <m/>
    <m/>
    <n v="2022"/>
    <m/>
    <s v="Import"/>
    <m/>
  </r>
  <r>
    <s v="WATERMELONS, SEEDLESS"/>
    <x v="13"/>
    <m/>
    <m/>
    <m/>
    <x v="53"/>
    <s v="MEXICO CROSSINGS THROUGH PRESIDIO, TX"/>
    <n v="120000"/>
    <s v="Truck"/>
    <m/>
    <m/>
    <n v="2022"/>
    <m/>
    <s v="Import"/>
    <m/>
  </r>
  <r>
    <s v="WATERMELONS, SEEDLESS"/>
    <x v="13"/>
    <m/>
    <m/>
    <m/>
    <x v="53"/>
    <s v="MEXICO CROSSINGS THROUGH PHARR, TX"/>
    <n v="150000"/>
    <s v="Truck"/>
    <m/>
    <m/>
    <n v="2022"/>
    <m/>
    <s v="Import"/>
    <m/>
  </r>
  <r>
    <s v="WATERMELONS, SEEDLESS"/>
    <x v="13"/>
    <m/>
    <m/>
    <m/>
    <x v="53"/>
    <s v="MEXICO CROSSINGS THROUGH OTAY MESA"/>
    <n v="150000"/>
    <s v="Truck"/>
    <m/>
    <m/>
    <n v="2022"/>
    <m/>
    <s v="Import"/>
    <m/>
  </r>
  <r>
    <s v="WATERMELONS, SEEDLESS"/>
    <x v="13"/>
    <m/>
    <m/>
    <m/>
    <x v="54"/>
    <s v="MEXICO CROSSINGS THRU NOGALES"/>
    <n v="40000"/>
    <s v="Truck"/>
    <m/>
    <m/>
    <n v="2022"/>
    <m/>
    <s v="Import"/>
    <m/>
  </r>
  <r>
    <s v="WATERMELONS, SEEDLESS"/>
    <x v="13"/>
    <m/>
    <m/>
    <m/>
    <x v="54"/>
    <s v="MEXICO CROSSINGS THROUGH PHARR, TX"/>
    <n v="460000"/>
    <s v="Truck"/>
    <m/>
    <m/>
    <n v="2022"/>
    <m/>
    <s v="Import"/>
    <m/>
  </r>
  <r>
    <s v="WATERMELONS, SEEDLESS"/>
    <x v="13"/>
    <m/>
    <m/>
    <m/>
    <x v="54"/>
    <s v="MEXICO CROSSINGS THROUGH OTAY MESA"/>
    <n v="20000"/>
    <s v="Truck"/>
    <m/>
    <m/>
    <n v="2022"/>
    <m/>
    <s v="Import"/>
    <m/>
  </r>
  <r>
    <s v="WATERMELONS, SEEDLESS"/>
    <x v="13"/>
    <m/>
    <m/>
    <m/>
    <x v="54"/>
    <s v="MEXICO CROSSINGS THROUGH PROGRESO, TX"/>
    <n v="90000"/>
    <s v="Truck"/>
    <m/>
    <m/>
    <n v="2022"/>
    <m/>
    <s v="Import"/>
    <m/>
  </r>
  <r>
    <s v="WATERMELONS, SEEDLESS"/>
    <x v="13"/>
    <m/>
    <m/>
    <m/>
    <x v="54"/>
    <s v="MEXICO CROSSINGS THROUGH PRESIDIO, TX"/>
    <n v="250000"/>
    <s v="Truck"/>
    <m/>
    <m/>
    <n v="2022"/>
    <m/>
    <s v="Import"/>
    <m/>
  </r>
  <r>
    <s v="WATERMELONS, SEEDLESS"/>
    <x v="13"/>
    <m/>
    <m/>
    <m/>
    <x v="84"/>
    <s v="MEXICO CROSSINGS THRU NOGALES"/>
    <n v="40000"/>
    <s v="Truck"/>
    <m/>
    <m/>
    <n v="2022"/>
    <m/>
    <s v="Import"/>
    <m/>
  </r>
  <r>
    <s v="WATERMELONS, SEEDLESS"/>
    <x v="13"/>
    <m/>
    <m/>
    <m/>
    <x v="84"/>
    <s v="MEXICO CROSSINGS THROUGH OTAY MESA"/>
    <n v="300000"/>
    <s v="Truck"/>
    <m/>
    <m/>
    <n v="2022"/>
    <m/>
    <s v="Import"/>
    <m/>
  </r>
  <r>
    <s v="WATERMELONS, SEEDLESS"/>
    <x v="13"/>
    <m/>
    <m/>
    <m/>
    <x v="84"/>
    <s v="MEXICO CROSSINGS THROUGH PRESIDIO, TX"/>
    <n v="720000"/>
    <s v="Truck"/>
    <m/>
    <m/>
    <n v="2022"/>
    <m/>
    <s v="Import"/>
    <m/>
  </r>
  <r>
    <s v="WATERMELONS, SEEDLESS"/>
    <x v="13"/>
    <m/>
    <m/>
    <m/>
    <x v="84"/>
    <s v="MEXICO CROSSINGS THROUGH PROGRESO, TX"/>
    <n v="330000"/>
    <s v="Truck"/>
    <m/>
    <m/>
    <n v="2022"/>
    <m/>
    <s v="Import"/>
    <m/>
  </r>
  <r>
    <s v="WATERMELONS, SEEDLESS"/>
    <x v="13"/>
    <m/>
    <m/>
    <m/>
    <x v="84"/>
    <s v="MEXICO CROSSINGS THROUGH PHARR, TX"/>
    <n v="460000"/>
    <s v="Truck"/>
    <m/>
    <m/>
    <n v="2022"/>
    <m/>
    <s v="Import"/>
    <m/>
  </r>
  <r>
    <s v="WATERMELONS, SEEDLESS"/>
    <x v="13"/>
    <m/>
    <m/>
    <m/>
    <x v="84"/>
    <s v="MEXICO CROSSINGS THROUGH EL PASO, TX"/>
    <n v="10000"/>
    <s v="Truck"/>
    <m/>
    <m/>
    <n v="2022"/>
    <m/>
    <s v="Import"/>
    <m/>
  </r>
  <r>
    <s v="WATERMELONS, SEEDLESS"/>
    <x v="13"/>
    <m/>
    <m/>
    <m/>
    <x v="86"/>
    <s v="MEXICO CROSSINGS THROUGH EL PASO, TX"/>
    <n v="0"/>
    <s v="Truck"/>
    <m/>
    <m/>
    <n v="2022"/>
    <m/>
    <s v="Import"/>
    <m/>
  </r>
  <r>
    <s v="WATERMELONS, SEEDLESS"/>
    <x v="13"/>
    <m/>
    <m/>
    <m/>
    <x v="86"/>
    <s v="MEXICO CROSSINGS THROUGH PROGRESO, TX"/>
    <n v="260000"/>
    <s v="Truck"/>
    <m/>
    <m/>
    <n v="2022"/>
    <m/>
    <s v="Import"/>
    <m/>
  </r>
  <r>
    <s v="WATERMELONS, SEEDLESS"/>
    <x v="13"/>
    <m/>
    <m/>
    <m/>
    <x v="86"/>
    <s v="MEXICO CROSSINGS THRU NOGALES"/>
    <n v="40000"/>
    <s v="Truck"/>
    <m/>
    <m/>
    <n v="2022"/>
    <m/>
    <s v="Import"/>
    <m/>
  </r>
  <r>
    <s v="WATERMELONS, SEEDLESS"/>
    <x v="13"/>
    <m/>
    <m/>
    <m/>
    <x v="86"/>
    <s v="MEXICO CROSSINGS THROUGH PRESIDIO, TX"/>
    <n v="240000"/>
    <s v="Truck"/>
    <m/>
    <m/>
    <n v="2022"/>
    <m/>
    <s v="Import"/>
    <m/>
  </r>
  <r>
    <s v="WATERMELONS, SEEDLESS"/>
    <x v="13"/>
    <m/>
    <m/>
    <m/>
    <x v="86"/>
    <s v="MEXICO CROSSINGS THROUGH OTAY MESA"/>
    <n v="220000"/>
    <s v="Truck"/>
    <m/>
    <m/>
    <n v="2022"/>
    <m/>
    <s v="Import"/>
    <m/>
  </r>
  <r>
    <s v="WATERMELONS, SEEDLESS"/>
    <x v="13"/>
    <m/>
    <m/>
    <m/>
    <x v="86"/>
    <s v="MEXICO CROSSINGS THROUGH PHARR, TX"/>
    <n v="660000"/>
    <s v="Truck"/>
    <m/>
    <m/>
    <n v="2022"/>
    <m/>
    <s v="Import"/>
    <m/>
  </r>
  <r>
    <s v="WATERMELONS, SEEDLESS"/>
    <x v="13"/>
    <m/>
    <m/>
    <m/>
    <x v="87"/>
    <s v="MEXICO CROSSINGS THROUGH PHARR, TX"/>
    <n v="190000"/>
    <s v="Truck"/>
    <m/>
    <m/>
    <n v="2022"/>
    <m/>
    <s v="Import"/>
    <m/>
  </r>
  <r>
    <s v="WATERMELONS, SEEDLESS"/>
    <x v="13"/>
    <m/>
    <m/>
    <m/>
    <x v="87"/>
    <s v="MEXICO CROSSINGS THROUGH OTAY MESA"/>
    <n v="150000"/>
    <s v="Truck"/>
    <m/>
    <m/>
    <n v="2022"/>
    <m/>
    <s v="Import"/>
    <m/>
  </r>
  <r>
    <s v="WATERMELONS, SEEDLESS"/>
    <x v="13"/>
    <m/>
    <m/>
    <m/>
    <x v="87"/>
    <s v="MEXICO CROSSINGS THROUGH PROGRESO, TX"/>
    <n v="980000"/>
    <s v="Truck"/>
    <m/>
    <m/>
    <n v="2022"/>
    <m/>
    <s v="Import"/>
    <m/>
  </r>
  <r>
    <s v="WATERMELONS, SEEDLESS"/>
    <x v="13"/>
    <m/>
    <m/>
    <m/>
    <x v="87"/>
    <s v="MEXICO CROSSINGS THROUGH PRESIDIO, TX"/>
    <n v="430000"/>
    <s v="Truck"/>
    <m/>
    <m/>
    <n v="2022"/>
    <m/>
    <s v="Import"/>
    <m/>
  </r>
  <r>
    <s v="WATERMELONS, SEEDLESS"/>
    <x v="13"/>
    <m/>
    <m/>
    <m/>
    <x v="88"/>
    <s v="MEXICO CROSSINGS THROUGH OTAY MESA"/>
    <n v="140000"/>
    <s v="Truck"/>
    <m/>
    <m/>
    <n v="2022"/>
    <m/>
    <s v="Import"/>
    <m/>
  </r>
  <r>
    <s v="WATERMELONS, SEEDLESS"/>
    <x v="13"/>
    <m/>
    <m/>
    <m/>
    <x v="88"/>
    <s v="MEXICO CROSSINGS THROUGH PHARR, TX"/>
    <n v="230000"/>
    <s v="Truck"/>
    <m/>
    <m/>
    <n v="2022"/>
    <m/>
    <s v="Import"/>
    <m/>
  </r>
  <r>
    <s v="WATERMELONS, SEEDLESS"/>
    <x v="13"/>
    <m/>
    <m/>
    <m/>
    <x v="88"/>
    <s v="MEXICO CROSSINGS THROUGH PRESIDIO, TX"/>
    <n v="120000"/>
    <s v="Truck"/>
    <m/>
    <m/>
    <n v="2022"/>
    <m/>
    <s v="Import"/>
    <m/>
  </r>
  <r>
    <s v="WATERMELONS, SEEDLESS"/>
    <x v="13"/>
    <m/>
    <m/>
    <m/>
    <x v="88"/>
    <s v="MEXICO CROSSINGS THROUGH PROGRESO, TX"/>
    <n v="1650000"/>
    <s v="Truck"/>
    <m/>
    <m/>
    <n v="2022"/>
    <m/>
    <s v="Import"/>
    <m/>
  </r>
  <r>
    <s v="WATERMELONS, SEEDLESS"/>
    <x v="13"/>
    <m/>
    <m/>
    <m/>
    <x v="88"/>
    <s v="MEXICO CROSSINGS THROUGH EL PASO, TX"/>
    <n v="70000"/>
    <s v="Truck"/>
    <m/>
    <m/>
    <n v="2022"/>
    <m/>
    <s v="Import"/>
    <m/>
  </r>
  <r>
    <s v="WATERMELONS, SEEDLESS"/>
    <x v="13"/>
    <m/>
    <m/>
    <m/>
    <x v="89"/>
    <s v="MEXICO CROSSINGS THROUGH PROGRESO, TX"/>
    <n v="420000"/>
    <s v="Truck"/>
    <m/>
    <m/>
    <n v="2022"/>
    <m/>
    <s v="Import"/>
    <m/>
  </r>
  <r>
    <s v="WATERMELONS, SEEDLESS"/>
    <x v="13"/>
    <m/>
    <m/>
    <m/>
    <x v="89"/>
    <s v="MEXICO CROSSINGS THROUGH PHARR, TX"/>
    <n v="460000"/>
    <s v="Truck"/>
    <m/>
    <m/>
    <n v="2022"/>
    <m/>
    <s v="Import"/>
    <m/>
  </r>
  <r>
    <s v="WATERMELONS, SEEDLESS"/>
    <x v="13"/>
    <m/>
    <m/>
    <m/>
    <x v="89"/>
    <s v="MEXICO CROSSINGS THRU NOGALES"/>
    <n v="0"/>
    <s v="Truck"/>
    <m/>
    <m/>
    <n v="2022"/>
    <m/>
    <s v="Import"/>
    <m/>
  </r>
  <r>
    <s v="WATERMELONS, SEEDLESS"/>
    <x v="13"/>
    <m/>
    <m/>
    <m/>
    <x v="89"/>
    <s v="MEXICO CROSSINGS THROUGH OTAY MESA"/>
    <n v="190000"/>
    <s v="Truck"/>
    <m/>
    <m/>
    <n v="2022"/>
    <m/>
    <s v="Import"/>
    <m/>
  </r>
  <r>
    <s v="WATERMELONS, SEEDLESS"/>
    <x v="13"/>
    <m/>
    <m/>
    <m/>
    <x v="90"/>
    <s v="MEXICO CROSSINGS THROUGH PROGRESO, TX"/>
    <n v="90000"/>
    <s v="Truck"/>
    <m/>
    <m/>
    <n v="2022"/>
    <m/>
    <s v="Import"/>
    <m/>
  </r>
  <r>
    <s v="WATERMELONS, SEEDLESS"/>
    <x v="13"/>
    <m/>
    <m/>
    <m/>
    <x v="90"/>
    <s v="MEXICO CROSSINGS THROUGH PRESIDIO, TX"/>
    <n v="130000"/>
    <s v="Truck"/>
    <m/>
    <m/>
    <n v="2022"/>
    <m/>
    <s v="Import"/>
    <m/>
  </r>
  <r>
    <s v="WATERMELONS, SEEDLESS"/>
    <x v="13"/>
    <m/>
    <m/>
    <m/>
    <x v="90"/>
    <s v="MEXICO CROSSINGS THROUGH OTAY MESA"/>
    <n v="280000"/>
    <s v="Truck"/>
    <m/>
    <m/>
    <n v="2022"/>
    <m/>
    <s v="Import"/>
    <m/>
  </r>
  <r>
    <s v="WATERMELONS, SEEDLESS"/>
    <x v="13"/>
    <m/>
    <m/>
    <m/>
    <x v="90"/>
    <s v="MEXICO CROSSINGS THROUGH EL PASO, TX"/>
    <n v="20000"/>
    <s v="Truck"/>
    <m/>
    <m/>
    <n v="2022"/>
    <m/>
    <s v="Import"/>
    <m/>
  </r>
  <r>
    <s v="WATERMELONS, SEEDLESS"/>
    <x v="13"/>
    <m/>
    <m/>
    <m/>
    <x v="90"/>
    <s v="MEXICO CROSSINGS THRU NOGALES"/>
    <n v="50000"/>
    <s v="Truck"/>
    <m/>
    <m/>
    <n v="2022"/>
    <m/>
    <s v="Import"/>
    <m/>
  </r>
  <r>
    <s v="WATERMELONS, SEEDLESS"/>
    <x v="13"/>
    <m/>
    <m/>
    <m/>
    <x v="90"/>
    <s v="MEXICO CROSSINGS THROUGH PHARR, TX"/>
    <n v="400000"/>
    <s v="Truck"/>
    <m/>
    <m/>
    <n v="2022"/>
    <m/>
    <s v="Import"/>
    <m/>
  </r>
  <r>
    <s v="WATERMELONS, SEEDLESS"/>
    <x v="13"/>
    <m/>
    <m/>
    <m/>
    <x v="91"/>
    <s v="MEXICO CROSSINGS THROUGH PHARR, TX"/>
    <n v="450000"/>
    <s v="Truck"/>
    <m/>
    <m/>
    <n v="2022"/>
    <m/>
    <s v="Import"/>
    <m/>
  </r>
  <r>
    <s v="WATERMELONS, SEEDLESS"/>
    <x v="13"/>
    <m/>
    <m/>
    <m/>
    <x v="91"/>
    <s v="MEXICO CROSSINGS THROUGH PROGRESO, TX"/>
    <n v="420000"/>
    <s v="Truck"/>
    <m/>
    <m/>
    <n v="2022"/>
    <m/>
    <s v="Import"/>
    <m/>
  </r>
  <r>
    <s v="WATERMELONS, SEEDLESS"/>
    <x v="13"/>
    <m/>
    <m/>
    <m/>
    <x v="91"/>
    <s v="MEXICO CROSSINGS THROUGH PRESIDIO, TX"/>
    <n v="230000"/>
    <s v="Truck"/>
    <m/>
    <m/>
    <n v="2022"/>
    <m/>
    <s v="Import"/>
    <m/>
  </r>
  <r>
    <s v="WATERMELONS, SEEDLESS"/>
    <x v="13"/>
    <m/>
    <m/>
    <m/>
    <x v="91"/>
    <s v="MEXICO CROSSINGS THRU NOGALES"/>
    <n v="90000"/>
    <s v="Truck"/>
    <m/>
    <m/>
    <n v="2022"/>
    <m/>
    <s v="Import"/>
    <m/>
  </r>
  <r>
    <s v="WATERMELONS, SEEDLESS"/>
    <x v="13"/>
    <m/>
    <m/>
    <m/>
    <x v="91"/>
    <s v="MEXICO CROSSINGS THROUGH OTAY MESA"/>
    <n v="130000"/>
    <s v="Truck"/>
    <m/>
    <m/>
    <n v="2022"/>
    <m/>
    <s v="Import"/>
    <m/>
  </r>
  <r>
    <s v="WATERMELONS, SEEDLESS"/>
    <x v="13"/>
    <m/>
    <m/>
    <m/>
    <x v="91"/>
    <s v="MEXICO CROSSINGS THROUGH RIO GRANDE CITY"/>
    <n v="90000"/>
    <s v="Truck"/>
    <m/>
    <m/>
    <n v="2022"/>
    <m/>
    <s v="Import"/>
    <m/>
  </r>
  <r>
    <s v="WATERMELONS, SEEDLESS"/>
    <x v="13"/>
    <m/>
    <m/>
    <m/>
    <x v="92"/>
    <s v="MEXICO CROSSINGS THROUGH EL PASO, TX"/>
    <n v="20000"/>
    <s v="Truck"/>
    <m/>
    <m/>
    <n v="2022"/>
    <m/>
    <s v="Import"/>
    <m/>
  </r>
  <r>
    <s v="WATERMELONS, SEEDLESS"/>
    <x v="13"/>
    <m/>
    <m/>
    <m/>
    <x v="92"/>
    <s v="MEXICO CROSSINGS THROUGH OTAY MESA"/>
    <n v="130000"/>
    <s v="Truck"/>
    <m/>
    <m/>
    <n v="2022"/>
    <m/>
    <s v="Import"/>
    <m/>
  </r>
  <r>
    <s v="WATERMELONS, SEEDLESS"/>
    <x v="13"/>
    <m/>
    <m/>
    <m/>
    <x v="92"/>
    <s v="MEXICO CROSSINGS THROUGH RIO GRANDE CITY"/>
    <n v="90000"/>
    <s v="Truck"/>
    <m/>
    <m/>
    <n v="2022"/>
    <m/>
    <s v="Import"/>
    <m/>
  </r>
  <r>
    <s v="WATERMELONS, SEEDLESS"/>
    <x v="13"/>
    <m/>
    <m/>
    <m/>
    <x v="92"/>
    <s v="MEXICO CROSSINGS THROUGH PRESIDIO, TX"/>
    <n v="190000"/>
    <s v="Truck"/>
    <m/>
    <m/>
    <n v="2022"/>
    <m/>
    <s v="Import"/>
    <m/>
  </r>
  <r>
    <s v="WATERMELONS, SEEDLESS"/>
    <x v="13"/>
    <m/>
    <m/>
    <m/>
    <x v="92"/>
    <s v="MEXICO CROSSINGS THROUGH PHARR, TX"/>
    <n v="820000"/>
    <s v="Truck"/>
    <m/>
    <m/>
    <n v="2022"/>
    <m/>
    <s v="Import"/>
    <m/>
  </r>
  <r>
    <s v="WATERMELONS, SEEDLESS"/>
    <x v="13"/>
    <m/>
    <m/>
    <m/>
    <x v="92"/>
    <s v="MEXICO CROSSINGS THROUGH PROGRESO, TX"/>
    <n v="1000000"/>
    <s v="Truck"/>
    <m/>
    <m/>
    <n v="2022"/>
    <m/>
    <s v="Import"/>
    <m/>
  </r>
  <r>
    <s v="WATERMELONS, SEEDLESS"/>
    <x v="13"/>
    <m/>
    <m/>
    <m/>
    <x v="93"/>
    <s v="MEXICO CROSSINGS THROUGH RIO GRANDE CITY"/>
    <n v="90000"/>
    <s v="Truck"/>
    <m/>
    <m/>
    <n v="2022"/>
    <m/>
    <s v="Import"/>
    <m/>
  </r>
  <r>
    <s v="WATERMELONS, SEEDLESS"/>
    <x v="13"/>
    <m/>
    <m/>
    <m/>
    <x v="93"/>
    <s v="MEXICO CROSSINGS THROUGH PHARR, TX"/>
    <n v="290000"/>
    <s v="Truck"/>
    <m/>
    <m/>
    <n v="2022"/>
    <m/>
    <s v="Import"/>
    <m/>
  </r>
  <r>
    <s v="WATERMELONS, SEEDLESS"/>
    <x v="13"/>
    <m/>
    <m/>
    <m/>
    <x v="93"/>
    <s v="MEXICO CROSSINGS THROUGH PRESIDIO, TX"/>
    <n v="350000"/>
    <s v="Truck"/>
    <m/>
    <m/>
    <n v="2022"/>
    <m/>
    <s v="Import"/>
    <m/>
  </r>
  <r>
    <s v="WATERMELONS, SEEDLESS"/>
    <x v="13"/>
    <m/>
    <m/>
    <m/>
    <x v="93"/>
    <s v="MEXICO CROSSINGS THROUGH OTAY MESA"/>
    <n v="40000"/>
    <s v="Truck"/>
    <m/>
    <m/>
    <n v="2022"/>
    <m/>
    <s v="Import"/>
    <m/>
  </r>
  <r>
    <s v="WATERMELONS, SEEDLESS"/>
    <x v="13"/>
    <m/>
    <m/>
    <m/>
    <x v="93"/>
    <s v="MEXICO CROSSINGS THROUGH PROGRESO, TX"/>
    <n v="2400000"/>
    <s v="Truck"/>
    <m/>
    <m/>
    <n v="2022"/>
    <m/>
    <s v="Import"/>
    <m/>
  </r>
  <r>
    <s v="WATERMELONS, SEEDLESS"/>
    <x v="13"/>
    <m/>
    <m/>
    <m/>
    <x v="94"/>
    <s v="MEXICO CROSSINGS THROUGH PHARR, TX"/>
    <n v="460000"/>
    <s v="Truck"/>
    <m/>
    <m/>
    <n v="2022"/>
    <m/>
    <s v="Import"/>
    <m/>
  </r>
  <r>
    <s v="WATERMELONS, SEEDLESS"/>
    <x v="13"/>
    <m/>
    <m/>
    <m/>
    <x v="94"/>
    <s v="MEXICO CROSSINGS THROUGH PRESIDIO, TX"/>
    <n v="610000"/>
    <s v="Truck"/>
    <m/>
    <m/>
    <n v="2022"/>
    <m/>
    <s v="Import"/>
    <m/>
  </r>
  <r>
    <s v="WATERMELONS, SEEDLESS"/>
    <x v="13"/>
    <m/>
    <m/>
    <m/>
    <x v="94"/>
    <s v="MEXICO CROSSINGS THROUGH OTAY MESA"/>
    <n v="140000"/>
    <s v="Truck"/>
    <m/>
    <m/>
    <n v="2022"/>
    <m/>
    <s v="Import"/>
    <m/>
  </r>
  <r>
    <s v="WATERMELONS, SEEDLESS"/>
    <x v="13"/>
    <m/>
    <m/>
    <m/>
    <x v="94"/>
    <s v="MEXICO CROSSINGS THROUGH PROGRESO, TX"/>
    <n v="460000"/>
    <s v="Truck"/>
    <m/>
    <m/>
    <n v="2022"/>
    <m/>
    <s v="Import"/>
    <m/>
  </r>
  <r>
    <s v="WATERMELONS, SEEDLESS"/>
    <x v="13"/>
    <m/>
    <m/>
    <m/>
    <x v="95"/>
    <s v="MEXICO CROSSINGS THROUGH PRESIDIO, TX"/>
    <n v="430000"/>
    <s v="Truck"/>
    <m/>
    <m/>
    <n v="2022"/>
    <m/>
    <s v="Import"/>
    <m/>
  </r>
  <r>
    <s v="WATERMELONS, SEEDLESS"/>
    <x v="13"/>
    <m/>
    <m/>
    <m/>
    <x v="95"/>
    <s v="MEXICO CROSSINGS THRU NOGALES"/>
    <n v="90000"/>
    <s v="Truck"/>
    <m/>
    <m/>
    <n v="2022"/>
    <m/>
    <s v="Import"/>
    <m/>
  </r>
  <r>
    <s v="WATERMELONS, SEEDLESS"/>
    <x v="13"/>
    <m/>
    <m/>
    <m/>
    <x v="95"/>
    <s v="MEXICO CROSSINGS THROUGH PHARR, TX"/>
    <n v="250000"/>
    <s v="Truck"/>
    <m/>
    <m/>
    <n v="2022"/>
    <m/>
    <s v="Import"/>
    <m/>
  </r>
  <r>
    <s v="WATERMELONS, SEEDLESS"/>
    <x v="13"/>
    <m/>
    <m/>
    <m/>
    <x v="95"/>
    <s v="MEXICO CROSSINGS THROUGH PROGRESO, TX"/>
    <n v="570000"/>
    <s v="Truck"/>
    <m/>
    <m/>
    <n v="2022"/>
    <m/>
    <s v="Import"/>
    <m/>
  </r>
  <r>
    <s v="WATERMELONS, SEEDLESS"/>
    <x v="13"/>
    <m/>
    <m/>
    <m/>
    <x v="95"/>
    <s v="MEXICO CROSSINGS THROUGH OTAY MESA"/>
    <n v="210000"/>
    <s v="Truck"/>
    <m/>
    <m/>
    <n v="2022"/>
    <m/>
    <s v="Import"/>
    <m/>
  </r>
  <r>
    <s v="WATERMELONS, SEEDLESS"/>
    <x v="13"/>
    <m/>
    <m/>
    <m/>
    <x v="97"/>
    <s v="MEXICO CROSSINGS THROUGH PHARR, TX"/>
    <n v="610000"/>
    <s v="Truck"/>
    <m/>
    <m/>
    <n v="2022"/>
    <m/>
    <s v="Import"/>
    <m/>
  </r>
  <r>
    <s v="WATERMELONS, SEEDLESS"/>
    <x v="13"/>
    <m/>
    <m/>
    <m/>
    <x v="97"/>
    <s v="MEXICO CROSSINGS THROUGH PROGRESO, TX"/>
    <n v="210000"/>
    <s v="Truck"/>
    <m/>
    <m/>
    <n v="2022"/>
    <m/>
    <s v="Import"/>
    <m/>
  </r>
  <r>
    <s v="WATERMELONS, SEEDLESS"/>
    <x v="13"/>
    <m/>
    <m/>
    <m/>
    <x v="97"/>
    <s v="MEXICO CROSSINGS THROUGH PRESIDIO, TX"/>
    <n v="240000"/>
    <s v="Truck"/>
    <m/>
    <m/>
    <n v="2022"/>
    <m/>
    <s v="Import"/>
    <m/>
  </r>
  <r>
    <s v="WATERMELONS, SEEDLESS"/>
    <x v="13"/>
    <m/>
    <m/>
    <m/>
    <x v="98"/>
    <s v="MEXICO CROSSINGS THROUGH OTAY MESA"/>
    <n v="300000"/>
    <s v="Truck"/>
    <m/>
    <m/>
    <n v="2022"/>
    <m/>
    <s v="Import"/>
    <m/>
  </r>
  <r>
    <s v="WATERMELONS, SEEDLESS"/>
    <x v="13"/>
    <m/>
    <m/>
    <m/>
    <x v="98"/>
    <s v="MEXICO CROSSINGS THROUGH PHARR, TX"/>
    <n v="840000"/>
    <s v="Truck"/>
    <m/>
    <m/>
    <n v="2022"/>
    <m/>
    <s v="Import"/>
    <m/>
  </r>
  <r>
    <s v="WATERMELONS, SEEDLESS"/>
    <x v="13"/>
    <m/>
    <m/>
    <m/>
    <x v="98"/>
    <s v="MEXICO CROSSINGS THROUGH PROGRESO, TX"/>
    <n v="1160000"/>
    <s v="Truck"/>
    <m/>
    <m/>
    <n v="2022"/>
    <m/>
    <s v="Import"/>
    <m/>
  </r>
  <r>
    <s v="WATERMELONS, SEEDLESS"/>
    <x v="13"/>
    <m/>
    <m/>
    <m/>
    <x v="99"/>
    <s v="MEXICO CROSSINGS THROUGH OTAY MESA"/>
    <n v="170000"/>
    <s v="Truck"/>
    <m/>
    <m/>
    <n v="2022"/>
    <m/>
    <s v="Import"/>
    <m/>
  </r>
  <r>
    <s v="WATERMELONS, SEEDLESS"/>
    <x v="13"/>
    <m/>
    <m/>
    <m/>
    <x v="99"/>
    <s v="MEXICO CROSSINGS THROUGH PROGRESO, TX"/>
    <n v="1680000"/>
    <s v="Truck"/>
    <m/>
    <m/>
    <n v="2022"/>
    <m/>
    <s v="Import"/>
    <m/>
  </r>
  <r>
    <s v="WATERMELONS, SEEDLESS"/>
    <x v="13"/>
    <m/>
    <m/>
    <m/>
    <x v="99"/>
    <s v="MEXICO CROSSINGS THROUGH PHARR, TX"/>
    <n v="130000"/>
    <s v="Truck"/>
    <m/>
    <m/>
    <n v="2022"/>
    <m/>
    <s v="Import"/>
    <m/>
  </r>
  <r>
    <s v="WATERMELONS, SEEDLESS"/>
    <x v="13"/>
    <m/>
    <m/>
    <m/>
    <x v="99"/>
    <s v="MEXICO CROSSINGS THROUGH PRESIDIO, TX"/>
    <n v="570000"/>
    <s v="Truck"/>
    <m/>
    <m/>
    <n v="2022"/>
    <m/>
    <s v="Import"/>
    <m/>
  </r>
  <r>
    <s v="WATERMELONS, SEEDLESS"/>
    <x v="13"/>
    <m/>
    <m/>
    <m/>
    <x v="100"/>
    <s v="MEXICO CROSSINGS THROUGH EL PASO, TX"/>
    <n v="50000"/>
    <s v="Truck"/>
    <m/>
    <m/>
    <n v="2022"/>
    <m/>
    <s v="Import"/>
    <m/>
  </r>
  <r>
    <s v="WATERMELONS, SEEDLESS"/>
    <x v="13"/>
    <m/>
    <m/>
    <m/>
    <x v="100"/>
    <s v="MEXICO CROSSINGS THROUGH OTAY MESA"/>
    <n v="110000"/>
    <s v="Truck"/>
    <m/>
    <m/>
    <n v="2022"/>
    <m/>
    <s v="Import"/>
    <m/>
  </r>
  <r>
    <s v="WATERMELONS, SEEDLESS"/>
    <x v="13"/>
    <m/>
    <m/>
    <m/>
    <x v="100"/>
    <s v="MEXICO CROSSINGS THROUGH PRESIDIO, TX"/>
    <n v="820000"/>
    <s v="Truck"/>
    <m/>
    <m/>
    <n v="2022"/>
    <m/>
    <s v="Import"/>
    <m/>
  </r>
  <r>
    <s v="WATERMELONS, SEEDLESS"/>
    <x v="13"/>
    <m/>
    <m/>
    <m/>
    <x v="100"/>
    <s v="MEXICO CROSSINGS THROUGH PHARR, TX"/>
    <n v="430000"/>
    <s v="Truck"/>
    <m/>
    <m/>
    <n v="2022"/>
    <m/>
    <s v="Import"/>
    <m/>
  </r>
  <r>
    <s v="WATERMELONS, SEEDLESS"/>
    <x v="13"/>
    <m/>
    <m/>
    <m/>
    <x v="100"/>
    <s v="MEXICO CROSSINGS THROUGH PROGRESO, TX"/>
    <n v="3640000"/>
    <s v="Truck"/>
    <m/>
    <m/>
    <n v="2022"/>
    <m/>
    <s v="Import"/>
    <m/>
  </r>
  <r>
    <s v="WATERMELONS, SEEDLESS"/>
    <x v="13"/>
    <m/>
    <m/>
    <m/>
    <x v="101"/>
    <s v="MEXICO CROSSINGS THROUGH OTAY MESA"/>
    <n v="240000"/>
    <s v="Truck"/>
    <m/>
    <m/>
    <n v="2022"/>
    <m/>
    <s v="Import"/>
    <m/>
  </r>
  <r>
    <s v="WATERMELONS, SEEDLESS"/>
    <x v="13"/>
    <m/>
    <m/>
    <m/>
    <x v="101"/>
    <s v="MEXICO CROSSINGS THROUGH PHARR, TX"/>
    <n v="420000"/>
    <s v="Truck"/>
    <m/>
    <m/>
    <n v="2022"/>
    <m/>
    <s v="Import"/>
    <m/>
  </r>
  <r>
    <s v="WATERMELONS, SEEDLESS"/>
    <x v="13"/>
    <m/>
    <m/>
    <m/>
    <x v="101"/>
    <s v="MEXICO CROSSINGS THROUGH PRESIDIO, TX"/>
    <n v="190000"/>
    <s v="Truck"/>
    <m/>
    <m/>
    <n v="2022"/>
    <m/>
    <s v="Import"/>
    <m/>
  </r>
  <r>
    <s v="WATERMELONS, SEEDLESS"/>
    <x v="13"/>
    <m/>
    <m/>
    <m/>
    <x v="101"/>
    <s v="MEXICO CROSSINGS THROUGH PROGRESO, TX"/>
    <n v="460000"/>
    <s v="Truck"/>
    <m/>
    <m/>
    <n v="2022"/>
    <m/>
    <s v="Import"/>
    <m/>
  </r>
  <r>
    <s v="WATERMELONS, SEEDLESS"/>
    <x v="13"/>
    <m/>
    <m/>
    <m/>
    <x v="101"/>
    <s v="MEXICO CROSSINGS THROUGH EL PASO, TX"/>
    <n v="10000"/>
    <s v="Truck"/>
    <m/>
    <m/>
    <n v="2022"/>
    <m/>
    <s v="Import"/>
    <m/>
  </r>
  <r>
    <s v="WATERMELONS, SEEDLESS"/>
    <x v="13"/>
    <m/>
    <m/>
    <m/>
    <x v="103"/>
    <s v="MEXICO CROSSINGS THROUGH OTAY MESA"/>
    <n v="140000"/>
    <s v="Truck"/>
    <m/>
    <m/>
    <n v="2022"/>
    <m/>
    <s v="Import"/>
    <m/>
  </r>
  <r>
    <s v="WATERMELONS, SEEDLESS"/>
    <x v="13"/>
    <m/>
    <m/>
    <m/>
    <x v="103"/>
    <s v="MEXICO CROSSINGS THRU NOGALES"/>
    <n v="100000"/>
    <s v="Truck"/>
    <m/>
    <m/>
    <n v="2022"/>
    <m/>
    <s v="Import"/>
    <m/>
  </r>
  <r>
    <s v="WATERMELONS, SEEDLESS"/>
    <x v="13"/>
    <m/>
    <m/>
    <m/>
    <x v="103"/>
    <s v="MEXICO CROSSINGS THROUGH PRESIDIO, TX"/>
    <n v="510000"/>
    <s v="Truck"/>
    <m/>
    <m/>
    <n v="2022"/>
    <m/>
    <s v="Import"/>
    <m/>
  </r>
  <r>
    <s v="WATERMELONS, SEEDLESS"/>
    <x v="13"/>
    <m/>
    <m/>
    <m/>
    <x v="103"/>
    <s v="MEXICO CROSSINGS THROUGH PROGRESO, TX"/>
    <n v="450000"/>
    <s v="Truck"/>
    <m/>
    <m/>
    <n v="2022"/>
    <m/>
    <s v="Import"/>
    <m/>
  </r>
  <r>
    <s v="WATERMELONS, SEEDLESS"/>
    <x v="13"/>
    <m/>
    <m/>
    <m/>
    <x v="103"/>
    <s v="MEXICO CROSSINGS THROUGH PHARR, TX"/>
    <n v="750000"/>
    <s v="Truck"/>
    <m/>
    <m/>
    <n v="2022"/>
    <m/>
    <s v="Import"/>
    <m/>
  </r>
  <r>
    <s v="WATERMELONS, SEEDLESS"/>
    <x v="13"/>
    <m/>
    <m/>
    <m/>
    <x v="103"/>
    <s v="MEXICO CROSSINGS THROUGH RIO GRANDE CITY"/>
    <n v="90000"/>
    <s v="Truck"/>
    <m/>
    <m/>
    <n v="2022"/>
    <m/>
    <s v="Import"/>
    <m/>
  </r>
  <r>
    <s v="WATERMELONS, SEEDLESS"/>
    <x v="13"/>
    <m/>
    <m/>
    <m/>
    <x v="104"/>
    <s v="MEXICO CROSSINGS THROUGH PHARR, TX"/>
    <n v="720000"/>
    <s v="Truck"/>
    <m/>
    <m/>
    <n v="2022"/>
    <m/>
    <s v="Import"/>
    <m/>
  </r>
  <r>
    <s v="WATERMELONS, SEEDLESS"/>
    <x v="13"/>
    <m/>
    <m/>
    <m/>
    <x v="104"/>
    <s v="MEXICO CROSSINGS THROUGH OTAY MESA"/>
    <n v="210000"/>
    <s v="Truck"/>
    <m/>
    <m/>
    <n v="2022"/>
    <m/>
    <s v="Import"/>
    <m/>
  </r>
  <r>
    <s v="WATERMELONS, SEEDLESS"/>
    <x v="13"/>
    <m/>
    <m/>
    <m/>
    <x v="104"/>
    <s v="MEXICO CROSSINGS THRU NOGALES"/>
    <n v="40000"/>
    <s v="Truck"/>
    <m/>
    <m/>
    <n v="2022"/>
    <m/>
    <s v="Import"/>
    <m/>
  </r>
  <r>
    <s v="WATERMELONS, SEEDLESS"/>
    <x v="13"/>
    <m/>
    <m/>
    <m/>
    <x v="104"/>
    <s v="MEXICO CROSSINGS THROUGH PRESIDIO, TX"/>
    <n v="360000"/>
    <s v="Truck"/>
    <m/>
    <m/>
    <n v="2022"/>
    <m/>
    <s v="Import"/>
    <m/>
  </r>
  <r>
    <s v="WATERMELONS, SEEDLESS"/>
    <x v="13"/>
    <m/>
    <m/>
    <m/>
    <x v="104"/>
    <s v="MEXICO CROSSINGS THROUGH PROGRESO, TX"/>
    <n v="1230000"/>
    <s v="Truck"/>
    <m/>
    <m/>
    <n v="2022"/>
    <m/>
    <s v="Import"/>
    <m/>
  </r>
  <r>
    <s v="WATERMELONS, SEEDLESS"/>
    <x v="13"/>
    <m/>
    <m/>
    <m/>
    <x v="105"/>
    <s v="MEXICO CROSSINGS THROUGH PROGRESO, TX"/>
    <n v="3760000"/>
    <s v="Truck"/>
    <m/>
    <m/>
    <n v="2022"/>
    <m/>
    <s v="Import"/>
    <m/>
  </r>
  <r>
    <s v="WATERMELONS, SEEDLESS"/>
    <x v="13"/>
    <m/>
    <m/>
    <m/>
    <x v="105"/>
    <s v="MEXICO CROSSINGS THROUGH PRESIDIO, TX"/>
    <n v="170000"/>
    <s v="Truck"/>
    <m/>
    <m/>
    <n v="2022"/>
    <m/>
    <s v="Import"/>
    <m/>
  </r>
  <r>
    <s v="WATERMELONS, SEEDLESS"/>
    <x v="13"/>
    <m/>
    <m/>
    <m/>
    <x v="105"/>
    <s v="MEXICO CROSSINGS THROUGH PHARR, TX"/>
    <n v="250000"/>
    <s v="Truck"/>
    <m/>
    <m/>
    <n v="2022"/>
    <m/>
    <s v="Import"/>
    <m/>
  </r>
  <r>
    <s v="WATERMELONS, SEEDLESS"/>
    <x v="13"/>
    <m/>
    <m/>
    <m/>
    <x v="105"/>
    <s v="MEXICO CROSSINGS THROUGH OTAY MESA"/>
    <n v="110000"/>
    <s v="Truck"/>
    <m/>
    <m/>
    <n v="2022"/>
    <m/>
    <s v="Import"/>
    <m/>
  </r>
  <r>
    <s v="WATERMELONS, SEEDLESS"/>
    <x v="13"/>
    <m/>
    <m/>
    <m/>
    <x v="105"/>
    <s v="MEXICO CROSSINGS THRU NOGALES"/>
    <n v="80000"/>
    <s v="Truck"/>
    <m/>
    <m/>
    <n v="2022"/>
    <m/>
    <s v="Import"/>
    <m/>
  </r>
  <r>
    <s v="WATERMELONS, SEEDLESS"/>
    <x v="13"/>
    <m/>
    <m/>
    <m/>
    <x v="106"/>
    <s v="MEXICO CROSSINGS THROUGH PRESIDIO, TX"/>
    <n v="290000"/>
    <s v="Truck"/>
    <m/>
    <m/>
    <n v="2022"/>
    <m/>
    <s v="Import"/>
    <m/>
  </r>
  <r>
    <s v="WATERMELONS, SEEDLESS"/>
    <x v="13"/>
    <m/>
    <m/>
    <m/>
    <x v="106"/>
    <s v="MEXICO CROSSINGS THRU NOGALES"/>
    <n v="80000"/>
    <s v="Truck"/>
    <m/>
    <m/>
    <n v="2022"/>
    <m/>
    <s v="Import"/>
    <m/>
  </r>
  <r>
    <s v="WATERMELONS, SEEDLESS"/>
    <x v="13"/>
    <m/>
    <m/>
    <m/>
    <x v="106"/>
    <s v="MEXICO CROSSINGS THROUGH OTAY MESA"/>
    <n v="220000"/>
    <s v="Truck"/>
    <m/>
    <m/>
    <n v="2022"/>
    <m/>
    <s v="Import"/>
    <m/>
  </r>
  <r>
    <s v="WATERMELONS, SEEDLESS"/>
    <x v="13"/>
    <m/>
    <m/>
    <m/>
    <x v="106"/>
    <s v="MEXICO CROSSINGS THROUGH PHARR, TX"/>
    <n v="320000"/>
    <s v="Truck"/>
    <m/>
    <m/>
    <n v="2022"/>
    <m/>
    <s v="Import"/>
    <m/>
  </r>
  <r>
    <s v="WATERMELONS, SEEDLESS"/>
    <x v="13"/>
    <m/>
    <m/>
    <m/>
    <x v="106"/>
    <s v="MEXICO CROSSINGS THROUGH PROGRESO, TX"/>
    <n v="1110000"/>
    <s v="Truck"/>
    <m/>
    <m/>
    <n v="2022"/>
    <m/>
    <s v="Import"/>
    <m/>
  </r>
  <r>
    <s v="WATERMELONS, SEEDLESS"/>
    <x v="13"/>
    <m/>
    <m/>
    <m/>
    <x v="107"/>
    <s v="MEXICO CROSSINGS THROUGH PHARR, TX"/>
    <n v="590000"/>
    <s v="Truck"/>
    <m/>
    <m/>
    <n v="2022"/>
    <m/>
    <s v="Import"/>
    <m/>
  </r>
  <r>
    <s v="WATERMELONS, SEEDLESS"/>
    <x v="13"/>
    <m/>
    <m/>
    <m/>
    <x v="107"/>
    <s v="MEXICO CROSSINGS THROUGH OTAY MESA"/>
    <n v="340000"/>
    <s v="Truck"/>
    <m/>
    <m/>
    <n v="2022"/>
    <m/>
    <s v="Import"/>
    <m/>
  </r>
  <r>
    <s v="WATERMELONS, SEEDLESS"/>
    <x v="13"/>
    <m/>
    <m/>
    <m/>
    <x v="107"/>
    <s v="MEXICO CROSSINGS THROUGH PRESIDIO, TX"/>
    <n v="610000"/>
    <s v="Truck"/>
    <m/>
    <m/>
    <n v="2022"/>
    <m/>
    <s v="Import"/>
    <m/>
  </r>
  <r>
    <s v="WATERMELONS, SEEDLESS"/>
    <x v="13"/>
    <m/>
    <m/>
    <m/>
    <x v="109"/>
    <s v="MEXICO CROSSINGS THROUGH OTAY MESA"/>
    <n v="230000"/>
    <s v="Truck"/>
    <m/>
    <m/>
    <n v="2022"/>
    <m/>
    <s v="Import"/>
    <m/>
  </r>
  <r>
    <s v="WATERMELONS, SEEDLESS"/>
    <x v="13"/>
    <m/>
    <m/>
    <m/>
    <x v="109"/>
    <s v="MEXICO CROSSINGS THROUGH PHARR, TX"/>
    <n v="680000"/>
    <s v="Truck"/>
    <m/>
    <m/>
    <n v="2022"/>
    <m/>
    <s v="Import"/>
    <m/>
  </r>
  <r>
    <s v="WATERMELONS, SEEDLESS"/>
    <x v="13"/>
    <m/>
    <m/>
    <m/>
    <x v="109"/>
    <s v="MEXICO CROSSINGS THROUGH PRESIDIO, TX"/>
    <n v="190000"/>
    <s v="Truck"/>
    <m/>
    <m/>
    <n v="2022"/>
    <m/>
    <s v="Import"/>
    <m/>
  </r>
  <r>
    <s v="WATERMELONS, SEEDLESS"/>
    <x v="13"/>
    <m/>
    <m/>
    <m/>
    <x v="109"/>
    <s v="MEXICO CROSSINGS THROUGH PROGRESO, TX"/>
    <n v="270000"/>
    <s v="Truck"/>
    <m/>
    <m/>
    <n v="2022"/>
    <m/>
    <s v="Import"/>
    <m/>
  </r>
  <r>
    <s v="WATERMELONS, SEEDLESS"/>
    <x v="13"/>
    <m/>
    <m/>
    <m/>
    <x v="110"/>
    <s v="MEXICO CROSSINGS THROUGH PROGRESO, TX"/>
    <n v="430000"/>
    <s v="Truck"/>
    <m/>
    <m/>
    <n v="2022"/>
    <m/>
    <s v="Import"/>
    <m/>
  </r>
  <r>
    <s v="WATERMELONS, SEEDLESS"/>
    <x v="13"/>
    <m/>
    <m/>
    <m/>
    <x v="110"/>
    <s v="MEXICO CROSSINGS THROUGH PRESIDIO, TX"/>
    <n v="240000"/>
    <s v="Truck"/>
    <m/>
    <m/>
    <n v="2022"/>
    <m/>
    <s v="Import"/>
    <m/>
  </r>
  <r>
    <s v="WATERMELONS, SEEDLESS"/>
    <x v="13"/>
    <m/>
    <m/>
    <m/>
    <x v="110"/>
    <s v="MEXICO CROSSINGS THROUGH PHARR, TX"/>
    <n v="610000"/>
    <s v="Truck"/>
    <m/>
    <m/>
    <n v="2022"/>
    <m/>
    <s v="Import"/>
    <m/>
  </r>
  <r>
    <s v="WATERMELONS, SEEDLESS"/>
    <x v="13"/>
    <m/>
    <m/>
    <m/>
    <x v="110"/>
    <s v="MEXICO CROSSINGS THROUGH OTAY MESA"/>
    <n v="10000"/>
    <s v="Truck"/>
    <m/>
    <m/>
    <n v="2022"/>
    <m/>
    <s v="Import"/>
    <m/>
  </r>
  <r>
    <s v="WATERMELONS, SEEDLESS"/>
    <x v="13"/>
    <m/>
    <m/>
    <m/>
    <x v="111"/>
    <s v="MEXICO CROSSINGS THROUGH PROGRESO, TX"/>
    <n v="1340000"/>
    <s v="Truck"/>
    <m/>
    <m/>
    <n v="2022"/>
    <m/>
    <s v="Import"/>
    <m/>
  </r>
  <r>
    <s v="WATERMELONS, SEEDLESS"/>
    <x v="13"/>
    <m/>
    <m/>
    <m/>
    <x v="111"/>
    <s v="MEXICO CROSSINGS THROUGH PHARR, TX"/>
    <n v="230000"/>
    <s v="Truck"/>
    <m/>
    <m/>
    <n v="2022"/>
    <m/>
    <s v="Import"/>
    <m/>
  </r>
  <r>
    <s v="WATERMELONS, SEEDLESS"/>
    <x v="13"/>
    <m/>
    <m/>
    <m/>
    <x v="111"/>
    <s v="MEXICO CROSSINGS THROUGH PRESIDIO, TX"/>
    <n v="330000"/>
    <s v="Truck"/>
    <m/>
    <m/>
    <n v="2022"/>
    <m/>
    <s v="Import"/>
    <m/>
  </r>
  <r>
    <s v="WATERMELONS, SEEDLESS"/>
    <x v="13"/>
    <m/>
    <m/>
    <m/>
    <x v="111"/>
    <s v="MEXICO CROSSINGS THROUGH OTAY MESA"/>
    <n v="100000"/>
    <s v="Truck"/>
    <m/>
    <m/>
    <n v="2022"/>
    <m/>
    <s v="Import"/>
    <m/>
  </r>
  <r>
    <s v="WATERMELONS, SEEDLESS"/>
    <x v="13"/>
    <m/>
    <m/>
    <m/>
    <x v="112"/>
    <s v="MEXICO CROSSINGS THROUGH PROGRESO, TX"/>
    <n v="780000"/>
    <s v="Truck"/>
    <m/>
    <m/>
    <n v="2022"/>
    <m/>
    <s v="Import"/>
    <m/>
  </r>
  <r>
    <s v="WATERMELONS, SEEDLESS"/>
    <x v="13"/>
    <m/>
    <m/>
    <m/>
    <x v="112"/>
    <s v="MEXICO CROSSINGS THROUGH PHARR, TX"/>
    <n v="270000"/>
    <s v="Truck"/>
    <m/>
    <m/>
    <n v="2022"/>
    <m/>
    <s v="Import"/>
    <m/>
  </r>
  <r>
    <s v="WATERMELONS, SEEDLESS"/>
    <x v="13"/>
    <m/>
    <m/>
    <m/>
    <x v="112"/>
    <s v="MEXICO CROSSINGS THROUGH OTAY MESA"/>
    <n v="150000"/>
    <s v="Truck"/>
    <m/>
    <m/>
    <n v="2022"/>
    <m/>
    <s v="Import"/>
    <m/>
  </r>
  <r>
    <s v="WATERMELONS, SEEDLESS"/>
    <x v="13"/>
    <m/>
    <m/>
    <m/>
    <x v="112"/>
    <s v="MEXICO CROSSINGS THRU NOGALES"/>
    <n v="40000"/>
    <s v="Truck"/>
    <m/>
    <m/>
    <n v="2022"/>
    <m/>
    <s v="Import"/>
    <m/>
  </r>
  <r>
    <s v="WATERMELONS, SEEDLESS"/>
    <x v="13"/>
    <m/>
    <m/>
    <m/>
    <x v="112"/>
    <s v="MEXICO CROSSINGS THROUGH PRESIDIO, TX"/>
    <n v="340000"/>
    <s v="Truck"/>
    <m/>
    <m/>
    <n v="2022"/>
    <m/>
    <s v="Import"/>
    <m/>
  </r>
  <r>
    <s v="WATERMELONS, SEEDLESS"/>
    <x v="13"/>
    <m/>
    <m/>
    <m/>
    <x v="113"/>
    <s v="MEXICO CROSSINGS THROUGH OTAY MESA"/>
    <n v="500000"/>
    <s v="Truck"/>
    <m/>
    <m/>
    <n v="2023"/>
    <m/>
    <s v="Import"/>
    <m/>
  </r>
  <r>
    <s v="WATERMELONS, SEEDLESS"/>
    <x v="13"/>
    <m/>
    <m/>
    <m/>
    <x v="113"/>
    <s v="MEXICO CROSSINGS THROUGH PRESIDIO, TX"/>
    <n v="300000"/>
    <s v="Truck"/>
    <m/>
    <m/>
    <n v="2023"/>
    <m/>
    <s v="Import"/>
    <m/>
  </r>
  <r>
    <s v="WATERMELONS, SEEDLESS"/>
    <x v="13"/>
    <m/>
    <m/>
    <m/>
    <x v="113"/>
    <s v="MEXICO CROSSINGS THROUGH PROGRESO, TX"/>
    <n v="80000"/>
    <s v="Truck"/>
    <m/>
    <m/>
    <n v="2023"/>
    <m/>
    <s v="Import"/>
    <m/>
  </r>
  <r>
    <s v="WATERMELONS, SEEDLESS"/>
    <x v="13"/>
    <m/>
    <m/>
    <m/>
    <x v="113"/>
    <s v="MEXICO CROSSINGS THRU NOGALES"/>
    <n v="10000"/>
    <s v="Truck"/>
    <m/>
    <m/>
    <n v="2023"/>
    <m/>
    <s v="Import"/>
    <m/>
  </r>
  <r>
    <s v="WATERMELONS, SEEDLESS"/>
    <x v="13"/>
    <m/>
    <m/>
    <m/>
    <x v="113"/>
    <s v="MEXICO CROSSINGS THROUGH PHARR, TX"/>
    <n v="290000"/>
    <s v="Truck"/>
    <m/>
    <m/>
    <n v="2023"/>
    <m/>
    <s v="Import"/>
    <m/>
  </r>
  <r>
    <s v="WATERMELONS, SEEDLESS"/>
    <x v="13"/>
    <m/>
    <m/>
    <m/>
    <x v="116"/>
    <s v="MEXICO CROSSINGS THRU NOGALES"/>
    <n v="10000"/>
    <s v="Truck"/>
    <m/>
    <m/>
    <n v="2023"/>
    <m/>
    <s v="Import"/>
    <m/>
  </r>
  <r>
    <s v="WATERMELONS, SEEDLESS"/>
    <x v="13"/>
    <m/>
    <m/>
    <m/>
    <x v="116"/>
    <s v="MEXICO CROSSINGS THROUGH PRESIDIO, TX"/>
    <n v="350000"/>
    <s v="Truck"/>
    <m/>
    <m/>
    <n v="2023"/>
    <m/>
    <s v="Import"/>
    <m/>
  </r>
  <r>
    <s v="WATERMELONS, SEEDLESS"/>
    <x v="13"/>
    <m/>
    <m/>
    <m/>
    <x v="116"/>
    <s v="MEXICO CROSSINGS THROUGH PHARR, TX"/>
    <n v="760000"/>
    <s v="Truck"/>
    <m/>
    <m/>
    <n v="2023"/>
    <m/>
    <s v="Import"/>
    <m/>
  </r>
  <r>
    <s v="WATERMELONS, SEEDLESS"/>
    <x v="13"/>
    <m/>
    <m/>
    <m/>
    <x v="116"/>
    <s v="MEXICO CROSSINGS THROUGH PROGRESO, TX"/>
    <n v="260000"/>
    <s v="Truck"/>
    <m/>
    <m/>
    <n v="2023"/>
    <m/>
    <s v="Import"/>
    <m/>
  </r>
  <r>
    <s v="WATERMELONS, SEEDLESS"/>
    <x v="13"/>
    <m/>
    <m/>
    <m/>
    <x v="116"/>
    <s v="MEXICO CROSSINGS THROUGH OTAY MESA"/>
    <n v="210000"/>
    <s v="Truck"/>
    <m/>
    <m/>
    <n v="2023"/>
    <m/>
    <s v="Import"/>
    <m/>
  </r>
  <r>
    <s v="WATERMELONS, SEEDLESS"/>
    <x v="13"/>
    <m/>
    <m/>
    <m/>
    <x v="117"/>
    <s v="MEXICO CROSSINGS THRU NOGALES"/>
    <n v="50000"/>
    <s v="Truck"/>
    <m/>
    <m/>
    <n v="2023"/>
    <m/>
    <s v="Import"/>
    <m/>
  </r>
  <r>
    <s v="WATERMELONS, SEEDLESS"/>
    <x v="13"/>
    <m/>
    <m/>
    <m/>
    <x v="117"/>
    <s v="MEXICO CROSSINGS THROUGH OTAY MESA"/>
    <n v="140000"/>
    <s v="Truck"/>
    <m/>
    <m/>
    <n v="2023"/>
    <m/>
    <s v="Import"/>
    <m/>
  </r>
  <r>
    <s v="WATERMELONS, SEEDLESS"/>
    <x v="13"/>
    <m/>
    <m/>
    <m/>
    <x v="117"/>
    <s v="MEXICO CROSSINGS THROUGH PROGRESO, TX"/>
    <n v="740000"/>
    <s v="Truck"/>
    <m/>
    <m/>
    <n v="2023"/>
    <m/>
    <s v="Import"/>
    <m/>
  </r>
  <r>
    <s v="WATERMELONS, SEEDLESS"/>
    <x v="13"/>
    <m/>
    <m/>
    <m/>
    <x v="117"/>
    <s v="MEXICO CROSSINGS THROUGH PRESIDIO, TX"/>
    <n v="510000"/>
    <s v="Truck"/>
    <m/>
    <m/>
    <n v="2023"/>
    <m/>
    <s v="Import"/>
    <m/>
  </r>
  <r>
    <s v="WATERMELONS, SEEDLESS"/>
    <x v="13"/>
    <m/>
    <m/>
    <m/>
    <x v="117"/>
    <s v="MEXICO CROSSINGS THROUGH PHARR, TX"/>
    <n v="130000"/>
    <s v="Truck"/>
    <m/>
    <m/>
    <n v="2023"/>
    <m/>
    <s v="Import"/>
    <m/>
  </r>
  <r>
    <s v="WATERMELONS, SEEDLESS"/>
    <x v="13"/>
    <m/>
    <m/>
    <m/>
    <x v="118"/>
    <s v="MEXICO CROSSINGS THROUGH PRESIDIO, TX"/>
    <n v="60000"/>
    <s v="Truck"/>
    <m/>
    <m/>
    <n v="2023"/>
    <m/>
    <s v="Import"/>
    <m/>
  </r>
  <r>
    <s v="WATERMELONS, SEEDLESS"/>
    <x v="13"/>
    <m/>
    <m/>
    <m/>
    <x v="118"/>
    <s v="MEXICO CROSSINGS THROUGH PROGRESO, TX"/>
    <n v="900000"/>
    <s v="Truck"/>
    <m/>
    <m/>
    <n v="2023"/>
    <m/>
    <s v="Import"/>
    <m/>
  </r>
  <r>
    <s v="WATERMELONS, SEEDLESS"/>
    <x v="13"/>
    <m/>
    <m/>
    <m/>
    <x v="118"/>
    <s v="MEXICO CROSSINGS THROUGH OTAY MESA"/>
    <n v="180000"/>
    <s v="Truck"/>
    <m/>
    <m/>
    <n v="2023"/>
    <m/>
    <s v="Import"/>
    <m/>
  </r>
  <r>
    <s v="WATERMELONS, SEEDLESS"/>
    <x v="13"/>
    <m/>
    <m/>
    <m/>
    <x v="118"/>
    <s v="MEXICO CROSSINGS THRU NOGALES"/>
    <n v="10000"/>
    <s v="Truck"/>
    <m/>
    <m/>
    <n v="2023"/>
    <m/>
    <s v="Import"/>
    <m/>
  </r>
  <r>
    <s v="WATERMELONS, SEEDLESS"/>
    <x v="13"/>
    <m/>
    <m/>
    <m/>
    <x v="119"/>
    <s v="MEXICO CROSSINGS THROUGH OTAY MESA"/>
    <n v="220000"/>
    <s v="Truck"/>
    <m/>
    <m/>
    <n v="2023"/>
    <m/>
    <s v="Import"/>
    <m/>
  </r>
  <r>
    <s v="WATERMELONS, SEEDLESS"/>
    <x v="13"/>
    <m/>
    <m/>
    <m/>
    <x v="119"/>
    <s v="MEXICO CROSSINGS THROUGH PRESIDIO, TX"/>
    <n v="500000"/>
    <s v="Truck"/>
    <m/>
    <m/>
    <n v="2023"/>
    <m/>
    <s v="Import"/>
    <m/>
  </r>
  <r>
    <s v="WATERMELONS, SEEDLESS"/>
    <x v="13"/>
    <m/>
    <m/>
    <m/>
    <x v="119"/>
    <s v="MEXICO CROSSINGS THROUGH PROGRESO, TX"/>
    <n v="270000"/>
    <s v="Truck"/>
    <m/>
    <m/>
    <n v="2023"/>
    <m/>
    <s v="Import"/>
    <m/>
  </r>
  <r>
    <s v="WATERMELONS, SEEDLESS"/>
    <x v="13"/>
    <m/>
    <m/>
    <m/>
    <x v="121"/>
    <s v="MEXICO CROSSINGS THROUGH PRESIDIO, TX"/>
    <n v="390000"/>
    <s v="Truck"/>
    <m/>
    <m/>
    <n v="2023"/>
    <m/>
    <s v="Import"/>
    <m/>
  </r>
  <r>
    <s v="WATERMELONS, SEEDLESS"/>
    <x v="13"/>
    <m/>
    <m/>
    <m/>
    <x v="121"/>
    <s v="MEXICO CROSSINGS THROUGH PHARR, TX"/>
    <n v="130000"/>
    <s v="Truck"/>
    <m/>
    <m/>
    <n v="2023"/>
    <m/>
    <s v="Import"/>
    <m/>
  </r>
  <r>
    <s v="WATERMELONS, SEEDLESS"/>
    <x v="13"/>
    <m/>
    <m/>
    <m/>
    <x v="121"/>
    <s v="MEXICO CROSSINGS THROUGH PROGRESO, TX"/>
    <n v="470000"/>
    <s v="Truck"/>
    <m/>
    <m/>
    <n v="2023"/>
    <m/>
    <s v="Import"/>
    <m/>
  </r>
  <r>
    <s v="WATERMELONS, SEEDLESS"/>
    <x v="13"/>
    <m/>
    <m/>
    <m/>
    <x v="121"/>
    <s v="MEXICO CROSSINGS THROUGH OTAY MESA"/>
    <n v="160000"/>
    <s v="Truck"/>
    <m/>
    <m/>
    <n v="2023"/>
    <m/>
    <s v="Import"/>
    <m/>
  </r>
  <r>
    <s v="WATERMELONS, SEEDLESS"/>
    <x v="13"/>
    <m/>
    <m/>
    <m/>
    <x v="122"/>
    <s v="MEXICO CROSSINGS THROUGH PROGRESO, TX"/>
    <n v="1060000"/>
    <s v="Truck"/>
    <m/>
    <m/>
    <n v="2023"/>
    <m/>
    <s v="Import"/>
    <s v="added for 09/12/2023 on 09/13/2023"/>
  </r>
  <r>
    <s v="WATERMELONS, SEEDLESS"/>
    <x v="13"/>
    <m/>
    <m/>
    <m/>
    <x v="122"/>
    <s v="MEXICO CROSSINGS THROUGH PHARR, TX"/>
    <n v="300000"/>
    <s v="Truck"/>
    <m/>
    <m/>
    <n v="2023"/>
    <m/>
    <s v="Import"/>
    <s v="added for 09/12/2023 on 09/13/2023"/>
  </r>
  <r>
    <s v="WATERMELONS, SEEDLESS"/>
    <x v="13"/>
    <m/>
    <m/>
    <m/>
    <x v="122"/>
    <s v="MEXICO CROSSINGS THRU NOGALES"/>
    <n v="80000"/>
    <s v="Truck"/>
    <m/>
    <m/>
    <n v="2023"/>
    <m/>
    <s v="Import"/>
    <s v="added for 09/12/2023 on 09/13/2023"/>
  </r>
  <r>
    <s v="WATERMELONS, SEEDLESS"/>
    <x v="13"/>
    <m/>
    <m/>
    <m/>
    <x v="122"/>
    <s v="MEXICO CROSSINGS THROUGH PRESIDIO, TX"/>
    <n v="330000"/>
    <s v="Truck"/>
    <m/>
    <m/>
    <n v="2023"/>
    <m/>
    <s v="Import"/>
    <s v="added for 09/12/2023 on 09/13/2023"/>
  </r>
  <r>
    <s v="WATERMELONS, SEEDLESS"/>
    <x v="13"/>
    <m/>
    <m/>
    <m/>
    <x v="122"/>
    <s v="MEXICO CROSSINGS THROUGH OTAY MESA"/>
    <n v="130000"/>
    <s v="Truck"/>
    <m/>
    <m/>
    <n v="2023"/>
    <m/>
    <s v="Import"/>
    <s v="added for 09/12/2023 on 09/13/2023"/>
  </r>
  <r>
    <s v="WATERMELONS, SEEDLESS"/>
    <x v="13"/>
    <m/>
    <m/>
    <m/>
    <x v="123"/>
    <s v="MEXICO CROSSINGS THROUGH PRESIDIO, TX"/>
    <n v="740000"/>
    <s v="Truck"/>
    <m/>
    <m/>
    <n v="2023"/>
    <m/>
    <s v="Import"/>
    <s v="added for 09/13/2023 on 09/14/2023"/>
  </r>
  <r>
    <s v="WATERMELONS, SEEDLESS"/>
    <x v="13"/>
    <m/>
    <m/>
    <m/>
    <x v="123"/>
    <s v="MEXICO CROSSINGS THROUGH PROGRESO, TX"/>
    <n v="2540000"/>
    <s v="Truck"/>
    <m/>
    <m/>
    <n v="2023"/>
    <m/>
    <s v="Import"/>
    <s v="added for 09/13/2023 on 09/14/2023"/>
  </r>
  <r>
    <s v="WATERMELONS, SEEDLESS"/>
    <x v="13"/>
    <m/>
    <m/>
    <m/>
    <x v="123"/>
    <s v="MEXICO CROSSINGS THROUGH RIO GRANDE CITY"/>
    <n v="180000"/>
    <s v="Truck"/>
    <m/>
    <m/>
    <n v="2023"/>
    <m/>
    <s v="Import"/>
    <s v="added for 09/13/2023 on 09/14/2023"/>
  </r>
  <r>
    <s v="WATERMELONS, SEEDLESS"/>
    <x v="13"/>
    <m/>
    <m/>
    <m/>
    <x v="123"/>
    <s v="MEXICO CROSSINGS THROUGH PHARR, TX"/>
    <n v="400000"/>
    <s v="Truck"/>
    <m/>
    <m/>
    <n v="2023"/>
    <m/>
    <s v="Import"/>
    <s v="added for 09/13/2023 on 09/14/2023"/>
  </r>
  <r>
    <s v="WATERMELONS, SEEDLESS"/>
    <x v="13"/>
    <m/>
    <m/>
    <m/>
    <x v="123"/>
    <s v="MEXICO CROSSINGS THROUGH OTAY MESA"/>
    <n v="330000"/>
    <s v="Truck"/>
    <m/>
    <m/>
    <n v="2023"/>
    <m/>
    <s v="Import"/>
    <s v="added for 09/13/2023 on 09/14/2023"/>
  </r>
  <r>
    <s v="WATERMELONS, SEEDLESS"/>
    <x v="13"/>
    <m/>
    <m/>
    <m/>
    <x v="123"/>
    <s v="MEXICO CROSSINGS THRU NOGALES"/>
    <n v="110000"/>
    <s v="Truck"/>
    <m/>
    <m/>
    <n v="2023"/>
    <m/>
    <s v="Import"/>
    <s v="added for 09/13/2023 on 09/14/2023"/>
  </r>
  <r>
    <s v="WATERMELONS, SEEDLESS"/>
    <x v="13"/>
    <m/>
    <m/>
    <m/>
    <x v="124"/>
    <s v="MEXICO CROSSINGS THROUGH PROGRESO, TX"/>
    <n v="1420000"/>
    <s v="Truck"/>
    <m/>
    <m/>
    <n v="2023"/>
    <m/>
    <s v="Import"/>
    <m/>
  </r>
  <r>
    <s v="WATERMELONS, SEEDLESS"/>
    <x v="13"/>
    <m/>
    <m/>
    <m/>
    <x v="124"/>
    <s v="MEXICO CROSSINGS THROUGH OTAY MESA"/>
    <n v="130000"/>
    <s v="Truck"/>
    <m/>
    <m/>
    <n v="2023"/>
    <m/>
    <s v="Import"/>
    <m/>
  </r>
  <r>
    <s v="WATERMELONS, SEEDLESS"/>
    <x v="13"/>
    <m/>
    <m/>
    <m/>
    <x v="124"/>
    <s v="MEXICO CROSSINGS THRU NOGALES"/>
    <n v="60000"/>
    <s v="Truck"/>
    <m/>
    <m/>
    <n v="2023"/>
    <m/>
    <s v="Import"/>
    <m/>
  </r>
  <r>
    <s v="WATERMELONS, SEEDLESS"/>
    <x v="13"/>
    <m/>
    <m/>
    <m/>
    <x v="124"/>
    <s v="MEXICO CROSSINGS THROUGH PHARR, TX"/>
    <n v="40000"/>
    <s v="Truck"/>
    <m/>
    <m/>
    <n v="2023"/>
    <m/>
    <s v="Import"/>
    <m/>
  </r>
  <r>
    <s v="WATERMELONS, SEEDLESS"/>
    <x v="13"/>
    <m/>
    <m/>
    <m/>
    <x v="124"/>
    <s v="MEXICO CROSSINGS THROUGH PRESIDIO, TX"/>
    <n v="560000"/>
    <s v="Truck"/>
    <m/>
    <m/>
    <n v="2023"/>
    <m/>
    <s v="Import"/>
    <m/>
  </r>
  <r>
    <s v="WATERMELONS, SEEDLESS"/>
    <x v="13"/>
    <m/>
    <m/>
    <m/>
    <x v="125"/>
    <s v="MEXICO CROSSINGS THROUGH OTAY MESA"/>
    <n v="130000"/>
    <s v="Truck"/>
    <m/>
    <m/>
    <n v="2023"/>
    <m/>
    <s v="Import"/>
    <m/>
  </r>
  <r>
    <s v="WATERMELONS, SEEDLESS"/>
    <x v="13"/>
    <m/>
    <m/>
    <m/>
    <x v="125"/>
    <s v="MEXICO CROSSINGS THRU NOGALES"/>
    <n v="40000"/>
    <s v="Truck"/>
    <m/>
    <m/>
    <n v="2023"/>
    <m/>
    <s v="Import"/>
    <m/>
  </r>
  <r>
    <s v="WATERMELONS, SEEDLESS"/>
    <x v="13"/>
    <m/>
    <m/>
    <m/>
    <x v="125"/>
    <s v="MEXICO CROSSINGS THROUGH PROGRESO, TX"/>
    <n v="170000"/>
    <s v="Truck"/>
    <m/>
    <m/>
    <n v="2023"/>
    <m/>
    <s v="Import"/>
    <m/>
  </r>
  <r>
    <s v="WATERMELONS, SEEDLESS"/>
    <x v="13"/>
    <m/>
    <m/>
    <m/>
    <x v="127"/>
    <s v="MEXICO CROSSINGS THROUGH OTAY MESA"/>
    <n v="10000"/>
    <s v="Truck"/>
    <m/>
    <m/>
    <n v="2023"/>
    <m/>
    <s v="Import"/>
    <s v="added for 09/18/2023 on 09/19/2023"/>
  </r>
  <r>
    <s v="WATERMELONS, SEEDLESS"/>
    <x v="13"/>
    <m/>
    <m/>
    <m/>
    <x v="127"/>
    <s v="MEXICO CROSSINGS THROUGH RIO GRANDE CITY"/>
    <n v="310000"/>
    <s v="Truck"/>
    <m/>
    <m/>
    <n v="2023"/>
    <m/>
    <s v="Import"/>
    <s v="added for 09/18/2023 on 09/19/2023"/>
  </r>
  <r>
    <s v="WATERMELONS, SEEDLESS"/>
    <x v="13"/>
    <m/>
    <m/>
    <m/>
    <x v="127"/>
    <s v="MEXICO CROSSINGS THRU NOGALES"/>
    <n v="80000"/>
    <s v="Truck"/>
    <m/>
    <m/>
    <n v="2023"/>
    <m/>
    <s v="Import"/>
    <s v="added for 09/18/2023 on 09/19/2023"/>
  </r>
  <r>
    <s v="WATERMELONS, SEEDLESS"/>
    <x v="13"/>
    <m/>
    <m/>
    <m/>
    <x v="127"/>
    <s v="MEXICO CROSSINGS THROUGH PHARR, TX"/>
    <n v="400000"/>
    <s v="Truck"/>
    <m/>
    <m/>
    <n v="2023"/>
    <m/>
    <s v="Import"/>
    <s v="added for 09/18/2023 on 09/19/2023"/>
  </r>
  <r>
    <s v="WATERMELONS, SEEDLESS"/>
    <x v="13"/>
    <m/>
    <m/>
    <m/>
    <x v="127"/>
    <s v="MEXICO CROSSINGS THROUGH PROGRESO, TX"/>
    <n v="800000"/>
    <s v="Truck"/>
    <m/>
    <m/>
    <n v="2023"/>
    <m/>
    <s v="Import"/>
    <s v="added for 09/18/2023 on 09/19/2023"/>
  </r>
  <r>
    <s v="WATERMELONS, SEEDLESS"/>
    <x v="13"/>
    <m/>
    <m/>
    <m/>
    <x v="127"/>
    <s v="MEXICO CROSSINGS THROUGH PRESIDIO, TX"/>
    <n v="500000"/>
    <s v="Truck"/>
    <m/>
    <m/>
    <n v="2023"/>
    <m/>
    <s v="Import"/>
    <s v="added for 09/18/2023 on 09/19/2023"/>
  </r>
  <r>
    <s v="WATERMELONS, SEEDLESS"/>
    <x v="13"/>
    <m/>
    <m/>
    <m/>
    <x v="72"/>
    <s v="MEXICO CROSSINGS THROUGH PHARR, TX"/>
    <n v="400000"/>
    <s v="Truck"/>
    <m/>
    <m/>
    <n v="2023"/>
    <m/>
    <s v="Import"/>
    <m/>
  </r>
  <r>
    <s v="WATERMELONS, SEEDLESS"/>
    <x v="13"/>
    <m/>
    <m/>
    <m/>
    <x v="72"/>
    <s v="MEXICO CROSSINGS THROUGH PROGRESO, TX"/>
    <n v="790000"/>
    <s v="Truck"/>
    <m/>
    <m/>
    <n v="2023"/>
    <m/>
    <s v="Import"/>
    <m/>
  </r>
  <r>
    <s v="WATERMELONS, SEEDLESS"/>
    <x v="13"/>
    <m/>
    <m/>
    <m/>
    <x v="72"/>
    <s v="MEXICO CROSSINGS THROUGH PRESIDIO, TX"/>
    <n v="360000"/>
    <s v="Truck"/>
    <m/>
    <m/>
    <n v="2023"/>
    <m/>
    <s v="Import"/>
    <m/>
  </r>
  <r>
    <s v="WATERMELONS, SEEDLESS"/>
    <x v="13"/>
    <m/>
    <m/>
    <m/>
    <x v="72"/>
    <s v="MEXICO CROSSINGS THROUGH OTAY MESA"/>
    <n v="240000"/>
    <s v="Truck"/>
    <m/>
    <m/>
    <n v="2023"/>
    <m/>
    <s v="Import"/>
    <m/>
  </r>
  <r>
    <s v="WATERMELONS, SEEDLESS"/>
    <x v="13"/>
    <m/>
    <m/>
    <m/>
    <x v="72"/>
    <s v="MEXICO CROSSINGS THROUGH RIO GRANDE CITY"/>
    <n v="550000"/>
    <s v="Truck"/>
    <m/>
    <m/>
    <n v="2023"/>
    <m/>
    <s v="Import"/>
    <m/>
  </r>
  <r>
    <s v="WATERMELONS, SEEDLESS"/>
    <x v="13"/>
    <m/>
    <m/>
    <m/>
    <x v="72"/>
    <s v="MEXICO CROSSINGS THRU NOGALES"/>
    <n v="110000"/>
    <s v="Truck"/>
    <m/>
    <m/>
    <n v="2023"/>
    <m/>
    <s v="Import"/>
    <m/>
  </r>
  <r>
    <s v="WATERMELONS, SEEDLESS"/>
    <x v="13"/>
    <m/>
    <m/>
    <m/>
    <x v="128"/>
    <s v="MEXICO CROSSINGS THROUGH PRESIDIO, TX"/>
    <n v="140000"/>
    <s v="Truck"/>
    <m/>
    <m/>
    <n v="2023"/>
    <m/>
    <s v="Import"/>
    <m/>
  </r>
  <r>
    <s v="WATERMELONS, SEEDLESS"/>
    <x v="13"/>
    <m/>
    <m/>
    <m/>
    <x v="128"/>
    <s v="MEXICO CROSSINGS THRU NOGALES"/>
    <n v="130000"/>
    <s v="Truck"/>
    <m/>
    <m/>
    <n v="2023"/>
    <m/>
    <s v="Import"/>
    <m/>
  </r>
  <r>
    <s v="WATERMELONS, SEEDLESS"/>
    <x v="13"/>
    <m/>
    <m/>
    <m/>
    <x v="128"/>
    <s v="MEXICO CROSSINGS THROUGH PHARR, TX"/>
    <n v="160000"/>
    <s v="Truck"/>
    <m/>
    <m/>
    <n v="2023"/>
    <m/>
    <s v="Import"/>
    <m/>
  </r>
  <r>
    <s v="WATERMELONS, SEEDLESS"/>
    <x v="13"/>
    <m/>
    <m/>
    <m/>
    <x v="128"/>
    <s v="MEXICO CROSSINGS THROUGH PROGRESO, TX"/>
    <n v="1720000"/>
    <s v="Truck"/>
    <m/>
    <m/>
    <n v="2023"/>
    <m/>
    <s v="Import"/>
    <m/>
  </r>
  <r>
    <s v="WATERMELONS, SEEDLESS"/>
    <x v="13"/>
    <m/>
    <m/>
    <m/>
    <x v="128"/>
    <s v="MEXICO CROSSINGS THROUGH OTAY MESA"/>
    <n v="100000"/>
    <s v="Truck"/>
    <m/>
    <m/>
    <n v="2023"/>
    <m/>
    <s v="Import"/>
    <m/>
  </r>
  <r>
    <s v="WATERMELONS, SEEDLESS"/>
    <x v="13"/>
    <m/>
    <m/>
    <m/>
    <x v="128"/>
    <s v="MEXICO CROSSINGS THROUGH RIO GRANDE CITY"/>
    <n v="820000"/>
    <s v="Truck"/>
    <m/>
    <m/>
    <n v="2023"/>
    <m/>
    <s v="Import"/>
    <m/>
  </r>
  <r>
    <s v="WATERMELONS, SEEDLESS"/>
    <x v="13"/>
    <m/>
    <m/>
    <m/>
    <x v="129"/>
    <s v="MEXICO CROSSINGS THROUGH PROGRESO, TX"/>
    <n v="820000"/>
    <s v="Truck"/>
    <m/>
    <m/>
    <n v="2023"/>
    <m/>
    <s v="Import"/>
    <m/>
  </r>
  <r>
    <s v="WATERMELONS, SEEDLESS"/>
    <x v="13"/>
    <m/>
    <m/>
    <m/>
    <x v="129"/>
    <s v="MEXICO CROSSINGS THROUGH OTAY MESA"/>
    <n v="10000"/>
    <s v="Truck"/>
    <m/>
    <m/>
    <n v="2023"/>
    <m/>
    <s v="Import"/>
    <m/>
  </r>
  <r>
    <s v="WATERMELONS, SEEDLESS"/>
    <x v="13"/>
    <m/>
    <m/>
    <m/>
    <x v="129"/>
    <s v="MEXICO CROSSINGS THROUGH PRESIDIO, TX"/>
    <n v="740000"/>
    <s v="Truck"/>
    <m/>
    <m/>
    <n v="2023"/>
    <m/>
    <s v="Import"/>
    <m/>
  </r>
  <r>
    <s v="WATERMELONS, SEEDLESS"/>
    <x v="13"/>
    <m/>
    <m/>
    <m/>
    <x v="129"/>
    <s v="MEXICO CROSSINGS THRU NOGALES"/>
    <n v="40000"/>
    <s v="Truck"/>
    <m/>
    <m/>
    <n v="2023"/>
    <m/>
    <s v="Import"/>
    <m/>
  </r>
  <r>
    <s v="WATERMELONS, SEEDLESS"/>
    <x v="13"/>
    <m/>
    <m/>
    <m/>
    <x v="130"/>
    <s v="MEXICO CROSSINGS THROUGH PROGRESO, TX"/>
    <n v="80000"/>
    <s v="Truck"/>
    <m/>
    <m/>
    <n v="2023"/>
    <m/>
    <s v="Import"/>
    <m/>
  </r>
  <r>
    <s v="WATERMELONS, SEEDLESS"/>
    <x v="13"/>
    <m/>
    <m/>
    <m/>
    <x v="130"/>
    <s v="MEXICO CROSSINGS THRU NOGALES"/>
    <n v="250000"/>
    <s v="Truck"/>
    <m/>
    <m/>
    <n v="2023"/>
    <m/>
    <s v="Import"/>
    <m/>
  </r>
  <r>
    <s v="WATERMELONS, SEEDLESS"/>
    <x v="13"/>
    <m/>
    <m/>
    <m/>
    <x v="130"/>
    <s v="MEXICO CROSSINGS THROUGH OTAY MESA"/>
    <n v="140000"/>
    <s v="Truck"/>
    <m/>
    <m/>
    <n v="2023"/>
    <m/>
    <s v="Import"/>
    <m/>
  </r>
  <r>
    <s v="WATERMELONS, SEEDLESS"/>
    <x v="13"/>
    <m/>
    <m/>
    <m/>
    <x v="130"/>
    <s v="MEXICO CROSSINGS THROUGH PRESIDIO, TX"/>
    <n v="160000"/>
    <s v="Truck"/>
    <m/>
    <m/>
    <n v="2023"/>
    <m/>
    <s v="Import"/>
    <m/>
  </r>
  <r>
    <s v="WATERMELONS, SEEDLESS"/>
    <x v="13"/>
    <m/>
    <m/>
    <m/>
    <x v="131"/>
    <s v="MEXICO CROSSINGS THROUGH PHARR, TX"/>
    <n v="240000"/>
    <s v="Truck"/>
    <m/>
    <m/>
    <n v="2023"/>
    <m/>
    <s v="Import"/>
    <m/>
  </r>
  <r>
    <s v="WATERMELONS, SEEDLESS"/>
    <x v="13"/>
    <m/>
    <m/>
    <m/>
    <x v="131"/>
    <s v="MEXICO CROSSINGS THROUGH RIO GRANDE CITY"/>
    <n v="510000"/>
    <s v="Truck"/>
    <m/>
    <m/>
    <n v="2023"/>
    <m/>
    <s v="Import"/>
    <m/>
  </r>
  <r>
    <s v="WATERMELONS, SEEDLESS"/>
    <x v="13"/>
    <m/>
    <m/>
    <m/>
    <x v="131"/>
    <s v="MEXICO CROSSINGS THROUGH PROGRESO, TX"/>
    <n v="790000"/>
    <s v="Truck"/>
    <m/>
    <m/>
    <n v="2023"/>
    <m/>
    <s v="Import"/>
    <m/>
  </r>
  <r>
    <s v="WATERMELONS, SEEDLESS"/>
    <x v="13"/>
    <m/>
    <m/>
    <m/>
    <x v="131"/>
    <s v="MEXICO CROSSINGS THROUGH PRESIDIO, TX"/>
    <n v="100000"/>
    <s v="Truck"/>
    <m/>
    <m/>
    <n v="2023"/>
    <m/>
    <s v="Import"/>
    <m/>
  </r>
  <r>
    <s v="WATERMELONS, SEEDLESS"/>
    <x v="13"/>
    <m/>
    <m/>
    <m/>
    <x v="132"/>
    <s v="MEXICO CROSSINGS THROUGH PHARR, TX"/>
    <n v="200000"/>
    <s v="Truck"/>
    <m/>
    <m/>
    <n v="2023"/>
    <m/>
    <s v="Import"/>
    <m/>
  </r>
  <r>
    <s v="WATERMELONS, SEEDLESS"/>
    <x v="13"/>
    <m/>
    <m/>
    <m/>
    <x v="132"/>
    <s v="MEXICO CROSSINGS THROUGH PROGRESO, TX"/>
    <n v="500000"/>
    <s v="Truck"/>
    <m/>
    <m/>
    <n v="2023"/>
    <m/>
    <s v="Import"/>
    <m/>
  </r>
  <r>
    <s v="WATERMELONS, SEEDLESS"/>
    <x v="13"/>
    <m/>
    <m/>
    <m/>
    <x v="132"/>
    <s v="MEXICO CROSSINGS THROUGH PRESIDIO, TX"/>
    <n v="140000"/>
    <s v="Truck"/>
    <m/>
    <m/>
    <n v="2023"/>
    <m/>
    <s v="Import"/>
    <m/>
  </r>
  <r>
    <s v="WATERMELONS, SEEDLESS"/>
    <x v="13"/>
    <m/>
    <m/>
    <m/>
    <x v="132"/>
    <s v="MEXICO CROSSINGS THROUGH OTAY MESA"/>
    <n v="160000"/>
    <s v="Truck"/>
    <m/>
    <m/>
    <n v="2023"/>
    <m/>
    <s v="Import"/>
    <m/>
  </r>
  <r>
    <s v="WATERMELONS, SEEDLESS"/>
    <x v="13"/>
    <m/>
    <m/>
    <m/>
    <x v="132"/>
    <s v="MEXICO CROSSINGS THRU NOGALES"/>
    <n v="190000"/>
    <s v="Truck"/>
    <m/>
    <m/>
    <n v="2023"/>
    <m/>
    <s v="Import"/>
    <m/>
  </r>
  <r>
    <s v="WATERMELONS, SEEDLESS"/>
    <x v="13"/>
    <m/>
    <m/>
    <m/>
    <x v="133"/>
    <s v="MEXICO CROSSINGS THROUGH PRESIDIO, TX"/>
    <n v="350000"/>
    <s v="Truck"/>
    <m/>
    <m/>
    <n v="2023"/>
    <m/>
    <s v="Import"/>
    <m/>
  </r>
  <r>
    <s v="WATERMELONS, SEEDLESS"/>
    <x v="13"/>
    <m/>
    <m/>
    <m/>
    <x v="133"/>
    <s v="MEXICO CROSSINGS THROUGH PROGRESO, TX"/>
    <n v="3820000"/>
    <s v="Truck"/>
    <m/>
    <m/>
    <n v="2023"/>
    <m/>
    <s v="Import"/>
    <m/>
  </r>
  <r>
    <s v="WATERMELONS, SEEDLESS"/>
    <x v="13"/>
    <m/>
    <m/>
    <m/>
    <x v="133"/>
    <s v="MEXICO CROSSINGS THROUGH RIO GRANDE CITY"/>
    <n v="1210000"/>
    <s v="Truck"/>
    <m/>
    <m/>
    <n v="2023"/>
    <m/>
    <s v="Import"/>
    <m/>
  </r>
  <r>
    <s v="WATERMELONS, SEEDLESS"/>
    <x v="13"/>
    <m/>
    <m/>
    <m/>
    <x v="133"/>
    <s v="MEXICO CROSSINGS THROUGH OTAY MESA"/>
    <n v="90000"/>
    <s v="Truck"/>
    <m/>
    <m/>
    <n v="2023"/>
    <m/>
    <s v="Import"/>
    <m/>
  </r>
  <r>
    <s v="WATERMELONS, SEEDLESS"/>
    <x v="13"/>
    <m/>
    <m/>
    <m/>
    <x v="133"/>
    <s v="MEXICO CROSSINGS THROUGH PHARR, TX"/>
    <n v="700000"/>
    <s v="Truck"/>
    <m/>
    <m/>
    <n v="2023"/>
    <m/>
    <s v="Import"/>
    <m/>
  </r>
  <r>
    <s v="WATERMELONS, SEEDLESS"/>
    <x v="13"/>
    <m/>
    <m/>
    <m/>
    <x v="134"/>
    <s v="MEXICO CROSSINGS THRU NOGALES"/>
    <n v="80000"/>
    <s v="Truck"/>
    <m/>
    <m/>
    <n v="2023"/>
    <m/>
    <s v="Import"/>
    <m/>
  </r>
  <r>
    <s v="WATERMELONS, SEEDLESS"/>
    <x v="13"/>
    <m/>
    <m/>
    <m/>
    <x v="134"/>
    <s v="MEXICO CROSSINGS THROUGH PROGRESO, TX"/>
    <n v="500000"/>
    <s v="Truck"/>
    <m/>
    <m/>
    <n v="2023"/>
    <m/>
    <s v="Import"/>
    <m/>
  </r>
  <r>
    <s v="WATERMELONS, SEEDLESS"/>
    <x v="13"/>
    <m/>
    <m/>
    <m/>
    <x v="134"/>
    <s v="MEXICO CROSSINGS THROUGH PRESIDIO, TX"/>
    <n v="100000"/>
    <s v="Truck"/>
    <m/>
    <m/>
    <n v="2023"/>
    <m/>
    <s v="Import"/>
    <m/>
  </r>
  <r>
    <s v="WATERMELONS, SEEDLESS"/>
    <x v="13"/>
    <m/>
    <m/>
    <m/>
    <x v="134"/>
    <s v="MEXICO CROSSINGS THROUGH OTAY MESA"/>
    <n v="40000"/>
    <s v="Truck"/>
    <m/>
    <m/>
    <n v="2023"/>
    <m/>
    <s v="Import"/>
    <m/>
  </r>
  <r>
    <s v="WATERMELONS, SEEDLESS"/>
    <x v="13"/>
    <m/>
    <m/>
    <m/>
    <x v="134"/>
    <s v="MEXICO CROSSINGS THROUGH PHARR, TX"/>
    <n v="160000"/>
    <s v="Truck"/>
    <m/>
    <m/>
    <n v="2023"/>
    <m/>
    <s v="Import"/>
    <m/>
  </r>
  <r>
    <s v="WATERMELONS, SEEDLESS"/>
    <x v="13"/>
    <m/>
    <m/>
    <m/>
    <x v="135"/>
    <s v="MEXICO CROSSINGS THROUGH PROGRESO, TX"/>
    <n v="480000"/>
    <s v="Truck"/>
    <m/>
    <m/>
    <n v="2023"/>
    <m/>
    <s v="Import"/>
    <m/>
  </r>
  <r>
    <s v="WATERMELONS, SEEDLESS"/>
    <x v="13"/>
    <m/>
    <m/>
    <m/>
    <x v="135"/>
    <s v="MEXICO CROSSINGS THROUGH OTAY MESA"/>
    <n v="40000"/>
    <s v="Truck"/>
    <m/>
    <m/>
    <n v="2023"/>
    <m/>
    <s v="Import"/>
    <m/>
  </r>
  <r>
    <s v="WATERMELONS, SEEDLESS"/>
    <x v="13"/>
    <m/>
    <m/>
    <m/>
    <x v="135"/>
    <s v="MEXICO CROSSINGS THROUGH PRESIDIO, TX"/>
    <n v="280000"/>
    <s v="Truck"/>
    <m/>
    <m/>
    <n v="2023"/>
    <m/>
    <s v="Import"/>
    <m/>
  </r>
  <r>
    <s v="WATERMELONS, SEEDLESS"/>
    <x v="13"/>
    <m/>
    <m/>
    <m/>
    <x v="135"/>
    <s v="MEXICO CROSSINGS THROUGH PHARR, TX"/>
    <n v="100000"/>
    <s v="Truck"/>
    <m/>
    <m/>
    <n v="2023"/>
    <m/>
    <s v="Import"/>
    <m/>
  </r>
  <r>
    <s v="WATERMELONS, SEEDLESS"/>
    <x v="13"/>
    <m/>
    <m/>
    <m/>
    <x v="137"/>
    <s v="MEXICO CROSSINGS THRU NOGALES"/>
    <n v="0"/>
    <s v="Truck"/>
    <m/>
    <m/>
    <n v="2023"/>
    <m/>
    <s v="Import"/>
    <m/>
  </r>
  <r>
    <s v="WATERMELONS, SEEDLESS"/>
    <x v="13"/>
    <m/>
    <m/>
    <m/>
    <x v="137"/>
    <s v="MEXICO CROSSINGS THROUGH OTAY MESA"/>
    <n v="90000"/>
    <s v="Truck"/>
    <m/>
    <m/>
    <n v="2023"/>
    <m/>
    <s v="Import"/>
    <m/>
  </r>
  <r>
    <s v="WATERMELONS, SEEDLESS"/>
    <x v="13"/>
    <m/>
    <m/>
    <m/>
    <x v="137"/>
    <s v="MEXICO CROSSINGS THROUGH PROGRESO, TX"/>
    <n v="1120000"/>
    <s v="Truck"/>
    <m/>
    <m/>
    <n v="2023"/>
    <m/>
    <s v="Import"/>
    <m/>
  </r>
  <r>
    <s v="WATERMELONS, SEEDLESS"/>
    <x v="13"/>
    <m/>
    <m/>
    <m/>
    <x v="137"/>
    <s v="MEXICO CROSSINGS THROUGH PHARR, TX"/>
    <n v="490000"/>
    <s v="Truck"/>
    <m/>
    <m/>
    <n v="2023"/>
    <m/>
    <s v="Import"/>
    <m/>
  </r>
  <r>
    <s v="WATERMELONS, SEEDLESS"/>
    <x v="13"/>
    <m/>
    <m/>
    <m/>
    <x v="137"/>
    <s v="MEXICO CROSSINGS THROUGH RIO GRANDE CITY"/>
    <n v="560000"/>
    <s v="Truck"/>
    <m/>
    <m/>
    <n v="2023"/>
    <m/>
    <s v="Import"/>
    <m/>
  </r>
  <r>
    <s v="WATERMELONS, SEEDLESS"/>
    <x v="13"/>
    <m/>
    <m/>
    <m/>
    <x v="137"/>
    <s v="MEXICO CROSSINGS THROUGH PRESIDIO, TX"/>
    <n v="400000"/>
    <s v="Truck"/>
    <m/>
    <m/>
    <n v="2023"/>
    <m/>
    <s v="Import"/>
    <m/>
  </r>
  <r>
    <s v="WATERMELONS, SEEDLESS"/>
    <x v="13"/>
    <m/>
    <m/>
    <m/>
    <x v="138"/>
    <s v="MEXICO CROSSINGS THROUGH OTAY MESA"/>
    <n v="30000"/>
    <s v="Truck"/>
    <m/>
    <m/>
    <n v="2023"/>
    <m/>
    <s v="Import"/>
    <m/>
  </r>
  <r>
    <s v="WATERMELONS, SEEDLESS"/>
    <x v="13"/>
    <m/>
    <m/>
    <m/>
    <x v="138"/>
    <s v="MEXICO CROSSINGS THROUGH PROGRESO, TX"/>
    <n v="1020000"/>
    <s v="Truck"/>
    <m/>
    <m/>
    <n v="2023"/>
    <m/>
    <s v="Import"/>
    <m/>
  </r>
  <r>
    <s v="WATERMELONS, SEEDLESS"/>
    <x v="13"/>
    <m/>
    <m/>
    <m/>
    <x v="138"/>
    <s v="MEXICO CROSSINGS THROUGH RIO GRANDE CITY"/>
    <n v="190000"/>
    <s v="Truck"/>
    <m/>
    <m/>
    <n v="2023"/>
    <m/>
    <s v="Import"/>
    <m/>
  </r>
  <r>
    <s v="WATERMELONS, SEEDLESS"/>
    <x v="13"/>
    <m/>
    <m/>
    <m/>
    <x v="138"/>
    <s v="MEXICO CROSSINGS THRU NOGALES"/>
    <n v="50000"/>
    <s v="Truck"/>
    <m/>
    <m/>
    <n v="2023"/>
    <m/>
    <s v="Import"/>
    <m/>
  </r>
  <r>
    <s v="WATERMELONS, SEEDLESS"/>
    <x v="13"/>
    <m/>
    <m/>
    <m/>
    <x v="138"/>
    <s v="MEXICO CROSSINGS THROUGH PRESIDIO, TX"/>
    <n v="400000"/>
    <s v="Truck"/>
    <m/>
    <m/>
    <n v="2023"/>
    <m/>
    <s v="Import"/>
    <m/>
  </r>
  <r>
    <s v="WATERMELONS, SEEDLESS"/>
    <x v="13"/>
    <m/>
    <m/>
    <m/>
    <x v="138"/>
    <s v="MEXICO CROSSINGS THROUGH PHARR, TX"/>
    <n v="280000"/>
    <s v="Truck"/>
    <m/>
    <m/>
    <n v="2023"/>
    <m/>
    <s v="Import"/>
    <m/>
  </r>
  <r>
    <s v="WATERMELONS, SEEDLESS"/>
    <x v="13"/>
    <m/>
    <m/>
    <m/>
    <x v="139"/>
    <s v="MEXICO CROSSINGS THRU NOGALES"/>
    <n v="130000"/>
    <s v="Truck"/>
    <m/>
    <m/>
    <n v="2023"/>
    <m/>
    <s v="Import"/>
    <m/>
  </r>
  <r>
    <s v="WATERMELONS, SEEDLESS"/>
    <x v="13"/>
    <m/>
    <m/>
    <m/>
    <x v="139"/>
    <s v="MEXICO CROSSINGS THROUGH PROGRESO, TX"/>
    <n v="2630000"/>
    <s v="Truck"/>
    <m/>
    <m/>
    <n v="2023"/>
    <m/>
    <s v="Import"/>
    <m/>
  </r>
  <r>
    <s v="WATERMELONS, SEEDLESS"/>
    <x v="13"/>
    <m/>
    <m/>
    <m/>
    <x v="139"/>
    <s v="MEXICO CROSSINGS THROUGH PRESIDIO, TX"/>
    <n v="40000"/>
    <s v="Truck"/>
    <m/>
    <m/>
    <n v="2023"/>
    <m/>
    <s v="Import"/>
    <m/>
  </r>
  <r>
    <s v="WATERMELONS, SEEDLESS"/>
    <x v="13"/>
    <m/>
    <m/>
    <m/>
    <x v="139"/>
    <s v="MEXICO CROSSINGS THROUGH RIO GRANDE CITY"/>
    <n v="960000"/>
    <s v="Truck"/>
    <m/>
    <m/>
    <n v="2023"/>
    <m/>
    <s v="Import"/>
    <m/>
  </r>
  <r>
    <s v="WATERMELONS, SEEDLESS"/>
    <x v="13"/>
    <m/>
    <m/>
    <m/>
    <x v="139"/>
    <s v="MEXICO CROSSINGS THROUGH PHARR, TX"/>
    <n v="200000"/>
    <s v="Truck"/>
    <m/>
    <m/>
    <n v="2023"/>
    <m/>
    <s v="Import"/>
    <m/>
  </r>
  <r>
    <s v="WATERMELONS, SEEDLESS"/>
    <x v="13"/>
    <m/>
    <m/>
    <m/>
    <x v="139"/>
    <s v="MEXICO CROSSINGS THROUGH OTAY MESA"/>
    <n v="160000"/>
    <s v="Truck"/>
    <m/>
    <m/>
    <n v="2023"/>
    <m/>
    <s v="Import"/>
    <m/>
  </r>
  <r>
    <s v="WATERMELONS, SEEDLESS"/>
    <x v="13"/>
    <m/>
    <m/>
    <m/>
    <x v="140"/>
    <s v="MEXICO CROSSINGS THROUGH OTAY MESA"/>
    <n v="140000"/>
    <s v="Truck"/>
    <m/>
    <m/>
    <n v="2023"/>
    <m/>
    <s v="Import"/>
    <m/>
  </r>
  <r>
    <s v="WATERMELONS, SEEDLESS"/>
    <x v="13"/>
    <m/>
    <m/>
    <m/>
    <x v="140"/>
    <s v="MEXICO CROSSINGS THROUGH PHARR, TX"/>
    <n v="80000"/>
    <s v="Truck"/>
    <m/>
    <m/>
    <n v="2023"/>
    <m/>
    <s v="Import"/>
    <m/>
  </r>
  <r>
    <s v="WATERMELONS, SEEDLESS"/>
    <x v="13"/>
    <m/>
    <m/>
    <m/>
    <x v="140"/>
    <s v="MEXICO CROSSINGS THROUGH PROGRESO, TX"/>
    <n v="310000"/>
    <s v="Truck"/>
    <m/>
    <m/>
    <n v="2023"/>
    <m/>
    <s v="Import"/>
    <m/>
  </r>
  <r>
    <s v="WATERMELONS, SEEDLESS"/>
    <x v="13"/>
    <m/>
    <m/>
    <m/>
    <x v="140"/>
    <s v="MEXICO CROSSINGS THROUGH PRESIDIO, TX"/>
    <n v="240000"/>
    <s v="Truck"/>
    <m/>
    <m/>
    <n v="2023"/>
    <m/>
    <s v="Import"/>
    <m/>
  </r>
  <r>
    <s v="WATERMELONS, SEEDLESS"/>
    <x v="13"/>
    <m/>
    <m/>
    <m/>
    <x v="140"/>
    <s v="MEXICO CROSSINGS THRU NOGALES"/>
    <n v="220000"/>
    <s v="Truck"/>
    <m/>
    <m/>
    <n v="2023"/>
    <m/>
    <s v="Import"/>
    <m/>
  </r>
  <r>
    <s v="WATERMELONS, SEEDLESS"/>
    <x v="13"/>
    <m/>
    <m/>
    <m/>
    <x v="141"/>
    <s v="MEXICO CROSSINGS THROUGH PROGRESO, TX"/>
    <n v="480000"/>
    <s v="Truck"/>
    <m/>
    <m/>
    <n v="2023"/>
    <m/>
    <s v="Import"/>
    <m/>
  </r>
  <r>
    <s v="WATERMELONS, SEEDLESS"/>
    <x v="13"/>
    <m/>
    <m/>
    <m/>
    <x v="141"/>
    <s v="MEXICO CROSSINGS THRU NOGALES"/>
    <n v="230000"/>
    <s v="Truck"/>
    <m/>
    <m/>
    <n v="2023"/>
    <m/>
    <s v="Import"/>
    <m/>
  </r>
  <r>
    <s v="WATERMELONS, SEEDLESS"/>
    <x v="13"/>
    <m/>
    <m/>
    <m/>
    <x v="141"/>
    <s v="MEXICO CROSSINGS THROUGH PRESIDIO, TX"/>
    <n v="190000"/>
    <s v="Truck"/>
    <m/>
    <m/>
    <n v="2023"/>
    <m/>
    <s v="Import"/>
    <m/>
  </r>
  <r>
    <s v="WATERMELONS, SEEDLESS"/>
    <x v="13"/>
    <m/>
    <m/>
    <m/>
    <x v="141"/>
    <s v="MEXICO CROSSINGS THROUGH PHARR, TX"/>
    <n v="40000"/>
    <s v="Truck"/>
    <m/>
    <m/>
    <n v="2023"/>
    <m/>
    <s v="Import"/>
    <m/>
  </r>
  <r>
    <s v="WATERMELONS, SEEDLESS"/>
    <x v="13"/>
    <m/>
    <m/>
    <m/>
    <x v="141"/>
    <s v="MEXICO CROSSINGS THROUGH OTAY MESA"/>
    <n v="180000"/>
    <s v="Truck"/>
    <m/>
    <m/>
    <n v="2023"/>
    <m/>
    <s v="Import"/>
    <m/>
  </r>
  <r>
    <s v="WATERMELONS, SEEDLESS"/>
    <x v="13"/>
    <m/>
    <m/>
    <m/>
    <x v="144"/>
    <s v="MEXICO CROSSINGS THROUGH OTAY MESA"/>
    <n v="110000"/>
    <s v="Truck"/>
    <m/>
    <m/>
    <n v="2023"/>
    <m/>
    <s v="Import"/>
    <m/>
  </r>
  <r>
    <s v="WATERMELONS, SEEDLESS"/>
    <x v="13"/>
    <m/>
    <m/>
    <m/>
    <x v="144"/>
    <s v="MEXICO CROSSINGS THROUGH LAREDO, TX"/>
    <n v="30000"/>
    <s v="Truck"/>
    <m/>
    <m/>
    <n v="2023"/>
    <m/>
    <s v="Import"/>
    <m/>
  </r>
  <r>
    <s v="WATERMELONS, SEEDLESS"/>
    <x v="13"/>
    <m/>
    <m/>
    <m/>
    <x v="144"/>
    <s v="MEXICO CROSSINGS THRU NOGALES"/>
    <n v="550000"/>
    <s v="Truck"/>
    <m/>
    <m/>
    <n v="2023"/>
    <m/>
    <s v="Import"/>
    <m/>
  </r>
  <r>
    <s v="WATERMELONS, SEEDLESS"/>
    <x v="13"/>
    <m/>
    <m/>
    <m/>
    <x v="144"/>
    <s v="MEXICO CROSSINGS THROUGH PROGRESO, TX"/>
    <n v="790000"/>
    <s v="Truck"/>
    <m/>
    <m/>
    <n v="2023"/>
    <m/>
    <s v="Import"/>
    <m/>
  </r>
  <r>
    <s v="WATERMELONS, SEEDLESS"/>
    <x v="13"/>
    <m/>
    <m/>
    <m/>
    <x v="144"/>
    <s v="MEXICO CROSSINGS THROUGH PHARR, TX"/>
    <n v="280000"/>
    <s v="Truck"/>
    <m/>
    <m/>
    <n v="2023"/>
    <m/>
    <s v="Import"/>
    <m/>
  </r>
  <r>
    <s v="WATERMELONS, SEEDLESS"/>
    <x v="13"/>
    <m/>
    <m/>
    <m/>
    <x v="144"/>
    <s v="MEXICO CROSSINGS THROUGH RIO GRANDE CITY"/>
    <n v="280000"/>
    <s v="Truck"/>
    <m/>
    <m/>
    <n v="2023"/>
    <m/>
    <s v="Import"/>
    <m/>
  </r>
  <r>
    <s v="WATERMELONS, SEEDLESS"/>
    <x v="13"/>
    <m/>
    <m/>
    <m/>
    <x v="144"/>
    <s v="MEXICO CROSSINGS THROUGH PRESIDIO, TX"/>
    <n v="260000"/>
    <s v="Truck"/>
    <m/>
    <m/>
    <n v="2023"/>
    <m/>
    <s v="Import"/>
    <m/>
  </r>
  <r>
    <s v="WATERMELONS, SEEDLESS"/>
    <x v="13"/>
    <m/>
    <m/>
    <m/>
    <x v="145"/>
    <s v="MEXICO CROSSINGS THROUGH PROGRESO, TX"/>
    <n v="1210000"/>
    <s v="Truck"/>
    <m/>
    <m/>
    <n v="2023"/>
    <m/>
    <s v="Import"/>
    <m/>
  </r>
  <r>
    <s v="WATERMELONS, SEEDLESS"/>
    <x v="13"/>
    <m/>
    <m/>
    <m/>
    <x v="145"/>
    <s v="MEXICO CROSSINGS THROUGH PRESIDIO, TX"/>
    <n v="50000"/>
    <s v="Truck"/>
    <m/>
    <m/>
    <n v="2023"/>
    <m/>
    <s v="Import"/>
    <m/>
  </r>
  <r>
    <s v="WATERMELONS, SEEDLESS"/>
    <x v="13"/>
    <m/>
    <m/>
    <m/>
    <x v="145"/>
    <s v="MEXICO CROSSINGS THROUGH PHARR, TX"/>
    <n v="50000"/>
    <s v="Truck"/>
    <m/>
    <m/>
    <n v="2023"/>
    <m/>
    <s v="Import"/>
    <m/>
  </r>
  <r>
    <s v="WATERMELONS, SEEDLESS"/>
    <x v="13"/>
    <m/>
    <m/>
    <m/>
    <x v="145"/>
    <s v="MEXICO CROSSINGS THRU NOGALES"/>
    <n v="1300000"/>
    <s v="Truck"/>
    <m/>
    <m/>
    <n v="2023"/>
    <m/>
    <s v="Import"/>
    <m/>
  </r>
  <r>
    <s v="WATERMELONS, SEEDLESS"/>
    <x v="13"/>
    <m/>
    <m/>
    <m/>
    <x v="145"/>
    <s v="MEXICO CROSSINGS THROUGH RIO GRANDE CITY"/>
    <n v="90000"/>
    <s v="Truck"/>
    <m/>
    <m/>
    <n v="2023"/>
    <m/>
    <s v="Import"/>
    <m/>
  </r>
  <r>
    <s v="WATERMELONS, SEEDLESS"/>
    <x v="13"/>
    <m/>
    <m/>
    <m/>
    <x v="145"/>
    <s v="MEXICO CROSSINGS THROUGH OTAY MESA"/>
    <n v="90000"/>
    <s v="Truck"/>
    <m/>
    <m/>
    <n v="2023"/>
    <m/>
    <s v="Import"/>
    <m/>
  </r>
  <r>
    <s v="WATERMELONS, SEEDLESS"/>
    <x v="13"/>
    <m/>
    <m/>
    <m/>
    <x v="146"/>
    <s v="MEXICO CROSSINGS THROUGH OTAY MESA"/>
    <n v="90000"/>
    <s v="Truck"/>
    <m/>
    <m/>
    <n v="2023"/>
    <m/>
    <s v="Import"/>
    <m/>
  </r>
  <r>
    <s v="WATERMELONS, SEEDLESS"/>
    <x v="13"/>
    <m/>
    <m/>
    <m/>
    <x v="146"/>
    <s v="MEXICO CROSSINGS THROUGH PRESIDIO, TX"/>
    <n v="130000"/>
    <s v="Truck"/>
    <m/>
    <m/>
    <n v="2023"/>
    <m/>
    <s v="Import"/>
    <m/>
  </r>
  <r>
    <s v="WATERMELONS, SEEDLESS"/>
    <x v="13"/>
    <m/>
    <m/>
    <m/>
    <x v="146"/>
    <s v="MEXICO CROSSINGS THROUGH PROGRESO, TX"/>
    <n v="890000"/>
    <s v="Truck"/>
    <m/>
    <m/>
    <n v="2023"/>
    <m/>
    <s v="Import"/>
    <m/>
  </r>
  <r>
    <s v="WATERMELONS, SEEDLESS"/>
    <x v="13"/>
    <m/>
    <m/>
    <m/>
    <x v="146"/>
    <s v="MEXICO CROSSINGS THRU NOGALES"/>
    <n v="1520000"/>
    <s v="Truck"/>
    <m/>
    <m/>
    <n v="2023"/>
    <m/>
    <s v="Import"/>
    <m/>
  </r>
  <r>
    <s v="WATERMELONS, SEEDLESS"/>
    <x v="13"/>
    <m/>
    <m/>
    <m/>
    <x v="146"/>
    <s v="MEXICO CROSSINGS THROUGH SANTA TERESA, NM"/>
    <n v="20000"/>
    <s v="Truck"/>
    <m/>
    <m/>
    <n v="2023"/>
    <m/>
    <s v="Import"/>
    <m/>
  </r>
  <r>
    <s v="WATERMELONS, SEEDLESS"/>
    <x v="13"/>
    <m/>
    <m/>
    <m/>
    <x v="146"/>
    <s v="MEXICO CROSSINGS THROUGH PHARR, TX"/>
    <n v="80000"/>
    <s v="Truck"/>
    <m/>
    <m/>
    <n v="2023"/>
    <m/>
    <s v="Import"/>
    <m/>
  </r>
  <r>
    <s v="WATERMELONS, SEEDLESS"/>
    <x v="13"/>
    <m/>
    <m/>
    <m/>
    <x v="147"/>
    <s v="MEXICO CROSSINGS THROUGH PROGRESO, TX"/>
    <n v="130000"/>
    <s v="Truck"/>
    <m/>
    <m/>
    <n v="2023"/>
    <m/>
    <s v="Import"/>
    <m/>
  </r>
  <r>
    <s v="WATERMELONS, SEEDLESS"/>
    <x v="13"/>
    <m/>
    <m/>
    <m/>
    <x v="147"/>
    <s v="MEXICO CROSSINGS THROUGH PRESIDIO, TX"/>
    <n v="180000"/>
    <s v="Truck"/>
    <m/>
    <m/>
    <n v="2023"/>
    <m/>
    <s v="Import"/>
    <m/>
  </r>
  <r>
    <s v="WATERMELONS, SEEDLESS"/>
    <x v="13"/>
    <m/>
    <m/>
    <m/>
    <x v="147"/>
    <s v="MEXICO CROSSINGS THROUGH OTAY MESA"/>
    <n v="80000"/>
    <s v="Truck"/>
    <m/>
    <m/>
    <n v="2023"/>
    <m/>
    <s v="Import"/>
    <m/>
  </r>
  <r>
    <s v="WATERMELONS, SEEDLESS"/>
    <x v="13"/>
    <m/>
    <m/>
    <m/>
    <x v="147"/>
    <s v="MEXICO CROSSINGS THROUGH PHARR, TX"/>
    <n v="120000"/>
    <s v="Truck"/>
    <m/>
    <m/>
    <n v="2023"/>
    <m/>
    <s v="Import"/>
    <m/>
  </r>
  <r>
    <s v="WATERMELONS, SEEDLESS"/>
    <x v="13"/>
    <m/>
    <m/>
    <m/>
    <x v="147"/>
    <s v="MEXICO CROSSINGS THRU NOGALES"/>
    <n v="410000"/>
    <s v="Truck"/>
    <m/>
    <m/>
    <n v="2023"/>
    <m/>
    <s v="Import"/>
    <m/>
  </r>
  <r>
    <s v="WATERMELONS, SEEDLESS"/>
    <x v="13"/>
    <m/>
    <m/>
    <m/>
    <x v="149"/>
    <s v="MEXICO CROSSINGS THROUGH PHARR, TX"/>
    <n v="90000"/>
    <s v="Truck"/>
    <m/>
    <m/>
    <n v="2023"/>
    <m/>
    <s v="Import"/>
    <m/>
  </r>
  <r>
    <s v="WATERMELONS, SEEDLESS"/>
    <x v="13"/>
    <m/>
    <m/>
    <m/>
    <x v="149"/>
    <s v="MEXICO CROSSINGS THROUGH OTAY MESA"/>
    <n v="310000"/>
    <s v="Truck"/>
    <m/>
    <m/>
    <n v="2023"/>
    <m/>
    <s v="Import"/>
    <m/>
  </r>
  <r>
    <s v="WATERMELONS, SEEDLESS"/>
    <x v="13"/>
    <m/>
    <m/>
    <m/>
    <x v="149"/>
    <s v="MEXICO CROSSINGS THROUGH PRESIDIO, TX"/>
    <n v="130000"/>
    <s v="Truck"/>
    <m/>
    <m/>
    <n v="2023"/>
    <m/>
    <s v="Import"/>
    <m/>
  </r>
  <r>
    <s v="WATERMELONS, SEEDLESS"/>
    <x v="13"/>
    <m/>
    <m/>
    <m/>
    <x v="149"/>
    <s v="MEXICO CROSSINGS THROUGH ROMA, TX"/>
    <n v="30000"/>
    <s v="Truck"/>
    <m/>
    <m/>
    <n v="2023"/>
    <m/>
    <s v="Import"/>
    <m/>
  </r>
  <r>
    <s v="WATERMELONS, SEEDLESS"/>
    <x v="13"/>
    <m/>
    <m/>
    <m/>
    <x v="149"/>
    <s v="MEXICO CROSSINGS THROUGH RIO GRANDE CITY"/>
    <n v="450000"/>
    <s v="Truck"/>
    <m/>
    <m/>
    <n v="2023"/>
    <m/>
    <s v="Import"/>
    <m/>
  </r>
  <r>
    <s v="WATERMELONS, SEEDLESS"/>
    <x v="13"/>
    <m/>
    <m/>
    <m/>
    <x v="149"/>
    <s v="MEXICO CROSSINGS THRU NOGALES"/>
    <n v="2980000"/>
    <s v="Truck"/>
    <m/>
    <m/>
    <n v="2023"/>
    <m/>
    <s v="Import"/>
    <m/>
  </r>
  <r>
    <s v="WATERMELONS, SEEDLESS"/>
    <x v="13"/>
    <m/>
    <m/>
    <m/>
    <x v="149"/>
    <s v="MEXICO CROSSINGS THROUGH PROGRESO, TX"/>
    <n v="860000"/>
    <s v="Truck"/>
    <m/>
    <m/>
    <n v="2023"/>
    <m/>
    <s v="Import"/>
    <m/>
  </r>
  <r>
    <s v="WATERMELONS, SEEDLESS"/>
    <x v="13"/>
    <m/>
    <m/>
    <m/>
    <x v="73"/>
    <s v="MEXICO CROSSINGS THROUGH PROGRESO, TX"/>
    <n v="1540000"/>
    <s v="Truck"/>
    <m/>
    <m/>
    <n v="2023"/>
    <m/>
    <s v="Import"/>
    <m/>
  </r>
  <r>
    <s v="WATERMELONS, SEEDLESS"/>
    <x v="13"/>
    <m/>
    <m/>
    <m/>
    <x v="73"/>
    <s v="MEXICO CROSSINGS THROUGH PRESIDIO, TX"/>
    <n v="50000"/>
    <s v="Truck"/>
    <m/>
    <m/>
    <n v="2023"/>
    <m/>
    <s v="Import"/>
    <m/>
  </r>
  <r>
    <s v="WATERMELONS, SEEDLESS"/>
    <x v="13"/>
    <m/>
    <m/>
    <m/>
    <x v="73"/>
    <s v="MEXICO CROSSINGS THRU NOGALES"/>
    <n v="3790000"/>
    <s v="Truck"/>
    <m/>
    <m/>
    <n v="2023"/>
    <m/>
    <s v="Import"/>
    <m/>
  </r>
  <r>
    <s v="WATERMELONS, SEEDLESS"/>
    <x v="13"/>
    <m/>
    <m/>
    <m/>
    <x v="73"/>
    <s v="MEXICO CROSSINGS THROUGH OTAY MESA"/>
    <n v="140000"/>
    <s v="Truck"/>
    <m/>
    <m/>
    <n v="2023"/>
    <m/>
    <s v="Import"/>
    <m/>
  </r>
  <r>
    <s v="WATERMELONS, SEEDLESS"/>
    <x v="13"/>
    <m/>
    <m/>
    <m/>
    <x v="73"/>
    <s v="MEXICO CROSSINGS THROUGH PHARR, TX"/>
    <n v="290000"/>
    <s v="Truck"/>
    <m/>
    <m/>
    <n v="2023"/>
    <m/>
    <s v="Import"/>
    <m/>
  </r>
  <r>
    <s v="WATERMELONS, SEEDLESS"/>
    <x v="13"/>
    <m/>
    <m/>
    <m/>
    <x v="150"/>
    <s v="MEXICO CROSSINGS THROUGH RIO GRANDE CITY"/>
    <n v="90000"/>
    <s v="Truck"/>
    <m/>
    <m/>
    <n v="2023"/>
    <m/>
    <s v="Import"/>
    <m/>
  </r>
  <r>
    <s v="WATERMELONS, SEEDLESS"/>
    <x v="13"/>
    <m/>
    <m/>
    <m/>
    <x v="150"/>
    <s v="MEXICO CROSSINGS THROUGH OTAY MESA"/>
    <n v="310000"/>
    <s v="Truck"/>
    <m/>
    <m/>
    <n v="2023"/>
    <m/>
    <s v="Import"/>
    <m/>
  </r>
  <r>
    <s v="WATERMELONS, SEEDLESS"/>
    <x v="13"/>
    <m/>
    <m/>
    <m/>
    <x v="150"/>
    <s v="MEXICO CROSSINGS THROUGH PROGRESO, TX"/>
    <n v="4880000"/>
    <s v="Truck"/>
    <m/>
    <m/>
    <n v="2023"/>
    <m/>
    <s v="Import"/>
    <m/>
  </r>
  <r>
    <s v="WATERMELONS, SEEDLESS"/>
    <x v="13"/>
    <m/>
    <m/>
    <m/>
    <x v="150"/>
    <s v="MEXICO CROSSINGS THRU NOGALES"/>
    <n v="3800000"/>
    <s v="Truck"/>
    <m/>
    <m/>
    <n v="2023"/>
    <m/>
    <s v="Import"/>
    <m/>
  </r>
  <r>
    <s v="WATERMELONS, SEEDLESS"/>
    <x v="13"/>
    <m/>
    <m/>
    <m/>
    <x v="150"/>
    <s v="MEXICO CROSSINGS THROUGH PHARR, TX"/>
    <n v="550000"/>
    <s v="Truck"/>
    <m/>
    <m/>
    <n v="2023"/>
    <m/>
    <s v="Import"/>
    <m/>
  </r>
  <r>
    <s v="WATERMELONS, SEEDLESS"/>
    <x v="13"/>
    <m/>
    <m/>
    <m/>
    <x v="151"/>
    <s v="MEXICO CROSSINGS THROUGH PHARR, TX"/>
    <n v="0"/>
    <s v="Truck"/>
    <m/>
    <m/>
    <n v="2023"/>
    <m/>
    <s v="Import"/>
    <m/>
  </r>
  <r>
    <s v="WATERMELONS, SEEDLESS"/>
    <x v="13"/>
    <m/>
    <m/>
    <m/>
    <x v="151"/>
    <s v="MEXICO CROSSINGS THROUGH PROGRESO, TX"/>
    <n v="4470000"/>
    <s v="Truck"/>
    <m/>
    <m/>
    <n v="2023"/>
    <m/>
    <s v="Import"/>
    <m/>
  </r>
  <r>
    <s v="WATERMELONS, SEEDLESS"/>
    <x v="13"/>
    <m/>
    <m/>
    <m/>
    <x v="151"/>
    <s v="MEXICO CROSSINGS THRU NOGALES"/>
    <n v="6400000"/>
    <s v="Truck"/>
    <m/>
    <m/>
    <n v="2023"/>
    <m/>
    <s v="Import"/>
    <m/>
  </r>
  <r>
    <s v="WATERMELONS, SEEDLESS"/>
    <x v="13"/>
    <m/>
    <m/>
    <m/>
    <x v="151"/>
    <s v="MEXICO CROSSINGS THROUGH OTAY MESA"/>
    <n v="60000"/>
    <s v="Truck"/>
    <m/>
    <m/>
    <n v="2023"/>
    <m/>
    <s v="Import"/>
    <m/>
  </r>
  <r>
    <s v="WATERMELONS, SEEDLESS"/>
    <x v="13"/>
    <m/>
    <m/>
    <m/>
    <x v="234"/>
    <s v="MEXICO CROSSINGS THRU NOGALES"/>
    <n v="5440000"/>
    <s v="Truck"/>
    <m/>
    <m/>
    <n v="2023"/>
    <m/>
    <s v="Import"/>
    <m/>
  </r>
  <r>
    <s v="WATERMELONS, SEEDLESS"/>
    <x v="13"/>
    <m/>
    <m/>
    <m/>
    <x v="234"/>
    <s v="MEXICO CROSSINGS THRU NOGALES"/>
    <n v="-1190000"/>
    <s v="Truck"/>
    <m/>
    <m/>
    <n v="2023"/>
    <m/>
    <s v="Import"/>
    <s v="subtracted on 10/23/2023"/>
  </r>
  <r>
    <s v="WATERMELONS, SEEDLESS"/>
    <x v="13"/>
    <m/>
    <m/>
    <m/>
    <x v="234"/>
    <s v="MEXICO CROSSINGS THROUGH OTAY MESA"/>
    <n v="230000"/>
    <s v="Truck"/>
    <m/>
    <m/>
    <n v="2023"/>
    <m/>
    <s v="Import"/>
    <m/>
  </r>
  <r>
    <s v="WATERMELONS, SEEDLESS"/>
    <x v="13"/>
    <m/>
    <m/>
    <m/>
    <x v="234"/>
    <s v="MEXICO CROSSINGS THROUGH PROGRESO, TX"/>
    <n v="820000"/>
    <s v="Truck"/>
    <m/>
    <m/>
    <n v="2023"/>
    <m/>
    <s v="Import"/>
    <m/>
  </r>
  <r>
    <s v="WATERMELONS, SEEDLESS"/>
    <x v="13"/>
    <m/>
    <m/>
    <m/>
    <x v="60"/>
    <s v="MEXICO CROSSINGS THROUGH ROMA, TX"/>
    <n v="40000"/>
    <s v="Truck"/>
    <m/>
    <m/>
    <n v="2023"/>
    <m/>
    <s v="Import"/>
    <m/>
  </r>
  <r>
    <s v="WATERMELONS, SEEDLESS"/>
    <x v="13"/>
    <m/>
    <m/>
    <m/>
    <x v="60"/>
    <s v="MEXICO CROSSINGS THROUGH PRESIDIO, TX"/>
    <n v="400000"/>
    <s v="Truck"/>
    <m/>
    <m/>
    <n v="2023"/>
    <m/>
    <s v="Import"/>
    <m/>
  </r>
  <r>
    <s v="WATERMELONS, SEEDLESS"/>
    <x v="13"/>
    <m/>
    <m/>
    <m/>
    <x v="60"/>
    <s v="MEXICO CROSSINGS THROUGH OTAY MESA"/>
    <n v="120000"/>
    <s v="Truck"/>
    <m/>
    <m/>
    <n v="2023"/>
    <m/>
    <s v="Import"/>
    <m/>
  </r>
  <r>
    <s v="WATERMELONS, SEEDLESS"/>
    <x v="13"/>
    <m/>
    <m/>
    <m/>
    <x v="60"/>
    <s v="MEXICO CROSSINGS THROUGH PHARR, TX"/>
    <n v="80000"/>
    <s v="Truck"/>
    <m/>
    <m/>
    <n v="2023"/>
    <m/>
    <s v="Import"/>
    <m/>
  </r>
  <r>
    <s v="WATERMELONS, SEEDLESS"/>
    <x v="13"/>
    <m/>
    <m/>
    <m/>
    <x v="60"/>
    <s v="MEXICO CROSSINGS THROUGH PROGRESO, TX"/>
    <n v="870000"/>
    <s v="Truck"/>
    <m/>
    <m/>
    <n v="2023"/>
    <m/>
    <s v="Import"/>
    <m/>
  </r>
  <r>
    <s v="WATERMELONS, SEEDLESS"/>
    <x v="13"/>
    <m/>
    <m/>
    <m/>
    <x v="60"/>
    <s v="MEXICO CROSSINGS THRU NOGALES"/>
    <n v="7840000"/>
    <s v="Truck"/>
    <m/>
    <m/>
    <n v="2023"/>
    <m/>
    <s v="Import"/>
    <m/>
  </r>
  <r>
    <s v="WATERMELONS, SEEDLESS"/>
    <x v="13"/>
    <m/>
    <m/>
    <m/>
    <x v="154"/>
    <s v="MEXICO CROSSINGS THROUGH PRESIDIO, TX"/>
    <n v="50000"/>
    <s v="Truck"/>
    <m/>
    <m/>
    <n v="2023"/>
    <m/>
    <s v="Import"/>
    <m/>
  </r>
  <r>
    <s v="WATERMELONS, SEEDLESS"/>
    <x v="13"/>
    <m/>
    <m/>
    <m/>
    <x v="154"/>
    <s v="MEXICO CROSSINGS THROUGH OTAY MESA"/>
    <n v="110000"/>
    <s v="Truck"/>
    <m/>
    <m/>
    <n v="2023"/>
    <m/>
    <s v="Import"/>
    <m/>
  </r>
  <r>
    <s v="WATERMELONS, SEEDLESS"/>
    <x v="13"/>
    <m/>
    <m/>
    <m/>
    <x v="154"/>
    <s v="MEXICO CROSSINGS THRU NOGALES"/>
    <n v="8340000"/>
    <s v="Truck"/>
    <m/>
    <m/>
    <n v="2023"/>
    <m/>
    <s v="Import"/>
    <m/>
  </r>
  <r>
    <s v="WATERMELONS, SEEDLESS"/>
    <x v="13"/>
    <m/>
    <m/>
    <m/>
    <x v="154"/>
    <s v="MEXICO CROSSINGS THROUGH ROMA, TX"/>
    <n v="40000"/>
    <s v="Truck"/>
    <m/>
    <m/>
    <n v="2023"/>
    <m/>
    <s v="Import"/>
    <m/>
  </r>
  <r>
    <s v="WATERMELONS, SEEDLESS"/>
    <x v="13"/>
    <m/>
    <m/>
    <m/>
    <x v="154"/>
    <s v="MEXICO CROSSINGS THROUGH PHARR, TX"/>
    <n v="210000"/>
    <s v="Truck"/>
    <m/>
    <m/>
    <n v="2023"/>
    <m/>
    <s v="Import"/>
    <m/>
  </r>
  <r>
    <s v="WATERMELONS, SEEDLESS"/>
    <x v="13"/>
    <m/>
    <m/>
    <m/>
    <x v="154"/>
    <s v="MEXICO CROSSINGS THROUGH PROGRESO, TX"/>
    <n v="1320000"/>
    <s v="Truck"/>
    <m/>
    <m/>
    <n v="2023"/>
    <m/>
    <s v="Import"/>
    <m/>
  </r>
  <r>
    <s v="WATERMELONS, SEEDLESS"/>
    <x v="13"/>
    <m/>
    <m/>
    <m/>
    <x v="235"/>
    <s v="MEXICO CROSSINGS THROUGH PHARR, TX"/>
    <n v="510000"/>
    <s v="Truck"/>
    <m/>
    <m/>
    <n v="2023"/>
    <m/>
    <s v="Import"/>
    <m/>
  </r>
  <r>
    <s v="WATERMELONS, SEEDLESS"/>
    <x v="13"/>
    <m/>
    <m/>
    <m/>
    <x v="235"/>
    <s v="MEXICO CROSSINGS THROUGH OTAY MESA"/>
    <n v="160000"/>
    <s v="Truck"/>
    <m/>
    <m/>
    <n v="2023"/>
    <m/>
    <s v="Import"/>
    <m/>
  </r>
  <r>
    <s v="WATERMELONS, SEEDLESS"/>
    <x v="13"/>
    <m/>
    <m/>
    <m/>
    <x v="235"/>
    <s v="MEXICO CROSSINGS THROUGH RIO GRANDE CITY"/>
    <n v="90000"/>
    <s v="Truck"/>
    <m/>
    <m/>
    <n v="2023"/>
    <m/>
    <s v="Import"/>
    <m/>
  </r>
  <r>
    <s v="WATERMELONS, SEEDLESS"/>
    <x v="13"/>
    <m/>
    <m/>
    <m/>
    <x v="235"/>
    <s v="MEXICO CROSSINGS THROUGH PRESIDIO, TX"/>
    <n v="140000"/>
    <s v="Truck"/>
    <m/>
    <m/>
    <n v="2023"/>
    <m/>
    <s v="Import"/>
    <m/>
  </r>
  <r>
    <s v="WATERMELONS, SEEDLESS"/>
    <x v="13"/>
    <m/>
    <m/>
    <m/>
    <x v="235"/>
    <s v="MEXICO CROSSINGS THRU NOGALES"/>
    <n v="9320000"/>
    <s v="Truck"/>
    <m/>
    <m/>
    <n v="2023"/>
    <m/>
    <s v="Import"/>
    <m/>
  </r>
  <r>
    <s v="WATERMELONS, SEEDLESS"/>
    <x v="13"/>
    <m/>
    <m/>
    <m/>
    <x v="235"/>
    <s v="MEXICO CROSSINGS THROUGH PROGRESO, TX"/>
    <n v="5420000"/>
    <s v="Truck"/>
    <m/>
    <m/>
    <n v="2023"/>
    <m/>
    <s v="Import"/>
    <m/>
  </r>
  <r>
    <s v="WATERMELONS, SEEDLESS"/>
    <x v="13"/>
    <m/>
    <m/>
    <m/>
    <x v="236"/>
    <s v="MEXICO CROSSINGS THROUGH OTAY MESA"/>
    <n v="50000"/>
    <s v="Truck"/>
    <m/>
    <m/>
    <n v="2023"/>
    <m/>
    <s v="Import"/>
    <m/>
  </r>
  <r>
    <s v="WATERMELONS, SEEDLESS"/>
    <x v="13"/>
    <m/>
    <m/>
    <m/>
    <x v="236"/>
    <s v="MEXICO CROSSINGS THROUGH PROGRESO, TX"/>
    <n v="1640000"/>
    <s v="Truck"/>
    <m/>
    <m/>
    <n v="2023"/>
    <m/>
    <s v="Import"/>
    <m/>
  </r>
  <r>
    <s v="WATERMELONS, SEEDLESS"/>
    <x v="13"/>
    <m/>
    <m/>
    <m/>
    <x v="236"/>
    <s v="MEXICO CROSSINGS THRU NOGALES"/>
    <n v="6090000"/>
    <s v="Truck"/>
    <m/>
    <m/>
    <n v="2023"/>
    <m/>
    <s v="Import"/>
    <m/>
  </r>
  <r>
    <s v="WATERMELONS, SEEDLESS"/>
    <x v="13"/>
    <m/>
    <m/>
    <m/>
    <x v="236"/>
    <s v="MEXICO CROSSINGS THROUGH PHARR, TX"/>
    <n v="40000"/>
    <s v="Truck"/>
    <m/>
    <m/>
    <n v="2023"/>
    <m/>
    <s v="Import"/>
    <m/>
  </r>
  <r>
    <s v="WATERMELONS, SEEDLESS"/>
    <x v="13"/>
    <m/>
    <m/>
    <m/>
    <x v="74"/>
    <s v="MEXICO CROSSINGS THRU NOGALES"/>
    <n v="7230000"/>
    <s v="Truck"/>
    <m/>
    <m/>
    <n v="2023"/>
    <m/>
    <s v="Import"/>
    <m/>
  </r>
  <r>
    <s v="WATERMELONS, SEEDLESS"/>
    <x v="13"/>
    <m/>
    <m/>
    <m/>
    <x v="74"/>
    <s v="MEXICO CROSSINGS THROUGH PROGRESO, TX"/>
    <n v="940000"/>
    <s v="Truck"/>
    <m/>
    <m/>
    <n v="2023"/>
    <m/>
    <s v="Import"/>
    <m/>
  </r>
  <r>
    <s v="WATERMELONS, SEEDLESS"/>
    <x v="13"/>
    <m/>
    <m/>
    <m/>
    <x v="74"/>
    <s v="MEXICO CROSSINGS THROUGH PHARR, TX"/>
    <n v="40000"/>
    <s v="Truck"/>
    <m/>
    <m/>
    <n v="2023"/>
    <m/>
    <s v="Import"/>
    <m/>
  </r>
  <r>
    <s v="WATERMELONS, SEEDLESS"/>
    <x v="13"/>
    <m/>
    <m/>
    <m/>
    <x v="74"/>
    <s v="MEXICO CROSSINGS THROUGH OTAY MESA"/>
    <n v="180000"/>
    <s v="Truck"/>
    <m/>
    <m/>
    <n v="2023"/>
    <m/>
    <s v="Import"/>
    <m/>
  </r>
  <r>
    <s v="WATERMELONS, SEEDLESS"/>
    <x v="13"/>
    <m/>
    <m/>
    <m/>
    <x v="74"/>
    <s v="IMPORTS THROUGH DETROIT"/>
    <n v="0"/>
    <s v="Truck"/>
    <m/>
    <m/>
    <n v="2023"/>
    <m/>
    <s v="Import"/>
    <m/>
  </r>
  <r>
    <s v="WATERMELONS, SEEDLESS"/>
    <x v="13"/>
    <m/>
    <m/>
    <m/>
    <x v="318"/>
    <s v="MEXICO CROSSINGS THRU NOGALES"/>
    <n v="11860000"/>
    <s v="Truck"/>
    <m/>
    <m/>
    <n v="2023"/>
    <m/>
    <s v="Import"/>
    <m/>
  </r>
  <r>
    <s v="WATERMELONS, SEEDLESS"/>
    <x v="13"/>
    <m/>
    <m/>
    <m/>
    <x v="318"/>
    <s v="MEXICO CROSSINGS THROUGH PROGRESO, TX"/>
    <n v="2100000"/>
    <s v="Truck"/>
    <m/>
    <m/>
    <n v="2023"/>
    <m/>
    <s v="Import"/>
    <m/>
  </r>
  <r>
    <s v="WATERMELONS, SEEDLESS"/>
    <x v="13"/>
    <m/>
    <m/>
    <m/>
    <x v="318"/>
    <s v="MEXICO CROSSINGS THROUGH OTAY MESA"/>
    <n v="50000"/>
    <s v="Truck"/>
    <m/>
    <m/>
    <n v="2023"/>
    <m/>
    <s v="Import"/>
    <m/>
  </r>
  <r>
    <s v="WATERMELONS, SEEDLESS"/>
    <x v="13"/>
    <m/>
    <m/>
    <m/>
    <x v="318"/>
    <s v="MEXICO CROSSINGS THROUGH PHARR, TX"/>
    <n v="320000"/>
    <s v="Truck"/>
    <m/>
    <m/>
    <n v="2023"/>
    <m/>
    <s v="Import"/>
    <m/>
  </r>
  <r>
    <s v="WATERMELONS, SEEDLESS"/>
    <x v="13"/>
    <m/>
    <m/>
    <m/>
    <x v="318"/>
    <s v="MEXICO CROSSINGS THROUGH RIO GRANDE CITY"/>
    <n v="90000"/>
    <s v="Truck"/>
    <m/>
    <m/>
    <n v="2023"/>
    <m/>
    <s v="Import"/>
    <m/>
  </r>
  <r>
    <s v="WATERMELONS, SEEDLESS"/>
    <x v="13"/>
    <m/>
    <m/>
    <m/>
    <x v="318"/>
    <s v="MEXICO CROSSINGS THROUGH PRESIDIO, TX"/>
    <n v="50000"/>
    <s v="Truck"/>
    <m/>
    <m/>
    <n v="2023"/>
    <m/>
    <s v="Import"/>
    <m/>
  </r>
  <r>
    <s v="WATERMELONS, SEEDLESS"/>
    <x v="13"/>
    <m/>
    <m/>
    <m/>
    <x v="75"/>
    <s v="MEXICO CROSSINGS THRU NOGALES"/>
    <n v="9620000"/>
    <s v="Truck"/>
    <m/>
    <m/>
    <n v="2023"/>
    <m/>
    <s v="Import"/>
    <m/>
  </r>
  <r>
    <s v="WATERMELONS, SEEDLESS"/>
    <x v="13"/>
    <m/>
    <m/>
    <m/>
    <x v="75"/>
    <s v="MEXICO CROSSINGS THROUGH OTAY MESA"/>
    <n v="10000"/>
    <s v="Truck"/>
    <m/>
    <m/>
    <n v="2023"/>
    <m/>
    <s v="Import"/>
    <m/>
  </r>
  <r>
    <s v="WATERMELONS, SEEDLESS"/>
    <x v="13"/>
    <m/>
    <m/>
    <m/>
    <x v="75"/>
    <s v="MEXICO CROSSINGS THROUGH PHARR, TX"/>
    <n v="290000"/>
    <s v="Truck"/>
    <m/>
    <m/>
    <n v="2023"/>
    <m/>
    <s v="Import"/>
    <m/>
  </r>
  <r>
    <s v="WATERMELONS, SEEDLESS"/>
    <x v="13"/>
    <m/>
    <m/>
    <m/>
    <x v="75"/>
    <s v="MEXICO CROSSINGS THROUGH PROGRESO, TX"/>
    <n v="4050000"/>
    <s v="Truck"/>
    <m/>
    <m/>
    <n v="2023"/>
    <m/>
    <s v="Import"/>
    <m/>
  </r>
  <r>
    <s v="WATERMELONS, SEEDLESS"/>
    <x v="13"/>
    <m/>
    <m/>
    <m/>
    <x v="75"/>
    <s v="MEXICO CROSSINGS THROUGH RIO GRANDE CITY"/>
    <n v="90000"/>
    <s v="Truck"/>
    <m/>
    <m/>
    <n v="2023"/>
    <m/>
    <s v="Import"/>
    <m/>
  </r>
  <r>
    <s v="WATERMELONS, SEEDLESS"/>
    <x v="13"/>
    <m/>
    <m/>
    <m/>
    <x v="237"/>
    <s v="MEXICO CROSSINGS THROUGH OTAY MESA"/>
    <n v="130000"/>
    <s v="Truck"/>
    <m/>
    <m/>
    <n v="2023"/>
    <m/>
    <s v="Import"/>
    <m/>
  </r>
  <r>
    <s v="WATERMELONS, SEEDLESS"/>
    <x v="13"/>
    <m/>
    <m/>
    <m/>
    <x v="237"/>
    <s v="MEXICO CROSSINGS THRU NOGALES"/>
    <n v="13560000"/>
    <s v="Truck"/>
    <m/>
    <m/>
    <n v="2023"/>
    <m/>
    <s v="Import"/>
    <m/>
  </r>
  <r>
    <s v="WATERMELONS, SEEDLESS"/>
    <x v="13"/>
    <m/>
    <m/>
    <m/>
    <x v="237"/>
    <s v="MEXICO CROSSINGS THROUGH PHARR, TX"/>
    <n v="420000"/>
    <s v="Truck"/>
    <m/>
    <m/>
    <n v="2023"/>
    <m/>
    <s v="Import"/>
    <m/>
  </r>
  <r>
    <s v="WATERMELONS, SEEDLESS"/>
    <x v="13"/>
    <m/>
    <m/>
    <m/>
    <x v="237"/>
    <s v="MEXICO CROSSINGS THROUGH PROGRESO, TX"/>
    <n v="1940000"/>
    <s v="Truck"/>
    <m/>
    <m/>
    <n v="2023"/>
    <m/>
    <s v="Import"/>
    <m/>
  </r>
  <r>
    <s v="WATERMELONS, SEEDLESS"/>
    <x v="13"/>
    <m/>
    <m/>
    <m/>
    <x v="237"/>
    <s v="MEXICO CROSSINGS THROUGH RIO GRANDE CITY"/>
    <n v="270000"/>
    <s v="Truck"/>
    <m/>
    <m/>
    <n v="2023"/>
    <m/>
    <s v="Import"/>
    <m/>
  </r>
  <r>
    <s v="WATERMELONS, SEEDLESS"/>
    <x v="13"/>
    <m/>
    <m/>
    <m/>
    <x v="237"/>
    <s v="MEXICO CROSSINGS THROUGH PRESIDIO, TX"/>
    <n v="50000"/>
    <s v="Truck"/>
    <m/>
    <m/>
    <n v="2023"/>
    <m/>
    <s v="Import"/>
    <m/>
  </r>
  <r>
    <s v="WATERMELONS, SEEDLESS"/>
    <x v="13"/>
    <m/>
    <m/>
    <m/>
    <x v="238"/>
    <s v="MEXICO CROSSINGS THRU NOGALES"/>
    <n v="8550000"/>
    <s v="Truck"/>
    <m/>
    <m/>
    <n v="2023"/>
    <m/>
    <s v="Import"/>
    <m/>
  </r>
  <r>
    <s v="WATERMELONS, SEEDLESS"/>
    <x v="13"/>
    <m/>
    <m/>
    <m/>
    <x v="238"/>
    <s v="MEXICO CROSSINGS THROUGH PHARR, TX"/>
    <n v="180000"/>
    <s v="Truck"/>
    <m/>
    <m/>
    <n v="2023"/>
    <m/>
    <s v="Import"/>
    <m/>
  </r>
  <r>
    <s v="WATERMELONS, SEEDLESS"/>
    <x v="13"/>
    <m/>
    <m/>
    <m/>
    <x v="238"/>
    <s v="MEXICO CROSSINGS THROUGH EL PASO, TX"/>
    <n v="20000"/>
    <s v="Truck"/>
    <m/>
    <m/>
    <n v="2023"/>
    <m/>
    <s v="Import"/>
    <m/>
  </r>
  <r>
    <s v="WATERMELONS, SEEDLESS"/>
    <x v="13"/>
    <m/>
    <m/>
    <m/>
    <x v="238"/>
    <s v="MEXICO CROSSINGS THROUGH PROGRESO, TX"/>
    <n v="1140000"/>
    <s v="Truck"/>
    <m/>
    <m/>
    <n v="2023"/>
    <m/>
    <s v="Import"/>
    <m/>
  </r>
  <r>
    <s v="WATERMELONS, SEEDLESS"/>
    <x v="13"/>
    <m/>
    <m/>
    <m/>
    <x v="238"/>
    <s v="MEXICO CROSSINGS THROUGH OTAY MESA"/>
    <n v="40000"/>
    <s v="Truck"/>
    <m/>
    <m/>
    <n v="2023"/>
    <m/>
    <s v="Import"/>
    <m/>
  </r>
  <r>
    <s v="WATERMELONS, SEEDLESS"/>
    <x v="13"/>
    <m/>
    <m/>
    <m/>
    <x v="239"/>
    <s v="MEXICO CROSSINGS THRU NOGALES"/>
    <n v="8730000"/>
    <s v="Truck"/>
    <m/>
    <m/>
    <n v="2023"/>
    <m/>
    <s v="Import"/>
    <m/>
  </r>
  <r>
    <s v="WATERMELONS, SEEDLESS"/>
    <x v="13"/>
    <m/>
    <m/>
    <m/>
    <x v="239"/>
    <s v="MEXICO CROSSINGS THROUGH PROGRESO, TX"/>
    <n v="450000"/>
    <s v="Truck"/>
    <m/>
    <m/>
    <n v="2023"/>
    <m/>
    <s v="Import"/>
    <m/>
  </r>
  <r>
    <s v="WATERMELONS, SEEDLESS"/>
    <x v="13"/>
    <m/>
    <m/>
    <m/>
    <x v="239"/>
    <s v="MEXICO CROSSINGS THROUGH PHARR, TX"/>
    <n v="270000"/>
    <s v="Truck"/>
    <m/>
    <m/>
    <n v="2023"/>
    <m/>
    <s v="Import"/>
    <m/>
  </r>
  <r>
    <s v="WATERMELONS, SEEDLESS"/>
    <x v="13"/>
    <m/>
    <m/>
    <m/>
    <x v="239"/>
    <s v="MEXICO CROSSINGS THROUGH OTAY MESA"/>
    <n v="60000"/>
    <s v="Truck"/>
    <m/>
    <m/>
    <n v="2023"/>
    <m/>
    <s v="Import"/>
    <m/>
  </r>
  <r>
    <s v="WATERMELONS, SEEDLESS"/>
    <x v="13"/>
    <m/>
    <m/>
    <m/>
    <x v="76"/>
    <s v="MEXICO CROSSINGS THRU NOGALES"/>
    <n v="9740000"/>
    <s v="Truck"/>
    <m/>
    <m/>
    <n v="2023"/>
    <m/>
    <s v="Import"/>
    <m/>
  </r>
  <r>
    <s v="WATERMELONS, SEEDLESS"/>
    <x v="13"/>
    <m/>
    <m/>
    <m/>
    <x v="76"/>
    <s v="MEXICO CROSSINGS THROUGH PROGRESO, TX"/>
    <n v="310000"/>
    <s v="Truck"/>
    <m/>
    <m/>
    <n v="2023"/>
    <m/>
    <s v="Import"/>
    <m/>
  </r>
  <r>
    <s v="WATERMELONS, SEEDLESS"/>
    <x v="13"/>
    <m/>
    <m/>
    <m/>
    <x v="76"/>
    <s v="MEXICO CROSSINGS THROUGH PHARR, TX"/>
    <n v="170000"/>
    <s v="Truck"/>
    <m/>
    <m/>
    <n v="2023"/>
    <m/>
    <s v="Import"/>
    <m/>
  </r>
  <r>
    <s v="WATERMELONS, SEEDLESS"/>
    <x v="13"/>
    <m/>
    <m/>
    <m/>
    <x v="76"/>
    <s v="MEXICO CROSSINGS THROUGH OTAY MESA"/>
    <n v="40000"/>
    <s v="Truck"/>
    <m/>
    <m/>
    <n v="2023"/>
    <m/>
    <s v="Import"/>
    <m/>
  </r>
  <r>
    <s v="WATERMELONS, SEEDLESS"/>
    <x v="13"/>
    <m/>
    <m/>
    <m/>
    <x v="77"/>
    <s v="MEXICO CROSSINGS THROUGH PROGRESO, TX"/>
    <n v="1570000"/>
    <s v="Truck"/>
    <m/>
    <m/>
    <n v="2023"/>
    <m/>
    <s v="Import"/>
    <m/>
  </r>
  <r>
    <s v="WATERMELONS, SEEDLESS"/>
    <x v="13"/>
    <m/>
    <m/>
    <m/>
    <x v="77"/>
    <s v="MEXICO CROSSINGS THROUGH PHARR, TX"/>
    <n v="130000"/>
    <s v="Truck"/>
    <m/>
    <m/>
    <n v="2023"/>
    <m/>
    <s v="Import"/>
    <m/>
  </r>
  <r>
    <s v="WATERMELONS, SEEDLESS"/>
    <x v="13"/>
    <m/>
    <m/>
    <m/>
    <x v="77"/>
    <s v="MEXICO CROSSINGS THROUGH OTAY MESA"/>
    <n v="70000"/>
    <s v="Truck"/>
    <m/>
    <m/>
    <n v="2023"/>
    <m/>
    <s v="Import"/>
    <m/>
  </r>
  <r>
    <s v="WATERMELONS, SEEDLESS"/>
    <x v="13"/>
    <m/>
    <m/>
    <m/>
    <x v="77"/>
    <s v="MEXICO CROSSINGS THRU NOGALES"/>
    <n v="8290000"/>
    <s v="Truck"/>
    <m/>
    <m/>
    <n v="2023"/>
    <m/>
    <s v="Import"/>
    <m/>
  </r>
  <r>
    <s v="WATERMELONS, SEEDLESS"/>
    <x v="13"/>
    <m/>
    <m/>
    <m/>
    <x v="240"/>
    <s v="MEXICO CROSSINGS THROUGH RIO GRANDE CITY"/>
    <n v="290000"/>
    <s v="Truck"/>
    <m/>
    <m/>
    <n v="2023"/>
    <m/>
    <s v="Import"/>
    <m/>
  </r>
  <r>
    <s v="WATERMELONS, SEEDLESS"/>
    <x v="13"/>
    <m/>
    <m/>
    <m/>
    <x v="240"/>
    <s v="MEXICO CROSSINGS THROUGH PROGRESO, TX"/>
    <n v="1660000"/>
    <s v="Truck"/>
    <m/>
    <m/>
    <n v="2023"/>
    <m/>
    <s v="Import"/>
    <m/>
  </r>
  <r>
    <s v="WATERMELONS, SEEDLESS"/>
    <x v="13"/>
    <m/>
    <m/>
    <m/>
    <x v="240"/>
    <s v="MEXICO CROSSINGS THROUGH PHARR, TX"/>
    <n v="140000"/>
    <s v="Truck"/>
    <m/>
    <m/>
    <n v="2023"/>
    <m/>
    <s v="Import"/>
    <m/>
  </r>
  <r>
    <s v="WATERMELONS, SEEDLESS"/>
    <x v="13"/>
    <m/>
    <m/>
    <m/>
    <x v="240"/>
    <s v="MEXICO CROSSINGS THRU NOGALES"/>
    <n v="11750000"/>
    <s v="Truck"/>
    <m/>
    <m/>
    <n v="2023"/>
    <m/>
    <s v="Import"/>
    <m/>
  </r>
  <r>
    <s v="WATERMELONS, SEEDLESS"/>
    <x v="13"/>
    <m/>
    <m/>
    <m/>
    <x v="240"/>
    <s v="MEXICO CROSSINGS THROUGH OTAY MESA"/>
    <n v="40000"/>
    <s v="Truck"/>
    <m/>
    <m/>
    <n v="2023"/>
    <m/>
    <s v="Import"/>
    <m/>
  </r>
  <r>
    <s v="WATERMELONS, SEEDLESS"/>
    <x v="13"/>
    <m/>
    <m/>
    <m/>
    <x v="241"/>
    <s v="MEXICO CROSSINGS THROUGH OTAY MESA"/>
    <n v="40000"/>
    <s v="Truck"/>
    <m/>
    <m/>
    <n v="2023"/>
    <m/>
    <s v="Import"/>
    <m/>
  </r>
  <r>
    <s v="WATERMELONS, SEEDLESS"/>
    <x v="13"/>
    <m/>
    <m/>
    <m/>
    <x v="241"/>
    <s v="MEXICO CROSSINGS THROUGH PROGRESO, TX"/>
    <n v="690000"/>
    <s v="Truck"/>
    <m/>
    <m/>
    <n v="2023"/>
    <m/>
    <s v="Import"/>
    <m/>
  </r>
  <r>
    <s v="WATERMELONS, SEEDLESS"/>
    <x v="13"/>
    <m/>
    <m/>
    <m/>
    <x v="241"/>
    <s v="MEXICO CROSSINGS THROUGH PHARR, TX"/>
    <n v="220000"/>
    <s v="Truck"/>
    <m/>
    <m/>
    <n v="2023"/>
    <m/>
    <s v="Import"/>
    <m/>
  </r>
  <r>
    <s v="WATERMELONS, SEEDLESS"/>
    <x v="13"/>
    <m/>
    <m/>
    <m/>
    <x v="241"/>
    <s v="MEXICO CROSSINGS THRU NOGALES"/>
    <n v="7520000"/>
    <s v="Truck"/>
    <m/>
    <m/>
    <n v="2023"/>
    <m/>
    <s v="Import"/>
    <m/>
  </r>
  <r>
    <s v="WATERMELONS, SEEDLESS"/>
    <x v="13"/>
    <m/>
    <m/>
    <m/>
    <x v="242"/>
    <s v="MEXICO CROSSINGS THROUGH PHARR, TX"/>
    <n v="310000"/>
    <s v="Truck"/>
    <m/>
    <m/>
    <n v="2023"/>
    <m/>
    <s v="Import"/>
    <m/>
  </r>
  <r>
    <s v="WATERMELONS, SEEDLESS"/>
    <x v="13"/>
    <m/>
    <m/>
    <m/>
    <x v="242"/>
    <s v="MEXICO CROSSINGS THROUGH OTAY MESA"/>
    <n v="70000"/>
    <s v="Truck"/>
    <m/>
    <m/>
    <n v="2023"/>
    <m/>
    <s v="Import"/>
    <m/>
  </r>
  <r>
    <s v="WATERMELONS, SEEDLESS"/>
    <x v="13"/>
    <m/>
    <m/>
    <m/>
    <x v="242"/>
    <s v="MEXICO CROSSINGS THRU NOGALES"/>
    <n v="7300000"/>
    <s v="Truck"/>
    <m/>
    <m/>
    <n v="2023"/>
    <m/>
    <s v="Import"/>
    <m/>
  </r>
  <r>
    <s v="WATERMELONS, SEEDLESS"/>
    <x v="13"/>
    <m/>
    <m/>
    <m/>
    <x v="242"/>
    <s v="MEXICO CROSSINGS THROUGH PROGRESO, TX"/>
    <n v="780000"/>
    <s v="Truck"/>
    <m/>
    <m/>
    <n v="2023"/>
    <m/>
    <s v="Import"/>
    <m/>
  </r>
  <r>
    <s v="WATERMELONS, SEEDLESS"/>
    <x v="13"/>
    <m/>
    <m/>
    <m/>
    <x v="78"/>
    <s v="MEXICO CROSSINGS THROUGH PHARR, TX"/>
    <n v="330000"/>
    <s v="Truck"/>
    <m/>
    <m/>
    <n v="2023"/>
    <m/>
    <s v="Import"/>
    <m/>
  </r>
  <r>
    <s v="WATERMELONS, SEEDLESS"/>
    <x v="13"/>
    <m/>
    <m/>
    <m/>
    <x v="78"/>
    <s v="MEXICO CROSSINGS THROUGH OTAY MESA"/>
    <n v="100000"/>
    <s v="Truck"/>
    <m/>
    <m/>
    <n v="2023"/>
    <m/>
    <s v="Import"/>
    <m/>
  </r>
  <r>
    <s v="WATERMELONS, SEEDLESS"/>
    <x v="13"/>
    <m/>
    <m/>
    <m/>
    <x v="78"/>
    <s v="MEXICO CROSSINGS THRU NOGALES"/>
    <n v="8880000"/>
    <s v="Truck"/>
    <m/>
    <m/>
    <n v="2023"/>
    <m/>
    <s v="Import"/>
    <m/>
  </r>
  <r>
    <s v="WATERMELONS, SEEDLESS"/>
    <x v="13"/>
    <m/>
    <m/>
    <m/>
    <x v="78"/>
    <s v="MEXICO CROSSINGS THROUGH PROGRESO, TX"/>
    <n v="3140000"/>
    <s v="Truck"/>
    <m/>
    <m/>
    <n v="2023"/>
    <m/>
    <s v="Import"/>
    <m/>
  </r>
  <r>
    <s v="WATERMELONS, SEEDLESS"/>
    <x v="13"/>
    <m/>
    <m/>
    <m/>
    <x v="243"/>
    <s v="MEXICO CROSSINGS THROUGH PHARR, TX"/>
    <n v="480000"/>
    <s v="Truck"/>
    <m/>
    <m/>
    <n v="2023"/>
    <m/>
    <s v="Import"/>
    <m/>
  </r>
  <r>
    <s v="WATERMELONS, SEEDLESS"/>
    <x v="13"/>
    <m/>
    <m/>
    <m/>
    <x v="243"/>
    <s v="MEXICO CROSSINGS THROUGH RIO GRANDE CITY"/>
    <n v="650000"/>
    <s v="Truck"/>
    <m/>
    <m/>
    <n v="2023"/>
    <m/>
    <s v="Import"/>
    <m/>
  </r>
  <r>
    <s v="WATERMELONS, SEEDLESS"/>
    <x v="13"/>
    <m/>
    <m/>
    <m/>
    <x v="243"/>
    <s v="MEXICO CROSSINGS THROUGH PROGRESO, TX"/>
    <n v="1440000"/>
    <s v="Truck"/>
    <m/>
    <m/>
    <n v="2023"/>
    <m/>
    <s v="Import"/>
    <m/>
  </r>
  <r>
    <s v="WATERMELONS, SEEDLESS"/>
    <x v="13"/>
    <m/>
    <m/>
    <m/>
    <x v="243"/>
    <s v="MEXICO CROSSINGS THRU NOGALES"/>
    <n v="5840000"/>
    <s v="Truck"/>
    <m/>
    <m/>
    <n v="2023"/>
    <m/>
    <s v="Import"/>
    <m/>
  </r>
  <r>
    <s v="WATERMELONS, SEEDLESS"/>
    <x v="13"/>
    <m/>
    <m/>
    <m/>
    <x v="244"/>
    <s v="MEXICO CROSSINGS THROUGH PROGRESO, TX"/>
    <n v="350000"/>
    <s v="Truck"/>
    <m/>
    <m/>
    <n v="2023"/>
    <m/>
    <s v="Import"/>
    <s v="added for 11/16/2023 on 11/18/2023"/>
  </r>
  <r>
    <s v="WATERMELONS, SEEDLESS"/>
    <x v="13"/>
    <m/>
    <m/>
    <m/>
    <x v="244"/>
    <s v="MEXICO CROSSINGS THROUGH OTAY MESA"/>
    <n v="120000"/>
    <s v="Truck"/>
    <m/>
    <m/>
    <n v="2023"/>
    <m/>
    <s v="Import"/>
    <s v="added for 11/16/2023 on 11/18/2023"/>
  </r>
  <r>
    <s v="WATERMELONS, SEEDLESS"/>
    <x v="13"/>
    <m/>
    <m/>
    <m/>
    <x v="244"/>
    <s v="MEXICO CROSSINGS THROUGH PHARR, TX"/>
    <n v="290000"/>
    <s v="Truck"/>
    <m/>
    <m/>
    <n v="2023"/>
    <m/>
    <s v="Import"/>
    <s v="added for 11/16/2023 on 11/18/2023"/>
  </r>
  <r>
    <s v="WATERMELONS, SEEDLESS"/>
    <x v="13"/>
    <m/>
    <m/>
    <m/>
    <x v="244"/>
    <s v="MEXICO CROSSINGS THRU NOGALES"/>
    <n v="8420000"/>
    <s v="Truck"/>
    <m/>
    <m/>
    <n v="2023"/>
    <m/>
    <s v="Import"/>
    <s v="added for 11/16/2023 on 11/18/2023"/>
  </r>
  <r>
    <s v="WATERMELONS, SEEDLESS"/>
    <x v="13"/>
    <m/>
    <m/>
    <m/>
    <x v="245"/>
    <s v="MEXICO CROSSINGS THROUGH PHARR, TX"/>
    <n v="530000"/>
    <s v="Truck"/>
    <m/>
    <m/>
    <n v="2023"/>
    <m/>
    <s v="Import"/>
    <m/>
  </r>
  <r>
    <s v="WATERMELONS, SEEDLESS"/>
    <x v="13"/>
    <m/>
    <m/>
    <m/>
    <x v="245"/>
    <s v="MEXICO CROSSINGS THROUGH OTAY MESA"/>
    <n v="50000"/>
    <s v="Truck"/>
    <m/>
    <m/>
    <n v="2023"/>
    <m/>
    <s v="Import"/>
    <m/>
  </r>
  <r>
    <s v="WATERMELONS, SEEDLESS"/>
    <x v="13"/>
    <m/>
    <m/>
    <m/>
    <x v="245"/>
    <s v="MEXICO CROSSINGS THROUGH PROGRESO, TX"/>
    <n v="80000"/>
    <s v="Truck"/>
    <m/>
    <m/>
    <n v="2023"/>
    <m/>
    <s v="Import"/>
    <m/>
  </r>
  <r>
    <s v="WATERMELONS, SEEDLESS"/>
    <x v="13"/>
    <m/>
    <m/>
    <m/>
    <x v="245"/>
    <s v="MEXICO CROSSINGS THRU NOGALES"/>
    <n v="4530000"/>
    <s v="Truck"/>
    <m/>
    <m/>
    <n v="2023"/>
    <m/>
    <s v="Import"/>
    <m/>
  </r>
  <r>
    <s v="WATERMELONS, SEEDLESS"/>
    <x v="13"/>
    <m/>
    <m/>
    <m/>
    <x v="246"/>
    <s v="MEXICO CROSSINGS THROUGH PROGRESO, TX"/>
    <n v="240000"/>
    <s v="Truck"/>
    <m/>
    <m/>
    <n v="2023"/>
    <m/>
    <s v="Import"/>
    <m/>
  </r>
  <r>
    <s v="WATERMELONS, SEEDLESS"/>
    <x v="13"/>
    <m/>
    <m/>
    <m/>
    <x v="246"/>
    <s v="MEXICO CROSSINGS THROUGH PHARR, TX"/>
    <n v="380000"/>
    <s v="Truck"/>
    <m/>
    <m/>
    <n v="2023"/>
    <m/>
    <s v="Import"/>
    <m/>
  </r>
  <r>
    <s v="WATERMELONS, SEEDLESS"/>
    <x v="13"/>
    <m/>
    <m/>
    <m/>
    <x v="246"/>
    <s v="MEXICO CROSSINGS THRU NOGALES"/>
    <n v="5380000"/>
    <s v="Truck"/>
    <m/>
    <m/>
    <n v="2023"/>
    <m/>
    <s v="Import"/>
    <m/>
  </r>
  <r>
    <s v="WATERMELONS, SEEDLESS"/>
    <x v="13"/>
    <m/>
    <m/>
    <m/>
    <x v="246"/>
    <s v="MEXICO CROSSINGS THROUGH OTAY MESA"/>
    <n v="40000"/>
    <s v="Truck"/>
    <m/>
    <m/>
    <n v="2023"/>
    <m/>
    <s v="Import"/>
    <m/>
  </r>
  <r>
    <s v="WATERMELONS, SEEDLESS"/>
    <x v="13"/>
    <m/>
    <m/>
    <m/>
    <x v="246"/>
    <s v="MEXICO CROSSINGS THROUGH RIO GRANDE CITY"/>
    <n v="440000"/>
    <s v="Truck"/>
    <m/>
    <m/>
    <n v="2023"/>
    <m/>
    <s v="Import"/>
    <m/>
  </r>
  <r>
    <s v="WATERMELONS, SEEDLESS"/>
    <x v="13"/>
    <m/>
    <m/>
    <m/>
    <x v="79"/>
    <s v="MEXICO CROSSINGS THROUGH PROGRESO, TX"/>
    <n v="200000"/>
    <s v="Truck"/>
    <m/>
    <m/>
    <n v="2023"/>
    <m/>
    <s v="Import"/>
    <m/>
  </r>
  <r>
    <s v="WATERMELONS, SEEDLESS"/>
    <x v="13"/>
    <m/>
    <m/>
    <m/>
    <x v="79"/>
    <s v="MEXICO CROSSINGS THROUGH EL PASO, TX"/>
    <n v="10000"/>
    <s v="Truck"/>
    <m/>
    <m/>
    <n v="2023"/>
    <m/>
    <s v="Import"/>
    <m/>
  </r>
  <r>
    <s v="WATERMELONS, SEEDLESS"/>
    <x v="13"/>
    <m/>
    <m/>
    <m/>
    <x v="79"/>
    <s v="MEXICO CROSSINGS THROUGH RIO GRANDE CITY"/>
    <n v="180000"/>
    <s v="Truck"/>
    <m/>
    <m/>
    <n v="2023"/>
    <m/>
    <s v="Import"/>
    <m/>
  </r>
  <r>
    <s v="WATERMELONS, SEEDLESS"/>
    <x v="13"/>
    <m/>
    <m/>
    <m/>
    <x v="79"/>
    <s v="MEXICO CROSSINGS THROUGH PHARR, TX"/>
    <n v="50000"/>
    <s v="Truck"/>
    <m/>
    <m/>
    <n v="2023"/>
    <m/>
    <s v="Import"/>
    <m/>
  </r>
  <r>
    <s v="WATERMELONS, SEEDLESS"/>
    <x v="13"/>
    <m/>
    <m/>
    <m/>
    <x v="79"/>
    <s v="MEXICO CROSSINGS THROUGH OTAY MESA"/>
    <n v="70000"/>
    <s v="Truck"/>
    <m/>
    <m/>
    <n v="2023"/>
    <m/>
    <s v="Import"/>
    <m/>
  </r>
  <r>
    <s v="WATERMELONS, SEEDLESS"/>
    <x v="13"/>
    <m/>
    <m/>
    <m/>
    <x v="79"/>
    <s v="MEXICO CROSSINGS THRU NOGALES"/>
    <n v="4080000"/>
    <s v="Truck"/>
    <m/>
    <m/>
    <n v="2023"/>
    <m/>
    <s v="Import"/>
    <m/>
  </r>
  <r>
    <s v="WATERMELONS, SEEDLESS"/>
    <x v="13"/>
    <m/>
    <m/>
    <m/>
    <x v="247"/>
    <s v="MEXICO CROSSINGS THROUGH PHARR, TX"/>
    <n v="380000"/>
    <s v="Truck"/>
    <m/>
    <m/>
    <n v="2023"/>
    <m/>
    <s v="Import"/>
    <m/>
  </r>
  <r>
    <s v="WATERMELONS, SEEDLESS"/>
    <x v="13"/>
    <m/>
    <m/>
    <m/>
    <x v="247"/>
    <s v="MEXICO CROSSINGS THROUGH PROGRESO, TX"/>
    <n v="790000"/>
    <s v="Truck"/>
    <m/>
    <m/>
    <n v="2023"/>
    <m/>
    <s v="Import"/>
    <m/>
  </r>
  <r>
    <s v="WATERMELONS, SEEDLESS"/>
    <x v="13"/>
    <m/>
    <m/>
    <m/>
    <x v="247"/>
    <s v="MEXICO CROSSINGS THROUGH OTAY MESA"/>
    <n v="100000"/>
    <s v="Truck"/>
    <m/>
    <m/>
    <n v="2023"/>
    <m/>
    <s v="Import"/>
    <m/>
  </r>
  <r>
    <s v="WATERMELONS, SEEDLESS"/>
    <x v="13"/>
    <m/>
    <m/>
    <m/>
    <x v="247"/>
    <s v="MEXICO CROSSINGS THRU NOGALES"/>
    <n v="8770000"/>
    <s v="Truck"/>
    <m/>
    <m/>
    <n v="2023"/>
    <m/>
    <s v="Import"/>
    <m/>
  </r>
  <r>
    <s v="WATERMELONS, SEEDLESS"/>
    <x v="13"/>
    <m/>
    <m/>
    <m/>
    <x v="247"/>
    <s v="MEXICO CROSSINGS THROUGH RIO GRANDE CITY"/>
    <n v="770000"/>
    <s v="Truck"/>
    <m/>
    <m/>
    <n v="2023"/>
    <m/>
    <s v="Import"/>
    <m/>
  </r>
  <r>
    <s v="WATERMELONS, SEEDLESS"/>
    <x v="13"/>
    <m/>
    <m/>
    <m/>
    <x v="301"/>
    <s v="MEXICO CROSSINGS THRU NOGALES"/>
    <n v="3140000"/>
    <s v="Truck"/>
    <m/>
    <m/>
    <n v="2023"/>
    <m/>
    <s v="Import"/>
    <m/>
  </r>
  <r>
    <s v="WATERMELONS, SEEDLESS"/>
    <x v="13"/>
    <m/>
    <m/>
    <m/>
    <x v="301"/>
    <s v="MEXICO CROSSINGS THROUGH PROGRESO, TX"/>
    <n v="230000"/>
    <s v="Truck"/>
    <m/>
    <m/>
    <n v="2023"/>
    <m/>
    <s v="Import"/>
    <m/>
  </r>
  <r>
    <s v="WATERMELONS, SEEDLESS"/>
    <x v="13"/>
    <m/>
    <m/>
    <m/>
    <x v="301"/>
    <s v="MEXICO CROSSINGS THROUGH PHARR, TX"/>
    <n v="310000"/>
    <s v="Truck"/>
    <m/>
    <m/>
    <n v="2023"/>
    <m/>
    <s v="Import"/>
    <m/>
  </r>
  <r>
    <s v="WATERMELONS, SEEDLESS"/>
    <x v="13"/>
    <m/>
    <m/>
    <m/>
    <x v="301"/>
    <s v="MEXICO CROSSINGS THROUGH OTAY MESA"/>
    <n v="30000"/>
    <s v="Truck"/>
    <m/>
    <m/>
    <n v="2023"/>
    <m/>
    <s v="Import"/>
    <m/>
  </r>
  <r>
    <s v="WATERMELONS, SEEDLESS"/>
    <x v="13"/>
    <m/>
    <m/>
    <m/>
    <x v="248"/>
    <s v="MEXICO CROSSINGS THRU NOGALES"/>
    <n v="1930000"/>
    <s v="Truck"/>
    <m/>
    <m/>
    <n v="2023"/>
    <m/>
    <s v="Import"/>
    <m/>
  </r>
  <r>
    <s v="WATERMELONS, SEEDLESS"/>
    <x v="13"/>
    <m/>
    <m/>
    <m/>
    <x v="248"/>
    <s v="MEXICO CROSSINGS THROUGH OTAY MESA"/>
    <n v="150000"/>
    <s v="Truck"/>
    <m/>
    <m/>
    <n v="2023"/>
    <m/>
    <s v="Import"/>
    <m/>
  </r>
  <r>
    <s v="WATERMELONS, SEEDLESS"/>
    <x v="13"/>
    <m/>
    <m/>
    <m/>
    <x v="248"/>
    <s v="MEXICO CROSSINGS THROUGH RIO GRANDE CITY"/>
    <n v="120000"/>
    <s v="Truck"/>
    <m/>
    <m/>
    <n v="2023"/>
    <m/>
    <s v="Import"/>
    <m/>
  </r>
  <r>
    <s v="WATERMELONS, SEEDLESS"/>
    <x v="13"/>
    <m/>
    <m/>
    <m/>
    <x v="248"/>
    <s v="MEXICO CROSSINGS THROUGH PHARR, TX"/>
    <n v="220000"/>
    <s v="Truck"/>
    <m/>
    <m/>
    <n v="2023"/>
    <m/>
    <s v="Import"/>
    <m/>
  </r>
  <r>
    <s v="WATERMELONS, SEEDLESS"/>
    <x v="13"/>
    <m/>
    <m/>
    <m/>
    <x v="248"/>
    <s v="MEXICO CROSSINGS THROUGH PROGRESO, TX"/>
    <n v="540000"/>
    <s v="Truck"/>
    <m/>
    <m/>
    <n v="2023"/>
    <m/>
    <s v="Import"/>
    <m/>
  </r>
  <r>
    <s v="WATERMELONS, SEEDLESS"/>
    <x v="13"/>
    <m/>
    <m/>
    <m/>
    <x v="80"/>
    <s v="MEXICO CROSSINGS THROUGH PROGRESO, TX"/>
    <n v="860000"/>
    <s v="Truck"/>
    <m/>
    <m/>
    <n v="2023"/>
    <m/>
    <s v="Import"/>
    <m/>
  </r>
  <r>
    <s v="WATERMELONS, SEEDLESS"/>
    <x v="13"/>
    <m/>
    <m/>
    <m/>
    <x v="80"/>
    <s v="MEXICO CROSSINGS THROUGH RIO GRANDE CITY"/>
    <n v="270000"/>
    <s v="Truck"/>
    <m/>
    <m/>
    <n v="2023"/>
    <m/>
    <s v="Import"/>
    <m/>
  </r>
  <r>
    <s v="WATERMELONS, SEEDLESS"/>
    <x v="13"/>
    <m/>
    <m/>
    <m/>
    <x v="80"/>
    <s v="MEXICO CROSSINGS THROUGH OTAY MESA"/>
    <n v="140000"/>
    <s v="Truck"/>
    <m/>
    <m/>
    <n v="2023"/>
    <m/>
    <s v="Import"/>
    <m/>
  </r>
  <r>
    <s v="WATERMELONS, SEEDLESS"/>
    <x v="13"/>
    <m/>
    <m/>
    <m/>
    <x v="80"/>
    <s v="MEXICO CROSSINGS THROUGH PHARR, TX"/>
    <n v="230000"/>
    <s v="Truck"/>
    <m/>
    <m/>
    <n v="2023"/>
    <m/>
    <s v="Import"/>
    <m/>
  </r>
  <r>
    <s v="WATERMELONS, SEEDLESS"/>
    <x v="13"/>
    <m/>
    <m/>
    <m/>
    <x v="80"/>
    <s v="MEXICO CROSSINGS THRU NOGALES"/>
    <n v="3520000"/>
    <s v="Truck"/>
    <m/>
    <m/>
    <n v="2023"/>
    <m/>
    <s v="Import"/>
    <m/>
  </r>
  <r>
    <s v="WATERMELONS, SEEDLESS"/>
    <x v="13"/>
    <m/>
    <m/>
    <m/>
    <x v="249"/>
    <s v="MEXICO CROSSINGS THROUGH OTAY MESA"/>
    <n v="170000"/>
    <s v="Truck"/>
    <m/>
    <m/>
    <n v="2023"/>
    <m/>
    <s v="Import"/>
    <m/>
  </r>
  <r>
    <s v="WATERMELONS, SEEDLESS"/>
    <x v="13"/>
    <m/>
    <m/>
    <m/>
    <x v="249"/>
    <s v="MEXICO CROSSINGS THROUGH PROGRESO, TX"/>
    <n v="830000"/>
    <s v="Truck"/>
    <m/>
    <m/>
    <n v="2023"/>
    <m/>
    <s v="Import"/>
    <m/>
  </r>
  <r>
    <s v="WATERMELONS, SEEDLESS"/>
    <x v="13"/>
    <m/>
    <m/>
    <m/>
    <x v="249"/>
    <s v="MEXICO CROSSINGS THROUGH PHARR, TX"/>
    <n v="90000"/>
    <s v="Truck"/>
    <m/>
    <m/>
    <n v="2023"/>
    <m/>
    <s v="Import"/>
    <m/>
  </r>
  <r>
    <s v="WATERMELONS, SEEDLESS"/>
    <x v="13"/>
    <m/>
    <m/>
    <m/>
    <x v="249"/>
    <s v="MEXICO CROSSINGS THRU NOGALES"/>
    <n v="1800000"/>
    <s v="Truck"/>
    <m/>
    <m/>
    <n v="2023"/>
    <m/>
    <s v="Import"/>
    <m/>
  </r>
  <r>
    <s v="WATERMELONS, SEEDLESS"/>
    <x v="13"/>
    <m/>
    <m/>
    <m/>
    <x v="249"/>
    <s v="MEXICO CROSSINGS THROUGH RIO GRANDE CITY"/>
    <n v="1490000"/>
    <s v="Truck"/>
    <m/>
    <m/>
    <n v="2023"/>
    <m/>
    <s v="Import"/>
    <m/>
  </r>
  <r>
    <s v="WATERMELONS, SEEDLESS"/>
    <x v="13"/>
    <m/>
    <m/>
    <m/>
    <x v="81"/>
    <s v="MEXICO CROSSINGS THROUGH OTAY MESA"/>
    <n v="150000"/>
    <s v="Truck"/>
    <m/>
    <m/>
    <n v="2023"/>
    <m/>
    <s v="Import"/>
    <m/>
  </r>
  <r>
    <s v="WATERMELONS, SEEDLESS"/>
    <x v="13"/>
    <m/>
    <m/>
    <m/>
    <x v="81"/>
    <s v="MEXICO CROSSINGS THROUGH PHARR, TX"/>
    <n v="140000"/>
    <s v="Truck"/>
    <m/>
    <m/>
    <n v="2023"/>
    <m/>
    <s v="Import"/>
    <m/>
  </r>
  <r>
    <s v="WATERMELONS, SEEDLESS"/>
    <x v="13"/>
    <m/>
    <m/>
    <m/>
    <x v="81"/>
    <s v="MEXICO CROSSINGS THROUGH PROGRESO, TX"/>
    <n v="870000"/>
    <s v="Truck"/>
    <m/>
    <m/>
    <n v="2023"/>
    <m/>
    <s v="Import"/>
    <m/>
  </r>
  <r>
    <s v="WATERMELONS, SEEDLESS"/>
    <x v="13"/>
    <m/>
    <m/>
    <m/>
    <x v="81"/>
    <s v="MEXICO CROSSINGS THRU NOGALES"/>
    <n v="3740000"/>
    <s v="Truck"/>
    <m/>
    <m/>
    <n v="2023"/>
    <m/>
    <s v="Import"/>
    <m/>
  </r>
  <r>
    <s v="WATERMELONS, SEEDLESS"/>
    <x v="13"/>
    <m/>
    <m/>
    <m/>
    <x v="250"/>
    <s v="MEXICO CROSSINGS THRU NOGALES"/>
    <n v="1610000"/>
    <s v="Truck"/>
    <m/>
    <m/>
    <n v="2023"/>
    <m/>
    <s v="Import"/>
    <m/>
  </r>
  <r>
    <s v="WATERMELONS, SEEDLESS"/>
    <x v="13"/>
    <m/>
    <m/>
    <m/>
    <x v="250"/>
    <s v="MEXICO CROSSINGS THROUGH PHARR, TX"/>
    <n v="180000"/>
    <s v="Truck"/>
    <m/>
    <m/>
    <n v="2023"/>
    <m/>
    <s v="Import"/>
    <m/>
  </r>
  <r>
    <s v="WATERMELONS, SEEDLESS"/>
    <x v="13"/>
    <m/>
    <m/>
    <m/>
    <x v="250"/>
    <s v="MEXICO CROSSINGS THROUGH OTAY MESA"/>
    <n v="300000"/>
    <s v="Truck"/>
    <m/>
    <m/>
    <n v="2023"/>
    <m/>
    <s v="Import"/>
    <m/>
  </r>
  <r>
    <s v="WATERMELONS, SEEDLESS"/>
    <x v="13"/>
    <m/>
    <m/>
    <m/>
    <x v="250"/>
    <s v="MEXICO CROSSINGS THROUGH PROGRESO, TX"/>
    <n v="660000"/>
    <s v="Truck"/>
    <m/>
    <m/>
    <n v="2023"/>
    <m/>
    <s v="Import"/>
    <m/>
  </r>
  <r>
    <s v="WATERMELONS, SEEDLESS"/>
    <x v="13"/>
    <m/>
    <m/>
    <m/>
    <x v="82"/>
    <s v="MEXICO CROSSINGS THROUGH OTAY MESA"/>
    <n v="310000"/>
    <s v="Truck"/>
    <m/>
    <m/>
    <n v="2023"/>
    <m/>
    <s v="Import"/>
    <m/>
  </r>
  <r>
    <s v="WATERMELONS, SEEDLESS"/>
    <x v="13"/>
    <m/>
    <m/>
    <m/>
    <x v="82"/>
    <s v="MEXICO CROSSINGS THROUGH PHARR, TX"/>
    <n v="350000"/>
    <s v="Truck"/>
    <m/>
    <m/>
    <n v="2023"/>
    <m/>
    <s v="Import"/>
    <m/>
  </r>
  <r>
    <s v="WATERMELONS, SEEDLESS"/>
    <x v="13"/>
    <m/>
    <m/>
    <m/>
    <x v="82"/>
    <s v="MEXICO CROSSINGS THROUGH RIO GRANDE CITY"/>
    <n v="1260000"/>
    <s v="Truck"/>
    <m/>
    <m/>
    <n v="2023"/>
    <m/>
    <s v="Import"/>
    <m/>
  </r>
  <r>
    <s v="WATERMELONS, SEEDLESS"/>
    <x v="13"/>
    <m/>
    <m/>
    <m/>
    <x v="82"/>
    <s v="MEXICO CROSSINGS THRU NOGALES"/>
    <n v="3590000"/>
    <s v="Truck"/>
    <m/>
    <m/>
    <n v="2023"/>
    <m/>
    <s v="Import"/>
    <m/>
  </r>
  <r>
    <s v="WATERMELONS, SEEDLESS"/>
    <x v="13"/>
    <m/>
    <m/>
    <m/>
    <x v="82"/>
    <s v="MEXICO CROSSINGS THROUGH PROGRESO, TX"/>
    <n v="380000"/>
    <s v="Truck"/>
    <m/>
    <m/>
    <n v="2023"/>
    <m/>
    <s v="Import"/>
    <m/>
  </r>
  <r>
    <s v="WATERMELONS, SEEDLESS"/>
    <x v="13"/>
    <m/>
    <m/>
    <m/>
    <x v="251"/>
    <s v="MEXICO CROSSINGS THROUGH PROGRESO, TX"/>
    <n v="480000"/>
    <s v="Truck"/>
    <m/>
    <m/>
    <n v="2023"/>
    <m/>
    <s v="Import"/>
    <m/>
  </r>
  <r>
    <s v="WATERMELONS, SEEDLESS"/>
    <x v="13"/>
    <m/>
    <m/>
    <m/>
    <x v="251"/>
    <s v="MEXICO CROSSINGS THROUGH PHARR, TX"/>
    <n v="140000"/>
    <s v="Truck"/>
    <m/>
    <m/>
    <n v="2023"/>
    <m/>
    <s v="Import"/>
    <m/>
  </r>
  <r>
    <s v="WATERMELONS, SEEDLESS"/>
    <x v="13"/>
    <m/>
    <m/>
    <m/>
    <x v="251"/>
    <s v="MEXICO CROSSINGS THROUGH OTAY MESA"/>
    <n v="80000"/>
    <s v="Truck"/>
    <m/>
    <m/>
    <n v="2023"/>
    <m/>
    <s v="Import"/>
    <m/>
  </r>
  <r>
    <s v="WATERMELONS, SEEDLESS"/>
    <x v="13"/>
    <m/>
    <m/>
    <m/>
    <x v="251"/>
    <s v="MEXICO CROSSINGS THRU NOGALES"/>
    <n v="1560000"/>
    <s v="Truck"/>
    <m/>
    <m/>
    <n v="2023"/>
    <m/>
    <s v="Import"/>
    <m/>
  </r>
  <r>
    <s v="WATERMELONS, SEEDLESS"/>
    <x v="13"/>
    <m/>
    <m/>
    <m/>
    <x v="302"/>
    <s v="MEXICO CROSSINGS THROUGH PHARR, TX"/>
    <n v="560000"/>
    <s v="Truck"/>
    <m/>
    <m/>
    <n v="2023"/>
    <m/>
    <s v="Import"/>
    <m/>
  </r>
  <r>
    <s v="WATERMELONS, SEEDLESS"/>
    <x v="13"/>
    <m/>
    <m/>
    <m/>
    <x v="302"/>
    <s v="MEXICO CROSSINGS THRU NOGALES"/>
    <n v="3970000"/>
    <s v="Truck"/>
    <m/>
    <m/>
    <n v="2023"/>
    <m/>
    <s v="Import"/>
    <m/>
  </r>
  <r>
    <s v="WATERMELONS, SEEDLESS"/>
    <x v="13"/>
    <m/>
    <m/>
    <m/>
    <x v="302"/>
    <s v="MEXICO CROSSINGS THROUGH RIO GRANDE CITY"/>
    <n v="960000"/>
    <s v="Truck"/>
    <m/>
    <m/>
    <n v="2023"/>
    <m/>
    <s v="Import"/>
    <m/>
  </r>
  <r>
    <s v="WATERMELONS, SEEDLESS"/>
    <x v="13"/>
    <m/>
    <m/>
    <m/>
    <x v="302"/>
    <s v="MEXICO CROSSINGS THROUGH PROGRESO, TX"/>
    <n v="930000"/>
    <s v="Truck"/>
    <m/>
    <m/>
    <n v="2023"/>
    <m/>
    <s v="Import"/>
    <m/>
  </r>
  <r>
    <s v="WATERMELONS, SEEDLESS"/>
    <x v="13"/>
    <m/>
    <m/>
    <m/>
    <x v="302"/>
    <s v="MEXICO CROSSINGS THROUGH OTAY MESA"/>
    <n v="40000"/>
    <s v="Truck"/>
    <m/>
    <m/>
    <n v="2023"/>
    <m/>
    <s v="Import"/>
    <m/>
  </r>
  <r>
    <s v="WATERMELONS, SEEDLESS"/>
    <x v="13"/>
    <m/>
    <m/>
    <m/>
    <x v="303"/>
    <s v="MEXICO CROSSINGS THRU NOGALES"/>
    <n v="1840000"/>
    <s v="Truck"/>
    <m/>
    <m/>
    <n v="2023"/>
    <m/>
    <s v="Import"/>
    <m/>
  </r>
  <r>
    <s v="WATERMELONS, SEEDLESS"/>
    <x v="13"/>
    <m/>
    <m/>
    <m/>
    <x v="303"/>
    <s v="MEXICO CROSSINGS THROUGH PHARR, TX"/>
    <n v="330000"/>
    <s v="Truck"/>
    <m/>
    <m/>
    <n v="2023"/>
    <m/>
    <s v="Import"/>
    <m/>
  </r>
  <r>
    <s v="WATERMELONS, SEEDLESS"/>
    <x v="13"/>
    <m/>
    <m/>
    <m/>
    <x v="303"/>
    <s v="MEXICO CROSSINGS THROUGH PROGRESO, TX"/>
    <n v="890000"/>
    <s v="Truck"/>
    <m/>
    <m/>
    <n v="2023"/>
    <m/>
    <s v="Import"/>
    <m/>
  </r>
  <r>
    <s v="WATERMELONS, SEEDLESS"/>
    <x v="13"/>
    <m/>
    <m/>
    <m/>
    <x v="303"/>
    <s v="MEXICO CROSSINGS THROUGH OTAY MESA"/>
    <n v="50000"/>
    <s v="Truck"/>
    <m/>
    <m/>
    <n v="2023"/>
    <m/>
    <s v="Import"/>
    <m/>
  </r>
  <r>
    <s v="WATERMELONS, SEEDLESS"/>
    <x v="13"/>
    <m/>
    <m/>
    <m/>
    <x v="252"/>
    <s v="MEXICO CROSSINGS THRU NOGALES"/>
    <n v="2010000"/>
    <s v="Truck"/>
    <m/>
    <m/>
    <n v="2023"/>
    <m/>
    <s v="Import"/>
    <m/>
  </r>
  <r>
    <s v="WATERMELONS, SEEDLESS"/>
    <x v="13"/>
    <m/>
    <m/>
    <m/>
    <x v="252"/>
    <s v="MEXICO CROSSINGS THROUGH PHARR, TX"/>
    <n v="190000"/>
    <s v="Truck"/>
    <m/>
    <m/>
    <n v="2023"/>
    <m/>
    <s v="Import"/>
    <m/>
  </r>
  <r>
    <s v="WATERMELONS, SEEDLESS"/>
    <x v="13"/>
    <m/>
    <m/>
    <m/>
    <x v="252"/>
    <s v="MEXICO CROSSINGS THROUGH PROGRESO, TX"/>
    <n v="180000"/>
    <s v="Truck"/>
    <m/>
    <m/>
    <n v="2023"/>
    <m/>
    <s v="Import"/>
    <m/>
  </r>
  <r>
    <s v="WATERMELONS, SEEDLESS"/>
    <x v="13"/>
    <m/>
    <m/>
    <m/>
    <x v="252"/>
    <s v="MEXICO CROSSINGS THROUGH OTAY MESA"/>
    <n v="150000"/>
    <s v="Truck"/>
    <m/>
    <m/>
    <n v="2023"/>
    <m/>
    <s v="Import"/>
    <m/>
  </r>
  <r>
    <s v="WATERMELONS, SEEDLESS"/>
    <x v="13"/>
    <m/>
    <m/>
    <m/>
    <x v="83"/>
    <s v="MEXICO CROSSINGS THRU NOGALES"/>
    <n v="1680000"/>
    <s v="Truck"/>
    <m/>
    <m/>
    <n v="2023"/>
    <m/>
    <s v="Import"/>
    <m/>
  </r>
  <r>
    <s v="WATERMELONS, SEEDLESS"/>
    <x v="13"/>
    <m/>
    <m/>
    <m/>
    <x v="83"/>
    <s v="MEXICO CROSSINGS THROUGH PROGRESO, TX"/>
    <n v="420000"/>
    <s v="Truck"/>
    <m/>
    <m/>
    <n v="2023"/>
    <m/>
    <s v="Import"/>
    <m/>
  </r>
  <r>
    <s v="WATERMELONS, SEEDLESS"/>
    <x v="13"/>
    <m/>
    <m/>
    <m/>
    <x v="83"/>
    <s v="MEXICO CROSSINGS THROUGH RIO GRANDE CITY"/>
    <n v="820000"/>
    <s v="Truck"/>
    <m/>
    <m/>
    <n v="2023"/>
    <m/>
    <s v="Import"/>
    <m/>
  </r>
  <r>
    <s v="WATERMELONS, SEEDLESS"/>
    <x v="13"/>
    <m/>
    <m/>
    <m/>
    <x v="83"/>
    <s v="MEXICO CROSSINGS THROUGH PHARR, TX"/>
    <n v="120000"/>
    <s v="Truck"/>
    <m/>
    <m/>
    <n v="2023"/>
    <m/>
    <s v="Import"/>
    <m/>
  </r>
  <r>
    <s v="WATERMELONS, SEEDLESS"/>
    <x v="13"/>
    <m/>
    <m/>
    <m/>
    <x v="83"/>
    <s v="MEXICO CROSSINGS THROUGH OTAY MESA"/>
    <n v="230000"/>
    <s v="Truck"/>
    <m/>
    <m/>
    <n v="2023"/>
    <m/>
    <s v="Import"/>
    <m/>
  </r>
  <r>
    <s v="WATERMELONS, SEEDLESS"/>
    <x v="13"/>
    <m/>
    <m/>
    <m/>
    <x v="253"/>
    <s v="MEXICO CROSSINGS THROUGH RIO GRANDE CITY"/>
    <n v="180000"/>
    <s v="Truck"/>
    <m/>
    <m/>
    <n v="2023"/>
    <m/>
    <s v="Import"/>
    <m/>
  </r>
  <r>
    <s v="WATERMELONS, SEEDLESS"/>
    <x v="13"/>
    <m/>
    <m/>
    <m/>
    <x v="253"/>
    <s v="MEXICO CROSSINGS THROUGH PROGRESO, TX"/>
    <n v="2480000"/>
    <s v="Truck"/>
    <m/>
    <m/>
    <n v="2023"/>
    <m/>
    <s v="Import"/>
    <m/>
  </r>
  <r>
    <s v="WATERMELONS, SEEDLESS"/>
    <x v="13"/>
    <m/>
    <m/>
    <m/>
    <x v="253"/>
    <s v="MEXICO CROSSINGS THRU NOGALES"/>
    <n v="1820000"/>
    <s v="Truck"/>
    <m/>
    <m/>
    <n v="2023"/>
    <m/>
    <s v="Import"/>
    <m/>
  </r>
  <r>
    <s v="WATERMELONS, SEEDLESS"/>
    <x v="13"/>
    <m/>
    <m/>
    <m/>
    <x v="253"/>
    <s v="MEXICO CROSSINGS THROUGH OTAY MESA"/>
    <n v="110000"/>
    <s v="Truck"/>
    <m/>
    <m/>
    <n v="2023"/>
    <m/>
    <s v="Import"/>
    <m/>
  </r>
  <r>
    <s v="WATERMELONS, SEEDLESS"/>
    <x v="13"/>
    <m/>
    <m/>
    <m/>
    <x v="254"/>
    <s v="MEXICO CROSSINGS THROUGH OTAY MESA"/>
    <n v="140000"/>
    <s v="Truck"/>
    <m/>
    <m/>
    <n v="2023"/>
    <m/>
    <s v="Import"/>
    <m/>
  </r>
  <r>
    <s v="WATERMELONS, SEEDLESS"/>
    <x v="13"/>
    <m/>
    <m/>
    <m/>
    <x v="254"/>
    <s v="MEXICO CROSSINGS THROUGH PROGRESO, TX"/>
    <n v="3240000"/>
    <s v="Truck"/>
    <m/>
    <m/>
    <n v="2023"/>
    <m/>
    <s v="Import"/>
    <m/>
  </r>
  <r>
    <s v="WATERMELONS, SEEDLESS"/>
    <x v="13"/>
    <m/>
    <m/>
    <m/>
    <x v="254"/>
    <s v="MEXICO CROSSINGS THROUGH PHARR, TX"/>
    <n v="60000"/>
    <s v="Truck"/>
    <m/>
    <m/>
    <n v="2023"/>
    <m/>
    <s v="Import"/>
    <m/>
  </r>
  <r>
    <s v="WATERMELONS, SEEDLESS"/>
    <x v="13"/>
    <m/>
    <m/>
    <m/>
    <x v="254"/>
    <s v="MEXICO CROSSINGS THROUGH RIO GRANDE CITY"/>
    <n v="1450000"/>
    <s v="Truck"/>
    <m/>
    <m/>
    <n v="2023"/>
    <m/>
    <s v="Import"/>
    <m/>
  </r>
  <r>
    <s v="WATERMELONS, SEEDLESS"/>
    <x v="13"/>
    <m/>
    <m/>
    <m/>
    <x v="254"/>
    <s v="MEXICO CROSSINGS THRU NOGALES"/>
    <n v="2570000"/>
    <s v="Truck"/>
    <m/>
    <m/>
    <n v="2023"/>
    <m/>
    <s v="Import"/>
    <m/>
  </r>
  <r>
    <s v="WATERMELONS, SEEDLESS"/>
    <x v="13"/>
    <m/>
    <m/>
    <m/>
    <x v="255"/>
    <s v="MEXICO CROSSINGS THROUGH PROGRESO, TX"/>
    <n v="1430000"/>
    <s v="Truck"/>
    <m/>
    <m/>
    <n v="2023"/>
    <m/>
    <s v="Import"/>
    <m/>
  </r>
  <r>
    <s v="WATERMELONS, SEEDLESS"/>
    <x v="13"/>
    <m/>
    <m/>
    <m/>
    <x v="255"/>
    <s v="MEXICO CROSSINGS THROUGH OTAY MESA"/>
    <n v="180000"/>
    <s v="Truck"/>
    <m/>
    <m/>
    <n v="2023"/>
    <m/>
    <s v="Import"/>
    <m/>
  </r>
  <r>
    <s v="WATERMELONS, SEEDLESS"/>
    <x v="13"/>
    <m/>
    <m/>
    <m/>
    <x v="255"/>
    <s v="MEXICO CROSSINGS THRU NOGALES"/>
    <n v="1730000"/>
    <s v="Truck"/>
    <m/>
    <m/>
    <n v="2023"/>
    <m/>
    <s v="Import"/>
    <m/>
  </r>
  <r>
    <s v="WATERMELONS, SEEDLESS"/>
    <x v="13"/>
    <m/>
    <m/>
    <m/>
    <x v="256"/>
    <s v="MEXICO CROSSINGS THROUGH PROGRESO, TX"/>
    <n v="870000"/>
    <s v="Truck"/>
    <m/>
    <m/>
    <n v="2023"/>
    <m/>
    <s v="Import"/>
    <m/>
  </r>
  <r>
    <s v="WATERMELONS, SEEDLESS"/>
    <x v="13"/>
    <m/>
    <m/>
    <m/>
    <x v="256"/>
    <s v="MEXICO CROSSINGS THROUGH OTAY MESA"/>
    <n v="290000"/>
    <s v="Truck"/>
    <m/>
    <m/>
    <n v="2023"/>
    <m/>
    <s v="Import"/>
    <m/>
  </r>
  <r>
    <s v="WATERMELONS, SEEDLESS"/>
    <x v="13"/>
    <m/>
    <m/>
    <m/>
    <x v="256"/>
    <s v="MEXICO CROSSINGS THROUGH PHARR, TX"/>
    <n v="30000"/>
    <s v="Truck"/>
    <m/>
    <m/>
    <n v="2023"/>
    <m/>
    <s v="Import"/>
    <m/>
  </r>
  <r>
    <s v="WATERMELONS, SEEDLESS"/>
    <x v="13"/>
    <m/>
    <m/>
    <m/>
    <x v="256"/>
    <s v="MEXICO CROSSINGS THRU NOGALES"/>
    <n v="1610000"/>
    <s v="Truck"/>
    <m/>
    <m/>
    <n v="2023"/>
    <m/>
    <s v="Import"/>
    <m/>
  </r>
  <r>
    <s v="WATERMELONS, SEEDLESS"/>
    <x v="13"/>
    <m/>
    <m/>
    <s v="RED FLESH MINIATURE"/>
    <x v="319"/>
    <s v="MEXICO CROSSINGS THRU NOGALES"/>
    <n v="60000"/>
    <s v="Truck"/>
    <m/>
    <m/>
    <n v="2022"/>
    <m/>
    <s v="Import"/>
    <m/>
  </r>
  <r>
    <s v="WATERMELONS, SEEDLESS"/>
    <x v="13"/>
    <m/>
    <m/>
    <s v="RED FLESH MINIATURE"/>
    <x v="205"/>
    <s v="MEXICO CROSSINGS THRU NOGALES"/>
    <n v="60000"/>
    <s v="Truck"/>
    <m/>
    <m/>
    <n v="2022"/>
    <m/>
    <s v="Import"/>
    <m/>
  </r>
  <r>
    <s v="WATERMELONS, SEEDLESS"/>
    <x v="13"/>
    <m/>
    <m/>
    <s v="RED FLESH MINIATURE"/>
    <x v="206"/>
    <s v="MEXICO CROSSINGS THRU NOGALES"/>
    <n v="230000"/>
    <s v="Truck"/>
    <m/>
    <m/>
    <n v="2022"/>
    <m/>
    <s v="Import"/>
    <m/>
  </r>
  <r>
    <s v="WATERMELONS, SEEDLESS"/>
    <x v="13"/>
    <m/>
    <m/>
    <s v="RED FLESH MINIATURE"/>
    <x v="61"/>
    <s v="MEXICO CROSSINGS THRU NOGALES"/>
    <n v="60000"/>
    <s v="Truck"/>
    <m/>
    <m/>
    <n v="2022"/>
    <m/>
    <s v="Import"/>
    <m/>
  </r>
  <r>
    <s v="WATERMELONS, SEEDLESS"/>
    <x v="13"/>
    <m/>
    <m/>
    <s v="RED FLESH MINIATURE"/>
    <x v="207"/>
    <s v="MEXICO CROSSINGS THRU NOGALES"/>
    <n v="110000"/>
    <s v="Truck"/>
    <m/>
    <m/>
    <n v="2022"/>
    <m/>
    <s v="Import"/>
    <m/>
  </r>
  <r>
    <s v="WATERMELONS, SEEDLESS"/>
    <x v="13"/>
    <m/>
    <m/>
    <s v="RED FLESH MINIATURE"/>
    <x v="320"/>
    <s v="MEXICO CROSSINGS THRU NOGALES"/>
    <n v="370000"/>
    <s v="Truck"/>
    <m/>
    <m/>
    <n v="2022"/>
    <m/>
    <s v="Import"/>
    <m/>
  </r>
  <r>
    <s v="WATERMELONS, SEEDLESS"/>
    <x v="13"/>
    <m/>
    <m/>
    <s v="RED FLESH MINIATURE"/>
    <x v="289"/>
    <s v="MEXICO CROSSINGS THRU NOGALES"/>
    <n v="310000"/>
    <s v="Truck"/>
    <m/>
    <m/>
    <n v="2022"/>
    <m/>
    <s v="Import"/>
    <m/>
  </r>
  <r>
    <s v="WATERMELONS, SEEDLESS"/>
    <x v="13"/>
    <m/>
    <m/>
    <s v="RED FLESH MINIATURE"/>
    <x v="208"/>
    <s v="MEXICO CROSSINGS THRU NOGALES"/>
    <n v="90000"/>
    <s v="Truck"/>
    <m/>
    <m/>
    <n v="2022"/>
    <m/>
    <s v="Import"/>
    <m/>
  </r>
  <r>
    <s v="WATERMELONS, SEEDLESS"/>
    <x v="13"/>
    <m/>
    <m/>
    <s v="RED FLESH MINIATURE"/>
    <x v="62"/>
    <s v="MEXICO CROSSINGS THRU NOGALES"/>
    <n v="270000"/>
    <s v="Truck"/>
    <m/>
    <m/>
    <n v="2022"/>
    <m/>
    <s v="Import"/>
    <m/>
  </r>
  <r>
    <s v="WATERMELONS, SEEDLESS"/>
    <x v="13"/>
    <m/>
    <m/>
    <s v="RED FLESH MINIATURE"/>
    <x v="290"/>
    <s v="MEXICO CROSSINGS THRU NOGALES"/>
    <n v="260000"/>
    <s v="Truck"/>
    <m/>
    <m/>
    <n v="2022"/>
    <m/>
    <s v="Import"/>
    <m/>
  </r>
  <r>
    <s v="WATERMELONS, SEEDLESS"/>
    <x v="13"/>
    <m/>
    <m/>
    <s v="RED FLESH MINIATURE"/>
    <x v="305"/>
    <s v="MEXICO CROSSINGS THRU NOGALES"/>
    <n v="400000"/>
    <s v="Truck"/>
    <m/>
    <m/>
    <n v="2022"/>
    <m/>
    <s v="Import"/>
    <m/>
  </r>
  <r>
    <s v="WATERMELONS, SEEDLESS"/>
    <x v="13"/>
    <m/>
    <m/>
    <s v="RED FLESH MINIATURE"/>
    <x v="63"/>
    <s v="MEXICO CROSSINGS THRU NOGALES"/>
    <n v="330000"/>
    <s v="Truck"/>
    <m/>
    <m/>
    <n v="2022"/>
    <m/>
    <s v="Import"/>
    <m/>
  </r>
  <r>
    <s v="WATERMELONS, SEEDLESS"/>
    <x v="13"/>
    <m/>
    <m/>
    <s v="RED FLESH MINIATURE"/>
    <x v="292"/>
    <s v="MEXICO CROSSINGS THRU NOGALES"/>
    <n v="550000"/>
    <s v="Truck"/>
    <m/>
    <m/>
    <n v="2022"/>
    <m/>
    <s v="Import"/>
    <m/>
  </r>
  <r>
    <s v="WATERMELONS, SEEDLESS"/>
    <x v="13"/>
    <m/>
    <m/>
    <s v="RED FLESH MINIATURE"/>
    <x v="293"/>
    <s v="MEXICO CROSSINGS THRU NOGALES"/>
    <n v="250000"/>
    <s v="Truck"/>
    <m/>
    <m/>
    <n v="2022"/>
    <m/>
    <s v="Import"/>
    <m/>
  </r>
  <r>
    <s v="WATERMELONS, SEEDLESS"/>
    <x v="13"/>
    <m/>
    <m/>
    <s v="RED FLESH MINIATURE"/>
    <x v="294"/>
    <s v="MEXICO CROSSINGS THRU NOGALES"/>
    <n v="0"/>
    <s v="Truck"/>
    <m/>
    <m/>
    <n v="2022"/>
    <m/>
    <s v="Import"/>
    <m/>
  </r>
  <r>
    <s v="WATERMELONS, SEEDLESS"/>
    <x v="13"/>
    <m/>
    <m/>
    <s v="RED FLESH MINIATURE"/>
    <x v="308"/>
    <s v="MEXICO CROSSINGS THRU NOGALES"/>
    <n v="80000"/>
    <s v="Truck"/>
    <m/>
    <m/>
    <n v="2022"/>
    <m/>
    <s v="Import"/>
    <m/>
  </r>
  <r>
    <s v="WATERMELONS, SEEDLESS"/>
    <x v="13"/>
    <m/>
    <m/>
    <s v="RED FLESH MINIATURE"/>
    <x v="64"/>
    <s v="MEXICO CROSSINGS THRU NOGALES"/>
    <n v="100000"/>
    <s v="Truck"/>
    <m/>
    <m/>
    <n v="2022"/>
    <m/>
    <s v="Import"/>
    <m/>
  </r>
  <r>
    <s v="WATERMELONS, SEEDLESS"/>
    <x v="13"/>
    <m/>
    <m/>
    <s v="RED FLESH MINIATURE"/>
    <x v="211"/>
    <s v="MEXICO CROSSINGS THRU NOGALES"/>
    <n v="0"/>
    <s v="Truck"/>
    <m/>
    <m/>
    <n v="2022"/>
    <m/>
    <s v="Import"/>
    <m/>
  </r>
  <r>
    <s v="WATERMELONS, SEEDLESS"/>
    <x v="13"/>
    <m/>
    <m/>
    <s v="RED FLESH MINIATURE"/>
    <x v="310"/>
    <s v="MEXICO CROSSINGS THRU NOGALES"/>
    <n v="210000"/>
    <s v="Truck"/>
    <m/>
    <m/>
    <n v="2022"/>
    <m/>
    <s v="Import"/>
    <m/>
  </r>
  <r>
    <s v="WATERMELONS, SEEDLESS"/>
    <x v="13"/>
    <m/>
    <m/>
    <s v="RED FLESH MINIATURE"/>
    <x v="212"/>
    <s v="MEXICO CROSSINGS THRU NOGALES"/>
    <n v="490000"/>
    <s v="Truck"/>
    <m/>
    <m/>
    <n v="2022"/>
    <m/>
    <s v="Import"/>
    <m/>
  </r>
  <r>
    <s v="WATERMELONS, SEEDLESS"/>
    <x v="13"/>
    <m/>
    <m/>
    <s v="RED FLESH MINIATURE"/>
    <x v="213"/>
    <s v="MEXICO CROSSINGS THRU NOGALES"/>
    <n v="290000"/>
    <s v="Truck"/>
    <m/>
    <m/>
    <n v="2022"/>
    <m/>
    <s v="Import"/>
    <m/>
  </r>
  <r>
    <s v="WATERMELONS, SEEDLESS"/>
    <x v="13"/>
    <m/>
    <m/>
    <s v="RED FLESH MINIATURE"/>
    <x v="215"/>
    <s v="MEXICO CROSSINGS THRU NOGALES"/>
    <n v="300000"/>
    <s v="Truck"/>
    <m/>
    <m/>
    <n v="2022"/>
    <m/>
    <s v="Import"/>
    <m/>
  </r>
  <r>
    <s v="WATERMELONS, SEEDLESS"/>
    <x v="13"/>
    <m/>
    <m/>
    <s v="RED FLESH MINIATURE"/>
    <x v="216"/>
    <s v="MEXICO CROSSINGS THRU NOGALES"/>
    <n v="330000"/>
    <s v="Truck"/>
    <m/>
    <m/>
    <n v="2022"/>
    <m/>
    <s v="Import"/>
    <m/>
  </r>
  <r>
    <s v="WATERMELONS, SEEDLESS"/>
    <x v="13"/>
    <m/>
    <m/>
    <s v="RED FLESH MINIATURE"/>
    <x v="65"/>
    <s v="MEXICO CROSSINGS THRU NOGALES"/>
    <n v="10000"/>
    <s v="Truck"/>
    <m/>
    <m/>
    <n v="2022"/>
    <m/>
    <s v="Import"/>
    <m/>
  </r>
  <r>
    <s v="WATERMELONS, SEEDLESS"/>
    <x v="13"/>
    <m/>
    <m/>
    <s v="RED FLESH MINIATURE"/>
    <x v="217"/>
    <s v="MEXICO CROSSINGS THRU NOGALES"/>
    <n v="100000"/>
    <s v="Truck"/>
    <m/>
    <m/>
    <n v="2022"/>
    <m/>
    <s v="Import"/>
    <m/>
  </r>
  <r>
    <s v="WATERMELONS, SEEDLESS"/>
    <x v="13"/>
    <m/>
    <m/>
    <s v="RED FLESH MINIATURE"/>
    <x v="296"/>
    <s v="MEXICO CROSSINGS THRU NOGALES"/>
    <n v="350000"/>
    <s v="Truck"/>
    <m/>
    <m/>
    <n v="2022"/>
    <m/>
    <s v="Import"/>
    <m/>
  </r>
  <r>
    <s v="WATERMELONS, SEEDLESS"/>
    <x v="13"/>
    <m/>
    <m/>
    <s v="RED FLESH MINIATURE"/>
    <x v="218"/>
    <s v="MEXICO CROSSINGS THRU NOGALES"/>
    <n v="350000"/>
    <s v="Truck"/>
    <m/>
    <m/>
    <n v="2022"/>
    <m/>
    <s v="Import"/>
    <m/>
  </r>
  <r>
    <s v="WATERMELONS, SEEDLESS"/>
    <x v="13"/>
    <m/>
    <m/>
    <s v="RED FLESH MINIATURE"/>
    <x v="314"/>
    <s v="MEXICO CROSSINGS THRU NOGALES"/>
    <n v="370000"/>
    <s v="Truck"/>
    <m/>
    <m/>
    <n v="2022"/>
    <m/>
    <s v="Import"/>
    <m/>
  </r>
  <r>
    <s v="WATERMELONS, SEEDLESS"/>
    <x v="13"/>
    <m/>
    <m/>
    <s v="RED FLESH MINIATURE"/>
    <x v="219"/>
    <s v="MEXICO CROSSINGS THRU NOGALES"/>
    <n v="90000"/>
    <s v="Truck"/>
    <m/>
    <m/>
    <n v="2022"/>
    <m/>
    <s v="Import"/>
    <m/>
  </r>
  <r>
    <s v="WATERMELONS, SEEDLESS"/>
    <x v="13"/>
    <m/>
    <m/>
    <s v="RED FLESH MINIATURE"/>
    <x v="220"/>
    <s v="MEXICO CROSSINGS THRU NOGALES"/>
    <n v="110000"/>
    <s v="Truck"/>
    <m/>
    <m/>
    <n v="2022"/>
    <m/>
    <s v="Import"/>
    <m/>
  </r>
  <r>
    <s v="WATERMELONS, SEEDLESS"/>
    <x v="13"/>
    <m/>
    <m/>
    <s v="RED FLESH MINIATURE"/>
    <x v="221"/>
    <s v="MEXICO CROSSINGS THRU NOGALES"/>
    <n v="210000"/>
    <s v="Truck"/>
    <m/>
    <m/>
    <n v="2022"/>
    <m/>
    <s v="Import"/>
    <m/>
  </r>
  <r>
    <s v="WATERMELONS, SEEDLESS"/>
    <x v="13"/>
    <m/>
    <m/>
    <s v="RED FLESH MINIATURE"/>
    <x v="222"/>
    <s v="MEXICO CROSSINGS THRU NOGALES"/>
    <n v="160000"/>
    <s v="Truck"/>
    <m/>
    <m/>
    <n v="2022"/>
    <m/>
    <s v="Import"/>
    <m/>
  </r>
  <r>
    <s v="WATERMELONS, SEEDLESS"/>
    <x v="13"/>
    <m/>
    <m/>
    <s v="RED FLESH MINIATURE"/>
    <x v="223"/>
    <s v="MEXICO CROSSINGS THRU NOGALES"/>
    <n v="280000"/>
    <s v="Truck"/>
    <m/>
    <m/>
    <n v="2022"/>
    <m/>
    <s v="Import"/>
    <m/>
  </r>
  <r>
    <s v="WATERMELONS, SEEDLESS"/>
    <x v="13"/>
    <m/>
    <m/>
    <s v="RED FLESH MINIATURE"/>
    <x v="315"/>
    <s v="MEXICO CROSSINGS THRU NOGALES"/>
    <n v="160000"/>
    <s v="Truck"/>
    <m/>
    <m/>
    <n v="2022"/>
    <m/>
    <s v="Import"/>
    <m/>
  </r>
  <r>
    <s v="WATERMELONS, SEEDLESS"/>
    <x v="13"/>
    <m/>
    <m/>
    <s v="RED FLESH MINIATURE"/>
    <x v="316"/>
    <s v="MEXICO CROSSINGS THRU NOGALES"/>
    <n v="50000"/>
    <s v="Truck"/>
    <m/>
    <m/>
    <n v="2022"/>
    <m/>
    <s v="Import"/>
    <m/>
  </r>
  <r>
    <s v="WATERMELONS, SEEDLESS"/>
    <x v="13"/>
    <m/>
    <m/>
    <s v="RED FLESH MINIATURE"/>
    <x v="67"/>
    <s v="MEXICO CROSSINGS THRU NOGALES"/>
    <n v="160000"/>
    <s v="Truck"/>
    <m/>
    <m/>
    <n v="2022"/>
    <m/>
    <s v="Import"/>
    <m/>
  </r>
  <r>
    <s v="WATERMELONS, SEEDLESS"/>
    <x v="13"/>
    <m/>
    <m/>
    <s v="RED FLESH MINIATURE"/>
    <x v="224"/>
    <s v="MEXICO CROSSINGS THRU NOGALES"/>
    <n v="80000"/>
    <s v="Truck"/>
    <m/>
    <m/>
    <n v="2022"/>
    <m/>
    <s v="Import"/>
    <m/>
  </r>
  <r>
    <s v="WATERMELONS, SEEDLESS"/>
    <x v="13"/>
    <m/>
    <m/>
    <s v="RED FLESH MINIATURE"/>
    <x v="297"/>
    <s v="MEXICO CROSSINGS THRU NOGALES"/>
    <n v="70000"/>
    <s v="Truck"/>
    <m/>
    <m/>
    <n v="2022"/>
    <m/>
    <s v="Import"/>
    <m/>
  </r>
  <r>
    <s v="WATERMELONS, SEEDLESS"/>
    <x v="13"/>
    <m/>
    <m/>
    <s v="RED FLESH MINIATURE"/>
    <x v="298"/>
    <s v="MEXICO CROSSINGS THRU NOGALES"/>
    <n v="10000"/>
    <s v="Truck"/>
    <m/>
    <m/>
    <n v="2022"/>
    <m/>
    <s v="Import"/>
    <m/>
  </r>
  <r>
    <s v="WATERMELONS, SEEDLESS"/>
    <x v="13"/>
    <m/>
    <m/>
    <s v="RED FLESH MINIATURE"/>
    <x v="68"/>
    <s v="MEXICO CROSSINGS THRU NOGALES"/>
    <n v="40000"/>
    <s v="Truck"/>
    <m/>
    <m/>
    <n v="2022"/>
    <m/>
    <s v="Import"/>
    <m/>
  </r>
  <r>
    <s v="WATERMELONS, SEEDLESS"/>
    <x v="13"/>
    <m/>
    <m/>
    <s v="RED FLESH MINIATURE"/>
    <x v="226"/>
    <s v="MEXICO CROSSINGS THRU NOGALES"/>
    <n v="160000"/>
    <s v="Truck"/>
    <m/>
    <m/>
    <n v="2022"/>
    <m/>
    <s v="Import"/>
    <m/>
  </r>
  <r>
    <s v="WATERMELONS, SEEDLESS"/>
    <x v="13"/>
    <m/>
    <m/>
    <s v="RED FLESH MINIATURE"/>
    <x v="227"/>
    <s v="MEXICO CROSSINGS THRU NOGALES"/>
    <n v="50000"/>
    <s v="Truck"/>
    <m/>
    <m/>
    <n v="2022"/>
    <m/>
    <s v="Import"/>
    <m/>
  </r>
  <r>
    <s v="WATERMELONS, SEEDLESS"/>
    <x v="13"/>
    <m/>
    <m/>
    <s v="RED FLESH MINIATURE"/>
    <x v="228"/>
    <s v="MEXICO CROSSINGS THRU NOGALES"/>
    <n v="160000"/>
    <s v="Truck"/>
    <m/>
    <m/>
    <n v="2022"/>
    <m/>
    <s v="Import"/>
    <m/>
  </r>
  <r>
    <s v="WATERMELONS, SEEDLESS"/>
    <x v="13"/>
    <m/>
    <m/>
    <s v="RED FLESH MINIATURE"/>
    <x v="317"/>
    <s v="MEXICO CROSSINGS THRU NOGALES"/>
    <n v="330000"/>
    <s v="Truck"/>
    <m/>
    <m/>
    <n v="2022"/>
    <m/>
    <s v="Import"/>
    <m/>
  </r>
  <r>
    <s v="WATERMELONS, SEEDLESS"/>
    <x v="13"/>
    <m/>
    <m/>
    <s v="RED FLESH MINIATURE"/>
    <x v="69"/>
    <s v="MEXICO CROSSINGS THRU NOGALES"/>
    <n v="290000"/>
    <s v="Truck"/>
    <m/>
    <m/>
    <n v="2022"/>
    <m/>
    <s v="Import"/>
    <m/>
  </r>
  <r>
    <s v="WATERMELONS, SEEDLESS"/>
    <x v="13"/>
    <m/>
    <m/>
    <s v="RED FLESH MINIATURE"/>
    <x v="299"/>
    <s v="MEXICO CROSSINGS THRU NOGALES"/>
    <n v="200000"/>
    <s v="Truck"/>
    <m/>
    <m/>
    <n v="2022"/>
    <m/>
    <s v="Import"/>
    <m/>
  </r>
  <r>
    <s v="WATERMELONS, SEEDLESS"/>
    <x v="13"/>
    <m/>
    <m/>
    <s v="RED FLESH MINIATURE"/>
    <x v="156"/>
    <s v="MEXICO CROSSINGS THRU NOGALES"/>
    <n v="150000"/>
    <s v="Truck"/>
    <m/>
    <m/>
    <n v="2022"/>
    <m/>
    <s v="Import"/>
    <m/>
  </r>
  <r>
    <s v="WATERMELONS, SEEDLESS"/>
    <x v="13"/>
    <m/>
    <m/>
    <s v="RED FLESH MINIATURE"/>
    <x v="157"/>
    <s v="MEXICO CROSSINGS THRU NOGALES"/>
    <n v="40000"/>
    <s v="Truck"/>
    <m/>
    <m/>
    <n v="2022"/>
    <m/>
    <s v="Import"/>
    <m/>
  </r>
  <r>
    <s v="WATERMELONS, SEEDLESS"/>
    <x v="13"/>
    <m/>
    <m/>
    <s v="RED FLESH MINIATURE"/>
    <x v="158"/>
    <s v="MEXICO CROSSINGS THRU NOGALES"/>
    <n v="250000"/>
    <s v="Truck"/>
    <m/>
    <m/>
    <n v="2022"/>
    <m/>
    <s v="Import"/>
    <m/>
  </r>
  <r>
    <s v="WATERMELONS, SEEDLESS"/>
    <x v="13"/>
    <m/>
    <m/>
    <s v="RED FLESH MINIATURE"/>
    <x v="321"/>
    <s v="MEXICO CROSSINGS THRU NOGALES"/>
    <n v="310000"/>
    <s v="Truck"/>
    <m/>
    <m/>
    <n v="2022"/>
    <m/>
    <s v="Import"/>
    <m/>
  </r>
  <r>
    <s v="WATERMELONS, SEEDLESS"/>
    <x v="13"/>
    <m/>
    <m/>
    <s v="RED FLESH MINIATURE"/>
    <x v="70"/>
    <s v="MEXICO CROSSINGS THRU NOGALES"/>
    <n v="220000"/>
    <s v="Truck"/>
    <m/>
    <m/>
    <n v="2022"/>
    <m/>
    <s v="Import"/>
    <m/>
  </r>
  <r>
    <s v="WATERMELONS, SEEDLESS"/>
    <x v="13"/>
    <m/>
    <m/>
    <s v="RED FLESH MINIATURE"/>
    <x v="160"/>
    <s v="MEXICO CROSSINGS THRU NOGALES"/>
    <n v="250000"/>
    <s v="Truck"/>
    <m/>
    <m/>
    <n v="2022"/>
    <m/>
    <s v="Import"/>
    <s v="added for 03/16/2023 on 03/17/2023"/>
  </r>
  <r>
    <s v="WATERMELONS, SEEDLESS"/>
    <x v="13"/>
    <m/>
    <m/>
    <s v="RED FLESH MINIATURE"/>
    <x v="161"/>
    <s v="MEXICO CROSSINGS THRU NOGALES"/>
    <n v="180000"/>
    <s v="Truck"/>
    <m/>
    <m/>
    <n v="2022"/>
    <m/>
    <s v="Import"/>
    <m/>
  </r>
  <r>
    <s v="WATERMELONS, SEEDLESS"/>
    <x v="13"/>
    <m/>
    <m/>
    <s v="RED FLESH MINIATURE"/>
    <x v="322"/>
    <s v="MEXICO CROSSINGS THRU NOGALES"/>
    <n v="120000"/>
    <s v="Truck"/>
    <m/>
    <m/>
    <n v="2022"/>
    <m/>
    <s v="Import"/>
    <m/>
  </r>
  <r>
    <s v="WATERMELONS, SEEDLESS"/>
    <x v="13"/>
    <m/>
    <m/>
    <s v="RED FLESH MINIATURE"/>
    <x v="284"/>
    <s v="MEXICO CROSSINGS THRU NOGALES"/>
    <n v="30000"/>
    <s v="Truck"/>
    <m/>
    <m/>
    <n v="2022"/>
    <m/>
    <s v="Import"/>
    <m/>
  </r>
  <r>
    <s v="WATERMELONS, SEEDLESS"/>
    <x v="13"/>
    <m/>
    <m/>
    <s v="RED FLESH MINIATURE"/>
    <x v="71"/>
    <s v="MEXICO CROSSINGS THRU NOGALES"/>
    <n v="440000"/>
    <s v="Truck"/>
    <m/>
    <m/>
    <n v="2022"/>
    <m/>
    <s v="Import"/>
    <m/>
  </r>
  <r>
    <s v="WATERMELONS, SEEDLESS"/>
    <x v="13"/>
    <m/>
    <m/>
    <s v="RED FLESH MINIATURE"/>
    <x v="162"/>
    <s v="MEXICO CROSSINGS THRU NOGALES"/>
    <n v="250000"/>
    <s v="Truck"/>
    <m/>
    <m/>
    <n v="2022"/>
    <m/>
    <s v="Import"/>
    <m/>
  </r>
  <r>
    <s v="WATERMELONS, SEEDLESS"/>
    <x v="13"/>
    <m/>
    <m/>
    <s v="RED FLESH MINIATURE"/>
    <x v="163"/>
    <s v="MEXICO CROSSINGS THRU NOGALES"/>
    <n v="410000"/>
    <s v="Truck"/>
    <m/>
    <m/>
    <n v="2022"/>
    <m/>
    <s v="Import"/>
    <m/>
  </r>
  <r>
    <s v="WATERMELONS, SEEDLESS"/>
    <x v="13"/>
    <m/>
    <m/>
    <s v="RED FLESH MINIATURE"/>
    <x v="163"/>
    <s v="MEXICO CROSSINGS THRU NOGALES"/>
    <n v="-410000"/>
    <s v="Truck"/>
    <m/>
    <m/>
    <n v="2022"/>
    <m/>
    <s v="Import"/>
    <s v="subtracted on 03/24/2023"/>
  </r>
  <r>
    <s v="WATERMELONS, SEEDLESS"/>
    <x v="13"/>
    <m/>
    <m/>
    <s v="RED FLESH MINIATURE"/>
    <x v="164"/>
    <s v="MEXICO CROSSINGS THRU NOGALES"/>
    <n v="330000"/>
    <s v="Truck"/>
    <m/>
    <m/>
    <n v="2022"/>
    <m/>
    <s v="Import"/>
    <m/>
  </r>
  <r>
    <s v="WATERMELONS, SEEDLESS"/>
    <x v="13"/>
    <m/>
    <m/>
    <s v="RED FLESH MINIATURE"/>
    <x v="285"/>
    <s v="MEXICO CROSSINGS THRU NOGALES"/>
    <n v="280000"/>
    <s v="Truck"/>
    <m/>
    <m/>
    <n v="2022"/>
    <m/>
    <s v="Import"/>
    <m/>
  </r>
  <r>
    <s v="WATERMELONS, SEEDLESS"/>
    <x v="13"/>
    <m/>
    <m/>
    <s v="RED FLESH MINIATURE"/>
    <x v="229"/>
    <s v="MEXICO CROSSINGS THRU NOGALES"/>
    <n v="420000"/>
    <s v="Truck"/>
    <m/>
    <m/>
    <n v="2022"/>
    <m/>
    <s v="Import"/>
    <m/>
  </r>
  <r>
    <s v="WATERMELONS, SEEDLESS"/>
    <x v="13"/>
    <m/>
    <m/>
    <s v="RED FLESH MINIATURE"/>
    <x v="165"/>
    <s v="MEXICO CROSSINGS THRU NOGALES"/>
    <n v="160000"/>
    <s v="Truck"/>
    <m/>
    <m/>
    <n v="2022"/>
    <m/>
    <s v="Import"/>
    <m/>
  </r>
  <r>
    <s v="WATERMELONS, SEEDLESS"/>
    <x v="13"/>
    <m/>
    <m/>
    <s v="RED FLESH MINIATURE"/>
    <x v="167"/>
    <s v="MEXICO CROSSINGS THRU NOGALES"/>
    <n v="220000"/>
    <s v="Truck"/>
    <m/>
    <m/>
    <n v="2022"/>
    <m/>
    <s v="Import"/>
    <m/>
  </r>
  <r>
    <s v="WATERMELONS, SEEDLESS"/>
    <x v="13"/>
    <m/>
    <m/>
    <s v="RED FLESH MINIATURE"/>
    <x v="168"/>
    <s v="MEXICO CROSSINGS THRU NOGALES"/>
    <n v="770000"/>
    <s v="Truck"/>
    <m/>
    <m/>
    <n v="2022"/>
    <m/>
    <s v="Import"/>
    <m/>
  </r>
  <r>
    <s v="WATERMELONS, SEEDLESS"/>
    <x v="13"/>
    <m/>
    <m/>
    <s v="RED FLESH MINIATURE"/>
    <x v="230"/>
    <s v="MEXICO CROSSINGS THRU NOGALES"/>
    <n v="200000"/>
    <s v="Truck"/>
    <m/>
    <m/>
    <n v="2022"/>
    <m/>
    <s v="Import"/>
    <m/>
  </r>
  <r>
    <s v="WATERMELONS, SEEDLESS"/>
    <x v="13"/>
    <m/>
    <m/>
    <s v="RED FLESH MINIATURE"/>
    <x v="169"/>
    <s v="MEXICO CROSSINGS THRU NOGALES"/>
    <n v="300000"/>
    <s v="Truck"/>
    <m/>
    <m/>
    <n v="2022"/>
    <m/>
    <s v="Import"/>
    <m/>
  </r>
  <r>
    <s v="WATERMELONS, SEEDLESS"/>
    <x v="13"/>
    <m/>
    <m/>
    <s v="RED FLESH MINIATURE"/>
    <x v="170"/>
    <s v="MEXICO CROSSINGS THRU NOGALES"/>
    <n v="60000"/>
    <s v="Truck"/>
    <m/>
    <m/>
    <n v="2022"/>
    <m/>
    <s v="Import"/>
    <m/>
  </r>
  <r>
    <s v="WATERMELONS, SEEDLESS"/>
    <x v="13"/>
    <m/>
    <m/>
    <s v="RED FLESH MINIATURE"/>
    <x v="172"/>
    <s v="MEXICO CROSSINGS THRU NOGALES"/>
    <n v="200000"/>
    <s v="Truck"/>
    <m/>
    <m/>
    <n v="2022"/>
    <m/>
    <s v="Import"/>
    <m/>
  </r>
  <r>
    <s v="WATERMELONS, SEEDLESS"/>
    <x v="13"/>
    <m/>
    <m/>
    <s v="RED FLESH MINIATURE"/>
    <x v="259"/>
    <s v="MEXICO CROSSINGS THRU NOGALES"/>
    <n v="200000"/>
    <s v="Truck"/>
    <m/>
    <m/>
    <n v="2022"/>
    <m/>
    <s v="Import"/>
    <m/>
  </r>
  <r>
    <s v="WATERMELONS, SEEDLESS"/>
    <x v="13"/>
    <m/>
    <m/>
    <s v="RED FLESH MINIATURE"/>
    <x v="231"/>
    <s v="MEXICO CROSSINGS THRU NOGALES"/>
    <n v="80000"/>
    <s v="Truck"/>
    <m/>
    <m/>
    <n v="2022"/>
    <m/>
    <s v="Import"/>
    <m/>
  </r>
  <r>
    <s v="WATERMELONS, SEEDLESS"/>
    <x v="13"/>
    <m/>
    <m/>
    <s v="RED FLESH MINIATURE"/>
    <x v="173"/>
    <s v="MEXICO CROSSINGS THRU NOGALES"/>
    <n v="270000"/>
    <s v="Truck"/>
    <m/>
    <m/>
    <n v="2022"/>
    <m/>
    <s v="Import"/>
    <m/>
  </r>
  <r>
    <s v="WATERMELONS, SEEDLESS"/>
    <x v="13"/>
    <m/>
    <m/>
    <s v="RED FLESH MINIATURE"/>
    <x v="174"/>
    <s v="MEXICO CROSSINGS THRU NOGALES"/>
    <n v="160000"/>
    <s v="Truck"/>
    <m/>
    <m/>
    <n v="2022"/>
    <m/>
    <s v="Import"/>
    <m/>
  </r>
  <r>
    <s v="WATERMELONS, SEEDLESS"/>
    <x v="13"/>
    <m/>
    <m/>
    <s v="RED FLESH MINIATURE"/>
    <x v="155"/>
    <s v="MEXICO CROSSINGS THRU NOGALES"/>
    <n v="400000"/>
    <s v="Truck"/>
    <m/>
    <m/>
    <n v="2022"/>
    <m/>
    <s v="Import"/>
    <m/>
  </r>
  <r>
    <s v="WATERMELONS, SEEDLESS"/>
    <x v="13"/>
    <m/>
    <m/>
    <s v="RED FLESH MINIATURE"/>
    <x v="175"/>
    <s v="MEXICO CROSSINGS THRU NOGALES"/>
    <n v="390000"/>
    <s v="Truck"/>
    <m/>
    <m/>
    <n v="2022"/>
    <m/>
    <s v="Import"/>
    <m/>
  </r>
  <r>
    <s v="WATERMELONS, SEEDLESS"/>
    <x v="13"/>
    <m/>
    <m/>
    <s v="RED FLESH MINIATURE"/>
    <x v="261"/>
    <s v="MEXICO CROSSINGS THRU NOGALES"/>
    <n v="160000"/>
    <s v="Truck"/>
    <m/>
    <m/>
    <n v="2022"/>
    <m/>
    <s v="Import"/>
    <m/>
  </r>
  <r>
    <s v="WATERMELONS, SEEDLESS"/>
    <x v="13"/>
    <m/>
    <m/>
    <s v="RED FLESH MINIATURE"/>
    <x v="263"/>
    <s v="MEXICO CROSSINGS THRU NOGALES"/>
    <n v="200000"/>
    <s v="Truck"/>
    <m/>
    <m/>
    <n v="2022"/>
    <m/>
    <s v="Import"/>
    <s v="added for 04/17/2023 on 04/18/2023"/>
  </r>
  <r>
    <s v="WATERMELONS, SEEDLESS"/>
    <x v="13"/>
    <m/>
    <m/>
    <s v="RED FLESH MINIATURE"/>
    <x v="176"/>
    <s v="MEXICO CROSSINGS THRU NOGALES"/>
    <n v="440000"/>
    <s v="Truck"/>
    <m/>
    <m/>
    <n v="2022"/>
    <m/>
    <s v="Import"/>
    <m/>
  </r>
  <r>
    <s v="WATERMELONS, SEEDLESS"/>
    <x v="13"/>
    <m/>
    <m/>
    <s v="RED FLESH MINIATURE"/>
    <x v="177"/>
    <s v="MEXICO CROSSINGS THRU NOGALES"/>
    <n v="410000"/>
    <s v="Truck"/>
    <m/>
    <m/>
    <n v="2022"/>
    <m/>
    <s v="Import"/>
    <m/>
  </r>
  <r>
    <s v="WATERMELONS, SEEDLESS"/>
    <x v="13"/>
    <m/>
    <m/>
    <s v="RED FLESH MINIATURE"/>
    <x v="178"/>
    <s v="MEXICO CROSSINGS THRU NOGALES"/>
    <n v="450000"/>
    <s v="Truck"/>
    <m/>
    <m/>
    <n v="2022"/>
    <m/>
    <s v="Import"/>
    <m/>
  </r>
  <r>
    <s v="WATERMELONS, SEEDLESS"/>
    <x v="13"/>
    <m/>
    <m/>
    <s v="RED FLESH MINIATURE"/>
    <x v="179"/>
    <s v="MEXICO CROSSINGS THRU NOGALES"/>
    <n v="220000"/>
    <s v="Truck"/>
    <m/>
    <m/>
    <n v="2022"/>
    <m/>
    <s v="Import"/>
    <m/>
  </r>
  <r>
    <s v="WATERMELONS, SEEDLESS"/>
    <x v="13"/>
    <m/>
    <m/>
    <s v="RED FLESH MINIATURE"/>
    <x v="264"/>
    <s v="MEXICO CROSSINGS THRU NOGALES"/>
    <n v="470000"/>
    <s v="Truck"/>
    <m/>
    <m/>
    <n v="2022"/>
    <m/>
    <s v="Import"/>
    <m/>
  </r>
  <r>
    <s v="WATERMELONS, SEEDLESS"/>
    <x v="13"/>
    <m/>
    <m/>
    <s v="RED FLESH MINIATURE"/>
    <x v="265"/>
    <s v="MEXICO CROSSINGS THRU NOGALES"/>
    <n v="240000"/>
    <s v="Truck"/>
    <m/>
    <m/>
    <n v="2022"/>
    <m/>
    <s v="Import"/>
    <m/>
  </r>
  <r>
    <s v="WATERMELONS, SEEDLESS"/>
    <x v="13"/>
    <m/>
    <m/>
    <s v="RED FLESH MINIATURE"/>
    <x v="266"/>
    <s v="MEXICO CROSSINGS THRU NOGALES"/>
    <n v="520000"/>
    <s v="Truck"/>
    <m/>
    <m/>
    <n v="2022"/>
    <m/>
    <s v="Import"/>
    <m/>
  </r>
  <r>
    <s v="WATERMELONS, SEEDLESS"/>
    <x v="13"/>
    <m/>
    <m/>
    <s v="RED FLESH MINIATURE"/>
    <x v="267"/>
    <s v="MEXICO CROSSINGS THRU NOGALES"/>
    <n v="50000"/>
    <s v="Truck"/>
    <m/>
    <m/>
    <n v="2022"/>
    <m/>
    <s v="Import"/>
    <m/>
  </r>
  <r>
    <s v="WATERMELONS, SEEDLESS"/>
    <x v="13"/>
    <m/>
    <m/>
    <s v="RED FLESH MINIATURE"/>
    <x v="180"/>
    <s v="MEXICO CROSSINGS THRU NOGALES"/>
    <n v="300000"/>
    <s v="Truck"/>
    <m/>
    <m/>
    <n v="2022"/>
    <m/>
    <s v="Import"/>
    <m/>
  </r>
  <r>
    <s v="WATERMELONS, SEEDLESS"/>
    <x v="13"/>
    <m/>
    <m/>
    <s v="RED FLESH MINIATURE"/>
    <x v="181"/>
    <s v="MEXICO CROSSINGS THRU NOGALES"/>
    <n v="200000"/>
    <s v="Truck"/>
    <m/>
    <m/>
    <n v="2022"/>
    <m/>
    <s v="Import"/>
    <m/>
  </r>
  <r>
    <s v="WATERMELONS, SEEDLESS"/>
    <x v="13"/>
    <m/>
    <m/>
    <s v="RED FLESH MINIATURE"/>
    <x v="182"/>
    <s v="MEXICO CROSSINGS THRU NOGALES"/>
    <n v="190000"/>
    <s v="Truck"/>
    <m/>
    <m/>
    <n v="2022"/>
    <m/>
    <s v="Import"/>
    <m/>
  </r>
  <r>
    <s v="WATERMELONS, SEEDLESS"/>
    <x v="13"/>
    <m/>
    <m/>
    <s v="RED FLESH MINIATURE"/>
    <x v="268"/>
    <s v="MEXICO CROSSINGS THRU NOGALES"/>
    <n v="190000"/>
    <s v="Truck"/>
    <m/>
    <m/>
    <n v="2022"/>
    <m/>
    <s v="Import"/>
    <m/>
  </r>
  <r>
    <s v="WATERMELONS, SEEDLESS"/>
    <x v="13"/>
    <m/>
    <m/>
    <s v="RED FLESH MINIATURE"/>
    <x v="183"/>
    <s v="MEXICO CROSSINGS THRU NOGALES"/>
    <n v="230000"/>
    <s v="Truck"/>
    <m/>
    <m/>
    <n v="2022"/>
    <m/>
    <s v="Import"/>
    <m/>
  </r>
  <r>
    <s v="WATERMELONS, SEEDLESS"/>
    <x v="13"/>
    <m/>
    <m/>
    <s v="RED FLESH MINIATURE"/>
    <x v="270"/>
    <s v="MEXICO CROSSINGS THRU NOGALES"/>
    <n v="290000"/>
    <s v="Truck"/>
    <m/>
    <m/>
    <n v="2022"/>
    <m/>
    <s v="Import"/>
    <m/>
  </r>
  <r>
    <s v="WATERMELONS, SEEDLESS"/>
    <x v="13"/>
    <m/>
    <m/>
    <s v="RED FLESH MINIATURE"/>
    <x v="184"/>
    <s v="MEXICO CROSSINGS THRU NOGALES"/>
    <n v="360000"/>
    <s v="Truck"/>
    <m/>
    <m/>
    <n v="2022"/>
    <m/>
    <s v="Import"/>
    <m/>
  </r>
  <r>
    <s v="WATERMELONS, SEEDLESS"/>
    <x v="13"/>
    <m/>
    <m/>
    <s v="RED FLESH MINIATURE"/>
    <x v="185"/>
    <s v="MEXICO CROSSINGS THRU NOGALES"/>
    <n v="170000"/>
    <s v="Truck"/>
    <m/>
    <m/>
    <n v="2022"/>
    <m/>
    <s v="Import"/>
    <m/>
  </r>
  <r>
    <s v="WATERMELONS, SEEDLESS"/>
    <x v="13"/>
    <m/>
    <m/>
    <s v="RED FLESH MINIATURE"/>
    <x v="232"/>
    <s v="MEXICO CROSSINGS THRU NOGALES"/>
    <n v="90000"/>
    <s v="Truck"/>
    <m/>
    <m/>
    <n v="2022"/>
    <m/>
    <s v="Import"/>
    <m/>
  </r>
  <r>
    <s v="WATERMELONS, SEEDLESS"/>
    <x v="13"/>
    <m/>
    <m/>
    <s v="RED FLESH MINIATURE"/>
    <x v="271"/>
    <s v="MEXICO CROSSINGS THRU NOGALES"/>
    <n v="360000"/>
    <s v="Truck"/>
    <m/>
    <m/>
    <n v="2022"/>
    <m/>
    <s v="Import"/>
    <m/>
  </r>
  <r>
    <s v="WATERMELONS, SEEDLESS"/>
    <x v="13"/>
    <m/>
    <m/>
    <s v="RED FLESH MINIATURE"/>
    <x v="272"/>
    <s v="MEXICO CROSSINGS THRU NOGALES"/>
    <n v="0"/>
    <s v="Truck"/>
    <m/>
    <m/>
    <n v="2022"/>
    <m/>
    <s v="Import"/>
    <m/>
  </r>
  <r>
    <s v="WATERMELONS, SEEDLESS"/>
    <x v="13"/>
    <m/>
    <m/>
    <s v="RED FLESH MINIATURE"/>
    <x v="186"/>
    <s v="MEXICO CROSSINGS THRU NOGALES"/>
    <n v="360000"/>
    <s v="Truck"/>
    <m/>
    <m/>
    <n v="2022"/>
    <m/>
    <s v="Import"/>
    <m/>
  </r>
  <r>
    <s v="WATERMELONS, SEEDLESS"/>
    <x v="13"/>
    <m/>
    <m/>
    <s v="RED FLESH MINIATURE"/>
    <x v="273"/>
    <s v="MEXICO CROSSINGS THRU NOGALES"/>
    <n v="390000"/>
    <s v="Truck"/>
    <m/>
    <m/>
    <n v="2022"/>
    <m/>
    <s v="Import"/>
    <m/>
  </r>
  <r>
    <s v="WATERMELONS, SEEDLESS"/>
    <x v="13"/>
    <m/>
    <m/>
    <s v="RED FLESH MINIATURE"/>
    <x v="274"/>
    <s v="MEXICO CROSSINGS THRU NOGALES"/>
    <n v="330000"/>
    <s v="Truck"/>
    <m/>
    <m/>
    <n v="2022"/>
    <m/>
    <s v="Import"/>
    <m/>
  </r>
  <r>
    <s v="WATERMELONS, SEEDLESS"/>
    <x v="13"/>
    <m/>
    <m/>
    <s v="RED FLESH MINIATURE"/>
    <x v="187"/>
    <s v="MEXICO CROSSINGS THRU NOGALES"/>
    <n v="150000"/>
    <s v="Truck"/>
    <m/>
    <m/>
    <n v="2022"/>
    <m/>
    <s v="Import"/>
    <m/>
  </r>
  <r>
    <s v="WATERMELONS, SEEDLESS"/>
    <x v="13"/>
    <m/>
    <m/>
    <s v="RED FLESH MINIATURE"/>
    <x v="188"/>
    <s v="MEXICO CROSSINGS THRU NOGALES"/>
    <n v="220000"/>
    <s v="Truck"/>
    <m/>
    <m/>
    <n v="2022"/>
    <m/>
    <s v="Import"/>
    <m/>
  </r>
  <r>
    <s v="WATERMELONS, SEEDLESS"/>
    <x v="13"/>
    <m/>
    <m/>
    <s v="RED FLESH MINIATURE"/>
    <x v="275"/>
    <s v="MEXICO CROSSINGS THRU NOGALES"/>
    <n v="250000"/>
    <s v="Truck"/>
    <m/>
    <m/>
    <n v="2022"/>
    <m/>
    <s v="Import"/>
    <m/>
  </r>
  <r>
    <s v="WATERMELONS, SEEDLESS"/>
    <x v="13"/>
    <m/>
    <m/>
    <s v="RED FLESH MINIATURE"/>
    <x v="277"/>
    <s v="MEXICO CROSSINGS THRU NOGALES"/>
    <n v="360000"/>
    <s v="Truck"/>
    <m/>
    <m/>
    <n v="2022"/>
    <m/>
    <s v="Import"/>
    <m/>
  </r>
  <r>
    <s v="WATERMELONS, SEEDLESS"/>
    <x v="13"/>
    <m/>
    <m/>
    <s v="RED FLESH MINIATURE"/>
    <x v="278"/>
    <s v="MEXICO CROSSINGS THRU NOGALES"/>
    <n v="270000"/>
    <s v="Truck"/>
    <m/>
    <m/>
    <n v="2022"/>
    <m/>
    <s v="Import"/>
    <m/>
  </r>
  <r>
    <s v="WATERMELONS, SEEDLESS"/>
    <x v="13"/>
    <m/>
    <m/>
    <s v="RED FLESH MINIATURE"/>
    <x v="189"/>
    <s v="MEXICO CROSSINGS THRU NOGALES"/>
    <n v="310000"/>
    <s v="Truck"/>
    <m/>
    <m/>
    <n v="2022"/>
    <m/>
    <s v="Import"/>
    <m/>
  </r>
  <r>
    <s v="WATERMELONS, SEEDLESS"/>
    <x v="13"/>
    <m/>
    <m/>
    <s v="RED FLESH MINIATURE"/>
    <x v="190"/>
    <s v="MEXICO CROSSINGS THRU NOGALES"/>
    <n v="210000"/>
    <s v="Truck"/>
    <m/>
    <m/>
    <n v="2022"/>
    <m/>
    <s v="Import"/>
    <m/>
  </r>
  <r>
    <s v="WATERMELONS, SEEDLESS"/>
    <x v="13"/>
    <m/>
    <m/>
    <s v="RED FLESH MINIATURE"/>
    <x v="191"/>
    <s v="MEXICO CROSSINGS THRU NOGALES"/>
    <n v="280000"/>
    <s v="Truck"/>
    <m/>
    <m/>
    <n v="2022"/>
    <m/>
    <s v="Import"/>
    <m/>
  </r>
  <r>
    <s v="WATERMELONS, SEEDLESS"/>
    <x v="13"/>
    <m/>
    <m/>
    <s v="RED FLESH MINIATURE"/>
    <x v="279"/>
    <s v="MEXICO CROSSINGS THRU NOGALES"/>
    <n v="370000"/>
    <s v="Truck"/>
    <m/>
    <m/>
    <n v="2022"/>
    <m/>
    <s v="Import"/>
    <m/>
  </r>
  <r>
    <s v="WATERMELONS, SEEDLESS"/>
    <x v="13"/>
    <m/>
    <m/>
    <s v="RED FLESH MINIATURE"/>
    <x v="280"/>
    <s v="MEXICO CROSSINGS THRU NOGALES"/>
    <n v="230000"/>
    <s v="Truck"/>
    <m/>
    <m/>
    <n v="2022"/>
    <m/>
    <s v="Import"/>
    <m/>
  </r>
  <r>
    <s v="WATERMELONS, SEEDLESS"/>
    <x v="13"/>
    <m/>
    <m/>
    <s v="RED FLESH MINIATURE"/>
    <x v="281"/>
    <s v="MEXICO CROSSINGS THRU NOGALES"/>
    <n v="350000"/>
    <s v="Truck"/>
    <m/>
    <m/>
    <n v="2022"/>
    <m/>
    <s v="Import"/>
    <m/>
  </r>
  <r>
    <s v="WATERMELONS, SEEDLESS"/>
    <x v="13"/>
    <m/>
    <m/>
    <s v="RED FLESH MINIATURE"/>
    <x v="233"/>
    <s v="MEXICO CROSSINGS THRU NOGALES"/>
    <n v="430000"/>
    <s v="Truck"/>
    <m/>
    <m/>
    <n v="2022"/>
    <m/>
    <s v="Import"/>
    <m/>
  </r>
  <r>
    <s v="WATERMELONS, SEEDLESS"/>
    <x v="13"/>
    <m/>
    <m/>
    <s v="RED FLESH MINIATURE"/>
    <x v="59"/>
    <s v="MEXICO CROSSINGS THRU NOGALES"/>
    <n v="390000"/>
    <s v="Truck"/>
    <m/>
    <m/>
    <n v="2022"/>
    <m/>
    <s v="Import"/>
    <m/>
  </r>
  <r>
    <s v="WATERMELONS, SEEDLESS"/>
    <x v="13"/>
    <m/>
    <m/>
    <s v="RED FLESH MINIATURE"/>
    <x v="0"/>
    <s v="MEXICO CROSSINGS THRU NOGALES"/>
    <n v="660000"/>
    <s v="Truck"/>
    <m/>
    <m/>
    <n v="2022"/>
    <m/>
    <s v="Import"/>
    <m/>
  </r>
  <r>
    <s v="WATERMELONS, SEEDLESS"/>
    <x v="13"/>
    <m/>
    <m/>
    <s v="RED FLESH MINIATURE"/>
    <x v="1"/>
    <s v="MEXICO CROSSINGS THRU NOGALES"/>
    <n v="620000"/>
    <s v="Truck"/>
    <m/>
    <m/>
    <n v="2022"/>
    <m/>
    <s v="Import"/>
    <m/>
  </r>
  <r>
    <s v="WATERMELONS, SEEDLESS"/>
    <x v="13"/>
    <m/>
    <m/>
    <s v="RED FLESH MINIATURE"/>
    <x v="2"/>
    <s v="MEXICO CROSSINGS THRU NOGALES"/>
    <n v="520000"/>
    <s v="Truck"/>
    <m/>
    <m/>
    <n v="2022"/>
    <m/>
    <s v="Import"/>
    <m/>
  </r>
  <r>
    <s v="WATERMELONS, SEEDLESS"/>
    <x v="13"/>
    <m/>
    <m/>
    <s v="RED FLESH MINIATURE"/>
    <x v="282"/>
    <s v="MEXICO CROSSINGS THRU NOGALES"/>
    <n v="210000"/>
    <s v="Truck"/>
    <m/>
    <m/>
    <n v="2022"/>
    <m/>
    <s v="Import"/>
    <m/>
  </r>
  <r>
    <s v="WATERMELONS, SEEDLESS"/>
    <x v="13"/>
    <m/>
    <m/>
    <s v="RED FLESH MINIATURE"/>
    <x v="3"/>
    <s v="MEXICO CROSSINGS THRU NOGALES"/>
    <n v="700000"/>
    <s v="Truck"/>
    <m/>
    <m/>
    <n v="2022"/>
    <m/>
    <s v="Import"/>
    <m/>
  </r>
  <r>
    <s v="WATERMELONS, SEEDLESS"/>
    <x v="13"/>
    <m/>
    <m/>
    <s v="RED FLESH MINIATURE"/>
    <x v="4"/>
    <s v="MEXICO CROSSINGS THRU NOGALES"/>
    <n v="540000"/>
    <s v="Truck"/>
    <m/>
    <m/>
    <n v="2022"/>
    <m/>
    <s v="Import"/>
    <m/>
  </r>
  <r>
    <s v="WATERMELONS, SEEDLESS"/>
    <x v="13"/>
    <m/>
    <m/>
    <s v="RED FLESH MINIATURE"/>
    <x v="5"/>
    <s v="MEXICO CROSSINGS THRU NOGALES"/>
    <n v="370000"/>
    <s v="Truck"/>
    <m/>
    <m/>
    <n v="2022"/>
    <m/>
    <s v="Import"/>
    <m/>
  </r>
  <r>
    <s v="WATERMELONS, SEEDLESS"/>
    <x v="13"/>
    <m/>
    <m/>
    <s v="RED FLESH MINIATURE"/>
    <x v="6"/>
    <s v="MEXICO CROSSINGS THRU NOGALES"/>
    <n v="630000"/>
    <s v="Truck"/>
    <m/>
    <m/>
    <n v="2022"/>
    <m/>
    <s v="Import"/>
    <m/>
  </r>
  <r>
    <s v="WATERMELONS, SEEDLESS"/>
    <x v="13"/>
    <m/>
    <m/>
    <s v="RED FLESH MINIATURE"/>
    <x v="7"/>
    <s v="MEXICO CROSSINGS THRU NOGALES"/>
    <n v="430000"/>
    <s v="Truck"/>
    <m/>
    <m/>
    <n v="2022"/>
    <m/>
    <s v="Import"/>
    <m/>
  </r>
  <r>
    <s v="WATERMELONS, SEEDLESS"/>
    <x v="13"/>
    <m/>
    <m/>
    <s v="RED FLESH MINIATURE"/>
    <x v="8"/>
    <s v="MEXICO CROSSINGS THRU NOGALES"/>
    <n v="570000"/>
    <s v="Truck"/>
    <m/>
    <m/>
    <n v="2022"/>
    <m/>
    <s v="Import"/>
    <m/>
  </r>
  <r>
    <s v="WATERMELONS, SEEDLESS"/>
    <x v="13"/>
    <m/>
    <m/>
    <s v="RED FLESH MINIATURE"/>
    <x v="9"/>
    <s v="MEXICO CROSSINGS THRU NOGALES"/>
    <n v="310000"/>
    <s v="Truck"/>
    <m/>
    <m/>
    <n v="2022"/>
    <m/>
    <s v="Import"/>
    <m/>
  </r>
  <r>
    <s v="WATERMELONS, SEEDLESS"/>
    <x v="13"/>
    <m/>
    <m/>
    <s v="RED FLESH MINIATURE"/>
    <x v="10"/>
    <s v="MEXICO CROSSINGS THRU NOGALES"/>
    <n v="190000"/>
    <s v="Truck"/>
    <m/>
    <m/>
    <n v="2022"/>
    <m/>
    <s v="Import"/>
    <m/>
  </r>
  <r>
    <s v="WATERMELONS, SEEDLESS"/>
    <x v="13"/>
    <m/>
    <m/>
    <s v="RED FLESH MINIATURE"/>
    <x v="11"/>
    <s v="MEXICO CROSSINGS THRU NOGALES"/>
    <n v="430000"/>
    <s v="Truck"/>
    <m/>
    <m/>
    <n v="2022"/>
    <m/>
    <s v="Import"/>
    <m/>
  </r>
  <r>
    <s v="WATERMELONS, SEEDLESS"/>
    <x v="13"/>
    <m/>
    <m/>
    <s v="RED FLESH MINIATURE"/>
    <x v="12"/>
    <s v="MEXICO CROSSINGS THRU NOGALES"/>
    <n v="310000"/>
    <s v="Truck"/>
    <m/>
    <m/>
    <n v="2022"/>
    <m/>
    <s v="Import"/>
    <m/>
  </r>
  <r>
    <s v="WATERMELONS, SEEDLESS"/>
    <x v="13"/>
    <m/>
    <m/>
    <s v="RED FLESH MINIATURE"/>
    <x v="13"/>
    <s v="MEXICO CROSSINGS THRU NOGALES"/>
    <n v="260000"/>
    <s v="Truck"/>
    <m/>
    <m/>
    <n v="2022"/>
    <m/>
    <s v="Import"/>
    <m/>
  </r>
  <r>
    <s v="WATERMELONS, SEEDLESS"/>
    <x v="13"/>
    <m/>
    <m/>
    <s v="RED FLESH MINIATURE"/>
    <x v="14"/>
    <s v="MEXICO CROSSINGS THRU NOGALES"/>
    <n v="460000"/>
    <s v="Truck"/>
    <m/>
    <m/>
    <n v="2022"/>
    <m/>
    <s v="Import"/>
    <m/>
  </r>
  <r>
    <s v="WATERMELONS, SEEDLESS"/>
    <x v="13"/>
    <m/>
    <m/>
    <s v="RED FLESH MINIATURE"/>
    <x v="15"/>
    <s v="MEXICO CROSSINGS THRU NOGALES"/>
    <n v="40000"/>
    <s v="Truck"/>
    <m/>
    <m/>
    <n v="2022"/>
    <m/>
    <s v="Import"/>
    <m/>
  </r>
  <r>
    <s v="WATERMELONS, SEEDLESS"/>
    <x v="13"/>
    <m/>
    <m/>
    <s v="RED FLESH MINIATURE"/>
    <x v="16"/>
    <s v="MEXICO CROSSINGS THRU NOGALES"/>
    <n v="80000"/>
    <s v="Truck"/>
    <m/>
    <m/>
    <n v="2022"/>
    <m/>
    <s v="Import"/>
    <m/>
  </r>
  <r>
    <s v="WATERMELONS, SEEDLESS"/>
    <x v="13"/>
    <m/>
    <m/>
    <s v="RED FLESH MINIATURE"/>
    <x v="17"/>
    <s v="MEXICO CROSSINGS THRU NOGALES"/>
    <n v="110000"/>
    <s v="Truck"/>
    <m/>
    <m/>
    <n v="2022"/>
    <m/>
    <s v="Import"/>
    <m/>
  </r>
  <r>
    <s v="WATERMELONS, SEEDLESS"/>
    <x v="13"/>
    <m/>
    <m/>
    <s v="RED FLESH MINIATURE"/>
    <x v="18"/>
    <s v="MEXICO CROSSINGS THRU NOGALES"/>
    <n v="120000"/>
    <s v="Truck"/>
    <m/>
    <m/>
    <n v="2022"/>
    <m/>
    <s v="Import"/>
    <m/>
  </r>
  <r>
    <s v="WATERMELONS, SEEDLESS"/>
    <x v="13"/>
    <m/>
    <m/>
    <s v="RED FLESH MINIATURE"/>
    <x v="19"/>
    <s v="MEXICO CROSSINGS THRU NOGALES"/>
    <n v="110000"/>
    <s v="Truck"/>
    <m/>
    <m/>
    <n v="2022"/>
    <m/>
    <s v="Import"/>
    <m/>
  </r>
  <r>
    <s v="WATERMELONS, SEEDLESS"/>
    <x v="13"/>
    <m/>
    <m/>
    <s v="RED FLESH MINIATURE"/>
    <x v="20"/>
    <s v="MEXICO CROSSINGS THRU NOGALES"/>
    <n v="70000"/>
    <s v="Truck"/>
    <m/>
    <m/>
    <n v="2022"/>
    <m/>
    <s v="Import"/>
    <m/>
  </r>
  <r>
    <s v="WATERMELONS, SEEDLESS"/>
    <x v="13"/>
    <m/>
    <m/>
    <s v="RED FLESH MINIATURE"/>
    <x v="153"/>
    <s v="MEXICO CROSSINGS THRU NOGALES"/>
    <n v="110000"/>
    <s v="Truck"/>
    <m/>
    <m/>
    <n v="2022"/>
    <m/>
    <s v="Import"/>
    <m/>
  </r>
  <r>
    <s v="WATERMELONS, SEEDLESS"/>
    <x v="13"/>
    <m/>
    <m/>
    <s v="RED FLESH MINIATURE"/>
    <x v="21"/>
    <s v="MEXICO CROSSINGS THRU NOGALES"/>
    <n v="70000"/>
    <s v="Truck"/>
    <m/>
    <m/>
    <n v="2022"/>
    <m/>
    <s v="Import"/>
    <m/>
  </r>
  <r>
    <s v="WATERMELONS, SEEDLESS"/>
    <x v="13"/>
    <m/>
    <m/>
    <s v="RED FLESH MINIATURE"/>
    <x v="22"/>
    <s v="MEXICO CROSSINGS THRU NOGALES"/>
    <n v="90000"/>
    <s v="Truck"/>
    <m/>
    <m/>
    <n v="2022"/>
    <m/>
    <s v="Import"/>
    <m/>
  </r>
  <r>
    <s v="WATERMELONS, SEEDLESS"/>
    <x v="13"/>
    <m/>
    <m/>
    <s v="RED FLESH MINIATURE"/>
    <x v="23"/>
    <s v="MEXICO CROSSINGS THRU NOGALES"/>
    <n v="50000"/>
    <s v="Truck"/>
    <m/>
    <m/>
    <n v="2022"/>
    <m/>
    <s v="Import"/>
    <m/>
  </r>
  <r>
    <s v="WATERMELONS, SEEDLESS"/>
    <x v="13"/>
    <m/>
    <m/>
    <s v="RED FLESH MINIATURE"/>
    <x v="24"/>
    <s v="MEXICO CROSSINGS THRU NOGALES"/>
    <n v="40000"/>
    <s v="Truck"/>
    <m/>
    <m/>
    <n v="2022"/>
    <m/>
    <s v="Import"/>
    <m/>
  </r>
  <r>
    <s v="WATERMELONS, SEEDLESS"/>
    <x v="13"/>
    <m/>
    <m/>
    <s v="RED FLESH MINIATURE"/>
    <x v="25"/>
    <s v="MEXICO CROSSINGS THRU NOGALES"/>
    <n v="70000"/>
    <s v="Truck"/>
    <m/>
    <m/>
    <n v="2022"/>
    <m/>
    <s v="Import"/>
    <m/>
  </r>
  <r>
    <s v="WATERMELONS, SEEDLESS"/>
    <x v="13"/>
    <m/>
    <m/>
    <s v="RED FLESH MINIATURE"/>
    <x v="26"/>
    <s v="MEXICO CROSSINGS THRU NOGALES"/>
    <n v="60000"/>
    <s v="Truck"/>
    <m/>
    <m/>
    <n v="2022"/>
    <m/>
    <s v="Import"/>
    <m/>
  </r>
  <r>
    <s v="WATERMELONS, SEEDLESS"/>
    <x v="13"/>
    <m/>
    <m/>
    <s v="RED FLESH MINIATURE"/>
    <x v="28"/>
    <s v="MEXICO CROSSINGS THRU NOGALES"/>
    <n v="130000"/>
    <s v="Truck"/>
    <m/>
    <m/>
    <n v="2022"/>
    <m/>
    <s v="Import"/>
    <m/>
  </r>
  <r>
    <s v="WATERMELONS, SEEDLESS"/>
    <x v="13"/>
    <m/>
    <m/>
    <s v="RED FLESH MINIATURE"/>
    <x v="29"/>
    <s v="MEXICO CROSSINGS THRU NOGALES"/>
    <n v="20000"/>
    <s v="Truck"/>
    <m/>
    <m/>
    <n v="2022"/>
    <m/>
    <s v="Import"/>
    <m/>
  </r>
  <r>
    <s v="WATERMELONS, SEEDLESS"/>
    <x v="13"/>
    <m/>
    <m/>
    <s v="RED FLESH MINIATURE"/>
    <x v="30"/>
    <s v="MEXICO CROSSINGS THRU NOGALES"/>
    <n v="60000"/>
    <s v="Truck"/>
    <m/>
    <m/>
    <n v="2022"/>
    <m/>
    <s v="Import"/>
    <m/>
  </r>
  <r>
    <s v="WATERMELONS, SEEDLESS"/>
    <x v="13"/>
    <m/>
    <m/>
    <s v="RED FLESH MINIATURE"/>
    <x v="31"/>
    <s v="MEXICO CROSSINGS THRU NOGALES"/>
    <n v="0"/>
    <s v="Truck"/>
    <m/>
    <m/>
    <n v="2022"/>
    <m/>
    <s v="Import"/>
    <m/>
  </r>
  <r>
    <s v="WATERMELONS, SEEDLESS"/>
    <x v="13"/>
    <m/>
    <m/>
    <s v="RED FLESH MINIATURE"/>
    <x v="32"/>
    <s v="MEXICO CROSSINGS THRU NOGALES"/>
    <n v="20000"/>
    <s v="Truck"/>
    <m/>
    <m/>
    <n v="2022"/>
    <m/>
    <s v="Import"/>
    <m/>
  </r>
  <r>
    <s v="WATERMELONS, SEEDLESS"/>
    <x v="13"/>
    <m/>
    <m/>
    <s v="RED FLESH MINIATURE"/>
    <x v="234"/>
    <s v="MEXICO CROSSINGS THRU NOGALES"/>
    <n v="1190000"/>
    <s v="Truck"/>
    <m/>
    <m/>
    <n v="2023"/>
    <m/>
    <s v="Import"/>
    <s v="added for 10/20/2023 on 10/23/2023"/>
  </r>
  <r>
    <s v="WATERMELONS, SEEDLESS"/>
    <x v="13"/>
    <m/>
    <m/>
    <s v="RED FLESH MINIATURE"/>
    <x v="60"/>
    <s v="MEXICO CROSSINGS THRU NOGALES"/>
    <n v="640000"/>
    <s v="Truck"/>
    <m/>
    <m/>
    <n v="2023"/>
    <m/>
    <s v="Import"/>
    <m/>
  </r>
  <r>
    <s v="WATERMELONS, SEEDLESS"/>
    <x v="13"/>
    <m/>
    <m/>
    <s v="RED FLESH MINIATURE"/>
    <x v="154"/>
    <s v="MEXICO CROSSINGS THRU NOGALES"/>
    <n v="720000"/>
    <s v="Truck"/>
    <m/>
    <m/>
    <n v="2023"/>
    <m/>
    <s v="Import"/>
    <m/>
  </r>
  <r>
    <s v="WATERMELONS, SEEDLESS"/>
    <x v="13"/>
    <m/>
    <m/>
    <s v="RED FLESH MINIATURE"/>
    <x v="235"/>
    <s v="MEXICO CROSSINGS THRU NOGALES"/>
    <n v="690000"/>
    <s v="Truck"/>
    <m/>
    <m/>
    <n v="2023"/>
    <m/>
    <s v="Import"/>
    <m/>
  </r>
  <r>
    <s v="WATERMELONS, SEEDLESS"/>
    <x v="13"/>
    <m/>
    <m/>
    <s v="RED FLESH MINIATURE"/>
    <x v="236"/>
    <s v="MEXICO CROSSINGS THRU NOGALES"/>
    <n v="720000"/>
    <s v="Truck"/>
    <m/>
    <m/>
    <n v="2023"/>
    <m/>
    <s v="Import"/>
    <m/>
  </r>
  <r>
    <s v="WATERMELONS, SEEDLESS"/>
    <x v="13"/>
    <m/>
    <m/>
    <s v="RED FLESH MINIATURE"/>
    <x v="74"/>
    <s v="MEXICO CROSSINGS THRU NOGALES"/>
    <n v="530000"/>
    <s v="Truck"/>
    <m/>
    <m/>
    <n v="2023"/>
    <m/>
    <s v="Import"/>
    <m/>
  </r>
  <r>
    <s v="WATERMELONS, SEEDLESS"/>
    <x v="13"/>
    <m/>
    <m/>
    <s v="RED FLESH MINIATURE"/>
    <x v="323"/>
    <s v="MEXICO CROSSINGS THRU NOGALES"/>
    <n v="540000"/>
    <s v="Truck"/>
    <m/>
    <m/>
    <n v="2023"/>
    <m/>
    <s v="Import"/>
    <m/>
  </r>
  <r>
    <s v="WATERMELONS, SEEDLESS"/>
    <x v="13"/>
    <m/>
    <m/>
    <s v="RED FLESH MINIATURE"/>
    <x v="324"/>
    <s v="MEXICO CROSSINGS THRU NOGALES"/>
    <n v="140000"/>
    <s v="Truck"/>
    <m/>
    <m/>
    <n v="2023"/>
    <m/>
    <s v="Import"/>
    <m/>
  </r>
  <r>
    <s v="WATERMELONS, SEEDLESS"/>
    <x v="13"/>
    <m/>
    <m/>
    <s v="RED FLESH MINIATURE"/>
    <x v="318"/>
    <s v="MEXICO CROSSINGS THRU NOGALES"/>
    <n v="450000"/>
    <s v="Truck"/>
    <m/>
    <m/>
    <n v="2023"/>
    <m/>
    <s v="Import"/>
    <m/>
  </r>
  <r>
    <s v="WATERMELONS, SEEDLESS"/>
    <x v="13"/>
    <m/>
    <m/>
    <s v="RED FLESH MINIATURE"/>
    <x v="75"/>
    <s v="MEXICO CROSSINGS THRU NOGALES"/>
    <n v="540000"/>
    <s v="Truck"/>
    <m/>
    <m/>
    <n v="2023"/>
    <m/>
    <s v="Import"/>
    <m/>
  </r>
  <r>
    <s v="WATERMELONS, SEEDLESS"/>
    <x v="13"/>
    <m/>
    <m/>
    <s v="RED FLESH MINIATURE"/>
    <x v="237"/>
    <s v="MEXICO CROSSINGS THRU NOGALES"/>
    <n v="480000"/>
    <s v="Truck"/>
    <m/>
    <m/>
    <n v="2023"/>
    <m/>
    <s v="Import"/>
    <m/>
  </r>
  <r>
    <s v="WATERMELONS, SEEDLESS"/>
    <x v="13"/>
    <m/>
    <m/>
    <s v="RED FLESH MINIATURE"/>
    <x v="238"/>
    <s v="MEXICO CROSSINGS THRU NOGALES"/>
    <n v="520000"/>
    <s v="Truck"/>
    <m/>
    <m/>
    <n v="2023"/>
    <m/>
    <s v="Import"/>
    <m/>
  </r>
  <r>
    <s v="WATERMELONS, SEEDLESS"/>
    <x v="13"/>
    <m/>
    <m/>
    <s v="RED FLESH MINIATURE"/>
    <x v="239"/>
    <s v="MEXICO CROSSINGS THRU NOGALES"/>
    <n v="380000"/>
    <s v="Truck"/>
    <m/>
    <m/>
    <n v="2023"/>
    <m/>
    <s v="Import"/>
    <m/>
  </r>
  <r>
    <s v="WATERMELONS, SEEDLESS"/>
    <x v="13"/>
    <m/>
    <m/>
    <s v="RED FLESH MINIATURE"/>
    <x v="325"/>
    <s v="MEXICO CROSSINGS THRU NOGALES"/>
    <n v="430000"/>
    <s v="Truck"/>
    <m/>
    <m/>
    <n v="2023"/>
    <m/>
    <s v="Import"/>
    <m/>
  </r>
  <r>
    <s v="WATERMELONS, SEEDLESS"/>
    <x v="13"/>
    <m/>
    <m/>
    <s v="RED FLESH MINIATURE"/>
    <x v="76"/>
    <s v="MEXICO CROSSINGS THRU NOGALES"/>
    <n v="180000"/>
    <s v="Truck"/>
    <m/>
    <m/>
    <n v="2023"/>
    <m/>
    <s v="Import"/>
    <m/>
  </r>
  <r>
    <s v="WATERMELONS, SEEDLESS"/>
    <x v="13"/>
    <m/>
    <m/>
    <s v="RED FLESH MINIATURE"/>
    <x v="77"/>
    <s v="MEXICO CROSSINGS THRU NOGALES"/>
    <n v="100000"/>
    <s v="Truck"/>
    <m/>
    <m/>
    <n v="2023"/>
    <m/>
    <s v="Import"/>
    <m/>
  </r>
  <r>
    <s v="WATERMELONS, SEEDLESS"/>
    <x v="13"/>
    <m/>
    <m/>
    <s v="RED FLESH MINIATURE"/>
    <x v="240"/>
    <s v="MEXICO CROSSINGS THRU NOGALES"/>
    <n v="130000"/>
    <s v="Truck"/>
    <m/>
    <m/>
    <n v="2023"/>
    <m/>
    <s v="Import"/>
    <m/>
  </r>
  <r>
    <s v="WATERMELONS, SEEDLESS"/>
    <x v="13"/>
    <m/>
    <m/>
    <s v="RED FLESH MINIATURE"/>
    <x v="241"/>
    <s v="MEXICO CROSSINGS THRU NOGALES"/>
    <n v="110000"/>
    <s v="Truck"/>
    <m/>
    <m/>
    <n v="2023"/>
    <m/>
    <s v="Import"/>
    <m/>
  </r>
  <r>
    <s v="WATERMELONS, SEEDLESS"/>
    <x v="13"/>
    <m/>
    <m/>
    <s v="RED FLESH MINIATURE"/>
    <x v="326"/>
    <s v="MEXICO CROSSINGS THRU NOGALES"/>
    <n v="40000"/>
    <s v="Truck"/>
    <m/>
    <m/>
    <n v="2023"/>
    <m/>
    <s v="Import"/>
    <m/>
  </r>
  <r>
    <s v="WATERMELONS, SEEDLESS"/>
    <x v="13"/>
    <m/>
    <m/>
    <s v="RED FLESH MINIATURE"/>
    <x v="327"/>
    <s v="MEXICO CROSSINGS THRU NOGALES"/>
    <n v="80000"/>
    <s v="Truck"/>
    <m/>
    <m/>
    <n v="2023"/>
    <m/>
    <s v="Import"/>
    <m/>
  </r>
  <r>
    <s v="WATERMELONS, SEEDLESS"/>
    <x v="13"/>
    <m/>
    <m/>
    <s v="RED FLESH MINIATURE"/>
    <x v="242"/>
    <s v="MEXICO CROSSINGS THRU NOGALES"/>
    <n v="60000"/>
    <s v="Truck"/>
    <m/>
    <m/>
    <n v="2023"/>
    <m/>
    <s v="Import"/>
    <m/>
  </r>
  <r>
    <s v="WATERMELONS, SEEDLESS"/>
    <x v="13"/>
    <m/>
    <m/>
    <s v="RED FLESH MINIATURE"/>
    <x v="78"/>
    <s v="MEXICO CROSSINGS THRU NOGALES"/>
    <n v="100000"/>
    <s v="Truck"/>
    <m/>
    <m/>
    <n v="2023"/>
    <m/>
    <s v="Import"/>
    <m/>
  </r>
  <r>
    <s v="WATERMELONS, SEEDLESS"/>
    <x v="13"/>
    <m/>
    <m/>
    <s v="RED FLESH MINIATURE"/>
    <x v="243"/>
    <s v="MEXICO CROSSINGS THRU NOGALES"/>
    <n v="30000"/>
    <s v="Truck"/>
    <m/>
    <m/>
    <n v="2023"/>
    <m/>
    <s v="Import"/>
    <m/>
  </r>
  <r>
    <s v="WATERMELONS, SEEDLESS"/>
    <x v="13"/>
    <m/>
    <m/>
    <s v="RED FLESH MINIATURE"/>
    <x v="244"/>
    <s v="MEXICO CROSSINGS THRU NOGALES"/>
    <n v="150000"/>
    <s v="Truck"/>
    <m/>
    <m/>
    <n v="2023"/>
    <m/>
    <s v="Import"/>
    <s v="added for 11/16/2023 on 11/17/2023"/>
  </r>
  <r>
    <s v="WATERMELONS, SEEDLESS"/>
    <x v="13"/>
    <m/>
    <m/>
    <s v="RED FLESH MINIATURE"/>
    <x v="245"/>
    <s v="MEXICO CROSSINGS THRU NOGALES"/>
    <n v="80000"/>
    <s v="Truck"/>
    <m/>
    <m/>
    <n v="2023"/>
    <m/>
    <s v="Import"/>
    <m/>
  </r>
  <r>
    <s v="WATERMELONS, SEEDLESS"/>
    <x v="13"/>
    <m/>
    <m/>
    <s v="RED FLESH MINIATURE"/>
    <x v="328"/>
    <s v="MEXICO CROSSINGS THRU NOGALES"/>
    <n v="90000"/>
    <s v="Truck"/>
    <m/>
    <m/>
    <n v="2023"/>
    <m/>
    <s v="Import"/>
    <m/>
  </r>
  <r>
    <s v="WATERMELONS, SEEDLESS"/>
    <x v="13"/>
    <m/>
    <m/>
    <s v="RED FLESH MINIATURE"/>
    <x v="246"/>
    <s v="MEXICO CROSSINGS THRU NOGALES"/>
    <n v="10000"/>
    <s v="Truck"/>
    <m/>
    <m/>
    <n v="2023"/>
    <m/>
    <s v="Import"/>
    <m/>
  </r>
  <r>
    <s v="WATERMELONS, SEEDLESS"/>
    <x v="13"/>
    <m/>
    <m/>
    <s v="RED FLESH MINIATURE"/>
    <x v="79"/>
    <s v="MEXICO CROSSINGS THRU NOGALES"/>
    <n v="10000"/>
    <s v="Truck"/>
    <m/>
    <m/>
    <n v="2023"/>
    <m/>
    <s v="Import"/>
    <m/>
  </r>
  <r>
    <s v="WATERMELONS, SEEDLESS"/>
    <x v="13"/>
    <m/>
    <m/>
    <s v="RED FLESH MINIATURE"/>
    <x v="301"/>
    <s v="MEXICO CROSSINGS THRU NOGALES"/>
    <n v="240000"/>
    <s v="Truck"/>
    <m/>
    <m/>
    <n v="2023"/>
    <m/>
    <s v="Import"/>
    <m/>
  </r>
  <r>
    <s v="WATERMELONS, SEEDLESS"/>
    <x v="13"/>
    <m/>
    <m/>
    <s v="RED FLESH MINIATURE"/>
    <x v="329"/>
    <s v="MEXICO CROSSINGS THRU NOGALES"/>
    <n v="20000"/>
    <s v="Truck"/>
    <m/>
    <m/>
    <n v="2023"/>
    <m/>
    <s v="Import"/>
    <m/>
  </r>
  <r>
    <s v="WATERMELONS, SEEDLESS"/>
    <x v="13"/>
    <m/>
    <m/>
    <s v="RED FLESH MINIATURE"/>
    <x v="248"/>
    <s v="MEXICO CROSSINGS THRU NOGALES"/>
    <n v="50000"/>
    <s v="Truck"/>
    <m/>
    <m/>
    <n v="2023"/>
    <m/>
    <s v="Import"/>
    <m/>
  </r>
  <r>
    <s v="WATERMELONS, SEEDLESS"/>
    <x v="13"/>
    <m/>
    <m/>
    <s v="RED FLESH MINIATURE"/>
    <x v="80"/>
    <s v="MEXICO CROSSINGS THRU NOGALES"/>
    <n v="100000"/>
    <s v="Truck"/>
    <m/>
    <m/>
    <n v="2023"/>
    <m/>
    <s v="Import"/>
    <m/>
  </r>
  <r>
    <s v="WATERMELONS, SEEDLESS"/>
    <x v="13"/>
    <m/>
    <m/>
    <s v="RED FLESH MINIATURE"/>
    <x v="249"/>
    <s v="MEXICO CROSSINGS THRU NOGALES"/>
    <n v="160000"/>
    <s v="Truck"/>
    <m/>
    <m/>
    <n v="2023"/>
    <m/>
    <s v="Import"/>
    <m/>
  </r>
  <r>
    <s v="WATERMELONS, SEEDLESS"/>
    <x v="13"/>
    <m/>
    <m/>
    <s v="RED FLESH MINIATURE"/>
    <x v="250"/>
    <s v="MEXICO CROSSINGS THRU NOGALES"/>
    <n v="150000"/>
    <s v="Truck"/>
    <m/>
    <m/>
    <n v="2023"/>
    <m/>
    <s v="Import"/>
    <m/>
  </r>
  <r>
    <s v="WATERMELONS, SEEDLESS"/>
    <x v="13"/>
    <m/>
    <m/>
    <s v="RED FLESH MINIATURE"/>
    <x v="330"/>
    <s v="MEXICO CROSSINGS THRU NOGALES"/>
    <n v="180000"/>
    <s v="Truck"/>
    <m/>
    <m/>
    <n v="2023"/>
    <m/>
    <s v="Import"/>
    <m/>
  </r>
  <r>
    <s v="WATERMELONS, SEEDLESS"/>
    <x v="13"/>
    <m/>
    <m/>
    <s v="RED FLESH MINIATURE"/>
    <x v="82"/>
    <s v="MEXICO CROSSINGS THRU NOGALES"/>
    <n v="140000"/>
    <s v="Truck"/>
    <m/>
    <m/>
    <n v="2023"/>
    <m/>
    <s v="Import"/>
    <m/>
  </r>
  <r>
    <s v="WATERMELONS, SEEDLESS"/>
    <x v="13"/>
    <m/>
    <m/>
    <s v="RED FLESH MINIATURE"/>
    <x v="251"/>
    <s v="MEXICO CROSSINGS THRU NOGALES"/>
    <n v="190000"/>
    <s v="Truck"/>
    <m/>
    <m/>
    <n v="2023"/>
    <m/>
    <s v="Import"/>
    <m/>
  </r>
  <r>
    <s v="WATERMELONS, SEEDLESS"/>
    <x v="13"/>
    <m/>
    <m/>
    <s v="RED FLESH MINIATURE"/>
    <x v="302"/>
    <s v="MEXICO CROSSINGS THRU NOGALES"/>
    <n v="110000"/>
    <s v="Truck"/>
    <m/>
    <m/>
    <n v="2023"/>
    <m/>
    <s v="Import"/>
    <m/>
  </r>
  <r>
    <s v="WATERMELONS, SEEDLESS"/>
    <x v="13"/>
    <m/>
    <m/>
    <s v="RED FLESH MINIATURE"/>
    <x v="303"/>
    <s v="MEXICO CROSSINGS THRU NOGALES"/>
    <n v="170000"/>
    <s v="Truck"/>
    <m/>
    <m/>
    <n v="2023"/>
    <m/>
    <s v="Import"/>
    <m/>
  </r>
  <r>
    <s v="WATERMELONS, SEEDLESS"/>
    <x v="13"/>
    <m/>
    <m/>
    <s v="RED FLESH MINIATURE"/>
    <x v="252"/>
    <s v="MEXICO CROSSINGS THRU NOGALES"/>
    <n v="140000"/>
    <s v="Truck"/>
    <m/>
    <m/>
    <n v="2023"/>
    <m/>
    <s v="Import"/>
    <m/>
  </r>
  <r>
    <s v="WATERMELONS, SEEDLESS"/>
    <x v="13"/>
    <m/>
    <m/>
    <s v="RED FLESH MINIATURE"/>
    <x v="331"/>
    <s v="MEXICO CROSSINGS THRU NOGALES"/>
    <n v="240000"/>
    <s v="Truck"/>
    <m/>
    <m/>
    <n v="2023"/>
    <m/>
    <s v="Import"/>
    <m/>
  </r>
  <r>
    <s v="WATERMELONS, SEEDLESS"/>
    <x v="13"/>
    <m/>
    <m/>
    <s v="RED FLESH MINIATURE"/>
    <x v="83"/>
    <s v="MEXICO CROSSINGS THRU NOGALES"/>
    <n v="140000"/>
    <s v="Truck"/>
    <m/>
    <m/>
    <n v="2023"/>
    <m/>
    <s v="Import"/>
    <m/>
  </r>
  <r>
    <s v="WATERMELONS, SEEDLESS"/>
    <x v="13"/>
    <m/>
    <m/>
    <s v="RED FLESH MINIATURE"/>
    <x v="253"/>
    <s v="MEXICO CROSSINGS THRU NOGALES"/>
    <n v="110000"/>
    <s v="Truck"/>
    <m/>
    <m/>
    <n v="2023"/>
    <m/>
    <s v="Import"/>
    <m/>
  </r>
  <r>
    <s v="WATERMELONS, SEEDLESS"/>
    <x v="13"/>
    <m/>
    <m/>
    <s v="RED FLESH MINIATURE"/>
    <x v="254"/>
    <s v="MEXICO CROSSINGS THRU NOGALES"/>
    <n v="50000"/>
    <s v="Truck"/>
    <m/>
    <m/>
    <n v="2023"/>
    <m/>
    <s v="Import"/>
    <m/>
  </r>
  <r>
    <s v="WATERMELONS, SEEDLESS"/>
    <x v="13"/>
    <m/>
    <m/>
    <s v="RED FLESH MINIATURE"/>
    <x v="256"/>
    <s v="MEXICO CROSSINGS THRU NOGALES"/>
    <n v="20000"/>
    <s v="Truck"/>
    <m/>
    <m/>
    <n v="2023"/>
    <m/>
    <s v="Import"/>
    <m/>
  </r>
  <r>
    <s v="WATERMELONS, SEEDLESS"/>
    <x v="13"/>
    <s v="Organic"/>
    <m/>
    <s v="RED FLESH MINIATURE"/>
    <x v="234"/>
    <s v="MEXICO CROSSINGS THRU NOGALES"/>
    <n v="20000"/>
    <s v="Truck"/>
    <m/>
    <m/>
    <n v="2023"/>
    <m/>
    <s v="Import"/>
    <m/>
  </r>
  <r>
    <s v="WATERMELONS, SEEDLESS"/>
    <x v="13"/>
    <s v="Organic"/>
    <m/>
    <s v="RED FLESH MINIATURE"/>
    <x v="154"/>
    <s v="MEXICO CROSSINGS THRU NOGALES"/>
    <n v="50000"/>
    <s v="Truck"/>
    <m/>
    <m/>
    <n v="2023"/>
    <m/>
    <s v="Import"/>
    <m/>
  </r>
  <r>
    <s v="WATERMELONS, SEEDLESS"/>
    <x v="13"/>
    <s v="Organic"/>
    <m/>
    <s v="RED FLESH MINIATURE"/>
    <x v="235"/>
    <s v="MEXICO CROSSINGS THRU NOGALES"/>
    <n v="40000"/>
    <s v="Truck"/>
    <m/>
    <m/>
    <n v="2023"/>
    <m/>
    <s v="Import"/>
    <m/>
  </r>
  <r>
    <s v="WATERMELONS, SEEDLESS"/>
    <x v="13"/>
    <s v="Organic"/>
    <m/>
    <s v="RED FLESH MINIATURE"/>
    <x v="236"/>
    <s v="MEXICO CROSSINGS THRU NOGALES"/>
    <n v="50000"/>
    <s v="Truck"/>
    <m/>
    <m/>
    <n v="2023"/>
    <m/>
    <s v="Import"/>
    <m/>
  </r>
  <r>
    <s v="WATERMELONS, SEEDLESS"/>
    <x v="13"/>
    <s v="Organic"/>
    <m/>
    <s v="RED FLESH MINIATURE"/>
    <x v="74"/>
    <s v="MEXICO CROSSINGS THRU NOGALES"/>
    <n v="150000"/>
    <s v="Truck"/>
    <m/>
    <m/>
    <n v="2023"/>
    <m/>
    <s v="Import"/>
    <m/>
  </r>
  <r>
    <s v="WATERMELONS, SEEDLESS"/>
    <x v="13"/>
    <s v="Organic"/>
    <m/>
    <s v="RED FLESH MINIATURE"/>
    <x v="323"/>
    <s v="MEXICO CROSSINGS THRU NOGALES"/>
    <n v="130000"/>
    <s v="Truck"/>
    <m/>
    <m/>
    <n v="2023"/>
    <m/>
    <s v="Import"/>
    <m/>
  </r>
  <r>
    <s v="WATERMELONS, SEEDLESS"/>
    <x v="13"/>
    <s v="Organic"/>
    <m/>
    <s v="RED FLESH MINIATURE"/>
    <x v="324"/>
    <s v="MEXICO CROSSINGS THRU NOGALES"/>
    <n v="90000"/>
    <s v="Truck"/>
    <m/>
    <m/>
    <n v="2023"/>
    <m/>
    <s v="Import"/>
    <m/>
  </r>
  <r>
    <s v="WATERMELONS, SEEDLESS"/>
    <x v="13"/>
    <s v="Organic"/>
    <m/>
    <s v="RED FLESH MINIATURE"/>
    <x v="318"/>
    <s v="MEXICO CROSSINGS THRU NOGALES"/>
    <n v="110000"/>
    <s v="Truck"/>
    <m/>
    <m/>
    <n v="2023"/>
    <m/>
    <s v="Import"/>
    <m/>
  </r>
  <r>
    <s v="WATERMELONS, SEEDLESS"/>
    <x v="13"/>
    <s v="Organic"/>
    <m/>
    <s v="RED FLESH MINIATURE"/>
    <x v="75"/>
    <s v="MEXICO CROSSINGS THRU NOGALES"/>
    <n v="140000"/>
    <s v="Truck"/>
    <m/>
    <m/>
    <n v="2023"/>
    <m/>
    <s v="Import"/>
    <m/>
  </r>
  <r>
    <s v="WATERMELONS, SEEDLESS"/>
    <x v="13"/>
    <s v="Organic"/>
    <m/>
    <s v="RED FLESH MINIATURE"/>
    <x v="237"/>
    <s v="MEXICO CROSSINGS THRU NOGALES"/>
    <n v="20000"/>
    <s v="Truck"/>
    <m/>
    <m/>
    <n v="2023"/>
    <m/>
    <s v="Import"/>
    <m/>
  </r>
  <r>
    <s v="WATERMELONS, SEEDLESS"/>
    <x v="13"/>
    <s v="Organic"/>
    <m/>
    <s v="RED FLESH MINIATURE"/>
    <x v="238"/>
    <s v="MEXICO CROSSINGS THRU NOGALES"/>
    <n v="80000"/>
    <s v="Truck"/>
    <m/>
    <m/>
    <n v="2023"/>
    <m/>
    <s v="Import"/>
    <m/>
  </r>
  <r>
    <s v="WATERMELONS, SEEDLESS"/>
    <x v="13"/>
    <s v="Organic"/>
    <m/>
    <s v="RED FLESH MINIATURE"/>
    <x v="239"/>
    <s v="MEXICO CROSSINGS THRU NOGALES"/>
    <n v="110000"/>
    <s v="Truck"/>
    <m/>
    <m/>
    <n v="2023"/>
    <m/>
    <s v="Import"/>
    <m/>
  </r>
  <r>
    <s v="WATERMELONS, SEEDLESS"/>
    <x v="13"/>
    <s v="Organic"/>
    <m/>
    <s v="RED FLESH MINIATURE"/>
    <x v="325"/>
    <s v="MEXICO CROSSINGS THRU NOGALES"/>
    <n v="190000"/>
    <s v="Truck"/>
    <m/>
    <m/>
    <n v="2023"/>
    <m/>
    <s v="Import"/>
    <m/>
  </r>
  <r>
    <s v="WATERMELONS, SEEDLESS"/>
    <x v="13"/>
    <s v="Organic"/>
    <m/>
    <s v="RED FLESH MINIATURE"/>
    <x v="76"/>
    <s v="MEXICO CROSSINGS THRU NOGALES"/>
    <n v="100000"/>
    <s v="Truck"/>
    <m/>
    <m/>
    <n v="2023"/>
    <m/>
    <s v="Import"/>
    <m/>
  </r>
  <r>
    <s v="WATERMELONS, SEEDLESS"/>
    <x v="13"/>
    <s v="Organic"/>
    <m/>
    <s v="RED FLESH MINIATURE"/>
    <x v="327"/>
    <s v="MEXICO CROSSINGS THRU NOGALES"/>
    <n v="40000"/>
    <s v="Truck"/>
    <m/>
    <m/>
    <n v="2023"/>
    <m/>
    <s v="Import"/>
    <m/>
  </r>
  <r>
    <s v="WATERMELONS, SEEDLESS"/>
    <x v="13"/>
    <s v="Organic"/>
    <m/>
    <s v="RED FLESH MINIATURE"/>
    <x v="242"/>
    <s v="MEXICO CROSSINGS THRU NOGALES"/>
    <n v="50000"/>
    <s v="Truck"/>
    <m/>
    <m/>
    <n v="2023"/>
    <m/>
    <s v="Import"/>
    <m/>
  </r>
  <r>
    <s v="WATERMELONS, SEEDLESS"/>
    <x v="13"/>
    <s v="Organic"/>
    <m/>
    <s v="RED FLESH MINIATURE"/>
    <x v="244"/>
    <s v="MEXICO CROSSINGS THRU NOGALES"/>
    <n v="40000"/>
    <s v="Truck"/>
    <m/>
    <m/>
    <n v="2023"/>
    <m/>
    <s v="Import"/>
    <s v="added for 11/16/2023 on 11/17/2023"/>
  </r>
  <r>
    <s v="WATERMELONS, SEEDLESS"/>
    <x v="13"/>
    <s v="Organic"/>
    <m/>
    <s v="RED FLESH MINIATURE"/>
    <x v="245"/>
    <s v="MEXICO CROSSINGS THRU NOGALES"/>
    <n v="110000"/>
    <s v="Truck"/>
    <m/>
    <m/>
    <n v="2023"/>
    <m/>
    <s v="Import"/>
    <m/>
  </r>
  <r>
    <s v="WATERMELONS, SEEDLESS"/>
    <x v="13"/>
    <s v="Organic"/>
    <m/>
    <s v="RED FLESH MINIATURE"/>
    <x v="246"/>
    <s v="MEXICO CROSSINGS THRU NOGALES"/>
    <n v="140000"/>
    <s v="Truck"/>
    <m/>
    <m/>
    <n v="2023"/>
    <m/>
    <s v="Import"/>
    <m/>
  </r>
  <r>
    <s v="WATERMELONS, SEEDED"/>
    <x v="14"/>
    <m/>
    <s v="CWT"/>
    <s v="RED FLESH"/>
    <x v="92"/>
    <s v="MICHIGAN DISTRICT"/>
    <n v="160000"/>
    <s v="Truck"/>
    <n v="1600"/>
    <m/>
    <n v="2023"/>
    <m/>
    <m/>
    <m/>
  </r>
  <r>
    <s v="WATERMELONS, SEEDED"/>
    <x v="14"/>
    <m/>
    <s v="CWT"/>
    <s v="RED FLESH"/>
    <x v="93"/>
    <s v="MICHIGAN DISTRICT"/>
    <n v="80000"/>
    <s v="Truck"/>
    <n v="800"/>
    <m/>
    <n v="2023"/>
    <m/>
    <m/>
    <m/>
  </r>
  <r>
    <s v="WATERMELONS, SEEDED"/>
    <x v="14"/>
    <m/>
    <s v="CWT"/>
    <s v="RED FLESH"/>
    <x v="94"/>
    <s v="MICHIGAN DISTRICT"/>
    <n v="240000"/>
    <s v="Truck"/>
    <n v="2400"/>
    <m/>
    <n v="2023"/>
    <m/>
    <m/>
    <m/>
  </r>
  <r>
    <s v="WATERMELONS, SEEDED"/>
    <x v="14"/>
    <m/>
    <s v="CWT"/>
    <s v="RED FLESH"/>
    <x v="95"/>
    <s v="MICHIGAN DISTRICT"/>
    <n v="120000"/>
    <s v="Truck"/>
    <n v="1200"/>
    <m/>
    <n v="2023"/>
    <m/>
    <m/>
    <m/>
  </r>
  <r>
    <s v="WATERMELONS, SEEDED"/>
    <x v="14"/>
    <m/>
    <s v="CWT"/>
    <s v="RED FLESH"/>
    <x v="96"/>
    <s v="MICHIGAN DISTRICT"/>
    <n v="120000"/>
    <s v="Truck"/>
    <n v="1200"/>
    <m/>
    <n v="2023"/>
    <m/>
    <m/>
    <m/>
  </r>
  <r>
    <s v="WATERMELONS, SEEDED"/>
    <x v="14"/>
    <m/>
    <s v="CWT"/>
    <s v="RED FLESH"/>
    <x v="198"/>
    <s v="MICHIGAN DISTRICT"/>
    <n v="40000"/>
    <s v="Truck"/>
    <n v="400"/>
    <m/>
    <n v="2023"/>
    <m/>
    <m/>
    <m/>
  </r>
  <r>
    <s v="WATERMELONS, SEEDED"/>
    <x v="14"/>
    <m/>
    <s v="CWT"/>
    <s v="RED FLESH"/>
    <x v="97"/>
    <s v="MICHIGAN DISTRICT"/>
    <n v="40000"/>
    <s v="Truck"/>
    <n v="400"/>
    <m/>
    <n v="2023"/>
    <m/>
    <m/>
    <m/>
  </r>
  <r>
    <s v="WATERMELONS, SEEDED"/>
    <x v="14"/>
    <m/>
    <s v="CWT"/>
    <s v="RED FLESH"/>
    <x v="98"/>
    <s v="MICHIGAN DISTRICT"/>
    <n v="170000"/>
    <s v="Truck"/>
    <n v="1680"/>
    <m/>
    <n v="2023"/>
    <m/>
    <m/>
    <m/>
  </r>
  <r>
    <s v="WATERMELONS, SEEDED"/>
    <x v="14"/>
    <m/>
    <s v="CWT"/>
    <s v="RED FLESH"/>
    <x v="99"/>
    <s v="MICHIGAN DISTRICT"/>
    <n v="120000"/>
    <s v="Truck"/>
    <n v="1200"/>
    <m/>
    <n v="2023"/>
    <m/>
    <m/>
    <m/>
  </r>
  <r>
    <s v="WATERMELONS, SEEDED"/>
    <x v="14"/>
    <m/>
    <s v="CWT"/>
    <s v="RED FLESH"/>
    <x v="100"/>
    <s v="MICHIGAN DISTRICT"/>
    <n v="80000"/>
    <s v="Truck"/>
    <n v="800"/>
    <m/>
    <n v="2023"/>
    <m/>
    <m/>
    <m/>
  </r>
  <r>
    <s v="WATERMELONS, SEEDED"/>
    <x v="14"/>
    <m/>
    <s v="CWT"/>
    <s v="RED FLESH"/>
    <x v="101"/>
    <s v="MICHIGAN DISTRICT"/>
    <n v="200000"/>
    <s v="Truck"/>
    <n v="2000"/>
    <m/>
    <n v="2023"/>
    <m/>
    <m/>
    <m/>
  </r>
  <r>
    <s v="WATERMELONS, SEEDED"/>
    <x v="14"/>
    <m/>
    <s v="CWT"/>
    <s v="RED FLESH"/>
    <x v="102"/>
    <s v="MICHIGAN DISTRICT"/>
    <n v="160000"/>
    <s v="Truck"/>
    <n v="1600"/>
    <m/>
    <n v="2023"/>
    <m/>
    <m/>
    <m/>
  </r>
  <r>
    <s v="WATERMELONS, SEEDED"/>
    <x v="14"/>
    <m/>
    <s v="CWT"/>
    <s v="RED FLESH"/>
    <x v="199"/>
    <s v="MICHIGAN DISTRICT"/>
    <n v="160000"/>
    <s v="Truck"/>
    <n v="1600"/>
    <m/>
    <n v="2023"/>
    <m/>
    <m/>
    <m/>
  </r>
  <r>
    <s v="WATERMELONS, SEEDED"/>
    <x v="14"/>
    <m/>
    <s v="CWT"/>
    <s v="RED FLESH"/>
    <x v="103"/>
    <s v="MICHIGAN DISTRICT"/>
    <n v="160000"/>
    <s v="Truck"/>
    <n v="1600"/>
    <m/>
    <n v="2023"/>
    <m/>
    <m/>
    <m/>
  </r>
  <r>
    <s v="WATERMELONS, SEEDED"/>
    <x v="14"/>
    <m/>
    <s v="CWT"/>
    <s v="RED FLESH"/>
    <x v="104"/>
    <s v="MICHIGAN DISTRICT"/>
    <n v="80000"/>
    <s v="Truck"/>
    <n v="800"/>
    <m/>
    <n v="2023"/>
    <m/>
    <m/>
    <m/>
  </r>
  <r>
    <s v="WATERMELONS, SEEDED"/>
    <x v="14"/>
    <m/>
    <s v="CWT"/>
    <s v="RED FLESH"/>
    <x v="105"/>
    <s v="MICHIGAN DISTRICT"/>
    <n v="80000"/>
    <s v="Truck"/>
    <n v="800"/>
    <m/>
    <n v="2023"/>
    <m/>
    <m/>
    <m/>
  </r>
  <r>
    <s v="WATERMELONS, SEEDED"/>
    <x v="14"/>
    <m/>
    <s v="CWT"/>
    <s v="RED FLESH"/>
    <x v="106"/>
    <s v="MICHIGAN DISTRICT"/>
    <n v="80000"/>
    <s v="Truck"/>
    <n v="800"/>
    <m/>
    <n v="2023"/>
    <m/>
    <m/>
    <m/>
  </r>
  <r>
    <s v="WATERMELONS, SEEDED"/>
    <x v="14"/>
    <m/>
    <s v="CWT"/>
    <s v="RED FLESH"/>
    <x v="107"/>
    <s v="MICHIGAN DISTRICT"/>
    <n v="160000"/>
    <s v="Truck"/>
    <n v="1600"/>
    <m/>
    <n v="2023"/>
    <m/>
    <m/>
    <m/>
  </r>
  <r>
    <s v="WATERMELONS, SEEDED"/>
    <x v="14"/>
    <m/>
    <s v="CWT"/>
    <s v="RED FLESH"/>
    <x v="108"/>
    <s v="MICHIGAN DISTRICT"/>
    <n v="120000"/>
    <s v="Truck"/>
    <n v="1200"/>
    <m/>
    <n v="2023"/>
    <m/>
    <m/>
    <m/>
  </r>
  <r>
    <s v="WATERMELONS, SEEDED"/>
    <x v="14"/>
    <m/>
    <s v="CWT"/>
    <s v="RED FLESH"/>
    <x v="193"/>
    <s v="MICHIGAN DISTRICT"/>
    <n v="120000"/>
    <s v="Truck"/>
    <n v="1200"/>
    <m/>
    <n v="2023"/>
    <m/>
    <m/>
    <m/>
  </r>
  <r>
    <s v="WATERMELONS, SEEDED"/>
    <x v="14"/>
    <m/>
    <s v="CWT"/>
    <s v="RED FLESH"/>
    <x v="109"/>
    <s v="MICHIGAN DISTRICT"/>
    <n v="160000"/>
    <s v="Truck"/>
    <n v="1600"/>
    <m/>
    <n v="2023"/>
    <m/>
    <m/>
    <m/>
  </r>
  <r>
    <s v="WATERMELONS, SEEDED"/>
    <x v="14"/>
    <m/>
    <s v="CWT"/>
    <s v="RED FLESH"/>
    <x v="110"/>
    <s v="MICHIGAN DISTRICT"/>
    <n v="120000"/>
    <s v="Truck"/>
    <n v="1200"/>
    <m/>
    <n v="2023"/>
    <m/>
    <m/>
    <m/>
  </r>
  <r>
    <s v="WATERMELONS, SEEDED"/>
    <x v="14"/>
    <m/>
    <s v="CWT"/>
    <s v="RED FLESH"/>
    <x v="111"/>
    <s v="MICHIGAN DISTRICT"/>
    <n v="160000"/>
    <s v="Truck"/>
    <n v="1600"/>
    <m/>
    <n v="2023"/>
    <m/>
    <m/>
    <m/>
  </r>
  <r>
    <s v="WATERMELONS, SEEDED"/>
    <x v="14"/>
    <m/>
    <s v="CWT"/>
    <s v="RED FLESH"/>
    <x v="112"/>
    <s v="MICHIGAN DISTRICT"/>
    <n v="240000"/>
    <s v="Truck"/>
    <n v="2400"/>
    <m/>
    <n v="2023"/>
    <m/>
    <m/>
    <m/>
  </r>
  <r>
    <s v="WATERMELONS, SEEDED"/>
    <x v="14"/>
    <m/>
    <s v="CWT"/>
    <s v="RED FLESH"/>
    <x v="113"/>
    <s v="MICHIGAN DISTRICT"/>
    <n v="80000"/>
    <s v="Truck"/>
    <n v="800"/>
    <m/>
    <n v="2023"/>
    <m/>
    <m/>
    <m/>
  </r>
  <r>
    <s v="WATERMELONS, SEEDED"/>
    <x v="14"/>
    <m/>
    <s v="CWT"/>
    <s v="RED FLESH"/>
    <x v="114"/>
    <s v="MICHIGAN DISTRICT"/>
    <n v="40000"/>
    <s v="Truck"/>
    <n v="400"/>
    <m/>
    <n v="2023"/>
    <m/>
    <m/>
    <m/>
  </r>
  <r>
    <s v="WATERMELONS, SEEDED"/>
    <x v="14"/>
    <m/>
    <s v="CWT"/>
    <s v="RED FLESH"/>
    <x v="194"/>
    <s v="MICHIGAN DISTRICT"/>
    <n v="40000"/>
    <s v="Truck"/>
    <n v="400"/>
    <m/>
    <n v="2023"/>
    <m/>
    <m/>
    <m/>
  </r>
  <r>
    <s v="WATERMELONS, SEEDED"/>
    <x v="14"/>
    <m/>
    <s v="CWT"/>
    <s v="RED FLESH"/>
    <x v="115"/>
    <s v="MICHIGAN DISTRICT"/>
    <n v="40000"/>
    <s v="Truck"/>
    <n v="400"/>
    <m/>
    <n v="2023"/>
    <m/>
    <m/>
    <m/>
  </r>
  <r>
    <s v="WATERMELONS, SEEDED"/>
    <x v="14"/>
    <m/>
    <s v="CWT"/>
    <s v="RED FLESH"/>
    <x v="116"/>
    <s v="MICHIGAN DISTRICT"/>
    <n v="80000"/>
    <s v="Truck"/>
    <n v="800"/>
    <m/>
    <n v="2023"/>
    <m/>
    <m/>
    <m/>
  </r>
  <r>
    <s v="WATERMELONS, SEEDED"/>
    <x v="14"/>
    <m/>
    <s v="CWT"/>
    <s v="RED FLESH"/>
    <x v="117"/>
    <s v="MICHIGAN DISTRICT"/>
    <n v="40000"/>
    <s v="Truck"/>
    <n v="400"/>
    <m/>
    <n v="2023"/>
    <m/>
    <m/>
    <m/>
  </r>
  <r>
    <s v="WATERMELONS, SEEDED"/>
    <x v="14"/>
    <m/>
    <s v="CWT"/>
    <s v="RED FLESH"/>
    <x v="118"/>
    <s v="MICHIGAN DISTRICT"/>
    <n v="80000"/>
    <s v="Truck"/>
    <n v="800"/>
    <m/>
    <n v="2023"/>
    <m/>
    <m/>
    <m/>
  </r>
  <r>
    <s v="WATERMELONS, SEEDED"/>
    <x v="14"/>
    <m/>
    <s v="CWT"/>
    <s v="RED FLESH"/>
    <x v="119"/>
    <s v="MICHIGAN DISTRICT"/>
    <n v="80000"/>
    <s v="Truck"/>
    <n v="800"/>
    <m/>
    <n v="2023"/>
    <m/>
    <m/>
    <m/>
  </r>
  <r>
    <s v="WATERMELONS, SEEDED"/>
    <x v="14"/>
    <m/>
    <s v="CWT"/>
    <s v="RED FLESH"/>
    <x v="120"/>
    <s v="MICHIGAN DISTRICT"/>
    <n v="40000"/>
    <s v="Truck"/>
    <n v="400"/>
    <m/>
    <n v="2023"/>
    <m/>
    <m/>
    <m/>
  </r>
  <r>
    <s v="WATERMELONS, SEEDED"/>
    <x v="14"/>
    <m/>
    <s v="CWT"/>
    <s v="RED FLESH"/>
    <x v="200"/>
    <s v="MICHIGAN DISTRICT"/>
    <n v="80000"/>
    <s v="Truck"/>
    <n v="800"/>
    <m/>
    <n v="2023"/>
    <m/>
    <m/>
    <m/>
  </r>
  <r>
    <s v="WATERMELONS, SEEDED"/>
    <x v="14"/>
    <m/>
    <s v="CWT"/>
    <s v="RED FLESH"/>
    <x v="121"/>
    <s v="MICHIGAN DISTRICT"/>
    <n v="120000"/>
    <s v="Truck"/>
    <n v="1200"/>
    <m/>
    <n v="2023"/>
    <m/>
    <m/>
    <m/>
  </r>
  <r>
    <s v="WATERMELONS, SEEDED"/>
    <x v="14"/>
    <m/>
    <s v="CWT"/>
    <s v="RED FLESH"/>
    <x v="122"/>
    <s v="MICHIGAN DISTRICT"/>
    <n v="80000"/>
    <s v="Truck"/>
    <n v="800"/>
    <m/>
    <n v="2023"/>
    <m/>
    <m/>
    <m/>
  </r>
  <r>
    <s v="WATERMELONS, SEEDED"/>
    <x v="14"/>
    <m/>
    <s v="CWT"/>
    <s v="RED FLESH"/>
    <x v="123"/>
    <s v="MICHIGAN DISTRICT"/>
    <n v="670000"/>
    <s v="Truck"/>
    <n v="6720"/>
    <m/>
    <n v="2023"/>
    <m/>
    <m/>
    <m/>
  </r>
  <r>
    <s v="WATERMELONS, SEEDED"/>
    <x v="14"/>
    <m/>
    <s v="CWT"/>
    <s v="RED FLESH"/>
    <x v="124"/>
    <s v="MICHIGAN DISTRICT"/>
    <n v="160000"/>
    <s v="Truck"/>
    <n v="1600"/>
    <m/>
    <n v="2023"/>
    <m/>
    <m/>
    <m/>
  </r>
  <r>
    <s v="WATERMELONS, SEEDED"/>
    <x v="14"/>
    <m/>
    <s v="CWT"/>
    <s v="RED FLESH"/>
    <x v="125"/>
    <s v="MICHIGAN DISTRICT"/>
    <n v="120000"/>
    <s v="Truck"/>
    <n v="1200"/>
    <m/>
    <n v="2023"/>
    <m/>
    <m/>
    <m/>
  </r>
  <r>
    <s v="WATERMELONS, SEEDED"/>
    <x v="14"/>
    <m/>
    <s v="CWT"/>
    <s v="RED FLESH"/>
    <x v="126"/>
    <s v="MICHIGAN DISTRICT"/>
    <n v="80000"/>
    <s v="Truck"/>
    <n v="800"/>
    <m/>
    <n v="2023"/>
    <m/>
    <m/>
    <m/>
  </r>
  <r>
    <s v="WATERMELONS, SEEDED"/>
    <x v="14"/>
    <m/>
    <s v="CWT"/>
    <s v="RED FLESH"/>
    <x v="201"/>
    <s v="MICHIGAN DISTRICT"/>
    <n v="80000"/>
    <s v="Truck"/>
    <n v="800"/>
    <m/>
    <n v="2023"/>
    <m/>
    <m/>
    <m/>
  </r>
  <r>
    <s v="WATERMELONS, SEEDED"/>
    <x v="14"/>
    <m/>
    <s v="CWT"/>
    <s v="RED FLESH"/>
    <x v="127"/>
    <s v="MICHIGAN DISTRICT"/>
    <n v="160000"/>
    <s v="Truck"/>
    <n v="1600"/>
    <m/>
    <n v="2023"/>
    <m/>
    <m/>
    <m/>
  </r>
  <r>
    <s v="WATERMELONS, SEEDED"/>
    <x v="14"/>
    <m/>
    <s v="CWT"/>
    <s v="RED FLESH"/>
    <x v="72"/>
    <s v="MICHIGAN DISTRICT"/>
    <n v="160000"/>
    <s v="Truck"/>
    <n v="1600"/>
    <m/>
    <n v="2023"/>
    <m/>
    <m/>
    <m/>
  </r>
  <r>
    <s v="WATERMELONS, SEEDED"/>
    <x v="14"/>
    <m/>
    <s v="CWT"/>
    <s v="RED FLESH"/>
    <x v="128"/>
    <s v="MICHIGAN DISTRICT"/>
    <n v="80000"/>
    <s v="Truck"/>
    <n v="800"/>
    <m/>
    <n v="2023"/>
    <m/>
    <m/>
    <m/>
  </r>
  <r>
    <s v="WATERMELONS, SEEDED"/>
    <x v="14"/>
    <m/>
    <s v="CWT"/>
    <s v="RED FLESH"/>
    <x v="129"/>
    <s v="MICHIGAN DISTRICT"/>
    <n v="120000"/>
    <s v="Truck"/>
    <n v="1200"/>
    <m/>
    <n v="2023"/>
    <m/>
    <m/>
    <m/>
  </r>
  <r>
    <s v="WATERMELONS, SEEDED"/>
    <x v="14"/>
    <m/>
    <s v="CWT"/>
    <s v="RED FLESH"/>
    <x v="130"/>
    <s v="MICHIGAN DISTRICT"/>
    <n v="40000"/>
    <s v="Truck"/>
    <n v="400"/>
    <m/>
    <n v="2023"/>
    <m/>
    <m/>
    <m/>
  </r>
  <r>
    <s v="WATERMELONS, SEEDED"/>
    <x v="14"/>
    <m/>
    <s v="CWT"/>
    <s v="RED FLESH"/>
    <x v="202"/>
    <s v="MICHIGAN DISTRICT"/>
    <n v="40000"/>
    <s v="Truck"/>
    <n v="400"/>
    <m/>
    <n v="2023"/>
    <m/>
    <m/>
    <m/>
  </r>
  <r>
    <s v="WATERMELONS, SEEDED"/>
    <x v="14"/>
    <m/>
    <s v="CWT"/>
    <s v="RED FLESH"/>
    <x v="203"/>
    <s v="MICHIGAN DISTRICT"/>
    <n v="40000"/>
    <s v="Truck"/>
    <n v="400"/>
    <m/>
    <n v="2023"/>
    <m/>
    <m/>
    <m/>
  </r>
  <r>
    <s v="WATERMELONS, SEEDED"/>
    <x v="14"/>
    <m/>
    <s v="CWT"/>
    <s v="RED FLESH"/>
    <x v="131"/>
    <s v="MICHIGAN DISTRICT"/>
    <n v="80000"/>
    <s v="Truck"/>
    <n v="800"/>
    <m/>
    <n v="2023"/>
    <m/>
    <m/>
    <m/>
  </r>
  <r>
    <s v="WATERMELONS, SEEDED"/>
    <x v="14"/>
    <m/>
    <s v="CWT"/>
    <s v="RED FLESH"/>
    <x v="132"/>
    <s v="MICHIGAN DISTRICT"/>
    <n v="80000"/>
    <s v="Truck"/>
    <n v="800"/>
    <m/>
    <n v="2023"/>
    <m/>
    <m/>
    <m/>
  </r>
  <r>
    <s v="WATERMELONS, SEEDED"/>
    <x v="14"/>
    <m/>
    <s v="CWT"/>
    <s v="RED FLESH"/>
    <x v="133"/>
    <s v="MICHIGAN DISTRICT"/>
    <n v="40000"/>
    <s v="Truck"/>
    <n v="400"/>
    <m/>
    <n v="2023"/>
    <m/>
    <m/>
    <m/>
  </r>
  <r>
    <s v="WATERMELONS, SEEDED"/>
    <x v="14"/>
    <m/>
    <s v="CWT"/>
    <s v="RED FLESH"/>
    <x v="134"/>
    <s v="MICHIGAN DISTRICT"/>
    <n v="40000"/>
    <s v="Truck"/>
    <n v="400"/>
    <m/>
    <n v="2023"/>
    <m/>
    <m/>
    <m/>
  </r>
  <r>
    <s v="WATERMELONS, SEEDED"/>
    <x v="14"/>
    <m/>
    <s v="CWT"/>
    <s v="RED FLESH"/>
    <x v="135"/>
    <s v="MICHIGAN DISTRICT"/>
    <n v="40000"/>
    <s v="Truck"/>
    <n v="400"/>
    <m/>
    <n v="2023"/>
    <m/>
    <m/>
    <m/>
  </r>
  <r>
    <s v="WATERMELONS, SEEDED"/>
    <x v="14"/>
    <m/>
    <s v="CWT"/>
    <s v="RED FLESH"/>
    <x v="136"/>
    <s v="MICHIGAN DISTRICT"/>
    <n v="40000"/>
    <s v="Truck"/>
    <n v="400"/>
    <m/>
    <n v="2023"/>
    <m/>
    <m/>
    <m/>
  </r>
  <r>
    <s v="WATERMELONS, SEEDED"/>
    <x v="14"/>
    <m/>
    <s v="CWT"/>
    <s v="RED FLESH"/>
    <x v="138"/>
    <s v="MICHIGAN DISTRICT"/>
    <n v="40000"/>
    <s v="Truck"/>
    <n v="400"/>
    <m/>
    <n v="2023"/>
    <m/>
    <m/>
    <m/>
  </r>
  <r>
    <s v="WATERMELONS, SEEDLESS"/>
    <x v="14"/>
    <m/>
    <s v="CWT"/>
    <s v="RED FLESH"/>
    <x v="89"/>
    <s v="MICHIGAN DISTRICT"/>
    <n v="200000"/>
    <s v="Truck"/>
    <n v="2000"/>
    <m/>
    <n v="2023"/>
    <m/>
    <m/>
    <m/>
  </r>
  <r>
    <s v="WATERMELONS, SEEDLESS"/>
    <x v="14"/>
    <m/>
    <s v="CWT"/>
    <s v="RED FLESH"/>
    <x v="90"/>
    <s v="MICHIGAN DISTRICT"/>
    <n v="800000"/>
    <s v="Truck"/>
    <n v="8000"/>
    <m/>
    <n v="2023"/>
    <m/>
    <m/>
    <s v="added for 08/04/2023 on 08/07/2023"/>
  </r>
  <r>
    <s v="WATERMELONS, SEEDLESS"/>
    <x v="14"/>
    <m/>
    <s v="CWT"/>
    <s v="RED FLESH"/>
    <x v="90"/>
    <s v="MICHIGAN DISTRICT"/>
    <n v="800000"/>
    <s v="Truck"/>
    <n v="8000"/>
    <m/>
    <n v="2023"/>
    <m/>
    <m/>
    <m/>
  </r>
  <r>
    <s v="WATERMELONS, SEEDLESS"/>
    <x v="14"/>
    <m/>
    <s v="CWT"/>
    <s v="RED FLESH"/>
    <x v="152"/>
    <s v="MICHIGAN DISTRICT"/>
    <n v="600000"/>
    <s v="Truck"/>
    <n v="6000"/>
    <m/>
    <n v="2023"/>
    <m/>
    <m/>
    <s v="added for 08/05/2023 on 08/07/2023"/>
  </r>
  <r>
    <s v="WATERMELONS, SEEDLESS"/>
    <x v="14"/>
    <m/>
    <s v="CWT"/>
    <s v="RED FLESH"/>
    <x v="152"/>
    <s v="MICHIGAN DISTRICT"/>
    <n v="600000"/>
    <s v="Truck"/>
    <n v="6000"/>
    <m/>
    <n v="2023"/>
    <m/>
    <m/>
    <m/>
  </r>
  <r>
    <s v="WATERMELONS, SEEDLESS"/>
    <x v="14"/>
    <m/>
    <s v="CWT"/>
    <s v="RED FLESH"/>
    <x v="192"/>
    <s v="MICHIGAN DISTRICT"/>
    <n v="360000"/>
    <s v="Truck"/>
    <n v="3600"/>
    <m/>
    <n v="2023"/>
    <m/>
    <m/>
    <s v="added for 08/06/2023 on 08/07/2023"/>
  </r>
  <r>
    <s v="WATERMELONS, SEEDLESS"/>
    <x v="14"/>
    <m/>
    <s v="CWT"/>
    <s v="RED FLESH"/>
    <x v="192"/>
    <s v="MICHIGAN DISTRICT"/>
    <n v="360000"/>
    <s v="Truck"/>
    <n v="3600"/>
    <m/>
    <n v="2023"/>
    <m/>
    <m/>
    <m/>
  </r>
  <r>
    <s v="WATERMELONS, SEEDLESS"/>
    <x v="14"/>
    <m/>
    <s v="CWT"/>
    <s v="RED FLESH"/>
    <x v="92"/>
    <s v="MICHIGAN DISTRICT"/>
    <n v="1000000"/>
    <s v="Truck"/>
    <n v="10000"/>
    <m/>
    <n v="2023"/>
    <m/>
    <m/>
    <m/>
  </r>
  <r>
    <s v="WATERMELONS, SEEDLESS"/>
    <x v="14"/>
    <m/>
    <s v="CWT"/>
    <s v="RED FLESH"/>
    <x v="93"/>
    <s v="MICHIGAN DISTRICT"/>
    <n v="920000"/>
    <s v="Truck"/>
    <n v="9200"/>
    <m/>
    <n v="2023"/>
    <m/>
    <m/>
    <m/>
  </r>
  <r>
    <s v="WATERMELONS, SEEDLESS"/>
    <x v="14"/>
    <m/>
    <s v="CWT"/>
    <s v="RED FLESH"/>
    <x v="94"/>
    <s v="MICHIGAN DISTRICT"/>
    <n v="1600000"/>
    <s v="Truck"/>
    <n v="16000"/>
    <m/>
    <n v="2023"/>
    <m/>
    <m/>
    <m/>
  </r>
  <r>
    <s v="WATERMELONS, SEEDLESS"/>
    <x v="14"/>
    <m/>
    <s v="CWT"/>
    <s v="RED FLESH"/>
    <x v="95"/>
    <s v="MICHIGAN DISTRICT"/>
    <n v="1320000"/>
    <s v="Truck"/>
    <n v="13200"/>
    <m/>
    <n v="2023"/>
    <m/>
    <m/>
    <m/>
  </r>
  <r>
    <s v="WATERMELONS, SEEDLESS"/>
    <x v="14"/>
    <m/>
    <s v="CWT"/>
    <s v="RED FLESH"/>
    <x v="96"/>
    <s v="MICHIGAN DISTRICT"/>
    <n v="1120000"/>
    <s v="Truck"/>
    <n v="11200"/>
    <m/>
    <n v="2023"/>
    <m/>
    <m/>
    <m/>
  </r>
  <r>
    <s v="WATERMELONS, SEEDLESS"/>
    <x v="14"/>
    <m/>
    <s v="CWT"/>
    <s v="RED FLESH"/>
    <x v="198"/>
    <s v="MICHIGAN DISTRICT"/>
    <n v="1000000"/>
    <s v="Truck"/>
    <n v="10000"/>
    <m/>
    <n v="2023"/>
    <m/>
    <m/>
    <m/>
  </r>
  <r>
    <s v="WATERMELONS, SEEDLESS"/>
    <x v="14"/>
    <m/>
    <s v="CWT"/>
    <s v="RED FLESH"/>
    <x v="97"/>
    <s v="MICHIGAN DISTRICT"/>
    <n v="1000000"/>
    <s v="Truck"/>
    <n v="10000"/>
    <m/>
    <n v="2023"/>
    <m/>
    <m/>
    <m/>
  </r>
  <r>
    <s v="WATERMELONS, SEEDLESS"/>
    <x v="14"/>
    <m/>
    <s v="CWT"/>
    <s v="RED FLESH"/>
    <x v="98"/>
    <s v="MICHIGAN DISTRICT"/>
    <n v="1040000"/>
    <s v="Truck"/>
    <n v="10400"/>
    <m/>
    <n v="2023"/>
    <m/>
    <m/>
    <m/>
  </r>
  <r>
    <s v="WATERMELONS, SEEDLESS"/>
    <x v="14"/>
    <m/>
    <s v="CWT"/>
    <s v="RED FLESH"/>
    <x v="99"/>
    <s v="MICHIGAN DISTRICT"/>
    <n v="1000000"/>
    <s v="Truck"/>
    <n v="10000"/>
    <m/>
    <n v="2023"/>
    <m/>
    <m/>
    <m/>
  </r>
  <r>
    <s v="WATERMELONS, SEEDLESS"/>
    <x v="14"/>
    <m/>
    <s v="CWT"/>
    <s v="RED FLESH"/>
    <x v="100"/>
    <s v="MICHIGAN DISTRICT"/>
    <n v="1240000"/>
    <s v="Truck"/>
    <n v="12400"/>
    <m/>
    <n v="2023"/>
    <m/>
    <m/>
    <m/>
  </r>
  <r>
    <s v="WATERMELONS, SEEDLESS"/>
    <x v="14"/>
    <m/>
    <s v="CWT"/>
    <s v="RED FLESH"/>
    <x v="101"/>
    <s v="MICHIGAN DISTRICT"/>
    <n v="1480000"/>
    <s v="Truck"/>
    <n v="14800"/>
    <m/>
    <n v="2023"/>
    <m/>
    <m/>
    <m/>
  </r>
  <r>
    <s v="WATERMELONS, SEEDLESS"/>
    <x v="14"/>
    <m/>
    <s v="CWT"/>
    <s v="RED FLESH"/>
    <x v="102"/>
    <s v="MICHIGAN DISTRICT"/>
    <n v="1400000"/>
    <s v="Truck"/>
    <n v="14000"/>
    <m/>
    <n v="2023"/>
    <m/>
    <m/>
    <m/>
  </r>
  <r>
    <s v="WATERMELONS, SEEDLESS"/>
    <x v="14"/>
    <m/>
    <s v="CWT"/>
    <s v="RED FLESH"/>
    <x v="199"/>
    <s v="MICHIGAN DISTRICT"/>
    <n v="1240000"/>
    <s v="Truck"/>
    <n v="12400"/>
    <m/>
    <n v="2023"/>
    <m/>
    <m/>
    <m/>
  </r>
  <r>
    <s v="WATERMELONS, SEEDLESS"/>
    <x v="14"/>
    <m/>
    <s v="CWT"/>
    <s v="RED FLESH"/>
    <x v="103"/>
    <s v="MICHIGAN DISTRICT"/>
    <n v="2200000"/>
    <s v="Truck"/>
    <n v="22000"/>
    <m/>
    <n v="2023"/>
    <m/>
    <m/>
    <m/>
  </r>
  <r>
    <s v="WATERMELONS, SEEDLESS"/>
    <x v="14"/>
    <m/>
    <s v="CWT"/>
    <s v="RED FLESH"/>
    <x v="104"/>
    <s v="MICHIGAN DISTRICT"/>
    <n v="1800000"/>
    <s v="Truck"/>
    <n v="18000"/>
    <m/>
    <n v="2023"/>
    <m/>
    <m/>
    <m/>
  </r>
  <r>
    <s v="WATERMELONS, SEEDLESS"/>
    <x v="14"/>
    <m/>
    <s v="CWT"/>
    <s v="RED FLESH"/>
    <x v="105"/>
    <s v="MICHIGAN DISTRICT"/>
    <n v="1400000"/>
    <s v="Truck"/>
    <n v="14000"/>
    <m/>
    <n v="2023"/>
    <m/>
    <m/>
    <m/>
  </r>
  <r>
    <s v="WATERMELONS, SEEDLESS"/>
    <x v="14"/>
    <m/>
    <s v="CWT"/>
    <s v="RED FLESH"/>
    <x v="106"/>
    <s v="MICHIGAN DISTRICT"/>
    <n v="2200000"/>
    <s v="Truck"/>
    <n v="22000"/>
    <m/>
    <n v="2023"/>
    <m/>
    <m/>
    <m/>
  </r>
  <r>
    <s v="WATERMELONS, SEEDLESS"/>
    <x v="14"/>
    <m/>
    <s v="CWT"/>
    <s v="RED FLESH"/>
    <x v="107"/>
    <s v="MICHIGAN DISTRICT"/>
    <n v="1600000"/>
    <s v="Truck"/>
    <n v="16000"/>
    <m/>
    <n v="2023"/>
    <m/>
    <m/>
    <m/>
  </r>
  <r>
    <s v="WATERMELONS, SEEDLESS"/>
    <x v="14"/>
    <m/>
    <s v="CWT"/>
    <s v="RED FLESH"/>
    <x v="108"/>
    <s v="MICHIGAN DISTRICT"/>
    <n v="2440000"/>
    <s v="Truck"/>
    <n v="24400"/>
    <m/>
    <n v="2023"/>
    <m/>
    <m/>
    <m/>
  </r>
  <r>
    <s v="WATERMELONS, SEEDLESS"/>
    <x v="14"/>
    <m/>
    <s v="CWT"/>
    <s v="RED FLESH"/>
    <x v="193"/>
    <s v="MICHIGAN DISTRICT"/>
    <n v="2800000"/>
    <s v="Truck"/>
    <n v="28000"/>
    <m/>
    <n v="2023"/>
    <m/>
    <m/>
    <m/>
  </r>
  <r>
    <s v="WATERMELONS, SEEDLESS"/>
    <x v="14"/>
    <m/>
    <s v="CWT"/>
    <s v="RED FLESH"/>
    <x v="109"/>
    <s v="MICHIGAN DISTRICT"/>
    <n v="4200000"/>
    <s v="Truck"/>
    <n v="42000"/>
    <m/>
    <n v="2023"/>
    <m/>
    <m/>
    <m/>
  </r>
  <r>
    <s v="WATERMELONS, SEEDLESS"/>
    <x v="14"/>
    <m/>
    <s v="CWT"/>
    <s v="RED FLESH"/>
    <x v="110"/>
    <s v="MICHIGAN DISTRICT"/>
    <n v="3200000"/>
    <s v="Truck"/>
    <n v="32000"/>
    <m/>
    <n v="2023"/>
    <m/>
    <m/>
    <m/>
  </r>
  <r>
    <s v="WATERMELONS, SEEDLESS"/>
    <x v="14"/>
    <m/>
    <s v="CWT"/>
    <s v="RED FLESH"/>
    <x v="111"/>
    <s v="MICHIGAN DISTRICT"/>
    <n v="2400000"/>
    <s v="Truck"/>
    <n v="24000"/>
    <m/>
    <n v="2023"/>
    <m/>
    <m/>
    <m/>
  </r>
  <r>
    <s v="WATERMELONS, SEEDLESS"/>
    <x v="14"/>
    <m/>
    <s v="CWT"/>
    <s v="RED FLESH"/>
    <x v="112"/>
    <s v="MICHIGAN DISTRICT"/>
    <n v="2280000"/>
    <s v="Truck"/>
    <n v="22800"/>
    <m/>
    <n v="2023"/>
    <m/>
    <m/>
    <m/>
  </r>
  <r>
    <s v="WATERMELONS, SEEDLESS"/>
    <x v="14"/>
    <m/>
    <s v="CWT"/>
    <s v="RED FLESH"/>
    <x v="113"/>
    <s v="MICHIGAN DISTRICT"/>
    <n v="3000000"/>
    <s v="Truck"/>
    <n v="30000"/>
    <m/>
    <n v="2023"/>
    <m/>
    <m/>
    <m/>
  </r>
  <r>
    <s v="WATERMELONS, SEEDLESS"/>
    <x v="14"/>
    <m/>
    <s v="CWT"/>
    <s v="RED FLESH"/>
    <x v="114"/>
    <s v="MICHIGAN DISTRICT"/>
    <n v="2600000"/>
    <s v="Truck"/>
    <n v="26000"/>
    <m/>
    <n v="2023"/>
    <m/>
    <m/>
    <m/>
  </r>
  <r>
    <s v="WATERMELONS, SEEDLESS"/>
    <x v="14"/>
    <m/>
    <s v="CWT"/>
    <s v="RED FLESH"/>
    <x v="194"/>
    <s v="MICHIGAN DISTRICT"/>
    <n v="2400000"/>
    <s v="Truck"/>
    <n v="24000"/>
    <m/>
    <n v="2023"/>
    <m/>
    <m/>
    <m/>
  </r>
  <r>
    <s v="WATERMELONS, SEEDLESS"/>
    <x v="14"/>
    <m/>
    <s v="CWT"/>
    <s v="RED FLESH"/>
    <x v="115"/>
    <s v="MICHIGAN DISTRICT"/>
    <n v="2080000"/>
    <s v="Truck"/>
    <n v="20800"/>
    <m/>
    <n v="2023"/>
    <m/>
    <m/>
    <m/>
  </r>
  <r>
    <s v="WATERMELONS, SEEDLESS"/>
    <x v="14"/>
    <m/>
    <s v="CWT"/>
    <s v="RED FLESH"/>
    <x v="116"/>
    <s v="MICHIGAN DISTRICT"/>
    <n v="2640000"/>
    <s v="Truck"/>
    <n v="26400"/>
    <m/>
    <n v="2023"/>
    <m/>
    <m/>
    <m/>
  </r>
  <r>
    <s v="WATERMELONS, SEEDLESS"/>
    <x v="14"/>
    <m/>
    <s v="CWT"/>
    <s v="RED FLESH"/>
    <x v="117"/>
    <s v="MICHIGAN DISTRICT"/>
    <n v="2080000"/>
    <s v="Truck"/>
    <n v="20800"/>
    <m/>
    <n v="2023"/>
    <m/>
    <m/>
    <m/>
  </r>
  <r>
    <s v="WATERMELONS, SEEDLESS"/>
    <x v="14"/>
    <m/>
    <s v="CWT"/>
    <s v="RED FLESH"/>
    <x v="118"/>
    <s v="MICHIGAN DISTRICT"/>
    <n v="2400000"/>
    <s v="Truck"/>
    <n v="24000"/>
    <m/>
    <n v="2023"/>
    <m/>
    <m/>
    <m/>
  </r>
  <r>
    <s v="WATERMELONS, SEEDLESS"/>
    <x v="14"/>
    <m/>
    <s v="CWT"/>
    <s v="RED FLESH"/>
    <x v="119"/>
    <s v="MICHIGAN DISTRICT"/>
    <n v="1400000"/>
    <s v="Truck"/>
    <n v="14000"/>
    <m/>
    <n v="2023"/>
    <m/>
    <m/>
    <m/>
  </r>
  <r>
    <s v="WATERMELONS, SEEDLESS"/>
    <x v="14"/>
    <m/>
    <s v="CWT"/>
    <s v="RED FLESH"/>
    <x v="120"/>
    <s v="MICHIGAN DISTRICT"/>
    <n v="1920000"/>
    <s v="Truck"/>
    <n v="19200"/>
    <m/>
    <n v="2023"/>
    <m/>
    <m/>
    <m/>
  </r>
  <r>
    <s v="WATERMELONS, SEEDLESS"/>
    <x v="14"/>
    <m/>
    <s v="CWT"/>
    <s v="RED FLESH"/>
    <x v="200"/>
    <s v="MICHIGAN DISTRICT"/>
    <n v="200000"/>
    <s v="Truck"/>
    <n v="2000"/>
    <m/>
    <n v="2023"/>
    <m/>
    <m/>
    <m/>
  </r>
  <r>
    <s v="WATERMELONS, SEEDLESS"/>
    <x v="14"/>
    <m/>
    <s v="CWT"/>
    <s v="RED FLESH"/>
    <x v="121"/>
    <s v="MICHIGAN DISTRICT"/>
    <n v="2000000"/>
    <s v="Truck"/>
    <n v="20000"/>
    <m/>
    <n v="2023"/>
    <m/>
    <m/>
    <m/>
  </r>
  <r>
    <s v="WATERMELONS, SEEDLESS"/>
    <x v="14"/>
    <m/>
    <s v="CWT"/>
    <s v="RED FLESH"/>
    <x v="122"/>
    <s v="MICHIGAN DISTRICT"/>
    <n v="2200000"/>
    <s v="Truck"/>
    <n v="22000"/>
    <m/>
    <n v="2023"/>
    <m/>
    <m/>
    <m/>
  </r>
  <r>
    <s v="WATERMELONS, SEEDLESS"/>
    <x v="14"/>
    <m/>
    <s v="CWT"/>
    <s v="RED FLESH"/>
    <x v="123"/>
    <s v="MICHIGAN DISTRICT"/>
    <n v="2000000"/>
    <s v="Truck"/>
    <n v="20000"/>
    <m/>
    <n v="2023"/>
    <m/>
    <m/>
    <m/>
  </r>
  <r>
    <s v="WATERMELONS, SEEDLESS"/>
    <x v="14"/>
    <m/>
    <s v="CWT"/>
    <s v="RED FLESH"/>
    <x v="124"/>
    <s v="MICHIGAN DISTRICT"/>
    <n v="2200000"/>
    <s v="Truck"/>
    <n v="22000"/>
    <m/>
    <n v="2023"/>
    <m/>
    <m/>
    <m/>
  </r>
  <r>
    <s v="WATERMELONS, SEEDLESS"/>
    <x v="14"/>
    <m/>
    <s v="CWT"/>
    <s v="RED FLESH"/>
    <x v="125"/>
    <s v="MICHIGAN DISTRICT"/>
    <n v="2840000"/>
    <s v="Truck"/>
    <n v="28400"/>
    <m/>
    <n v="2023"/>
    <m/>
    <m/>
    <m/>
  </r>
  <r>
    <s v="WATERMELONS, SEEDLESS"/>
    <x v="14"/>
    <m/>
    <s v="CWT"/>
    <s v="RED FLESH"/>
    <x v="126"/>
    <s v="MICHIGAN DISTRICT"/>
    <n v="2400000"/>
    <s v="Truck"/>
    <n v="24000"/>
    <m/>
    <n v="2023"/>
    <m/>
    <m/>
    <m/>
  </r>
  <r>
    <s v="WATERMELONS, SEEDLESS"/>
    <x v="14"/>
    <m/>
    <s v="CWT"/>
    <s v="RED FLESH"/>
    <x v="201"/>
    <s v="MICHIGAN DISTRICT"/>
    <n v="2200000"/>
    <s v="Truck"/>
    <n v="22000"/>
    <m/>
    <n v="2023"/>
    <m/>
    <m/>
    <m/>
  </r>
  <r>
    <s v="WATERMELONS, SEEDLESS"/>
    <x v="14"/>
    <m/>
    <s v="CWT"/>
    <s v="RED FLESH"/>
    <x v="127"/>
    <s v="MICHIGAN DISTRICT"/>
    <n v="2840000"/>
    <s v="Truck"/>
    <n v="28400"/>
    <m/>
    <n v="2023"/>
    <m/>
    <m/>
    <m/>
  </r>
  <r>
    <s v="WATERMELONS, SEEDLESS"/>
    <x v="14"/>
    <m/>
    <s v="CWT"/>
    <s v="RED FLESH"/>
    <x v="72"/>
    <s v="MICHIGAN DISTRICT"/>
    <n v="2800000"/>
    <s v="Truck"/>
    <n v="28000"/>
    <m/>
    <n v="2023"/>
    <m/>
    <m/>
    <m/>
  </r>
  <r>
    <s v="WATERMELONS, SEEDLESS"/>
    <x v="14"/>
    <m/>
    <s v="CWT"/>
    <s v="RED FLESH"/>
    <x v="128"/>
    <s v="MICHIGAN DISTRICT"/>
    <n v="2200000"/>
    <s v="Truck"/>
    <n v="22000"/>
    <m/>
    <n v="2023"/>
    <m/>
    <m/>
    <m/>
  </r>
  <r>
    <s v="WATERMELONS, SEEDLESS"/>
    <x v="14"/>
    <m/>
    <s v="CWT"/>
    <s v="RED FLESH"/>
    <x v="129"/>
    <s v="MICHIGAN DISTRICT"/>
    <n v="2400000"/>
    <s v="Truck"/>
    <n v="24000"/>
    <m/>
    <n v="2023"/>
    <m/>
    <m/>
    <m/>
  </r>
  <r>
    <s v="WATERMELONS, SEEDLESS"/>
    <x v="14"/>
    <m/>
    <s v="CWT"/>
    <s v="RED FLESH"/>
    <x v="130"/>
    <s v="MICHIGAN DISTRICT"/>
    <n v="1800000"/>
    <s v="Truck"/>
    <n v="18000"/>
    <m/>
    <n v="2023"/>
    <m/>
    <m/>
    <m/>
  </r>
  <r>
    <s v="WATERMELONS, SEEDLESS"/>
    <x v="14"/>
    <m/>
    <s v="CWT"/>
    <s v="RED FLESH"/>
    <x v="202"/>
    <s v="MICHIGAN DISTRICT"/>
    <n v="1800000"/>
    <s v="Truck"/>
    <n v="18000"/>
    <m/>
    <n v="2023"/>
    <m/>
    <m/>
    <m/>
  </r>
  <r>
    <s v="WATERMELONS, SEEDLESS"/>
    <x v="14"/>
    <m/>
    <s v="CWT"/>
    <s v="RED FLESH"/>
    <x v="203"/>
    <s v="MICHIGAN DISTRICT"/>
    <n v="1600000"/>
    <s v="Truck"/>
    <n v="16000"/>
    <m/>
    <n v="2023"/>
    <m/>
    <m/>
    <m/>
  </r>
  <r>
    <s v="WATERMELONS, SEEDLESS"/>
    <x v="14"/>
    <m/>
    <s v="CWT"/>
    <s v="RED FLESH"/>
    <x v="131"/>
    <s v="MICHIGAN DISTRICT"/>
    <n v="1920000"/>
    <s v="Truck"/>
    <n v="19200"/>
    <m/>
    <n v="2023"/>
    <m/>
    <m/>
    <m/>
  </r>
  <r>
    <s v="WATERMELONS, SEEDLESS"/>
    <x v="14"/>
    <m/>
    <s v="CWT"/>
    <s v="RED FLESH"/>
    <x v="132"/>
    <s v="MICHIGAN DISTRICT"/>
    <n v="1800000"/>
    <s v="Truck"/>
    <n v="18000"/>
    <m/>
    <n v="2023"/>
    <m/>
    <m/>
    <m/>
  </r>
  <r>
    <s v="WATERMELONS, SEEDLESS"/>
    <x v="14"/>
    <m/>
    <s v="CWT"/>
    <s v="RED FLESH"/>
    <x v="133"/>
    <s v="MICHIGAN DISTRICT"/>
    <n v="1360000"/>
    <s v="Truck"/>
    <n v="13600"/>
    <m/>
    <n v="2023"/>
    <m/>
    <m/>
    <m/>
  </r>
  <r>
    <s v="WATERMELONS, SEEDLESS"/>
    <x v="14"/>
    <m/>
    <s v="CWT"/>
    <s v="RED FLESH"/>
    <x v="134"/>
    <s v="MICHIGAN DISTRICT"/>
    <n v="1400000"/>
    <s v="Truck"/>
    <n v="14000"/>
    <m/>
    <n v="2023"/>
    <m/>
    <m/>
    <m/>
  </r>
  <r>
    <s v="WATERMELONS, SEEDLESS"/>
    <x v="14"/>
    <m/>
    <s v="CWT"/>
    <s v="RED FLESH"/>
    <x v="135"/>
    <s v="MICHIGAN DISTRICT"/>
    <n v="1200000"/>
    <s v="Truck"/>
    <n v="12000"/>
    <m/>
    <n v="2023"/>
    <m/>
    <m/>
    <m/>
  </r>
  <r>
    <s v="WATERMELONS, SEEDLESS"/>
    <x v="14"/>
    <m/>
    <s v="CWT"/>
    <s v="RED FLESH"/>
    <x v="136"/>
    <s v="MICHIGAN DISTRICT"/>
    <n v="1200000"/>
    <s v="Truck"/>
    <n v="12000"/>
    <m/>
    <n v="2023"/>
    <m/>
    <m/>
    <m/>
  </r>
  <r>
    <s v="WATERMELONS, SEEDLESS"/>
    <x v="14"/>
    <m/>
    <s v="CWT"/>
    <s v="RED FLESH"/>
    <x v="195"/>
    <s v="MICHIGAN DISTRICT"/>
    <n v="800000"/>
    <s v="Truck"/>
    <n v="8000"/>
    <m/>
    <n v="2023"/>
    <m/>
    <m/>
    <m/>
  </r>
  <r>
    <s v="WATERMELONS, SEEDLESS"/>
    <x v="14"/>
    <m/>
    <s v="CWT"/>
    <s v="RED FLESH"/>
    <x v="137"/>
    <s v="MICHIGAN DISTRICT"/>
    <n v="1520000"/>
    <s v="Truck"/>
    <n v="15200"/>
    <m/>
    <n v="2023"/>
    <m/>
    <m/>
    <m/>
  </r>
  <r>
    <s v="WATERMELONS, SEEDLESS"/>
    <x v="14"/>
    <m/>
    <s v="CWT"/>
    <s v="RED FLESH"/>
    <x v="138"/>
    <s v="MICHIGAN DISTRICT"/>
    <n v="1200000"/>
    <s v="Truck"/>
    <n v="12000"/>
    <m/>
    <n v="2023"/>
    <m/>
    <m/>
    <m/>
  </r>
  <r>
    <s v="WATERMELONS, SEEDLESS"/>
    <x v="14"/>
    <m/>
    <s v="CWT"/>
    <s v="RED FLESH"/>
    <x v="139"/>
    <s v="MICHIGAN DISTRICT"/>
    <n v="1400000"/>
    <s v="Truck"/>
    <n v="14000"/>
    <m/>
    <n v="2023"/>
    <m/>
    <m/>
    <m/>
  </r>
  <r>
    <s v="WATERMELONS, SEEDLESS"/>
    <x v="14"/>
    <m/>
    <s v="CWT"/>
    <s v="RED FLESH"/>
    <x v="140"/>
    <s v="MICHIGAN DISTRICT"/>
    <n v="400000"/>
    <s v="Truck"/>
    <n v="4000"/>
    <m/>
    <n v="2023"/>
    <m/>
    <m/>
    <m/>
  </r>
  <r>
    <s v="WATERMELONS, SEEDLESS"/>
    <x v="14"/>
    <m/>
    <s v="CWT"/>
    <s v="RED FLESH"/>
    <x v="141"/>
    <s v="MICHIGAN DISTRICT"/>
    <n v="600000"/>
    <s v="Truck"/>
    <n v="6000"/>
    <m/>
    <n v="2023"/>
    <m/>
    <m/>
    <m/>
  </r>
  <r>
    <s v="WATERMELONS, SEEDLESS"/>
    <x v="14"/>
    <m/>
    <s v="CWT"/>
    <s v="RED FLESH"/>
    <x v="142"/>
    <s v="MICHIGAN DISTRICT"/>
    <n v="480000"/>
    <s v="Truck"/>
    <n v="4800"/>
    <m/>
    <n v="2023"/>
    <m/>
    <m/>
    <m/>
  </r>
  <r>
    <s v="WATERMELONS, SEEDLESS"/>
    <x v="14"/>
    <m/>
    <s v="CWT"/>
    <s v="RED FLESH"/>
    <x v="204"/>
    <s v="MICHIGAN DISTRICT"/>
    <n v="280000"/>
    <s v="Truck"/>
    <n v="2800"/>
    <m/>
    <n v="2023"/>
    <m/>
    <m/>
    <m/>
  </r>
  <r>
    <s v="WATERMELONS, SEEDLESS"/>
    <x v="14"/>
    <m/>
    <s v="CWT"/>
    <s v="RED FLESH"/>
    <x v="143"/>
    <s v="MICHIGAN DISTRICT"/>
    <n v="320000"/>
    <s v="Truck"/>
    <n v="3200"/>
    <m/>
    <n v="2023"/>
    <m/>
    <m/>
    <m/>
  </r>
  <r>
    <s v="WATERMELONS, SEEDLESS"/>
    <x v="14"/>
    <m/>
    <s v="CWT"/>
    <s v="RED FLESH"/>
    <x v="144"/>
    <s v="MICHIGAN DISTRICT"/>
    <n v="160000"/>
    <s v="Truck"/>
    <n v="1600"/>
    <m/>
    <n v="2023"/>
    <m/>
    <m/>
    <m/>
  </r>
  <r>
    <s v="WATERMELONS, SEEDED"/>
    <x v="15"/>
    <m/>
    <s v="CWT"/>
    <s v="RED FLESH"/>
    <x v="30"/>
    <s v="SOUTHEAST MISSOURI"/>
    <n v="200000"/>
    <s v="Truck"/>
    <n v="2000"/>
    <m/>
    <n v="2023"/>
    <m/>
    <m/>
    <m/>
  </r>
  <r>
    <s v="WATERMELONS, SEEDED"/>
    <x v="15"/>
    <m/>
    <s v="CWT"/>
    <s v="RED FLESH"/>
    <x v="31"/>
    <s v="SOUTHEAST MISSOURI"/>
    <n v="200000"/>
    <s v="Truck"/>
    <n v="2000"/>
    <m/>
    <n v="2023"/>
    <m/>
    <m/>
    <m/>
  </r>
  <r>
    <s v="WATERMELONS, SEEDED"/>
    <x v="15"/>
    <m/>
    <s v="CWT"/>
    <s v="RED FLESH"/>
    <x v="32"/>
    <s v="SOUTHEAST MISSOURI"/>
    <n v="80000"/>
    <s v="Truck"/>
    <n v="800"/>
    <m/>
    <n v="2023"/>
    <m/>
    <m/>
    <m/>
  </r>
  <r>
    <s v="WATERMELONS, SEEDED"/>
    <x v="15"/>
    <m/>
    <s v="CWT"/>
    <s v="RED FLESH"/>
    <x v="33"/>
    <s v="SOUTHEAST MISSOURI"/>
    <n v="40000"/>
    <s v="Truck"/>
    <n v="400"/>
    <m/>
    <n v="2023"/>
    <m/>
    <m/>
    <m/>
  </r>
  <r>
    <s v="WATERMELONS, SEEDED"/>
    <x v="15"/>
    <m/>
    <s v="CWT"/>
    <s v="RED FLESH"/>
    <x v="58"/>
    <s v="SOUTHEAST MISSOURI"/>
    <n v="80000"/>
    <s v="Truck"/>
    <n v="800"/>
    <m/>
    <n v="2023"/>
    <m/>
    <m/>
    <m/>
  </r>
  <r>
    <s v="WATERMELONS, SEEDED"/>
    <x v="15"/>
    <m/>
    <s v="CWT"/>
    <s v="RED FLESH"/>
    <x v="34"/>
    <s v="SOUTHEAST MISSOURI"/>
    <n v="120000"/>
    <s v="Truck"/>
    <n v="1200"/>
    <m/>
    <n v="2023"/>
    <m/>
    <m/>
    <m/>
  </r>
  <r>
    <s v="WATERMELONS, SEEDED"/>
    <x v="15"/>
    <m/>
    <s v="CWT"/>
    <s v="RED FLESH"/>
    <x v="56"/>
    <s v="SOUTHEAST MISSOURI"/>
    <n v="40000"/>
    <s v="Truck"/>
    <n v="400"/>
    <m/>
    <n v="2023"/>
    <m/>
    <m/>
    <m/>
  </r>
  <r>
    <s v="WATERMELONS, SEEDED"/>
    <x v="15"/>
    <m/>
    <s v="CWT"/>
    <s v="RED FLESH"/>
    <x v="35"/>
    <s v="SOUTHEAST MISSOURI"/>
    <n v="200000"/>
    <s v="Truck"/>
    <n v="2000"/>
    <m/>
    <n v="2023"/>
    <m/>
    <m/>
    <m/>
  </r>
  <r>
    <s v="WATERMELONS, SEEDED"/>
    <x v="15"/>
    <m/>
    <s v="CWT"/>
    <s v="RED FLESH"/>
    <x v="36"/>
    <s v="SOUTHEAST MISSOURI"/>
    <n v="200000"/>
    <s v="Truck"/>
    <n v="2000"/>
    <m/>
    <n v="2023"/>
    <m/>
    <m/>
    <m/>
  </r>
  <r>
    <s v="WATERMELONS, SEEDED"/>
    <x v="15"/>
    <m/>
    <s v="CWT"/>
    <s v="RED FLESH"/>
    <x v="37"/>
    <s v="SOUTHEAST MISSOURI"/>
    <n v="400000"/>
    <s v="Truck"/>
    <n v="4000"/>
    <m/>
    <n v="2023"/>
    <m/>
    <m/>
    <m/>
  </r>
  <r>
    <s v="WATERMELONS, SEEDED"/>
    <x v="15"/>
    <m/>
    <s v="CWT"/>
    <s v="RED FLESH"/>
    <x v="38"/>
    <s v="SOUTHEAST MISSOURI"/>
    <n v="320000"/>
    <s v="Truck"/>
    <n v="3200"/>
    <m/>
    <n v="2023"/>
    <m/>
    <m/>
    <m/>
  </r>
  <r>
    <s v="WATERMELONS, SEEDED"/>
    <x v="15"/>
    <m/>
    <s v="CWT"/>
    <s v="RED FLESH"/>
    <x v="57"/>
    <s v="SOUTHEAST MISSOURI"/>
    <n v="200000"/>
    <s v="Truck"/>
    <n v="2000"/>
    <m/>
    <n v="2023"/>
    <m/>
    <m/>
    <m/>
  </r>
  <r>
    <s v="WATERMELONS, SEEDED"/>
    <x v="15"/>
    <m/>
    <s v="CWT"/>
    <s v="RED FLESH"/>
    <x v="39"/>
    <s v="SOUTHEAST MISSOURI"/>
    <n v="160000"/>
    <s v="Truck"/>
    <n v="1600"/>
    <m/>
    <n v="2023"/>
    <m/>
    <m/>
    <m/>
  </r>
  <r>
    <s v="WATERMELONS, SEEDED"/>
    <x v="15"/>
    <m/>
    <s v="CWT"/>
    <s v="RED FLESH"/>
    <x v="40"/>
    <s v="SOUTHEAST MISSOURI"/>
    <n v="600000"/>
    <s v="Truck"/>
    <n v="6000"/>
    <m/>
    <n v="2023"/>
    <m/>
    <m/>
    <m/>
  </r>
  <r>
    <s v="WATERMELONS, SEEDED"/>
    <x v="15"/>
    <m/>
    <s v="CWT"/>
    <s v="RED FLESH"/>
    <x v="41"/>
    <s v="SOUTHEAST MISSOURI"/>
    <n v="200000"/>
    <s v="Truck"/>
    <n v="2000"/>
    <m/>
    <n v="2023"/>
    <m/>
    <m/>
    <m/>
  </r>
  <r>
    <s v="WATERMELONS, SEEDED"/>
    <x v="15"/>
    <m/>
    <s v="CWT"/>
    <s v="RED FLESH"/>
    <x v="42"/>
    <s v="SOUTHEAST MISSOURI"/>
    <n v="720000"/>
    <s v="Truck"/>
    <n v="7200"/>
    <m/>
    <n v="2023"/>
    <m/>
    <m/>
    <m/>
  </r>
  <r>
    <s v="WATERMELONS, SEEDED"/>
    <x v="15"/>
    <m/>
    <s v="CWT"/>
    <s v="RED FLESH"/>
    <x v="43"/>
    <s v="SOUTHEAST MISSOURI"/>
    <n v="400000"/>
    <s v="Truck"/>
    <n v="4000"/>
    <m/>
    <n v="2023"/>
    <m/>
    <m/>
    <m/>
  </r>
  <r>
    <s v="WATERMELONS, SEEDED"/>
    <x v="15"/>
    <m/>
    <s v="CWT"/>
    <s v="RED FLESH"/>
    <x v="44"/>
    <s v="SOUTHEAST MISSOURI"/>
    <n v="320000"/>
    <s v="Truck"/>
    <n v="3200"/>
    <m/>
    <n v="2023"/>
    <m/>
    <m/>
    <m/>
  </r>
  <r>
    <s v="WATERMELONS, SEEDED"/>
    <x v="15"/>
    <m/>
    <s v="CWT"/>
    <s v="RED FLESH"/>
    <x v="287"/>
    <s v="SOUTHEAST MISSOURI"/>
    <n v="200000"/>
    <s v="Truck"/>
    <n v="2000"/>
    <m/>
    <n v="2023"/>
    <m/>
    <m/>
    <m/>
  </r>
  <r>
    <s v="WATERMELONS, SEEDED"/>
    <x v="15"/>
    <m/>
    <s v="CWT"/>
    <s v="RED FLESH"/>
    <x v="45"/>
    <s v="SOUTHEAST MISSOURI"/>
    <n v="360000"/>
    <s v="Truck"/>
    <n v="3600"/>
    <m/>
    <n v="2023"/>
    <m/>
    <m/>
    <m/>
  </r>
  <r>
    <s v="WATERMELONS, SEEDED"/>
    <x v="15"/>
    <m/>
    <s v="CWT"/>
    <s v="RED FLESH"/>
    <x v="46"/>
    <s v="SOUTHEAST MISSOURI"/>
    <n v="480000"/>
    <s v="Truck"/>
    <n v="4800"/>
    <m/>
    <n v="2023"/>
    <m/>
    <m/>
    <m/>
  </r>
  <r>
    <s v="WATERMELONS, SEEDED"/>
    <x v="15"/>
    <m/>
    <s v="CWT"/>
    <s v="RED FLESH"/>
    <x v="47"/>
    <s v="SOUTHEAST MISSOURI"/>
    <n v="600000"/>
    <s v="Truck"/>
    <n v="6000"/>
    <m/>
    <n v="2023"/>
    <m/>
    <m/>
    <m/>
  </r>
  <r>
    <s v="WATERMELONS, SEEDED"/>
    <x v="15"/>
    <m/>
    <s v="CWT"/>
    <s v="RED FLESH"/>
    <x v="48"/>
    <s v="SOUTHEAST MISSOURI"/>
    <n v="600000"/>
    <s v="Truck"/>
    <n v="6000"/>
    <m/>
    <n v="2023"/>
    <m/>
    <m/>
    <m/>
  </r>
  <r>
    <s v="WATERMELONS, SEEDED"/>
    <x v="15"/>
    <m/>
    <s v="CWT"/>
    <s v="RED FLESH"/>
    <x v="49"/>
    <s v="SOUTHEAST MISSOURI"/>
    <n v="560000"/>
    <s v="Truck"/>
    <n v="5600"/>
    <m/>
    <n v="2023"/>
    <m/>
    <m/>
    <m/>
  </r>
  <r>
    <s v="WATERMELONS, SEEDED"/>
    <x v="15"/>
    <m/>
    <s v="CWT"/>
    <s v="RED FLESH"/>
    <x v="50"/>
    <s v="SOUTHEAST MISSOURI"/>
    <n v="280000"/>
    <s v="Truck"/>
    <n v="2800"/>
    <m/>
    <n v="2023"/>
    <m/>
    <m/>
    <m/>
  </r>
  <r>
    <s v="WATERMELONS, SEEDED"/>
    <x v="15"/>
    <m/>
    <s v="CWT"/>
    <s v="RED FLESH"/>
    <x v="196"/>
    <s v="SOUTHEAST MISSOURI"/>
    <n v="120000"/>
    <s v="Truck"/>
    <n v="1200"/>
    <m/>
    <n v="2023"/>
    <m/>
    <m/>
    <m/>
  </r>
  <r>
    <s v="WATERMELONS, SEEDED"/>
    <x v="15"/>
    <m/>
    <s v="CWT"/>
    <s v="RED FLESH"/>
    <x v="51"/>
    <s v="SOUTHEAST MISSOURI"/>
    <n v="400000"/>
    <s v="Truck"/>
    <n v="4000"/>
    <m/>
    <n v="2023"/>
    <m/>
    <m/>
    <m/>
  </r>
  <r>
    <s v="WATERMELONS, SEEDED"/>
    <x v="15"/>
    <m/>
    <s v="CWT"/>
    <s v="RED FLESH"/>
    <x v="52"/>
    <s v="SOUTHEAST MISSOURI"/>
    <n v="600000"/>
    <s v="Truck"/>
    <n v="6000"/>
    <m/>
    <n v="2023"/>
    <m/>
    <m/>
    <m/>
  </r>
  <r>
    <s v="WATERMELONS, SEEDED"/>
    <x v="15"/>
    <m/>
    <s v="CWT"/>
    <s v="RED FLESH"/>
    <x v="53"/>
    <s v="SOUTHEAST MISSOURI"/>
    <n v="480000"/>
    <s v="Truck"/>
    <n v="4800"/>
    <m/>
    <n v="2023"/>
    <m/>
    <m/>
    <m/>
  </r>
  <r>
    <s v="WATERMELONS, SEEDED"/>
    <x v="15"/>
    <m/>
    <s v="CWT"/>
    <s v="RED FLESH"/>
    <x v="54"/>
    <s v="SOUTHEAST MISSOURI"/>
    <n v="480000"/>
    <s v="Truck"/>
    <n v="4800"/>
    <m/>
    <n v="2023"/>
    <m/>
    <m/>
    <m/>
  </r>
  <r>
    <s v="WATERMELONS, SEEDED"/>
    <x v="15"/>
    <m/>
    <s v="CWT"/>
    <s v="RED FLESH"/>
    <x v="84"/>
    <s v="SOUTHEAST MISSOURI"/>
    <n v="400000"/>
    <s v="Truck"/>
    <n v="4000"/>
    <m/>
    <n v="2023"/>
    <m/>
    <m/>
    <m/>
  </r>
  <r>
    <s v="WATERMELONS, SEEDED"/>
    <x v="15"/>
    <m/>
    <s v="CWT"/>
    <s v="RED FLESH"/>
    <x v="85"/>
    <s v="SOUTHEAST MISSOURI"/>
    <n v="320000"/>
    <s v="Truck"/>
    <n v="3200"/>
    <m/>
    <n v="2023"/>
    <m/>
    <m/>
    <m/>
  </r>
  <r>
    <s v="WATERMELONS, SEEDED"/>
    <x v="15"/>
    <m/>
    <s v="CWT"/>
    <s v="RED FLESH"/>
    <x v="197"/>
    <s v="SOUTHEAST MISSOURI"/>
    <n v="280000"/>
    <s v="Truck"/>
    <n v="2800"/>
    <m/>
    <n v="2023"/>
    <m/>
    <m/>
    <m/>
  </r>
  <r>
    <s v="WATERMELONS, SEEDED"/>
    <x v="15"/>
    <m/>
    <s v="CWT"/>
    <s v="RED FLESH"/>
    <x v="86"/>
    <s v="SOUTHEAST MISSOURI"/>
    <n v="440000"/>
    <s v="Truck"/>
    <n v="4400"/>
    <m/>
    <n v="2023"/>
    <m/>
    <m/>
    <m/>
  </r>
  <r>
    <s v="WATERMELONS, SEEDED"/>
    <x v="15"/>
    <m/>
    <s v="CWT"/>
    <s v="RED FLESH"/>
    <x v="87"/>
    <s v="SOUTHEAST MISSOURI"/>
    <n v="480000"/>
    <s v="Truck"/>
    <n v="4800"/>
    <m/>
    <n v="2023"/>
    <m/>
    <m/>
    <m/>
  </r>
  <r>
    <s v="WATERMELONS, SEEDED"/>
    <x v="15"/>
    <m/>
    <s v="CWT"/>
    <s v="RED FLESH"/>
    <x v="88"/>
    <s v="SOUTHEAST MISSOURI"/>
    <n v="360000"/>
    <s v="Truck"/>
    <n v="3600"/>
    <m/>
    <n v="2023"/>
    <m/>
    <m/>
    <m/>
  </r>
  <r>
    <s v="WATERMELONS, SEEDED"/>
    <x v="15"/>
    <m/>
    <s v="CWT"/>
    <s v="RED FLESH"/>
    <x v="89"/>
    <s v="SOUTHEAST MISSOURI"/>
    <n v="400000"/>
    <s v="Truck"/>
    <n v="4000"/>
    <m/>
    <n v="2023"/>
    <m/>
    <m/>
    <m/>
  </r>
  <r>
    <s v="WATERMELONS, SEEDED"/>
    <x v="15"/>
    <m/>
    <s v="CWT"/>
    <s v="RED FLESH"/>
    <x v="90"/>
    <s v="SOUTHEAST MISSOURI"/>
    <n v="240000"/>
    <s v="Truck"/>
    <n v="2400"/>
    <m/>
    <n v="2023"/>
    <m/>
    <m/>
    <m/>
  </r>
  <r>
    <s v="WATERMELONS, SEEDED"/>
    <x v="15"/>
    <m/>
    <s v="CWT"/>
    <s v="RED FLESH"/>
    <x v="152"/>
    <s v="SOUTHEAST MISSOURI"/>
    <n v="120000"/>
    <s v="Truck"/>
    <n v="1200"/>
    <m/>
    <n v="2023"/>
    <m/>
    <m/>
    <m/>
  </r>
  <r>
    <s v="WATERMELONS, SEEDED"/>
    <x v="15"/>
    <m/>
    <s v="CWT"/>
    <s v="RED FLESH"/>
    <x v="192"/>
    <s v="SOUTHEAST MISSOURI"/>
    <n v="160000"/>
    <s v="Truck"/>
    <n v="1600"/>
    <m/>
    <n v="2023"/>
    <m/>
    <m/>
    <m/>
  </r>
  <r>
    <s v="WATERMELONS, SEEDED"/>
    <x v="15"/>
    <m/>
    <s v="CWT"/>
    <s v="RED FLESH"/>
    <x v="91"/>
    <s v="SOUTHEAST MISSOURI"/>
    <n v="240000"/>
    <s v="Truck"/>
    <n v="2400"/>
    <m/>
    <n v="2023"/>
    <m/>
    <m/>
    <m/>
  </r>
  <r>
    <s v="WATERMELONS, SEEDED"/>
    <x v="15"/>
    <m/>
    <s v="CWT"/>
    <s v="RED FLESH"/>
    <x v="92"/>
    <s v="SOUTHEAST MISSOURI"/>
    <n v="320000"/>
    <s v="Truck"/>
    <n v="3200"/>
    <m/>
    <n v="2023"/>
    <m/>
    <m/>
    <m/>
  </r>
  <r>
    <s v="WATERMELONS, SEEDED"/>
    <x v="15"/>
    <m/>
    <s v="CWT"/>
    <s v="RED FLESH"/>
    <x v="93"/>
    <s v="SOUTHEAST MISSOURI"/>
    <n v="40000"/>
    <s v="Truck"/>
    <n v="400"/>
    <m/>
    <n v="2023"/>
    <m/>
    <m/>
    <m/>
  </r>
  <r>
    <s v="WATERMELONS, SEEDED"/>
    <x v="15"/>
    <m/>
    <s v="CWT"/>
    <s v="RED FLESH"/>
    <x v="94"/>
    <s v="SOUTHEAST MISSOURI"/>
    <n v="320000"/>
    <s v="Truck"/>
    <n v="3200"/>
    <m/>
    <n v="2023"/>
    <m/>
    <m/>
    <m/>
  </r>
  <r>
    <s v="WATERMELONS, SEEDED"/>
    <x v="15"/>
    <m/>
    <s v="CWT"/>
    <s v="RED FLESH"/>
    <x v="95"/>
    <s v="SOUTHEAST MISSOURI"/>
    <n v="200000"/>
    <s v="Truck"/>
    <n v="2000"/>
    <m/>
    <n v="2023"/>
    <m/>
    <m/>
    <m/>
  </r>
  <r>
    <s v="WATERMELONS, SEEDED"/>
    <x v="15"/>
    <m/>
    <s v="CWT"/>
    <s v="RED FLESH"/>
    <x v="96"/>
    <s v="SOUTHEAST MISSOURI"/>
    <n v="120000"/>
    <s v="Truck"/>
    <n v="1200"/>
    <m/>
    <n v="2023"/>
    <m/>
    <m/>
    <m/>
  </r>
  <r>
    <s v="WATERMELONS, SEEDED"/>
    <x v="15"/>
    <m/>
    <s v="CWT"/>
    <s v="RED FLESH"/>
    <x v="198"/>
    <s v="SOUTHEAST MISSOURI"/>
    <n v="40000"/>
    <s v="Truck"/>
    <n v="400"/>
    <m/>
    <n v="2023"/>
    <m/>
    <m/>
    <m/>
  </r>
  <r>
    <s v="WATERMELONS, SEEDED"/>
    <x v="15"/>
    <m/>
    <s v="CWT"/>
    <s v="RED FLESH"/>
    <x v="97"/>
    <s v="SOUTHEAST MISSOURI"/>
    <n v="80000"/>
    <s v="Truck"/>
    <n v="800"/>
    <m/>
    <n v="2023"/>
    <m/>
    <m/>
    <m/>
  </r>
  <r>
    <s v="WATERMELONS, SEEDED"/>
    <x v="15"/>
    <m/>
    <s v="CWT"/>
    <s v="RED FLESH"/>
    <x v="98"/>
    <s v="SOUTHEAST MISSOURI"/>
    <n v="40000"/>
    <s v="Truck"/>
    <n v="400"/>
    <m/>
    <n v="2023"/>
    <m/>
    <m/>
    <m/>
  </r>
  <r>
    <s v="WATERMELONS, SEEDED"/>
    <x v="15"/>
    <m/>
    <s v="CWT"/>
    <s v="RED FLESH"/>
    <x v="99"/>
    <s v="SOUTHEAST MISSOURI"/>
    <n v="120000"/>
    <s v="Truck"/>
    <n v="1200"/>
    <m/>
    <n v="2023"/>
    <m/>
    <m/>
    <m/>
  </r>
  <r>
    <s v="WATERMELONS, SEEDED"/>
    <x v="15"/>
    <m/>
    <s v="CWT"/>
    <s v="RED FLESH"/>
    <x v="100"/>
    <s v="SOUTHEAST MISSOURI"/>
    <n v="200000"/>
    <s v="Truck"/>
    <n v="2000"/>
    <m/>
    <n v="2023"/>
    <m/>
    <m/>
    <m/>
  </r>
  <r>
    <s v="WATERMELONS, SEEDED"/>
    <x v="15"/>
    <m/>
    <s v="CWT"/>
    <s v="RED FLESH"/>
    <x v="101"/>
    <s v="SOUTHEAST MISSOURI"/>
    <n v="40000"/>
    <s v="Truck"/>
    <n v="400"/>
    <m/>
    <n v="2023"/>
    <m/>
    <m/>
    <m/>
  </r>
  <r>
    <s v="WATERMELONS, SEEDED"/>
    <x v="15"/>
    <m/>
    <s v="CWT"/>
    <s v="RED FLESH"/>
    <x v="102"/>
    <s v="SOUTHEAST MISSOURI"/>
    <n v="40000"/>
    <s v="Truck"/>
    <n v="400"/>
    <m/>
    <n v="2023"/>
    <m/>
    <m/>
    <m/>
  </r>
  <r>
    <s v="WATERMELONS, SEEDED"/>
    <x v="15"/>
    <m/>
    <s v="CWT"/>
    <s v="RED FLESH"/>
    <x v="199"/>
    <s v="SOUTHEAST MISSOURI"/>
    <n v="40000"/>
    <s v="Truck"/>
    <n v="400"/>
    <m/>
    <n v="2023"/>
    <m/>
    <m/>
    <m/>
  </r>
  <r>
    <s v="WATERMELONS, SEEDED"/>
    <x v="15"/>
    <m/>
    <s v="CWT"/>
    <s v="RED FLESH"/>
    <x v="103"/>
    <s v="SOUTHEAST MISSOURI"/>
    <n v="40000"/>
    <s v="Truck"/>
    <n v="400"/>
    <m/>
    <n v="2023"/>
    <m/>
    <m/>
    <m/>
  </r>
  <r>
    <s v="WATERMELONS, SEEDED"/>
    <x v="15"/>
    <m/>
    <s v="CWT"/>
    <s v="RED FLESH"/>
    <x v="104"/>
    <s v="SOUTHEAST MISSOURI"/>
    <n v="40000"/>
    <s v="Truck"/>
    <n v="400"/>
    <m/>
    <n v="2023"/>
    <m/>
    <m/>
    <m/>
  </r>
  <r>
    <s v="WATERMELONS, SEEDED"/>
    <x v="15"/>
    <m/>
    <s v="CWT"/>
    <s v="RED FLESH"/>
    <x v="105"/>
    <s v="SOUTHEAST MISSOURI"/>
    <n v="40000"/>
    <s v="Truck"/>
    <n v="400"/>
    <m/>
    <n v="2023"/>
    <m/>
    <m/>
    <m/>
  </r>
  <r>
    <s v="WATERMELONS, SEEDED"/>
    <x v="15"/>
    <m/>
    <s v="CWT"/>
    <s v="RED FLESH"/>
    <x v="106"/>
    <s v="SOUTHEAST MISSOURI"/>
    <n v="40000"/>
    <s v="Truck"/>
    <n v="400"/>
    <m/>
    <n v="2023"/>
    <m/>
    <m/>
    <m/>
  </r>
  <r>
    <s v="WATERMELONS, SEEDED"/>
    <x v="15"/>
    <m/>
    <s v="CWT"/>
    <s v="RED FLESH"/>
    <x v="107"/>
    <s v="SOUTHEAST MISSOURI"/>
    <n v="40000"/>
    <s v="Truck"/>
    <n v="400"/>
    <m/>
    <n v="2023"/>
    <m/>
    <m/>
    <m/>
  </r>
  <r>
    <s v="WATERMELONS, SEEDED"/>
    <x v="15"/>
    <m/>
    <s v="CWT"/>
    <s v="RED FLESH"/>
    <x v="108"/>
    <s v="SOUTHEAST MISSOURI"/>
    <n v="40000"/>
    <s v="Truck"/>
    <n v="400"/>
    <m/>
    <n v="2023"/>
    <m/>
    <m/>
    <m/>
  </r>
  <r>
    <s v="WATERMELONS, SEEDED"/>
    <x v="15"/>
    <m/>
    <s v="CWT"/>
    <s v="RED FLESH"/>
    <x v="109"/>
    <s v="SOUTHEAST MISSOURI"/>
    <n v="40000"/>
    <s v="Truck"/>
    <n v="400"/>
    <m/>
    <n v="2023"/>
    <m/>
    <m/>
    <m/>
  </r>
  <r>
    <s v="WATERMELONS, SEEDED"/>
    <x v="15"/>
    <m/>
    <s v="CWT"/>
    <s v="RED FLESH"/>
    <x v="110"/>
    <s v="SOUTHEAST MISSOURI"/>
    <n v="40000"/>
    <s v="Truck"/>
    <n v="400"/>
    <m/>
    <n v="2023"/>
    <m/>
    <m/>
    <m/>
  </r>
  <r>
    <s v="WATERMELONS, SEEDED"/>
    <x v="15"/>
    <m/>
    <s v="CWT"/>
    <s v="RED FLESH"/>
    <x v="111"/>
    <s v="SOUTHEAST MISSOURI"/>
    <n v="80000"/>
    <s v="Truck"/>
    <n v="800"/>
    <m/>
    <n v="2023"/>
    <m/>
    <m/>
    <m/>
  </r>
  <r>
    <s v="WATERMELONS, SEEDLESS"/>
    <x v="15"/>
    <m/>
    <s v="CWT"/>
    <s v="RED FLESH"/>
    <x v="28"/>
    <s v="SOUTHEAST MISSOURI"/>
    <n v="240000"/>
    <s v="Truck"/>
    <n v="2400"/>
    <m/>
    <n v="2023"/>
    <m/>
    <m/>
    <m/>
  </r>
  <r>
    <s v="WATERMELONS, SEEDLESS"/>
    <x v="15"/>
    <m/>
    <s v="CWT"/>
    <s v="RED FLESH"/>
    <x v="29"/>
    <s v="SOUTHEAST MISSOURI"/>
    <n v="560000"/>
    <s v="Truck"/>
    <n v="5600"/>
    <m/>
    <n v="2023"/>
    <m/>
    <m/>
    <m/>
  </r>
  <r>
    <s v="WATERMELONS, SEEDLESS"/>
    <x v="15"/>
    <m/>
    <s v="CWT"/>
    <s v="RED FLESH"/>
    <x v="30"/>
    <s v="SOUTHEAST MISSOURI"/>
    <n v="880000"/>
    <s v="Truck"/>
    <n v="8800"/>
    <m/>
    <n v="2023"/>
    <m/>
    <m/>
    <m/>
  </r>
  <r>
    <s v="WATERMELONS, SEEDLESS"/>
    <x v="15"/>
    <m/>
    <s v="CWT"/>
    <s v="RED FLESH"/>
    <x v="31"/>
    <s v="SOUTHEAST MISSOURI"/>
    <n v="560000"/>
    <s v="Truck"/>
    <n v="5600"/>
    <m/>
    <n v="2023"/>
    <m/>
    <m/>
    <m/>
  </r>
  <r>
    <s v="WATERMELONS, SEEDLESS"/>
    <x v="15"/>
    <m/>
    <s v="CWT"/>
    <s v="RED FLESH"/>
    <x v="32"/>
    <s v="SOUTHEAST MISSOURI"/>
    <n v="480000"/>
    <s v="Truck"/>
    <n v="4800"/>
    <m/>
    <n v="2023"/>
    <m/>
    <m/>
    <m/>
  </r>
  <r>
    <s v="WATERMELONS, SEEDLESS"/>
    <x v="15"/>
    <m/>
    <s v="CWT"/>
    <s v="RED FLESH"/>
    <x v="33"/>
    <s v="SOUTHEAST MISSOURI"/>
    <n v="400000"/>
    <s v="Truck"/>
    <n v="4000"/>
    <m/>
    <n v="2023"/>
    <m/>
    <m/>
    <m/>
  </r>
  <r>
    <s v="WATERMELONS, SEEDLESS"/>
    <x v="15"/>
    <m/>
    <s v="CWT"/>
    <s v="RED FLESH"/>
    <x v="58"/>
    <s v="SOUTHEAST MISSOURI"/>
    <n v="240000"/>
    <s v="Truck"/>
    <n v="2400"/>
    <m/>
    <n v="2023"/>
    <m/>
    <m/>
    <m/>
  </r>
  <r>
    <s v="WATERMELONS, SEEDLESS"/>
    <x v="15"/>
    <m/>
    <s v="CWT"/>
    <s v="RED FLESH"/>
    <x v="34"/>
    <s v="SOUTHEAST MISSOURI"/>
    <n v="600000"/>
    <s v="Truck"/>
    <n v="6000"/>
    <m/>
    <n v="2023"/>
    <m/>
    <m/>
    <m/>
  </r>
  <r>
    <s v="WATERMELONS, SEEDLESS"/>
    <x v="15"/>
    <m/>
    <s v="CWT"/>
    <s v="RED FLESH"/>
    <x v="56"/>
    <s v="SOUTHEAST MISSOURI"/>
    <n v="200000"/>
    <s v="Truck"/>
    <n v="2000"/>
    <m/>
    <n v="2023"/>
    <m/>
    <m/>
    <m/>
  </r>
  <r>
    <s v="WATERMELONS, SEEDLESS"/>
    <x v="15"/>
    <m/>
    <s v="CWT"/>
    <s v="RED FLESH"/>
    <x v="35"/>
    <s v="SOUTHEAST MISSOURI"/>
    <n v="1600000"/>
    <s v="Truck"/>
    <n v="16000"/>
    <m/>
    <n v="2023"/>
    <m/>
    <m/>
    <m/>
  </r>
  <r>
    <s v="WATERMELONS, SEEDLESS"/>
    <x v="15"/>
    <m/>
    <s v="CWT"/>
    <s v="RED FLESH"/>
    <x v="36"/>
    <s v="SOUTHEAST MISSOURI"/>
    <n v="1800000"/>
    <s v="Truck"/>
    <n v="18000"/>
    <m/>
    <n v="2023"/>
    <m/>
    <m/>
    <m/>
  </r>
  <r>
    <s v="WATERMELONS, SEEDLESS"/>
    <x v="15"/>
    <m/>
    <s v="CWT"/>
    <s v="RED FLESH"/>
    <x v="37"/>
    <s v="SOUTHEAST MISSOURI"/>
    <n v="2200000"/>
    <s v="Truck"/>
    <n v="22000"/>
    <m/>
    <n v="2023"/>
    <m/>
    <m/>
    <m/>
  </r>
  <r>
    <s v="WATERMELONS, SEEDLESS"/>
    <x v="15"/>
    <m/>
    <s v="CWT"/>
    <s v="RED FLESH"/>
    <x v="38"/>
    <s v="SOUTHEAST MISSOURI"/>
    <n v="2320000"/>
    <s v="Truck"/>
    <n v="23200"/>
    <m/>
    <n v="2023"/>
    <m/>
    <m/>
    <m/>
  </r>
  <r>
    <s v="WATERMELONS, SEEDLESS"/>
    <x v="15"/>
    <m/>
    <s v="CWT"/>
    <s v="RED FLESH"/>
    <x v="57"/>
    <s v="SOUTHEAST MISSOURI"/>
    <n v="1240000"/>
    <s v="Truck"/>
    <n v="12400"/>
    <m/>
    <n v="2023"/>
    <m/>
    <m/>
    <m/>
  </r>
  <r>
    <s v="WATERMELONS, SEEDLESS"/>
    <x v="15"/>
    <m/>
    <s v="CWT"/>
    <s v="RED FLESH"/>
    <x v="39"/>
    <s v="SOUTHEAST MISSOURI"/>
    <n v="2440000"/>
    <s v="Truck"/>
    <n v="24400"/>
    <m/>
    <n v="2023"/>
    <m/>
    <m/>
    <m/>
  </r>
  <r>
    <s v="WATERMELONS, SEEDLESS"/>
    <x v="15"/>
    <m/>
    <s v="CWT"/>
    <s v="RED FLESH"/>
    <x v="40"/>
    <s v="SOUTHEAST MISSOURI"/>
    <n v="2600000"/>
    <s v="Truck"/>
    <n v="26000"/>
    <m/>
    <n v="2023"/>
    <m/>
    <m/>
    <m/>
  </r>
  <r>
    <s v="WATERMELONS, SEEDLESS"/>
    <x v="15"/>
    <m/>
    <s v="CWT"/>
    <s v="RED FLESH"/>
    <x v="41"/>
    <s v="SOUTHEAST MISSOURI"/>
    <n v="4200000"/>
    <s v="Truck"/>
    <n v="42000"/>
    <m/>
    <n v="2023"/>
    <m/>
    <m/>
    <m/>
  </r>
  <r>
    <s v="WATERMELONS, SEEDLESS"/>
    <x v="15"/>
    <m/>
    <s v="CWT"/>
    <s v="RED FLESH"/>
    <x v="42"/>
    <s v="SOUTHEAST MISSOURI"/>
    <n v="3920000"/>
    <s v="Truck"/>
    <n v="39200"/>
    <m/>
    <n v="2023"/>
    <m/>
    <m/>
    <m/>
  </r>
  <r>
    <s v="WATERMELONS, SEEDLESS"/>
    <x v="15"/>
    <m/>
    <s v="CWT"/>
    <s v="RED FLESH"/>
    <x v="43"/>
    <s v="SOUTHEAST MISSOURI"/>
    <n v="4200000"/>
    <s v="Truck"/>
    <n v="42000"/>
    <m/>
    <n v="2023"/>
    <m/>
    <m/>
    <m/>
  </r>
  <r>
    <s v="WATERMELONS, SEEDLESS"/>
    <x v="15"/>
    <m/>
    <s v="CWT"/>
    <s v="RED FLESH"/>
    <x v="44"/>
    <s v="SOUTHEAST MISSOURI"/>
    <n v="3800000"/>
    <s v="Truck"/>
    <n v="38000"/>
    <m/>
    <n v="2023"/>
    <m/>
    <m/>
    <m/>
  </r>
  <r>
    <s v="WATERMELONS, SEEDLESS"/>
    <x v="15"/>
    <m/>
    <s v="CWT"/>
    <s v="RED FLESH"/>
    <x v="287"/>
    <s v="SOUTHEAST MISSOURI"/>
    <n v="3000000"/>
    <s v="Truck"/>
    <n v="30000"/>
    <m/>
    <n v="2023"/>
    <m/>
    <m/>
    <m/>
  </r>
  <r>
    <s v="WATERMELONS, SEEDLESS"/>
    <x v="15"/>
    <m/>
    <s v="CWT"/>
    <s v="RED FLESH"/>
    <x v="45"/>
    <s v="SOUTHEAST MISSOURI"/>
    <n v="3560000"/>
    <s v="Truck"/>
    <n v="35600"/>
    <m/>
    <n v="2023"/>
    <m/>
    <m/>
    <m/>
  </r>
  <r>
    <s v="WATERMELONS, SEEDLESS"/>
    <x v="15"/>
    <m/>
    <s v="CWT"/>
    <s v="RED FLESH"/>
    <x v="46"/>
    <s v="SOUTHEAST MISSOURI"/>
    <n v="3920000"/>
    <s v="Truck"/>
    <n v="39200"/>
    <m/>
    <n v="2023"/>
    <m/>
    <m/>
    <m/>
  </r>
  <r>
    <s v="WATERMELONS, SEEDLESS"/>
    <x v="15"/>
    <m/>
    <s v="CWT"/>
    <s v="RED FLESH"/>
    <x v="47"/>
    <s v="SOUTHEAST MISSOURI"/>
    <n v="3600000"/>
    <s v="Truck"/>
    <n v="36000"/>
    <m/>
    <n v="2023"/>
    <m/>
    <m/>
    <m/>
  </r>
  <r>
    <s v="WATERMELONS, SEEDLESS"/>
    <x v="15"/>
    <m/>
    <s v="CWT"/>
    <s v="RED FLESH"/>
    <x v="48"/>
    <s v="SOUTHEAST MISSOURI"/>
    <n v="3480000"/>
    <s v="Truck"/>
    <n v="34800"/>
    <m/>
    <n v="2023"/>
    <m/>
    <m/>
    <m/>
  </r>
  <r>
    <s v="WATERMELONS, SEEDLESS"/>
    <x v="15"/>
    <m/>
    <s v="CWT"/>
    <s v="RED FLESH"/>
    <x v="49"/>
    <s v="SOUTHEAST MISSOURI"/>
    <n v="4400000"/>
    <s v="Truck"/>
    <n v="44000"/>
    <m/>
    <n v="2023"/>
    <m/>
    <m/>
    <m/>
  </r>
  <r>
    <s v="WATERMELONS, SEEDLESS"/>
    <x v="15"/>
    <m/>
    <s v="CWT"/>
    <s v="RED FLESH"/>
    <x v="50"/>
    <s v="SOUTHEAST MISSOURI"/>
    <n v="3080000"/>
    <s v="Truck"/>
    <n v="30800"/>
    <m/>
    <n v="2023"/>
    <m/>
    <m/>
    <m/>
  </r>
  <r>
    <s v="WATERMELONS, SEEDLESS"/>
    <x v="15"/>
    <m/>
    <s v="CWT"/>
    <s v="RED FLESH"/>
    <x v="196"/>
    <s v="SOUTHEAST MISSOURI"/>
    <n v="2200000"/>
    <s v="Truck"/>
    <n v="22000"/>
    <m/>
    <n v="2023"/>
    <m/>
    <m/>
    <m/>
  </r>
  <r>
    <s v="WATERMELONS, SEEDLESS"/>
    <x v="15"/>
    <m/>
    <s v="CWT"/>
    <s v="RED FLESH"/>
    <x v="51"/>
    <s v="SOUTHEAST MISSOURI"/>
    <n v="2600000"/>
    <s v="Truck"/>
    <n v="26000"/>
    <m/>
    <n v="2023"/>
    <m/>
    <m/>
    <m/>
  </r>
  <r>
    <s v="WATERMELONS, SEEDLESS"/>
    <x v="15"/>
    <m/>
    <s v="CWT"/>
    <s v="RED FLESH"/>
    <x v="52"/>
    <s v="SOUTHEAST MISSOURI"/>
    <n v="3200000"/>
    <s v="Truck"/>
    <n v="32000"/>
    <m/>
    <n v="2023"/>
    <m/>
    <m/>
    <m/>
  </r>
  <r>
    <s v="WATERMELONS, SEEDLESS"/>
    <x v="15"/>
    <m/>
    <s v="CWT"/>
    <s v="RED FLESH"/>
    <x v="53"/>
    <s v="SOUTHEAST MISSOURI"/>
    <n v="2680000"/>
    <s v="Truck"/>
    <n v="26800"/>
    <m/>
    <n v="2023"/>
    <m/>
    <m/>
    <m/>
  </r>
  <r>
    <s v="WATERMELONS, SEEDLESS"/>
    <x v="15"/>
    <m/>
    <s v="CWT"/>
    <s v="RED FLESH"/>
    <x v="54"/>
    <s v="SOUTHEAST MISSOURI"/>
    <n v="2400000"/>
    <s v="Truck"/>
    <n v="24000"/>
    <m/>
    <n v="2023"/>
    <m/>
    <m/>
    <m/>
  </r>
  <r>
    <s v="WATERMELONS, SEEDLESS"/>
    <x v="15"/>
    <m/>
    <s v="CWT"/>
    <s v="RED FLESH"/>
    <x v="84"/>
    <s v="SOUTHEAST MISSOURI"/>
    <n v="2440000"/>
    <s v="Truck"/>
    <n v="24400"/>
    <m/>
    <n v="2023"/>
    <m/>
    <m/>
    <m/>
  </r>
  <r>
    <s v="WATERMELONS, SEEDLESS"/>
    <x v="15"/>
    <m/>
    <s v="CWT"/>
    <s v="RED FLESH"/>
    <x v="85"/>
    <s v="SOUTHEAST MISSOURI"/>
    <n v="2320000"/>
    <s v="Truck"/>
    <n v="23200"/>
    <m/>
    <n v="2023"/>
    <m/>
    <m/>
    <m/>
  </r>
  <r>
    <s v="WATERMELONS, SEEDLESS"/>
    <x v="15"/>
    <m/>
    <s v="CWT"/>
    <s v="RED FLESH"/>
    <x v="197"/>
    <s v="SOUTHEAST MISSOURI"/>
    <n v="1400000"/>
    <s v="Truck"/>
    <n v="14000"/>
    <m/>
    <n v="2023"/>
    <m/>
    <m/>
    <m/>
  </r>
  <r>
    <s v="WATERMELONS, SEEDLESS"/>
    <x v="15"/>
    <m/>
    <s v="CWT"/>
    <s v="RED FLESH"/>
    <x v="86"/>
    <s v="SOUTHEAST MISSOURI"/>
    <n v="3080000"/>
    <s v="Truck"/>
    <n v="30800"/>
    <m/>
    <n v="2023"/>
    <m/>
    <m/>
    <m/>
  </r>
  <r>
    <s v="WATERMELONS, SEEDLESS"/>
    <x v="15"/>
    <m/>
    <s v="CWT"/>
    <s v="RED FLESH"/>
    <x v="87"/>
    <s v="SOUTHEAST MISSOURI"/>
    <n v="2200000"/>
    <s v="Truck"/>
    <n v="22000"/>
    <m/>
    <n v="2023"/>
    <m/>
    <m/>
    <m/>
  </r>
  <r>
    <s v="WATERMELONS, SEEDLESS"/>
    <x v="15"/>
    <m/>
    <s v="CWT"/>
    <s v="RED FLESH"/>
    <x v="88"/>
    <s v="SOUTHEAST MISSOURI"/>
    <n v="2720000"/>
    <s v="Truck"/>
    <n v="27200"/>
    <m/>
    <n v="2023"/>
    <m/>
    <m/>
    <m/>
  </r>
  <r>
    <s v="WATERMELONS, SEEDLESS"/>
    <x v="15"/>
    <m/>
    <s v="CWT"/>
    <s v="RED FLESH"/>
    <x v="89"/>
    <s v="SOUTHEAST MISSOURI"/>
    <n v="2400000"/>
    <s v="Truck"/>
    <n v="24000"/>
    <m/>
    <n v="2023"/>
    <m/>
    <m/>
    <m/>
  </r>
  <r>
    <s v="WATERMELONS, SEEDLESS"/>
    <x v="15"/>
    <m/>
    <s v="CWT"/>
    <s v="RED FLESH"/>
    <x v="90"/>
    <s v="SOUTHEAST MISSOURI"/>
    <n v="2280000"/>
    <s v="Truck"/>
    <n v="22800"/>
    <m/>
    <n v="2023"/>
    <m/>
    <m/>
    <m/>
  </r>
  <r>
    <s v="WATERMELONS, SEEDLESS"/>
    <x v="15"/>
    <m/>
    <s v="CWT"/>
    <s v="RED FLESH"/>
    <x v="152"/>
    <s v="SOUTHEAST MISSOURI"/>
    <n v="1880000"/>
    <s v="Truck"/>
    <n v="18800"/>
    <m/>
    <n v="2023"/>
    <m/>
    <m/>
    <m/>
  </r>
  <r>
    <s v="WATERMELONS, SEEDLESS"/>
    <x v="15"/>
    <m/>
    <s v="CWT"/>
    <s v="RED FLESH"/>
    <x v="192"/>
    <s v="SOUTHEAST MISSOURI"/>
    <n v="1400000"/>
    <s v="Truck"/>
    <n v="14000"/>
    <m/>
    <n v="2023"/>
    <m/>
    <m/>
    <m/>
  </r>
  <r>
    <s v="WATERMELONS, SEEDLESS"/>
    <x v="15"/>
    <m/>
    <s v="CWT"/>
    <s v="RED FLESH"/>
    <x v="91"/>
    <s v="SOUTHEAST MISSOURI"/>
    <n v="2120000"/>
    <s v="Truck"/>
    <n v="21200"/>
    <m/>
    <n v="2023"/>
    <m/>
    <m/>
    <m/>
  </r>
  <r>
    <s v="WATERMELONS, SEEDLESS"/>
    <x v="15"/>
    <m/>
    <s v="CWT"/>
    <s v="RED FLESH"/>
    <x v="92"/>
    <s v="SOUTHEAST MISSOURI"/>
    <n v="1800000"/>
    <s v="Truck"/>
    <n v="18000"/>
    <m/>
    <n v="2023"/>
    <m/>
    <m/>
    <m/>
  </r>
  <r>
    <s v="WATERMELONS, SEEDLESS"/>
    <x v="15"/>
    <m/>
    <s v="CWT"/>
    <s v="RED FLESH"/>
    <x v="93"/>
    <s v="SOUTHEAST MISSOURI"/>
    <n v="2200000"/>
    <s v="Truck"/>
    <n v="22000"/>
    <m/>
    <n v="2023"/>
    <m/>
    <m/>
    <m/>
  </r>
  <r>
    <s v="WATERMELONS, SEEDLESS"/>
    <x v="15"/>
    <m/>
    <s v="CWT"/>
    <s v="RED FLESH"/>
    <x v="94"/>
    <s v="SOUTHEAST MISSOURI"/>
    <n v="1600000"/>
    <s v="Truck"/>
    <n v="16000"/>
    <m/>
    <n v="2023"/>
    <m/>
    <m/>
    <m/>
  </r>
  <r>
    <s v="WATERMELONS, SEEDLESS"/>
    <x v="15"/>
    <m/>
    <s v="CWT"/>
    <s v="RED FLESH"/>
    <x v="95"/>
    <s v="SOUTHEAST MISSOURI"/>
    <n v="1560000"/>
    <s v="Truck"/>
    <n v="15600"/>
    <m/>
    <n v="2023"/>
    <m/>
    <m/>
    <m/>
  </r>
  <r>
    <s v="WATERMELONS, SEEDLESS"/>
    <x v="15"/>
    <m/>
    <s v="CWT"/>
    <s v="RED FLESH"/>
    <x v="96"/>
    <s v="SOUTHEAST MISSOURI"/>
    <n v="1400000"/>
    <s v="Truck"/>
    <n v="14000"/>
    <m/>
    <n v="2023"/>
    <m/>
    <m/>
    <m/>
  </r>
  <r>
    <s v="WATERMELONS, SEEDLESS"/>
    <x v="15"/>
    <m/>
    <s v="CWT"/>
    <s v="RED FLESH"/>
    <x v="198"/>
    <s v="SOUTHEAST MISSOURI"/>
    <n v="1000000"/>
    <s v="Truck"/>
    <n v="10000"/>
    <m/>
    <n v="2023"/>
    <m/>
    <m/>
    <m/>
  </r>
  <r>
    <s v="WATERMELONS, SEEDLESS"/>
    <x v="15"/>
    <m/>
    <s v="CWT"/>
    <s v="RED FLESH"/>
    <x v="97"/>
    <s v="SOUTHEAST MISSOURI"/>
    <n v="1800000"/>
    <s v="Truck"/>
    <n v="18000"/>
    <m/>
    <n v="2023"/>
    <m/>
    <m/>
    <m/>
  </r>
  <r>
    <s v="WATERMELONS, SEEDLESS"/>
    <x v="15"/>
    <m/>
    <s v="CWT"/>
    <s v="RED FLESH"/>
    <x v="98"/>
    <s v="SOUTHEAST MISSOURI"/>
    <n v="1800000"/>
    <s v="Truck"/>
    <n v="18000"/>
    <m/>
    <n v="2023"/>
    <m/>
    <m/>
    <m/>
  </r>
  <r>
    <s v="WATERMELONS, SEEDLESS"/>
    <x v="15"/>
    <m/>
    <s v="CWT"/>
    <s v="RED FLESH"/>
    <x v="99"/>
    <s v="SOUTHEAST MISSOURI"/>
    <n v="1600000"/>
    <s v="Truck"/>
    <n v="16000"/>
    <m/>
    <n v="2023"/>
    <m/>
    <m/>
    <m/>
  </r>
  <r>
    <s v="WATERMELONS, SEEDLESS"/>
    <x v="15"/>
    <m/>
    <s v="CWT"/>
    <s v="RED FLESH"/>
    <x v="100"/>
    <s v="SOUTHEAST MISSOURI"/>
    <n v="2040000"/>
    <s v="Truck"/>
    <n v="20400"/>
    <m/>
    <n v="2023"/>
    <m/>
    <m/>
    <m/>
  </r>
  <r>
    <s v="WATERMELONS, SEEDLESS"/>
    <x v="15"/>
    <m/>
    <s v="CWT"/>
    <s v="RED FLESH"/>
    <x v="101"/>
    <s v="SOUTHEAST MISSOURI"/>
    <n v="1800000"/>
    <s v="Truck"/>
    <n v="18000"/>
    <m/>
    <n v="2023"/>
    <m/>
    <m/>
    <m/>
  </r>
  <r>
    <s v="WATERMELONS, SEEDLESS"/>
    <x v="15"/>
    <m/>
    <s v="CWT"/>
    <s v="RED FLESH"/>
    <x v="102"/>
    <s v="SOUTHEAST MISSOURI"/>
    <n v="1400000"/>
    <s v="Truck"/>
    <n v="14000"/>
    <m/>
    <n v="2023"/>
    <m/>
    <m/>
    <m/>
  </r>
  <r>
    <s v="WATERMELONS, SEEDLESS"/>
    <x v="15"/>
    <m/>
    <s v="CWT"/>
    <s v="RED FLESH"/>
    <x v="199"/>
    <s v="SOUTHEAST MISSOURI"/>
    <n v="1240000"/>
    <s v="Truck"/>
    <n v="12400"/>
    <m/>
    <n v="2023"/>
    <m/>
    <m/>
    <m/>
  </r>
  <r>
    <s v="WATERMELONS, SEEDLESS"/>
    <x v="15"/>
    <m/>
    <s v="CWT"/>
    <s v="RED FLESH"/>
    <x v="103"/>
    <s v="SOUTHEAST MISSOURI"/>
    <n v="1080000"/>
    <s v="Truck"/>
    <n v="10800"/>
    <m/>
    <n v="2023"/>
    <m/>
    <m/>
    <m/>
  </r>
  <r>
    <s v="WATERMELONS, SEEDLESS"/>
    <x v="15"/>
    <m/>
    <s v="CWT"/>
    <s v="RED FLESH"/>
    <x v="104"/>
    <s v="SOUTHEAST MISSOURI"/>
    <n v="1400000"/>
    <s v="Truck"/>
    <n v="14000"/>
    <m/>
    <n v="2023"/>
    <m/>
    <m/>
    <m/>
  </r>
  <r>
    <s v="WATERMELONS, SEEDLESS"/>
    <x v="15"/>
    <m/>
    <s v="CWT"/>
    <s v="RED FLESH"/>
    <x v="105"/>
    <s v="SOUTHEAST MISSOURI"/>
    <n v="1400000"/>
    <s v="Truck"/>
    <n v="14000"/>
    <m/>
    <n v="2023"/>
    <m/>
    <m/>
    <m/>
  </r>
  <r>
    <s v="WATERMELONS, SEEDLESS"/>
    <x v="15"/>
    <m/>
    <s v="CWT"/>
    <s v="RED FLESH"/>
    <x v="106"/>
    <s v="SOUTHEAST MISSOURI"/>
    <n v="720000"/>
    <s v="Truck"/>
    <n v="7200"/>
    <m/>
    <n v="2023"/>
    <m/>
    <m/>
    <m/>
  </r>
  <r>
    <s v="WATERMELONS, SEEDLESS"/>
    <x v="15"/>
    <m/>
    <s v="CWT"/>
    <s v="RED FLESH"/>
    <x v="107"/>
    <s v="SOUTHEAST MISSOURI"/>
    <n v="1240000"/>
    <s v="Truck"/>
    <n v="12400"/>
    <m/>
    <n v="2023"/>
    <m/>
    <m/>
    <m/>
  </r>
  <r>
    <s v="WATERMELONS, SEEDLESS"/>
    <x v="15"/>
    <m/>
    <s v="CWT"/>
    <s v="RED FLESH"/>
    <x v="108"/>
    <s v="SOUTHEAST MISSOURI"/>
    <n v="800000"/>
    <s v="Truck"/>
    <n v="8000"/>
    <m/>
    <n v="2023"/>
    <m/>
    <m/>
    <m/>
  </r>
  <r>
    <s v="WATERMELONS, SEEDLESS"/>
    <x v="15"/>
    <m/>
    <s v="CWT"/>
    <s v="RED FLESH"/>
    <x v="193"/>
    <s v="SOUTHEAST MISSOURI"/>
    <n v="1040000"/>
    <s v="Truck"/>
    <n v="10400"/>
    <m/>
    <n v="2023"/>
    <m/>
    <m/>
    <m/>
  </r>
  <r>
    <s v="WATERMELONS, SEEDLESS"/>
    <x v="15"/>
    <m/>
    <s v="CWT"/>
    <s v="RED FLESH"/>
    <x v="109"/>
    <s v="SOUTHEAST MISSOURI"/>
    <n v="1400000"/>
    <s v="Truck"/>
    <n v="14000"/>
    <m/>
    <n v="2023"/>
    <m/>
    <m/>
    <m/>
  </r>
  <r>
    <s v="WATERMELONS, SEEDLESS"/>
    <x v="15"/>
    <m/>
    <s v="CWT"/>
    <s v="RED FLESH"/>
    <x v="110"/>
    <s v="SOUTHEAST MISSOURI"/>
    <n v="1600000"/>
    <s v="Truck"/>
    <n v="16000"/>
    <m/>
    <n v="2023"/>
    <m/>
    <m/>
    <m/>
  </r>
  <r>
    <s v="WATERMELONS, SEEDLESS"/>
    <x v="15"/>
    <m/>
    <s v="CWT"/>
    <s v="RED FLESH"/>
    <x v="111"/>
    <s v="SOUTHEAST MISSOURI"/>
    <n v="1200000"/>
    <s v="Truck"/>
    <n v="12000"/>
    <m/>
    <n v="2023"/>
    <m/>
    <m/>
    <m/>
  </r>
  <r>
    <s v="WATERMELONS, SEEDLESS"/>
    <x v="15"/>
    <m/>
    <s v="CWT"/>
    <s v="RED FLESH"/>
    <x v="112"/>
    <s v="SOUTHEAST MISSOURI"/>
    <n v="1520000"/>
    <s v="Truck"/>
    <n v="15200"/>
    <m/>
    <n v="2023"/>
    <m/>
    <m/>
    <m/>
  </r>
  <r>
    <s v="WATERMELONS, SEEDLESS"/>
    <x v="15"/>
    <m/>
    <s v="CWT"/>
    <s v="RED FLESH"/>
    <x v="113"/>
    <s v="SOUTHEAST MISSOURI"/>
    <n v="520000"/>
    <s v="Truck"/>
    <n v="5200"/>
    <m/>
    <n v="2023"/>
    <m/>
    <m/>
    <m/>
  </r>
  <r>
    <s v="WATERMELONS, SEEDLESS"/>
    <x v="15"/>
    <m/>
    <s v="CWT"/>
    <s v="RED FLESH"/>
    <x v="114"/>
    <s v="SOUTHEAST MISSOURI"/>
    <n v="680000"/>
    <s v="Truck"/>
    <n v="6800"/>
    <m/>
    <n v="2023"/>
    <m/>
    <m/>
    <m/>
  </r>
  <r>
    <s v="WATERMELONS, SEEDLESS"/>
    <x v="15"/>
    <m/>
    <s v="CWT"/>
    <s v="RED FLESH"/>
    <x v="194"/>
    <s v="SOUTHEAST MISSOURI"/>
    <n v="560000"/>
    <s v="Truck"/>
    <n v="5600"/>
    <m/>
    <n v="2023"/>
    <m/>
    <m/>
    <m/>
  </r>
  <r>
    <s v="WATERMELONS, SEEDLESS"/>
    <x v="15"/>
    <m/>
    <s v="CWT"/>
    <s v="RED FLESH"/>
    <x v="115"/>
    <s v="SOUTHEAST MISSOURI"/>
    <n v="520000"/>
    <s v="Truck"/>
    <n v="5200"/>
    <m/>
    <n v="2023"/>
    <m/>
    <m/>
    <m/>
  </r>
  <r>
    <s v="WATERMELONS, SEEDLESS"/>
    <x v="15"/>
    <m/>
    <s v="CWT"/>
    <s v="RED FLESH"/>
    <x v="116"/>
    <s v="SOUTHEAST MISSOURI"/>
    <n v="520000"/>
    <s v="Truck"/>
    <n v="5200"/>
    <m/>
    <n v="2023"/>
    <m/>
    <m/>
    <m/>
  </r>
  <r>
    <s v="WATERMELONS, SEEDLESS"/>
    <x v="15"/>
    <m/>
    <s v="CWT"/>
    <s v="RED FLESH"/>
    <x v="117"/>
    <s v="SOUTHEAST MISSOURI"/>
    <n v="280000"/>
    <s v="Truck"/>
    <n v="2800"/>
    <m/>
    <n v="2023"/>
    <m/>
    <m/>
    <m/>
  </r>
  <r>
    <s v="WATERMELONS, SEEDLESS"/>
    <x v="15"/>
    <m/>
    <s v="CWT"/>
    <s v="RED FLESH"/>
    <x v="118"/>
    <s v="SOUTHEAST MISSOURI"/>
    <n v="440000"/>
    <s v="Truck"/>
    <n v="4400"/>
    <m/>
    <n v="2023"/>
    <m/>
    <m/>
    <m/>
  </r>
  <r>
    <s v="WATERMELONS, SEEDLESS"/>
    <x v="15"/>
    <m/>
    <s v="CWT"/>
    <s v="RED FLESH"/>
    <x v="119"/>
    <s v="SOUTHEAST MISSOURI"/>
    <n v="240000"/>
    <s v="Truck"/>
    <n v="2400"/>
    <m/>
    <n v="2023"/>
    <m/>
    <m/>
    <m/>
  </r>
  <r>
    <s v="WATERMELONS, SEEDLESS"/>
    <x v="15"/>
    <m/>
    <s v="CWT"/>
    <s v="RED FLESH"/>
    <x v="120"/>
    <s v="SOUTHEAST MISSOURI"/>
    <n v="400000"/>
    <s v="Truck"/>
    <n v="4000"/>
    <m/>
    <n v="2023"/>
    <m/>
    <m/>
    <m/>
  </r>
  <r>
    <s v="WATERMELONS, SEEDLESS"/>
    <x v="15"/>
    <m/>
    <s v="CWT"/>
    <s v="RED FLESH"/>
    <x v="200"/>
    <s v="SOUTHEAST MISSOURI"/>
    <n v="520000"/>
    <s v="Truck"/>
    <n v="5200"/>
    <m/>
    <n v="2023"/>
    <m/>
    <m/>
    <m/>
  </r>
  <r>
    <s v="WATERMELONS, SEEDLESS"/>
    <x v="15"/>
    <m/>
    <s v="CWT"/>
    <s v="RED FLESH"/>
    <x v="121"/>
    <s v="SOUTHEAST MISSOURI"/>
    <n v="560000"/>
    <s v="Truck"/>
    <n v="5600"/>
    <m/>
    <n v="2023"/>
    <m/>
    <m/>
    <m/>
  </r>
  <r>
    <s v="WATERMELONS, SEEDLESS"/>
    <x v="15"/>
    <m/>
    <s v="CWT"/>
    <s v="RED FLESH"/>
    <x v="122"/>
    <s v="SOUTHEAST MISSOURI"/>
    <n v="520000"/>
    <s v="Truck"/>
    <n v="5200"/>
    <m/>
    <n v="2023"/>
    <m/>
    <m/>
    <m/>
  </r>
  <r>
    <s v="WATERMELONS, SEEDLESS"/>
    <x v="15"/>
    <m/>
    <s v="CWT"/>
    <s v="RED FLESH"/>
    <x v="123"/>
    <s v="SOUTHEAST MISSOURI"/>
    <n v="600000"/>
    <s v="Truck"/>
    <n v="6000"/>
    <m/>
    <n v="2023"/>
    <m/>
    <m/>
    <m/>
  </r>
  <r>
    <s v="WATERMELONS, SEEDLESS"/>
    <x v="15"/>
    <m/>
    <s v="CWT"/>
    <s v="RED FLESH"/>
    <x v="124"/>
    <s v="SOUTHEAST MISSOURI"/>
    <n v="400000"/>
    <s v="Truck"/>
    <n v="4000"/>
    <m/>
    <n v="2023"/>
    <m/>
    <m/>
    <m/>
  </r>
  <r>
    <s v="WATERMELONS, SEEDLESS"/>
    <x v="15"/>
    <m/>
    <s v="CWT"/>
    <s v="RED FLESH"/>
    <x v="125"/>
    <s v="SOUTHEAST MISSOURI"/>
    <n v="400000"/>
    <s v="Truck"/>
    <n v="4000"/>
    <m/>
    <n v="2023"/>
    <m/>
    <m/>
    <m/>
  </r>
  <r>
    <s v="WATERMELONS, SEEDLESS"/>
    <x v="15"/>
    <m/>
    <s v="CWT"/>
    <s v="RED FLESH"/>
    <x v="126"/>
    <s v="SOUTHEAST MISSOURI"/>
    <n v="400000"/>
    <s v="Truck"/>
    <n v="4000"/>
    <m/>
    <n v="2023"/>
    <m/>
    <m/>
    <m/>
  </r>
  <r>
    <s v="WATERMELONS, SEEDLESS"/>
    <x v="15"/>
    <m/>
    <s v="CWT"/>
    <s v="RED FLESH"/>
    <x v="201"/>
    <s v="SOUTHEAST MISSOURI"/>
    <n v="320000"/>
    <s v="Truck"/>
    <n v="3200"/>
    <m/>
    <n v="2023"/>
    <m/>
    <m/>
    <m/>
  </r>
  <r>
    <s v="WATERMELONS, SEEDLESS"/>
    <x v="15"/>
    <m/>
    <s v="CWT"/>
    <s v="RED FLESH"/>
    <x v="127"/>
    <s v="SOUTHEAST MISSOURI"/>
    <n v="480000"/>
    <s v="Truck"/>
    <n v="4800"/>
    <m/>
    <n v="2023"/>
    <m/>
    <m/>
    <m/>
  </r>
  <r>
    <s v="WATERMELONS, SEEDLESS"/>
    <x v="15"/>
    <m/>
    <s v="CWT"/>
    <s v="RED FLESH"/>
    <x v="72"/>
    <s v="SOUTHEAST MISSOURI"/>
    <n v="160000"/>
    <s v="Truck"/>
    <n v="1600"/>
    <m/>
    <n v="2023"/>
    <m/>
    <m/>
    <m/>
  </r>
  <r>
    <s v="WATERMELONS, SEEDLESS"/>
    <x v="15"/>
    <m/>
    <s v="CWT"/>
    <s v="RED FLESH"/>
    <x v="128"/>
    <s v="SOUTHEAST MISSOURI"/>
    <n v="320000"/>
    <s v="Truck"/>
    <n v="3200"/>
    <m/>
    <n v="2023"/>
    <m/>
    <m/>
    <m/>
  </r>
  <r>
    <s v="WATERMELONS, SEEDLESS"/>
    <x v="15"/>
    <m/>
    <s v="CWT"/>
    <s v="RED FLESH"/>
    <x v="129"/>
    <s v="SOUTHEAST MISSOURI"/>
    <n v="200000"/>
    <s v="Truck"/>
    <n v="2000"/>
    <m/>
    <n v="2023"/>
    <m/>
    <m/>
    <m/>
  </r>
  <r>
    <s v="WATERMELONS, SEEDLESS"/>
    <x v="15"/>
    <m/>
    <s v="CWT"/>
    <s v="RED FLESH MINIATURE"/>
    <x v="36"/>
    <s v="SOUTHEAST MISSOURI"/>
    <n v="350000"/>
    <s v="Truck"/>
    <n v="3520"/>
    <m/>
    <n v="2023"/>
    <m/>
    <m/>
    <m/>
  </r>
  <r>
    <s v="WATERMELONS, SEEDLESS"/>
    <x v="15"/>
    <m/>
    <s v="CWT"/>
    <s v="RED FLESH MINIATURE"/>
    <x v="37"/>
    <s v="SOUTHEAST MISSOURI"/>
    <n v="530000"/>
    <s v="Truck"/>
    <n v="5280"/>
    <m/>
    <n v="2023"/>
    <m/>
    <m/>
    <m/>
  </r>
  <r>
    <s v="WATERMELONS, SEEDLESS"/>
    <x v="15"/>
    <m/>
    <s v="CWT"/>
    <s v="RED FLESH MINIATURE"/>
    <x v="38"/>
    <s v="SOUTHEAST MISSOURI"/>
    <n v="620000"/>
    <s v="Truck"/>
    <n v="6160"/>
    <m/>
    <n v="2023"/>
    <m/>
    <m/>
    <m/>
  </r>
  <r>
    <s v="WATERMELONS, SEEDLESS"/>
    <x v="15"/>
    <m/>
    <s v="CWT"/>
    <s v="RED FLESH MINIATURE"/>
    <x v="57"/>
    <s v="SOUTHEAST MISSOURI"/>
    <n v="350000"/>
    <s v="Truck"/>
    <n v="3520"/>
    <m/>
    <n v="2023"/>
    <m/>
    <m/>
    <m/>
  </r>
  <r>
    <s v="WATERMELONS, SEEDLESS"/>
    <x v="15"/>
    <m/>
    <s v="CWT"/>
    <s v="RED FLESH MINIATURE"/>
    <x v="39"/>
    <s v="SOUTHEAST MISSOURI"/>
    <n v="440000"/>
    <s v="Truck"/>
    <n v="4400"/>
    <m/>
    <n v="2023"/>
    <m/>
    <m/>
    <m/>
  </r>
  <r>
    <s v="WATERMELONS, SEEDLESS"/>
    <x v="15"/>
    <m/>
    <s v="CWT"/>
    <s v="RED FLESH MINIATURE"/>
    <x v="40"/>
    <s v="SOUTHEAST MISSOURI"/>
    <n v="530000"/>
    <s v="Truck"/>
    <n v="5280"/>
    <m/>
    <n v="2023"/>
    <m/>
    <m/>
    <m/>
  </r>
  <r>
    <s v="WATERMELONS, SEEDLESS"/>
    <x v="15"/>
    <m/>
    <s v="CWT"/>
    <s v="RED FLESH MINIATURE"/>
    <x v="41"/>
    <s v="SOUTHEAST MISSOURI"/>
    <n v="440000"/>
    <s v="Truck"/>
    <n v="4400"/>
    <m/>
    <n v="2023"/>
    <m/>
    <m/>
    <m/>
  </r>
  <r>
    <s v="WATERMELONS, SEEDLESS"/>
    <x v="15"/>
    <m/>
    <s v="CWT"/>
    <s v="RED FLESH MINIATURE"/>
    <x v="42"/>
    <s v="SOUTHEAST MISSOURI"/>
    <n v="530000"/>
    <s v="Truck"/>
    <n v="5280"/>
    <m/>
    <n v="2023"/>
    <m/>
    <m/>
    <m/>
  </r>
  <r>
    <s v="WATERMELONS, SEEDLESS"/>
    <x v="15"/>
    <m/>
    <s v="CWT"/>
    <s v="RED FLESH MINIATURE"/>
    <x v="43"/>
    <s v="SOUTHEAST MISSOURI"/>
    <n v="260000"/>
    <s v="Truck"/>
    <n v="2640"/>
    <m/>
    <n v="2023"/>
    <m/>
    <m/>
    <m/>
  </r>
  <r>
    <s v="WATERMELONS, SEEDLESS"/>
    <x v="15"/>
    <m/>
    <s v="CWT"/>
    <s v="RED FLESH MINIATURE"/>
    <x v="44"/>
    <s v="SOUTHEAST MISSOURI"/>
    <n v="260000"/>
    <s v="Truck"/>
    <n v="2640"/>
    <m/>
    <n v="2023"/>
    <m/>
    <m/>
    <m/>
  </r>
  <r>
    <s v="WATERMELONS, SEEDLESS"/>
    <x v="15"/>
    <m/>
    <s v="CWT"/>
    <s v="RED FLESH MINIATURE"/>
    <x v="287"/>
    <s v="SOUTHEAST MISSOURI"/>
    <n v="180000"/>
    <s v="Truck"/>
    <n v="1760"/>
    <m/>
    <n v="2023"/>
    <m/>
    <m/>
    <m/>
  </r>
  <r>
    <s v="WATERMELONS, SEEDLESS"/>
    <x v="15"/>
    <m/>
    <s v="CWT"/>
    <s v="RED FLESH MINIATURE"/>
    <x v="45"/>
    <s v="SOUTHEAST MISSOURI"/>
    <n v="530000"/>
    <s v="Truck"/>
    <n v="5280"/>
    <m/>
    <n v="2023"/>
    <m/>
    <m/>
    <m/>
  </r>
  <r>
    <s v="WATERMELONS, SEEDLESS"/>
    <x v="15"/>
    <m/>
    <s v="CWT"/>
    <s v="RED FLESH MINIATURE"/>
    <x v="46"/>
    <s v="SOUTHEAST MISSOURI"/>
    <n v="530000"/>
    <s v="Truck"/>
    <n v="5280"/>
    <m/>
    <n v="2023"/>
    <m/>
    <m/>
    <m/>
  </r>
  <r>
    <s v="WATERMELONS, SEEDLESS"/>
    <x v="15"/>
    <m/>
    <s v="CWT"/>
    <s v="RED FLESH MINIATURE"/>
    <x v="47"/>
    <s v="SOUTHEAST MISSOURI"/>
    <n v="440000"/>
    <s v="Truck"/>
    <n v="4400"/>
    <m/>
    <n v="2023"/>
    <m/>
    <m/>
    <m/>
  </r>
  <r>
    <s v="WATERMELONS, SEEDLESS"/>
    <x v="15"/>
    <m/>
    <s v="CWT"/>
    <s v="RED FLESH MINIATURE"/>
    <x v="48"/>
    <s v="SOUTHEAST MISSOURI"/>
    <n v="440000"/>
    <s v="Truck"/>
    <n v="4400"/>
    <m/>
    <n v="2023"/>
    <m/>
    <m/>
    <m/>
  </r>
  <r>
    <s v="WATERMELONS, SEEDLESS"/>
    <x v="15"/>
    <m/>
    <s v="CWT"/>
    <s v="RED FLESH MINIATURE"/>
    <x v="49"/>
    <s v="SOUTHEAST MISSOURI"/>
    <n v="700000"/>
    <s v="Truck"/>
    <n v="7040"/>
    <m/>
    <n v="2023"/>
    <m/>
    <m/>
    <m/>
  </r>
  <r>
    <s v="WATERMELONS, SEEDLESS"/>
    <x v="15"/>
    <m/>
    <s v="CWT"/>
    <s v="RED FLESH MINIATURE"/>
    <x v="50"/>
    <s v="SOUTHEAST MISSOURI"/>
    <n v="350000"/>
    <s v="Truck"/>
    <n v="3520"/>
    <m/>
    <n v="2023"/>
    <m/>
    <m/>
    <m/>
  </r>
  <r>
    <s v="WATERMELONS, SEEDLESS"/>
    <x v="15"/>
    <m/>
    <s v="CWT"/>
    <s v="RED FLESH MINIATURE"/>
    <x v="196"/>
    <s v="SOUTHEAST MISSOURI"/>
    <n v="260000"/>
    <s v="Truck"/>
    <n v="2640"/>
    <m/>
    <n v="2023"/>
    <m/>
    <m/>
    <m/>
  </r>
  <r>
    <s v="WATERMELONS, SEEDLESS"/>
    <x v="15"/>
    <m/>
    <s v="CWT"/>
    <s v="RED FLESH MINIATURE"/>
    <x v="51"/>
    <s v="SOUTHEAST MISSOURI"/>
    <n v="350000"/>
    <s v="Truck"/>
    <n v="3520"/>
    <m/>
    <n v="2023"/>
    <m/>
    <m/>
    <m/>
  </r>
  <r>
    <s v="WATERMELONS, SEEDLESS"/>
    <x v="15"/>
    <m/>
    <s v="CWT"/>
    <s v="RED FLESH MINIATURE"/>
    <x v="52"/>
    <s v="SOUTHEAST MISSOURI"/>
    <n v="350000"/>
    <s v="Truck"/>
    <n v="3520"/>
    <m/>
    <n v="2023"/>
    <m/>
    <m/>
    <m/>
  </r>
  <r>
    <s v="WATERMELONS, SEEDLESS"/>
    <x v="15"/>
    <m/>
    <s v="CWT"/>
    <s v="RED FLESH MINIATURE"/>
    <x v="53"/>
    <s v="SOUTHEAST MISSOURI"/>
    <n v="180000"/>
    <s v="Truck"/>
    <n v="1760"/>
    <m/>
    <n v="2023"/>
    <m/>
    <m/>
    <m/>
  </r>
  <r>
    <s v="WATERMELONS, SEEDLESS"/>
    <x v="15"/>
    <m/>
    <s v="CWT"/>
    <s v="RED FLESH MINIATURE"/>
    <x v="84"/>
    <s v="SOUTHEAST MISSOURI"/>
    <n v="260000"/>
    <s v="Truck"/>
    <n v="2640"/>
    <m/>
    <n v="2023"/>
    <m/>
    <m/>
    <m/>
  </r>
  <r>
    <s v="WATERMELONS, SEEDLESS"/>
    <x v="15"/>
    <m/>
    <s v="CWT"/>
    <s v="RED FLESH MINIATURE"/>
    <x v="85"/>
    <s v="SOUTHEAST MISSOURI"/>
    <n v="90000"/>
    <s v="Truck"/>
    <n v="880"/>
    <m/>
    <n v="2023"/>
    <m/>
    <m/>
    <m/>
  </r>
  <r>
    <s v="WATERMELONS, SEEDLESS"/>
    <x v="15"/>
    <m/>
    <s v="CWT"/>
    <s v="RED FLESH MINIATURE"/>
    <x v="197"/>
    <s v="SOUTHEAST MISSOURI"/>
    <n v="260000"/>
    <s v="Truck"/>
    <n v="2640"/>
    <m/>
    <n v="2023"/>
    <m/>
    <m/>
    <m/>
  </r>
  <r>
    <s v="WATERMELONS, SEEDLESS"/>
    <x v="15"/>
    <m/>
    <s v="CWT"/>
    <s v="RED FLESH MINIATURE"/>
    <x v="86"/>
    <s v="SOUTHEAST MISSOURI"/>
    <n v="180000"/>
    <s v="Truck"/>
    <n v="1760"/>
    <m/>
    <n v="2023"/>
    <m/>
    <m/>
    <m/>
  </r>
  <r>
    <s v="WATERMELONS, SEEDLESS"/>
    <x v="15"/>
    <m/>
    <s v="CWT"/>
    <s v="RED FLESH MINIATURE"/>
    <x v="87"/>
    <s v="SOUTHEAST MISSOURI"/>
    <n v="440000"/>
    <s v="Truck"/>
    <n v="4400"/>
    <m/>
    <n v="2023"/>
    <m/>
    <m/>
    <m/>
  </r>
  <r>
    <s v="WATERMELONS, SEEDLESS"/>
    <x v="15"/>
    <m/>
    <s v="CWT"/>
    <s v="RED FLESH MINIATURE"/>
    <x v="88"/>
    <s v="SOUTHEAST MISSOURI"/>
    <n v="440000"/>
    <s v="Truck"/>
    <n v="4400"/>
    <m/>
    <n v="2023"/>
    <m/>
    <m/>
    <m/>
  </r>
  <r>
    <s v="WATERMELONS, SEEDLESS"/>
    <x v="15"/>
    <m/>
    <s v="CWT"/>
    <s v="RED FLESH MINIATURE"/>
    <x v="89"/>
    <s v="SOUTHEAST MISSOURI"/>
    <n v="350000"/>
    <s v="Truck"/>
    <n v="3520"/>
    <m/>
    <n v="2023"/>
    <m/>
    <m/>
    <m/>
  </r>
  <r>
    <s v="WATERMELONS, SEEDLESS"/>
    <x v="15"/>
    <m/>
    <s v="CWT"/>
    <s v="RED FLESH MINIATURE"/>
    <x v="90"/>
    <s v="SOUTHEAST MISSOURI"/>
    <n v="350000"/>
    <s v="Truck"/>
    <n v="3520"/>
    <m/>
    <n v="2023"/>
    <m/>
    <m/>
    <m/>
  </r>
  <r>
    <s v="WATERMELONS, SEEDLESS"/>
    <x v="15"/>
    <m/>
    <s v="CWT"/>
    <s v="RED FLESH MINIATURE"/>
    <x v="152"/>
    <s v="SOUTHEAST MISSOURI"/>
    <n v="260000"/>
    <s v="Truck"/>
    <n v="2640"/>
    <m/>
    <n v="2023"/>
    <m/>
    <m/>
    <m/>
  </r>
  <r>
    <s v="WATERMELONS, SEEDLESS"/>
    <x v="15"/>
    <m/>
    <s v="CWT"/>
    <s v="RED FLESH MINIATURE"/>
    <x v="91"/>
    <s v="SOUTHEAST MISSOURI"/>
    <n v="260000"/>
    <s v="Truck"/>
    <n v="2640"/>
    <m/>
    <n v="2023"/>
    <m/>
    <m/>
    <m/>
  </r>
  <r>
    <s v="WATERMELONS, SEEDLESS"/>
    <x v="15"/>
    <m/>
    <s v="CWT"/>
    <s v="RED FLESH MINIATURE"/>
    <x v="93"/>
    <s v="SOUTHEAST MISSOURI"/>
    <n v="530000"/>
    <s v="Truck"/>
    <n v="5280"/>
    <m/>
    <n v="2023"/>
    <m/>
    <m/>
    <m/>
  </r>
  <r>
    <s v="WATERMELONS, SEEDLESS"/>
    <x v="15"/>
    <m/>
    <s v="CWT"/>
    <s v="RED FLESH MINIATURE"/>
    <x v="94"/>
    <s v="SOUTHEAST MISSOURI"/>
    <n v="440000"/>
    <s v="Truck"/>
    <n v="4400"/>
    <m/>
    <n v="2023"/>
    <m/>
    <m/>
    <m/>
  </r>
  <r>
    <s v="WATERMELONS, SEEDLESS"/>
    <x v="15"/>
    <m/>
    <s v="CWT"/>
    <s v="RED FLESH MINIATURE"/>
    <x v="95"/>
    <s v="SOUTHEAST MISSOURI"/>
    <n v="440000"/>
    <s v="Truck"/>
    <n v="4400"/>
    <m/>
    <n v="2023"/>
    <m/>
    <m/>
    <m/>
  </r>
  <r>
    <s v="WATERMELONS, SEEDLESS"/>
    <x v="15"/>
    <m/>
    <s v="CWT"/>
    <s v="RED FLESH MINIATURE"/>
    <x v="96"/>
    <s v="SOUTHEAST MISSOURI"/>
    <n v="350000"/>
    <s v="Truck"/>
    <n v="3520"/>
    <m/>
    <n v="2023"/>
    <m/>
    <m/>
    <m/>
  </r>
  <r>
    <s v="WATERMELONS, SEEDLESS"/>
    <x v="15"/>
    <m/>
    <s v="CWT"/>
    <s v="RED FLESH MINIATURE"/>
    <x v="198"/>
    <s v="SOUTHEAST MISSOURI"/>
    <n v="260000"/>
    <s v="Truck"/>
    <n v="2640"/>
    <m/>
    <n v="2023"/>
    <m/>
    <m/>
    <m/>
  </r>
  <r>
    <s v="WATERMELONS, SEEDLESS"/>
    <x v="15"/>
    <m/>
    <s v="CWT"/>
    <s v="RED FLESH MINIATURE"/>
    <x v="97"/>
    <s v="SOUTHEAST MISSOURI"/>
    <n v="440000"/>
    <s v="Truck"/>
    <n v="4400"/>
    <m/>
    <n v="2023"/>
    <m/>
    <m/>
    <m/>
  </r>
  <r>
    <s v="WATERMELONS, SEEDLESS"/>
    <x v="15"/>
    <m/>
    <s v="CWT"/>
    <s v="RED FLESH MINIATURE"/>
    <x v="98"/>
    <s v="SOUTHEAST MISSOURI"/>
    <n v="440000"/>
    <s v="Truck"/>
    <n v="4400"/>
    <m/>
    <n v="2023"/>
    <m/>
    <m/>
    <m/>
  </r>
  <r>
    <s v="WATERMELONS, SEEDLESS"/>
    <x v="15"/>
    <m/>
    <s v="CWT"/>
    <s v="RED FLESH MINIATURE"/>
    <x v="99"/>
    <s v="SOUTHEAST MISSOURI"/>
    <n v="440000"/>
    <s v="Truck"/>
    <n v="4400"/>
    <m/>
    <n v="2023"/>
    <m/>
    <m/>
    <m/>
  </r>
  <r>
    <s v="WATERMELONS, SEEDLESS"/>
    <x v="15"/>
    <m/>
    <s v="CWT"/>
    <s v="RED FLESH MINIATURE"/>
    <x v="100"/>
    <s v="SOUTHEAST MISSOURI"/>
    <n v="620000"/>
    <s v="Truck"/>
    <n v="6160"/>
    <m/>
    <n v="2023"/>
    <m/>
    <m/>
    <m/>
  </r>
  <r>
    <s v="WATERMELONS, SEEDLESS"/>
    <x v="15"/>
    <m/>
    <s v="CWT"/>
    <s v="RED FLESH MINIATURE"/>
    <x v="101"/>
    <s v="SOUTHEAST MISSOURI"/>
    <n v="790000"/>
    <s v="Truck"/>
    <n v="7920"/>
    <m/>
    <n v="2023"/>
    <m/>
    <m/>
    <m/>
  </r>
  <r>
    <s v="WATERMELONS, SEEDLESS"/>
    <x v="15"/>
    <m/>
    <s v="CWT"/>
    <s v="RED FLESH MINIATURE"/>
    <x v="102"/>
    <s v="SOUTHEAST MISSOURI"/>
    <n v="350000"/>
    <s v="Truck"/>
    <n v="3520"/>
    <m/>
    <n v="2023"/>
    <m/>
    <m/>
    <m/>
  </r>
  <r>
    <s v="WATERMELONS, SEEDLESS"/>
    <x v="15"/>
    <m/>
    <s v="CWT"/>
    <s v="RED FLESH MINIATURE"/>
    <x v="103"/>
    <s v="SOUTHEAST MISSOURI"/>
    <n v="90000"/>
    <s v="Truck"/>
    <n v="880"/>
    <m/>
    <n v="2023"/>
    <m/>
    <m/>
    <m/>
  </r>
  <r>
    <s v="WATERMELONS, SEEDLESS"/>
    <x v="15"/>
    <m/>
    <s v="CWT"/>
    <s v="RED FLESH MINIATURE"/>
    <x v="104"/>
    <s v="SOUTHEAST MISSOURI"/>
    <n v="530000"/>
    <s v="Truck"/>
    <n v="5280"/>
    <m/>
    <n v="2023"/>
    <m/>
    <m/>
    <m/>
  </r>
  <r>
    <s v="WATERMELONS, SEEDLESS"/>
    <x v="15"/>
    <m/>
    <s v="CWT"/>
    <s v="RED FLESH MINIATURE"/>
    <x v="106"/>
    <s v="SOUTHEAST MISSOURI"/>
    <n v="180000"/>
    <s v="Truck"/>
    <n v="1760"/>
    <m/>
    <n v="2023"/>
    <m/>
    <m/>
    <m/>
  </r>
  <r>
    <s v="WATERMELONS, SEEDLESS"/>
    <x v="15"/>
    <m/>
    <s v="CWT"/>
    <s v="RED FLESH MINIATURE"/>
    <x v="109"/>
    <s v="SOUTHEAST MISSOURI"/>
    <n v="440000"/>
    <s v="Truck"/>
    <n v="4400"/>
    <m/>
    <n v="2023"/>
    <m/>
    <m/>
    <m/>
  </r>
  <r>
    <s v="WATERMELONS, SEEDLESS"/>
    <x v="15"/>
    <m/>
    <s v="CWT"/>
    <s v="RED FLESH MINIATURE"/>
    <x v="110"/>
    <s v="SOUTHEAST MISSOURI"/>
    <n v="260000"/>
    <s v="Truck"/>
    <n v="2640"/>
    <m/>
    <n v="2023"/>
    <m/>
    <m/>
    <m/>
  </r>
  <r>
    <s v="WATERMELONS, SEEDLESS"/>
    <x v="15"/>
    <m/>
    <s v="CWT"/>
    <s v="RED FLESH MINIATURE"/>
    <x v="111"/>
    <s v="SOUTHEAST MISSOURI"/>
    <n v="350000"/>
    <s v="Truck"/>
    <n v="3520"/>
    <m/>
    <n v="2023"/>
    <m/>
    <m/>
    <m/>
  </r>
  <r>
    <s v="WATERMELONS, SEEDLESS"/>
    <x v="15"/>
    <m/>
    <s v="CWT"/>
    <s v="RED FLESH MINIATURE"/>
    <x v="112"/>
    <s v="SOUTHEAST MISSOURI"/>
    <n v="700000"/>
    <s v="Truck"/>
    <n v="7040"/>
    <m/>
    <n v="2023"/>
    <m/>
    <m/>
    <m/>
  </r>
  <r>
    <s v="WATERMELONS, SEEDLESS"/>
    <x v="15"/>
    <m/>
    <s v="CWT"/>
    <s v="RED FLESH MINIATURE"/>
    <x v="113"/>
    <s v="SOUTHEAST MISSOURI"/>
    <n v="260000"/>
    <s v="Truck"/>
    <n v="2640"/>
    <m/>
    <n v="2023"/>
    <m/>
    <m/>
    <m/>
  </r>
  <r>
    <s v="WATERMELONS, SEEDLESS"/>
    <x v="15"/>
    <m/>
    <s v="CWT"/>
    <s v="RED FLESH MINIATURE"/>
    <x v="114"/>
    <s v="SOUTHEAST MISSOURI"/>
    <n v="90000"/>
    <s v="Truck"/>
    <n v="880"/>
    <m/>
    <n v="2023"/>
    <m/>
    <m/>
    <m/>
  </r>
  <r>
    <s v="WATERMELONS, SEEDLESS"/>
    <x v="15"/>
    <m/>
    <s v="CWT"/>
    <s v="RED FLESH MINIATURE"/>
    <x v="116"/>
    <s v="SOUTHEAST MISSOURI"/>
    <n v="90000"/>
    <s v="Truck"/>
    <n v="880"/>
    <m/>
    <n v="2023"/>
    <m/>
    <m/>
    <m/>
  </r>
  <r>
    <s v="WATERMELONS, SEEDLESS"/>
    <x v="15"/>
    <m/>
    <s v="CWT"/>
    <s v="RED FLESH MINIATURE"/>
    <x v="117"/>
    <s v="SOUTHEAST MISSOURI"/>
    <n v="260000"/>
    <s v="Truck"/>
    <n v="2640"/>
    <m/>
    <n v="2023"/>
    <m/>
    <m/>
    <m/>
  </r>
  <r>
    <s v="WATERMELONS, SEEDLESS"/>
    <x v="15"/>
    <m/>
    <s v="CWT"/>
    <s v="RED FLESH MINIATURE"/>
    <x v="119"/>
    <s v="SOUTHEAST MISSOURI"/>
    <n v="180000"/>
    <s v="Truck"/>
    <n v="1760"/>
    <m/>
    <n v="2023"/>
    <m/>
    <m/>
    <m/>
  </r>
  <r>
    <s v="WATERMELONS, SEEDLESS"/>
    <x v="15"/>
    <m/>
    <s v="CWT"/>
    <s v="RED FLESH MINIATURE"/>
    <x v="120"/>
    <s v="SOUTHEAST MISSOURI"/>
    <n v="90000"/>
    <s v="Truck"/>
    <n v="880"/>
    <m/>
    <n v="2023"/>
    <m/>
    <m/>
    <m/>
  </r>
  <r>
    <s v="WATERMELONS, SEEDLESS"/>
    <x v="15"/>
    <m/>
    <s v="CWT"/>
    <s v="RED FLESH MINIATURE"/>
    <x v="200"/>
    <s v="SOUTHEAST MISSOURI"/>
    <n v="260000"/>
    <s v="Truck"/>
    <n v="2640"/>
    <m/>
    <n v="2023"/>
    <m/>
    <m/>
    <m/>
  </r>
  <r>
    <s v="WATERMELONS, SEEDED"/>
    <x v="16"/>
    <m/>
    <s v="BINS 24 INCH"/>
    <s v="RED FLESH"/>
    <x v="57"/>
    <s v="NORTH CAROLINA DISTRICT"/>
    <n v="870000"/>
    <s v="Truck"/>
    <n v="1200"/>
    <m/>
    <n v="2023"/>
    <m/>
    <m/>
    <s v="added for 07/09/2023 on 07/10/2023"/>
  </r>
  <r>
    <s v="WATERMELONS, SEEDED"/>
    <x v="16"/>
    <m/>
    <s v="CWT"/>
    <s v="RED FLESH"/>
    <x v="30"/>
    <s v="NORTH CAROLINA DISTRICT"/>
    <n v="40000"/>
    <s v="Truck"/>
    <n v="400"/>
    <m/>
    <n v="2023"/>
    <m/>
    <m/>
    <m/>
  </r>
  <r>
    <s v="WATERMELONS, SEEDED"/>
    <x v="16"/>
    <m/>
    <s v="CWT"/>
    <s v="RED FLESH"/>
    <x v="31"/>
    <s v="NORTH CAROLINA DISTRICT"/>
    <n v="40000"/>
    <s v="Truck"/>
    <n v="400"/>
    <m/>
    <n v="2023"/>
    <m/>
    <m/>
    <m/>
  </r>
  <r>
    <s v="WATERMELONS, SEEDED"/>
    <x v="16"/>
    <m/>
    <s v="CWT"/>
    <s v="RED FLESH"/>
    <x v="32"/>
    <s v="NORTH CAROLINA DISTRICT"/>
    <n v="80000"/>
    <s v="Truck"/>
    <n v="800"/>
    <m/>
    <n v="2023"/>
    <m/>
    <m/>
    <m/>
  </r>
  <r>
    <s v="WATERMELONS, SEEDED"/>
    <x v="16"/>
    <m/>
    <s v="CWT"/>
    <s v="RED FLESH"/>
    <x v="33"/>
    <s v="NORTH CAROLINA DISTRICT"/>
    <n v="80000"/>
    <s v="Truck"/>
    <n v="800"/>
    <m/>
    <n v="2023"/>
    <m/>
    <m/>
    <m/>
  </r>
  <r>
    <s v="WATERMELONS, SEEDED"/>
    <x v="16"/>
    <m/>
    <s v="CWT"/>
    <s v="RED FLESH"/>
    <x v="58"/>
    <s v="NORTH CAROLINA DISTRICT"/>
    <n v="80000"/>
    <s v="Truck"/>
    <n v="800"/>
    <m/>
    <n v="2023"/>
    <m/>
    <m/>
    <m/>
  </r>
  <r>
    <s v="WATERMELONS, SEEDED"/>
    <x v="16"/>
    <m/>
    <s v="CWT"/>
    <s v="RED FLESH"/>
    <x v="56"/>
    <s v="NORTH CAROLINA DISTRICT"/>
    <n v="80000"/>
    <s v="Truck"/>
    <n v="800"/>
    <m/>
    <n v="2023"/>
    <m/>
    <m/>
    <m/>
  </r>
  <r>
    <s v="WATERMELONS, SEEDED"/>
    <x v="16"/>
    <m/>
    <s v="CWT"/>
    <s v="RED FLESH"/>
    <x v="35"/>
    <s v="NORTH CAROLINA DISTRICT"/>
    <n v="160000"/>
    <s v="Truck"/>
    <n v="1600"/>
    <m/>
    <n v="2023"/>
    <m/>
    <m/>
    <m/>
  </r>
  <r>
    <s v="WATERMELONS, SEEDED"/>
    <x v="16"/>
    <m/>
    <s v="CWT"/>
    <s v="RED FLESH"/>
    <x v="36"/>
    <s v="NORTH CAROLINA DISTRICT"/>
    <n v="80000"/>
    <s v="Truck"/>
    <n v="800"/>
    <m/>
    <n v="2023"/>
    <m/>
    <m/>
    <m/>
  </r>
  <r>
    <s v="WATERMELONS, SEEDED"/>
    <x v="16"/>
    <m/>
    <s v="CWT"/>
    <s v="RED FLESH"/>
    <x v="37"/>
    <s v="NORTH CAROLINA DISTRICT"/>
    <n v="120000"/>
    <s v="Truck"/>
    <n v="1200"/>
    <m/>
    <n v="2023"/>
    <m/>
    <m/>
    <s v="added for 07/07/2023 on 07/10/2023"/>
  </r>
  <r>
    <s v="WATERMELONS, SEEDED"/>
    <x v="16"/>
    <m/>
    <s v="CWT"/>
    <s v="RED FLESH"/>
    <x v="37"/>
    <s v="NORTH CAROLINA DISTRICT"/>
    <n v="40000"/>
    <s v="Truck"/>
    <n v="400"/>
    <m/>
    <n v="2023"/>
    <m/>
    <m/>
    <m/>
  </r>
  <r>
    <s v="WATERMELONS, SEEDED"/>
    <x v="16"/>
    <m/>
    <s v="CWT"/>
    <s v="RED FLESH"/>
    <x v="38"/>
    <s v="NORTH CAROLINA DISTRICT"/>
    <n v="120000"/>
    <s v="Truck"/>
    <n v="1200"/>
    <m/>
    <n v="2023"/>
    <m/>
    <m/>
    <s v="added for 07/08/2023 on 07/10/2023"/>
  </r>
  <r>
    <s v="WATERMELONS, SEEDED"/>
    <x v="16"/>
    <m/>
    <s v="CWT"/>
    <s v="RED FLESH"/>
    <x v="39"/>
    <s v="NORTH CAROLINA DISTRICT"/>
    <n v="160000"/>
    <s v="Truck"/>
    <n v="1600"/>
    <m/>
    <n v="2023"/>
    <m/>
    <m/>
    <m/>
  </r>
  <r>
    <s v="WATERMELONS, SEEDED"/>
    <x v="16"/>
    <m/>
    <s v="CWT"/>
    <s v="RED FLESH"/>
    <x v="40"/>
    <s v="NORTH CAROLINA DISTRICT"/>
    <n v="80000"/>
    <s v="Truck"/>
    <n v="800"/>
    <m/>
    <n v="2023"/>
    <m/>
    <m/>
    <m/>
  </r>
  <r>
    <s v="WATERMELONS, SEEDED"/>
    <x v="16"/>
    <m/>
    <s v="CWT"/>
    <s v="RED FLESH"/>
    <x v="41"/>
    <s v="NORTH CAROLINA DISTRICT"/>
    <n v="200000"/>
    <s v="Truck"/>
    <n v="2000"/>
    <m/>
    <n v="2023"/>
    <m/>
    <m/>
    <m/>
  </r>
  <r>
    <s v="WATERMELONS, SEEDED"/>
    <x v="16"/>
    <m/>
    <s v="CWT"/>
    <s v="RED FLESH"/>
    <x v="42"/>
    <s v="NORTH CAROLINA DISTRICT"/>
    <n v="160000"/>
    <s v="Truck"/>
    <n v="1600"/>
    <m/>
    <n v="2023"/>
    <m/>
    <m/>
    <m/>
  </r>
  <r>
    <s v="WATERMELONS, SEEDED"/>
    <x v="16"/>
    <m/>
    <s v="CWT"/>
    <s v="RED FLESH"/>
    <x v="43"/>
    <s v="NORTH CAROLINA DISTRICT"/>
    <n v="280000"/>
    <s v="Truck"/>
    <n v="2800"/>
    <m/>
    <n v="2023"/>
    <m/>
    <m/>
    <m/>
  </r>
  <r>
    <s v="WATERMELONS, SEEDED"/>
    <x v="16"/>
    <m/>
    <s v="CWT"/>
    <s v="RED FLESH"/>
    <x v="44"/>
    <s v="NORTH CAROLINA DISTRICT"/>
    <n v="80000"/>
    <s v="Truck"/>
    <n v="800"/>
    <m/>
    <n v="2023"/>
    <m/>
    <m/>
    <m/>
  </r>
  <r>
    <s v="WATERMELONS, SEEDED"/>
    <x v="16"/>
    <m/>
    <s v="CWT"/>
    <s v="RED FLESH"/>
    <x v="287"/>
    <s v="NORTH CAROLINA DISTRICT"/>
    <n v="120000"/>
    <s v="Truck"/>
    <n v="1200"/>
    <m/>
    <n v="2023"/>
    <m/>
    <m/>
    <m/>
  </r>
  <r>
    <s v="WATERMELONS, SEEDED"/>
    <x v="16"/>
    <m/>
    <s v="CWT"/>
    <s v="RED FLESH"/>
    <x v="45"/>
    <s v="NORTH CAROLINA DISTRICT"/>
    <n v="240000"/>
    <s v="Truck"/>
    <n v="2400"/>
    <m/>
    <n v="2023"/>
    <m/>
    <m/>
    <m/>
  </r>
  <r>
    <s v="WATERMELONS, SEEDED"/>
    <x v="16"/>
    <m/>
    <s v="CWT"/>
    <s v="RED FLESH"/>
    <x v="46"/>
    <s v="NORTH CAROLINA DISTRICT"/>
    <n v="320000"/>
    <s v="Truck"/>
    <n v="3200"/>
    <m/>
    <n v="2023"/>
    <m/>
    <m/>
    <m/>
  </r>
  <r>
    <s v="WATERMELONS, SEEDED"/>
    <x v="16"/>
    <m/>
    <s v="CWT"/>
    <s v="RED FLESH"/>
    <x v="47"/>
    <s v="NORTH CAROLINA DISTRICT"/>
    <n v="400000"/>
    <s v="Truck"/>
    <n v="4000"/>
    <m/>
    <n v="2023"/>
    <m/>
    <m/>
    <m/>
  </r>
  <r>
    <s v="WATERMELONS, SEEDED"/>
    <x v="16"/>
    <m/>
    <s v="CWT"/>
    <s v="RED FLESH"/>
    <x v="48"/>
    <s v="NORTH CAROLINA DISTRICT"/>
    <n v="520000"/>
    <s v="Truck"/>
    <n v="5200"/>
    <m/>
    <n v="2023"/>
    <m/>
    <m/>
    <m/>
  </r>
  <r>
    <s v="WATERMELONS, SEEDED"/>
    <x v="16"/>
    <m/>
    <s v="CWT"/>
    <s v="RED FLESH"/>
    <x v="49"/>
    <s v="NORTH CAROLINA DISTRICT"/>
    <n v="380000"/>
    <s v="Truck"/>
    <n v="3800"/>
    <m/>
    <n v="2023"/>
    <m/>
    <m/>
    <m/>
  </r>
  <r>
    <s v="WATERMELONS, SEEDED"/>
    <x v="16"/>
    <m/>
    <s v="CWT"/>
    <s v="RED FLESH"/>
    <x v="50"/>
    <s v="NORTH CAROLINA DISTRICT"/>
    <n v="200000"/>
    <s v="Truck"/>
    <n v="2000"/>
    <m/>
    <n v="2023"/>
    <m/>
    <m/>
    <m/>
  </r>
  <r>
    <s v="WATERMELONS, SEEDED"/>
    <x v="16"/>
    <m/>
    <s v="CWT"/>
    <s v="RED FLESH"/>
    <x v="196"/>
    <s v="NORTH CAROLINA DISTRICT"/>
    <n v="80000"/>
    <s v="Truck"/>
    <n v="800"/>
    <m/>
    <n v="2023"/>
    <m/>
    <m/>
    <m/>
  </r>
  <r>
    <s v="WATERMELONS, SEEDED"/>
    <x v="16"/>
    <m/>
    <s v="CWT"/>
    <s v="RED FLESH"/>
    <x v="51"/>
    <s v="NORTH CAROLINA DISTRICT"/>
    <n v="540000"/>
    <s v="Truck"/>
    <n v="5400"/>
    <m/>
    <n v="2023"/>
    <m/>
    <m/>
    <m/>
  </r>
  <r>
    <s v="WATERMELONS, SEEDED"/>
    <x v="16"/>
    <m/>
    <s v="CWT"/>
    <s v="RED FLESH"/>
    <x v="52"/>
    <s v="NORTH CAROLINA DISTRICT"/>
    <n v="320000"/>
    <s v="Truck"/>
    <n v="3200"/>
    <m/>
    <n v="2023"/>
    <m/>
    <m/>
    <m/>
  </r>
  <r>
    <s v="WATERMELONS, SEEDED"/>
    <x v="16"/>
    <m/>
    <s v="CWT"/>
    <s v="RED FLESH"/>
    <x v="53"/>
    <s v="NORTH CAROLINA DISTRICT"/>
    <n v="400000"/>
    <s v="Truck"/>
    <n v="4000"/>
    <m/>
    <n v="2023"/>
    <m/>
    <m/>
    <m/>
  </r>
  <r>
    <s v="WATERMELONS, SEEDED"/>
    <x v="16"/>
    <m/>
    <s v="CWT"/>
    <s v="RED FLESH"/>
    <x v="54"/>
    <s v="NORTH CAROLINA DISTRICT"/>
    <n v="360000"/>
    <s v="Truck"/>
    <n v="3600"/>
    <m/>
    <n v="2023"/>
    <m/>
    <m/>
    <m/>
  </r>
  <r>
    <s v="WATERMELONS, SEEDED"/>
    <x v="16"/>
    <m/>
    <s v="CWT"/>
    <s v="RED FLESH"/>
    <x v="84"/>
    <s v="NORTH CAROLINA DISTRICT"/>
    <n v="480000"/>
    <s v="Truck"/>
    <n v="4800"/>
    <m/>
    <n v="2023"/>
    <m/>
    <m/>
    <m/>
  </r>
  <r>
    <s v="WATERMELONS, SEEDED"/>
    <x v="16"/>
    <m/>
    <s v="CWT"/>
    <s v="RED FLESH"/>
    <x v="85"/>
    <s v="NORTH CAROLINA DISTRICT"/>
    <n v="80000"/>
    <s v="Truck"/>
    <n v="800"/>
    <m/>
    <n v="2023"/>
    <m/>
    <m/>
    <s v="week ending amount"/>
  </r>
  <r>
    <s v="WATERMELONS, SEEDED"/>
    <x v="16"/>
    <m/>
    <s v="CWT"/>
    <s v="RED FLESH"/>
    <x v="85"/>
    <s v="NORTH CAROLINA DISTRICT"/>
    <n v="280000"/>
    <s v="Truck"/>
    <n v="2800"/>
    <m/>
    <n v="2023"/>
    <m/>
    <m/>
    <m/>
  </r>
  <r>
    <s v="WATERMELONS, SEEDED"/>
    <x v="16"/>
    <m/>
    <s v="CWT"/>
    <s v="RED FLESH"/>
    <x v="197"/>
    <s v="NORTH CAROLINA DISTRICT"/>
    <n v="240000"/>
    <s v="Truck"/>
    <n v="2400"/>
    <m/>
    <n v="2023"/>
    <m/>
    <m/>
    <m/>
  </r>
  <r>
    <s v="WATERMELONS, SEEDED"/>
    <x v="16"/>
    <m/>
    <s v="CWT"/>
    <s v="RED FLESH"/>
    <x v="86"/>
    <s v="NORTH CAROLINA DISTRICT"/>
    <n v="600000"/>
    <s v="Truck"/>
    <n v="6000"/>
    <m/>
    <n v="2023"/>
    <m/>
    <m/>
    <m/>
  </r>
  <r>
    <s v="WATERMELONS, SEEDED"/>
    <x v="16"/>
    <m/>
    <s v="CWT"/>
    <s v="RED FLESH"/>
    <x v="87"/>
    <s v="NORTH CAROLINA DISTRICT"/>
    <n v="400000"/>
    <s v="Truck"/>
    <n v="4000"/>
    <m/>
    <n v="2023"/>
    <m/>
    <m/>
    <m/>
  </r>
  <r>
    <s v="WATERMELONS, SEEDED"/>
    <x v="16"/>
    <m/>
    <s v="CWT"/>
    <s v="RED FLESH"/>
    <x v="88"/>
    <s v="NORTH CAROLINA DISTRICT"/>
    <n v="680000"/>
    <s v="Truck"/>
    <n v="6800"/>
    <m/>
    <n v="2023"/>
    <m/>
    <m/>
    <m/>
  </r>
  <r>
    <s v="WATERMELONS, SEEDED"/>
    <x v="16"/>
    <m/>
    <s v="CWT"/>
    <s v="RED FLESH"/>
    <x v="89"/>
    <s v="NORTH CAROLINA DISTRICT"/>
    <n v="400000"/>
    <s v="Truck"/>
    <n v="4000"/>
    <m/>
    <n v="2023"/>
    <m/>
    <m/>
    <m/>
  </r>
  <r>
    <s v="WATERMELONS, SEEDED"/>
    <x v="16"/>
    <m/>
    <s v="CWT"/>
    <s v="RED FLESH"/>
    <x v="90"/>
    <s v="NORTH CAROLINA DISTRICT"/>
    <n v="400000"/>
    <s v="Truck"/>
    <n v="4000"/>
    <m/>
    <n v="2023"/>
    <m/>
    <m/>
    <m/>
  </r>
  <r>
    <s v="WATERMELONS, SEEDED"/>
    <x v="16"/>
    <m/>
    <s v="CWT"/>
    <s v="RED FLESH"/>
    <x v="152"/>
    <s v="NORTH CAROLINA DISTRICT"/>
    <n v="240000"/>
    <s v="Truck"/>
    <n v="2400"/>
    <m/>
    <n v="2023"/>
    <m/>
    <m/>
    <m/>
  </r>
  <r>
    <s v="WATERMELONS, SEEDED"/>
    <x v="16"/>
    <m/>
    <s v="CWT"/>
    <s v="RED FLESH"/>
    <x v="152"/>
    <s v="NORTH CAROLINA DISTRICT"/>
    <n v="160000"/>
    <s v="Truck"/>
    <n v="1600"/>
    <m/>
    <n v="2023"/>
    <m/>
    <m/>
    <s v="week ending amount"/>
  </r>
  <r>
    <s v="WATERMELONS, SEEDED"/>
    <x v="16"/>
    <m/>
    <s v="CWT"/>
    <s v="RED FLESH"/>
    <x v="192"/>
    <s v="NORTH CAROLINA DISTRICT"/>
    <n v="160000"/>
    <s v="Truck"/>
    <n v="1600"/>
    <m/>
    <n v="2023"/>
    <m/>
    <m/>
    <m/>
  </r>
  <r>
    <s v="WATERMELONS, SEEDED"/>
    <x v="16"/>
    <m/>
    <s v="CWT"/>
    <s v="RED FLESH"/>
    <x v="91"/>
    <s v="NORTH CAROLINA DISTRICT"/>
    <n v="240000"/>
    <s v="Truck"/>
    <n v="2400"/>
    <m/>
    <n v="2023"/>
    <m/>
    <m/>
    <m/>
  </r>
  <r>
    <s v="WATERMELONS, SEEDED"/>
    <x v="16"/>
    <m/>
    <s v="CWT"/>
    <s v="RED FLESH"/>
    <x v="91"/>
    <s v="NORTH CAROLINA DISTRICT"/>
    <n v="80000"/>
    <s v="Truck"/>
    <n v="800"/>
    <m/>
    <n v="2023"/>
    <m/>
    <m/>
    <s v="added for 08/07/2023 on 08/08/2023"/>
  </r>
  <r>
    <s v="WATERMELONS, SEEDED"/>
    <x v="16"/>
    <m/>
    <s v="CWT"/>
    <s v="RED FLESH"/>
    <x v="92"/>
    <s v="NORTH CAROLINA DISTRICT"/>
    <n v="300000"/>
    <s v="Truck"/>
    <n v="3000"/>
    <m/>
    <n v="2023"/>
    <m/>
    <m/>
    <m/>
  </r>
  <r>
    <s v="WATERMELONS, SEEDED"/>
    <x v="16"/>
    <m/>
    <s v="CWT"/>
    <s v="RED FLESH"/>
    <x v="93"/>
    <s v="NORTH CAROLINA DISTRICT"/>
    <n v="320000"/>
    <s v="Truck"/>
    <n v="3200"/>
    <m/>
    <n v="2023"/>
    <m/>
    <m/>
    <m/>
  </r>
  <r>
    <s v="WATERMELONS, SEEDED"/>
    <x v="16"/>
    <m/>
    <s v="CWT"/>
    <s v="RED FLESH"/>
    <x v="94"/>
    <s v="NORTH CAROLINA DISTRICT"/>
    <n v="320000"/>
    <s v="Truck"/>
    <n v="3200"/>
    <m/>
    <n v="2023"/>
    <m/>
    <m/>
    <m/>
  </r>
  <r>
    <s v="WATERMELONS, SEEDED"/>
    <x v="16"/>
    <m/>
    <s v="CWT"/>
    <s v="RED FLESH"/>
    <x v="95"/>
    <s v="NORTH CAROLINA DISTRICT"/>
    <n v="220000"/>
    <s v="Truck"/>
    <n v="2200"/>
    <m/>
    <n v="2023"/>
    <m/>
    <m/>
    <m/>
  </r>
  <r>
    <s v="WATERMELONS, SEEDED"/>
    <x v="16"/>
    <m/>
    <s v="CWT"/>
    <s v="RED FLESH"/>
    <x v="96"/>
    <s v="NORTH CAROLINA DISTRICT"/>
    <n v="40000"/>
    <s v="Truck"/>
    <n v="400"/>
    <m/>
    <n v="2023"/>
    <m/>
    <m/>
    <m/>
  </r>
  <r>
    <s v="WATERMELONS, SEEDED"/>
    <x v="16"/>
    <m/>
    <s v="CWT"/>
    <s v="RED FLESH"/>
    <x v="97"/>
    <s v="NORTH CAROLINA DISTRICT"/>
    <n v="80000"/>
    <s v="Truck"/>
    <n v="800"/>
    <m/>
    <n v="2023"/>
    <m/>
    <m/>
    <m/>
  </r>
  <r>
    <s v="WATERMELONS, SEEDED"/>
    <x v="16"/>
    <m/>
    <s v="CWT"/>
    <s v="RED FLESH"/>
    <x v="98"/>
    <s v="NORTH CAROLINA DISTRICT"/>
    <n v="320000"/>
    <s v="Truck"/>
    <n v="3200"/>
    <m/>
    <n v="2023"/>
    <m/>
    <m/>
    <m/>
  </r>
  <r>
    <s v="WATERMELONS, SEEDED"/>
    <x v="16"/>
    <m/>
    <s v="CWT"/>
    <s v="RED FLESH"/>
    <x v="100"/>
    <s v="NORTH CAROLINA DISTRICT"/>
    <n v="100000"/>
    <s v="Truck"/>
    <n v="1000"/>
    <m/>
    <n v="2023"/>
    <m/>
    <m/>
    <m/>
  </r>
  <r>
    <s v="WATERMELONS, SEEDED"/>
    <x v="16"/>
    <m/>
    <s v="CWT"/>
    <s v="RED FLESH"/>
    <x v="101"/>
    <s v="NORTH CAROLINA DISTRICT"/>
    <n v="40000"/>
    <s v="Truck"/>
    <n v="400"/>
    <m/>
    <n v="2023"/>
    <m/>
    <m/>
    <s v="added for 08/18/2023 on 08/21/2023"/>
  </r>
  <r>
    <s v="WATERMELONS, SEEDED"/>
    <x v="16"/>
    <m/>
    <s v="CWT"/>
    <s v="RED FLESH"/>
    <x v="101"/>
    <s v="NORTH CAROLINA DISTRICT"/>
    <n v="160000"/>
    <s v="Truck"/>
    <n v="1600"/>
    <m/>
    <n v="2023"/>
    <m/>
    <m/>
    <m/>
  </r>
  <r>
    <s v="WATERMELONS, SEEDED"/>
    <x v="16"/>
    <m/>
    <s v="CWT"/>
    <s v="RED FLESH"/>
    <x v="102"/>
    <s v="NORTH CAROLINA DISTRICT"/>
    <n v="120000"/>
    <s v="Truck"/>
    <n v="1200"/>
    <m/>
    <n v="2023"/>
    <m/>
    <m/>
    <m/>
  </r>
  <r>
    <s v="WATERMELONS, SEEDED"/>
    <x v="16"/>
    <m/>
    <s v="CWT"/>
    <s v="RED FLESH"/>
    <x v="199"/>
    <s v="NORTH CAROLINA DISTRICT"/>
    <n v="40000"/>
    <s v="Truck"/>
    <n v="400"/>
    <m/>
    <n v="2023"/>
    <m/>
    <m/>
    <m/>
  </r>
  <r>
    <s v="WATERMELONS, SEEDED"/>
    <x v="16"/>
    <m/>
    <s v="CWT"/>
    <s v="RED FLESH"/>
    <x v="103"/>
    <s v="NORTH CAROLINA DISTRICT"/>
    <n v="120000"/>
    <s v="Truck"/>
    <n v="1200"/>
    <m/>
    <n v="2023"/>
    <m/>
    <m/>
    <m/>
  </r>
  <r>
    <s v="WATERMELONS, SEEDED"/>
    <x v="16"/>
    <m/>
    <s v="CWT"/>
    <s v="RED FLESH"/>
    <x v="104"/>
    <s v="NORTH CAROLINA DISTRICT"/>
    <n v="40000"/>
    <s v="Truck"/>
    <n v="400"/>
    <m/>
    <n v="2023"/>
    <m/>
    <m/>
    <m/>
  </r>
  <r>
    <s v="WATERMELONS, SEEDED"/>
    <x v="16"/>
    <m/>
    <s v="CWT"/>
    <s v="RED FLESH"/>
    <x v="105"/>
    <s v="NORTH CAROLINA DISTRICT"/>
    <n v="40000"/>
    <s v="Truck"/>
    <n v="400"/>
    <m/>
    <n v="2023"/>
    <m/>
    <m/>
    <m/>
  </r>
  <r>
    <s v="WATERMELONS, SEEDED"/>
    <x v="16"/>
    <m/>
    <s v="CWT"/>
    <s v="RED FLESH"/>
    <x v="106"/>
    <s v="NORTH CAROLINA DISTRICT"/>
    <n v="40000"/>
    <s v="Truck"/>
    <n v="400"/>
    <m/>
    <n v="2023"/>
    <m/>
    <m/>
    <m/>
  </r>
  <r>
    <s v="WATERMELONS, SEEDED"/>
    <x v="16"/>
    <m/>
    <s v="CWT"/>
    <s v="RED FLESH"/>
    <x v="108"/>
    <s v="NORTH CAROLINA DISTRICT"/>
    <n v="40000"/>
    <s v="Truck"/>
    <n v="400"/>
    <m/>
    <n v="2023"/>
    <m/>
    <m/>
    <m/>
  </r>
  <r>
    <s v="WATERMELONS, SEEDED"/>
    <x v="16"/>
    <m/>
    <s v="CWT"/>
    <s v="RED FLESH"/>
    <x v="193"/>
    <s v="NORTH CAROLINA DISTRICT"/>
    <n v="40000"/>
    <s v="Truck"/>
    <n v="400"/>
    <m/>
    <n v="2023"/>
    <m/>
    <m/>
    <m/>
  </r>
  <r>
    <s v="WATERMELONS, SEEDED"/>
    <x v="16"/>
    <m/>
    <s v="CWT"/>
    <s v="RED FLESH"/>
    <x v="109"/>
    <s v="NORTH CAROLINA DISTRICT"/>
    <n v="80000"/>
    <s v="Truck"/>
    <n v="800"/>
    <m/>
    <n v="2023"/>
    <m/>
    <m/>
    <m/>
  </r>
  <r>
    <s v="WATERMELONS, SEEDED"/>
    <x v="16"/>
    <m/>
    <s v="CWT"/>
    <s v="RED FLESH"/>
    <x v="117"/>
    <s v="NORTH CAROLINA DISTRICT"/>
    <n v="40000"/>
    <s v="Truck"/>
    <n v="400"/>
    <m/>
    <n v="2023"/>
    <m/>
    <m/>
    <m/>
  </r>
  <r>
    <s v="WATERMELONS, SEEDLESS"/>
    <x v="16"/>
    <m/>
    <s v="CWT"/>
    <s v="RED FLESH"/>
    <x v="28"/>
    <s v="NORTH CAROLINA DISTRICT"/>
    <n v="40000"/>
    <s v="Truck"/>
    <n v="400"/>
    <m/>
    <n v="2023"/>
    <m/>
    <m/>
    <m/>
  </r>
  <r>
    <s v="WATERMELONS, SEEDLESS"/>
    <x v="16"/>
    <m/>
    <s v="CWT"/>
    <s v="RED FLESH"/>
    <x v="29"/>
    <s v="NORTH CAROLINA DISTRICT"/>
    <n v="80000"/>
    <s v="Truck"/>
    <n v="800"/>
    <m/>
    <n v="2023"/>
    <m/>
    <m/>
    <m/>
  </r>
  <r>
    <s v="WATERMELONS, SEEDLESS"/>
    <x v="16"/>
    <m/>
    <s v="CWT"/>
    <s v="RED FLESH"/>
    <x v="30"/>
    <s v="NORTH CAROLINA DISTRICT"/>
    <n v="320000"/>
    <s v="Truck"/>
    <n v="3200"/>
    <m/>
    <n v="2023"/>
    <m/>
    <m/>
    <m/>
  </r>
  <r>
    <s v="WATERMELONS, SEEDLESS"/>
    <x v="16"/>
    <m/>
    <s v="CWT"/>
    <s v="RED FLESH"/>
    <x v="31"/>
    <s v="NORTH CAROLINA DISTRICT"/>
    <n v="160000"/>
    <s v="Truck"/>
    <n v="1600"/>
    <m/>
    <n v="2023"/>
    <m/>
    <m/>
    <m/>
  </r>
  <r>
    <s v="WATERMELONS, SEEDLESS"/>
    <x v="16"/>
    <m/>
    <s v="CWT"/>
    <s v="RED FLESH"/>
    <x v="32"/>
    <s v="NORTH CAROLINA DISTRICT"/>
    <n v="360000"/>
    <s v="Truck"/>
    <n v="3600"/>
    <m/>
    <n v="2023"/>
    <m/>
    <m/>
    <m/>
  </r>
  <r>
    <s v="WATERMELONS, SEEDLESS"/>
    <x v="16"/>
    <m/>
    <s v="CWT"/>
    <s v="RED FLESH"/>
    <x v="33"/>
    <s v="NORTH CAROLINA DISTRICT"/>
    <n v="280000"/>
    <s v="Truck"/>
    <n v="2800"/>
    <m/>
    <n v="2023"/>
    <m/>
    <m/>
    <m/>
  </r>
  <r>
    <s v="WATERMELONS, SEEDLESS"/>
    <x v="16"/>
    <m/>
    <s v="CWT"/>
    <s v="RED FLESH"/>
    <x v="58"/>
    <s v="NORTH CAROLINA DISTRICT"/>
    <n v="120000"/>
    <s v="Truck"/>
    <n v="1200"/>
    <m/>
    <n v="2023"/>
    <m/>
    <m/>
    <m/>
  </r>
  <r>
    <s v="WATERMELONS, SEEDLESS"/>
    <x v="16"/>
    <m/>
    <s v="CWT"/>
    <s v="RED FLESH"/>
    <x v="34"/>
    <s v="NORTH CAROLINA DISTRICT"/>
    <n v="120000"/>
    <s v="Truck"/>
    <n v="1200"/>
    <m/>
    <n v="2023"/>
    <m/>
    <m/>
    <m/>
  </r>
  <r>
    <s v="WATERMELONS, SEEDLESS"/>
    <x v="16"/>
    <m/>
    <s v="CWT"/>
    <s v="RED FLESH"/>
    <x v="56"/>
    <s v="NORTH CAROLINA DISTRICT"/>
    <n v="80000"/>
    <s v="Truck"/>
    <n v="800"/>
    <m/>
    <n v="2023"/>
    <m/>
    <m/>
    <m/>
  </r>
  <r>
    <s v="WATERMELONS, SEEDLESS"/>
    <x v="16"/>
    <m/>
    <s v="CWT"/>
    <s v="RED FLESH"/>
    <x v="35"/>
    <s v="NORTH CAROLINA DISTRICT"/>
    <n v="400000"/>
    <s v="Truck"/>
    <n v="4000"/>
    <m/>
    <n v="2023"/>
    <m/>
    <m/>
    <m/>
  </r>
  <r>
    <s v="WATERMELONS, SEEDLESS"/>
    <x v="16"/>
    <m/>
    <s v="CWT"/>
    <s v="RED FLESH"/>
    <x v="36"/>
    <s v="NORTH CAROLINA DISTRICT"/>
    <n v="320000"/>
    <s v="Truck"/>
    <n v="3200"/>
    <m/>
    <n v="2023"/>
    <m/>
    <m/>
    <m/>
  </r>
  <r>
    <s v="WATERMELONS, SEEDLESS"/>
    <x v="16"/>
    <m/>
    <s v="CWT"/>
    <s v="RED FLESH"/>
    <x v="37"/>
    <s v="NORTH CAROLINA DISTRICT"/>
    <n v="520000"/>
    <s v="Truck"/>
    <n v="5200"/>
    <m/>
    <n v="2023"/>
    <m/>
    <m/>
    <m/>
  </r>
  <r>
    <s v="WATERMELONS, SEEDLESS"/>
    <x v="16"/>
    <m/>
    <s v="CWT"/>
    <s v="RED FLESH"/>
    <x v="37"/>
    <s v="NORTH CAROLINA DISTRICT"/>
    <n v="200000"/>
    <s v="Truck"/>
    <n v="2000"/>
    <m/>
    <n v="2023"/>
    <m/>
    <m/>
    <s v="added for 07/07/2023 on 07/10/2023"/>
  </r>
  <r>
    <s v="WATERMELONS, SEEDLESS"/>
    <x v="16"/>
    <m/>
    <s v="CWT"/>
    <s v="RED FLESH"/>
    <x v="38"/>
    <s v="NORTH CAROLINA DISTRICT"/>
    <n v="200000"/>
    <s v="Truck"/>
    <n v="2000"/>
    <m/>
    <n v="2023"/>
    <m/>
    <m/>
    <s v="added for 07/08/2023 on 07/10/2023"/>
  </r>
  <r>
    <s v="WATERMELONS, SEEDLESS"/>
    <x v="16"/>
    <m/>
    <s v="CWT"/>
    <s v="RED FLESH"/>
    <x v="38"/>
    <s v="NORTH CAROLINA DISTRICT"/>
    <n v="320000"/>
    <s v="Truck"/>
    <n v="3200"/>
    <m/>
    <n v="2023"/>
    <m/>
    <m/>
    <m/>
  </r>
  <r>
    <s v="WATERMELONS, SEEDLESS"/>
    <x v="16"/>
    <m/>
    <s v="CWT"/>
    <s v="RED FLESH"/>
    <x v="57"/>
    <s v="NORTH CAROLINA DISTRICT"/>
    <n v="400000"/>
    <s v="Truck"/>
    <n v="4000"/>
    <m/>
    <n v="2023"/>
    <m/>
    <m/>
    <m/>
  </r>
  <r>
    <s v="WATERMELONS, SEEDLESS"/>
    <x v="16"/>
    <m/>
    <s v="CWT"/>
    <s v="RED FLESH"/>
    <x v="57"/>
    <s v="NORTH CAROLINA DISTRICT"/>
    <n v="400000"/>
    <s v="Truck"/>
    <n v="4000"/>
    <m/>
    <n v="2023"/>
    <m/>
    <m/>
    <s v="added for 07/09/2023 on 07/10/2023"/>
  </r>
  <r>
    <s v="WATERMELONS, SEEDLESS"/>
    <x v="16"/>
    <m/>
    <s v="CWT"/>
    <s v="RED FLESH"/>
    <x v="39"/>
    <s v="NORTH CAROLINA DISTRICT"/>
    <n v="200000"/>
    <s v="Truck"/>
    <n v="2000"/>
    <m/>
    <n v="2023"/>
    <m/>
    <m/>
    <s v="added for 07/10/2023 on 07/12/2023"/>
  </r>
  <r>
    <s v="WATERMELONS, SEEDLESS"/>
    <x v="16"/>
    <m/>
    <s v="CWT"/>
    <s v="RED FLESH"/>
    <x v="39"/>
    <s v="NORTH CAROLINA DISTRICT"/>
    <n v="960000"/>
    <s v="Truck"/>
    <n v="9600"/>
    <m/>
    <n v="2023"/>
    <m/>
    <m/>
    <m/>
  </r>
  <r>
    <s v="WATERMELONS, SEEDLESS"/>
    <x v="16"/>
    <m/>
    <s v="CWT"/>
    <s v="RED FLESH"/>
    <x v="40"/>
    <s v="NORTH CAROLINA DISTRICT"/>
    <n v="1480000"/>
    <s v="Truck"/>
    <n v="14800"/>
    <m/>
    <n v="2023"/>
    <m/>
    <m/>
    <m/>
  </r>
  <r>
    <s v="WATERMELONS, SEEDLESS"/>
    <x v="16"/>
    <m/>
    <s v="CWT"/>
    <s v="RED FLESH"/>
    <x v="40"/>
    <s v="NORTH CAROLINA DISTRICT"/>
    <n v="240000"/>
    <s v="Truck"/>
    <n v="2400"/>
    <m/>
    <n v="2023"/>
    <m/>
    <m/>
    <s v="added for 07/11/2023 on 07/12/2023"/>
  </r>
  <r>
    <s v="WATERMELONS, SEEDLESS"/>
    <x v="16"/>
    <m/>
    <s v="CWT"/>
    <s v="RED FLESH"/>
    <x v="41"/>
    <s v="NORTH CAROLINA DISTRICT"/>
    <n v="1960000"/>
    <s v="Truck"/>
    <n v="19600"/>
    <m/>
    <n v="2023"/>
    <m/>
    <m/>
    <m/>
  </r>
  <r>
    <s v="WATERMELONS, SEEDLESS"/>
    <x v="16"/>
    <m/>
    <s v="CWT"/>
    <s v="RED FLESH"/>
    <x v="42"/>
    <s v="NORTH CAROLINA DISTRICT"/>
    <n v="2640000"/>
    <s v="Truck"/>
    <n v="26400"/>
    <m/>
    <n v="2023"/>
    <m/>
    <m/>
    <m/>
  </r>
  <r>
    <s v="WATERMELONS, SEEDLESS"/>
    <x v="16"/>
    <m/>
    <s v="CWT"/>
    <s v="RED FLESH"/>
    <x v="43"/>
    <s v="NORTH CAROLINA DISTRICT"/>
    <n v="2600000"/>
    <s v="Truck"/>
    <n v="26000"/>
    <m/>
    <n v="2023"/>
    <m/>
    <m/>
    <m/>
  </r>
  <r>
    <s v="WATERMELONS, SEEDLESS"/>
    <x v="16"/>
    <m/>
    <s v="CWT"/>
    <s v="RED FLESH"/>
    <x v="44"/>
    <s v="NORTH CAROLINA DISTRICT"/>
    <n v="2240000"/>
    <s v="Truck"/>
    <n v="22400"/>
    <m/>
    <n v="2023"/>
    <m/>
    <m/>
    <m/>
  </r>
  <r>
    <s v="WATERMELONS, SEEDLESS"/>
    <x v="16"/>
    <m/>
    <s v="CWT"/>
    <s v="RED FLESH"/>
    <x v="287"/>
    <s v="NORTH CAROLINA DISTRICT"/>
    <n v="1920000"/>
    <s v="Truck"/>
    <n v="19200"/>
    <m/>
    <n v="2023"/>
    <m/>
    <m/>
    <m/>
  </r>
  <r>
    <s v="WATERMELONS, SEEDLESS"/>
    <x v="16"/>
    <m/>
    <s v="CWT"/>
    <s v="RED FLESH"/>
    <x v="45"/>
    <s v="NORTH CAROLINA DISTRICT"/>
    <n v="2990000"/>
    <s v="Truck"/>
    <n v="29900"/>
    <m/>
    <n v="2023"/>
    <m/>
    <m/>
    <m/>
  </r>
  <r>
    <s v="WATERMELONS, SEEDLESS"/>
    <x v="16"/>
    <m/>
    <s v="CWT"/>
    <s v="RED FLESH"/>
    <x v="46"/>
    <s v="NORTH CAROLINA DISTRICT"/>
    <n v="3600000"/>
    <s v="Truck"/>
    <n v="36000"/>
    <m/>
    <n v="2023"/>
    <m/>
    <m/>
    <m/>
  </r>
  <r>
    <s v="WATERMELONS, SEEDLESS"/>
    <x v="16"/>
    <m/>
    <s v="CWT"/>
    <s v="RED FLESH"/>
    <x v="47"/>
    <s v="NORTH CAROLINA DISTRICT"/>
    <n v="3920000"/>
    <s v="Truck"/>
    <n v="39200"/>
    <m/>
    <n v="2023"/>
    <m/>
    <m/>
    <m/>
  </r>
  <r>
    <s v="WATERMELONS, SEEDLESS"/>
    <x v="16"/>
    <m/>
    <s v="CWT"/>
    <s v="RED FLESH"/>
    <x v="48"/>
    <s v="NORTH CAROLINA DISTRICT"/>
    <n v="3720000"/>
    <s v="Truck"/>
    <n v="37200"/>
    <m/>
    <n v="2023"/>
    <m/>
    <m/>
    <m/>
  </r>
  <r>
    <s v="WATERMELONS, SEEDLESS"/>
    <x v="16"/>
    <m/>
    <s v="CWT"/>
    <s v="RED FLESH"/>
    <x v="49"/>
    <s v="NORTH CAROLINA DISTRICT"/>
    <n v="2480000"/>
    <s v="Truck"/>
    <n v="24800"/>
    <m/>
    <n v="2023"/>
    <m/>
    <m/>
    <m/>
  </r>
  <r>
    <s v="WATERMELONS, SEEDLESS"/>
    <x v="16"/>
    <m/>
    <s v="CWT"/>
    <s v="RED FLESH"/>
    <x v="50"/>
    <s v="NORTH CAROLINA DISTRICT"/>
    <n v="2320000"/>
    <s v="Truck"/>
    <n v="23200"/>
    <m/>
    <n v="2023"/>
    <m/>
    <m/>
    <m/>
  </r>
  <r>
    <s v="WATERMELONS, SEEDLESS"/>
    <x v="16"/>
    <m/>
    <s v="CWT"/>
    <s v="RED FLESH"/>
    <x v="196"/>
    <s v="NORTH CAROLINA DISTRICT"/>
    <n v="1400000"/>
    <s v="Truck"/>
    <n v="14000"/>
    <m/>
    <n v="2023"/>
    <m/>
    <m/>
    <m/>
  </r>
  <r>
    <s v="WATERMELONS, SEEDLESS"/>
    <x v="16"/>
    <m/>
    <s v="CWT"/>
    <s v="RED FLESH"/>
    <x v="51"/>
    <s v="NORTH CAROLINA DISTRICT"/>
    <n v="4200000"/>
    <s v="Truck"/>
    <n v="42000"/>
    <m/>
    <n v="2023"/>
    <m/>
    <m/>
    <m/>
  </r>
  <r>
    <s v="WATERMELONS, SEEDLESS"/>
    <x v="16"/>
    <m/>
    <s v="CWT"/>
    <s v="RED FLESH"/>
    <x v="52"/>
    <s v="NORTH CAROLINA DISTRICT"/>
    <n v="4520000"/>
    <s v="Truck"/>
    <n v="45200"/>
    <m/>
    <n v="2023"/>
    <m/>
    <m/>
    <m/>
  </r>
  <r>
    <s v="WATERMELONS, SEEDLESS"/>
    <x v="16"/>
    <m/>
    <s v="CWT"/>
    <s v="RED FLESH"/>
    <x v="53"/>
    <s v="NORTH CAROLINA DISTRICT"/>
    <n v="5800000"/>
    <s v="Truck"/>
    <n v="58000"/>
    <m/>
    <n v="2023"/>
    <m/>
    <m/>
    <m/>
  </r>
  <r>
    <s v="WATERMELONS, SEEDLESS"/>
    <x v="16"/>
    <m/>
    <s v="CWT"/>
    <s v="RED FLESH"/>
    <x v="54"/>
    <s v="NORTH CAROLINA DISTRICT"/>
    <n v="6560000"/>
    <s v="Truck"/>
    <n v="65600"/>
    <m/>
    <n v="2023"/>
    <m/>
    <m/>
    <m/>
  </r>
  <r>
    <s v="WATERMELONS, SEEDLESS"/>
    <x v="16"/>
    <m/>
    <s v="CWT"/>
    <s v="RED FLESH"/>
    <x v="84"/>
    <s v="NORTH CAROLINA DISTRICT"/>
    <n v="7040000"/>
    <s v="Truck"/>
    <n v="70400"/>
    <m/>
    <n v="2023"/>
    <m/>
    <m/>
    <m/>
  </r>
  <r>
    <s v="WATERMELONS, SEEDLESS"/>
    <x v="16"/>
    <m/>
    <s v="CWT"/>
    <s v="RED FLESH"/>
    <x v="85"/>
    <s v="NORTH CAROLINA DISTRICT"/>
    <n v="640000"/>
    <s v="Truck"/>
    <n v="6400"/>
    <m/>
    <n v="2023"/>
    <m/>
    <m/>
    <s v="week ending amount"/>
  </r>
  <r>
    <s v="WATERMELONS, SEEDLESS"/>
    <x v="16"/>
    <m/>
    <s v="CWT"/>
    <s v="RED FLESH"/>
    <x v="85"/>
    <s v="NORTH CAROLINA DISTRICT"/>
    <n v="5720000"/>
    <s v="Truck"/>
    <n v="57200"/>
    <m/>
    <n v="2023"/>
    <m/>
    <m/>
    <m/>
  </r>
  <r>
    <s v="WATERMELONS, SEEDLESS"/>
    <x v="16"/>
    <m/>
    <s v="CWT"/>
    <s v="RED FLESH"/>
    <x v="197"/>
    <s v="NORTH CAROLINA DISTRICT"/>
    <n v="5320000"/>
    <s v="Truck"/>
    <n v="53200"/>
    <m/>
    <n v="2023"/>
    <m/>
    <m/>
    <m/>
  </r>
  <r>
    <s v="WATERMELONS, SEEDLESS"/>
    <x v="16"/>
    <m/>
    <s v="CWT"/>
    <s v="RED FLESH"/>
    <x v="86"/>
    <s v="NORTH CAROLINA DISTRICT"/>
    <n v="6960000"/>
    <s v="Truck"/>
    <n v="69600"/>
    <m/>
    <n v="2023"/>
    <m/>
    <m/>
    <m/>
  </r>
  <r>
    <s v="WATERMELONS, SEEDLESS"/>
    <x v="16"/>
    <m/>
    <s v="CWT"/>
    <s v="RED FLESH"/>
    <x v="87"/>
    <s v="NORTH CAROLINA DISTRICT"/>
    <n v="7360000"/>
    <s v="Truck"/>
    <n v="73600"/>
    <m/>
    <n v="2023"/>
    <m/>
    <m/>
    <m/>
  </r>
  <r>
    <s v="WATERMELONS, SEEDLESS"/>
    <x v="16"/>
    <m/>
    <s v="CWT"/>
    <s v="RED FLESH"/>
    <x v="88"/>
    <s v="NORTH CAROLINA DISTRICT"/>
    <n v="7520000"/>
    <s v="Truck"/>
    <n v="75200"/>
    <m/>
    <n v="2023"/>
    <m/>
    <m/>
    <m/>
  </r>
  <r>
    <s v="WATERMELONS, SEEDLESS"/>
    <x v="16"/>
    <m/>
    <s v="CWT"/>
    <s v="RED FLESH"/>
    <x v="89"/>
    <s v="NORTH CAROLINA DISTRICT"/>
    <n v="7200000"/>
    <s v="Truck"/>
    <n v="72000"/>
    <m/>
    <n v="2023"/>
    <m/>
    <m/>
    <m/>
  </r>
  <r>
    <s v="WATERMELONS, SEEDLESS"/>
    <x v="16"/>
    <m/>
    <s v="CWT"/>
    <s v="RED FLESH"/>
    <x v="90"/>
    <s v="NORTH CAROLINA DISTRICT"/>
    <n v="6600000"/>
    <s v="Truck"/>
    <n v="66000"/>
    <m/>
    <n v="2023"/>
    <m/>
    <m/>
    <m/>
  </r>
  <r>
    <s v="WATERMELONS, SEEDLESS"/>
    <x v="16"/>
    <m/>
    <s v="CWT"/>
    <s v="RED FLESH"/>
    <x v="152"/>
    <s v="NORTH CAROLINA DISTRICT"/>
    <n v="6760000"/>
    <s v="Truck"/>
    <n v="67600"/>
    <m/>
    <n v="2023"/>
    <m/>
    <m/>
    <m/>
  </r>
  <r>
    <s v="WATERMELONS, SEEDLESS"/>
    <x v="16"/>
    <m/>
    <s v="CWT"/>
    <s v="RED FLESH"/>
    <x v="152"/>
    <s v="NORTH CAROLINA DISTRICT"/>
    <n v="1840000"/>
    <s v="Truck"/>
    <n v="18400"/>
    <m/>
    <n v="2023"/>
    <m/>
    <m/>
    <s v="week ending amount"/>
  </r>
  <r>
    <s v="WATERMELONS, SEEDLESS"/>
    <x v="16"/>
    <m/>
    <s v="CWT"/>
    <s v="RED FLESH"/>
    <x v="192"/>
    <s v="NORTH CAROLINA DISTRICT"/>
    <n v="4480000"/>
    <s v="Truck"/>
    <n v="44800"/>
    <m/>
    <n v="2023"/>
    <m/>
    <m/>
    <m/>
  </r>
  <r>
    <s v="WATERMELONS, SEEDLESS"/>
    <x v="16"/>
    <m/>
    <s v="CWT"/>
    <s v="RED FLESH"/>
    <x v="192"/>
    <s v="NORTH CAROLINA DISTRICT"/>
    <n v="600000"/>
    <s v="Truck"/>
    <n v="6000"/>
    <m/>
    <n v="2023"/>
    <m/>
    <m/>
    <s v="added for 08/06/2023 on 08/08/2023"/>
  </r>
  <r>
    <s v="WATERMELONS, SEEDLESS"/>
    <x v="16"/>
    <m/>
    <s v="CWT"/>
    <s v="RED FLESH"/>
    <x v="91"/>
    <s v="NORTH CAROLINA DISTRICT"/>
    <n v="5940000"/>
    <s v="Truck"/>
    <n v="59400"/>
    <m/>
    <n v="2023"/>
    <m/>
    <m/>
    <m/>
  </r>
  <r>
    <s v="WATERMELONS, SEEDLESS"/>
    <x v="16"/>
    <m/>
    <s v="CWT"/>
    <s v="RED FLESH"/>
    <x v="91"/>
    <s v="NORTH CAROLINA DISTRICT"/>
    <n v="1000000"/>
    <s v="Truck"/>
    <n v="10000"/>
    <m/>
    <n v="2023"/>
    <m/>
    <m/>
    <s v="added for 08/07/2023 on 08/08/2023"/>
  </r>
  <r>
    <s v="WATERMELONS, SEEDLESS"/>
    <x v="16"/>
    <m/>
    <s v="CWT"/>
    <s v="RED FLESH"/>
    <x v="92"/>
    <s v="NORTH CAROLINA DISTRICT"/>
    <n v="6820000"/>
    <s v="Truck"/>
    <n v="68200"/>
    <m/>
    <n v="2023"/>
    <m/>
    <m/>
    <m/>
  </r>
  <r>
    <s v="WATERMELONS, SEEDLESS"/>
    <x v="16"/>
    <m/>
    <s v="CWT"/>
    <s v="RED FLESH"/>
    <x v="93"/>
    <s v="NORTH CAROLINA DISTRICT"/>
    <n v="6200000"/>
    <s v="Truck"/>
    <n v="62000"/>
    <m/>
    <n v="2023"/>
    <m/>
    <m/>
    <m/>
  </r>
  <r>
    <s v="WATERMELONS, SEEDLESS"/>
    <x v="16"/>
    <m/>
    <s v="CWT"/>
    <s v="RED FLESH"/>
    <x v="94"/>
    <s v="NORTH CAROLINA DISTRICT"/>
    <n v="5810000"/>
    <s v="Truck"/>
    <n v="58070"/>
    <m/>
    <n v="2023"/>
    <m/>
    <m/>
    <m/>
  </r>
  <r>
    <s v="WATERMELONS, SEEDLESS"/>
    <x v="16"/>
    <m/>
    <s v="CWT"/>
    <s v="RED FLESH"/>
    <x v="95"/>
    <s v="NORTH CAROLINA DISTRICT"/>
    <n v="5340000"/>
    <s v="Truck"/>
    <n v="53400"/>
    <m/>
    <n v="2023"/>
    <m/>
    <m/>
    <m/>
  </r>
  <r>
    <s v="WATERMELONS, SEEDLESS"/>
    <x v="16"/>
    <m/>
    <s v="CWT"/>
    <s v="RED FLESH"/>
    <x v="96"/>
    <s v="NORTH CAROLINA DISTRICT"/>
    <n v="4840000"/>
    <s v="Truck"/>
    <n v="48400"/>
    <m/>
    <n v="2023"/>
    <m/>
    <m/>
    <m/>
  </r>
  <r>
    <s v="WATERMELONS, SEEDLESS"/>
    <x v="16"/>
    <m/>
    <s v="CWT"/>
    <s v="RED FLESH"/>
    <x v="96"/>
    <s v="NORTH CAROLINA DISTRICT"/>
    <n v="160000"/>
    <s v="Truck"/>
    <n v="1600"/>
    <m/>
    <n v="2023"/>
    <m/>
    <m/>
    <s v="week ending amount"/>
  </r>
  <r>
    <s v="WATERMELONS, SEEDLESS"/>
    <x v="16"/>
    <m/>
    <s v="CWT"/>
    <s v="RED FLESH"/>
    <x v="198"/>
    <s v="NORTH CAROLINA DISTRICT"/>
    <n v="3080000"/>
    <s v="Truck"/>
    <n v="30800"/>
    <m/>
    <n v="2023"/>
    <m/>
    <m/>
    <m/>
  </r>
  <r>
    <s v="WATERMELONS, SEEDLESS"/>
    <x v="16"/>
    <m/>
    <s v="CWT"/>
    <s v="RED FLESH"/>
    <x v="97"/>
    <s v="NORTH CAROLINA DISTRICT"/>
    <n v="5320000"/>
    <s v="Truck"/>
    <n v="53200"/>
    <m/>
    <n v="2023"/>
    <m/>
    <m/>
    <m/>
  </r>
  <r>
    <s v="WATERMELONS, SEEDLESS"/>
    <x v="16"/>
    <m/>
    <s v="CWT"/>
    <s v="RED FLESH"/>
    <x v="98"/>
    <s v="NORTH CAROLINA DISTRICT"/>
    <n v="4680000"/>
    <s v="Truck"/>
    <n v="46800"/>
    <m/>
    <n v="2023"/>
    <m/>
    <m/>
    <m/>
  </r>
  <r>
    <s v="WATERMELONS, SEEDLESS"/>
    <x v="16"/>
    <m/>
    <s v="CWT"/>
    <s v="RED FLESH"/>
    <x v="99"/>
    <s v="NORTH CAROLINA DISTRICT"/>
    <n v="4640000"/>
    <s v="Truck"/>
    <n v="46400"/>
    <m/>
    <n v="2023"/>
    <m/>
    <m/>
    <m/>
  </r>
  <r>
    <s v="WATERMELONS, SEEDLESS"/>
    <x v="16"/>
    <m/>
    <s v="CWT"/>
    <s v="RED FLESH"/>
    <x v="100"/>
    <s v="NORTH CAROLINA DISTRICT"/>
    <n v="4080000"/>
    <s v="Truck"/>
    <n v="40800"/>
    <m/>
    <n v="2023"/>
    <m/>
    <m/>
    <m/>
  </r>
  <r>
    <s v="WATERMELONS, SEEDLESS"/>
    <x v="16"/>
    <m/>
    <s v="CWT"/>
    <s v="RED FLESH"/>
    <x v="101"/>
    <s v="NORTH CAROLINA DISTRICT"/>
    <n v="3720000"/>
    <s v="Truck"/>
    <n v="37200"/>
    <m/>
    <n v="2023"/>
    <m/>
    <m/>
    <m/>
  </r>
  <r>
    <s v="WATERMELONS, SEEDLESS"/>
    <x v="16"/>
    <m/>
    <s v="CWT"/>
    <s v="RED FLESH"/>
    <x v="101"/>
    <s v="NORTH CAROLINA DISTRICT"/>
    <n v="120000"/>
    <s v="Truck"/>
    <n v="1200"/>
    <m/>
    <n v="2023"/>
    <m/>
    <m/>
    <s v="added for 08/18/2023 on 08/21/2023"/>
  </r>
  <r>
    <s v="WATERMELONS, SEEDLESS"/>
    <x v="16"/>
    <m/>
    <s v="CWT"/>
    <s v="RED FLESH"/>
    <x v="102"/>
    <s v="NORTH CAROLINA DISTRICT"/>
    <n v="3160000"/>
    <s v="Truck"/>
    <n v="31600"/>
    <m/>
    <n v="2023"/>
    <m/>
    <m/>
    <m/>
  </r>
  <r>
    <s v="WATERMELONS, SEEDLESS"/>
    <x v="16"/>
    <m/>
    <s v="CWT"/>
    <s v="RED FLESH"/>
    <x v="102"/>
    <s v="NORTH CAROLINA DISTRICT"/>
    <n v="320000"/>
    <s v="Truck"/>
    <n v="3200"/>
    <m/>
    <n v="2023"/>
    <m/>
    <m/>
    <s v="added for 08/19/2023 on 08/21/2023"/>
  </r>
  <r>
    <s v="WATERMELONS, SEEDLESS"/>
    <x v="16"/>
    <m/>
    <s v="CWT"/>
    <s v="RED FLESH"/>
    <x v="199"/>
    <s v="NORTH CAROLINA DISTRICT"/>
    <n v="2320000"/>
    <s v="Truck"/>
    <n v="23200"/>
    <m/>
    <n v="2023"/>
    <m/>
    <m/>
    <m/>
  </r>
  <r>
    <s v="WATERMELONS, SEEDLESS"/>
    <x v="16"/>
    <m/>
    <s v="CWT"/>
    <s v="RED FLESH"/>
    <x v="199"/>
    <s v="NORTH CAROLINA DISTRICT"/>
    <n v="120000"/>
    <s v="Truck"/>
    <n v="1200"/>
    <m/>
    <n v="2023"/>
    <m/>
    <m/>
    <s v="added for 08/20/2023 on 08/21/2023"/>
  </r>
  <r>
    <s v="WATERMELONS, SEEDLESS"/>
    <x v="16"/>
    <m/>
    <s v="CWT"/>
    <s v="RED FLESH"/>
    <x v="103"/>
    <s v="NORTH CAROLINA DISTRICT"/>
    <n v="4560000"/>
    <s v="Truck"/>
    <n v="45600"/>
    <m/>
    <n v="2023"/>
    <m/>
    <m/>
    <m/>
  </r>
  <r>
    <s v="WATERMELONS, SEEDLESS"/>
    <x v="16"/>
    <m/>
    <s v="CWT"/>
    <s v="RED FLESH"/>
    <x v="104"/>
    <s v="NORTH CAROLINA DISTRICT"/>
    <n v="5080000"/>
    <s v="Truck"/>
    <n v="50800"/>
    <m/>
    <n v="2023"/>
    <m/>
    <m/>
    <m/>
  </r>
  <r>
    <s v="WATERMELONS, SEEDLESS"/>
    <x v="16"/>
    <m/>
    <s v="CWT"/>
    <s v="RED FLESH"/>
    <x v="105"/>
    <s v="NORTH CAROLINA DISTRICT"/>
    <n v="4160000"/>
    <s v="Truck"/>
    <n v="41600"/>
    <m/>
    <n v="2023"/>
    <m/>
    <m/>
    <m/>
  </r>
  <r>
    <s v="WATERMELONS, SEEDLESS"/>
    <x v="16"/>
    <m/>
    <s v="CWT"/>
    <s v="RED FLESH"/>
    <x v="106"/>
    <s v="NORTH CAROLINA DISTRICT"/>
    <n v="3680000"/>
    <s v="Truck"/>
    <n v="36800"/>
    <m/>
    <n v="2023"/>
    <m/>
    <m/>
    <m/>
  </r>
  <r>
    <s v="WATERMELONS, SEEDLESS"/>
    <x v="16"/>
    <m/>
    <s v="CWT"/>
    <s v="RED FLESH"/>
    <x v="107"/>
    <s v="NORTH CAROLINA DISTRICT"/>
    <n v="4240000"/>
    <s v="Truck"/>
    <n v="42400"/>
    <m/>
    <n v="2023"/>
    <m/>
    <m/>
    <m/>
  </r>
  <r>
    <s v="WATERMELONS, SEEDLESS"/>
    <x v="16"/>
    <m/>
    <s v="CWT"/>
    <s v="RED FLESH"/>
    <x v="108"/>
    <s v="NORTH CAROLINA DISTRICT"/>
    <n v="3720000"/>
    <s v="Truck"/>
    <n v="37200"/>
    <m/>
    <n v="2023"/>
    <m/>
    <m/>
    <m/>
  </r>
  <r>
    <s v="WATERMELONS, SEEDLESS"/>
    <x v="16"/>
    <m/>
    <s v="CWT"/>
    <s v="RED FLESH"/>
    <x v="193"/>
    <s v="NORTH CAROLINA DISTRICT"/>
    <n v="3320000"/>
    <s v="Truck"/>
    <n v="33200"/>
    <m/>
    <n v="2023"/>
    <m/>
    <m/>
    <m/>
  </r>
  <r>
    <s v="WATERMELONS, SEEDLESS"/>
    <x v="16"/>
    <m/>
    <s v="CWT"/>
    <s v="RED FLESH"/>
    <x v="109"/>
    <s v="NORTH CAROLINA DISTRICT"/>
    <n v="2840000"/>
    <s v="Truck"/>
    <n v="28400"/>
    <m/>
    <n v="2023"/>
    <m/>
    <m/>
    <m/>
  </r>
  <r>
    <s v="WATERMELONS, SEEDLESS"/>
    <x v="16"/>
    <m/>
    <s v="CWT"/>
    <s v="RED FLESH"/>
    <x v="110"/>
    <s v="NORTH CAROLINA DISTRICT"/>
    <n v="2800000"/>
    <s v="Truck"/>
    <n v="28000"/>
    <m/>
    <n v="2023"/>
    <m/>
    <m/>
    <m/>
  </r>
  <r>
    <s v="WATERMELONS, SEEDLESS"/>
    <x v="16"/>
    <m/>
    <s v="CWT"/>
    <s v="RED FLESH"/>
    <x v="111"/>
    <s v="NORTH CAROLINA DISTRICT"/>
    <n v="2520000"/>
    <s v="Truck"/>
    <n v="25200"/>
    <m/>
    <n v="2023"/>
    <m/>
    <m/>
    <m/>
  </r>
  <r>
    <s v="WATERMELONS, SEEDLESS"/>
    <x v="16"/>
    <m/>
    <s v="CWT"/>
    <s v="RED FLESH"/>
    <x v="112"/>
    <s v="NORTH CAROLINA DISTRICT"/>
    <n v="2200000"/>
    <s v="Truck"/>
    <n v="22000"/>
    <m/>
    <n v="2023"/>
    <m/>
    <m/>
    <m/>
  </r>
  <r>
    <s v="WATERMELONS, SEEDLESS"/>
    <x v="16"/>
    <m/>
    <s v="CWT"/>
    <s v="RED FLESH"/>
    <x v="113"/>
    <s v="NORTH CAROLINA DISTRICT"/>
    <n v="2680000"/>
    <s v="Truck"/>
    <n v="26800"/>
    <m/>
    <n v="2023"/>
    <m/>
    <m/>
    <m/>
  </r>
  <r>
    <s v="WATERMELONS, SEEDLESS"/>
    <x v="16"/>
    <m/>
    <s v="CWT"/>
    <s v="RED FLESH"/>
    <x v="114"/>
    <s v="NORTH CAROLINA DISTRICT"/>
    <n v="1640000"/>
    <s v="Truck"/>
    <n v="16400"/>
    <m/>
    <n v="2023"/>
    <m/>
    <m/>
    <m/>
  </r>
  <r>
    <s v="WATERMELONS, SEEDLESS"/>
    <x v="16"/>
    <m/>
    <s v="CWT"/>
    <s v="RED FLESH"/>
    <x v="194"/>
    <s v="NORTH CAROLINA DISTRICT"/>
    <n v="1360000"/>
    <s v="Truck"/>
    <n v="13600"/>
    <m/>
    <n v="2023"/>
    <m/>
    <m/>
    <m/>
  </r>
  <r>
    <s v="WATERMELONS, SEEDLESS"/>
    <x v="16"/>
    <m/>
    <s v="CWT"/>
    <s v="RED FLESH"/>
    <x v="115"/>
    <s v="NORTH CAROLINA DISTRICT"/>
    <n v="1160000"/>
    <s v="Truck"/>
    <n v="11600"/>
    <m/>
    <n v="2023"/>
    <m/>
    <m/>
    <m/>
  </r>
  <r>
    <s v="WATERMELONS, SEEDLESS"/>
    <x v="16"/>
    <m/>
    <s v="CWT"/>
    <s v="RED FLESH"/>
    <x v="116"/>
    <s v="NORTH CAROLINA DISTRICT"/>
    <n v="1440000"/>
    <s v="Truck"/>
    <n v="14400"/>
    <m/>
    <n v="2023"/>
    <m/>
    <m/>
    <m/>
  </r>
  <r>
    <s v="WATERMELONS, SEEDLESS"/>
    <x v="16"/>
    <m/>
    <s v="CWT"/>
    <s v="RED FLESH"/>
    <x v="117"/>
    <s v="NORTH CAROLINA DISTRICT"/>
    <n v="1640000"/>
    <s v="Truck"/>
    <n v="16400"/>
    <m/>
    <n v="2023"/>
    <m/>
    <m/>
    <m/>
  </r>
  <r>
    <s v="WATERMELONS, SEEDLESS"/>
    <x v="16"/>
    <m/>
    <s v="CWT"/>
    <s v="RED FLESH"/>
    <x v="118"/>
    <s v="NORTH CAROLINA DISTRICT"/>
    <n v="1680000"/>
    <s v="Truck"/>
    <n v="16800"/>
    <m/>
    <n v="2023"/>
    <m/>
    <m/>
    <m/>
  </r>
  <r>
    <s v="WATERMELONS, SEEDLESS"/>
    <x v="16"/>
    <m/>
    <s v="CWT"/>
    <s v="RED FLESH"/>
    <x v="119"/>
    <s v="NORTH CAROLINA DISTRICT"/>
    <n v="1080000"/>
    <s v="Truck"/>
    <n v="10800"/>
    <m/>
    <n v="2023"/>
    <m/>
    <m/>
    <m/>
  </r>
  <r>
    <s v="WATERMELONS, SEEDLESS"/>
    <x v="16"/>
    <m/>
    <s v="CWT"/>
    <s v="RED FLESH"/>
    <x v="120"/>
    <s v="NORTH CAROLINA DISTRICT"/>
    <n v="720000"/>
    <s v="Truck"/>
    <n v="7200"/>
    <m/>
    <n v="2023"/>
    <m/>
    <m/>
    <m/>
  </r>
  <r>
    <s v="WATERMELONS, SEEDLESS"/>
    <x v="16"/>
    <m/>
    <s v="CWT"/>
    <s v="RED FLESH"/>
    <x v="200"/>
    <s v="NORTH CAROLINA DISTRICT"/>
    <n v="360000"/>
    <s v="Truck"/>
    <n v="3600"/>
    <m/>
    <n v="2023"/>
    <m/>
    <m/>
    <m/>
  </r>
  <r>
    <s v="WATERMELONS, SEEDLESS"/>
    <x v="16"/>
    <m/>
    <s v="CWT"/>
    <s v="RED FLESH"/>
    <x v="121"/>
    <s v="NORTH CAROLINA DISTRICT"/>
    <n v="360000"/>
    <s v="Truck"/>
    <n v="3600"/>
    <m/>
    <n v="2023"/>
    <m/>
    <m/>
    <m/>
  </r>
  <r>
    <s v="WATERMELONS, SEEDLESS"/>
    <x v="16"/>
    <m/>
    <s v="CWT"/>
    <s v="RED FLESH"/>
    <x v="122"/>
    <s v="NORTH CAROLINA DISTRICT"/>
    <n v="520000"/>
    <s v="Truck"/>
    <n v="5200"/>
    <m/>
    <n v="2023"/>
    <m/>
    <m/>
    <m/>
  </r>
  <r>
    <s v="WATERMELONS, SEEDLESS"/>
    <x v="16"/>
    <m/>
    <s v="CWT"/>
    <s v="RED FLESH"/>
    <x v="123"/>
    <s v="NORTH CAROLINA DISTRICT"/>
    <n v="160000"/>
    <s v="Truck"/>
    <n v="1600"/>
    <m/>
    <n v="2023"/>
    <m/>
    <m/>
    <m/>
  </r>
  <r>
    <s v="WATERMELONS, SEEDLESS"/>
    <x v="16"/>
    <m/>
    <s v="CWT"/>
    <s v="RED FLESH"/>
    <x v="124"/>
    <s v="NORTH CAROLINA DISTRICT"/>
    <n v="560000"/>
    <s v="Truck"/>
    <n v="5600"/>
    <m/>
    <n v="2023"/>
    <m/>
    <m/>
    <m/>
  </r>
  <r>
    <s v="WATERMELONS, SEEDLESS"/>
    <x v="16"/>
    <m/>
    <s v="CWT"/>
    <s v="RED FLESH"/>
    <x v="125"/>
    <s v="NORTH CAROLINA DISTRICT"/>
    <n v="400000"/>
    <s v="Truck"/>
    <n v="4000"/>
    <m/>
    <n v="2023"/>
    <m/>
    <m/>
    <m/>
  </r>
  <r>
    <s v="WATERMELONS, SEEDLESS"/>
    <x v="16"/>
    <m/>
    <s v="CWT"/>
    <s v="RED FLESH"/>
    <x v="126"/>
    <s v="NORTH CAROLINA DISTRICT"/>
    <n v="320000"/>
    <s v="Truck"/>
    <n v="3200"/>
    <m/>
    <n v="2023"/>
    <m/>
    <m/>
    <m/>
  </r>
  <r>
    <s v="WATERMELONS, SEEDLESS"/>
    <x v="16"/>
    <m/>
    <s v="CWT"/>
    <s v="RED FLESH"/>
    <x v="201"/>
    <s v="NORTH CAROLINA DISTRICT"/>
    <n v="200000"/>
    <s v="Truck"/>
    <n v="2000"/>
    <m/>
    <n v="2023"/>
    <m/>
    <m/>
    <m/>
  </r>
  <r>
    <s v="WATERMELONS, SEEDLESS"/>
    <x v="16"/>
    <m/>
    <s v="CWT"/>
    <s v="RED FLESH"/>
    <x v="127"/>
    <s v="NORTH CAROLINA DISTRICT"/>
    <n v="320000"/>
    <s v="Truck"/>
    <n v="3200"/>
    <m/>
    <n v="2023"/>
    <m/>
    <m/>
    <m/>
  </r>
  <r>
    <s v="WATERMELONS, SEEDLESS"/>
    <x v="16"/>
    <m/>
    <s v="CWT"/>
    <s v="RED FLESH"/>
    <x v="72"/>
    <s v="NORTH CAROLINA DISTRICT"/>
    <n v="400000"/>
    <s v="Truck"/>
    <n v="4000"/>
    <m/>
    <n v="2023"/>
    <m/>
    <m/>
    <m/>
  </r>
  <r>
    <s v="WATERMELONS, SEEDLESS"/>
    <x v="16"/>
    <m/>
    <s v="CWT"/>
    <s v="RED FLESH"/>
    <x v="128"/>
    <s v="NORTH CAROLINA DISTRICT"/>
    <n v="240000"/>
    <s v="Truck"/>
    <n v="2400"/>
    <m/>
    <n v="2023"/>
    <m/>
    <m/>
    <m/>
  </r>
  <r>
    <s v="WATERMELONS, SEEDLESS"/>
    <x v="16"/>
    <m/>
    <s v="CWT"/>
    <s v="RED FLESH"/>
    <x v="129"/>
    <s v="NORTH CAROLINA DISTRICT"/>
    <n v="280000"/>
    <s v="Truck"/>
    <n v="2800"/>
    <m/>
    <n v="2023"/>
    <m/>
    <m/>
    <m/>
  </r>
  <r>
    <s v="WATERMELONS, SEEDLESS"/>
    <x v="16"/>
    <m/>
    <s v="CWT"/>
    <s v="RED FLESH MINIATURE"/>
    <x v="50"/>
    <s v="NORTH CAROLINA DISTRICT"/>
    <n v="140000"/>
    <s v="Truck"/>
    <n v="1400"/>
    <m/>
    <n v="2023"/>
    <m/>
    <m/>
    <s v="added for 07/22/2023 on 07/24/2023"/>
  </r>
  <r>
    <s v="WATERMELONS, SEEDLESS"/>
    <x v="16"/>
    <m/>
    <s v="CWT"/>
    <s v="RED FLESH MINIATURE"/>
    <x v="196"/>
    <s v="NORTH CAROLINA DISTRICT"/>
    <n v="60000"/>
    <s v="Truck"/>
    <n v="600"/>
    <m/>
    <n v="2023"/>
    <m/>
    <m/>
    <s v="added for 07/23/2023 on 07/24/2023"/>
  </r>
  <r>
    <s v="WATERMELONS, SEEDLESS"/>
    <x v="16"/>
    <m/>
    <s v="CWT"/>
    <s v="RED FLESH MINIATURE"/>
    <x v="51"/>
    <s v="NORTH CAROLINA DISTRICT"/>
    <n v="170000"/>
    <s v="Truck"/>
    <n v="1708"/>
    <m/>
    <n v="2023"/>
    <m/>
    <m/>
    <m/>
  </r>
  <r>
    <s v="WATERMELONS, SEEDLESS"/>
    <x v="16"/>
    <m/>
    <s v="CWT"/>
    <s v="RED FLESH MINIATURE"/>
    <x v="53"/>
    <s v="NORTH CAROLINA DISTRICT"/>
    <n v="520000"/>
    <s v="Truck"/>
    <n v="5180"/>
    <m/>
    <n v="2023"/>
    <m/>
    <m/>
    <m/>
  </r>
  <r>
    <s v="WATERMELONS, SEEDLESS"/>
    <x v="16"/>
    <m/>
    <s v="CWT"/>
    <s v="RED FLESH MINIATURE"/>
    <x v="84"/>
    <s v="NORTH CAROLINA DISTRICT"/>
    <n v="80000"/>
    <s v="Truck"/>
    <n v="840"/>
    <m/>
    <n v="2023"/>
    <m/>
    <m/>
    <m/>
  </r>
  <r>
    <s v="WATERMELONS, SEEDLESS"/>
    <x v="16"/>
    <m/>
    <s v="CWT"/>
    <s v="RED FLESH MINIATURE"/>
    <x v="85"/>
    <s v="NORTH CAROLINA DISTRICT"/>
    <n v="260000"/>
    <s v="Truck"/>
    <n v="2556"/>
    <m/>
    <n v="2023"/>
    <m/>
    <m/>
    <m/>
  </r>
  <r>
    <s v="WATERMELONS, SEEDLESS"/>
    <x v="16"/>
    <m/>
    <s v="CWT"/>
    <s v="RED FLESH MINIATURE"/>
    <x v="197"/>
    <s v="NORTH CAROLINA DISTRICT"/>
    <n v="130000"/>
    <s v="Truck"/>
    <n v="1260"/>
    <m/>
    <n v="2023"/>
    <m/>
    <m/>
    <m/>
  </r>
  <r>
    <s v="WATERMELONS, SEEDLESS"/>
    <x v="16"/>
    <m/>
    <s v="CWT"/>
    <s v="RED FLESH MINIATURE"/>
    <x v="86"/>
    <s v="NORTH CAROLINA DISTRICT"/>
    <n v="170000"/>
    <s v="Truck"/>
    <n v="1680"/>
    <m/>
    <n v="2023"/>
    <m/>
    <m/>
    <m/>
  </r>
  <r>
    <s v="WATERMELONS, SEEDLESS"/>
    <x v="16"/>
    <m/>
    <s v="CWT"/>
    <s v="RED FLESH MINIATURE"/>
    <x v="87"/>
    <s v="NORTH CAROLINA DISTRICT"/>
    <n v="170000"/>
    <s v="Truck"/>
    <n v="1680"/>
    <m/>
    <n v="2023"/>
    <m/>
    <m/>
    <m/>
  </r>
  <r>
    <s v="WATERMELONS, SEEDLESS"/>
    <x v="16"/>
    <m/>
    <s v="CWT"/>
    <s v="RED FLESH MINIATURE"/>
    <x v="89"/>
    <s v="NORTH CAROLINA DISTRICT"/>
    <n v="170000"/>
    <s v="Truck"/>
    <n v="1680"/>
    <m/>
    <n v="2023"/>
    <m/>
    <m/>
    <m/>
  </r>
  <r>
    <s v="WATERMELONS, SEEDLESS"/>
    <x v="16"/>
    <m/>
    <s v="CWT"/>
    <s v="RED FLESH MINIATURE"/>
    <x v="90"/>
    <s v="NORTH CAROLINA DISTRICT"/>
    <n v="170000"/>
    <s v="Truck"/>
    <n v="1680"/>
    <m/>
    <n v="2023"/>
    <m/>
    <m/>
    <m/>
  </r>
  <r>
    <s v="WATERMELONS, SEEDLESS"/>
    <x v="16"/>
    <m/>
    <s v="CWT"/>
    <s v="RED FLESH MINIATURE"/>
    <x v="152"/>
    <s v="NORTH CAROLINA DISTRICT"/>
    <n v="310000"/>
    <s v="Truck"/>
    <n v="3140"/>
    <m/>
    <n v="2023"/>
    <m/>
    <m/>
    <m/>
  </r>
  <r>
    <s v="WATERMELONS, SEEDLESS"/>
    <x v="16"/>
    <m/>
    <s v="CWT"/>
    <s v="RED FLESH MINIATURE"/>
    <x v="192"/>
    <s v="NORTH CAROLINA DISTRICT"/>
    <n v="210000"/>
    <s v="Truck"/>
    <n v="2120"/>
    <m/>
    <n v="2023"/>
    <m/>
    <m/>
    <m/>
  </r>
  <r>
    <s v="WATERMELONS, SEEDLESS"/>
    <x v="16"/>
    <m/>
    <s v="CWT"/>
    <s v="RED FLESH MINIATURE"/>
    <x v="91"/>
    <s v="NORTH CAROLINA DISTRICT"/>
    <n v="300000"/>
    <s v="Truck"/>
    <n v="2960"/>
    <m/>
    <n v="2023"/>
    <m/>
    <m/>
    <m/>
  </r>
  <r>
    <s v="WATERMELONS, SEEDLESS"/>
    <x v="16"/>
    <m/>
    <s v="CWT"/>
    <s v="RED FLESH MINIATURE"/>
    <x v="92"/>
    <s v="NORTH CAROLINA DISTRICT"/>
    <n v="250000"/>
    <s v="Truck"/>
    <n v="2520"/>
    <m/>
    <n v="2023"/>
    <m/>
    <m/>
    <m/>
  </r>
  <r>
    <s v="WATERMELONS, SEEDLESS"/>
    <x v="16"/>
    <m/>
    <s v="CWT"/>
    <s v="RED FLESH MINIATURE"/>
    <x v="93"/>
    <s v="NORTH CAROLINA DISTRICT"/>
    <n v="270000"/>
    <s v="Truck"/>
    <n v="2740"/>
    <m/>
    <n v="2023"/>
    <m/>
    <m/>
    <m/>
  </r>
  <r>
    <s v="WATERMELONS, SEEDLESS"/>
    <x v="16"/>
    <m/>
    <s v="CWT"/>
    <s v="RED FLESH MINIATURE"/>
    <x v="95"/>
    <s v="NORTH CAROLINA DISTRICT"/>
    <n v="330000"/>
    <s v="Truck"/>
    <n v="3280"/>
    <m/>
    <n v="2023"/>
    <m/>
    <m/>
    <m/>
  </r>
  <r>
    <s v="WATERMELONS, SEEDLESS"/>
    <x v="16"/>
    <m/>
    <s v="CWT"/>
    <s v="RED FLESH MINIATURE"/>
    <x v="96"/>
    <s v="NORTH CAROLINA DISTRICT"/>
    <n v="410000"/>
    <s v="Truck"/>
    <n v="4100"/>
    <m/>
    <n v="2023"/>
    <m/>
    <m/>
    <m/>
  </r>
  <r>
    <s v="WATERMELONS, SEEDLESS"/>
    <x v="16"/>
    <m/>
    <s v="CWT"/>
    <s v="RED FLESH MINIATURE"/>
    <x v="198"/>
    <s v="NORTH CAROLINA DISTRICT"/>
    <n v="310000"/>
    <s v="Truck"/>
    <n v="3080"/>
    <m/>
    <n v="2023"/>
    <m/>
    <m/>
    <m/>
  </r>
  <r>
    <s v="WATERMELONS, SEEDLESS"/>
    <x v="16"/>
    <m/>
    <s v="CWT"/>
    <s v="RED FLESH MINIATURE"/>
    <x v="98"/>
    <s v="NORTH CAROLINA DISTRICT"/>
    <n v="250000"/>
    <s v="Truck"/>
    <n v="2480"/>
    <m/>
    <n v="2023"/>
    <m/>
    <m/>
    <m/>
  </r>
  <r>
    <s v="WATERMELONS, SEEDLESS"/>
    <x v="16"/>
    <m/>
    <s v="CWT"/>
    <s v="RED FLESH MINIATURE"/>
    <x v="99"/>
    <s v="NORTH CAROLINA DISTRICT"/>
    <n v="250000"/>
    <s v="Truck"/>
    <n v="2540"/>
    <m/>
    <n v="2023"/>
    <m/>
    <m/>
    <m/>
  </r>
  <r>
    <s v="WATERMELONS, SEEDLESS"/>
    <x v="16"/>
    <m/>
    <s v="CWT"/>
    <s v="RED FLESH MINIATURE"/>
    <x v="100"/>
    <s v="NORTH CAROLINA DISTRICT"/>
    <n v="280000"/>
    <s v="Truck"/>
    <n v="2780"/>
    <m/>
    <n v="2023"/>
    <m/>
    <m/>
    <m/>
  </r>
  <r>
    <s v="WATERMELONS, SEEDLESS"/>
    <x v="16"/>
    <m/>
    <s v="CWT"/>
    <s v="RED FLESH MINIATURE"/>
    <x v="101"/>
    <s v="NORTH CAROLINA DISTRICT"/>
    <n v="120000"/>
    <s v="Truck"/>
    <n v="1200"/>
    <m/>
    <n v="2023"/>
    <m/>
    <m/>
    <m/>
  </r>
  <r>
    <s v="WATERMELONS, SEEDLESS"/>
    <x v="16"/>
    <m/>
    <s v="CWT"/>
    <s v="RED FLESH MINIATURE"/>
    <x v="101"/>
    <s v="NORTH CAROLINA DISTRICT"/>
    <n v="170000"/>
    <s v="Truck"/>
    <n v="1680"/>
    <m/>
    <n v="2023"/>
    <m/>
    <m/>
    <s v="added for 08/18/2023 on 08/21/2023"/>
  </r>
  <r>
    <s v="WATERMELONS, SEEDLESS"/>
    <x v="16"/>
    <m/>
    <s v="CWT"/>
    <s v="RED FLESH MINIATURE"/>
    <x v="102"/>
    <s v="NORTH CAROLINA DISTRICT"/>
    <n v="120000"/>
    <s v="Truck"/>
    <n v="1200"/>
    <m/>
    <n v="2023"/>
    <m/>
    <m/>
    <m/>
  </r>
  <r>
    <s v="WATERMELONS, SEEDLESS"/>
    <x v="16"/>
    <m/>
    <s v="CWT"/>
    <s v="RED FLESH MINIATURE"/>
    <x v="102"/>
    <s v="NORTH CAROLINA DISTRICT"/>
    <n v="170000"/>
    <s v="Truck"/>
    <n v="1680"/>
    <m/>
    <n v="2023"/>
    <m/>
    <m/>
    <s v="added for 08/19/2023 on 08/21/2023"/>
  </r>
  <r>
    <s v="WATERMELONS, SEEDLESS"/>
    <x v="16"/>
    <m/>
    <s v="CWT"/>
    <s v="RED FLESH MINIATURE"/>
    <x v="199"/>
    <s v="NORTH CAROLINA DISTRICT"/>
    <n v="170000"/>
    <s v="Truck"/>
    <n v="1680"/>
    <m/>
    <n v="2023"/>
    <m/>
    <m/>
    <s v="added for 08/20/2023 on 08/21/2023"/>
  </r>
  <r>
    <s v="WATERMELONS, SEEDLESS"/>
    <x v="16"/>
    <m/>
    <s v="CWT"/>
    <s v="RED FLESH MINIATURE"/>
    <x v="103"/>
    <s v="NORTH CAROLINA DISTRICT"/>
    <n v="290000"/>
    <s v="Truck"/>
    <n v="2880"/>
    <m/>
    <n v="2023"/>
    <m/>
    <m/>
    <m/>
  </r>
  <r>
    <s v="WATERMELONS, SEEDLESS"/>
    <x v="16"/>
    <m/>
    <s v="CWT"/>
    <s v="RED FLESH MINIATURE"/>
    <x v="103"/>
    <s v="NORTH CAROLINA DISTRICT"/>
    <n v="130000"/>
    <s v="Truck"/>
    <n v="1260"/>
    <m/>
    <n v="2023"/>
    <m/>
    <m/>
    <s v="added for 08/21/2023 on 08/22/2023"/>
  </r>
  <r>
    <s v="WATERMELONS, SEEDLESS"/>
    <x v="16"/>
    <m/>
    <s v="CWT"/>
    <s v="RED FLESH MINIATURE"/>
    <x v="104"/>
    <s v="NORTH CAROLINA DISTRICT"/>
    <n v="410000"/>
    <s v="Truck"/>
    <n v="4140"/>
    <m/>
    <n v="2023"/>
    <m/>
    <m/>
    <m/>
  </r>
  <r>
    <s v="WATERMELONS, SEEDLESS"/>
    <x v="16"/>
    <m/>
    <s v="CWT"/>
    <s v="RED FLESH MINIATURE"/>
    <x v="105"/>
    <s v="NORTH CAROLINA DISTRICT"/>
    <n v="370000"/>
    <s v="Truck"/>
    <n v="3720"/>
    <m/>
    <n v="2023"/>
    <m/>
    <m/>
    <m/>
  </r>
  <r>
    <s v="WATERMELONS, SEEDLESS"/>
    <x v="16"/>
    <m/>
    <s v="CWT"/>
    <s v="RED FLESH MINIATURE"/>
    <x v="106"/>
    <s v="NORTH CAROLINA DISTRICT"/>
    <n v="410000"/>
    <s v="Truck"/>
    <n v="4140"/>
    <m/>
    <n v="2023"/>
    <m/>
    <m/>
    <m/>
  </r>
  <r>
    <s v="WATERMELONS, SEEDLESS"/>
    <x v="16"/>
    <m/>
    <s v="CWT"/>
    <s v="RED FLESH MINIATURE"/>
    <x v="107"/>
    <s v="NORTH CAROLINA DISTRICT"/>
    <n v="500000"/>
    <s v="Truck"/>
    <n v="4980"/>
    <m/>
    <n v="2023"/>
    <m/>
    <m/>
    <m/>
  </r>
  <r>
    <s v="WATERMELONS, SEEDLESS"/>
    <x v="16"/>
    <m/>
    <s v="CWT"/>
    <s v="RED FLESH MINIATURE"/>
    <x v="108"/>
    <s v="NORTH CAROLINA DISTRICT"/>
    <n v="350000"/>
    <s v="Truck"/>
    <n v="3520"/>
    <m/>
    <n v="2023"/>
    <m/>
    <m/>
    <m/>
  </r>
  <r>
    <s v="WATERMELONS, SEEDLESS"/>
    <x v="16"/>
    <m/>
    <s v="CWT"/>
    <s v="RED FLESH MINIATURE"/>
    <x v="193"/>
    <s v="NORTH CAROLINA DISTRICT"/>
    <n v="80000"/>
    <s v="Truck"/>
    <n v="840"/>
    <m/>
    <n v="2023"/>
    <m/>
    <m/>
    <m/>
  </r>
  <r>
    <s v="WATERMELONS, SEEDLESS"/>
    <x v="16"/>
    <m/>
    <s v="CWT"/>
    <s v="RED FLESH MINIATURE"/>
    <x v="109"/>
    <s v="NORTH CAROLINA DISTRICT"/>
    <n v="170000"/>
    <s v="Truck"/>
    <n v="1740"/>
    <m/>
    <n v="2023"/>
    <m/>
    <m/>
    <m/>
  </r>
  <r>
    <s v="WATERMELONS, SEEDLESS"/>
    <x v="16"/>
    <m/>
    <s v="CWT"/>
    <s v="RED FLESH MINIATURE"/>
    <x v="110"/>
    <s v="NORTH CAROLINA DISTRICT"/>
    <n v="320000"/>
    <s v="Truck"/>
    <n v="3180"/>
    <m/>
    <n v="2023"/>
    <m/>
    <m/>
    <m/>
  </r>
  <r>
    <s v="WATERMELONS, SEEDLESS"/>
    <x v="16"/>
    <m/>
    <s v="CWT"/>
    <s v="RED FLESH MINIATURE"/>
    <x v="111"/>
    <s v="NORTH CAROLINA DISTRICT"/>
    <n v="320000"/>
    <s v="Truck"/>
    <n v="3240"/>
    <m/>
    <n v="2023"/>
    <m/>
    <m/>
    <m/>
  </r>
  <r>
    <s v="WATERMELONS, SEEDLESS"/>
    <x v="16"/>
    <m/>
    <s v="CWT"/>
    <s v="RED FLESH MINIATURE"/>
    <x v="112"/>
    <s v="NORTH CAROLINA DISTRICT"/>
    <n v="290000"/>
    <s v="Truck"/>
    <n v="2940"/>
    <m/>
    <n v="2023"/>
    <m/>
    <m/>
    <m/>
  </r>
  <r>
    <s v="WATERMELONS, SEEDLESS"/>
    <x v="16"/>
    <m/>
    <s v="CWT"/>
    <s v="RED FLESH MINIATURE"/>
    <x v="113"/>
    <s v="NORTH CAROLINA DISTRICT"/>
    <n v="200000"/>
    <s v="Truck"/>
    <n v="2000"/>
    <m/>
    <n v="2023"/>
    <m/>
    <m/>
    <m/>
  </r>
  <r>
    <s v="WATERMELONS, SEEDLESS"/>
    <x v="16"/>
    <m/>
    <s v="CWT"/>
    <s v="RED FLESH MINIATURE"/>
    <x v="114"/>
    <s v="NORTH CAROLINA DISTRICT"/>
    <n v="160000"/>
    <s v="Truck"/>
    <n v="1600"/>
    <m/>
    <n v="2023"/>
    <m/>
    <m/>
    <m/>
  </r>
  <r>
    <s v="WATERMELONS, SEEDLESS"/>
    <x v="16"/>
    <m/>
    <s v="CWT"/>
    <s v="RED FLESH MINIATURE"/>
    <x v="194"/>
    <s v="NORTH CAROLINA DISTRICT"/>
    <n v="160000"/>
    <s v="Truck"/>
    <n v="1600"/>
    <m/>
    <n v="2023"/>
    <m/>
    <m/>
    <m/>
  </r>
  <r>
    <s v="WATERMELONS, SEEDLESS"/>
    <x v="16"/>
    <m/>
    <s v="CWT"/>
    <s v="RED FLESH MINIATURE"/>
    <x v="115"/>
    <s v="NORTH CAROLINA DISTRICT"/>
    <n v="160000"/>
    <s v="Truck"/>
    <n v="1600"/>
    <m/>
    <n v="2023"/>
    <m/>
    <m/>
    <m/>
  </r>
  <r>
    <s v="WATERMELONS, SEEDLESS"/>
    <x v="16"/>
    <m/>
    <s v="CWT"/>
    <s v="RED FLESH MINIATURE"/>
    <x v="116"/>
    <s v="NORTH CAROLINA DISTRICT"/>
    <n v="100000"/>
    <s v="Truck"/>
    <n v="1025"/>
    <m/>
    <n v="2023"/>
    <m/>
    <m/>
    <m/>
  </r>
  <r>
    <s v="WATERMELONS, SEEDLESS"/>
    <x v="16"/>
    <m/>
    <s v="CWT"/>
    <s v="RED FLESH MINIATURE"/>
    <x v="117"/>
    <s v="NORTH CAROLINA DISTRICT"/>
    <n v="160000"/>
    <s v="Truck"/>
    <n v="1600"/>
    <m/>
    <n v="2023"/>
    <m/>
    <m/>
    <m/>
  </r>
  <r>
    <s v="WATERMELONS, SEEDLESS"/>
    <x v="16"/>
    <m/>
    <s v="CWT"/>
    <s v="RED FLESH MINIATURE"/>
    <x v="118"/>
    <s v="NORTH CAROLINA DISTRICT"/>
    <n v="80000"/>
    <s v="Truck"/>
    <n v="800"/>
    <m/>
    <n v="2023"/>
    <m/>
    <m/>
    <m/>
  </r>
  <r>
    <s v="WATERMELONS, SEEDLESS"/>
    <x v="16"/>
    <m/>
    <s v="CWT"/>
    <s v="RED FLESH MINIATURE"/>
    <x v="119"/>
    <s v="NORTH CAROLINA DISTRICT"/>
    <n v="120000"/>
    <s v="Truck"/>
    <n v="1200"/>
    <m/>
    <n v="2023"/>
    <m/>
    <m/>
    <m/>
  </r>
  <r>
    <s v="WATERMELONS, SEEDLESS"/>
    <x v="16"/>
    <m/>
    <s v="CWT"/>
    <s v="RED FLESH MINIATURE"/>
    <x v="120"/>
    <s v="NORTH CAROLINA DISTRICT"/>
    <n v="80000"/>
    <s v="Truck"/>
    <n v="800"/>
    <m/>
    <n v="2023"/>
    <m/>
    <m/>
    <m/>
  </r>
  <r>
    <s v="WATERMELONS, SEEDLESS"/>
    <x v="16"/>
    <m/>
    <s v="CWT"/>
    <s v="RED FLESH MINIATURE"/>
    <x v="121"/>
    <s v="NORTH CAROLINA DISTRICT"/>
    <n v="40000"/>
    <s v="Truck"/>
    <n v="400"/>
    <m/>
    <n v="2023"/>
    <m/>
    <m/>
    <m/>
  </r>
  <r>
    <s v="WATERMELONS, SEEDLESS"/>
    <x v="16"/>
    <m/>
    <s v="CWT"/>
    <s v="RED FLESH MINIATURE"/>
    <x v="122"/>
    <s v="NORTH CAROLINA DISTRICT"/>
    <n v="80000"/>
    <s v="Truck"/>
    <n v="800"/>
    <m/>
    <n v="2023"/>
    <m/>
    <m/>
    <m/>
  </r>
  <r>
    <s v="WATERMELONS, SEEDLESS"/>
    <x v="16"/>
    <m/>
    <s v="CWT"/>
    <s v="RED FLESH MINIATURE"/>
    <x v="123"/>
    <s v="NORTH CAROLINA DISTRICT"/>
    <n v="80000"/>
    <s v="Truck"/>
    <n v="800"/>
    <m/>
    <n v="2023"/>
    <m/>
    <m/>
    <m/>
  </r>
  <r>
    <s v="WATERMELONS, SEEDLESS"/>
    <x v="16"/>
    <m/>
    <s v="CWT"/>
    <s v="RED FLESH MINIATURE"/>
    <x v="124"/>
    <s v="NORTH CAROLINA DISTRICT"/>
    <n v="80000"/>
    <s v="Truck"/>
    <n v="800"/>
    <m/>
    <n v="2023"/>
    <m/>
    <m/>
    <m/>
  </r>
  <r>
    <s v="WATERMELONS, SEEDLESS"/>
    <x v="16"/>
    <m/>
    <s v="CWT"/>
    <s v="RED FLESH MINIATURE"/>
    <x v="125"/>
    <s v="NORTH CAROLINA DISTRICT"/>
    <n v="120000"/>
    <s v="Truck"/>
    <n v="1200"/>
    <m/>
    <n v="2023"/>
    <m/>
    <m/>
    <m/>
  </r>
  <r>
    <s v="WATERMELONS, SEEDLESS"/>
    <x v="16"/>
    <m/>
    <s v="CWT"/>
    <s v="RED FLESH MINIATURE"/>
    <x v="126"/>
    <s v="NORTH CAROLINA DISTRICT"/>
    <n v="80000"/>
    <s v="Truck"/>
    <n v="800"/>
    <m/>
    <n v="2023"/>
    <m/>
    <m/>
    <m/>
  </r>
  <r>
    <s v="WATERMELONS, SEEDLESS"/>
    <x v="16"/>
    <m/>
    <s v="CWT"/>
    <s v="RED FLESH MINIATURE"/>
    <x v="72"/>
    <s v="NORTH CAROLINA DISTRICT"/>
    <n v="40000"/>
    <s v="Truck"/>
    <n v="400"/>
    <m/>
    <n v="2023"/>
    <m/>
    <m/>
    <m/>
  </r>
  <r>
    <s v="WATERMELONS, SEEDLESS"/>
    <x v="16"/>
    <m/>
    <s v="CWT"/>
    <s v="RED FLESH MINIATURE"/>
    <x v="128"/>
    <s v="NORTH CAROLINA DISTRICT"/>
    <n v="80000"/>
    <s v="Truck"/>
    <n v="800"/>
    <m/>
    <n v="2023"/>
    <m/>
    <m/>
    <m/>
  </r>
  <r>
    <s v="WATERMELONS, SEEDLESS"/>
    <x v="16"/>
    <m/>
    <s v="CWT"/>
    <s v="RED FLESH MINIATURE"/>
    <x v="129"/>
    <s v="NORTH CAROLINA DISTRICT"/>
    <n v="80000"/>
    <s v="Truck"/>
    <n v="800"/>
    <m/>
    <n v="2023"/>
    <m/>
    <m/>
    <m/>
  </r>
  <r>
    <s v="WATERMELONS, SEEDLESS"/>
    <x v="17"/>
    <m/>
    <s v="BINS 24 INCH"/>
    <m/>
    <x v="97"/>
    <s v="OKLAHOMA DISTRICT"/>
    <n v="40000"/>
    <s v="Truck"/>
    <n v="55"/>
    <m/>
    <n v="2023"/>
    <m/>
    <m/>
    <m/>
  </r>
  <r>
    <s v="WATERMELONS, SEEDLESS"/>
    <x v="17"/>
    <m/>
    <s v="BINS 24 INCH"/>
    <m/>
    <x v="98"/>
    <s v="OKLAHOMA DISTRICT"/>
    <n v="120000"/>
    <s v="Truck"/>
    <n v="166"/>
    <m/>
    <n v="2023"/>
    <m/>
    <m/>
    <m/>
  </r>
  <r>
    <s v="WATERMELONS, SEEDLESS"/>
    <x v="17"/>
    <m/>
    <s v="BINS 24 INCH"/>
    <m/>
    <x v="99"/>
    <s v="OKLAHOMA DISTRICT"/>
    <n v="40000"/>
    <s v="Truck"/>
    <n v="55"/>
    <m/>
    <n v="2023"/>
    <m/>
    <m/>
    <m/>
  </r>
  <r>
    <s v="WATERMELONS, SEEDLESS"/>
    <x v="17"/>
    <m/>
    <s v="BINS 24 INCH"/>
    <m/>
    <x v="100"/>
    <s v="OKLAHOMA DISTRICT"/>
    <n v="40000"/>
    <s v="Truck"/>
    <n v="55"/>
    <m/>
    <n v="2023"/>
    <m/>
    <m/>
    <m/>
  </r>
  <r>
    <s v="WATERMELONS, SEEDLESS"/>
    <x v="17"/>
    <m/>
    <s v="BINS 24 INCH"/>
    <m/>
    <x v="101"/>
    <s v="OKLAHOMA DISTRICT"/>
    <n v="120000"/>
    <s v="Truck"/>
    <n v="165"/>
    <m/>
    <n v="2023"/>
    <m/>
    <m/>
    <m/>
  </r>
  <r>
    <s v="WATERMELONS, SEEDLESS"/>
    <x v="17"/>
    <m/>
    <s v="BINS 24 INCH"/>
    <m/>
    <x v="102"/>
    <s v="OKLAHOMA DISTRICT"/>
    <n v="40000"/>
    <s v="Truck"/>
    <n v="55"/>
    <m/>
    <n v="2023"/>
    <m/>
    <m/>
    <m/>
  </r>
  <r>
    <s v="WATERMELONS, SEEDLESS"/>
    <x v="17"/>
    <m/>
    <s v="BINS 24 INCH"/>
    <m/>
    <x v="104"/>
    <s v="OKLAHOMA DISTRICT"/>
    <n v="280000"/>
    <s v="Truck"/>
    <n v="386"/>
    <m/>
    <n v="2023"/>
    <m/>
    <m/>
    <m/>
  </r>
  <r>
    <s v="WATERMELONS, SEEDLESS"/>
    <x v="17"/>
    <m/>
    <s v="BINS 24 INCH"/>
    <m/>
    <x v="105"/>
    <s v="OKLAHOMA DISTRICT"/>
    <n v="120000"/>
    <s v="Truck"/>
    <n v="165"/>
    <m/>
    <n v="2023"/>
    <m/>
    <m/>
    <m/>
  </r>
  <r>
    <s v="WATERMELONS, SEEDLESS"/>
    <x v="17"/>
    <m/>
    <s v="BINS 24 INCH"/>
    <m/>
    <x v="106"/>
    <s v="OKLAHOMA DISTRICT"/>
    <n v="160000"/>
    <s v="Truck"/>
    <n v="221"/>
    <m/>
    <n v="2023"/>
    <m/>
    <m/>
    <m/>
  </r>
  <r>
    <s v="WATERMELONS, SEEDLESS"/>
    <x v="17"/>
    <m/>
    <s v="BINS 24 INCH"/>
    <m/>
    <x v="107"/>
    <s v="OKLAHOMA DISTRICT"/>
    <n v="120000"/>
    <s v="Truck"/>
    <n v="165"/>
    <m/>
    <n v="2023"/>
    <m/>
    <m/>
    <m/>
  </r>
  <r>
    <s v="WATERMELONS, SEEDLESS"/>
    <x v="17"/>
    <m/>
    <s v="BINS 24 INCH"/>
    <m/>
    <x v="108"/>
    <s v="OKLAHOMA DISTRICT"/>
    <n v="160000"/>
    <s v="Truck"/>
    <n v="221"/>
    <m/>
    <n v="2023"/>
    <m/>
    <m/>
    <m/>
  </r>
  <r>
    <s v="WATERMELONS, SEEDLESS"/>
    <x v="17"/>
    <m/>
    <s v="BINS 24 INCH"/>
    <m/>
    <x v="109"/>
    <s v="OKLAHOMA DISTRICT"/>
    <n v="120000"/>
    <s v="Truck"/>
    <n v="165"/>
    <m/>
    <n v="2023"/>
    <m/>
    <m/>
    <m/>
  </r>
  <r>
    <s v="WATERMELONS, SEEDLESS"/>
    <x v="17"/>
    <m/>
    <s v="BINS 24 INCH"/>
    <m/>
    <x v="110"/>
    <s v="OKLAHOMA DISTRICT"/>
    <n v="120000"/>
    <s v="Truck"/>
    <n v="165"/>
    <m/>
    <n v="2023"/>
    <m/>
    <m/>
    <m/>
  </r>
  <r>
    <s v="WATERMELONS, SEEDLESS"/>
    <x v="17"/>
    <m/>
    <s v="BINS 24 INCH"/>
    <m/>
    <x v="111"/>
    <s v="OKLAHOMA DISTRICT"/>
    <n v="80000"/>
    <s v="Truck"/>
    <n v="110"/>
    <m/>
    <n v="2023"/>
    <m/>
    <m/>
    <m/>
  </r>
  <r>
    <s v="WATERMELONS, SEEDLESS"/>
    <x v="17"/>
    <m/>
    <s v="BINS 24 INCH"/>
    <m/>
    <x v="112"/>
    <s v="OKLAHOMA DISTRICT"/>
    <n v="80000"/>
    <s v="Truck"/>
    <n v="110"/>
    <m/>
    <n v="2023"/>
    <m/>
    <m/>
    <m/>
  </r>
  <r>
    <s v="WATERMELONS, SEEDLESS"/>
    <x v="17"/>
    <m/>
    <s v="BINS 24 INCH"/>
    <m/>
    <x v="113"/>
    <s v="OKLAHOMA DISTRICT"/>
    <n v="120000"/>
    <s v="Truck"/>
    <n v="165"/>
    <m/>
    <n v="2023"/>
    <m/>
    <m/>
    <m/>
  </r>
  <r>
    <s v="WATERMELONS, SEEDLESS"/>
    <x v="17"/>
    <m/>
    <s v="BINS 24 INCH"/>
    <m/>
    <x v="115"/>
    <s v="OKLAHOMA DISTRICT"/>
    <n v="120000"/>
    <s v="Truck"/>
    <n v="165"/>
    <m/>
    <n v="2023"/>
    <m/>
    <m/>
    <m/>
  </r>
  <r>
    <s v="WATERMELONS, SEEDLESS"/>
    <x v="17"/>
    <m/>
    <s v="BINS 24 INCH"/>
    <m/>
    <x v="116"/>
    <s v="OKLAHOMA DISTRICT"/>
    <n v="40000"/>
    <s v="Truck"/>
    <n v="55"/>
    <m/>
    <n v="2023"/>
    <m/>
    <m/>
    <m/>
  </r>
  <r>
    <s v="WATERMELONS, SEEDLESS"/>
    <x v="17"/>
    <m/>
    <s v="BINS 24 INCH"/>
    <m/>
    <x v="117"/>
    <s v="OKLAHOMA DISTRICT"/>
    <n v="40000"/>
    <s v="Truck"/>
    <n v="55"/>
    <m/>
    <n v="2023"/>
    <m/>
    <m/>
    <m/>
  </r>
  <r>
    <s v="WATERMELONS, SEEDLESS"/>
    <x v="17"/>
    <m/>
    <s v="BINS 24 INCH"/>
    <m/>
    <x v="118"/>
    <s v="OKLAHOMA DISTRICT"/>
    <n v="40000"/>
    <s v="Truck"/>
    <n v="55"/>
    <m/>
    <n v="2023"/>
    <m/>
    <m/>
    <m/>
  </r>
  <r>
    <s v="WATERMELONS, SEEDLESS"/>
    <x v="17"/>
    <m/>
    <s v="BINS 24 INCH"/>
    <m/>
    <x v="119"/>
    <s v="OKLAHOMA DISTRICT"/>
    <n v="200000"/>
    <s v="Truck"/>
    <n v="276"/>
    <m/>
    <n v="2023"/>
    <m/>
    <m/>
    <m/>
  </r>
  <r>
    <s v="WATERMELONS, SEEDLESS"/>
    <x v="17"/>
    <m/>
    <s v="BINS 24 INCH"/>
    <m/>
    <x v="120"/>
    <s v="OKLAHOMA DISTRICT"/>
    <n v="80000"/>
    <s v="Truck"/>
    <n v="110"/>
    <m/>
    <n v="2023"/>
    <m/>
    <m/>
    <m/>
  </r>
  <r>
    <s v="WATERMELONS, SEEDLESS"/>
    <x v="17"/>
    <m/>
    <s v="BINS 24 INCH"/>
    <m/>
    <x v="121"/>
    <s v="OKLAHOMA DISTRICT"/>
    <n v="120000"/>
    <s v="Truck"/>
    <n v="165"/>
    <m/>
    <n v="2023"/>
    <m/>
    <m/>
    <m/>
  </r>
  <r>
    <s v="WATERMELONS, SEEDLESS"/>
    <x v="17"/>
    <m/>
    <s v="BINS 24 INCH"/>
    <m/>
    <x v="122"/>
    <s v="OKLAHOMA DISTRICT"/>
    <n v="160000"/>
    <s v="Truck"/>
    <n v="221"/>
    <m/>
    <n v="2023"/>
    <m/>
    <m/>
    <m/>
  </r>
  <r>
    <s v="WATERMELONS, SEEDLESS"/>
    <x v="17"/>
    <m/>
    <s v="BINS 24 INCH"/>
    <m/>
    <x v="123"/>
    <s v="OKLAHOMA DISTRICT"/>
    <n v="80000"/>
    <s v="Truck"/>
    <n v="110"/>
    <m/>
    <n v="2023"/>
    <m/>
    <m/>
    <m/>
  </r>
  <r>
    <s v="WATERMELONS, SEEDLESS"/>
    <x v="17"/>
    <m/>
    <s v="BINS 24 INCH"/>
    <m/>
    <x v="124"/>
    <s v="OKLAHOMA DISTRICT"/>
    <n v="160000"/>
    <s v="Truck"/>
    <n v="221"/>
    <m/>
    <n v="2023"/>
    <m/>
    <m/>
    <m/>
  </r>
  <r>
    <s v="WATERMELONS, SEEDLESS"/>
    <x v="17"/>
    <m/>
    <s v="BINS 24 INCH"/>
    <m/>
    <x v="125"/>
    <s v="OKLAHOMA DISTRICT"/>
    <n v="160000"/>
    <s v="Truck"/>
    <n v="221"/>
    <m/>
    <n v="2023"/>
    <m/>
    <m/>
    <m/>
  </r>
  <r>
    <s v="WATERMELONS, SEEDLESS"/>
    <x v="17"/>
    <m/>
    <s v="BINS 24 INCH"/>
    <m/>
    <x v="126"/>
    <s v="OKLAHOMA DISTRICT"/>
    <n v="120000"/>
    <s v="Truck"/>
    <n v="165"/>
    <m/>
    <n v="2023"/>
    <m/>
    <m/>
    <m/>
  </r>
  <r>
    <s v="WATERMELONS, SEEDLESS"/>
    <x v="17"/>
    <m/>
    <s v="BINS 24 INCH"/>
    <m/>
    <x v="201"/>
    <s v="OKLAHOMA DISTRICT"/>
    <n v="40000"/>
    <s v="Truck"/>
    <n v="55"/>
    <m/>
    <n v="2023"/>
    <m/>
    <m/>
    <m/>
  </r>
  <r>
    <s v="WATERMELONS, SEEDLESS"/>
    <x v="17"/>
    <m/>
    <s v="BINS 24 INCH"/>
    <m/>
    <x v="127"/>
    <s v="OKLAHOMA DISTRICT"/>
    <n v="160000"/>
    <s v="Truck"/>
    <n v="221"/>
    <m/>
    <n v="2023"/>
    <m/>
    <m/>
    <m/>
  </r>
  <r>
    <s v="WATERMELONS, SEEDLESS"/>
    <x v="17"/>
    <m/>
    <s v="BINS 24 INCH"/>
    <m/>
    <x v="72"/>
    <s v="OKLAHOMA DISTRICT"/>
    <n v="120000"/>
    <s v="Truck"/>
    <n v="165"/>
    <m/>
    <n v="2023"/>
    <m/>
    <m/>
    <m/>
  </r>
  <r>
    <s v="WATERMELONS, SEEDLESS"/>
    <x v="17"/>
    <m/>
    <s v="BINS 24 INCH"/>
    <m/>
    <x v="128"/>
    <s v="OKLAHOMA DISTRICT"/>
    <n v="200000"/>
    <s v="Truck"/>
    <n v="276"/>
    <m/>
    <n v="2023"/>
    <m/>
    <m/>
    <m/>
  </r>
  <r>
    <s v="WATERMELONS, SEEDLESS"/>
    <x v="17"/>
    <m/>
    <s v="BINS 24 INCH"/>
    <m/>
    <x v="129"/>
    <s v="OKLAHOMA DISTRICT"/>
    <n v="120000"/>
    <s v="Truck"/>
    <n v="166"/>
    <m/>
    <n v="2023"/>
    <m/>
    <m/>
    <m/>
  </r>
  <r>
    <s v="WATERMELONS"/>
    <x v="18"/>
    <m/>
    <m/>
    <m/>
    <x v="70"/>
    <s v="IMPORTS THROUGH SOUTH FLORIDA/TAMPA"/>
    <n v="30000"/>
    <s v="Boat"/>
    <m/>
    <m/>
    <n v="2022"/>
    <m/>
    <s v="Import"/>
    <m/>
  </r>
  <r>
    <s v="WATERMELONS"/>
    <x v="18"/>
    <m/>
    <m/>
    <m/>
    <x v="161"/>
    <s v="IMPORTS THROUGH PT CANAVERAL (FLORIDA)"/>
    <n v="40000"/>
    <s v="Boat"/>
    <m/>
    <m/>
    <n v="2022"/>
    <m/>
    <s v="Import"/>
    <m/>
  </r>
  <r>
    <s v="WATERMELONS"/>
    <x v="18"/>
    <m/>
    <m/>
    <m/>
    <x v="162"/>
    <s v="IMPORTS THROUGH SOUTH FLORIDA/TAMPA"/>
    <n v="10000"/>
    <s v="Boat"/>
    <m/>
    <m/>
    <n v="2022"/>
    <m/>
    <s v="Import"/>
    <m/>
  </r>
  <r>
    <s v="WATERMELONS"/>
    <x v="18"/>
    <m/>
    <m/>
    <m/>
    <x v="164"/>
    <s v="IMPORTS THROUGH PT CANAVERAL (FLORIDA)"/>
    <n v="270000"/>
    <s v="Boat"/>
    <m/>
    <m/>
    <n v="2022"/>
    <m/>
    <s v="Import"/>
    <m/>
  </r>
  <r>
    <s v="WATERMELONS"/>
    <x v="18"/>
    <m/>
    <m/>
    <m/>
    <x v="168"/>
    <s v="IMPORTS THROUGH PT CANAVERAL (FLORIDA)"/>
    <n v="320000"/>
    <s v="Boat"/>
    <m/>
    <m/>
    <n v="2022"/>
    <m/>
    <s v="Import"/>
    <m/>
  </r>
  <r>
    <s v="WATERMELONS"/>
    <x v="18"/>
    <m/>
    <m/>
    <m/>
    <x v="170"/>
    <s v="IMPORTS THROUGH SOUTH FLORIDA/TAMPA"/>
    <n v="40000"/>
    <s v="Boat"/>
    <m/>
    <m/>
    <n v="2022"/>
    <m/>
    <s v="Import"/>
    <m/>
  </r>
  <r>
    <s v="WATERMELONS"/>
    <x v="18"/>
    <m/>
    <m/>
    <m/>
    <x v="172"/>
    <s v="IMPORTS THROUGH PT CANAVERAL (FLORIDA)"/>
    <n v="260000"/>
    <s v="Boat"/>
    <m/>
    <m/>
    <n v="2022"/>
    <m/>
    <s v="Import"/>
    <m/>
  </r>
  <r>
    <s v="WATERMELONS"/>
    <x v="18"/>
    <m/>
    <m/>
    <m/>
    <x v="174"/>
    <s v="IMPORTS THROUGH SOUTH FLORIDA/TAMPA"/>
    <n v="40000"/>
    <s v="Boat"/>
    <m/>
    <m/>
    <n v="2022"/>
    <m/>
    <s v="Import"/>
    <m/>
  </r>
  <r>
    <s v="WATERMELONS"/>
    <x v="18"/>
    <m/>
    <m/>
    <m/>
    <x v="155"/>
    <s v="IMPORTS THROUGH SOUTH FLORIDA/TAMPA"/>
    <n v="40000"/>
    <s v="Boat"/>
    <m/>
    <m/>
    <n v="2022"/>
    <m/>
    <s v="Import"/>
    <m/>
  </r>
  <r>
    <s v="WATERMELONS"/>
    <x v="18"/>
    <m/>
    <m/>
    <m/>
    <x v="175"/>
    <s v="IMPORTS THROUGH PT CANAVERAL (FLORIDA)"/>
    <n v="40000"/>
    <s v="Boat"/>
    <m/>
    <m/>
    <n v="2022"/>
    <m/>
    <s v="Import"/>
    <m/>
  </r>
  <r>
    <s v="WATERMELONS"/>
    <x v="18"/>
    <m/>
    <m/>
    <m/>
    <x v="176"/>
    <s v="IMPORTS THROUGH SOUTH FLORIDA/TAMPA"/>
    <n v="50000"/>
    <s v="Boat"/>
    <m/>
    <m/>
    <n v="2022"/>
    <m/>
    <s v="Import"/>
    <m/>
  </r>
  <r>
    <s v="WATERMELONS"/>
    <x v="18"/>
    <m/>
    <m/>
    <m/>
    <x v="177"/>
    <s v="IMPORTS THROUGH SOUTH FLORIDA/TAMPA"/>
    <n v="50000"/>
    <s v="Boat"/>
    <m/>
    <m/>
    <n v="2022"/>
    <m/>
    <s v="Import"/>
    <m/>
  </r>
  <r>
    <s v="WATERMELONS"/>
    <x v="18"/>
    <m/>
    <m/>
    <m/>
    <x v="179"/>
    <s v="IMPORTS THROUGH PT CANAVERAL (FLORIDA)"/>
    <n v="60000"/>
    <s v="Boat"/>
    <m/>
    <m/>
    <n v="2022"/>
    <m/>
    <s v="Import"/>
    <m/>
  </r>
  <r>
    <s v="WATERMELONS"/>
    <x v="18"/>
    <m/>
    <m/>
    <m/>
    <x v="180"/>
    <s v="IMPORTS THROUGH SOUTH FLORIDA/TAMPA"/>
    <n v="50000"/>
    <s v="Boat"/>
    <m/>
    <m/>
    <n v="2022"/>
    <m/>
    <s v="Import"/>
    <m/>
  </r>
  <r>
    <s v="WATERMELONS"/>
    <x v="18"/>
    <m/>
    <m/>
    <m/>
    <x v="184"/>
    <s v="IMPORTS THROUGH SOUTH FLORIDA/TAMPA"/>
    <n v="50000"/>
    <s v="Boat"/>
    <m/>
    <m/>
    <n v="2022"/>
    <m/>
    <s v="Import"/>
    <m/>
  </r>
  <r>
    <s v="WATERMELONS, SEEDLESS"/>
    <x v="18"/>
    <m/>
    <m/>
    <m/>
    <x v="69"/>
    <s v="IMPORTS THROUGH SOUTH FLORIDA/TAMPA"/>
    <n v="40000"/>
    <s v="Boat"/>
    <m/>
    <m/>
    <n v="2022"/>
    <m/>
    <s v="Import"/>
    <m/>
  </r>
  <r>
    <s v="WATERMELONS, SEEDLESS"/>
    <x v="18"/>
    <m/>
    <m/>
    <m/>
    <x v="70"/>
    <s v="IMPORTS THROUGH SOUTH FLORIDA/TAMPA"/>
    <n v="40000"/>
    <s v="Boat"/>
    <m/>
    <m/>
    <n v="2022"/>
    <m/>
    <s v="Import"/>
    <m/>
  </r>
  <r>
    <s v="WATERMELONS, SEEDLESS"/>
    <x v="18"/>
    <m/>
    <m/>
    <m/>
    <x v="160"/>
    <s v="IMPORTS THROUGH PT CANAVERAL (FLORIDA)"/>
    <n v="90000"/>
    <s v="Boat"/>
    <m/>
    <m/>
    <n v="2022"/>
    <m/>
    <s v="Import"/>
    <s v="added for 03/16/2023 on 03/17/2023"/>
  </r>
  <r>
    <s v="WATERMELONS, SEEDLESS"/>
    <x v="18"/>
    <m/>
    <m/>
    <m/>
    <x v="161"/>
    <s v="IMPORTS THROUGH PT CANAVERAL (FLORIDA)"/>
    <n v="330000"/>
    <s v="Boat"/>
    <m/>
    <m/>
    <n v="2022"/>
    <m/>
    <s v="Import"/>
    <m/>
  </r>
  <r>
    <s v="WATERMELONS, SEEDLESS"/>
    <x v="18"/>
    <m/>
    <m/>
    <m/>
    <x v="284"/>
    <s v="IMPORTS THROUGH SOUTH FLORIDA/TAMPA"/>
    <n v="130000"/>
    <s v="Boat"/>
    <m/>
    <m/>
    <n v="2022"/>
    <m/>
    <s v="Import"/>
    <m/>
  </r>
  <r>
    <s v="WATERMELONS, SEEDLESS"/>
    <x v="18"/>
    <m/>
    <m/>
    <m/>
    <x v="71"/>
    <s v="IMPORTS THROUGH SOUTH FLORIDA/TAMPA"/>
    <n v="120000"/>
    <s v="Boat"/>
    <m/>
    <m/>
    <n v="2022"/>
    <m/>
    <s v="Import"/>
    <m/>
  </r>
  <r>
    <s v="WATERMELONS, SEEDLESS"/>
    <x v="18"/>
    <m/>
    <m/>
    <m/>
    <x v="163"/>
    <s v="IMPORTS THROUGH PT CANAVERAL (FLORIDA)"/>
    <n v="580000"/>
    <s v="Boat"/>
    <m/>
    <m/>
    <n v="2022"/>
    <m/>
    <s v="Import"/>
    <m/>
  </r>
  <r>
    <s v="WATERMELONS, SEEDLESS"/>
    <x v="18"/>
    <m/>
    <m/>
    <m/>
    <x v="229"/>
    <s v="IMPORTS THROUGH SOUTH FLORIDA/TAMPA"/>
    <n v="360000"/>
    <s v="Boat"/>
    <m/>
    <m/>
    <n v="2022"/>
    <m/>
    <s v="Import"/>
    <m/>
  </r>
  <r>
    <s v="WATERMELONS, SEEDLESS"/>
    <x v="18"/>
    <m/>
    <m/>
    <m/>
    <x v="165"/>
    <s v="IMPORTS THROUGH SOUTH FLORIDA/TAMPA"/>
    <n v="520000"/>
    <s v="Boat"/>
    <m/>
    <m/>
    <n v="2022"/>
    <m/>
    <s v="Import"/>
    <m/>
  </r>
  <r>
    <s v="WATERMELONS, SEEDLESS"/>
    <x v="18"/>
    <m/>
    <m/>
    <m/>
    <x v="167"/>
    <s v="IMPORTS THROUGH PT CANAVERAL (FLORIDA)"/>
    <n v="240000"/>
    <s v="Boat"/>
    <m/>
    <m/>
    <n v="2022"/>
    <m/>
    <s v="Import"/>
    <m/>
  </r>
  <r>
    <s v="WATERMELONS, SEEDLESS"/>
    <x v="18"/>
    <m/>
    <m/>
    <m/>
    <x v="168"/>
    <s v="IMPORTS THROUGH PT CANAVERAL (FLORIDA)"/>
    <n v="200000"/>
    <s v="Boat"/>
    <m/>
    <m/>
    <n v="2022"/>
    <m/>
    <s v="Import"/>
    <m/>
  </r>
  <r>
    <s v="WATERMELONS, SEEDLESS"/>
    <x v="18"/>
    <m/>
    <m/>
    <m/>
    <x v="168"/>
    <s v="IMPORTS THROUGH SOUTH FLORIDA/TAMPA"/>
    <n v="280000"/>
    <s v="Boat"/>
    <m/>
    <m/>
    <n v="2022"/>
    <m/>
    <s v="Import"/>
    <m/>
  </r>
  <r>
    <s v="WATERMELONS, SEEDLESS"/>
    <x v="18"/>
    <m/>
    <m/>
    <m/>
    <x v="230"/>
    <s v="IMPORTS THROUGH SOUTH FLORIDA/TAMPA"/>
    <n v="200000"/>
    <s v="Boat"/>
    <m/>
    <m/>
    <n v="2022"/>
    <m/>
    <s v="Import"/>
    <m/>
  </r>
  <r>
    <s v="WATERMELONS, SEEDLESS"/>
    <x v="18"/>
    <m/>
    <m/>
    <m/>
    <x v="171"/>
    <s v="IMPORTS THROUGH PT CANAVERAL (FLORIDA)"/>
    <n v="200000"/>
    <s v="Boat"/>
    <m/>
    <m/>
    <n v="2022"/>
    <m/>
    <s v="Import"/>
    <m/>
  </r>
  <r>
    <s v="WATERMELONS, SEEDLESS"/>
    <x v="18"/>
    <m/>
    <m/>
    <m/>
    <x v="172"/>
    <s v="IMPORTS THROUGH PT CANAVERAL (FLORIDA)"/>
    <n v="80000"/>
    <s v="Boat"/>
    <m/>
    <m/>
    <n v="2022"/>
    <m/>
    <s v="Import"/>
    <m/>
  </r>
  <r>
    <s v="WATERMELONS, SEEDLESS"/>
    <x v="18"/>
    <m/>
    <m/>
    <m/>
    <x v="231"/>
    <s v="IMPORTS THROUGH SOUTH FLORIDA/TAMPA"/>
    <n v="140000"/>
    <s v="Boat"/>
    <m/>
    <m/>
    <n v="2022"/>
    <m/>
    <s v="Import"/>
    <m/>
  </r>
  <r>
    <s v="WATERMELONS, SEEDLESS"/>
    <x v="18"/>
    <m/>
    <m/>
    <m/>
    <x v="173"/>
    <s v="IMPORTS THROUGH SOUTH FLORIDA/TAMPA"/>
    <n v="80000"/>
    <s v="Boat"/>
    <m/>
    <m/>
    <n v="2022"/>
    <m/>
    <s v="Import"/>
    <m/>
  </r>
  <r>
    <s v="WATERMELONS, SEEDLESS"/>
    <x v="18"/>
    <m/>
    <m/>
    <m/>
    <x v="155"/>
    <s v="IMPORTS THROUGH PT CANAVERAL (FLORIDA)"/>
    <n v="80000"/>
    <s v="Boat"/>
    <m/>
    <m/>
    <n v="2022"/>
    <m/>
    <s v="Import"/>
    <m/>
  </r>
  <r>
    <s v="WATERMELONS, SEEDLESS"/>
    <x v="18"/>
    <m/>
    <m/>
    <m/>
    <x v="175"/>
    <s v="IMPORTS THROUGH PT CANAVERAL (FLORIDA)"/>
    <n v="630000"/>
    <s v="Boat"/>
    <m/>
    <m/>
    <n v="2022"/>
    <m/>
    <s v="Import"/>
    <m/>
  </r>
  <r>
    <s v="WATERMELONS, SEEDLESS"/>
    <x v="18"/>
    <m/>
    <m/>
    <m/>
    <x v="263"/>
    <s v="IMPORTS THROUGH SOUTH FLORIDA/TAMPA"/>
    <n v="40000"/>
    <s v="Boat"/>
    <m/>
    <m/>
    <n v="2022"/>
    <m/>
    <s v="Import"/>
    <s v="added for 04/17/2023 on 04/18/2023"/>
  </r>
  <r>
    <s v="WATERMELONS, SEEDLESS"/>
    <x v="18"/>
    <m/>
    <m/>
    <m/>
    <x v="176"/>
    <s v="IMPORTS THROUGH SOUTH FLORIDA/TAMPA"/>
    <n v="330000"/>
    <s v="Boat"/>
    <m/>
    <m/>
    <n v="2022"/>
    <m/>
    <s v="Import"/>
    <m/>
  </r>
  <r>
    <s v="WATERMELONS, SEEDLESS"/>
    <x v="18"/>
    <m/>
    <m/>
    <m/>
    <x v="178"/>
    <s v="IMPORTS THROUGH PT CANAVERAL (FLORIDA)"/>
    <n v="40000"/>
    <s v="Boat"/>
    <m/>
    <m/>
    <n v="2022"/>
    <m/>
    <s v="Import"/>
    <m/>
  </r>
  <r>
    <s v="WATERMELONS, SEEDLESS"/>
    <x v="18"/>
    <m/>
    <m/>
    <m/>
    <x v="179"/>
    <s v="IMPORTS THROUGH PT CANAVERAL (FLORIDA)"/>
    <n v="290000"/>
    <s v="Boat"/>
    <m/>
    <m/>
    <n v="2022"/>
    <m/>
    <s v="Import"/>
    <m/>
  </r>
  <r>
    <s v="WATERMELONS, SEEDLESS"/>
    <x v="18"/>
    <m/>
    <m/>
    <m/>
    <x v="266"/>
    <s v="IMPORTS THROUGH SOUTH FLORIDA/TAMPA"/>
    <n v="60000"/>
    <s v="Boat"/>
    <m/>
    <m/>
    <n v="2022"/>
    <m/>
    <s v="Import"/>
    <m/>
  </r>
  <r>
    <s v="WATERMELONS, SEEDLESS"/>
    <x v="18"/>
    <m/>
    <m/>
    <m/>
    <x v="182"/>
    <s v="IMPORTS THROUGH PT CANAVERAL (FLORIDA)"/>
    <n v="40000"/>
    <s v="Boat"/>
    <m/>
    <m/>
    <n v="2022"/>
    <s v="Greenhouse"/>
    <s v="Import"/>
    <m/>
  </r>
  <r>
    <s v="WATERMELONS, SEEDLESS"/>
    <x v="18"/>
    <m/>
    <m/>
    <m/>
    <x v="183"/>
    <s v="IMPORTS THROUGH SOUTH FLORIDA/TAMPA"/>
    <n v="90000"/>
    <s v="Boat"/>
    <m/>
    <m/>
    <n v="2022"/>
    <m/>
    <s v="Import"/>
    <m/>
  </r>
  <r>
    <s v="WATERMELONS, SEEDLESS"/>
    <x v="18"/>
    <m/>
    <m/>
    <m/>
    <x v="270"/>
    <s v="IMPORTS THROUGH SOUTH FLORIDA/TAMPA"/>
    <n v="40000"/>
    <s v="Boat"/>
    <m/>
    <m/>
    <n v="2022"/>
    <m/>
    <s v="Import"/>
    <m/>
  </r>
  <r>
    <s v="WATERMELONS, SEEDLESS"/>
    <x v="18"/>
    <m/>
    <m/>
    <m/>
    <x v="184"/>
    <s v="IMPORTS THROUGH PT CANAVERAL (FLORIDA)"/>
    <n v="50000"/>
    <s v="Boat"/>
    <m/>
    <m/>
    <n v="2022"/>
    <m/>
    <s v="Import"/>
    <m/>
  </r>
  <r>
    <s v="WATERMELONS, SEEDLESS"/>
    <x v="18"/>
    <m/>
    <m/>
    <m/>
    <x v="186"/>
    <s v="IMPORTS THROUGH SOUTH FLORIDA/TAMPA"/>
    <n v="10000"/>
    <s v="Boat"/>
    <m/>
    <m/>
    <n v="2022"/>
    <m/>
    <s v="Import"/>
    <m/>
  </r>
  <r>
    <s v="WATERMELONS, SEEDED"/>
    <x v="19"/>
    <m/>
    <s v="CWT"/>
    <s v="RED FLESH"/>
    <x v="23"/>
    <s v="SOUTH CAROLINA DISTRICT"/>
    <n v="40000"/>
    <s v="Truck"/>
    <n v="400"/>
    <m/>
    <n v="2023"/>
    <m/>
    <m/>
    <m/>
  </r>
  <r>
    <s v="WATERMELONS, SEEDED"/>
    <x v="19"/>
    <m/>
    <s v="CWT"/>
    <s v="RED FLESH"/>
    <x v="30"/>
    <s v="SOUTH CAROLINA DISTRICT"/>
    <n v="80000"/>
    <s v="Truck"/>
    <n v="800"/>
    <m/>
    <n v="2023"/>
    <m/>
    <m/>
    <m/>
  </r>
  <r>
    <s v="WATERMELONS, SEEDED"/>
    <x v="19"/>
    <m/>
    <s v="CWT"/>
    <s v="RED FLESH"/>
    <x v="36"/>
    <s v="SOUTH CAROLINA DISTRICT"/>
    <n v="120000"/>
    <s v="Truck"/>
    <n v="1200"/>
    <m/>
    <n v="2023"/>
    <m/>
    <m/>
    <m/>
  </r>
  <r>
    <s v="WATERMELONS, SEEDED"/>
    <x v="19"/>
    <m/>
    <s v="CWT"/>
    <s v="RED FLESH"/>
    <x v="37"/>
    <s v="SOUTH CAROLINA DISTRICT"/>
    <n v="60000"/>
    <s v="Truck"/>
    <n v="600"/>
    <m/>
    <n v="2023"/>
    <m/>
    <m/>
    <m/>
  </r>
  <r>
    <s v="WATERMELONS, SEEDED"/>
    <x v="19"/>
    <m/>
    <s v="CWT"/>
    <s v="RED FLESH"/>
    <x v="38"/>
    <s v="SOUTH CAROLINA DISTRICT"/>
    <n v="80000"/>
    <s v="Truck"/>
    <n v="800"/>
    <m/>
    <n v="2023"/>
    <m/>
    <m/>
    <m/>
  </r>
  <r>
    <s v="WATERMELONS, SEEDED"/>
    <x v="19"/>
    <m/>
    <s v="CWT"/>
    <s v="RED FLESH"/>
    <x v="57"/>
    <s v="SOUTH CAROLINA DISTRICT"/>
    <n v="40000"/>
    <s v="Truck"/>
    <n v="400"/>
    <m/>
    <n v="2023"/>
    <m/>
    <m/>
    <m/>
  </r>
  <r>
    <s v="WATERMELONS, SEEDED"/>
    <x v="19"/>
    <m/>
    <s v="CWT"/>
    <s v="RED FLESH"/>
    <x v="39"/>
    <s v="SOUTH CAROLINA DISTRICT"/>
    <n v="80000"/>
    <s v="Truck"/>
    <n v="800"/>
    <m/>
    <n v="2023"/>
    <m/>
    <m/>
    <m/>
  </r>
  <r>
    <s v="WATERMELONS, SEEDED"/>
    <x v="19"/>
    <m/>
    <s v="CWT"/>
    <s v="RED FLESH"/>
    <x v="40"/>
    <s v="SOUTH CAROLINA DISTRICT"/>
    <n v="40000"/>
    <s v="Truck"/>
    <n v="400"/>
    <m/>
    <n v="2023"/>
    <m/>
    <m/>
    <m/>
  </r>
  <r>
    <s v="WATERMELONS, SEEDED"/>
    <x v="19"/>
    <m/>
    <s v="CWT"/>
    <s v="RED FLESH"/>
    <x v="41"/>
    <s v="SOUTH CAROLINA DISTRICT"/>
    <n v="80000"/>
    <s v="Truck"/>
    <n v="800"/>
    <m/>
    <n v="2023"/>
    <m/>
    <m/>
    <m/>
  </r>
  <r>
    <s v="WATERMELONS, SEEDED"/>
    <x v="19"/>
    <m/>
    <s v="CWT"/>
    <s v="RED FLESH"/>
    <x v="42"/>
    <s v="SOUTH CAROLINA DISTRICT"/>
    <n v="80000"/>
    <s v="Truck"/>
    <n v="800"/>
    <m/>
    <n v="2023"/>
    <m/>
    <m/>
    <m/>
  </r>
  <r>
    <s v="WATERMELONS, SEEDED"/>
    <x v="19"/>
    <m/>
    <s v="CWT"/>
    <s v="RED FLESH"/>
    <x v="50"/>
    <s v="SOUTH CAROLINA DISTRICT"/>
    <n v="40000"/>
    <s v="Truck"/>
    <n v="400"/>
    <m/>
    <n v="2023"/>
    <m/>
    <m/>
    <m/>
  </r>
  <r>
    <s v="WATERMELONS, SEEDLESS"/>
    <x v="19"/>
    <m/>
    <s v="CWT"/>
    <s v="RED FLESH"/>
    <x v="10"/>
    <s v="SOUTH CAROLINA DISTRICT"/>
    <n v="40000"/>
    <s v="Truck"/>
    <n v="400"/>
    <m/>
    <n v="2023"/>
    <m/>
    <m/>
    <m/>
  </r>
  <r>
    <s v="WATERMELONS, SEEDLESS"/>
    <x v="19"/>
    <m/>
    <s v="CWT"/>
    <s v="RED FLESH"/>
    <x v="11"/>
    <s v="SOUTH CAROLINA DISTRICT"/>
    <n v="200000"/>
    <s v="Truck"/>
    <n v="2000"/>
    <m/>
    <n v="2023"/>
    <m/>
    <m/>
    <m/>
  </r>
  <r>
    <s v="WATERMELONS, SEEDLESS"/>
    <x v="19"/>
    <m/>
    <s v="CWT"/>
    <s v="RED FLESH"/>
    <x v="12"/>
    <s v="SOUTH CAROLINA DISTRICT"/>
    <n v="160000"/>
    <s v="Truck"/>
    <n v="1600"/>
    <m/>
    <n v="2023"/>
    <m/>
    <m/>
    <m/>
  </r>
  <r>
    <s v="WATERMELONS, SEEDLESS"/>
    <x v="19"/>
    <m/>
    <s v="CWT"/>
    <s v="RED FLESH"/>
    <x v="13"/>
    <s v="SOUTH CAROLINA DISTRICT"/>
    <n v="200000"/>
    <s v="Truck"/>
    <n v="2000"/>
    <m/>
    <n v="2023"/>
    <m/>
    <m/>
    <m/>
  </r>
  <r>
    <s v="WATERMELONS, SEEDLESS"/>
    <x v="19"/>
    <m/>
    <s v="CWT"/>
    <s v="RED FLESH"/>
    <x v="14"/>
    <s v="SOUTH CAROLINA DISTRICT"/>
    <n v="240000"/>
    <s v="Truck"/>
    <n v="2400"/>
    <m/>
    <n v="2023"/>
    <m/>
    <m/>
    <m/>
  </r>
  <r>
    <s v="WATERMELONS, SEEDLESS"/>
    <x v="19"/>
    <m/>
    <s v="CWT"/>
    <s v="RED FLESH"/>
    <x v="55"/>
    <s v="SOUTH CAROLINA DISTRICT"/>
    <n v="120000"/>
    <s v="Truck"/>
    <n v="1200"/>
    <m/>
    <n v="2023"/>
    <m/>
    <m/>
    <m/>
  </r>
  <r>
    <s v="WATERMELONS, SEEDLESS"/>
    <x v="19"/>
    <m/>
    <s v="CWT"/>
    <s v="RED FLESH"/>
    <x v="15"/>
    <s v="SOUTH CAROLINA DISTRICT"/>
    <n v="400000"/>
    <s v="Truck"/>
    <n v="4000"/>
    <m/>
    <n v="2023"/>
    <m/>
    <m/>
    <m/>
  </r>
  <r>
    <s v="WATERMELONS, SEEDLESS"/>
    <x v="19"/>
    <m/>
    <s v="CWT"/>
    <s v="RED FLESH"/>
    <x v="16"/>
    <s v="SOUTH CAROLINA DISTRICT"/>
    <n v="560000"/>
    <s v="Truck"/>
    <n v="5600"/>
    <m/>
    <n v="2023"/>
    <m/>
    <m/>
    <m/>
  </r>
  <r>
    <s v="WATERMELONS, SEEDLESS"/>
    <x v="19"/>
    <m/>
    <s v="CWT"/>
    <s v="RED FLESH"/>
    <x v="17"/>
    <s v="SOUTH CAROLINA DISTRICT"/>
    <n v="480000"/>
    <s v="Truck"/>
    <n v="4800"/>
    <m/>
    <n v="2023"/>
    <m/>
    <m/>
    <m/>
  </r>
  <r>
    <s v="WATERMELONS, SEEDLESS"/>
    <x v="19"/>
    <m/>
    <s v="CWT"/>
    <s v="RED FLESH"/>
    <x v="18"/>
    <s v="SOUTH CAROLINA DISTRICT"/>
    <n v="560000"/>
    <s v="Truck"/>
    <n v="5600"/>
    <m/>
    <n v="2023"/>
    <m/>
    <m/>
    <m/>
  </r>
  <r>
    <s v="WATERMELONS, SEEDLESS"/>
    <x v="19"/>
    <m/>
    <s v="CWT"/>
    <s v="RED FLESH"/>
    <x v="18"/>
    <s v="SOUTH CAROLINA DISTRICT"/>
    <n v="80000"/>
    <s v="Truck"/>
    <n v="800"/>
    <m/>
    <n v="2023"/>
    <m/>
    <m/>
    <s v="added for 06/15/2023 on 06/16/2023"/>
  </r>
  <r>
    <s v="WATERMELONS, SEEDLESS"/>
    <x v="19"/>
    <m/>
    <s v="CWT"/>
    <s v="RED FLESH"/>
    <x v="19"/>
    <s v="SOUTH CAROLINA DISTRICT"/>
    <n v="720000"/>
    <s v="Truck"/>
    <n v="7200"/>
    <m/>
    <n v="2023"/>
    <m/>
    <m/>
    <m/>
  </r>
  <r>
    <s v="WATERMELONS, SEEDLESS"/>
    <x v="19"/>
    <m/>
    <s v="CWT"/>
    <s v="RED FLESH"/>
    <x v="20"/>
    <s v="SOUTH CAROLINA DISTRICT"/>
    <n v="660000"/>
    <s v="Truck"/>
    <n v="6600"/>
    <m/>
    <n v="2023"/>
    <m/>
    <m/>
    <m/>
  </r>
  <r>
    <s v="WATERMELONS, SEEDLESS"/>
    <x v="19"/>
    <m/>
    <s v="CWT"/>
    <s v="RED FLESH"/>
    <x v="20"/>
    <s v="SOUTH CAROLINA DISTRICT"/>
    <n v="200000"/>
    <s v="Truck"/>
    <n v="2000"/>
    <m/>
    <n v="2023"/>
    <m/>
    <m/>
    <s v="added for 06/17/2023 on 06/21/2023"/>
  </r>
  <r>
    <s v="WATERMELONS, SEEDLESS"/>
    <x v="19"/>
    <m/>
    <s v="CWT"/>
    <s v="RED FLESH"/>
    <x v="153"/>
    <s v="SOUTH CAROLINA DISTRICT"/>
    <n v="720000"/>
    <s v="Truck"/>
    <n v="7200"/>
    <m/>
    <n v="2023"/>
    <m/>
    <m/>
    <m/>
  </r>
  <r>
    <s v="WATERMELONS, SEEDLESS"/>
    <x v="19"/>
    <m/>
    <s v="CWT"/>
    <s v="RED FLESH"/>
    <x v="153"/>
    <s v="SOUTH CAROLINA DISTRICT"/>
    <n v="160000"/>
    <s v="Truck"/>
    <n v="1600"/>
    <m/>
    <n v="2023"/>
    <m/>
    <m/>
    <s v="added for 06/18/2023 on 06/21/2023"/>
  </r>
  <r>
    <s v="WATERMELONS, SEEDLESS"/>
    <x v="19"/>
    <m/>
    <s v="CWT"/>
    <s v="RED FLESH"/>
    <x v="21"/>
    <s v="SOUTH CAROLINA DISTRICT"/>
    <n v="800000"/>
    <s v="Truck"/>
    <n v="8000"/>
    <m/>
    <n v="2023"/>
    <m/>
    <m/>
    <m/>
  </r>
  <r>
    <s v="WATERMELONS, SEEDLESS"/>
    <x v="19"/>
    <m/>
    <s v="CWT"/>
    <s v="RED FLESH"/>
    <x v="21"/>
    <s v="SOUTH CAROLINA DISTRICT"/>
    <n v="280000"/>
    <s v="Truck"/>
    <n v="2800"/>
    <m/>
    <n v="2023"/>
    <m/>
    <m/>
    <s v="added for 06/19/2023 on 06/21/2023"/>
  </r>
  <r>
    <s v="WATERMELONS, SEEDLESS"/>
    <x v="19"/>
    <m/>
    <s v="CWT"/>
    <s v="RED FLESH"/>
    <x v="22"/>
    <s v="SOUTH CAROLINA DISTRICT"/>
    <n v="640000"/>
    <s v="Truck"/>
    <n v="6400"/>
    <m/>
    <n v="2023"/>
    <m/>
    <m/>
    <m/>
  </r>
  <r>
    <s v="WATERMELONS, SEEDLESS"/>
    <x v="19"/>
    <m/>
    <s v="CWT"/>
    <s v="RED FLESH"/>
    <x v="22"/>
    <s v="SOUTH CAROLINA DISTRICT"/>
    <n v="360000"/>
    <s v="Truck"/>
    <n v="3600"/>
    <m/>
    <n v="2023"/>
    <m/>
    <m/>
    <s v="added for 06/20/2023 on 06/21/2023"/>
  </r>
  <r>
    <s v="WATERMELONS, SEEDLESS"/>
    <x v="19"/>
    <m/>
    <s v="CWT"/>
    <s v="RED FLESH"/>
    <x v="23"/>
    <s v="SOUTH CAROLINA DISTRICT"/>
    <n v="880000"/>
    <s v="Truck"/>
    <n v="8800"/>
    <m/>
    <n v="2023"/>
    <m/>
    <m/>
    <m/>
  </r>
  <r>
    <s v="WATERMELONS, SEEDLESS"/>
    <x v="19"/>
    <m/>
    <s v="CWT"/>
    <s v="RED FLESH"/>
    <x v="24"/>
    <s v="SOUTH CAROLINA DISTRICT"/>
    <n v="1840000"/>
    <s v="Truck"/>
    <n v="18400"/>
    <m/>
    <n v="2023"/>
    <m/>
    <m/>
    <m/>
  </r>
  <r>
    <s v="WATERMELONS, SEEDLESS"/>
    <x v="19"/>
    <m/>
    <s v="CWT"/>
    <s v="RED FLESH"/>
    <x v="25"/>
    <s v="SOUTH CAROLINA DISTRICT"/>
    <n v="2240000"/>
    <s v="Truck"/>
    <n v="22400"/>
    <m/>
    <n v="2023"/>
    <m/>
    <m/>
    <m/>
  </r>
  <r>
    <s v="WATERMELONS, SEEDLESS"/>
    <x v="19"/>
    <m/>
    <s v="CWT"/>
    <s v="RED FLESH"/>
    <x v="26"/>
    <s v="SOUTH CAROLINA DISTRICT"/>
    <n v="2440000"/>
    <s v="Truck"/>
    <n v="24400"/>
    <m/>
    <n v="2023"/>
    <m/>
    <m/>
    <m/>
  </r>
  <r>
    <s v="WATERMELONS, SEEDLESS"/>
    <x v="19"/>
    <m/>
    <s v="CWT"/>
    <s v="RED FLESH"/>
    <x v="27"/>
    <s v="SOUTH CAROLINA DISTRICT"/>
    <n v="1800000"/>
    <s v="Truck"/>
    <n v="18000"/>
    <m/>
    <n v="2023"/>
    <m/>
    <m/>
    <m/>
  </r>
  <r>
    <s v="WATERMELONS, SEEDLESS"/>
    <x v="19"/>
    <m/>
    <s v="CWT"/>
    <s v="RED FLESH"/>
    <x v="28"/>
    <s v="SOUTH CAROLINA DISTRICT"/>
    <n v="2600000"/>
    <s v="Truck"/>
    <n v="26000"/>
    <m/>
    <n v="2023"/>
    <m/>
    <m/>
    <m/>
  </r>
  <r>
    <s v="WATERMELONS, SEEDLESS"/>
    <x v="19"/>
    <m/>
    <s v="CWT"/>
    <s v="RED FLESH"/>
    <x v="29"/>
    <s v="SOUTH CAROLINA DISTRICT"/>
    <n v="2800000"/>
    <s v="Truck"/>
    <n v="28000"/>
    <m/>
    <n v="2023"/>
    <m/>
    <m/>
    <m/>
  </r>
  <r>
    <s v="WATERMELONS, SEEDLESS"/>
    <x v="19"/>
    <m/>
    <s v="CWT"/>
    <s v="RED FLESH"/>
    <x v="30"/>
    <s v="SOUTH CAROLINA DISTRICT"/>
    <n v="3400000"/>
    <s v="Truck"/>
    <n v="34000"/>
    <m/>
    <n v="2023"/>
    <m/>
    <m/>
    <m/>
  </r>
  <r>
    <s v="WATERMELONS, SEEDLESS"/>
    <x v="19"/>
    <m/>
    <s v="CWT"/>
    <s v="RED FLESH"/>
    <x v="31"/>
    <s v="SOUTH CAROLINA DISTRICT"/>
    <n v="2300000"/>
    <s v="Truck"/>
    <n v="23000"/>
    <m/>
    <n v="2023"/>
    <m/>
    <m/>
    <m/>
  </r>
  <r>
    <s v="WATERMELONS, SEEDLESS"/>
    <x v="19"/>
    <m/>
    <s v="CWT"/>
    <s v="RED FLESH"/>
    <x v="32"/>
    <s v="SOUTH CAROLINA DISTRICT"/>
    <n v="2360000"/>
    <s v="Truck"/>
    <n v="23600"/>
    <m/>
    <n v="2023"/>
    <m/>
    <m/>
    <m/>
  </r>
  <r>
    <s v="WATERMELONS, SEEDLESS"/>
    <x v="19"/>
    <m/>
    <s v="CWT"/>
    <s v="RED FLESH"/>
    <x v="33"/>
    <s v="SOUTH CAROLINA DISTRICT"/>
    <n v="2280000"/>
    <s v="Truck"/>
    <n v="22800"/>
    <m/>
    <n v="2023"/>
    <m/>
    <m/>
    <m/>
  </r>
  <r>
    <s v="WATERMELONS, SEEDLESS"/>
    <x v="19"/>
    <m/>
    <s v="CWT"/>
    <s v="RED FLESH"/>
    <x v="58"/>
    <s v="SOUTH CAROLINA DISTRICT"/>
    <n v="2240000"/>
    <s v="Truck"/>
    <n v="22400"/>
    <m/>
    <n v="2023"/>
    <m/>
    <m/>
    <m/>
  </r>
  <r>
    <s v="WATERMELONS, SEEDLESS"/>
    <x v="19"/>
    <m/>
    <s v="CWT"/>
    <s v="RED FLESH"/>
    <x v="34"/>
    <s v="SOUTH CAROLINA DISTRICT"/>
    <n v="2120000"/>
    <s v="Truck"/>
    <n v="21200"/>
    <m/>
    <n v="2023"/>
    <m/>
    <m/>
    <m/>
  </r>
  <r>
    <s v="WATERMELONS, SEEDLESS"/>
    <x v="19"/>
    <m/>
    <s v="CWT"/>
    <s v="RED FLESH"/>
    <x v="56"/>
    <s v="SOUTH CAROLINA DISTRICT"/>
    <n v="960000"/>
    <s v="Truck"/>
    <n v="9600"/>
    <m/>
    <n v="2023"/>
    <m/>
    <m/>
    <m/>
  </r>
  <r>
    <s v="WATERMELONS, SEEDLESS"/>
    <x v="19"/>
    <m/>
    <s v="CWT"/>
    <s v="RED FLESH"/>
    <x v="35"/>
    <s v="SOUTH CAROLINA DISTRICT"/>
    <n v="2720000"/>
    <s v="Truck"/>
    <n v="27200"/>
    <m/>
    <n v="2023"/>
    <m/>
    <m/>
    <m/>
  </r>
  <r>
    <s v="WATERMELONS, SEEDLESS"/>
    <x v="19"/>
    <m/>
    <s v="CWT"/>
    <s v="RED FLESH"/>
    <x v="36"/>
    <s v="SOUTH CAROLINA DISTRICT"/>
    <n v="2400000"/>
    <s v="Truck"/>
    <n v="24000"/>
    <m/>
    <n v="2023"/>
    <m/>
    <m/>
    <m/>
  </r>
  <r>
    <s v="WATERMELONS, SEEDLESS"/>
    <x v="19"/>
    <m/>
    <s v="CWT"/>
    <s v="RED FLESH"/>
    <x v="37"/>
    <s v="SOUTH CAROLINA DISTRICT"/>
    <n v="2280000"/>
    <s v="Truck"/>
    <n v="22800"/>
    <m/>
    <n v="2023"/>
    <m/>
    <m/>
    <m/>
  </r>
  <r>
    <s v="WATERMELONS, SEEDLESS"/>
    <x v="19"/>
    <m/>
    <s v="CWT"/>
    <s v="RED FLESH"/>
    <x v="38"/>
    <s v="SOUTH CAROLINA DISTRICT"/>
    <n v="2220000"/>
    <s v="Truck"/>
    <n v="22200"/>
    <m/>
    <n v="2023"/>
    <m/>
    <m/>
    <m/>
  </r>
  <r>
    <s v="WATERMELONS, SEEDLESS"/>
    <x v="19"/>
    <m/>
    <s v="CWT"/>
    <s v="RED FLESH"/>
    <x v="57"/>
    <s v="SOUTH CAROLINA DISTRICT"/>
    <n v="1840000"/>
    <s v="Truck"/>
    <n v="18400"/>
    <m/>
    <n v="2023"/>
    <m/>
    <m/>
    <m/>
  </r>
  <r>
    <s v="WATERMELONS, SEEDLESS"/>
    <x v="19"/>
    <m/>
    <s v="CWT"/>
    <s v="RED FLESH"/>
    <x v="39"/>
    <s v="SOUTH CAROLINA DISTRICT"/>
    <n v="2320000"/>
    <s v="Truck"/>
    <n v="23200"/>
    <m/>
    <n v="2023"/>
    <m/>
    <m/>
    <m/>
  </r>
  <r>
    <s v="WATERMELONS, SEEDLESS"/>
    <x v="19"/>
    <m/>
    <s v="CWT"/>
    <s v="RED FLESH"/>
    <x v="40"/>
    <s v="SOUTH CAROLINA DISTRICT"/>
    <n v="2920000"/>
    <s v="Truck"/>
    <n v="29200"/>
    <m/>
    <n v="2023"/>
    <m/>
    <m/>
    <m/>
  </r>
  <r>
    <s v="WATERMELONS, SEEDLESS"/>
    <x v="19"/>
    <m/>
    <s v="CWT"/>
    <s v="RED FLESH"/>
    <x v="41"/>
    <s v="SOUTH CAROLINA DISTRICT"/>
    <n v="2760000"/>
    <s v="Truck"/>
    <n v="27600"/>
    <m/>
    <n v="2023"/>
    <m/>
    <m/>
    <m/>
  </r>
  <r>
    <s v="WATERMELONS, SEEDLESS"/>
    <x v="19"/>
    <m/>
    <s v="CWT"/>
    <s v="RED FLESH"/>
    <x v="42"/>
    <s v="SOUTH CAROLINA DISTRICT"/>
    <n v="2680000"/>
    <s v="Truck"/>
    <n v="26800"/>
    <m/>
    <n v="2023"/>
    <m/>
    <m/>
    <m/>
  </r>
  <r>
    <s v="WATERMELONS, SEEDLESS"/>
    <x v="19"/>
    <m/>
    <s v="CWT"/>
    <s v="RED FLESH"/>
    <x v="43"/>
    <s v="SOUTH CAROLINA DISTRICT"/>
    <n v="1840000"/>
    <s v="Truck"/>
    <n v="18400"/>
    <m/>
    <n v="2023"/>
    <m/>
    <m/>
    <m/>
  </r>
  <r>
    <s v="WATERMELONS, SEEDLESS"/>
    <x v="19"/>
    <m/>
    <s v="CWT"/>
    <s v="RED FLESH"/>
    <x v="44"/>
    <s v="SOUTH CAROLINA DISTRICT"/>
    <n v="1560000"/>
    <s v="Truck"/>
    <n v="15600"/>
    <m/>
    <n v="2023"/>
    <m/>
    <m/>
    <m/>
  </r>
  <r>
    <s v="WATERMELONS, SEEDLESS"/>
    <x v="19"/>
    <m/>
    <s v="CWT"/>
    <s v="RED FLESH"/>
    <x v="287"/>
    <s v="SOUTH CAROLINA DISTRICT"/>
    <n v="1160000"/>
    <s v="Truck"/>
    <n v="11600"/>
    <m/>
    <n v="2023"/>
    <m/>
    <m/>
    <m/>
  </r>
  <r>
    <s v="WATERMELONS, SEEDLESS"/>
    <x v="19"/>
    <m/>
    <s v="CWT"/>
    <s v="RED FLESH"/>
    <x v="45"/>
    <s v="SOUTH CAROLINA DISTRICT"/>
    <n v="1080000"/>
    <s v="Truck"/>
    <n v="10800"/>
    <m/>
    <n v="2023"/>
    <m/>
    <m/>
    <m/>
  </r>
  <r>
    <s v="WATERMELONS, SEEDLESS"/>
    <x v="19"/>
    <m/>
    <s v="CWT"/>
    <s v="RED FLESH"/>
    <x v="46"/>
    <s v="SOUTH CAROLINA DISTRICT"/>
    <n v="800000"/>
    <s v="Truck"/>
    <n v="8000"/>
    <m/>
    <n v="2023"/>
    <m/>
    <m/>
    <m/>
  </r>
  <r>
    <s v="WATERMELONS, SEEDLESS"/>
    <x v="19"/>
    <m/>
    <s v="CWT"/>
    <s v="RED FLESH"/>
    <x v="47"/>
    <s v="SOUTH CAROLINA DISTRICT"/>
    <n v="1000000"/>
    <s v="Truck"/>
    <n v="10000"/>
    <m/>
    <n v="2023"/>
    <m/>
    <m/>
    <m/>
  </r>
  <r>
    <s v="WATERMELONS, SEEDLESS"/>
    <x v="19"/>
    <m/>
    <s v="CWT"/>
    <s v="RED FLESH"/>
    <x v="48"/>
    <s v="SOUTH CAROLINA DISTRICT"/>
    <n v="1000000"/>
    <s v="Truck"/>
    <n v="10000"/>
    <m/>
    <n v="2023"/>
    <m/>
    <m/>
    <m/>
  </r>
  <r>
    <s v="WATERMELONS, SEEDLESS"/>
    <x v="19"/>
    <m/>
    <s v="CWT"/>
    <s v="RED FLESH"/>
    <x v="49"/>
    <s v="SOUTH CAROLINA DISTRICT"/>
    <n v="920000"/>
    <s v="Truck"/>
    <n v="9200"/>
    <m/>
    <n v="2023"/>
    <m/>
    <m/>
    <m/>
  </r>
  <r>
    <s v="WATERMELONS, SEEDLESS"/>
    <x v="19"/>
    <m/>
    <s v="CWT"/>
    <s v="RED FLESH"/>
    <x v="50"/>
    <s v="SOUTH CAROLINA DISTRICT"/>
    <n v="440000"/>
    <s v="Truck"/>
    <n v="4400"/>
    <m/>
    <n v="2023"/>
    <m/>
    <m/>
    <m/>
  </r>
  <r>
    <s v="WATERMELONS, SEEDLESS"/>
    <x v="19"/>
    <m/>
    <s v="CWT"/>
    <s v="RED FLESH"/>
    <x v="196"/>
    <s v="SOUTH CAROLINA DISTRICT"/>
    <n v="280000"/>
    <s v="Truck"/>
    <n v="2800"/>
    <m/>
    <n v="2023"/>
    <m/>
    <m/>
    <m/>
  </r>
  <r>
    <s v="WATERMELONS, SEEDLESS"/>
    <x v="19"/>
    <m/>
    <s v="CWT"/>
    <s v="RED FLESH"/>
    <x v="51"/>
    <s v="SOUTH CAROLINA DISTRICT"/>
    <n v="760000"/>
    <s v="Truck"/>
    <n v="7600"/>
    <m/>
    <n v="2023"/>
    <m/>
    <m/>
    <m/>
  </r>
  <r>
    <s v="WATERMELONS, SEEDLESS"/>
    <x v="19"/>
    <m/>
    <s v="CWT"/>
    <s v="RED FLESH"/>
    <x v="52"/>
    <s v="SOUTH CAROLINA DISTRICT"/>
    <n v="800000"/>
    <s v="Truck"/>
    <n v="8000"/>
    <m/>
    <n v="2023"/>
    <m/>
    <m/>
    <m/>
  </r>
  <r>
    <s v="WATERMELONS, SEEDLESS"/>
    <x v="19"/>
    <m/>
    <s v="CWT"/>
    <s v="RED FLESH"/>
    <x v="53"/>
    <s v="SOUTH CAROLINA DISTRICT"/>
    <n v="880000"/>
    <s v="Truck"/>
    <n v="8800"/>
    <m/>
    <n v="2023"/>
    <m/>
    <m/>
    <m/>
  </r>
  <r>
    <s v="WATERMELONS, SEEDLESS"/>
    <x v="19"/>
    <m/>
    <s v="CWT"/>
    <s v="RED FLESH"/>
    <x v="54"/>
    <s v="SOUTH CAROLINA DISTRICT"/>
    <n v="1000000"/>
    <s v="Truck"/>
    <n v="10000"/>
    <m/>
    <n v="2023"/>
    <m/>
    <m/>
    <m/>
  </r>
  <r>
    <s v="WATERMELONS, SEEDLESS"/>
    <x v="19"/>
    <m/>
    <s v="CWT"/>
    <s v="RED FLESH"/>
    <x v="84"/>
    <s v="SOUTH CAROLINA DISTRICT"/>
    <n v="920000"/>
    <s v="Truck"/>
    <n v="9200"/>
    <m/>
    <n v="2023"/>
    <m/>
    <m/>
    <m/>
  </r>
  <r>
    <s v="WATERMELONS, SEEDLESS"/>
    <x v="19"/>
    <m/>
    <s v="CWT"/>
    <s v="RED FLESH"/>
    <x v="85"/>
    <s v="SOUTH CAROLINA DISTRICT"/>
    <n v="760000"/>
    <s v="Truck"/>
    <n v="7600"/>
    <m/>
    <n v="2023"/>
    <m/>
    <m/>
    <s v="week ending amount"/>
  </r>
  <r>
    <s v="WATERMELONS, SEEDLESS"/>
    <x v="19"/>
    <m/>
    <s v="CWT"/>
    <s v="RED FLESH"/>
    <x v="85"/>
    <s v="SOUTH CAROLINA DISTRICT"/>
    <n v="800000"/>
    <s v="Truck"/>
    <n v="8000"/>
    <m/>
    <n v="2023"/>
    <m/>
    <m/>
    <m/>
  </r>
  <r>
    <s v="WATERMELONS, SEEDLESS"/>
    <x v="19"/>
    <m/>
    <s v="CWT"/>
    <s v="RED FLESH"/>
    <x v="197"/>
    <s v="SOUTH CAROLINA DISTRICT"/>
    <n v="320000"/>
    <s v="Truck"/>
    <n v="3200"/>
    <m/>
    <n v="2023"/>
    <m/>
    <m/>
    <m/>
  </r>
  <r>
    <s v="WATERMELONS, SEEDLESS"/>
    <x v="19"/>
    <m/>
    <s v="CWT"/>
    <s v="RED FLESH"/>
    <x v="86"/>
    <s v="SOUTH CAROLINA DISTRICT"/>
    <n v="840000"/>
    <s v="Truck"/>
    <n v="8400"/>
    <m/>
    <n v="2023"/>
    <m/>
    <m/>
    <m/>
  </r>
  <r>
    <s v="WATERMELONS, SEEDLESS"/>
    <x v="19"/>
    <m/>
    <s v="CWT"/>
    <s v="RED FLESH"/>
    <x v="87"/>
    <s v="SOUTH CAROLINA DISTRICT"/>
    <n v="720000"/>
    <s v="Truck"/>
    <n v="7200"/>
    <m/>
    <n v="2023"/>
    <m/>
    <m/>
    <m/>
  </r>
  <r>
    <s v="WATERMELONS, SEEDLESS"/>
    <x v="19"/>
    <m/>
    <s v="CWT"/>
    <s v="RED FLESH"/>
    <x v="88"/>
    <s v="SOUTH CAROLINA DISTRICT"/>
    <n v="600000"/>
    <s v="Truck"/>
    <n v="6000"/>
    <m/>
    <n v="2023"/>
    <m/>
    <m/>
    <m/>
  </r>
  <r>
    <s v="WATERMELONS, SEEDLESS"/>
    <x v="19"/>
    <m/>
    <s v="CWT"/>
    <s v="RED FLESH"/>
    <x v="89"/>
    <s v="SOUTH CAROLINA DISTRICT"/>
    <n v="740000"/>
    <s v="Truck"/>
    <n v="7400"/>
    <m/>
    <n v="2023"/>
    <m/>
    <m/>
    <m/>
  </r>
  <r>
    <s v="WATERMELONS, SEEDLESS"/>
    <x v="19"/>
    <m/>
    <s v="CWT"/>
    <s v="RED FLESH"/>
    <x v="90"/>
    <s v="SOUTH CAROLINA DISTRICT"/>
    <n v="920000"/>
    <s v="Truck"/>
    <n v="9200"/>
    <m/>
    <n v="2023"/>
    <m/>
    <m/>
    <m/>
  </r>
  <r>
    <s v="WATERMELONS, SEEDLESS"/>
    <x v="19"/>
    <m/>
    <s v="CWT"/>
    <s v="RED FLESH"/>
    <x v="152"/>
    <s v="SOUTH CAROLINA DISTRICT"/>
    <n v="1040000"/>
    <s v="Truck"/>
    <n v="10400"/>
    <m/>
    <n v="2023"/>
    <m/>
    <m/>
    <m/>
  </r>
  <r>
    <s v="WATERMELONS, SEEDLESS"/>
    <x v="19"/>
    <m/>
    <s v="CWT"/>
    <s v="RED FLESH"/>
    <x v="192"/>
    <s v="SOUTH CAROLINA DISTRICT"/>
    <n v="400000"/>
    <s v="Truck"/>
    <n v="4000"/>
    <m/>
    <n v="2023"/>
    <m/>
    <m/>
    <m/>
  </r>
  <r>
    <s v="WATERMELONS, SEEDLESS"/>
    <x v="19"/>
    <m/>
    <s v="CWT"/>
    <s v="RED FLESH"/>
    <x v="91"/>
    <s v="SOUTH CAROLINA DISTRICT"/>
    <n v="680000"/>
    <s v="Truck"/>
    <n v="6800"/>
    <m/>
    <n v="2023"/>
    <m/>
    <m/>
    <m/>
  </r>
  <r>
    <s v="WATERMELONS, SEEDLESS"/>
    <x v="19"/>
    <m/>
    <s v="CWT"/>
    <s v="RED FLESH"/>
    <x v="92"/>
    <s v="SOUTH CAROLINA DISTRICT"/>
    <n v="600000"/>
    <s v="Truck"/>
    <n v="6000"/>
    <m/>
    <n v="2023"/>
    <m/>
    <m/>
    <m/>
  </r>
  <r>
    <s v="WATERMELONS, SEEDLESS"/>
    <x v="19"/>
    <m/>
    <s v="CWT"/>
    <s v="RED FLESH"/>
    <x v="93"/>
    <s v="SOUTH CAROLINA DISTRICT"/>
    <n v="440000"/>
    <s v="Truck"/>
    <n v="4400"/>
    <m/>
    <n v="2023"/>
    <m/>
    <m/>
    <m/>
  </r>
  <r>
    <s v="WATERMELONS, SEEDLESS"/>
    <x v="19"/>
    <m/>
    <s v="CWT"/>
    <s v="RED FLESH"/>
    <x v="94"/>
    <s v="SOUTH CAROLINA DISTRICT"/>
    <n v="440000"/>
    <s v="Truck"/>
    <n v="4400"/>
    <m/>
    <n v="2023"/>
    <m/>
    <m/>
    <m/>
  </r>
  <r>
    <s v="WATERMELONS, SEEDLESS"/>
    <x v="19"/>
    <m/>
    <s v="CWT"/>
    <s v="RED FLESH"/>
    <x v="95"/>
    <s v="SOUTH CAROLINA DISTRICT"/>
    <n v="400000"/>
    <s v="Truck"/>
    <n v="4000"/>
    <m/>
    <n v="2023"/>
    <m/>
    <m/>
    <m/>
  </r>
  <r>
    <s v="WATERMELONS, SEEDLESS"/>
    <x v="19"/>
    <m/>
    <s v="CWT"/>
    <s v="RED FLESH"/>
    <x v="96"/>
    <s v="SOUTH CAROLINA DISTRICT"/>
    <n v="280000"/>
    <s v="Truck"/>
    <n v="2800"/>
    <m/>
    <n v="2023"/>
    <m/>
    <m/>
    <m/>
  </r>
  <r>
    <s v="WATERMELONS, SEEDLESS"/>
    <x v="19"/>
    <m/>
    <s v="CWT"/>
    <s v="RED FLESH"/>
    <x v="97"/>
    <s v="SOUTH CAROLINA DISTRICT"/>
    <n v="200000"/>
    <s v="Truck"/>
    <n v="2000"/>
    <m/>
    <n v="2023"/>
    <m/>
    <m/>
    <m/>
  </r>
  <r>
    <s v="WATERMELONS, SEEDED"/>
    <x v="20"/>
    <m/>
    <s v="BINS 24 INCH"/>
    <m/>
    <x v="274"/>
    <s v="LOWER RIO GRANDE VALLEY"/>
    <n v="80000"/>
    <s v="Truck"/>
    <n v="110"/>
    <m/>
    <n v="2023"/>
    <m/>
    <m/>
    <m/>
  </r>
  <r>
    <s v="WATERMELONS, SEEDED"/>
    <x v="20"/>
    <m/>
    <s v="BINS 24 INCH"/>
    <m/>
    <x v="187"/>
    <s v="LOWER RIO GRANDE VALLEY"/>
    <n v="160000"/>
    <s v="Truck"/>
    <n v="221"/>
    <m/>
    <n v="2023"/>
    <m/>
    <m/>
    <m/>
  </r>
  <r>
    <s v="WATERMELONS, SEEDED"/>
    <x v="20"/>
    <m/>
    <s v="BINS 24 INCH"/>
    <m/>
    <x v="188"/>
    <s v="LOWER RIO GRANDE VALLEY"/>
    <n v="40000"/>
    <s v="Truck"/>
    <n v="55"/>
    <m/>
    <n v="2023"/>
    <m/>
    <m/>
    <m/>
  </r>
  <r>
    <s v="WATERMELONS, SEEDED"/>
    <x v="20"/>
    <m/>
    <s v="BINS 24 INCH"/>
    <m/>
    <x v="277"/>
    <s v="LOWER RIO GRANDE VALLEY"/>
    <n v="80000"/>
    <s v="Truck"/>
    <n v="110"/>
    <m/>
    <n v="2023"/>
    <m/>
    <m/>
    <m/>
  </r>
  <r>
    <s v="WATERMELONS, SEEDED"/>
    <x v="20"/>
    <m/>
    <s v="BINS 24 INCH"/>
    <m/>
    <x v="278"/>
    <s v="LOWER RIO GRANDE VALLEY"/>
    <n v="40000"/>
    <s v="Truck"/>
    <n v="55"/>
    <m/>
    <n v="2023"/>
    <m/>
    <m/>
    <m/>
  </r>
  <r>
    <s v="WATERMELONS, SEEDED"/>
    <x v="20"/>
    <m/>
    <s v="BINS 24 INCH"/>
    <m/>
    <x v="189"/>
    <s v="LOWER RIO GRANDE VALLEY"/>
    <n v="120000"/>
    <s v="Truck"/>
    <n v="165"/>
    <m/>
    <n v="2023"/>
    <m/>
    <m/>
    <m/>
  </r>
  <r>
    <s v="WATERMELONS, SEEDED"/>
    <x v="20"/>
    <m/>
    <s v="BINS 24 INCH"/>
    <m/>
    <x v="190"/>
    <s v="LOWER RIO GRANDE VALLEY"/>
    <n v="70000"/>
    <s v="Truck"/>
    <n v="102"/>
    <m/>
    <n v="2023"/>
    <m/>
    <m/>
    <s v="added for 05/18/2023 on 05/19/2023"/>
  </r>
  <r>
    <s v="WATERMELONS, SEEDED"/>
    <x v="20"/>
    <m/>
    <s v="BINS 24 INCH"/>
    <m/>
    <x v="191"/>
    <s v="LOWER RIO GRANDE VALLEY"/>
    <n v="240000"/>
    <s v="Truck"/>
    <n v="331"/>
    <m/>
    <n v="2023"/>
    <m/>
    <m/>
    <m/>
  </r>
  <r>
    <s v="WATERMELONS, SEEDED"/>
    <x v="20"/>
    <m/>
    <s v="BINS 24 INCH"/>
    <m/>
    <x v="279"/>
    <s v="LOWER RIO GRANDE VALLEY"/>
    <n v="10000"/>
    <s v="Truck"/>
    <n v="18"/>
    <m/>
    <n v="2023"/>
    <m/>
    <m/>
    <m/>
  </r>
  <r>
    <s v="WATERMELONS, SEEDED"/>
    <x v="20"/>
    <m/>
    <s v="BINS 24 INCH"/>
    <m/>
    <x v="280"/>
    <s v="LOWER RIO GRANDE VALLEY"/>
    <n v="40000"/>
    <s v="Truck"/>
    <n v="55"/>
    <m/>
    <n v="2023"/>
    <m/>
    <m/>
    <m/>
  </r>
  <r>
    <s v="WATERMELONS, SEEDED"/>
    <x v="20"/>
    <m/>
    <s v="BINS 24 INCH"/>
    <m/>
    <x v="281"/>
    <s v="LOWER RIO GRANDE VALLEY"/>
    <n v="200000"/>
    <s v="Truck"/>
    <n v="276"/>
    <m/>
    <n v="2023"/>
    <m/>
    <m/>
    <m/>
  </r>
  <r>
    <s v="WATERMELONS, SEEDED"/>
    <x v="20"/>
    <m/>
    <s v="BINS 24 INCH"/>
    <m/>
    <x v="233"/>
    <s v="LOWER RIO GRANDE VALLEY"/>
    <n v="600000"/>
    <s v="Truck"/>
    <n v="828"/>
    <m/>
    <n v="2023"/>
    <m/>
    <m/>
    <m/>
  </r>
  <r>
    <s v="WATERMELONS, SEEDED"/>
    <x v="20"/>
    <m/>
    <s v="BINS 24 INCH"/>
    <m/>
    <x v="59"/>
    <s v="LOWER RIO GRANDE VALLEY"/>
    <n v="880000"/>
    <s v="Truck"/>
    <n v="1214"/>
    <m/>
    <n v="2023"/>
    <m/>
    <m/>
    <m/>
  </r>
  <r>
    <s v="WATERMELONS, SEEDED"/>
    <x v="20"/>
    <m/>
    <s v="BINS 24 INCH"/>
    <m/>
    <x v="0"/>
    <s v="LOWER RIO GRANDE VALLEY"/>
    <n v="360000"/>
    <s v="Truck"/>
    <n v="496"/>
    <m/>
    <n v="2023"/>
    <m/>
    <m/>
    <m/>
  </r>
  <r>
    <s v="WATERMELONS, SEEDED"/>
    <x v="20"/>
    <m/>
    <s v="BINS 24 INCH"/>
    <m/>
    <x v="1"/>
    <s v="LOWER RIO GRANDE VALLEY"/>
    <n v="440000"/>
    <s v="Truck"/>
    <n v="607"/>
    <m/>
    <n v="2023"/>
    <m/>
    <m/>
    <m/>
  </r>
  <r>
    <s v="WATERMELONS, SEEDED"/>
    <x v="20"/>
    <m/>
    <s v="BINS 24 INCH"/>
    <m/>
    <x v="2"/>
    <s v="LOWER RIO GRANDE VALLEY"/>
    <n v="200000"/>
    <s v="Truck"/>
    <n v="276"/>
    <m/>
    <n v="2023"/>
    <m/>
    <m/>
    <m/>
  </r>
  <r>
    <s v="WATERMELONS, SEEDED"/>
    <x v="20"/>
    <m/>
    <s v="BINS 24 INCH"/>
    <m/>
    <x v="282"/>
    <s v="LOWER RIO GRANDE VALLEY"/>
    <n v="80000"/>
    <s v="Truck"/>
    <n v="110"/>
    <m/>
    <n v="2023"/>
    <m/>
    <m/>
    <m/>
  </r>
  <r>
    <s v="WATERMELONS, SEEDED"/>
    <x v="20"/>
    <m/>
    <s v="BINS 24 INCH"/>
    <m/>
    <x v="3"/>
    <s v="LOWER RIO GRANDE VALLEY"/>
    <n v="560000"/>
    <s v="Truck"/>
    <n v="773"/>
    <m/>
    <n v="2023"/>
    <m/>
    <m/>
    <m/>
  </r>
  <r>
    <s v="WATERMELONS, SEEDED"/>
    <x v="20"/>
    <m/>
    <s v="BINS 24 INCH"/>
    <m/>
    <x v="4"/>
    <s v="LOWER RIO GRANDE VALLEY"/>
    <n v="520000"/>
    <s v="Truck"/>
    <n v="717"/>
    <m/>
    <n v="2023"/>
    <m/>
    <m/>
    <m/>
  </r>
  <r>
    <s v="WATERMELONS, SEEDED"/>
    <x v="20"/>
    <m/>
    <s v="BINS 24 INCH"/>
    <m/>
    <x v="5"/>
    <s v="LOWER RIO GRANDE VALLEY"/>
    <n v="600000"/>
    <s v="Truck"/>
    <n v="828"/>
    <m/>
    <n v="2023"/>
    <m/>
    <m/>
    <m/>
  </r>
  <r>
    <s v="WATERMELONS, SEEDED"/>
    <x v="20"/>
    <m/>
    <s v="BINS 24 INCH"/>
    <m/>
    <x v="6"/>
    <s v="LOWER RIO GRANDE VALLEY"/>
    <n v="360000"/>
    <s v="Truck"/>
    <n v="497"/>
    <m/>
    <n v="2023"/>
    <m/>
    <m/>
    <m/>
  </r>
  <r>
    <s v="WATERMELONS, SEEDED"/>
    <x v="20"/>
    <m/>
    <s v="BINS 24 INCH"/>
    <m/>
    <x v="7"/>
    <s v="LOWER RIO GRANDE VALLEY"/>
    <n v="280000"/>
    <s v="Truck"/>
    <n v="387"/>
    <m/>
    <n v="2023"/>
    <m/>
    <m/>
    <m/>
  </r>
  <r>
    <s v="WATERMELONS, SEEDED"/>
    <x v="20"/>
    <m/>
    <s v="BINS 24 INCH"/>
    <m/>
    <x v="8"/>
    <s v="LOWER RIO GRANDE VALLEY"/>
    <n v="680000"/>
    <s v="Truck"/>
    <n v="937"/>
    <m/>
    <n v="2023"/>
    <m/>
    <m/>
    <m/>
  </r>
  <r>
    <s v="WATERMELONS, SEEDED"/>
    <x v="20"/>
    <m/>
    <s v="BINS 24 INCH"/>
    <m/>
    <x v="283"/>
    <s v="LOWER RIO GRANDE VALLEY"/>
    <n v="160000"/>
    <s v="Truck"/>
    <n v="220"/>
    <m/>
    <n v="2023"/>
    <m/>
    <m/>
    <m/>
  </r>
  <r>
    <s v="WATERMELONS, SEEDED"/>
    <x v="20"/>
    <m/>
    <s v="BINS 24 INCH"/>
    <m/>
    <x v="9"/>
    <s v="LOWER RIO GRANDE VALLEY"/>
    <n v="680000"/>
    <s v="Truck"/>
    <n v="938"/>
    <m/>
    <n v="2023"/>
    <m/>
    <m/>
    <m/>
  </r>
  <r>
    <s v="WATERMELONS, SEEDED"/>
    <x v="20"/>
    <m/>
    <s v="BINS 24 INCH"/>
    <m/>
    <x v="10"/>
    <s v="LOWER RIO GRANDE VALLEY"/>
    <n v="520000"/>
    <s v="Truck"/>
    <n v="717"/>
    <m/>
    <n v="2023"/>
    <m/>
    <m/>
    <m/>
  </r>
  <r>
    <s v="WATERMELONS, SEEDED"/>
    <x v="20"/>
    <m/>
    <s v="BINS 24 INCH"/>
    <m/>
    <x v="11"/>
    <s v="LOWER RIO GRANDE VALLEY"/>
    <n v="640000"/>
    <s v="Truck"/>
    <n v="883"/>
    <m/>
    <n v="2023"/>
    <m/>
    <m/>
    <m/>
  </r>
  <r>
    <s v="WATERMELONS, SEEDED"/>
    <x v="20"/>
    <m/>
    <s v="BINS 24 INCH"/>
    <m/>
    <x v="12"/>
    <s v="LOWER RIO GRANDE VALLEY"/>
    <n v="360000"/>
    <s v="Truck"/>
    <n v="497"/>
    <m/>
    <n v="2023"/>
    <m/>
    <m/>
    <m/>
  </r>
  <r>
    <s v="WATERMELONS, SEEDED"/>
    <x v="20"/>
    <m/>
    <s v="BINS 24 INCH"/>
    <m/>
    <x v="13"/>
    <s v="LOWER RIO GRANDE VALLEY"/>
    <n v="400000"/>
    <s v="Truck"/>
    <n v="552"/>
    <m/>
    <n v="2023"/>
    <m/>
    <m/>
    <m/>
  </r>
  <r>
    <s v="WATERMELONS, SEEDED"/>
    <x v="20"/>
    <m/>
    <s v="BINS 24 INCH"/>
    <m/>
    <x v="14"/>
    <s v="LOWER RIO GRANDE VALLEY"/>
    <n v="320000"/>
    <s v="Truck"/>
    <n v="441"/>
    <m/>
    <n v="2023"/>
    <m/>
    <m/>
    <m/>
  </r>
  <r>
    <s v="WATERMELONS, SEEDED"/>
    <x v="20"/>
    <m/>
    <s v="BINS 24 INCH"/>
    <m/>
    <x v="55"/>
    <s v="LOWER RIO GRANDE VALLEY"/>
    <n v="120000"/>
    <s v="Truck"/>
    <n v="166"/>
    <m/>
    <n v="2023"/>
    <m/>
    <m/>
    <m/>
  </r>
  <r>
    <s v="WATERMELONS, SEEDED"/>
    <x v="20"/>
    <m/>
    <s v="BINS 24 INCH"/>
    <m/>
    <x v="15"/>
    <s v="LOWER RIO GRANDE VALLEY"/>
    <n v="440000"/>
    <s v="Truck"/>
    <n v="607"/>
    <m/>
    <n v="2023"/>
    <m/>
    <m/>
    <m/>
  </r>
  <r>
    <s v="WATERMELONS, SEEDED"/>
    <x v="20"/>
    <m/>
    <s v="BINS 24 INCH"/>
    <m/>
    <x v="16"/>
    <s v="LOWER RIO GRANDE VALLEY"/>
    <n v="580000"/>
    <s v="Truck"/>
    <n v="800"/>
    <m/>
    <n v="2023"/>
    <m/>
    <m/>
    <m/>
  </r>
  <r>
    <s v="WATERMELONS, SEEDED"/>
    <x v="20"/>
    <m/>
    <s v="BINS 24 INCH"/>
    <m/>
    <x v="17"/>
    <s v="LOWER RIO GRANDE VALLEY"/>
    <n v="600000"/>
    <s v="Truck"/>
    <n v="828"/>
    <m/>
    <n v="2023"/>
    <m/>
    <m/>
    <m/>
  </r>
  <r>
    <s v="WATERMELONS, SEEDED"/>
    <x v="20"/>
    <m/>
    <s v="BINS 24 INCH"/>
    <m/>
    <x v="18"/>
    <s v="LOWER RIO GRANDE VALLEY"/>
    <n v="480000"/>
    <s v="Truck"/>
    <n v="662"/>
    <m/>
    <n v="2023"/>
    <m/>
    <m/>
    <m/>
  </r>
  <r>
    <s v="WATERMELONS, SEEDED"/>
    <x v="20"/>
    <m/>
    <s v="BINS 24 INCH"/>
    <m/>
    <x v="19"/>
    <s v="LOWER RIO GRANDE VALLEY"/>
    <n v="320000"/>
    <s v="Truck"/>
    <n v="442"/>
    <m/>
    <n v="2023"/>
    <m/>
    <m/>
    <m/>
  </r>
  <r>
    <s v="WATERMELONS, SEEDED"/>
    <x v="20"/>
    <m/>
    <s v="BINS 24 INCH"/>
    <m/>
    <x v="20"/>
    <s v="LOWER RIO GRANDE VALLEY"/>
    <n v="240000"/>
    <s v="Truck"/>
    <n v="331"/>
    <m/>
    <n v="2023"/>
    <m/>
    <m/>
    <m/>
  </r>
  <r>
    <s v="WATERMELONS, SEEDED"/>
    <x v="20"/>
    <m/>
    <s v="BINS 24 INCH"/>
    <m/>
    <x v="153"/>
    <s v="LOWER RIO GRANDE VALLEY"/>
    <n v="160000"/>
    <s v="Truck"/>
    <n v="220"/>
    <m/>
    <n v="2023"/>
    <m/>
    <m/>
    <m/>
  </r>
  <r>
    <s v="WATERMELONS, SEEDED"/>
    <x v="20"/>
    <m/>
    <s v="BINS 24 INCH"/>
    <m/>
    <x v="21"/>
    <s v="LOWER RIO GRANDE VALLEY"/>
    <n v="200000"/>
    <s v="Truck"/>
    <n v="276"/>
    <m/>
    <n v="2023"/>
    <m/>
    <m/>
    <m/>
  </r>
  <r>
    <s v="WATERMELONS, SEEDED"/>
    <x v="20"/>
    <m/>
    <s v="BINS 24 INCH"/>
    <m/>
    <x v="22"/>
    <s v="LOWER RIO GRANDE VALLEY"/>
    <n v="320000"/>
    <s v="Truck"/>
    <n v="442"/>
    <m/>
    <n v="2023"/>
    <m/>
    <m/>
    <m/>
  </r>
  <r>
    <s v="WATERMELONS, SEEDED"/>
    <x v="20"/>
    <m/>
    <s v="BINS 24 INCH"/>
    <m/>
    <x v="23"/>
    <s v="LOWER RIO GRANDE VALLEY"/>
    <n v="400000"/>
    <s v="Truck"/>
    <n v="552"/>
    <m/>
    <n v="2023"/>
    <m/>
    <m/>
    <m/>
  </r>
  <r>
    <s v="WATERMELONS, SEEDED"/>
    <x v="20"/>
    <m/>
    <s v="BINS 24 INCH"/>
    <m/>
    <x v="24"/>
    <s v="LOWER RIO GRANDE VALLEY"/>
    <n v="520000"/>
    <s v="Truck"/>
    <n v="717"/>
    <m/>
    <n v="2023"/>
    <m/>
    <m/>
    <m/>
  </r>
  <r>
    <s v="WATERMELONS, SEEDED"/>
    <x v="20"/>
    <m/>
    <s v="BINS 24 INCH"/>
    <m/>
    <x v="25"/>
    <s v="LOWER RIO GRANDE VALLEY"/>
    <n v="120000"/>
    <s v="Truck"/>
    <n v="165"/>
    <m/>
    <n v="2023"/>
    <m/>
    <m/>
    <m/>
  </r>
  <r>
    <s v="WATERMELONS, SEEDED"/>
    <x v="20"/>
    <m/>
    <s v="BINS 24 INCH"/>
    <m/>
    <x v="25"/>
    <s v="SOUTH TEXAS"/>
    <n v="160000"/>
    <s v="Truck"/>
    <n v="220"/>
    <m/>
    <n v="2023"/>
    <m/>
    <m/>
    <m/>
  </r>
  <r>
    <s v="WATERMELONS, SEEDED"/>
    <x v="20"/>
    <m/>
    <s v="BINS 24 INCH"/>
    <m/>
    <x v="26"/>
    <s v="LOWER RIO GRANDE VALLEY"/>
    <n v="40000"/>
    <s v="Truck"/>
    <n v="55"/>
    <m/>
    <n v="2023"/>
    <m/>
    <m/>
    <m/>
  </r>
  <r>
    <s v="WATERMELONS, SEEDED"/>
    <x v="20"/>
    <m/>
    <s v="BINS 24 INCH"/>
    <m/>
    <x v="26"/>
    <s v="SOUTH TEXAS"/>
    <n v="160000"/>
    <s v="Truck"/>
    <n v="221"/>
    <m/>
    <n v="2023"/>
    <m/>
    <m/>
    <m/>
  </r>
  <r>
    <s v="WATERMELONS, SEEDED"/>
    <x v="20"/>
    <m/>
    <s v="BINS 24 INCH"/>
    <m/>
    <x v="27"/>
    <s v="LOWER RIO GRANDE VALLEY"/>
    <n v="160000"/>
    <s v="Truck"/>
    <n v="221"/>
    <m/>
    <n v="2023"/>
    <m/>
    <m/>
    <m/>
  </r>
  <r>
    <s v="WATERMELONS, SEEDED"/>
    <x v="20"/>
    <m/>
    <s v="BINS 24 INCH"/>
    <m/>
    <x v="27"/>
    <s v="SOUTH TEXAS"/>
    <n v="160000"/>
    <s v="Truck"/>
    <n v="221"/>
    <m/>
    <n v="2023"/>
    <m/>
    <m/>
    <m/>
  </r>
  <r>
    <s v="WATERMELONS, SEEDED"/>
    <x v="20"/>
    <m/>
    <s v="BINS 24 INCH"/>
    <m/>
    <x v="28"/>
    <s v="SOUTH TEXAS"/>
    <n v="440000"/>
    <s v="Truck"/>
    <n v="607"/>
    <m/>
    <n v="2023"/>
    <m/>
    <m/>
    <m/>
  </r>
  <r>
    <s v="WATERMELONS, SEEDED"/>
    <x v="20"/>
    <m/>
    <s v="BINS 24 INCH"/>
    <m/>
    <x v="28"/>
    <s v="ALL TEXAS DISTRICTS"/>
    <n v="40000"/>
    <s v="Truck"/>
    <n v="55"/>
    <m/>
    <n v="2023"/>
    <m/>
    <m/>
    <m/>
  </r>
  <r>
    <s v="WATERMELONS, SEEDED"/>
    <x v="20"/>
    <m/>
    <s v="BINS 24 INCH"/>
    <m/>
    <x v="28"/>
    <s v="LOWER RIO GRANDE VALLEY"/>
    <n v="240000"/>
    <s v="Truck"/>
    <n v="331"/>
    <m/>
    <n v="2023"/>
    <m/>
    <m/>
    <m/>
  </r>
  <r>
    <s v="WATERMELONS, SEEDED"/>
    <x v="20"/>
    <m/>
    <s v="BINS 24 INCH"/>
    <m/>
    <x v="29"/>
    <s v="ALL TEXAS DISTRICTS"/>
    <n v="40000"/>
    <s v="Truck"/>
    <n v="55"/>
    <m/>
    <n v="2023"/>
    <m/>
    <m/>
    <m/>
  </r>
  <r>
    <s v="WATERMELONS, SEEDED"/>
    <x v="20"/>
    <m/>
    <s v="BINS 24 INCH"/>
    <m/>
    <x v="29"/>
    <s v="SOUTH TEXAS"/>
    <n v="400000"/>
    <s v="Truck"/>
    <n v="552"/>
    <m/>
    <n v="2023"/>
    <m/>
    <m/>
    <m/>
  </r>
  <r>
    <s v="WATERMELONS, SEEDED"/>
    <x v="20"/>
    <m/>
    <s v="BINS 24 INCH"/>
    <m/>
    <x v="30"/>
    <s v="ALL TEXAS DISTRICTS"/>
    <n v="40000"/>
    <s v="Truck"/>
    <n v="55"/>
    <m/>
    <n v="2023"/>
    <m/>
    <m/>
    <m/>
  </r>
  <r>
    <s v="WATERMELONS, SEEDED"/>
    <x v="20"/>
    <m/>
    <s v="BINS 24 INCH"/>
    <m/>
    <x v="30"/>
    <s v="SOUTH TEXAS"/>
    <n v="240000"/>
    <s v="Truck"/>
    <n v="331"/>
    <m/>
    <n v="2023"/>
    <m/>
    <m/>
    <m/>
  </r>
  <r>
    <s v="WATERMELONS, SEEDED"/>
    <x v="20"/>
    <m/>
    <s v="BINS 24 INCH"/>
    <m/>
    <x v="30"/>
    <s v="LOWER RIO GRANDE VALLEY"/>
    <n v="400000"/>
    <s v="Truck"/>
    <n v="552"/>
    <m/>
    <n v="2023"/>
    <m/>
    <m/>
    <m/>
  </r>
  <r>
    <s v="WATERMELONS, SEEDED"/>
    <x v="20"/>
    <m/>
    <s v="BINS 24 INCH"/>
    <m/>
    <x v="31"/>
    <s v="LOWER RIO GRANDE VALLEY"/>
    <n v="280000"/>
    <s v="Truck"/>
    <n v="386"/>
    <m/>
    <n v="2023"/>
    <m/>
    <m/>
    <m/>
  </r>
  <r>
    <s v="WATERMELONS, SEEDED"/>
    <x v="20"/>
    <m/>
    <s v="BINS 24 INCH"/>
    <m/>
    <x v="31"/>
    <s v="ALL TEXAS DISTRICTS"/>
    <n v="80000"/>
    <s v="Truck"/>
    <n v="110"/>
    <m/>
    <n v="2023"/>
    <m/>
    <m/>
    <m/>
  </r>
  <r>
    <s v="WATERMELONS, SEEDED"/>
    <x v="20"/>
    <m/>
    <s v="BINS 24 INCH"/>
    <m/>
    <x v="31"/>
    <s v="SOUTH TEXAS"/>
    <n v="40000"/>
    <s v="Truck"/>
    <n v="55"/>
    <m/>
    <n v="2023"/>
    <m/>
    <m/>
    <m/>
  </r>
  <r>
    <s v="WATERMELONS, SEEDED"/>
    <x v="20"/>
    <m/>
    <s v="BINS 24 INCH"/>
    <m/>
    <x v="32"/>
    <s v="ALL TEXAS DISTRICTS"/>
    <n v="120000"/>
    <s v="Truck"/>
    <n v="166"/>
    <m/>
    <n v="2023"/>
    <m/>
    <m/>
    <m/>
  </r>
  <r>
    <s v="WATERMELONS, SEEDED"/>
    <x v="20"/>
    <m/>
    <s v="BINS 24 INCH"/>
    <m/>
    <x v="32"/>
    <s v="LOWER RIO GRANDE VALLEY"/>
    <n v="160000"/>
    <s v="Truck"/>
    <n v="221"/>
    <m/>
    <n v="2023"/>
    <m/>
    <m/>
    <m/>
  </r>
  <r>
    <s v="WATERMELONS, SEEDED"/>
    <x v="20"/>
    <m/>
    <s v="BINS 24 INCH"/>
    <m/>
    <x v="33"/>
    <s v="LOWER RIO GRANDE VALLEY"/>
    <n v="40000"/>
    <s v="Truck"/>
    <n v="55"/>
    <m/>
    <n v="2023"/>
    <m/>
    <m/>
    <m/>
  </r>
  <r>
    <s v="WATERMELONS, SEEDED"/>
    <x v="20"/>
    <m/>
    <s v="BINS 24 INCH"/>
    <m/>
    <x v="33"/>
    <s v="ALL TEXAS DISTRICTS"/>
    <n v="120000"/>
    <s v="Truck"/>
    <n v="166"/>
    <m/>
    <n v="2023"/>
    <m/>
    <m/>
    <m/>
  </r>
  <r>
    <s v="WATERMELONS, SEEDED"/>
    <x v="20"/>
    <m/>
    <s v="BINS 24 INCH"/>
    <m/>
    <x v="58"/>
    <s v="LOWER RIO GRANDE VALLEY"/>
    <n v="80000"/>
    <s v="Truck"/>
    <n v="110"/>
    <m/>
    <n v="2023"/>
    <m/>
    <m/>
    <m/>
  </r>
  <r>
    <s v="WATERMELONS, SEEDED"/>
    <x v="20"/>
    <m/>
    <s v="BINS 24 INCH"/>
    <m/>
    <x v="58"/>
    <s v="ALL TEXAS DISTRICTS"/>
    <n v="240000"/>
    <s v="Truck"/>
    <n v="331"/>
    <m/>
    <n v="2023"/>
    <m/>
    <m/>
    <m/>
  </r>
  <r>
    <s v="WATERMELONS, SEEDED"/>
    <x v="20"/>
    <m/>
    <s v="BINS 24 INCH"/>
    <m/>
    <x v="34"/>
    <s v="LOWER RIO GRANDE VALLEY"/>
    <n v="80000"/>
    <s v="Truck"/>
    <n v="110"/>
    <m/>
    <n v="2023"/>
    <m/>
    <m/>
    <m/>
  </r>
  <r>
    <s v="WATERMELONS, SEEDED"/>
    <x v="20"/>
    <m/>
    <s v="BINS 24 INCH"/>
    <m/>
    <x v="34"/>
    <s v="SOUTH TEXAS"/>
    <n v="120000"/>
    <s v="Truck"/>
    <n v="166"/>
    <m/>
    <n v="2023"/>
    <m/>
    <m/>
    <m/>
  </r>
  <r>
    <s v="WATERMELONS, SEEDED"/>
    <x v="20"/>
    <m/>
    <s v="BINS 24 INCH"/>
    <m/>
    <x v="34"/>
    <s v="ALL TEXAS DISTRICTS"/>
    <n v="280000"/>
    <s v="Truck"/>
    <n v="386"/>
    <m/>
    <n v="2023"/>
    <m/>
    <m/>
    <m/>
  </r>
  <r>
    <s v="WATERMELONS, SEEDED"/>
    <x v="20"/>
    <m/>
    <s v="BINS 24 INCH"/>
    <m/>
    <x v="56"/>
    <s v="LOWER RIO GRANDE VALLEY"/>
    <n v="40000"/>
    <s v="Truck"/>
    <n v="55"/>
    <m/>
    <n v="2023"/>
    <m/>
    <m/>
    <m/>
  </r>
  <r>
    <s v="WATERMELONS, SEEDED"/>
    <x v="20"/>
    <m/>
    <s v="BINS 24 INCH"/>
    <m/>
    <x v="56"/>
    <s v="SOUTH TEXAS"/>
    <n v="40000"/>
    <s v="Truck"/>
    <n v="55"/>
    <m/>
    <n v="2023"/>
    <m/>
    <m/>
    <m/>
  </r>
  <r>
    <s v="WATERMELONS, SEEDED"/>
    <x v="20"/>
    <m/>
    <s v="BINS 24 INCH"/>
    <m/>
    <x v="56"/>
    <s v="ALL TEXAS DISTRICTS"/>
    <n v="240000"/>
    <s v="Truck"/>
    <n v="331"/>
    <m/>
    <n v="2023"/>
    <m/>
    <m/>
    <m/>
  </r>
  <r>
    <s v="WATERMELONS, SEEDED"/>
    <x v="20"/>
    <m/>
    <s v="BINS 24 INCH"/>
    <m/>
    <x v="35"/>
    <s v="ALL TEXAS DISTRICTS"/>
    <n v="-360000"/>
    <s v="Truck"/>
    <n v="-497"/>
    <m/>
    <n v="2023"/>
    <m/>
    <m/>
    <s v="subtracted on 08/23/2023"/>
  </r>
  <r>
    <s v="WATERMELONS, SEEDED"/>
    <x v="20"/>
    <m/>
    <s v="BINS 24 INCH"/>
    <m/>
    <x v="35"/>
    <s v="SOUTH TEXAS"/>
    <n v="40000"/>
    <s v="Truck"/>
    <n v="55"/>
    <m/>
    <n v="2023"/>
    <m/>
    <m/>
    <m/>
  </r>
  <r>
    <s v="WATERMELONS, SEEDED"/>
    <x v="20"/>
    <m/>
    <s v="BINS 24 INCH"/>
    <m/>
    <x v="35"/>
    <s v="ALL TEXAS DISTRICTS"/>
    <n v="640000"/>
    <s v="Truck"/>
    <n v="883"/>
    <m/>
    <n v="2023"/>
    <m/>
    <m/>
    <m/>
  </r>
  <r>
    <s v="WATERMELONS, SEEDED"/>
    <x v="20"/>
    <m/>
    <s v="BINS 24 INCH"/>
    <m/>
    <x v="35"/>
    <s v="LOWER RIO GRANDE VALLEY"/>
    <n v="160000"/>
    <s v="Truck"/>
    <n v="221"/>
    <m/>
    <n v="2023"/>
    <m/>
    <m/>
    <m/>
  </r>
  <r>
    <s v="WATERMELONS, SEEDED"/>
    <x v="20"/>
    <m/>
    <s v="BINS 24 INCH"/>
    <m/>
    <x v="36"/>
    <s v="SOUTH TEXAS"/>
    <n v="80000"/>
    <s v="Truck"/>
    <n v="110"/>
    <m/>
    <n v="2023"/>
    <m/>
    <m/>
    <m/>
  </r>
  <r>
    <s v="WATERMELONS, SEEDED"/>
    <x v="20"/>
    <m/>
    <s v="BINS 24 INCH"/>
    <m/>
    <x v="36"/>
    <s v="ALL TEXAS DISTRICTS"/>
    <n v="160000"/>
    <s v="Truck"/>
    <n v="220"/>
    <m/>
    <n v="2023"/>
    <m/>
    <m/>
    <m/>
  </r>
  <r>
    <s v="WATERMELONS, SEEDED"/>
    <x v="20"/>
    <m/>
    <s v="BINS 24 INCH"/>
    <m/>
    <x v="36"/>
    <s v="LOWER RIO GRANDE VALLEY"/>
    <n v="160000"/>
    <s v="Truck"/>
    <n v="221"/>
    <m/>
    <n v="2023"/>
    <m/>
    <m/>
    <m/>
  </r>
  <r>
    <s v="WATERMELONS, SEEDED"/>
    <x v="20"/>
    <m/>
    <s v="BINS 24 INCH"/>
    <m/>
    <x v="37"/>
    <s v="ALL TEXAS DISTRICTS"/>
    <n v="80000"/>
    <s v="Truck"/>
    <n v="110"/>
    <m/>
    <n v="2023"/>
    <m/>
    <m/>
    <m/>
  </r>
  <r>
    <s v="WATERMELONS, SEEDED"/>
    <x v="20"/>
    <m/>
    <s v="BINS 24 INCH"/>
    <m/>
    <x v="37"/>
    <s v="LOWER RIO GRANDE VALLEY"/>
    <n v="40000"/>
    <s v="Truck"/>
    <n v="55"/>
    <m/>
    <n v="2023"/>
    <m/>
    <m/>
    <m/>
  </r>
  <r>
    <s v="WATERMELONS, SEEDED"/>
    <x v="20"/>
    <m/>
    <s v="BINS 24 INCH"/>
    <m/>
    <x v="37"/>
    <s v="SOUTH TEXAS"/>
    <n v="80000"/>
    <s v="Truck"/>
    <n v="110"/>
    <m/>
    <n v="2023"/>
    <m/>
    <m/>
    <m/>
  </r>
  <r>
    <s v="WATERMELONS, SEEDED"/>
    <x v="20"/>
    <m/>
    <s v="BINS 24 INCH"/>
    <m/>
    <x v="38"/>
    <s v="SOUTH TEXAS"/>
    <n v="120000"/>
    <s v="Truck"/>
    <n v="166"/>
    <m/>
    <n v="2023"/>
    <m/>
    <m/>
    <m/>
  </r>
  <r>
    <s v="WATERMELONS, SEEDED"/>
    <x v="20"/>
    <m/>
    <s v="BINS 24 INCH"/>
    <m/>
    <x v="38"/>
    <s v="LOWER RIO GRANDE VALLEY"/>
    <n v="40000"/>
    <s v="Truck"/>
    <n v="55"/>
    <m/>
    <n v="2023"/>
    <m/>
    <m/>
    <m/>
  </r>
  <r>
    <s v="WATERMELONS, SEEDED"/>
    <x v="20"/>
    <m/>
    <s v="BINS 24 INCH"/>
    <m/>
    <x v="38"/>
    <s v="ALL TEXAS DISTRICTS"/>
    <n v="120000"/>
    <s v="Truck"/>
    <n v="166"/>
    <m/>
    <n v="2023"/>
    <m/>
    <m/>
    <m/>
  </r>
  <r>
    <s v="WATERMELONS, SEEDED"/>
    <x v="20"/>
    <m/>
    <s v="BINS 24 INCH"/>
    <m/>
    <x v="57"/>
    <s v="SOUTH TEXAS"/>
    <n v="120000"/>
    <s v="Truck"/>
    <n v="166"/>
    <m/>
    <n v="2023"/>
    <m/>
    <m/>
    <m/>
  </r>
  <r>
    <s v="WATERMELONS, SEEDED"/>
    <x v="20"/>
    <m/>
    <s v="BINS 24 INCH"/>
    <m/>
    <x v="57"/>
    <s v="ALL TEXAS DISTRICTS"/>
    <n v="160000"/>
    <s v="Truck"/>
    <n v="221"/>
    <m/>
    <n v="2023"/>
    <m/>
    <m/>
    <m/>
  </r>
  <r>
    <s v="WATERMELONS, SEEDED"/>
    <x v="20"/>
    <m/>
    <s v="BINS 24 INCH"/>
    <m/>
    <x v="57"/>
    <s v="LOWER RIO GRANDE VALLEY"/>
    <n v="40000"/>
    <s v="Truck"/>
    <n v="55"/>
    <m/>
    <n v="2023"/>
    <m/>
    <m/>
    <m/>
  </r>
  <r>
    <s v="WATERMELONS, SEEDED"/>
    <x v="20"/>
    <m/>
    <s v="BINS 24 INCH"/>
    <m/>
    <x v="39"/>
    <s v="SOUTH TEXAS"/>
    <n v="40000"/>
    <s v="Truck"/>
    <n v="55"/>
    <m/>
    <n v="2023"/>
    <m/>
    <m/>
    <m/>
  </r>
  <r>
    <s v="WATERMELONS, SEEDED"/>
    <x v="20"/>
    <m/>
    <s v="BINS 24 INCH"/>
    <m/>
    <x v="39"/>
    <s v="ALL TEXAS DISTRICTS"/>
    <n v="320000"/>
    <s v="Truck"/>
    <n v="441"/>
    <m/>
    <n v="2023"/>
    <m/>
    <m/>
    <m/>
  </r>
  <r>
    <s v="WATERMELONS, SEEDED"/>
    <x v="20"/>
    <m/>
    <s v="BINS 24 INCH"/>
    <m/>
    <x v="40"/>
    <s v="ALL TEXAS DISTRICTS"/>
    <n v="200000"/>
    <s v="Truck"/>
    <n v="276"/>
    <m/>
    <n v="2023"/>
    <m/>
    <m/>
    <m/>
  </r>
  <r>
    <s v="WATERMELONS, SEEDED"/>
    <x v="20"/>
    <m/>
    <s v="BINS 24 INCH"/>
    <m/>
    <x v="40"/>
    <s v="SOUTH TEXAS"/>
    <n v="80000"/>
    <s v="Truck"/>
    <n v="110"/>
    <m/>
    <n v="2023"/>
    <m/>
    <m/>
    <m/>
  </r>
  <r>
    <s v="WATERMELONS, SEEDED"/>
    <x v="20"/>
    <m/>
    <s v="BINS 24 INCH"/>
    <m/>
    <x v="41"/>
    <s v="ALL TEXAS DISTRICTS"/>
    <n v="200000"/>
    <s v="Truck"/>
    <n v="276"/>
    <m/>
    <n v="2023"/>
    <m/>
    <m/>
    <m/>
  </r>
  <r>
    <s v="WATERMELONS, SEEDED"/>
    <x v="20"/>
    <m/>
    <s v="BINS 24 INCH"/>
    <m/>
    <x v="42"/>
    <s v="ALL TEXAS DISTRICTS"/>
    <n v="80000"/>
    <s v="Truck"/>
    <n v="110"/>
    <m/>
    <n v="2023"/>
    <m/>
    <m/>
    <m/>
  </r>
  <r>
    <s v="WATERMELONS, SEEDED"/>
    <x v="20"/>
    <m/>
    <s v="BINS 24 INCH"/>
    <m/>
    <x v="43"/>
    <s v="ALL TEXAS DISTRICTS"/>
    <n v="120000"/>
    <s v="Truck"/>
    <n v="165"/>
    <m/>
    <n v="2023"/>
    <m/>
    <m/>
    <m/>
  </r>
  <r>
    <s v="WATERMELONS, SEEDED"/>
    <x v="20"/>
    <m/>
    <s v="BINS 24 INCH"/>
    <m/>
    <x v="44"/>
    <s v="ALL TEXAS DISTRICTS"/>
    <n v="120000"/>
    <s v="Truck"/>
    <n v="165"/>
    <m/>
    <n v="2023"/>
    <m/>
    <m/>
    <m/>
  </r>
  <r>
    <s v="WATERMELONS, SEEDED"/>
    <x v="20"/>
    <m/>
    <s v="BINS 24 INCH"/>
    <m/>
    <x v="287"/>
    <s v="ALL TEXAS DISTRICTS"/>
    <n v="280000"/>
    <s v="Truck"/>
    <n v="386"/>
    <m/>
    <n v="2023"/>
    <m/>
    <m/>
    <m/>
  </r>
  <r>
    <s v="WATERMELONS, SEEDED"/>
    <x v="20"/>
    <m/>
    <s v="BINS 24 INCH"/>
    <m/>
    <x v="45"/>
    <s v="ALL TEXAS DISTRICTS"/>
    <n v="-560000"/>
    <s v="Truck"/>
    <n v="-772"/>
    <m/>
    <n v="2023"/>
    <m/>
    <m/>
    <s v="subtracted on 08/23/2023"/>
  </r>
  <r>
    <s v="WATERMELONS, SEEDED"/>
    <x v="20"/>
    <m/>
    <s v="BINS 24 INCH"/>
    <m/>
    <x v="45"/>
    <s v="ALL TEXAS DISTRICTS"/>
    <n v="760000"/>
    <s v="Truck"/>
    <n v="1047"/>
    <m/>
    <n v="2023"/>
    <m/>
    <m/>
    <s v="added for 07/17/2023 on 07/18/2023"/>
  </r>
  <r>
    <s v="WATERMELONS, SEEDED"/>
    <x v="20"/>
    <m/>
    <s v="BINS 24 INCH"/>
    <m/>
    <x v="46"/>
    <s v="ALL TEXAS DISTRICTS"/>
    <n v="280000"/>
    <s v="Truck"/>
    <n v="386"/>
    <m/>
    <n v="2023"/>
    <m/>
    <m/>
    <m/>
  </r>
  <r>
    <s v="WATERMELONS, SEEDED"/>
    <x v="20"/>
    <m/>
    <s v="BINS 24 INCH"/>
    <m/>
    <x v="47"/>
    <s v="ALL TEXAS DISTRICTS"/>
    <n v="160000"/>
    <s v="Truck"/>
    <n v="220"/>
    <m/>
    <n v="2023"/>
    <m/>
    <m/>
    <m/>
  </r>
  <r>
    <s v="WATERMELONS, SEEDED"/>
    <x v="20"/>
    <m/>
    <s v="BINS 24 INCH"/>
    <m/>
    <x v="48"/>
    <s v="ALL TEXAS DISTRICTS"/>
    <n v="120000"/>
    <s v="Truck"/>
    <n v="165"/>
    <m/>
    <n v="2023"/>
    <m/>
    <m/>
    <m/>
  </r>
  <r>
    <s v="WATERMELONS, SEEDED"/>
    <x v="20"/>
    <m/>
    <s v="BINS 24 INCH"/>
    <m/>
    <x v="49"/>
    <s v="ALL TEXAS DISTRICTS"/>
    <n v="80000"/>
    <s v="Truck"/>
    <n v="110"/>
    <m/>
    <n v="2023"/>
    <m/>
    <m/>
    <m/>
  </r>
  <r>
    <s v="WATERMELONS, SEEDED"/>
    <x v="20"/>
    <m/>
    <s v="BINS 24 INCH"/>
    <m/>
    <x v="50"/>
    <s v="ALL TEXAS DISTRICTS"/>
    <n v="40000"/>
    <s v="Truck"/>
    <n v="55"/>
    <m/>
    <n v="2023"/>
    <m/>
    <m/>
    <m/>
  </r>
  <r>
    <s v="WATERMELONS, SEEDED"/>
    <x v="20"/>
    <m/>
    <s v="BINS 24 INCH"/>
    <m/>
    <x v="52"/>
    <s v="ALL TEXAS DISTRICTS"/>
    <n v="120000"/>
    <s v="Truck"/>
    <n v="165"/>
    <m/>
    <n v="2023"/>
    <m/>
    <m/>
    <m/>
  </r>
  <r>
    <s v="WATERMELONS, SEEDED"/>
    <x v="20"/>
    <m/>
    <s v="BINS 24 INCH"/>
    <m/>
    <x v="84"/>
    <s v="ALL TEXAS DISTRICTS"/>
    <n v="40000"/>
    <s v="Truck"/>
    <n v="55"/>
    <m/>
    <n v="2023"/>
    <m/>
    <m/>
    <m/>
  </r>
  <r>
    <s v="WATERMELONS, SEEDED"/>
    <x v="20"/>
    <m/>
    <s v="BINS 24 INCH"/>
    <m/>
    <x v="85"/>
    <s v="ALL TEXAS DISTRICTS"/>
    <n v="40000"/>
    <s v="Truck"/>
    <n v="55"/>
    <m/>
    <n v="2023"/>
    <m/>
    <m/>
    <m/>
  </r>
  <r>
    <s v="WATERMELONS, SEEDED"/>
    <x v="20"/>
    <m/>
    <s v="BINS 24 INCH"/>
    <m/>
    <x v="197"/>
    <s v="ALL TEXAS DISTRICTS"/>
    <n v="80000"/>
    <s v="Truck"/>
    <n v="110"/>
    <m/>
    <n v="2023"/>
    <m/>
    <m/>
    <m/>
  </r>
  <r>
    <s v="WATERMELONS, SEEDED"/>
    <x v="20"/>
    <m/>
    <s v="BINS 24 INCH"/>
    <m/>
    <x v="86"/>
    <s v="ALL TEXAS DISTRICTS"/>
    <n v="80000"/>
    <s v="Truck"/>
    <n v="110"/>
    <m/>
    <n v="2023"/>
    <m/>
    <m/>
    <m/>
  </r>
  <r>
    <s v="WATERMELONS, SEEDED"/>
    <x v="20"/>
    <m/>
    <s v="BINS 24 INCH"/>
    <m/>
    <x v="87"/>
    <s v="ALL TEXAS DISTRICTS"/>
    <n v="240000"/>
    <s v="Truck"/>
    <n v="331"/>
    <m/>
    <n v="2023"/>
    <m/>
    <m/>
    <m/>
  </r>
  <r>
    <s v="WATERMELONS, SEEDED"/>
    <x v="20"/>
    <m/>
    <s v="BINS 24 INCH"/>
    <m/>
    <x v="87"/>
    <s v="ALL TEXAS DISTRICTS"/>
    <n v="-80000"/>
    <s v="Truck"/>
    <n v="-110"/>
    <m/>
    <n v="2023"/>
    <m/>
    <m/>
    <s v="subtracted on 10/06/2023"/>
  </r>
  <r>
    <s v="WATERMELONS, SEEDED"/>
    <x v="20"/>
    <m/>
    <s v="BINS 24 INCH"/>
    <m/>
    <x v="88"/>
    <s v="ALL TEXAS DISTRICTS"/>
    <n v="40000"/>
    <s v="Truck"/>
    <n v="55"/>
    <m/>
    <n v="2023"/>
    <m/>
    <m/>
    <m/>
  </r>
  <r>
    <s v="WATERMELONS, SEEDED"/>
    <x v="20"/>
    <m/>
    <s v="BINS 24 INCH"/>
    <m/>
    <x v="89"/>
    <s v="ALL TEXAS DISTRICTS"/>
    <n v="40000"/>
    <s v="Truck"/>
    <n v="55"/>
    <m/>
    <n v="2023"/>
    <m/>
    <m/>
    <m/>
  </r>
  <r>
    <s v="WATERMELONS, SEEDED"/>
    <x v="20"/>
    <m/>
    <s v="BINS 24 INCH"/>
    <m/>
    <x v="90"/>
    <s v="ALL TEXAS DISTRICTS"/>
    <n v="40000"/>
    <s v="Truck"/>
    <n v="55"/>
    <m/>
    <n v="2023"/>
    <m/>
    <m/>
    <m/>
  </r>
  <r>
    <s v="WATERMELONS, SEEDED"/>
    <x v="20"/>
    <m/>
    <s v="BINS 24 INCH"/>
    <m/>
    <x v="152"/>
    <s v="ALL TEXAS DISTRICTS"/>
    <n v="80000"/>
    <s v="Truck"/>
    <n v="110"/>
    <m/>
    <n v="2023"/>
    <m/>
    <m/>
    <m/>
  </r>
  <r>
    <s v="WATERMELONS, SEEDED"/>
    <x v="20"/>
    <m/>
    <s v="BINS 24 INCH"/>
    <m/>
    <x v="192"/>
    <s v="ALL TEXAS DISTRICTS"/>
    <n v="40000"/>
    <s v="Truck"/>
    <n v="55"/>
    <m/>
    <n v="2023"/>
    <m/>
    <m/>
    <m/>
  </r>
  <r>
    <s v="WATERMELONS, SEEDED"/>
    <x v="20"/>
    <m/>
    <s v="BINS 24 INCH"/>
    <m/>
    <x v="91"/>
    <s v="ALL TEXAS DISTRICTS"/>
    <n v="80000"/>
    <s v="Truck"/>
    <n v="110"/>
    <m/>
    <n v="2023"/>
    <m/>
    <m/>
    <m/>
  </r>
  <r>
    <s v="WATERMELONS, SEEDED"/>
    <x v="20"/>
    <m/>
    <s v="BINS 24 INCH"/>
    <m/>
    <x v="92"/>
    <s v="ALL TEXAS DISTRICTS"/>
    <n v="40000"/>
    <s v="Truck"/>
    <n v="55"/>
    <m/>
    <n v="2023"/>
    <m/>
    <m/>
    <m/>
  </r>
  <r>
    <s v="WATERMELONS, SEEDED"/>
    <x v="20"/>
    <m/>
    <s v="BINS 24 INCH"/>
    <m/>
    <x v="93"/>
    <s v="ALL TEXAS DISTRICTS"/>
    <n v="40000"/>
    <s v="Truck"/>
    <n v="55"/>
    <m/>
    <n v="2023"/>
    <m/>
    <m/>
    <m/>
  </r>
  <r>
    <s v="WATERMELONS, SEEDED"/>
    <x v="20"/>
    <m/>
    <s v="BINS 24 INCH"/>
    <m/>
    <x v="94"/>
    <s v="ALL TEXAS DISTRICTS"/>
    <n v="40000"/>
    <s v="Truck"/>
    <n v="55"/>
    <m/>
    <n v="2023"/>
    <m/>
    <m/>
    <m/>
  </r>
  <r>
    <s v="WATERMELONS, SEEDED"/>
    <x v="20"/>
    <m/>
    <s v="BINS 24 INCH"/>
    <m/>
    <x v="95"/>
    <s v="ALL TEXAS DISTRICTS"/>
    <n v="40000"/>
    <s v="Truck"/>
    <n v="55"/>
    <m/>
    <n v="2023"/>
    <m/>
    <m/>
    <m/>
  </r>
  <r>
    <s v="WATERMELONS, SEEDED"/>
    <x v="20"/>
    <m/>
    <s v="BINS 24 INCH"/>
    <m/>
    <x v="96"/>
    <s v="ALL TEXAS DISTRICTS"/>
    <n v="80000"/>
    <s v="Truck"/>
    <n v="110"/>
    <m/>
    <n v="2023"/>
    <m/>
    <m/>
    <m/>
  </r>
  <r>
    <s v="WATERMELONS, SEEDED"/>
    <x v="20"/>
    <m/>
    <s v="BINS 24 INCH"/>
    <m/>
    <x v="198"/>
    <s v="ALL TEXAS DISTRICTS"/>
    <n v="280000"/>
    <s v="Truck"/>
    <n v="386"/>
    <m/>
    <n v="2023"/>
    <m/>
    <m/>
    <m/>
  </r>
  <r>
    <s v="WATERMELONS, SEEDED"/>
    <x v="20"/>
    <m/>
    <s v="BINS 24 INCH"/>
    <m/>
    <x v="198"/>
    <s v="ALL TEXAS DISTRICTS"/>
    <n v="-280000"/>
    <s v="Truck"/>
    <n v="-386"/>
    <m/>
    <n v="2023"/>
    <m/>
    <m/>
    <s v="subtracted on 08/14/2023"/>
  </r>
  <r>
    <s v="WATERMELONS, SEEDED"/>
    <x v="20"/>
    <m/>
    <s v="BINS 24 INCH"/>
    <m/>
    <x v="97"/>
    <s v="ALL TEXAS DISTRICTS"/>
    <n v="80000"/>
    <s v="Truck"/>
    <n v="110"/>
    <m/>
    <n v="2023"/>
    <m/>
    <m/>
    <m/>
  </r>
  <r>
    <s v="WATERMELONS, SEEDED"/>
    <x v="20"/>
    <m/>
    <s v="BINS 24 INCH"/>
    <m/>
    <x v="98"/>
    <s v="ALL TEXAS DISTRICTS"/>
    <n v="40000"/>
    <s v="Truck"/>
    <n v="55"/>
    <m/>
    <n v="2023"/>
    <m/>
    <m/>
    <m/>
  </r>
  <r>
    <s v="WATERMELONS, SEEDED"/>
    <x v="20"/>
    <m/>
    <s v="BINS 24 INCH"/>
    <m/>
    <x v="99"/>
    <s v="ALL TEXAS DISTRICTS"/>
    <n v="80000"/>
    <s v="Truck"/>
    <n v="110"/>
    <m/>
    <n v="2023"/>
    <m/>
    <m/>
    <m/>
  </r>
  <r>
    <s v="WATERMELONS, SEEDED"/>
    <x v="20"/>
    <m/>
    <s v="BINS 24 INCH"/>
    <m/>
    <x v="101"/>
    <s v="ALL TEXAS DISTRICTS"/>
    <n v="40000"/>
    <s v="Truck"/>
    <n v="55"/>
    <m/>
    <n v="2023"/>
    <m/>
    <m/>
    <m/>
  </r>
  <r>
    <s v="WATERMELONS, SEEDED"/>
    <x v="20"/>
    <m/>
    <s v="BINS 24 INCH"/>
    <m/>
    <x v="199"/>
    <s v="ALL TEXAS DISTRICTS"/>
    <n v="40000"/>
    <s v="Truck"/>
    <n v="55"/>
    <m/>
    <n v="2023"/>
    <m/>
    <m/>
    <m/>
  </r>
  <r>
    <s v="WATERMELONS, SEEDED"/>
    <x v="20"/>
    <m/>
    <s v="BINS 24 INCH"/>
    <m/>
    <x v="103"/>
    <s v="ALL TEXAS DISTRICTS"/>
    <n v="40000"/>
    <s v="Truck"/>
    <n v="55"/>
    <m/>
    <n v="2023"/>
    <m/>
    <m/>
    <m/>
  </r>
  <r>
    <s v="WATERMELONS, SEEDED"/>
    <x v="20"/>
    <m/>
    <s v="BINS 24 INCH"/>
    <m/>
    <x v="104"/>
    <s v="ALL TEXAS DISTRICTS"/>
    <n v="80000"/>
    <s v="Truck"/>
    <n v="110"/>
    <m/>
    <n v="2023"/>
    <m/>
    <m/>
    <m/>
  </r>
  <r>
    <s v="WATERMELONS, SEEDED"/>
    <x v="20"/>
    <m/>
    <s v="BINS 24 INCH"/>
    <m/>
    <x v="109"/>
    <s v="ALL TEXAS DISTRICTS"/>
    <n v="40000"/>
    <s v="Truck"/>
    <n v="55"/>
    <m/>
    <n v="2023"/>
    <m/>
    <m/>
    <m/>
  </r>
  <r>
    <s v="WATERMELONS, SEEDED"/>
    <x v="20"/>
    <m/>
    <s v="BINS 24 INCH"/>
    <m/>
    <x v="110"/>
    <s v="ALL TEXAS DISTRICTS"/>
    <n v="40000"/>
    <s v="Truck"/>
    <n v="55"/>
    <m/>
    <n v="2023"/>
    <m/>
    <m/>
    <m/>
  </r>
  <r>
    <s v="WATERMELONS, SEEDED"/>
    <x v="20"/>
    <m/>
    <s v="BINS 24 INCH"/>
    <m/>
    <x v="132"/>
    <s v="ALL TEXAS DISTRICTS"/>
    <n v="40000"/>
    <s v="Truck"/>
    <n v="55"/>
    <m/>
    <n v="2023"/>
    <m/>
    <m/>
    <m/>
  </r>
  <r>
    <s v="WATERMELONS, SEEDED"/>
    <x v="20"/>
    <m/>
    <s v="BINS 24 INCH"/>
    <m/>
    <x v="134"/>
    <s v="ALL TEXAS DISTRICTS"/>
    <n v="40000"/>
    <s v="Truck"/>
    <n v="55"/>
    <m/>
    <n v="2023"/>
    <m/>
    <m/>
    <m/>
  </r>
  <r>
    <s v="WATERMELONS, SEEDED"/>
    <x v="20"/>
    <m/>
    <s v="BINS 24 INCH"/>
    <m/>
    <x v="135"/>
    <s v="ALL TEXAS DISTRICTS"/>
    <n v="80000"/>
    <s v="Truck"/>
    <n v="110"/>
    <m/>
    <n v="2023"/>
    <m/>
    <m/>
    <m/>
  </r>
  <r>
    <s v="WATERMELONS, SEEDED"/>
    <x v="20"/>
    <m/>
    <s v="BINS 24 INCH"/>
    <m/>
    <x v="136"/>
    <s v="ALL TEXAS DISTRICTS"/>
    <n v="40000"/>
    <s v="Truck"/>
    <n v="55"/>
    <m/>
    <n v="2023"/>
    <m/>
    <m/>
    <m/>
  </r>
  <r>
    <s v="WATERMELONS, SEEDED"/>
    <x v="20"/>
    <m/>
    <s v="BINS 24 INCH"/>
    <m/>
    <x v="195"/>
    <s v="ALL TEXAS DISTRICTS"/>
    <n v="80000"/>
    <s v="Truck"/>
    <n v="110"/>
    <m/>
    <n v="2023"/>
    <m/>
    <m/>
    <m/>
  </r>
  <r>
    <s v="WATERMELONS, SEEDED"/>
    <x v="20"/>
    <m/>
    <s v="BINS 24 INCH"/>
    <m/>
    <x v="138"/>
    <s v="ALL TEXAS DISTRICTS"/>
    <n v="160000"/>
    <s v="Truck"/>
    <n v="221"/>
    <m/>
    <n v="2023"/>
    <m/>
    <m/>
    <m/>
  </r>
  <r>
    <s v="WATERMELONS, SEEDED"/>
    <x v="20"/>
    <m/>
    <s v="BINS 24 INCH"/>
    <m/>
    <x v="139"/>
    <s v="ALL TEXAS DISTRICTS"/>
    <n v="120000"/>
    <s v="Truck"/>
    <n v="166"/>
    <m/>
    <n v="2023"/>
    <m/>
    <m/>
    <m/>
  </r>
  <r>
    <s v="WATERMELONS, SEEDED"/>
    <x v="20"/>
    <m/>
    <s v="BINS 24 INCH"/>
    <m/>
    <x v="140"/>
    <s v="ALL TEXAS DISTRICTS"/>
    <n v="80000"/>
    <s v="Truck"/>
    <n v="110"/>
    <m/>
    <n v="2023"/>
    <m/>
    <m/>
    <m/>
  </r>
  <r>
    <s v="WATERMELONS, SEEDED"/>
    <x v="20"/>
    <m/>
    <s v="BINS 24 INCH"/>
    <m/>
    <x v="141"/>
    <s v="ALL TEXAS DISTRICTS"/>
    <n v="80000"/>
    <s v="Truck"/>
    <n v="110"/>
    <m/>
    <n v="2023"/>
    <m/>
    <m/>
    <m/>
  </r>
  <r>
    <s v="WATERMELONS, SEEDED"/>
    <x v="20"/>
    <m/>
    <s v="BINS 24 INCH"/>
    <m/>
    <x v="142"/>
    <s v="ALL TEXAS DISTRICTS"/>
    <n v="40000"/>
    <s v="Truck"/>
    <n v="55"/>
    <m/>
    <n v="2023"/>
    <m/>
    <m/>
    <m/>
  </r>
  <r>
    <s v="WATERMELONS, SEEDED"/>
    <x v="20"/>
    <m/>
    <s v="BINS 24 INCH"/>
    <m/>
    <x v="204"/>
    <s v="ALL TEXAS DISTRICTS"/>
    <n v="80000"/>
    <s v="Truck"/>
    <n v="110"/>
    <m/>
    <n v="2023"/>
    <m/>
    <m/>
    <m/>
  </r>
  <r>
    <s v="WATERMELONS, SEEDED"/>
    <x v="20"/>
    <m/>
    <s v="BINS 24 INCH"/>
    <m/>
    <x v="143"/>
    <s v="ALL TEXAS DISTRICTS"/>
    <n v="200000"/>
    <s v="Truck"/>
    <n v="276"/>
    <m/>
    <n v="2023"/>
    <m/>
    <m/>
    <m/>
  </r>
  <r>
    <s v="WATERMELONS, SEEDED"/>
    <x v="20"/>
    <m/>
    <s v="BINS 24 INCH"/>
    <m/>
    <x v="144"/>
    <s v="ALL TEXAS DISTRICTS"/>
    <n v="80000"/>
    <s v="Truck"/>
    <n v="110"/>
    <m/>
    <n v="2023"/>
    <m/>
    <m/>
    <m/>
  </r>
  <r>
    <s v="WATERMELONS, SEEDED"/>
    <x v="20"/>
    <m/>
    <s v="BINS 24 INCH"/>
    <m/>
    <x v="145"/>
    <s v="ALL TEXAS DISTRICTS"/>
    <n v="80000"/>
    <s v="Truck"/>
    <n v="110"/>
    <m/>
    <n v="2023"/>
    <m/>
    <m/>
    <m/>
  </r>
  <r>
    <s v="WATERMELONS, SEEDED"/>
    <x v="20"/>
    <m/>
    <s v="BINS 24 INCH"/>
    <m/>
    <x v="146"/>
    <s v="ALL TEXAS DISTRICTS"/>
    <n v="160000"/>
    <s v="Truck"/>
    <n v="221"/>
    <m/>
    <n v="2023"/>
    <m/>
    <m/>
    <m/>
  </r>
  <r>
    <s v="WATERMELONS, SEEDLESS"/>
    <x v="20"/>
    <m/>
    <s v="BINS 24 INCH"/>
    <m/>
    <x v="186"/>
    <s v="LOWER RIO GRANDE VALLEY"/>
    <n v="520000"/>
    <s v="Truck"/>
    <n v="718"/>
    <m/>
    <n v="2023"/>
    <m/>
    <m/>
    <s v="added for 05/08/2023 on 05/09/2023"/>
  </r>
  <r>
    <s v="WATERMELONS, SEEDLESS"/>
    <x v="20"/>
    <m/>
    <s v="BINS 24 INCH"/>
    <m/>
    <x v="186"/>
    <s v="SOUTH TEXAS"/>
    <n v="520000"/>
    <s v="Truck"/>
    <n v="718"/>
    <m/>
    <n v="2023"/>
    <m/>
    <m/>
    <m/>
  </r>
  <r>
    <s v="WATERMELONS, SEEDLESS"/>
    <x v="20"/>
    <m/>
    <s v="BINS 24 INCH"/>
    <m/>
    <x v="186"/>
    <s v="LOWER RIO GRANDE VALLEY"/>
    <n v="400000"/>
    <s v="Truck"/>
    <n v="552"/>
    <m/>
    <n v="2023"/>
    <m/>
    <m/>
    <s v="added for 05/08/2023 on 05/10/2023"/>
  </r>
  <r>
    <s v="WATERMELONS, SEEDLESS"/>
    <x v="20"/>
    <m/>
    <s v="BINS 24 INCH"/>
    <m/>
    <x v="273"/>
    <s v="LOWER RIO GRANDE VALLEY"/>
    <n v="50000"/>
    <s v="Truck"/>
    <n v="71"/>
    <m/>
    <n v="2023"/>
    <m/>
    <m/>
    <s v="added for 05/09/2023 on 05/12/2023"/>
  </r>
  <r>
    <s v="WATERMELONS, SEEDLESS"/>
    <x v="20"/>
    <m/>
    <s v="BINS 24 INCH"/>
    <m/>
    <x v="273"/>
    <s v="LOWER RIO GRANDE VALLEY"/>
    <n v="760000"/>
    <s v="Truck"/>
    <n v="1048"/>
    <m/>
    <n v="2023"/>
    <m/>
    <m/>
    <m/>
  </r>
  <r>
    <s v="WATERMELONS, SEEDLESS"/>
    <x v="20"/>
    <m/>
    <s v="BINS 24 INCH"/>
    <m/>
    <x v="274"/>
    <s v="LOWER RIO GRANDE VALLEY"/>
    <n v="60000"/>
    <s v="Truck"/>
    <n v="86"/>
    <m/>
    <n v="2023"/>
    <m/>
    <m/>
    <s v="added for 05/10/2023 on 05/12/2023"/>
  </r>
  <r>
    <s v="WATERMELONS, SEEDLESS"/>
    <x v="20"/>
    <m/>
    <s v="BINS 24 INCH"/>
    <m/>
    <x v="274"/>
    <s v="LOWER RIO GRANDE VALLEY"/>
    <n v="1400000"/>
    <s v="Truck"/>
    <n v="1931"/>
    <m/>
    <n v="2023"/>
    <m/>
    <m/>
    <m/>
  </r>
  <r>
    <s v="WATERMELONS, SEEDLESS"/>
    <x v="20"/>
    <m/>
    <s v="BINS 24 INCH"/>
    <m/>
    <x v="187"/>
    <s v="LOWER RIO GRANDE VALLEY"/>
    <n v="1120000"/>
    <s v="Truck"/>
    <n v="1545"/>
    <m/>
    <n v="2023"/>
    <m/>
    <m/>
    <m/>
  </r>
  <r>
    <s v="WATERMELONS, SEEDLESS"/>
    <x v="20"/>
    <m/>
    <s v="BINS 24 INCH"/>
    <m/>
    <x v="187"/>
    <s v="LOWER RIO GRANDE VALLEY"/>
    <n v="20000"/>
    <s v="Truck"/>
    <n v="32"/>
    <m/>
    <n v="2023"/>
    <m/>
    <m/>
    <s v="added for 05/11/2023 on 05/12/2023"/>
  </r>
  <r>
    <s v="WATERMELONS, SEEDLESS"/>
    <x v="20"/>
    <m/>
    <s v="BINS 24 INCH"/>
    <m/>
    <x v="188"/>
    <s v="LOWER RIO GRANDE VALLEY"/>
    <n v="760000"/>
    <s v="Truck"/>
    <n v="1048"/>
    <m/>
    <n v="2023"/>
    <m/>
    <m/>
    <m/>
  </r>
  <r>
    <s v="WATERMELONS, SEEDLESS"/>
    <x v="20"/>
    <m/>
    <s v="BINS 24 INCH"/>
    <m/>
    <x v="275"/>
    <s v="LOWER RIO GRANDE VALLEY"/>
    <n v="280000"/>
    <s v="Truck"/>
    <n v="386"/>
    <m/>
    <n v="2023"/>
    <m/>
    <m/>
    <m/>
  </r>
  <r>
    <s v="WATERMELONS, SEEDLESS"/>
    <x v="20"/>
    <m/>
    <s v="BINS 24 INCH"/>
    <m/>
    <x v="276"/>
    <s v="LOWER RIO GRANDE VALLEY"/>
    <n v="440000"/>
    <s v="Truck"/>
    <n v="607"/>
    <m/>
    <n v="2023"/>
    <m/>
    <m/>
    <m/>
  </r>
  <r>
    <s v="WATERMELONS, SEEDLESS"/>
    <x v="20"/>
    <m/>
    <s v="BINS 24 INCH"/>
    <m/>
    <x v="277"/>
    <s v="LOWER RIO GRANDE VALLEY"/>
    <n v="840000"/>
    <s v="Truck"/>
    <n v="1159"/>
    <m/>
    <n v="2023"/>
    <m/>
    <m/>
    <m/>
  </r>
  <r>
    <s v="WATERMELONS, SEEDLESS"/>
    <x v="20"/>
    <m/>
    <s v="BINS 24 INCH"/>
    <m/>
    <x v="278"/>
    <s v="LOWER RIO GRANDE VALLEY"/>
    <n v="1320000"/>
    <s v="Truck"/>
    <n v="1821"/>
    <m/>
    <n v="2023"/>
    <m/>
    <m/>
    <m/>
  </r>
  <r>
    <s v="WATERMELONS, SEEDLESS"/>
    <x v="20"/>
    <m/>
    <s v="BINS 24 INCH"/>
    <m/>
    <x v="189"/>
    <s v="LOWER RIO GRANDE VALLEY"/>
    <n v="60000"/>
    <s v="Truck"/>
    <n v="89"/>
    <m/>
    <n v="2023"/>
    <m/>
    <m/>
    <s v="added for 05/17/2023 on 05/19/2023"/>
  </r>
  <r>
    <s v="WATERMELONS, SEEDLESS"/>
    <x v="20"/>
    <m/>
    <s v="BINS 24 INCH"/>
    <m/>
    <x v="189"/>
    <s v="LOWER RIO GRANDE VALLEY"/>
    <n v="760000"/>
    <s v="Truck"/>
    <n v="1049"/>
    <m/>
    <n v="2023"/>
    <m/>
    <m/>
    <m/>
  </r>
  <r>
    <s v="WATERMELONS, SEEDLESS"/>
    <x v="20"/>
    <m/>
    <s v="BINS 24 INCH"/>
    <m/>
    <x v="190"/>
    <s v="LOWER RIO GRANDE VALLEY"/>
    <n v="10000"/>
    <s v="Truck"/>
    <n v="9"/>
    <m/>
    <n v="2023"/>
    <m/>
    <m/>
    <s v="added for 05/18/2023 on 05/19/2023"/>
  </r>
  <r>
    <s v="WATERMELONS, SEEDLESS"/>
    <x v="20"/>
    <m/>
    <s v="BINS 24 INCH"/>
    <m/>
    <x v="191"/>
    <s v="LOWER RIO GRANDE VALLEY"/>
    <n v="3640000"/>
    <s v="Truck"/>
    <n v="5021"/>
    <m/>
    <n v="2023"/>
    <m/>
    <m/>
    <m/>
  </r>
  <r>
    <s v="WATERMELONS, SEEDLESS"/>
    <x v="20"/>
    <m/>
    <s v="BINS 24 INCH"/>
    <m/>
    <x v="279"/>
    <s v="LOWER RIO GRANDE VALLEY"/>
    <n v="4450000"/>
    <s v="Truck"/>
    <n v="6132"/>
    <m/>
    <n v="2023"/>
    <m/>
    <m/>
    <m/>
  </r>
  <r>
    <s v="WATERMELONS, SEEDLESS"/>
    <x v="20"/>
    <m/>
    <s v="BINS 24 INCH"/>
    <m/>
    <x v="280"/>
    <s v="LOWER RIO GRANDE VALLEY"/>
    <n v="3880000"/>
    <s v="Truck"/>
    <n v="5352"/>
    <m/>
    <n v="2023"/>
    <m/>
    <m/>
    <m/>
  </r>
  <r>
    <s v="WATERMELONS, SEEDLESS"/>
    <x v="20"/>
    <m/>
    <s v="BINS 24 INCH"/>
    <m/>
    <x v="281"/>
    <s v="LOWER RIO GRANDE VALLEY"/>
    <n v="5960000"/>
    <s v="Truck"/>
    <n v="8221"/>
    <m/>
    <n v="2023"/>
    <m/>
    <m/>
    <m/>
  </r>
  <r>
    <s v="WATERMELONS, SEEDLESS"/>
    <x v="20"/>
    <m/>
    <s v="BINS 24 INCH"/>
    <m/>
    <x v="233"/>
    <s v="LOWER RIO GRANDE VALLEY"/>
    <n v="7120000"/>
    <s v="Truck"/>
    <n v="9821"/>
    <m/>
    <n v="2023"/>
    <m/>
    <m/>
    <m/>
  </r>
  <r>
    <s v="WATERMELONS, SEEDLESS"/>
    <x v="20"/>
    <m/>
    <s v="BINS 24 INCH"/>
    <m/>
    <x v="59"/>
    <s v="LOWER RIO GRANDE VALLEY"/>
    <n v="1720000"/>
    <s v="Truck"/>
    <n v="2372"/>
    <m/>
    <n v="2023"/>
    <m/>
    <m/>
    <s v="added for 05/24/2023 on 05/25/2023"/>
  </r>
  <r>
    <s v="WATERMELONS, SEEDLESS"/>
    <x v="20"/>
    <m/>
    <s v="BINS 24 INCH"/>
    <m/>
    <x v="59"/>
    <s v="LOWER RIO GRANDE VALLEY"/>
    <n v="8400000"/>
    <s v="Truck"/>
    <n v="11588"/>
    <m/>
    <n v="2023"/>
    <m/>
    <m/>
    <m/>
  </r>
  <r>
    <s v="WATERMELONS, SEEDLESS"/>
    <x v="20"/>
    <m/>
    <s v="BINS 24 INCH"/>
    <m/>
    <x v="0"/>
    <s v="LOWER RIO GRANDE VALLEY"/>
    <n v="8320000"/>
    <s v="Truck"/>
    <n v="11476"/>
    <m/>
    <n v="2023"/>
    <m/>
    <m/>
    <m/>
  </r>
  <r>
    <s v="WATERMELONS, SEEDLESS"/>
    <x v="20"/>
    <m/>
    <s v="BINS 24 INCH"/>
    <m/>
    <x v="1"/>
    <s v="LOWER RIO GRANDE VALLEY"/>
    <n v="5680000"/>
    <s v="Truck"/>
    <n v="7835"/>
    <m/>
    <n v="2023"/>
    <m/>
    <m/>
    <m/>
  </r>
  <r>
    <s v="WATERMELONS, SEEDLESS"/>
    <x v="20"/>
    <m/>
    <s v="BINS 24 INCH"/>
    <m/>
    <x v="2"/>
    <s v="LOWER RIO GRANDE VALLEY"/>
    <n v="5520000"/>
    <s v="Truck"/>
    <n v="7614"/>
    <m/>
    <n v="2023"/>
    <m/>
    <m/>
    <m/>
  </r>
  <r>
    <s v="WATERMELONS, SEEDLESS"/>
    <x v="20"/>
    <m/>
    <s v="BINS 24 INCH"/>
    <m/>
    <x v="282"/>
    <s v="LOWER RIO GRANDE VALLEY"/>
    <n v="4360000"/>
    <s v="Truck"/>
    <n v="6014"/>
    <m/>
    <n v="2023"/>
    <m/>
    <m/>
    <m/>
  </r>
  <r>
    <s v="WATERMELONS, SEEDLESS"/>
    <x v="20"/>
    <m/>
    <s v="BINS 24 INCH"/>
    <m/>
    <x v="3"/>
    <s v="LOWER RIO GRANDE VALLEY"/>
    <n v="6520000"/>
    <s v="Truck"/>
    <n v="8994"/>
    <m/>
    <n v="2023"/>
    <m/>
    <m/>
    <m/>
  </r>
  <r>
    <s v="WATERMELONS, SEEDLESS"/>
    <x v="20"/>
    <m/>
    <s v="BINS 24 INCH"/>
    <m/>
    <x v="4"/>
    <s v="LOWER RIO GRANDE VALLEY"/>
    <n v="7640000"/>
    <s v="Truck"/>
    <n v="10539"/>
    <m/>
    <n v="2023"/>
    <m/>
    <m/>
    <m/>
  </r>
  <r>
    <s v="WATERMELONS, SEEDLESS"/>
    <x v="20"/>
    <m/>
    <s v="BINS 24 INCH"/>
    <m/>
    <x v="5"/>
    <s v="LOWER RIO GRANDE VALLEY"/>
    <n v="7160000"/>
    <s v="Truck"/>
    <n v="9875"/>
    <m/>
    <n v="2023"/>
    <m/>
    <m/>
    <m/>
  </r>
  <r>
    <s v="WATERMELONS, SEEDLESS"/>
    <x v="20"/>
    <m/>
    <s v="BINS 24 INCH"/>
    <m/>
    <x v="6"/>
    <s v="LOWER RIO GRANDE VALLEY"/>
    <n v="5960000"/>
    <s v="Truck"/>
    <n v="8220"/>
    <m/>
    <n v="2023"/>
    <m/>
    <m/>
    <m/>
  </r>
  <r>
    <s v="WATERMELONS, SEEDLESS"/>
    <x v="20"/>
    <m/>
    <s v="BINS 24 INCH"/>
    <m/>
    <x v="7"/>
    <s v="LOWER RIO GRANDE VALLEY"/>
    <n v="8120000"/>
    <s v="Truck"/>
    <n v="11200"/>
    <m/>
    <n v="2023"/>
    <m/>
    <m/>
    <m/>
  </r>
  <r>
    <s v="WATERMELONS, SEEDLESS"/>
    <x v="20"/>
    <m/>
    <s v="BINS 24 INCH"/>
    <m/>
    <x v="8"/>
    <s v="LOWER RIO GRANDE VALLEY"/>
    <n v="7230000"/>
    <s v="Truck"/>
    <n v="9968"/>
    <m/>
    <n v="2023"/>
    <m/>
    <m/>
    <m/>
  </r>
  <r>
    <s v="WATERMELONS, SEEDLESS"/>
    <x v="20"/>
    <m/>
    <s v="BINS 24 INCH"/>
    <m/>
    <x v="283"/>
    <s v="LOWER RIO GRANDE VALLEY"/>
    <n v="6480000"/>
    <s v="Truck"/>
    <n v="8938"/>
    <m/>
    <n v="2023"/>
    <m/>
    <m/>
    <m/>
  </r>
  <r>
    <s v="WATERMELONS, SEEDLESS"/>
    <x v="20"/>
    <m/>
    <s v="BINS 24 INCH"/>
    <m/>
    <x v="9"/>
    <s v="LOWER RIO GRANDE VALLEY"/>
    <n v="7440000"/>
    <s v="Truck"/>
    <n v="10263"/>
    <m/>
    <n v="2023"/>
    <m/>
    <m/>
    <m/>
  </r>
  <r>
    <s v="WATERMELONS, SEEDLESS"/>
    <x v="20"/>
    <m/>
    <s v="BINS 24 INCH"/>
    <m/>
    <x v="10"/>
    <s v="LOWER RIO GRANDE VALLEY"/>
    <n v="7320000"/>
    <s v="Truck"/>
    <n v="10096"/>
    <m/>
    <n v="2023"/>
    <m/>
    <m/>
    <m/>
  </r>
  <r>
    <s v="WATERMELONS, SEEDLESS"/>
    <x v="20"/>
    <m/>
    <s v="BINS 24 INCH"/>
    <m/>
    <x v="11"/>
    <s v="LOWER RIO GRANDE VALLEY"/>
    <n v="7360000"/>
    <s v="Truck"/>
    <n v="10151"/>
    <m/>
    <n v="2023"/>
    <m/>
    <m/>
    <m/>
  </r>
  <r>
    <s v="WATERMELONS, SEEDLESS"/>
    <x v="20"/>
    <m/>
    <s v="BINS 24 INCH"/>
    <m/>
    <x v="12"/>
    <s v="LOWER RIO GRANDE VALLEY"/>
    <n v="5080000"/>
    <s v="Truck"/>
    <n v="7006"/>
    <m/>
    <n v="2023"/>
    <m/>
    <m/>
    <m/>
  </r>
  <r>
    <s v="WATERMELONS, SEEDLESS"/>
    <x v="20"/>
    <m/>
    <s v="BINS 24 INCH"/>
    <m/>
    <x v="13"/>
    <s v="LOWER RIO GRANDE VALLEY"/>
    <n v="5880000"/>
    <s v="Truck"/>
    <n v="8110"/>
    <m/>
    <n v="2023"/>
    <m/>
    <m/>
    <m/>
  </r>
  <r>
    <s v="WATERMELONS, SEEDLESS"/>
    <x v="20"/>
    <m/>
    <s v="BINS 24 INCH"/>
    <m/>
    <x v="14"/>
    <s v="LOWER RIO GRANDE VALLEY"/>
    <n v="4360000"/>
    <s v="Truck"/>
    <n v="6014"/>
    <m/>
    <n v="2023"/>
    <m/>
    <m/>
    <m/>
  </r>
  <r>
    <s v="WATERMELONS, SEEDLESS"/>
    <x v="20"/>
    <m/>
    <s v="BINS 24 INCH"/>
    <m/>
    <x v="55"/>
    <s v="LOWER RIO GRANDE VALLEY"/>
    <n v="3800000"/>
    <s v="Truck"/>
    <n v="5241"/>
    <m/>
    <n v="2023"/>
    <m/>
    <m/>
    <m/>
  </r>
  <r>
    <s v="WATERMELONS, SEEDLESS"/>
    <x v="20"/>
    <m/>
    <s v="BINS 24 INCH"/>
    <m/>
    <x v="15"/>
    <s v="LOWER RIO GRANDE VALLEY"/>
    <n v="5900000"/>
    <s v="Truck"/>
    <n v="8142"/>
    <m/>
    <n v="2023"/>
    <m/>
    <m/>
    <m/>
  </r>
  <r>
    <s v="WATERMELONS, SEEDLESS"/>
    <x v="20"/>
    <m/>
    <s v="BINS 24 INCH"/>
    <m/>
    <x v="16"/>
    <s v="LOWER RIO GRANDE VALLEY"/>
    <n v="5340000"/>
    <s v="Truck"/>
    <n v="7366"/>
    <m/>
    <n v="2023"/>
    <m/>
    <m/>
    <m/>
  </r>
  <r>
    <s v="WATERMELONS, SEEDLESS"/>
    <x v="20"/>
    <m/>
    <s v="BINS 24 INCH"/>
    <m/>
    <x v="16"/>
    <s v="SOUTH TEXAS"/>
    <n v="520000"/>
    <s v="Truck"/>
    <n v="717"/>
    <m/>
    <n v="2023"/>
    <m/>
    <m/>
    <m/>
  </r>
  <r>
    <s v="WATERMELONS, SEEDLESS"/>
    <x v="20"/>
    <m/>
    <s v="BINS 24 INCH"/>
    <m/>
    <x v="17"/>
    <s v="LOWER RIO GRANDE VALLEY"/>
    <n v="4560000"/>
    <s v="Truck"/>
    <n v="6290"/>
    <m/>
    <n v="2023"/>
    <m/>
    <m/>
    <m/>
  </r>
  <r>
    <s v="WATERMELONS, SEEDLESS"/>
    <x v="20"/>
    <m/>
    <s v="BINS 24 INCH"/>
    <m/>
    <x v="17"/>
    <s v="SOUTH TEXAS"/>
    <n v="400000"/>
    <s v="Truck"/>
    <n v="552"/>
    <m/>
    <n v="2023"/>
    <m/>
    <m/>
    <m/>
  </r>
  <r>
    <s v="WATERMELONS, SEEDLESS"/>
    <x v="20"/>
    <m/>
    <s v="BINS 24 INCH"/>
    <m/>
    <x v="18"/>
    <s v="LOWER RIO GRANDE VALLEY"/>
    <n v="4680000"/>
    <s v="Truck"/>
    <n v="6455"/>
    <m/>
    <n v="2023"/>
    <m/>
    <m/>
    <m/>
  </r>
  <r>
    <s v="WATERMELONS, SEEDLESS"/>
    <x v="20"/>
    <m/>
    <s v="BINS 24 INCH"/>
    <m/>
    <x v="18"/>
    <s v="SOUTH TEXAS"/>
    <n v="480000"/>
    <s v="Truck"/>
    <n v="662"/>
    <m/>
    <n v="2023"/>
    <m/>
    <m/>
    <m/>
  </r>
  <r>
    <s v="WATERMELONS, SEEDLESS"/>
    <x v="20"/>
    <m/>
    <s v="BINS 24 INCH"/>
    <m/>
    <x v="19"/>
    <s v="LOWER RIO GRANDE VALLEY"/>
    <n v="4970000"/>
    <s v="Truck"/>
    <n v="6852"/>
    <m/>
    <n v="2023"/>
    <m/>
    <m/>
    <m/>
  </r>
  <r>
    <s v="WATERMELONS, SEEDLESS"/>
    <x v="20"/>
    <m/>
    <s v="BINS 24 INCH"/>
    <m/>
    <x v="20"/>
    <s v="LOWER RIO GRANDE VALLEY"/>
    <n v="5040000"/>
    <s v="Truck"/>
    <n v="6952"/>
    <m/>
    <n v="2023"/>
    <m/>
    <m/>
    <m/>
  </r>
  <r>
    <s v="WATERMELONS, SEEDLESS"/>
    <x v="20"/>
    <m/>
    <s v="BINS 24 INCH"/>
    <m/>
    <x v="153"/>
    <s v="LOWER RIO GRANDE VALLEY"/>
    <n v="4160000"/>
    <s v="Truck"/>
    <n v="5737"/>
    <m/>
    <n v="2023"/>
    <m/>
    <m/>
    <m/>
  </r>
  <r>
    <s v="WATERMELONS, SEEDLESS"/>
    <x v="20"/>
    <m/>
    <s v="BINS 24 INCH"/>
    <m/>
    <x v="21"/>
    <s v="LOWER RIO GRANDE VALLEY"/>
    <n v="4960000"/>
    <s v="Truck"/>
    <n v="6841"/>
    <m/>
    <n v="2023"/>
    <m/>
    <m/>
    <m/>
  </r>
  <r>
    <s v="WATERMELONS, SEEDLESS"/>
    <x v="20"/>
    <m/>
    <s v="BINS 24 INCH"/>
    <m/>
    <x v="22"/>
    <s v="LOWER RIO GRANDE VALLEY"/>
    <n v="230000"/>
    <s v="Truck"/>
    <n v="319"/>
    <m/>
    <n v="2023"/>
    <m/>
    <m/>
    <s v="added for 06/20/2023 on 06/22/2023"/>
  </r>
  <r>
    <s v="WATERMELONS, SEEDLESS"/>
    <x v="20"/>
    <m/>
    <s v="BINS 24 INCH"/>
    <m/>
    <x v="22"/>
    <s v="LOWER RIO GRANDE VALLEY"/>
    <n v="4560000"/>
    <s v="Truck"/>
    <n v="6290"/>
    <m/>
    <n v="2023"/>
    <m/>
    <m/>
    <m/>
  </r>
  <r>
    <s v="WATERMELONS, SEEDLESS"/>
    <x v="20"/>
    <m/>
    <s v="BINS 24 INCH"/>
    <m/>
    <x v="23"/>
    <s v="LOWER RIO GRANDE VALLEY"/>
    <n v="4520000"/>
    <s v="Truck"/>
    <n v="6234"/>
    <m/>
    <n v="2023"/>
    <m/>
    <m/>
    <m/>
  </r>
  <r>
    <s v="WATERMELONS, SEEDLESS"/>
    <x v="20"/>
    <m/>
    <s v="BINS 24 INCH"/>
    <m/>
    <x v="24"/>
    <s v="LOWER RIO GRANDE VALLEY"/>
    <n v="5040000"/>
    <s v="Truck"/>
    <n v="6955"/>
    <m/>
    <n v="2023"/>
    <m/>
    <m/>
    <m/>
  </r>
  <r>
    <s v="WATERMELONS, SEEDLESS"/>
    <x v="20"/>
    <m/>
    <s v="BINS 24 INCH"/>
    <m/>
    <x v="25"/>
    <s v="LOWER RIO GRANDE VALLEY"/>
    <n v="3390000"/>
    <s v="Truck"/>
    <n v="4679"/>
    <m/>
    <n v="2023"/>
    <m/>
    <m/>
    <m/>
  </r>
  <r>
    <s v="WATERMELONS, SEEDLESS"/>
    <x v="20"/>
    <m/>
    <s v="BINS 24 INCH"/>
    <m/>
    <x v="25"/>
    <s v="SOUTH TEXAS"/>
    <n v="1000000"/>
    <s v="Truck"/>
    <n v="1379"/>
    <m/>
    <n v="2023"/>
    <m/>
    <m/>
    <m/>
  </r>
  <r>
    <s v="WATERMELONS, SEEDLESS"/>
    <x v="20"/>
    <m/>
    <s v="BINS 24 INCH"/>
    <m/>
    <x v="26"/>
    <s v="LOWER RIO GRANDE VALLEY"/>
    <n v="3650000"/>
    <s v="Truck"/>
    <n v="5039"/>
    <m/>
    <n v="2023"/>
    <m/>
    <m/>
    <m/>
  </r>
  <r>
    <s v="WATERMELONS, SEEDLESS"/>
    <x v="20"/>
    <m/>
    <s v="BINS 24 INCH"/>
    <m/>
    <x v="26"/>
    <s v="SOUTH TEXAS"/>
    <n v="1000000"/>
    <s v="Truck"/>
    <n v="1380"/>
    <m/>
    <n v="2023"/>
    <m/>
    <m/>
    <m/>
  </r>
  <r>
    <s v="WATERMELONS, SEEDLESS"/>
    <x v="20"/>
    <m/>
    <s v="BINS 24 INCH"/>
    <m/>
    <x v="27"/>
    <s v="SOUTH TEXAS"/>
    <n v="880000"/>
    <s v="Truck"/>
    <n v="1214"/>
    <m/>
    <n v="2023"/>
    <m/>
    <m/>
    <m/>
  </r>
  <r>
    <s v="WATERMELONS, SEEDLESS"/>
    <x v="20"/>
    <m/>
    <s v="BINS 24 INCH"/>
    <m/>
    <x v="27"/>
    <s v="LOWER RIO GRANDE VALLEY"/>
    <n v="2360000"/>
    <s v="Truck"/>
    <n v="3255"/>
    <m/>
    <n v="2023"/>
    <m/>
    <m/>
    <m/>
  </r>
  <r>
    <s v="WATERMELONS, SEEDLESS"/>
    <x v="20"/>
    <m/>
    <s v="BINS 24 INCH"/>
    <m/>
    <x v="28"/>
    <s v="ALL TEXAS DISTRICTS"/>
    <n v="440000"/>
    <s v="Truck"/>
    <n v="607"/>
    <m/>
    <n v="2023"/>
    <m/>
    <m/>
    <m/>
  </r>
  <r>
    <s v="WATERMELONS, SEEDLESS"/>
    <x v="20"/>
    <m/>
    <s v="BINS 24 INCH"/>
    <m/>
    <x v="28"/>
    <s v="SOUTH TEXAS"/>
    <n v="3200000"/>
    <s v="Truck"/>
    <n v="4414"/>
    <m/>
    <n v="2023"/>
    <m/>
    <m/>
    <m/>
  </r>
  <r>
    <s v="WATERMELONS, SEEDLESS"/>
    <x v="20"/>
    <m/>
    <s v="BINS 24 INCH"/>
    <m/>
    <x v="28"/>
    <s v="LOWER RIO GRANDE VALLEY"/>
    <n v="1100000"/>
    <s v="Truck"/>
    <n v="1515"/>
    <m/>
    <n v="2023"/>
    <m/>
    <m/>
    <m/>
  </r>
  <r>
    <s v="WATERMELONS, SEEDLESS"/>
    <x v="20"/>
    <m/>
    <s v="BINS 24 INCH"/>
    <m/>
    <x v="29"/>
    <s v="LOWER RIO GRANDE VALLEY"/>
    <n v="80000"/>
    <s v="Truck"/>
    <n v="116"/>
    <m/>
    <n v="2023"/>
    <m/>
    <m/>
    <s v="added for 06/27/2023 on 06/30/2023"/>
  </r>
  <r>
    <s v="WATERMELONS, SEEDLESS"/>
    <x v="20"/>
    <m/>
    <s v="BINS 24 INCH"/>
    <m/>
    <x v="29"/>
    <s v="ALL TEXAS DISTRICTS"/>
    <n v="1040000"/>
    <s v="Truck"/>
    <n v="1434"/>
    <m/>
    <n v="2023"/>
    <m/>
    <m/>
    <m/>
  </r>
  <r>
    <s v="WATERMELONS, SEEDLESS"/>
    <x v="20"/>
    <m/>
    <s v="BINS 24 INCH"/>
    <m/>
    <x v="29"/>
    <s v="LOWER RIO GRANDE VALLEY"/>
    <n v="3160000"/>
    <s v="Truck"/>
    <n v="4359"/>
    <m/>
    <n v="2023"/>
    <m/>
    <m/>
    <m/>
  </r>
  <r>
    <s v="WATERMELONS, SEEDLESS"/>
    <x v="20"/>
    <m/>
    <s v="BINS 24 INCH"/>
    <m/>
    <x v="29"/>
    <s v="SOUTH TEXAS"/>
    <n v="1800000"/>
    <s v="Truck"/>
    <n v="2483"/>
    <m/>
    <n v="2023"/>
    <m/>
    <m/>
    <m/>
  </r>
  <r>
    <s v="WATERMELONS, SEEDLESS"/>
    <x v="20"/>
    <m/>
    <s v="BINS 24 INCH"/>
    <m/>
    <x v="29"/>
    <s v="ALL TEXAS DISTRICTS"/>
    <n v="80000"/>
    <s v="Truck"/>
    <n v="116"/>
    <m/>
    <n v="2023"/>
    <m/>
    <m/>
    <s v="added for 06/27/2023 on 07/21/2023"/>
  </r>
  <r>
    <s v="WATERMELONS, SEEDLESS"/>
    <x v="20"/>
    <m/>
    <s v="BINS 24 INCH"/>
    <m/>
    <x v="30"/>
    <s v="SOUTH TEXAS"/>
    <n v="2640000"/>
    <s v="Truck"/>
    <n v="3641"/>
    <m/>
    <n v="2023"/>
    <m/>
    <m/>
    <m/>
  </r>
  <r>
    <s v="WATERMELONS, SEEDLESS"/>
    <x v="20"/>
    <m/>
    <s v="BINS 24 INCH"/>
    <m/>
    <x v="30"/>
    <s v="ALL TEXAS DISTRICTS"/>
    <n v="880000"/>
    <s v="Truck"/>
    <n v="1214"/>
    <m/>
    <n v="2023"/>
    <m/>
    <m/>
    <m/>
  </r>
  <r>
    <s v="WATERMELONS, SEEDLESS"/>
    <x v="20"/>
    <m/>
    <s v="BINS 24 INCH"/>
    <m/>
    <x v="30"/>
    <s v="LOWER RIO GRANDE VALLEY"/>
    <n v="2200000"/>
    <s v="Truck"/>
    <n v="3035"/>
    <m/>
    <n v="2023"/>
    <m/>
    <m/>
    <m/>
  </r>
  <r>
    <s v="WATERMELONS, SEEDLESS"/>
    <x v="20"/>
    <m/>
    <s v="BINS 24 INCH"/>
    <m/>
    <x v="31"/>
    <s v="LOWER RIO GRANDE VALLEY"/>
    <n v="40000"/>
    <s v="Truck"/>
    <n v="60"/>
    <m/>
    <n v="2023"/>
    <m/>
    <m/>
    <s v="added for 06/29/2023 on 06/30/2023"/>
  </r>
  <r>
    <s v="WATERMELONS, SEEDLESS"/>
    <x v="20"/>
    <m/>
    <s v="BINS 24 INCH"/>
    <m/>
    <x v="31"/>
    <s v="ALL TEXAS DISTRICTS"/>
    <n v="40000"/>
    <s v="Truck"/>
    <n v="60"/>
    <m/>
    <n v="2023"/>
    <m/>
    <m/>
    <s v="added for 06/29/2023 on 07/21/2023"/>
  </r>
  <r>
    <s v="WATERMELONS, SEEDLESS"/>
    <x v="20"/>
    <m/>
    <s v="BINS 24 INCH"/>
    <m/>
    <x v="31"/>
    <s v="LOWER RIO GRANDE VALLEY"/>
    <n v="2560000"/>
    <s v="Truck"/>
    <n v="3531"/>
    <m/>
    <n v="2023"/>
    <m/>
    <m/>
    <m/>
  </r>
  <r>
    <s v="WATERMELONS, SEEDLESS"/>
    <x v="20"/>
    <m/>
    <s v="BINS 24 INCH"/>
    <m/>
    <x v="31"/>
    <s v="ALL TEXAS DISTRICTS"/>
    <n v="880000"/>
    <s v="Truck"/>
    <n v="1214"/>
    <m/>
    <n v="2023"/>
    <m/>
    <m/>
    <m/>
  </r>
  <r>
    <s v="WATERMELONS, SEEDLESS"/>
    <x v="20"/>
    <m/>
    <s v="BINS 24 INCH"/>
    <m/>
    <x v="31"/>
    <s v="SOUTH TEXAS"/>
    <n v="1760000"/>
    <s v="Truck"/>
    <n v="2427"/>
    <m/>
    <n v="2023"/>
    <m/>
    <m/>
    <m/>
  </r>
  <r>
    <s v="WATERMELONS, SEEDLESS"/>
    <x v="20"/>
    <m/>
    <s v="BINS 24 INCH"/>
    <m/>
    <x v="32"/>
    <s v="SOUTH TEXAS"/>
    <n v="960000"/>
    <s v="Truck"/>
    <n v="1325"/>
    <m/>
    <n v="2023"/>
    <m/>
    <m/>
    <m/>
  </r>
  <r>
    <s v="WATERMELONS, SEEDLESS"/>
    <x v="20"/>
    <m/>
    <s v="BINS 24 INCH"/>
    <m/>
    <x v="32"/>
    <s v="LOWER RIO GRANDE VALLEY"/>
    <n v="1480000"/>
    <s v="Truck"/>
    <n v="2043"/>
    <m/>
    <n v="2023"/>
    <m/>
    <m/>
    <m/>
  </r>
  <r>
    <s v="WATERMELONS, SEEDLESS"/>
    <x v="20"/>
    <m/>
    <s v="BINS 24 INCH"/>
    <m/>
    <x v="32"/>
    <s v="ALL TEXAS DISTRICTS"/>
    <n v="880000"/>
    <s v="Truck"/>
    <n v="1214"/>
    <m/>
    <n v="2023"/>
    <m/>
    <m/>
    <m/>
  </r>
  <r>
    <s v="WATERMELONS, SEEDLESS"/>
    <x v="20"/>
    <m/>
    <s v="BINS 24 INCH"/>
    <m/>
    <x v="33"/>
    <s v="SOUTH TEXAS"/>
    <n v="1120000"/>
    <s v="Truck"/>
    <n v="1544"/>
    <m/>
    <n v="2023"/>
    <m/>
    <m/>
    <m/>
  </r>
  <r>
    <s v="WATERMELONS, SEEDLESS"/>
    <x v="20"/>
    <m/>
    <s v="BINS 24 INCH"/>
    <m/>
    <x v="33"/>
    <s v="LOWER RIO GRANDE VALLEY"/>
    <n v="1080000"/>
    <s v="Truck"/>
    <n v="1490"/>
    <m/>
    <n v="2023"/>
    <m/>
    <m/>
    <m/>
  </r>
  <r>
    <s v="WATERMELONS, SEEDLESS"/>
    <x v="20"/>
    <m/>
    <s v="BINS 24 INCH"/>
    <m/>
    <x v="33"/>
    <s v="ALL TEXAS DISTRICTS"/>
    <n v="1080000"/>
    <s v="Truck"/>
    <n v="1490"/>
    <m/>
    <n v="2023"/>
    <m/>
    <m/>
    <m/>
  </r>
  <r>
    <s v="WATERMELONS, SEEDLESS"/>
    <x v="20"/>
    <m/>
    <s v="BINS 24 INCH"/>
    <m/>
    <x v="58"/>
    <s v="LOWER RIO GRANDE VALLEY"/>
    <n v="320000"/>
    <s v="Truck"/>
    <n v="441"/>
    <m/>
    <n v="2023"/>
    <m/>
    <m/>
    <m/>
  </r>
  <r>
    <s v="WATERMELONS, SEEDLESS"/>
    <x v="20"/>
    <m/>
    <s v="BINS 24 INCH"/>
    <m/>
    <x v="58"/>
    <s v="ALL TEXAS DISTRICTS"/>
    <n v="720000"/>
    <s v="Truck"/>
    <n v="993"/>
    <m/>
    <n v="2023"/>
    <m/>
    <m/>
    <m/>
  </r>
  <r>
    <s v="WATERMELONS, SEEDLESS"/>
    <x v="20"/>
    <m/>
    <s v="BINS 24 INCH"/>
    <m/>
    <x v="58"/>
    <s v="SOUTH TEXAS"/>
    <n v="800000"/>
    <s v="Truck"/>
    <n v="1103"/>
    <m/>
    <n v="2023"/>
    <m/>
    <m/>
    <m/>
  </r>
  <r>
    <s v="WATERMELONS, SEEDLESS"/>
    <x v="20"/>
    <m/>
    <s v="BINS 24 INCH"/>
    <m/>
    <x v="34"/>
    <s v="SOUTH TEXAS"/>
    <n v="1040000"/>
    <s v="Truck"/>
    <n v="1434"/>
    <m/>
    <n v="2023"/>
    <m/>
    <m/>
    <m/>
  </r>
  <r>
    <s v="WATERMELONS, SEEDLESS"/>
    <x v="20"/>
    <m/>
    <s v="BINS 24 INCH"/>
    <m/>
    <x v="34"/>
    <s v="ALL TEXAS DISTRICTS"/>
    <n v="120000"/>
    <s v="Truck"/>
    <n v="159"/>
    <m/>
    <n v="2023"/>
    <m/>
    <m/>
    <s v="added for 07/03/2023 on 07/07/2023"/>
  </r>
  <r>
    <s v="WATERMELONS, SEEDLESS"/>
    <x v="20"/>
    <m/>
    <s v="BINS 24 INCH"/>
    <m/>
    <x v="34"/>
    <s v="LOWER RIO GRANDE VALLEY"/>
    <n v="1320000"/>
    <s v="Truck"/>
    <n v="1821"/>
    <m/>
    <n v="2023"/>
    <m/>
    <m/>
    <m/>
  </r>
  <r>
    <s v="WATERMELONS, SEEDLESS"/>
    <x v="20"/>
    <m/>
    <s v="BINS 24 INCH"/>
    <m/>
    <x v="34"/>
    <s v="ALL TEXAS DISTRICTS"/>
    <n v="960000"/>
    <s v="Truck"/>
    <n v="1324"/>
    <m/>
    <n v="2023"/>
    <m/>
    <m/>
    <m/>
  </r>
  <r>
    <s v="WATERMELONS, SEEDLESS"/>
    <x v="20"/>
    <m/>
    <s v="BINS 24 INCH"/>
    <m/>
    <x v="34"/>
    <s v="ALL TEXAS DISTRICTS"/>
    <n v="220000"/>
    <s v="Truck"/>
    <n v="297"/>
    <m/>
    <n v="2023"/>
    <m/>
    <m/>
    <s v="added for 07/03/2023 on 07/21/2023"/>
  </r>
  <r>
    <s v="WATERMELONS, SEEDLESS"/>
    <x v="20"/>
    <m/>
    <s v="BINS 24 INCH"/>
    <m/>
    <x v="56"/>
    <s v="LOWER RIO GRANDE VALLEY"/>
    <n v="1760000"/>
    <s v="Truck"/>
    <n v="2428"/>
    <m/>
    <n v="2023"/>
    <m/>
    <m/>
    <m/>
  </r>
  <r>
    <s v="WATERMELONS, SEEDLESS"/>
    <x v="20"/>
    <m/>
    <s v="BINS 24 INCH"/>
    <m/>
    <x v="56"/>
    <s v="ALL TEXAS DISTRICTS"/>
    <n v="100000"/>
    <s v="Truck"/>
    <n v="136"/>
    <m/>
    <n v="2023"/>
    <m/>
    <m/>
    <s v="added for 07/04/2023 on 07/07/2023"/>
  </r>
  <r>
    <s v="WATERMELONS, SEEDLESS"/>
    <x v="20"/>
    <m/>
    <s v="BINS 24 INCH"/>
    <m/>
    <x v="56"/>
    <s v="SOUTH TEXAS"/>
    <n v="880000"/>
    <s v="Truck"/>
    <n v="1214"/>
    <m/>
    <n v="2023"/>
    <m/>
    <m/>
    <m/>
  </r>
  <r>
    <s v="WATERMELONS, SEEDLESS"/>
    <x v="20"/>
    <m/>
    <s v="BINS 24 INCH"/>
    <m/>
    <x v="56"/>
    <s v="ALL TEXAS DISTRICTS"/>
    <n v="760000"/>
    <s v="Truck"/>
    <n v="1048"/>
    <m/>
    <n v="2023"/>
    <m/>
    <m/>
    <m/>
  </r>
  <r>
    <s v="WATERMELONS, SEEDLESS"/>
    <x v="20"/>
    <m/>
    <s v="BINS 24 INCH"/>
    <m/>
    <x v="35"/>
    <s v="ALL TEXAS DISTRICTS"/>
    <n v="60000"/>
    <s v="Truck"/>
    <n v="89"/>
    <m/>
    <n v="2023"/>
    <m/>
    <m/>
    <s v="added for 07/05/2023 on 07/07/2023"/>
  </r>
  <r>
    <s v="WATERMELONS, SEEDLESS"/>
    <x v="20"/>
    <m/>
    <s v="BINS 24 INCH"/>
    <m/>
    <x v="35"/>
    <s v="SOUTH TEXAS"/>
    <n v="400000"/>
    <s v="Truck"/>
    <n v="552"/>
    <m/>
    <n v="2023"/>
    <m/>
    <m/>
    <m/>
  </r>
  <r>
    <s v="WATERMELONS, SEEDLESS"/>
    <x v="20"/>
    <m/>
    <s v="BINS 24 INCH"/>
    <m/>
    <x v="35"/>
    <s v="LOWER RIO GRANDE VALLEY"/>
    <n v="1160000"/>
    <s v="Truck"/>
    <n v="1600"/>
    <m/>
    <n v="2023"/>
    <m/>
    <m/>
    <m/>
  </r>
  <r>
    <s v="WATERMELONS, SEEDLESS"/>
    <x v="20"/>
    <m/>
    <s v="BINS 24 INCH"/>
    <m/>
    <x v="35"/>
    <s v="ALL TEXAS DISTRICTS"/>
    <n v="110000"/>
    <s v="Truck"/>
    <n v="151"/>
    <m/>
    <n v="2023"/>
    <m/>
    <m/>
    <s v="added for 07/05/2023 on 07/21/2023"/>
  </r>
  <r>
    <s v="WATERMELONS, SEEDLESS"/>
    <x v="20"/>
    <m/>
    <s v="BINS 24 INCH"/>
    <m/>
    <x v="35"/>
    <s v="ALL TEXAS DISTRICTS"/>
    <n v="1840000"/>
    <s v="Truck"/>
    <n v="2538"/>
    <m/>
    <n v="2023"/>
    <m/>
    <m/>
    <m/>
  </r>
  <r>
    <s v="WATERMELONS, SEEDLESS"/>
    <x v="20"/>
    <m/>
    <s v="BINS 24 INCH"/>
    <m/>
    <x v="36"/>
    <s v="ALL TEXAS DISTRICTS"/>
    <n v="40000"/>
    <s v="Truck"/>
    <n v="62"/>
    <m/>
    <n v="2023"/>
    <m/>
    <m/>
    <s v="added for 07/06/2023 on 07/07/2023"/>
  </r>
  <r>
    <s v="WATERMELONS, SEEDLESS"/>
    <x v="20"/>
    <m/>
    <s v="BINS 24 INCH"/>
    <m/>
    <x v="36"/>
    <s v="ALL TEXAS DISTRICTS"/>
    <n v="2160000"/>
    <s v="Truck"/>
    <n v="2980"/>
    <m/>
    <n v="2023"/>
    <m/>
    <m/>
    <m/>
  </r>
  <r>
    <s v="WATERMELONS, SEEDLESS"/>
    <x v="20"/>
    <m/>
    <s v="BINS 24 INCH"/>
    <m/>
    <x v="36"/>
    <s v="SOUTH TEXAS"/>
    <n v="760000"/>
    <s v="Truck"/>
    <n v="1048"/>
    <m/>
    <n v="2023"/>
    <m/>
    <m/>
    <m/>
  </r>
  <r>
    <s v="WATERMELONS, SEEDLESS"/>
    <x v="20"/>
    <m/>
    <s v="BINS 24 INCH"/>
    <m/>
    <x v="36"/>
    <s v="LOWER RIO GRANDE VALLEY"/>
    <n v="840000"/>
    <s v="Truck"/>
    <n v="1159"/>
    <m/>
    <n v="2023"/>
    <m/>
    <m/>
    <m/>
  </r>
  <r>
    <s v="WATERMELONS, SEEDLESS"/>
    <x v="20"/>
    <m/>
    <s v="BINS 24 INCH"/>
    <m/>
    <x v="37"/>
    <s v="SOUTH TEXAS"/>
    <n v="200000"/>
    <s v="Truck"/>
    <n v="276"/>
    <m/>
    <n v="2023"/>
    <m/>
    <m/>
    <m/>
  </r>
  <r>
    <s v="WATERMELONS, SEEDLESS"/>
    <x v="20"/>
    <m/>
    <s v="BINS 24 INCH"/>
    <m/>
    <x v="37"/>
    <s v="LOWER RIO GRANDE VALLEY"/>
    <n v="120000"/>
    <s v="Truck"/>
    <n v="166"/>
    <m/>
    <n v="2023"/>
    <m/>
    <m/>
    <m/>
  </r>
  <r>
    <s v="WATERMELONS, SEEDLESS"/>
    <x v="20"/>
    <m/>
    <s v="BINS 24 INCH"/>
    <m/>
    <x v="37"/>
    <s v="ALL TEXAS DISTRICTS"/>
    <n v="1920000"/>
    <s v="Truck"/>
    <n v="2648"/>
    <m/>
    <n v="2023"/>
    <m/>
    <m/>
    <m/>
  </r>
  <r>
    <s v="WATERMELONS, SEEDLESS"/>
    <x v="20"/>
    <m/>
    <s v="BINS 24 INCH"/>
    <m/>
    <x v="38"/>
    <s v="ALL TEXAS DISTRICTS"/>
    <n v="1560000"/>
    <s v="Truck"/>
    <n v="2151"/>
    <m/>
    <n v="2023"/>
    <m/>
    <m/>
    <m/>
  </r>
  <r>
    <s v="WATERMELONS, SEEDLESS"/>
    <x v="20"/>
    <m/>
    <s v="BINS 24 INCH"/>
    <m/>
    <x v="38"/>
    <s v="SOUTH TEXAS"/>
    <n v="360000"/>
    <s v="Truck"/>
    <n v="497"/>
    <m/>
    <n v="2023"/>
    <m/>
    <m/>
    <m/>
  </r>
  <r>
    <s v="WATERMELONS, SEEDLESS"/>
    <x v="20"/>
    <m/>
    <s v="BINS 24 INCH"/>
    <m/>
    <x v="38"/>
    <s v="LOWER RIO GRANDE VALLEY"/>
    <n v="120000"/>
    <s v="Truck"/>
    <n v="166"/>
    <m/>
    <n v="2023"/>
    <m/>
    <m/>
    <m/>
  </r>
  <r>
    <s v="WATERMELONS, SEEDLESS"/>
    <x v="20"/>
    <m/>
    <s v="BINS 24 INCH"/>
    <m/>
    <x v="57"/>
    <s v="SOUTH TEXAS"/>
    <n v="480000"/>
    <s v="Truck"/>
    <n v="662"/>
    <m/>
    <n v="2023"/>
    <m/>
    <m/>
    <m/>
  </r>
  <r>
    <s v="WATERMELONS, SEEDLESS"/>
    <x v="20"/>
    <m/>
    <s v="BINS 24 INCH"/>
    <m/>
    <x v="57"/>
    <s v="LOWER RIO GRANDE VALLEY"/>
    <n v="80000"/>
    <s v="Truck"/>
    <n v="110"/>
    <m/>
    <n v="2023"/>
    <m/>
    <m/>
    <m/>
  </r>
  <r>
    <s v="WATERMELONS, SEEDLESS"/>
    <x v="20"/>
    <m/>
    <s v="BINS 24 INCH"/>
    <m/>
    <x v="57"/>
    <s v="ALL TEXAS DISTRICTS"/>
    <n v="1320000"/>
    <s v="Truck"/>
    <n v="1821"/>
    <m/>
    <n v="2023"/>
    <m/>
    <m/>
    <m/>
  </r>
  <r>
    <s v="WATERMELONS, SEEDLESS"/>
    <x v="20"/>
    <m/>
    <s v="BINS 24 INCH"/>
    <m/>
    <x v="39"/>
    <s v="SOUTH TEXAS"/>
    <n v="120000"/>
    <s v="Truck"/>
    <n v="166"/>
    <m/>
    <n v="2023"/>
    <m/>
    <m/>
    <m/>
  </r>
  <r>
    <s v="WATERMELONS, SEEDLESS"/>
    <x v="20"/>
    <m/>
    <s v="BINS 24 INCH"/>
    <m/>
    <x v="39"/>
    <s v="ALL TEXAS DISTRICTS"/>
    <n v="2560000"/>
    <s v="Truck"/>
    <n v="3531"/>
    <m/>
    <n v="2023"/>
    <m/>
    <m/>
    <m/>
  </r>
  <r>
    <s v="WATERMELONS, SEEDLESS"/>
    <x v="20"/>
    <m/>
    <s v="BINS 24 INCH"/>
    <m/>
    <x v="40"/>
    <s v="ALL TEXAS DISTRICTS"/>
    <n v="3400000"/>
    <s v="Truck"/>
    <n v="4689"/>
    <m/>
    <n v="2023"/>
    <m/>
    <m/>
    <m/>
  </r>
  <r>
    <s v="WATERMELONS, SEEDLESS"/>
    <x v="20"/>
    <m/>
    <s v="BINS 24 INCH"/>
    <m/>
    <x v="40"/>
    <s v="SOUTH TEXAS"/>
    <n v="720000"/>
    <s v="Truck"/>
    <n v="993"/>
    <m/>
    <n v="2023"/>
    <m/>
    <m/>
    <m/>
  </r>
  <r>
    <s v="WATERMELONS, SEEDLESS"/>
    <x v="20"/>
    <m/>
    <s v="BINS 24 INCH"/>
    <m/>
    <x v="41"/>
    <s v="SOUTH TEXAS"/>
    <n v="400000"/>
    <s v="Truck"/>
    <n v="552"/>
    <m/>
    <n v="2023"/>
    <m/>
    <m/>
    <m/>
  </r>
  <r>
    <s v="WATERMELONS, SEEDLESS"/>
    <x v="20"/>
    <m/>
    <s v="BINS 24 INCH"/>
    <m/>
    <x v="41"/>
    <s v="ALL TEXAS DISTRICTS"/>
    <n v="2960000"/>
    <s v="Truck"/>
    <n v="4083"/>
    <m/>
    <n v="2023"/>
    <m/>
    <m/>
    <m/>
  </r>
  <r>
    <s v="WATERMELONS, SEEDLESS"/>
    <x v="20"/>
    <m/>
    <s v="BINS 24 INCH"/>
    <m/>
    <x v="42"/>
    <s v="ALL TEXAS DISTRICTS"/>
    <n v="3200000"/>
    <s v="Truck"/>
    <n v="4415"/>
    <m/>
    <n v="2023"/>
    <m/>
    <m/>
    <m/>
  </r>
  <r>
    <s v="WATERMELONS, SEEDLESS"/>
    <x v="20"/>
    <m/>
    <s v="BINS 24 INCH"/>
    <m/>
    <x v="43"/>
    <s v="ALL TEXAS DISTRICTS"/>
    <n v="2040000"/>
    <s v="Truck"/>
    <n v="2813"/>
    <m/>
    <n v="2023"/>
    <m/>
    <m/>
    <m/>
  </r>
  <r>
    <s v="WATERMELONS, SEEDLESS"/>
    <x v="20"/>
    <m/>
    <s v="BINS 24 INCH"/>
    <m/>
    <x v="44"/>
    <s v="ALL TEXAS DISTRICTS"/>
    <n v="1840000"/>
    <s v="Truck"/>
    <n v="2538"/>
    <m/>
    <n v="2023"/>
    <m/>
    <m/>
    <m/>
  </r>
  <r>
    <s v="WATERMELONS, SEEDLESS"/>
    <x v="20"/>
    <m/>
    <s v="BINS 24 INCH"/>
    <m/>
    <x v="287"/>
    <s v="ALL TEXAS DISTRICTS"/>
    <n v="960000"/>
    <s v="Truck"/>
    <n v="1324"/>
    <m/>
    <n v="2023"/>
    <m/>
    <m/>
    <m/>
  </r>
  <r>
    <s v="WATERMELONS, SEEDLESS"/>
    <x v="20"/>
    <m/>
    <s v="BINS 24 INCH"/>
    <m/>
    <x v="45"/>
    <s v="ALL TEXAS DISTRICTS"/>
    <n v="1120000"/>
    <s v="Truck"/>
    <n v="1545"/>
    <m/>
    <n v="2023"/>
    <m/>
    <m/>
    <s v="added for 07/17/2023 on 07/18/2023"/>
  </r>
  <r>
    <s v="WATERMELONS, SEEDLESS"/>
    <x v="20"/>
    <m/>
    <s v="BINS 24 INCH"/>
    <m/>
    <x v="46"/>
    <s v="ALL TEXAS DISTRICTS"/>
    <n v="1880000"/>
    <s v="Truck"/>
    <n v="2593"/>
    <m/>
    <n v="2023"/>
    <m/>
    <m/>
    <m/>
  </r>
  <r>
    <s v="WATERMELONS, SEEDLESS"/>
    <x v="20"/>
    <m/>
    <s v="BINS 24 INCH"/>
    <m/>
    <x v="47"/>
    <s v="ALL TEXAS DISTRICTS"/>
    <n v="1560000"/>
    <s v="Truck"/>
    <n v="2151"/>
    <m/>
    <n v="2023"/>
    <m/>
    <m/>
    <m/>
  </r>
  <r>
    <s v="WATERMELONS, SEEDLESS"/>
    <x v="20"/>
    <m/>
    <s v="BINS 24 INCH"/>
    <m/>
    <x v="48"/>
    <s v="ALL TEXAS DISTRICTS"/>
    <n v="1360000"/>
    <s v="Truck"/>
    <n v="1876"/>
    <m/>
    <n v="2023"/>
    <m/>
    <m/>
    <m/>
  </r>
  <r>
    <s v="WATERMELONS, SEEDLESS"/>
    <x v="20"/>
    <m/>
    <s v="BINS 24 INCH"/>
    <m/>
    <x v="49"/>
    <s v="ALL TEXAS DISTRICTS"/>
    <n v="750000"/>
    <s v="Truck"/>
    <n v="1034"/>
    <m/>
    <n v="2023"/>
    <m/>
    <m/>
    <m/>
  </r>
  <r>
    <s v="WATERMELONS, SEEDLESS"/>
    <x v="20"/>
    <m/>
    <s v="BINS 24 INCH"/>
    <m/>
    <x v="50"/>
    <s v="ALL TEXAS DISTRICTS"/>
    <n v="720000"/>
    <s v="Truck"/>
    <n v="993"/>
    <m/>
    <n v="2023"/>
    <m/>
    <m/>
    <m/>
  </r>
  <r>
    <s v="WATERMELONS, SEEDLESS"/>
    <x v="20"/>
    <m/>
    <s v="BINS 24 INCH"/>
    <m/>
    <x v="196"/>
    <s v="ALL TEXAS DISTRICTS"/>
    <n v="480000"/>
    <s v="Truck"/>
    <n v="662"/>
    <m/>
    <n v="2023"/>
    <m/>
    <m/>
    <m/>
  </r>
  <r>
    <s v="WATERMELONS, SEEDLESS"/>
    <x v="20"/>
    <m/>
    <s v="BINS 24 INCH"/>
    <m/>
    <x v="51"/>
    <s v="ALL TEXAS DISTRICTS"/>
    <n v="40000"/>
    <s v="Truck"/>
    <n v="62"/>
    <m/>
    <n v="2023"/>
    <m/>
    <m/>
    <s v="added for 07/24/2023 on 07/26/2023"/>
  </r>
  <r>
    <s v="WATERMELONS, SEEDLESS"/>
    <x v="20"/>
    <m/>
    <s v="BINS 24 INCH"/>
    <m/>
    <x v="51"/>
    <s v="ALL TEXAS DISTRICTS"/>
    <n v="840000"/>
    <s v="Truck"/>
    <n v="1158"/>
    <m/>
    <n v="2023"/>
    <m/>
    <m/>
    <m/>
  </r>
  <r>
    <s v="WATERMELONS, SEEDLESS"/>
    <x v="20"/>
    <m/>
    <s v="BINS 24 INCH"/>
    <m/>
    <x v="52"/>
    <s v="ALL TEXAS DISTRICTS"/>
    <n v="1160000"/>
    <s v="Truck"/>
    <n v="1600"/>
    <m/>
    <n v="2023"/>
    <m/>
    <m/>
    <m/>
  </r>
  <r>
    <s v="WATERMELONS, SEEDLESS"/>
    <x v="20"/>
    <m/>
    <s v="BINS 24 INCH"/>
    <m/>
    <x v="53"/>
    <s v="ALL TEXAS DISTRICTS"/>
    <n v="800000"/>
    <s v="Truck"/>
    <n v="1104"/>
    <m/>
    <n v="2023"/>
    <m/>
    <m/>
    <m/>
  </r>
  <r>
    <s v="WATERMELONS, SEEDLESS"/>
    <x v="20"/>
    <m/>
    <s v="BINS 24 INCH"/>
    <m/>
    <x v="54"/>
    <s v="ALL TEXAS DISTRICTS"/>
    <n v="800000"/>
    <s v="Truck"/>
    <n v="1103"/>
    <m/>
    <n v="2023"/>
    <m/>
    <m/>
    <m/>
  </r>
  <r>
    <s v="WATERMELONS, SEEDLESS"/>
    <x v="20"/>
    <m/>
    <s v="BINS 24 INCH"/>
    <m/>
    <x v="84"/>
    <s v="ALL TEXAS DISTRICTS"/>
    <n v="1760000"/>
    <s v="Truck"/>
    <n v="2428"/>
    <m/>
    <n v="2023"/>
    <m/>
    <m/>
    <m/>
  </r>
  <r>
    <s v="WATERMELONS, SEEDLESS"/>
    <x v="20"/>
    <m/>
    <s v="BINS 24 INCH"/>
    <m/>
    <x v="85"/>
    <s v="ALL TEXAS DISTRICTS"/>
    <n v="30000"/>
    <s v="Truck"/>
    <n v="40"/>
    <m/>
    <n v="2023"/>
    <m/>
    <m/>
    <s v="added for 07/29/2023 on 08/01/2023"/>
  </r>
  <r>
    <s v="WATERMELONS, SEEDLESS"/>
    <x v="20"/>
    <m/>
    <s v="BINS 24 INCH"/>
    <m/>
    <x v="85"/>
    <s v="ALL TEXAS DISTRICTS"/>
    <n v="1440000"/>
    <s v="Truck"/>
    <n v="1986"/>
    <m/>
    <n v="2023"/>
    <m/>
    <m/>
    <m/>
  </r>
  <r>
    <s v="WATERMELONS, SEEDLESS"/>
    <x v="20"/>
    <m/>
    <s v="BINS 24 INCH"/>
    <m/>
    <x v="197"/>
    <s v="ALL TEXAS DISTRICTS"/>
    <n v="480000"/>
    <s v="Truck"/>
    <n v="662"/>
    <m/>
    <n v="2023"/>
    <m/>
    <m/>
    <m/>
  </r>
  <r>
    <s v="WATERMELONS, SEEDLESS"/>
    <x v="20"/>
    <m/>
    <s v="BINS 24 INCH"/>
    <m/>
    <x v="86"/>
    <s v="ALL TEXAS DISTRICTS"/>
    <n v="1840000"/>
    <s v="Truck"/>
    <n v="2537"/>
    <m/>
    <n v="2023"/>
    <m/>
    <m/>
    <m/>
  </r>
  <r>
    <s v="WATERMELONS, SEEDLESS"/>
    <x v="20"/>
    <m/>
    <s v="BINS 24 INCH"/>
    <m/>
    <x v="87"/>
    <s v="ALL TEXAS DISTRICTS"/>
    <n v="1760000"/>
    <s v="Truck"/>
    <n v="2428"/>
    <m/>
    <n v="2023"/>
    <m/>
    <m/>
    <m/>
  </r>
  <r>
    <s v="WATERMELONS, SEEDLESS"/>
    <x v="20"/>
    <m/>
    <s v="BINS 24 INCH"/>
    <m/>
    <x v="88"/>
    <s v="ALL TEXAS DISTRICTS"/>
    <n v="1600000"/>
    <s v="Truck"/>
    <n v="2207"/>
    <m/>
    <n v="2023"/>
    <m/>
    <m/>
    <m/>
  </r>
  <r>
    <s v="WATERMELONS, SEEDLESS"/>
    <x v="20"/>
    <m/>
    <s v="BINS 24 INCH"/>
    <m/>
    <x v="89"/>
    <s v="ALL TEXAS DISTRICTS"/>
    <n v="1040000"/>
    <s v="Truck"/>
    <n v="1434"/>
    <m/>
    <n v="2023"/>
    <m/>
    <m/>
    <m/>
  </r>
  <r>
    <s v="WATERMELONS, SEEDLESS"/>
    <x v="20"/>
    <m/>
    <s v="BINS 24 INCH"/>
    <m/>
    <x v="90"/>
    <s v="ALL TEXAS DISTRICTS"/>
    <n v="1360000"/>
    <s v="Truck"/>
    <n v="1875"/>
    <m/>
    <n v="2023"/>
    <m/>
    <m/>
    <m/>
  </r>
  <r>
    <s v="WATERMELONS, SEEDLESS"/>
    <x v="20"/>
    <m/>
    <s v="BINS 24 INCH"/>
    <m/>
    <x v="152"/>
    <s v="ALL TEXAS DISTRICTS"/>
    <n v="1400000"/>
    <s v="Truck"/>
    <n v="1932"/>
    <m/>
    <n v="2023"/>
    <m/>
    <m/>
    <m/>
  </r>
  <r>
    <s v="WATERMELONS, SEEDLESS"/>
    <x v="20"/>
    <m/>
    <s v="BINS 24 INCH"/>
    <m/>
    <x v="192"/>
    <s v="ALL TEXAS DISTRICTS"/>
    <n v="360000"/>
    <s v="Truck"/>
    <n v="497"/>
    <m/>
    <n v="2023"/>
    <m/>
    <m/>
    <m/>
  </r>
  <r>
    <s v="WATERMELONS, SEEDLESS"/>
    <x v="20"/>
    <m/>
    <s v="BINS 24 INCH"/>
    <m/>
    <x v="91"/>
    <s v="ALL TEXAS DISTRICTS"/>
    <n v="680000"/>
    <s v="Truck"/>
    <n v="938"/>
    <m/>
    <n v="2023"/>
    <m/>
    <m/>
    <m/>
  </r>
  <r>
    <s v="WATERMELONS, SEEDLESS"/>
    <x v="20"/>
    <m/>
    <s v="BINS 24 INCH"/>
    <m/>
    <x v="92"/>
    <s v="ALL TEXAS DISTRICTS"/>
    <n v="960000"/>
    <s v="Truck"/>
    <n v="1324"/>
    <m/>
    <n v="2023"/>
    <m/>
    <m/>
    <m/>
  </r>
  <r>
    <s v="WATERMELONS, SEEDLESS"/>
    <x v="20"/>
    <m/>
    <s v="BINS 24 INCH"/>
    <m/>
    <x v="93"/>
    <s v="ALL TEXAS DISTRICTS"/>
    <n v="520000"/>
    <s v="Truck"/>
    <n v="717"/>
    <m/>
    <n v="2023"/>
    <m/>
    <m/>
    <m/>
  </r>
  <r>
    <s v="WATERMELONS, SEEDLESS"/>
    <x v="20"/>
    <m/>
    <s v="BINS 24 INCH"/>
    <m/>
    <x v="94"/>
    <s v="ALL TEXAS DISTRICTS"/>
    <n v="680000"/>
    <s v="Truck"/>
    <n v="939"/>
    <m/>
    <n v="2023"/>
    <m/>
    <m/>
    <m/>
  </r>
  <r>
    <s v="WATERMELONS, SEEDLESS"/>
    <x v="20"/>
    <m/>
    <s v="BINS 24 INCH"/>
    <m/>
    <x v="95"/>
    <s v="ALL TEXAS DISTRICTS"/>
    <n v="1360000"/>
    <s v="Truck"/>
    <n v="1876"/>
    <m/>
    <n v="2023"/>
    <m/>
    <m/>
    <m/>
  </r>
  <r>
    <s v="WATERMELONS, SEEDLESS"/>
    <x v="20"/>
    <m/>
    <s v="BINS 24 INCH"/>
    <m/>
    <x v="96"/>
    <s v="ALL TEXAS DISTRICTS"/>
    <n v="840000"/>
    <s v="Truck"/>
    <n v="1159"/>
    <m/>
    <n v="2023"/>
    <m/>
    <m/>
    <m/>
  </r>
  <r>
    <s v="WATERMELONS, SEEDLESS"/>
    <x v="20"/>
    <m/>
    <s v="BINS 24 INCH"/>
    <m/>
    <x v="198"/>
    <s v="ALL TEXAS DISTRICTS"/>
    <n v="280000"/>
    <s v="Truck"/>
    <n v="386"/>
    <m/>
    <n v="2023"/>
    <m/>
    <m/>
    <s v="added for 08/13/2023 on 08/14/2023"/>
  </r>
  <r>
    <s v="WATERMELONS, SEEDLESS"/>
    <x v="20"/>
    <m/>
    <s v="BINS 24 INCH"/>
    <m/>
    <x v="97"/>
    <s v="ALL TEXAS DISTRICTS"/>
    <n v="1400000"/>
    <s v="Truck"/>
    <n v="1931"/>
    <m/>
    <n v="2023"/>
    <m/>
    <m/>
    <m/>
  </r>
  <r>
    <s v="WATERMELONS, SEEDLESS"/>
    <x v="20"/>
    <m/>
    <s v="BINS 24 INCH"/>
    <m/>
    <x v="98"/>
    <s v="ALL TEXAS DISTRICTS"/>
    <n v="1240000"/>
    <s v="Truck"/>
    <n v="1710"/>
    <m/>
    <n v="2023"/>
    <m/>
    <m/>
    <m/>
  </r>
  <r>
    <s v="WATERMELONS, SEEDLESS"/>
    <x v="20"/>
    <m/>
    <s v="BINS 24 INCH"/>
    <m/>
    <x v="99"/>
    <s v="ALL TEXAS DISTRICTS"/>
    <n v="1400000"/>
    <s v="Truck"/>
    <n v="1931"/>
    <m/>
    <n v="2023"/>
    <m/>
    <m/>
    <m/>
  </r>
  <r>
    <s v="WATERMELONS, SEEDLESS"/>
    <x v="20"/>
    <m/>
    <s v="BINS 24 INCH"/>
    <m/>
    <x v="100"/>
    <s v="ALL TEXAS DISTRICTS"/>
    <n v="1000000"/>
    <s v="Truck"/>
    <n v="1379"/>
    <m/>
    <n v="2023"/>
    <m/>
    <m/>
    <m/>
  </r>
  <r>
    <s v="WATERMELONS, SEEDLESS"/>
    <x v="20"/>
    <m/>
    <s v="BINS 24 INCH"/>
    <m/>
    <x v="101"/>
    <s v="ALL TEXAS DISTRICTS"/>
    <n v="1000000"/>
    <s v="Truck"/>
    <n v="1380"/>
    <m/>
    <n v="2023"/>
    <m/>
    <m/>
    <m/>
  </r>
  <r>
    <s v="WATERMELONS, SEEDLESS"/>
    <x v="20"/>
    <m/>
    <s v="BINS 24 INCH"/>
    <m/>
    <x v="102"/>
    <s v="ALL TEXAS DISTRICTS"/>
    <n v="1440000"/>
    <s v="Truck"/>
    <n v="1986"/>
    <m/>
    <n v="2023"/>
    <m/>
    <m/>
    <m/>
  </r>
  <r>
    <s v="WATERMELONS, SEEDLESS"/>
    <x v="20"/>
    <m/>
    <s v="BINS 24 INCH"/>
    <m/>
    <x v="199"/>
    <s v="ALL TEXAS DISTRICTS"/>
    <n v="800000"/>
    <s v="Truck"/>
    <n v="1103"/>
    <m/>
    <n v="2023"/>
    <m/>
    <m/>
    <m/>
  </r>
  <r>
    <s v="WATERMELONS, SEEDLESS"/>
    <x v="20"/>
    <m/>
    <s v="BINS 24 INCH"/>
    <m/>
    <x v="103"/>
    <s v="ALL TEXAS DISTRICTS"/>
    <n v="1720000"/>
    <s v="Truck"/>
    <n v="2372"/>
    <m/>
    <n v="2023"/>
    <m/>
    <m/>
    <m/>
  </r>
  <r>
    <s v="WATERMELONS, SEEDLESS"/>
    <x v="20"/>
    <m/>
    <s v="BINS 24 INCH"/>
    <m/>
    <x v="104"/>
    <s v="ALL TEXAS DISTRICTS"/>
    <n v="1720000"/>
    <s v="Truck"/>
    <n v="2373"/>
    <m/>
    <n v="2023"/>
    <m/>
    <m/>
    <m/>
  </r>
  <r>
    <s v="WATERMELONS, SEEDLESS"/>
    <x v="20"/>
    <m/>
    <s v="BINS 24 INCH"/>
    <m/>
    <x v="105"/>
    <s v="ALL TEXAS DISTRICTS"/>
    <n v="1160000"/>
    <s v="Truck"/>
    <n v="1600"/>
    <m/>
    <n v="2023"/>
    <m/>
    <m/>
    <m/>
  </r>
  <r>
    <s v="WATERMELONS, SEEDLESS"/>
    <x v="20"/>
    <m/>
    <s v="BINS 24 INCH"/>
    <m/>
    <x v="106"/>
    <s v="ALL TEXAS DISTRICTS"/>
    <n v="1120000"/>
    <s v="Truck"/>
    <n v="1545"/>
    <m/>
    <n v="2023"/>
    <m/>
    <m/>
    <m/>
  </r>
  <r>
    <s v="WATERMELONS, SEEDLESS"/>
    <x v="20"/>
    <m/>
    <s v="BINS 24 INCH"/>
    <m/>
    <x v="107"/>
    <s v="ALL TEXAS DISTRICTS"/>
    <n v="1040000"/>
    <s v="Truck"/>
    <n v="1435"/>
    <m/>
    <n v="2023"/>
    <m/>
    <m/>
    <m/>
  </r>
  <r>
    <s v="WATERMELONS, SEEDLESS"/>
    <x v="20"/>
    <m/>
    <s v="BINS 24 INCH"/>
    <m/>
    <x v="108"/>
    <s v="ALL TEXAS DISTRICTS"/>
    <n v="920000"/>
    <s v="Truck"/>
    <n v="1269"/>
    <m/>
    <n v="2023"/>
    <m/>
    <m/>
    <m/>
  </r>
  <r>
    <s v="WATERMELONS, SEEDLESS"/>
    <x v="20"/>
    <m/>
    <s v="BINS 24 INCH"/>
    <m/>
    <x v="193"/>
    <s v="ALL TEXAS DISTRICTS"/>
    <n v="640000"/>
    <s v="Truck"/>
    <n v="884"/>
    <m/>
    <n v="2023"/>
    <m/>
    <m/>
    <m/>
  </r>
  <r>
    <s v="WATERMELONS, SEEDLESS"/>
    <x v="20"/>
    <m/>
    <s v="BINS 24 INCH"/>
    <m/>
    <x v="109"/>
    <s v="ALL TEXAS DISTRICTS"/>
    <n v="1360000"/>
    <s v="Truck"/>
    <n v="1876"/>
    <m/>
    <n v="2023"/>
    <m/>
    <m/>
    <m/>
  </r>
  <r>
    <s v="WATERMELONS, SEEDLESS"/>
    <x v="20"/>
    <m/>
    <s v="BINS 24 INCH"/>
    <m/>
    <x v="110"/>
    <s v="ALL TEXAS DISTRICTS"/>
    <n v="1000000"/>
    <s v="Truck"/>
    <n v="1379"/>
    <m/>
    <n v="2023"/>
    <m/>
    <m/>
    <m/>
  </r>
  <r>
    <s v="WATERMELONS, SEEDLESS"/>
    <x v="20"/>
    <m/>
    <s v="BINS 24 INCH"/>
    <m/>
    <x v="111"/>
    <s v="ALL TEXAS DISTRICTS"/>
    <n v="1040000"/>
    <s v="Truck"/>
    <n v="1434"/>
    <m/>
    <n v="2023"/>
    <m/>
    <m/>
    <m/>
  </r>
  <r>
    <s v="WATERMELONS, SEEDLESS"/>
    <x v="20"/>
    <m/>
    <s v="BINS 24 INCH"/>
    <m/>
    <x v="112"/>
    <s v="ALL TEXAS DISTRICTS"/>
    <n v="960000"/>
    <s v="Truck"/>
    <n v="1324"/>
    <m/>
    <n v="2023"/>
    <m/>
    <m/>
    <m/>
  </r>
  <r>
    <s v="WATERMELONS, SEEDLESS"/>
    <x v="20"/>
    <m/>
    <s v="BINS 24 INCH"/>
    <m/>
    <x v="113"/>
    <s v="ALL TEXAS DISTRICTS"/>
    <n v="840000"/>
    <s v="Truck"/>
    <n v="1158"/>
    <m/>
    <n v="2023"/>
    <m/>
    <m/>
    <m/>
  </r>
  <r>
    <s v="WATERMELONS, SEEDLESS"/>
    <x v="20"/>
    <m/>
    <s v="BINS 24 INCH"/>
    <m/>
    <x v="114"/>
    <s v="ALL TEXAS DISTRICTS"/>
    <n v="480000"/>
    <s v="Truck"/>
    <n v="662"/>
    <m/>
    <n v="2023"/>
    <m/>
    <m/>
    <m/>
  </r>
  <r>
    <s v="WATERMELONS, SEEDLESS"/>
    <x v="20"/>
    <m/>
    <s v="BINS 24 INCH"/>
    <m/>
    <x v="194"/>
    <s v="ALL TEXAS DISTRICTS"/>
    <n v="200000"/>
    <s v="Truck"/>
    <n v="276"/>
    <m/>
    <n v="2023"/>
    <m/>
    <m/>
    <m/>
  </r>
  <r>
    <s v="WATERMELONS, SEEDLESS"/>
    <x v="20"/>
    <m/>
    <s v="BINS 24 INCH"/>
    <m/>
    <x v="115"/>
    <s v="ALL TEXAS DISTRICTS"/>
    <n v="360000"/>
    <s v="Truck"/>
    <n v="496"/>
    <m/>
    <n v="2023"/>
    <m/>
    <m/>
    <m/>
  </r>
  <r>
    <s v="WATERMELONS, SEEDLESS"/>
    <x v="20"/>
    <m/>
    <s v="BINS 24 INCH"/>
    <m/>
    <x v="116"/>
    <s v="ALL TEXAS DISTRICTS"/>
    <n v="760000"/>
    <s v="Truck"/>
    <n v="1048"/>
    <m/>
    <n v="2023"/>
    <m/>
    <m/>
    <m/>
  </r>
  <r>
    <s v="WATERMELONS, SEEDLESS"/>
    <x v="20"/>
    <m/>
    <s v="BINS 24 INCH"/>
    <m/>
    <x v="117"/>
    <s v="ALL TEXAS DISTRICTS"/>
    <n v="720000"/>
    <s v="Truck"/>
    <n v="993"/>
    <m/>
    <n v="2023"/>
    <m/>
    <m/>
    <m/>
  </r>
  <r>
    <s v="WATERMELONS, SEEDLESS"/>
    <x v="20"/>
    <m/>
    <s v="BINS 24 INCH"/>
    <m/>
    <x v="118"/>
    <s v="ALL TEXAS DISTRICTS"/>
    <n v="520000"/>
    <s v="Truck"/>
    <n v="717"/>
    <m/>
    <n v="2023"/>
    <m/>
    <m/>
    <m/>
  </r>
  <r>
    <s v="WATERMELONS, SEEDLESS"/>
    <x v="20"/>
    <m/>
    <s v="BINS 24 INCH"/>
    <m/>
    <x v="119"/>
    <s v="ALL TEXAS DISTRICTS"/>
    <n v="800000"/>
    <s v="Truck"/>
    <n v="1103"/>
    <m/>
    <n v="2023"/>
    <m/>
    <m/>
    <m/>
  </r>
  <r>
    <s v="WATERMELONS, SEEDLESS"/>
    <x v="20"/>
    <m/>
    <s v="BINS 24 INCH"/>
    <m/>
    <x v="120"/>
    <s v="ALL TEXAS DISTRICTS"/>
    <n v="320000"/>
    <s v="Truck"/>
    <n v="441"/>
    <m/>
    <n v="2023"/>
    <m/>
    <m/>
    <m/>
  </r>
  <r>
    <s v="WATERMELONS, SEEDLESS"/>
    <x v="20"/>
    <m/>
    <s v="BINS 24 INCH"/>
    <m/>
    <x v="200"/>
    <s v="ALL TEXAS DISTRICTS"/>
    <n v="80000"/>
    <s v="Truck"/>
    <n v="110"/>
    <m/>
    <n v="2023"/>
    <m/>
    <m/>
    <m/>
  </r>
  <r>
    <s v="WATERMELONS, SEEDLESS"/>
    <x v="20"/>
    <m/>
    <s v="BINS 24 INCH"/>
    <m/>
    <x v="121"/>
    <s v="ALL TEXAS DISTRICTS"/>
    <n v="560000"/>
    <s v="Truck"/>
    <n v="773"/>
    <m/>
    <n v="2023"/>
    <m/>
    <m/>
    <m/>
  </r>
  <r>
    <s v="WATERMELONS, SEEDLESS"/>
    <x v="20"/>
    <m/>
    <s v="BINS 24 INCH"/>
    <m/>
    <x v="122"/>
    <s v="ALL TEXAS DISTRICTS"/>
    <n v="680000"/>
    <s v="Truck"/>
    <n v="938"/>
    <m/>
    <n v="2023"/>
    <m/>
    <m/>
    <m/>
  </r>
  <r>
    <s v="WATERMELONS, SEEDLESS"/>
    <x v="20"/>
    <m/>
    <s v="BINS 24 INCH"/>
    <m/>
    <x v="123"/>
    <s v="ALL TEXAS DISTRICTS"/>
    <n v="880000"/>
    <s v="Truck"/>
    <n v="1214"/>
    <m/>
    <n v="2023"/>
    <m/>
    <m/>
    <m/>
  </r>
  <r>
    <s v="WATERMELONS, SEEDLESS"/>
    <x v="20"/>
    <m/>
    <s v="BINS 24 INCH"/>
    <m/>
    <x v="124"/>
    <s v="ALL TEXAS DISTRICTS"/>
    <n v="880000"/>
    <s v="Truck"/>
    <n v="1213"/>
    <m/>
    <n v="2023"/>
    <m/>
    <m/>
    <m/>
  </r>
  <r>
    <s v="WATERMELONS, SEEDLESS"/>
    <x v="20"/>
    <m/>
    <s v="BINS 24 INCH"/>
    <m/>
    <x v="125"/>
    <s v="ALL TEXAS DISTRICTS"/>
    <n v="800000"/>
    <s v="Truck"/>
    <n v="1104"/>
    <m/>
    <n v="2023"/>
    <m/>
    <m/>
    <m/>
  </r>
  <r>
    <s v="WATERMELONS, SEEDLESS"/>
    <x v="20"/>
    <m/>
    <s v="BINS 24 INCH"/>
    <m/>
    <x v="126"/>
    <s v="ALL TEXAS DISTRICTS"/>
    <n v="560000"/>
    <s v="Truck"/>
    <n v="773"/>
    <m/>
    <n v="2023"/>
    <m/>
    <m/>
    <m/>
  </r>
  <r>
    <s v="WATERMELONS, SEEDLESS"/>
    <x v="20"/>
    <m/>
    <s v="BINS 24 INCH"/>
    <m/>
    <x v="201"/>
    <s v="ALL TEXAS DISTRICTS"/>
    <n v="360000"/>
    <s v="Truck"/>
    <n v="496"/>
    <m/>
    <n v="2023"/>
    <m/>
    <m/>
    <m/>
  </r>
  <r>
    <s v="WATERMELONS, SEEDLESS"/>
    <x v="20"/>
    <m/>
    <s v="BINS 24 INCH"/>
    <m/>
    <x v="127"/>
    <s v="ALL TEXAS DISTRICTS"/>
    <n v="680000"/>
    <s v="Truck"/>
    <n v="938"/>
    <m/>
    <n v="2023"/>
    <m/>
    <m/>
    <m/>
  </r>
  <r>
    <s v="WATERMELONS, SEEDLESS"/>
    <x v="20"/>
    <m/>
    <s v="BINS 24 INCH"/>
    <m/>
    <x v="72"/>
    <s v="ALL TEXAS DISTRICTS"/>
    <n v="1160000"/>
    <s v="Truck"/>
    <n v="1600"/>
    <m/>
    <n v="2023"/>
    <m/>
    <m/>
    <m/>
  </r>
  <r>
    <s v="WATERMELONS, SEEDLESS"/>
    <x v="20"/>
    <m/>
    <s v="BINS 24 INCH"/>
    <m/>
    <x v="128"/>
    <s v="ALL TEXAS DISTRICTS"/>
    <n v="880000"/>
    <s v="Truck"/>
    <n v="1214"/>
    <m/>
    <n v="2023"/>
    <m/>
    <m/>
    <m/>
  </r>
  <r>
    <s v="WATERMELONS, SEEDLESS"/>
    <x v="20"/>
    <m/>
    <s v="BINS 24 INCH"/>
    <m/>
    <x v="129"/>
    <s v="ALL TEXAS DISTRICTS"/>
    <n v="640000"/>
    <s v="Truck"/>
    <n v="883"/>
    <m/>
    <n v="2023"/>
    <m/>
    <m/>
    <m/>
  </r>
  <r>
    <s v="WATERMELONS, SEEDLESS"/>
    <x v="20"/>
    <m/>
    <s v="BINS 24 INCH"/>
    <m/>
    <x v="130"/>
    <s v="ALL TEXAS DISTRICTS"/>
    <n v="760000"/>
    <s v="Truck"/>
    <n v="1048"/>
    <m/>
    <n v="2023"/>
    <m/>
    <m/>
    <m/>
  </r>
  <r>
    <s v="WATERMELONS, SEEDLESS"/>
    <x v="20"/>
    <m/>
    <s v="BINS 24 INCH"/>
    <m/>
    <x v="202"/>
    <s v="ALL TEXAS DISTRICTS"/>
    <n v="640000"/>
    <s v="Truck"/>
    <n v="882"/>
    <m/>
    <n v="2023"/>
    <m/>
    <m/>
    <m/>
  </r>
  <r>
    <s v="WATERMELONS, SEEDLESS"/>
    <x v="20"/>
    <m/>
    <s v="BINS 24 INCH"/>
    <m/>
    <x v="203"/>
    <s v="ALL TEXAS DISTRICTS"/>
    <n v="240000"/>
    <s v="Truck"/>
    <n v="331"/>
    <m/>
    <n v="2023"/>
    <m/>
    <m/>
    <m/>
  </r>
  <r>
    <s v="WATERMELONS, SEEDLESS"/>
    <x v="20"/>
    <m/>
    <s v="BINS 24 INCH"/>
    <m/>
    <x v="131"/>
    <s v="ALL TEXAS DISTRICTS"/>
    <n v="680000"/>
    <s v="Truck"/>
    <n v="938"/>
    <m/>
    <n v="2023"/>
    <m/>
    <m/>
    <m/>
  </r>
  <r>
    <s v="WATERMELONS, SEEDLESS"/>
    <x v="20"/>
    <m/>
    <s v="BINS 24 INCH"/>
    <m/>
    <x v="132"/>
    <s v="ALL TEXAS DISTRICTS"/>
    <n v="640000"/>
    <s v="Truck"/>
    <n v="884"/>
    <m/>
    <n v="2023"/>
    <m/>
    <m/>
    <m/>
  </r>
  <r>
    <s v="WATERMELONS, SEEDLESS"/>
    <x v="20"/>
    <m/>
    <s v="BINS 24 INCH"/>
    <m/>
    <x v="133"/>
    <s v="ALL TEXAS DISTRICTS"/>
    <n v="680000"/>
    <s v="Truck"/>
    <n v="939"/>
    <m/>
    <n v="2023"/>
    <m/>
    <m/>
    <m/>
  </r>
  <r>
    <s v="WATERMELONS, SEEDLESS"/>
    <x v="20"/>
    <m/>
    <s v="BINS 24 INCH"/>
    <m/>
    <x v="134"/>
    <s v="ALL TEXAS DISTRICTS"/>
    <n v="800000"/>
    <s v="Truck"/>
    <n v="1104"/>
    <m/>
    <n v="2023"/>
    <m/>
    <m/>
    <m/>
  </r>
  <r>
    <s v="WATERMELONS, SEEDLESS"/>
    <x v="20"/>
    <m/>
    <s v="BINS 24 INCH"/>
    <m/>
    <x v="135"/>
    <s v="ALL TEXAS DISTRICTS"/>
    <n v="1000000"/>
    <s v="Truck"/>
    <n v="1379"/>
    <m/>
    <n v="2023"/>
    <m/>
    <m/>
    <m/>
  </r>
  <r>
    <s v="WATERMELONS, SEEDLESS"/>
    <x v="20"/>
    <m/>
    <s v="BINS 24 INCH"/>
    <m/>
    <x v="136"/>
    <s v="ALL TEXAS DISTRICTS"/>
    <n v="880000"/>
    <s v="Truck"/>
    <n v="1214"/>
    <m/>
    <n v="2023"/>
    <m/>
    <m/>
    <m/>
  </r>
  <r>
    <s v="WATERMELONS, SEEDLESS"/>
    <x v="20"/>
    <m/>
    <s v="BINS 24 INCH"/>
    <m/>
    <x v="195"/>
    <s v="ALL TEXAS DISTRICTS"/>
    <n v="800000"/>
    <s v="Truck"/>
    <n v="1103"/>
    <m/>
    <n v="2023"/>
    <m/>
    <m/>
    <m/>
  </r>
  <r>
    <s v="WATERMELONS, SEEDLESS"/>
    <x v="20"/>
    <m/>
    <s v="BINS 24 INCH"/>
    <m/>
    <x v="137"/>
    <s v="ALL TEXAS DISTRICTS"/>
    <n v="680000"/>
    <s v="Truck"/>
    <n v="938"/>
    <m/>
    <n v="2023"/>
    <m/>
    <m/>
    <m/>
  </r>
  <r>
    <s v="WATERMELONS, SEEDLESS"/>
    <x v="20"/>
    <m/>
    <s v="BINS 24 INCH"/>
    <m/>
    <x v="138"/>
    <s v="ALL TEXAS DISTRICTS"/>
    <n v="1440000"/>
    <s v="Truck"/>
    <n v="1986"/>
    <m/>
    <n v="2023"/>
    <m/>
    <m/>
    <m/>
  </r>
  <r>
    <s v="WATERMELONS, SEEDLESS"/>
    <x v="20"/>
    <m/>
    <s v="BINS 24 INCH"/>
    <m/>
    <x v="139"/>
    <s v="ALL TEXAS DISTRICTS"/>
    <n v="1240000"/>
    <s v="Truck"/>
    <n v="1711"/>
    <m/>
    <n v="2023"/>
    <m/>
    <m/>
    <m/>
  </r>
  <r>
    <s v="WATERMELONS, SEEDLESS"/>
    <x v="20"/>
    <m/>
    <s v="BINS 24 INCH"/>
    <m/>
    <x v="140"/>
    <s v="ALL TEXAS DISTRICTS"/>
    <n v="1160000"/>
    <s v="Truck"/>
    <n v="1600"/>
    <m/>
    <n v="2023"/>
    <m/>
    <m/>
    <m/>
  </r>
  <r>
    <s v="WATERMELONS, SEEDLESS"/>
    <x v="20"/>
    <m/>
    <s v="BINS 24 INCH"/>
    <m/>
    <x v="141"/>
    <s v="ALL TEXAS DISTRICTS"/>
    <n v="1600000"/>
    <s v="Truck"/>
    <n v="2207"/>
    <m/>
    <n v="2023"/>
    <m/>
    <m/>
    <m/>
  </r>
  <r>
    <s v="WATERMELONS, SEEDLESS"/>
    <x v="20"/>
    <m/>
    <s v="BINS 24 INCH"/>
    <m/>
    <x v="142"/>
    <s v="ALL TEXAS DISTRICTS"/>
    <n v="880000"/>
    <s v="Truck"/>
    <n v="1214"/>
    <m/>
    <n v="2023"/>
    <m/>
    <m/>
    <m/>
  </r>
  <r>
    <s v="WATERMELONS, SEEDLESS"/>
    <x v="20"/>
    <m/>
    <s v="BINS 24 INCH"/>
    <m/>
    <x v="204"/>
    <s v="ALL TEXAS DISTRICTS"/>
    <n v="720000"/>
    <s v="Truck"/>
    <n v="994"/>
    <m/>
    <n v="2023"/>
    <m/>
    <m/>
    <m/>
  </r>
  <r>
    <s v="WATERMELONS, SEEDLESS"/>
    <x v="20"/>
    <m/>
    <s v="BINS 24 INCH"/>
    <m/>
    <x v="143"/>
    <s v="ALL TEXAS DISTRICTS"/>
    <n v="1440000"/>
    <s v="Truck"/>
    <n v="1986"/>
    <m/>
    <n v="2023"/>
    <m/>
    <m/>
    <m/>
  </r>
  <r>
    <s v="WATERMELONS, SEEDLESS"/>
    <x v="20"/>
    <m/>
    <s v="BINS 24 INCH"/>
    <m/>
    <x v="144"/>
    <s v="ALL TEXAS DISTRICTS"/>
    <n v="1400000"/>
    <s v="Truck"/>
    <n v="1931"/>
    <m/>
    <n v="2023"/>
    <m/>
    <m/>
    <m/>
  </r>
  <r>
    <s v="WATERMELONS, SEEDLESS"/>
    <x v="20"/>
    <m/>
    <s v="BINS 24 INCH"/>
    <m/>
    <x v="145"/>
    <s v="ALL TEXAS DISTRICTS"/>
    <n v="680000"/>
    <s v="Truck"/>
    <n v="938"/>
    <m/>
    <n v="2023"/>
    <m/>
    <m/>
    <m/>
  </r>
  <r>
    <s v="WATERMELONS, SEEDLESS"/>
    <x v="20"/>
    <m/>
    <s v="BINS 24 INCH"/>
    <m/>
    <x v="146"/>
    <s v="ALL TEXAS DISTRICTS"/>
    <n v="1240000"/>
    <s v="Truck"/>
    <n v="1711"/>
    <m/>
    <n v="2023"/>
    <m/>
    <m/>
    <m/>
  </r>
  <r>
    <s v="WATERMELONS, SEEDLESS"/>
    <x v="20"/>
    <m/>
    <s v="BINS 24 INCH"/>
    <m/>
    <x v="147"/>
    <s v="ALL TEXAS DISTRICTS"/>
    <n v="1520000"/>
    <s v="Truck"/>
    <n v="2096"/>
    <m/>
    <n v="2023"/>
    <m/>
    <m/>
    <m/>
  </r>
  <r>
    <s v="WATERMELONS, SEEDLESS"/>
    <x v="20"/>
    <m/>
    <s v="BINS 24 INCH"/>
    <m/>
    <x v="148"/>
    <s v="ALL TEXAS DISTRICTS"/>
    <n v="400000"/>
    <s v="Truck"/>
    <n v="551"/>
    <m/>
    <n v="2023"/>
    <m/>
    <m/>
    <m/>
  </r>
  <r>
    <s v="WATERMELONS, SEEDLESS"/>
    <x v="20"/>
    <m/>
    <s v="BINS 24 INCH"/>
    <m/>
    <x v="332"/>
    <s v="ALL TEXAS DISTRICTS"/>
    <n v="360000"/>
    <s v="Truck"/>
    <n v="496"/>
    <m/>
    <n v="2023"/>
    <m/>
    <m/>
    <m/>
  </r>
  <r>
    <s v="WATERMELONS, SEEDLESS"/>
    <x v="20"/>
    <m/>
    <s v="BINS 36 INCH"/>
    <m/>
    <x v="189"/>
    <s v="LOWER RIO GRANDE VALLEY"/>
    <n v="10000"/>
    <s v="Truck"/>
    <n v="6"/>
    <m/>
    <n v="2023"/>
    <m/>
    <m/>
    <s v="added for 05/17/2023 on 05/19/2023"/>
  </r>
  <r>
    <s v="WATERMELONS, SEEDLESS"/>
    <x v="20"/>
    <m/>
    <s v="BINS 36 INCH"/>
    <m/>
    <x v="190"/>
    <s v="LOWER RIO GRANDE VALLEY"/>
    <n v="20000"/>
    <s v="Truck"/>
    <n v="16"/>
    <m/>
    <n v="2023"/>
    <m/>
    <m/>
    <s v="added for 05/18/2023 on 05/19/2023"/>
  </r>
  <r>
    <s v="WATERMELONS, SEEDLESS"/>
    <x v="20"/>
    <m/>
    <s v="BINS 36 INCH"/>
    <m/>
    <x v="279"/>
    <s v="LOWER RIO GRANDE VALLEY"/>
    <n v="20000"/>
    <s v="Truck"/>
    <n v="15"/>
    <m/>
    <n v="2023"/>
    <m/>
    <m/>
    <m/>
  </r>
  <r>
    <s v="WATERMELONS, SEEDLESS"/>
    <x v="20"/>
    <m/>
    <s v="BINS 36 INCH"/>
    <m/>
    <x v="233"/>
    <s v="LOWER RIO GRANDE VALLEY"/>
    <n v="80000"/>
    <s v="Truck"/>
    <n v="76"/>
    <m/>
    <n v="2023"/>
    <m/>
    <m/>
    <s v="added for 05/23/2023 on 05/25/2023"/>
  </r>
  <r>
    <s v="WATERMELONS, SEEDLESS"/>
    <x v="20"/>
    <m/>
    <s v="BINS 36 INCH"/>
    <m/>
    <x v="59"/>
    <s v="LOWER RIO GRANDE VALLEY"/>
    <n v="280000"/>
    <s v="Truck"/>
    <n v="267"/>
    <m/>
    <n v="2023"/>
    <m/>
    <m/>
    <s v="added for 05/24/2023 on 05/25/2023"/>
  </r>
  <r>
    <s v="WATERMELONS, SEEDLESS"/>
    <x v="20"/>
    <m/>
    <s v="BINS 36 INCH"/>
    <m/>
    <x v="0"/>
    <s v="LOWER RIO GRANDE VALLEY"/>
    <n v="80000"/>
    <s v="Truck"/>
    <n v="76"/>
    <m/>
    <n v="2023"/>
    <m/>
    <m/>
    <m/>
  </r>
  <r>
    <s v="WATERMELONS, SEEDLESS"/>
    <x v="20"/>
    <m/>
    <s v="BINS 36 INCH"/>
    <m/>
    <x v="5"/>
    <s v="LOWER RIO GRANDE VALLEY"/>
    <n v="80000"/>
    <s v="Truck"/>
    <n v="76"/>
    <m/>
    <n v="2023"/>
    <m/>
    <m/>
    <s v="added for 05/31/2023 on 06/02/2023"/>
  </r>
  <r>
    <s v="WATERMELONS, SEEDLESS"/>
    <x v="20"/>
    <m/>
    <s v="BINS 36 INCH"/>
    <m/>
    <x v="6"/>
    <s v="LOWER RIO GRANDE VALLEY"/>
    <n v="360000"/>
    <s v="Truck"/>
    <n v="343"/>
    <m/>
    <n v="2023"/>
    <m/>
    <m/>
    <s v="added for 06/01/2023 on 06/02/2023"/>
  </r>
  <r>
    <s v="WATERMELONS, SEEDLESS"/>
    <x v="20"/>
    <m/>
    <s v="BINS 36 INCH"/>
    <m/>
    <x v="7"/>
    <s v="LOWER RIO GRANDE VALLEY"/>
    <n v="280000"/>
    <s v="Truck"/>
    <n v="267"/>
    <m/>
    <n v="2023"/>
    <m/>
    <m/>
    <m/>
  </r>
  <r>
    <s v="WATERMELONS, SEEDLESS"/>
    <x v="20"/>
    <m/>
    <s v="BINS 36 INCH"/>
    <m/>
    <x v="8"/>
    <s v="LOWER RIO GRANDE VALLEY"/>
    <n v="80000"/>
    <s v="Truck"/>
    <n v="76"/>
    <m/>
    <n v="2023"/>
    <m/>
    <m/>
    <m/>
  </r>
  <r>
    <s v="WATERMELONS, SEEDLESS"/>
    <x v="20"/>
    <m/>
    <s v="CTNS"/>
    <m/>
    <x v="189"/>
    <s v="LOWER RIO GRANDE VALLEY"/>
    <n v="10000"/>
    <s v="Truck"/>
    <n v="168"/>
    <m/>
    <n v="2023"/>
    <m/>
    <m/>
    <s v="added for 05/17/2023 on 05/19/2023"/>
  </r>
  <r>
    <s v="WATERMELONS, SEEDLESS"/>
    <x v="20"/>
    <m/>
    <s v="BINS 24 INCH"/>
    <s v="RED FLESH MINIATURE"/>
    <x v="29"/>
    <s v="LOWER RIO GRANDE VALLEY"/>
    <n v="-350000"/>
    <s v="Truck"/>
    <n v="-477"/>
    <m/>
    <n v="2023"/>
    <m/>
    <m/>
    <s v="subtracted on 08/23/2023"/>
  </r>
  <r>
    <s v="WATERMELONS, SEEDLESS"/>
    <x v="20"/>
    <m/>
    <s v="BINS 24 INCH"/>
    <s v="RED FLESH MINIATURE"/>
    <x v="29"/>
    <s v="LOWER RIO GRANDE VALLEY"/>
    <n v="350000"/>
    <s v="Truck"/>
    <n v="477"/>
    <m/>
    <n v="2023"/>
    <m/>
    <m/>
    <s v="added for 06/27/2023 on 06/30/2023"/>
  </r>
  <r>
    <s v="WATERMELONS, SEEDLESS"/>
    <x v="20"/>
    <m/>
    <s v="BINS 24 INCH"/>
    <s v="RED FLESH MINIATURE"/>
    <x v="30"/>
    <s v="LOWER RIO GRANDE VALLEY"/>
    <n v="1370000"/>
    <s v="Truck"/>
    <n v="1885"/>
    <m/>
    <n v="2023"/>
    <m/>
    <m/>
    <s v="added for 06/28/2023 on 06/30/2023"/>
  </r>
  <r>
    <s v="WATERMELONS, SEEDLESS"/>
    <x v="20"/>
    <m/>
    <s v="BINS 24 INCH"/>
    <s v="RED FLESH MINIATURE"/>
    <x v="30"/>
    <s v="LOWER RIO GRANDE VALLEY"/>
    <n v="-1370000"/>
    <s v="Truck"/>
    <n v="-1885"/>
    <m/>
    <n v="2023"/>
    <m/>
    <m/>
    <s v="subtracted on 08/23/2023"/>
  </r>
  <r>
    <s v="WATERMELONS, SEEDLESS"/>
    <x v="20"/>
    <m/>
    <s v="BINS 24 INCH"/>
    <s v="RED FLESH MINIATURE"/>
    <x v="31"/>
    <s v="LOWER RIO GRANDE VALLEY"/>
    <n v="-1610000"/>
    <s v="Truck"/>
    <n v="-2218"/>
    <m/>
    <n v="2023"/>
    <m/>
    <m/>
    <s v="subtracted on 08/23/2023"/>
  </r>
  <r>
    <s v="WATERMELONS, SEEDLESS"/>
    <x v="20"/>
    <m/>
    <s v="BINS 24 INCH"/>
    <s v="RED FLESH MINIATURE"/>
    <x v="31"/>
    <s v="LOWER RIO GRANDE VALLEY"/>
    <n v="1610000"/>
    <s v="Truck"/>
    <n v="2218"/>
    <m/>
    <n v="2023"/>
    <m/>
    <m/>
    <s v="added for 06/29/2023 on 06/30/2023"/>
  </r>
  <r>
    <s v="WATERMELONS, SEEDLESS"/>
    <x v="20"/>
    <m/>
    <s v="BINS 24 INCH"/>
    <s v="RED FLESH MINIATURE"/>
    <x v="32"/>
    <s v="LOWER RIO GRANDE VALLEY"/>
    <n v="-1640000"/>
    <s v="Truck"/>
    <n v="-2258"/>
    <m/>
    <n v="2023"/>
    <m/>
    <m/>
    <s v="subtracted on 08/23/2023"/>
  </r>
  <r>
    <s v="WATERMELONS, SEEDLESS"/>
    <x v="20"/>
    <m/>
    <s v="BINS 24 INCH"/>
    <s v="RED FLESH MINIATURE"/>
    <x v="32"/>
    <s v="LOWER RIO GRANDE VALLEY"/>
    <n v="1640000"/>
    <s v="Truck"/>
    <n v="2258"/>
    <m/>
    <n v="2023"/>
    <m/>
    <m/>
    <m/>
  </r>
  <r>
    <s v="WATERMELONS, SEEDLESS"/>
    <x v="20"/>
    <m/>
    <s v="BINS 24 INCH"/>
    <s v="RED FLESH MINIATURE"/>
    <x v="33"/>
    <s v="LOWER RIO GRANDE VALLEY"/>
    <n v="-640000"/>
    <s v="Truck"/>
    <n v="-887"/>
    <m/>
    <n v="2023"/>
    <m/>
    <m/>
    <s v="subtracted on 08/23/2023"/>
  </r>
  <r>
    <s v="WATERMELONS, SEEDLESS"/>
    <x v="20"/>
    <m/>
    <s v="BINS 24 INCH"/>
    <s v="RED FLESH MINIATURE"/>
    <x v="33"/>
    <s v="LOWER RIO GRANDE VALLEY"/>
    <n v="640000"/>
    <s v="Truck"/>
    <n v="887"/>
    <m/>
    <n v="2023"/>
    <m/>
    <m/>
    <m/>
  </r>
  <r>
    <s v="WATERMELONS, SEEDLESS"/>
    <x v="20"/>
    <m/>
    <s v="CTNS"/>
    <s v="RED FLESH MINIATURE"/>
    <x v="187"/>
    <s v="LOWER RIO GRANDE VALLEY"/>
    <n v="230000"/>
    <s v="Truck"/>
    <n v="2659"/>
    <m/>
    <n v="2023"/>
    <m/>
    <m/>
    <s v="added for 05/11/2023 on 05/12/2023"/>
  </r>
  <r>
    <s v="WATERMELONS, SEEDLESS"/>
    <x v="20"/>
    <m/>
    <s v="CTNS"/>
    <s v="RED FLESH MINIATURE"/>
    <x v="188"/>
    <s v="LOWER RIO GRANDE VALLEY"/>
    <n v="460000"/>
    <s v="Truck"/>
    <n v="5384"/>
    <m/>
    <n v="2023"/>
    <m/>
    <m/>
    <m/>
  </r>
  <r>
    <s v="WATERMELONS, SEEDLESS"/>
    <x v="20"/>
    <m/>
    <s v="CTNS"/>
    <s v="RED FLESH MINIATURE"/>
    <x v="275"/>
    <s v="LOWER RIO GRANDE VALLEY"/>
    <n v="150000"/>
    <s v="Truck"/>
    <n v="1814"/>
    <m/>
    <n v="2023"/>
    <m/>
    <m/>
    <m/>
  </r>
  <r>
    <s v="WATERMELONS, SEEDLESS"/>
    <x v="20"/>
    <m/>
    <s v="CTNS"/>
    <s v="RED FLESH MINIATURE"/>
    <x v="190"/>
    <s v="LOWER RIO GRANDE VALLEY"/>
    <n v="200000"/>
    <s v="Truck"/>
    <n v="2354"/>
    <m/>
    <n v="2023"/>
    <m/>
    <m/>
    <s v="added for 05/18/2023 on 05/19/2023"/>
  </r>
  <r>
    <s v="WATERMELONS, SEEDLESS"/>
    <x v="20"/>
    <m/>
    <s v="CTNS"/>
    <s v="RED FLESH MINIATURE"/>
    <x v="191"/>
    <s v="LOWER RIO GRANDE VALLEY"/>
    <n v="260000"/>
    <s v="Truck"/>
    <n v="3102"/>
    <m/>
    <n v="2023"/>
    <m/>
    <m/>
    <m/>
  </r>
  <r>
    <s v="WATERMELONS, SEEDLESS"/>
    <x v="20"/>
    <m/>
    <s v="CTNS"/>
    <s v="RED FLESH MINIATURE"/>
    <x v="5"/>
    <s v="LOWER RIO GRANDE VALLEY"/>
    <n v="30000"/>
    <s v="Truck"/>
    <n v="311"/>
    <m/>
    <n v="2023"/>
    <m/>
    <m/>
    <s v="added for 05/31/2023 on 06/02/2023"/>
  </r>
  <r>
    <s v="WATERMELONS, SEEDLESS"/>
    <x v="20"/>
    <m/>
    <s v="CTNS"/>
    <s v="RED FLESH MINIATURE"/>
    <x v="6"/>
    <s v="LOWER RIO GRANDE VALLEY"/>
    <n v="210000"/>
    <s v="Truck"/>
    <n v="2447"/>
    <m/>
    <n v="2023"/>
    <m/>
    <m/>
    <s v="added for 06/01/2023 on 06/02/2023"/>
  </r>
  <r>
    <s v="WATERMELONS, SEEDLESS"/>
    <x v="20"/>
    <m/>
    <s v="CTNS"/>
    <s v="RED FLESH MINIATURE"/>
    <x v="7"/>
    <s v="LOWER RIO GRANDE VALLEY"/>
    <n v="150000"/>
    <s v="Truck"/>
    <n v="1759"/>
    <m/>
    <n v="2023"/>
    <m/>
    <m/>
    <m/>
  </r>
  <r>
    <s v="WATERMELONS, SEEDLESS"/>
    <x v="20"/>
    <m/>
    <s v="CTNS"/>
    <s v="RED FLESH MINIATURE"/>
    <x v="8"/>
    <s v="LOWER RIO GRANDE VALLEY"/>
    <n v="190000"/>
    <s v="Truck"/>
    <n v="2263"/>
    <m/>
    <n v="2023"/>
    <m/>
    <m/>
    <m/>
  </r>
  <r>
    <s v="WATERMELONS, SEEDLESS"/>
    <x v="20"/>
    <m/>
    <s v="CTNS"/>
    <s v="RED FLESH MINIATURE"/>
    <x v="29"/>
    <s v="LOWER RIO GRANDE VALLEY"/>
    <n v="40000"/>
    <s v="Truck"/>
    <n v="477"/>
    <m/>
    <n v="2023"/>
    <m/>
    <m/>
    <s v="added for 06/27/2023 on 08/23/2023"/>
  </r>
  <r>
    <s v="WATERMELONS, SEEDLESS"/>
    <x v="20"/>
    <m/>
    <s v="CTNS"/>
    <s v="RED FLESH MINIATURE"/>
    <x v="30"/>
    <s v="LOWER RIO GRANDE VALLEY"/>
    <n v="160000"/>
    <s v="Truck"/>
    <n v="1885"/>
    <m/>
    <n v="2023"/>
    <m/>
    <m/>
    <s v="added for 06/28/2023 on 08/23/2023"/>
  </r>
  <r>
    <s v="WATERMELONS, SEEDLESS"/>
    <x v="20"/>
    <m/>
    <s v="CTNS"/>
    <s v="RED FLESH MINIATURE"/>
    <x v="31"/>
    <s v="LOWER RIO GRANDE VALLEY"/>
    <n v="190000"/>
    <s v="Truck"/>
    <n v="2218"/>
    <m/>
    <n v="2023"/>
    <m/>
    <m/>
    <s v="added for 06/29/2023 on 08/23/2023"/>
  </r>
  <r>
    <s v="WATERMELONS, SEEDLESS"/>
    <x v="20"/>
    <m/>
    <s v="CTNS"/>
    <s v="RED FLESH MINIATURE"/>
    <x v="32"/>
    <s v="LOWER RIO GRANDE VALLEY"/>
    <n v="190000"/>
    <s v="Truck"/>
    <n v="2258"/>
    <m/>
    <n v="2023"/>
    <m/>
    <m/>
    <s v="added for 06/30/2023 on 08/23/2023"/>
  </r>
  <r>
    <s v="WATERMELONS, SEEDED"/>
    <x v="21"/>
    <m/>
    <s v="CWT"/>
    <s v="RED FLESH"/>
    <x v="94"/>
    <s v="VIRGINIA DISTRICT"/>
    <n v="40000"/>
    <s v="Truck"/>
    <n v="400"/>
    <m/>
    <n v="2023"/>
    <m/>
    <m/>
    <m/>
  </r>
  <r>
    <s v="WATERMELONS, SEEDED"/>
    <x v="21"/>
    <m/>
    <s v="CWT"/>
    <s v="RED FLESH"/>
    <x v="95"/>
    <s v="VIRGINIA DISTRICT"/>
    <n v="40000"/>
    <s v="Truck"/>
    <n v="400"/>
    <m/>
    <n v="2023"/>
    <m/>
    <m/>
    <m/>
  </r>
  <r>
    <s v="WATERMELONS, SEEDED"/>
    <x v="21"/>
    <m/>
    <s v="CWT"/>
    <s v="RED FLESH"/>
    <x v="96"/>
    <s v="VIRGINIA DISTRICT"/>
    <n v="40000"/>
    <s v="Truck"/>
    <n v="400"/>
    <m/>
    <n v="2023"/>
    <m/>
    <m/>
    <m/>
  </r>
  <r>
    <s v="WATERMELONS, SEEDED"/>
    <x v="21"/>
    <m/>
    <s v="CWT"/>
    <s v="RED FLESH"/>
    <x v="198"/>
    <s v="VIRGINIA DISTRICT"/>
    <n v="40000"/>
    <s v="Truck"/>
    <n v="400"/>
    <m/>
    <n v="2023"/>
    <m/>
    <m/>
    <m/>
  </r>
  <r>
    <s v="WATERMELONS, SEEDED"/>
    <x v="21"/>
    <m/>
    <s v="CWT"/>
    <s v="RED FLESH"/>
    <x v="97"/>
    <s v="VIRGINIA DISTRICT"/>
    <n v="40000"/>
    <s v="Truck"/>
    <n v="400"/>
    <m/>
    <n v="2023"/>
    <m/>
    <m/>
    <m/>
  </r>
  <r>
    <s v="WATERMELONS, SEEDED"/>
    <x v="21"/>
    <m/>
    <s v="CWT"/>
    <s v="RED FLESH"/>
    <x v="98"/>
    <s v="VIRGINIA DISTRICT"/>
    <n v="120000"/>
    <s v="Truck"/>
    <n v="1200"/>
    <m/>
    <n v="2023"/>
    <m/>
    <m/>
    <m/>
  </r>
  <r>
    <s v="WATERMELONS, SEEDED"/>
    <x v="21"/>
    <m/>
    <s v="CWT"/>
    <s v="RED FLESH"/>
    <x v="101"/>
    <s v="VIRGINIA DISTRICT"/>
    <n v="80000"/>
    <s v="Truck"/>
    <n v="800"/>
    <m/>
    <n v="2023"/>
    <m/>
    <m/>
    <m/>
  </r>
  <r>
    <s v="WATERMELONS, SEEDED"/>
    <x v="21"/>
    <m/>
    <s v="CWT"/>
    <s v="RED FLESH"/>
    <x v="102"/>
    <s v="VIRGINIA DISTRICT"/>
    <n v="80000"/>
    <s v="Truck"/>
    <n v="800"/>
    <m/>
    <n v="2023"/>
    <m/>
    <m/>
    <m/>
  </r>
  <r>
    <s v="WATERMELONS, SEEDED"/>
    <x v="21"/>
    <m/>
    <s v="CWT"/>
    <s v="RED FLESH"/>
    <x v="199"/>
    <s v="VIRGINIA DISTRICT"/>
    <n v="120000"/>
    <s v="Truck"/>
    <n v="1200"/>
    <m/>
    <n v="2023"/>
    <m/>
    <m/>
    <m/>
  </r>
  <r>
    <s v="WATERMELONS, SEEDED"/>
    <x v="21"/>
    <m/>
    <s v="CWT"/>
    <s v="RED FLESH"/>
    <x v="104"/>
    <s v="VIRGINIA DISTRICT"/>
    <n v="80000"/>
    <s v="Truck"/>
    <n v="800"/>
    <m/>
    <n v="2023"/>
    <m/>
    <m/>
    <m/>
  </r>
  <r>
    <s v="WATERMELONS, SEEDED"/>
    <x v="21"/>
    <m/>
    <s v="CWT"/>
    <s v="RED FLESH"/>
    <x v="105"/>
    <s v="VIRGINIA DISTRICT"/>
    <n v="80000"/>
    <s v="Truck"/>
    <n v="800"/>
    <m/>
    <n v="2023"/>
    <m/>
    <m/>
    <m/>
  </r>
  <r>
    <s v="WATERMELONS, SEEDED"/>
    <x v="21"/>
    <m/>
    <s v="CWT"/>
    <s v="RED FLESH"/>
    <x v="106"/>
    <s v="VIRGINIA DISTRICT"/>
    <n v="160000"/>
    <s v="Truck"/>
    <n v="1600"/>
    <m/>
    <n v="2023"/>
    <m/>
    <m/>
    <m/>
  </r>
  <r>
    <s v="WATERMELONS, SEEDED"/>
    <x v="21"/>
    <m/>
    <s v="CWT"/>
    <s v="RED FLESH"/>
    <x v="107"/>
    <s v="VIRGINIA DISTRICT"/>
    <n v="40000"/>
    <s v="Truck"/>
    <n v="400"/>
    <m/>
    <n v="2023"/>
    <m/>
    <m/>
    <m/>
  </r>
  <r>
    <s v="WATERMELONS, SEEDED"/>
    <x v="21"/>
    <m/>
    <s v="CWT"/>
    <s v="RED FLESH"/>
    <x v="108"/>
    <s v="VIRGINIA DISTRICT"/>
    <n v="40000"/>
    <s v="Truck"/>
    <n v="400"/>
    <m/>
    <n v="2023"/>
    <m/>
    <m/>
    <m/>
  </r>
  <r>
    <s v="WATERMELONS, SEEDED"/>
    <x v="21"/>
    <m/>
    <s v="CWT"/>
    <s v="RED FLESH"/>
    <x v="193"/>
    <s v="VIRGINIA DISTRICT"/>
    <n v="120000"/>
    <s v="Truck"/>
    <n v="1200"/>
    <m/>
    <n v="2023"/>
    <m/>
    <m/>
    <m/>
  </r>
  <r>
    <s v="WATERMELONS, SEEDED"/>
    <x v="21"/>
    <m/>
    <s v="CWT"/>
    <s v="RED FLESH"/>
    <x v="109"/>
    <s v="VIRGINIA DISTRICT"/>
    <n v="120000"/>
    <s v="Truck"/>
    <n v="1200"/>
    <m/>
    <n v="2023"/>
    <m/>
    <m/>
    <m/>
  </r>
  <r>
    <s v="WATERMELONS, SEEDED"/>
    <x v="21"/>
    <m/>
    <s v="CWT"/>
    <s v="RED FLESH"/>
    <x v="110"/>
    <s v="VIRGINIA DISTRICT"/>
    <n v="120000"/>
    <s v="Truck"/>
    <n v="1200"/>
    <m/>
    <n v="2023"/>
    <m/>
    <m/>
    <m/>
  </r>
  <r>
    <s v="WATERMELONS, SEEDED"/>
    <x v="21"/>
    <m/>
    <s v="CWT"/>
    <s v="RED FLESH"/>
    <x v="112"/>
    <s v="VIRGINIA DISTRICT"/>
    <n v="80000"/>
    <s v="Truck"/>
    <n v="800"/>
    <m/>
    <n v="2023"/>
    <m/>
    <m/>
    <m/>
  </r>
  <r>
    <s v="WATERMELONS, SEEDED"/>
    <x v="21"/>
    <m/>
    <s v="CWT"/>
    <s v="RED FLESH"/>
    <x v="113"/>
    <s v="VIRGINIA DISTRICT"/>
    <n v="80000"/>
    <s v="Truck"/>
    <n v="800"/>
    <m/>
    <n v="2023"/>
    <m/>
    <m/>
    <m/>
  </r>
  <r>
    <s v="WATERMELONS, SEEDED"/>
    <x v="21"/>
    <m/>
    <s v="CWT"/>
    <s v="RED FLESH"/>
    <x v="114"/>
    <s v="VIRGINIA DISTRICT"/>
    <n v="120000"/>
    <s v="Truck"/>
    <n v="1200"/>
    <m/>
    <n v="2023"/>
    <m/>
    <m/>
    <m/>
  </r>
  <r>
    <s v="WATERMELONS, SEEDED"/>
    <x v="21"/>
    <m/>
    <s v="CWT"/>
    <s v="RED FLESH"/>
    <x v="194"/>
    <s v="VIRGINIA DISTRICT"/>
    <n v="40000"/>
    <s v="Truck"/>
    <n v="400"/>
    <m/>
    <n v="2023"/>
    <m/>
    <m/>
    <m/>
  </r>
  <r>
    <s v="WATERMELONS, SEEDED"/>
    <x v="21"/>
    <m/>
    <s v="CWT"/>
    <s v="RED FLESH"/>
    <x v="115"/>
    <s v="VIRGINIA DISTRICT"/>
    <n v="40000"/>
    <s v="Truck"/>
    <n v="400"/>
    <m/>
    <n v="2023"/>
    <m/>
    <m/>
    <m/>
  </r>
  <r>
    <s v="WATERMELONS, SEEDED"/>
    <x v="21"/>
    <m/>
    <s v="CWT"/>
    <s v="RED FLESH"/>
    <x v="116"/>
    <s v="VIRGINIA DISTRICT"/>
    <n v="80000"/>
    <s v="Truck"/>
    <n v="800"/>
    <m/>
    <n v="2023"/>
    <m/>
    <m/>
    <m/>
  </r>
  <r>
    <s v="WATERMELONS, SEEDED"/>
    <x v="21"/>
    <m/>
    <s v="CWT"/>
    <s v="RED FLESH"/>
    <x v="119"/>
    <s v="VIRGINIA DISTRICT"/>
    <n v="80000"/>
    <s v="Truck"/>
    <n v="800"/>
    <m/>
    <n v="2023"/>
    <m/>
    <m/>
    <m/>
  </r>
  <r>
    <s v="WATERMELONS, SEEDED"/>
    <x v="21"/>
    <m/>
    <s v="CWT"/>
    <s v="RED FLESH"/>
    <x v="120"/>
    <s v="VIRGINIA DISTRICT"/>
    <n v="80000"/>
    <s v="Truck"/>
    <n v="800"/>
    <m/>
    <n v="2023"/>
    <m/>
    <m/>
    <m/>
  </r>
  <r>
    <s v="WATERMELONS, SEEDED"/>
    <x v="21"/>
    <m/>
    <s v="CWT"/>
    <s v="RED FLESH"/>
    <x v="121"/>
    <s v="VIRGINIA DISTRICT"/>
    <n v="40000"/>
    <s v="Truck"/>
    <n v="400"/>
    <m/>
    <n v="2023"/>
    <m/>
    <m/>
    <m/>
  </r>
  <r>
    <s v="WATERMELONS, SEEDED"/>
    <x v="21"/>
    <m/>
    <s v="CWT"/>
    <s v="RED FLESH"/>
    <x v="126"/>
    <s v="VIRGINIA DISTRICT"/>
    <n v="40000"/>
    <s v="Truck"/>
    <n v="400"/>
    <m/>
    <n v="2023"/>
    <m/>
    <m/>
    <m/>
  </r>
  <r>
    <s v="WATERMELONS, SEEDLESS"/>
    <x v="21"/>
    <m/>
    <s v="CWT"/>
    <s v="RED FLESH"/>
    <x v="93"/>
    <s v="VIRGINIA DISTRICT"/>
    <n v="80000"/>
    <s v="Truck"/>
    <n v="800"/>
    <m/>
    <n v="2023"/>
    <m/>
    <m/>
    <m/>
  </r>
  <r>
    <s v="WATERMELONS, SEEDLESS"/>
    <x v="21"/>
    <m/>
    <s v="CWT"/>
    <s v="RED FLESH"/>
    <x v="94"/>
    <s v="VIRGINIA DISTRICT"/>
    <n v="80000"/>
    <s v="Truck"/>
    <n v="800"/>
    <m/>
    <n v="2023"/>
    <m/>
    <m/>
    <m/>
  </r>
  <r>
    <s v="WATERMELONS, SEEDLESS"/>
    <x v="21"/>
    <m/>
    <s v="CWT"/>
    <s v="RED FLESH"/>
    <x v="95"/>
    <s v="VIRGINIA DISTRICT"/>
    <n v="160000"/>
    <s v="Truck"/>
    <n v="1600"/>
    <m/>
    <n v="2023"/>
    <m/>
    <m/>
    <m/>
  </r>
  <r>
    <s v="WATERMELONS, SEEDLESS"/>
    <x v="21"/>
    <m/>
    <s v="CWT"/>
    <s v="RED FLESH"/>
    <x v="96"/>
    <s v="VIRGINIA DISTRICT"/>
    <n v="120000"/>
    <s v="Truck"/>
    <n v="1200"/>
    <m/>
    <n v="2023"/>
    <m/>
    <m/>
    <m/>
  </r>
  <r>
    <s v="WATERMELONS, SEEDLESS"/>
    <x v="21"/>
    <m/>
    <s v="CWT"/>
    <s v="RED FLESH"/>
    <x v="198"/>
    <s v="VIRGINIA DISTRICT"/>
    <n v="320000"/>
    <s v="Truck"/>
    <n v="3200"/>
    <m/>
    <n v="2023"/>
    <m/>
    <m/>
    <m/>
  </r>
  <r>
    <s v="WATERMELONS, SEEDLESS"/>
    <x v="21"/>
    <m/>
    <s v="CWT"/>
    <s v="RED FLESH"/>
    <x v="97"/>
    <s v="VIRGINIA DISTRICT"/>
    <n v="200000"/>
    <s v="Truck"/>
    <n v="2000"/>
    <m/>
    <n v="2023"/>
    <m/>
    <m/>
    <m/>
  </r>
  <r>
    <s v="WATERMELONS, SEEDLESS"/>
    <x v="21"/>
    <m/>
    <s v="CWT"/>
    <s v="RED FLESH"/>
    <x v="98"/>
    <s v="VIRGINIA DISTRICT"/>
    <n v="200000"/>
    <s v="Truck"/>
    <n v="2000"/>
    <m/>
    <n v="2023"/>
    <m/>
    <m/>
    <m/>
  </r>
  <r>
    <s v="WATERMELONS, SEEDLESS"/>
    <x v="21"/>
    <m/>
    <s v="CWT"/>
    <s v="RED FLESH"/>
    <x v="99"/>
    <s v="VIRGINIA DISTRICT"/>
    <n v="240000"/>
    <s v="Truck"/>
    <n v="2400"/>
    <m/>
    <n v="2023"/>
    <m/>
    <m/>
    <m/>
  </r>
  <r>
    <s v="WATERMELONS, SEEDLESS"/>
    <x v="21"/>
    <m/>
    <s v="CWT"/>
    <s v="RED FLESH"/>
    <x v="100"/>
    <s v="VIRGINIA DISTRICT"/>
    <n v="200000"/>
    <s v="Truck"/>
    <n v="2000"/>
    <m/>
    <n v="2023"/>
    <m/>
    <m/>
    <m/>
  </r>
  <r>
    <s v="WATERMELONS, SEEDLESS"/>
    <x v="21"/>
    <m/>
    <s v="CWT"/>
    <s v="RED FLESH"/>
    <x v="101"/>
    <s v="VIRGINIA DISTRICT"/>
    <n v="240000"/>
    <s v="Truck"/>
    <n v="2400"/>
    <m/>
    <n v="2023"/>
    <m/>
    <m/>
    <m/>
  </r>
  <r>
    <s v="WATERMELONS, SEEDLESS"/>
    <x v="21"/>
    <m/>
    <s v="CWT"/>
    <s v="RED FLESH"/>
    <x v="102"/>
    <s v="VIRGINIA DISTRICT"/>
    <n v="160000"/>
    <s v="Truck"/>
    <n v="1600"/>
    <m/>
    <n v="2023"/>
    <m/>
    <m/>
    <m/>
  </r>
  <r>
    <s v="WATERMELONS, SEEDLESS"/>
    <x v="21"/>
    <m/>
    <s v="CWT"/>
    <s v="RED FLESH"/>
    <x v="199"/>
    <s v="VIRGINIA DISTRICT"/>
    <n v="280000"/>
    <s v="Truck"/>
    <n v="2800"/>
    <m/>
    <n v="2023"/>
    <m/>
    <m/>
    <m/>
  </r>
  <r>
    <s v="WATERMELONS, SEEDLESS"/>
    <x v="21"/>
    <m/>
    <s v="CWT"/>
    <s v="RED FLESH"/>
    <x v="103"/>
    <s v="VIRGINIA DISTRICT"/>
    <n v="400000"/>
    <s v="Truck"/>
    <n v="4000"/>
    <m/>
    <n v="2023"/>
    <m/>
    <m/>
    <m/>
  </r>
  <r>
    <s v="WATERMELONS, SEEDLESS"/>
    <x v="21"/>
    <m/>
    <s v="CWT"/>
    <s v="RED FLESH"/>
    <x v="104"/>
    <s v="VIRGINIA DISTRICT"/>
    <n v="320000"/>
    <s v="Truck"/>
    <n v="3200"/>
    <m/>
    <n v="2023"/>
    <m/>
    <m/>
    <m/>
  </r>
  <r>
    <s v="WATERMELONS, SEEDLESS"/>
    <x v="21"/>
    <m/>
    <s v="CWT"/>
    <s v="RED FLESH"/>
    <x v="105"/>
    <s v="VIRGINIA DISTRICT"/>
    <n v="680000"/>
    <s v="Truck"/>
    <n v="6800"/>
    <m/>
    <n v="2023"/>
    <m/>
    <m/>
    <m/>
  </r>
  <r>
    <s v="WATERMELONS, SEEDLESS"/>
    <x v="21"/>
    <m/>
    <s v="CWT"/>
    <s v="RED FLESH"/>
    <x v="106"/>
    <s v="VIRGINIA DISTRICT"/>
    <n v="400000"/>
    <s v="Truck"/>
    <n v="4000"/>
    <m/>
    <n v="2023"/>
    <m/>
    <m/>
    <m/>
  </r>
  <r>
    <s v="WATERMELONS, SEEDLESS"/>
    <x v="21"/>
    <m/>
    <s v="CWT"/>
    <s v="RED FLESH"/>
    <x v="107"/>
    <s v="VIRGINIA DISTRICT"/>
    <n v="360000"/>
    <s v="Truck"/>
    <n v="3600"/>
    <m/>
    <n v="2023"/>
    <m/>
    <m/>
    <m/>
  </r>
  <r>
    <s v="WATERMELONS, SEEDLESS"/>
    <x v="21"/>
    <m/>
    <s v="CWT"/>
    <s v="RED FLESH"/>
    <x v="108"/>
    <s v="VIRGINIA DISTRICT"/>
    <n v="560000"/>
    <s v="Truck"/>
    <n v="5600"/>
    <m/>
    <n v="2023"/>
    <m/>
    <m/>
    <m/>
  </r>
  <r>
    <s v="WATERMELONS, SEEDLESS"/>
    <x v="21"/>
    <m/>
    <s v="CWT"/>
    <s v="RED FLESH"/>
    <x v="193"/>
    <s v="VIRGINIA DISTRICT"/>
    <n v="440000"/>
    <s v="Truck"/>
    <n v="4400"/>
    <m/>
    <n v="2023"/>
    <m/>
    <m/>
    <m/>
  </r>
  <r>
    <s v="WATERMELONS, SEEDLESS"/>
    <x v="21"/>
    <m/>
    <s v="CWT"/>
    <s v="RED FLESH"/>
    <x v="109"/>
    <s v="VIRGINIA DISTRICT"/>
    <n v="520000"/>
    <s v="Truck"/>
    <n v="5200"/>
    <m/>
    <n v="2023"/>
    <m/>
    <m/>
    <m/>
  </r>
  <r>
    <s v="WATERMELONS, SEEDLESS"/>
    <x v="21"/>
    <m/>
    <s v="CWT"/>
    <s v="RED FLESH"/>
    <x v="110"/>
    <s v="VIRGINIA DISTRICT"/>
    <n v="440000"/>
    <s v="Truck"/>
    <n v="4400"/>
    <m/>
    <n v="2023"/>
    <m/>
    <m/>
    <m/>
  </r>
  <r>
    <s v="WATERMELONS, SEEDLESS"/>
    <x v="21"/>
    <m/>
    <s v="CWT"/>
    <s v="RED FLESH"/>
    <x v="111"/>
    <s v="VIRGINIA DISTRICT"/>
    <n v="560000"/>
    <s v="Truck"/>
    <n v="5600"/>
    <m/>
    <n v="2023"/>
    <m/>
    <m/>
    <m/>
  </r>
  <r>
    <s v="WATERMELONS, SEEDLESS"/>
    <x v="21"/>
    <m/>
    <s v="CWT"/>
    <s v="RED FLESH"/>
    <x v="112"/>
    <s v="VIRGINIA DISTRICT"/>
    <n v="640000"/>
    <s v="Truck"/>
    <n v="6400"/>
    <m/>
    <n v="2023"/>
    <m/>
    <m/>
    <m/>
  </r>
  <r>
    <s v="WATERMELONS, SEEDLESS"/>
    <x v="21"/>
    <m/>
    <s v="CWT"/>
    <s v="RED FLESH"/>
    <x v="113"/>
    <s v="VIRGINIA DISTRICT"/>
    <n v="240000"/>
    <s v="Truck"/>
    <n v="2400"/>
    <m/>
    <n v="2023"/>
    <m/>
    <m/>
    <m/>
  </r>
  <r>
    <s v="WATERMELONS, SEEDLESS"/>
    <x v="21"/>
    <m/>
    <s v="CWT"/>
    <s v="RED FLESH"/>
    <x v="114"/>
    <s v="VIRGINIA DISTRICT"/>
    <n v="320000"/>
    <s v="Truck"/>
    <n v="3200"/>
    <m/>
    <n v="2023"/>
    <m/>
    <m/>
    <m/>
  </r>
  <r>
    <s v="WATERMELONS, SEEDLESS"/>
    <x v="21"/>
    <m/>
    <s v="CWT"/>
    <s v="RED FLESH"/>
    <x v="194"/>
    <s v="VIRGINIA DISTRICT"/>
    <n v="320000"/>
    <s v="Truck"/>
    <n v="3200"/>
    <m/>
    <n v="2023"/>
    <m/>
    <m/>
    <m/>
  </r>
  <r>
    <s v="WATERMELONS, SEEDLESS"/>
    <x v="21"/>
    <m/>
    <s v="CWT"/>
    <s v="RED FLESH"/>
    <x v="115"/>
    <s v="VIRGINIA DISTRICT"/>
    <n v="480000"/>
    <s v="Truck"/>
    <n v="4800"/>
    <m/>
    <n v="2023"/>
    <m/>
    <m/>
    <m/>
  </r>
  <r>
    <s v="WATERMELONS, SEEDLESS"/>
    <x v="21"/>
    <m/>
    <s v="CWT"/>
    <s v="RED FLESH"/>
    <x v="116"/>
    <s v="VIRGINIA DISTRICT"/>
    <n v="600000"/>
    <s v="Truck"/>
    <n v="6000"/>
    <m/>
    <n v="2023"/>
    <m/>
    <m/>
    <m/>
  </r>
  <r>
    <s v="WATERMELONS, SEEDLESS"/>
    <x v="21"/>
    <m/>
    <s v="CWT"/>
    <s v="RED FLESH"/>
    <x v="117"/>
    <s v="VIRGINIA DISTRICT"/>
    <n v="320000"/>
    <s v="Truck"/>
    <n v="3200"/>
    <m/>
    <n v="2023"/>
    <m/>
    <m/>
    <m/>
  </r>
  <r>
    <s v="WATERMELONS, SEEDLESS"/>
    <x v="21"/>
    <m/>
    <s v="CWT"/>
    <s v="RED FLESH"/>
    <x v="118"/>
    <s v="VIRGINIA DISTRICT"/>
    <n v="280000"/>
    <s v="Truck"/>
    <n v="2800"/>
    <m/>
    <n v="2023"/>
    <m/>
    <m/>
    <m/>
  </r>
  <r>
    <s v="WATERMELONS, SEEDLESS"/>
    <x v="21"/>
    <m/>
    <s v="CWT"/>
    <s v="RED FLESH"/>
    <x v="119"/>
    <s v="VIRGINIA DISTRICT"/>
    <n v="160000"/>
    <s v="Truck"/>
    <n v="1600"/>
    <m/>
    <n v="2023"/>
    <m/>
    <m/>
    <m/>
  </r>
  <r>
    <s v="WATERMELONS, SEEDLESS"/>
    <x v="21"/>
    <m/>
    <s v="CWT"/>
    <s v="RED FLESH"/>
    <x v="120"/>
    <s v="VIRGINIA DISTRICT"/>
    <n v="280000"/>
    <s v="Truck"/>
    <n v="2800"/>
    <m/>
    <n v="2023"/>
    <m/>
    <m/>
    <m/>
  </r>
  <r>
    <s v="WATERMELONS, SEEDLESS"/>
    <x v="21"/>
    <m/>
    <s v="CWT"/>
    <s v="RED FLESH"/>
    <x v="200"/>
    <s v="VIRGINIA DISTRICT"/>
    <n v="280000"/>
    <s v="Truck"/>
    <n v="2800"/>
    <m/>
    <n v="2023"/>
    <m/>
    <m/>
    <m/>
  </r>
  <r>
    <s v="WATERMELONS, SEEDLESS"/>
    <x v="21"/>
    <m/>
    <s v="CWT"/>
    <s v="RED FLESH"/>
    <x v="121"/>
    <s v="VIRGINIA DISTRICT"/>
    <n v="240000"/>
    <s v="Truck"/>
    <n v="2400"/>
    <m/>
    <n v="2023"/>
    <m/>
    <m/>
    <m/>
  </r>
  <r>
    <s v="WATERMELONS, SEEDLESS"/>
    <x v="21"/>
    <m/>
    <s v="CWT"/>
    <s v="RED FLESH"/>
    <x v="122"/>
    <s v="VIRGINIA DISTRICT"/>
    <n v="200000"/>
    <s v="Truck"/>
    <n v="2000"/>
    <m/>
    <n v="2023"/>
    <m/>
    <m/>
    <m/>
  </r>
  <r>
    <s v="WATERMELONS, SEEDLESS"/>
    <x v="21"/>
    <m/>
    <s v="CWT"/>
    <s v="RED FLESH"/>
    <x v="123"/>
    <s v="VIRGINIA DISTRICT"/>
    <n v="160000"/>
    <s v="Truck"/>
    <n v="1600"/>
    <m/>
    <n v="2023"/>
    <m/>
    <m/>
    <m/>
  </r>
  <r>
    <s v="WATERMELONS, SEEDLESS"/>
    <x v="21"/>
    <m/>
    <s v="CWT"/>
    <s v="RED FLESH"/>
    <x v="124"/>
    <s v="VIRGINIA DISTRICT"/>
    <n v="120000"/>
    <s v="Truck"/>
    <n v="1200"/>
    <m/>
    <n v="2023"/>
    <m/>
    <m/>
    <m/>
  </r>
  <r>
    <s v="WATERMELONS, SEEDLESS"/>
    <x v="21"/>
    <m/>
    <s v="CWT"/>
    <s v="RED FLESH"/>
    <x v="125"/>
    <s v="VIRGINIA DISTRICT"/>
    <n v="120000"/>
    <s v="Truck"/>
    <n v="1200"/>
    <m/>
    <n v="2023"/>
    <m/>
    <m/>
    <m/>
  </r>
  <r>
    <s v="WATERMELONS, SEEDLESS"/>
    <x v="21"/>
    <m/>
    <s v="CWT"/>
    <s v="RED FLESH"/>
    <x v="126"/>
    <s v="VIRGINIA DISTRICT"/>
    <n v="80000"/>
    <s v="Truck"/>
    <n v="800"/>
    <m/>
    <n v="2023"/>
    <m/>
    <m/>
    <m/>
  </r>
  <r>
    <s v="WATERMELONS"/>
    <x v="0"/>
    <s v="No"/>
    <s v="cartons"/>
    <s v="RED FLESH SEEDLESS MINIATURE"/>
    <x v="333"/>
    <s v="WESTERN ARIZONA"/>
    <n v="272340"/>
    <s v="Truck"/>
    <n v="3204"/>
    <m/>
    <n v="2024"/>
    <s v="N/A"/>
    <s v="D (domestic)"/>
    <m/>
  </r>
  <r>
    <s v="WATERMELONS"/>
    <x v="0"/>
    <s v="No"/>
    <s v="cartons"/>
    <s v="RED FLESH SEEDLESS MINIATURE"/>
    <x v="334"/>
    <s v="WESTERN ARIZONA"/>
    <n v="484415"/>
    <s v="Truck"/>
    <n v="5699"/>
    <m/>
    <n v="2024"/>
    <s v="N/A"/>
    <s v="D (domestic)"/>
    <m/>
  </r>
  <r>
    <s v="WATERMELONS"/>
    <x v="0"/>
    <s v="No"/>
    <s v="cartons"/>
    <s v="RED FLESH SEEDLESS MINIATURE"/>
    <x v="335"/>
    <s v="WESTERN ARIZONA"/>
    <n v="213775"/>
    <s v="Truck"/>
    <n v="2515"/>
    <m/>
    <n v="2024"/>
    <s v="N/A"/>
    <s v="D (domestic)"/>
    <m/>
  </r>
  <r>
    <s v="WATERMELONS"/>
    <x v="0"/>
    <s v="No"/>
    <s v="cartons"/>
    <s v="RED FLESH SEEDLESS MINIATURE"/>
    <x v="336"/>
    <s v="WESTERN ARIZONA"/>
    <n v="59500"/>
    <s v="Truck"/>
    <n v="700"/>
    <m/>
    <n v="2024"/>
    <s v="N/A"/>
    <s v="D (domestic)"/>
    <s v="added on 05/24/2024"/>
  </r>
  <r>
    <s v="WATERMELONS"/>
    <x v="0"/>
    <s v="No"/>
    <s v="cartons"/>
    <s v="RED FLESH SEEDLESS MINIATURE"/>
    <x v="337"/>
    <s v="WESTERN ARIZONA"/>
    <n v="138550"/>
    <s v="Truck"/>
    <n v="1630"/>
    <m/>
    <n v="2024"/>
    <s v="N/A"/>
    <s v="D (domestic)"/>
    <s v="added on 05/25/2024"/>
  </r>
  <r>
    <s v="WATERMELONS"/>
    <x v="0"/>
    <s v="No"/>
    <s v="cartons"/>
    <s v="RED FLESH SEEDLESS MINIATURE"/>
    <x v="338"/>
    <s v="WESTERN ARIZONA"/>
    <n v="321810"/>
    <s v="Truck"/>
    <n v="3786"/>
    <m/>
    <n v="2024"/>
    <s v="N/A"/>
    <s v="D (domestic)"/>
    <s v="added on 05/27/2024"/>
  </r>
  <r>
    <s v="WATERMELONS"/>
    <x v="0"/>
    <s v="No"/>
    <s v="cartons"/>
    <s v="RED FLESH SEEDLESS MINIATURE"/>
    <x v="339"/>
    <s v="WESTERN ARIZONA"/>
    <n v="683740"/>
    <s v="Truck"/>
    <n v="8044"/>
    <m/>
    <n v="2024"/>
    <s v="N/A"/>
    <s v="D (domestic)"/>
    <m/>
  </r>
  <r>
    <s v="WATERMELONS"/>
    <x v="0"/>
    <s v="No"/>
    <s v="24 inch bins"/>
    <s v="SEEDLESS"/>
    <x v="340"/>
    <s v="WESTERN ARIZONA"/>
    <n v="81925"/>
    <s v="Truck"/>
    <n v="113"/>
    <m/>
    <n v="2024"/>
    <s v="N/A"/>
    <s v="D (domestic)"/>
    <m/>
  </r>
  <r>
    <s v="WATERMELONS"/>
    <x v="0"/>
    <s v="No"/>
    <s v="cartons"/>
    <s v="RED FLESH SEEDLESS MINIATURE"/>
    <x v="340"/>
    <s v="WESTERN ARIZONA"/>
    <n v="630275"/>
    <s v="Truck"/>
    <n v="7415"/>
    <m/>
    <n v="2024"/>
    <s v="N/A"/>
    <s v="D (domestic)"/>
    <m/>
  </r>
  <r>
    <s v="WATERMELONS"/>
    <x v="0"/>
    <s v="No"/>
    <s v="cartons"/>
    <s v="RED FLESH SEEDLESS MINIATURE"/>
    <x v="341"/>
    <s v="WESTERN ARIZONA"/>
    <n v="535500"/>
    <s v="Truck"/>
    <n v="6300"/>
    <m/>
    <n v="2024"/>
    <s v="N/A"/>
    <s v="D (domestic)"/>
    <m/>
  </r>
  <r>
    <s v="WATERMELONS"/>
    <x v="0"/>
    <s v="No"/>
    <s v="cartons"/>
    <s v="SEEDLESS"/>
    <x v="341"/>
    <s v="WESTERN ARIZONA"/>
    <n v="58480"/>
    <s v="Truck"/>
    <n v="688"/>
    <m/>
    <n v="2024"/>
    <s v="N/A"/>
    <s v="D (domestic)"/>
    <m/>
  </r>
  <r>
    <s v="WATERMELONS"/>
    <x v="0"/>
    <s v="No"/>
    <s v="24 inch bins"/>
    <s v="SEEDLESS"/>
    <x v="341"/>
    <s v="WESTERN ARIZONA"/>
    <n v="802"/>
    <s v="Truck"/>
    <n v="1"/>
    <m/>
    <n v="2024"/>
    <s v="N/A"/>
    <s v="D (domestic)"/>
    <m/>
  </r>
  <r>
    <s v="WATERMELONS"/>
    <x v="0"/>
    <s v="No"/>
    <s v="cartons"/>
    <s v="RED FLESH SEEDLESS MINIATURE"/>
    <x v="342"/>
    <s v="WESTERN ARIZONA"/>
    <n v="144500"/>
    <s v="Truck"/>
    <n v="1700"/>
    <m/>
    <n v="2024"/>
    <s v="N/A"/>
    <s v="D (domestic)"/>
    <m/>
  </r>
  <r>
    <s v="WATERMELONS"/>
    <x v="0"/>
    <s v="No"/>
    <s v="24 inch bins"/>
    <s v="SEEDLESS"/>
    <x v="342"/>
    <s v="WESTERN ARIZONA"/>
    <n v="485025"/>
    <s v="Truck"/>
    <n v="669"/>
    <m/>
    <n v="2024"/>
    <s v="N/A"/>
    <s v="D (domestic)"/>
    <m/>
  </r>
  <r>
    <s v="WATERMELONS"/>
    <x v="0"/>
    <s v="No"/>
    <s v="cartons"/>
    <s v="RED FLESH SEEDLESS MINIATURE"/>
    <x v="343"/>
    <s v="WESTERN ARIZONA"/>
    <n v="195500"/>
    <s v="Truck"/>
    <n v="2300"/>
    <m/>
    <n v="2024"/>
    <s v="N/A"/>
    <s v="D (domestic)"/>
    <m/>
  </r>
  <r>
    <s v="WATERMELONS"/>
    <x v="0"/>
    <s v="No"/>
    <s v="24 inch bins"/>
    <s v="SEEDLESS"/>
    <x v="343"/>
    <s v="WESTERN ARIZONA"/>
    <n v="964975"/>
    <s v="Truck"/>
    <n v="1331"/>
    <m/>
    <n v="2024"/>
    <s v="N/A"/>
    <s v="D (domestic)"/>
    <m/>
  </r>
  <r>
    <s v="WATERMELONS"/>
    <x v="0"/>
    <s v="No"/>
    <s v="cartons"/>
    <s v="SEEDLESS"/>
    <x v="344"/>
    <s v="WESTERN ARIZONA"/>
    <n v="55760"/>
    <s v="Truck"/>
    <n v="656"/>
    <m/>
    <n v="2024"/>
    <s v="N/A"/>
    <s v="D (domestic)"/>
    <s v="added on 06/03/2024"/>
  </r>
  <r>
    <s v="WATERMELONS"/>
    <x v="0"/>
    <s v="No"/>
    <s v="cartons"/>
    <s v="RED FLESH SEEDLESS MINIATURE"/>
    <x v="344"/>
    <s v="WESTERN ARIZONA"/>
    <n v="572050"/>
    <s v="Truck"/>
    <n v="6730"/>
    <m/>
    <n v="2024"/>
    <s v="N/A"/>
    <s v="D (domestic)"/>
    <s v="added on 06/03/2024"/>
  </r>
  <r>
    <s v="WATERMELONS"/>
    <x v="0"/>
    <s v="No"/>
    <s v="cartons"/>
    <s v="RED FLESH SEEDLESS MINIATURE"/>
    <x v="344"/>
    <s v="CENTRAL ARIZONA"/>
    <n v="170000"/>
    <s v="Truck"/>
    <n v="2000"/>
    <m/>
    <n v="2024"/>
    <s v="N/A"/>
    <s v="D (domestic)"/>
    <m/>
  </r>
  <r>
    <s v="WATERMELONS"/>
    <x v="0"/>
    <s v="No"/>
    <s v="24 inch bins"/>
    <s v="SEEDLESS"/>
    <x v="344"/>
    <s v="WESTERN ARIZONA"/>
    <n v="1682000"/>
    <s v="Truck"/>
    <n v="2320"/>
    <m/>
    <n v="2024"/>
    <s v="N/A"/>
    <s v="D (domestic)"/>
    <s v="added on 06/03/2024"/>
  </r>
  <r>
    <s v="WATERMELONS"/>
    <x v="0"/>
    <s v="No"/>
    <s v="24 inch bins"/>
    <s v="SEEDLESS"/>
    <x v="344"/>
    <s v="CENTRAL ARIZONA"/>
    <n v="2000000"/>
    <s v="Truck"/>
    <n v="2759"/>
    <m/>
    <n v="2024"/>
    <s v="N/A"/>
    <s v="D (domestic)"/>
    <s v="added on 06/03/2024"/>
  </r>
  <r>
    <s v="WATERMELONS"/>
    <x v="0"/>
    <s v="No"/>
    <s v="cartons"/>
    <s v="RED FLESH SEEDLESS MINIATURE"/>
    <x v="345"/>
    <s v="CENTRAL ARIZONA"/>
    <n v="170000"/>
    <s v="Truck"/>
    <n v="2000"/>
    <m/>
    <n v="2024"/>
    <s v="N/A"/>
    <s v="D (domestic)"/>
    <m/>
  </r>
  <r>
    <s v="WATERMELONS"/>
    <x v="0"/>
    <s v="No"/>
    <s v="24 inch bins"/>
    <s v="SEEDLESS"/>
    <x v="345"/>
    <s v="WESTERN ARIZONA"/>
    <n v="1513800"/>
    <s v="Truck"/>
    <n v="2088"/>
    <m/>
    <n v="2024"/>
    <s v="N/A"/>
    <s v="D (domestic)"/>
    <m/>
  </r>
  <r>
    <s v="WATERMELONS"/>
    <x v="0"/>
    <s v="No"/>
    <s v="cartons"/>
    <s v="SEEDLESS"/>
    <x v="345"/>
    <s v="WESTERN ARIZONA"/>
    <n v="5440"/>
    <s v="Truck"/>
    <n v="64"/>
    <m/>
    <n v="2024"/>
    <s v="N/A"/>
    <s v="D (domestic)"/>
    <m/>
  </r>
  <r>
    <s v="WATERMELONS"/>
    <x v="0"/>
    <s v="No"/>
    <s v="24 inch bins"/>
    <s v="SEEDLESS"/>
    <x v="345"/>
    <s v="CENTRAL ARIZONA"/>
    <n v="1960000"/>
    <s v="Truck"/>
    <n v="2703"/>
    <m/>
    <n v="2024"/>
    <s v="N/A"/>
    <s v="D (domestic)"/>
    <s v="added on 06/04/2024"/>
  </r>
  <r>
    <s v="WATERMELONS"/>
    <x v="0"/>
    <s v="No"/>
    <s v="cartons"/>
    <s v="RED FLESH SEEDLESS MINIATURE"/>
    <x v="345"/>
    <s v="WESTERN ARIZONA"/>
    <n v="620585"/>
    <s v="Truck"/>
    <n v="7301"/>
    <m/>
    <n v="2024"/>
    <s v="N/A"/>
    <s v="D (domestic)"/>
    <m/>
  </r>
  <r>
    <s v="WATERMELONS"/>
    <x v="0"/>
    <s v="No"/>
    <s v="24 inch bins"/>
    <s v="SEEDLESS"/>
    <x v="346"/>
    <s v="CENTRAL ARIZONA"/>
    <n v="1960000"/>
    <s v="Truck"/>
    <n v="2703"/>
    <m/>
    <n v="2024"/>
    <s v="N/A"/>
    <s v="D (domestic)"/>
    <s v="added on 06/05/2024"/>
  </r>
  <r>
    <s v="WATERMELONS"/>
    <x v="0"/>
    <s v="Yes"/>
    <s v="cartons"/>
    <s v="RED FLESH SEEDLESS MINIATURE"/>
    <x v="346"/>
    <s v="WESTERN ARIZONA"/>
    <n v="212500"/>
    <s v="Truck"/>
    <n v="2500"/>
    <m/>
    <n v="2024"/>
    <s v="N/A"/>
    <s v="D (domestic)"/>
    <m/>
  </r>
  <r>
    <s v="WATERMELONS"/>
    <x v="0"/>
    <s v="No"/>
    <s v="cartons"/>
    <s v="RED FLESH SEEDLESS MINIATURE"/>
    <x v="346"/>
    <s v="WESTERN ARIZONA"/>
    <n v="1094800"/>
    <s v="Truck"/>
    <n v="12880"/>
    <m/>
    <n v="2024"/>
    <s v="N/A"/>
    <s v="D (domestic)"/>
    <m/>
  </r>
  <r>
    <s v="WATERMELONS"/>
    <x v="0"/>
    <s v="No"/>
    <s v="cartons"/>
    <s v="RED FLESH SEEDLESS MINIATURE"/>
    <x v="346"/>
    <s v="CENTRAL ARIZONA"/>
    <n v="170000"/>
    <s v="Truck"/>
    <n v="2000"/>
    <m/>
    <n v="2024"/>
    <s v="N/A"/>
    <s v="D (domestic)"/>
    <m/>
  </r>
  <r>
    <s v="WATERMELONS"/>
    <x v="0"/>
    <s v="No"/>
    <s v="24 inch bins"/>
    <s v="SEEDLESS"/>
    <x v="346"/>
    <s v="WESTERN ARIZONA"/>
    <n v="1128825"/>
    <s v="Truck"/>
    <n v="1557"/>
    <m/>
    <n v="2024"/>
    <s v="N/A"/>
    <s v="D (domestic)"/>
    <m/>
  </r>
  <r>
    <s v="WATERMELONS"/>
    <x v="0"/>
    <s v="Yes"/>
    <s v="cartons"/>
    <s v="RED FLESH SEEDLESS MINIATURE"/>
    <x v="347"/>
    <s v="WESTERN ARIZONA"/>
    <n v="161500"/>
    <s v="Truck"/>
    <n v="1900"/>
    <m/>
    <n v="2024"/>
    <s v="N/A"/>
    <s v="D (domestic)"/>
    <m/>
  </r>
  <r>
    <s v="WATERMELONS"/>
    <x v="0"/>
    <s v="No"/>
    <s v="24 inch bins"/>
    <s v="SEEDLESS"/>
    <x v="347"/>
    <s v="CENTRAL ARIZONA"/>
    <n v="2040000"/>
    <s v="Truck"/>
    <n v="2814"/>
    <m/>
    <n v="2024"/>
    <s v="N/A"/>
    <s v="D (domestic)"/>
    <s v="added on 06/06/2024"/>
  </r>
  <r>
    <s v="WATERMELONS"/>
    <x v="0"/>
    <s v="No"/>
    <s v="cartons"/>
    <s v="RED FLESH SEEDLESS MINIATURE"/>
    <x v="347"/>
    <s v="WESTERN ARIZONA"/>
    <n v="850000"/>
    <s v="Truck"/>
    <n v="10000"/>
    <m/>
    <n v="2024"/>
    <s v="N/A"/>
    <s v="D (domestic)"/>
    <m/>
  </r>
  <r>
    <s v="WATERMELONS"/>
    <x v="0"/>
    <s v="No"/>
    <s v="24 inch bins"/>
    <s v="SEEDLESS"/>
    <x v="347"/>
    <s v="WESTERN ARIZONA"/>
    <n v="1034575"/>
    <s v="Truck"/>
    <n v="1427"/>
    <m/>
    <n v="2024"/>
    <s v="N/A"/>
    <s v="D (domestic)"/>
    <m/>
  </r>
  <r>
    <s v="WATERMELONS"/>
    <x v="0"/>
    <s v="No"/>
    <s v="cartons"/>
    <s v="SEEDLESS"/>
    <x v="347"/>
    <s v="WESTERN ARIZONA"/>
    <n v="81600"/>
    <s v="Truck"/>
    <n v="960"/>
    <m/>
    <n v="2024"/>
    <s v="N/A"/>
    <s v="D (domestic)"/>
    <m/>
  </r>
  <r>
    <s v="WATERMELONS"/>
    <x v="0"/>
    <s v="No"/>
    <s v="cartons"/>
    <s v="RED FLESH SEEDLESS MINIATURE"/>
    <x v="347"/>
    <s v="CENTRAL ARIZONA"/>
    <n v="170000"/>
    <s v="Truck"/>
    <n v="2000"/>
    <m/>
    <n v="2024"/>
    <s v="N/A"/>
    <s v="D (domestic)"/>
    <m/>
  </r>
  <r>
    <s v="WATERMELONS"/>
    <x v="0"/>
    <s v="No"/>
    <s v="24 inch bins"/>
    <s v="SEEDLESS"/>
    <x v="348"/>
    <s v="CENTRAL ARIZONA"/>
    <n v="2040000"/>
    <s v="Truck"/>
    <n v="2814"/>
    <m/>
    <n v="2024"/>
    <s v="N/A"/>
    <s v="D (domestic)"/>
    <s v="added on 06/07/2024"/>
  </r>
  <r>
    <s v="WATERMELONS"/>
    <x v="0"/>
    <s v="No"/>
    <s v="cartons"/>
    <s v="RED FLESH SEEDLESS MINIATURE"/>
    <x v="348"/>
    <s v="WESTERN ARIZONA"/>
    <n v="1438200"/>
    <s v="Truck"/>
    <n v="16920"/>
    <m/>
    <n v="2024"/>
    <s v="N/A"/>
    <s v="D (domestic)"/>
    <m/>
  </r>
  <r>
    <s v="WATERMELONS"/>
    <x v="0"/>
    <s v="No"/>
    <s v="24 inch bins"/>
    <s v="SEEDLESS"/>
    <x v="348"/>
    <s v="WESTERN ARIZONA"/>
    <n v="912775"/>
    <s v="Truck"/>
    <n v="1259"/>
    <m/>
    <n v="2024"/>
    <s v="N/A"/>
    <s v="D (domestic)"/>
    <m/>
  </r>
  <r>
    <s v="WATERMELONS"/>
    <x v="0"/>
    <s v="No"/>
    <s v="cartons"/>
    <s v="RED FLESH SEEDLESS MINIATURE"/>
    <x v="348"/>
    <s v="CENTRAL ARIZONA"/>
    <n v="170000"/>
    <s v="Truck"/>
    <n v="2000"/>
    <m/>
    <n v="2024"/>
    <s v="N/A"/>
    <s v="D (domestic)"/>
    <m/>
  </r>
  <r>
    <s v="WATERMELONS"/>
    <x v="0"/>
    <s v="Yes"/>
    <s v="cartons"/>
    <s v="RED FLESH SEEDLESS MINIATURE"/>
    <x v="348"/>
    <s v="WESTERN ARIZONA"/>
    <n v="93500"/>
    <s v="Truck"/>
    <n v="1100"/>
    <m/>
    <n v="2024"/>
    <s v="N/A"/>
    <s v="D (domestic)"/>
    <m/>
  </r>
  <r>
    <s v="WATERMELONS"/>
    <x v="0"/>
    <s v="No"/>
    <s v="24 inch bins"/>
    <s v="SEEDLESS"/>
    <x v="349"/>
    <s v="CENTRAL ARIZONA"/>
    <n v="2000000"/>
    <s v="Truck"/>
    <n v="2759"/>
    <m/>
    <n v="2024"/>
    <s v="N/A"/>
    <s v="D (domestic)"/>
    <s v="added on 06/08/2024"/>
  </r>
  <r>
    <s v="WATERMELONS"/>
    <x v="0"/>
    <s v="Yes"/>
    <s v="cartons"/>
    <s v="RED FLESH SEEDLESS MINIATURE"/>
    <x v="349"/>
    <s v="WESTERN ARIZONA"/>
    <n v="174250"/>
    <s v="Truck"/>
    <n v="2050"/>
    <m/>
    <n v="2024"/>
    <s v="N/A"/>
    <s v="D (domestic)"/>
    <m/>
  </r>
  <r>
    <s v="WATERMELONS"/>
    <x v="0"/>
    <s v="No"/>
    <s v="cartons"/>
    <s v="RED FLESH SEEDLESS MINIATURE"/>
    <x v="349"/>
    <s v="CENTRAL ARIZONA"/>
    <n v="170000"/>
    <s v="Truck"/>
    <n v="2000"/>
    <m/>
    <n v="2024"/>
    <s v="N/A"/>
    <s v="D (domestic)"/>
    <m/>
  </r>
  <r>
    <s v="WATERMELONS"/>
    <x v="0"/>
    <s v="No"/>
    <s v="cartons"/>
    <s v="RED FLESH SEEDLESS MINIATURE"/>
    <x v="349"/>
    <s v="WESTERN ARIZONA"/>
    <n v="1223150"/>
    <s v="Truck"/>
    <n v="14390"/>
    <m/>
    <n v="2024"/>
    <s v="N/A"/>
    <s v="D (domestic)"/>
    <m/>
  </r>
  <r>
    <s v="WATERMELONS"/>
    <x v="0"/>
    <s v="No"/>
    <s v="24 inch bins"/>
    <s v="SEEDLESS"/>
    <x v="349"/>
    <s v="WESTERN ARIZONA"/>
    <n v="1549325"/>
    <s v="Truck"/>
    <n v="2137"/>
    <m/>
    <n v="2024"/>
    <s v="N/A"/>
    <s v="D (domestic)"/>
    <m/>
  </r>
  <r>
    <s v="WATERMELONS"/>
    <x v="0"/>
    <s v="No"/>
    <s v="cartons"/>
    <s v="RED FLESH SEEDLESS MINIATURE"/>
    <x v="350"/>
    <s v="WESTERN ARIZONA"/>
    <n v="1570800"/>
    <s v="Truck"/>
    <n v="18480"/>
    <m/>
    <n v="2024"/>
    <s v="N/A"/>
    <s v="D (domestic)"/>
    <m/>
  </r>
  <r>
    <s v="WATERMELONS"/>
    <x v="0"/>
    <s v="No"/>
    <s v="24 inch bins"/>
    <s v="SEEDLESS"/>
    <x v="350"/>
    <s v="CENTRAL ARIZONA"/>
    <n v="2000000"/>
    <s v="Truck"/>
    <n v="2759"/>
    <m/>
    <n v="2024"/>
    <s v="N/A"/>
    <s v="D (domestic)"/>
    <s v="added on 06/10/2024"/>
  </r>
  <r>
    <s v="WATERMELONS"/>
    <x v="0"/>
    <s v="No"/>
    <s v="cartons"/>
    <s v="SEEDLESS"/>
    <x v="350"/>
    <s v="WESTERN ARIZONA"/>
    <n v="73440"/>
    <s v="Truck"/>
    <n v="864"/>
    <m/>
    <n v="2024"/>
    <s v="N/A"/>
    <s v="D (domestic)"/>
    <m/>
  </r>
  <r>
    <s v="WATERMELONS"/>
    <x v="0"/>
    <s v="No"/>
    <s v="24 inch bins"/>
    <s v="SEEDLESS"/>
    <x v="350"/>
    <s v="WESTERN ARIZONA"/>
    <n v="1398525"/>
    <s v="Truck"/>
    <n v="1929"/>
    <m/>
    <n v="2024"/>
    <s v="N/A"/>
    <s v="D (domestic)"/>
    <m/>
  </r>
  <r>
    <s v="WATERMELONS"/>
    <x v="0"/>
    <s v="Yes"/>
    <s v="cartons"/>
    <s v="RED FLESH SEEDLESS MINIATURE"/>
    <x v="350"/>
    <s v="WESTERN ARIZONA"/>
    <n v="272000"/>
    <s v="Truck"/>
    <n v="3200"/>
    <m/>
    <n v="2024"/>
    <s v="N/A"/>
    <s v="D (domestic)"/>
    <m/>
  </r>
  <r>
    <s v="WATERMELONS"/>
    <x v="0"/>
    <s v="No"/>
    <s v="24 inch bins"/>
    <s v="SEEDLESS"/>
    <x v="351"/>
    <s v="WESTERN ARIZONA"/>
    <n v="1133900"/>
    <s v="Truck"/>
    <n v="1564"/>
    <m/>
    <n v="2024"/>
    <s v="N/A"/>
    <s v="D (domestic)"/>
    <m/>
  </r>
  <r>
    <s v="WATERMELONS"/>
    <x v="0"/>
    <s v="No"/>
    <s v="24 inch bins"/>
    <s v="SEEDLESS"/>
    <x v="351"/>
    <s v="CENTRAL ARIZONA"/>
    <n v="2000000"/>
    <s v="Truck"/>
    <n v="2759"/>
    <m/>
    <n v="2024"/>
    <s v="N/A"/>
    <s v="D (domestic)"/>
    <s v="added on 06/11/2024"/>
  </r>
  <r>
    <s v="WATERMELONS"/>
    <x v="0"/>
    <s v="No"/>
    <s v="cartons"/>
    <s v="RED FLESH SEEDLESS MINIATURE"/>
    <x v="351"/>
    <s v="WESTERN ARIZONA"/>
    <n v="1071850"/>
    <s v="Truck"/>
    <n v="12610"/>
    <m/>
    <n v="2024"/>
    <s v="N/A"/>
    <s v="D (domestic)"/>
    <m/>
  </r>
  <r>
    <s v="WATERMELONS"/>
    <x v="0"/>
    <s v="Yes"/>
    <s v="cartons"/>
    <s v="RED FLESH SEEDLESS MINIATURE"/>
    <x v="351"/>
    <s v="WESTERN ARIZONA"/>
    <n v="51000"/>
    <s v="Truck"/>
    <n v="600"/>
    <m/>
    <n v="2024"/>
    <s v="N/A"/>
    <s v="D (domestic)"/>
    <m/>
  </r>
  <r>
    <s v="WATERMELONS"/>
    <x v="0"/>
    <s v="No"/>
    <s v="cartons"/>
    <s v="RED FLESH SEEDLESS MINIATURE"/>
    <x v="351"/>
    <s v="CENTRAL ARIZONA"/>
    <n v="85000"/>
    <s v="Truck"/>
    <n v="1000"/>
    <m/>
    <n v="2024"/>
    <s v="N/A"/>
    <s v="D (domestic)"/>
    <m/>
  </r>
  <r>
    <s v="WATERMELONS"/>
    <x v="0"/>
    <s v="No"/>
    <s v="24 inch bins"/>
    <s v="SEEDLESS"/>
    <x v="351"/>
    <s v="CENTRAL ARIZONA"/>
    <n v="320000"/>
    <s v="Truck"/>
    <n v="441"/>
    <m/>
    <n v="2024"/>
    <s v="N/A"/>
    <s v="D (domestic)"/>
    <m/>
  </r>
  <r>
    <s v="WATERMELONS"/>
    <x v="0"/>
    <s v="No"/>
    <s v="24 inch bins"/>
    <s v="SEEDLESS"/>
    <x v="352"/>
    <s v="CENTRAL ARIZONA"/>
    <n v="1920000"/>
    <s v="Truck"/>
    <n v="2648"/>
    <m/>
    <n v="2024"/>
    <s v="N/A"/>
    <s v="D (domestic)"/>
    <s v="added on 06/12/2024"/>
  </r>
  <r>
    <s v="WATERMELONS"/>
    <x v="0"/>
    <s v="No"/>
    <s v="24 inch bins"/>
    <s v="SEEDLESS"/>
    <x v="352"/>
    <s v="WESTERN ARIZONA"/>
    <n v="1462325"/>
    <s v="Truck"/>
    <n v="2017"/>
    <m/>
    <n v="2024"/>
    <s v="N/A"/>
    <s v="D (domestic)"/>
    <m/>
  </r>
  <r>
    <s v="WATERMELONS"/>
    <x v="0"/>
    <s v="No"/>
    <s v="cartons"/>
    <s v="RED FLESH SEEDLESS MINIATURE"/>
    <x v="352"/>
    <s v="CENTRAL ARIZONA"/>
    <n v="170000"/>
    <s v="Truck"/>
    <n v="2000"/>
    <m/>
    <n v="2024"/>
    <s v="N/A"/>
    <s v="D (domestic)"/>
    <m/>
  </r>
  <r>
    <s v="WATERMELONS"/>
    <x v="0"/>
    <s v="Yes"/>
    <s v="cartons"/>
    <s v="RED FLESH SEEDLESS MINIATURE"/>
    <x v="352"/>
    <s v="WESTERN ARIZONA"/>
    <n v="102000"/>
    <s v="Truck"/>
    <n v="1200"/>
    <m/>
    <n v="2024"/>
    <s v="N/A"/>
    <s v="D (domestic)"/>
    <m/>
  </r>
  <r>
    <s v="WATERMELONS"/>
    <x v="0"/>
    <s v="No"/>
    <s v="24 inch bins"/>
    <s v="SEEDLESS"/>
    <x v="352"/>
    <s v="CENTRAL ARIZONA"/>
    <n v="320000"/>
    <s v="Truck"/>
    <n v="441"/>
    <m/>
    <n v="2024"/>
    <s v="N/A"/>
    <s v="D (domestic)"/>
    <m/>
  </r>
  <r>
    <s v="WATERMELONS"/>
    <x v="0"/>
    <s v="No"/>
    <s v="cartons"/>
    <s v="RED FLESH SEEDLESS MINIATURE"/>
    <x v="352"/>
    <s v="WESTERN ARIZONA"/>
    <n v="616250"/>
    <s v="Truck"/>
    <n v="7250"/>
    <m/>
    <n v="2024"/>
    <s v="N/A"/>
    <s v="D (domestic)"/>
    <m/>
  </r>
  <r>
    <s v="WATERMELONS"/>
    <x v="0"/>
    <s v="No"/>
    <s v="cartons"/>
    <s v="RED FLESH SEEDLESS MINIATURE"/>
    <x v="353"/>
    <s v="CENTRAL ARIZONA"/>
    <n v="170000"/>
    <s v="Truck"/>
    <n v="2000"/>
    <m/>
    <n v="2024"/>
    <s v="N/A"/>
    <s v="D (domestic)"/>
    <m/>
  </r>
  <r>
    <s v="WATERMELONS"/>
    <x v="0"/>
    <s v="No"/>
    <s v="cartons"/>
    <s v="SEEDLESS"/>
    <x v="353"/>
    <s v="WESTERN ARIZONA"/>
    <n v="68000"/>
    <s v="Truck"/>
    <n v="800"/>
    <m/>
    <n v="2024"/>
    <s v="N/A"/>
    <s v="D (domestic)"/>
    <m/>
  </r>
  <r>
    <s v="WATERMELONS"/>
    <x v="0"/>
    <s v="No"/>
    <s v="24 inch bins"/>
    <s v="SEEDLESS"/>
    <x v="353"/>
    <s v="CENTRAL ARIZONA"/>
    <n v="320000"/>
    <s v="Truck"/>
    <n v="441"/>
    <m/>
    <n v="2024"/>
    <s v="N/A"/>
    <s v="D (domestic)"/>
    <m/>
  </r>
  <r>
    <s v="WATERMELONS"/>
    <x v="0"/>
    <s v="No"/>
    <s v="cartons"/>
    <s v="RED FLESH SEEDLESS MINIATURE"/>
    <x v="353"/>
    <s v="WESTERN ARIZONA"/>
    <n v="1558050"/>
    <s v="Truck"/>
    <n v="18330"/>
    <m/>
    <n v="2024"/>
    <s v="N/A"/>
    <s v="D (domestic)"/>
    <m/>
  </r>
  <r>
    <s v="WATERMELONS"/>
    <x v="0"/>
    <s v="Yes"/>
    <s v="cartons"/>
    <s v="RED FLESH SEEDLESS MINIATURE"/>
    <x v="353"/>
    <s v="WESTERN ARIZONA"/>
    <n v="85000"/>
    <s v="Truck"/>
    <n v="1000"/>
    <m/>
    <n v="2024"/>
    <s v="N/A"/>
    <s v="D (domestic)"/>
    <m/>
  </r>
  <r>
    <s v="WATERMELONS"/>
    <x v="0"/>
    <s v="No"/>
    <s v="24 inch bins"/>
    <s v="SEEDLESS"/>
    <x v="353"/>
    <s v="WESTERN ARIZONA"/>
    <n v="1173775"/>
    <s v="Truck"/>
    <n v="1619"/>
    <m/>
    <n v="2024"/>
    <s v="N/A"/>
    <s v="D (domestic)"/>
    <m/>
  </r>
  <r>
    <s v="WATERMELONS"/>
    <x v="0"/>
    <s v="No"/>
    <s v="24 inch bins"/>
    <s v="SEEDLESS"/>
    <x v="353"/>
    <s v="CENTRAL ARIZONA"/>
    <n v="2000000"/>
    <s v="Truck"/>
    <n v="2759"/>
    <m/>
    <n v="2024"/>
    <s v="N/A"/>
    <s v="D (domestic)"/>
    <s v="added on 06/13/2024"/>
  </r>
  <r>
    <s v="WATERMELONS"/>
    <x v="0"/>
    <s v="No"/>
    <s v="cartons"/>
    <s v="RED FLESH SEEDLESS MINIATURE"/>
    <x v="354"/>
    <s v="WESTERN ARIZONA"/>
    <n v="2001750"/>
    <s v="Truck"/>
    <n v="23550"/>
    <m/>
    <n v="2024"/>
    <s v="N/A"/>
    <s v="D (domestic)"/>
    <m/>
  </r>
  <r>
    <s v="WATERMELONS"/>
    <x v="0"/>
    <s v="No"/>
    <s v="24 inch bins"/>
    <s v="SEEDLESS"/>
    <x v="354"/>
    <s v="CENTRAL ARIZONA"/>
    <n v="2080000"/>
    <s v="Truck"/>
    <n v="2869"/>
    <m/>
    <n v="2024"/>
    <s v="N/A"/>
    <s v="D (domestic)"/>
    <s v="added on 06/14/2024"/>
  </r>
  <r>
    <s v="WATERMELONS"/>
    <x v="0"/>
    <s v="No"/>
    <s v="cartons"/>
    <s v="SEEDLESS"/>
    <x v="354"/>
    <s v="WESTERN ARIZONA"/>
    <n v="14960"/>
    <s v="Truck"/>
    <n v="176"/>
    <m/>
    <n v="2024"/>
    <s v="N/A"/>
    <s v="D (domestic)"/>
    <m/>
  </r>
  <r>
    <s v="WATERMELONS"/>
    <x v="0"/>
    <s v="No"/>
    <s v="24 inch bins"/>
    <s v="SEEDLESS"/>
    <x v="354"/>
    <s v="WESTERN ARIZONA"/>
    <n v="762700"/>
    <s v="Truck"/>
    <n v="1052"/>
    <m/>
    <n v="2024"/>
    <s v="N/A"/>
    <s v="D (domestic)"/>
    <m/>
  </r>
  <r>
    <s v="WATERMELONS"/>
    <x v="0"/>
    <s v="No"/>
    <s v="24 inch bins"/>
    <s v="SEEDLESS"/>
    <x v="354"/>
    <s v="CENTRAL ARIZONA"/>
    <n v="320000"/>
    <s v="Truck"/>
    <n v="441"/>
    <m/>
    <n v="2024"/>
    <s v="N/A"/>
    <s v="D (domestic)"/>
    <m/>
  </r>
  <r>
    <s v="WATERMELONS"/>
    <x v="0"/>
    <s v="Yes"/>
    <s v="cartons"/>
    <s v="RED FLESH SEEDLESS MINIATURE"/>
    <x v="354"/>
    <s v="WESTERN ARIZONA"/>
    <n v="155040"/>
    <s v="Truck"/>
    <n v="1824"/>
    <m/>
    <n v="2024"/>
    <s v="N/A"/>
    <s v="D (domestic)"/>
    <m/>
  </r>
  <r>
    <s v="WATERMELONS"/>
    <x v="0"/>
    <s v="No"/>
    <s v="cartons"/>
    <s v="RED FLESH SEEDLESS MINIATURE"/>
    <x v="354"/>
    <s v="CENTRAL ARIZONA"/>
    <n v="170000"/>
    <s v="Truck"/>
    <n v="2000"/>
    <m/>
    <n v="2024"/>
    <s v="N/A"/>
    <s v="D (domestic)"/>
    <m/>
  </r>
  <r>
    <s v="WATERMELONS"/>
    <x v="0"/>
    <s v="No"/>
    <s v="24 inch bins"/>
    <s v="SEEDLESS"/>
    <x v="355"/>
    <s v="CENTRAL ARIZONA"/>
    <n v="2000000"/>
    <s v="Truck"/>
    <n v="2759"/>
    <m/>
    <n v="2024"/>
    <s v="N/A"/>
    <s v="D (domestic)"/>
    <s v="added on 06/15/2024"/>
  </r>
  <r>
    <s v="WATERMELONS"/>
    <x v="0"/>
    <s v="No"/>
    <s v="cartons"/>
    <s v="RED FLESH SEEDLESS MINIATURE"/>
    <x v="355"/>
    <s v="WESTERN ARIZONA"/>
    <n v="2477580"/>
    <s v="Truck"/>
    <n v="29148"/>
    <m/>
    <n v="2024"/>
    <s v="N/A"/>
    <s v="D (domestic)"/>
    <m/>
  </r>
  <r>
    <s v="WATERMELONS"/>
    <x v="0"/>
    <s v="Yes"/>
    <s v="cartons"/>
    <s v="RED FLESH SEEDLESS MINIATURE"/>
    <x v="355"/>
    <s v="WESTERN ARIZONA"/>
    <n v="450500"/>
    <s v="Truck"/>
    <n v="5300"/>
    <m/>
    <n v="2024"/>
    <s v="N/A"/>
    <s v="D (domestic)"/>
    <m/>
  </r>
  <r>
    <s v="WATERMELONS"/>
    <x v="0"/>
    <s v="No"/>
    <s v="24 inch bins"/>
    <s v="SEEDLESS"/>
    <x v="355"/>
    <s v="WESTERN ARIZONA"/>
    <n v="1195525"/>
    <s v="Truck"/>
    <n v="1649"/>
    <m/>
    <n v="2024"/>
    <s v="N/A"/>
    <s v="D (domestic)"/>
    <m/>
  </r>
  <r>
    <s v="WATERMELONS"/>
    <x v="0"/>
    <s v="No"/>
    <s v="24 inch bins"/>
    <s v="SEEDLESS"/>
    <x v="355"/>
    <s v="CENTRAL ARIZONA"/>
    <n v="320000"/>
    <s v="Truck"/>
    <n v="441"/>
    <m/>
    <n v="2024"/>
    <s v="N/A"/>
    <s v="D (domestic)"/>
    <m/>
  </r>
  <r>
    <s v="WATERMELONS"/>
    <x v="0"/>
    <s v="No"/>
    <s v="cartons"/>
    <s v="RED FLESH SEEDLESS MINIATURE"/>
    <x v="355"/>
    <s v="CENTRAL ARIZONA"/>
    <n v="170000"/>
    <s v="Truck"/>
    <n v="2000"/>
    <m/>
    <n v="2024"/>
    <s v="N/A"/>
    <s v="D (domestic)"/>
    <m/>
  </r>
  <r>
    <s v="WATERMELONS"/>
    <x v="0"/>
    <s v="No"/>
    <s v="24 inch bins"/>
    <s v="SEEDLESS"/>
    <x v="356"/>
    <s v="WESTERN ARIZONA"/>
    <n v="82650"/>
    <s v="Truck"/>
    <n v="114"/>
    <m/>
    <n v="2024"/>
    <s v="N/A"/>
    <s v="D (domestic)"/>
    <m/>
  </r>
  <r>
    <s v="WATERMELONS"/>
    <x v="0"/>
    <s v="No"/>
    <s v="24 inch bins"/>
    <s v="SEEDLESS"/>
    <x v="356"/>
    <s v="WESTERN ARIZONA"/>
    <n v="827225"/>
    <s v="Truck"/>
    <n v="1141"/>
    <m/>
    <n v="2024"/>
    <s v="N/A"/>
    <s v="D (domestic)"/>
    <s v="added on 06/16/2024"/>
  </r>
  <r>
    <s v="WATERMELONS"/>
    <x v="0"/>
    <s v="No"/>
    <s v="24 inch bins"/>
    <s v="SEEDLESS"/>
    <x v="357"/>
    <s v="CENTRAL ARIZONA"/>
    <n v="2000000"/>
    <s v="Truck"/>
    <n v="2759"/>
    <m/>
    <n v="2024"/>
    <s v="N/A"/>
    <s v="D (domestic)"/>
    <s v="added on 06/17/2024"/>
  </r>
  <r>
    <s v="WATERMELONS"/>
    <x v="0"/>
    <s v="No"/>
    <s v="cartons"/>
    <s v="RED FLESH SEEDLESS MINIATURE"/>
    <x v="357"/>
    <s v="WESTERN ARIZONA"/>
    <n v="2766750"/>
    <s v="Truck"/>
    <n v="32550"/>
    <m/>
    <n v="2024"/>
    <s v="N/A"/>
    <s v="D (domestic)"/>
    <m/>
  </r>
  <r>
    <s v="WATERMELONS"/>
    <x v="0"/>
    <s v="No"/>
    <s v="cartons"/>
    <s v="SEEDLESS"/>
    <x v="357"/>
    <s v="WESTERN ARIZONA"/>
    <n v="87040"/>
    <s v="Truck"/>
    <n v="1024"/>
    <m/>
    <n v="2024"/>
    <s v="N/A"/>
    <s v="D (domestic)"/>
    <m/>
  </r>
  <r>
    <s v="WATERMELONS"/>
    <x v="0"/>
    <s v="No"/>
    <s v="cartons"/>
    <s v="RED FLESH SEEDLESS MINIATURE"/>
    <x v="357"/>
    <s v="CENTRAL ARIZONA"/>
    <n v="170000"/>
    <s v="Truck"/>
    <n v="2000"/>
    <m/>
    <n v="2024"/>
    <s v="N/A"/>
    <s v="D (domestic)"/>
    <m/>
  </r>
  <r>
    <s v="WATERMELONS"/>
    <x v="0"/>
    <s v="No"/>
    <s v="24 inch bins"/>
    <s v="SEEDLESS"/>
    <x v="357"/>
    <s v="CENTRAL ARIZONA"/>
    <n v="400000"/>
    <s v="Truck"/>
    <n v="552"/>
    <m/>
    <n v="2024"/>
    <s v="N/A"/>
    <s v="D (domestic)"/>
    <m/>
  </r>
  <r>
    <s v="WATERMELONS"/>
    <x v="0"/>
    <s v="Yes"/>
    <s v="cartons"/>
    <s v="RED FLESH SEEDLESS MINIATURE"/>
    <x v="357"/>
    <s v="WESTERN ARIZONA"/>
    <n v="337620"/>
    <s v="Truck"/>
    <n v="3972"/>
    <m/>
    <n v="2024"/>
    <s v="N/A"/>
    <s v="D (domestic)"/>
    <m/>
  </r>
  <r>
    <s v="WATERMELONS"/>
    <x v="0"/>
    <s v="No"/>
    <s v="24 inch bins"/>
    <s v="SEEDLESS"/>
    <x v="357"/>
    <s v="WESTERN ARIZONA"/>
    <n v="1191175"/>
    <s v="Truck"/>
    <n v="1643"/>
    <m/>
    <n v="2024"/>
    <s v="N/A"/>
    <s v="D (domestic)"/>
    <m/>
  </r>
  <r>
    <s v="WATERMELONS"/>
    <x v="0"/>
    <s v="No"/>
    <s v="cartons"/>
    <s v="RED FLESH SEEDLESS TYPE"/>
    <x v="358"/>
    <s v="CENTRAL ARIZONA"/>
    <n v="170000"/>
    <s v="Truck"/>
    <n v="2000"/>
    <m/>
    <n v="2024"/>
    <s v="N/A"/>
    <s v="D (domestic)"/>
    <m/>
  </r>
  <r>
    <s v="WATERMELONS"/>
    <x v="0"/>
    <s v="No"/>
    <s v="24 inch bins"/>
    <s v="SEEDLESS"/>
    <x v="358"/>
    <s v="CENTRAL ARIZONA"/>
    <n v="1960000"/>
    <s v="Truck"/>
    <n v="2703"/>
    <m/>
    <n v="2024"/>
    <s v="N/A"/>
    <s v="D (domestic)"/>
    <s v="added on 06/18/2024"/>
  </r>
  <r>
    <s v="WATERMELONS"/>
    <x v="0"/>
    <s v="No"/>
    <s v="cartons"/>
    <s v="RED FLESH SEEDLESS MINIATURE"/>
    <x v="358"/>
    <s v="WESTERN ARIZONA"/>
    <n v="2006000"/>
    <s v="Truck"/>
    <n v="23600"/>
    <m/>
    <n v="2024"/>
    <s v="N/A"/>
    <s v="D (domestic)"/>
    <m/>
  </r>
  <r>
    <s v="WATERMELONS"/>
    <x v="0"/>
    <s v="Yes"/>
    <s v="cartons"/>
    <s v="RED FLESH SEEDLESS MINIATURE"/>
    <x v="358"/>
    <s v="WESTERN ARIZONA"/>
    <n v="310250"/>
    <s v="Truck"/>
    <n v="3650"/>
    <m/>
    <n v="2024"/>
    <s v="N/A"/>
    <s v="D (domestic)"/>
    <m/>
  </r>
  <r>
    <s v="WATERMELONS"/>
    <x v="0"/>
    <s v="No"/>
    <s v="24 inch bins"/>
    <s v="SEEDLESS"/>
    <x v="358"/>
    <s v="CENTRAL ARIZONA"/>
    <n v="400000"/>
    <s v="Truck"/>
    <n v="552"/>
    <m/>
    <n v="2024"/>
    <s v="N/A"/>
    <s v="D (domestic)"/>
    <m/>
  </r>
  <r>
    <s v="WATERMELONS"/>
    <x v="0"/>
    <s v="No"/>
    <s v="24 inch bins"/>
    <s v="SEEDLESS"/>
    <x v="358"/>
    <s v="WESTERN ARIZONA"/>
    <n v="6521375"/>
    <s v="Truck"/>
    <n v="8995"/>
    <m/>
    <n v="2024"/>
    <s v="N/A"/>
    <s v="D (domestic)"/>
    <m/>
  </r>
  <r>
    <s v="WATERMELONS"/>
    <x v="0"/>
    <s v="No"/>
    <s v="24 inch bins"/>
    <s v="SEEDLESS"/>
    <x v="359"/>
    <s v="CENTRAL ARIZONA"/>
    <n v="1960000"/>
    <s v="Truck"/>
    <n v="2703"/>
    <m/>
    <n v="2024"/>
    <s v="N/A"/>
    <s v="D (domestic)"/>
    <s v="added on 06/19/2024"/>
  </r>
  <r>
    <s v="WATERMELONS"/>
    <x v="0"/>
    <s v="No"/>
    <s v="cartons"/>
    <s v="RED FLESH SEEDLESS MINIATURE"/>
    <x v="359"/>
    <s v="CENTRAL ARIZONA"/>
    <n v="170000"/>
    <s v="Truck"/>
    <n v="2000"/>
    <m/>
    <n v="2024"/>
    <s v="N/A"/>
    <s v="D (domestic)"/>
    <m/>
  </r>
  <r>
    <s v="WATERMELONS"/>
    <x v="0"/>
    <s v="No"/>
    <s v="cartons"/>
    <s v="RED FLESH SEEDLESS MINIATURE"/>
    <x v="359"/>
    <s v="WESTERN ARIZONA"/>
    <n v="1885810"/>
    <s v="Truck"/>
    <n v="22186"/>
    <m/>
    <n v="2024"/>
    <s v="N/A"/>
    <s v="D (domestic)"/>
    <m/>
  </r>
  <r>
    <s v="WATERMELONS"/>
    <x v="0"/>
    <s v="Yes"/>
    <s v="cartons"/>
    <s v="RED FLESH SEEDLESS MINIATURE"/>
    <x v="359"/>
    <s v="WESTERN ARIZONA"/>
    <n v="93500"/>
    <s v="Truck"/>
    <n v="1100"/>
    <m/>
    <n v="2024"/>
    <s v="N/A"/>
    <s v="D (domestic)"/>
    <m/>
  </r>
  <r>
    <s v="WATERMELONS"/>
    <x v="0"/>
    <s v="No"/>
    <s v="24 inch bins"/>
    <s v="SEEDLESS"/>
    <x v="359"/>
    <s v="CENTRAL ARIZONA"/>
    <n v="400000"/>
    <s v="Truck"/>
    <n v="552"/>
    <m/>
    <n v="2024"/>
    <s v="N/A"/>
    <s v="D (domestic)"/>
    <m/>
  </r>
  <r>
    <s v="WATERMELONS"/>
    <x v="0"/>
    <s v="No"/>
    <s v="cartons"/>
    <s v="SEEDLESS"/>
    <x v="359"/>
    <s v="WESTERN ARIZONA"/>
    <n v="16320"/>
    <s v="Truck"/>
    <n v="192"/>
    <m/>
    <n v="2024"/>
    <s v="N/A"/>
    <s v="D (domestic)"/>
    <m/>
  </r>
  <r>
    <s v="WATERMELONS"/>
    <x v="0"/>
    <s v="No"/>
    <s v="24 inch bins"/>
    <s v="SEEDLESS"/>
    <x v="359"/>
    <s v="WESTERN ARIZONA"/>
    <n v="632200"/>
    <s v="Truck"/>
    <n v="872"/>
    <m/>
    <n v="2024"/>
    <s v="N/A"/>
    <s v="D (domestic)"/>
    <m/>
  </r>
  <r>
    <s v="WATERMELONS"/>
    <x v="0"/>
    <s v="No"/>
    <s v="24 inch bins"/>
    <s v="SEEDLESS"/>
    <x v="360"/>
    <s v="CENTRAL ARIZONA"/>
    <n v="2040000"/>
    <s v="Truck"/>
    <n v="2814"/>
    <m/>
    <n v="2024"/>
    <s v="N/A"/>
    <s v="D (domestic)"/>
    <s v="added on 06/20/2024"/>
  </r>
  <r>
    <s v="WATERMELONS"/>
    <x v="0"/>
    <s v="No"/>
    <s v="cartons"/>
    <s v="RED FLESH SEEDLESS MINIATURE"/>
    <x v="360"/>
    <s v="WESTERN ARIZONA"/>
    <n v="2408560"/>
    <s v="Truck"/>
    <n v="28336"/>
    <m/>
    <n v="2024"/>
    <s v="N/A"/>
    <s v="D (domestic)"/>
    <m/>
  </r>
  <r>
    <s v="WATERMELONS"/>
    <x v="0"/>
    <s v="No"/>
    <s v="cartons"/>
    <s v="SEEDLESS"/>
    <x v="360"/>
    <s v="WESTERN ARIZONA"/>
    <n v="42160"/>
    <s v="Truck"/>
    <n v="496"/>
    <m/>
    <n v="2024"/>
    <s v="N/A"/>
    <s v="D (domestic)"/>
    <m/>
  </r>
  <r>
    <s v="WATERMELONS"/>
    <x v="0"/>
    <s v="No"/>
    <s v="24 inch bins"/>
    <s v="SEEDLESS"/>
    <x v="360"/>
    <s v="CENTRAL ARIZONA"/>
    <n v="560000"/>
    <s v="Truck"/>
    <n v="772"/>
    <m/>
    <n v="2024"/>
    <s v="N/A"/>
    <s v="D (domestic)"/>
    <m/>
  </r>
  <r>
    <s v="WATERMELONS"/>
    <x v="0"/>
    <s v="No"/>
    <s v="24 inch bins"/>
    <s v="SEEDLESS"/>
    <x v="360"/>
    <s v="WESTERN ARIZONA"/>
    <n v="1689250"/>
    <s v="Truck"/>
    <n v="2330"/>
    <m/>
    <n v="2024"/>
    <s v="N/A"/>
    <s v="D (domestic)"/>
    <m/>
  </r>
  <r>
    <s v="WATERMELONS"/>
    <x v="0"/>
    <s v="No"/>
    <s v="cartons"/>
    <s v="RED FLESH SEEDLESS MINIATURE"/>
    <x v="360"/>
    <s v="CENTRAL ARIZONA"/>
    <n v="170000"/>
    <s v="Truck"/>
    <n v="2000"/>
    <m/>
    <n v="2024"/>
    <s v="N/A"/>
    <s v="D (domestic)"/>
    <m/>
  </r>
  <r>
    <s v="WATERMELONS"/>
    <x v="0"/>
    <s v="Yes"/>
    <s v="cartons"/>
    <s v="RED FLESH SEEDLESS MINIATURE"/>
    <x v="360"/>
    <s v="WESTERN ARIZONA"/>
    <n v="38250"/>
    <s v="Truck"/>
    <n v="450"/>
    <m/>
    <n v="2024"/>
    <s v="N/A"/>
    <s v="D (domestic)"/>
    <m/>
  </r>
  <r>
    <s v="WATERMELONS"/>
    <x v="0"/>
    <s v="No"/>
    <s v="24 inch bins"/>
    <s v="SEEDLESS"/>
    <x v="361"/>
    <s v="CENTRAL ARIZONA"/>
    <n v="2040000"/>
    <s v="Truck"/>
    <n v="2814"/>
    <m/>
    <n v="2024"/>
    <s v="N/A"/>
    <s v="D (domestic)"/>
    <s v="added on 06/21/2024"/>
  </r>
  <r>
    <s v="WATERMELONS"/>
    <x v="0"/>
    <s v="No"/>
    <s v="24 inch bins"/>
    <s v="SEEDLESS"/>
    <x v="361"/>
    <s v="CENTRAL ARIZONA"/>
    <n v="600000"/>
    <s v="Truck"/>
    <n v="828"/>
    <m/>
    <n v="2024"/>
    <s v="N/A"/>
    <s v="D (domestic)"/>
    <m/>
  </r>
  <r>
    <s v="WATERMELONS"/>
    <x v="0"/>
    <s v="Yes"/>
    <s v="cartons"/>
    <s v="RED FLESH SEEDLESS MINIATURE"/>
    <x v="361"/>
    <s v="WESTERN ARIZONA"/>
    <n v="240720"/>
    <s v="Truck"/>
    <n v="2832"/>
    <m/>
    <n v="2024"/>
    <s v="N/A"/>
    <s v="D (domestic)"/>
    <m/>
  </r>
  <r>
    <s v="WATERMELONS"/>
    <x v="0"/>
    <s v="No"/>
    <s v="cartons"/>
    <s v="RED FLESH SEEDLESS MINIATURE"/>
    <x v="361"/>
    <s v="CENTRAL ARIZONA"/>
    <n v="170000"/>
    <s v="Truck"/>
    <n v="2000"/>
    <m/>
    <n v="2024"/>
    <s v="N/A"/>
    <s v="D (domestic)"/>
    <m/>
  </r>
  <r>
    <s v="WATERMELONS"/>
    <x v="0"/>
    <s v="No"/>
    <s v="cartons"/>
    <s v="RED FLESH SEEDLESS MINIATURE"/>
    <x v="361"/>
    <s v="WESTERN ARIZONA"/>
    <n v="1742500"/>
    <s v="Truck"/>
    <n v="20500"/>
    <m/>
    <n v="2024"/>
    <s v="N/A"/>
    <s v="D (domestic)"/>
    <m/>
  </r>
  <r>
    <s v="WATERMELONS"/>
    <x v="0"/>
    <s v="No"/>
    <s v="cartons"/>
    <s v="SEEDLESS"/>
    <x v="361"/>
    <s v="WESTERN ARIZONA"/>
    <n v="4080"/>
    <s v="Truck"/>
    <n v="48"/>
    <m/>
    <n v="2024"/>
    <s v="N/A"/>
    <s v="D (domestic)"/>
    <m/>
  </r>
  <r>
    <s v="WATERMELONS"/>
    <x v="0"/>
    <s v="No"/>
    <s v="24 inch bins"/>
    <s v="SEEDLESS"/>
    <x v="361"/>
    <s v="WESTERN ARIZONA"/>
    <n v="1473925"/>
    <s v="Truck"/>
    <n v="2033"/>
    <m/>
    <n v="2024"/>
    <s v="N/A"/>
    <s v="D (domestic)"/>
    <m/>
  </r>
  <r>
    <s v="WATERMELONS"/>
    <x v="0"/>
    <s v="Yes"/>
    <s v="cartons"/>
    <s v="RED FLESH SEEDLESS MINIATURE"/>
    <x v="362"/>
    <s v="WESTERN ARIZONA"/>
    <n v="102000"/>
    <s v="Truck"/>
    <n v="1200"/>
    <m/>
    <n v="2024"/>
    <s v="N/A"/>
    <s v="D (domestic)"/>
    <m/>
  </r>
  <r>
    <s v="WATERMELONS"/>
    <x v="0"/>
    <s v="No"/>
    <s v="cartons"/>
    <s v="RED FLESH SEEDLESS MINIATURE"/>
    <x v="362"/>
    <s v="WESTERN ARIZONA"/>
    <n v="1742670"/>
    <s v="Truck"/>
    <n v="20502"/>
    <m/>
    <n v="2024"/>
    <s v="N/A"/>
    <s v="D (domestic)"/>
    <m/>
  </r>
  <r>
    <s v="WATERMELONS"/>
    <x v="0"/>
    <s v="No"/>
    <s v="24 inch bins"/>
    <s v="SEEDLESS"/>
    <x v="362"/>
    <s v="CENTRAL ARIZONA"/>
    <n v="2000000"/>
    <s v="Truck"/>
    <n v="2759"/>
    <m/>
    <n v="2024"/>
    <s v="N/A"/>
    <s v="D (domestic)"/>
    <s v="added on 06/22/2024"/>
  </r>
  <r>
    <s v="WATERMELONS"/>
    <x v="0"/>
    <s v="No"/>
    <s v="24 inch bins"/>
    <s v="SEEDLESS"/>
    <x v="362"/>
    <s v="WESTERN ARIZONA"/>
    <n v="1360100"/>
    <s v="Truck"/>
    <n v="1876"/>
    <m/>
    <n v="2024"/>
    <s v="N/A"/>
    <s v="D (domestic)"/>
    <m/>
  </r>
  <r>
    <s v="WATERMELONS"/>
    <x v="0"/>
    <s v="No"/>
    <s v="cartons"/>
    <s v="RED FLESH SEEDLESS MINIATURE"/>
    <x v="362"/>
    <s v="CENTRAL ARIZONA"/>
    <n v="170000"/>
    <s v="Truck"/>
    <n v="2000"/>
    <m/>
    <n v="2024"/>
    <s v="N/A"/>
    <s v="D (domestic)"/>
    <m/>
  </r>
  <r>
    <s v="WATERMELONS"/>
    <x v="0"/>
    <s v="No"/>
    <s v="24 inch bins"/>
    <s v="SEEDLESS"/>
    <x v="362"/>
    <s v="CENTRAL ARIZONA"/>
    <n v="600000"/>
    <s v="Truck"/>
    <n v="828"/>
    <m/>
    <n v="2024"/>
    <s v="N/A"/>
    <s v="D (domestic)"/>
    <m/>
  </r>
  <r>
    <s v="WATERMELONS"/>
    <x v="0"/>
    <s v="No"/>
    <s v="24 inch bins"/>
    <s v="SEEDLESS"/>
    <x v="363"/>
    <s v="WESTERN ARIZONA"/>
    <n v="3361825"/>
    <s v="Truck"/>
    <n v="4637"/>
    <m/>
    <n v="2024"/>
    <s v="N/A"/>
    <s v="D (domestic)"/>
    <s v="added on 06/23/2024"/>
  </r>
  <r>
    <s v="WATERMELONS"/>
    <x v="0"/>
    <s v="No"/>
    <s v="cartons"/>
    <s v="RED FLESH SEEDLESS MINIATURE"/>
    <x v="363"/>
    <s v="WESTERN ARIZONA"/>
    <n v="84915"/>
    <s v="Truck"/>
    <n v="999"/>
    <m/>
    <n v="2024"/>
    <s v="N/A"/>
    <s v="D (domestic)"/>
    <m/>
  </r>
  <r>
    <s v="WATERMELONS"/>
    <x v="0"/>
    <s v="No"/>
    <s v="24 inch bins"/>
    <s v="SEEDLESS"/>
    <x v="363"/>
    <s v="WESTERN ARIZONA"/>
    <n v="493000"/>
    <s v="Truck"/>
    <n v="680"/>
    <m/>
    <n v="2024"/>
    <s v="N/A"/>
    <s v="D (domestic)"/>
    <m/>
  </r>
  <r>
    <s v="WATERMELONS"/>
    <x v="0"/>
    <s v="No"/>
    <s v="cartons"/>
    <s v="RED FLESH SEEDLESS MINIATURE"/>
    <x v="364"/>
    <s v="WESTERN ARIZONA"/>
    <n v="314500"/>
    <s v="Truck"/>
    <n v="3700"/>
    <m/>
    <n v="2024"/>
    <s v="N/A"/>
    <s v="D (domestic)"/>
    <m/>
  </r>
  <r>
    <s v="WATERMELONS"/>
    <x v="0"/>
    <s v="No"/>
    <s v="24 inch bins"/>
    <s v="SEEDLESS"/>
    <x v="364"/>
    <s v="CENTRAL ARIZONA"/>
    <n v="720000"/>
    <s v="Truck"/>
    <n v="993"/>
    <m/>
    <n v="2024"/>
    <s v="N/A"/>
    <s v="D (domestic)"/>
    <m/>
  </r>
  <r>
    <s v="WATERMELONS"/>
    <x v="0"/>
    <s v="Yes"/>
    <s v="cartons"/>
    <s v="RED FLESH SEEDLESS MINIATURE"/>
    <x v="364"/>
    <s v="WESTERN ARIZONA"/>
    <n v="284750"/>
    <s v="Truck"/>
    <n v="3350"/>
    <m/>
    <n v="2024"/>
    <s v="N/A"/>
    <s v="D (domestic)"/>
    <s v="added on 06/24/2024"/>
  </r>
  <r>
    <s v="WATERMELONS"/>
    <x v="0"/>
    <s v="No"/>
    <s v="24 inch bins"/>
    <s v="SEEDLESS"/>
    <x v="364"/>
    <s v="WESTERN ARIZONA"/>
    <n v="2434550"/>
    <s v="Truck"/>
    <n v="3358"/>
    <m/>
    <n v="2024"/>
    <s v="N/A"/>
    <s v="D (domestic)"/>
    <m/>
  </r>
  <r>
    <s v="WATERMELONS"/>
    <x v="0"/>
    <s v="No"/>
    <s v="cartons"/>
    <s v="SEEDLESS"/>
    <x v="364"/>
    <s v="WESTERN ARIZONA"/>
    <n v="48960"/>
    <s v="Truck"/>
    <n v="576"/>
    <m/>
    <n v="2024"/>
    <s v="N/A"/>
    <s v="D (domestic)"/>
    <m/>
  </r>
  <r>
    <s v="WATERMELONS"/>
    <x v="0"/>
    <s v="No"/>
    <s v="24 inch bins"/>
    <s v="SEEDLESS"/>
    <x v="364"/>
    <s v="CENTRAL ARIZONA"/>
    <n v="2000000"/>
    <s v="Truck"/>
    <n v="2759"/>
    <m/>
    <n v="2024"/>
    <s v="N/A"/>
    <s v="D (domestic)"/>
    <s v="added on 06/24/2024"/>
  </r>
  <r>
    <s v="WATERMELONS"/>
    <x v="0"/>
    <s v="No"/>
    <s v="cartons"/>
    <s v="RED FLESH SEEDLESS MINIATURE"/>
    <x v="364"/>
    <s v="CENTRAL ARIZONA"/>
    <n v="170000"/>
    <s v="Truck"/>
    <n v="2000"/>
    <m/>
    <n v="2024"/>
    <s v="N/A"/>
    <s v="D (domestic)"/>
    <m/>
  </r>
  <r>
    <s v="WATERMELONS"/>
    <x v="0"/>
    <s v="No"/>
    <s v="cartons"/>
    <s v="RED FLESH SEEDLESS MINIATURE"/>
    <x v="364"/>
    <s v="WESTERN ARIZONA"/>
    <n v="1241000"/>
    <s v="Truck"/>
    <n v="14600"/>
    <m/>
    <n v="2024"/>
    <s v="N/A"/>
    <s v="D (domestic)"/>
    <s v="added on 06/24/2024"/>
  </r>
  <r>
    <s v="WATERMELONS"/>
    <x v="0"/>
    <s v="No"/>
    <s v="cartons"/>
    <s v="RED FLESH SEEDLESS MINIATURE"/>
    <x v="365"/>
    <s v="CENTRAL ARIZONA"/>
    <n v="170000"/>
    <s v="Truck"/>
    <n v="2000"/>
    <m/>
    <n v="2024"/>
    <s v="N/A"/>
    <s v="D (domestic)"/>
    <m/>
  </r>
  <r>
    <s v="WATERMELONS"/>
    <x v="0"/>
    <s v="No"/>
    <s v="24 inch bins"/>
    <s v="SEEDLESS"/>
    <x v="365"/>
    <s v="CENTRAL ARIZONA"/>
    <n v="2000000"/>
    <s v="Truck"/>
    <n v="2759"/>
    <m/>
    <n v="2024"/>
    <s v="N/A"/>
    <s v="D (domestic)"/>
    <s v="added on 06/25/2024"/>
  </r>
  <r>
    <s v="WATERMELONS"/>
    <x v="0"/>
    <s v="No"/>
    <s v="24 inch bins"/>
    <s v="SEEDLESS"/>
    <x v="365"/>
    <s v="CENTRAL ARIZONA"/>
    <n v="720000"/>
    <s v="Truck"/>
    <n v="993"/>
    <m/>
    <n v="2024"/>
    <s v="N/A"/>
    <s v="D (domestic)"/>
    <m/>
  </r>
  <r>
    <s v="WATERMELONS"/>
    <x v="0"/>
    <s v="No"/>
    <s v="cartons"/>
    <s v="RED FLESH SEEDLESS MINIATURE"/>
    <x v="365"/>
    <s v="WESTERN ARIZONA"/>
    <n v="1912500"/>
    <s v="Truck"/>
    <n v="22500"/>
    <m/>
    <n v="2024"/>
    <s v="N/A"/>
    <s v="D (domestic)"/>
    <m/>
  </r>
  <r>
    <s v="WATERMELONS"/>
    <x v="0"/>
    <s v="No"/>
    <s v="cartons"/>
    <s v="SEEDLESS"/>
    <x v="365"/>
    <s v="WESTERN ARIZONA"/>
    <n v="4080"/>
    <s v="Truck"/>
    <n v="48"/>
    <m/>
    <n v="2024"/>
    <s v="N/A"/>
    <s v="D (domestic)"/>
    <m/>
  </r>
  <r>
    <s v="WATERMELONS"/>
    <x v="0"/>
    <s v="No"/>
    <s v="24 inch bins"/>
    <s v="SEEDLESS"/>
    <x v="365"/>
    <s v="WESTERN ARIZONA"/>
    <n v="1819750"/>
    <s v="Truck"/>
    <n v="2510"/>
    <m/>
    <n v="2024"/>
    <s v="N/A"/>
    <s v="D (domestic)"/>
    <m/>
  </r>
  <r>
    <s v="WATERMELONS"/>
    <x v="0"/>
    <s v="Yes"/>
    <s v="cartons"/>
    <s v="RED FLESH SEEDLESS MINIATURE"/>
    <x v="365"/>
    <s v="WESTERN ARIZONA"/>
    <n v="120275"/>
    <s v="Truck"/>
    <n v="1415"/>
    <m/>
    <n v="2024"/>
    <s v="N/A"/>
    <s v="D (domestic)"/>
    <m/>
  </r>
  <r>
    <s v="WATERMELONS"/>
    <x v="0"/>
    <s v="No"/>
    <s v="24 inch bins"/>
    <s v="SEEDLESS"/>
    <x v="366"/>
    <s v="CENTRAL ARIZONA"/>
    <n v="1920000"/>
    <s v="Truck"/>
    <n v="2648"/>
    <m/>
    <n v="2024"/>
    <s v="N/A"/>
    <s v="D (domestic)"/>
    <s v="added on 06/26/2024"/>
  </r>
  <r>
    <s v="WATERMELONS"/>
    <x v="0"/>
    <s v="No"/>
    <s v="24 inch bins"/>
    <s v="SEEDLESS"/>
    <x v="366"/>
    <s v="CENTRAL ARIZONA"/>
    <n v="720000"/>
    <s v="Truck"/>
    <n v="993"/>
    <m/>
    <n v="2024"/>
    <s v="N/A"/>
    <s v="D (domestic)"/>
    <m/>
  </r>
  <r>
    <s v="WATERMELONS"/>
    <x v="0"/>
    <s v="No"/>
    <s v="cartons"/>
    <s v="RED FLESH SEEDLESS MINIATURE"/>
    <x v="366"/>
    <s v="CENTRAL ARIZONA"/>
    <n v="170000"/>
    <s v="Truck"/>
    <n v="2000"/>
    <m/>
    <n v="2024"/>
    <s v="N/A"/>
    <s v="D (domestic)"/>
    <m/>
  </r>
  <r>
    <s v="WATERMELONS"/>
    <x v="0"/>
    <s v="No"/>
    <s v="cartons"/>
    <s v="RED FLESH SEEDLESS MINIATURE"/>
    <x v="366"/>
    <s v="WESTERN ARIZONA"/>
    <n v="2074000"/>
    <s v="Truck"/>
    <n v="24400"/>
    <m/>
    <n v="2024"/>
    <s v="N/A"/>
    <s v="D (domestic)"/>
    <m/>
  </r>
  <r>
    <s v="WATERMELONS"/>
    <x v="0"/>
    <s v="No"/>
    <s v="24 inch bins"/>
    <s v="SEEDLESS"/>
    <x v="366"/>
    <s v="WESTERN ARIZONA"/>
    <n v="1157100"/>
    <s v="Truck"/>
    <n v="1596"/>
    <m/>
    <n v="2024"/>
    <s v="N/A"/>
    <s v="D (domestic)"/>
    <m/>
  </r>
  <r>
    <s v="WATERMELONS"/>
    <x v="0"/>
    <s v="Yes"/>
    <s v="cartons"/>
    <s v="RED FLESH SEEDLESS MINIATURE"/>
    <x v="366"/>
    <s v="WESTERN ARIZONA"/>
    <n v="151215"/>
    <s v="Truck"/>
    <n v="1779"/>
    <m/>
    <n v="2024"/>
    <s v="N/A"/>
    <s v="D (domestic)"/>
    <m/>
  </r>
  <r>
    <s v="WATERMELONS"/>
    <x v="0"/>
    <s v="No"/>
    <s v="cartons"/>
    <s v="RED FLESH SEEDLESS MINIATURE"/>
    <x v="367"/>
    <s v="WESTERN ARIZONA"/>
    <n v="1557540"/>
    <s v="Truck"/>
    <n v="18324"/>
    <m/>
    <n v="2024"/>
    <s v="N/A"/>
    <s v="D (domestic)"/>
    <s v="added on 06/27/2024"/>
  </r>
  <r>
    <s v="WATERMELONS"/>
    <x v="0"/>
    <s v="No"/>
    <s v="24 inch bins"/>
    <s v="SEEDLESS"/>
    <x v="367"/>
    <s v="WESTERN ARIZONA"/>
    <n v="1136800"/>
    <s v="Truck"/>
    <n v="1568"/>
    <m/>
    <n v="2024"/>
    <s v="N/A"/>
    <s v="D (domestic)"/>
    <m/>
  </r>
  <r>
    <s v="WATERMELONS"/>
    <x v="0"/>
    <s v="Yes"/>
    <s v="cartons"/>
    <s v="RED FLESH SEEDLESS MINIATURE"/>
    <x v="367"/>
    <s v="WESTERN ARIZONA"/>
    <n v="10540"/>
    <s v="Truck"/>
    <n v="124"/>
    <m/>
    <n v="2024"/>
    <s v="N/A"/>
    <s v="D (domestic)"/>
    <s v="added on 06/27/2024"/>
  </r>
  <r>
    <s v="WATERMELONS"/>
    <x v="0"/>
    <s v="No"/>
    <s v="24 inch bins"/>
    <s v="SEEDLESS"/>
    <x v="367"/>
    <s v="WESTERN ARIZONA"/>
    <n v="2673800"/>
    <s v="Truck"/>
    <n v="3688"/>
    <m/>
    <n v="2024"/>
    <s v="N/A"/>
    <s v="D (domestic)"/>
    <s v="added on 06/27/2024"/>
  </r>
  <r>
    <s v="WATERMELONS"/>
    <x v="0"/>
    <s v="No"/>
    <s v="24 inch bins"/>
    <s v="SEEDLESS"/>
    <x v="367"/>
    <s v="CENTRAL ARIZONA"/>
    <n v="2040000"/>
    <s v="Truck"/>
    <n v="2814"/>
    <m/>
    <n v="2024"/>
    <s v="N/A"/>
    <s v="D (domestic)"/>
    <s v="added on 06/27/2024"/>
  </r>
  <r>
    <s v="WATERMELONS"/>
    <x v="0"/>
    <s v="No"/>
    <s v="cartons"/>
    <s v="RED FLESH SEEDLESS MINIATURE"/>
    <x v="367"/>
    <s v="WESTERN ARIZONA"/>
    <n v="369750"/>
    <s v="Truck"/>
    <n v="4350"/>
    <m/>
    <n v="2024"/>
    <s v="N/A"/>
    <s v="D (domestic)"/>
    <m/>
  </r>
  <r>
    <s v="WATERMELONS"/>
    <x v="0"/>
    <s v="No"/>
    <s v="cartons"/>
    <s v="RED FLESH SEEDLESS MINIATURE"/>
    <x v="367"/>
    <s v="CENTRAL ARIZONA"/>
    <n v="170000"/>
    <s v="Truck"/>
    <n v="2000"/>
    <m/>
    <n v="2024"/>
    <s v="N/A"/>
    <s v="D (domestic)"/>
    <m/>
  </r>
  <r>
    <s v="WATERMELONS"/>
    <x v="0"/>
    <s v="No"/>
    <s v="24 inch bins"/>
    <s v="SEEDLESS"/>
    <x v="367"/>
    <s v="CENTRAL ARIZONA"/>
    <n v="720000"/>
    <s v="Truck"/>
    <n v="993"/>
    <m/>
    <n v="2024"/>
    <s v="N/A"/>
    <s v="D (domestic)"/>
    <m/>
  </r>
  <r>
    <s v="WATERMELONS"/>
    <x v="0"/>
    <s v="No"/>
    <s v="cartons"/>
    <s v="SEEDLESS"/>
    <x v="367"/>
    <s v="WESTERN ARIZONA"/>
    <n v="68000"/>
    <s v="Truck"/>
    <n v="800"/>
    <m/>
    <n v="2024"/>
    <s v="N/A"/>
    <s v="D (domestic)"/>
    <m/>
  </r>
  <r>
    <s v="WATERMELONS"/>
    <x v="0"/>
    <s v="No"/>
    <s v="cartons"/>
    <s v="RED FLESH SEEDLESS MINIATURE"/>
    <x v="368"/>
    <s v="WESTERN ARIZONA"/>
    <n v="1552270"/>
    <s v="Truck"/>
    <n v="18262"/>
    <m/>
    <n v="2024"/>
    <s v="N/A"/>
    <s v="D (domestic)"/>
    <m/>
  </r>
  <r>
    <s v="WATERMELONS"/>
    <x v="0"/>
    <s v="No"/>
    <s v="24 inch bins"/>
    <s v="SEEDLESS"/>
    <x v="368"/>
    <s v="CENTRAL ARIZONA"/>
    <n v="2040000"/>
    <s v="Truck"/>
    <n v="2814"/>
    <m/>
    <n v="2024"/>
    <s v="N/A"/>
    <s v="D (domestic)"/>
    <s v="added on 06/28/2024"/>
  </r>
  <r>
    <s v="WATERMELONS"/>
    <x v="0"/>
    <s v="No"/>
    <s v="cartons"/>
    <s v="RED FLESH SEEDLESS MINIATURE"/>
    <x v="368"/>
    <s v="CENTRAL ARIZONA"/>
    <n v="170000"/>
    <s v="Truck"/>
    <n v="2000"/>
    <m/>
    <n v="2024"/>
    <s v="N/A"/>
    <s v="D (domestic)"/>
    <m/>
  </r>
  <r>
    <s v="WATERMELONS"/>
    <x v="0"/>
    <s v="No"/>
    <s v="24 inch bins"/>
    <s v="SEEDLESS"/>
    <x v="368"/>
    <s v="WESTERN ARIZONA"/>
    <n v="1587025"/>
    <s v="Truck"/>
    <n v="2189"/>
    <m/>
    <n v="2024"/>
    <s v="N/A"/>
    <s v="D (domestic)"/>
    <m/>
  </r>
  <r>
    <s v="WATERMELONS"/>
    <x v="0"/>
    <s v="No"/>
    <s v="24 inch bins"/>
    <s v="SEEDLESS"/>
    <x v="368"/>
    <s v="CENTRAL ARIZONA"/>
    <n v="720000"/>
    <s v="Truck"/>
    <n v="993"/>
    <m/>
    <n v="2024"/>
    <s v="N/A"/>
    <s v="D (domestic)"/>
    <m/>
  </r>
  <r>
    <s v="WATERMELONS"/>
    <x v="0"/>
    <s v="No"/>
    <s v="cartons"/>
    <s v="RED FLESH SEEDLESS MINIATURE"/>
    <x v="369"/>
    <s v="CENTRAL ARIZONA"/>
    <n v="170000"/>
    <s v="Truck"/>
    <n v="2000"/>
    <m/>
    <n v="2024"/>
    <s v="N/A"/>
    <s v="D (domestic)"/>
    <m/>
  </r>
  <r>
    <s v="WATERMELONS"/>
    <x v="0"/>
    <s v="No"/>
    <s v="24 inch bins"/>
    <s v="SEEDLESS"/>
    <x v="369"/>
    <s v="WESTERN ARIZONA"/>
    <n v="2003175"/>
    <s v="Truck"/>
    <n v="2763"/>
    <m/>
    <n v="2024"/>
    <s v="N/A"/>
    <s v="D (domestic)"/>
    <m/>
  </r>
  <r>
    <s v="WATERMELONS"/>
    <x v="0"/>
    <s v="No"/>
    <s v="24 inch bins"/>
    <s v="SEEDLESS"/>
    <x v="369"/>
    <s v="CENTRAL ARIZONA"/>
    <n v="2000000"/>
    <s v="Truck"/>
    <n v="2759"/>
    <m/>
    <n v="2024"/>
    <s v="N/A"/>
    <s v="D (domestic)"/>
    <s v="added on 06/29/2024"/>
  </r>
  <r>
    <s v="WATERMELONS"/>
    <x v="0"/>
    <s v="Yes"/>
    <s v="cartons"/>
    <s v="RED FLESH SEEDLESS MINIATURE"/>
    <x v="369"/>
    <s v="WESTERN ARIZONA"/>
    <n v="4165"/>
    <s v="Truck"/>
    <n v="49"/>
    <m/>
    <n v="2024"/>
    <s v="N/A"/>
    <s v="D (domestic)"/>
    <m/>
  </r>
  <r>
    <s v="WATERMELONS"/>
    <x v="0"/>
    <s v="No"/>
    <s v="24 inch bins"/>
    <s v="SEEDLESS"/>
    <x v="369"/>
    <s v="CENTRAL ARIZONA"/>
    <n v="720000"/>
    <s v="Truck"/>
    <n v="993"/>
    <m/>
    <n v="2024"/>
    <s v="N/A"/>
    <s v="D (domestic)"/>
    <m/>
  </r>
  <r>
    <s v="WATERMELONS"/>
    <x v="0"/>
    <s v="No"/>
    <s v="cartons"/>
    <s v="RED FLESH SEEDLESS MINIATURE"/>
    <x v="369"/>
    <s v="WESTERN ARIZONA"/>
    <n v="1759925"/>
    <s v="Truck"/>
    <n v="20705"/>
    <m/>
    <n v="2024"/>
    <s v="N/A"/>
    <s v="D (domestic)"/>
    <m/>
  </r>
  <r>
    <s v="WATERMELONS"/>
    <x v="0"/>
    <s v="No"/>
    <s v="24 inch bins"/>
    <s v="SEEDLESS"/>
    <x v="370"/>
    <s v="CENTRAL ARIZONA"/>
    <n v="2000000"/>
    <s v="Truck"/>
    <n v="2759"/>
    <m/>
    <n v="2024"/>
    <s v="N/A"/>
    <s v="D (domestic)"/>
    <s v="added on 07/01/2024"/>
  </r>
  <r>
    <s v="WATERMELONS"/>
    <x v="0"/>
    <s v="No"/>
    <s v="24 inch bins"/>
    <s v="SEEDLESS"/>
    <x v="370"/>
    <s v="CENTRAL ARIZONA"/>
    <n v="1082500"/>
    <s v="Truck"/>
    <n v="1493"/>
    <m/>
    <n v="2024"/>
    <s v="N/A"/>
    <s v="D (domestic)"/>
    <m/>
  </r>
  <r>
    <s v="WATERMELONS"/>
    <x v="0"/>
    <s v="No"/>
    <s v="24 inch bins"/>
    <s v="SEEDLESS"/>
    <x v="370"/>
    <s v="WESTERN ARIZONA"/>
    <n v="1125200"/>
    <s v="Truck"/>
    <n v="1552"/>
    <m/>
    <n v="2024"/>
    <s v="N/A"/>
    <s v="D (domestic)"/>
    <m/>
  </r>
  <r>
    <s v="WATERMELONS"/>
    <x v="0"/>
    <s v="No"/>
    <s v="cartons"/>
    <s v="RED FLESH SEEDLESS MINIATURE"/>
    <x v="370"/>
    <s v="CENTRAL ARIZONA"/>
    <n v="170000"/>
    <s v="Truck"/>
    <n v="2000"/>
    <m/>
    <n v="2024"/>
    <s v="N/A"/>
    <s v="D (domestic)"/>
    <m/>
  </r>
  <r>
    <s v="WATERMELONS"/>
    <x v="0"/>
    <s v="No"/>
    <s v="cartons"/>
    <s v="RED FLESH SEEDLESS MINIATURE"/>
    <x v="370"/>
    <s v="WESTERN ARIZONA"/>
    <n v="500310"/>
    <s v="Truck"/>
    <n v="5886"/>
    <m/>
    <n v="2024"/>
    <s v="N/A"/>
    <s v="D (domestic)"/>
    <m/>
  </r>
  <r>
    <s v="WATERMELONS"/>
    <x v="0"/>
    <s v="No"/>
    <s v="24 inch bins"/>
    <s v="SEEDLESS"/>
    <x v="371"/>
    <s v="CENTRAL ARIZONA"/>
    <n v="3762500"/>
    <s v="Truck"/>
    <n v="5190"/>
    <m/>
    <n v="2024"/>
    <s v="N/A"/>
    <s v="D (domestic)"/>
    <m/>
  </r>
  <r>
    <s v="WATERMELONS"/>
    <x v="0"/>
    <s v="No"/>
    <s v="cartons"/>
    <s v="RED FLESH SEEDLESS MINIATURE"/>
    <x v="371"/>
    <s v="WESTERN ARIZONA"/>
    <n v="830790"/>
    <s v="Truck"/>
    <n v="9774"/>
    <m/>
    <n v="2024"/>
    <s v="N/A"/>
    <s v="D (domestic)"/>
    <m/>
  </r>
  <r>
    <s v="WATERMELONS"/>
    <x v="0"/>
    <s v="No"/>
    <s v="24 inch bins"/>
    <s v="SEEDLESS"/>
    <x v="371"/>
    <s v="WESTERN ARIZONA"/>
    <n v="670625"/>
    <s v="Truck"/>
    <n v="925"/>
    <m/>
    <n v="2024"/>
    <s v="N/A"/>
    <s v="D (domestic)"/>
    <m/>
  </r>
  <r>
    <s v="WATERMELONS"/>
    <x v="0"/>
    <s v="No"/>
    <s v="cartons"/>
    <s v="RED FLESH SEEDLESS MINIATURE"/>
    <x v="371"/>
    <s v="CENTRAL ARIZONA"/>
    <n v="170000"/>
    <s v="Truck"/>
    <n v="2000"/>
    <m/>
    <n v="2024"/>
    <s v="N/A"/>
    <s v="D (domestic)"/>
    <m/>
  </r>
  <r>
    <s v="WATERMELONS"/>
    <x v="0"/>
    <s v="No"/>
    <s v="24 inch bins"/>
    <s v="SEEDLESS"/>
    <x v="371"/>
    <s v="WESTERN ARIZONA"/>
    <n v="2534600"/>
    <s v="Truck"/>
    <n v="3496"/>
    <m/>
    <n v="2024"/>
    <s v="N/A"/>
    <s v="D (domestic)"/>
    <s v="added on 07/02/2024"/>
  </r>
  <r>
    <s v="WATERMELONS"/>
    <x v="0"/>
    <s v="No"/>
    <s v="24 inch bins"/>
    <s v="SEEDLESS"/>
    <x v="372"/>
    <s v="CENTRAL ARIZONA"/>
    <n v="3870000"/>
    <s v="Truck"/>
    <n v="5338"/>
    <m/>
    <n v="2024"/>
    <s v="N/A"/>
    <s v="D (domestic)"/>
    <m/>
  </r>
  <r>
    <s v="WATERMELONS"/>
    <x v="0"/>
    <s v="No"/>
    <s v="cartons"/>
    <s v="RED FLESH SEEDLESS MINIATURE"/>
    <x v="372"/>
    <s v="WESTERN ARIZONA"/>
    <n v="240550"/>
    <s v="Truck"/>
    <n v="2830"/>
    <m/>
    <n v="2024"/>
    <s v="N/A"/>
    <s v="D (domestic)"/>
    <m/>
  </r>
  <r>
    <s v="WATERMELONS"/>
    <x v="0"/>
    <s v="No"/>
    <s v="cartons"/>
    <s v="RED FLESH SEEDLESS MINIATURE"/>
    <x v="372"/>
    <s v="CENTRAL ARIZONA"/>
    <n v="170000"/>
    <s v="Truck"/>
    <n v="2000"/>
    <m/>
    <n v="2024"/>
    <s v="N/A"/>
    <s v="D (domestic)"/>
    <m/>
  </r>
  <r>
    <s v="WATERMELONS"/>
    <x v="0"/>
    <s v="No"/>
    <s v="24 inch bins"/>
    <s v="SEEDLESS"/>
    <x v="372"/>
    <s v="WESTERN ARIZONA"/>
    <n v="839550"/>
    <s v="Truck"/>
    <n v="1158"/>
    <m/>
    <n v="2024"/>
    <s v="N/A"/>
    <s v="D (domestic)"/>
    <m/>
  </r>
  <r>
    <s v="WATERMELONS"/>
    <x v="0"/>
    <s v="No"/>
    <s v="24 inch bins"/>
    <s v="SEEDLESS"/>
    <x v="373"/>
    <s v="WESTERN ARIZONA"/>
    <n v="506050"/>
    <s v="Truck"/>
    <n v="698"/>
    <m/>
    <n v="2024"/>
    <s v="N/A"/>
    <s v="D (domestic)"/>
    <m/>
  </r>
  <r>
    <s v="WATERMELONS"/>
    <x v="0"/>
    <s v="No"/>
    <s v="cartons"/>
    <s v="RED FLESH SEEDLESS MINIATURE"/>
    <x v="373"/>
    <s v="WESTERN ARIZONA"/>
    <n v="188445"/>
    <s v="Truck"/>
    <n v="2217"/>
    <m/>
    <n v="2024"/>
    <s v="N/A"/>
    <s v="D (domestic)"/>
    <m/>
  </r>
  <r>
    <s v="WATERMELONS"/>
    <x v="0"/>
    <s v="No"/>
    <s v="cartons"/>
    <s v="RED FLESH SEEDLESS MINIATURE"/>
    <x v="374"/>
    <s v="WESTERN ARIZONA"/>
    <n v="297755"/>
    <s v="Truck"/>
    <n v="3503"/>
    <m/>
    <n v="2024"/>
    <s v="N/A"/>
    <s v="D (domestic)"/>
    <s v="added on 07/05/2024"/>
  </r>
  <r>
    <s v="WATERMELONS"/>
    <x v="0"/>
    <s v="No"/>
    <s v="cartons"/>
    <s v="RED FLESH SEEDLESS MINIATURE"/>
    <x v="374"/>
    <s v="CENTRAL ARIZONA"/>
    <n v="170000"/>
    <s v="Truck"/>
    <n v="2000"/>
    <m/>
    <n v="2024"/>
    <s v="N/A"/>
    <s v="D (domestic)"/>
    <m/>
  </r>
  <r>
    <s v="WATERMELONS"/>
    <x v="0"/>
    <s v="No"/>
    <s v="24 inch bins"/>
    <s v="SEEDLESS"/>
    <x v="374"/>
    <s v="CENTRAL ARIZONA"/>
    <n v="3180000"/>
    <s v="Truck"/>
    <n v="4386"/>
    <m/>
    <n v="2024"/>
    <s v="N/A"/>
    <s v="D (domestic)"/>
    <m/>
  </r>
  <r>
    <s v="WATERMELONS"/>
    <x v="0"/>
    <s v="No"/>
    <s v="24 inch bins"/>
    <s v="SEEDLESS"/>
    <x v="374"/>
    <s v="WESTERN ARIZONA"/>
    <n v="788075"/>
    <s v="Truck"/>
    <n v="1087"/>
    <m/>
    <n v="2024"/>
    <s v="N/A"/>
    <s v="D (domestic)"/>
    <s v="added on 07/05/2024"/>
  </r>
  <r>
    <s v="WATERMELONS"/>
    <x v="0"/>
    <s v="No"/>
    <s v="cartons"/>
    <s v="SEEDED"/>
    <x v="374"/>
    <s v="WESTERN ARIZONA"/>
    <n v="20740"/>
    <s v="Truck"/>
    <n v="244"/>
    <m/>
    <n v="2024"/>
    <s v="N/A"/>
    <s v="D (domestic)"/>
    <s v="added on 07/05/2024"/>
  </r>
  <r>
    <s v="WATERMELONS"/>
    <x v="0"/>
    <s v="No"/>
    <s v="24 inch bins"/>
    <s v="SEEDLESS"/>
    <x v="375"/>
    <s v="WESTERN ARIZONA"/>
    <n v="363225"/>
    <s v="Truck"/>
    <n v="501"/>
    <m/>
    <n v="2024"/>
    <s v="N/A"/>
    <s v="D (domestic)"/>
    <s v="added on 07/06/2024"/>
  </r>
  <r>
    <s v="WATERMELONS"/>
    <x v="0"/>
    <s v="No"/>
    <s v="cartons"/>
    <s v="RED FLESH SEEDLESS MINIATURE"/>
    <x v="375"/>
    <s v="WESTERN ARIZONA"/>
    <n v="17000"/>
    <s v="Truck"/>
    <n v="200"/>
    <m/>
    <n v="2024"/>
    <s v="N/A"/>
    <s v="D (domestic)"/>
    <s v="added on 07/06/2024"/>
  </r>
  <r>
    <s v="WATERMELONS"/>
    <x v="0"/>
    <s v="No"/>
    <s v="cartons"/>
    <s v="SEEDED"/>
    <x v="375"/>
    <s v="WESTERN ARIZONA"/>
    <n v="8500"/>
    <s v="Truck"/>
    <n v="100"/>
    <m/>
    <n v="2024"/>
    <s v="N/A"/>
    <s v="D (domestic)"/>
    <s v="added on 07/06/2024"/>
  </r>
  <r>
    <s v="WATERMELONS"/>
    <x v="0"/>
    <s v="No"/>
    <s v="cartons"/>
    <s v="RED FLESH SEEDLESS MINIATURE"/>
    <x v="375"/>
    <s v="CENTRAL ARIZONA"/>
    <n v="170000"/>
    <s v="Truck"/>
    <n v="2000"/>
    <m/>
    <n v="2024"/>
    <s v="N/A"/>
    <s v="D (domestic)"/>
    <m/>
  </r>
  <r>
    <s v="WATERMELONS"/>
    <x v="0"/>
    <s v="No"/>
    <s v="24 inch bins"/>
    <s v="SEEDLESS"/>
    <x v="375"/>
    <s v="CENTRAL ARIZONA"/>
    <n v="2482650"/>
    <s v="Truck"/>
    <n v="3424"/>
    <m/>
    <n v="2024"/>
    <s v="N/A"/>
    <s v="D (domestic)"/>
    <m/>
  </r>
  <r>
    <s v="WATERMELONS"/>
    <x v="0"/>
    <s v="No"/>
    <s v="24 inch bins"/>
    <s v="SEEDLESS"/>
    <x v="376"/>
    <s v="WESTERN ARIZONA"/>
    <n v="36975"/>
    <s v="Truck"/>
    <n v="51"/>
    <m/>
    <n v="2024"/>
    <s v="N/A"/>
    <s v="D (domestic)"/>
    <s v="added on 07/07/2024"/>
  </r>
  <r>
    <s v="WATERMELONS"/>
    <x v="0"/>
    <s v="No"/>
    <s v="cartons"/>
    <s v="RED FLESH SEEDLESS MINIATURE"/>
    <x v="377"/>
    <s v="WESTERN ARIZONA"/>
    <n v="45050"/>
    <s v="Truck"/>
    <n v="530"/>
    <m/>
    <n v="2024"/>
    <s v="N/A"/>
    <s v="D (domestic)"/>
    <s v="added on 07/08/2024"/>
  </r>
  <r>
    <s v="WATERMELONS"/>
    <x v="0"/>
    <s v="No"/>
    <s v="24 inch bins"/>
    <s v="SEEDLESS"/>
    <x v="377"/>
    <s v="CENTRAL ARIZONA"/>
    <n v="3670000"/>
    <s v="Truck"/>
    <n v="5062"/>
    <m/>
    <n v="2024"/>
    <s v="N/A"/>
    <s v="D (domestic)"/>
    <m/>
  </r>
  <r>
    <s v="WATERMELONS"/>
    <x v="0"/>
    <s v="No"/>
    <s v="cartons"/>
    <s v="RED FLESH SEEDLESS MINIATURE"/>
    <x v="377"/>
    <s v="CENTRAL ARIZONA"/>
    <n v="850000"/>
    <s v="Truck"/>
    <n v="10000"/>
    <m/>
    <n v="2024"/>
    <s v="N/A"/>
    <s v="D (domestic)"/>
    <m/>
  </r>
  <r>
    <s v="WATERMELONS"/>
    <x v="0"/>
    <s v="No"/>
    <s v="24 inch bins"/>
    <s v="SEEDLESS"/>
    <x v="377"/>
    <s v="WESTERN ARIZONA"/>
    <n v="493725"/>
    <s v="Truck"/>
    <n v="681"/>
    <m/>
    <n v="2024"/>
    <s v="N/A"/>
    <s v="D (domestic)"/>
    <m/>
  </r>
  <r>
    <s v="WATERMELONS"/>
    <x v="0"/>
    <s v="No"/>
    <s v="24 inch bins"/>
    <s v="SEEDLESS"/>
    <x v="378"/>
    <s v="WESTERN ARIZONA"/>
    <n v="433550"/>
    <s v="Truck"/>
    <n v="598"/>
    <m/>
    <n v="2024"/>
    <s v="N/A"/>
    <s v="D (domestic)"/>
    <m/>
  </r>
  <r>
    <s v="WATERMELONS"/>
    <x v="0"/>
    <s v="No"/>
    <s v="24 inch bins"/>
    <s v="SEEDLESS"/>
    <x v="378"/>
    <s v="CENTRAL ARIZONA"/>
    <n v="3925000"/>
    <s v="Truck"/>
    <n v="5414"/>
    <m/>
    <n v="2024"/>
    <s v="N/A"/>
    <s v="D (domestic)"/>
    <m/>
  </r>
  <r>
    <s v="WATERMELONS"/>
    <x v="0"/>
    <s v="No"/>
    <s v="cartons"/>
    <s v="RED FLESH SEEDLESS MINIATURE"/>
    <x v="378"/>
    <s v="CENTRAL ARIZONA"/>
    <n v="510000"/>
    <s v="Truck"/>
    <n v="6000"/>
    <m/>
    <n v="2024"/>
    <s v="N/A"/>
    <s v="D (domestic)"/>
    <m/>
  </r>
  <r>
    <s v="WATERMELONS"/>
    <x v="0"/>
    <s v="No"/>
    <s v="cartons"/>
    <s v="RED FLESH SEEDLESS MINIATURE"/>
    <x v="379"/>
    <s v="CENTRAL ARIZONA"/>
    <n v="510000"/>
    <s v="Truck"/>
    <n v="6000"/>
    <m/>
    <n v="2024"/>
    <s v="N/A"/>
    <s v="D (domestic)"/>
    <m/>
  </r>
  <r>
    <s v="WATERMELONS"/>
    <x v="0"/>
    <s v="No"/>
    <s v="24 inch bins"/>
    <s v="SEEDLESS"/>
    <x v="379"/>
    <s v="CENTRAL ARIZONA"/>
    <n v="3562500"/>
    <s v="Truck"/>
    <n v="4914"/>
    <m/>
    <n v="2024"/>
    <s v="N/A"/>
    <s v="D (domestic)"/>
    <m/>
  </r>
  <r>
    <s v="WATERMELONS"/>
    <x v="0"/>
    <s v="No"/>
    <s v="24 inch bins"/>
    <s v="SEEDLESS"/>
    <x v="379"/>
    <s v="WESTERN ARIZONA"/>
    <n v="219675"/>
    <s v="Truck"/>
    <n v="303"/>
    <m/>
    <n v="2024"/>
    <s v="N/A"/>
    <s v="D (domestic)"/>
    <m/>
  </r>
  <r>
    <s v="WATERMELONS"/>
    <x v="0"/>
    <s v="No"/>
    <s v="24 inch bins"/>
    <s v="SEEDLESS"/>
    <x v="380"/>
    <s v="WESTERN ARIZONA"/>
    <n v="219675"/>
    <s v="Truck"/>
    <n v="303"/>
    <m/>
    <n v="2024"/>
    <s v="N/A"/>
    <s v="D (domestic)"/>
    <m/>
  </r>
  <r>
    <s v="WATERMELONS"/>
    <x v="0"/>
    <s v="No"/>
    <s v="24 inch bins"/>
    <s v="SEEDLESS"/>
    <x v="380"/>
    <s v="WESTERN ARIZONA"/>
    <n v="191400"/>
    <s v="Truck"/>
    <n v="264"/>
    <m/>
    <n v="2024"/>
    <s v="N/A"/>
    <s v="D (domestic)"/>
    <s v="added on 07/11/2024"/>
  </r>
  <r>
    <s v="WATERMELONS"/>
    <x v="0"/>
    <s v="No"/>
    <s v="cartons"/>
    <s v="RED FLESH SEEDLESS MINIATURE"/>
    <x v="380"/>
    <s v="CENTRAL ARIZONA"/>
    <n v="510000"/>
    <s v="Truck"/>
    <n v="6000"/>
    <m/>
    <n v="2024"/>
    <s v="N/A"/>
    <s v="D (domestic)"/>
    <m/>
  </r>
  <r>
    <s v="WATERMELONS"/>
    <x v="0"/>
    <s v="No"/>
    <s v="24 inch bins"/>
    <s v="SEEDLESS"/>
    <x v="380"/>
    <s v="CENTRAL ARIZONA"/>
    <n v="2380000"/>
    <s v="Truck"/>
    <n v="3283"/>
    <m/>
    <n v="2024"/>
    <s v="N/A"/>
    <s v="D (domestic)"/>
    <m/>
  </r>
  <r>
    <s v="WATERMELONS"/>
    <x v="0"/>
    <s v="No"/>
    <s v="24 inch bins"/>
    <s v="SEEDLESS"/>
    <x v="381"/>
    <s v="WESTERN ARIZONA"/>
    <n v="472700"/>
    <s v="Truck"/>
    <n v="652"/>
    <m/>
    <n v="2024"/>
    <s v="N/A"/>
    <s v="D (domestic)"/>
    <m/>
  </r>
  <r>
    <s v="WATERMELONS"/>
    <x v="0"/>
    <s v="No"/>
    <s v="24 inch bins"/>
    <s v="SEEDLESS"/>
    <x v="381"/>
    <s v="CENTRAL ARIZONA"/>
    <n v="1907500"/>
    <s v="Truck"/>
    <n v="2631"/>
    <m/>
    <n v="2024"/>
    <s v="N/A"/>
    <s v="D (domestic)"/>
    <m/>
  </r>
  <r>
    <s v="WATERMELONS"/>
    <x v="0"/>
    <s v="No"/>
    <s v="cartons"/>
    <s v="RED FLESH SEEDLESS MINIATURE"/>
    <x v="381"/>
    <s v="CENTRAL ARIZONA"/>
    <n v="340000"/>
    <s v="Truck"/>
    <n v="4000"/>
    <m/>
    <n v="2024"/>
    <s v="N/A"/>
    <s v="D (domestic)"/>
    <m/>
  </r>
  <r>
    <s v="WATERMELONS"/>
    <x v="0"/>
    <s v="No"/>
    <s v="24 inch bins"/>
    <s v="SEEDLESS"/>
    <x v="382"/>
    <s v="CENTRAL ARIZONA"/>
    <n v="1980000"/>
    <s v="Truck"/>
    <n v="2731"/>
    <m/>
    <n v="2024"/>
    <s v="N/A"/>
    <s v="D (domestic)"/>
    <m/>
  </r>
  <r>
    <s v="WATERMELONS"/>
    <x v="0"/>
    <s v="No"/>
    <s v="cartons"/>
    <s v="RED FLESH SEEDLESS MINIATURE"/>
    <x v="382"/>
    <s v="CENTRAL ARIZONA"/>
    <n v="340000"/>
    <s v="Truck"/>
    <n v="4000"/>
    <m/>
    <n v="2024"/>
    <s v="N/A"/>
    <s v="D (domestic)"/>
    <m/>
  </r>
  <r>
    <s v="WATERMELONS"/>
    <x v="0"/>
    <s v="No"/>
    <s v="24 inch bins"/>
    <s v="SEEDLESS"/>
    <x v="382"/>
    <s v="WESTERN ARIZONA"/>
    <n v="234175"/>
    <s v="Truck"/>
    <n v="323"/>
    <m/>
    <n v="2024"/>
    <s v="N/A"/>
    <s v="D (domestic)"/>
    <m/>
  </r>
  <r>
    <s v="WATERMELONS"/>
    <x v="0"/>
    <s v="No"/>
    <s v="24 inch bins"/>
    <s v="SEEDED"/>
    <x v="382"/>
    <s v="WESTERN ARIZONA"/>
    <n v="41325"/>
    <s v="Truck"/>
    <n v="57"/>
    <m/>
    <n v="2024"/>
    <s v="N/A"/>
    <s v="D (domestic)"/>
    <m/>
  </r>
  <r>
    <s v="WATERMELONS"/>
    <x v="0"/>
    <s v="No"/>
    <s v="24 inch bins"/>
    <s v="SEEDLESS"/>
    <x v="383"/>
    <s v="WESTERN ARIZONA"/>
    <n v="40600"/>
    <s v="Truck"/>
    <n v="56"/>
    <m/>
    <n v="2024"/>
    <s v="N/A"/>
    <s v="D (domestic)"/>
    <m/>
  </r>
  <r>
    <s v="WATERMELONS"/>
    <x v="0"/>
    <s v="No"/>
    <s v="24 inch bins"/>
    <s v="SEEDLESS"/>
    <x v="384"/>
    <s v="WESTERN ARIZONA"/>
    <n v="186325"/>
    <s v="Truck"/>
    <n v="257"/>
    <m/>
    <n v="2024"/>
    <s v="N/A"/>
    <s v="D (domestic)"/>
    <m/>
  </r>
  <r>
    <s v="WATERMELONS"/>
    <x v="0"/>
    <s v="No"/>
    <s v="24 inch bins"/>
    <s v="SEEDLESS"/>
    <x v="384"/>
    <s v="CENTRAL ARIZONA"/>
    <n v="1600000"/>
    <s v="Truck"/>
    <n v="2207"/>
    <m/>
    <n v="2024"/>
    <s v="N/A"/>
    <s v="D (domestic)"/>
    <m/>
  </r>
  <r>
    <s v="WATERMELONS"/>
    <x v="0"/>
    <s v="No"/>
    <s v="24 inch bins"/>
    <s v="SEEDLESS"/>
    <x v="385"/>
    <s v="CENTRAL ARIZONA"/>
    <n v="2055000"/>
    <s v="Truck"/>
    <n v="2834"/>
    <m/>
    <n v="2024"/>
    <s v="N/A"/>
    <s v="D (domestic)"/>
    <m/>
  </r>
  <r>
    <s v="WATERMELONS"/>
    <x v="0"/>
    <s v="No"/>
    <s v="24 inch bins"/>
    <s v="SEEDLESS"/>
    <x v="386"/>
    <s v="CENTRAL ARIZONA"/>
    <n v="2006250"/>
    <s v="Truck"/>
    <n v="2767"/>
    <m/>
    <n v="2024"/>
    <s v="N/A"/>
    <s v="D (domestic)"/>
    <m/>
  </r>
  <r>
    <s v="WATERMELONS"/>
    <x v="0"/>
    <s v="No"/>
    <s v="cartons"/>
    <s v="RED FLESH SEEDLESS MINIATURE"/>
    <x v="386"/>
    <s v="CENTRAL ARIZONA"/>
    <n v="510000"/>
    <s v="Truck"/>
    <n v="6000"/>
    <m/>
    <n v="2024"/>
    <s v="N/A"/>
    <s v="D (domestic)"/>
    <m/>
  </r>
  <r>
    <s v="WATERMELONS"/>
    <x v="0"/>
    <s v="No"/>
    <s v="24 inch bins"/>
    <s v="SEEDLESS"/>
    <x v="387"/>
    <s v="CENTRAL ARIZONA"/>
    <n v="1857500"/>
    <s v="Truck"/>
    <n v="2562"/>
    <m/>
    <n v="2024"/>
    <s v="N/A"/>
    <s v="D (domestic)"/>
    <m/>
  </r>
  <r>
    <s v="WATERMELONS"/>
    <x v="0"/>
    <s v="No"/>
    <s v="cartons"/>
    <s v="RED FLESH SEEDLESS MINIATURE"/>
    <x v="387"/>
    <s v="CENTRAL ARIZONA"/>
    <n v="552500"/>
    <s v="Truck"/>
    <n v="6500"/>
    <m/>
    <n v="2024"/>
    <s v="N/A"/>
    <s v="D (domestic)"/>
    <m/>
  </r>
  <r>
    <s v="WATERMELONS"/>
    <x v="0"/>
    <s v="No"/>
    <s v="24 inch bins"/>
    <s v="SEEDLESS"/>
    <x v="388"/>
    <s v="CENTRAL ARIZONA"/>
    <n v="1865000"/>
    <s v="Truck"/>
    <n v="2572"/>
    <m/>
    <n v="2024"/>
    <s v="N/A"/>
    <s v="D (domestic)"/>
    <m/>
  </r>
  <r>
    <s v="WATERMELONS"/>
    <x v="0"/>
    <s v="No"/>
    <s v="cartons"/>
    <s v="RED FLESH SEEDLESS MINIATURE"/>
    <x v="388"/>
    <s v="CENTRAL ARIZONA"/>
    <n v="680000"/>
    <s v="Truck"/>
    <n v="8000"/>
    <m/>
    <n v="2024"/>
    <s v="N/A"/>
    <s v="D (domestic)"/>
    <m/>
  </r>
  <r>
    <s v="WATERMELONS"/>
    <x v="0"/>
    <s v="No"/>
    <s v="cartons"/>
    <s v="RED FLESH SEEDLESS MINIATURE"/>
    <x v="389"/>
    <s v="CENTRAL ARIZONA"/>
    <n v="425000"/>
    <s v="Truck"/>
    <n v="5000"/>
    <m/>
    <n v="2024"/>
    <s v="N/A"/>
    <s v="D (domestic)"/>
    <m/>
  </r>
  <r>
    <s v="WATERMELONS"/>
    <x v="0"/>
    <s v="No"/>
    <s v="24 inch bins"/>
    <s v="SEEDLESS"/>
    <x v="389"/>
    <s v="CENTRAL ARIZONA"/>
    <n v="1690000"/>
    <s v="Truck"/>
    <n v="2331"/>
    <m/>
    <n v="2024"/>
    <s v="N/A"/>
    <s v="D (domestic)"/>
    <m/>
  </r>
  <r>
    <s v="WATERMELONS"/>
    <x v="0"/>
    <s v="No"/>
    <s v="24 inch bins"/>
    <s v="SEEDLESS"/>
    <x v="390"/>
    <s v="CENTRAL ARIZONA"/>
    <n v="1490000"/>
    <s v="Truck"/>
    <n v="2055"/>
    <m/>
    <n v="2024"/>
    <s v="N/A"/>
    <s v="D (domestic)"/>
    <m/>
  </r>
  <r>
    <s v="WATERMELONS"/>
    <x v="0"/>
    <s v="No"/>
    <s v="cartons"/>
    <s v="RED FLESH SEEDLESS MINIATURE"/>
    <x v="390"/>
    <s v="CENTRAL ARIZONA"/>
    <n v="240000"/>
    <s v="Truck"/>
    <n v="2824"/>
    <m/>
    <n v="2024"/>
    <s v="N/A"/>
    <s v="D (domestic)"/>
    <m/>
  </r>
  <r>
    <s v="WATERMELONS"/>
    <x v="0"/>
    <s v="No"/>
    <s v="cartons"/>
    <s v="RED FLESH SEEDLESS MINIATURE"/>
    <x v="391"/>
    <s v="CENTRAL ARIZONA"/>
    <n v="280000"/>
    <s v="Truck"/>
    <n v="3294"/>
    <m/>
    <n v="2024"/>
    <s v="N/A"/>
    <s v="D (domestic)"/>
    <m/>
  </r>
  <r>
    <s v="WATERMELONS"/>
    <x v="0"/>
    <s v="No"/>
    <s v="24 inch bins"/>
    <s v="SEEDLESS"/>
    <x v="391"/>
    <s v="CENTRAL ARIZONA"/>
    <n v="1672500"/>
    <s v="Truck"/>
    <n v="2307"/>
    <m/>
    <n v="2024"/>
    <s v="N/A"/>
    <s v="D (domestic)"/>
    <m/>
  </r>
  <r>
    <s v="WATERMELONS"/>
    <x v="0"/>
    <s v="No"/>
    <s v="cartons"/>
    <s v="RED FLESH SEEDLESS MINIATURE"/>
    <x v="392"/>
    <s v="CENTRAL ARIZONA"/>
    <n v="280000"/>
    <s v="Truck"/>
    <n v="3294"/>
    <m/>
    <n v="2024"/>
    <s v="N/A"/>
    <s v="D (domestic)"/>
    <m/>
  </r>
  <r>
    <s v="WATERMELONS"/>
    <x v="0"/>
    <s v="No"/>
    <s v="24 inch bins"/>
    <s v="SEEDLESS"/>
    <x v="392"/>
    <s v="CENTRAL ARIZONA"/>
    <n v="1672500"/>
    <s v="Truck"/>
    <n v="2307"/>
    <m/>
    <n v="2024"/>
    <s v="N/A"/>
    <s v="D (domestic)"/>
    <m/>
  </r>
  <r>
    <s v="WATERMELONS"/>
    <x v="0"/>
    <s v="No"/>
    <s v="cartons"/>
    <s v="RED FLESH SEEDLESS MINIATURE"/>
    <x v="393"/>
    <s v="CENTRAL ARIZONA"/>
    <n v="280000"/>
    <s v="Truck"/>
    <n v="3294"/>
    <m/>
    <n v="2024"/>
    <s v="N/A"/>
    <s v="D (domestic)"/>
    <m/>
  </r>
  <r>
    <s v="WATERMELONS"/>
    <x v="0"/>
    <s v="No"/>
    <s v="24 inch bins"/>
    <s v="SEEDLESS"/>
    <x v="393"/>
    <s v="CENTRAL ARIZONA"/>
    <n v="1672500"/>
    <s v="Truck"/>
    <n v="2307"/>
    <m/>
    <n v="2024"/>
    <s v="N/A"/>
    <s v="D (domestic)"/>
    <m/>
  </r>
  <r>
    <s v="WATERMELONS"/>
    <x v="0"/>
    <s v="No"/>
    <s v="cartons"/>
    <s v="RED FLESH SEEDLESS MINIATURE"/>
    <x v="394"/>
    <s v="CENTRAL ARIZONA"/>
    <n v="280000"/>
    <s v="Truck"/>
    <n v="3294"/>
    <m/>
    <n v="2024"/>
    <s v="N/A"/>
    <s v="D (domestic)"/>
    <m/>
  </r>
  <r>
    <s v="WATERMELONS"/>
    <x v="0"/>
    <s v="No"/>
    <s v="24 inch bins"/>
    <s v="SEEDLESS"/>
    <x v="394"/>
    <s v="CENTRAL ARIZONA"/>
    <n v="1400000"/>
    <s v="Truck"/>
    <n v="1931"/>
    <m/>
    <n v="2024"/>
    <s v="N/A"/>
    <s v="D (domestic)"/>
    <m/>
  </r>
  <r>
    <s v="WATERMELONS"/>
    <x v="0"/>
    <s v="No"/>
    <s v="24 inch bins"/>
    <s v="SEEDLESS"/>
    <x v="395"/>
    <s v="CENTRAL ARIZONA"/>
    <n v="1777500"/>
    <s v="Truck"/>
    <n v="2452"/>
    <m/>
    <n v="2024"/>
    <s v="N/A"/>
    <s v="D (domestic)"/>
    <m/>
  </r>
  <r>
    <s v="WATERMELONS"/>
    <x v="0"/>
    <s v="No"/>
    <s v="cartons"/>
    <s v="RED FLESH SEEDLESS MINIATURE"/>
    <x v="395"/>
    <s v="CENTRAL ARIZONA"/>
    <n v="680000"/>
    <s v="Truck"/>
    <n v="8000"/>
    <m/>
    <n v="2024"/>
    <s v="N/A"/>
    <s v="D (domestic)"/>
    <m/>
  </r>
  <r>
    <s v="WATERMELONS"/>
    <x v="0"/>
    <s v="No"/>
    <s v="cartons"/>
    <s v="RED FLESH SEEDLESS MINIATURE"/>
    <x v="396"/>
    <s v="CENTRAL ARIZONA"/>
    <n v="595000"/>
    <s v="Truck"/>
    <n v="7000"/>
    <m/>
    <n v="2024"/>
    <s v="N/A"/>
    <s v="D (domestic)"/>
    <m/>
  </r>
  <r>
    <s v="WATERMELONS"/>
    <x v="0"/>
    <s v="No"/>
    <s v="24 inch bins"/>
    <s v="SEEDLESS"/>
    <x v="396"/>
    <s v="CENTRAL ARIZONA"/>
    <n v="1610750"/>
    <s v="Truck"/>
    <n v="2222"/>
    <m/>
    <n v="2024"/>
    <s v="N/A"/>
    <s v="D (domestic)"/>
    <m/>
  </r>
  <r>
    <s v="WATERMELONS"/>
    <x v="0"/>
    <s v="No"/>
    <s v="cartons"/>
    <s v="RED FLESH SEEDLESS MINIATURE"/>
    <x v="397"/>
    <s v="CENTRAL ARIZONA"/>
    <n v="595000"/>
    <s v="Truck"/>
    <n v="7000"/>
    <m/>
    <n v="2024"/>
    <s v="N/A"/>
    <s v="D (domestic)"/>
    <m/>
  </r>
  <r>
    <s v="WATERMELONS"/>
    <x v="0"/>
    <s v="No"/>
    <s v="24 inch bins"/>
    <s v="SEEDLESS"/>
    <x v="397"/>
    <s v="CENTRAL ARIZONA"/>
    <n v="1493750"/>
    <s v="Truck"/>
    <n v="2060"/>
    <m/>
    <n v="2024"/>
    <s v="N/A"/>
    <s v="D (domestic)"/>
    <m/>
  </r>
  <r>
    <s v="WATERMELONS"/>
    <x v="0"/>
    <s v="No"/>
    <s v="24 inch bins"/>
    <s v="SEEDLESS"/>
    <x v="398"/>
    <s v="CENTRAL ARIZONA"/>
    <n v="800000"/>
    <s v="Truck"/>
    <n v="1103"/>
    <m/>
    <n v="2024"/>
    <s v="N/A"/>
    <s v="D (domestic)"/>
    <m/>
  </r>
  <r>
    <s v="WATERMELONS"/>
    <x v="0"/>
    <s v="No"/>
    <s v="cartons"/>
    <s v="RED FLESH SEEDLESS MINIATURE"/>
    <x v="398"/>
    <s v="CENTRAL ARIZONA"/>
    <n v="240000"/>
    <s v="Truck"/>
    <n v="2824"/>
    <m/>
    <n v="2024"/>
    <s v="N/A"/>
    <s v="D (domestic)"/>
    <m/>
  </r>
  <r>
    <s v="WATERMELONS"/>
    <x v="0"/>
    <s v="No"/>
    <s v="24 inch bins"/>
    <s v="SEEDLESS"/>
    <x v="399"/>
    <s v="CENTRAL ARIZONA"/>
    <n v="720000"/>
    <s v="Truck"/>
    <n v="993"/>
    <m/>
    <n v="2024"/>
    <s v="N/A"/>
    <s v="D (domestic)"/>
    <m/>
  </r>
  <r>
    <s v="WATERMELONS"/>
    <x v="0"/>
    <s v="No"/>
    <s v="cartons"/>
    <s v="RED FLESH SEEDLESS MINIATURE"/>
    <x v="399"/>
    <s v="CENTRAL ARIZONA"/>
    <n v="240000"/>
    <s v="Truck"/>
    <n v="2824"/>
    <m/>
    <n v="2024"/>
    <s v="N/A"/>
    <s v="D (domestic)"/>
    <m/>
  </r>
  <r>
    <s v="WATERMELONS"/>
    <x v="0"/>
    <s v="No"/>
    <s v="cartons"/>
    <s v="RED FLESH SEEDLESS MINIATURE"/>
    <x v="400"/>
    <s v="CENTRAL ARIZONA"/>
    <n v="240000"/>
    <s v="Truck"/>
    <n v="2824"/>
    <m/>
    <n v="2024"/>
    <s v="N/A"/>
    <s v="D (domestic)"/>
    <m/>
  </r>
  <r>
    <s v="WATERMELONS"/>
    <x v="0"/>
    <s v="No"/>
    <s v="24 inch bins"/>
    <s v="SEEDLESS"/>
    <x v="400"/>
    <s v="CENTRAL ARIZONA"/>
    <n v="640000"/>
    <s v="Truck"/>
    <n v="883"/>
    <m/>
    <n v="2024"/>
    <s v="N/A"/>
    <s v="D (domestic)"/>
    <m/>
  </r>
  <r>
    <s v="WATERMELONS"/>
    <x v="0"/>
    <s v="No"/>
    <s v="24 inch bins"/>
    <s v="SEEDLESS"/>
    <x v="401"/>
    <s v="CENTRAL ARIZONA"/>
    <n v="1600000"/>
    <s v="Truck"/>
    <n v="2207"/>
    <m/>
    <n v="2024"/>
    <s v="N/A"/>
    <s v="D (domestic)"/>
    <m/>
  </r>
  <r>
    <s v="WATERMELONS"/>
    <x v="0"/>
    <s v="No"/>
    <s v="24 inch bins"/>
    <s v="SEEDED"/>
    <x v="401"/>
    <s v="CENTRAL ARIZONA"/>
    <n v="40000"/>
    <s v="Truck"/>
    <n v="55"/>
    <m/>
    <n v="2024"/>
    <s v="N/A"/>
    <s v="D (domestic)"/>
    <m/>
  </r>
  <r>
    <s v="WATERMELONS"/>
    <x v="0"/>
    <s v="No"/>
    <s v="cartons"/>
    <s v="RED FLESH SEEDLESS MINIATURE"/>
    <x v="401"/>
    <s v="CENTRAL ARIZONA"/>
    <n v="240000"/>
    <s v="Truck"/>
    <n v="2824"/>
    <m/>
    <n v="2024"/>
    <s v="N/A"/>
    <s v="D (domestic)"/>
    <m/>
  </r>
  <r>
    <s v="WATERMELONS"/>
    <x v="0"/>
    <s v="No"/>
    <s v="24 inch bins"/>
    <s v="SEEDLESS"/>
    <x v="402"/>
    <s v="CENTRAL ARIZONA"/>
    <n v="800000"/>
    <s v="Truck"/>
    <n v="1103"/>
    <m/>
    <n v="2024"/>
    <s v="N/A"/>
    <s v="D (domestic)"/>
    <m/>
  </r>
  <r>
    <s v="WATERMELONS"/>
    <x v="0"/>
    <s v="No"/>
    <s v="24 inch bins"/>
    <s v="SEEDED"/>
    <x v="402"/>
    <s v="CENTRAL ARIZONA"/>
    <n v="20000"/>
    <s v="Truck"/>
    <n v="28"/>
    <m/>
    <n v="2024"/>
    <s v="N/A"/>
    <s v="D (domestic)"/>
    <m/>
  </r>
  <r>
    <s v="WATERMELONS"/>
    <x v="0"/>
    <s v="No"/>
    <s v="cartons"/>
    <s v="RED FLESH SEEDLESS MINIATURE"/>
    <x v="402"/>
    <s v="CENTRAL ARIZONA"/>
    <n v="510000"/>
    <s v="Truck"/>
    <n v="6000"/>
    <m/>
    <n v="2024"/>
    <s v="N/A"/>
    <s v="D (domestic)"/>
    <m/>
  </r>
  <r>
    <s v="WATERMELONS"/>
    <x v="0"/>
    <s v="No"/>
    <s v="cartons"/>
    <s v="RED FLESH SEEDLESS MINIATURE"/>
    <x v="403"/>
    <s v="WESTERN ARIZONA"/>
    <n v="510000"/>
    <s v="Truck"/>
    <n v="6000"/>
    <m/>
    <n v="2024"/>
    <s v="N/A"/>
    <s v="D (domestic)"/>
    <m/>
  </r>
  <r>
    <s v="WATERMELONS"/>
    <x v="0"/>
    <s v="No"/>
    <s v="24 inch bins"/>
    <s v="SEEDED"/>
    <x v="403"/>
    <s v="CENTRAL ARIZONA"/>
    <n v="40000"/>
    <s v="Truck"/>
    <n v="55"/>
    <m/>
    <n v="2024"/>
    <s v="N/A"/>
    <s v="D (domestic)"/>
    <m/>
  </r>
  <r>
    <s v="WATERMELONS"/>
    <x v="0"/>
    <s v="No"/>
    <s v="24 inch bins"/>
    <s v="SEEDLESS"/>
    <x v="403"/>
    <s v="CENTRAL ARIZONA"/>
    <n v="800000"/>
    <s v="Truck"/>
    <n v="1103"/>
    <m/>
    <n v="2024"/>
    <s v="N/A"/>
    <s v="D (domestic)"/>
    <m/>
  </r>
  <r>
    <s v="WATERMELONS"/>
    <x v="0"/>
    <s v="No"/>
    <s v="24 inch bins"/>
    <s v="SEEDLESS"/>
    <x v="403"/>
    <s v="WESTERN ARIZONA"/>
    <n v="800000"/>
    <s v="Truck"/>
    <n v="1103"/>
    <m/>
    <n v="2024"/>
    <s v="N/A"/>
    <s v="D (domestic)"/>
    <m/>
  </r>
  <r>
    <s v="WATERMELONS"/>
    <x v="0"/>
    <s v="No"/>
    <s v="24 inch bins"/>
    <s v="SEEDED"/>
    <x v="403"/>
    <s v="WESTERN ARIZONA"/>
    <n v="20000"/>
    <s v="Truck"/>
    <n v="28"/>
    <m/>
    <n v="2024"/>
    <s v="N/A"/>
    <s v="D (domestic)"/>
    <m/>
  </r>
  <r>
    <s v="WATERMELONS"/>
    <x v="0"/>
    <s v="No"/>
    <s v="cartons"/>
    <s v="RED FLESH SEEDLESS MINIATURE"/>
    <x v="403"/>
    <s v="CENTRAL ARIZONA"/>
    <n v="510000"/>
    <s v="Truck"/>
    <n v="6000"/>
    <m/>
    <n v="2024"/>
    <s v="N/A"/>
    <s v="D (domestic)"/>
    <m/>
  </r>
  <r>
    <s v="WATERMELONS"/>
    <x v="0"/>
    <s v="No"/>
    <s v="24 inch bins"/>
    <s v="SEEDED"/>
    <x v="404"/>
    <s v="CENTRAL ARIZONA"/>
    <n v="20000"/>
    <s v="Truck"/>
    <n v="28"/>
    <m/>
    <n v="2024"/>
    <s v="N/A"/>
    <s v="D (domestic)"/>
    <m/>
  </r>
  <r>
    <s v="WATERMELONS"/>
    <x v="0"/>
    <s v="No"/>
    <s v="24 inch bins"/>
    <s v="SEEDLESS"/>
    <x v="404"/>
    <s v="CENTRAL ARIZONA"/>
    <n v="680000"/>
    <s v="Truck"/>
    <n v="938"/>
    <m/>
    <n v="2024"/>
    <s v="N/A"/>
    <s v="D (domestic)"/>
    <m/>
  </r>
  <r>
    <s v="WATERMELONS"/>
    <x v="0"/>
    <s v="No"/>
    <s v="cartons"/>
    <s v="RED FLESH SEEDLESS MINIATURE"/>
    <x v="404"/>
    <s v="CENTRAL ARIZONA"/>
    <n v="510000"/>
    <s v="Truck"/>
    <n v="6000"/>
    <m/>
    <n v="2024"/>
    <s v="N/A"/>
    <s v="D (domestic)"/>
    <m/>
  </r>
  <r>
    <s v="WATERMELONS"/>
    <x v="0"/>
    <s v="No"/>
    <s v="cartons"/>
    <s v="RED FLESH SEEDLESS MINIATURE"/>
    <x v="405"/>
    <s v="CENTRAL ARIZONA"/>
    <n v="510000"/>
    <s v="Truck"/>
    <n v="6000"/>
    <m/>
    <n v="2024"/>
    <s v="N/A"/>
    <s v="D (domestic)"/>
    <m/>
  </r>
  <r>
    <s v="WATERMELONS"/>
    <x v="0"/>
    <s v="No"/>
    <s v="24 inch bins"/>
    <s v="SEEDLESS"/>
    <x v="405"/>
    <s v="CENTRAL ARIZONA"/>
    <n v="720000"/>
    <s v="Truck"/>
    <n v="993"/>
    <m/>
    <n v="2024"/>
    <s v="N/A"/>
    <s v="D (domestic)"/>
    <m/>
  </r>
  <r>
    <s v="WATERMELONS"/>
    <x v="0"/>
    <s v="No"/>
    <s v="24 inch bins"/>
    <s v="SEEDED"/>
    <x v="405"/>
    <s v="CENTRAL ARIZONA"/>
    <n v="40000"/>
    <s v="Truck"/>
    <n v="55"/>
    <m/>
    <n v="2024"/>
    <s v="N/A"/>
    <s v="D (domestic)"/>
    <m/>
  </r>
  <r>
    <s v="WATERMELONS"/>
    <x v="0"/>
    <s v="No"/>
    <s v="24 inch bins"/>
    <s v="SEEDLESS"/>
    <x v="406"/>
    <s v="CENTRAL ARIZONA"/>
    <n v="720000"/>
    <s v="Truck"/>
    <n v="993"/>
    <m/>
    <n v="2024"/>
    <s v="N/A"/>
    <s v="D (domestic)"/>
    <m/>
  </r>
  <r>
    <s v="WATERMELONS"/>
    <x v="0"/>
    <s v="No"/>
    <s v="cartons"/>
    <s v="RED FLESH SEEDLESS MINIATURE"/>
    <x v="406"/>
    <s v="CENTRAL ARIZONA"/>
    <n v="510000"/>
    <s v="Truck"/>
    <n v="6000"/>
    <m/>
    <n v="2024"/>
    <s v="N/A"/>
    <s v="D (domestic)"/>
    <m/>
  </r>
  <r>
    <s v="WATERMELONS"/>
    <x v="0"/>
    <s v="No"/>
    <s v="24 inch bins"/>
    <s v="SEEDED"/>
    <x v="406"/>
    <s v="CENTRAL ARIZONA"/>
    <n v="40000"/>
    <s v="Truck"/>
    <n v="55"/>
    <m/>
    <n v="2024"/>
    <s v="N/A"/>
    <s v="D (domestic)"/>
    <m/>
  </r>
  <r>
    <s v="WATERMELONS"/>
    <x v="1"/>
    <s v="No"/>
    <s v="N/A"/>
    <s v="SEEDLESS"/>
    <x v="407"/>
    <s v="IMPORTS THROUGH PHILADELPHIA-CAMDEN PENNSYLVANIA-NEW JERSEY"/>
    <n v="160090"/>
    <s v="Boat"/>
    <m/>
    <m/>
    <n v="2023"/>
    <s v="N/A"/>
    <s v="I (import)"/>
    <m/>
  </r>
  <r>
    <s v="WATERMELONS"/>
    <x v="1"/>
    <s v="No"/>
    <s v="N/A"/>
    <s v="SEEDLESS"/>
    <x v="408"/>
    <s v="IMPORTS THROUGH PHILADELPHIA-CAMDEN PENNSYLVANIA-NEW JERSEY"/>
    <n v="155918"/>
    <s v="Boat"/>
    <m/>
    <m/>
    <n v="2023"/>
    <s v="N/A"/>
    <s v="I (import)"/>
    <m/>
  </r>
  <r>
    <s v="WATERMELONS"/>
    <x v="1"/>
    <s v="No"/>
    <s v="N/A"/>
    <s v="SEEDLESS"/>
    <x v="409"/>
    <s v="IMPORTS THROUGH PHILADELPHIA-CAMDEN PENNSYLVANIA-NEW JERSEY"/>
    <n v="15840"/>
    <s v="Boat"/>
    <m/>
    <m/>
    <n v="2023"/>
    <s v="N/A"/>
    <s v="I (import)"/>
    <m/>
  </r>
  <r>
    <s v="WATERMELONS"/>
    <x v="1"/>
    <s v="No"/>
    <s v="N/A"/>
    <s v="N/A"/>
    <x v="409"/>
    <s v="IMPORTS THROUGH PHILADELPHIA-CAMDEN PENNSYLVANIA-NEW JERSEY"/>
    <n v="71386"/>
    <s v="Boat"/>
    <m/>
    <m/>
    <n v="2023"/>
    <s v="N/A"/>
    <s v="I (import)"/>
    <m/>
  </r>
  <r>
    <s v="WATERMELONS"/>
    <x v="1"/>
    <s v="No"/>
    <s v="N/A"/>
    <s v="N/A"/>
    <x v="410"/>
    <s v="IMPORTS THROUGH PHILADELPHIA-CAMDEN PENNSYLVANIA-NEW JERSEY"/>
    <n v="79134"/>
    <s v="Boat"/>
    <m/>
    <m/>
    <n v="2023"/>
    <s v="N/A"/>
    <s v="I (import)"/>
    <m/>
  </r>
  <r>
    <s v="WATERMELONS"/>
    <x v="1"/>
    <s v="No"/>
    <s v="N/A"/>
    <s v="N/A"/>
    <x v="411"/>
    <s v="IMPORTS THROUGH PHILADELPHIA-CAMDEN PENNSYLVANIA-NEW JERSEY"/>
    <n v="28301"/>
    <s v="Boat"/>
    <m/>
    <m/>
    <n v="2023"/>
    <s v="N/A"/>
    <s v="I (import)"/>
    <m/>
  </r>
  <r>
    <s v="WATERMELONS"/>
    <x v="1"/>
    <s v="No"/>
    <s v="N/A"/>
    <s v="SEEDLESS"/>
    <x v="412"/>
    <s v="IMPORTS THROUGH PHILADELPHIA-CAMDEN PENNSYLVANIA-NEW JERSEY"/>
    <n v="65789"/>
    <s v="Boat"/>
    <m/>
    <m/>
    <n v="2023"/>
    <s v="N/A"/>
    <s v="I (import)"/>
    <m/>
  </r>
  <r>
    <s v="WATERMELONS"/>
    <x v="1"/>
    <s v="No"/>
    <s v="N/A"/>
    <s v="N/A"/>
    <x v="413"/>
    <s v="IMPORTS THROUGH PHILADELPHIA-CAMDEN PENNSYLVANIA-NEW JERSEY"/>
    <n v="30941"/>
    <s v="Boat"/>
    <m/>
    <m/>
    <n v="2023"/>
    <s v="N/A"/>
    <s v="I (import)"/>
    <m/>
  </r>
  <r>
    <s v="WATERMELONS"/>
    <x v="1"/>
    <s v="No"/>
    <s v="N/A"/>
    <s v="SEEDLESS"/>
    <x v="414"/>
    <s v="IMPORTS THROUGH PHILADELPHIA-CAMDEN PENNSYLVANIA-NEW JERSEY"/>
    <n v="20295"/>
    <s v="Boat"/>
    <m/>
    <m/>
    <n v="2023"/>
    <s v="N/A"/>
    <s v="I (import)"/>
    <m/>
  </r>
  <r>
    <s v="WATERMELONS"/>
    <x v="1"/>
    <s v="No"/>
    <s v="N/A"/>
    <s v="SEEDLESS"/>
    <x v="415"/>
    <s v="IMPORTS THROUGH PHILADELPHIA-CAMDEN PENNSYLVANIA-NEW JERSEY"/>
    <n v="68640"/>
    <s v="Boat"/>
    <m/>
    <m/>
    <n v="2024"/>
    <s v="N/A"/>
    <s v="I (import)"/>
    <s v="added on 10/18/2024"/>
  </r>
  <r>
    <s v="WATERMELONS"/>
    <x v="1"/>
    <s v="No"/>
    <s v="N/A"/>
    <s v="SEEDLESS"/>
    <x v="416"/>
    <s v="IMPORTS THROUGH MIAMI AIRPORT FLORIDA"/>
    <n v="246"/>
    <s v="Air"/>
    <m/>
    <m/>
    <n v="2024"/>
    <s v="N/A"/>
    <s v="I (import)"/>
    <m/>
  </r>
  <r>
    <s v="WATERMELONS"/>
    <x v="1"/>
    <s v="No"/>
    <s v="N/A"/>
    <s v="N/A"/>
    <x v="417"/>
    <s v="IMPORTS THROUGH PHILADELPHIA-CAMDEN PENNSYLVANIA-NEW JERSEY"/>
    <n v="168287"/>
    <s v="Boat"/>
    <m/>
    <m/>
    <n v="2024"/>
    <s v="N/A"/>
    <s v="I (import)"/>
    <m/>
  </r>
  <r>
    <s v="WATERMELONS"/>
    <x v="1"/>
    <s v="No"/>
    <s v="N/A"/>
    <s v="SEEDLESS"/>
    <x v="418"/>
    <s v="IMPORTS THROUGH PHILADELPHIA-CAMDEN PENNSYLVANIA-NEW JERSEY"/>
    <n v="55493"/>
    <s v="Boat"/>
    <m/>
    <m/>
    <n v="2024"/>
    <s v="N/A"/>
    <s v="I (import)"/>
    <m/>
  </r>
  <r>
    <s v="WATERMELONS"/>
    <x v="1"/>
    <s v="No"/>
    <s v="N/A"/>
    <s v="N/A"/>
    <x v="419"/>
    <s v="IMPORTS THROUGH PHILADELPHIA-CAMDEN PENNSYLVANIA-NEW JERSEY"/>
    <n v="452177"/>
    <s v="Boat"/>
    <m/>
    <m/>
    <n v="2024"/>
    <s v="N/A"/>
    <s v="I (import)"/>
    <m/>
  </r>
  <r>
    <s v="WATERMELONS"/>
    <x v="1"/>
    <s v="No"/>
    <s v="N/A"/>
    <s v="N/A"/>
    <x v="420"/>
    <s v="IMPORTS THROUGH PHILADELPHIA-CAMDEN PENNSYLVANIA-NEW JERSEY"/>
    <n v="133373"/>
    <s v="Boat"/>
    <m/>
    <m/>
    <n v="2024"/>
    <s v="N/A"/>
    <s v="I (import)"/>
    <m/>
  </r>
  <r>
    <s v="WATERMELONS"/>
    <x v="1"/>
    <s v="No"/>
    <s v="N/A"/>
    <s v="N/A"/>
    <x v="421"/>
    <s v="IMPORTS THROUGH PHILADELPHIA-CAMDEN PENNSYLVANIA-NEW JERSEY"/>
    <n v="242447"/>
    <s v="Boat"/>
    <m/>
    <m/>
    <n v="2024"/>
    <s v="N/A"/>
    <s v="I (import)"/>
    <m/>
  </r>
  <r>
    <s v="WATERMELONS"/>
    <x v="2"/>
    <s v="No"/>
    <s v="24 inch bins"/>
    <s v="SEEDLESS"/>
    <x v="347"/>
    <s v="SAN JOAQUIN VALLEY CALIFORNIA"/>
    <n v="360000"/>
    <s v="Truck"/>
    <n v="497"/>
    <m/>
    <n v="2024"/>
    <s v="N/A"/>
    <s v="D (domestic)"/>
    <s v="added on 06/06/2024"/>
  </r>
  <r>
    <s v="WATERMELONS"/>
    <x v="2"/>
    <s v="No"/>
    <s v="24 inch bins"/>
    <s v="SEEDLESS"/>
    <x v="348"/>
    <s v="SAN JOAQUIN VALLEY CALIFORNIA"/>
    <n v="360000"/>
    <s v="Truck"/>
    <n v="497"/>
    <m/>
    <n v="2024"/>
    <s v="N/A"/>
    <s v="D (domestic)"/>
    <s v="added on 06/07/2024"/>
  </r>
  <r>
    <s v="WATERMELONS"/>
    <x v="2"/>
    <s v="No"/>
    <s v="24 inch bins"/>
    <s v="SEEDLESS"/>
    <x v="349"/>
    <s v="SAN JOAQUIN VALLEY CALIFORNIA"/>
    <n v="360000"/>
    <s v="Truck"/>
    <n v="497"/>
    <m/>
    <n v="2024"/>
    <s v="N/A"/>
    <s v="D (domestic)"/>
    <s v="added on 06/08/2024"/>
  </r>
  <r>
    <s v="WATERMELONS"/>
    <x v="2"/>
    <s v="No"/>
    <s v="24 inch bins"/>
    <s v="SEEDED"/>
    <x v="350"/>
    <s v="SAN JOAQUIN VALLEY CALIFORNIA"/>
    <n v="160000"/>
    <s v="Truck"/>
    <n v="221"/>
    <m/>
    <n v="2024"/>
    <s v="N/A"/>
    <s v="D (domestic)"/>
    <s v="added on 06/10/2024"/>
  </r>
  <r>
    <s v="WATERMELONS"/>
    <x v="2"/>
    <s v="No"/>
    <s v="24 inch bins"/>
    <s v="SEEDLESS"/>
    <x v="350"/>
    <s v="SAN JOAQUIN VALLEY CALIFORNIA"/>
    <n v="400000"/>
    <s v="Truck"/>
    <n v="552"/>
    <m/>
    <n v="2024"/>
    <s v="N/A"/>
    <s v="D (domestic)"/>
    <s v="added on 06/10/2024"/>
  </r>
  <r>
    <s v="WATERMELONS"/>
    <x v="2"/>
    <s v="No"/>
    <s v="24 inch bins"/>
    <s v="SEEDLESS"/>
    <x v="350"/>
    <s v="SAN JOAQUIN VALLEY CALIFORNIA"/>
    <n v="1600000"/>
    <s v="Truck"/>
    <n v="2207"/>
    <m/>
    <n v="2024"/>
    <s v="N/A"/>
    <s v="D (domestic)"/>
    <s v="added on 06/10/2024"/>
  </r>
  <r>
    <s v="WATERMELONS"/>
    <x v="2"/>
    <s v="No"/>
    <s v="cartons"/>
    <s v="RED FLESH SEEDLESS MINIATURE"/>
    <x v="350"/>
    <s v="SAN JOAQUIN VALLEY CALIFORNIA"/>
    <n v="40000"/>
    <s v="Truck"/>
    <n v="471"/>
    <m/>
    <n v="2024"/>
    <s v="N/A"/>
    <s v="D (domestic)"/>
    <s v="added on 06/10/2024"/>
  </r>
  <r>
    <s v="WATERMELONS"/>
    <x v="2"/>
    <s v="No"/>
    <s v="24 inch bins"/>
    <s v="SEEDED"/>
    <x v="350"/>
    <s v="IMPERIAL VALLEY CALIFORNIA"/>
    <n v="80000"/>
    <s v="Truck"/>
    <n v="110"/>
    <m/>
    <n v="2024"/>
    <s v="N/A"/>
    <s v="D (domestic)"/>
    <s v="added on 06/10/2024"/>
  </r>
  <r>
    <s v="WATERMELONS"/>
    <x v="2"/>
    <s v="No"/>
    <s v="24 inch bins"/>
    <s v="SEEDLESS"/>
    <x v="350"/>
    <s v="IMPERIAL VALLEY CALIFORNIA"/>
    <n v="1520000"/>
    <s v="Truck"/>
    <n v="2097"/>
    <m/>
    <n v="2024"/>
    <s v="N/A"/>
    <s v="D (domestic)"/>
    <s v="added on 06/10/2024"/>
  </r>
  <r>
    <s v="WATERMELONS"/>
    <x v="2"/>
    <s v="No"/>
    <s v="24 inch bins"/>
    <s v="SEEDLESS"/>
    <x v="351"/>
    <s v="SAN JOAQUIN VALLEY CALIFORNIA"/>
    <n v="400000"/>
    <s v="Truck"/>
    <n v="552"/>
    <m/>
    <n v="2024"/>
    <s v="N/A"/>
    <s v="D (domestic)"/>
    <s v="added on 06/11/2024"/>
  </r>
  <r>
    <s v="WATERMELONS"/>
    <x v="2"/>
    <s v="No"/>
    <s v="cartons"/>
    <s v="RED FLESH SEEDLESS MINIATURE"/>
    <x v="351"/>
    <s v="SAN JOAQUIN VALLEY CALIFORNIA"/>
    <n v="40000"/>
    <s v="Truck"/>
    <n v="471"/>
    <m/>
    <n v="2024"/>
    <s v="N/A"/>
    <s v="D (domestic)"/>
    <s v="added on 06/11/2024"/>
  </r>
  <r>
    <s v="WATERMELONS"/>
    <x v="2"/>
    <s v="No"/>
    <s v="24 inch bins"/>
    <s v="SEEDLESS"/>
    <x v="351"/>
    <s v="SAN JOAQUIN VALLEY CALIFORNIA"/>
    <n v="1600000"/>
    <s v="Truck"/>
    <n v="2207"/>
    <m/>
    <n v="2024"/>
    <s v="N/A"/>
    <s v="D (domestic)"/>
    <s v="added on 06/11/2024"/>
  </r>
  <r>
    <s v="WATERMELONS"/>
    <x v="2"/>
    <s v="No"/>
    <s v="24 inch bins"/>
    <s v="SEEDED"/>
    <x v="351"/>
    <s v="SAN JOAQUIN VALLEY CALIFORNIA"/>
    <n v="120000"/>
    <s v="Truck"/>
    <n v="166"/>
    <m/>
    <n v="2024"/>
    <s v="N/A"/>
    <s v="D (domestic)"/>
    <s v="added on 06/11/2024"/>
  </r>
  <r>
    <s v="WATERMELONS"/>
    <x v="2"/>
    <s v="No"/>
    <s v="24 inch bins"/>
    <s v="SEEDED"/>
    <x v="351"/>
    <s v="IMPERIAL VALLEY CALIFORNIA"/>
    <n v="80000"/>
    <s v="Truck"/>
    <n v="110"/>
    <m/>
    <n v="2024"/>
    <s v="N/A"/>
    <s v="D (domestic)"/>
    <s v="added on 06/11/2024"/>
  </r>
  <r>
    <s v="WATERMELONS"/>
    <x v="2"/>
    <s v="No"/>
    <s v="24 inch bins"/>
    <s v="SEEDLESS"/>
    <x v="351"/>
    <s v="IMPERIAL VALLEY CALIFORNIA"/>
    <n v="1520000"/>
    <s v="Truck"/>
    <n v="2097"/>
    <m/>
    <n v="2024"/>
    <s v="N/A"/>
    <s v="D (domestic)"/>
    <s v="added on 06/11/2024"/>
  </r>
  <r>
    <s v="WATERMELONS"/>
    <x v="2"/>
    <s v="No"/>
    <s v="24 inch bins"/>
    <s v="SEEDLESS"/>
    <x v="352"/>
    <s v="SAN JOAQUIN VALLEY CALIFORNIA"/>
    <n v="400000"/>
    <s v="Truck"/>
    <n v="552"/>
    <m/>
    <n v="2024"/>
    <s v="N/A"/>
    <s v="D (domestic)"/>
    <s v="added on 06/12/2024"/>
  </r>
  <r>
    <s v="WATERMELONS"/>
    <x v="2"/>
    <s v="No"/>
    <s v="24 inch bins"/>
    <s v="SEEDLESS"/>
    <x v="352"/>
    <s v="SAN JOAQUIN VALLEY CALIFORNIA"/>
    <n v="1520000"/>
    <s v="Truck"/>
    <n v="2097"/>
    <m/>
    <n v="2024"/>
    <s v="N/A"/>
    <s v="D (domestic)"/>
    <s v="added on 06/12/2024"/>
  </r>
  <r>
    <s v="WATERMELONS"/>
    <x v="2"/>
    <s v="No"/>
    <s v="cartons"/>
    <s v="RED FLESH SEEDLESS MINIATURE"/>
    <x v="352"/>
    <s v="SAN JOAQUIN VALLEY CALIFORNIA"/>
    <n v="40000"/>
    <s v="Truck"/>
    <n v="471"/>
    <m/>
    <n v="2024"/>
    <s v="N/A"/>
    <s v="D (domestic)"/>
    <s v="added on 06/12/2024"/>
  </r>
  <r>
    <s v="WATERMELONS"/>
    <x v="2"/>
    <s v="No"/>
    <s v="24 inch bins"/>
    <s v="SEEDED"/>
    <x v="352"/>
    <s v="SAN JOAQUIN VALLEY CALIFORNIA"/>
    <n v="120000"/>
    <s v="Truck"/>
    <n v="166"/>
    <m/>
    <n v="2024"/>
    <s v="N/A"/>
    <s v="D (domestic)"/>
    <s v="added on 06/12/2024"/>
  </r>
  <r>
    <s v="WATERMELONS"/>
    <x v="2"/>
    <s v="No"/>
    <s v="24 inch bins"/>
    <s v="SEEDLESS"/>
    <x v="352"/>
    <s v="IMPERIAL VALLEY CALIFORNIA"/>
    <n v="1520000"/>
    <s v="Truck"/>
    <n v="2097"/>
    <m/>
    <n v="2024"/>
    <s v="N/A"/>
    <s v="D (domestic)"/>
    <s v="added on 06/12/2024"/>
  </r>
  <r>
    <s v="WATERMELONS"/>
    <x v="2"/>
    <s v="No"/>
    <s v="24 inch bins"/>
    <s v="SEEDED"/>
    <x v="352"/>
    <s v="IMPERIAL VALLEY CALIFORNIA"/>
    <n v="80000"/>
    <s v="Truck"/>
    <n v="110"/>
    <m/>
    <n v="2024"/>
    <s v="N/A"/>
    <s v="D (domestic)"/>
    <s v="added on 06/12/2024"/>
  </r>
  <r>
    <s v="WATERMELONS"/>
    <x v="2"/>
    <s v="No"/>
    <s v="24 inch bins"/>
    <s v="SEEDLESS"/>
    <x v="352"/>
    <s v="IMPERIAL VALLEY CALIFORNIA"/>
    <n v="1000000"/>
    <s v="Truck"/>
    <n v="1379"/>
    <m/>
    <n v="2024"/>
    <s v="N/A"/>
    <s v="D (domestic)"/>
    <m/>
  </r>
  <r>
    <s v="WATERMELONS"/>
    <x v="2"/>
    <s v="No"/>
    <s v="24 inch bins"/>
    <s v="SEEDLESS"/>
    <x v="353"/>
    <s v="SAN JOAQUIN VALLEY CALIFORNIA"/>
    <n v="320000"/>
    <s v="Truck"/>
    <n v="441"/>
    <m/>
    <n v="2024"/>
    <s v="N/A"/>
    <s v="D (domestic)"/>
    <m/>
  </r>
  <r>
    <s v="WATERMELONS"/>
    <x v="2"/>
    <s v="No"/>
    <s v="24 inch bins"/>
    <s v="SEEDED"/>
    <x v="353"/>
    <s v="SAN JOAQUIN VALLEY CALIFORNIA"/>
    <n v="160000"/>
    <s v="Truck"/>
    <n v="221"/>
    <m/>
    <n v="2024"/>
    <s v="N/A"/>
    <s v="D (domestic)"/>
    <s v="added on 06/13/2024"/>
  </r>
  <r>
    <s v="WATERMELONS"/>
    <x v="2"/>
    <s v="No"/>
    <s v="24 inch bins"/>
    <s v="SEEDLESS"/>
    <x v="353"/>
    <s v="SAN JOAQUIN VALLEY CALIFORNIA"/>
    <n v="1680000"/>
    <s v="Truck"/>
    <n v="2317"/>
    <m/>
    <n v="2024"/>
    <s v="N/A"/>
    <s v="D (domestic)"/>
    <s v="added on 06/13/2024"/>
  </r>
  <r>
    <s v="WATERMELONS"/>
    <x v="2"/>
    <s v="No"/>
    <s v="cartons"/>
    <s v="RED FLESH SEEDLESS MINIATURE"/>
    <x v="353"/>
    <s v="SAN JOAQUIN VALLEY CALIFORNIA"/>
    <n v="40000"/>
    <s v="Truck"/>
    <n v="471"/>
    <m/>
    <n v="2024"/>
    <s v="N/A"/>
    <s v="D (domestic)"/>
    <s v="added on 06/13/2024"/>
  </r>
  <r>
    <s v="WATERMELONS"/>
    <x v="2"/>
    <s v="No"/>
    <s v="24 inch bins"/>
    <s v="SEEDLESS"/>
    <x v="353"/>
    <s v="SAN JOAQUIN VALLEY CALIFORNIA"/>
    <n v="440000"/>
    <s v="Truck"/>
    <n v="607"/>
    <m/>
    <n v="2024"/>
    <s v="N/A"/>
    <s v="D (domestic)"/>
    <s v="added on 06/13/2024"/>
  </r>
  <r>
    <s v="WATERMELONS"/>
    <x v="2"/>
    <s v="No"/>
    <s v="24 inch bins"/>
    <s v="SEEDED"/>
    <x v="353"/>
    <s v="IMPERIAL VALLEY CALIFORNIA"/>
    <n v="80000"/>
    <s v="Truck"/>
    <n v="110"/>
    <m/>
    <n v="2024"/>
    <s v="N/A"/>
    <s v="D (domestic)"/>
    <s v="added on 06/13/2024"/>
  </r>
  <r>
    <s v="WATERMELONS"/>
    <x v="2"/>
    <s v="No"/>
    <s v="24 inch bins"/>
    <s v="SEEDLESS"/>
    <x v="353"/>
    <s v="IMPERIAL VALLEY CALIFORNIA"/>
    <n v="1600000"/>
    <s v="Truck"/>
    <n v="2207"/>
    <m/>
    <n v="2024"/>
    <s v="N/A"/>
    <s v="D (domestic)"/>
    <s v="added on 06/13/2024"/>
  </r>
  <r>
    <s v="WATERMELONS"/>
    <x v="2"/>
    <s v="No"/>
    <s v="24 inch bins"/>
    <s v="SEEDLESS"/>
    <x v="353"/>
    <s v="IMPERIAL VALLEY CALIFORNIA"/>
    <n v="1000000"/>
    <s v="Truck"/>
    <n v="1379"/>
    <m/>
    <n v="2024"/>
    <s v="N/A"/>
    <s v="D (domestic)"/>
    <m/>
  </r>
  <r>
    <s v="WATERMELONS"/>
    <x v="2"/>
    <s v="No"/>
    <s v="24 inch bins"/>
    <s v="SEEDLESS"/>
    <x v="354"/>
    <s v="SAN JOAQUIN VALLEY CALIFORNIA"/>
    <n v="400000"/>
    <s v="Truck"/>
    <n v="552"/>
    <m/>
    <n v="2024"/>
    <s v="N/A"/>
    <s v="D (domestic)"/>
    <s v="added on 06/14/2024"/>
  </r>
  <r>
    <s v="WATERMELONS"/>
    <x v="2"/>
    <s v="No"/>
    <s v="24 inch bins"/>
    <s v="SEEDLESS"/>
    <x v="354"/>
    <s v="SAN JOAQUIN VALLEY CALIFORNIA"/>
    <n v="440000"/>
    <s v="Truck"/>
    <n v="607"/>
    <m/>
    <n v="2024"/>
    <s v="N/A"/>
    <s v="D (domestic)"/>
    <s v="added on 06/14/2024"/>
  </r>
  <r>
    <s v="WATERMELONS"/>
    <x v="2"/>
    <s v="No"/>
    <s v="24 inch bins"/>
    <s v="SEEDLESS"/>
    <x v="354"/>
    <s v="SAN JOAQUIN VALLEY CALIFORNIA"/>
    <n v="1600000"/>
    <s v="Truck"/>
    <n v="2207"/>
    <m/>
    <n v="2024"/>
    <s v="N/A"/>
    <s v="D (domestic)"/>
    <s v="added on 06/14/2024"/>
  </r>
  <r>
    <s v="WATERMELONS"/>
    <x v="2"/>
    <s v="No"/>
    <s v="24 inch bins"/>
    <s v="SEEDED"/>
    <x v="354"/>
    <s v="SAN JOAQUIN VALLEY CALIFORNIA"/>
    <n v="120000"/>
    <s v="Truck"/>
    <n v="166"/>
    <m/>
    <n v="2024"/>
    <s v="N/A"/>
    <s v="D (domestic)"/>
    <s v="added on 06/14/2024"/>
  </r>
  <r>
    <s v="WATERMELONS"/>
    <x v="2"/>
    <s v="No"/>
    <s v="cartons"/>
    <s v="RED FLESH SEEDLESS MINIATURE"/>
    <x v="354"/>
    <s v="SAN JOAQUIN VALLEY CALIFORNIA"/>
    <n v="40000"/>
    <s v="Truck"/>
    <n v="471"/>
    <m/>
    <n v="2024"/>
    <s v="N/A"/>
    <s v="D (domestic)"/>
    <s v="added on 06/14/2024"/>
  </r>
  <r>
    <s v="WATERMELONS"/>
    <x v="2"/>
    <s v="No"/>
    <s v="24 inch bins"/>
    <s v="SEEDLESS"/>
    <x v="354"/>
    <s v="SAN JOAQUIN VALLEY CALIFORNIA"/>
    <n v="320000"/>
    <s v="Truck"/>
    <n v="441"/>
    <m/>
    <n v="2024"/>
    <s v="N/A"/>
    <s v="D (domestic)"/>
    <m/>
  </r>
  <r>
    <s v="WATERMELONS"/>
    <x v="2"/>
    <s v="No"/>
    <s v="24 inch bins"/>
    <s v="SEEDED"/>
    <x v="354"/>
    <s v="IMPERIAL VALLEY CALIFORNIA"/>
    <n v="80000"/>
    <s v="Truck"/>
    <n v="110"/>
    <m/>
    <n v="2024"/>
    <s v="N/A"/>
    <s v="D (domestic)"/>
    <s v="added on 06/14/2024"/>
  </r>
  <r>
    <s v="WATERMELONS"/>
    <x v="2"/>
    <s v="No"/>
    <s v="24 inch bins"/>
    <s v="SEEDLESS"/>
    <x v="354"/>
    <s v="IMPERIAL VALLEY CALIFORNIA"/>
    <n v="1600000"/>
    <s v="Truck"/>
    <n v="2207"/>
    <m/>
    <n v="2024"/>
    <s v="N/A"/>
    <s v="D (domestic)"/>
    <s v="added on 06/14/2024"/>
  </r>
  <r>
    <s v="WATERMELONS"/>
    <x v="2"/>
    <s v="No"/>
    <s v="24 inch bins"/>
    <s v="SEEDLESS"/>
    <x v="354"/>
    <s v="IMPERIAL VALLEY CALIFORNIA"/>
    <n v="1000000"/>
    <s v="Truck"/>
    <n v="1379"/>
    <m/>
    <n v="2024"/>
    <s v="N/A"/>
    <s v="D (domestic)"/>
    <m/>
  </r>
  <r>
    <s v="WATERMELONS"/>
    <x v="2"/>
    <s v="No"/>
    <s v="24 inch bins"/>
    <s v="SEEDLESS"/>
    <x v="355"/>
    <s v="SAN JOAQUIN VALLEY CALIFORNIA"/>
    <n v="320000"/>
    <s v="Truck"/>
    <n v="441"/>
    <m/>
    <n v="2024"/>
    <s v="N/A"/>
    <s v="D (domestic)"/>
    <s v="added on 06/15/2024"/>
  </r>
  <r>
    <s v="WATERMELONS"/>
    <x v="2"/>
    <s v="No"/>
    <s v="cartons"/>
    <s v="RED FLESH SEEDLESS MINIATURE"/>
    <x v="355"/>
    <s v="SAN JOAQUIN VALLEY CALIFORNIA"/>
    <n v="40000"/>
    <s v="Truck"/>
    <n v="471"/>
    <m/>
    <n v="2024"/>
    <s v="N/A"/>
    <s v="D (domestic)"/>
    <s v="added on 06/15/2024"/>
  </r>
  <r>
    <s v="WATERMELONS"/>
    <x v="2"/>
    <s v="No"/>
    <s v="24 inch bins"/>
    <s v="SEEDED"/>
    <x v="355"/>
    <s v="SAN JOAQUIN VALLEY CALIFORNIA"/>
    <n v="120000"/>
    <s v="Truck"/>
    <n v="166"/>
    <m/>
    <n v="2024"/>
    <s v="N/A"/>
    <s v="D (domestic)"/>
    <s v="added on 06/15/2024"/>
  </r>
  <r>
    <s v="WATERMELONS"/>
    <x v="2"/>
    <s v="No"/>
    <s v="24 inch bins"/>
    <s v="SEEDLESS"/>
    <x v="355"/>
    <s v="SAN JOAQUIN VALLEY CALIFORNIA"/>
    <n v="1600000"/>
    <s v="Truck"/>
    <n v="2207"/>
    <m/>
    <n v="2024"/>
    <s v="N/A"/>
    <s v="D (domestic)"/>
    <s v="added on 06/15/2024"/>
  </r>
  <r>
    <s v="WATERMELONS"/>
    <x v="2"/>
    <s v="No"/>
    <s v="24 inch bins"/>
    <s v="SEEDLESS"/>
    <x v="355"/>
    <s v="SAN JOAQUIN VALLEY CALIFORNIA"/>
    <n v="360000"/>
    <s v="Truck"/>
    <n v="497"/>
    <m/>
    <n v="2024"/>
    <s v="N/A"/>
    <s v="D (domestic)"/>
    <s v="added on 06/15/2024"/>
  </r>
  <r>
    <s v="WATERMELONS"/>
    <x v="2"/>
    <s v="No"/>
    <s v="24 inch bins"/>
    <s v="SEEDLESS"/>
    <x v="355"/>
    <s v="SAN JOAQUIN VALLEY CALIFORNIA"/>
    <n v="240000"/>
    <s v="Truck"/>
    <n v="331"/>
    <m/>
    <n v="2024"/>
    <s v="N/A"/>
    <s v="D (domestic)"/>
    <m/>
  </r>
  <r>
    <s v="WATERMELONS"/>
    <x v="2"/>
    <s v="No"/>
    <s v="24 inch bins"/>
    <s v="SEEDED"/>
    <x v="355"/>
    <s v="IMPERIAL VALLEY CALIFORNIA"/>
    <n v="120000"/>
    <s v="Truck"/>
    <n v="166"/>
    <m/>
    <n v="2024"/>
    <s v="N/A"/>
    <s v="D (domestic)"/>
    <s v="added on 06/15/2024"/>
  </r>
  <r>
    <s v="WATERMELONS"/>
    <x v="2"/>
    <s v="No"/>
    <s v="24 inch bins"/>
    <s v="SEEDLESS"/>
    <x v="355"/>
    <s v="IMPERIAL VALLEY CALIFORNIA"/>
    <n v="1600000"/>
    <s v="Truck"/>
    <n v="2207"/>
    <m/>
    <n v="2024"/>
    <s v="N/A"/>
    <s v="D (domestic)"/>
    <s v="added on 06/15/2024"/>
  </r>
  <r>
    <s v="WATERMELONS"/>
    <x v="2"/>
    <s v="No"/>
    <s v="24 inch bins"/>
    <s v="SEEDLESS"/>
    <x v="355"/>
    <s v="IMPERIAL VALLEY CALIFORNIA"/>
    <n v="1000000"/>
    <s v="Truck"/>
    <n v="1379"/>
    <m/>
    <n v="2024"/>
    <s v="N/A"/>
    <s v="D (domestic)"/>
    <m/>
  </r>
  <r>
    <s v="WATERMELONS"/>
    <x v="2"/>
    <s v="No"/>
    <s v="24 inch bins"/>
    <s v="SEEDLESS"/>
    <x v="357"/>
    <s v="SAN JOAQUIN VALLEY CALIFORNIA"/>
    <n v="1680000"/>
    <s v="Truck"/>
    <n v="2317"/>
    <m/>
    <n v="2024"/>
    <s v="N/A"/>
    <s v="D (domestic)"/>
    <s v="added on 06/17/2024"/>
  </r>
  <r>
    <s v="WATERMELONS"/>
    <x v="2"/>
    <s v="No"/>
    <s v="cartons"/>
    <s v="RED FLESH SEEDLESS MINIATURE"/>
    <x v="357"/>
    <s v="SAN JOAQUIN VALLEY CALIFORNIA"/>
    <n v="170000"/>
    <s v="Truck"/>
    <n v="2000"/>
    <m/>
    <n v="2024"/>
    <s v="N/A"/>
    <s v="D (domestic)"/>
    <m/>
  </r>
  <r>
    <s v="WATERMELONS"/>
    <x v="2"/>
    <s v="No"/>
    <s v="24 inch bins"/>
    <s v="SEEDLESS"/>
    <x v="357"/>
    <s v="SAN JOAQUIN VALLEY CALIFORNIA"/>
    <n v="569400"/>
    <s v="Truck"/>
    <n v="785"/>
    <m/>
    <n v="2024"/>
    <s v="N/A"/>
    <s v="D (domestic)"/>
    <m/>
  </r>
  <r>
    <s v="WATERMELONS"/>
    <x v="2"/>
    <s v="No"/>
    <s v="24 inch bins"/>
    <s v="SEEDED"/>
    <x v="357"/>
    <s v="SAN JOAQUIN VALLEY CALIFORNIA"/>
    <n v="40000"/>
    <s v="Truck"/>
    <n v="55"/>
    <m/>
    <n v="2024"/>
    <s v="N/A"/>
    <s v="D (domestic)"/>
    <m/>
  </r>
  <r>
    <s v="WATERMELONS"/>
    <x v="2"/>
    <s v="No"/>
    <s v="24 inch bins"/>
    <s v="SEEDLESS"/>
    <x v="357"/>
    <s v="SAN JOAQUIN VALLEY CALIFORNIA"/>
    <n v="440000"/>
    <s v="Truck"/>
    <n v="607"/>
    <m/>
    <n v="2024"/>
    <s v="N/A"/>
    <s v="D (domestic)"/>
    <s v="added on 06/17/2024"/>
  </r>
  <r>
    <s v="WATERMELONS"/>
    <x v="2"/>
    <s v="No"/>
    <s v="cartons"/>
    <s v="RED FLESH SEEDLESS MINIATURE"/>
    <x v="357"/>
    <s v="SAN JOAQUIN VALLEY CALIFORNIA"/>
    <n v="40000"/>
    <s v="Truck"/>
    <n v="471"/>
    <m/>
    <n v="2024"/>
    <s v="N/A"/>
    <s v="D (domestic)"/>
    <s v="added on 06/17/2024"/>
  </r>
  <r>
    <s v="WATERMELONS"/>
    <x v="2"/>
    <s v="No"/>
    <s v="24 inch bins"/>
    <s v="SEEDED"/>
    <x v="357"/>
    <s v="SAN JOAQUIN VALLEY CALIFORNIA"/>
    <n v="160000"/>
    <s v="Truck"/>
    <n v="221"/>
    <m/>
    <n v="2024"/>
    <s v="N/A"/>
    <s v="D (domestic)"/>
    <s v="added on 06/17/2024"/>
  </r>
  <r>
    <s v="WATERMELONS"/>
    <x v="2"/>
    <s v="No"/>
    <s v="24 inch bins"/>
    <s v="SEEDLESS"/>
    <x v="357"/>
    <s v="SAN JOAQUIN VALLEY CALIFORNIA"/>
    <n v="400000"/>
    <s v="Truck"/>
    <n v="552"/>
    <m/>
    <n v="2024"/>
    <s v="N/A"/>
    <s v="D (domestic)"/>
    <s v="added on 06/17/2024"/>
  </r>
  <r>
    <s v="WATERMELONS"/>
    <x v="2"/>
    <s v="No"/>
    <s v="24 inch bins"/>
    <s v="SEEDLESS"/>
    <x v="357"/>
    <s v="IMPERIAL VALLEY CALIFORNIA"/>
    <n v="1000000"/>
    <s v="Truck"/>
    <n v="1379"/>
    <m/>
    <n v="2024"/>
    <s v="N/A"/>
    <s v="D (domestic)"/>
    <m/>
  </r>
  <r>
    <s v="WATERMELONS"/>
    <x v="2"/>
    <s v="No"/>
    <s v="24 inch bins"/>
    <s v="SEEDLESS"/>
    <x v="357"/>
    <s v="IMPERIAL VALLEY CALIFORNIA"/>
    <n v="1680000"/>
    <s v="Truck"/>
    <n v="2317"/>
    <m/>
    <n v="2024"/>
    <s v="N/A"/>
    <s v="D (domestic)"/>
    <s v="added on 06/17/2024"/>
  </r>
  <r>
    <s v="WATERMELONS"/>
    <x v="2"/>
    <s v="No"/>
    <s v="24 inch bins"/>
    <s v="SEEDED"/>
    <x v="357"/>
    <s v="IMPERIAL VALLEY CALIFORNIA"/>
    <n v="60000"/>
    <s v="Truck"/>
    <n v="83"/>
    <m/>
    <n v="2024"/>
    <s v="N/A"/>
    <s v="D (domestic)"/>
    <s v="added on 06/17/2024"/>
  </r>
  <r>
    <s v="WATERMELONS"/>
    <x v="2"/>
    <s v="No"/>
    <s v="cartons"/>
    <s v="RED FLESH SEEDLESS MINIATURE"/>
    <x v="358"/>
    <s v="SAN JOAQUIN VALLEY CALIFORNIA"/>
    <n v="38000"/>
    <s v="Truck"/>
    <n v="447"/>
    <m/>
    <n v="2024"/>
    <s v="N/A"/>
    <s v="D (domestic)"/>
    <s v="added on 06/18/2024"/>
  </r>
  <r>
    <s v="WATERMELONS"/>
    <x v="2"/>
    <s v="No"/>
    <s v="24 inch bins"/>
    <s v="SEEDED"/>
    <x v="358"/>
    <s v="SAN JOAQUIN VALLEY CALIFORNIA"/>
    <n v="120000"/>
    <s v="Truck"/>
    <n v="166"/>
    <m/>
    <n v="2024"/>
    <s v="N/A"/>
    <s v="D (domestic)"/>
    <s v="added on 06/18/2024"/>
  </r>
  <r>
    <s v="WATERMELONS"/>
    <x v="2"/>
    <s v="No"/>
    <s v="24 inch bins"/>
    <s v="SEEDED"/>
    <x v="358"/>
    <s v="SAN JOAQUIN VALLEY CALIFORNIA"/>
    <n v="83375"/>
    <s v="Truck"/>
    <n v="115"/>
    <m/>
    <n v="2024"/>
    <s v="N/A"/>
    <s v="D (domestic)"/>
    <m/>
  </r>
  <r>
    <s v="WATERMELONS"/>
    <x v="2"/>
    <s v="No"/>
    <s v="24 inch bins"/>
    <s v="SEEDLESS"/>
    <x v="358"/>
    <s v="SAN JOAQUIN VALLEY CALIFORNIA"/>
    <n v="400000"/>
    <s v="Truck"/>
    <n v="552"/>
    <m/>
    <n v="2024"/>
    <s v="N/A"/>
    <s v="D (domestic)"/>
    <s v="added on 06/18/2024"/>
  </r>
  <r>
    <s v="WATERMELONS"/>
    <x v="2"/>
    <s v="No"/>
    <s v="cartons"/>
    <s v="RED FLESH SEEDLESS MINIATURE"/>
    <x v="358"/>
    <s v="SAN JOAQUIN VALLEY CALIFORNIA"/>
    <n v="170000"/>
    <s v="Truck"/>
    <n v="2000"/>
    <m/>
    <n v="2024"/>
    <s v="N/A"/>
    <s v="D (domestic)"/>
    <m/>
  </r>
  <r>
    <s v="WATERMELONS"/>
    <x v="2"/>
    <s v="No"/>
    <s v="24 inch bins"/>
    <s v="SEEDLESS"/>
    <x v="358"/>
    <s v="SAN JOAQUIN VALLEY CALIFORNIA"/>
    <n v="1600000"/>
    <s v="Truck"/>
    <n v="2207"/>
    <m/>
    <n v="2024"/>
    <s v="N/A"/>
    <s v="D (domestic)"/>
    <s v="added on 06/18/2024"/>
  </r>
  <r>
    <s v="WATERMELONS"/>
    <x v="2"/>
    <s v="No"/>
    <s v="24 inch bins"/>
    <s v="SEEDLESS"/>
    <x v="358"/>
    <s v="SAN JOAQUIN VALLEY CALIFORNIA"/>
    <n v="400000"/>
    <s v="Truck"/>
    <n v="552"/>
    <m/>
    <n v="2024"/>
    <s v="N/A"/>
    <s v="D (domestic)"/>
    <s v="added on 06/18/2024"/>
  </r>
  <r>
    <s v="WATERMELONS"/>
    <x v="2"/>
    <s v="No"/>
    <s v="24 inch bins"/>
    <s v="SEEDLESS"/>
    <x v="358"/>
    <s v="SAN JOAQUIN VALLEY CALIFORNIA"/>
    <n v="217500"/>
    <s v="Truck"/>
    <n v="300"/>
    <m/>
    <n v="2024"/>
    <s v="N/A"/>
    <s v="D (domestic)"/>
    <m/>
  </r>
  <r>
    <s v="WATERMELONS"/>
    <x v="2"/>
    <s v="No"/>
    <s v="24 inch bins"/>
    <s v="SEEDLESS"/>
    <x v="358"/>
    <s v="IMPERIAL VALLEY CALIFORNIA"/>
    <n v="1680000"/>
    <s v="Truck"/>
    <n v="2317"/>
    <m/>
    <n v="2024"/>
    <s v="N/A"/>
    <s v="D (domestic)"/>
    <s v="added on 06/18/2024"/>
  </r>
  <r>
    <s v="WATERMELONS"/>
    <x v="2"/>
    <s v="No"/>
    <s v="24 inch bins"/>
    <s v="SEEDED"/>
    <x v="358"/>
    <s v="IMPERIAL VALLEY CALIFORNIA"/>
    <n v="80000"/>
    <s v="Truck"/>
    <n v="110"/>
    <m/>
    <n v="2024"/>
    <s v="N/A"/>
    <s v="D (domestic)"/>
    <s v="added on 06/18/2024"/>
  </r>
  <r>
    <s v="WATERMELONS"/>
    <x v="2"/>
    <s v="No"/>
    <s v="24 inch bins"/>
    <s v="SEEDLESS"/>
    <x v="358"/>
    <s v="IMPERIAL VALLEY CALIFORNIA"/>
    <n v="1000000"/>
    <s v="Truck"/>
    <n v="1379"/>
    <m/>
    <n v="2024"/>
    <s v="N/A"/>
    <s v="D (domestic)"/>
    <m/>
  </r>
  <r>
    <s v="WATERMELONS"/>
    <x v="2"/>
    <s v="No"/>
    <s v="24 inch bins"/>
    <s v="SEEDLESS"/>
    <x v="359"/>
    <s v="SAN JOAQUIN VALLEY CALIFORNIA"/>
    <n v="400000"/>
    <s v="Truck"/>
    <n v="552"/>
    <m/>
    <n v="2024"/>
    <s v="N/A"/>
    <s v="D (domestic)"/>
    <s v="added on 06/19/2024"/>
  </r>
  <r>
    <s v="WATERMELONS"/>
    <x v="2"/>
    <s v="No"/>
    <s v="24 inch bins"/>
    <s v="SEEDED"/>
    <x v="359"/>
    <s v="SAN JOAQUIN VALLEY CALIFORNIA"/>
    <n v="83375"/>
    <s v="Truck"/>
    <n v="115"/>
    <m/>
    <n v="2024"/>
    <s v="N/A"/>
    <s v="D (domestic)"/>
    <m/>
  </r>
  <r>
    <s v="WATERMELONS"/>
    <x v="2"/>
    <s v="No"/>
    <s v="cartons"/>
    <s v="RED FLESH SEEDLESS MINIATURE"/>
    <x v="359"/>
    <s v="SAN JOAQUIN VALLEY CALIFORNIA"/>
    <n v="170000"/>
    <s v="Truck"/>
    <n v="2000"/>
    <m/>
    <n v="2024"/>
    <s v="N/A"/>
    <s v="D (domestic)"/>
    <m/>
  </r>
  <r>
    <s v="WATERMELONS"/>
    <x v="2"/>
    <s v="No"/>
    <s v="cartons"/>
    <s v="RED FLESH SEEDLESS MINIATURE"/>
    <x v="359"/>
    <s v="SAN JOAQUIN VALLEY CALIFORNIA"/>
    <n v="38000"/>
    <s v="Truck"/>
    <n v="447"/>
    <m/>
    <n v="2024"/>
    <s v="N/A"/>
    <s v="D (domestic)"/>
    <s v="added on 06/19/2024"/>
  </r>
  <r>
    <s v="WATERMELONS"/>
    <x v="2"/>
    <s v="No"/>
    <s v="24 inch bins"/>
    <s v="SEEDLESS"/>
    <x v="359"/>
    <s v="SAN JOAQUIN VALLEY CALIFORNIA"/>
    <n v="1520000"/>
    <s v="Truck"/>
    <n v="2097"/>
    <m/>
    <n v="2024"/>
    <s v="N/A"/>
    <s v="D (domestic)"/>
    <s v="added on 06/19/2024"/>
  </r>
  <r>
    <s v="WATERMELONS"/>
    <x v="2"/>
    <s v="No"/>
    <s v="24 inch bins"/>
    <s v="SEEDLESS"/>
    <x v="359"/>
    <s v="SAN JOAQUIN VALLEY CALIFORNIA"/>
    <n v="400000"/>
    <s v="Truck"/>
    <n v="552"/>
    <m/>
    <n v="2024"/>
    <s v="N/A"/>
    <s v="D (domestic)"/>
    <s v="added on 06/19/2024"/>
  </r>
  <r>
    <s v="WATERMELONS"/>
    <x v="2"/>
    <s v="No"/>
    <s v="24 inch bins"/>
    <s v="SEEDED"/>
    <x v="359"/>
    <s v="SAN JOAQUIN VALLEY CALIFORNIA"/>
    <n v="120000"/>
    <s v="Truck"/>
    <n v="166"/>
    <m/>
    <n v="2024"/>
    <s v="N/A"/>
    <s v="D (domestic)"/>
    <s v="added on 06/19/2024"/>
  </r>
  <r>
    <s v="WATERMELONS"/>
    <x v="2"/>
    <s v="No"/>
    <s v="24 inch bins"/>
    <s v="SEEDLESS"/>
    <x v="359"/>
    <s v="SAN JOAQUIN VALLEY CALIFORNIA"/>
    <n v="217500"/>
    <s v="Truck"/>
    <n v="300"/>
    <m/>
    <n v="2024"/>
    <s v="N/A"/>
    <s v="D (domestic)"/>
    <m/>
  </r>
  <r>
    <s v="WATERMELONS"/>
    <x v="2"/>
    <s v="No"/>
    <s v="24 inch bins"/>
    <s v="SEEDLESS"/>
    <x v="359"/>
    <s v="IMPERIAL VALLEY CALIFORNIA"/>
    <n v="1520000"/>
    <s v="Truck"/>
    <n v="2097"/>
    <m/>
    <n v="2024"/>
    <s v="N/A"/>
    <s v="D (domestic)"/>
    <s v="added on 06/19/2024"/>
  </r>
  <r>
    <s v="WATERMELONS"/>
    <x v="2"/>
    <s v="No"/>
    <s v="24 inch bins"/>
    <s v="SEEDED"/>
    <x v="359"/>
    <s v="IMPERIAL VALLEY CALIFORNIA"/>
    <n v="80000"/>
    <s v="Truck"/>
    <n v="110"/>
    <m/>
    <n v="2024"/>
    <s v="N/A"/>
    <s v="D (domestic)"/>
    <s v="added on 06/19/2024"/>
  </r>
  <r>
    <s v="WATERMELONS"/>
    <x v="2"/>
    <s v="No"/>
    <s v="24 inch bins"/>
    <s v="SEEDLESS"/>
    <x v="359"/>
    <s v="IMPERIAL VALLEY CALIFORNIA"/>
    <n v="1000000"/>
    <s v="Truck"/>
    <n v="1379"/>
    <m/>
    <n v="2024"/>
    <s v="N/A"/>
    <s v="D (domestic)"/>
    <m/>
  </r>
  <r>
    <s v="WATERMELONS"/>
    <x v="2"/>
    <s v="No"/>
    <s v="cartons"/>
    <s v="RED FLESH SEEDLESS MINIATURE"/>
    <x v="360"/>
    <s v="SAN JOAQUIN VALLEY CALIFORNIA"/>
    <n v="42000"/>
    <s v="Truck"/>
    <n v="494"/>
    <m/>
    <n v="2024"/>
    <s v="N/A"/>
    <s v="D (domestic)"/>
    <s v="added on 06/20/2024"/>
  </r>
  <r>
    <s v="WATERMELONS"/>
    <x v="2"/>
    <s v="No"/>
    <s v="24 inch bins"/>
    <s v="SEEDLESS"/>
    <x v="360"/>
    <s v="SAN JOAQUIN VALLEY CALIFORNIA"/>
    <n v="1600000"/>
    <s v="Truck"/>
    <n v="2207"/>
    <m/>
    <n v="2024"/>
    <s v="N/A"/>
    <s v="D (domestic)"/>
    <s v="added on 06/20/2024"/>
  </r>
  <r>
    <s v="WATERMELONS"/>
    <x v="2"/>
    <s v="No"/>
    <s v="24 inch bins"/>
    <s v="SEEDLESS"/>
    <x v="360"/>
    <s v="SAN JOAQUIN VALLEY CALIFORNIA"/>
    <n v="440000"/>
    <s v="Truck"/>
    <n v="607"/>
    <m/>
    <n v="2024"/>
    <s v="N/A"/>
    <s v="D (domestic)"/>
    <s v="added on 06/20/2024"/>
  </r>
  <r>
    <s v="WATERMELONS"/>
    <x v="2"/>
    <s v="No"/>
    <s v="24 inch bins"/>
    <s v="SEEDED"/>
    <x v="360"/>
    <s v="SAN JOAQUIN VALLEY CALIFORNIA"/>
    <n v="160000"/>
    <s v="Truck"/>
    <n v="221"/>
    <m/>
    <n v="2024"/>
    <s v="N/A"/>
    <s v="D (domestic)"/>
    <s v="added on 06/20/2024"/>
  </r>
  <r>
    <s v="WATERMELONS"/>
    <x v="2"/>
    <s v="No"/>
    <s v="24 inch bins"/>
    <s v="SEEDLESS"/>
    <x v="360"/>
    <s v="SAN JOAQUIN VALLEY CALIFORNIA"/>
    <n v="360000"/>
    <s v="Truck"/>
    <n v="497"/>
    <m/>
    <n v="2024"/>
    <s v="N/A"/>
    <s v="D (domestic)"/>
    <s v="added on 06/20/2024"/>
  </r>
  <r>
    <s v="WATERMELONS"/>
    <x v="2"/>
    <s v="No"/>
    <s v="24 inch bins"/>
    <s v="SEEDLESS"/>
    <x v="360"/>
    <s v="SAN JOAQUIN VALLEY CALIFORNIA"/>
    <n v="246500"/>
    <s v="Truck"/>
    <n v="340"/>
    <m/>
    <n v="2024"/>
    <s v="N/A"/>
    <s v="D (domestic)"/>
    <m/>
  </r>
  <r>
    <s v="WATERMELONS"/>
    <x v="2"/>
    <s v="No"/>
    <s v="24 inch bins"/>
    <s v="SEEDED"/>
    <x v="360"/>
    <s v="SAN JOAQUIN VALLEY CALIFORNIA"/>
    <n v="76125"/>
    <s v="Truck"/>
    <n v="105"/>
    <m/>
    <n v="2024"/>
    <s v="N/A"/>
    <s v="D (domestic)"/>
    <m/>
  </r>
  <r>
    <s v="WATERMELONS"/>
    <x v="2"/>
    <s v="No"/>
    <s v="cartons"/>
    <s v="RED FLESH SEEDLESS MINIATURE"/>
    <x v="360"/>
    <s v="SAN JOAQUIN VALLEY CALIFORNIA"/>
    <n v="212500"/>
    <s v="Truck"/>
    <n v="2500"/>
    <m/>
    <n v="2024"/>
    <s v="N/A"/>
    <s v="D (domestic)"/>
    <m/>
  </r>
  <r>
    <s v="WATERMELONS"/>
    <x v="2"/>
    <s v="No"/>
    <s v="24 inch bins"/>
    <s v="SEEDED"/>
    <x v="360"/>
    <s v="IMPERIAL VALLEY CALIFORNIA"/>
    <n v="120000"/>
    <s v="Truck"/>
    <n v="166"/>
    <m/>
    <n v="2024"/>
    <s v="N/A"/>
    <s v="D (domestic)"/>
    <s v="added on 06/20/2024"/>
  </r>
  <r>
    <s v="WATERMELONS"/>
    <x v="2"/>
    <s v="No"/>
    <s v="24 inch bins"/>
    <s v="SEEDLESS"/>
    <x v="360"/>
    <s v="IMPERIAL VALLEY CALIFORNIA"/>
    <n v="1520000"/>
    <s v="Truck"/>
    <n v="2097"/>
    <m/>
    <n v="2024"/>
    <s v="N/A"/>
    <s v="D (domestic)"/>
    <s v="added on 06/20/2024"/>
  </r>
  <r>
    <s v="WATERMELONS"/>
    <x v="2"/>
    <s v="No"/>
    <s v="24 inch bins"/>
    <s v="SEEDLESS"/>
    <x v="360"/>
    <s v="IMPERIAL VALLEY CALIFORNIA"/>
    <n v="1422775"/>
    <s v="Truck"/>
    <n v="1962"/>
    <m/>
    <n v="2024"/>
    <s v="N/A"/>
    <s v="D (domestic)"/>
    <m/>
  </r>
  <r>
    <s v="WATERMELONS"/>
    <x v="2"/>
    <s v="No"/>
    <s v="24 inch bins"/>
    <s v="SEEDED"/>
    <x v="361"/>
    <s v="SAN JOAQUIN VALLEY CALIFORNIA"/>
    <n v="120000"/>
    <s v="Truck"/>
    <n v="166"/>
    <m/>
    <n v="2024"/>
    <s v="N/A"/>
    <s v="D (domestic)"/>
    <s v="added on 06/21/2024"/>
  </r>
  <r>
    <s v="WATERMELONS"/>
    <x v="2"/>
    <s v="No"/>
    <s v="cartons"/>
    <s v="RED FLESH SEEDLESS MINIATURE"/>
    <x v="361"/>
    <s v="SAN JOAQUIN VALLEY CALIFORNIA"/>
    <n v="42000"/>
    <s v="Truck"/>
    <n v="494"/>
    <m/>
    <n v="2024"/>
    <s v="N/A"/>
    <s v="D (domestic)"/>
    <s v="added on 06/21/2024"/>
  </r>
  <r>
    <s v="WATERMELONS"/>
    <x v="2"/>
    <s v="No"/>
    <s v="cartons"/>
    <s v="RED FLESH SEEDLESS MINIATURE"/>
    <x v="361"/>
    <s v="SAN JOAQUIN VALLEY CALIFORNIA"/>
    <n v="297500"/>
    <s v="Truck"/>
    <n v="3500"/>
    <m/>
    <n v="2024"/>
    <s v="N/A"/>
    <s v="D (domestic)"/>
    <m/>
  </r>
  <r>
    <s v="WATERMELONS"/>
    <x v="2"/>
    <s v="No"/>
    <s v="24 inch bins"/>
    <s v="SEEDLESS"/>
    <x v="361"/>
    <s v="SAN JOAQUIN VALLEY CALIFORNIA"/>
    <n v="1600000"/>
    <s v="Truck"/>
    <n v="2207"/>
    <m/>
    <n v="2024"/>
    <s v="N/A"/>
    <s v="D (domestic)"/>
    <s v="added on 06/21/2024"/>
  </r>
  <r>
    <s v="WATERMELONS"/>
    <x v="2"/>
    <s v="No"/>
    <s v="24 inch bins"/>
    <s v="SEEDLESS"/>
    <x v="361"/>
    <s v="SAN JOAQUIN VALLEY CALIFORNIA"/>
    <n v="480000"/>
    <s v="Truck"/>
    <n v="662"/>
    <m/>
    <n v="2024"/>
    <s v="N/A"/>
    <s v="D (domestic)"/>
    <m/>
  </r>
  <r>
    <s v="WATERMELONS"/>
    <x v="2"/>
    <s v="No"/>
    <s v="24 inch bins"/>
    <s v="SEEDLESS"/>
    <x v="361"/>
    <s v="SAN JOAQUIN VALLEY CALIFORNIA"/>
    <n v="440000"/>
    <s v="Truck"/>
    <n v="607"/>
    <m/>
    <n v="2024"/>
    <s v="N/A"/>
    <s v="D (domestic)"/>
    <s v="added on 06/21/2024"/>
  </r>
  <r>
    <s v="WATERMELONS"/>
    <x v="2"/>
    <s v="No"/>
    <s v="24 inch bins"/>
    <s v="SEEDLESS"/>
    <x v="361"/>
    <s v="SAN JOAQUIN VALLEY CALIFORNIA"/>
    <n v="400000"/>
    <s v="Truck"/>
    <n v="552"/>
    <m/>
    <n v="2024"/>
    <s v="N/A"/>
    <s v="D (domestic)"/>
    <s v="added on 06/21/2024"/>
  </r>
  <r>
    <s v="WATERMELONS"/>
    <x v="2"/>
    <s v="No"/>
    <s v="24 inch bins"/>
    <s v="SEEDED"/>
    <x v="361"/>
    <s v="SAN JOAQUIN VALLEY CALIFORNIA"/>
    <n v="60000"/>
    <s v="Truck"/>
    <n v="83"/>
    <m/>
    <n v="2024"/>
    <s v="N/A"/>
    <s v="D (domestic)"/>
    <m/>
  </r>
  <r>
    <s v="WATERMELONS"/>
    <x v="2"/>
    <s v="No"/>
    <s v="24 inch bins"/>
    <s v="SEEDLESS"/>
    <x v="361"/>
    <s v="IMPERIAL VALLEY CALIFORNIA"/>
    <n v="1600000"/>
    <s v="Truck"/>
    <n v="2207"/>
    <m/>
    <n v="2024"/>
    <s v="N/A"/>
    <s v="D (domestic)"/>
    <s v="added on 06/21/2024"/>
  </r>
  <r>
    <s v="WATERMELONS"/>
    <x v="2"/>
    <s v="No"/>
    <s v="24 inch bins"/>
    <s v="SEEDED"/>
    <x v="361"/>
    <s v="IMPERIAL VALLEY CALIFORNIA"/>
    <n v="120000"/>
    <s v="Truck"/>
    <n v="166"/>
    <m/>
    <n v="2024"/>
    <s v="N/A"/>
    <s v="D (domestic)"/>
    <s v="added on 06/21/2024"/>
  </r>
  <r>
    <s v="WATERMELONS"/>
    <x v="2"/>
    <s v="No"/>
    <s v="24 inch bins"/>
    <s v="SEEDLESS"/>
    <x v="361"/>
    <s v="IMPERIAL VALLEY CALIFORNIA"/>
    <n v="181250"/>
    <s v="Truck"/>
    <n v="250"/>
    <m/>
    <n v="2024"/>
    <s v="N/A"/>
    <s v="D (domestic)"/>
    <m/>
  </r>
  <r>
    <s v="WATERMELONS"/>
    <x v="2"/>
    <s v="No"/>
    <s v="cartons"/>
    <s v="RED FLESH SEEDLESS MINIATURE"/>
    <x v="362"/>
    <s v="SAN JOAQUIN VALLEY CALIFORNIA"/>
    <n v="297500"/>
    <s v="Truck"/>
    <n v="3500"/>
    <m/>
    <n v="2024"/>
    <s v="N/A"/>
    <s v="D (domestic)"/>
    <m/>
  </r>
  <r>
    <s v="WATERMELONS"/>
    <x v="2"/>
    <s v="No"/>
    <s v="cartons"/>
    <s v="RED FLESH SEEDLESS MINIATURE"/>
    <x v="362"/>
    <s v="SAN JOAQUIN VALLEY CALIFORNIA"/>
    <n v="40000"/>
    <s v="Truck"/>
    <n v="471"/>
    <m/>
    <n v="2024"/>
    <s v="N/A"/>
    <s v="D (domestic)"/>
    <s v="added on 06/22/2024"/>
  </r>
  <r>
    <s v="WATERMELONS"/>
    <x v="2"/>
    <s v="No"/>
    <s v="24 inch bins"/>
    <s v="SEEDED"/>
    <x v="362"/>
    <s v="SAN JOAQUIN VALLEY CALIFORNIA"/>
    <n v="120000"/>
    <s v="Truck"/>
    <n v="166"/>
    <m/>
    <n v="2024"/>
    <s v="N/A"/>
    <s v="D (domestic)"/>
    <s v="added on 06/22/2024"/>
  </r>
  <r>
    <s v="WATERMELONS"/>
    <x v="2"/>
    <s v="No"/>
    <s v="24 inch bins"/>
    <s v="SEEDLESS"/>
    <x v="362"/>
    <s v="SAN JOAQUIN VALLEY CALIFORNIA"/>
    <n v="1680000"/>
    <s v="Truck"/>
    <n v="2317"/>
    <m/>
    <n v="2024"/>
    <s v="N/A"/>
    <s v="D (domestic)"/>
    <s v="added on 06/22/2024"/>
  </r>
  <r>
    <s v="WATERMELONS"/>
    <x v="2"/>
    <s v="No"/>
    <s v="24 inch bins"/>
    <s v="SEEDLESS"/>
    <x v="362"/>
    <s v="SAN JOAQUIN VALLEY CALIFORNIA"/>
    <n v="400000"/>
    <s v="Truck"/>
    <n v="552"/>
    <m/>
    <n v="2024"/>
    <s v="N/A"/>
    <s v="D (domestic)"/>
    <s v="added on 06/22/2024"/>
  </r>
  <r>
    <s v="WATERMELONS"/>
    <x v="2"/>
    <s v="No"/>
    <s v="24 inch bins"/>
    <s v="SEEDLESS"/>
    <x v="362"/>
    <s v="SAN JOAQUIN VALLEY CALIFORNIA"/>
    <n v="360000"/>
    <s v="Truck"/>
    <n v="497"/>
    <m/>
    <n v="2024"/>
    <s v="N/A"/>
    <s v="D (domestic)"/>
    <s v="added on 06/22/2024"/>
  </r>
  <r>
    <s v="WATERMELONS"/>
    <x v="2"/>
    <s v="No"/>
    <s v="24 inch bins"/>
    <s v="SEEDLESS"/>
    <x v="362"/>
    <s v="SAN JOAQUIN VALLEY CALIFORNIA"/>
    <n v="480000"/>
    <s v="Truck"/>
    <n v="662"/>
    <m/>
    <n v="2024"/>
    <s v="N/A"/>
    <s v="D (domestic)"/>
    <m/>
  </r>
  <r>
    <s v="WATERMELONS"/>
    <x v="2"/>
    <s v="No"/>
    <s v="24 inch bins"/>
    <s v="SEEDED"/>
    <x v="362"/>
    <s v="SAN JOAQUIN VALLEY CALIFORNIA"/>
    <n v="60000"/>
    <s v="Truck"/>
    <n v="83"/>
    <m/>
    <n v="2024"/>
    <s v="N/A"/>
    <s v="D (domestic)"/>
    <m/>
  </r>
  <r>
    <s v="WATERMELONS"/>
    <x v="2"/>
    <s v="No"/>
    <s v="24 inch bins"/>
    <s v="SEEDED"/>
    <x v="362"/>
    <s v="IMPERIAL VALLEY CALIFORNIA"/>
    <n v="120000"/>
    <s v="Truck"/>
    <n v="166"/>
    <m/>
    <n v="2024"/>
    <s v="N/A"/>
    <s v="D (domestic)"/>
    <s v="added on 06/22/2024"/>
  </r>
  <r>
    <s v="WATERMELONS"/>
    <x v="2"/>
    <s v="No"/>
    <s v="24 inch bins"/>
    <s v="SEEDLESS"/>
    <x v="362"/>
    <s v="IMPERIAL VALLEY CALIFORNIA"/>
    <n v="1600000"/>
    <s v="Truck"/>
    <n v="2207"/>
    <m/>
    <n v="2024"/>
    <s v="N/A"/>
    <s v="D (domestic)"/>
    <s v="added on 06/22/2024"/>
  </r>
  <r>
    <s v="WATERMELONS"/>
    <x v="2"/>
    <s v="No"/>
    <s v="24 inch bins"/>
    <s v="SEEDLESS"/>
    <x v="362"/>
    <s v="IMPERIAL VALLEY CALIFORNIA"/>
    <n v="181250"/>
    <s v="Truck"/>
    <n v="250"/>
    <m/>
    <n v="2024"/>
    <s v="N/A"/>
    <s v="D (domestic)"/>
    <m/>
  </r>
  <r>
    <s v="WATERMELONS"/>
    <x v="2"/>
    <s v="No"/>
    <s v="24 inch bins"/>
    <s v="SEEDLESS"/>
    <x v="364"/>
    <s v="SAN JOAQUIN VALLEY CALIFORNIA"/>
    <n v="400000"/>
    <s v="Truck"/>
    <n v="552"/>
    <m/>
    <n v="2024"/>
    <s v="N/A"/>
    <s v="D (domestic)"/>
    <s v="added on 06/24/2024"/>
  </r>
  <r>
    <s v="WATERMELONS"/>
    <x v="2"/>
    <s v="No"/>
    <s v="24 inch bins"/>
    <s v="SEEDLESS"/>
    <x v="364"/>
    <s v="SAN JOAQUIN VALLEY CALIFORNIA"/>
    <n v="400000"/>
    <s v="Truck"/>
    <n v="552"/>
    <m/>
    <n v="2024"/>
    <s v="N/A"/>
    <s v="D (domestic)"/>
    <s v="added on 06/24/2024"/>
  </r>
  <r>
    <s v="WATERMELONS"/>
    <x v="2"/>
    <s v="No"/>
    <s v="cartons"/>
    <s v="RED FLESH SEEDLESS MINIATURE"/>
    <x v="364"/>
    <s v="SAN JOAQUIN VALLEY CALIFORNIA"/>
    <n v="425000"/>
    <s v="Truck"/>
    <n v="5000"/>
    <m/>
    <n v="2024"/>
    <s v="N/A"/>
    <s v="D (domestic)"/>
    <m/>
  </r>
  <r>
    <s v="WATERMELONS"/>
    <x v="2"/>
    <s v="No"/>
    <s v="cartons"/>
    <s v="RED FLESH SEEDLESS MINIATURE"/>
    <x v="364"/>
    <s v="SAN JOAQUIN VALLEY CALIFORNIA"/>
    <n v="120000"/>
    <s v="Truck"/>
    <n v="1412"/>
    <m/>
    <n v="2024"/>
    <s v="N/A"/>
    <s v="D (domestic)"/>
    <s v="added on 06/24/2024"/>
  </r>
  <r>
    <s v="WATERMELONS"/>
    <x v="2"/>
    <s v="No"/>
    <s v="24 inch bins"/>
    <s v="SEEDLESS"/>
    <x v="364"/>
    <s v="SAN JOAQUIN VALLEY CALIFORNIA"/>
    <n v="675000"/>
    <s v="Truck"/>
    <n v="931"/>
    <m/>
    <n v="2024"/>
    <s v="N/A"/>
    <s v="D (domestic)"/>
    <m/>
  </r>
  <r>
    <s v="WATERMELONS"/>
    <x v="2"/>
    <s v="No"/>
    <s v="24 inch bins"/>
    <s v="SEEDLESS"/>
    <x v="364"/>
    <s v="SAN JOAQUIN VALLEY CALIFORNIA"/>
    <n v="2080000"/>
    <s v="Truck"/>
    <n v="2869"/>
    <m/>
    <n v="2024"/>
    <s v="N/A"/>
    <s v="D (domestic)"/>
    <s v="added on 06/24/2024"/>
  </r>
  <r>
    <s v="WATERMELONS"/>
    <x v="2"/>
    <s v="No"/>
    <s v="24 inch bins"/>
    <s v="SEEDED"/>
    <x v="364"/>
    <s v="SAN JOAQUIN VALLEY CALIFORNIA"/>
    <n v="47850"/>
    <s v="Truck"/>
    <n v="66"/>
    <m/>
    <n v="2024"/>
    <s v="N/A"/>
    <s v="D (domestic)"/>
    <m/>
  </r>
  <r>
    <s v="WATERMELONS"/>
    <x v="2"/>
    <s v="No"/>
    <s v="24 inch bins"/>
    <s v="SEEDED"/>
    <x v="364"/>
    <s v="SAN JOAQUIN VALLEY CALIFORNIA"/>
    <n v="160000"/>
    <s v="Truck"/>
    <n v="221"/>
    <m/>
    <n v="2024"/>
    <s v="N/A"/>
    <s v="D (domestic)"/>
    <s v="added on 06/24/2024"/>
  </r>
  <r>
    <s v="WATERMELONS"/>
    <x v="2"/>
    <s v="No"/>
    <s v="24 inch bins"/>
    <s v="SEEDED"/>
    <x v="364"/>
    <s v="IMPERIAL VALLEY CALIFORNIA"/>
    <n v="100000"/>
    <s v="Truck"/>
    <n v="138"/>
    <m/>
    <n v="2024"/>
    <s v="N/A"/>
    <s v="D (domestic)"/>
    <s v="added on 06/24/2024"/>
  </r>
  <r>
    <s v="WATERMELONS"/>
    <x v="2"/>
    <s v="No"/>
    <s v="24 inch bins"/>
    <s v="SEEDLESS"/>
    <x v="364"/>
    <s v="IMPERIAL VALLEY CALIFORNIA"/>
    <n v="1600000"/>
    <s v="Truck"/>
    <n v="2207"/>
    <m/>
    <n v="2024"/>
    <s v="N/A"/>
    <s v="D (domestic)"/>
    <s v="added on 06/24/2024"/>
  </r>
  <r>
    <s v="WATERMELONS"/>
    <x v="2"/>
    <s v="No"/>
    <s v="24 inch bins"/>
    <s v="SEEDLESS"/>
    <x v="364"/>
    <s v="IMPERIAL VALLEY CALIFORNIA"/>
    <n v="362500"/>
    <s v="Truck"/>
    <n v="500"/>
    <m/>
    <n v="2024"/>
    <s v="N/A"/>
    <s v="D (domestic)"/>
    <m/>
  </r>
  <r>
    <s v="WATERMELONS"/>
    <x v="2"/>
    <s v="No"/>
    <s v="24 inch bins"/>
    <s v="SEEDLESS"/>
    <x v="365"/>
    <s v="SAN JOAQUIN VALLEY CALIFORNIA"/>
    <n v="400000"/>
    <s v="Truck"/>
    <n v="552"/>
    <m/>
    <n v="2024"/>
    <s v="N/A"/>
    <s v="D (domestic)"/>
    <s v="added on 06/25/2024"/>
  </r>
  <r>
    <s v="WATERMELONS"/>
    <x v="2"/>
    <s v="No"/>
    <s v="24 inch bins"/>
    <s v="SEEDED"/>
    <x v="365"/>
    <s v="SAN JOAQUIN VALLEY CALIFORNIA"/>
    <n v="160000"/>
    <s v="Truck"/>
    <n v="221"/>
    <m/>
    <n v="2024"/>
    <s v="N/A"/>
    <s v="D (domestic)"/>
    <s v="added on 06/25/2024"/>
  </r>
  <r>
    <s v="WATERMELONS"/>
    <x v="2"/>
    <s v="No"/>
    <s v="24 inch bins"/>
    <s v="SEEDLESS"/>
    <x v="365"/>
    <s v="SAN JOAQUIN VALLEY CALIFORNIA"/>
    <n v="675000"/>
    <s v="Truck"/>
    <n v="931"/>
    <m/>
    <n v="2024"/>
    <s v="N/A"/>
    <s v="D (domestic)"/>
    <m/>
  </r>
  <r>
    <s v="WATERMELONS"/>
    <x v="2"/>
    <s v="No"/>
    <s v="24 inch bins"/>
    <s v="SEEDED"/>
    <x v="365"/>
    <s v="SAN JOAQUIN VALLEY CALIFORNIA"/>
    <n v="47850"/>
    <s v="Truck"/>
    <n v="66"/>
    <m/>
    <n v="2024"/>
    <s v="N/A"/>
    <s v="D (domestic)"/>
    <m/>
  </r>
  <r>
    <s v="WATERMELONS"/>
    <x v="2"/>
    <s v="No"/>
    <s v="24 inch bins"/>
    <s v="SEEDLESS"/>
    <x v="365"/>
    <s v="SAN JOAQUIN VALLEY CALIFORNIA"/>
    <n v="2080000"/>
    <s v="Truck"/>
    <n v="2869"/>
    <m/>
    <n v="2024"/>
    <s v="N/A"/>
    <s v="D (domestic)"/>
    <s v="added on 06/25/2024"/>
  </r>
  <r>
    <s v="WATERMELONS"/>
    <x v="2"/>
    <s v="No"/>
    <s v="cartons"/>
    <s v="RED FLESH SEEDLESS MINIATURE"/>
    <x v="365"/>
    <s v="SAN JOAQUIN VALLEY CALIFORNIA"/>
    <n v="425000"/>
    <s v="Truck"/>
    <n v="5000"/>
    <m/>
    <n v="2024"/>
    <s v="N/A"/>
    <s v="D (domestic)"/>
    <m/>
  </r>
  <r>
    <s v="WATERMELONS"/>
    <x v="2"/>
    <s v="No"/>
    <s v="cartons"/>
    <s v="RED FLESH SEEDLESS MINIATURE"/>
    <x v="365"/>
    <s v="SAN JOAQUIN VALLEY CALIFORNIA"/>
    <n v="120000"/>
    <s v="Truck"/>
    <n v="1412"/>
    <m/>
    <n v="2024"/>
    <s v="N/A"/>
    <s v="D (domestic)"/>
    <s v="added on 06/25/2024"/>
  </r>
  <r>
    <s v="WATERMELONS"/>
    <x v="2"/>
    <s v="No"/>
    <s v="24 inch bins"/>
    <s v="SEEDLESS"/>
    <x v="365"/>
    <s v="SAN JOAQUIN VALLEY CALIFORNIA"/>
    <n v="480000"/>
    <s v="Truck"/>
    <n v="662"/>
    <m/>
    <n v="2024"/>
    <s v="N/A"/>
    <s v="D (domestic)"/>
    <s v="added on 06/25/2024"/>
  </r>
  <r>
    <s v="WATERMELONS"/>
    <x v="2"/>
    <s v="No"/>
    <s v="24 inch bins"/>
    <s v="SEEDLESS"/>
    <x v="365"/>
    <s v="IMPERIAL VALLEY CALIFORNIA"/>
    <n v="362500"/>
    <s v="Truck"/>
    <n v="500"/>
    <m/>
    <n v="2024"/>
    <s v="N/A"/>
    <s v="D (domestic)"/>
    <m/>
  </r>
  <r>
    <s v="WATERMELONS"/>
    <x v="2"/>
    <s v="No"/>
    <s v="24 inch bins"/>
    <s v="SEEDED"/>
    <x v="365"/>
    <s v="IMPERIAL VALLEY CALIFORNIA"/>
    <n v="120000"/>
    <s v="Truck"/>
    <n v="166"/>
    <m/>
    <n v="2024"/>
    <s v="N/A"/>
    <s v="D (domestic)"/>
    <s v="added on 06/25/2024"/>
  </r>
  <r>
    <s v="WATERMELONS"/>
    <x v="2"/>
    <s v="No"/>
    <s v="24 inch bins"/>
    <s v="SEEDLESS"/>
    <x v="365"/>
    <s v="IMPERIAL VALLEY CALIFORNIA"/>
    <n v="1600000"/>
    <s v="Truck"/>
    <n v="2207"/>
    <m/>
    <n v="2024"/>
    <s v="N/A"/>
    <s v="D (domestic)"/>
    <s v="added on 06/25/2024"/>
  </r>
  <r>
    <s v="WATERMELONS"/>
    <x v="2"/>
    <s v="No"/>
    <s v="24 inch bins"/>
    <s v="SEEDLESS"/>
    <x v="366"/>
    <s v="SAN JOAQUIN VALLEY CALIFORNIA"/>
    <n v="1920000"/>
    <s v="Truck"/>
    <n v="2648"/>
    <m/>
    <n v="2024"/>
    <s v="N/A"/>
    <s v="D (domestic)"/>
    <s v="added on 06/26/2024"/>
  </r>
  <r>
    <s v="WATERMELONS"/>
    <x v="2"/>
    <s v="No"/>
    <s v="24 inch bins"/>
    <s v="SEEDLESS"/>
    <x v="366"/>
    <s v="SAN JOAQUIN VALLEY CALIFORNIA"/>
    <n v="320000"/>
    <s v="Truck"/>
    <n v="441"/>
    <m/>
    <n v="2024"/>
    <s v="N/A"/>
    <s v="D (domestic)"/>
    <s v="added on 06/26/2024"/>
  </r>
  <r>
    <s v="WATERMELONS"/>
    <x v="2"/>
    <s v="No"/>
    <s v="cartons"/>
    <s v="RED FLESH SEEDLESS MINIATURE"/>
    <x v="366"/>
    <s v="SAN JOAQUIN VALLEY CALIFORNIA"/>
    <n v="120000"/>
    <s v="Truck"/>
    <n v="1412"/>
    <m/>
    <n v="2024"/>
    <s v="N/A"/>
    <s v="D (domestic)"/>
    <s v="added on 06/26/2024"/>
  </r>
  <r>
    <s v="WATERMELONS"/>
    <x v="2"/>
    <s v="No"/>
    <s v="24 inch bins"/>
    <s v="SEEDED"/>
    <x v="366"/>
    <s v="SAN JOAQUIN VALLEY CALIFORNIA"/>
    <n v="20000"/>
    <s v="Truck"/>
    <n v="28"/>
    <m/>
    <n v="2024"/>
    <s v="N/A"/>
    <s v="D (domestic)"/>
    <m/>
  </r>
  <r>
    <s v="WATERMELONS"/>
    <x v="2"/>
    <s v="No"/>
    <s v="24 inch bins"/>
    <s v="SEEDED"/>
    <x v="366"/>
    <s v="SAN JOAQUIN VALLEY CALIFORNIA"/>
    <n v="120000"/>
    <s v="Truck"/>
    <n v="166"/>
    <m/>
    <n v="2024"/>
    <s v="N/A"/>
    <s v="D (domestic)"/>
    <s v="added on 06/26/2024"/>
  </r>
  <r>
    <s v="WATERMELONS"/>
    <x v="2"/>
    <s v="No"/>
    <s v="24 inch bins"/>
    <s v="SEEDLESS"/>
    <x v="366"/>
    <s v="SAN JOAQUIN VALLEY CALIFORNIA"/>
    <n v="440000"/>
    <s v="Truck"/>
    <n v="607"/>
    <m/>
    <n v="2024"/>
    <s v="N/A"/>
    <s v="D (domestic)"/>
    <s v="added on 06/26/2024"/>
  </r>
  <r>
    <s v="WATERMELONS"/>
    <x v="2"/>
    <s v="No"/>
    <s v="cartons"/>
    <s v="RED FLESH SEEDLESS MINIATURE"/>
    <x v="366"/>
    <s v="SAN JOAQUIN VALLEY CALIFORNIA"/>
    <n v="552500"/>
    <s v="Truck"/>
    <n v="6500"/>
    <m/>
    <n v="2024"/>
    <s v="N/A"/>
    <s v="D (domestic)"/>
    <m/>
  </r>
  <r>
    <s v="WATERMELONS"/>
    <x v="2"/>
    <s v="No"/>
    <s v="24 inch bins"/>
    <s v="SEEDLESS"/>
    <x v="366"/>
    <s v="SAN JOAQUIN VALLEY CALIFORNIA"/>
    <n v="880000"/>
    <s v="Truck"/>
    <n v="1214"/>
    <m/>
    <n v="2024"/>
    <s v="N/A"/>
    <s v="D (domestic)"/>
    <m/>
  </r>
  <r>
    <s v="WATERMELONS"/>
    <x v="2"/>
    <s v="No"/>
    <s v="24 inch bins"/>
    <s v="SEEDLESS"/>
    <x v="366"/>
    <s v="IMPERIAL VALLEY CALIFORNIA"/>
    <n v="1520000"/>
    <s v="Truck"/>
    <n v="2097"/>
    <m/>
    <n v="2024"/>
    <s v="N/A"/>
    <s v="D (domestic)"/>
    <s v="added on 06/26/2024"/>
  </r>
  <r>
    <s v="WATERMELONS"/>
    <x v="2"/>
    <s v="No"/>
    <s v="24 inch bins"/>
    <s v="SEEDED"/>
    <x v="366"/>
    <s v="IMPERIAL VALLEY CALIFORNIA"/>
    <n v="100000"/>
    <s v="Truck"/>
    <n v="138"/>
    <m/>
    <n v="2024"/>
    <s v="N/A"/>
    <s v="D (domestic)"/>
    <s v="added on 06/26/2024"/>
  </r>
  <r>
    <s v="WATERMELONS"/>
    <x v="2"/>
    <s v="No"/>
    <s v="24 inch bins"/>
    <s v="SEEDLESS"/>
    <x v="366"/>
    <s v="IMPERIAL VALLEY CALIFORNIA"/>
    <n v="363225"/>
    <s v="Truck"/>
    <n v="501"/>
    <m/>
    <n v="2024"/>
    <s v="N/A"/>
    <s v="D (domestic)"/>
    <m/>
  </r>
  <r>
    <s v="WATERMELONS"/>
    <x v="2"/>
    <s v="No"/>
    <s v="24 inch bins"/>
    <s v="SEEDLESS"/>
    <x v="367"/>
    <s v="SAN JOAQUIN VALLEY CALIFORNIA"/>
    <n v="1600000"/>
    <s v="Truck"/>
    <n v="2207"/>
    <m/>
    <n v="2024"/>
    <s v="N/A"/>
    <s v="D (domestic)"/>
    <m/>
  </r>
  <r>
    <s v="WATERMELONS"/>
    <x v="2"/>
    <s v="No"/>
    <s v="24 inch bins"/>
    <s v="SEEDLESS"/>
    <x v="367"/>
    <s v="SAN JOAQUIN VALLEY CALIFORNIA"/>
    <n v="2160000"/>
    <s v="Truck"/>
    <n v="2979"/>
    <m/>
    <n v="2024"/>
    <s v="N/A"/>
    <s v="D (domestic)"/>
    <s v="added on 06/27/2024"/>
  </r>
  <r>
    <s v="WATERMELONS"/>
    <x v="2"/>
    <s v="No"/>
    <s v="24 inch bins"/>
    <s v="SEEDLESS"/>
    <x v="367"/>
    <s v="SAN JOAQUIN VALLEY CALIFORNIA"/>
    <n v="360000"/>
    <s v="Truck"/>
    <n v="497"/>
    <m/>
    <n v="2024"/>
    <s v="N/A"/>
    <s v="D (domestic)"/>
    <s v="added on 06/27/2024"/>
  </r>
  <r>
    <s v="WATERMELONS"/>
    <x v="2"/>
    <s v="No"/>
    <s v="cartons"/>
    <s v="RED FLESH SEEDLESS MINIATURE"/>
    <x v="367"/>
    <s v="SAN JOAQUIN VALLEY CALIFORNIA"/>
    <n v="400000"/>
    <s v="Truck"/>
    <n v="4706"/>
    <m/>
    <n v="2024"/>
    <s v="N/A"/>
    <s v="D (domestic)"/>
    <m/>
  </r>
  <r>
    <s v="WATERMELONS"/>
    <x v="2"/>
    <s v="No"/>
    <s v="cartons"/>
    <s v="RED FLESH SEEDLESS MINIATURE"/>
    <x v="367"/>
    <s v="SAN JOAQUIN VALLEY CALIFORNIA"/>
    <n v="110000"/>
    <s v="Truck"/>
    <n v="1294"/>
    <m/>
    <n v="2024"/>
    <s v="N/A"/>
    <s v="D (domestic)"/>
    <s v="added on 06/27/2024"/>
  </r>
  <r>
    <s v="WATERMELONS"/>
    <x v="2"/>
    <s v="No"/>
    <s v="24 inch bins"/>
    <s v="SEEDED"/>
    <x v="367"/>
    <s v="SAN JOAQUIN VALLEY CALIFORNIA"/>
    <n v="280000"/>
    <s v="Truck"/>
    <n v="386"/>
    <m/>
    <n v="2024"/>
    <s v="N/A"/>
    <s v="D (domestic)"/>
    <m/>
  </r>
  <r>
    <s v="WATERMELONS"/>
    <x v="2"/>
    <s v="No"/>
    <s v="24 inch bins"/>
    <s v="SEEDED"/>
    <x v="367"/>
    <s v="SAN JOAQUIN VALLEY CALIFORNIA"/>
    <n v="120000"/>
    <s v="Truck"/>
    <n v="166"/>
    <m/>
    <n v="2024"/>
    <s v="N/A"/>
    <s v="D (domestic)"/>
    <s v="added on 06/27/2024"/>
  </r>
  <r>
    <s v="WATERMELONS"/>
    <x v="2"/>
    <s v="No"/>
    <s v="24 inch bins"/>
    <s v="SEEDLESS"/>
    <x v="367"/>
    <s v="IMPERIAL VALLEY CALIFORNIA"/>
    <n v="2115000"/>
    <s v="Truck"/>
    <n v="2917"/>
    <m/>
    <n v="2024"/>
    <s v="N/A"/>
    <s v="D (domestic)"/>
    <m/>
  </r>
  <r>
    <s v="WATERMELONS"/>
    <x v="2"/>
    <s v="No"/>
    <s v="24 inch bins"/>
    <s v="SEEDED"/>
    <x v="367"/>
    <s v="IMPERIAL VALLEY CALIFORNIA"/>
    <n v="100000"/>
    <s v="Truck"/>
    <n v="138"/>
    <m/>
    <n v="2024"/>
    <s v="N/A"/>
    <s v="D (domestic)"/>
    <m/>
  </r>
  <r>
    <s v="WATERMELONS"/>
    <x v="2"/>
    <s v="No"/>
    <s v="24 inch bins"/>
    <s v="SEEDLESS"/>
    <x v="368"/>
    <s v="SAN JOAQUIN VALLEY CALIFORNIA"/>
    <n v="2080000"/>
    <s v="Truck"/>
    <n v="2869"/>
    <m/>
    <n v="2024"/>
    <s v="N/A"/>
    <s v="D (domestic)"/>
    <s v="added on 06/28/2024"/>
  </r>
  <r>
    <s v="WATERMELONS"/>
    <x v="2"/>
    <s v="No"/>
    <s v="24 inch bins"/>
    <s v="SEEDED"/>
    <x v="368"/>
    <s v="SAN JOAQUIN VALLEY CALIFORNIA"/>
    <n v="400000"/>
    <s v="Truck"/>
    <n v="552"/>
    <m/>
    <n v="2024"/>
    <s v="N/A"/>
    <s v="D (domestic)"/>
    <m/>
  </r>
  <r>
    <s v="WATERMELONS"/>
    <x v="2"/>
    <s v="No"/>
    <s v="cartons"/>
    <s v="RED FLESH SEEDLESS MINIATURE"/>
    <x v="368"/>
    <s v="SAN JOAQUIN VALLEY CALIFORNIA"/>
    <n v="400000"/>
    <s v="Truck"/>
    <n v="4706"/>
    <m/>
    <n v="2024"/>
    <s v="N/A"/>
    <s v="D (domestic)"/>
    <m/>
  </r>
  <r>
    <s v="WATERMELONS"/>
    <x v="2"/>
    <s v="No"/>
    <s v="24 inch bins"/>
    <s v="SEEDLESS"/>
    <x v="368"/>
    <s v="SAN JOAQUIN VALLEY CALIFORNIA"/>
    <n v="2000000"/>
    <s v="Truck"/>
    <n v="2759"/>
    <m/>
    <n v="2024"/>
    <s v="N/A"/>
    <s v="D (domestic)"/>
    <m/>
  </r>
  <r>
    <s v="WATERMELONS"/>
    <x v="2"/>
    <s v="No"/>
    <s v="24 inch bins"/>
    <s v="SEEDED"/>
    <x v="368"/>
    <s v="SAN JOAQUIN VALLEY CALIFORNIA"/>
    <n v="160000"/>
    <s v="Truck"/>
    <n v="221"/>
    <m/>
    <n v="2024"/>
    <s v="N/A"/>
    <s v="D (domestic)"/>
    <s v="added on 06/28/2024"/>
  </r>
  <r>
    <s v="WATERMELONS"/>
    <x v="2"/>
    <s v="No"/>
    <s v="cartons"/>
    <s v="RED FLESH SEEDLESS MINIATURE"/>
    <x v="368"/>
    <s v="SAN JOAQUIN VALLEY CALIFORNIA"/>
    <n v="110000"/>
    <s v="Truck"/>
    <n v="1294"/>
    <m/>
    <n v="2024"/>
    <s v="N/A"/>
    <s v="D (domestic)"/>
    <s v="added on 06/28/2024"/>
  </r>
  <r>
    <s v="WATERMELONS"/>
    <x v="2"/>
    <s v="No"/>
    <s v="24 inch bins"/>
    <s v="SEEDLESS"/>
    <x v="368"/>
    <s v="SAN JOAQUIN VALLEY CALIFORNIA"/>
    <n v="400000"/>
    <s v="Truck"/>
    <n v="552"/>
    <m/>
    <n v="2024"/>
    <s v="N/A"/>
    <s v="D (domestic)"/>
    <s v="added on 06/28/2024"/>
  </r>
  <r>
    <s v="WATERMELONS"/>
    <x v="2"/>
    <s v="No"/>
    <s v="24 inch bins"/>
    <s v="SEEDLESS"/>
    <x v="368"/>
    <s v="IMPERIAL VALLEY CALIFORNIA"/>
    <n v="2107500"/>
    <s v="Truck"/>
    <n v="2907"/>
    <m/>
    <n v="2024"/>
    <s v="N/A"/>
    <s v="D (domestic)"/>
    <m/>
  </r>
  <r>
    <s v="WATERMELONS"/>
    <x v="2"/>
    <s v="No"/>
    <s v="24 inch bins"/>
    <s v="SEEDED"/>
    <x v="369"/>
    <s v="SAN JOAQUIN VALLEY CALIFORNIA"/>
    <n v="120000"/>
    <s v="Truck"/>
    <n v="166"/>
    <m/>
    <n v="2024"/>
    <s v="N/A"/>
    <s v="D (domestic)"/>
    <s v="added on 06/29/2024"/>
  </r>
  <r>
    <s v="WATERMELONS"/>
    <x v="2"/>
    <s v="No"/>
    <s v="cartons"/>
    <s v="RED FLESH SEEDLESS MINIATURE"/>
    <x v="369"/>
    <s v="SAN JOAQUIN VALLEY CALIFORNIA"/>
    <n v="140000"/>
    <s v="Truck"/>
    <n v="1647"/>
    <m/>
    <n v="2024"/>
    <s v="N/A"/>
    <s v="D (domestic)"/>
    <s v="added on 06/29/2024"/>
  </r>
  <r>
    <s v="WATERMELONS"/>
    <x v="2"/>
    <s v="No"/>
    <s v="24 inch bins"/>
    <s v="SEEDLESS"/>
    <x v="369"/>
    <s v="SAN JOAQUIN VALLEY CALIFORNIA"/>
    <n v="440000"/>
    <s v="Truck"/>
    <n v="607"/>
    <m/>
    <n v="2024"/>
    <s v="N/A"/>
    <s v="D (domestic)"/>
    <s v="added on 06/29/2024"/>
  </r>
  <r>
    <s v="WATERMELONS"/>
    <x v="2"/>
    <s v="No"/>
    <s v="24 inch bins"/>
    <s v="SEEDLESS"/>
    <x v="369"/>
    <s v="SAN JOAQUIN VALLEY CALIFORNIA"/>
    <n v="2160000"/>
    <s v="Truck"/>
    <n v="2979"/>
    <m/>
    <n v="2024"/>
    <s v="N/A"/>
    <s v="D (domestic)"/>
    <s v="added on 06/29/2024"/>
  </r>
  <r>
    <s v="WATERMELONS"/>
    <x v="2"/>
    <s v="No"/>
    <s v="cartons"/>
    <s v="RED FLESH SEEDLESS MINIATURE"/>
    <x v="369"/>
    <s v="SAN JOAQUIN VALLEY CALIFORNIA"/>
    <n v="400000"/>
    <s v="Truck"/>
    <n v="4706"/>
    <m/>
    <n v="2024"/>
    <s v="N/A"/>
    <s v="D (domestic)"/>
    <m/>
  </r>
  <r>
    <s v="WATERMELONS"/>
    <x v="2"/>
    <s v="No"/>
    <s v="24 inch bins"/>
    <s v="SEEDLESS"/>
    <x v="369"/>
    <s v="SAN JOAQUIN VALLEY CALIFORNIA"/>
    <n v="2000000"/>
    <s v="Truck"/>
    <n v="2759"/>
    <m/>
    <n v="2024"/>
    <s v="N/A"/>
    <s v="D (domestic)"/>
    <m/>
  </r>
  <r>
    <s v="WATERMELONS"/>
    <x v="2"/>
    <s v="No"/>
    <s v="24 inch bins"/>
    <s v="SEEDED"/>
    <x v="369"/>
    <s v="SAN JOAQUIN VALLEY CALIFORNIA"/>
    <n v="320000"/>
    <s v="Truck"/>
    <n v="441"/>
    <m/>
    <n v="2024"/>
    <s v="N/A"/>
    <s v="D (domestic)"/>
    <m/>
  </r>
  <r>
    <s v="WATERMELONS"/>
    <x v="2"/>
    <s v="No"/>
    <s v="24 inch bins"/>
    <s v="SEEDLESS"/>
    <x v="369"/>
    <s v="IMPERIAL VALLEY CALIFORNIA"/>
    <n v="2107500"/>
    <s v="Truck"/>
    <n v="2907"/>
    <m/>
    <n v="2024"/>
    <s v="N/A"/>
    <s v="D (domestic)"/>
    <m/>
  </r>
  <r>
    <s v="WATERMELONS"/>
    <x v="2"/>
    <s v="No"/>
    <s v="24 inch bins"/>
    <s v="SEEDLESS"/>
    <x v="370"/>
    <s v="SAN JOAQUIN VALLEY CALIFORNIA"/>
    <n v="440000"/>
    <s v="Truck"/>
    <n v="607"/>
    <m/>
    <n v="2024"/>
    <s v="N/A"/>
    <s v="D (domestic)"/>
    <s v="added on 07/01/2024"/>
  </r>
  <r>
    <s v="WATERMELONS"/>
    <x v="2"/>
    <s v="No"/>
    <s v="cartons"/>
    <s v="RED FLESH SEEDLESS MINIATURE"/>
    <x v="370"/>
    <s v="SAN JOAQUIN VALLEY CALIFORNIA"/>
    <n v="400000"/>
    <s v="Truck"/>
    <n v="4706"/>
    <m/>
    <n v="2024"/>
    <s v="N/A"/>
    <s v="D (domestic)"/>
    <m/>
  </r>
  <r>
    <s v="WATERMELONS"/>
    <x v="2"/>
    <s v="No"/>
    <s v="24 inch bins"/>
    <s v="SEEDLESS"/>
    <x v="370"/>
    <s v="SAN JOAQUIN VALLEY CALIFORNIA"/>
    <n v="800000"/>
    <s v="Truck"/>
    <n v="1103"/>
    <m/>
    <n v="2024"/>
    <s v="N/A"/>
    <s v="D (domestic)"/>
    <m/>
  </r>
  <r>
    <s v="WATERMELONS"/>
    <x v="2"/>
    <s v="No"/>
    <s v="24 inch bins"/>
    <s v="SEEDLESS"/>
    <x v="370"/>
    <s v="SAN JOAQUIN VALLEY CALIFORNIA"/>
    <n v="2160000"/>
    <s v="Truck"/>
    <n v="2979"/>
    <m/>
    <n v="2024"/>
    <s v="N/A"/>
    <s v="D (domestic)"/>
    <s v="added on 07/01/2024"/>
  </r>
  <r>
    <s v="WATERMELONS"/>
    <x v="2"/>
    <s v="No"/>
    <s v="cartons"/>
    <s v="RED FLESH SEEDLESS MINIATURE"/>
    <x v="370"/>
    <s v="SAN JOAQUIN VALLEY CALIFORNIA"/>
    <n v="120000"/>
    <s v="Truck"/>
    <n v="1412"/>
    <m/>
    <n v="2024"/>
    <s v="N/A"/>
    <s v="D (domestic)"/>
    <s v="added on 07/01/2024"/>
  </r>
  <r>
    <s v="WATERMELONS"/>
    <x v="2"/>
    <s v="No"/>
    <s v="24 inch bins"/>
    <s v="SEEDED"/>
    <x v="370"/>
    <s v="SAN JOAQUIN VALLEY CALIFORNIA"/>
    <n v="400000"/>
    <s v="Truck"/>
    <n v="552"/>
    <m/>
    <n v="2024"/>
    <s v="N/A"/>
    <s v="D (domestic)"/>
    <m/>
  </r>
  <r>
    <s v="WATERMELONS"/>
    <x v="2"/>
    <s v="No"/>
    <s v="24 inch bins"/>
    <s v="SEEDED"/>
    <x v="370"/>
    <s v="SAN JOAQUIN VALLEY CALIFORNIA"/>
    <n v="160000"/>
    <s v="Truck"/>
    <n v="221"/>
    <m/>
    <n v="2024"/>
    <s v="N/A"/>
    <s v="D (domestic)"/>
    <s v="added on 07/01/2024"/>
  </r>
  <r>
    <s v="WATERMELONS"/>
    <x v="2"/>
    <s v="No"/>
    <s v="24 inch bins"/>
    <s v="SEEDLESS"/>
    <x v="370"/>
    <s v="IMPERIAL VALLEY CALIFORNIA"/>
    <n v="1817500"/>
    <s v="Truck"/>
    <n v="2507"/>
    <m/>
    <n v="2024"/>
    <s v="N/A"/>
    <s v="D (domestic)"/>
    <m/>
  </r>
  <r>
    <s v="WATERMELONS"/>
    <x v="2"/>
    <s v="No"/>
    <s v="24 inch bins"/>
    <s v="SEEDLESS"/>
    <x v="371"/>
    <s v="SAN JOAQUIN VALLEY CALIFORNIA"/>
    <n v="400000"/>
    <s v="Truck"/>
    <n v="552"/>
    <m/>
    <n v="2024"/>
    <s v="N/A"/>
    <s v="D (domestic)"/>
    <s v="added on 07/02/2024"/>
  </r>
  <r>
    <s v="WATERMELONS"/>
    <x v="2"/>
    <s v="No"/>
    <s v="24 inch bins"/>
    <s v="SEEDLESS"/>
    <x v="371"/>
    <s v="SAN JOAQUIN VALLEY CALIFORNIA"/>
    <n v="2960000"/>
    <s v="Truck"/>
    <n v="4082"/>
    <m/>
    <n v="2024"/>
    <s v="N/A"/>
    <s v="D (domestic)"/>
    <m/>
  </r>
  <r>
    <s v="WATERMELONS"/>
    <x v="2"/>
    <s v="No"/>
    <s v="cartons"/>
    <s v="RED FLESH SEEDLESS MINIATURE"/>
    <x v="371"/>
    <s v="SAN JOAQUIN VALLEY CALIFORNIA"/>
    <n v="520000"/>
    <s v="Truck"/>
    <n v="6118"/>
    <m/>
    <n v="2024"/>
    <s v="N/A"/>
    <s v="D (domestic)"/>
    <m/>
  </r>
  <r>
    <s v="WATERMELONS"/>
    <x v="2"/>
    <s v="No"/>
    <s v="24 inch bins"/>
    <s v="SEEDED"/>
    <x v="371"/>
    <s v="SAN JOAQUIN VALLEY CALIFORNIA"/>
    <n v="400000"/>
    <s v="Truck"/>
    <n v="552"/>
    <m/>
    <n v="2024"/>
    <s v="N/A"/>
    <s v="D (domestic)"/>
    <m/>
  </r>
  <r>
    <s v="WATERMELONS"/>
    <x v="2"/>
    <s v="No"/>
    <s v="24 inch bins"/>
    <s v="SEEDLESS"/>
    <x v="371"/>
    <s v="IMPERIAL VALLEY CALIFORNIA"/>
    <n v="720000"/>
    <s v="Truck"/>
    <n v="993"/>
    <m/>
    <n v="2024"/>
    <s v="N/A"/>
    <s v="D (domestic)"/>
    <m/>
  </r>
  <r>
    <s v="WATERMELONS"/>
    <x v="2"/>
    <s v="No"/>
    <s v="24 inch bins"/>
    <s v="SEEDED"/>
    <x v="372"/>
    <s v="SAN JOAQUIN VALLEY CALIFORNIA"/>
    <n v="125675"/>
    <s v="Truck"/>
    <n v="173"/>
    <m/>
    <n v="2024"/>
    <s v="N/A"/>
    <s v="D (domestic)"/>
    <m/>
  </r>
  <r>
    <s v="WATERMELONS"/>
    <x v="2"/>
    <s v="No"/>
    <s v="24 inch bins"/>
    <s v="SEEDLESS"/>
    <x v="372"/>
    <s v="SAN JOAQUIN VALLEY CALIFORNIA"/>
    <n v="400000"/>
    <s v="Truck"/>
    <n v="552"/>
    <m/>
    <n v="2024"/>
    <s v="N/A"/>
    <s v="D (domestic)"/>
    <s v="added on 07/03/2024"/>
  </r>
  <r>
    <s v="WATERMELONS"/>
    <x v="2"/>
    <s v="No"/>
    <s v="cartons"/>
    <s v="RED FLESH SEEDLESS MINIATURE"/>
    <x v="372"/>
    <s v="SAN JOAQUIN VALLEY CALIFORNIA"/>
    <n v="850000"/>
    <s v="Truck"/>
    <n v="10000"/>
    <m/>
    <n v="2024"/>
    <s v="N/A"/>
    <s v="D (domestic)"/>
    <m/>
  </r>
  <r>
    <s v="WATERMELONS"/>
    <x v="2"/>
    <s v="No"/>
    <s v="24 inch bins"/>
    <s v="SEEDLESS"/>
    <x v="372"/>
    <s v="SAN JOAQUIN VALLEY CALIFORNIA"/>
    <n v="2867875"/>
    <s v="Truck"/>
    <n v="3956"/>
    <m/>
    <n v="2024"/>
    <s v="N/A"/>
    <s v="D (domestic)"/>
    <m/>
  </r>
  <r>
    <s v="WATERMELONS"/>
    <x v="2"/>
    <s v="No"/>
    <s v="24 inch bins"/>
    <s v="SEEDLESS"/>
    <x v="372"/>
    <s v="IMPERIAL VALLEY CALIFORNIA"/>
    <n v="967100"/>
    <s v="Truck"/>
    <n v="1334"/>
    <m/>
    <n v="2024"/>
    <s v="N/A"/>
    <s v="D (domestic)"/>
    <m/>
  </r>
  <r>
    <s v="WATERMELONS"/>
    <x v="2"/>
    <s v="No"/>
    <s v="24 inch bins"/>
    <s v="SEEDLESS"/>
    <x v="374"/>
    <s v="SAN JOAQUIN VALLEY CALIFORNIA"/>
    <n v="4685000"/>
    <s v="Truck"/>
    <n v="6462"/>
    <m/>
    <n v="2024"/>
    <s v="N/A"/>
    <s v="D (domestic)"/>
    <m/>
  </r>
  <r>
    <s v="WATERMELONS"/>
    <x v="2"/>
    <s v="No"/>
    <s v="24 inch bins"/>
    <s v="SEEDED"/>
    <x v="374"/>
    <s v="SAN JOAQUIN VALLEY CALIFORNIA"/>
    <n v="511250"/>
    <s v="Truck"/>
    <n v="705"/>
    <m/>
    <n v="2024"/>
    <s v="N/A"/>
    <s v="D (domestic)"/>
    <m/>
  </r>
  <r>
    <s v="WATERMELONS"/>
    <x v="2"/>
    <s v="No"/>
    <s v="cartons"/>
    <s v="RED FLESH SEEDLESS MINIATURE"/>
    <x v="374"/>
    <s v="SAN JOAQUIN VALLEY CALIFORNIA"/>
    <n v="2125000"/>
    <s v="Truck"/>
    <n v="25000"/>
    <m/>
    <n v="2024"/>
    <s v="N/A"/>
    <s v="D (domestic)"/>
    <m/>
  </r>
  <r>
    <s v="WATERMELONS"/>
    <x v="2"/>
    <s v="No"/>
    <s v="24 inch bins"/>
    <s v="SEEDLESS"/>
    <x v="374"/>
    <s v="IMPERIAL VALLEY CALIFORNIA"/>
    <n v="806250"/>
    <s v="Truck"/>
    <n v="1112"/>
    <m/>
    <n v="2024"/>
    <s v="N/A"/>
    <s v="D (domestic)"/>
    <m/>
  </r>
  <r>
    <s v="WATERMELONS"/>
    <x v="2"/>
    <s v="No"/>
    <s v="24 inch bins"/>
    <s v="SEEDED"/>
    <x v="375"/>
    <s v="SAN JOAQUIN VALLEY CALIFORNIA"/>
    <n v="511250"/>
    <s v="Truck"/>
    <n v="705"/>
    <m/>
    <n v="2024"/>
    <s v="N/A"/>
    <s v="D (domestic)"/>
    <m/>
  </r>
  <r>
    <s v="WATERMELONS"/>
    <x v="2"/>
    <s v="No"/>
    <s v="24 inch bins"/>
    <s v="SEEDLESS"/>
    <x v="375"/>
    <s v="SAN JOAQUIN VALLEY CALIFORNIA"/>
    <n v="4685000"/>
    <s v="Truck"/>
    <n v="6462"/>
    <m/>
    <n v="2024"/>
    <s v="N/A"/>
    <s v="D (domestic)"/>
    <m/>
  </r>
  <r>
    <s v="WATERMELONS"/>
    <x v="2"/>
    <s v="No"/>
    <s v="cartons"/>
    <s v="RED FLESH SEEDLESS MINIATURE"/>
    <x v="375"/>
    <s v="SAN JOAQUIN VALLEY CALIFORNIA"/>
    <n v="2125000"/>
    <s v="Truck"/>
    <n v="25000"/>
    <m/>
    <n v="2024"/>
    <s v="N/A"/>
    <s v="D (domestic)"/>
    <m/>
  </r>
  <r>
    <s v="WATERMELONS"/>
    <x v="2"/>
    <s v="No"/>
    <s v="24 inch bins"/>
    <s v="SEEDLESS"/>
    <x v="375"/>
    <s v="IMPERIAL VALLEY CALIFORNIA"/>
    <n v="813250"/>
    <s v="Truck"/>
    <n v="1122"/>
    <m/>
    <n v="2024"/>
    <s v="N/A"/>
    <s v="D (domestic)"/>
    <m/>
  </r>
  <r>
    <s v="WATERMELONS"/>
    <x v="2"/>
    <s v="No"/>
    <s v="24 inch bins"/>
    <s v="SEEDLESS"/>
    <x v="377"/>
    <s v="SAN JOAQUIN VALLEY CALIFORNIA"/>
    <n v="5885000"/>
    <s v="Truck"/>
    <n v="8117"/>
    <m/>
    <n v="2024"/>
    <s v="N/A"/>
    <s v="D (domestic)"/>
    <m/>
  </r>
  <r>
    <s v="WATERMELONS"/>
    <x v="2"/>
    <s v="No"/>
    <s v="24 inch bins"/>
    <s v="SEEDED"/>
    <x v="377"/>
    <s v="SAN JOAQUIN VALLEY CALIFORNIA"/>
    <n v="551250"/>
    <s v="Truck"/>
    <n v="760"/>
    <m/>
    <n v="2024"/>
    <s v="N/A"/>
    <s v="D (domestic)"/>
    <m/>
  </r>
  <r>
    <s v="WATERMELONS"/>
    <x v="2"/>
    <s v="No"/>
    <s v="cartons"/>
    <s v="RED FLESH SEEDLESS MINIATURE"/>
    <x v="377"/>
    <s v="SAN JOAQUIN VALLEY CALIFORNIA"/>
    <n v="480000"/>
    <s v="Truck"/>
    <n v="5647"/>
    <m/>
    <n v="2024"/>
    <s v="N/A"/>
    <s v="D (domestic)"/>
    <m/>
  </r>
  <r>
    <s v="WATERMELONS"/>
    <x v="2"/>
    <s v="No"/>
    <s v="24 inch bins"/>
    <s v="SEEDLESS"/>
    <x v="377"/>
    <s v="IMPERIAL VALLEY CALIFORNIA"/>
    <n v="962500"/>
    <s v="Truck"/>
    <n v="1328"/>
    <m/>
    <n v="2024"/>
    <s v="N/A"/>
    <s v="D (domestic)"/>
    <m/>
  </r>
  <r>
    <s v="WATERMELONS"/>
    <x v="2"/>
    <s v="No"/>
    <s v="cartons"/>
    <s v="RED FLESH SEEDLESS MINIATURE"/>
    <x v="378"/>
    <s v="SAN JOAQUIN VALLEY CALIFORNIA"/>
    <n v="400000"/>
    <s v="Truck"/>
    <n v="4706"/>
    <m/>
    <n v="2024"/>
    <s v="N/A"/>
    <s v="D (domestic)"/>
    <m/>
  </r>
  <r>
    <s v="WATERMELONS"/>
    <x v="2"/>
    <s v="No"/>
    <s v="24 inch bins"/>
    <s v="SEEDED"/>
    <x v="378"/>
    <s v="SAN JOAQUIN VALLEY CALIFORNIA"/>
    <n v="333750"/>
    <s v="Truck"/>
    <n v="460"/>
    <m/>
    <n v="2024"/>
    <s v="N/A"/>
    <s v="D (domestic)"/>
    <m/>
  </r>
  <r>
    <s v="WATERMELONS"/>
    <x v="2"/>
    <s v="No"/>
    <s v="24 inch bins"/>
    <s v="SEEDLESS"/>
    <x v="378"/>
    <s v="SAN JOAQUIN VALLEY CALIFORNIA"/>
    <n v="6314500"/>
    <s v="Truck"/>
    <n v="8710"/>
    <m/>
    <n v="2024"/>
    <s v="N/A"/>
    <s v="D (domestic)"/>
    <m/>
  </r>
  <r>
    <s v="WATERMELONS"/>
    <x v="2"/>
    <s v="No"/>
    <s v="24 inch bins"/>
    <s v="SEEDLESS"/>
    <x v="378"/>
    <s v="IMPERIAL VALLEY CALIFORNIA"/>
    <n v="800000"/>
    <s v="Truck"/>
    <n v="1103"/>
    <m/>
    <n v="2024"/>
    <s v="N/A"/>
    <s v="D (domestic)"/>
    <m/>
  </r>
  <r>
    <s v="WATERMELONS"/>
    <x v="2"/>
    <s v="No"/>
    <s v="24 inch bins"/>
    <s v="SEEDLESS"/>
    <x v="379"/>
    <s v="SAN JOAQUIN VALLEY CALIFORNIA"/>
    <n v="7625000"/>
    <s v="Truck"/>
    <n v="10517"/>
    <m/>
    <n v="2024"/>
    <s v="N/A"/>
    <s v="D (domestic)"/>
    <m/>
  </r>
  <r>
    <s v="WATERMELONS"/>
    <x v="2"/>
    <s v="No"/>
    <s v="cartons"/>
    <s v="RED FLESH SEEDLESS MINIATURE"/>
    <x v="379"/>
    <s v="SAN JOAQUIN VALLEY CALIFORNIA"/>
    <n v="1565000"/>
    <s v="Truck"/>
    <n v="18412"/>
    <m/>
    <n v="2024"/>
    <s v="N/A"/>
    <s v="D (domestic)"/>
    <m/>
  </r>
  <r>
    <s v="WATERMELONS"/>
    <x v="2"/>
    <s v="No"/>
    <s v="24 inch bins"/>
    <s v="SEEDED"/>
    <x v="379"/>
    <s v="SAN JOAQUIN VALLEY CALIFORNIA"/>
    <n v="1812500"/>
    <s v="Truck"/>
    <n v="2500"/>
    <m/>
    <n v="2024"/>
    <s v="N/A"/>
    <s v="D (domestic)"/>
    <m/>
  </r>
  <r>
    <s v="WATERMELONS"/>
    <x v="2"/>
    <s v="No"/>
    <s v="24 inch bins"/>
    <s v="SEEDLESS"/>
    <x v="379"/>
    <s v="IMPERIAL VALLEY CALIFORNIA"/>
    <n v="400000"/>
    <s v="Truck"/>
    <n v="552"/>
    <m/>
    <n v="2024"/>
    <s v="N/A"/>
    <s v="D (domestic)"/>
    <m/>
  </r>
  <r>
    <s v="WATERMELONS"/>
    <x v="2"/>
    <s v="No"/>
    <s v="24 inch bins"/>
    <s v="SEEDED"/>
    <x v="380"/>
    <s v="SAN JOAQUIN VALLEY CALIFORNIA"/>
    <n v="1892500"/>
    <s v="Truck"/>
    <n v="2610"/>
    <m/>
    <n v="2024"/>
    <s v="N/A"/>
    <s v="D (domestic)"/>
    <m/>
  </r>
  <r>
    <s v="WATERMELONS"/>
    <x v="2"/>
    <s v="No"/>
    <s v="cartons"/>
    <s v="RED FLESH SEEDLESS MINIATURE"/>
    <x v="380"/>
    <s v="SAN JOAQUIN VALLEY CALIFORNIA"/>
    <n v="1820000"/>
    <s v="Truck"/>
    <n v="21412"/>
    <m/>
    <n v="2024"/>
    <s v="N/A"/>
    <s v="D (domestic)"/>
    <m/>
  </r>
  <r>
    <s v="WATERMELONS"/>
    <x v="2"/>
    <s v="No"/>
    <s v="24 inch bins"/>
    <s v="SEEDLESS"/>
    <x v="380"/>
    <s v="SAN JOAQUIN VALLEY CALIFORNIA"/>
    <n v="6825000"/>
    <s v="Truck"/>
    <n v="9414"/>
    <m/>
    <n v="2024"/>
    <s v="N/A"/>
    <s v="D (domestic)"/>
    <m/>
  </r>
  <r>
    <s v="WATERMELONS"/>
    <x v="2"/>
    <s v="No"/>
    <s v="24 inch bins"/>
    <s v="SEEDLESS"/>
    <x v="380"/>
    <s v="IMPERIAL VALLEY CALIFORNIA"/>
    <n v="200000"/>
    <s v="Truck"/>
    <n v="276"/>
    <m/>
    <n v="2024"/>
    <s v="N/A"/>
    <s v="D (domestic)"/>
    <m/>
  </r>
  <r>
    <s v="WATERMELONS"/>
    <x v="2"/>
    <s v="No"/>
    <s v="24 inch bins"/>
    <s v="SEEDLESS"/>
    <x v="381"/>
    <s v="SAN JOAQUIN VALLEY CALIFORNIA"/>
    <n v="3400000"/>
    <s v="Truck"/>
    <n v="4690"/>
    <m/>
    <n v="2024"/>
    <s v="N/A"/>
    <s v="D (domestic)"/>
    <m/>
  </r>
  <r>
    <s v="WATERMELONS"/>
    <x v="2"/>
    <s v="No"/>
    <s v="cartons"/>
    <s v="RED FLESH SEEDLESS MINIATURE"/>
    <x v="381"/>
    <s v="SAN JOAQUIN VALLEY CALIFORNIA"/>
    <n v="800000"/>
    <s v="Truck"/>
    <n v="9412"/>
    <m/>
    <n v="2024"/>
    <s v="N/A"/>
    <s v="D (domestic)"/>
    <m/>
  </r>
  <r>
    <s v="WATERMELONS"/>
    <x v="2"/>
    <s v="No"/>
    <s v="24 inch bins"/>
    <s v="SEEDED"/>
    <x v="381"/>
    <s v="SAN JOAQUIN VALLEY CALIFORNIA"/>
    <n v="200000"/>
    <s v="Truck"/>
    <n v="276"/>
    <m/>
    <n v="2024"/>
    <s v="N/A"/>
    <s v="D (domestic)"/>
    <m/>
  </r>
  <r>
    <s v="WATERMELONS"/>
    <x v="2"/>
    <s v="No"/>
    <s v="24 inch bins"/>
    <s v="SEEDLESS"/>
    <x v="382"/>
    <s v="SAN JOAQUIN VALLEY CALIFORNIA"/>
    <n v="6400000"/>
    <s v="Truck"/>
    <n v="8828"/>
    <m/>
    <n v="2024"/>
    <s v="N/A"/>
    <s v="D (domestic)"/>
    <m/>
  </r>
  <r>
    <s v="WATERMELONS"/>
    <x v="2"/>
    <s v="No"/>
    <s v="24 inch bins"/>
    <s v="SEEDED"/>
    <x v="382"/>
    <s v="SAN JOAQUIN VALLEY CALIFORNIA"/>
    <n v="280000"/>
    <s v="Truck"/>
    <n v="386"/>
    <m/>
    <n v="2024"/>
    <s v="N/A"/>
    <s v="D (domestic)"/>
    <m/>
  </r>
  <r>
    <s v="WATERMELONS"/>
    <x v="2"/>
    <s v="No"/>
    <s v="cartons"/>
    <s v="RED FLESH SEEDLESS MINIATURE"/>
    <x v="382"/>
    <s v="SAN JOAQUIN VALLEY CALIFORNIA"/>
    <n v="800000"/>
    <s v="Truck"/>
    <n v="9412"/>
    <m/>
    <n v="2024"/>
    <s v="N/A"/>
    <s v="D (domestic)"/>
    <m/>
  </r>
  <r>
    <s v="WATERMELONS"/>
    <x v="2"/>
    <s v="No"/>
    <s v="24 inch bins"/>
    <s v="SEEDED"/>
    <x v="384"/>
    <s v="SAN JOAQUIN VALLEY CALIFORNIA"/>
    <n v="288200"/>
    <s v="Truck"/>
    <n v="397"/>
    <m/>
    <n v="2024"/>
    <s v="N/A"/>
    <s v="D (domestic)"/>
    <m/>
  </r>
  <r>
    <s v="WATERMELONS"/>
    <x v="2"/>
    <s v="No"/>
    <s v="24 inch bins"/>
    <s v="SEEDLESS"/>
    <x v="384"/>
    <s v="SAN JOAQUIN VALLEY CALIFORNIA"/>
    <n v="4739500"/>
    <s v="Truck"/>
    <n v="6538"/>
    <m/>
    <n v="2024"/>
    <s v="N/A"/>
    <s v="D (domestic)"/>
    <m/>
  </r>
  <r>
    <s v="WATERMELONS"/>
    <x v="2"/>
    <s v="No"/>
    <s v="cartons"/>
    <s v="RED FLESH SEEDLESS MINIATURE"/>
    <x v="384"/>
    <s v="SAN JOAQUIN VALLEY CALIFORNIA"/>
    <n v="800750"/>
    <s v="Truck"/>
    <n v="9421"/>
    <m/>
    <n v="2024"/>
    <s v="N/A"/>
    <s v="D (domestic)"/>
    <m/>
  </r>
  <r>
    <s v="WATERMELONS"/>
    <x v="2"/>
    <s v="No"/>
    <s v="24 inch bins"/>
    <s v="SEEDED"/>
    <x v="385"/>
    <s v="SAN JOAQUIN VALLEY CALIFORNIA"/>
    <n v="162525"/>
    <s v="Truck"/>
    <n v="224"/>
    <m/>
    <n v="2024"/>
    <s v="N/A"/>
    <s v="D (domestic)"/>
    <m/>
  </r>
  <r>
    <s v="WATERMELONS"/>
    <x v="2"/>
    <s v="No"/>
    <s v="24 inch bins"/>
    <s v="SEEDLESS"/>
    <x v="385"/>
    <s v="SAN JOAQUIN VALLEY CALIFORNIA"/>
    <n v="-1200000"/>
    <s v="Truck"/>
    <n v="-1655"/>
    <m/>
    <n v="2024"/>
    <s v="N/A"/>
    <s v="D (domestic)"/>
    <s v="subtracted on 07/16/2024"/>
  </r>
  <r>
    <s v="WATERMELONS"/>
    <x v="2"/>
    <s v="No"/>
    <s v="24 inch bins"/>
    <s v="SEEDLESS"/>
    <x v="385"/>
    <s v="SAN JOAQUIN VALLEY CALIFORNIA"/>
    <n v="5027675"/>
    <s v="Truck"/>
    <n v="6935"/>
    <m/>
    <n v="2024"/>
    <s v="N/A"/>
    <s v="D (domestic)"/>
    <m/>
  </r>
  <r>
    <s v="WATERMELONS"/>
    <x v="2"/>
    <s v="No"/>
    <s v="cartons"/>
    <s v="RED FLESH SEEDLESS MINIATURE"/>
    <x v="385"/>
    <s v="SAN JOAQUIN VALLEY CALIFORNIA"/>
    <n v="567000"/>
    <s v="Truck"/>
    <n v="6671"/>
    <m/>
    <n v="2024"/>
    <s v="N/A"/>
    <s v="D (domestic)"/>
    <m/>
  </r>
  <r>
    <s v="WATERMELONS"/>
    <x v="2"/>
    <s v="No"/>
    <s v="24 inch bins"/>
    <s v="SEEDLESS"/>
    <x v="386"/>
    <s v="SAN JOAQUIN VALLEY CALIFORNIA"/>
    <n v="3716750"/>
    <s v="Truck"/>
    <n v="5127"/>
    <m/>
    <n v="2024"/>
    <s v="N/A"/>
    <s v="D (domestic)"/>
    <m/>
  </r>
  <r>
    <s v="WATERMELONS"/>
    <x v="2"/>
    <s v="No"/>
    <s v="24 inch bins"/>
    <s v="SEEDED"/>
    <x v="386"/>
    <s v="SAN JOAQUIN VALLEY CALIFORNIA"/>
    <n v="40000"/>
    <s v="Truck"/>
    <n v="55"/>
    <m/>
    <n v="2024"/>
    <s v="N/A"/>
    <s v="D (domestic)"/>
    <m/>
  </r>
  <r>
    <s v="WATERMELONS"/>
    <x v="2"/>
    <s v="No"/>
    <s v="24 inch bins"/>
    <s v="SEEDED"/>
    <x v="387"/>
    <s v="SAN JOAQUIN VALLEY CALIFORNIA"/>
    <n v="40000"/>
    <s v="Truck"/>
    <n v="55"/>
    <m/>
    <n v="2024"/>
    <s v="N/A"/>
    <s v="D (domestic)"/>
    <m/>
  </r>
  <r>
    <s v="WATERMELONS"/>
    <x v="2"/>
    <s v="No"/>
    <s v="cartons"/>
    <s v="RED FLESH SEEDLESS MINIATURE"/>
    <x v="387"/>
    <s v="SAN JOAQUIN VALLEY CALIFORNIA"/>
    <n v="120000"/>
    <s v="Truck"/>
    <n v="1412"/>
    <m/>
    <n v="2024"/>
    <s v="N/A"/>
    <s v="D (domestic)"/>
    <m/>
  </r>
  <r>
    <s v="WATERMELONS"/>
    <x v="2"/>
    <s v="No"/>
    <s v="24 inch bins"/>
    <s v="SEEDLESS"/>
    <x v="387"/>
    <s v="SAN JOAQUIN VALLEY CALIFORNIA"/>
    <n v="3985000"/>
    <s v="Truck"/>
    <n v="5497"/>
    <m/>
    <n v="2024"/>
    <s v="N/A"/>
    <s v="D (domestic)"/>
    <m/>
  </r>
  <r>
    <s v="WATERMELONS"/>
    <x v="2"/>
    <s v="No"/>
    <s v="24 inch bins"/>
    <s v="SEEDED"/>
    <x v="389"/>
    <s v="SAN JOAQUIN VALLEY CALIFORNIA"/>
    <n v="240000"/>
    <s v="Truck"/>
    <n v="331"/>
    <m/>
    <n v="2024"/>
    <s v="N/A"/>
    <s v="D (domestic)"/>
    <m/>
  </r>
  <r>
    <s v="WATERMELONS"/>
    <x v="2"/>
    <s v="No"/>
    <s v="cartons"/>
    <s v="RED FLESH SEEDLESS MINIATURE"/>
    <x v="389"/>
    <s v="SAN JOAQUIN VALLEY CALIFORNIA"/>
    <n v="640000"/>
    <s v="Truck"/>
    <n v="7529"/>
    <m/>
    <n v="2024"/>
    <s v="N/A"/>
    <s v="D (domestic)"/>
    <m/>
  </r>
  <r>
    <s v="WATERMELONS"/>
    <x v="2"/>
    <s v="No"/>
    <s v="24 inch bins"/>
    <s v="SEEDLESS"/>
    <x v="389"/>
    <s v="SAN JOAQUIN VALLEY CALIFORNIA"/>
    <n v="5017500"/>
    <s v="Truck"/>
    <n v="6921"/>
    <m/>
    <n v="2024"/>
    <s v="N/A"/>
    <s v="D (domestic)"/>
    <m/>
  </r>
  <r>
    <s v="WATERMELONS"/>
    <x v="2"/>
    <s v="No"/>
    <s v="24 inch bins"/>
    <s v="SEEDED"/>
    <x v="390"/>
    <s v="SAN JOAQUIN VALLEY CALIFORNIA"/>
    <n v="240000"/>
    <s v="Truck"/>
    <n v="331"/>
    <m/>
    <n v="2024"/>
    <s v="N/A"/>
    <s v="D (domestic)"/>
    <m/>
  </r>
  <r>
    <s v="WATERMELONS"/>
    <x v="2"/>
    <s v="No"/>
    <s v="24 inch bins"/>
    <s v="SEEDLESS"/>
    <x v="390"/>
    <s v="SAN JOAQUIN VALLEY CALIFORNIA"/>
    <n v="5257500"/>
    <s v="Truck"/>
    <n v="7252"/>
    <m/>
    <n v="2024"/>
    <s v="N/A"/>
    <s v="D (domestic)"/>
    <m/>
  </r>
  <r>
    <s v="WATERMELONS"/>
    <x v="2"/>
    <s v="No"/>
    <s v="cartons"/>
    <s v="RED FLESH SEEDLESS MINIATURE"/>
    <x v="390"/>
    <s v="SAN JOAQUIN VALLEY CALIFORNIA"/>
    <n v="640000"/>
    <s v="Truck"/>
    <n v="7529"/>
    <m/>
    <n v="2024"/>
    <s v="N/A"/>
    <s v="D (domestic)"/>
    <m/>
  </r>
  <r>
    <s v="WATERMELONS"/>
    <x v="2"/>
    <s v="No"/>
    <s v="24 inch bins"/>
    <s v="SEEDLESS"/>
    <x v="391"/>
    <s v="SAN JOAQUIN VALLEY CALIFORNIA"/>
    <n v="5017500"/>
    <s v="Truck"/>
    <n v="6921"/>
    <m/>
    <n v="2024"/>
    <s v="N/A"/>
    <s v="D (domestic)"/>
    <m/>
  </r>
  <r>
    <s v="WATERMELONS"/>
    <x v="2"/>
    <s v="No"/>
    <s v="cartons"/>
    <s v="RED FLESH SEEDLESS MINIATURE"/>
    <x v="391"/>
    <s v="SAN JOAQUIN VALLEY CALIFORNIA"/>
    <n v="400000"/>
    <s v="Truck"/>
    <n v="4706"/>
    <m/>
    <n v="2024"/>
    <s v="N/A"/>
    <s v="D (domestic)"/>
    <m/>
  </r>
  <r>
    <s v="WATERMELONS"/>
    <x v="2"/>
    <s v="No"/>
    <s v="24 inch bins"/>
    <s v="SEEDED"/>
    <x v="391"/>
    <s v="SAN JOAQUIN VALLEY CALIFORNIA"/>
    <n v="400000"/>
    <s v="Truck"/>
    <n v="552"/>
    <m/>
    <n v="2024"/>
    <s v="N/A"/>
    <s v="D (domestic)"/>
    <m/>
  </r>
  <r>
    <s v="WATERMELONS"/>
    <x v="2"/>
    <s v="No"/>
    <s v="cartons"/>
    <s v="RED FLESH SEEDLESS MINIATURE"/>
    <x v="392"/>
    <s v="SAN JOAQUIN VALLEY CALIFORNIA"/>
    <n v="320000"/>
    <s v="Truck"/>
    <n v="3765"/>
    <m/>
    <n v="2024"/>
    <s v="N/A"/>
    <s v="D (domestic)"/>
    <m/>
  </r>
  <r>
    <s v="WATERMELONS"/>
    <x v="2"/>
    <s v="No"/>
    <s v="24 inch bins"/>
    <s v="SEEDLESS"/>
    <x v="392"/>
    <s v="SAN JOAQUIN VALLEY CALIFORNIA"/>
    <n v="4817500"/>
    <s v="Truck"/>
    <n v="6645"/>
    <m/>
    <n v="2024"/>
    <s v="N/A"/>
    <s v="D (domestic)"/>
    <m/>
  </r>
  <r>
    <s v="WATERMELONS"/>
    <x v="2"/>
    <s v="No"/>
    <s v="24 inch bins"/>
    <s v="SEEDED"/>
    <x v="392"/>
    <s v="SAN JOAQUIN VALLEY CALIFORNIA"/>
    <n v="400000"/>
    <s v="Truck"/>
    <n v="552"/>
    <m/>
    <n v="2024"/>
    <s v="N/A"/>
    <s v="D (domestic)"/>
    <m/>
  </r>
  <r>
    <s v="WATERMELONS"/>
    <x v="2"/>
    <s v="No"/>
    <s v="24 inch bins"/>
    <s v="SEEDLESS"/>
    <x v="393"/>
    <s v="SAN JOAQUIN VALLEY CALIFORNIA"/>
    <n v="3817500"/>
    <s v="Truck"/>
    <n v="5266"/>
    <m/>
    <n v="2024"/>
    <s v="N/A"/>
    <s v="D (domestic)"/>
    <m/>
  </r>
  <r>
    <s v="WATERMELONS"/>
    <x v="2"/>
    <s v="No"/>
    <s v="cartons"/>
    <s v="RED FLESH SEEDLESS MINIATURE"/>
    <x v="393"/>
    <s v="SAN JOAQUIN VALLEY CALIFORNIA"/>
    <n v="1020000"/>
    <s v="Truck"/>
    <n v="12000"/>
    <m/>
    <n v="2024"/>
    <s v="N/A"/>
    <s v="D (domestic)"/>
    <m/>
  </r>
  <r>
    <s v="WATERMELONS"/>
    <x v="2"/>
    <s v="No"/>
    <s v="24 inch bins"/>
    <s v="SEEDED"/>
    <x v="393"/>
    <s v="SAN JOAQUIN VALLEY CALIFORNIA"/>
    <n v="200000"/>
    <s v="Truck"/>
    <n v="276"/>
    <m/>
    <n v="2024"/>
    <s v="N/A"/>
    <s v="D (domestic)"/>
    <m/>
  </r>
  <r>
    <s v="WATERMELONS"/>
    <x v="2"/>
    <s v="No"/>
    <s v="24 inch bins"/>
    <s v="SEEDLESS"/>
    <x v="394"/>
    <s v="SAN JOAQUIN VALLEY CALIFORNIA"/>
    <n v="3097500"/>
    <s v="Truck"/>
    <n v="4272"/>
    <m/>
    <n v="2024"/>
    <s v="N/A"/>
    <s v="D (domestic)"/>
    <m/>
  </r>
  <r>
    <s v="WATERMELONS"/>
    <x v="2"/>
    <s v="No"/>
    <s v="cartons"/>
    <s v="RED FLESH SEEDLESS MINIATURE"/>
    <x v="394"/>
    <s v="SAN JOAQUIN VALLEY CALIFORNIA"/>
    <n v="850000"/>
    <s v="Truck"/>
    <n v="10000"/>
    <m/>
    <n v="2024"/>
    <s v="N/A"/>
    <s v="D (domestic)"/>
    <m/>
  </r>
  <r>
    <s v="WATERMELONS"/>
    <x v="2"/>
    <s v="No"/>
    <s v="24 inch bins"/>
    <s v="SEEDED"/>
    <x v="394"/>
    <s v="SAN JOAQUIN VALLEY CALIFORNIA"/>
    <n v="80000"/>
    <s v="Truck"/>
    <n v="110"/>
    <m/>
    <n v="2024"/>
    <s v="N/A"/>
    <s v="D (domestic)"/>
    <m/>
  </r>
  <r>
    <s v="WATERMELONS"/>
    <x v="2"/>
    <s v="No"/>
    <s v="24 inch bins"/>
    <s v="SEEDED"/>
    <x v="395"/>
    <s v="SAN JOAQUIN VALLEY CALIFORNIA"/>
    <n v="180350"/>
    <s v="Truck"/>
    <n v="249"/>
    <m/>
    <n v="2024"/>
    <s v="N/A"/>
    <s v="D (domestic)"/>
    <m/>
  </r>
  <r>
    <s v="WATERMELONS"/>
    <x v="2"/>
    <s v="No"/>
    <s v="24 inch bins"/>
    <s v="SEEDLESS"/>
    <x v="395"/>
    <s v="SAN JOAQUIN VALLEY CALIFORNIA"/>
    <n v="3444000"/>
    <s v="Truck"/>
    <n v="4750"/>
    <m/>
    <n v="2024"/>
    <s v="N/A"/>
    <s v="D (domestic)"/>
    <m/>
  </r>
  <r>
    <s v="WATERMELONS"/>
    <x v="2"/>
    <s v="No"/>
    <s v="cartons"/>
    <s v="RED FLESH SEEDLESS MINIATURE"/>
    <x v="395"/>
    <s v="SAN JOAQUIN VALLEY CALIFORNIA"/>
    <n v="297500"/>
    <s v="Truck"/>
    <n v="3500"/>
    <m/>
    <n v="2024"/>
    <s v="N/A"/>
    <s v="D (domestic)"/>
    <m/>
  </r>
  <r>
    <s v="WATERMELONS"/>
    <x v="2"/>
    <s v="No"/>
    <s v="cartons"/>
    <s v="RED FLESH SEEDLESS MINIATURE"/>
    <x v="396"/>
    <s v="SAN JOAQUIN VALLEY CALIFORNIA"/>
    <n v="297500"/>
    <s v="Truck"/>
    <n v="3500"/>
    <m/>
    <n v="2024"/>
    <s v="N/A"/>
    <s v="D (domestic)"/>
    <m/>
  </r>
  <r>
    <s v="WATERMELONS"/>
    <x v="2"/>
    <s v="No"/>
    <s v="24 inch bins"/>
    <s v="SEEDED"/>
    <x v="396"/>
    <s v="SAN JOAQUIN VALLEY CALIFORNIA"/>
    <n v="140350"/>
    <s v="Truck"/>
    <n v="194"/>
    <m/>
    <n v="2024"/>
    <s v="N/A"/>
    <s v="D (domestic)"/>
    <m/>
  </r>
  <r>
    <s v="WATERMELONS"/>
    <x v="2"/>
    <s v="No"/>
    <s v="24 inch bins"/>
    <s v="SEEDLESS"/>
    <x v="396"/>
    <s v="SAN JOAQUIN VALLEY CALIFORNIA"/>
    <n v="2950250"/>
    <s v="Truck"/>
    <n v="4069"/>
    <m/>
    <n v="2024"/>
    <s v="N/A"/>
    <s v="D (domestic)"/>
    <m/>
  </r>
  <r>
    <s v="WATERMELONS"/>
    <x v="2"/>
    <s v="No"/>
    <s v="24 inch bins"/>
    <s v="SEEDLESS"/>
    <x v="397"/>
    <s v="SAN JOAQUIN VALLEY CALIFORNIA"/>
    <n v="2609450"/>
    <s v="Truck"/>
    <n v="3599"/>
    <m/>
    <n v="2024"/>
    <s v="N/A"/>
    <s v="D (domestic)"/>
    <m/>
  </r>
  <r>
    <s v="WATERMELONS"/>
    <x v="2"/>
    <s v="No"/>
    <s v="24 inch bins"/>
    <s v="SEEDED"/>
    <x v="397"/>
    <s v="SAN JOAQUIN VALLEY CALIFORNIA"/>
    <n v="348725"/>
    <s v="Truck"/>
    <n v="481"/>
    <m/>
    <n v="2024"/>
    <s v="N/A"/>
    <s v="D (domestic)"/>
    <m/>
  </r>
  <r>
    <s v="WATERMELONS"/>
    <x v="2"/>
    <s v="No"/>
    <s v="cartons"/>
    <s v="RED FLESH SEEDLESS MINIATURE"/>
    <x v="397"/>
    <s v="SAN JOAQUIN VALLEY CALIFORNIA"/>
    <n v="195500"/>
    <s v="Truck"/>
    <n v="2300"/>
    <m/>
    <n v="2024"/>
    <s v="N/A"/>
    <s v="D (domestic)"/>
    <m/>
  </r>
  <r>
    <s v="WATERMELONS"/>
    <x v="2"/>
    <s v="No"/>
    <s v="24 inch bins"/>
    <s v="SEEDED"/>
    <x v="398"/>
    <s v="SAN JOAQUIN VALLEY CALIFORNIA"/>
    <n v="220000"/>
    <s v="Truck"/>
    <n v="303"/>
    <m/>
    <n v="2024"/>
    <s v="N/A"/>
    <s v="D (domestic)"/>
    <m/>
  </r>
  <r>
    <s v="WATERMELONS"/>
    <x v="2"/>
    <s v="No"/>
    <s v="24 inch bins"/>
    <s v="SEEDLESS"/>
    <x v="398"/>
    <s v="SAN JOAQUIN VALLEY CALIFORNIA"/>
    <n v="2685000"/>
    <s v="Truck"/>
    <n v="3703"/>
    <m/>
    <n v="2024"/>
    <s v="N/A"/>
    <s v="D (domestic)"/>
    <m/>
  </r>
  <r>
    <s v="WATERMELONS"/>
    <x v="2"/>
    <s v="No"/>
    <s v="cartons"/>
    <s v="RED FLESH SEEDLESS MINIATURE"/>
    <x v="398"/>
    <s v="SAN JOAQUIN VALLEY CALIFORNIA"/>
    <n v="136000"/>
    <s v="Truck"/>
    <n v="1600"/>
    <m/>
    <n v="2024"/>
    <s v="N/A"/>
    <s v="D (domestic)"/>
    <m/>
  </r>
  <r>
    <s v="WATERMELONS"/>
    <x v="2"/>
    <s v="No"/>
    <s v="24 inch bins"/>
    <s v="SEEDLESS"/>
    <x v="399"/>
    <s v="SAN JOAQUIN VALLEY CALIFORNIA"/>
    <n v="2940000"/>
    <s v="Truck"/>
    <n v="4055"/>
    <m/>
    <n v="2024"/>
    <s v="N/A"/>
    <s v="D (domestic)"/>
    <m/>
  </r>
  <r>
    <s v="WATERMELONS"/>
    <x v="2"/>
    <s v="No"/>
    <s v="cartons"/>
    <s v="RED FLESH SEEDLESS MINIATURE"/>
    <x v="399"/>
    <s v="SAN JOAQUIN VALLEY CALIFORNIA"/>
    <n v="40000"/>
    <s v="Truck"/>
    <n v="471"/>
    <m/>
    <n v="2024"/>
    <s v="N/A"/>
    <s v="D (domestic)"/>
    <m/>
  </r>
  <r>
    <s v="WATERMELONS"/>
    <x v="2"/>
    <s v="No"/>
    <s v="24 inch bins"/>
    <s v="SEEDED"/>
    <x v="399"/>
    <s v="SAN JOAQUIN VALLEY CALIFORNIA"/>
    <n v="200000"/>
    <s v="Truck"/>
    <n v="276"/>
    <m/>
    <n v="2024"/>
    <s v="N/A"/>
    <s v="D (domestic)"/>
    <m/>
  </r>
  <r>
    <s v="WATERMELONS"/>
    <x v="2"/>
    <s v="No"/>
    <s v="24 inch bins"/>
    <s v="SEEDLESS"/>
    <x v="400"/>
    <s v="SAN JOAQUIN VALLEY CALIFORNIA"/>
    <n v="2540000"/>
    <s v="Truck"/>
    <n v="3503"/>
    <m/>
    <n v="2024"/>
    <s v="N/A"/>
    <s v="D (domestic)"/>
    <m/>
  </r>
  <r>
    <s v="WATERMELONS"/>
    <x v="2"/>
    <s v="No"/>
    <s v="24 inch bins"/>
    <s v="SEEDED"/>
    <x v="400"/>
    <s v="SAN JOAQUIN VALLEY CALIFORNIA"/>
    <n v="120000"/>
    <s v="Truck"/>
    <n v="166"/>
    <m/>
    <n v="2024"/>
    <s v="N/A"/>
    <s v="D (domestic)"/>
    <m/>
  </r>
  <r>
    <s v="WATERMELONS"/>
    <x v="2"/>
    <s v="No"/>
    <s v="cartons"/>
    <s v="RED FLESH SEEDLESS MINIATURE"/>
    <x v="401"/>
    <s v="SAN JOAQUIN VALLEY CALIFORNIA"/>
    <n v="850000"/>
    <s v="Truck"/>
    <n v="10000"/>
    <m/>
    <n v="2024"/>
    <s v="N/A"/>
    <s v="D (domestic)"/>
    <m/>
  </r>
  <r>
    <s v="WATERMELONS"/>
    <x v="2"/>
    <s v="No"/>
    <s v="24 inch bins"/>
    <s v="SEEDLESS"/>
    <x v="401"/>
    <s v="SAN JOAQUIN VALLEY CALIFORNIA"/>
    <n v="4260675"/>
    <s v="Truck"/>
    <n v="5877"/>
    <m/>
    <n v="2024"/>
    <s v="N/A"/>
    <s v="D (domestic)"/>
    <m/>
  </r>
  <r>
    <s v="WATERMELONS"/>
    <x v="2"/>
    <s v="No"/>
    <s v="24 inch bins"/>
    <s v="SEEDED"/>
    <x v="401"/>
    <s v="SAN JOAQUIN VALLEY CALIFORNIA"/>
    <n v="225000"/>
    <s v="Truck"/>
    <n v="310"/>
    <m/>
    <n v="2024"/>
    <s v="N/A"/>
    <s v="D (domestic)"/>
    <m/>
  </r>
  <r>
    <s v="WATERMELONS"/>
    <x v="2"/>
    <s v="No"/>
    <s v="cartons"/>
    <s v="RED FLESH SEEDLESS MINIATURE"/>
    <x v="402"/>
    <s v="SAN JOAQUIN VALLEY CALIFORNIA"/>
    <n v="425000"/>
    <s v="Truck"/>
    <n v="5000"/>
    <m/>
    <n v="2024"/>
    <s v="N/A"/>
    <s v="D (domestic)"/>
    <m/>
  </r>
  <r>
    <s v="WATERMELONS"/>
    <x v="2"/>
    <s v="No"/>
    <s v="24 inch bins"/>
    <s v="SEEDLESS"/>
    <x v="402"/>
    <s v="SAN JOAQUIN VALLEY CALIFORNIA"/>
    <n v="4672650"/>
    <s v="Truck"/>
    <n v="6445"/>
    <m/>
    <n v="2024"/>
    <s v="N/A"/>
    <s v="D (domestic)"/>
    <m/>
  </r>
  <r>
    <s v="WATERMELONS"/>
    <x v="2"/>
    <s v="No"/>
    <s v="24 inch bins"/>
    <s v="SEEDED"/>
    <x v="402"/>
    <s v="SAN JOAQUIN VALLEY CALIFORNIA"/>
    <n v="186575"/>
    <s v="Truck"/>
    <n v="257"/>
    <m/>
    <n v="2024"/>
    <s v="N/A"/>
    <s v="D (domestic)"/>
    <m/>
  </r>
  <r>
    <s v="WATERMELONS"/>
    <x v="2"/>
    <s v="No"/>
    <s v="24 inch bins"/>
    <s v="SEEDED"/>
    <x v="403"/>
    <s v="SAN JOAQUIN VALLEY CALIFORNIA"/>
    <n v="243125"/>
    <s v="Truck"/>
    <n v="335"/>
    <m/>
    <n v="2024"/>
    <s v="N/A"/>
    <s v="D (domestic)"/>
    <m/>
  </r>
  <r>
    <s v="WATERMELONS"/>
    <x v="2"/>
    <s v="No"/>
    <s v="24 inch bins"/>
    <s v="SEEDLESS"/>
    <x v="403"/>
    <s v="SAN JOAQUIN VALLEY CALIFORNIA"/>
    <n v="4887975"/>
    <s v="Truck"/>
    <n v="6742"/>
    <m/>
    <n v="2024"/>
    <s v="N/A"/>
    <s v="D (domestic)"/>
    <m/>
  </r>
  <r>
    <s v="WATERMELONS"/>
    <x v="2"/>
    <s v="No"/>
    <s v="cartons"/>
    <s v="RED FLESH SEEDLESS MINIATURE"/>
    <x v="403"/>
    <s v="SAN JOAQUIN VALLEY CALIFORNIA"/>
    <n v="578000"/>
    <s v="Truck"/>
    <n v="6800"/>
    <m/>
    <n v="2024"/>
    <s v="N/A"/>
    <s v="D (domestic)"/>
    <m/>
  </r>
  <r>
    <s v="WATERMELONS"/>
    <x v="2"/>
    <s v="No"/>
    <s v="24 inch bins"/>
    <s v="SEEDED"/>
    <x v="404"/>
    <s v="SAN JOAQUIN VALLEY CALIFORNIA"/>
    <n v="80000"/>
    <s v="Truck"/>
    <n v="110"/>
    <m/>
    <n v="2024"/>
    <s v="N/A"/>
    <s v="D (domestic)"/>
    <m/>
  </r>
  <r>
    <s v="WATERMELONS"/>
    <x v="2"/>
    <s v="No"/>
    <s v="cartons"/>
    <s v="RED FLESH SEEDLESS MINIATURE"/>
    <x v="404"/>
    <s v="SAN JOAQUIN VALLEY CALIFORNIA"/>
    <n v="425000"/>
    <s v="Truck"/>
    <n v="5000"/>
    <m/>
    <n v="2024"/>
    <s v="N/A"/>
    <s v="D (domestic)"/>
    <m/>
  </r>
  <r>
    <s v="WATERMELONS"/>
    <x v="2"/>
    <s v="No"/>
    <s v="24 inch bins"/>
    <s v="SEEDLESS"/>
    <x v="404"/>
    <s v="SAN JOAQUIN VALLEY CALIFORNIA"/>
    <n v="4000000"/>
    <s v="Truck"/>
    <n v="5517"/>
    <m/>
    <n v="2024"/>
    <s v="N/A"/>
    <s v="D (domestic)"/>
    <m/>
  </r>
  <r>
    <s v="WATERMELONS"/>
    <x v="2"/>
    <s v="No"/>
    <s v="24 inch bins"/>
    <s v="SEEDLESS"/>
    <x v="405"/>
    <s v="SAN JOAQUIN VALLEY CALIFORNIA"/>
    <n v="4696200"/>
    <s v="Truck"/>
    <n v="6478"/>
    <m/>
    <n v="2024"/>
    <s v="N/A"/>
    <s v="D (domestic)"/>
    <m/>
  </r>
  <r>
    <s v="WATERMELONS"/>
    <x v="2"/>
    <s v="No"/>
    <s v="cartons"/>
    <s v="RED FLESH SEEDLESS MINIATURE"/>
    <x v="405"/>
    <s v="SAN JOAQUIN VALLEY CALIFORNIA"/>
    <n v="2014500"/>
    <s v="Truck"/>
    <n v="23700"/>
    <m/>
    <n v="2024"/>
    <s v="N/A"/>
    <s v="D (domestic)"/>
    <m/>
  </r>
  <r>
    <s v="WATERMELONS"/>
    <x v="2"/>
    <s v="No"/>
    <s v="24 inch bins"/>
    <s v="SEEDED"/>
    <x v="405"/>
    <s v="SAN JOAQUIN VALLEY CALIFORNIA"/>
    <n v="150750"/>
    <s v="Truck"/>
    <n v="208"/>
    <m/>
    <n v="2024"/>
    <s v="N/A"/>
    <s v="D (domestic)"/>
    <m/>
  </r>
  <r>
    <s v="WATERMELONS"/>
    <x v="2"/>
    <s v="No"/>
    <s v="cartons"/>
    <s v="RED FLESH SEEDLESS MINIATURE"/>
    <x v="406"/>
    <s v="SAN JOAQUIN VALLEY CALIFORNIA"/>
    <n v="527000"/>
    <s v="Truck"/>
    <n v="6200"/>
    <m/>
    <n v="2024"/>
    <s v="N/A"/>
    <s v="D (domestic)"/>
    <m/>
  </r>
  <r>
    <s v="WATERMELONS"/>
    <x v="2"/>
    <s v="No"/>
    <s v="24 inch bins"/>
    <s v="SEEDLESS"/>
    <x v="406"/>
    <s v="SAN JOAQUIN VALLEY CALIFORNIA"/>
    <n v="4405425"/>
    <s v="Truck"/>
    <n v="6076"/>
    <m/>
    <n v="2024"/>
    <s v="N/A"/>
    <s v="D (domestic)"/>
    <m/>
  </r>
  <r>
    <s v="WATERMELONS"/>
    <x v="2"/>
    <s v="No"/>
    <s v="24 inch bins"/>
    <s v="SEEDED"/>
    <x v="406"/>
    <s v="SAN JOAQUIN VALLEY CALIFORNIA"/>
    <n v="108875"/>
    <s v="Truck"/>
    <n v="150"/>
    <m/>
    <n v="2024"/>
    <s v="N/A"/>
    <s v="D (domestic)"/>
    <m/>
  </r>
  <r>
    <s v="WATERMELONS"/>
    <x v="2"/>
    <s v="No"/>
    <s v="cartons"/>
    <s v="RED FLESH SEEDLESS MINIATURE"/>
    <x v="422"/>
    <s v="SAN JOAQUIN VALLEY CALIFORNIA"/>
    <n v="510000"/>
    <s v="Truck"/>
    <n v="6000"/>
    <m/>
    <n v="2024"/>
    <s v="N/A"/>
    <s v="D (domestic)"/>
    <m/>
  </r>
  <r>
    <s v="WATERMELONS"/>
    <x v="2"/>
    <s v="No"/>
    <s v="24 inch bins"/>
    <s v="SEEDED"/>
    <x v="422"/>
    <s v="SAN JOAQUIN VALLEY CALIFORNIA"/>
    <n v="1038575"/>
    <s v="Truck"/>
    <n v="1433"/>
    <m/>
    <n v="2024"/>
    <s v="N/A"/>
    <s v="D (domestic)"/>
    <m/>
  </r>
  <r>
    <s v="WATERMELONS"/>
    <x v="2"/>
    <s v="No"/>
    <s v="24 inch bins"/>
    <s v="SEEDLESS"/>
    <x v="422"/>
    <s v="SAN JOAQUIN VALLEY CALIFORNIA"/>
    <n v="7300875"/>
    <s v="Truck"/>
    <n v="10070"/>
    <m/>
    <n v="2024"/>
    <s v="N/A"/>
    <s v="D (domestic)"/>
    <m/>
  </r>
  <r>
    <s v="WATERMELONS"/>
    <x v="2"/>
    <s v="No"/>
    <s v="cartons"/>
    <s v="RED FLESH SEEDLESS MINIATURE"/>
    <x v="423"/>
    <s v="SAN JOAQUIN VALLEY CALIFORNIA"/>
    <n v="1117750"/>
    <s v="Truck"/>
    <n v="13150"/>
    <m/>
    <n v="2024"/>
    <s v="N/A"/>
    <s v="D (domestic)"/>
    <m/>
  </r>
  <r>
    <s v="WATERMELONS"/>
    <x v="2"/>
    <s v="No"/>
    <s v="24 inch bins"/>
    <s v="SEEDED"/>
    <x v="423"/>
    <s v="SAN JOAQUIN VALLEY CALIFORNIA"/>
    <n v="273575"/>
    <s v="Truck"/>
    <n v="377"/>
    <m/>
    <n v="2024"/>
    <s v="N/A"/>
    <s v="D (domestic)"/>
    <m/>
  </r>
  <r>
    <s v="WATERMELONS"/>
    <x v="2"/>
    <s v="No"/>
    <s v="24 inch bins"/>
    <s v="SEEDLESS"/>
    <x v="423"/>
    <s v="SAN JOAQUIN VALLEY CALIFORNIA"/>
    <n v="6110875"/>
    <s v="Truck"/>
    <n v="8429"/>
    <m/>
    <n v="2024"/>
    <s v="N/A"/>
    <s v="D (domestic)"/>
    <m/>
  </r>
  <r>
    <s v="WATERMELONS"/>
    <x v="2"/>
    <s v="No"/>
    <s v="24 inch bins"/>
    <s v="SEEDLESS"/>
    <x v="424"/>
    <s v="SAN JOAQUIN VALLEY CALIFORNIA"/>
    <n v="6250175"/>
    <s v="Truck"/>
    <n v="8621"/>
    <m/>
    <n v="2024"/>
    <s v="N/A"/>
    <s v="D (domestic)"/>
    <m/>
  </r>
  <r>
    <s v="WATERMELONS"/>
    <x v="2"/>
    <s v="No"/>
    <s v="24 inch bins"/>
    <s v="SEEDED"/>
    <x v="424"/>
    <s v="SAN JOAQUIN VALLEY CALIFORNIA"/>
    <n v="128575"/>
    <s v="Truck"/>
    <n v="177"/>
    <m/>
    <n v="2024"/>
    <s v="N/A"/>
    <s v="D (domestic)"/>
    <m/>
  </r>
  <r>
    <s v="WATERMELONS"/>
    <x v="2"/>
    <s v="No"/>
    <s v="cartons"/>
    <s v="RED FLESH SEEDLESS MINIATURE"/>
    <x v="424"/>
    <s v="SAN JOAQUIN VALLEY CALIFORNIA"/>
    <n v="722500"/>
    <s v="Truck"/>
    <n v="8500"/>
    <m/>
    <n v="2024"/>
    <s v="N/A"/>
    <s v="D (domestic)"/>
    <m/>
  </r>
  <r>
    <s v="WATERMELONS"/>
    <x v="2"/>
    <s v="No"/>
    <s v="24 inch bins"/>
    <s v="SEEDED"/>
    <x v="425"/>
    <s v="SAN JOAQUIN VALLEY CALIFORNIA"/>
    <n v="297500"/>
    <s v="Truck"/>
    <n v="410"/>
    <m/>
    <n v="2024"/>
    <s v="N/A"/>
    <s v="D (domestic)"/>
    <m/>
  </r>
  <r>
    <s v="WATERMELONS"/>
    <x v="2"/>
    <s v="No"/>
    <s v="cartons"/>
    <s v="RED FLESH SEEDLESS MINIATURE"/>
    <x v="425"/>
    <s v="SAN JOAQUIN VALLEY CALIFORNIA"/>
    <n v="722500"/>
    <s v="Truck"/>
    <n v="8500"/>
    <m/>
    <n v="2024"/>
    <s v="N/A"/>
    <s v="D (domestic)"/>
    <m/>
  </r>
  <r>
    <s v="WATERMELONS"/>
    <x v="2"/>
    <s v="No"/>
    <s v="24 inch bins"/>
    <s v="SEEDLESS"/>
    <x v="425"/>
    <s v="SAN JOAQUIN VALLEY CALIFORNIA"/>
    <n v="5995000"/>
    <s v="Truck"/>
    <n v="8269"/>
    <m/>
    <n v="2024"/>
    <s v="N/A"/>
    <s v="D (domestic)"/>
    <m/>
  </r>
  <r>
    <s v="WATERMELONS"/>
    <x v="2"/>
    <s v="No"/>
    <s v="cartons"/>
    <s v="RED FLESH SEEDLESS MINIATURE"/>
    <x v="426"/>
    <s v="SAN JOAQUIN VALLEY CALIFORNIA"/>
    <n v="722500"/>
    <s v="Truck"/>
    <n v="8500"/>
    <m/>
    <n v="2024"/>
    <s v="N/A"/>
    <s v="D (domestic)"/>
    <m/>
  </r>
  <r>
    <s v="WATERMELONS"/>
    <x v="2"/>
    <s v="No"/>
    <s v="24 inch bins"/>
    <s v="SEEDLESS"/>
    <x v="426"/>
    <s v="SAN JOAQUIN VALLEY CALIFORNIA"/>
    <n v="6540000"/>
    <s v="Truck"/>
    <n v="9021"/>
    <m/>
    <n v="2024"/>
    <s v="N/A"/>
    <s v="D (domestic)"/>
    <m/>
  </r>
  <r>
    <s v="WATERMELONS"/>
    <x v="2"/>
    <s v="No"/>
    <s v="24 inch bins"/>
    <s v="SEEDED"/>
    <x v="426"/>
    <s v="SAN JOAQUIN VALLEY CALIFORNIA"/>
    <n v="1045000"/>
    <s v="Truck"/>
    <n v="1441"/>
    <m/>
    <n v="2024"/>
    <s v="N/A"/>
    <s v="D (domestic)"/>
    <m/>
  </r>
  <r>
    <s v="WATERMELONS"/>
    <x v="2"/>
    <s v="No"/>
    <s v="24 inch bins"/>
    <s v="SEEDED"/>
    <x v="427"/>
    <s v="SAN JOAQUIN VALLEY CALIFORNIA"/>
    <n v="680000"/>
    <s v="Truck"/>
    <n v="938"/>
    <m/>
    <n v="2024"/>
    <s v="N/A"/>
    <s v="D (domestic)"/>
    <m/>
  </r>
  <r>
    <s v="WATERMELONS"/>
    <x v="2"/>
    <s v="No"/>
    <s v="cartons"/>
    <s v="RED FLESH SEEDLESS MINIATURE"/>
    <x v="427"/>
    <s v="SAN JOAQUIN VALLEY CALIFORNIA"/>
    <n v="595000"/>
    <s v="Truck"/>
    <n v="7000"/>
    <m/>
    <n v="2024"/>
    <s v="N/A"/>
    <s v="D (domestic)"/>
    <m/>
  </r>
  <r>
    <s v="WATERMELONS"/>
    <x v="2"/>
    <s v="No"/>
    <s v="24 inch bins"/>
    <s v="SEEDLESS"/>
    <x v="427"/>
    <s v="SAN JOAQUIN VALLEY CALIFORNIA"/>
    <n v="5995000"/>
    <s v="Truck"/>
    <n v="8269"/>
    <m/>
    <n v="2024"/>
    <s v="N/A"/>
    <s v="D (domestic)"/>
    <m/>
  </r>
  <r>
    <s v="WATERMELONS"/>
    <x v="2"/>
    <s v="No"/>
    <s v="cartons"/>
    <s v="RED FLESH SEEDLESS MINIATURE"/>
    <x v="428"/>
    <s v="SAN JOAQUIN VALLEY CALIFORNIA"/>
    <n v="552500"/>
    <s v="Truck"/>
    <n v="6500"/>
    <m/>
    <n v="2024"/>
    <s v="N/A"/>
    <s v="D (domestic)"/>
    <m/>
  </r>
  <r>
    <s v="WATERMELONS"/>
    <x v="2"/>
    <s v="No"/>
    <s v="24 inch bins"/>
    <s v="SEEDLESS"/>
    <x v="428"/>
    <s v="SAN JOAQUIN VALLEY CALIFORNIA"/>
    <n v="4957500"/>
    <s v="Truck"/>
    <n v="6838"/>
    <m/>
    <n v="2024"/>
    <s v="N/A"/>
    <s v="D (domestic)"/>
    <m/>
  </r>
  <r>
    <s v="WATERMELONS"/>
    <x v="2"/>
    <s v="No"/>
    <s v="24 inch bins"/>
    <s v="SEEDED"/>
    <x v="428"/>
    <s v="SAN JOAQUIN VALLEY CALIFORNIA"/>
    <n v="243375"/>
    <s v="Truck"/>
    <n v="336"/>
    <m/>
    <n v="2024"/>
    <s v="N/A"/>
    <s v="D (domestic)"/>
    <m/>
  </r>
  <r>
    <s v="WATERMELONS"/>
    <x v="2"/>
    <s v="No"/>
    <s v="cartons"/>
    <s v="RED FLESH SEEDLESS MINIATURE"/>
    <x v="429"/>
    <s v="SAN JOAQUIN VALLEY CALIFORNIA"/>
    <n v="637500"/>
    <s v="Truck"/>
    <n v="7500"/>
    <m/>
    <n v="2024"/>
    <s v="N/A"/>
    <s v="D (domestic)"/>
    <m/>
  </r>
  <r>
    <s v="WATERMELONS"/>
    <x v="2"/>
    <s v="No"/>
    <s v="24 inch bins"/>
    <s v="SEEDED"/>
    <x v="429"/>
    <s v="SAN JOAQUIN VALLEY CALIFORNIA"/>
    <n v="243375"/>
    <s v="Truck"/>
    <n v="336"/>
    <m/>
    <n v="2024"/>
    <s v="N/A"/>
    <s v="D (domestic)"/>
    <m/>
  </r>
  <r>
    <s v="WATERMELONS"/>
    <x v="2"/>
    <s v="No"/>
    <s v="24 inch bins"/>
    <s v="SEEDLESS"/>
    <x v="429"/>
    <s v="SAN JOAQUIN VALLEY CALIFORNIA"/>
    <n v="6330875"/>
    <s v="Truck"/>
    <n v="8732"/>
    <m/>
    <n v="2024"/>
    <s v="N/A"/>
    <s v="D (domestic)"/>
    <m/>
  </r>
  <r>
    <s v="WATERMELONS"/>
    <x v="2"/>
    <s v="No"/>
    <s v="24 inch bins"/>
    <s v="SEEDED"/>
    <x v="430"/>
    <s v="SAN JOAQUIN VALLEY CALIFORNIA"/>
    <n v="243375"/>
    <s v="Truck"/>
    <n v="336"/>
    <m/>
    <n v="2024"/>
    <s v="N/A"/>
    <s v="D (domestic)"/>
    <m/>
  </r>
  <r>
    <s v="WATERMELONS"/>
    <x v="2"/>
    <s v="No"/>
    <s v="24 inch bins"/>
    <s v="SEEDLESS"/>
    <x v="430"/>
    <s v="SAN JOAQUIN VALLEY CALIFORNIA"/>
    <n v="6330875"/>
    <s v="Truck"/>
    <n v="8732"/>
    <m/>
    <n v="2024"/>
    <s v="N/A"/>
    <s v="D (domestic)"/>
    <m/>
  </r>
  <r>
    <s v="WATERMELONS"/>
    <x v="2"/>
    <s v="No"/>
    <s v="cartons"/>
    <s v="RED FLESH SEEDLESS MINIATURE"/>
    <x v="430"/>
    <s v="SAN JOAQUIN VALLEY CALIFORNIA"/>
    <n v="637500"/>
    <s v="Truck"/>
    <n v="7500"/>
    <m/>
    <n v="2024"/>
    <s v="N/A"/>
    <s v="D (domestic)"/>
    <m/>
  </r>
  <r>
    <s v="WATERMELONS"/>
    <x v="2"/>
    <s v="No"/>
    <s v="24 inch bins"/>
    <s v="SEEDLESS"/>
    <x v="431"/>
    <s v="SAN JOAQUIN VALLEY CALIFORNIA"/>
    <n v="6900000"/>
    <s v="Truck"/>
    <n v="9517"/>
    <m/>
    <n v="2024"/>
    <s v="N/A"/>
    <s v="D (domestic)"/>
    <m/>
  </r>
  <r>
    <s v="WATERMELONS"/>
    <x v="2"/>
    <s v="No"/>
    <s v="24 inch bins"/>
    <s v="SEEDED"/>
    <x v="431"/>
    <s v="SAN JOAQUIN VALLEY CALIFORNIA"/>
    <n v="243375"/>
    <s v="Truck"/>
    <n v="336"/>
    <m/>
    <n v="2024"/>
    <s v="N/A"/>
    <s v="D (domestic)"/>
    <m/>
  </r>
  <r>
    <s v="WATERMELONS"/>
    <x v="2"/>
    <s v="No"/>
    <s v="cartons"/>
    <s v="RED FLESH SEEDLESS MINIATURE"/>
    <x v="431"/>
    <s v="SAN JOAQUIN VALLEY CALIFORNIA"/>
    <n v="1062500"/>
    <s v="Truck"/>
    <n v="12500"/>
    <m/>
    <n v="2024"/>
    <s v="N/A"/>
    <s v="D (domestic)"/>
    <m/>
  </r>
  <r>
    <s v="WATERMELONS"/>
    <x v="2"/>
    <s v="No"/>
    <s v="cartons"/>
    <s v="RED FLESH SEEDLESS MINIATURE"/>
    <x v="432"/>
    <s v="SAN JOAQUIN VALLEY CALIFORNIA"/>
    <n v="637500"/>
    <s v="Truck"/>
    <n v="7500"/>
    <m/>
    <n v="2024"/>
    <s v="N/A"/>
    <s v="D (domestic)"/>
    <m/>
  </r>
  <r>
    <s v="WATERMELONS"/>
    <x v="2"/>
    <s v="No"/>
    <s v="24 inch bins"/>
    <s v="SEEDLESS"/>
    <x v="432"/>
    <s v="SAN JOAQUIN VALLEY CALIFORNIA"/>
    <n v="9420000"/>
    <s v="Truck"/>
    <n v="12993"/>
    <m/>
    <n v="2024"/>
    <s v="N/A"/>
    <s v="D (domestic)"/>
    <m/>
  </r>
  <r>
    <s v="WATERMELONS"/>
    <x v="2"/>
    <s v="No"/>
    <s v="24 inch bins"/>
    <s v="SEEDED"/>
    <x v="432"/>
    <s v="SAN JOAQUIN VALLEY CALIFORNIA"/>
    <n v="243375"/>
    <s v="Truck"/>
    <n v="336"/>
    <m/>
    <n v="2024"/>
    <s v="N/A"/>
    <s v="D (domestic)"/>
    <m/>
  </r>
  <r>
    <s v="WATERMELONS"/>
    <x v="2"/>
    <s v="No"/>
    <s v="24 inch bins"/>
    <s v="SEEDLESS"/>
    <x v="433"/>
    <s v="SAN JOAQUIN VALLEY CALIFORNIA"/>
    <n v="5775000"/>
    <s v="Truck"/>
    <n v="7966"/>
    <m/>
    <n v="2024"/>
    <s v="N/A"/>
    <s v="D (domestic)"/>
    <m/>
  </r>
  <r>
    <s v="WATERMELONS"/>
    <x v="2"/>
    <s v="No"/>
    <s v="24 inch bins"/>
    <s v="SEEDED"/>
    <x v="433"/>
    <s v="SAN JOAQUIN VALLEY CALIFORNIA"/>
    <n v="127125"/>
    <s v="Truck"/>
    <n v="175"/>
    <m/>
    <n v="2024"/>
    <s v="N/A"/>
    <s v="D (domestic)"/>
    <m/>
  </r>
  <r>
    <s v="WATERMELONS"/>
    <x v="2"/>
    <s v="No"/>
    <s v="cartons"/>
    <s v="RED FLESH SEEDLESS MINIATURE"/>
    <x v="433"/>
    <s v="SAN JOAQUIN VALLEY CALIFORNIA"/>
    <n v="552500"/>
    <s v="Truck"/>
    <n v="6500"/>
    <m/>
    <n v="2024"/>
    <s v="N/A"/>
    <s v="D (domestic)"/>
    <m/>
  </r>
  <r>
    <s v="WATERMELONS"/>
    <x v="2"/>
    <s v="No"/>
    <s v="24 inch bins"/>
    <s v="SEEDLESS"/>
    <x v="434"/>
    <s v="SAN JOAQUIN VALLEY CALIFORNIA"/>
    <n v="8937500"/>
    <s v="Truck"/>
    <n v="12328"/>
    <m/>
    <n v="2024"/>
    <s v="N/A"/>
    <s v="D (domestic)"/>
    <m/>
  </r>
  <r>
    <s v="WATERMELONS"/>
    <x v="2"/>
    <s v="No"/>
    <s v="cartons"/>
    <s v="RED FLESH SEEDLESS MINIATURE"/>
    <x v="434"/>
    <s v="SAN JOAQUIN VALLEY CALIFORNIA"/>
    <n v="595000"/>
    <s v="Truck"/>
    <n v="7000"/>
    <m/>
    <n v="2024"/>
    <s v="N/A"/>
    <s v="D (domestic)"/>
    <m/>
  </r>
  <r>
    <s v="WATERMELONS"/>
    <x v="2"/>
    <s v="No"/>
    <s v="24 inch bins"/>
    <s v="SEEDED"/>
    <x v="434"/>
    <s v="SAN JOAQUIN VALLEY CALIFORNIA"/>
    <n v="203375"/>
    <s v="Truck"/>
    <n v="281"/>
    <m/>
    <n v="2024"/>
    <s v="N/A"/>
    <s v="D (domestic)"/>
    <m/>
  </r>
  <r>
    <s v="WATERMELONS"/>
    <x v="2"/>
    <s v="No"/>
    <s v="24 inch bins"/>
    <s v="SEEDED"/>
    <x v="435"/>
    <s v="SAN JOAQUIN VALLEY CALIFORNIA"/>
    <n v="203375"/>
    <s v="Truck"/>
    <n v="281"/>
    <m/>
    <n v="2024"/>
    <s v="N/A"/>
    <s v="D (domestic)"/>
    <m/>
  </r>
  <r>
    <s v="WATERMELONS"/>
    <x v="2"/>
    <s v="No"/>
    <s v="cartons"/>
    <s v="RED FLESH SEEDLESS MINIATURE"/>
    <x v="435"/>
    <s v="SAN JOAQUIN VALLEY CALIFORNIA"/>
    <n v="595000"/>
    <s v="Truck"/>
    <n v="7000"/>
    <m/>
    <n v="2024"/>
    <s v="N/A"/>
    <s v="D (domestic)"/>
    <m/>
  </r>
  <r>
    <s v="WATERMELONS"/>
    <x v="2"/>
    <s v="No"/>
    <s v="24 inch bins"/>
    <s v="SEEDLESS"/>
    <x v="435"/>
    <s v="SAN JOAQUIN VALLEY CALIFORNIA"/>
    <n v="9137500"/>
    <s v="Truck"/>
    <n v="12603"/>
    <m/>
    <n v="2024"/>
    <s v="N/A"/>
    <s v="D (domestic)"/>
    <m/>
  </r>
  <r>
    <s v="WATERMELONS"/>
    <x v="2"/>
    <s v="No"/>
    <s v="24 inch bins"/>
    <s v="SEEDED"/>
    <x v="436"/>
    <s v="SAN JOAQUIN VALLEY CALIFORNIA"/>
    <n v="203375"/>
    <s v="Truck"/>
    <n v="281"/>
    <m/>
    <n v="2024"/>
    <s v="N/A"/>
    <s v="D (domestic)"/>
    <m/>
  </r>
  <r>
    <s v="WATERMELONS"/>
    <x v="2"/>
    <s v="No"/>
    <s v="24 inch bins"/>
    <s v="SEEDLESS"/>
    <x v="436"/>
    <s v="SAN JOAQUIN VALLEY CALIFORNIA"/>
    <n v="9137500"/>
    <s v="Truck"/>
    <n v="12603"/>
    <m/>
    <n v="2024"/>
    <s v="N/A"/>
    <s v="D (domestic)"/>
    <m/>
  </r>
  <r>
    <s v="WATERMELONS"/>
    <x v="2"/>
    <s v="No"/>
    <s v="cartons"/>
    <s v="RED FLESH SEEDLESS MINIATURE"/>
    <x v="436"/>
    <s v="SAN JOAQUIN VALLEY CALIFORNIA"/>
    <n v="680000"/>
    <s v="Truck"/>
    <n v="8000"/>
    <m/>
    <n v="2024"/>
    <s v="N/A"/>
    <s v="D (domestic)"/>
    <m/>
  </r>
  <r>
    <s v="WATERMELONS"/>
    <x v="2"/>
    <s v="No"/>
    <s v="cartons"/>
    <s v="RED FLESH SEEDLESS MINIATURE"/>
    <x v="437"/>
    <s v="SAN JOAQUIN VALLEY CALIFORNIA"/>
    <n v="680000"/>
    <s v="Truck"/>
    <n v="8000"/>
    <m/>
    <n v="2024"/>
    <s v="N/A"/>
    <s v="D (domestic)"/>
    <m/>
  </r>
  <r>
    <s v="WATERMELONS"/>
    <x v="2"/>
    <s v="No"/>
    <s v="24 inch bins"/>
    <s v="SEEDLESS"/>
    <x v="437"/>
    <s v="SAN JOAQUIN VALLEY CALIFORNIA"/>
    <n v="8337500"/>
    <s v="Truck"/>
    <n v="11500"/>
    <m/>
    <n v="2024"/>
    <s v="N/A"/>
    <s v="D (domestic)"/>
    <m/>
  </r>
  <r>
    <s v="WATERMELONS"/>
    <x v="2"/>
    <s v="No"/>
    <s v="24 inch bins"/>
    <s v="SEEDED"/>
    <x v="437"/>
    <s v="SAN JOAQUIN VALLEY CALIFORNIA"/>
    <n v="283375"/>
    <s v="Truck"/>
    <n v="391"/>
    <m/>
    <n v="2024"/>
    <s v="N/A"/>
    <s v="D (domestic)"/>
    <m/>
  </r>
  <r>
    <s v="WATERMELONS"/>
    <x v="2"/>
    <s v="No"/>
    <s v="24 inch bins"/>
    <s v="SEEDED"/>
    <x v="438"/>
    <s v="SAN JOAQUIN VALLEY CALIFORNIA"/>
    <n v="220000"/>
    <s v="Truck"/>
    <n v="303"/>
    <m/>
    <n v="2024"/>
    <s v="N/A"/>
    <s v="D (domestic)"/>
    <m/>
  </r>
  <r>
    <s v="WATERMELONS"/>
    <x v="2"/>
    <s v="No"/>
    <s v="cartons"/>
    <s v="RED FLESH SEEDLESS MINIATURE"/>
    <x v="438"/>
    <s v="SAN JOAQUIN VALLEY CALIFORNIA"/>
    <n v="120000"/>
    <s v="Truck"/>
    <n v="1412"/>
    <m/>
    <n v="2024"/>
    <s v="N/A"/>
    <s v="D (domestic)"/>
    <m/>
  </r>
  <r>
    <s v="WATERMELONS"/>
    <x v="2"/>
    <s v="No"/>
    <s v="24 inch bins"/>
    <s v="SEEDLESS"/>
    <x v="438"/>
    <s v="SAN JOAQUIN VALLEY CALIFORNIA"/>
    <n v="1675375"/>
    <s v="Truck"/>
    <n v="2311"/>
    <m/>
    <n v="2024"/>
    <s v="N/A"/>
    <s v="D (domestic)"/>
    <m/>
  </r>
  <r>
    <s v="WATERMELONS"/>
    <x v="2"/>
    <s v="No"/>
    <s v="24 inch bins"/>
    <s v="SEEDED"/>
    <x v="439"/>
    <s v="SAN JOAQUIN VALLEY CALIFORNIA"/>
    <n v="80000"/>
    <s v="Truck"/>
    <n v="110"/>
    <m/>
    <n v="2024"/>
    <s v="N/A"/>
    <s v="D (domestic)"/>
    <m/>
  </r>
  <r>
    <s v="WATERMELONS"/>
    <x v="2"/>
    <s v="No"/>
    <s v="24 inch bins"/>
    <s v="SEEDLESS"/>
    <x v="439"/>
    <s v="SAN JOAQUIN VALLEY CALIFORNIA"/>
    <n v="799500"/>
    <s v="Truck"/>
    <n v="1103"/>
    <m/>
    <n v="2024"/>
    <s v="N/A"/>
    <s v="D (domestic)"/>
    <m/>
  </r>
  <r>
    <s v="WATERMELONS"/>
    <x v="2"/>
    <s v="No"/>
    <s v="24 inch bins"/>
    <s v="SEEDLESS"/>
    <x v="440"/>
    <s v="SAN JOAQUIN VALLEY CALIFORNIA"/>
    <n v="1239750"/>
    <s v="Truck"/>
    <n v="1710"/>
    <m/>
    <n v="2024"/>
    <s v="N/A"/>
    <s v="D (domestic)"/>
    <m/>
  </r>
  <r>
    <s v="WATERMELONS"/>
    <x v="2"/>
    <s v="No"/>
    <s v="24 inch bins"/>
    <s v="SEEDED"/>
    <x v="440"/>
    <s v="SAN JOAQUIN VALLEY CALIFORNIA"/>
    <n v="160000"/>
    <s v="Truck"/>
    <n v="221"/>
    <m/>
    <n v="2024"/>
    <s v="N/A"/>
    <s v="D (domestic)"/>
    <m/>
  </r>
  <r>
    <s v="WATERMELONS"/>
    <x v="2"/>
    <s v="No"/>
    <s v="cartons"/>
    <s v="RED FLESH SEEDLESS MINIATURE"/>
    <x v="440"/>
    <s v="SAN JOAQUIN VALLEY CALIFORNIA"/>
    <n v="120000"/>
    <s v="Truck"/>
    <n v="1412"/>
    <m/>
    <n v="2024"/>
    <s v="N/A"/>
    <s v="D (domestic)"/>
    <m/>
  </r>
  <r>
    <s v="WATERMELONS"/>
    <x v="2"/>
    <s v="No"/>
    <s v="24 inch bins"/>
    <s v="SEEDLESS"/>
    <x v="441"/>
    <s v="SAN JOAQUIN VALLEY CALIFORNIA"/>
    <n v="1915375"/>
    <s v="Truck"/>
    <n v="2642"/>
    <m/>
    <n v="2024"/>
    <s v="N/A"/>
    <s v="D (domestic)"/>
    <m/>
  </r>
  <r>
    <s v="WATERMELONS"/>
    <x v="2"/>
    <s v="No"/>
    <s v="24 inch bins"/>
    <s v="SEEDED"/>
    <x v="441"/>
    <s v="SAN JOAQUIN VALLEY CALIFORNIA"/>
    <n v="240000"/>
    <s v="Truck"/>
    <n v="331"/>
    <m/>
    <n v="2024"/>
    <s v="N/A"/>
    <s v="D (domestic)"/>
    <m/>
  </r>
  <r>
    <s v="WATERMELONS"/>
    <x v="2"/>
    <s v="No"/>
    <s v="cartons"/>
    <s v="RED FLESH SEEDLESS MINIATURE"/>
    <x v="441"/>
    <s v="SAN JOAQUIN VALLEY CALIFORNIA"/>
    <n v="120000"/>
    <s v="Truck"/>
    <n v="1412"/>
    <m/>
    <n v="2024"/>
    <s v="N/A"/>
    <s v="D (domestic)"/>
    <m/>
  </r>
  <r>
    <s v="WATERMELONS"/>
    <x v="2"/>
    <s v="Yes"/>
    <s v="cartons"/>
    <s v="RED FLESH SEEDLESS MINIATURE"/>
    <x v="442"/>
    <s v="SAN JOAQUIN VALLEY CALIFORNIA"/>
    <n v="170000"/>
    <s v="Truck"/>
    <n v="2000"/>
    <m/>
    <n v="2024"/>
    <s v="N/A"/>
    <s v="D (domestic)"/>
    <m/>
  </r>
  <r>
    <s v="WATERMELONS"/>
    <x v="2"/>
    <s v="Yes"/>
    <s v="24 inch bins"/>
    <s v="SEEDLESS"/>
    <x v="442"/>
    <s v="SAN JOAQUIN VALLEY CALIFORNIA"/>
    <n v="160000"/>
    <s v="Truck"/>
    <n v="221"/>
    <m/>
    <n v="2024"/>
    <s v="N/A"/>
    <s v="D (domestic)"/>
    <m/>
  </r>
  <r>
    <s v="WATERMELONS"/>
    <x v="2"/>
    <s v="Yes"/>
    <s v="24 inch bins"/>
    <s v="SEEDED"/>
    <x v="442"/>
    <s v="SAN JOAQUIN VALLEY CALIFORNIA"/>
    <n v="80000"/>
    <s v="Truck"/>
    <n v="110"/>
    <m/>
    <n v="2024"/>
    <s v="N/A"/>
    <s v="D (domestic)"/>
    <m/>
  </r>
  <r>
    <s v="WATERMELONS"/>
    <x v="2"/>
    <s v="No"/>
    <s v="24 inch bins"/>
    <s v="SEEDLESS"/>
    <x v="442"/>
    <s v="SAN JOAQUIN VALLEY CALIFORNIA"/>
    <n v="3537125"/>
    <s v="Truck"/>
    <n v="4879"/>
    <m/>
    <n v="2024"/>
    <s v="N/A"/>
    <s v="D (domestic)"/>
    <m/>
  </r>
  <r>
    <s v="WATERMELONS"/>
    <x v="2"/>
    <s v="No"/>
    <s v="cartons"/>
    <s v="RED FLESH SEEDLESS MINIATURE"/>
    <x v="442"/>
    <s v="SAN JOAQUIN VALLEY CALIFORNIA"/>
    <n v="680000"/>
    <s v="Truck"/>
    <n v="8000"/>
    <m/>
    <n v="2024"/>
    <s v="N/A"/>
    <s v="D (domestic)"/>
    <m/>
  </r>
  <r>
    <s v="WATERMELONS"/>
    <x v="2"/>
    <s v="No"/>
    <s v="24 inch bins"/>
    <s v="SEEDED"/>
    <x v="442"/>
    <s v="SAN JOAQUIN VALLEY CALIFORNIA"/>
    <n v="243375"/>
    <s v="Truck"/>
    <n v="336"/>
    <m/>
    <n v="2024"/>
    <s v="N/A"/>
    <s v="D (domestic)"/>
    <m/>
  </r>
  <r>
    <s v="WATERMELONS"/>
    <x v="2"/>
    <s v="Yes"/>
    <s v="24 inch bins"/>
    <s v="SEEDLESS"/>
    <x v="443"/>
    <s v="SAN JOAQUIN VALLEY CALIFORNIA"/>
    <n v="160000"/>
    <s v="Truck"/>
    <n v="221"/>
    <m/>
    <n v="2024"/>
    <s v="N/A"/>
    <s v="D (domestic)"/>
    <m/>
  </r>
  <r>
    <s v="WATERMELONS"/>
    <x v="2"/>
    <s v="No"/>
    <s v="24 inch bins"/>
    <s v="SEEDLESS"/>
    <x v="443"/>
    <s v="SAN JOAQUIN VALLEY CALIFORNIA"/>
    <n v="3537125"/>
    <s v="Truck"/>
    <n v="4879"/>
    <m/>
    <n v="2024"/>
    <s v="N/A"/>
    <s v="D (domestic)"/>
    <m/>
  </r>
  <r>
    <s v="WATERMELONS"/>
    <x v="2"/>
    <s v="No"/>
    <s v="cartons"/>
    <s v="RED FLESH SEEDLESS MINIATURE"/>
    <x v="443"/>
    <s v="SAN JOAQUIN VALLEY CALIFORNIA"/>
    <n v="680000"/>
    <s v="Truck"/>
    <n v="8000"/>
    <m/>
    <n v="2024"/>
    <s v="N/A"/>
    <s v="D (domestic)"/>
    <m/>
  </r>
  <r>
    <s v="WATERMELONS"/>
    <x v="2"/>
    <s v="Yes"/>
    <s v="cartons"/>
    <s v="RED FLESH SEEDLESS MINIATURE"/>
    <x v="443"/>
    <s v="SAN JOAQUIN VALLEY CALIFORNIA"/>
    <n v="170000"/>
    <s v="Truck"/>
    <n v="2000"/>
    <m/>
    <n v="2024"/>
    <s v="N/A"/>
    <s v="D (domestic)"/>
    <m/>
  </r>
  <r>
    <s v="WATERMELONS"/>
    <x v="2"/>
    <s v="No"/>
    <s v="24 inch bins"/>
    <s v="SEEDED"/>
    <x v="443"/>
    <s v="SAN JOAQUIN VALLEY CALIFORNIA"/>
    <n v="243375"/>
    <s v="Truck"/>
    <n v="336"/>
    <m/>
    <n v="2024"/>
    <s v="N/A"/>
    <s v="D (domestic)"/>
    <m/>
  </r>
  <r>
    <s v="WATERMELONS"/>
    <x v="2"/>
    <s v="Yes"/>
    <s v="24 inch bins"/>
    <s v="SEEDED"/>
    <x v="443"/>
    <s v="SAN JOAQUIN VALLEY CALIFORNIA"/>
    <n v="80000"/>
    <s v="Truck"/>
    <n v="110"/>
    <m/>
    <n v="2024"/>
    <s v="N/A"/>
    <s v="D (domestic)"/>
    <m/>
  </r>
  <r>
    <s v="WATERMELONS"/>
    <x v="2"/>
    <s v="No"/>
    <s v="cartons"/>
    <s v="RED FLESH SEEDLESS MINIATURE"/>
    <x v="444"/>
    <s v="SAN JOAQUIN VALLEY CALIFORNIA"/>
    <n v="680000"/>
    <s v="Truck"/>
    <n v="8000"/>
    <m/>
    <n v="2024"/>
    <s v="N/A"/>
    <s v="D (domestic)"/>
    <m/>
  </r>
  <r>
    <s v="WATERMELONS"/>
    <x v="2"/>
    <s v="Yes"/>
    <s v="24 inch bins"/>
    <s v="SEEDLESS"/>
    <x v="444"/>
    <s v="SAN JOAQUIN VALLEY CALIFORNIA"/>
    <n v="160000"/>
    <s v="Truck"/>
    <n v="221"/>
    <m/>
    <n v="2024"/>
    <s v="N/A"/>
    <s v="D (domestic)"/>
    <m/>
  </r>
  <r>
    <s v="WATERMELONS"/>
    <x v="2"/>
    <s v="Yes"/>
    <s v="24 inch bins"/>
    <s v="SEEDED"/>
    <x v="444"/>
    <s v="SAN JOAQUIN VALLEY CALIFORNIA"/>
    <n v="80000"/>
    <s v="Truck"/>
    <n v="110"/>
    <m/>
    <n v="2024"/>
    <s v="N/A"/>
    <s v="D (domestic)"/>
    <m/>
  </r>
  <r>
    <s v="WATERMELONS"/>
    <x v="2"/>
    <s v="Yes"/>
    <s v="cartons"/>
    <s v="RED FLESH SEEDLESS MINIATURE"/>
    <x v="444"/>
    <s v="SAN JOAQUIN VALLEY CALIFORNIA"/>
    <n v="170000"/>
    <s v="Truck"/>
    <n v="2000"/>
    <m/>
    <n v="2024"/>
    <s v="N/A"/>
    <s v="D (domestic)"/>
    <m/>
  </r>
  <r>
    <s v="WATERMELONS"/>
    <x v="2"/>
    <s v="No"/>
    <s v="24 inch bins"/>
    <s v="SEEDED"/>
    <x v="444"/>
    <s v="SAN JOAQUIN VALLEY CALIFORNIA"/>
    <n v="243375"/>
    <s v="Truck"/>
    <n v="336"/>
    <m/>
    <n v="2024"/>
    <s v="N/A"/>
    <s v="D (domestic)"/>
    <m/>
  </r>
  <r>
    <s v="WATERMELONS"/>
    <x v="2"/>
    <s v="No"/>
    <s v="24 inch bins"/>
    <s v="SEEDLESS"/>
    <x v="444"/>
    <s v="SAN JOAQUIN VALLEY CALIFORNIA"/>
    <n v="3561875"/>
    <s v="Truck"/>
    <n v="4913"/>
    <m/>
    <n v="2024"/>
    <s v="N/A"/>
    <s v="D (domestic)"/>
    <m/>
  </r>
  <r>
    <s v="WATERMELONS"/>
    <x v="2"/>
    <s v="No"/>
    <s v="cartons"/>
    <s v="RED FLESH SEEDLESS MINIATURE"/>
    <x v="445"/>
    <s v="SAN JOAQUIN VALLEY CALIFORNIA"/>
    <n v="255000"/>
    <s v="Truck"/>
    <n v="3000"/>
    <m/>
    <n v="2024"/>
    <s v="N/A"/>
    <s v="D (domestic)"/>
    <m/>
  </r>
  <r>
    <s v="WATERMELONS"/>
    <x v="2"/>
    <s v="No"/>
    <s v="24 inch bins"/>
    <s v="SEEDED"/>
    <x v="445"/>
    <s v="SAN JOAQUIN VALLEY CALIFORNIA"/>
    <n v="80000"/>
    <s v="Truck"/>
    <n v="110"/>
    <m/>
    <n v="2024"/>
    <s v="N/A"/>
    <s v="D (domestic)"/>
    <m/>
  </r>
  <r>
    <s v="WATERMELONS"/>
    <x v="2"/>
    <s v="No"/>
    <s v="24 inch bins"/>
    <s v="SEEDLESS"/>
    <x v="445"/>
    <s v="SAN JOAQUIN VALLEY CALIFORNIA"/>
    <n v="3017500"/>
    <s v="Truck"/>
    <n v="4162"/>
    <m/>
    <n v="2024"/>
    <s v="N/A"/>
    <s v="D (domestic)"/>
    <m/>
  </r>
  <r>
    <s v="WATERMELONS"/>
    <x v="2"/>
    <s v="No"/>
    <s v="cartons"/>
    <s v="RED FLESH SEEDLESS MINIATURE"/>
    <x v="446"/>
    <s v="SAN JOAQUIN VALLEY CALIFORNIA"/>
    <n v="680000"/>
    <s v="Truck"/>
    <n v="8000"/>
    <m/>
    <n v="2024"/>
    <s v="N/A"/>
    <s v="D (domestic)"/>
    <m/>
  </r>
  <r>
    <s v="WATERMELONS"/>
    <x v="2"/>
    <s v="Yes"/>
    <s v="24 inch bins"/>
    <s v="SEEDLESS"/>
    <x v="446"/>
    <s v="SAN JOAQUIN VALLEY CALIFORNIA"/>
    <n v="160000"/>
    <s v="Truck"/>
    <n v="221"/>
    <m/>
    <n v="2024"/>
    <s v="N/A"/>
    <s v="D (domestic)"/>
    <m/>
  </r>
  <r>
    <s v="WATERMELONS"/>
    <x v="2"/>
    <s v="No"/>
    <s v="24 inch bins"/>
    <s v="SEEDLESS"/>
    <x v="446"/>
    <s v="SAN JOAQUIN VALLEY CALIFORNIA"/>
    <n v="3435000"/>
    <s v="Truck"/>
    <n v="4738"/>
    <m/>
    <n v="2024"/>
    <s v="N/A"/>
    <s v="D (domestic)"/>
    <m/>
  </r>
  <r>
    <s v="WATERMELONS"/>
    <x v="2"/>
    <s v="Yes"/>
    <s v="24 inch bins"/>
    <s v="SEEDED"/>
    <x v="446"/>
    <s v="SAN JOAQUIN VALLEY CALIFORNIA"/>
    <n v="80000"/>
    <s v="Truck"/>
    <n v="110"/>
    <m/>
    <n v="2024"/>
    <s v="N/A"/>
    <s v="D (domestic)"/>
    <m/>
  </r>
  <r>
    <s v="WATERMELONS"/>
    <x v="2"/>
    <s v="Yes"/>
    <s v="cartons"/>
    <s v="RED FLESH SEEDLESS MINIATURE"/>
    <x v="446"/>
    <s v="SAN JOAQUIN VALLEY CALIFORNIA"/>
    <n v="170000"/>
    <s v="Truck"/>
    <n v="2000"/>
    <m/>
    <n v="2024"/>
    <s v="N/A"/>
    <s v="D (domestic)"/>
    <m/>
  </r>
  <r>
    <s v="WATERMELONS"/>
    <x v="2"/>
    <s v="No"/>
    <s v="24 inch bins"/>
    <s v="SEEDED"/>
    <x v="446"/>
    <s v="SAN JOAQUIN VALLEY CALIFORNIA"/>
    <n v="247000"/>
    <s v="Truck"/>
    <n v="341"/>
    <m/>
    <n v="2024"/>
    <s v="N/A"/>
    <s v="D (domestic)"/>
    <m/>
  </r>
  <r>
    <s v="WATERMELONS"/>
    <x v="2"/>
    <s v="No"/>
    <s v="24 inch bins"/>
    <s v="SEEDLESS"/>
    <x v="447"/>
    <s v="SAN JOAQUIN VALLEY CALIFORNIA"/>
    <n v="3145000"/>
    <s v="Truck"/>
    <n v="4338"/>
    <m/>
    <n v="2024"/>
    <s v="N/A"/>
    <s v="D (domestic)"/>
    <m/>
  </r>
  <r>
    <s v="WATERMELONS"/>
    <x v="2"/>
    <s v="Yes"/>
    <s v="24 inch bins"/>
    <s v="SEEDLESS"/>
    <x v="447"/>
    <s v="SAN JOAQUIN VALLEY CALIFORNIA"/>
    <n v="160000"/>
    <s v="Truck"/>
    <n v="221"/>
    <m/>
    <n v="2024"/>
    <s v="N/A"/>
    <s v="D (domestic)"/>
    <m/>
  </r>
  <r>
    <s v="WATERMELONS"/>
    <x v="2"/>
    <s v="Yes"/>
    <s v="cartons"/>
    <s v="RED FLESH SEEDLESS MINIATURE"/>
    <x v="447"/>
    <s v="SAN JOAQUIN VALLEY CALIFORNIA"/>
    <n v="170000"/>
    <s v="Truck"/>
    <n v="2000"/>
    <m/>
    <n v="2024"/>
    <s v="N/A"/>
    <s v="D (domestic)"/>
    <m/>
  </r>
  <r>
    <s v="WATERMELONS"/>
    <x v="2"/>
    <s v="No"/>
    <s v="24 inch bins"/>
    <s v="SEEDED"/>
    <x v="447"/>
    <s v="SAN JOAQUIN VALLEY CALIFORNIA"/>
    <n v="174250"/>
    <s v="Truck"/>
    <n v="240"/>
    <m/>
    <n v="2024"/>
    <s v="N/A"/>
    <s v="D (domestic)"/>
    <m/>
  </r>
  <r>
    <s v="WATERMELONS"/>
    <x v="2"/>
    <s v="No"/>
    <s v="cartons"/>
    <s v="RED FLESH SEEDLESS MINIATURE"/>
    <x v="447"/>
    <s v="SAN JOAQUIN VALLEY CALIFORNIA"/>
    <n v="510000"/>
    <s v="Truck"/>
    <n v="6000"/>
    <m/>
    <n v="2024"/>
    <s v="N/A"/>
    <s v="D (domestic)"/>
    <m/>
  </r>
  <r>
    <s v="WATERMELONS"/>
    <x v="2"/>
    <s v="Yes"/>
    <s v="24 inch bins"/>
    <s v="SEEDED"/>
    <x v="447"/>
    <s v="SAN JOAQUIN VALLEY CALIFORNIA"/>
    <n v="80000"/>
    <s v="Truck"/>
    <n v="110"/>
    <m/>
    <n v="2024"/>
    <s v="N/A"/>
    <s v="D (domestic)"/>
    <m/>
  </r>
  <r>
    <s v="WATERMELONS"/>
    <x v="2"/>
    <s v="No"/>
    <s v="cartons"/>
    <s v="RED FLESH SEEDLESS MINIATURE"/>
    <x v="448"/>
    <s v="SAN JOAQUIN VALLEY CALIFORNIA"/>
    <n v="510000"/>
    <s v="Truck"/>
    <n v="6000"/>
    <m/>
    <n v="2024"/>
    <s v="N/A"/>
    <s v="D (domestic)"/>
    <m/>
  </r>
  <r>
    <s v="WATERMELONS"/>
    <x v="2"/>
    <s v="No"/>
    <s v="24 inch bins"/>
    <s v="SEEDLESS"/>
    <x v="448"/>
    <s v="SAN JOAQUIN VALLEY CALIFORNIA"/>
    <n v="3145000"/>
    <s v="Truck"/>
    <n v="4338"/>
    <m/>
    <n v="2024"/>
    <s v="N/A"/>
    <s v="D (domestic)"/>
    <m/>
  </r>
  <r>
    <s v="WATERMELONS"/>
    <x v="2"/>
    <s v="Yes"/>
    <s v="24 inch bins"/>
    <s v="SEEDED"/>
    <x v="448"/>
    <s v="SAN JOAQUIN VALLEY CALIFORNIA"/>
    <n v="80000"/>
    <s v="Truck"/>
    <n v="110"/>
    <m/>
    <n v="2024"/>
    <s v="N/A"/>
    <s v="D (domestic)"/>
    <m/>
  </r>
  <r>
    <s v="WATERMELONS"/>
    <x v="2"/>
    <s v="Yes"/>
    <s v="cartons"/>
    <s v="RED FLESH SEEDLESS MINIATURE"/>
    <x v="448"/>
    <s v="SAN JOAQUIN VALLEY CALIFORNIA"/>
    <n v="170000"/>
    <s v="Truck"/>
    <n v="2000"/>
    <m/>
    <n v="2024"/>
    <s v="N/A"/>
    <s v="D (domestic)"/>
    <m/>
  </r>
  <r>
    <s v="WATERMELONS"/>
    <x v="2"/>
    <s v="Yes"/>
    <s v="24 inch bins"/>
    <s v="SEEDLESS"/>
    <x v="448"/>
    <s v="SAN JOAQUIN VALLEY CALIFORNIA"/>
    <n v="160000"/>
    <s v="Truck"/>
    <n v="221"/>
    <m/>
    <n v="2024"/>
    <s v="N/A"/>
    <s v="D (domestic)"/>
    <m/>
  </r>
  <r>
    <s v="WATERMELONS"/>
    <x v="2"/>
    <s v="No"/>
    <s v="24 inch bins"/>
    <s v="SEEDED"/>
    <x v="448"/>
    <s v="SAN JOAQUIN VALLEY CALIFORNIA"/>
    <n v="174250"/>
    <s v="Truck"/>
    <n v="240"/>
    <m/>
    <n v="2024"/>
    <s v="N/A"/>
    <s v="D (domestic)"/>
    <m/>
  </r>
  <r>
    <s v="WATERMELONS"/>
    <x v="2"/>
    <s v="No"/>
    <s v="cartons"/>
    <s v="RED FLESH SEEDLESS MINIATURE"/>
    <x v="449"/>
    <s v="SAN JOAQUIN VALLEY CALIFORNIA"/>
    <n v="510000"/>
    <s v="Truck"/>
    <n v="6000"/>
    <m/>
    <n v="2024"/>
    <s v="N/A"/>
    <s v="D (domestic)"/>
    <m/>
  </r>
  <r>
    <s v="WATERMELONS"/>
    <x v="2"/>
    <s v="Yes"/>
    <s v="24 inch bins"/>
    <s v="SEEDLESS"/>
    <x v="449"/>
    <s v="SAN JOAQUIN VALLEY CALIFORNIA"/>
    <n v="160000"/>
    <s v="Truck"/>
    <n v="221"/>
    <m/>
    <n v="2024"/>
    <s v="N/A"/>
    <s v="D (domestic)"/>
    <m/>
  </r>
  <r>
    <s v="WATERMELONS"/>
    <x v="2"/>
    <s v="Yes"/>
    <s v="cartons"/>
    <s v="RED FLESH SEEDLESS MINIATURE"/>
    <x v="449"/>
    <s v="SAN JOAQUIN VALLEY CALIFORNIA"/>
    <n v="170000"/>
    <s v="Truck"/>
    <n v="2000"/>
    <m/>
    <n v="2024"/>
    <s v="N/A"/>
    <s v="D (domestic)"/>
    <m/>
  </r>
  <r>
    <s v="WATERMELONS"/>
    <x v="2"/>
    <s v="No"/>
    <s v="24 inch bins"/>
    <s v="SEEDLESS"/>
    <x v="449"/>
    <s v="SAN JOAQUIN VALLEY CALIFORNIA"/>
    <n v="3145000"/>
    <s v="Truck"/>
    <n v="4338"/>
    <m/>
    <n v="2024"/>
    <s v="N/A"/>
    <s v="D (domestic)"/>
    <m/>
  </r>
  <r>
    <s v="WATERMELONS"/>
    <x v="2"/>
    <s v="Yes"/>
    <s v="24 inch bins"/>
    <s v="SEEDED"/>
    <x v="449"/>
    <s v="SAN JOAQUIN VALLEY CALIFORNIA"/>
    <n v="80000"/>
    <s v="Truck"/>
    <n v="110"/>
    <m/>
    <n v="2024"/>
    <s v="N/A"/>
    <s v="D (domestic)"/>
    <m/>
  </r>
  <r>
    <s v="WATERMELONS"/>
    <x v="2"/>
    <s v="No"/>
    <s v="24 inch bins"/>
    <s v="SEEDED"/>
    <x v="449"/>
    <s v="SAN JOAQUIN VALLEY CALIFORNIA"/>
    <n v="174250"/>
    <s v="Truck"/>
    <n v="240"/>
    <m/>
    <n v="2024"/>
    <s v="N/A"/>
    <s v="D (domestic)"/>
    <m/>
  </r>
  <r>
    <s v="WATERMELONS"/>
    <x v="2"/>
    <s v="No"/>
    <s v="24 inch bins"/>
    <s v="SEEDED"/>
    <x v="450"/>
    <s v="SAN JOAQUIN VALLEY CALIFORNIA"/>
    <n v="174250"/>
    <s v="Truck"/>
    <n v="240"/>
    <m/>
    <n v="2024"/>
    <s v="N/A"/>
    <s v="D (domestic)"/>
    <m/>
  </r>
  <r>
    <s v="WATERMELONS"/>
    <x v="2"/>
    <s v="No"/>
    <s v="24 inch bins"/>
    <s v="SEEDLESS"/>
    <x v="450"/>
    <s v="SAN JOAQUIN VALLEY CALIFORNIA"/>
    <n v="2690000"/>
    <s v="Truck"/>
    <n v="3710"/>
    <m/>
    <n v="2024"/>
    <s v="N/A"/>
    <s v="D (domestic)"/>
    <m/>
  </r>
  <r>
    <s v="WATERMELONS"/>
    <x v="2"/>
    <s v="No"/>
    <s v="cartons"/>
    <s v="RED FLESH SEEDLESS MINIATURE"/>
    <x v="450"/>
    <s v="SAN JOAQUIN VALLEY CALIFORNIA"/>
    <n v="510000"/>
    <s v="Truck"/>
    <n v="6000"/>
    <m/>
    <n v="2024"/>
    <s v="N/A"/>
    <s v="D (domestic)"/>
    <m/>
  </r>
  <r>
    <s v="WATERMELONS"/>
    <x v="2"/>
    <s v="Yes"/>
    <s v="24 inch bins"/>
    <s v="SEEDLESS"/>
    <x v="450"/>
    <s v="SAN JOAQUIN VALLEY CALIFORNIA"/>
    <n v="160000"/>
    <s v="Truck"/>
    <n v="221"/>
    <m/>
    <n v="2024"/>
    <s v="N/A"/>
    <s v="D (domestic)"/>
    <m/>
  </r>
  <r>
    <s v="WATERMELONS"/>
    <x v="2"/>
    <s v="Yes"/>
    <s v="24 inch bins"/>
    <s v="SEEDED"/>
    <x v="450"/>
    <s v="SAN JOAQUIN VALLEY CALIFORNIA"/>
    <n v="80000"/>
    <s v="Truck"/>
    <n v="110"/>
    <m/>
    <n v="2024"/>
    <s v="N/A"/>
    <s v="D (domestic)"/>
    <m/>
  </r>
  <r>
    <s v="WATERMELONS"/>
    <x v="2"/>
    <s v="Yes"/>
    <s v="cartons"/>
    <s v="RED FLESH SEEDLESS MINIATURE"/>
    <x v="450"/>
    <s v="SAN JOAQUIN VALLEY CALIFORNIA"/>
    <n v="80000"/>
    <s v="Truck"/>
    <n v="941"/>
    <m/>
    <n v="2024"/>
    <s v="N/A"/>
    <s v="D (domestic)"/>
    <m/>
  </r>
  <r>
    <s v="WATERMELONS"/>
    <x v="2"/>
    <s v="No"/>
    <s v="cartons"/>
    <s v="RED FLESH SEEDLESS MINIATURE"/>
    <x v="451"/>
    <s v="SAN JOAQUIN VALLEY CALIFORNIA"/>
    <n v="255000"/>
    <s v="Truck"/>
    <n v="3000"/>
    <m/>
    <n v="2024"/>
    <s v="N/A"/>
    <s v="D (domestic)"/>
    <m/>
  </r>
  <r>
    <s v="WATERMELONS"/>
    <x v="2"/>
    <s v="No"/>
    <s v="24 inch bins"/>
    <s v="SEEDED"/>
    <x v="451"/>
    <s v="SAN JOAQUIN VALLEY CALIFORNIA"/>
    <n v="80000"/>
    <s v="Truck"/>
    <n v="110"/>
    <m/>
    <n v="2024"/>
    <s v="N/A"/>
    <s v="D (domestic)"/>
    <m/>
  </r>
  <r>
    <s v="WATERMELONS"/>
    <x v="2"/>
    <s v="No"/>
    <s v="24 inch bins"/>
    <s v="SEEDLESS"/>
    <x v="451"/>
    <s v="SAN JOAQUIN VALLEY CALIFORNIA"/>
    <n v="2000000"/>
    <s v="Truck"/>
    <n v="2759"/>
    <m/>
    <n v="2024"/>
    <s v="N/A"/>
    <s v="D (domestic)"/>
    <m/>
  </r>
  <r>
    <s v="WATERMELONS"/>
    <x v="2"/>
    <s v="Yes"/>
    <s v="cartons"/>
    <s v="RED FLESH SEEDLESS MINIATURE"/>
    <x v="452"/>
    <s v="SAN JOAQUIN VALLEY CALIFORNIA"/>
    <n v="80000"/>
    <s v="Truck"/>
    <n v="941"/>
    <m/>
    <n v="2024"/>
    <s v="N/A"/>
    <s v="D (domestic)"/>
    <m/>
  </r>
  <r>
    <s v="WATERMELONS"/>
    <x v="2"/>
    <s v="No"/>
    <s v="24 inch bins"/>
    <s v="SEEDED"/>
    <x v="452"/>
    <s v="SAN JOAQUIN VALLEY CALIFORNIA"/>
    <n v="174250"/>
    <s v="Truck"/>
    <n v="240"/>
    <m/>
    <n v="2024"/>
    <s v="N/A"/>
    <s v="D (domestic)"/>
    <m/>
  </r>
  <r>
    <s v="WATERMELONS"/>
    <x v="2"/>
    <s v="No"/>
    <s v="cartons"/>
    <s v="RED FLESH SEEDLESS MINIATURE"/>
    <x v="452"/>
    <s v="SAN JOAQUIN VALLEY CALIFORNIA"/>
    <n v="510000"/>
    <s v="Truck"/>
    <n v="6000"/>
    <m/>
    <n v="2024"/>
    <s v="N/A"/>
    <s v="D (domestic)"/>
    <m/>
  </r>
  <r>
    <s v="WATERMELONS"/>
    <x v="2"/>
    <s v="No"/>
    <s v="24 inch bins"/>
    <s v="SEEDLESS"/>
    <x v="452"/>
    <s v="SAN JOAQUIN VALLEY CALIFORNIA"/>
    <n v="2545000"/>
    <s v="Truck"/>
    <n v="3510"/>
    <m/>
    <n v="2024"/>
    <s v="N/A"/>
    <s v="D (domestic)"/>
    <m/>
  </r>
  <r>
    <s v="WATERMELONS"/>
    <x v="2"/>
    <s v="Yes"/>
    <s v="24 inch bins"/>
    <s v="SEEDLESS"/>
    <x v="452"/>
    <s v="SAN JOAQUIN VALLEY CALIFORNIA"/>
    <n v="80000"/>
    <s v="Truck"/>
    <n v="110"/>
    <m/>
    <n v="2024"/>
    <s v="N/A"/>
    <s v="D (domestic)"/>
    <m/>
  </r>
  <r>
    <s v="WATERMELONS"/>
    <x v="2"/>
    <s v="Yes"/>
    <s v="cartons"/>
    <s v="RED FLESH SEEDLESS MINIATURE"/>
    <x v="453"/>
    <s v="SAN JOAQUIN VALLEY CALIFORNIA"/>
    <n v="255000"/>
    <s v="Truck"/>
    <n v="3000"/>
    <m/>
    <n v="2024"/>
    <s v="N/A"/>
    <s v="D (domestic)"/>
    <m/>
  </r>
  <r>
    <s v="WATERMELONS"/>
    <x v="2"/>
    <s v="No"/>
    <s v="24 inch bins"/>
    <s v="SEEDLESS"/>
    <x v="453"/>
    <s v="SAN JOAQUIN VALLEY CALIFORNIA"/>
    <n v="2025000"/>
    <s v="Truck"/>
    <n v="2793"/>
    <m/>
    <n v="2024"/>
    <s v="N/A"/>
    <s v="D (domestic)"/>
    <m/>
  </r>
  <r>
    <s v="WATERMELONS"/>
    <x v="2"/>
    <s v="No"/>
    <s v="cartons"/>
    <s v="RED FLESH SEEDLESS MINIATURE"/>
    <x v="453"/>
    <s v="SAN JOAQUIN VALLEY CALIFORNIA"/>
    <n v="510000"/>
    <s v="Truck"/>
    <n v="6000"/>
    <m/>
    <n v="2024"/>
    <s v="N/A"/>
    <s v="D (domestic)"/>
    <m/>
  </r>
  <r>
    <s v="WATERMELONS"/>
    <x v="2"/>
    <s v="No"/>
    <s v="24 inch bins"/>
    <s v="SEEDED"/>
    <x v="453"/>
    <s v="SAN JOAQUIN VALLEY CALIFORNIA"/>
    <n v="174250"/>
    <s v="Truck"/>
    <n v="240"/>
    <m/>
    <n v="2024"/>
    <s v="N/A"/>
    <s v="D (domestic)"/>
    <m/>
  </r>
  <r>
    <s v="WATERMELONS"/>
    <x v="2"/>
    <s v="Yes"/>
    <s v="24 inch bins"/>
    <s v="SEEDLESS"/>
    <x v="454"/>
    <s v="SAN JOAQUIN VALLEY CALIFORNIA"/>
    <n v="80000"/>
    <s v="Truck"/>
    <n v="110"/>
    <m/>
    <n v="2024"/>
    <s v="N/A"/>
    <s v="D (domestic)"/>
    <m/>
  </r>
  <r>
    <s v="WATERMELONS"/>
    <x v="2"/>
    <s v="No"/>
    <s v="24 inch bins"/>
    <s v="SEEDLESS"/>
    <x v="454"/>
    <s v="SAN JOAQUIN VALLEY CALIFORNIA"/>
    <n v="2545000"/>
    <s v="Truck"/>
    <n v="3510"/>
    <m/>
    <n v="2024"/>
    <s v="N/A"/>
    <s v="D (domestic)"/>
    <m/>
  </r>
  <r>
    <s v="WATERMELONS"/>
    <x v="2"/>
    <s v="No"/>
    <s v="cartons"/>
    <s v="RED FLESH SEEDLESS MINIATURE"/>
    <x v="454"/>
    <s v="SAN JOAQUIN VALLEY CALIFORNIA"/>
    <n v="510000"/>
    <s v="Truck"/>
    <n v="6000"/>
    <m/>
    <n v="2024"/>
    <s v="N/A"/>
    <s v="D (domestic)"/>
    <m/>
  </r>
  <r>
    <s v="WATERMELONS"/>
    <x v="2"/>
    <s v="No"/>
    <s v="24 inch bins"/>
    <s v="SEEDED"/>
    <x v="454"/>
    <s v="SAN JOAQUIN VALLEY CALIFORNIA"/>
    <n v="174250"/>
    <s v="Truck"/>
    <n v="240"/>
    <m/>
    <n v="2024"/>
    <s v="N/A"/>
    <s v="D (domestic)"/>
    <m/>
  </r>
  <r>
    <s v="WATERMELONS"/>
    <x v="2"/>
    <s v="Yes"/>
    <s v="cartons"/>
    <s v="RED FLESH SEEDLESS MINIATURE"/>
    <x v="454"/>
    <s v="SAN JOAQUIN VALLEY CALIFORNIA"/>
    <n v="255000"/>
    <s v="Truck"/>
    <n v="3000"/>
    <m/>
    <n v="2024"/>
    <s v="N/A"/>
    <s v="D (domestic)"/>
    <m/>
  </r>
  <r>
    <s v="WATERMELONS"/>
    <x v="2"/>
    <s v="No"/>
    <s v="24 inch bins"/>
    <s v="SEEDLESS"/>
    <x v="455"/>
    <s v="SAN JOAQUIN VALLEY CALIFORNIA"/>
    <n v="2625000"/>
    <s v="Truck"/>
    <n v="3620"/>
    <m/>
    <n v="2024"/>
    <s v="N/A"/>
    <s v="D (domestic)"/>
    <m/>
  </r>
  <r>
    <s v="WATERMELONS"/>
    <x v="2"/>
    <s v="Yes"/>
    <s v="cartons"/>
    <s v="RED FLESH SEEDLESS MINIATURE"/>
    <x v="455"/>
    <s v="SAN JOAQUIN VALLEY CALIFORNIA"/>
    <n v="255000"/>
    <s v="Truck"/>
    <n v="3000"/>
    <m/>
    <n v="2024"/>
    <s v="N/A"/>
    <s v="D (domestic)"/>
    <m/>
  </r>
  <r>
    <s v="WATERMELONS"/>
    <x v="2"/>
    <s v="No"/>
    <s v="cartons"/>
    <s v="RED FLESH SEEDLESS MINIATURE"/>
    <x v="455"/>
    <s v="SAN JOAQUIN VALLEY CALIFORNIA"/>
    <n v="510000"/>
    <s v="Truck"/>
    <n v="6000"/>
    <m/>
    <n v="2024"/>
    <s v="N/A"/>
    <s v="D (domestic)"/>
    <m/>
  </r>
  <r>
    <s v="WATERMELONS"/>
    <x v="2"/>
    <s v="No"/>
    <s v="24 inch bins"/>
    <s v="SEEDED"/>
    <x v="455"/>
    <s v="SAN JOAQUIN VALLEY CALIFORNIA"/>
    <n v="174250"/>
    <s v="Truck"/>
    <n v="240"/>
    <m/>
    <n v="2024"/>
    <s v="N/A"/>
    <s v="D (domestic)"/>
    <m/>
  </r>
  <r>
    <s v="WATERMELONS"/>
    <x v="2"/>
    <s v="Yes"/>
    <s v="cartons"/>
    <s v="RED FLESH SEEDLESS MINIATURE"/>
    <x v="456"/>
    <s v="SAN JOAQUIN VALLEY CALIFORNIA"/>
    <n v="255000"/>
    <s v="Truck"/>
    <n v="3000"/>
    <m/>
    <n v="2024"/>
    <s v="N/A"/>
    <s v="D (domestic)"/>
    <m/>
  </r>
  <r>
    <s v="WATERMELONS"/>
    <x v="2"/>
    <s v="No"/>
    <s v="24 inch bins"/>
    <s v="SEEDLESS"/>
    <x v="456"/>
    <s v="SAN JOAQUIN VALLEY CALIFORNIA"/>
    <n v="1945000"/>
    <s v="Truck"/>
    <n v="2683"/>
    <m/>
    <n v="2024"/>
    <s v="N/A"/>
    <s v="D (domestic)"/>
    <m/>
  </r>
  <r>
    <s v="WATERMELONS"/>
    <x v="2"/>
    <s v="Yes"/>
    <s v="24 inch bins"/>
    <s v="SEEDLESS"/>
    <x v="456"/>
    <s v="SAN JOAQUIN VALLEY CALIFORNIA"/>
    <n v="80000"/>
    <s v="Truck"/>
    <n v="110"/>
    <m/>
    <n v="2024"/>
    <s v="N/A"/>
    <s v="D (domestic)"/>
    <m/>
  </r>
  <r>
    <s v="WATERMELONS"/>
    <x v="2"/>
    <s v="No"/>
    <s v="cartons"/>
    <s v="RED FLESH SEEDLESS MINIATURE"/>
    <x v="456"/>
    <s v="SAN JOAQUIN VALLEY CALIFORNIA"/>
    <n v="585000"/>
    <s v="Truck"/>
    <n v="6882"/>
    <m/>
    <n v="2024"/>
    <s v="N/A"/>
    <s v="D (domestic)"/>
    <m/>
  </r>
  <r>
    <s v="WATERMELONS"/>
    <x v="2"/>
    <s v="No"/>
    <s v="cartons"/>
    <s v="SEEDED"/>
    <x v="456"/>
    <s v="SAN JOAQUIN VALLEY CALIFORNIA"/>
    <n v="80000"/>
    <s v="Truck"/>
    <n v="941"/>
    <m/>
    <n v="2024"/>
    <s v="N/A"/>
    <s v="D (domestic)"/>
    <m/>
  </r>
  <r>
    <s v="WATERMELONS"/>
    <x v="2"/>
    <s v="No"/>
    <s v="cartons"/>
    <s v="RED FLESH SEEDLESS MINIATURE"/>
    <x v="457"/>
    <s v="SAN JOAQUIN VALLEY CALIFORNIA"/>
    <n v="80000"/>
    <s v="Truck"/>
    <n v="941"/>
    <m/>
    <n v="2024"/>
    <s v="N/A"/>
    <s v="D (domestic)"/>
    <m/>
  </r>
  <r>
    <s v="WATERMELONS"/>
    <x v="2"/>
    <s v="No"/>
    <s v="24 inch bins"/>
    <s v="SEEDLESS"/>
    <x v="457"/>
    <s v="SAN JOAQUIN VALLEY CALIFORNIA"/>
    <n v="800000"/>
    <s v="Truck"/>
    <n v="1103"/>
    <m/>
    <n v="2024"/>
    <s v="N/A"/>
    <s v="D (domestic)"/>
    <m/>
  </r>
  <r>
    <s v="WATERMELONS"/>
    <x v="2"/>
    <s v="No"/>
    <s v="24 inch bins"/>
    <s v="SEEDLESS"/>
    <x v="458"/>
    <s v="SAN JOAQUIN VALLEY CALIFORNIA"/>
    <n v="2145000"/>
    <s v="Truck"/>
    <n v="2959"/>
    <m/>
    <n v="2024"/>
    <s v="N/A"/>
    <s v="D (domestic)"/>
    <m/>
  </r>
  <r>
    <s v="WATERMELONS"/>
    <x v="2"/>
    <s v="No"/>
    <s v="24 inch bins"/>
    <s v="SEEDED"/>
    <x v="458"/>
    <s v="SAN JOAQUIN VALLEY CALIFORNIA"/>
    <n v="80000"/>
    <s v="Truck"/>
    <n v="110"/>
    <m/>
    <n v="2024"/>
    <s v="N/A"/>
    <s v="D (domestic)"/>
    <m/>
  </r>
  <r>
    <s v="WATERMELONS"/>
    <x v="2"/>
    <s v="Yes"/>
    <s v="cartons"/>
    <s v="RED FLESH SEEDLESS MINIATURE"/>
    <x v="458"/>
    <s v="SAN JOAQUIN VALLEY CALIFORNIA"/>
    <n v="255000"/>
    <s v="Truck"/>
    <n v="3000"/>
    <m/>
    <n v="2024"/>
    <s v="N/A"/>
    <s v="D (domestic)"/>
    <m/>
  </r>
  <r>
    <s v="WATERMELONS"/>
    <x v="2"/>
    <s v="No"/>
    <s v="cartons"/>
    <s v="RED FLESH SEEDLESS MINIATURE"/>
    <x v="458"/>
    <s v="SAN JOAQUIN VALLEY CALIFORNIA"/>
    <n v="340000"/>
    <s v="Truck"/>
    <n v="4000"/>
    <m/>
    <n v="2024"/>
    <s v="N/A"/>
    <s v="D (domestic)"/>
    <m/>
  </r>
  <r>
    <s v="WATERMELONS"/>
    <x v="2"/>
    <s v="Yes"/>
    <s v="24 inch bins"/>
    <s v="SEEDLESS"/>
    <x v="458"/>
    <s v="SAN JOAQUIN VALLEY CALIFORNIA"/>
    <n v="80000"/>
    <s v="Truck"/>
    <n v="110"/>
    <m/>
    <n v="2024"/>
    <s v="N/A"/>
    <s v="D (domestic)"/>
    <m/>
  </r>
  <r>
    <s v="WATERMELONS"/>
    <x v="2"/>
    <s v="Yes"/>
    <s v="cartons"/>
    <s v="RED FLESH SEEDLESS MINIATURE"/>
    <x v="459"/>
    <s v="SAN JOAQUIN VALLEY CALIFORNIA"/>
    <n v="255000"/>
    <s v="Truck"/>
    <n v="3000"/>
    <m/>
    <n v="2024"/>
    <s v="N/A"/>
    <s v="D (domestic)"/>
    <m/>
  </r>
  <r>
    <s v="WATERMELONS"/>
    <x v="2"/>
    <s v="No"/>
    <s v="24 inch bins"/>
    <s v="SEEDED"/>
    <x v="459"/>
    <s v="SAN JOAQUIN VALLEY CALIFORNIA"/>
    <n v="100000"/>
    <s v="Truck"/>
    <n v="138"/>
    <m/>
    <n v="2024"/>
    <s v="N/A"/>
    <s v="D (domestic)"/>
    <m/>
  </r>
  <r>
    <s v="WATERMELONS"/>
    <x v="2"/>
    <s v="No"/>
    <s v="cartons"/>
    <s v="RED FLESH SEEDLESS MINIATURE"/>
    <x v="459"/>
    <s v="SAN JOAQUIN VALLEY CALIFORNIA"/>
    <n v="850000"/>
    <s v="Truck"/>
    <n v="10000"/>
    <m/>
    <n v="2024"/>
    <s v="N/A"/>
    <s v="D (domestic)"/>
    <m/>
  </r>
  <r>
    <s v="WATERMELONS"/>
    <x v="2"/>
    <s v="Yes"/>
    <s v="24 inch bins"/>
    <s v="SEEDLESS"/>
    <x v="459"/>
    <s v="SAN JOAQUIN VALLEY CALIFORNIA"/>
    <n v="80000"/>
    <s v="Truck"/>
    <n v="110"/>
    <m/>
    <n v="2024"/>
    <s v="N/A"/>
    <s v="D (domestic)"/>
    <m/>
  </r>
  <r>
    <s v="WATERMELONS"/>
    <x v="2"/>
    <s v="No"/>
    <s v="24 inch bins"/>
    <s v="SEEDLESS"/>
    <x v="459"/>
    <s v="SAN JOAQUIN VALLEY CALIFORNIA"/>
    <n v="2400000"/>
    <s v="Truck"/>
    <n v="3310"/>
    <m/>
    <n v="2024"/>
    <s v="N/A"/>
    <s v="D (domestic)"/>
    <m/>
  </r>
  <r>
    <s v="WATERMELONS"/>
    <x v="2"/>
    <s v="No"/>
    <s v="cartons"/>
    <s v="RED FLESH SEEDLESS MINIATURE"/>
    <x v="460"/>
    <s v="SAN JOAQUIN VALLEY CALIFORNIA"/>
    <n v="850000"/>
    <s v="Truck"/>
    <n v="10000"/>
    <m/>
    <n v="2024"/>
    <s v="N/A"/>
    <s v="D (domestic)"/>
    <m/>
  </r>
  <r>
    <s v="WATERMELONS"/>
    <x v="2"/>
    <s v="No"/>
    <s v="24 inch bins"/>
    <s v="SEEDED"/>
    <x v="460"/>
    <s v="SAN JOAQUIN VALLEY CALIFORNIA"/>
    <n v="100000"/>
    <s v="Truck"/>
    <n v="138"/>
    <m/>
    <n v="2024"/>
    <s v="N/A"/>
    <s v="D (domestic)"/>
    <m/>
  </r>
  <r>
    <s v="WATERMELONS"/>
    <x v="2"/>
    <s v="Yes"/>
    <s v="cartons"/>
    <s v="RED FLESH SEEDLESS MINIATURE"/>
    <x v="460"/>
    <s v="SAN JOAQUIN VALLEY CALIFORNIA"/>
    <n v="255000"/>
    <s v="Truck"/>
    <n v="3000"/>
    <m/>
    <n v="2024"/>
    <s v="N/A"/>
    <s v="D (domestic)"/>
    <m/>
  </r>
  <r>
    <s v="WATERMELONS"/>
    <x v="2"/>
    <s v="No"/>
    <s v="24 inch bins"/>
    <s v="SEEDLESS"/>
    <x v="460"/>
    <s v="SAN JOAQUIN VALLEY CALIFORNIA"/>
    <n v="2567000"/>
    <s v="Truck"/>
    <n v="3540"/>
    <m/>
    <n v="2024"/>
    <s v="N/A"/>
    <s v="D (domestic)"/>
    <m/>
  </r>
  <r>
    <s v="WATERMELONS"/>
    <x v="2"/>
    <s v="Yes"/>
    <s v="cartons"/>
    <s v="RED FLESH SEEDLESS MINIATURE"/>
    <x v="461"/>
    <s v="SAN JOAQUIN VALLEY CALIFORNIA"/>
    <n v="255000"/>
    <s v="Truck"/>
    <n v="3000"/>
    <m/>
    <n v="2024"/>
    <s v="N/A"/>
    <s v="D (domestic)"/>
    <m/>
  </r>
  <r>
    <s v="WATERMELONS"/>
    <x v="2"/>
    <s v="No"/>
    <s v="24 inch bins"/>
    <s v="SEEDED"/>
    <x v="461"/>
    <s v="SAN JOAQUIN VALLEY CALIFORNIA"/>
    <n v="100000"/>
    <s v="Truck"/>
    <n v="138"/>
    <m/>
    <n v="2024"/>
    <s v="N/A"/>
    <s v="D (domestic)"/>
    <m/>
  </r>
  <r>
    <s v="WATERMELONS"/>
    <x v="2"/>
    <s v="No"/>
    <s v="cartons"/>
    <s v="RED FLESH SEEDLESS MINIATURE"/>
    <x v="461"/>
    <s v="SAN JOAQUIN VALLEY CALIFORNIA"/>
    <n v="850000"/>
    <s v="Truck"/>
    <n v="10000"/>
    <m/>
    <n v="2024"/>
    <s v="N/A"/>
    <s v="D (domestic)"/>
    <m/>
  </r>
  <r>
    <s v="WATERMELONS"/>
    <x v="2"/>
    <s v="No"/>
    <s v="24 inch bins"/>
    <s v="SEEDLESS"/>
    <x v="461"/>
    <s v="SAN JOAQUIN VALLEY CALIFORNIA"/>
    <n v="2472500"/>
    <s v="Truck"/>
    <n v="3410"/>
    <m/>
    <n v="2024"/>
    <s v="N/A"/>
    <s v="D (domestic)"/>
    <m/>
  </r>
  <r>
    <s v="WATERMELONS"/>
    <x v="2"/>
    <s v="No"/>
    <s v="24 inch bins"/>
    <s v="SEEDLESS"/>
    <x v="462"/>
    <s v="SAN JOAQUIN VALLEY CALIFORNIA"/>
    <n v="2400000"/>
    <s v="Truck"/>
    <n v="3310"/>
    <m/>
    <n v="2024"/>
    <s v="N/A"/>
    <s v="D (domestic)"/>
    <m/>
  </r>
  <r>
    <s v="WATERMELONS"/>
    <x v="2"/>
    <s v="Yes"/>
    <s v="24 inch bins"/>
    <s v="SEEDLESS"/>
    <x v="462"/>
    <s v="SAN JOAQUIN VALLEY CALIFORNIA"/>
    <n v="240000"/>
    <s v="Truck"/>
    <n v="331"/>
    <m/>
    <n v="2024"/>
    <s v="N/A"/>
    <s v="D (domestic)"/>
    <m/>
  </r>
  <r>
    <s v="WATERMELONS"/>
    <x v="2"/>
    <s v="No"/>
    <s v="24 inch bins"/>
    <s v="SEEDED"/>
    <x v="462"/>
    <s v="SAN JOAQUIN VALLEY CALIFORNIA"/>
    <n v="80000"/>
    <s v="Truck"/>
    <n v="110"/>
    <m/>
    <n v="2024"/>
    <s v="N/A"/>
    <s v="D (domestic)"/>
    <m/>
  </r>
  <r>
    <s v="WATERMELONS"/>
    <x v="2"/>
    <s v="No"/>
    <s v="cartons"/>
    <s v="RED FLESH SEEDLESS MINIATURE"/>
    <x v="462"/>
    <s v="SAN JOAQUIN VALLEY CALIFORNIA"/>
    <n v="850000"/>
    <s v="Truck"/>
    <n v="10000"/>
    <m/>
    <n v="2024"/>
    <s v="N/A"/>
    <s v="D (domestic)"/>
    <m/>
  </r>
  <r>
    <s v="WATERMELONS"/>
    <x v="2"/>
    <s v="Yes"/>
    <s v="cartons"/>
    <s v="RED FLESH SEEDLESS MINIATURE"/>
    <x v="462"/>
    <s v="SAN JOAQUIN VALLEY CALIFORNIA"/>
    <n v="340000"/>
    <s v="Truck"/>
    <n v="4000"/>
    <m/>
    <n v="2024"/>
    <s v="N/A"/>
    <s v="D (domestic)"/>
    <m/>
  </r>
  <r>
    <s v="WATERMELONS"/>
    <x v="2"/>
    <s v="No"/>
    <s v="24 inch bins"/>
    <s v="SEEDLESS"/>
    <x v="463"/>
    <s v="SAN JOAQUIN VALLEY CALIFORNIA"/>
    <n v="2200000"/>
    <s v="Truck"/>
    <n v="3034"/>
    <m/>
    <n v="2024"/>
    <s v="N/A"/>
    <s v="D (domestic)"/>
    <m/>
  </r>
  <r>
    <s v="WATERMELONS"/>
    <x v="2"/>
    <s v="No"/>
    <s v="24 inch bins"/>
    <s v="SEEDED"/>
    <x v="463"/>
    <s v="SAN JOAQUIN VALLEY CALIFORNIA"/>
    <n v="60000"/>
    <s v="Truck"/>
    <n v="83"/>
    <m/>
    <n v="2024"/>
    <s v="N/A"/>
    <s v="D (domestic)"/>
    <m/>
  </r>
  <r>
    <s v="WATERMELONS"/>
    <x v="2"/>
    <s v="No"/>
    <s v="cartons"/>
    <s v="RED FLESH SEEDLESS MINIATURE"/>
    <x v="463"/>
    <s v="SAN JOAQUIN VALLEY CALIFORNIA"/>
    <n v="510000"/>
    <s v="Truck"/>
    <n v="6000"/>
    <m/>
    <n v="2024"/>
    <s v="N/A"/>
    <s v="D (domestic)"/>
    <m/>
  </r>
  <r>
    <s v="WATERMELONS"/>
    <x v="2"/>
    <s v="No"/>
    <s v="24 inch bins"/>
    <s v="SEEDED"/>
    <x v="464"/>
    <s v="SAN JOAQUIN VALLEY CALIFORNIA"/>
    <n v="80000"/>
    <s v="Truck"/>
    <n v="110"/>
    <m/>
    <n v="2024"/>
    <s v="N/A"/>
    <s v="D (domestic)"/>
    <m/>
  </r>
  <r>
    <s v="WATERMELONS"/>
    <x v="2"/>
    <s v="No"/>
    <s v="24 inch bins"/>
    <s v="SEEDLESS"/>
    <x v="464"/>
    <s v="SAN JOAQUIN VALLEY CALIFORNIA"/>
    <n v="2000000"/>
    <s v="Truck"/>
    <n v="2759"/>
    <m/>
    <n v="2024"/>
    <s v="N/A"/>
    <s v="D (domestic)"/>
    <m/>
  </r>
  <r>
    <s v="WATERMELONS"/>
    <x v="2"/>
    <s v="No"/>
    <s v="cartons"/>
    <s v="RED FLESH SEEDLESS MINIATURE"/>
    <x v="464"/>
    <s v="SAN JOAQUIN VALLEY CALIFORNIA"/>
    <n v="850000"/>
    <s v="Truck"/>
    <n v="10000"/>
    <m/>
    <n v="2024"/>
    <s v="N/A"/>
    <s v="D (domestic)"/>
    <m/>
  </r>
  <r>
    <s v="WATERMELONS"/>
    <x v="2"/>
    <s v="Yes"/>
    <s v="cartons"/>
    <s v="RED FLESH SEEDLESS MINIATURE"/>
    <x v="464"/>
    <s v="SAN JOAQUIN VALLEY CALIFORNIA"/>
    <n v="340000"/>
    <s v="Truck"/>
    <n v="4000"/>
    <m/>
    <n v="2024"/>
    <s v="N/A"/>
    <s v="D (domestic)"/>
    <m/>
  </r>
  <r>
    <s v="WATERMELONS"/>
    <x v="2"/>
    <s v="Yes"/>
    <s v="24 inch bins"/>
    <s v="SEEDLESS"/>
    <x v="464"/>
    <s v="SAN JOAQUIN VALLEY CALIFORNIA"/>
    <n v="240000"/>
    <s v="Truck"/>
    <n v="331"/>
    <m/>
    <n v="2024"/>
    <s v="N/A"/>
    <s v="D (domestic)"/>
    <m/>
  </r>
  <r>
    <s v="WATERMELONS"/>
    <x v="2"/>
    <s v="Yes"/>
    <s v="cartons"/>
    <s v="RED FLESH SEEDLESS MINIATURE"/>
    <x v="465"/>
    <s v="SAN JOAQUIN VALLEY CALIFORNIA"/>
    <n v="255000"/>
    <s v="Truck"/>
    <n v="3000"/>
    <m/>
    <n v="2024"/>
    <s v="N/A"/>
    <s v="D (domestic)"/>
    <m/>
  </r>
  <r>
    <s v="WATERMELONS"/>
    <x v="2"/>
    <s v="No"/>
    <s v="24 inch bins"/>
    <s v="SEEDLESS"/>
    <x v="465"/>
    <s v="SAN JOAQUIN VALLEY CALIFORNIA"/>
    <n v="2551250"/>
    <s v="Truck"/>
    <n v="3519"/>
    <m/>
    <n v="2024"/>
    <s v="N/A"/>
    <s v="D (domestic)"/>
    <m/>
  </r>
  <r>
    <s v="WATERMELONS"/>
    <x v="2"/>
    <s v="No"/>
    <s v="cartons"/>
    <s v="RED FLESH SEEDLESS MINIATURE"/>
    <x v="465"/>
    <s v="SAN JOAQUIN VALLEY CALIFORNIA"/>
    <n v="340000"/>
    <s v="Truck"/>
    <n v="4000"/>
    <m/>
    <n v="2024"/>
    <s v="N/A"/>
    <s v="D (domestic)"/>
    <m/>
  </r>
  <r>
    <s v="WATERMELONS"/>
    <x v="2"/>
    <s v="No"/>
    <s v="24 inch bins"/>
    <s v="SEEDED"/>
    <x v="465"/>
    <s v="SAN JOAQUIN VALLEY CALIFORNIA"/>
    <n v="80000"/>
    <s v="Truck"/>
    <n v="110"/>
    <m/>
    <n v="2024"/>
    <s v="N/A"/>
    <s v="D (domestic)"/>
    <m/>
  </r>
  <r>
    <s v="WATERMELONS"/>
    <x v="2"/>
    <s v="Yes"/>
    <s v="24 inch bins"/>
    <s v="SEEDLESS"/>
    <x v="466"/>
    <s v="SAN JOAQUIN VALLEY CALIFORNIA"/>
    <n v="240000"/>
    <s v="Truck"/>
    <n v="331"/>
    <m/>
    <n v="2024"/>
    <s v="N/A"/>
    <s v="D (domestic)"/>
    <m/>
  </r>
  <r>
    <s v="WATERMELONS"/>
    <x v="2"/>
    <s v="No"/>
    <s v="24 inch bins"/>
    <s v="SEEDED"/>
    <x v="466"/>
    <s v="SAN JOAQUIN VALLEY CALIFORNIA"/>
    <n v="80000"/>
    <s v="Truck"/>
    <n v="110"/>
    <m/>
    <n v="2024"/>
    <s v="N/A"/>
    <s v="D (domestic)"/>
    <m/>
  </r>
  <r>
    <s v="WATERMELONS"/>
    <x v="2"/>
    <s v="No"/>
    <s v="cartons"/>
    <s v="RED FLESH SEEDLESS MINIATURE"/>
    <x v="466"/>
    <s v="SAN JOAQUIN VALLEY CALIFORNIA"/>
    <n v="680000"/>
    <s v="Truck"/>
    <n v="8000"/>
    <m/>
    <n v="2024"/>
    <s v="N/A"/>
    <s v="D (domestic)"/>
    <m/>
  </r>
  <r>
    <s v="WATERMELONS"/>
    <x v="2"/>
    <s v="Yes"/>
    <s v="cartons"/>
    <s v="RED FLESH SEEDLESS MINIATURE"/>
    <x v="466"/>
    <s v="SAN JOAQUIN VALLEY CALIFORNIA"/>
    <n v="340000"/>
    <s v="Truck"/>
    <n v="4000"/>
    <m/>
    <n v="2024"/>
    <s v="N/A"/>
    <s v="D (domestic)"/>
    <m/>
  </r>
  <r>
    <s v="WATERMELONS"/>
    <x v="2"/>
    <s v="No"/>
    <s v="24 inch bins"/>
    <s v="SEEDLESS"/>
    <x v="466"/>
    <s v="SAN JOAQUIN VALLEY CALIFORNIA"/>
    <n v="2362500"/>
    <s v="Truck"/>
    <n v="3259"/>
    <m/>
    <n v="2024"/>
    <s v="N/A"/>
    <s v="D (domestic)"/>
    <m/>
  </r>
  <r>
    <s v="WATERMELONS"/>
    <x v="2"/>
    <s v="Yes"/>
    <s v="24 inch bins"/>
    <s v="SEEDLESS"/>
    <x v="467"/>
    <s v="SAN JOAQUIN VALLEY CALIFORNIA"/>
    <n v="240000"/>
    <s v="Truck"/>
    <n v="331"/>
    <m/>
    <n v="2024"/>
    <s v="N/A"/>
    <s v="D (domestic)"/>
    <m/>
  </r>
  <r>
    <s v="WATERMELONS"/>
    <x v="2"/>
    <s v="Yes"/>
    <s v="cartons"/>
    <s v="RED FLESH SEEDLESS MINIATURE"/>
    <x v="467"/>
    <s v="SAN JOAQUIN VALLEY CALIFORNIA"/>
    <n v="255000"/>
    <s v="Truck"/>
    <n v="3000"/>
    <m/>
    <n v="2024"/>
    <s v="N/A"/>
    <s v="D (domestic)"/>
    <m/>
  </r>
  <r>
    <s v="WATERMELONS"/>
    <x v="2"/>
    <s v="No"/>
    <s v="24 inch bins"/>
    <s v="SEEDLESS"/>
    <x v="467"/>
    <s v="SAN JOAQUIN VALLEY CALIFORNIA"/>
    <n v="2362500"/>
    <s v="Truck"/>
    <n v="3259"/>
    <m/>
    <n v="2024"/>
    <s v="N/A"/>
    <s v="D (domestic)"/>
    <m/>
  </r>
  <r>
    <s v="WATERMELONS"/>
    <x v="2"/>
    <s v="No"/>
    <s v="cartons"/>
    <s v="RED FLESH SEEDLESS MINIATURE"/>
    <x v="467"/>
    <s v="SAN JOAQUIN VALLEY CALIFORNIA"/>
    <n v="680000"/>
    <s v="Truck"/>
    <n v="8000"/>
    <m/>
    <n v="2024"/>
    <s v="N/A"/>
    <s v="D (domestic)"/>
    <m/>
  </r>
  <r>
    <s v="WATERMELONS"/>
    <x v="2"/>
    <s v="No"/>
    <s v="24 inch bins"/>
    <s v="SEEDED"/>
    <x v="467"/>
    <s v="SAN JOAQUIN VALLEY CALIFORNIA"/>
    <n v="80000"/>
    <s v="Truck"/>
    <n v="110"/>
    <m/>
    <n v="2024"/>
    <s v="N/A"/>
    <s v="D (domestic)"/>
    <m/>
  </r>
  <r>
    <s v="WATERMELONS"/>
    <x v="2"/>
    <s v="No"/>
    <s v="cartons"/>
    <s v="RED FLESH SEEDLESS MINIATURE"/>
    <x v="468"/>
    <s v="SAN JOAQUIN VALLEY CALIFORNIA"/>
    <n v="510000"/>
    <s v="Truck"/>
    <n v="6000"/>
    <m/>
    <n v="2024"/>
    <s v="N/A"/>
    <s v="D (domestic)"/>
    <m/>
  </r>
  <r>
    <s v="WATERMELONS"/>
    <x v="2"/>
    <s v="No"/>
    <s v="24 inch bins"/>
    <s v="SEEDED"/>
    <x v="468"/>
    <s v="SAN JOAQUIN VALLEY CALIFORNIA"/>
    <n v="80000"/>
    <s v="Truck"/>
    <n v="110"/>
    <m/>
    <n v="2024"/>
    <s v="N/A"/>
    <s v="D (domestic)"/>
    <m/>
  </r>
  <r>
    <s v="WATERMELONS"/>
    <x v="2"/>
    <s v="Yes"/>
    <s v="24 inch bins"/>
    <s v="SEEDLESS"/>
    <x v="468"/>
    <s v="SAN JOAQUIN VALLEY CALIFORNIA"/>
    <n v="2175000"/>
    <s v="Truck"/>
    <n v="3000"/>
    <m/>
    <n v="2024"/>
    <s v="N/A"/>
    <s v="D (domestic)"/>
    <m/>
  </r>
  <r>
    <s v="WATERMELONS"/>
    <x v="2"/>
    <s v="No"/>
    <s v="24 inch bins"/>
    <s v="SEEDLESS"/>
    <x v="468"/>
    <s v="SAN JOAQUIN VALLEY CALIFORNIA"/>
    <n v="1635000"/>
    <s v="Truck"/>
    <n v="2255"/>
    <m/>
    <n v="2024"/>
    <s v="N/A"/>
    <s v="D (domestic)"/>
    <m/>
  </r>
  <r>
    <s v="WATERMELONS"/>
    <x v="2"/>
    <s v="Yes"/>
    <s v="cartons"/>
    <s v="RED FLESH SEEDLESS MINIATURE"/>
    <x v="468"/>
    <s v="SAN JOAQUIN VALLEY CALIFORNIA"/>
    <n v="255000"/>
    <s v="Truck"/>
    <n v="3000"/>
    <m/>
    <n v="2024"/>
    <s v="N/A"/>
    <s v="D (domestic)"/>
    <m/>
  </r>
  <r>
    <s v="WATERMELONS"/>
    <x v="2"/>
    <s v="No"/>
    <s v="24 inch bins"/>
    <s v="SEEDLESS"/>
    <x v="469"/>
    <s v="SAN JOAQUIN VALLEY CALIFORNIA"/>
    <n v="960000"/>
    <s v="Truck"/>
    <n v="1324"/>
    <m/>
    <n v="2024"/>
    <s v="N/A"/>
    <s v="D (domestic)"/>
    <m/>
  </r>
  <r>
    <s v="WATERMELONS"/>
    <x v="2"/>
    <s v="No"/>
    <s v="cartons"/>
    <s v="RED FLESH SEEDLESS MINIATURE"/>
    <x v="469"/>
    <s v="SAN JOAQUIN VALLEY CALIFORNIA"/>
    <n v="340000"/>
    <s v="Truck"/>
    <n v="4000"/>
    <m/>
    <n v="2024"/>
    <s v="N/A"/>
    <s v="D (domestic)"/>
    <m/>
  </r>
  <r>
    <s v="WATERMELONS"/>
    <x v="2"/>
    <s v="No"/>
    <s v="cartons"/>
    <s v="RED FLESH SEEDLESS MINIATURE"/>
    <x v="470"/>
    <s v="SAN JOAQUIN VALLEY CALIFORNIA"/>
    <n v="510000"/>
    <s v="Truck"/>
    <n v="6000"/>
    <m/>
    <n v="2024"/>
    <s v="N/A"/>
    <s v="D (domestic)"/>
    <m/>
  </r>
  <r>
    <s v="WATERMELONS"/>
    <x v="2"/>
    <s v="Yes"/>
    <s v="24 inch bins"/>
    <s v="SEEDLESS"/>
    <x v="470"/>
    <s v="SAN JOAQUIN VALLEY CALIFORNIA"/>
    <n v="120000"/>
    <s v="Truck"/>
    <n v="166"/>
    <m/>
    <n v="2024"/>
    <s v="N/A"/>
    <s v="D (domestic)"/>
    <m/>
  </r>
  <r>
    <s v="WATERMELONS"/>
    <x v="2"/>
    <s v="No"/>
    <s v="24 inch bins"/>
    <s v="SEEDLESS"/>
    <x v="470"/>
    <s v="SAN JOAQUIN VALLEY CALIFORNIA"/>
    <n v="1145000"/>
    <s v="Truck"/>
    <n v="1579"/>
    <m/>
    <n v="2024"/>
    <s v="N/A"/>
    <s v="D (domestic)"/>
    <m/>
  </r>
  <r>
    <s v="WATERMELONS"/>
    <x v="2"/>
    <s v="Yes"/>
    <s v="cartons"/>
    <s v="RED FLESH SEEDLESS MINIATURE"/>
    <x v="470"/>
    <s v="SAN JOAQUIN VALLEY CALIFORNIA"/>
    <n v="170000"/>
    <s v="Truck"/>
    <n v="2000"/>
    <m/>
    <n v="2024"/>
    <s v="N/A"/>
    <s v="D (domestic)"/>
    <m/>
  </r>
  <r>
    <s v="WATERMELONS"/>
    <x v="2"/>
    <s v="No"/>
    <s v="24 inch bins"/>
    <s v="SEEDED"/>
    <x v="470"/>
    <s v="SAN JOAQUIN VALLEY CALIFORNIA"/>
    <n v="40000"/>
    <s v="Truck"/>
    <n v="55"/>
    <m/>
    <n v="2024"/>
    <s v="N/A"/>
    <s v="D (domestic)"/>
    <m/>
  </r>
  <r>
    <s v="WATERMELONS"/>
    <x v="2"/>
    <s v="No"/>
    <s v="24 inch bins"/>
    <s v="SEEDLESS"/>
    <x v="471"/>
    <s v="SAN JOAQUIN VALLEY CALIFORNIA"/>
    <n v="480000"/>
    <s v="Truck"/>
    <n v="662"/>
    <m/>
    <n v="2024"/>
    <s v="N/A"/>
    <s v="D (domestic)"/>
    <m/>
  </r>
  <r>
    <s v="WATERMELONS"/>
    <x v="2"/>
    <s v="No"/>
    <s v="24 inch bins"/>
    <s v="SEEDED"/>
    <x v="471"/>
    <s v="SAN JOAQUIN VALLEY CALIFORNIA"/>
    <n v="40000"/>
    <s v="Truck"/>
    <n v="55"/>
    <m/>
    <n v="2024"/>
    <s v="N/A"/>
    <s v="D (domestic)"/>
    <m/>
  </r>
  <r>
    <s v="WATERMELONS"/>
    <x v="2"/>
    <s v="No"/>
    <s v="cartons"/>
    <s v="RED FLESH SEEDLESS MINIATURE"/>
    <x v="471"/>
    <s v="SAN JOAQUIN VALLEY CALIFORNIA"/>
    <n v="340000"/>
    <s v="Truck"/>
    <n v="4000"/>
    <m/>
    <n v="2024"/>
    <s v="N/A"/>
    <s v="D (domestic)"/>
    <m/>
  </r>
  <r>
    <s v="WATERMELONS"/>
    <x v="2"/>
    <s v="Yes"/>
    <s v="24 inch bins"/>
    <s v="SEEDLESS"/>
    <x v="471"/>
    <s v="SAN JOAQUIN VALLEY CALIFORNIA"/>
    <n v="120000"/>
    <s v="Truck"/>
    <n v="166"/>
    <m/>
    <n v="2024"/>
    <s v="N/A"/>
    <s v="D (domestic)"/>
    <m/>
  </r>
  <r>
    <s v="WATERMELONS"/>
    <x v="2"/>
    <s v="Yes"/>
    <s v="cartons"/>
    <s v="RED FLESH SEEDLESS MINIATURE"/>
    <x v="471"/>
    <s v="SAN JOAQUIN VALLEY CALIFORNIA"/>
    <n v="170000"/>
    <s v="Truck"/>
    <n v="2000"/>
    <m/>
    <n v="2024"/>
    <s v="N/A"/>
    <s v="D (domestic)"/>
    <m/>
  </r>
  <r>
    <s v="WATERMELONS"/>
    <x v="2"/>
    <s v="No"/>
    <s v="24 inch bins"/>
    <s v="SEEDED"/>
    <x v="472"/>
    <s v="SAN JOAQUIN VALLEY CALIFORNIA"/>
    <n v="40000"/>
    <s v="Truck"/>
    <n v="55"/>
    <m/>
    <n v="2024"/>
    <s v="N/A"/>
    <s v="D (domestic)"/>
    <m/>
  </r>
  <r>
    <s v="WATERMELONS"/>
    <x v="2"/>
    <s v="No"/>
    <s v="cartons"/>
    <s v="RED FLESH SEEDLESS MINIATURE"/>
    <x v="472"/>
    <s v="SAN JOAQUIN VALLEY CALIFORNIA"/>
    <n v="340000"/>
    <s v="Truck"/>
    <n v="4000"/>
    <m/>
    <n v="2024"/>
    <s v="N/A"/>
    <s v="D (domestic)"/>
    <m/>
  </r>
  <r>
    <s v="WATERMELONS"/>
    <x v="2"/>
    <s v="No"/>
    <s v="24 inch bins"/>
    <s v="SEEDLESS"/>
    <x v="472"/>
    <s v="SAN JOAQUIN VALLEY CALIFORNIA"/>
    <n v="280000"/>
    <s v="Truck"/>
    <n v="386"/>
    <m/>
    <n v="2024"/>
    <s v="N/A"/>
    <s v="D (domestic)"/>
    <m/>
  </r>
  <r>
    <s v="WATERMELONS"/>
    <x v="2"/>
    <s v="Yes"/>
    <s v="24 inch bins"/>
    <s v="SEEDLESS"/>
    <x v="472"/>
    <s v="SAN JOAQUIN VALLEY CALIFORNIA"/>
    <n v="80000"/>
    <s v="Truck"/>
    <n v="110"/>
    <m/>
    <n v="2024"/>
    <s v="N/A"/>
    <s v="D (domestic)"/>
    <m/>
  </r>
  <r>
    <s v="WATERMELONS"/>
    <x v="2"/>
    <s v="Yes"/>
    <s v="cartons"/>
    <s v="RED FLESH SEEDLESS MINIATURE"/>
    <x v="472"/>
    <s v="SAN JOAQUIN VALLEY CALIFORNIA"/>
    <n v="170000"/>
    <s v="Truck"/>
    <n v="2000"/>
    <m/>
    <n v="2024"/>
    <s v="N/A"/>
    <s v="D (domestic)"/>
    <m/>
  </r>
  <r>
    <s v="WATERMELONS"/>
    <x v="2"/>
    <s v="No"/>
    <s v="cartons"/>
    <s v="RED FLESH SEEDLESS MINIATURE"/>
    <x v="473"/>
    <s v="SAN JOAQUIN VALLEY CALIFORNIA"/>
    <n v="340000"/>
    <s v="Truck"/>
    <n v="4000"/>
    <m/>
    <n v="2024"/>
    <s v="N/A"/>
    <s v="D (domestic)"/>
    <m/>
  </r>
  <r>
    <s v="WATERMELONS"/>
    <x v="2"/>
    <s v="No"/>
    <s v="24 inch bins"/>
    <s v="SEEDED"/>
    <x v="473"/>
    <s v="SAN JOAQUIN VALLEY CALIFORNIA"/>
    <n v="40000"/>
    <s v="Truck"/>
    <n v="55"/>
    <m/>
    <n v="2024"/>
    <s v="N/A"/>
    <s v="D (domestic)"/>
    <m/>
  </r>
  <r>
    <s v="WATERMELONS"/>
    <x v="2"/>
    <s v="Yes"/>
    <s v="24 inch bins"/>
    <s v="SEEDLESS"/>
    <x v="473"/>
    <s v="SAN JOAQUIN VALLEY CALIFORNIA"/>
    <n v="80000"/>
    <s v="Truck"/>
    <n v="110"/>
    <m/>
    <n v="2024"/>
    <s v="N/A"/>
    <s v="D (domestic)"/>
    <m/>
  </r>
  <r>
    <s v="WATERMELONS"/>
    <x v="2"/>
    <s v="No"/>
    <s v="24 inch bins"/>
    <s v="SEEDLESS"/>
    <x v="473"/>
    <s v="SAN JOAQUIN VALLEY CALIFORNIA"/>
    <n v="400000"/>
    <s v="Truck"/>
    <n v="552"/>
    <m/>
    <n v="2024"/>
    <s v="N/A"/>
    <s v="D (domestic)"/>
    <m/>
  </r>
  <r>
    <s v="WATERMELONS"/>
    <x v="2"/>
    <s v="Yes"/>
    <s v="cartons"/>
    <s v="RED FLESH SEEDLESS MINIATURE"/>
    <x v="473"/>
    <s v="SAN JOAQUIN VALLEY CALIFORNIA"/>
    <n v="170000"/>
    <s v="Truck"/>
    <n v="2000"/>
    <m/>
    <n v="2024"/>
    <s v="N/A"/>
    <s v="D (domestic)"/>
    <m/>
  </r>
  <r>
    <s v="WATERMELONS"/>
    <x v="2"/>
    <s v="Yes"/>
    <s v="24 inch bins"/>
    <s v="SEEDLESS"/>
    <x v="474"/>
    <s v="SAN JOAQUIN VALLEY CALIFORNIA"/>
    <n v="80000"/>
    <s v="Truck"/>
    <n v="110"/>
    <m/>
    <n v="2024"/>
    <s v="N/A"/>
    <s v="D (domestic)"/>
    <m/>
  </r>
  <r>
    <s v="WATERMELONS"/>
    <x v="2"/>
    <s v="No"/>
    <s v="24 inch bins"/>
    <s v="SEEDLESS"/>
    <x v="474"/>
    <s v="SAN JOAQUIN VALLEY CALIFORNIA"/>
    <n v="280000"/>
    <s v="Truck"/>
    <n v="386"/>
    <m/>
    <n v="2024"/>
    <s v="N/A"/>
    <s v="D (domestic)"/>
    <m/>
  </r>
  <r>
    <s v="WATERMELONS"/>
    <x v="2"/>
    <s v="No"/>
    <s v="24 inch bins"/>
    <s v="SEEDED"/>
    <x v="474"/>
    <s v="SAN JOAQUIN VALLEY CALIFORNIA"/>
    <n v="40000"/>
    <s v="Truck"/>
    <n v="55"/>
    <m/>
    <n v="2024"/>
    <s v="N/A"/>
    <s v="D (domestic)"/>
    <m/>
  </r>
  <r>
    <s v="WATERMELONS"/>
    <x v="2"/>
    <s v="Yes"/>
    <s v="cartons"/>
    <s v="RED FLESH SEEDLESS MINIATURE"/>
    <x v="474"/>
    <s v="SAN JOAQUIN VALLEY CALIFORNIA"/>
    <n v="170000"/>
    <s v="Truck"/>
    <n v="2000"/>
    <m/>
    <n v="2024"/>
    <s v="N/A"/>
    <s v="D (domestic)"/>
    <m/>
  </r>
  <r>
    <s v="WATERMELONS"/>
    <x v="2"/>
    <s v="No"/>
    <s v="cartons"/>
    <s v="RED FLESH SEEDLESS MINIATURE"/>
    <x v="474"/>
    <s v="SAN JOAQUIN VALLEY CALIFORNIA"/>
    <n v="255000"/>
    <s v="Truck"/>
    <n v="3000"/>
    <m/>
    <n v="2024"/>
    <s v="N/A"/>
    <s v="D (domestic)"/>
    <m/>
  </r>
  <r>
    <s v="WATERMELONS"/>
    <x v="2"/>
    <s v="Yes"/>
    <s v="cartons"/>
    <s v="RED FLESH SEEDLESS MINIATURE"/>
    <x v="475"/>
    <s v="SAN JOAQUIN VALLEY CALIFORNIA"/>
    <n v="170000"/>
    <s v="Truck"/>
    <n v="2000"/>
    <m/>
    <n v="2024"/>
    <s v="N/A"/>
    <s v="D (domestic)"/>
    <m/>
  </r>
  <r>
    <s v="WATERMELONS"/>
    <x v="2"/>
    <s v="No"/>
    <s v="24 inch bins"/>
    <s v="SEEDED"/>
    <x v="475"/>
    <s v="SAN JOAQUIN VALLEY CALIFORNIA"/>
    <n v="80000"/>
    <s v="Truck"/>
    <n v="110"/>
    <m/>
    <n v="2024"/>
    <s v="N/A"/>
    <s v="D (domestic)"/>
    <m/>
  </r>
  <r>
    <s v="WATERMELONS"/>
    <x v="2"/>
    <s v="No"/>
    <s v="24 inch bins"/>
    <s v="SEEDLESS"/>
    <x v="475"/>
    <s v="SAN JOAQUIN VALLEY CALIFORNIA"/>
    <n v="200000"/>
    <s v="Truck"/>
    <n v="276"/>
    <m/>
    <n v="2024"/>
    <s v="N/A"/>
    <s v="D (domestic)"/>
    <m/>
  </r>
  <r>
    <s v="WATERMELONS"/>
    <x v="2"/>
    <s v="Yes"/>
    <s v="24 inch bins"/>
    <s v="SEEDLESS"/>
    <x v="475"/>
    <s v="SAN JOAQUIN VALLEY CALIFORNIA"/>
    <n v="80000"/>
    <s v="Truck"/>
    <n v="110"/>
    <m/>
    <n v="2024"/>
    <s v="N/A"/>
    <s v="D (domestic)"/>
    <m/>
  </r>
  <r>
    <s v="WATERMELONS"/>
    <x v="2"/>
    <s v="No"/>
    <s v="cartons"/>
    <s v="RED FLESH SEEDLESS MINIATURE"/>
    <x v="475"/>
    <s v="SAN JOAQUIN VALLEY CALIFORNIA"/>
    <n v="340000"/>
    <s v="Truck"/>
    <n v="4000"/>
    <m/>
    <n v="2024"/>
    <s v="N/A"/>
    <s v="D (domestic)"/>
    <m/>
  </r>
  <r>
    <s v="WATERMELONS"/>
    <x v="2"/>
    <s v="No"/>
    <s v="24 inch bins"/>
    <s v="SEEDED"/>
    <x v="476"/>
    <s v="SAN JOAQUIN VALLEY CALIFORNIA"/>
    <n v="60000"/>
    <s v="Truck"/>
    <n v="83"/>
    <m/>
    <n v="2024"/>
    <s v="N/A"/>
    <s v="D (domestic)"/>
    <m/>
  </r>
  <r>
    <s v="WATERMELONS"/>
    <x v="2"/>
    <s v="Yes"/>
    <s v="24 inch bins"/>
    <s v="SEEDLESS"/>
    <x v="476"/>
    <s v="SAN JOAQUIN VALLEY CALIFORNIA"/>
    <n v="80000"/>
    <s v="Truck"/>
    <n v="110"/>
    <m/>
    <n v="2024"/>
    <s v="N/A"/>
    <s v="D (domestic)"/>
    <m/>
  </r>
  <r>
    <s v="WATERMELONS"/>
    <x v="2"/>
    <s v="No"/>
    <s v="cartons"/>
    <s v="RED FLESH SEEDLESS MINIATURE"/>
    <x v="476"/>
    <s v="SAN JOAQUIN VALLEY CALIFORNIA"/>
    <n v="680000"/>
    <s v="Truck"/>
    <n v="8000"/>
    <m/>
    <n v="2024"/>
    <s v="N/A"/>
    <s v="D (domestic)"/>
    <m/>
  </r>
  <r>
    <s v="WATERMELONS"/>
    <x v="2"/>
    <s v="Yes"/>
    <s v="cartons"/>
    <s v="RED FLESH SEEDLESS MINIATURE"/>
    <x v="476"/>
    <s v="SAN JOAQUIN VALLEY CALIFORNIA"/>
    <n v="170000"/>
    <s v="Truck"/>
    <n v="2000"/>
    <m/>
    <n v="2024"/>
    <s v="N/A"/>
    <s v="D (domestic)"/>
    <m/>
  </r>
  <r>
    <s v="WATERMELONS"/>
    <x v="2"/>
    <s v="No"/>
    <s v="24 inch bins"/>
    <s v="SEEDLESS"/>
    <x v="476"/>
    <s v="SAN JOAQUIN VALLEY CALIFORNIA"/>
    <n v="280000"/>
    <s v="Truck"/>
    <n v="386"/>
    <m/>
    <n v="2024"/>
    <s v="N/A"/>
    <s v="D (domestic)"/>
    <m/>
  </r>
  <r>
    <s v="WATERMELONS"/>
    <x v="2"/>
    <s v="Yes"/>
    <s v="cartons"/>
    <s v="RED FLESH SEEDLESS MINIATURE"/>
    <x v="477"/>
    <s v="SAN JOAQUIN VALLEY CALIFORNIA"/>
    <n v="170000"/>
    <s v="Truck"/>
    <n v="2000"/>
    <m/>
    <n v="2024"/>
    <s v="N/A"/>
    <s v="D (domestic)"/>
    <m/>
  </r>
  <r>
    <s v="WATERMELONS"/>
    <x v="2"/>
    <s v="Yes"/>
    <s v="24 inch bins"/>
    <s v="SEEDLESS"/>
    <x v="477"/>
    <s v="SAN JOAQUIN VALLEY CALIFORNIA"/>
    <n v="80000"/>
    <s v="Truck"/>
    <n v="110"/>
    <m/>
    <n v="2024"/>
    <s v="N/A"/>
    <s v="D (domestic)"/>
    <m/>
  </r>
  <r>
    <s v="WATERMELONS"/>
    <x v="2"/>
    <s v="No"/>
    <s v="24 inch bins"/>
    <s v="SEEDED"/>
    <x v="477"/>
    <s v="SAN JOAQUIN VALLEY CALIFORNIA"/>
    <n v="60000"/>
    <s v="Truck"/>
    <n v="83"/>
    <m/>
    <n v="2024"/>
    <s v="N/A"/>
    <s v="D (domestic)"/>
    <m/>
  </r>
  <r>
    <s v="WATERMELONS"/>
    <x v="2"/>
    <s v="No"/>
    <s v="24 inch bins"/>
    <s v="SEEDLESS"/>
    <x v="477"/>
    <s v="SAN JOAQUIN VALLEY CALIFORNIA"/>
    <n v="280000"/>
    <s v="Truck"/>
    <n v="386"/>
    <m/>
    <n v="2024"/>
    <s v="N/A"/>
    <s v="D (domestic)"/>
    <m/>
  </r>
  <r>
    <s v="WATERMELONS"/>
    <x v="2"/>
    <s v="No"/>
    <s v="cartons"/>
    <s v="RED FLESH SEEDLESS MINIATURE"/>
    <x v="477"/>
    <s v="SAN JOAQUIN VALLEY CALIFORNIA"/>
    <n v="425000"/>
    <s v="Truck"/>
    <n v="5000"/>
    <m/>
    <n v="2024"/>
    <s v="N/A"/>
    <s v="D (domestic)"/>
    <m/>
  </r>
  <r>
    <s v="WATERMELONS"/>
    <x v="2"/>
    <s v="No"/>
    <s v="cartons"/>
    <s v="RED FLESH SEEDLESS MINIATURE"/>
    <x v="478"/>
    <s v="SAN JOAQUIN VALLEY CALIFORNIA"/>
    <n v="425000"/>
    <s v="Truck"/>
    <n v="5000"/>
    <m/>
    <n v="2024"/>
    <s v="N/A"/>
    <s v="D (domestic)"/>
    <m/>
  </r>
  <r>
    <s v="WATERMELONS"/>
    <x v="2"/>
    <s v="No"/>
    <s v="24 inch bins"/>
    <s v="SEEDED"/>
    <x v="478"/>
    <s v="SAN JOAQUIN VALLEY CALIFORNIA"/>
    <n v="80000"/>
    <s v="Truck"/>
    <n v="110"/>
    <m/>
    <n v="2024"/>
    <s v="N/A"/>
    <s v="D (domestic)"/>
    <m/>
  </r>
  <r>
    <s v="WATERMELONS"/>
    <x v="2"/>
    <s v="Yes"/>
    <s v="24 inch bins"/>
    <s v="SEEDLESS"/>
    <x v="478"/>
    <s v="SAN JOAQUIN VALLEY CALIFORNIA"/>
    <n v="80000"/>
    <s v="Truck"/>
    <n v="110"/>
    <m/>
    <n v="2024"/>
    <s v="N/A"/>
    <s v="D (domestic)"/>
    <m/>
  </r>
  <r>
    <s v="WATERMELONS"/>
    <x v="2"/>
    <s v="Yes"/>
    <s v="cartons"/>
    <s v="RED FLESH SEEDLESS MINIATURE"/>
    <x v="478"/>
    <s v="SAN JOAQUIN VALLEY CALIFORNIA"/>
    <n v="255000"/>
    <s v="Truck"/>
    <n v="3000"/>
    <m/>
    <n v="2024"/>
    <s v="N/A"/>
    <s v="D (domestic)"/>
    <m/>
  </r>
  <r>
    <s v="WATERMELONS"/>
    <x v="2"/>
    <s v="No"/>
    <s v="24 inch bins"/>
    <s v="SEEDLESS"/>
    <x v="478"/>
    <s v="SAN JOAQUIN VALLEY CALIFORNIA"/>
    <n v="240000"/>
    <s v="Truck"/>
    <n v="331"/>
    <m/>
    <n v="2024"/>
    <s v="N/A"/>
    <s v="D (domestic)"/>
    <m/>
  </r>
  <r>
    <s v="WATERMELONS"/>
    <x v="2"/>
    <s v="No"/>
    <s v="cartons"/>
    <s v="RED FLESH SEEDLESS MINIATURE"/>
    <x v="479"/>
    <s v="SAN JOAQUIN VALLEY CALIFORNIA"/>
    <n v="340000"/>
    <s v="Truck"/>
    <n v="4000"/>
    <m/>
    <n v="2024"/>
    <s v="N/A"/>
    <s v="D (domestic)"/>
    <m/>
  </r>
  <r>
    <s v="WATERMELONS"/>
    <x v="2"/>
    <s v="No"/>
    <s v="24 inch bins"/>
    <s v="SEEDLESS"/>
    <x v="479"/>
    <s v="SAN JOAQUIN VALLEY CALIFORNIA"/>
    <n v="200000"/>
    <s v="Truck"/>
    <n v="276"/>
    <m/>
    <n v="2024"/>
    <s v="N/A"/>
    <s v="D (domestic)"/>
    <m/>
  </r>
  <r>
    <s v="WATERMELONS"/>
    <x v="2"/>
    <s v="Yes"/>
    <s v="24 inch bins"/>
    <s v="SEEDLESS"/>
    <x v="479"/>
    <s v="SAN JOAQUIN VALLEY CALIFORNIA"/>
    <n v="60000"/>
    <s v="Truck"/>
    <n v="83"/>
    <m/>
    <n v="2024"/>
    <s v="N/A"/>
    <s v="D (domestic)"/>
    <m/>
  </r>
  <r>
    <s v="WATERMELONS"/>
    <x v="2"/>
    <s v="Yes"/>
    <s v="cartons"/>
    <s v="RED FLESH SEEDLESS MINIATURE"/>
    <x v="479"/>
    <s v="SAN JOAQUIN VALLEY CALIFORNIA"/>
    <n v="170000"/>
    <s v="Truck"/>
    <n v="2000"/>
    <m/>
    <n v="2024"/>
    <s v="N/A"/>
    <s v="D (domestic)"/>
    <m/>
  </r>
  <r>
    <s v="WATERMELONS"/>
    <x v="2"/>
    <s v="No"/>
    <s v="cartons"/>
    <s v="RED FLESH SEEDLESS MINIATURE"/>
    <x v="415"/>
    <s v="SAN JOAQUIN VALLEY CALIFORNIA"/>
    <n v="425000"/>
    <s v="Truck"/>
    <n v="5000"/>
    <m/>
    <n v="2024"/>
    <s v="N/A"/>
    <s v="D (domestic)"/>
    <m/>
  </r>
  <r>
    <s v="WATERMELONS"/>
    <x v="2"/>
    <s v="No"/>
    <s v="24 inch bins"/>
    <s v="SEEDLESS"/>
    <x v="415"/>
    <s v="SAN JOAQUIN VALLEY CALIFORNIA"/>
    <n v="80000"/>
    <s v="Truck"/>
    <n v="110"/>
    <m/>
    <n v="2024"/>
    <s v="N/A"/>
    <s v="D (domestic)"/>
    <m/>
  </r>
  <r>
    <s v="WATERMELONS"/>
    <x v="2"/>
    <s v="Yes"/>
    <s v="24 inch bins"/>
    <s v="SEEDLESS"/>
    <x v="415"/>
    <s v="SAN JOAQUIN VALLEY CALIFORNIA"/>
    <n v="40000"/>
    <s v="Truck"/>
    <n v="55"/>
    <m/>
    <n v="2024"/>
    <s v="N/A"/>
    <s v="D (domestic)"/>
    <m/>
  </r>
  <r>
    <s v="WATERMELONS"/>
    <x v="2"/>
    <s v="Yes"/>
    <s v="cartons"/>
    <s v="RED FLESH SEEDLESS MINIATURE"/>
    <x v="415"/>
    <s v="SAN JOAQUIN VALLEY CALIFORNIA"/>
    <n v="340000"/>
    <s v="Truck"/>
    <n v="4000"/>
    <m/>
    <n v="2024"/>
    <s v="N/A"/>
    <s v="D (domestic)"/>
    <m/>
  </r>
  <r>
    <s v="WATERMELONS"/>
    <x v="2"/>
    <s v="Yes"/>
    <s v="cartons"/>
    <s v="RED FLESH SEEDLESS MINIATURE"/>
    <x v="480"/>
    <s v="SAN JOAQUIN VALLEY CALIFORNIA"/>
    <n v="127500"/>
    <s v="Truck"/>
    <n v="1500"/>
    <m/>
    <n v="2024"/>
    <s v="N/A"/>
    <s v="D (domestic)"/>
    <m/>
  </r>
  <r>
    <s v="WATERMELONS"/>
    <x v="2"/>
    <s v="Yes"/>
    <s v="24 inch bins"/>
    <s v="SEEDLESS"/>
    <x v="480"/>
    <s v="SAN JOAQUIN VALLEY CALIFORNIA"/>
    <n v="30000"/>
    <s v="Truck"/>
    <n v="41"/>
    <m/>
    <n v="2024"/>
    <s v="N/A"/>
    <s v="D (domestic)"/>
    <m/>
  </r>
  <r>
    <s v="WATERMELONS"/>
    <x v="2"/>
    <s v="No"/>
    <s v="24 inch bins"/>
    <s v="SEEDLESS"/>
    <x v="480"/>
    <s v="SAN JOAQUIN VALLEY CALIFORNIA"/>
    <n v="60000"/>
    <s v="Truck"/>
    <n v="83"/>
    <m/>
    <n v="2024"/>
    <s v="N/A"/>
    <s v="D (domestic)"/>
    <m/>
  </r>
  <r>
    <s v="WATERMELONS"/>
    <x v="2"/>
    <s v="No"/>
    <s v="cartons"/>
    <s v="RED FLESH SEEDLESS MINIATURE"/>
    <x v="480"/>
    <s v="SAN JOAQUIN VALLEY CALIFORNIA"/>
    <n v="255000"/>
    <s v="Truck"/>
    <n v="3000"/>
    <m/>
    <n v="2024"/>
    <s v="N/A"/>
    <s v="D (domestic)"/>
    <m/>
  </r>
  <r>
    <s v="WATERMELONS"/>
    <x v="2"/>
    <s v="Yes"/>
    <s v="24 inch bins"/>
    <s v="SEEDLESS"/>
    <x v="481"/>
    <s v="SAN JOAQUIN VALLEY CALIFORNIA"/>
    <n v="40000"/>
    <s v="Truck"/>
    <n v="55"/>
    <m/>
    <n v="2024"/>
    <s v="N/A"/>
    <s v="D (domestic)"/>
    <m/>
  </r>
  <r>
    <s v="WATERMELONS"/>
    <x v="2"/>
    <s v="No"/>
    <s v="24 inch bins"/>
    <s v="SEEDLESS"/>
    <x v="481"/>
    <s v="SAN JOAQUIN VALLEY CALIFORNIA"/>
    <n v="80000"/>
    <s v="Truck"/>
    <n v="110"/>
    <m/>
    <n v="2024"/>
    <s v="N/A"/>
    <s v="D (domestic)"/>
    <m/>
  </r>
  <r>
    <s v="WATERMELONS"/>
    <x v="2"/>
    <s v="Yes"/>
    <s v="cartons"/>
    <s v="RED FLESH SEEDLESS MINIATURE"/>
    <x v="481"/>
    <s v="SAN JOAQUIN VALLEY CALIFORNIA"/>
    <n v="170000"/>
    <s v="Truck"/>
    <n v="2000"/>
    <m/>
    <n v="2024"/>
    <s v="N/A"/>
    <s v="D (domestic)"/>
    <m/>
  </r>
  <r>
    <s v="WATERMELONS"/>
    <x v="2"/>
    <s v="No"/>
    <s v="cartons"/>
    <s v="RED FLESH SEEDLESS MINIATURE"/>
    <x v="481"/>
    <s v="SAN JOAQUIN VALLEY CALIFORNIA"/>
    <n v="255000"/>
    <s v="Truck"/>
    <n v="3000"/>
    <m/>
    <n v="2024"/>
    <s v="N/A"/>
    <s v="D (domestic)"/>
    <m/>
  </r>
  <r>
    <s v="WATERMELONS"/>
    <x v="2"/>
    <s v="No"/>
    <s v="24 inch bins"/>
    <s v="SEEDLESS"/>
    <x v="482"/>
    <s v="SAN JOAQUIN VALLEY CALIFORNIA"/>
    <n v="80000"/>
    <s v="Truck"/>
    <n v="110"/>
    <m/>
    <n v="2024"/>
    <s v="N/A"/>
    <s v="D (domestic)"/>
    <m/>
  </r>
  <r>
    <s v="WATERMELONS"/>
    <x v="2"/>
    <s v="Yes"/>
    <s v="cartons"/>
    <s v="RED FLESH SEEDLESS MINIATURE"/>
    <x v="482"/>
    <s v="SAN JOAQUIN VALLEY CALIFORNIA"/>
    <n v="170000"/>
    <s v="Truck"/>
    <n v="2000"/>
    <m/>
    <n v="2024"/>
    <s v="N/A"/>
    <s v="D (domestic)"/>
    <m/>
  </r>
  <r>
    <s v="WATERMELONS"/>
    <x v="2"/>
    <s v="Yes"/>
    <s v="24 inch bins"/>
    <s v="SEEDLESS"/>
    <x v="482"/>
    <s v="SAN JOAQUIN VALLEY CALIFORNIA"/>
    <n v="40000"/>
    <s v="Truck"/>
    <n v="55"/>
    <m/>
    <n v="2024"/>
    <s v="N/A"/>
    <s v="D (domestic)"/>
    <m/>
  </r>
  <r>
    <s v="WATERMELONS"/>
    <x v="2"/>
    <s v="No"/>
    <s v="cartons"/>
    <s v="RED FLESH SEEDLESS MINIATURE"/>
    <x v="482"/>
    <s v="SAN JOAQUIN VALLEY CALIFORNIA"/>
    <n v="340000"/>
    <s v="Truck"/>
    <n v="4000"/>
    <m/>
    <n v="2024"/>
    <s v="N/A"/>
    <s v="D (domestic)"/>
    <m/>
  </r>
  <r>
    <s v="WATERMELONS"/>
    <x v="2"/>
    <s v="Yes"/>
    <s v="cartons"/>
    <s v="RED FLESH SEEDLESS MINIATURE"/>
    <x v="416"/>
    <s v="SAN JOAQUIN VALLEY CALIFORNIA"/>
    <n v="170000"/>
    <s v="Truck"/>
    <n v="2000"/>
    <m/>
    <n v="2024"/>
    <s v="N/A"/>
    <s v="D (domestic)"/>
    <m/>
  </r>
  <r>
    <s v="WATERMELONS"/>
    <x v="2"/>
    <s v="No"/>
    <s v="cartons"/>
    <s v="RED FLESH SEEDLESS MINIATURE"/>
    <x v="416"/>
    <s v="SAN JOAQUIN VALLEY CALIFORNIA"/>
    <n v="340000"/>
    <s v="Truck"/>
    <n v="4000"/>
    <m/>
    <n v="2024"/>
    <s v="N/A"/>
    <s v="D (domestic)"/>
    <m/>
  </r>
  <r>
    <s v="WATERMELONS"/>
    <x v="2"/>
    <s v="No"/>
    <s v="24 inch bins"/>
    <s v="SEEDLESS"/>
    <x v="416"/>
    <s v="SAN JOAQUIN VALLEY CALIFORNIA"/>
    <n v="80000"/>
    <s v="Truck"/>
    <n v="110"/>
    <m/>
    <n v="2024"/>
    <s v="N/A"/>
    <s v="D (domestic)"/>
    <m/>
  </r>
  <r>
    <s v="WATERMELONS"/>
    <x v="2"/>
    <s v="Yes"/>
    <s v="24 inch bins"/>
    <s v="SEEDLESS"/>
    <x v="416"/>
    <s v="SAN JOAQUIN VALLEY CALIFORNIA"/>
    <n v="40000"/>
    <s v="Truck"/>
    <n v="55"/>
    <m/>
    <n v="2024"/>
    <s v="N/A"/>
    <s v="D (domestic)"/>
    <m/>
  </r>
  <r>
    <s v="WATERMELONS"/>
    <x v="2"/>
    <s v="No"/>
    <s v="24 inch bins"/>
    <s v="SEEDLESS"/>
    <x v="483"/>
    <s v="SAN JOAQUIN VALLEY CALIFORNIA"/>
    <n v="80000"/>
    <s v="Truck"/>
    <n v="110"/>
    <m/>
    <n v="2024"/>
    <s v="N/A"/>
    <s v="D (domestic)"/>
    <m/>
  </r>
  <r>
    <s v="WATERMELONS"/>
    <x v="2"/>
    <s v="No"/>
    <s v="cartons"/>
    <s v="RED FLESH SEEDLESS MINIATURE"/>
    <x v="483"/>
    <s v="SAN JOAQUIN VALLEY CALIFORNIA"/>
    <n v="255000"/>
    <s v="Truck"/>
    <n v="3000"/>
    <m/>
    <n v="2024"/>
    <s v="N/A"/>
    <s v="D (domestic)"/>
    <m/>
  </r>
  <r>
    <s v="WATERMELONS"/>
    <x v="2"/>
    <s v="Yes"/>
    <s v="cartons"/>
    <s v="RED FLESH SEEDLESS MINIATURE"/>
    <x v="484"/>
    <s v="SAN JOAQUIN VALLEY CALIFORNIA"/>
    <n v="85000"/>
    <s v="Truck"/>
    <n v="1000"/>
    <m/>
    <n v="2024"/>
    <s v="N/A"/>
    <s v="D (domestic)"/>
    <m/>
  </r>
  <r>
    <s v="WATERMELONS"/>
    <x v="2"/>
    <s v="No"/>
    <s v="24 inch bins"/>
    <s v="SEEDLESS"/>
    <x v="484"/>
    <s v="SAN JOAQUIN VALLEY CALIFORNIA"/>
    <n v="80000"/>
    <s v="Truck"/>
    <n v="110"/>
    <m/>
    <n v="2024"/>
    <s v="N/A"/>
    <s v="D (domestic)"/>
    <m/>
  </r>
  <r>
    <s v="WATERMELONS"/>
    <x v="2"/>
    <s v="Yes"/>
    <s v="24 inch bins"/>
    <s v="SEEDLESS"/>
    <x v="484"/>
    <s v="SAN JOAQUIN VALLEY CALIFORNIA"/>
    <n v="30000"/>
    <s v="Truck"/>
    <n v="41"/>
    <m/>
    <n v="2024"/>
    <s v="N/A"/>
    <s v="D (domestic)"/>
    <m/>
  </r>
  <r>
    <s v="WATERMELONS"/>
    <x v="2"/>
    <s v="No"/>
    <s v="cartons"/>
    <s v="RED FLESH SEEDLESS MINIATURE"/>
    <x v="484"/>
    <s v="SAN JOAQUIN VALLEY CALIFORNIA"/>
    <n v="340000"/>
    <s v="Truck"/>
    <n v="4000"/>
    <m/>
    <n v="2024"/>
    <s v="N/A"/>
    <s v="D (domestic)"/>
    <m/>
  </r>
  <r>
    <s v="WATERMELONS"/>
    <x v="2"/>
    <s v="No"/>
    <s v="24 inch bins"/>
    <s v="SEEDLESS"/>
    <x v="485"/>
    <s v="SAN JOAQUIN VALLEY CALIFORNIA"/>
    <n v="40000"/>
    <s v="Truck"/>
    <n v="55"/>
    <m/>
    <n v="2024"/>
    <s v="N/A"/>
    <s v="D (domestic)"/>
    <m/>
  </r>
  <r>
    <s v="WATERMELONS"/>
    <x v="2"/>
    <s v="No"/>
    <s v="cartons"/>
    <s v="RED FLESH SEEDLESS MINIATURE"/>
    <x v="485"/>
    <s v="SAN JOAQUIN VALLEY CALIFORNIA"/>
    <n v="212500"/>
    <s v="Truck"/>
    <n v="2500"/>
    <m/>
    <n v="2024"/>
    <s v="N/A"/>
    <s v="D (domestic)"/>
    <m/>
  </r>
  <r>
    <s v="WATERMELONS"/>
    <x v="2"/>
    <s v="Yes"/>
    <s v="cartons"/>
    <s v="RED FLESH SEEDLESS MINIATURE"/>
    <x v="485"/>
    <s v="SAN JOAQUIN VALLEY CALIFORNIA"/>
    <n v="85000"/>
    <s v="Truck"/>
    <n v="1000"/>
    <m/>
    <n v="2024"/>
    <s v="N/A"/>
    <s v="D (domestic)"/>
    <m/>
  </r>
  <r>
    <s v="WATERMELONS"/>
    <x v="3"/>
    <s v="No"/>
    <s v="N/A"/>
    <s v="SEEDLESS"/>
    <x v="486"/>
    <s v="IMPORTS THROUGH BUFFALO NEW YORK"/>
    <n v="18"/>
    <s v="Truck"/>
    <m/>
    <m/>
    <n v="2023"/>
    <s v="N/A"/>
    <s v="I (import)"/>
    <m/>
  </r>
  <r>
    <s v="WATERMELONS"/>
    <x v="3"/>
    <s v="No"/>
    <s v="N/A"/>
    <s v="SEEDLESS"/>
    <x v="487"/>
    <s v="IMPORTS THROUGH BUFFALO NEW YORK"/>
    <n v="18"/>
    <s v="Truck"/>
    <m/>
    <m/>
    <n v="2023"/>
    <s v="N/A"/>
    <s v="I (import)"/>
    <m/>
  </r>
  <r>
    <s v="WATERMELONS"/>
    <x v="3"/>
    <s v="No"/>
    <s v="N/A"/>
    <s v="SEEDLESS"/>
    <x v="403"/>
    <s v="IMPORTS THROUGH LAKE CHAMPLAIN NEW YORK"/>
    <n v="499"/>
    <s v="Truck"/>
    <m/>
    <m/>
    <n v="2024"/>
    <s v="N/A"/>
    <s v="I (import)"/>
    <m/>
  </r>
  <r>
    <s v="WATERMELONS"/>
    <x v="3"/>
    <s v="No"/>
    <s v="N/A"/>
    <s v="SEEDLESS"/>
    <x v="404"/>
    <s v="IMPORTS THROUGH DERBY LINE VERMONT"/>
    <n v="132"/>
    <s v="Truck"/>
    <m/>
    <m/>
    <n v="2024"/>
    <s v="N/A"/>
    <s v="I (import)"/>
    <m/>
  </r>
  <r>
    <s v="WATERMELONS"/>
    <x v="3"/>
    <s v="No"/>
    <s v="N/A"/>
    <s v="SEEDLESS"/>
    <x v="405"/>
    <s v="IMPORTS THROUGH JACKMAN MAINE"/>
    <n v="198"/>
    <s v="Truck"/>
    <m/>
    <m/>
    <n v="2024"/>
    <s v="N/A"/>
    <s v="I (import)"/>
    <m/>
  </r>
  <r>
    <s v="WATERMELONS"/>
    <x v="3"/>
    <s v="No"/>
    <s v="N/A"/>
    <s v="SEEDLESS"/>
    <x v="405"/>
    <s v="IMPORTS THROUGH DERBY LINE VERMONT"/>
    <n v="33"/>
    <s v="Truck"/>
    <m/>
    <m/>
    <n v="2024"/>
    <s v="N/A"/>
    <s v="I (import)"/>
    <m/>
  </r>
  <r>
    <s v="WATERMELONS"/>
    <x v="3"/>
    <s v="No"/>
    <s v="N/A"/>
    <s v="SEEDLESS"/>
    <x v="423"/>
    <s v="IMPORTS THROUGH DERBY LINE VERMONT"/>
    <n v="264"/>
    <s v="Truck"/>
    <m/>
    <m/>
    <n v="2024"/>
    <s v="N/A"/>
    <s v="I (import)"/>
    <m/>
  </r>
  <r>
    <s v="WATERMELONS"/>
    <x v="3"/>
    <s v="No"/>
    <s v="N/A"/>
    <s v="SEEDLESS"/>
    <x v="423"/>
    <s v="IMPORTS THROUGH PORT HURON MICHIGAN"/>
    <n v="2515"/>
    <s v="Truck"/>
    <m/>
    <m/>
    <n v="2024"/>
    <s v="N/A"/>
    <s v="I (import)"/>
    <m/>
  </r>
  <r>
    <s v="WATERMELONS"/>
    <x v="3"/>
    <s v="No"/>
    <s v="N/A"/>
    <s v="SEEDLESS"/>
    <x v="424"/>
    <s v="IMPORTS THROUGH BUFFALO NEW YORK"/>
    <n v="3833"/>
    <s v="Truck"/>
    <m/>
    <m/>
    <n v="2024"/>
    <s v="N/A"/>
    <s v="I (import)"/>
    <m/>
  </r>
  <r>
    <s v="WATERMELONS"/>
    <x v="3"/>
    <s v="No"/>
    <s v="N/A"/>
    <s v="SEEDLESS"/>
    <x v="424"/>
    <s v="IMPORTS THROUGH PORT HURON MICHIGAN"/>
    <n v="2107"/>
    <s v="Truck"/>
    <m/>
    <m/>
    <n v="2024"/>
    <s v="N/A"/>
    <s v="I (import)"/>
    <m/>
  </r>
  <r>
    <s v="WATERMELONS"/>
    <x v="3"/>
    <s v="No"/>
    <s v="N/A"/>
    <s v="SEEDLESS"/>
    <x v="425"/>
    <s v="IMPORTS THROUGH BUFFALO NEW YORK"/>
    <n v="88"/>
    <s v="Truck"/>
    <m/>
    <m/>
    <n v="2024"/>
    <s v="N/A"/>
    <s v="I (import)"/>
    <m/>
  </r>
  <r>
    <s v="WATERMELONS"/>
    <x v="3"/>
    <s v="No"/>
    <s v="N/A"/>
    <s v="SEEDLESS"/>
    <x v="425"/>
    <s v="IMPORTS THROUGH DERBY LINE VERMONT"/>
    <n v="198"/>
    <s v="Truck"/>
    <m/>
    <m/>
    <n v="2024"/>
    <s v="N/A"/>
    <s v="I (import)"/>
    <m/>
  </r>
  <r>
    <s v="WATERMELONS"/>
    <x v="3"/>
    <s v="No"/>
    <s v="N/A"/>
    <s v="SEEDLESS"/>
    <x v="425"/>
    <s v="IMPORTS THROUGH JACKMAN MAINE"/>
    <n v="330"/>
    <s v="Truck"/>
    <m/>
    <m/>
    <n v="2024"/>
    <s v="N/A"/>
    <s v="I (import)"/>
    <m/>
  </r>
  <r>
    <s v="WATERMELONS"/>
    <x v="3"/>
    <s v="No"/>
    <s v="N/A"/>
    <s v="SEEDLESS"/>
    <x v="426"/>
    <s v="IMPORTS THROUGH JACKMAN MAINE"/>
    <n v="462"/>
    <s v="Truck"/>
    <m/>
    <m/>
    <n v="2024"/>
    <s v="N/A"/>
    <s v="I (import)"/>
    <m/>
  </r>
  <r>
    <s v="WATERMELONS"/>
    <x v="3"/>
    <s v="No"/>
    <s v="N/A"/>
    <s v="SEEDLESS"/>
    <x v="426"/>
    <s v="IMPORTS THROUGH DERBY LINE VERMONT"/>
    <n v="165"/>
    <s v="Truck"/>
    <m/>
    <m/>
    <n v="2024"/>
    <s v="N/A"/>
    <s v="I (import)"/>
    <m/>
  </r>
  <r>
    <s v="WATERMELONS"/>
    <x v="3"/>
    <s v="No"/>
    <s v="N/A"/>
    <s v="SEEDLESS"/>
    <x v="428"/>
    <s v="IMPORTS THROUGH LAKE CHAMPLAIN NEW YORK"/>
    <n v="249"/>
    <s v="Truck"/>
    <m/>
    <m/>
    <n v="2024"/>
    <s v="N/A"/>
    <s v="I (import)"/>
    <m/>
  </r>
  <r>
    <s v="WATERMELONS"/>
    <x v="3"/>
    <s v="No"/>
    <s v="N/A"/>
    <s v="SEEDLESS"/>
    <x v="428"/>
    <s v="IMPORTS THROUGH BUFFALO NEW YORK"/>
    <n v="541"/>
    <s v="Truck"/>
    <m/>
    <m/>
    <n v="2024"/>
    <s v="N/A"/>
    <s v="I (import)"/>
    <m/>
  </r>
  <r>
    <s v="WATERMELONS"/>
    <x v="3"/>
    <s v="No"/>
    <s v="N/A"/>
    <s v="SEEDLESS"/>
    <x v="429"/>
    <s v="IMPORTS THROUGH PORT HURON MICHIGAN"/>
    <n v="5148"/>
    <s v="Truck"/>
    <m/>
    <m/>
    <n v="2024"/>
    <s v="N/A"/>
    <s v="I (import)"/>
    <m/>
  </r>
  <r>
    <s v="WATERMELONS"/>
    <x v="3"/>
    <s v="No"/>
    <s v="N/A"/>
    <s v="SEEDLESS"/>
    <x v="429"/>
    <s v="IMPORTS THROUGH LAKE CHAMPLAIN NEW YORK"/>
    <n v="43109"/>
    <s v="Truck"/>
    <m/>
    <m/>
    <n v="2024"/>
    <s v="N/A"/>
    <s v="I (import)"/>
    <m/>
  </r>
  <r>
    <s v="WATERMELONS"/>
    <x v="3"/>
    <s v="No"/>
    <s v="N/A"/>
    <s v="SEEDLESS"/>
    <x v="429"/>
    <s v="IMPORTS THROUGH DERBY LINE VERMONT"/>
    <n v="165"/>
    <s v="Truck"/>
    <m/>
    <m/>
    <n v="2024"/>
    <s v="N/A"/>
    <s v="I (import)"/>
    <m/>
  </r>
  <r>
    <s v="WATERMELONS"/>
    <x v="3"/>
    <s v="No"/>
    <s v="N/A"/>
    <s v="SEEDLESS"/>
    <x v="429"/>
    <s v="IMPORTS THROUGH BUFFALO NEW YORK"/>
    <n v="3982"/>
    <s v="Truck"/>
    <m/>
    <m/>
    <n v="2024"/>
    <s v="N/A"/>
    <s v="I (import)"/>
    <m/>
  </r>
  <r>
    <s v="WATERMELONS"/>
    <x v="3"/>
    <s v="No"/>
    <s v="N/A"/>
    <s v="SEEDLESS"/>
    <x v="430"/>
    <s v="IMPORTS THROUGH DETROIT MICHIGAN"/>
    <n v="35924"/>
    <s v="Truck"/>
    <m/>
    <m/>
    <n v="2024"/>
    <s v="N/A"/>
    <s v="I (import)"/>
    <s v="added on 08/21/2024"/>
  </r>
  <r>
    <s v="WATERMELONS"/>
    <x v="3"/>
    <s v="No"/>
    <s v="N/A"/>
    <s v="SEEDLESS"/>
    <x v="430"/>
    <s v="IMPORTS THROUGH JACKMAN MAINE"/>
    <n v="363"/>
    <s v="Truck"/>
    <m/>
    <m/>
    <n v="2024"/>
    <s v="N/A"/>
    <s v="I (import)"/>
    <s v="added on 08/21/2024"/>
  </r>
  <r>
    <s v="WATERMELONS"/>
    <x v="3"/>
    <s v="No"/>
    <s v="N/A"/>
    <s v="SEEDLESS"/>
    <x v="430"/>
    <s v="IMPORTS THROUGH LAKE CHAMPLAIN NEW YORK"/>
    <n v="2096"/>
    <s v="Truck"/>
    <m/>
    <m/>
    <n v="2024"/>
    <s v="N/A"/>
    <s v="I (import)"/>
    <s v="added on 08/21/2024"/>
  </r>
  <r>
    <s v="WATERMELONS"/>
    <x v="3"/>
    <s v="No"/>
    <s v="N/A"/>
    <s v="SEEDLESS"/>
    <x v="430"/>
    <s v="IMPORTS THROUGH PORT HURON MICHIGAN"/>
    <n v="13244"/>
    <s v="Truck"/>
    <m/>
    <m/>
    <n v="2024"/>
    <s v="N/A"/>
    <s v="I (import)"/>
    <s v="added on 08/21/2024"/>
  </r>
  <r>
    <s v="WATERMELONS"/>
    <x v="3"/>
    <s v="No"/>
    <s v="N/A"/>
    <s v="SEEDLESS"/>
    <x v="430"/>
    <s v="IMPORTS THROUGH DERBY LINE VERMONT"/>
    <n v="165"/>
    <s v="Truck"/>
    <m/>
    <m/>
    <n v="2024"/>
    <s v="N/A"/>
    <s v="I (import)"/>
    <s v="added on 08/21/2024"/>
  </r>
  <r>
    <s v="WATERMELONS"/>
    <x v="3"/>
    <s v="No"/>
    <s v="N/A"/>
    <s v="SEEDLESS"/>
    <x v="431"/>
    <s v="IMPORTS THROUGH PORT HURON MICHIGAN"/>
    <n v="35924"/>
    <s v="Truck"/>
    <m/>
    <m/>
    <n v="2024"/>
    <s v="N/A"/>
    <s v="I (import)"/>
    <s v="added on 08/22/2024"/>
  </r>
  <r>
    <s v="WATERMELONS"/>
    <x v="3"/>
    <s v="No"/>
    <s v="N/A"/>
    <s v="SEEDLESS"/>
    <x v="431"/>
    <s v="IMPORTS THROUGH DERBY LINE VERMONT"/>
    <n v="132"/>
    <s v="Truck"/>
    <m/>
    <m/>
    <n v="2024"/>
    <s v="N/A"/>
    <s v="I (import)"/>
    <s v="added on 08/22/2024"/>
  </r>
  <r>
    <s v="WATERMELONS"/>
    <x v="3"/>
    <s v="No"/>
    <s v="N/A"/>
    <s v="SEEDLESS"/>
    <x v="432"/>
    <s v="IMPORTS THROUGH BUFFALO NEW YORK"/>
    <n v="3593"/>
    <s v="Truck"/>
    <m/>
    <m/>
    <n v="2024"/>
    <s v="N/A"/>
    <s v="I (import)"/>
    <m/>
  </r>
  <r>
    <s v="WATERMELONS"/>
    <x v="3"/>
    <s v="No"/>
    <s v="N/A"/>
    <s v="SEEDLESS"/>
    <x v="432"/>
    <s v="IMPORTS THROUGH DETROIT MICHIGAN"/>
    <n v="35924"/>
    <s v="Truck"/>
    <m/>
    <m/>
    <n v="2024"/>
    <s v="N/A"/>
    <s v="I (import)"/>
    <m/>
  </r>
  <r>
    <s v="WATERMELONS"/>
    <x v="3"/>
    <s v="No"/>
    <s v="N/A"/>
    <s v="SEEDLESS"/>
    <x v="432"/>
    <s v="IMPORTS THROUGH JACKMAN MAINE"/>
    <n v="429"/>
    <s v="Truck"/>
    <m/>
    <m/>
    <n v="2024"/>
    <s v="N/A"/>
    <s v="I (import)"/>
    <m/>
  </r>
  <r>
    <s v="WATERMELONS"/>
    <x v="3"/>
    <s v="No"/>
    <s v="N/A"/>
    <s v="SEEDLESS"/>
    <x v="432"/>
    <s v="IMPORTS THROUGH DERBY LINE VERMONT"/>
    <n v="33"/>
    <s v="Truck"/>
    <m/>
    <m/>
    <n v="2024"/>
    <s v="N/A"/>
    <s v="I (import)"/>
    <m/>
  </r>
  <r>
    <s v="WATERMELONS"/>
    <x v="3"/>
    <s v="No"/>
    <s v="N/A"/>
    <s v="SEEDLESS"/>
    <x v="434"/>
    <s v="IMPORTS THROUGH LAKE CHAMPLAIN NEW YORK"/>
    <n v="5508"/>
    <s v="Truck"/>
    <m/>
    <m/>
    <n v="2024"/>
    <s v="N/A"/>
    <s v="I (import)"/>
    <m/>
  </r>
  <r>
    <s v="WATERMELONS"/>
    <x v="3"/>
    <s v="No"/>
    <s v="N/A"/>
    <s v="SEEDLESS"/>
    <x v="434"/>
    <s v="IMPORTS THROUGH PORT HURON MICHIGAN"/>
    <n v="1796"/>
    <s v="Truck"/>
    <m/>
    <m/>
    <n v="2024"/>
    <s v="N/A"/>
    <s v="I (import)"/>
    <m/>
  </r>
  <r>
    <s v="WATERMELONS"/>
    <x v="3"/>
    <s v="No"/>
    <s v="N/A"/>
    <s v="SEEDLESS"/>
    <x v="435"/>
    <s v="IMPORTS THROUGH PORT HURON MICHIGAN"/>
    <n v="42105"/>
    <s v="Truck"/>
    <m/>
    <m/>
    <n v="2024"/>
    <s v="N/A"/>
    <s v="I (import)"/>
    <m/>
  </r>
  <r>
    <s v="WATERMELONS"/>
    <x v="3"/>
    <s v="No"/>
    <s v="N/A"/>
    <s v="SEEDLESS"/>
    <x v="435"/>
    <s v="IMPORTS THROUGH DETROIT MICHIGAN"/>
    <n v="35924"/>
    <s v="Truck"/>
    <m/>
    <m/>
    <n v="2024"/>
    <s v="N/A"/>
    <s v="I (import)"/>
    <m/>
  </r>
  <r>
    <s v="WATERMELONS"/>
    <x v="3"/>
    <s v="No"/>
    <s v="N/A"/>
    <s v="SEEDLESS"/>
    <x v="435"/>
    <s v="IMPORTS THROUGH DERBY LINE VERMONT"/>
    <n v="66"/>
    <s v="Truck"/>
    <m/>
    <m/>
    <n v="2024"/>
    <s v="N/A"/>
    <s v="I (import)"/>
    <m/>
  </r>
  <r>
    <s v="WATERMELONS"/>
    <x v="3"/>
    <s v="No"/>
    <s v="N/A"/>
    <s v="SEEDLESS"/>
    <x v="436"/>
    <s v="IMPORTS THROUGH DETROIT MICHIGAN"/>
    <n v="102983"/>
    <s v="Truck"/>
    <m/>
    <m/>
    <n v="2024"/>
    <s v="N/A"/>
    <s v="I (import)"/>
    <m/>
  </r>
  <r>
    <s v="WATERMELONS"/>
    <x v="3"/>
    <s v="No"/>
    <s v="N/A"/>
    <s v="SEEDLESS"/>
    <x v="436"/>
    <s v="IMPORTS THROUGH PORT HURON MICHIGAN"/>
    <n v="113779"/>
    <s v="Truck"/>
    <m/>
    <m/>
    <n v="2024"/>
    <s v="N/A"/>
    <s v="I (import)"/>
    <m/>
  </r>
  <r>
    <s v="WATERMELONS"/>
    <x v="3"/>
    <s v="No"/>
    <s v="N/A"/>
    <s v="SEEDLESS"/>
    <x v="438"/>
    <s v="IMPORTS THROUGH DETROIT MICHIGAN"/>
    <n v="31135"/>
    <s v="Truck"/>
    <m/>
    <m/>
    <n v="2024"/>
    <s v="N/A"/>
    <s v="I (import)"/>
    <m/>
  </r>
  <r>
    <s v="WATERMELONS"/>
    <x v="3"/>
    <s v="No"/>
    <s v="N/A"/>
    <s v="SEEDLESS"/>
    <x v="438"/>
    <s v="IMPORTS THROUGH DERBY LINE VERMONT"/>
    <n v="33"/>
    <s v="Truck"/>
    <m/>
    <m/>
    <n v="2024"/>
    <s v="N/A"/>
    <s v="I (import)"/>
    <m/>
  </r>
  <r>
    <s v="WATERMELONS"/>
    <x v="3"/>
    <s v="No"/>
    <s v="N/A"/>
    <s v="SEEDLESS"/>
    <x v="438"/>
    <s v="IMPORTS THROUGH PORT HURON MICHIGAN"/>
    <n v="31135"/>
    <s v="Truck"/>
    <m/>
    <m/>
    <n v="2024"/>
    <s v="N/A"/>
    <s v="I (import)"/>
    <m/>
  </r>
  <r>
    <s v="WATERMELONS"/>
    <x v="3"/>
    <s v="No"/>
    <s v="N/A"/>
    <s v="SEEDLESS"/>
    <x v="438"/>
    <s v="IMPORTS THROUGH LAKE CHAMPLAIN NEW YORK"/>
    <n v="14370"/>
    <s v="Truck"/>
    <m/>
    <m/>
    <n v="2024"/>
    <s v="N/A"/>
    <s v="I (import)"/>
    <m/>
  </r>
  <r>
    <s v="WATERMELONS"/>
    <x v="3"/>
    <s v="No"/>
    <s v="N/A"/>
    <s v="SEEDLESS"/>
    <x v="441"/>
    <s v="IMPORTS THROUGH DETROIT MICHIGAN"/>
    <n v="61072"/>
    <s v="Truck"/>
    <m/>
    <m/>
    <n v="2024"/>
    <s v="N/A"/>
    <s v="I (import)"/>
    <m/>
  </r>
  <r>
    <s v="WATERMELONS"/>
    <x v="3"/>
    <s v="No"/>
    <s v="N/A"/>
    <s v="SEEDLESS"/>
    <x v="442"/>
    <s v="IMPORTS THROUGH PORT HURON MICHIGAN"/>
    <n v="37821"/>
    <s v="Truck"/>
    <m/>
    <m/>
    <n v="2024"/>
    <s v="N/A"/>
    <s v="I (import)"/>
    <m/>
  </r>
  <r>
    <s v="WATERMELONS"/>
    <x v="3"/>
    <s v="No"/>
    <s v="N/A"/>
    <s v="SEEDLESS"/>
    <x v="442"/>
    <s v="IMPORTS THROUGH DETROIT MICHIGAN"/>
    <n v="29937"/>
    <s v="Truck"/>
    <m/>
    <m/>
    <n v="2024"/>
    <s v="N/A"/>
    <s v="I (import)"/>
    <m/>
  </r>
  <r>
    <s v="WATERMELONS"/>
    <x v="3"/>
    <s v="No"/>
    <s v="N/A"/>
    <s v="SEEDLESS"/>
    <x v="442"/>
    <s v="IMPORTS THROUGH BUFFALO NEW YORK"/>
    <n v="37721"/>
    <s v="Truck"/>
    <m/>
    <m/>
    <n v="2024"/>
    <s v="N/A"/>
    <s v="I (import)"/>
    <m/>
  </r>
  <r>
    <s v="WATERMELONS"/>
    <x v="3"/>
    <s v="No"/>
    <s v="N/A"/>
    <s v="SEEDLESS"/>
    <x v="442"/>
    <s v="IMPORTS THROUGH LAKE CHAMPLAIN NEW YORK"/>
    <n v="1078"/>
    <s v="Truck"/>
    <m/>
    <m/>
    <n v="2024"/>
    <s v="N/A"/>
    <s v="I (import)"/>
    <m/>
  </r>
  <r>
    <s v="WATERMELONS"/>
    <x v="3"/>
    <s v="No"/>
    <s v="N/A"/>
    <s v="SEEDLESS"/>
    <x v="443"/>
    <s v="IMPORTS THROUGH PORT HURON MICHIGAN"/>
    <n v="21755"/>
    <s v="Truck"/>
    <m/>
    <m/>
    <n v="2024"/>
    <s v="N/A"/>
    <s v="I (import)"/>
    <m/>
  </r>
  <r>
    <s v="WATERMELONS"/>
    <x v="3"/>
    <s v="No"/>
    <s v="N/A"/>
    <s v="SEEDLESS"/>
    <x v="443"/>
    <s v="IMPORTS THROUGH BUFFALO NEW YORK"/>
    <n v="227723"/>
    <s v="Truck"/>
    <m/>
    <m/>
    <n v="2024"/>
    <s v="N/A"/>
    <s v="I (import)"/>
    <m/>
  </r>
  <r>
    <s v="WATERMELONS"/>
    <x v="3"/>
    <s v="No"/>
    <s v="N/A"/>
    <s v="SEEDLESS"/>
    <x v="443"/>
    <s v="IMPORTS THROUGH JACKMAN MAINE"/>
    <n v="396"/>
    <s v="Truck"/>
    <m/>
    <m/>
    <n v="2024"/>
    <s v="N/A"/>
    <s v="I (import)"/>
    <m/>
  </r>
  <r>
    <s v="WATERMELONS"/>
    <x v="3"/>
    <s v="No"/>
    <s v="N/A"/>
    <s v="SEEDLESS"/>
    <x v="443"/>
    <s v="IMPORTS THROUGH DETROIT MICHIGAN"/>
    <n v="89811"/>
    <s v="Truck"/>
    <m/>
    <m/>
    <n v="2024"/>
    <s v="N/A"/>
    <s v="I (import)"/>
    <m/>
  </r>
  <r>
    <s v="WATERMELONS"/>
    <x v="3"/>
    <s v="No"/>
    <s v="N/A"/>
    <s v="SEEDLESS"/>
    <x v="443"/>
    <s v="IMPORTS THROUGH DERBY LINE VERMONT"/>
    <n v="99"/>
    <s v="Truck"/>
    <m/>
    <m/>
    <n v="2024"/>
    <s v="N/A"/>
    <s v="I (import)"/>
    <m/>
  </r>
  <r>
    <s v="WATERMELONS"/>
    <x v="3"/>
    <s v="No"/>
    <s v="N/A"/>
    <s v="SEEDLESS"/>
    <x v="444"/>
    <s v="IMPORTS THROUGH BUFFALO NEW YORK"/>
    <n v="152281"/>
    <s v="Truck"/>
    <m/>
    <m/>
    <n v="2024"/>
    <s v="N/A"/>
    <s v="I (import)"/>
    <m/>
  </r>
  <r>
    <s v="WATERMELONS"/>
    <x v="3"/>
    <s v="No"/>
    <s v="N/A"/>
    <s v="SEEDLESS"/>
    <x v="444"/>
    <s v="IMPORTS THROUGH DERBY LINE VERMONT"/>
    <n v="132"/>
    <s v="Truck"/>
    <m/>
    <m/>
    <n v="2024"/>
    <s v="N/A"/>
    <s v="I (import)"/>
    <m/>
  </r>
  <r>
    <s v="WATERMELONS"/>
    <x v="3"/>
    <s v="No"/>
    <s v="N/A"/>
    <s v="SEEDLESS"/>
    <x v="444"/>
    <s v="IMPORTS THROUGH DETROIT MICHIGAN"/>
    <n v="59874"/>
    <s v="Truck"/>
    <m/>
    <m/>
    <n v="2024"/>
    <s v="N/A"/>
    <s v="I (import)"/>
    <m/>
  </r>
  <r>
    <s v="WATERMELONS"/>
    <x v="3"/>
    <s v="No"/>
    <s v="N/A"/>
    <s v="SEEDLESS"/>
    <x v="446"/>
    <s v="IMPORTS THROUGH DERBY LINE VERMONT"/>
    <n v="66"/>
    <s v="Truck"/>
    <m/>
    <m/>
    <n v="2024"/>
    <s v="N/A"/>
    <s v="I (import)"/>
    <m/>
  </r>
  <r>
    <s v="WATERMELONS"/>
    <x v="3"/>
    <s v="No"/>
    <s v="N/A"/>
    <s v="SEEDLESS"/>
    <x v="446"/>
    <s v="IMPORTS THROUGH JACKMAN MAINE"/>
    <n v="198"/>
    <s v="Truck"/>
    <m/>
    <m/>
    <n v="2024"/>
    <s v="N/A"/>
    <s v="I (import)"/>
    <m/>
  </r>
  <r>
    <s v="WATERMELONS"/>
    <x v="3"/>
    <s v="No"/>
    <s v="N/A"/>
    <s v="SEEDLESS"/>
    <x v="446"/>
    <s v="IMPORTS THROUGH PORT HURON MICHIGAN"/>
    <n v="40733"/>
    <s v="Truck"/>
    <m/>
    <m/>
    <n v="2024"/>
    <s v="N/A"/>
    <s v="I (import)"/>
    <m/>
  </r>
  <r>
    <s v="WATERMELONS"/>
    <x v="3"/>
    <s v="No"/>
    <s v="N/A"/>
    <s v="SEEDLESS"/>
    <x v="446"/>
    <s v="IMPORTS THROUGH BUFFALO NEW YORK"/>
    <n v="188605"/>
    <s v="Truck"/>
    <m/>
    <m/>
    <n v="2024"/>
    <s v="N/A"/>
    <s v="I (import)"/>
    <m/>
  </r>
  <r>
    <s v="WATERMELONS"/>
    <x v="3"/>
    <s v="No"/>
    <s v="N/A"/>
    <s v="SEEDLESS"/>
    <x v="447"/>
    <s v="IMPORTS THROUGH LAKE CHAMPLAIN NEW YORK"/>
    <n v="1796"/>
    <s v="Truck"/>
    <m/>
    <m/>
    <n v="2024"/>
    <s v="N/A"/>
    <s v="I (import)"/>
    <m/>
  </r>
  <r>
    <s v="WATERMELONS"/>
    <x v="3"/>
    <s v="No"/>
    <s v="N/A"/>
    <s v="SEEDLESS"/>
    <x v="447"/>
    <s v="IMPORTS THROUGH PORT HURON MICHIGAN"/>
    <n v="2174"/>
    <s v="Truck"/>
    <m/>
    <m/>
    <n v="2024"/>
    <s v="N/A"/>
    <s v="I (import)"/>
    <m/>
  </r>
  <r>
    <s v="WATERMELONS"/>
    <x v="3"/>
    <s v="No"/>
    <s v="N/A"/>
    <s v="SEEDLESS"/>
    <x v="447"/>
    <s v="IMPORTS THROUGH BUFFALO NEW YORK"/>
    <n v="149487"/>
    <s v="Truck"/>
    <m/>
    <m/>
    <n v="2024"/>
    <s v="N/A"/>
    <s v="I (import)"/>
    <m/>
  </r>
  <r>
    <s v="WATERMELONS"/>
    <x v="3"/>
    <s v="No"/>
    <s v="N/A"/>
    <s v="SEEDLESS"/>
    <x v="448"/>
    <s v="IMPORTS THROUGH PORT HURON MICHIGAN"/>
    <n v="45186"/>
    <s v="Truck"/>
    <m/>
    <m/>
    <n v="2024"/>
    <s v="N/A"/>
    <s v="I (import)"/>
    <m/>
  </r>
  <r>
    <s v="WATERMELONS"/>
    <x v="3"/>
    <s v="No"/>
    <s v="N/A"/>
    <s v="SEEDLESS"/>
    <x v="448"/>
    <s v="IMPORTS THROUGH LAKE CHAMPLAIN NEW YORK"/>
    <n v="7480"/>
    <s v="Truck"/>
    <m/>
    <m/>
    <n v="2024"/>
    <s v="N/A"/>
    <s v="I (import)"/>
    <m/>
  </r>
  <r>
    <s v="WATERMELONS"/>
    <x v="3"/>
    <s v="No"/>
    <s v="N/A"/>
    <s v="SEEDLESS"/>
    <x v="448"/>
    <s v="IMPORTS THROUGH BUFFALO NEW YORK"/>
    <n v="265444"/>
    <s v="Truck"/>
    <m/>
    <m/>
    <n v="2024"/>
    <s v="N/A"/>
    <s v="I (import)"/>
    <m/>
  </r>
  <r>
    <s v="WATERMELONS"/>
    <x v="3"/>
    <s v="No"/>
    <s v="N/A"/>
    <s v="SEEDLESS"/>
    <x v="448"/>
    <s v="IMPORTS THROUGH DETROIT MICHIGAN"/>
    <n v="78236"/>
    <s v="Truck"/>
    <m/>
    <m/>
    <n v="2024"/>
    <s v="N/A"/>
    <s v="I (import)"/>
    <m/>
  </r>
  <r>
    <s v="WATERMELONS"/>
    <x v="3"/>
    <s v="No"/>
    <s v="N/A"/>
    <s v="SEEDLESS"/>
    <x v="449"/>
    <s v="IMPORTS THROUGH DERBY LINE VERMONT"/>
    <n v="198"/>
    <s v="Truck"/>
    <m/>
    <m/>
    <n v="2024"/>
    <s v="N/A"/>
    <s v="I (import)"/>
    <m/>
  </r>
  <r>
    <s v="WATERMELONS"/>
    <x v="3"/>
    <s v="No"/>
    <s v="N/A"/>
    <s v="SEEDLESS"/>
    <x v="449"/>
    <s v="IMPORTS THROUGH DETROIT MICHIGAN"/>
    <n v="370024"/>
    <s v="Truck"/>
    <m/>
    <m/>
    <n v="2024"/>
    <s v="N/A"/>
    <s v="I (import)"/>
    <m/>
  </r>
  <r>
    <s v="WATERMELONS"/>
    <x v="3"/>
    <s v="No"/>
    <s v="N/A"/>
    <s v="SEEDLESS"/>
    <x v="449"/>
    <s v="IMPORTS THROUGH JACKMAN MAINE"/>
    <n v="165"/>
    <s v="Truck"/>
    <m/>
    <m/>
    <n v="2024"/>
    <s v="N/A"/>
    <s v="I (import)"/>
    <m/>
  </r>
  <r>
    <s v="WATERMELONS"/>
    <x v="3"/>
    <s v="No"/>
    <s v="N/A"/>
    <s v="SEEDLESS"/>
    <x v="449"/>
    <s v="IMPORTS THROUGH BUFFALO NEW YORK"/>
    <n v="269635"/>
    <s v="Truck"/>
    <m/>
    <m/>
    <n v="2024"/>
    <s v="N/A"/>
    <s v="I (import)"/>
    <m/>
  </r>
  <r>
    <s v="WATERMELONS"/>
    <x v="3"/>
    <s v="No"/>
    <s v="N/A"/>
    <s v="SEEDLESS"/>
    <x v="449"/>
    <s v="IMPORTS THROUGH PORT HURON MICHIGAN"/>
    <n v="75329"/>
    <s v="Truck"/>
    <m/>
    <m/>
    <n v="2024"/>
    <s v="N/A"/>
    <s v="I (import)"/>
    <m/>
  </r>
  <r>
    <s v="WATERMELONS"/>
    <x v="3"/>
    <s v="No"/>
    <s v="N/A"/>
    <s v="SEEDLESS"/>
    <x v="450"/>
    <s v="IMPORTS THROUGH BUFFALO NEW YORK"/>
    <n v="78236"/>
    <s v="Truck"/>
    <m/>
    <m/>
    <n v="2024"/>
    <s v="N/A"/>
    <s v="I (import)"/>
    <m/>
  </r>
  <r>
    <s v="WATERMELONS"/>
    <x v="3"/>
    <s v="Yes"/>
    <s v="N/A"/>
    <s v="SEEDLESS"/>
    <x v="450"/>
    <s v="IMPORTS THROUGH DERBY LINE VERMONT"/>
    <n v="163"/>
    <s v="Truck"/>
    <m/>
    <m/>
    <n v="2024"/>
    <s v="N/A"/>
    <s v="I (import)"/>
    <m/>
  </r>
  <r>
    <s v="WATERMELONS"/>
    <x v="3"/>
    <s v="No"/>
    <s v="N/A"/>
    <s v="SEEDLESS"/>
    <x v="450"/>
    <s v="IMPORTS THROUGH DERBY LINE VERMONT"/>
    <n v="66"/>
    <s v="Truck"/>
    <m/>
    <m/>
    <n v="2024"/>
    <s v="N/A"/>
    <s v="I (import)"/>
    <m/>
  </r>
  <r>
    <s v="WATERMELONS"/>
    <x v="3"/>
    <s v="No"/>
    <s v="N/A"/>
    <s v="SEEDLESS"/>
    <x v="450"/>
    <s v="IMPORTS THROUGH PORT HURON MICHIGAN"/>
    <n v="79833"/>
    <s v="Truck"/>
    <m/>
    <m/>
    <n v="2024"/>
    <s v="N/A"/>
    <s v="I (import)"/>
    <m/>
  </r>
  <r>
    <s v="WATERMELONS"/>
    <x v="3"/>
    <s v="No"/>
    <s v="N/A"/>
    <s v="SEEDLESS"/>
    <x v="450"/>
    <s v="IMPORTS THROUGH DETROIT MICHIGAN"/>
    <n v="29937"/>
    <s v="Truck"/>
    <m/>
    <m/>
    <n v="2024"/>
    <s v="N/A"/>
    <s v="I (import)"/>
    <m/>
  </r>
  <r>
    <s v="WATERMELONS"/>
    <x v="3"/>
    <s v="No"/>
    <s v="N/A"/>
    <s v="SEEDLESS"/>
    <x v="450"/>
    <s v="IMPORTS THROUGH JACKMAN MAINE"/>
    <n v="99"/>
    <s v="Truck"/>
    <m/>
    <m/>
    <n v="2024"/>
    <s v="N/A"/>
    <s v="I (import)"/>
    <m/>
  </r>
  <r>
    <s v="WATERMELONS"/>
    <x v="3"/>
    <s v="No"/>
    <s v="N/A"/>
    <s v="SEEDLESS"/>
    <x v="452"/>
    <s v="IMPORTS THROUGH DETROIT MICHIGAN"/>
    <n v="108173"/>
    <s v="Truck"/>
    <m/>
    <m/>
    <n v="2024"/>
    <s v="N/A"/>
    <s v="I (import)"/>
    <m/>
  </r>
  <r>
    <s v="WATERMELONS"/>
    <x v="3"/>
    <s v="No"/>
    <s v="N/A"/>
    <s v="SEEDLESS"/>
    <x v="452"/>
    <s v="IMPORTS THROUGH LAKE CHAMPLAIN NEW YORK"/>
    <n v="5389"/>
    <s v="Truck"/>
    <m/>
    <m/>
    <n v="2024"/>
    <s v="N/A"/>
    <s v="I (import)"/>
    <m/>
  </r>
  <r>
    <s v="WATERMELONS"/>
    <x v="3"/>
    <s v="No"/>
    <s v="N/A"/>
    <s v="SEEDLESS"/>
    <x v="453"/>
    <s v="IMPORTS THROUGH LAKE CHAMPLAIN NEW YORK"/>
    <n v="7384"/>
    <s v="Truck"/>
    <m/>
    <m/>
    <n v="2024"/>
    <s v="N/A"/>
    <s v="I (import)"/>
    <m/>
  </r>
  <r>
    <s v="WATERMELONS"/>
    <x v="3"/>
    <s v="No"/>
    <s v="N/A"/>
    <s v="SEEDLESS"/>
    <x v="453"/>
    <s v="IMPORTS THROUGH BUFFALO NEW YORK"/>
    <n v="39118"/>
    <s v="Truck"/>
    <m/>
    <m/>
    <n v="2024"/>
    <s v="N/A"/>
    <s v="I (import)"/>
    <m/>
  </r>
  <r>
    <s v="WATERMELONS"/>
    <x v="3"/>
    <s v="No"/>
    <s v="N/A"/>
    <s v="SEEDLESS"/>
    <x v="453"/>
    <s v="IMPORTS THROUGH PORT HURON MICHIGAN"/>
    <n v="5238"/>
    <s v="Truck"/>
    <m/>
    <m/>
    <n v="2024"/>
    <s v="N/A"/>
    <s v="I (import)"/>
    <m/>
  </r>
  <r>
    <s v="WATERMELONS"/>
    <x v="3"/>
    <s v="No"/>
    <s v="N/A"/>
    <s v="SEEDLESS"/>
    <x v="453"/>
    <s v="IMPORTS THROUGH DERBY LINE VERMONT"/>
    <n v="33"/>
    <s v="Truck"/>
    <m/>
    <m/>
    <n v="2024"/>
    <s v="N/A"/>
    <s v="I (import)"/>
    <m/>
  </r>
  <r>
    <s v="WATERMELONS"/>
    <x v="3"/>
    <s v="No"/>
    <s v="N/A"/>
    <s v="SEEDLESS"/>
    <x v="454"/>
    <s v="IMPORTS THROUGH LAKE CHAMPLAIN NEW YORK"/>
    <n v="19357"/>
    <s v="Truck"/>
    <m/>
    <m/>
    <n v="2024"/>
    <s v="N/A"/>
    <s v="I (import)"/>
    <m/>
  </r>
  <r>
    <s v="WATERMELONS"/>
    <x v="3"/>
    <s v="No"/>
    <s v="N/A"/>
    <s v="SEEDLESS"/>
    <x v="454"/>
    <s v="IMPORTS THROUGH JACKMAN MAINE"/>
    <n v="165"/>
    <s v="Truck"/>
    <m/>
    <m/>
    <n v="2024"/>
    <s v="N/A"/>
    <s v="I (import)"/>
    <m/>
  </r>
  <r>
    <s v="WATERMELONS"/>
    <x v="3"/>
    <s v="No"/>
    <s v="N/A"/>
    <s v="SEEDLESS"/>
    <x v="454"/>
    <s v="IMPORTS THROUGH BUFFALO NEW YORK"/>
    <n v="5389"/>
    <s v="Truck"/>
    <m/>
    <m/>
    <n v="2024"/>
    <s v="N/A"/>
    <s v="I (import)"/>
    <m/>
  </r>
  <r>
    <s v="WATERMELONS"/>
    <x v="3"/>
    <s v="No"/>
    <s v="N/A"/>
    <s v="SEEDLESS"/>
    <x v="454"/>
    <s v="IMPORTS THROUGH PORT HURON MICHIGAN"/>
    <n v="3190"/>
    <s v="Truck"/>
    <m/>
    <m/>
    <n v="2024"/>
    <s v="N/A"/>
    <s v="I (import)"/>
    <m/>
  </r>
  <r>
    <s v="WATERMELONS"/>
    <x v="3"/>
    <s v="No"/>
    <s v="N/A"/>
    <s v="SEEDLESS"/>
    <x v="454"/>
    <s v="IMPORTS THROUGH DERBY LINE VERMONT"/>
    <n v="33"/>
    <s v="Truck"/>
    <m/>
    <m/>
    <n v="2024"/>
    <s v="N/A"/>
    <s v="I (import)"/>
    <m/>
  </r>
  <r>
    <s v="WATERMELONS"/>
    <x v="3"/>
    <s v="No"/>
    <s v="N/A"/>
    <s v="SEEDLESS"/>
    <x v="455"/>
    <s v="IMPORTS THROUGH DERBY LINE VERMONT"/>
    <n v="66"/>
    <s v="Truck"/>
    <m/>
    <m/>
    <n v="2024"/>
    <s v="N/A"/>
    <s v="I (import)"/>
    <m/>
  </r>
  <r>
    <s v="WATERMELONS"/>
    <x v="3"/>
    <s v="Yes"/>
    <s v="N/A"/>
    <s v="SEEDLESS"/>
    <x v="456"/>
    <s v="IMPORTS THROUGH DERBY LINE VERMONT"/>
    <n v="224"/>
    <s v="Truck"/>
    <m/>
    <m/>
    <n v="2024"/>
    <s v="N/A"/>
    <s v="I (import)"/>
    <m/>
  </r>
  <r>
    <s v="WATERMELONS"/>
    <x v="3"/>
    <s v="No"/>
    <s v="N/A"/>
    <s v="SEEDLESS"/>
    <x v="456"/>
    <s v="IMPORTS THROUGH JACKMAN MAINE"/>
    <n v="165"/>
    <s v="Truck"/>
    <m/>
    <m/>
    <n v="2024"/>
    <s v="N/A"/>
    <s v="I (import)"/>
    <m/>
  </r>
  <r>
    <s v="WATERMELONS"/>
    <x v="3"/>
    <s v="No"/>
    <s v="N/A"/>
    <s v="SEEDLESS"/>
    <x v="456"/>
    <s v="IMPORTS THROUGH LAKE CHAMPLAIN NEW YORK"/>
    <n v="5389"/>
    <s v="Truck"/>
    <m/>
    <m/>
    <n v="2024"/>
    <s v="N/A"/>
    <s v="I (import)"/>
    <m/>
  </r>
  <r>
    <s v="WATERMELONS"/>
    <x v="3"/>
    <s v="No"/>
    <s v="N/A"/>
    <s v="SEEDLESS"/>
    <x v="456"/>
    <s v="IMPORTS THROUGH DERBY LINE VERMONT"/>
    <n v="66"/>
    <s v="Truck"/>
    <m/>
    <m/>
    <n v="2024"/>
    <s v="N/A"/>
    <s v="I (import)"/>
    <m/>
  </r>
  <r>
    <s v="WATERMELONS"/>
    <x v="3"/>
    <s v="No"/>
    <s v="N/A"/>
    <s v="SEEDLESS"/>
    <x v="458"/>
    <s v="IMPORTS THROUGH BUFFALO NEW YORK"/>
    <n v="2374"/>
    <s v="Truck"/>
    <m/>
    <m/>
    <n v="2024"/>
    <s v="N/A"/>
    <s v="I (import)"/>
    <m/>
  </r>
  <r>
    <s v="WATERMELONS"/>
    <x v="3"/>
    <s v="No"/>
    <s v="N/A"/>
    <s v="SEEDLESS"/>
    <x v="458"/>
    <s v="IMPORTS THROUGH LAKE CHAMPLAIN NEW YORK"/>
    <n v="3592"/>
    <s v="Truck"/>
    <m/>
    <m/>
    <n v="2024"/>
    <s v="N/A"/>
    <s v="I (import)"/>
    <m/>
  </r>
  <r>
    <s v="WATERMELONS"/>
    <x v="3"/>
    <s v="No"/>
    <s v="N/A"/>
    <s v="SEEDLESS"/>
    <x v="459"/>
    <s v="IMPORTS THROUGH PORT HURON MICHIGAN"/>
    <n v="1377"/>
    <s v="Truck"/>
    <m/>
    <m/>
    <n v="2024"/>
    <s v="N/A"/>
    <s v="I (import)"/>
    <m/>
  </r>
  <r>
    <s v="WATERMELONS"/>
    <x v="3"/>
    <s v="No"/>
    <s v="N/A"/>
    <s v="SEEDLESS"/>
    <x v="459"/>
    <s v="IMPORTS THROUGH DERBY LINE VERMONT"/>
    <n v="66"/>
    <s v="Truck"/>
    <m/>
    <m/>
    <n v="2024"/>
    <s v="N/A"/>
    <s v="I (import)"/>
    <m/>
  </r>
  <r>
    <s v="WATERMELONS"/>
    <x v="3"/>
    <s v="No"/>
    <s v="N/A"/>
    <s v="SEEDLESS"/>
    <x v="460"/>
    <s v="IMPORTS THROUGH PORT HURON MICHIGAN"/>
    <n v="3518"/>
    <s v="Truck"/>
    <m/>
    <m/>
    <n v="2024"/>
    <s v="N/A"/>
    <s v="I (import)"/>
    <m/>
  </r>
  <r>
    <s v="WATERMELONS"/>
    <x v="3"/>
    <s v="No"/>
    <s v="N/A"/>
    <s v="SEEDLESS"/>
    <x v="460"/>
    <s v="IMPORTS THROUGH DETROIT MICHIGAN"/>
    <n v="42"/>
    <s v="Truck"/>
    <m/>
    <m/>
    <n v="2024"/>
    <s v="N/A"/>
    <s v="I (import)"/>
    <m/>
  </r>
  <r>
    <s v="WATERMELONS"/>
    <x v="3"/>
    <s v="No"/>
    <s v="N/A"/>
    <s v="SEEDLESS"/>
    <x v="460"/>
    <s v="IMPORTS THROUGH JACKMAN MAINE"/>
    <n v="198"/>
    <s v="Truck"/>
    <m/>
    <m/>
    <n v="2024"/>
    <s v="N/A"/>
    <s v="I (import)"/>
    <m/>
  </r>
  <r>
    <s v="WATERMELONS"/>
    <x v="3"/>
    <s v="No"/>
    <s v="N/A"/>
    <s v="SEEDLESS"/>
    <x v="461"/>
    <s v="IMPORTS THROUGH DERBY LINE VERMONT"/>
    <n v="66"/>
    <s v="Truck"/>
    <m/>
    <m/>
    <n v="2024"/>
    <s v="N/A"/>
    <s v="I (import)"/>
    <m/>
  </r>
  <r>
    <s v="WATERMELONS"/>
    <x v="3"/>
    <s v="No"/>
    <s v="N/A"/>
    <s v="SEEDLESS"/>
    <x v="462"/>
    <s v="IMPORTS THROUGH JACKMAN MAINE"/>
    <n v="198"/>
    <s v="Truck"/>
    <m/>
    <m/>
    <n v="2024"/>
    <s v="N/A"/>
    <s v="I (import)"/>
    <m/>
  </r>
  <r>
    <s v="WATERMELONS"/>
    <x v="3"/>
    <s v="No"/>
    <s v="N/A"/>
    <s v="SEEDLESS"/>
    <x v="462"/>
    <s v="IMPORTS THROUGH DERBY LINE VERMONT"/>
    <n v="33"/>
    <s v="Truck"/>
    <m/>
    <m/>
    <n v="2024"/>
    <s v="N/A"/>
    <s v="I (import)"/>
    <m/>
  </r>
  <r>
    <s v="WATERMELONS"/>
    <x v="3"/>
    <s v="Yes"/>
    <s v="N/A"/>
    <s v="SEEDLESS"/>
    <x v="462"/>
    <s v="IMPORTS THROUGH DERBY LINE VERMONT"/>
    <n v="933"/>
    <s v="Truck"/>
    <m/>
    <m/>
    <n v="2024"/>
    <s v="N/A"/>
    <s v="I (import)"/>
    <m/>
  </r>
  <r>
    <s v="WATERMELONS"/>
    <x v="3"/>
    <s v="No"/>
    <s v="N/A"/>
    <s v="SEEDLESS"/>
    <x v="462"/>
    <s v="IMPORTS THROUGH PORT HURON MICHIGAN"/>
    <n v="862"/>
    <s v="Truck"/>
    <m/>
    <m/>
    <n v="2024"/>
    <s v="N/A"/>
    <s v="I (import)"/>
    <m/>
  </r>
  <r>
    <s v="WATERMELONS"/>
    <x v="3"/>
    <s v="No"/>
    <s v="N/A"/>
    <s v="SEEDLESS"/>
    <x v="465"/>
    <s v="IMPORTS THROUGH DERBY LINE VERMONT"/>
    <n v="198"/>
    <s v="Truck"/>
    <m/>
    <m/>
    <n v="2024"/>
    <s v="N/A"/>
    <s v="I (import)"/>
    <m/>
  </r>
  <r>
    <s v="WATERMELONS"/>
    <x v="3"/>
    <s v="No"/>
    <s v="N/A"/>
    <s v="SEEDLESS"/>
    <x v="465"/>
    <s v="IMPORTS THROUGH PORT HURON MICHIGAN"/>
    <n v="4636"/>
    <s v="Truck"/>
    <m/>
    <m/>
    <n v="2024"/>
    <s v="N/A"/>
    <s v="I (import)"/>
    <m/>
  </r>
  <r>
    <s v="WATERMELONS"/>
    <x v="3"/>
    <s v="No"/>
    <s v="N/A"/>
    <s v="SEEDLESS"/>
    <x v="466"/>
    <s v="IMPORTS THROUGH PORT HURON MICHIGAN"/>
    <n v="1796"/>
    <s v="Truck"/>
    <m/>
    <m/>
    <n v="2024"/>
    <s v="N/A"/>
    <s v="I (import)"/>
    <m/>
  </r>
  <r>
    <s v="WATERMELONS"/>
    <x v="3"/>
    <s v="No"/>
    <s v="N/A"/>
    <s v="SEEDLESS"/>
    <x v="466"/>
    <s v="IMPORTS THROUGH JACKMAN MAINE"/>
    <n v="99"/>
    <s v="Truck"/>
    <m/>
    <m/>
    <n v="2024"/>
    <s v="N/A"/>
    <s v="I (import)"/>
    <m/>
  </r>
  <r>
    <s v="WATERMELONS"/>
    <x v="3"/>
    <s v="No"/>
    <s v="N/A"/>
    <s v="SEEDLESS"/>
    <x v="466"/>
    <s v="IMPORTS THROUGH DERBY LINE VERMONT"/>
    <n v="33"/>
    <s v="Truck"/>
    <m/>
    <m/>
    <n v="2024"/>
    <s v="N/A"/>
    <s v="I (import)"/>
    <m/>
  </r>
  <r>
    <s v="WATERMELONS"/>
    <x v="3"/>
    <s v="Yes"/>
    <s v="N/A"/>
    <s v="SEEDLESS"/>
    <x v="468"/>
    <s v="IMPORTS THROUGH DERBY LINE VERMONT"/>
    <n v="343"/>
    <s v="Truck"/>
    <m/>
    <m/>
    <n v="2024"/>
    <s v="N/A"/>
    <s v="I (import)"/>
    <m/>
  </r>
  <r>
    <s v="WATERMELONS"/>
    <x v="3"/>
    <s v="No"/>
    <s v="N/A"/>
    <s v="SEEDLESS"/>
    <x v="468"/>
    <s v="IMPORTS THROUGH DERBY LINE VERMONT"/>
    <n v="66"/>
    <s v="Truck"/>
    <m/>
    <m/>
    <n v="2024"/>
    <s v="N/A"/>
    <s v="I (import)"/>
    <m/>
  </r>
  <r>
    <s v="WATERMELONS"/>
    <x v="3"/>
    <s v="No"/>
    <s v="N/A"/>
    <s v="SEEDLESS"/>
    <x v="468"/>
    <s v="IMPORTS THROUGH JACKMAN MAINE"/>
    <n v="33"/>
    <s v="Truck"/>
    <m/>
    <m/>
    <n v="2024"/>
    <s v="N/A"/>
    <s v="I (import)"/>
    <m/>
  </r>
  <r>
    <s v="WATERMELONS"/>
    <x v="3"/>
    <s v="No"/>
    <s v="N/A"/>
    <s v="SEEDLESS"/>
    <x v="471"/>
    <s v="IMPORTS THROUGH PORT HURON MICHIGAN"/>
    <n v="2050"/>
    <s v="Truck"/>
    <m/>
    <m/>
    <n v="2024"/>
    <s v="N/A"/>
    <s v="I (import)"/>
    <m/>
  </r>
  <r>
    <s v="WATERMELONS"/>
    <x v="3"/>
    <s v="No"/>
    <s v="N/A"/>
    <s v="SEEDLESS"/>
    <x v="471"/>
    <s v="IMPORTS THROUGH DERBY LINE VERMONT"/>
    <n v="198"/>
    <s v="Truck"/>
    <m/>
    <m/>
    <n v="2024"/>
    <s v="N/A"/>
    <s v="I (import)"/>
    <m/>
  </r>
  <r>
    <s v="WATERMELONS"/>
    <x v="3"/>
    <s v="No"/>
    <s v="N/A"/>
    <s v="SEEDLESS"/>
    <x v="472"/>
    <s v="IMPORTS THROUGH PORT HURON MICHIGAN"/>
    <n v="4486"/>
    <s v="Truck"/>
    <m/>
    <m/>
    <n v="2024"/>
    <s v="N/A"/>
    <s v="I (import)"/>
    <m/>
  </r>
  <r>
    <s v="WATERMELONS"/>
    <x v="3"/>
    <s v="No"/>
    <s v="N/A"/>
    <s v="SEEDLESS"/>
    <x v="472"/>
    <s v="IMPORTS THROUGH JACKMAN MAINE"/>
    <n v="33"/>
    <s v="Truck"/>
    <m/>
    <m/>
    <n v="2024"/>
    <s v="N/A"/>
    <s v="I (import)"/>
    <m/>
  </r>
  <r>
    <s v="WATERMELONS"/>
    <x v="3"/>
    <s v="No"/>
    <s v="N/A"/>
    <s v="SEEDLESS"/>
    <x v="473"/>
    <s v="IMPORTS THROUGH DERBY LINE VERMONT"/>
    <n v="33"/>
    <s v="Truck"/>
    <m/>
    <m/>
    <n v="2024"/>
    <s v="N/A"/>
    <s v="I (import)"/>
    <m/>
  </r>
  <r>
    <s v="WATERMELONS"/>
    <x v="3"/>
    <s v="No"/>
    <s v="N/A"/>
    <s v="SEEDLESS"/>
    <x v="479"/>
    <s v="IMPORTS THROUGH DERBY LINE VERMONT"/>
    <n v="33"/>
    <s v="Truck"/>
    <m/>
    <m/>
    <n v="2024"/>
    <s v="N/A"/>
    <s v="I (import)"/>
    <m/>
  </r>
  <r>
    <s v="WATERMELONS"/>
    <x v="4"/>
    <s v="No"/>
    <s v="N/A"/>
    <s v="SEEDLESS"/>
    <x v="488"/>
    <s v="IMPORTS THROUGH SOUTH FLORIDA/TAMPA"/>
    <n v="48400"/>
    <s v="Boat"/>
    <m/>
    <m/>
    <n v="2023"/>
    <s v="N/A"/>
    <s v="I (import)"/>
    <m/>
  </r>
  <r>
    <s v="WATERMELONS"/>
    <x v="4"/>
    <s v="No"/>
    <s v="N/A"/>
    <s v="SEEDLESS"/>
    <x v="489"/>
    <s v="IMPORTS THROUGH PHILADELPHIA-CAMDEN PENNSYLVANIA-NEW JERSEY"/>
    <n v="102146"/>
    <s v="Boat"/>
    <m/>
    <m/>
    <n v="2023"/>
    <s v="N/A"/>
    <s v="I (import)"/>
    <m/>
  </r>
  <r>
    <s v="WATERMELONS"/>
    <x v="4"/>
    <s v="No"/>
    <s v="N/A"/>
    <s v="SEEDLESS"/>
    <x v="490"/>
    <s v="IMPORTS THROUGH SOUTH FLORIDA/TAMPA"/>
    <n v="130086"/>
    <s v="Boat"/>
    <m/>
    <m/>
    <n v="2023"/>
    <s v="N/A"/>
    <s v="I (import)"/>
    <m/>
  </r>
  <r>
    <s v="WATERMELONS"/>
    <x v="4"/>
    <s v="No"/>
    <s v="N/A"/>
    <s v="SEEDLESS"/>
    <x v="491"/>
    <s v="IMPORTS THROUGH LOS ANGELES-LONG BEACH CALIFORNIA"/>
    <n v="107870"/>
    <s v="Boat"/>
    <m/>
    <m/>
    <n v="2023"/>
    <s v="N/A"/>
    <s v="I (import)"/>
    <m/>
  </r>
  <r>
    <s v="WATERMELONS"/>
    <x v="4"/>
    <s v="No"/>
    <s v="N/A"/>
    <s v="SEEDLESS"/>
    <x v="411"/>
    <s v="IMPORTS THROUGH GALVESTON TEXAS"/>
    <n v="230274"/>
    <s v="Boat"/>
    <m/>
    <m/>
    <n v="2023"/>
    <s v="N/A"/>
    <s v="I (import)"/>
    <m/>
  </r>
  <r>
    <s v="WATERMELONS"/>
    <x v="4"/>
    <s v="No"/>
    <s v="N/A"/>
    <s v="SEEDLESS"/>
    <x v="492"/>
    <s v="IMPORTS THROUGH PHILADELPHIA-CAMDEN PENNSYLVANIA-NEW JERSEY"/>
    <n v="260159"/>
    <s v="Boat"/>
    <m/>
    <m/>
    <n v="2023"/>
    <s v="N/A"/>
    <s v="I (import)"/>
    <m/>
  </r>
  <r>
    <s v="WATERMELONS"/>
    <x v="4"/>
    <s v="No"/>
    <s v="N/A"/>
    <s v="SEEDLESS"/>
    <x v="493"/>
    <s v="IMPORTS THROUGH SOUTH FLORIDA/TAMPA"/>
    <n v="159977"/>
    <s v="Boat"/>
    <m/>
    <m/>
    <n v="2023"/>
    <s v="N/A"/>
    <s v="I (import)"/>
    <m/>
  </r>
  <r>
    <s v="WATERMELONS"/>
    <x v="4"/>
    <s v="No"/>
    <s v="N/A"/>
    <s v="SEEDLESS"/>
    <x v="493"/>
    <s v="IMPORTS THROUGH LOS ANGELES-LONG BEACH CALIFORNIA"/>
    <n v="210885"/>
    <s v="Boat"/>
    <m/>
    <m/>
    <n v="2023"/>
    <s v="N/A"/>
    <s v="I (import)"/>
    <m/>
  </r>
  <r>
    <s v="WATERMELONS"/>
    <x v="4"/>
    <s v="No"/>
    <s v="N/A"/>
    <s v="SEEDLESS"/>
    <x v="412"/>
    <s v="IMPORTS THROUGH GALVESTON TEXAS"/>
    <n v="321816"/>
    <s v="Boat"/>
    <m/>
    <m/>
    <n v="2023"/>
    <s v="N/A"/>
    <s v="I (import)"/>
    <m/>
  </r>
  <r>
    <s v="WATERMELONS"/>
    <x v="4"/>
    <s v="No"/>
    <s v="N/A"/>
    <s v="SEEDLESS"/>
    <x v="494"/>
    <s v="IMPORTS THROUGH SOUTH FLORIDA/TAMPA"/>
    <n v="91300"/>
    <s v="Boat"/>
    <m/>
    <m/>
    <n v="2023"/>
    <s v="N/A"/>
    <s v="I (import)"/>
    <m/>
  </r>
  <r>
    <s v="WATERMELONS"/>
    <x v="4"/>
    <s v="No"/>
    <s v="N/A"/>
    <s v="SEEDLESS"/>
    <x v="495"/>
    <s v="IMPORTS THROUGH PHILADELPHIA-CAMDEN PENNSYLVANIA-NEW JERSEY"/>
    <n v="1117736"/>
    <s v="Boat"/>
    <m/>
    <m/>
    <n v="2023"/>
    <s v="N/A"/>
    <s v="I (import)"/>
    <m/>
  </r>
  <r>
    <s v="WATERMELONS"/>
    <x v="4"/>
    <s v="No"/>
    <s v="N/A"/>
    <s v="SEEDLESS"/>
    <x v="496"/>
    <s v="IMPORTS THROUGH SOUTH FLORIDA/TAMPA"/>
    <n v="130086"/>
    <s v="Boat"/>
    <m/>
    <m/>
    <n v="2023"/>
    <s v="N/A"/>
    <s v="I (import)"/>
    <m/>
  </r>
  <r>
    <s v="WATERMELONS"/>
    <x v="4"/>
    <s v="No"/>
    <s v="N/A"/>
    <s v="SEEDLESS"/>
    <x v="497"/>
    <s v="IMPORTS THROUGH LOS ANGELES-LONG BEACH CALIFORNIA"/>
    <n v="253440"/>
    <s v="Boat"/>
    <m/>
    <m/>
    <n v="2023"/>
    <s v="N/A"/>
    <s v="I (import)"/>
    <m/>
  </r>
  <r>
    <s v="WATERMELONS"/>
    <x v="4"/>
    <s v="No"/>
    <s v="N/A"/>
    <s v="SEEDLESS"/>
    <x v="413"/>
    <s v="IMPORTS THROUGH LOS ANGELES-LONG BEACH CALIFORNIA"/>
    <n v="49122"/>
    <s v="Boat"/>
    <m/>
    <m/>
    <n v="2023"/>
    <s v="N/A"/>
    <s v="I (import)"/>
    <m/>
  </r>
  <r>
    <s v="WATERMELONS"/>
    <x v="4"/>
    <s v="No"/>
    <s v="N/A"/>
    <s v="SEEDLESS"/>
    <x v="413"/>
    <s v="IMPORTS THROUGH GALVESTON TEXAS"/>
    <n v="505956"/>
    <s v="Boat"/>
    <m/>
    <m/>
    <n v="2023"/>
    <s v="N/A"/>
    <s v="I (import)"/>
    <m/>
  </r>
  <r>
    <s v="WATERMELONS"/>
    <x v="4"/>
    <s v="No"/>
    <s v="N/A"/>
    <s v="SEEDLESS"/>
    <x v="498"/>
    <s v="IMPORTS THROUGH SOUTH FLORIDA/TAMPA"/>
    <n v="165099"/>
    <s v="Boat"/>
    <m/>
    <m/>
    <n v="2023"/>
    <s v="N/A"/>
    <s v="I (import)"/>
    <m/>
  </r>
  <r>
    <s v="WATERMELONS"/>
    <x v="4"/>
    <s v="No"/>
    <s v="N/A"/>
    <s v="SEEDLESS"/>
    <x v="498"/>
    <s v="IMPORTS THROUGH LOS ANGELES-LONG BEACH CALIFORNIA"/>
    <n v="96800"/>
    <s v="Boat"/>
    <m/>
    <m/>
    <n v="2023"/>
    <s v="N/A"/>
    <s v="I (import)"/>
    <m/>
  </r>
  <r>
    <s v="WATERMELONS"/>
    <x v="4"/>
    <s v="No"/>
    <s v="N/A"/>
    <s v="SEEDLESS"/>
    <x v="499"/>
    <s v="IMPORTS THROUGH SOUTH FLORIDA/TAMPA"/>
    <n v="133786"/>
    <s v="Boat"/>
    <m/>
    <m/>
    <n v="2023"/>
    <s v="N/A"/>
    <s v="I (import)"/>
    <m/>
  </r>
  <r>
    <s v="WATERMELONS"/>
    <x v="4"/>
    <s v="No"/>
    <s v="N/A"/>
    <s v="SEEDLESS"/>
    <x v="499"/>
    <s v="IMPORTS THROUGH LOS ANGELES-LONG BEACH CALIFORNIA"/>
    <n v="275726"/>
    <s v="Boat"/>
    <m/>
    <m/>
    <n v="2023"/>
    <s v="N/A"/>
    <s v="I (import)"/>
    <m/>
  </r>
  <r>
    <s v="WATERMELONS"/>
    <x v="4"/>
    <s v="No"/>
    <s v="N/A"/>
    <s v="SEEDLESS"/>
    <x v="499"/>
    <s v="IMPORTS THROUGH LOS ANGELES-LONG BEACH CALIFORNIA"/>
    <n v="88792"/>
    <s v="Boat"/>
    <m/>
    <m/>
    <n v="2023"/>
    <s v="N/A"/>
    <s v="I (import)"/>
    <m/>
  </r>
  <r>
    <s v="WATERMELONS"/>
    <x v="4"/>
    <s v="No"/>
    <s v="N/A"/>
    <s v="SEEDLESS"/>
    <x v="499"/>
    <s v="IMPORTS THROUGH PHILADELPHIA-CAMDEN PENNSYLVANIA-NEW JERSEY"/>
    <n v="1030383"/>
    <s v="Boat"/>
    <m/>
    <m/>
    <n v="2023"/>
    <s v="N/A"/>
    <s v="I (import)"/>
    <m/>
  </r>
  <r>
    <s v="WATERMELONS"/>
    <x v="4"/>
    <s v="No"/>
    <s v="N/A"/>
    <s v="SEEDLESS"/>
    <x v="414"/>
    <s v="IMPORTS THROUGH GALVESTON TEXAS"/>
    <n v="230340"/>
    <s v="Boat"/>
    <m/>
    <m/>
    <n v="2023"/>
    <s v="N/A"/>
    <s v="I (import)"/>
    <m/>
  </r>
  <r>
    <s v="WATERMELONS"/>
    <x v="4"/>
    <s v="No"/>
    <s v="N/A"/>
    <s v="SEEDLESS"/>
    <x v="500"/>
    <s v="IMPORTS THROUGH SOUTH FLORIDA/TAMPA"/>
    <n v="78342"/>
    <s v="Boat"/>
    <m/>
    <m/>
    <n v="2023"/>
    <s v="N/A"/>
    <s v="I (import)"/>
    <m/>
  </r>
  <r>
    <s v="WATERMELONS"/>
    <x v="4"/>
    <s v="No"/>
    <s v="N/A"/>
    <s v="SEEDLESS"/>
    <x v="501"/>
    <s v="IMPORTS THROUGH PHILADELPHIA-CAMDEN PENNSYLVANIA-NEW JERSEY"/>
    <n v="1415735"/>
    <s v="Boat"/>
    <m/>
    <m/>
    <n v="2023"/>
    <s v="N/A"/>
    <s v="I (import)"/>
    <m/>
  </r>
  <r>
    <s v="WATERMELONS"/>
    <x v="4"/>
    <s v="No"/>
    <s v="N/A"/>
    <s v="SEEDLESS"/>
    <x v="502"/>
    <s v="IMPORTS THROUGH PORT CANAVERAL FLORIDA"/>
    <n v="133320"/>
    <s v="Boat"/>
    <m/>
    <m/>
    <n v="2023"/>
    <s v="N/A"/>
    <s v="I (import)"/>
    <m/>
  </r>
  <r>
    <s v="WATERMELONS"/>
    <x v="4"/>
    <s v="No"/>
    <s v="N/A"/>
    <s v="SEEDLESS"/>
    <x v="502"/>
    <s v="IMPORTS THROUGH SOUTH FLORIDA/TAMPA"/>
    <n v="151760"/>
    <s v="Boat"/>
    <m/>
    <m/>
    <n v="2023"/>
    <s v="N/A"/>
    <s v="I (import)"/>
    <m/>
  </r>
  <r>
    <s v="WATERMELONS"/>
    <x v="4"/>
    <s v="No"/>
    <s v="N/A"/>
    <s v="SEEDLESS"/>
    <x v="502"/>
    <s v="IMPORTS THROUGH LOS ANGELES-LONG BEACH CALIFORNIA"/>
    <n v="216150"/>
    <s v="Boat"/>
    <m/>
    <m/>
    <n v="2023"/>
    <s v="N/A"/>
    <s v="I (import)"/>
    <m/>
  </r>
  <r>
    <s v="WATERMELONS"/>
    <x v="4"/>
    <s v="No"/>
    <s v="N/A"/>
    <s v="SEEDLESS"/>
    <x v="503"/>
    <s v="IMPORTS THROUGH GALVESTON TEXAS"/>
    <n v="551879"/>
    <s v="Boat"/>
    <m/>
    <m/>
    <n v="2023"/>
    <s v="N/A"/>
    <s v="I (import)"/>
    <m/>
  </r>
  <r>
    <s v="WATERMELONS"/>
    <x v="4"/>
    <s v="No"/>
    <s v="N/A"/>
    <s v="N/A"/>
    <x v="503"/>
    <s v="IMPORTS THROUGH PORT HUENEME CALIFORNIA"/>
    <n v="95884"/>
    <s v="Boat"/>
    <m/>
    <m/>
    <n v="2023"/>
    <s v="N/A"/>
    <s v="I (import)"/>
    <m/>
  </r>
  <r>
    <s v="WATERMELONS"/>
    <x v="4"/>
    <s v="No"/>
    <s v="N/A"/>
    <s v="SEEDLESS"/>
    <x v="503"/>
    <s v="IMPORTS THROUGH LOS ANGELES-LONG BEACH CALIFORNIA"/>
    <n v="48272"/>
    <s v="Boat"/>
    <m/>
    <m/>
    <n v="2023"/>
    <s v="N/A"/>
    <s v="I (import)"/>
    <m/>
  </r>
  <r>
    <s v="WATERMELONS"/>
    <x v="4"/>
    <s v="No"/>
    <s v="N/A"/>
    <s v="SEEDLESS"/>
    <x v="504"/>
    <s v="IMPORTS THROUGH SOUTH FLORIDA/TAMPA"/>
    <n v="42900"/>
    <s v="Boat"/>
    <m/>
    <m/>
    <n v="2023"/>
    <s v="N/A"/>
    <s v="I (import)"/>
    <m/>
  </r>
  <r>
    <s v="WATERMELONS"/>
    <x v="4"/>
    <s v="No"/>
    <s v="N/A"/>
    <s v="SEEDLESS"/>
    <x v="505"/>
    <s v="IMPORTS THROUGH PHILADELPHIA-CAMDEN PENNSYLVANIA-NEW JERSEY"/>
    <n v="1521729"/>
    <s v="Boat"/>
    <m/>
    <m/>
    <n v="2023"/>
    <s v="N/A"/>
    <s v="I (import)"/>
    <m/>
  </r>
  <r>
    <s v="WATERMELONS"/>
    <x v="4"/>
    <s v="No"/>
    <s v="N/A"/>
    <s v="SEEDLESS"/>
    <x v="506"/>
    <s v="IMPORTS THROUGH LOS ANGELES-LONG BEACH CALIFORNIA"/>
    <n v="259274"/>
    <s v="Boat"/>
    <m/>
    <m/>
    <n v="2023"/>
    <s v="N/A"/>
    <s v="I (import)"/>
    <m/>
  </r>
  <r>
    <s v="WATERMELONS"/>
    <x v="4"/>
    <s v="No"/>
    <s v="N/A"/>
    <s v="SEEDLESS"/>
    <x v="506"/>
    <s v="IMPORTS THROUGH SOUTH FLORIDA/TAMPA"/>
    <n v="102584"/>
    <s v="Boat"/>
    <m/>
    <m/>
    <n v="2023"/>
    <s v="N/A"/>
    <s v="I (import)"/>
    <m/>
  </r>
  <r>
    <s v="WATERMELONS"/>
    <x v="4"/>
    <s v="No"/>
    <s v="N/A"/>
    <s v="SEEDLESS"/>
    <x v="506"/>
    <s v="IMPORTS THROUGH PORT CANAVERAL FLORIDA"/>
    <n v="42900"/>
    <s v="Boat"/>
    <m/>
    <m/>
    <n v="2023"/>
    <s v="N/A"/>
    <s v="I (import)"/>
    <m/>
  </r>
  <r>
    <s v="WATERMELONS"/>
    <x v="4"/>
    <s v="No"/>
    <s v="N/A"/>
    <s v="SEEDLESS"/>
    <x v="507"/>
    <s v="IMPORTS THROUGH GALVESTON TEXAS"/>
    <n v="276408"/>
    <s v="Boat"/>
    <m/>
    <m/>
    <n v="2023"/>
    <s v="N/A"/>
    <s v="I (import)"/>
    <m/>
  </r>
  <r>
    <s v="WATERMELONS"/>
    <x v="4"/>
    <s v="No"/>
    <s v="N/A"/>
    <s v="SEEDLESS"/>
    <x v="508"/>
    <s v="IMPORTS THROUGH LOS ANGELES-LONG BEACH CALIFORNIA"/>
    <n v="171600"/>
    <s v="Boat"/>
    <m/>
    <m/>
    <n v="2023"/>
    <s v="N/A"/>
    <s v="I (import)"/>
    <m/>
  </r>
  <r>
    <s v="WATERMELONS"/>
    <x v="4"/>
    <s v="No"/>
    <s v="N/A"/>
    <s v="SEEDLESS"/>
    <x v="508"/>
    <s v="IMPORTS THROUGH SOUTH FLORIDA/TAMPA"/>
    <n v="132495"/>
    <s v="Boat"/>
    <m/>
    <m/>
    <n v="2023"/>
    <s v="N/A"/>
    <s v="I (import)"/>
    <m/>
  </r>
  <r>
    <s v="WATERMELONS"/>
    <x v="4"/>
    <s v="No"/>
    <s v="N/A"/>
    <s v="SEEDLESS"/>
    <x v="509"/>
    <s v="IMPORTS THROUGH PHILADELPHIA-CAMDEN PENNSYLVANIA-NEW JERSEY"/>
    <n v="1293371"/>
    <s v="Boat"/>
    <m/>
    <m/>
    <n v="2023"/>
    <s v="N/A"/>
    <s v="I (import)"/>
    <m/>
  </r>
  <r>
    <s v="WATERMELONS"/>
    <x v="4"/>
    <s v="No"/>
    <s v="N/A"/>
    <s v="SEEDLESS"/>
    <x v="510"/>
    <s v="IMPORTS THROUGH SOUTH FLORIDA/TAMPA"/>
    <n v="130086"/>
    <s v="Boat"/>
    <m/>
    <m/>
    <n v="2023"/>
    <s v="N/A"/>
    <s v="I (import)"/>
    <m/>
  </r>
  <r>
    <s v="WATERMELONS"/>
    <x v="4"/>
    <s v="No"/>
    <s v="N/A"/>
    <s v="SEEDLESS"/>
    <x v="511"/>
    <s v="IMPORTS THROUGH GALVESTON TEXAS"/>
    <n v="321981"/>
    <s v="Boat"/>
    <m/>
    <m/>
    <n v="2023"/>
    <s v="N/A"/>
    <s v="I (import)"/>
    <m/>
  </r>
  <r>
    <s v="WATERMELONS"/>
    <x v="4"/>
    <s v="No"/>
    <s v="N/A"/>
    <s v="SEEDLESS"/>
    <x v="511"/>
    <s v="IMPORTS THROUGH SOUTH FLORIDA/TAMPA"/>
    <n v="95898"/>
    <s v="Boat"/>
    <m/>
    <m/>
    <n v="2023"/>
    <s v="N/A"/>
    <s v="I (import)"/>
    <m/>
  </r>
  <r>
    <s v="WATERMELONS"/>
    <x v="4"/>
    <s v="No"/>
    <s v="N/A"/>
    <s v="SEEDLESS"/>
    <x v="512"/>
    <s v="IMPORTS THROUGH PORT CANAVERAL FLORIDA"/>
    <n v="175395"/>
    <s v="Boat"/>
    <m/>
    <m/>
    <n v="2023"/>
    <s v="N/A"/>
    <s v="I (import)"/>
    <m/>
  </r>
  <r>
    <s v="WATERMELONS"/>
    <x v="4"/>
    <s v="No"/>
    <s v="N/A"/>
    <s v="SEEDLESS"/>
    <x v="512"/>
    <s v="IMPORTS THROUGH LOS ANGELES-LONG BEACH CALIFORNIA"/>
    <n v="197232"/>
    <s v="Boat"/>
    <m/>
    <m/>
    <n v="2023"/>
    <s v="N/A"/>
    <s v="I (import)"/>
    <m/>
  </r>
  <r>
    <s v="WATERMELONS"/>
    <x v="4"/>
    <s v="No"/>
    <s v="N/A"/>
    <s v="SEEDLESS"/>
    <x v="512"/>
    <s v="IMPORTS THROUGH PHILADELPHIA-CAMDEN PENNSYLVANIA-NEW JERSEY"/>
    <n v="875292"/>
    <s v="Boat"/>
    <m/>
    <m/>
    <n v="2023"/>
    <s v="N/A"/>
    <s v="I (import)"/>
    <m/>
  </r>
  <r>
    <s v="WATERMELONS"/>
    <x v="4"/>
    <s v="No"/>
    <s v="N/A"/>
    <s v="SEEDLESS"/>
    <x v="513"/>
    <s v="IMPORTS THROUGH GALVESTON TEXAS"/>
    <n v="552321"/>
    <s v="Boat"/>
    <m/>
    <m/>
    <n v="2023"/>
    <s v="N/A"/>
    <s v="I (import)"/>
    <m/>
  </r>
  <r>
    <s v="WATERMELONS"/>
    <x v="4"/>
    <s v="No"/>
    <s v="N/A"/>
    <s v="SEEDLESS"/>
    <x v="513"/>
    <s v="IMPORTS THROUGH SOUTH FLORIDA/TAMPA"/>
    <n v="160219"/>
    <s v="Boat"/>
    <m/>
    <m/>
    <n v="2023"/>
    <s v="N/A"/>
    <s v="I (import)"/>
    <m/>
  </r>
  <r>
    <s v="WATERMELONS"/>
    <x v="4"/>
    <s v="No"/>
    <s v="N/A"/>
    <s v="SEEDLESS"/>
    <x v="513"/>
    <s v="IMPORTS THROUGH LOS ANGELES-LONG BEACH CALIFORNIA"/>
    <n v="220359"/>
    <s v="Boat"/>
    <m/>
    <m/>
    <n v="2023"/>
    <s v="N/A"/>
    <s v="I (import)"/>
    <m/>
  </r>
  <r>
    <s v="WATERMELONS"/>
    <x v="4"/>
    <s v="No"/>
    <s v="N/A"/>
    <s v="SEEDLESS"/>
    <x v="514"/>
    <s v="IMPORTS THROUGH SOUTH FLORIDA/TAMPA"/>
    <n v="133861"/>
    <s v="Boat"/>
    <m/>
    <m/>
    <n v="2023"/>
    <s v="N/A"/>
    <s v="I (import)"/>
    <m/>
  </r>
  <r>
    <s v="WATERMELONS"/>
    <x v="4"/>
    <s v="No"/>
    <s v="N/A"/>
    <s v="SEEDLESS"/>
    <x v="514"/>
    <s v="IMPORTS THROUGH LOS ANGELES-LONG BEACH CALIFORNIA"/>
    <n v="223001"/>
    <s v="Boat"/>
    <m/>
    <m/>
    <n v="2023"/>
    <s v="N/A"/>
    <s v="I (import)"/>
    <m/>
  </r>
  <r>
    <s v="WATERMELONS"/>
    <x v="4"/>
    <s v="No"/>
    <s v="N/A"/>
    <s v="SEEDLESS"/>
    <x v="515"/>
    <s v="IMPORTS THROUGH LOS ANGELES-LONG BEACH CALIFORNIA"/>
    <n v="43507"/>
    <s v="Boat"/>
    <m/>
    <m/>
    <n v="2023"/>
    <s v="N/A"/>
    <s v="I (import)"/>
    <m/>
  </r>
  <r>
    <s v="WATERMELONS"/>
    <x v="4"/>
    <s v="No"/>
    <s v="N/A"/>
    <s v="SEEDLESS"/>
    <x v="515"/>
    <s v="IMPORTS THROUGH PHILADELPHIA-CAMDEN PENNSYLVANIA-NEW JERSEY"/>
    <n v="707355"/>
    <s v="Boat"/>
    <m/>
    <m/>
    <n v="2023"/>
    <s v="N/A"/>
    <s v="I (import)"/>
    <m/>
  </r>
  <r>
    <s v="WATERMELONS"/>
    <x v="4"/>
    <s v="No"/>
    <s v="N/A"/>
    <s v="SEEDLESS"/>
    <x v="516"/>
    <s v="IMPORTS THROUGH SOUTH FLORIDA/TAMPA"/>
    <n v="140659"/>
    <s v="Boat"/>
    <m/>
    <m/>
    <n v="2023"/>
    <s v="N/A"/>
    <s v="I (import)"/>
    <m/>
  </r>
  <r>
    <s v="WATERMELONS"/>
    <x v="4"/>
    <s v="No"/>
    <s v="N/A"/>
    <s v="SEEDLESS"/>
    <x v="517"/>
    <s v="IMPORTS THROUGH GALVESTON TEXAS"/>
    <n v="498837"/>
    <s v="Boat"/>
    <m/>
    <m/>
    <n v="2023"/>
    <s v="N/A"/>
    <s v="I (import)"/>
    <m/>
  </r>
  <r>
    <s v="WATERMELONS"/>
    <x v="4"/>
    <s v="No"/>
    <s v="N/A"/>
    <s v="SEEDLESS"/>
    <x v="517"/>
    <s v="IMPORTS THROUGH LOS ANGELES-LONG BEACH CALIFORNIA"/>
    <n v="270950"/>
    <s v="Boat"/>
    <m/>
    <m/>
    <n v="2023"/>
    <s v="N/A"/>
    <s v="I (import)"/>
    <m/>
  </r>
  <r>
    <s v="WATERMELONS"/>
    <x v="4"/>
    <s v="No"/>
    <s v="N/A"/>
    <s v="SEEDLESS"/>
    <x v="518"/>
    <s v="IMPORTS THROUGH LOS ANGELES-LONG BEACH CALIFORNIA"/>
    <n v="43659"/>
    <s v="Boat"/>
    <m/>
    <m/>
    <n v="2023"/>
    <s v="N/A"/>
    <s v="I (import)"/>
    <m/>
  </r>
  <r>
    <s v="WATERMELONS"/>
    <x v="4"/>
    <s v="No"/>
    <s v="N/A"/>
    <s v="SEEDLESS"/>
    <x v="519"/>
    <s v="IMPORTS THROUGH SOUTH FLORIDA/TAMPA"/>
    <n v="82098"/>
    <s v="Boat"/>
    <m/>
    <m/>
    <n v="2023"/>
    <s v="N/A"/>
    <s v="I (import)"/>
    <m/>
  </r>
  <r>
    <s v="WATERMELONS"/>
    <x v="4"/>
    <s v="No"/>
    <s v="N/A"/>
    <s v="SEEDLESS"/>
    <x v="520"/>
    <s v="IMPORTS THROUGH PHILADELPHIA-CAMDEN PENNSYLVANIA-NEW JERSEY"/>
    <n v="750992"/>
    <s v="Boat"/>
    <m/>
    <m/>
    <n v="2023"/>
    <s v="N/A"/>
    <s v="I (import)"/>
    <m/>
  </r>
  <r>
    <s v="WATERMELONS"/>
    <x v="4"/>
    <s v="No"/>
    <s v="N/A"/>
    <s v="SEEDLESS"/>
    <x v="520"/>
    <s v="IMPORTS THROUGH LOS ANGELES-LONG BEACH CALIFORNIA"/>
    <n v="220421"/>
    <s v="Boat"/>
    <m/>
    <m/>
    <n v="2023"/>
    <s v="N/A"/>
    <s v="I (import)"/>
    <m/>
  </r>
  <r>
    <s v="WATERMELONS"/>
    <x v="4"/>
    <s v="No"/>
    <s v="N/A"/>
    <s v="SEEDLESS"/>
    <x v="521"/>
    <s v="IMPORTS THROUGH SOUTH FLORIDA/TAMPA"/>
    <n v="140659"/>
    <s v="Boat"/>
    <m/>
    <m/>
    <n v="2023"/>
    <s v="N/A"/>
    <s v="I (import)"/>
    <m/>
  </r>
  <r>
    <s v="WATERMELONS"/>
    <x v="4"/>
    <s v="No"/>
    <s v="N/A"/>
    <s v="SEEDLESS"/>
    <x v="521"/>
    <s v="IMPORTS THROUGH LOS ANGELES-LONG BEACH CALIFORNIA"/>
    <n v="214153"/>
    <s v="Boat"/>
    <m/>
    <m/>
    <n v="2023"/>
    <s v="N/A"/>
    <s v="I (import)"/>
    <m/>
  </r>
  <r>
    <s v="WATERMELONS"/>
    <x v="4"/>
    <s v="No"/>
    <s v="N/A"/>
    <s v="N/A"/>
    <x v="521"/>
    <s v="IMPORTS THROUGH LOS ANGELES-LONG BEACH CALIFORNIA"/>
    <n v="45025"/>
    <s v="Boat"/>
    <m/>
    <m/>
    <n v="2023"/>
    <s v="N/A"/>
    <s v="I (import)"/>
    <m/>
  </r>
  <r>
    <s v="WATERMELONS"/>
    <x v="4"/>
    <s v="No"/>
    <s v="N/A"/>
    <s v="SEEDLESS"/>
    <x v="521"/>
    <s v="IMPORTS THROUGH GALVESTON TEXAS"/>
    <n v="414223"/>
    <s v="Boat"/>
    <m/>
    <m/>
    <n v="2023"/>
    <s v="N/A"/>
    <s v="I (import)"/>
    <m/>
  </r>
  <r>
    <s v="WATERMELONS"/>
    <x v="4"/>
    <s v="No"/>
    <s v="N/A"/>
    <s v="SEEDLESS"/>
    <x v="522"/>
    <s v="IMPORTS THROUGH SOUTH FLORIDA/TAMPA"/>
    <n v="178583"/>
    <s v="Boat"/>
    <m/>
    <m/>
    <n v="2023"/>
    <s v="N/A"/>
    <s v="I (import)"/>
    <m/>
  </r>
  <r>
    <s v="WATERMELONS"/>
    <x v="4"/>
    <s v="No"/>
    <s v="N/A"/>
    <s v="SEEDLESS"/>
    <x v="523"/>
    <s v="IMPORTS THROUGH LOS ANGELES-LONG BEACH CALIFORNIA"/>
    <n v="220421"/>
    <s v="Boat"/>
    <m/>
    <m/>
    <n v="2023"/>
    <s v="N/A"/>
    <s v="I (import)"/>
    <m/>
  </r>
  <r>
    <s v="WATERMELONS"/>
    <x v="4"/>
    <s v="No"/>
    <s v="N/A"/>
    <s v="SEEDLESS"/>
    <x v="523"/>
    <s v="IMPORTS THROUGH PHILADELPHIA-CAMDEN PENNSYLVANIA-NEW JERSEY"/>
    <n v="697930"/>
    <s v="Boat"/>
    <m/>
    <m/>
    <n v="2023"/>
    <s v="N/A"/>
    <s v="I (import)"/>
    <m/>
  </r>
  <r>
    <s v="WATERMELONS"/>
    <x v="4"/>
    <s v="No"/>
    <s v="N/A"/>
    <s v="SEEDLESS"/>
    <x v="524"/>
    <s v="IMPORTS THROUGH SOUTH FLORIDA/TAMPA"/>
    <n v="152819"/>
    <s v="Boat"/>
    <m/>
    <m/>
    <n v="2023"/>
    <s v="N/A"/>
    <s v="I (import)"/>
    <m/>
  </r>
  <r>
    <s v="WATERMELONS"/>
    <x v="4"/>
    <s v="No"/>
    <s v="N/A"/>
    <s v="SEEDLESS"/>
    <x v="524"/>
    <s v="IMPORTS THROUGH LOS ANGELES-LONG BEACH CALIFORNIA"/>
    <n v="231781"/>
    <s v="Boat"/>
    <m/>
    <m/>
    <n v="2023"/>
    <s v="N/A"/>
    <s v="I (import)"/>
    <m/>
  </r>
  <r>
    <s v="WATERMELONS"/>
    <x v="4"/>
    <s v="No"/>
    <s v="N/A"/>
    <s v="SEEDLESS"/>
    <x v="525"/>
    <s v="IMPORTS THROUGH LOS ANGELES-LONG BEACH CALIFORNIA"/>
    <n v="85536"/>
    <s v="Boat"/>
    <m/>
    <m/>
    <n v="2023"/>
    <s v="N/A"/>
    <s v="I (import)"/>
    <m/>
  </r>
  <r>
    <s v="WATERMELONS"/>
    <x v="4"/>
    <s v="No"/>
    <s v="N/A"/>
    <s v="SEEDLESS"/>
    <x v="526"/>
    <s v="IMPORTS THROUGH GALVESTON TEXAS"/>
    <n v="221778"/>
    <s v="Boat"/>
    <m/>
    <m/>
    <n v="2023"/>
    <s v="N/A"/>
    <s v="I (import)"/>
    <m/>
  </r>
  <r>
    <s v="WATERMELONS"/>
    <x v="4"/>
    <s v="No"/>
    <s v="N/A"/>
    <s v="SEEDLESS"/>
    <x v="527"/>
    <s v="IMPORTS THROUGH SOUTH FLORIDA/TAMPA"/>
    <n v="44266"/>
    <s v="Boat"/>
    <m/>
    <m/>
    <n v="2023"/>
    <s v="N/A"/>
    <s v="I (import)"/>
    <m/>
  </r>
  <r>
    <s v="WATERMELONS"/>
    <x v="4"/>
    <s v="No"/>
    <s v="N/A"/>
    <s v="N/A"/>
    <x v="528"/>
    <s v="IMPORTS THROUGH PHILADELPHIA-CAMDEN PENNSYLVANIA-NEW JERSEY"/>
    <n v="40627"/>
    <s v="Boat"/>
    <m/>
    <m/>
    <n v="2023"/>
    <s v="N/A"/>
    <s v="I (import)"/>
    <m/>
  </r>
  <r>
    <s v="WATERMELONS"/>
    <x v="4"/>
    <s v="No"/>
    <s v="N/A"/>
    <s v="SEEDLESS"/>
    <x v="528"/>
    <s v="IMPORTS THROUGH LOS ANGELES-LONG BEACH CALIFORNIA"/>
    <n v="289969"/>
    <s v="Boat"/>
    <m/>
    <m/>
    <n v="2023"/>
    <s v="N/A"/>
    <s v="I (import)"/>
    <m/>
  </r>
  <r>
    <s v="WATERMELONS"/>
    <x v="4"/>
    <s v="No"/>
    <s v="N/A"/>
    <s v="SEEDLESS"/>
    <x v="528"/>
    <s v="IMPORTS THROUGH SOUTH FLORIDA/TAMPA"/>
    <n v="130086"/>
    <s v="Boat"/>
    <m/>
    <m/>
    <n v="2023"/>
    <s v="N/A"/>
    <s v="I (import)"/>
    <m/>
  </r>
  <r>
    <s v="WATERMELONS"/>
    <x v="4"/>
    <s v="No"/>
    <s v="N/A"/>
    <s v="SEEDLESS"/>
    <x v="529"/>
    <s v="IMPORTS THROUGH GALVESTON TEXAS"/>
    <n v="389552"/>
    <s v="Boat"/>
    <m/>
    <m/>
    <n v="2023"/>
    <s v="N/A"/>
    <s v="I (import)"/>
    <m/>
  </r>
  <r>
    <s v="WATERMELONS"/>
    <x v="4"/>
    <s v="No"/>
    <s v="N/A"/>
    <s v="N/A"/>
    <x v="529"/>
    <s v="IMPORTS THROUGH PHILADELPHIA-CAMDEN PENNSYLVANIA-NEW JERSEY"/>
    <n v="372504"/>
    <s v="Boat"/>
    <m/>
    <m/>
    <n v="2023"/>
    <s v="N/A"/>
    <s v="I (import)"/>
    <m/>
  </r>
  <r>
    <s v="WATERMELONS"/>
    <x v="4"/>
    <s v="No"/>
    <s v="N/A"/>
    <s v="SEEDLESS"/>
    <x v="529"/>
    <s v="IMPORTS THROUGH SOUTH FLORIDA/TAMPA"/>
    <n v="45177"/>
    <s v="Boat"/>
    <m/>
    <m/>
    <n v="2023"/>
    <s v="N/A"/>
    <s v="I (import)"/>
    <m/>
  </r>
  <r>
    <s v="WATERMELONS"/>
    <x v="4"/>
    <s v="No"/>
    <s v="N/A"/>
    <s v="SEEDLESS"/>
    <x v="530"/>
    <s v="IMPORTS THROUGH PHILADELPHIA-CAMDEN PENNSYLVANIA-NEW JERSEY"/>
    <n v="765142"/>
    <s v="Boat"/>
    <m/>
    <m/>
    <n v="2023"/>
    <s v="N/A"/>
    <s v="I (import)"/>
    <m/>
  </r>
  <r>
    <s v="WATERMELONS"/>
    <x v="4"/>
    <s v="No"/>
    <s v="N/A"/>
    <s v="N/A"/>
    <x v="530"/>
    <s v="IMPORTS THROUGH PHILADELPHIA-CAMDEN PENNSYLVANIA-NEW JERSEY"/>
    <n v="30908"/>
    <s v="Boat"/>
    <m/>
    <m/>
    <n v="2023"/>
    <s v="N/A"/>
    <s v="I (import)"/>
    <m/>
  </r>
  <r>
    <s v="WATERMELONS"/>
    <x v="4"/>
    <s v="No"/>
    <s v="N/A"/>
    <s v="SEEDLESS"/>
    <x v="530"/>
    <s v="IMPORTS THROUGH LOS ANGELES-LONG BEACH CALIFORNIA"/>
    <n v="259981"/>
    <s v="Boat"/>
    <m/>
    <m/>
    <n v="2023"/>
    <s v="N/A"/>
    <s v="I (import)"/>
    <m/>
  </r>
  <r>
    <s v="WATERMELONS"/>
    <x v="4"/>
    <s v="No"/>
    <s v="N/A"/>
    <s v="SEEDLESS"/>
    <x v="531"/>
    <s v="IMPORTS THROUGH SOUTH FLORIDA/TAMPA"/>
    <n v="134314"/>
    <s v="Boat"/>
    <m/>
    <m/>
    <n v="2023"/>
    <s v="N/A"/>
    <s v="I (import)"/>
    <m/>
  </r>
  <r>
    <s v="WATERMELONS"/>
    <x v="4"/>
    <s v="No"/>
    <s v="N/A"/>
    <s v="SEEDLESS"/>
    <x v="531"/>
    <s v="IMPORTS THROUGH GALVESTON TEXAS"/>
    <n v="229990"/>
    <s v="Boat"/>
    <m/>
    <m/>
    <n v="2023"/>
    <s v="N/A"/>
    <s v="I (import)"/>
    <m/>
  </r>
  <r>
    <s v="WATERMELONS"/>
    <x v="4"/>
    <s v="No"/>
    <s v="N/A"/>
    <s v="SEEDLESS"/>
    <x v="532"/>
    <s v="IMPORTS THROUGH LOS ANGELES-LONG BEACH CALIFORNIA"/>
    <n v="277713"/>
    <s v="Boat"/>
    <m/>
    <m/>
    <n v="2023"/>
    <s v="N/A"/>
    <s v="I (import)"/>
    <m/>
  </r>
  <r>
    <s v="WATERMELONS"/>
    <x v="4"/>
    <s v="No"/>
    <s v="N/A"/>
    <s v="N/A"/>
    <x v="533"/>
    <s v="IMPORTS THROUGH PHILADELPHIA-CAMDEN PENNSYLVANIA-NEW JERSEY"/>
    <n v="750908"/>
    <s v="Boat"/>
    <m/>
    <m/>
    <n v="2023"/>
    <s v="N/A"/>
    <s v="I (import)"/>
    <s v="added on 05/08/2024"/>
  </r>
  <r>
    <s v="WATERMELONS"/>
    <x v="4"/>
    <s v="No"/>
    <s v="N/A"/>
    <s v="SEEDLESS"/>
    <x v="534"/>
    <s v="IMPORTS THROUGH LOS ANGELES-LONG BEACH CALIFORNIA"/>
    <n v="128154"/>
    <s v="Boat"/>
    <m/>
    <m/>
    <n v="2023"/>
    <s v="N/A"/>
    <s v="I (import)"/>
    <m/>
  </r>
  <r>
    <s v="WATERMELONS"/>
    <x v="4"/>
    <s v="No"/>
    <s v="N/A"/>
    <s v="SEEDLESS"/>
    <x v="535"/>
    <s v="IMPORTS THROUGH GALVESTON TEXAS"/>
    <n v="396132"/>
    <s v="Boat"/>
    <m/>
    <m/>
    <n v="2023"/>
    <s v="N/A"/>
    <s v="I (import)"/>
    <m/>
  </r>
  <r>
    <s v="WATERMELONS"/>
    <x v="4"/>
    <s v="No"/>
    <s v="N/A"/>
    <s v="N/A"/>
    <x v="536"/>
    <s v="IMPORTS THROUGH PHILADELPHIA-CAMDEN PENNSYLVANIA-NEW JERSEY"/>
    <n v="501032"/>
    <s v="Boat"/>
    <m/>
    <m/>
    <n v="2023"/>
    <s v="N/A"/>
    <s v="I (import)"/>
    <m/>
  </r>
  <r>
    <s v="WATERMELONS"/>
    <x v="5"/>
    <s v="No"/>
    <s v="CWT"/>
    <s v="RED FLESH SEEDLESS TYPE"/>
    <x v="379"/>
    <s v="DELAWARE"/>
    <n v="40000"/>
    <s v="Truck"/>
    <n v="400"/>
    <m/>
    <n v="2024"/>
    <s v="N/A"/>
    <s v="D (domestic)"/>
    <m/>
  </r>
  <r>
    <s v="WATERMELONS"/>
    <x v="5"/>
    <s v="No"/>
    <s v="CWT"/>
    <s v="RED FLESH SEEDLESS TYPE"/>
    <x v="384"/>
    <s v="DELAWARE"/>
    <n v="600000"/>
    <s v="Truck"/>
    <n v="6000"/>
    <m/>
    <n v="2024"/>
    <s v="N/A"/>
    <s v="D (domestic)"/>
    <m/>
  </r>
  <r>
    <s v="WATERMELONS"/>
    <x v="5"/>
    <s v="No"/>
    <s v="CWT"/>
    <s v="RED FLESH SEEDLESS TYPE"/>
    <x v="385"/>
    <s v="DELAWARE"/>
    <n v="1340000"/>
    <s v="Truck"/>
    <n v="13400"/>
    <m/>
    <n v="2024"/>
    <s v="N/A"/>
    <s v="D (domestic)"/>
    <m/>
  </r>
  <r>
    <s v="WATERMELONS"/>
    <x v="5"/>
    <s v="No"/>
    <s v="CWT"/>
    <s v="RED FLESH SEEDED TYPE"/>
    <x v="386"/>
    <s v="DELAWARE"/>
    <n v="40000"/>
    <s v="Truck"/>
    <n v="400"/>
    <m/>
    <n v="2024"/>
    <s v="N/A"/>
    <s v="D (domestic)"/>
    <m/>
  </r>
  <r>
    <s v="WATERMELONS"/>
    <x v="5"/>
    <s v="No"/>
    <s v="CWT"/>
    <s v="RED FLESH SEEDLESS TYPE"/>
    <x v="386"/>
    <s v="DELAWARE"/>
    <n v="1560000"/>
    <s v="Truck"/>
    <n v="15600"/>
    <m/>
    <n v="2024"/>
    <s v="N/A"/>
    <s v="D (domestic)"/>
    <m/>
  </r>
  <r>
    <s v="WATERMELONS"/>
    <x v="5"/>
    <s v="No"/>
    <s v="CWT"/>
    <s v="RED FLESH SEEDLESS TYPE"/>
    <x v="387"/>
    <s v="DELAWARE"/>
    <n v="2400000"/>
    <s v="Truck"/>
    <n v="24000"/>
    <m/>
    <n v="2024"/>
    <s v="N/A"/>
    <s v="D (domestic)"/>
    <m/>
  </r>
  <r>
    <s v="WATERMELONS"/>
    <x v="5"/>
    <s v="No"/>
    <s v="CWT"/>
    <s v="RED FLESH SEEDED TYPE"/>
    <x v="387"/>
    <s v="DELAWARE"/>
    <n v="80000"/>
    <s v="Truck"/>
    <n v="800"/>
    <m/>
    <n v="2024"/>
    <s v="N/A"/>
    <s v="D (domestic)"/>
    <m/>
  </r>
  <r>
    <s v="WATERMELONS"/>
    <x v="5"/>
    <s v="No"/>
    <s v="CWT"/>
    <s v="RED FLESH SEEDLESS TYPE"/>
    <x v="388"/>
    <s v="DELAWARE"/>
    <n v="2340000"/>
    <s v="Truck"/>
    <n v="23400"/>
    <m/>
    <n v="2024"/>
    <s v="N/A"/>
    <s v="D (domestic)"/>
    <m/>
  </r>
  <r>
    <s v="WATERMELONS"/>
    <x v="5"/>
    <s v="No"/>
    <s v="CWT"/>
    <s v="RED FLESH SEEDED TYPE"/>
    <x v="388"/>
    <s v="DELAWARE"/>
    <n v="100000"/>
    <s v="Truck"/>
    <n v="1000"/>
    <m/>
    <n v="2024"/>
    <s v="N/A"/>
    <s v="D (domestic)"/>
    <m/>
  </r>
  <r>
    <s v="WATERMELONS"/>
    <x v="5"/>
    <s v="No"/>
    <s v="CWT"/>
    <s v="RED FLESH SEEDLESS TYPE"/>
    <x v="537"/>
    <s v="DELAWARE"/>
    <n v="2360000"/>
    <s v="Truck"/>
    <n v="23600"/>
    <m/>
    <n v="2024"/>
    <s v="N/A"/>
    <s v="D (domestic)"/>
    <m/>
  </r>
  <r>
    <s v="WATERMELONS"/>
    <x v="5"/>
    <s v="No"/>
    <s v="CWT"/>
    <s v="RED FLESH SEEDED TYPE"/>
    <x v="537"/>
    <s v="DELAWARE"/>
    <n v="20000"/>
    <s v="Truck"/>
    <n v="200"/>
    <m/>
    <n v="2024"/>
    <s v="N/A"/>
    <s v="D (domestic)"/>
    <m/>
  </r>
  <r>
    <s v="WATERMELONS"/>
    <x v="5"/>
    <s v="No"/>
    <s v="CWT"/>
    <s v="RED FLESH SEEDED TYPE"/>
    <x v="538"/>
    <s v="DELAWARE"/>
    <n v="20000"/>
    <s v="Truck"/>
    <n v="200"/>
    <m/>
    <n v="2024"/>
    <s v="N/A"/>
    <s v="D (domestic)"/>
    <m/>
  </r>
  <r>
    <s v="WATERMELONS"/>
    <x v="5"/>
    <s v="No"/>
    <s v="CWT"/>
    <s v="RED FLESH SEEDLESS TYPE"/>
    <x v="538"/>
    <s v="DELAWARE"/>
    <n v="2440000"/>
    <s v="Truck"/>
    <n v="24400"/>
    <m/>
    <n v="2024"/>
    <s v="N/A"/>
    <s v="D (domestic)"/>
    <m/>
  </r>
  <r>
    <s v="WATERMELONS"/>
    <x v="5"/>
    <s v="No"/>
    <s v="CWT"/>
    <s v="RED FLESH SEEDLESS TYPE"/>
    <x v="389"/>
    <s v="DELAWARE"/>
    <n v="2320000"/>
    <s v="Truck"/>
    <n v="23200"/>
    <m/>
    <n v="2024"/>
    <s v="N/A"/>
    <s v="D (domestic)"/>
    <m/>
  </r>
  <r>
    <s v="WATERMELONS"/>
    <x v="5"/>
    <s v="No"/>
    <s v="CWT"/>
    <s v="RED FLESH SEEDED TYPE"/>
    <x v="390"/>
    <s v="DELAWARE"/>
    <n v="40000"/>
    <s v="Truck"/>
    <n v="400"/>
    <m/>
    <n v="2024"/>
    <s v="N/A"/>
    <s v="D (domestic)"/>
    <s v="added on 07/23/2024"/>
  </r>
  <r>
    <s v="WATERMELONS"/>
    <x v="5"/>
    <s v="No"/>
    <s v="CWT"/>
    <s v="RED FLESH SEEDLESS TYPE"/>
    <x v="390"/>
    <s v="DELAWARE"/>
    <n v="120000"/>
    <s v="Truck"/>
    <n v="1200"/>
    <m/>
    <n v="2024"/>
    <s v="N/A"/>
    <s v="D (domestic)"/>
    <s v="added on 07/23/2024"/>
  </r>
  <r>
    <s v="WATERMELONS"/>
    <x v="5"/>
    <s v="No"/>
    <s v="CWT"/>
    <s v="RED FLESH SEEDLESS TYPE"/>
    <x v="390"/>
    <s v="DELAWARE"/>
    <n v="2440000"/>
    <s v="Truck"/>
    <n v="24400"/>
    <m/>
    <n v="2024"/>
    <s v="N/A"/>
    <s v="D (domestic)"/>
    <m/>
  </r>
  <r>
    <s v="WATERMELONS"/>
    <x v="5"/>
    <s v="No"/>
    <s v="CWT"/>
    <s v="RED FLESH SEEDED TYPE"/>
    <x v="391"/>
    <s v="DELAWARE"/>
    <n v="80000"/>
    <s v="Truck"/>
    <n v="800"/>
    <m/>
    <n v="2024"/>
    <s v="N/A"/>
    <s v="D (domestic)"/>
    <m/>
  </r>
  <r>
    <s v="WATERMELONS"/>
    <x v="5"/>
    <s v="No"/>
    <s v="CWT"/>
    <s v="RED FLESH SEEDLESS TYPE"/>
    <x v="391"/>
    <s v="DELAWARE"/>
    <n v="2400000"/>
    <s v="Truck"/>
    <n v="24000"/>
    <m/>
    <n v="2024"/>
    <s v="N/A"/>
    <s v="D (domestic)"/>
    <m/>
  </r>
  <r>
    <s v="WATERMELONS"/>
    <x v="5"/>
    <s v="No"/>
    <s v="CWT"/>
    <s v="RED FLESH SEEDED TYPE"/>
    <x v="392"/>
    <s v="DELAWARE"/>
    <n v="40000"/>
    <s v="Truck"/>
    <n v="400"/>
    <m/>
    <n v="2024"/>
    <s v="N/A"/>
    <s v="D (domestic)"/>
    <s v="added on 07/25/2024"/>
  </r>
  <r>
    <s v="WATERMELONS"/>
    <x v="5"/>
    <s v="No"/>
    <s v="CWT"/>
    <s v="RED FLESH SEEDLESS TYPE"/>
    <x v="392"/>
    <s v="DELAWARE"/>
    <n v="320000"/>
    <s v="Truck"/>
    <n v="3200"/>
    <m/>
    <n v="2024"/>
    <s v="N/A"/>
    <s v="D (domestic)"/>
    <s v="added on 07/25/2024"/>
  </r>
  <r>
    <s v="WATERMELONS"/>
    <x v="5"/>
    <s v="No"/>
    <s v="CWT"/>
    <s v="RED FLESH SEEDLESS TYPE"/>
    <x v="392"/>
    <s v="DELAWARE"/>
    <n v="1680000"/>
    <s v="Truck"/>
    <n v="16800"/>
    <m/>
    <n v="2024"/>
    <s v="N/A"/>
    <s v="D (domestic)"/>
    <m/>
  </r>
  <r>
    <s v="WATERMELONS"/>
    <x v="5"/>
    <s v="No"/>
    <s v="CWT"/>
    <s v="RED FLESH SEEDED TYPE"/>
    <x v="393"/>
    <s v="DELAWARE"/>
    <n v="40000"/>
    <s v="Truck"/>
    <n v="400"/>
    <m/>
    <n v="2024"/>
    <s v="N/A"/>
    <s v="D (domestic)"/>
    <m/>
  </r>
  <r>
    <s v="WATERMELONS"/>
    <x v="5"/>
    <s v="No"/>
    <s v="CWT"/>
    <s v="RED FLESH SEEDLESS TYPE"/>
    <x v="393"/>
    <s v="DELAWARE"/>
    <n v="2600000"/>
    <s v="Truck"/>
    <n v="26000"/>
    <m/>
    <n v="2024"/>
    <s v="N/A"/>
    <s v="D (domestic)"/>
    <m/>
  </r>
  <r>
    <s v="WATERMELONS"/>
    <x v="5"/>
    <s v="No"/>
    <s v="CWT"/>
    <s v="RED FLESH SEEDLESS TYPE"/>
    <x v="394"/>
    <s v="DELAWARE"/>
    <n v="2520000"/>
    <s v="Truck"/>
    <n v="25200"/>
    <m/>
    <n v="2024"/>
    <s v="N/A"/>
    <s v="D (domestic)"/>
    <m/>
  </r>
  <r>
    <s v="WATERMELONS"/>
    <x v="5"/>
    <s v="No"/>
    <s v="CWT"/>
    <s v="RED FLESH SEEDED TYPE"/>
    <x v="394"/>
    <s v="DELAWARE"/>
    <n v="80000"/>
    <s v="Truck"/>
    <n v="800"/>
    <m/>
    <n v="2024"/>
    <s v="N/A"/>
    <s v="D (domestic)"/>
    <m/>
  </r>
  <r>
    <s v="WATERMELONS"/>
    <x v="5"/>
    <s v="No"/>
    <s v="CWT"/>
    <s v="RED FLESH SEEDED TYPE"/>
    <x v="539"/>
    <s v="DELAWARE"/>
    <n v="80000"/>
    <s v="Truck"/>
    <n v="800"/>
    <m/>
    <n v="2024"/>
    <s v="N/A"/>
    <s v="D (domestic)"/>
    <m/>
  </r>
  <r>
    <s v="WATERMELONS"/>
    <x v="5"/>
    <s v="No"/>
    <s v="CWT"/>
    <s v="RED FLESH SEEDLESS TYPE"/>
    <x v="539"/>
    <s v="DELAWARE"/>
    <n v="3000000"/>
    <s v="Truck"/>
    <n v="30000"/>
    <m/>
    <n v="2024"/>
    <s v="N/A"/>
    <s v="D (domestic)"/>
    <m/>
  </r>
  <r>
    <s v="WATERMELONS"/>
    <x v="5"/>
    <s v="No"/>
    <s v="CWT"/>
    <s v="RED FLESH SEEDLESS TYPE"/>
    <x v="395"/>
    <s v="DELAWARE"/>
    <n v="3220000"/>
    <s v="Truck"/>
    <n v="32200"/>
    <m/>
    <n v="2024"/>
    <s v="N/A"/>
    <s v="D (domestic)"/>
    <m/>
  </r>
  <r>
    <s v="WATERMELONS"/>
    <x v="5"/>
    <s v="No"/>
    <s v="CWT"/>
    <s v="RED FLESH SEEDED TYPE"/>
    <x v="395"/>
    <s v="DELAWARE"/>
    <n v="80000"/>
    <s v="Truck"/>
    <n v="800"/>
    <m/>
    <n v="2024"/>
    <s v="N/A"/>
    <s v="D (domestic)"/>
    <m/>
  </r>
  <r>
    <s v="WATERMELONS"/>
    <x v="5"/>
    <s v="No"/>
    <s v="CWT"/>
    <s v="RED FLESH SEEDLESS TYPE"/>
    <x v="396"/>
    <s v="DELAWARE"/>
    <n v="3680000"/>
    <s v="Truck"/>
    <n v="36800"/>
    <m/>
    <n v="2024"/>
    <s v="N/A"/>
    <s v="D (domestic)"/>
    <m/>
  </r>
  <r>
    <s v="WATERMELONS"/>
    <x v="5"/>
    <s v="No"/>
    <s v="CWT"/>
    <s v="RED FLESH SEEDED TYPE"/>
    <x v="396"/>
    <s v="DELAWARE"/>
    <n v="100000"/>
    <s v="Truck"/>
    <n v="1000"/>
    <m/>
    <n v="2024"/>
    <s v="N/A"/>
    <s v="D (domestic)"/>
    <m/>
  </r>
  <r>
    <s v="WATERMELONS"/>
    <x v="5"/>
    <s v="No"/>
    <s v="CWT"/>
    <s v="RED FLESH SEEDED TYPE"/>
    <x v="397"/>
    <s v="DELAWARE"/>
    <n v="80000"/>
    <s v="Truck"/>
    <n v="800"/>
    <m/>
    <n v="2024"/>
    <s v="N/A"/>
    <s v="D (domestic)"/>
    <m/>
  </r>
  <r>
    <s v="WATERMELONS"/>
    <x v="5"/>
    <s v="No"/>
    <s v="CWT"/>
    <s v="RED FLESH SEEDLESS TYPE"/>
    <x v="397"/>
    <s v="DELAWARE"/>
    <n v="3920000"/>
    <s v="Truck"/>
    <n v="39200"/>
    <m/>
    <n v="2024"/>
    <s v="N/A"/>
    <s v="D (domestic)"/>
    <m/>
  </r>
  <r>
    <s v="WATERMELONS"/>
    <x v="5"/>
    <s v="No"/>
    <s v="CWT"/>
    <s v="RED FLESH SEEDLESS TYPE"/>
    <x v="398"/>
    <s v="DELAWARE"/>
    <n v="3840000"/>
    <s v="Truck"/>
    <n v="38400"/>
    <m/>
    <n v="2024"/>
    <s v="N/A"/>
    <s v="D (domestic)"/>
    <m/>
  </r>
  <r>
    <s v="WATERMELONS"/>
    <x v="5"/>
    <s v="No"/>
    <s v="CWT"/>
    <s v="RED FLESH SEEDED TYPE"/>
    <x v="398"/>
    <s v="DELAWARE"/>
    <n v="80000"/>
    <s v="Truck"/>
    <n v="800"/>
    <m/>
    <n v="2024"/>
    <s v="N/A"/>
    <s v="D (domestic)"/>
    <m/>
  </r>
  <r>
    <s v="WATERMELONS"/>
    <x v="5"/>
    <s v="No"/>
    <s v="CWT"/>
    <s v="RED FLESH SEEDED TYPE"/>
    <x v="399"/>
    <s v="DELAWARE"/>
    <n v="40000"/>
    <s v="Truck"/>
    <n v="400"/>
    <m/>
    <n v="2024"/>
    <s v="N/A"/>
    <s v="D (domestic)"/>
    <m/>
  </r>
  <r>
    <s v="WATERMELONS"/>
    <x v="5"/>
    <s v="No"/>
    <s v="CWT"/>
    <s v="RED FLESH SEEDLESS TYPE"/>
    <x v="399"/>
    <s v="DELAWARE"/>
    <n v="3160000"/>
    <s v="Truck"/>
    <n v="31600"/>
    <m/>
    <n v="2024"/>
    <s v="N/A"/>
    <s v="D (domestic)"/>
    <m/>
  </r>
  <r>
    <s v="WATERMELONS"/>
    <x v="5"/>
    <s v="No"/>
    <s v="CWT"/>
    <s v="RED FLESH SEEDLESS TYPE"/>
    <x v="400"/>
    <s v="DELAWARE"/>
    <n v="360000"/>
    <s v="Truck"/>
    <n v="3600"/>
    <m/>
    <n v="2024"/>
    <s v="N/A"/>
    <s v="D (domestic)"/>
    <s v="Week Ending Amount on 08/03/2024"/>
  </r>
  <r>
    <s v="WATERMELONS"/>
    <x v="5"/>
    <s v="No"/>
    <s v="CWT"/>
    <s v="RED FLESH SEEDED TYPE"/>
    <x v="400"/>
    <s v="DELAWARE"/>
    <n v="120000"/>
    <s v="Truck"/>
    <n v="1200"/>
    <m/>
    <n v="2024"/>
    <s v="N/A"/>
    <s v="D (domestic)"/>
    <s v="Week Ending Amount on 08/03/2024"/>
  </r>
  <r>
    <s v="WATERMELONS"/>
    <x v="5"/>
    <s v="No"/>
    <s v="CWT"/>
    <s v="RED FLESH SEEDED TYPE"/>
    <x v="400"/>
    <s v="DELAWARE"/>
    <n v="40000"/>
    <s v="Truck"/>
    <n v="400"/>
    <m/>
    <n v="2024"/>
    <s v="N/A"/>
    <s v="D (domestic)"/>
    <m/>
  </r>
  <r>
    <s v="WATERMELONS"/>
    <x v="5"/>
    <s v="No"/>
    <s v="CWT"/>
    <s v="RED FLESH SEEDLESS TYPE"/>
    <x v="400"/>
    <s v="DELAWARE"/>
    <n v="2840000"/>
    <s v="Truck"/>
    <n v="28400"/>
    <m/>
    <n v="2024"/>
    <s v="N/A"/>
    <s v="D (domestic)"/>
    <m/>
  </r>
  <r>
    <s v="WATERMELONS"/>
    <x v="5"/>
    <s v="No"/>
    <s v="CWT"/>
    <s v="RED FLESH SEEDLESS TYPE"/>
    <x v="540"/>
    <s v="DELAWARE"/>
    <n v="3120000"/>
    <s v="Truck"/>
    <n v="31200"/>
    <m/>
    <n v="2024"/>
    <s v="N/A"/>
    <s v="D (domestic)"/>
    <m/>
  </r>
  <r>
    <s v="WATERMELONS"/>
    <x v="5"/>
    <s v="No"/>
    <s v="CWT"/>
    <s v="RED FLESH SEEDED TYPE"/>
    <x v="540"/>
    <s v="DELAWARE"/>
    <n v="40000"/>
    <s v="Truck"/>
    <n v="400"/>
    <m/>
    <n v="2024"/>
    <s v="N/A"/>
    <s v="D (domestic)"/>
    <m/>
  </r>
  <r>
    <s v="WATERMELONS"/>
    <x v="5"/>
    <s v="No"/>
    <s v="CWT"/>
    <s v="RED FLESH SEEDED TYPE"/>
    <x v="401"/>
    <s v="DELAWARE"/>
    <n v="40000"/>
    <s v="Truck"/>
    <n v="400"/>
    <m/>
    <n v="2024"/>
    <s v="N/A"/>
    <s v="D (domestic)"/>
    <m/>
  </r>
  <r>
    <s v="WATERMELONS"/>
    <x v="5"/>
    <s v="No"/>
    <s v="CWT"/>
    <s v="RED FLESH SEEDLESS TYPE"/>
    <x v="401"/>
    <s v="DELAWARE"/>
    <n v="3180000"/>
    <s v="Truck"/>
    <n v="31800"/>
    <m/>
    <n v="2024"/>
    <s v="N/A"/>
    <s v="D (domestic)"/>
    <m/>
  </r>
  <r>
    <s v="WATERMELONS"/>
    <x v="5"/>
    <s v="No"/>
    <s v="CWT"/>
    <s v="RED FLESH SEEDLESS TYPE"/>
    <x v="402"/>
    <s v="DELAWARE"/>
    <n v="4160000"/>
    <s v="Truck"/>
    <n v="41600"/>
    <m/>
    <n v="2024"/>
    <s v="N/A"/>
    <s v="D (domestic)"/>
    <m/>
  </r>
  <r>
    <s v="WATERMELONS"/>
    <x v="5"/>
    <s v="No"/>
    <s v="CWT"/>
    <s v="RED FLESH SEEDED TYPE"/>
    <x v="402"/>
    <s v="DELAWARE"/>
    <n v="120000"/>
    <s v="Truck"/>
    <n v="1200"/>
    <m/>
    <n v="2024"/>
    <s v="N/A"/>
    <s v="D (domestic)"/>
    <m/>
  </r>
  <r>
    <s v="WATERMELONS"/>
    <x v="5"/>
    <s v="No"/>
    <s v="CWT"/>
    <s v="RED FLESH SEEDED TYPE"/>
    <x v="403"/>
    <s v="DELAWARE"/>
    <n v="140000"/>
    <s v="Truck"/>
    <n v="1400"/>
    <m/>
    <n v="2024"/>
    <s v="N/A"/>
    <s v="D (domestic)"/>
    <m/>
  </r>
  <r>
    <s v="WATERMELONS"/>
    <x v="5"/>
    <s v="No"/>
    <s v="CWT"/>
    <s v="RED FLESH SEEDLESS TYPE"/>
    <x v="403"/>
    <s v="DELAWARE"/>
    <n v="2360000"/>
    <s v="Truck"/>
    <n v="23600"/>
    <m/>
    <n v="2024"/>
    <s v="N/A"/>
    <s v="D (domestic)"/>
    <m/>
  </r>
  <r>
    <s v="WATERMELONS"/>
    <x v="5"/>
    <s v="No"/>
    <s v="CWT"/>
    <s v="RED FLESH SEEDLESS TYPE"/>
    <x v="404"/>
    <s v="DELAWARE"/>
    <n v="1880000"/>
    <s v="Truck"/>
    <n v="18800"/>
    <m/>
    <n v="2024"/>
    <s v="N/A"/>
    <s v="D (domestic)"/>
    <m/>
  </r>
  <r>
    <s v="WATERMELONS"/>
    <x v="5"/>
    <s v="No"/>
    <s v="CWT"/>
    <s v="RED FLESH SEEDED TYPE"/>
    <x v="404"/>
    <s v="DELAWARE"/>
    <n v="40000"/>
    <s v="Truck"/>
    <n v="400"/>
    <m/>
    <n v="2024"/>
    <s v="N/A"/>
    <s v="D (domestic)"/>
    <m/>
  </r>
  <r>
    <s v="WATERMELONS"/>
    <x v="5"/>
    <s v="No"/>
    <s v="CWT"/>
    <s v="RED FLESH SEEDLESS TYPE"/>
    <x v="405"/>
    <s v="DELAWARE"/>
    <n v="2040000"/>
    <s v="Truck"/>
    <n v="20400"/>
    <m/>
    <n v="2024"/>
    <s v="N/A"/>
    <s v="D (domestic)"/>
    <m/>
  </r>
  <r>
    <s v="WATERMELONS"/>
    <x v="5"/>
    <s v="No"/>
    <s v="CWT"/>
    <s v="RED FLESH SEEDED TYPE"/>
    <x v="405"/>
    <s v="DELAWARE"/>
    <n v="40000"/>
    <s v="Truck"/>
    <n v="400"/>
    <m/>
    <n v="2024"/>
    <s v="N/A"/>
    <s v="D (domestic)"/>
    <m/>
  </r>
  <r>
    <s v="WATERMELONS"/>
    <x v="5"/>
    <s v="No"/>
    <s v="CWT"/>
    <s v="RED FLESH SEEDLESS TYPE"/>
    <x v="406"/>
    <s v="DELAWARE"/>
    <n v="2000000"/>
    <s v="Truck"/>
    <n v="20000"/>
    <m/>
    <n v="2024"/>
    <s v="N/A"/>
    <s v="D (domestic)"/>
    <m/>
  </r>
  <r>
    <s v="WATERMELONS"/>
    <x v="5"/>
    <s v="No"/>
    <s v="CWT"/>
    <s v="RED FLESH SEEDED TYPE"/>
    <x v="406"/>
    <s v="DELAWARE"/>
    <n v="80000"/>
    <s v="Truck"/>
    <n v="800"/>
    <m/>
    <n v="2024"/>
    <s v="N/A"/>
    <s v="D (domestic)"/>
    <m/>
  </r>
  <r>
    <s v="WATERMELONS"/>
    <x v="5"/>
    <s v="No"/>
    <s v="CWT"/>
    <s v="RED FLESH SEEDLESS TYPE"/>
    <x v="541"/>
    <s v="DELAWARE"/>
    <n v="2880000"/>
    <s v="Truck"/>
    <n v="28800"/>
    <m/>
    <n v="2024"/>
    <s v="N/A"/>
    <s v="D (domestic)"/>
    <m/>
  </r>
  <r>
    <s v="WATERMELONS"/>
    <x v="5"/>
    <s v="No"/>
    <s v="CWT"/>
    <s v="RED FLESH SEEDED TYPE"/>
    <x v="541"/>
    <s v="DELAWARE"/>
    <n v="40000"/>
    <s v="Truck"/>
    <n v="400"/>
    <m/>
    <n v="2024"/>
    <s v="N/A"/>
    <s v="D (domestic)"/>
    <m/>
  </r>
  <r>
    <s v="WATERMELONS"/>
    <x v="5"/>
    <s v="No"/>
    <s v="CWT"/>
    <s v="RED FLESH SEEDLESS TYPE"/>
    <x v="422"/>
    <s v="DELAWARE"/>
    <n v="2960000"/>
    <s v="Truck"/>
    <n v="29600"/>
    <m/>
    <n v="2024"/>
    <s v="N/A"/>
    <s v="D (domestic)"/>
    <m/>
  </r>
  <r>
    <s v="WATERMELONS"/>
    <x v="5"/>
    <s v="No"/>
    <s v="CWT"/>
    <s v="RED FLESH SEEDED TYPE"/>
    <x v="422"/>
    <s v="DELAWARE"/>
    <n v="40000"/>
    <s v="Truck"/>
    <n v="400"/>
    <m/>
    <n v="2024"/>
    <s v="N/A"/>
    <s v="D (domestic)"/>
    <m/>
  </r>
  <r>
    <s v="WATERMELONS"/>
    <x v="5"/>
    <s v="No"/>
    <s v="CWT"/>
    <s v="RED FLESH SEEDLESS TYPE"/>
    <x v="423"/>
    <s v="DELAWARE"/>
    <n v="3080000"/>
    <s v="Truck"/>
    <n v="30800"/>
    <m/>
    <n v="2024"/>
    <s v="N/A"/>
    <s v="D (domestic)"/>
    <m/>
  </r>
  <r>
    <s v="WATERMELONS"/>
    <x v="5"/>
    <s v="No"/>
    <s v="CWT"/>
    <s v="RED FLESH SEEDLESS TYPE"/>
    <x v="424"/>
    <s v="DELAWARE"/>
    <n v="3280000"/>
    <s v="Truck"/>
    <n v="32800"/>
    <m/>
    <n v="2024"/>
    <s v="N/A"/>
    <s v="D (domestic)"/>
    <m/>
  </r>
  <r>
    <s v="WATERMELONS"/>
    <x v="5"/>
    <s v="No"/>
    <s v="CWT"/>
    <s v="RED FLESH SEEDLESS TYPE"/>
    <x v="425"/>
    <s v="DELAWARE"/>
    <n v="3660000"/>
    <s v="Truck"/>
    <n v="36600"/>
    <m/>
    <n v="2024"/>
    <s v="N/A"/>
    <s v="D (domestic)"/>
    <m/>
  </r>
  <r>
    <s v="WATERMELONS"/>
    <x v="5"/>
    <s v="No"/>
    <s v="CWT"/>
    <s v="RED FLESH SEEDED TYPE"/>
    <x v="425"/>
    <s v="DELAWARE"/>
    <n v="80000"/>
    <s v="Truck"/>
    <n v="800"/>
    <m/>
    <n v="2024"/>
    <s v="N/A"/>
    <s v="D (domestic)"/>
    <m/>
  </r>
  <r>
    <s v="WATERMELONS"/>
    <x v="5"/>
    <s v="No"/>
    <s v="CWT"/>
    <s v="RED FLESH SEEDED TYPE"/>
    <x v="426"/>
    <s v="DELAWARE"/>
    <n v="40000"/>
    <s v="Truck"/>
    <n v="400"/>
    <m/>
    <n v="2024"/>
    <s v="N/A"/>
    <s v="D (domestic)"/>
    <m/>
  </r>
  <r>
    <s v="WATERMELONS"/>
    <x v="5"/>
    <s v="No"/>
    <s v="CWT"/>
    <s v="RED FLESH SEEDLESS TYPE"/>
    <x v="426"/>
    <s v="DELAWARE"/>
    <n v="2640000"/>
    <s v="Truck"/>
    <n v="26400"/>
    <m/>
    <n v="2024"/>
    <s v="N/A"/>
    <s v="D (domestic)"/>
    <m/>
  </r>
  <r>
    <s v="WATERMELONS"/>
    <x v="5"/>
    <s v="No"/>
    <s v="CWT"/>
    <s v="RED FLESH SEEDLESS TYPE"/>
    <x v="427"/>
    <s v="DELAWARE"/>
    <n v="2520000"/>
    <s v="Truck"/>
    <n v="25200"/>
    <m/>
    <n v="2024"/>
    <s v="N/A"/>
    <s v="D (domestic)"/>
    <m/>
  </r>
  <r>
    <s v="WATERMELONS"/>
    <x v="5"/>
    <s v="No"/>
    <s v="CWT"/>
    <s v="RED FLESH SEEDLESS TYPE"/>
    <x v="542"/>
    <s v="DELAWARE"/>
    <n v="2160000"/>
    <s v="Truck"/>
    <n v="21600"/>
    <m/>
    <n v="2024"/>
    <s v="N/A"/>
    <s v="D (domestic)"/>
    <m/>
  </r>
  <r>
    <s v="WATERMELONS"/>
    <x v="5"/>
    <s v="No"/>
    <s v="CWT"/>
    <s v="RED FLESH SEEDED TYPE"/>
    <x v="542"/>
    <s v="DELAWARE"/>
    <n v="40000"/>
    <s v="Truck"/>
    <n v="400"/>
    <m/>
    <n v="2024"/>
    <s v="N/A"/>
    <s v="D (domestic)"/>
    <m/>
  </r>
  <r>
    <s v="WATERMELONS"/>
    <x v="5"/>
    <s v="No"/>
    <s v="CWT"/>
    <s v="RED FLESH SEEDED TYPE"/>
    <x v="428"/>
    <s v="DELAWARE"/>
    <n v="40000"/>
    <s v="Truck"/>
    <n v="400"/>
    <m/>
    <n v="2024"/>
    <s v="N/A"/>
    <s v="D (domestic)"/>
    <m/>
  </r>
  <r>
    <s v="WATERMELONS"/>
    <x v="5"/>
    <s v="No"/>
    <s v="CWT"/>
    <s v="RED FLESH SEEDLESS TYPE"/>
    <x v="428"/>
    <s v="DELAWARE"/>
    <n v="2200000"/>
    <s v="Truck"/>
    <n v="22000"/>
    <m/>
    <n v="2024"/>
    <s v="N/A"/>
    <s v="D (domestic)"/>
    <m/>
  </r>
  <r>
    <s v="WATERMELONS"/>
    <x v="5"/>
    <s v="No"/>
    <s v="CWT"/>
    <s v="RED FLESH SEEDLESS TYPE"/>
    <x v="429"/>
    <s v="DELAWARE"/>
    <n v="2720000"/>
    <s v="Truck"/>
    <n v="27200"/>
    <m/>
    <n v="2024"/>
    <s v="N/A"/>
    <s v="D (domestic)"/>
    <m/>
  </r>
  <r>
    <s v="WATERMELONS"/>
    <x v="5"/>
    <s v="No"/>
    <s v="CWT"/>
    <s v="RED FLESH SEEDLESS TYPE"/>
    <x v="430"/>
    <s v="DELAWARE"/>
    <n v="200000"/>
    <s v="Truck"/>
    <n v="2000"/>
    <m/>
    <n v="2024"/>
    <s v="N/A"/>
    <s v="D (domestic)"/>
    <s v="added on 08/21/2024"/>
  </r>
  <r>
    <s v="WATERMELONS"/>
    <x v="5"/>
    <s v="No"/>
    <s v="CWT"/>
    <s v="RED FLESH SEEDED TYPE"/>
    <x v="430"/>
    <s v="DELAWARE"/>
    <n v="40000"/>
    <s v="Truck"/>
    <n v="400"/>
    <m/>
    <n v="2024"/>
    <s v="N/A"/>
    <s v="D (domestic)"/>
    <s v="added on 08/21/2024"/>
  </r>
  <r>
    <s v="WATERMELONS"/>
    <x v="5"/>
    <s v="No"/>
    <s v="CWT"/>
    <s v="RED FLESH SEEDLESS TYPE"/>
    <x v="430"/>
    <s v="DELAWARE"/>
    <n v="2600000"/>
    <s v="Truck"/>
    <n v="26000"/>
    <m/>
    <n v="2024"/>
    <s v="N/A"/>
    <s v="D (domestic)"/>
    <m/>
  </r>
  <r>
    <s v="WATERMELONS"/>
    <x v="5"/>
    <s v="No"/>
    <s v="CWT"/>
    <s v="RED FLESH SEEDLESS TYPE"/>
    <x v="431"/>
    <s v="DELAWARE"/>
    <n v="2580000"/>
    <s v="Truck"/>
    <n v="25800"/>
    <m/>
    <n v="2024"/>
    <s v="N/A"/>
    <s v="D (domestic)"/>
    <m/>
  </r>
  <r>
    <s v="WATERMELONS"/>
    <x v="5"/>
    <s v="No"/>
    <s v="CWT"/>
    <s v="RED FLESH SEEDLESS TYPE"/>
    <x v="432"/>
    <s v="DELAWARE"/>
    <n v="2720000"/>
    <s v="Truck"/>
    <n v="27200"/>
    <m/>
    <n v="2024"/>
    <s v="N/A"/>
    <s v="D (domestic)"/>
    <m/>
  </r>
  <r>
    <s v="WATERMELONS"/>
    <x v="5"/>
    <s v="No"/>
    <s v="CWT"/>
    <s v="RED FLESH SEEDLESS TYPE"/>
    <x v="433"/>
    <s v="DELAWARE"/>
    <n v="3040000"/>
    <s v="Truck"/>
    <n v="30400"/>
    <m/>
    <n v="2024"/>
    <s v="N/A"/>
    <s v="D (domestic)"/>
    <m/>
  </r>
  <r>
    <s v="WATERMELONS"/>
    <x v="5"/>
    <s v="No"/>
    <s v="CWT"/>
    <s v="RED FLESH SEEDED TYPE"/>
    <x v="433"/>
    <s v="DELAWARE"/>
    <n v="40000"/>
    <s v="Truck"/>
    <n v="400"/>
    <m/>
    <n v="2024"/>
    <s v="N/A"/>
    <s v="D (domestic)"/>
    <m/>
  </r>
  <r>
    <s v="WATERMELONS"/>
    <x v="5"/>
    <s v="No"/>
    <s v="CWT"/>
    <s v="RED FLESH SEEDLESS TYPE"/>
    <x v="543"/>
    <s v="DELAWARE"/>
    <n v="2560000"/>
    <s v="Truck"/>
    <n v="25600"/>
    <m/>
    <n v="2024"/>
    <s v="N/A"/>
    <s v="D (domestic)"/>
    <m/>
  </r>
  <r>
    <s v="WATERMELONS"/>
    <x v="5"/>
    <s v="No"/>
    <s v="CWT"/>
    <s v="RED FLESH SEEDED TYPE"/>
    <x v="434"/>
    <s v="DELAWARE"/>
    <n v="40000"/>
    <s v="Truck"/>
    <n v="400"/>
    <m/>
    <n v="2024"/>
    <s v="N/A"/>
    <s v="D (domestic)"/>
    <m/>
  </r>
  <r>
    <s v="WATERMELONS"/>
    <x v="5"/>
    <s v="No"/>
    <s v="CWT"/>
    <s v="RED FLESH SEEDLESS TYPE"/>
    <x v="434"/>
    <s v="DELAWARE"/>
    <n v="2860000"/>
    <s v="Truck"/>
    <n v="28600"/>
    <m/>
    <n v="2024"/>
    <s v="N/A"/>
    <s v="D (domestic)"/>
    <m/>
  </r>
  <r>
    <s v="WATERMELONS"/>
    <x v="5"/>
    <s v="No"/>
    <s v="CWT"/>
    <s v="RED FLESH SEEDLESS TYPE"/>
    <x v="435"/>
    <s v="DELAWARE"/>
    <n v="2200000"/>
    <s v="Truck"/>
    <n v="22000"/>
    <m/>
    <n v="2024"/>
    <s v="N/A"/>
    <s v="D (domestic)"/>
    <m/>
  </r>
  <r>
    <s v="WATERMELONS"/>
    <x v="5"/>
    <s v="No"/>
    <s v="CWT"/>
    <s v="RED FLESH SEEDED TYPE"/>
    <x v="436"/>
    <s v="DELAWARE"/>
    <n v="80000"/>
    <s v="Truck"/>
    <n v="800"/>
    <m/>
    <n v="2024"/>
    <s v="N/A"/>
    <s v="D (domestic)"/>
    <s v="added on 08/28/2024"/>
  </r>
  <r>
    <s v="WATERMELONS"/>
    <x v="5"/>
    <s v="No"/>
    <s v="CWT"/>
    <s v="RED FLESH SEEDLESS TYPE"/>
    <x v="436"/>
    <s v="DELAWARE"/>
    <n v="240000"/>
    <s v="Truck"/>
    <n v="2400"/>
    <m/>
    <n v="2024"/>
    <s v="N/A"/>
    <s v="D (domestic)"/>
    <s v="added on 08/28/2024"/>
  </r>
  <r>
    <s v="WATERMELONS"/>
    <x v="5"/>
    <s v="No"/>
    <s v="CWT"/>
    <s v="RED FLESH SEEDLESS TYPE"/>
    <x v="436"/>
    <s v="DELAWARE"/>
    <n v="2400000"/>
    <s v="Truck"/>
    <n v="24000"/>
    <m/>
    <n v="2024"/>
    <s v="N/A"/>
    <s v="D (domestic)"/>
    <m/>
  </r>
  <r>
    <s v="WATERMELONS"/>
    <x v="5"/>
    <s v="No"/>
    <s v="CWT"/>
    <s v="RED FLESH SEEDED TYPE"/>
    <x v="437"/>
    <s v="DELAWARE"/>
    <n v="40000"/>
    <s v="Truck"/>
    <n v="400"/>
    <m/>
    <n v="2024"/>
    <s v="N/A"/>
    <s v="D (domestic)"/>
    <m/>
  </r>
  <r>
    <s v="WATERMELONS"/>
    <x v="5"/>
    <s v="No"/>
    <s v="CWT"/>
    <s v="RED FLESH SEEDLESS TYPE"/>
    <x v="437"/>
    <s v="DELAWARE"/>
    <n v="2320000"/>
    <s v="Truck"/>
    <n v="23200"/>
    <m/>
    <n v="2024"/>
    <s v="N/A"/>
    <s v="D (domestic)"/>
    <m/>
  </r>
  <r>
    <s v="WATERMELONS"/>
    <x v="5"/>
    <s v="No"/>
    <s v="CWT"/>
    <s v="RED FLESH SEEDLESS TYPE"/>
    <x v="438"/>
    <s v="DELAWARE"/>
    <n v="2140000"/>
    <s v="Truck"/>
    <n v="21400"/>
    <m/>
    <n v="2024"/>
    <s v="N/A"/>
    <s v="D (domestic)"/>
    <m/>
  </r>
  <r>
    <s v="WATERMELONS"/>
    <x v="5"/>
    <s v="No"/>
    <s v="CWT"/>
    <s v="RED FLESH SEEDED TYPE"/>
    <x v="438"/>
    <s v="DELAWARE"/>
    <n v="60000"/>
    <s v="Truck"/>
    <n v="600"/>
    <m/>
    <n v="2024"/>
    <s v="N/A"/>
    <s v="D (domestic)"/>
    <m/>
  </r>
  <r>
    <s v="WATERMELONS"/>
    <x v="5"/>
    <s v="No"/>
    <s v="CWT"/>
    <s v="RED FLESH SEEDLESS TYPE"/>
    <x v="439"/>
    <s v="DELAWARE"/>
    <n v="1920000"/>
    <s v="Truck"/>
    <n v="19200"/>
    <m/>
    <n v="2024"/>
    <s v="N/A"/>
    <s v="D (domestic)"/>
    <m/>
  </r>
  <r>
    <s v="WATERMELONS"/>
    <x v="5"/>
    <s v="No"/>
    <s v="CWT"/>
    <s v="RED FLESH SEEDLESS TYPE"/>
    <x v="544"/>
    <s v="DELAWARE"/>
    <n v="1240000"/>
    <s v="Truck"/>
    <n v="12400"/>
    <m/>
    <n v="2024"/>
    <s v="N/A"/>
    <s v="D (domestic)"/>
    <m/>
  </r>
  <r>
    <s v="WATERMELONS"/>
    <x v="5"/>
    <s v="No"/>
    <s v="CWT"/>
    <s v="RED FLESH SEEDLESS TYPE"/>
    <x v="440"/>
    <s v="DELAWARE"/>
    <n v="1440000"/>
    <s v="Truck"/>
    <n v="14400"/>
    <m/>
    <n v="2024"/>
    <s v="N/A"/>
    <s v="D (domestic)"/>
    <m/>
  </r>
  <r>
    <s v="WATERMELONS"/>
    <x v="5"/>
    <s v="No"/>
    <s v="CWT"/>
    <s v="RED FLESH SEEDLESS TYPE"/>
    <x v="441"/>
    <s v="DELAWARE"/>
    <n v="1600000"/>
    <s v="Truck"/>
    <n v="16000"/>
    <m/>
    <n v="2024"/>
    <s v="N/A"/>
    <s v="D (domestic)"/>
    <m/>
  </r>
  <r>
    <s v="WATERMELONS"/>
    <x v="5"/>
    <s v="No"/>
    <s v="CWT"/>
    <s v="RED FLESH SEEDLESS MINIATURE"/>
    <x v="441"/>
    <s v="DELAWARE"/>
    <n v="160000"/>
    <s v="Truck"/>
    <n v="1600"/>
    <m/>
    <n v="2024"/>
    <s v="N/A"/>
    <s v="D (domestic)"/>
    <m/>
  </r>
  <r>
    <s v="WATERMELONS"/>
    <x v="5"/>
    <s v="No"/>
    <s v="CWT"/>
    <s v="RED FLESH SEEDED TYPE"/>
    <x v="441"/>
    <s v="DELAWARE"/>
    <n v="40000"/>
    <s v="Truck"/>
    <n v="400"/>
    <m/>
    <n v="2024"/>
    <s v="N/A"/>
    <s v="D (domestic)"/>
    <m/>
  </r>
  <r>
    <s v="WATERMELONS"/>
    <x v="5"/>
    <s v="No"/>
    <s v="CWT"/>
    <s v="RED FLESH SEEDLESS TYPE"/>
    <x v="442"/>
    <s v="DELAWARE"/>
    <n v="2320000"/>
    <s v="Truck"/>
    <n v="23200"/>
    <m/>
    <n v="2024"/>
    <s v="N/A"/>
    <s v="D (domestic)"/>
    <m/>
  </r>
  <r>
    <s v="WATERMELONS"/>
    <x v="5"/>
    <s v="No"/>
    <s v="CWT"/>
    <s v="RED FLESH SEEDLESS TYPE"/>
    <x v="443"/>
    <s v="DELAWARE"/>
    <n v="2240000"/>
    <s v="Truck"/>
    <n v="22400"/>
    <m/>
    <n v="2024"/>
    <s v="N/A"/>
    <s v="D (domestic)"/>
    <m/>
  </r>
  <r>
    <s v="WATERMELONS"/>
    <x v="5"/>
    <s v="No"/>
    <s v="CWT"/>
    <s v="RED FLESH SEEDLESS TYPE"/>
    <x v="444"/>
    <s v="DELAWARE"/>
    <n v="1040000"/>
    <s v="Truck"/>
    <n v="10400"/>
    <m/>
    <n v="2024"/>
    <s v="N/A"/>
    <s v="D (domestic)"/>
    <s v="added on 09/06/2024"/>
  </r>
  <r>
    <s v="WATERMELONS"/>
    <x v="5"/>
    <s v="No"/>
    <s v="CWT"/>
    <s v="RED FLESH SEEDLESS TYPE"/>
    <x v="444"/>
    <s v="DELAWARE"/>
    <n v="760000"/>
    <s v="Truck"/>
    <n v="7600"/>
    <m/>
    <n v="2024"/>
    <s v="N/A"/>
    <s v="D (domestic)"/>
    <m/>
  </r>
  <r>
    <s v="WATERMELONS"/>
    <x v="5"/>
    <s v="No"/>
    <s v="CWT"/>
    <s v="RED FLESH SEEDLESS TYPE"/>
    <x v="445"/>
    <s v="DELAWARE"/>
    <n v="680000"/>
    <s v="Truck"/>
    <n v="6800"/>
    <m/>
    <n v="2024"/>
    <s v="N/A"/>
    <s v="D (domestic)"/>
    <s v="added on 09/07/2024"/>
  </r>
  <r>
    <s v="WATERMELONS"/>
    <x v="5"/>
    <s v="No"/>
    <s v="CWT"/>
    <s v="RED FLESH SEEDLESS TYPE"/>
    <x v="445"/>
    <s v="DELAWARE"/>
    <n v="760000"/>
    <s v="Truck"/>
    <n v="7600"/>
    <m/>
    <n v="2024"/>
    <s v="N/A"/>
    <s v="D (domestic)"/>
    <m/>
  </r>
  <r>
    <s v="WATERMELONS"/>
    <x v="5"/>
    <s v="No"/>
    <s v="CWT"/>
    <s v="RED FLESH SEEDLESS TYPE"/>
    <x v="545"/>
    <s v="DELAWARE"/>
    <n v="560000"/>
    <s v="Truck"/>
    <n v="5600"/>
    <m/>
    <n v="2024"/>
    <s v="N/A"/>
    <s v="D (domestic)"/>
    <m/>
  </r>
  <r>
    <s v="WATERMELONS"/>
    <x v="5"/>
    <s v="No"/>
    <s v="CWT"/>
    <s v="RED FLESH SEEDLESS TYPE"/>
    <x v="446"/>
    <s v="DELAWARE"/>
    <n v="1520000"/>
    <s v="Truck"/>
    <n v="15200"/>
    <m/>
    <n v="2024"/>
    <s v="N/A"/>
    <s v="D (domestic)"/>
    <m/>
  </r>
  <r>
    <s v="WATERMELONS"/>
    <x v="5"/>
    <s v="No"/>
    <s v="CWT"/>
    <s v="RED FLESH SEEDLESS TYPE"/>
    <x v="447"/>
    <s v="DELAWARE"/>
    <n v="1760000"/>
    <s v="Truck"/>
    <n v="17600"/>
    <m/>
    <n v="2024"/>
    <s v="N/A"/>
    <s v="D (domestic)"/>
    <m/>
  </r>
  <r>
    <s v="WATERMELONS"/>
    <x v="5"/>
    <s v="No"/>
    <s v="CWT"/>
    <s v="RED FLESH SEEDLESS TYPE"/>
    <x v="447"/>
    <s v="DELAWARE"/>
    <n v="320000"/>
    <s v="Truck"/>
    <n v="3200"/>
    <m/>
    <n v="2024"/>
    <s v="N/A"/>
    <s v="D (domestic)"/>
    <s v="added on 09/10/2024"/>
  </r>
  <r>
    <s v="WATERMELONS"/>
    <x v="5"/>
    <s v="No"/>
    <s v="CWT"/>
    <s v="RED FLESH SEEDED TYPE"/>
    <x v="448"/>
    <s v="DELAWARE"/>
    <n v="40000"/>
    <s v="Truck"/>
    <n v="400"/>
    <m/>
    <n v="2024"/>
    <s v="N/A"/>
    <s v="D (domestic)"/>
    <m/>
  </r>
  <r>
    <s v="WATERMELONS"/>
    <x v="5"/>
    <s v="No"/>
    <s v="CWT"/>
    <s v="RED FLESH SEEDLESS TYPE"/>
    <x v="448"/>
    <s v="DELAWARE"/>
    <n v="1800000"/>
    <s v="Truck"/>
    <n v="18000"/>
    <m/>
    <n v="2024"/>
    <s v="N/A"/>
    <s v="D (domestic)"/>
    <m/>
  </r>
  <r>
    <s v="WATERMELONS"/>
    <x v="5"/>
    <s v="No"/>
    <s v="CWT"/>
    <s v="RED FLESH SEEDLESS TYPE"/>
    <x v="449"/>
    <s v="DELAWARE"/>
    <n v="320000"/>
    <s v="Truck"/>
    <n v="3200"/>
    <m/>
    <n v="2024"/>
    <s v="N/A"/>
    <s v="D (domestic)"/>
    <s v="added on 09/12/2024"/>
  </r>
  <r>
    <s v="WATERMELONS"/>
    <x v="5"/>
    <s v="No"/>
    <s v="CWT"/>
    <s v="RED FLESH SEEDLESS TYPE"/>
    <x v="449"/>
    <s v="DELAWARE"/>
    <n v="1360000"/>
    <s v="Truck"/>
    <n v="13600"/>
    <m/>
    <n v="2024"/>
    <s v="N/A"/>
    <s v="D (domestic)"/>
    <m/>
  </r>
  <r>
    <s v="WATERMELONS"/>
    <x v="5"/>
    <s v="No"/>
    <s v="CWT"/>
    <s v="RED FLESH SEEDED TYPE"/>
    <x v="449"/>
    <s v="DELAWARE"/>
    <n v="40000"/>
    <s v="Truck"/>
    <n v="400"/>
    <m/>
    <n v="2024"/>
    <s v="N/A"/>
    <s v="D (domestic)"/>
    <m/>
  </r>
  <r>
    <s v="WATERMELONS"/>
    <x v="5"/>
    <s v="No"/>
    <s v="CWT"/>
    <s v="RED FLESH SEEDLESS TYPE"/>
    <x v="450"/>
    <s v="DELAWARE"/>
    <n v="2000000"/>
    <s v="Truck"/>
    <n v="20000"/>
    <m/>
    <n v="2024"/>
    <s v="N/A"/>
    <s v="D (domestic)"/>
    <m/>
  </r>
  <r>
    <s v="WATERMELONS"/>
    <x v="5"/>
    <s v="No"/>
    <s v="CWT"/>
    <s v="RED FLESH SEEDLESS TYPE"/>
    <x v="451"/>
    <s v="DELAWARE"/>
    <n v="1640000"/>
    <s v="Truck"/>
    <n v="16400"/>
    <m/>
    <n v="2024"/>
    <s v="N/A"/>
    <s v="D (domestic)"/>
    <m/>
  </r>
  <r>
    <s v="WATERMELONS"/>
    <x v="5"/>
    <s v="No"/>
    <s v="CWT"/>
    <s v="RED FLESH SEEDLESS TYPE"/>
    <x v="546"/>
    <s v="DELAWARE"/>
    <n v="1040000"/>
    <s v="Truck"/>
    <n v="10400"/>
    <m/>
    <n v="2024"/>
    <s v="N/A"/>
    <s v="D (domestic)"/>
    <m/>
  </r>
  <r>
    <s v="WATERMELONS"/>
    <x v="5"/>
    <s v="No"/>
    <s v="CWT"/>
    <s v="RED FLESH SEEDLESS TYPE"/>
    <x v="452"/>
    <s v="DELAWARE"/>
    <n v="1920000"/>
    <s v="Truck"/>
    <n v="19200"/>
    <m/>
    <n v="2024"/>
    <s v="N/A"/>
    <s v="D (domestic)"/>
    <m/>
  </r>
  <r>
    <s v="WATERMELONS"/>
    <x v="5"/>
    <s v="No"/>
    <s v="CWT"/>
    <s v="RED FLESH SEEDED TYPE"/>
    <x v="453"/>
    <s v="DELAWARE"/>
    <n v="40000"/>
    <s v="Truck"/>
    <n v="400"/>
    <m/>
    <n v="2024"/>
    <s v="N/A"/>
    <s v="D (domestic)"/>
    <m/>
  </r>
  <r>
    <s v="WATERMELONS"/>
    <x v="5"/>
    <s v="No"/>
    <s v="CWT"/>
    <s v="RED FLESH SEEDLESS TYPE"/>
    <x v="453"/>
    <s v="DELAWARE"/>
    <n v="2000000"/>
    <s v="Truck"/>
    <n v="20000"/>
    <m/>
    <n v="2024"/>
    <s v="N/A"/>
    <s v="D (domestic)"/>
    <m/>
  </r>
  <r>
    <s v="WATERMELONS"/>
    <x v="5"/>
    <s v="No"/>
    <s v="CWT"/>
    <s v="RED FLESH SEEDLESS TYPE"/>
    <x v="453"/>
    <s v="DELAWARE"/>
    <n v="360000"/>
    <s v="Truck"/>
    <n v="3600"/>
    <m/>
    <n v="2024"/>
    <s v="N/A"/>
    <s v="D (domestic)"/>
    <s v="added on 09/17/2024"/>
  </r>
  <r>
    <s v="WATERMELONS"/>
    <x v="5"/>
    <s v="No"/>
    <s v="CWT"/>
    <s v="RED FLESH SEEDLESS TYPE"/>
    <x v="454"/>
    <s v="DELAWARE"/>
    <n v="1560000"/>
    <s v="Truck"/>
    <n v="15600"/>
    <m/>
    <n v="2024"/>
    <s v="N/A"/>
    <s v="D (domestic)"/>
    <m/>
  </r>
  <r>
    <s v="WATERMELONS"/>
    <x v="5"/>
    <s v="No"/>
    <s v="CWT"/>
    <s v="RED FLESH SEEDLESS TYPE"/>
    <x v="455"/>
    <s v="DELAWARE"/>
    <n v="1680000"/>
    <s v="Truck"/>
    <n v="16800"/>
    <m/>
    <n v="2024"/>
    <s v="N/A"/>
    <s v="D (domestic)"/>
    <m/>
  </r>
  <r>
    <s v="WATERMELONS"/>
    <x v="5"/>
    <s v="No"/>
    <s v="CWT"/>
    <s v="RED FLESH SEEDLESS TYPE"/>
    <x v="456"/>
    <s v="DELAWARE"/>
    <n v="1600000"/>
    <s v="Truck"/>
    <n v="16000"/>
    <m/>
    <n v="2024"/>
    <s v="N/A"/>
    <s v="D (domestic)"/>
    <m/>
  </r>
  <r>
    <s v="WATERMELONS"/>
    <x v="5"/>
    <s v="No"/>
    <s v="CWT"/>
    <s v="RED FLESH SEEDLESS TYPE"/>
    <x v="457"/>
    <s v="DELAWARE"/>
    <n v="1480000"/>
    <s v="Truck"/>
    <n v="14800"/>
    <m/>
    <n v="2024"/>
    <s v="N/A"/>
    <s v="D (domestic)"/>
    <m/>
  </r>
  <r>
    <s v="WATERMELONS"/>
    <x v="5"/>
    <s v="No"/>
    <s v="CWT"/>
    <s v="RED FLESH SEEDLESS TYPE"/>
    <x v="547"/>
    <s v="DELAWARE"/>
    <n v="1400000"/>
    <s v="Truck"/>
    <n v="14000"/>
    <m/>
    <n v="2024"/>
    <s v="N/A"/>
    <s v="D (domestic)"/>
    <m/>
  </r>
  <r>
    <s v="WATERMELONS"/>
    <x v="5"/>
    <s v="No"/>
    <s v="CWT"/>
    <s v="RED FLESH SEEDLESS TYPE"/>
    <x v="458"/>
    <s v="DELAWARE"/>
    <n v="1520000"/>
    <s v="Truck"/>
    <n v="15200"/>
    <m/>
    <n v="2024"/>
    <s v="N/A"/>
    <s v="D (domestic)"/>
    <m/>
  </r>
  <r>
    <s v="WATERMELONS"/>
    <x v="5"/>
    <s v="No"/>
    <s v="CWT"/>
    <s v="RED FLESH SEEDLESS TYPE"/>
    <x v="459"/>
    <s v="DELAWARE"/>
    <n v="1320000"/>
    <s v="Truck"/>
    <n v="13200"/>
    <m/>
    <n v="2024"/>
    <s v="N/A"/>
    <s v="D (domestic)"/>
    <m/>
  </r>
  <r>
    <s v="WATERMELONS"/>
    <x v="5"/>
    <s v="No"/>
    <s v="CWT"/>
    <s v="RED FLESH SEEDLESS TYPE"/>
    <x v="460"/>
    <s v="DELAWARE"/>
    <n v="1360000"/>
    <s v="Truck"/>
    <n v="13600"/>
    <m/>
    <n v="2024"/>
    <s v="N/A"/>
    <s v="D (domestic)"/>
    <m/>
  </r>
  <r>
    <s v="WATERMELONS"/>
    <x v="5"/>
    <s v="No"/>
    <s v="CWT"/>
    <s v="RED FLESH SEEDLESS TYPE"/>
    <x v="461"/>
    <s v="DELAWARE"/>
    <n v="1200000"/>
    <s v="Truck"/>
    <n v="12000"/>
    <m/>
    <n v="2024"/>
    <s v="N/A"/>
    <s v="D (domestic)"/>
    <m/>
  </r>
  <r>
    <s v="WATERMELONS"/>
    <x v="5"/>
    <s v="No"/>
    <s v="CWT"/>
    <s v="RED FLESH SEEDLESS TYPE"/>
    <x v="464"/>
    <s v="DELAWARE"/>
    <n v="440000"/>
    <s v="Truck"/>
    <n v="4400"/>
    <m/>
    <n v="2024"/>
    <s v="N/A"/>
    <s v="D (domestic)"/>
    <m/>
  </r>
  <r>
    <s v="WATERMELONS"/>
    <x v="5"/>
    <s v="No"/>
    <s v="CWT"/>
    <s v="RED FLESH SEEDLESS TYPE"/>
    <x v="465"/>
    <s v="DELAWARE"/>
    <n v="960000"/>
    <s v="Truck"/>
    <n v="9600"/>
    <m/>
    <n v="2024"/>
    <s v="N/A"/>
    <s v="D (domestic)"/>
    <m/>
  </r>
  <r>
    <s v="WATERMELONS"/>
    <x v="5"/>
    <s v="No"/>
    <s v="CWT"/>
    <s v="RED FLESH SEEDLESS TYPE"/>
    <x v="466"/>
    <s v="DELAWARE"/>
    <n v="760000"/>
    <s v="Truck"/>
    <n v="7600"/>
    <m/>
    <n v="2024"/>
    <s v="N/A"/>
    <s v="D (domestic)"/>
    <m/>
  </r>
  <r>
    <s v="WATERMELONS"/>
    <x v="5"/>
    <s v="No"/>
    <s v="CWT"/>
    <s v="RED FLESH SEEDLESS TYPE"/>
    <x v="467"/>
    <s v="DELAWARE"/>
    <n v="640000"/>
    <s v="Truck"/>
    <n v="6400"/>
    <m/>
    <n v="2024"/>
    <s v="N/A"/>
    <s v="D (domestic)"/>
    <m/>
  </r>
  <r>
    <s v="WATERMELONS"/>
    <x v="5"/>
    <s v="No"/>
    <s v="CWT"/>
    <s v="RED FLESH SEEDLESS TYPE"/>
    <x v="468"/>
    <s v="DELAWARE"/>
    <n v="760000"/>
    <s v="Truck"/>
    <n v="7600"/>
    <m/>
    <n v="2024"/>
    <s v="N/A"/>
    <s v="D (domestic)"/>
    <m/>
  </r>
  <r>
    <s v="WATERMELONS"/>
    <x v="5"/>
    <s v="No"/>
    <s v="CWT"/>
    <s v="RED FLESH SEEDLESS TYPE"/>
    <x v="469"/>
    <s v="DELAWARE"/>
    <n v="640000"/>
    <s v="Truck"/>
    <n v="6400"/>
    <m/>
    <n v="2024"/>
    <s v="N/A"/>
    <s v="D (domestic)"/>
    <m/>
  </r>
  <r>
    <s v="WATERMELONS"/>
    <x v="5"/>
    <s v="No"/>
    <s v="CWT"/>
    <s v="RED FLESH SEEDLESS TYPE"/>
    <x v="548"/>
    <s v="DELAWARE"/>
    <n v="520000"/>
    <s v="Truck"/>
    <n v="5200"/>
    <m/>
    <n v="2024"/>
    <s v="N/A"/>
    <s v="D (domestic)"/>
    <m/>
  </r>
  <r>
    <s v="WATERMELONS"/>
    <x v="5"/>
    <s v="No"/>
    <s v="CWT"/>
    <s v="RED FLESH SEEDLESS TYPE"/>
    <x v="470"/>
    <s v="DELAWARE"/>
    <n v="640000"/>
    <s v="Truck"/>
    <n v="6400"/>
    <m/>
    <n v="2024"/>
    <s v="N/A"/>
    <s v="D (domestic)"/>
    <m/>
  </r>
  <r>
    <s v="WATERMELONS"/>
    <x v="5"/>
    <s v="No"/>
    <s v="CWT"/>
    <s v="RED FLESH SEEDLESS TYPE"/>
    <x v="471"/>
    <s v="DELAWARE"/>
    <n v="600000"/>
    <s v="Truck"/>
    <n v="6000"/>
    <m/>
    <n v="2024"/>
    <s v="N/A"/>
    <s v="D (domestic)"/>
    <m/>
  </r>
  <r>
    <s v="WATERMELONS"/>
    <x v="5"/>
    <s v="No"/>
    <s v="CWT"/>
    <s v="RED FLESH SEEDLESS TYPE"/>
    <x v="472"/>
    <s v="DELAWARE"/>
    <n v="680000"/>
    <s v="Truck"/>
    <n v="6800"/>
    <m/>
    <n v="2024"/>
    <s v="N/A"/>
    <s v="D (domestic)"/>
    <m/>
  </r>
  <r>
    <s v="WATERMELONS"/>
    <x v="5"/>
    <s v="No"/>
    <s v="CWT"/>
    <s v="RED FLESH SEEDLESS TYPE"/>
    <x v="473"/>
    <s v="DELAWARE"/>
    <n v="400000"/>
    <s v="Truck"/>
    <n v="4000"/>
    <m/>
    <n v="2024"/>
    <s v="N/A"/>
    <s v="D (domestic)"/>
    <m/>
  </r>
  <r>
    <s v="WATERMELONS"/>
    <x v="6"/>
    <s v="No"/>
    <s v="N/A"/>
    <s v="N/A"/>
    <x v="486"/>
    <s v="IMPORTS THROUGH SAN JUAN PUERTO RICO"/>
    <n v="7632"/>
    <s v="Boat"/>
    <m/>
    <m/>
    <n v="2023"/>
    <s v="N/A"/>
    <s v="I (import)"/>
    <m/>
  </r>
  <r>
    <s v="WATERMELONS"/>
    <x v="6"/>
    <s v="No"/>
    <s v="N/A"/>
    <s v="N/A"/>
    <x v="549"/>
    <s v="IMPORTS THROUGH SAN JUAN PUERTO RICO"/>
    <n v="3245"/>
    <s v="Boat"/>
    <m/>
    <m/>
    <n v="2023"/>
    <s v="N/A"/>
    <s v="I (import)"/>
    <m/>
  </r>
  <r>
    <s v="WATERMELONS"/>
    <x v="6"/>
    <s v="No"/>
    <s v="N/A"/>
    <s v="N/A"/>
    <x v="550"/>
    <s v="IMPORTS THROUGH SAN JUAN PUERTO RICO"/>
    <n v="4149"/>
    <s v="Boat"/>
    <m/>
    <m/>
    <n v="2023"/>
    <s v="N/A"/>
    <s v="I (import)"/>
    <m/>
  </r>
  <r>
    <s v="WATERMELONS"/>
    <x v="6"/>
    <s v="No"/>
    <s v="N/A"/>
    <s v="N/A"/>
    <x v="551"/>
    <s v="IMPORTS THROUGH SAN JUAN PUERTO RICO"/>
    <n v="31744"/>
    <s v="Boat"/>
    <m/>
    <m/>
    <n v="2023"/>
    <s v="N/A"/>
    <s v="I (import)"/>
    <m/>
  </r>
  <r>
    <s v="WATERMELONS"/>
    <x v="6"/>
    <s v="No"/>
    <s v="N/A"/>
    <s v="N/A"/>
    <x v="552"/>
    <s v="IMPORTS THROUGH SAN JUAN PUERTO RICO"/>
    <n v="37737"/>
    <s v="Boat"/>
    <m/>
    <m/>
    <n v="2023"/>
    <s v="N/A"/>
    <s v="I (import)"/>
    <m/>
  </r>
  <r>
    <s v="WATERMELONS"/>
    <x v="6"/>
    <s v="No"/>
    <s v="N/A"/>
    <s v="N/A"/>
    <x v="408"/>
    <s v="IMPORTS THROUGH SAN JUAN PUERTO RICO"/>
    <n v="7528"/>
    <s v="Boat"/>
    <m/>
    <m/>
    <n v="2023"/>
    <s v="N/A"/>
    <s v="I (import)"/>
    <m/>
  </r>
  <r>
    <s v="WATERMELONS"/>
    <x v="6"/>
    <s v="No"/>
    <s v="N/A"/>
    <s v="N/A"/>
    <x v="553"/>
    <s v="IMPORTS THROUGH SAN JUAN PUERTO RICO"/>
    <n v="63824"/>
    <s v="Boat"/>
    <m/>
    <m/>
    <n v="2023"/>
    <s v="N/A"/>
    <s v="I (import)"/>
    <m/>
  </r>
  <r>
    <s v="WATERMELONS"/>
    <x v="6"/>
    <s v="No"/>
    <s v="N/A"/>
    <s v="N/A"/>
    <x v="554"/>
    <s v="IMPORTS THROUGH SAN JUAN PUERTO RICO"/>
    <n v="3177"/>
    <s v="Boat"/>
    <m/>
    <m/>
    <n v="2023"/>
    <s v="N/A"/>
    <s v="I (import)"/>
    <m/>
  </r>
  <r>
    <s v="WATERMELONS"/>
    <x v="6"/>
    <s v="No"/>
    <s v="N/A"/>
    <s v="N/A"/>
    <x v="555"/>
    <s v="IMPORTS THROUGH SAN JUAN PUERTO RICO"/>
    <n v="33708"/>
    <s v="Boat"/>
    <m/>
    <m/>
    <n v="2023"/>
    <s v="N/A"/>
    <s v="I (import)"/>
    <m/>
  </r>
  <r>
    <s v="WATERMELONS"/>
    <x v="6"/>
    <s v="No"/>
    <s v="N/A"/>
    <s v="N/A"/>
    <x v="487"/>
    <s v="IMPORTS THROUGH SAN JUAN PUERTO RICO"/>
    <n v="5980"/>
    <s v="Boat"/>
    <m/>
    <m/>
    <n v="2023"/>
    <s v="N/A"/>
    <s v="I (import)"/>
    <m/>
  </r>
  <r>
    <s v="WATERMELONS"/>
    <x v="6"/>
    <s v="No"/>
    <s v="N/A"/>
    <s v="N/A"/>
    <x v="409"/>
    <s v="IMPORTS THROUGH SAN JUAN PUERTO RICO"/>
    <n v="34910"/>
    <s v="Boat"/>
    <m/>
    <m/>
    <n v="2023"/>
    <s v="N/A"/>
    <s v="I (import)"/>
    <m/>
  </r>
  <r>
    <s v="WATERMELONS"/>
    <x v="6"/>
    <s v="No"/>
    <s v="N/A"/>
    <s v="N/A"/>
    <x v="556"/>
    <s v="IMPORTS THROUGH SAN JUAN PUERTO RICO"/>
    <n v="98116"/>
    <s v="Boat"/>
    <m/>
    <m/>
    <n v="2023"/>
    <s v="N/A"/>
    <s v="I (import)"/>
    <m/>
  </r>
  <r>
    <s v="WATERMELONS"/>
    <x v="6"/>
    <s v="No"/>
    <s v="N/A"/>
    <s v="N/A"/>
    <x v="557"/>
    <s v="IMPORTS THROUGH SAN JUAN PUERTO RICO"/>
    <n v="19668"/>
    <s v="Boat"/>
    <m/>
    <m/>
    <n v="2023"/>
    <s v="N/A"/>
    <s v="I (import)"/>
    <m/>
  </r>
  <r>
    <s v="WATERMELONS"/>
    <x v="6"/>
    <s v="No"/>
    <s v="N/A"/>
    <s v="N/A"/>
    <x v="558"/>
    <s v="IMPORTS THROUGH SAN JUAN PUERTO RICO"/>
    <n v="58144"/>
    <s v="Boat"/>
    <m/>
    <m/>
    <n v="2023"/>
    <s v="N/A"/>
    <s v="I (import)"/>
    <m/>
  </r>
  <r>
    <s v="WATERMELONS"/>
    <x v="6"/>
    <s v="No"/>
    <s v="N/A"/>
    <s v="N/A"/>
    <x v="559"/>
    <s v="IMPORTS THROUGH SAN JUAN PUERTO RICO"/>
    <n v="26497"/>
    <s v="Boat"/>
    <m/>
    <m/>
    <n v="2023"/>
    <s v="N/A"/>
    <s v="I (import)"/>
    <m/>
  </r>
  <r>
    <s v="WATERMELONS"/>
    <x v="6"/>
    <s v="No"/>
    <s v="N/A"/>
    <s v="N/A"/>
    <x v="560"/>
    <s v="IMPORTS THROUGH SAN JUAN PUERTO RICO"/>
    <n v="23707"/>
    <s v="Boat"/>
    <m/>
    <m/>
    <n v="2023"/>
    <s v="N/A"/>
    <s v="I (import)"/>
    <m/>
  </r>
  <r>
    <s v="WATERMELONS"/>
    <x v="6"/>
    <s v="No"/>
    <s v="N/A"/>
    <s v="N/A"/>
    <x v="561"/>
    <s v="IMPORTS THROUGH SAN JUAN PUERTO RICO"/>
    <n v="99503"/>
    <s v="Boat"/>
    <m/>
    <m/>
    <n v="2023"/>
    <s v="N/A"/>
    <s v="I (import)"/>
    <m/>
  </r>
  <r>
    <s v="WATERMELONS"/>
    <x v="6"/>
    <s v="No"/>
    <s v="N/A"/>
    <s v="N/A"/>
    <x v="562"/>
    <s v="IMPORTS THROUGH SAN JUAN PUERTO RICO"/>
    <n v="39699"/>
    <s v="Boat"/>
    <m/>
    <m/>
    <n v="2023"/>
    <s v="N/A"/>
    <s v="I (import)"/>
    <m/>
  </r>
  <r>
    <s v="WATERMELONS"/>
    <x v="6"/>
    <s v="No"/>
    <s v="N/A"/>
    <s v="N/A"/>
    <x v="563"/>
    <s v="IMPORTS THROUGH SAN JUAN PUERTO RICO"/>
    <n v="13473"/>
    <s v="Boat"/>
    <m/>
    <m/>
    <n v="2023"/>
    <s v="N/A"/>
    <s v="I (import)"/>
    <m/>
  </r>
  <r>
    <s v="WATERMELONS"/>
    <x v="6"/>
    <s v="No"/>
    <s v="N/A"/>
    <s v="N/A"/>
    <x v="488"/>
    <s v="IMPORTS THROUGH SAN JUAN PUERTO RICO"/>
    <n v="101528"/>
    <s v="Boat"/>
    <m/>
    <m/>
    <n v="2023"/>
    <s v="N/A"/>
    <s v="I (import)"/>
    <m/>
  </r>
  <r>
    <s v="WATERMELONS"/>
    <x v="6"/>
    <s v="No"/>
    <s v="N/A"/>
    <s v="N/A"/>
    <x v="489"/>
    <s v="IMPORTS THROUGH SAN JUAN PUERTO RICO"/>
    <n v="42082"/>
    <s v="Boat"/>
    <m/>
    <m/>
    <n v="2023"/>
    <s v="N/A"/>
    <s v="I (import)"/>
    <m/>
  </r>
  <r>
    <s v="WATERMELONS"/>
    <x v="6"/>
    <s v="No"/>
    <s v="N/A"/>
    <s v="N/A"/>
    <x v="490"/>
    <s v="IMPORTS THROUGH SAN JUAN PUERTO RICO"/>
    <n v="14437"/>
    <s v="Boat"/>
    <m/>
    <m/>
    <n v="2023"/>
    <s v="N/A"/>
    <s v="I (import)"/>
    <m/>
  </r>
  <r>
    <s v="WATERMELONS"/>
    <x v="6"/>
    <s v="No"/>
    <s v="N/A"/>
    <s v="N/A"/>
    <x v="491"/>
    <s v="IMPORTS THROUGH SAN JUAN PUERTO RICO"/>
    <n v="35470"/>
    <s v="Boat"/>
    <m/>
    <m/>
    <n v="2023"/>
    <s v="N/A"/>
    <s v="I (import)"/>
    <m/>
  </r>
  <r>
    <s v="WATERMELONS"/>
    <x v="6"/>
    <s v="No"/>
    <s v="N/A"/>
    <s v="N/A"/>
    <x v="411"/>
    <s v="IMPORTS THROUGH SAN JUAN PUERTO RICO"/>
    <n v="3062"/>
    <s v="Boat"/>
    <m/>
    <m/>
    <n v="2023"/>
    <s v="N/A"/>
    <s v="I (import)"/>
    <m/>
  </r>
  <r>
    <s v="WATERMELONS"/>
    <x v="6"/>
    <s v="No"/>
    <s v="N/A"/>
    <s v="N/A"/>
    <x v="564"/>
    <s v="IMPORTS THROUGH SAN JUAN PUERTO RICO"/>
    <n v="54707"/>
    <s v="Boat"/>
    <m/>
    <m/>
    <n v="2023"/>
    <s v="N/A"/>
    <s v="I (import)"/>
    <m/>
  </r>
  <r>
    <s v="WATERMELONS"/>
    <x v="6"/>
    <s v="No"/>
    <s v="N/A"/>
    <s v="N/A"/>
    <x v="492"/>
    <s v="IMPORTS THROUGH SAN JUAN PUERTO RICO"/>
    <n v="20944"/>
    <s v="Boat"/>
    <m/>
    <m/>
    <n v="2023"/>
    <s v="N/A"/>
    <s v="I (import)"/>
    <m/>
  </r>
  <r>
    <s v="WATERMELONS"/>
    <x v="6"/>
    <s v="No"/>
    <s v="N/A"/>
    <s v="N/A"/>
    <x v="493"/>
    <s v="IMPORTS THROUGH SAN JUAN PUERTO RICO"/>
    <n v="80667"/>
    <s v="Boat"/>
    <m/>
    <m/>
    <n v="2023"/>
    <s v="N/A"/>
    <s v="I (import)"/>
    <m/>
  </r>
  <r>
    <s v="WATERMELONS"/>
    <x v="6"/>
    <s v="No"/>
    <s v="N/A"/>
    <s v="N/A"/>
    <x v="412"/>
    <s v="IMPORTS THROUGH SAN JUAN PUERTO RICO"/>
    <n v="42192"/>
    <s v="Boat"/>
    <m/>
    <m/>
    <n v="2023"/>
    <s v="N/A"/>
    <s v="I (import)"/>
    <m/>
  </r>
  <r>
    <s v="WATERMELONS"/>
    <x v="6"/>
    <s v="No"/>
    <s v="N/A"/>
    <s v="N/A"/>
    <x v="494"/>
    <s v="IMPORTS THROUGH SAN JUAN PUERTO RICO"/>
    <n v="12650"/>
    <s v="Boat"/>
    <m/>
    <m/>
    <n v="2023"/>
    <s v="N/A"/>
    <s v="I (import)"/>
    <m/>
  </r>
  <r>
    <s v="WATERMELONS"/>
    <x v="6"/>
    <s v="No"/>
    <s v="N/A"/>
    <s v="N/A"/>
    <x v="495"/>
    <s v="IMPORTS THROUGH SAN JUAN PUERTO RICO"/>
    <n v="15644"/>
    <s v="Boat"/>
    <m/>
    <m/>
    <n v="2023"/>
    <s v="N/A"/>
    <s v="I (import)"/>
    <m/>
  </r>
  <r>
    <s v="WATERMELONS"/>
    <x v="6"/>
    <s v="No"/>
    <s v="N/A"/>
    <s v="N/A"/>
    <x v="496"/>
    <s v="IMPORTS THROUGH SAN JUAN PUERTO RICO"/>
    <n v="18318"/>
    <s v="Boat"/>
    <m/>
    <m/>
    <n v="2023"/>
    <s v="N/A"/>
    <s v="I (import)"/>
    <m/>
  </r>
  <r>
    <s v="WATERMELONS"/>
    <x v="6"/>
    <s v="No"/>
    <s v="N/A"/>
    <s v="N/A"/>
    <x v="497"/>
    <s v="IMPORTS THROUGH SAN JUAN PUERTO RICO"/>
    <n v="39116"/>
    <s v="Boat"/>
    <m/>
    <m/>
    <n v="2023"/>
    <s v="N/A"/>
    <s v="I (import)"/>
    <m/>
  </r>
  <r>
    <s v="WATERMELONS"/>
    <x v="6"/>
    <s v="No"/>
    <s v="N/A"/>
    <s v="N/A"/>
    <x v="413"/>
    <s v="IMPORTS THROUGH SAN JUAN PUERTO RICO"/>
    <n v="12916"/>
    <s v="Boat"/>
    <m/>
    <m/>
    <n v="2023"/>
    <s v="N/A"/>
    <s v="I (import)"/>
    <m/>
  </r>
  <r>
    <s v="WATERMELONS"/>
    <x v="6"/>
    <s v="No"/>
    <s v="N/A"/>
    <s v="N/A"/>
    <x v="499"/>
    <s v="IMPORTS THROUGH SAN JUAN PUERTO RICO"/>
    <n v="22668"/>
    <s v="Boat"/>
    <m/>
    <m/>
    <n v="2023"/>
    <s v="N/A"/>
    <s v="I (import)"/>
    <m/>
  </r>
  <r>
    <s v="WATERMELONS"/>
    <x v="6"/>
    <s v="No"/>
    <s v="N/A"/>
    <s v="N/A"/>
    <x v="501"/>
    <s v="IMPORTS THROUGH SAN JUAN PUERTO RICO"/>
    <n v="44374"/>
    <s v="Boat"/>
    <m/>
    <m/>
    <n v="2023"/>
    <s v="N/A"/>
    <s v="I (import)"/>
    <m/>
  </r>
  <r>
    <s v="WATERMELONS"/>
    <x v="6"/>
    <s v="No"/>
    <s v="N/A"/>
    <s v="N/A"/>
    <x v="502"/>
    <s v="IMPORTS THROUGH SAN JUAN PUERTO RICO"/>
    <n v="4096"/>
    <s v="Boat"/>
    <m/>
    <m/>
    <n v="2023"/>
    <s v="N/A"/>
    <s v="I (import)"/>
    <m/>
  </r>
  <r>
    <s v="WATERMELONS"/>
    <x v="6"/>
    <s v="No"/>
    <s v="N/A"/>
    <s v="N/A"/>
    <x v="503"/>
    <s v="IMPORTS THROUGH SAN JUAN PUERTO RICO"/>
    <n v="123847"/>
    <s v="Boat"/>
    <m/>
    <m/>
    <n v="2023"/>
    <s v="N/A"/>
    <s v="I (import)"/>
    <m/>
  </r>
  <r>
    <s v="WATERMELONS"/>
    <x v="6"/>
    <s v="No"/>
    <s v="N/A"/>
    <s v="N/A"/>
    <x v="565"/>
    <s v="IMPORTS THROUGH SAN JUAN PUERTO RICO"/>
    <n v="24666"/>
    <s v="Boat"/>
    <m/>
    <m/>
    <n v="2023"/>
    <s v="N/A"/>
    <s v="I (import)"/>
    <m/>
  </r>
  <r>
    <s v="WATERMELONS"/>
    <x v="6"/>
    <s v="No"/>
    <s v="N/A"/>
    <s v="N/A"/>
    <x v="505"/>
    <s v="IMPORTS THROUGH SAN JUAN PUERTO RICO"/>
    <n v="9359"/>
    <s v="Boat"/>
    <m/>
    <m/>
    <n v="2023"/>
    <s v="N/A"/>
    <s v="I (import)"/>
    <m/>
  </r>
  <r>
    <s v="WATERMELONS"/>
    <x v="6"/>
    <s v="No"/>
    <s v="N/A"/>
    <s v="N/A"/>
    <x v="506"/>
    <s v="IMPORTS THROUGH SAN JUAN PUERTO RICO"/>
    <n v="45395"/>
    <s v="Boat"/>
    <m/>
    <m/>
    <n v="2023"/>
    <s v="N/A"/>
    <s v="I (import)"/>
    <m/>
  </r>
  <r>
    <s v="WATERMELONS"/>
    <x v="6"/>
    <s v="No"/>
    <s v="N/A"/>
    <s v="N/A"/>
    <x v="566"/>
    <s v="IMPORTS THROUGH SAN JUAN PUERTO RICO"/>
    <n v="106862"/>
    <s v="Boat"/>
    <m/>
    <m/>
    <n v="2023"/>
    <s v="N/A"/>
    <s v="I (import)"/>
    <m/>
  </r>
  <r>
    <s v="WATERMELONS"/>
    <x v="6"/>
    <s v="No"/>
    <s v="N/A"/>
    <s v="N/A"/>
    <x v="507"/>
    <s v="IMPORTS THROUGH SAN JUAN PUERTO RICO"/>
    <n v="13922"/>
    <s v="Boat"/>
    <m/>
    <m/>
    <n v="2023"/>
    <s v="N/A"/>
    <s v="I (import)"/>
    <m/>
  </r>
  <r>
    <s v="WATERMELONS"/>
    <x v="6"/>
    <s v="No"/>
    <s v="N/A"/>
    <s v="N/A"/>
    <x v="508"/>
    <s v="IMPORTS THROUGH SAN JUAN PUERTO RICO"/>
    <n v="9073"/>
    <s v="Boat"/>
    <m/>
    <m/>
    <n v="2023"/>
    <s v="N/A"/>
    <s v="I (import)"/>
    <m/>
  </r>
  <r>
    <s v="WATERMELONS"/>
    <x v="6"/>
    <s v="No"/>
    <s v="N/A"/>
    <s v="N/A"/>
    <x v="567"/>
    <s v="IMPORTS THROUGH SAN JUAN PUERTO RICO"/>
    <n v="8584"/>
    <s v="Boat"/>
    <m/>
    <m/>
    <n v="2023"/>
    <s v="N/A"/>
    <s v="I (import)"/>
    <m/>
  </r>
  <r>
    <s v="WATERMELONS"/>
    <x v="6"/>
    <s v="No"/>
    <s v="N/A"/>
    <s v="N/A"/>
    <x v="568"/>
    <s v="IMPORTS THROUGH SAN JUAN PUERTO RICO"/>
    <n v="95532"/>
    <s v="Boat"/>
    <m/>
    <m/>
    <n v="2023"/>
    <s v="N/A"/>
    <s v="I (import)"/>
    <m/>
  </r>
  <r>
    <s v="WATERMELONS"/>
    <x v="6"/>
    <s v="No"/>
    <s v="N/A"/>
    <s v="N/A"/>
    <x v="514"/>
    <s v="IMPORTS THROUGH SAN JUAN PUERTO RICO"/>
    <n v="35334"/>
    <s v="Boat"/>
    <m/>
    <m/>
    <n v="2023"/>
    <s v="N/A"/>
    <s v="I (import)"/>
    <m/>
  </r>
  <r>
    <s v="WATERMELONS"/>
    <x v="6"/>
    <s v="Yes"/>
    <s v="N/A"/>
    <s v="SEEDLESS"/>
    <x v="515"/>
    <s v="IMPORTS THROUGH SAN JUAN PUERTO RICO"/>
    <n v="13330"/>
    <s v="Boat"/>
    <m/>
    <m/>
    <n v="2023"/>
    <s v="N/A"/>
    <s v="I (import)"/>
    <m/>
  </r>
  <r>
    <s v="WATERMELONS"/>
    <x v="6"/>
    <s v="No"/>
    <s v="N/A"/>
    <s v="N/A"/>
    <x v="515"/>
    <s v="IMPORTS THROUGH SAN JUAN PUERTO RICO"/>
    <n v="30760"/>
    <s v="Boat"/>
    <m/>
    <m/>
    <n v="2023"/>
    <s v="N/A"/>
    <s v="I (import)"/>
    <m/>
  </r>
  <r>
    <s v="WATERMELONS"/>
    <x v="6"/>
    <s v="No"/>
    <s v="N/A"/>
    <s v="N/A"/>
    <x v="515"/>
    <s v="IMPORTS THROUGH MIAMI AIRPORT FLORIDA"/>
    <n v="132"/>
    <s v="Air"/>
    <m/>
    <m/>
    <n v="2023"/>
    <s v="N/A"/>
    <s v="I (import)"/>
    <m/>
  </r>
  <r>
    <s v="WATERMELONS"/>
    <x v="6"/>
    <s v="No"/>
    <s v="N/A"/>
    <s v="N/A"/>
    <x v="516"/>
    <s v="IMPORTS THROUGH SAN JUAN PUERTO RICO"/>
    <n v="27780"/>
    <s v="Boat"/>
    <m/>
    <m/>
    <n v="2023"/>
    <s v="N/A"/>
    <s v="I (import)"/>
    <m/>
  </r>
  <r>
    <s v="WATERMELONS"/>
    <x v="6"/>
    <s v="No"/>
    <s v="N/A"/>
    <s v="N/A"/>
    <x v="517"/>
    <s v="IMPORTS THROUGH SAN JUAN PUERTO RICO"/>
    <n v="32837"/>
    <s v="Boat"/>
    <m/>
    <m/>
    <n v="2023"/>
    <s v="N/A"/>
    <s v="I (import)"/>
    <m/>
  </r>
  <r>
    <s v="WATERMELONS"/>
    <x v="6"/>
    <s v="No"/>
    <s v="N/A"/>
    <s v="N/A"/>
    <x v="518"/>
    <s v="IMPORTS THROUGH SAN JUAN PUERTO RICO"/>
    <n v="8604"/>
    <s v="Boat"/>
    <m/>
    <m/>
    <n v="2023"/>
    <s v="N/A"/>
    <s v="I (import)"/>
    <m/>
  </r>
  <r>
    <s v="WATERMELONS"/>
    <x v="6"/>
    <s v="No"/>
    <s v="N/A"/>
    <s v="N/A"/>
    <x v="519"/>
    <s v="IMPORTS THROUGH SAN JUAN PUERTO RICO"/>
    <n v="15233"/>
    <s v="Boat"/>
    <m/>
    <m/>
    <n v="2023"/>
    <s v="N/A"/>
    <s v="I (import)"/>
    <m/>
  </r>
  <r>
    <s v="WATERMELONS"/>
    <x v="6"/>
    <s v="No"/>
    <s v="N/A"/>
    <s v="N/A"/>
    <x v="521"/>
    <s v="IMPORTS THROUGH SAN JUAN PUERTO RICO"/>
    <n v="2"/>
    <s v="Boat"/>
    <m/>
    <m/>
    <n v="2023"/>
    <s v="N/A"/>
    <s v="I (import)"/>
    <m/>
  </r>
  <r>
    <s v="WATERMELONS"/>
    <x v="6"/>
    <s v="Yes"/>
    <s v="N/A"/>
    <s v="SEEDLESS"/>
    <x v="522"/>
    <s v="IMPORTS THROUGH SAN JUAN PUERTO RICO"/>
    <n v="20783"/>
    <s v="Boat"/>
    <m/>
    <m/>
    <n v="2023"/>
    <s v="N/A"/>
    <s v="I (import)"/>
    <m/>
  </r>
  <r>
    <s v="WATERMELONS"/>
    <x v="6"/>
    <s v="No"/>
    <s v="N/A"/>
    <s v="N/A"/>
    <x v="524"/>
    <s v="IMPORTS THROUGH SAN JUAN PUERTO RICO"/>
    <n v="48345"/>
    <s v="Boat"/>
    <m/>
    <m/>
    <n v="2023"/>
    <s v="N/A"/>
    <s v="I (import)"/>
    <m/>
  </r>
  <r>
    <s v="WATERMELONS"/>
    <x v="6"/>
    <s v="No"/>
    <s v="N/A"/>
    <s v="N/A"/>
    <x v="525"/>
    <s v="IMPORTS THROUGH SAN JUAN PUERTO RICO"/>
    <n v="11119"/>
    <s v="Boat"/>
    <m/>
    <m/>
    <n v="2023"/>
    <s v="N/A"/>
    <s v="I (import)"/>
    <m/>
  </r>
  <r>
    <s v="WATERMELONS"/>
    <x v="6"/>
    <s v="No"/>
    <s v="N/A"/>
    <s v="N/A"/>
    <x v="526"/>
    <s v="IMPORTS THROUGH SAN JUAN PUERTO RICO"/>
    <n v="2187"/>
    <s v="Boat"/>
    <m/>
    <m/>
    <n v="2023"/>
    <s v="N/A"/>
    <s v="I (import)"/>
    <m/>
  </r>
  <r>
    <s v="WATERMELONS"/>
    <x v="6"/>
    <s v="Yes"/>
    <s v="N/A"/>
    <s v="SEEDLESS"/>
    <x v="528"/>
    <s v="IMPORTS THROUGH SAN JUAN PUERTO RICO"/>
    <n v="7614"/>
    <s v="Boat"/>
    <m/>
    <m/>
    <n v="2023"/>
    <s v="N/A"/>
    <s v="I (import)"/>
    <m/>
  </r>
  <r>
    <s v="WATERMELONS"/>
    <x v="6"/>
    <s v="No"/>
    <s v="N/A"/>
    <s v="N/A"/>
    <x v="528"/>
    <s v="IMPORTS THROUGH SAN JUAN PUERTO RICO"/>
    <n v="5216"/>
    <s v="Boat"/>
    <m/>
    <m/>
    <n v="2023"/>
    <s v="N/A"/>
    <s v="I (import)"/>
    <m/>
  </r>
  <r>
    <s v="WATERMELONS"/>
    <x v="6"/>
    <s v="No"/>
    <s v="N/A"/>
    <s v="N/A"/>
    <x v="532"/>
    <s v="IMPORTS THROUGH SAN JUAN PUERTO RICO"/>
    <n v="49199"/>
    <s v="Boat"/>
    <m/>
    <m/>
    <n v="2023"/>
    <s v="N/A"/>
    <s v="I (import)"/>
    <m/>
  </r>
  <r>
    <s v="WATERMELONS"/>
    <x v="6"/>
    <s v="No"/>
    <s v="N/A"/>
    <s v="N/A"/>
    <x v="535"/>
    <s v="IMPORTS THROUGH SAN JUAN PUERTO RICO"/>
    <n v="9519"/>
    <s v="Boat"/>
    <m/>
    <m/>
    <n v="2023"/>
    <s v="N/A"/>
    <s v="I (import)"/>
    <m/>
  </r>
  <r>
    <s v="WATERMELONS"/>
    <x v="6"/>
    <s v="No"/>
    <s v="N/A"/>
    <s v="N/A"/>
    <x v="536"/>
    <s v="IMPORTS THROUGH SAN JUAN PUERTO RICO"/>
    <n v="35640"/>
    <s v="Boat"/>
    <m/>
    <m/>
    <n v="2023"/>
    <s v="N/A"/>
    <s v="I (import)"/>
    <m/>
  </r>
  <r>
    <s v="WATERMELONS"/>
    <x v="6"/>
    <s v="No"/>
    <s v="N/A"/>
    <s v="N/A"/>
    <x v="569"/>
    <s v="IMPORTS THROUGH SAN JUAN PUERTO RICO"/>
    <n v="46896"/>
    <s v="Boat"/>
    <m/>
    <m/>
    <n v="2023"/>
    <s v="N/A"/>
    <s v="I (import)"/>
    <m/>
  </r>
  <r>
    <s v="WATERMELONS"/>
    <x v="6"/>
    <s v="No"/>
    <s v="N/A"/>
    <s v="N/A"/>
    <x v="570"/>
    <s v="IMPORTS THROUGH SAN JUAN PUERTO RICO"/>
    <n v="47014"/>
    <s v="Boat"/>
    <m/>
    <m/>
    <n v="2023"/>
    <s v="N/A"/>
    <s v="I (import)"/>
    <m/>
  </r>
  <r>
    <s v="WATERMELONS"/>
    <x v="6"/>
    <s v="No"/>
    <s v="N/A"/>
    <s v="N/A"/>
    <x v="333"/>
    <s v="IMPORTS THROUGH SAN JUAN PUERTO RICO"/>
    <n v="2356"/>
    <s v="Boat"/>
    <m/>
    <m/>
    <n v="2023"/>
    <s v="N/A"/>
    <s v="I (import)"/>
    <m/>
  </r>
  <r>
    <s v="WATERMELONS"/>
    <x v="6"/>
    <s v="No"/>
    <s v="N/A"/>
    <s v="N/A"/>
    <x v="335"/>
    <s v="IMPORTS THROUGH SAN JUAN PUERTO RICO"/>
    <n v="35484"/>
    <s v="Boat"/>
    <m/>
    <m/>
    <n v="2023"/>
    <s v="N/A"/>
    <s v="I (import)"/>
    <m/>
  </r>
  <r>
    <s v="WATERMELONS"/>
    <x v="6"/>
    <s v="No"/>
    <s v="N/A"/>
    <s v="N/A"/>
    <x v="339"/>
    <s v="IMPORTS THROUGH SAN JUAN PUERTO RICO"/>
    <n v="7652"/>
    <s v="Boat"/>
    <m/>
    <m/>
    <n v="2023"/>
    <s v="N/A"/>
    <s v="I (import)"/>
    <m/>
  </r>
  <r>
    <s v="WATERMELONS"/>
    <x v="6"/>
    <s v="No"/>
    <s v="N/A"/>
    <s v="N/A"/>
    <x v="340"/>
    <s v="IMPORTS THROUGH SAN JUAN PUERTO RICO"/>
    <n v="7575"/>
    <s v="Boat"/>
    <m/>
    <m/>
    <n v="2023"/>
    <s v="N/A"/>
    <s v="I (import)"/>
    <m/>
  </r>
  <r>
    <s v="WATERMELONS"/>
    <x v="6"/>
    <s v="No"/>
    <s v="N/A"/>
    <s v="N/A"/>
    <x v="341"/>
    <s v="IMPORTS THROUGH SAN JUAN PUERTO RICO"/>
    <n v="36729"/>
    <s v="Boat"/>
    <m/>
    <m/>
    <n v="2023"/>
    <s v="N/A"/>
    <s v="I (import)"/>
    <m/>
  </r>
  <r>
    <s v="WATERMELONS"/>
    <x v="6"/>
    <s v="No"/>
    <s v="N/A"/>
    <s v="N/A"/>
    <x v="345"/>
    <s v="IMPORTS THROUGH SAN JUAN PUERTO RICO"/>
    <n v="4862"/>
    <s v="Boat"/>
    <m/>
    <m/>
    <n v="2023"/>
    <s v="N/A"/>
    <s v="I (import)"/>
    <m/>
  </r>
  <r>
    <s v="WATERMELONS"/>
    <x v="6"/>
    <s v="No"/>
    <s v="N/A"/>
    <s v="N/A"/>
    <x v="360"/>
    <s v="IMPORTS THROUGH SAN JUAN PUERTO RICO"/>
    <n v="1628"/>
    <s v="Boat"/>
    <m/>
    <m/>
    <n v="2023"/>
    <s v="N/A"/>
    <s v="I (import)"/>
    <m/>
  </r>
  <r>
    <s v="WATERMELONS"/>
    <x v="6"/>
    <s v="No"/>
    <s v="N/A"/>
    <s v="N/A"/>
    <x v="361"/>
    <s v="IMPORTS THROUGH SAN JUAN PUERTO RICO"/>
    <n v="18326"/>
    <s v="Boat"/>
    <m/>
    <m/>
    <n v="2023"/>
    <s v="N/A"/>
    <s v="I (import)"/>
    <m/>
  </r>
  <r>
    <s v="WATERMELONS"/>
    <x v="6"/>
    <s v="No"/>
    <s v="N/A"/>
    <s v="N/A"/>
    <x v="367"/>
    <s v="IMPORTS THROUGH SAN JUAN PUERTO RICO"/>
    <n v="36423"/>
    <s v="Boat"/>
    <m/>
    <m/>
    <n v="2023"/>
    <s v="N/A"/>
    <s v="I (import)"/>
    <m/>
  </r>
  <r>
    <s v="WATERMELONS"/>
    <x v="6"/>
    <s v="No"/>
    <s v="N/A"/>
    <s v="N/A"/>
    <x v="368"/>
    <s v="IMPORTS THROUGH SAN JUAN PUERTO RICO"/>
    <n v="10578"/>
    <s v="Boat"/>
    <m/>
    <m/>
    <n v="2023"/>
    <s v="N/A"/>
    <s v="I (import)"/>
    <m/>
  </r>
  <r>
    <s v="WATERMELONS"/>
    <x v="6"/>
    <s v="No"/>
    <s v="N/A"/>
    <s v="N/A"/>
    <x v="371"/>
    <s v="IMPORTS THROUGH SAN JUAN PUERTO RICO"/>
    <n v="6380"/>
    <s v="Boat"/>
    <m/>
    <m/>
    <n v="2023"/>
    <s v="N/A"/>
    <s v="I (import)"/>
    <m/>
  </r>
  <r>
    <s v="WATERMELONS"/>
    <x v="6"/>
    <s v="No"/>
    <s v="N/A"/>
    <s v="SEEDLESS"/>
    <x v="371"/>
    <s v="IMPORTS THROUGH MIAMI AIRPORT FLORIDA"/>
    <n v="40"/>
    <s v="Air"/>
    <m/>
    <m/>
    <n v="2023"/>
    <s v="N/A"/>
    <s v="I (import)"/>
    <m/>
  </r>
  <r>
    <s v="WATERMELONS"/>
    <x v="6"/>
    <s v="No"/>
    <s v="N/A"/>
    <s v="N/A"/>
    <x v="372"/>
    <s v="IMPORTS THROUGH SAN JUAN PUERTO RICO"/>
    <n v="10685"/>
    <s v="Boat"/>
    <m/>
    <m/>
    <n v="2023"/>
    <s v="N/A"/>
    <s v="I (import)"/>
    <m/>
  </r>
  <r>
    <s v="WATERMELONS"/>
    <x v="6"/>
    <s v="No"/>
    <s v="N/A"/>
    <s v="N/A"/>
    <x v="377"/>
    <s v="IMPORTS THROUGH SAN JUAN PUERTO RICO"/>
    <n v="36423"/>
    <s v="Boat"/>
    <m/>
    <m/>
    <n v="2023"/>
    <s v="N/A"/>
    <s v="I (import)"/>
    <m/>
  </r>
  <r>
    <s v="WATERMELONS"/>
    <x v="6"/>
    <s v="No"/>
    <s v="N/A"/>
    <s v="N/A"/>
    <x v="378"/>
    <s v="IMPORTS THROUGH SAN JUAN PUERTO RICO"/>
    <n v="36423"/>
    <s v="Boat"/>
    <m/>
    <m/>
    <n v="2023"/>
    <s v="N/A"/>
    <s v="I (import)"/>
    <m/>
  </r>
  <r>
    <s v="WATERMELONS"/>
    <x v="6"/>
    <s v="No"/>
    <s v="N/A"/>
    <s v="N/A"/>
    <x v="379"/>
    <s v="IMPORTS THROUGH SAN JUAN PUERTO RICO"/>
    <n v="4842"/>
    <s v="Boat"/>
    <m/>
    <m/>
    <n v="2023"/>
    <s v="N/A"/>
    <s v="I (import)"/>
    <m/>
  </r>
  <r>
    <s v="WATERMELONS"/>
    <x v="6"/>
    <s v="No"/>
    <s v="N/A"/>
    <s v="N/A"/>
    <x v="380"/>
    <s v="IMPORTS THROUGH SAN JUAN PUERTO RICO"/>
    <n v="20813"/>
    <s v="Boat"/>
    <m/>
    <m/>
    <n v="2023"/>
    <s v="N/A"/>
    <s v="I (import)"/>
    <m/>
  </r>
  <r>
    <s v="WATERMELONS"/>
    <x v="6"/>
    <s v="No"/>
    <s v="N/A"/>
    <s v="N/A"/>
    <x v="384"/>
    <s v="IMPORTS THROUGH SAN JUAN PUERTO RICO"/>
    <n v="9515"/>
    <s v="Boat"/>
    <m/>
    <m/>
    <n v="2023"/>
    <s v="N/A"/>
    <s v="I (import)"/>
    <m/>
  </r>
  <r>
    <s v="WATERMELONS"/>
    <x v="6"/>
    <s v="No"/>
    <s v="N/A"/>
    <s v="N/A"/>
    <x v="386"/>
    <s v="IMPORTS THROUGH SAN JUAN PUERTO RICO"/>
    <n v="5632"/>
    <s v="Boat"/>
    <m/>
    <m/>
    <n v="2023"/>
    <s v="N/A"/>
    <s v="I (import)"/>
    <m/>
  </r>
  <r>
    <s v="WATERMELONS"/>
    <x v="6"/>
    <s v="No"/>
    <s v="N/A"/>
    <s v="SEEDLESS"/>
    <x v="386"/>
    <s v="IMPORTS THROUGH MIAMI AIRPORT FLORIDA"/>
    <n v="44"/>
    <s v="Air"/>
    <m/>
    <m/>
    <n v="2023"/>
    <s v="N/A"/>
    <s v="I (import)"/>
    <m/>
  </r>
  <r>
    <s v="WATERMELONS"/>
    <x v="6"/>
    <s v="No"/>
    <s v="N/A"/>
    <s v="N/A"/>
    <x v="387"/>
    <s v="IMPORTS THROUGH SAN JUAN PUERTO RICO"/>
    <n v="47234"/>
    <s v="Boat"/>
    <m/>
    <m/>
    <n v="2023"/>
    <s v="N/A"/>
    <s v="I (import)"/>
    <m/>
  </r>
  <r>
    <s v="WATERMELONS"/>
    <x v="6"/>
    <s v="No"/>
    <s v="N/A"/>
    <s v="N/A"/>
    <x v="388"/>
    <s v="IMPORTS THROUGH SAN JUAN PUERTO RICO"/>
    <n v="6558"/>
    <s v="Boat"/>
    <m/>
    <m/>
    <n v="2023"/>
    <s v="N/A"/>
    <s v="I (import)"/>
    <m/>
  </r>
  <r>
    <s v="WATERMELONS"/>
    <x v="6"/>
    <s v="No"/>
    <s v="N/A"/>
    <s v="N/A"/>
    <x v="389"/>
    <s v="IMPORTS THROUGH MIAMI AIRPORT FLORIDA"/>
    <n v="88"/>
    <s v="Air"/>
    <m/>
    <m/>
    <n v="2023"/>
    <s v="N/A"/>
    <s v="I (import)"/>
    <s v="added on 07/22/2024"/>
  </r>
  <r>
    <s v="WATERMELONS"/>
    <x v="6"/>
    <s v="No"/>
    <s v="N/A"/>
    <s v="N/A"/>
    <x v="389"/>
    <s v="IMPORTS THROUGH SAN JUAN PUERTO RICO"/>
    <n v="3942"/>
    <s v="Boat"/>
    <m/>
    <m/>
    <n v="2023"/>
    <s v="N/A"/>
    <s v="I (import)"/>
    <s v="added on 07/22/2024"/>
  </r>
  <r>
    <s v="WATERMELONS"/>
    <x v="6"/>
    <s v="No"/>
    <s v="N/A"/>
    <s v="N/A"/>
    <x v="390"/>
    <s v="IMPORTS THROUGH SAN JUAN PUERTO RICO"/>
    <n v="7953"/>
    <s v="Boat"/>
    <m/>
    <m/>
    <n v="2023"/>
    <s v="N/A"/>
    <s v="I (import)"/>
    <s v="added on 07/23/2024"/>
  </r>
  <r>
    <s v="WATERMELONS"/>
    <x v="6"/>
    <s v="No"/>
    <s v="N/A"/>
    <s v="N/A"/>
    <x v="392"/>
    <s v="IMPORTS THROUGH SAN JUAN PUERTO RICO"/>
    <n v="52600"/>
    <s v="Boat"/>
    <m/>
    <m/>
    <n v="2023"/>
    <s v="N/A"/>
    <s v="I (import)"/>
    <m/>
  </r>
  <r>
    <s v="WATERMELONS"/>
    <x v="6"/>
    <s v="No"/>
    <s v="N/A"/>
    <s v="N/A"/>
    <x v="393"/>
    <s v="IMPORTS THROUGH SAN JUAN PUERTO RICO"/>
    <n v="16691"/>
    <s v="Boat"/>
    <m/>
    <m/>
    <n v="2023"/>
    <s v="N/A"/>
    <s v="I (import)"/>
    <m/>
  </r>
  <r>
    <s v="WATERMELONS"/>
    <x v="6"/>
    <s v="No"/>
    <s v="N/A"/>
    <s v="N/A"/>
    <x v="395"/>
    <s v="IMPORTS THROUGH SAN JUAN PUERTO RICO"/>
    <n v="10421"/>
    <s v="Boat"/>
    <m/>
    <m/>
    <n v="2023"/>
    <s v="N/A"/>
    <s v="I (import)"/>
    <m/>
  </r>
  <r>
    <s v="WATERMELONS"/>
    <x v="6"/>
    <s v="No"/>
    <s v="N/A"/>
    <s v="SEEDLESS"/>
    <x v="395"/>
    <s v="IMPORTS THROUGH SAN JUAN PUERTO RICO"/>
    <n v="1472"/>
    <s v="Boat"/>
    <m/>
    <m/>
    <n v="2023"/>
    <s v="N/A"/>
    <s v="I (import)"/>
    <m/>
  </r>
  <r>
    <s v="WATERMELONS"/>
    <x v="6"/>
    <s v="No"/>
    <s v="N/A"/>
    <s v="N/A"/>
    <x v="396"/>
    <s v="IMPORTS THROUGH SAN JUAN PUERTO RICO"/>
    <n v="6736"/>
    <s v="Boat"/>
    <m/>
    <m/>
    <n v="2023"/>
    <s v="N/A"/>
    <s v="I (import)"/>
    <m/>
  </r>
  <r>
    <s v="WATERMELONS"/>
    <x v="6"/>
    <s v="No"/>
    <s v="N/A"/>
    <s v="N/A"/>
    <x v="397"/>
    <s v="IMPORTS THROUGH SAN JUAN PUERTO RICO"/>
    <n v="21725"/>
    <s v="Boat"/>
    <m/>
    <m/>
    <n v="2023"/>
    <s v="N/A"/>
    <s v="I (import)"/>
    <m/>
  </r>
  <r>
    <s v="WATERMELONS"/>
    <x v="6"/>
    <s v="No"/>
    <s v="N/A"/>
    <s v="N/A"/>
    <x v="398"/>
    <s v="IMPORTS THROUGH SAN JUAN PUERTO RICO"/>
    <n v="9121"/>
    <s v="Boat"/>
    <m/>
    <m/>
    <n v="2023"/>
    <s v="N/A"/>
    <s v="I (import)"/>
    <m/>
  </r>
  <r>
    <s v="WATERMELONS"/>
    <x v="6"/>
    <s v="No"/>
    <s v="N/A"/>
    <s v="N/A"/>
    <x v="399"/>
    <s v="IMPORTS THROUGH SAN JUAN PUERTO RICO"/>
    <n v="5922"/>
    <s v="Boat"/>
    <m/>
    <m/>
    <n v="2023"/>
    <s v="N/A"/>
    <s v="I (import)"/>
    <m/>
  </r>
  <r>
    <s v="WATERMELONS"/>
    <x v="6"/>
    <s v="No"/>
    <s v="N/A"/>
    <s v="SEEDLESS"/>
    <x v="399"/>
    <s v="IMPORTS THROUGH SAN JUAN PUERTO RICO"/>
    <n v="3051"/>
    <s v="Boat"/>
    <m/>
    <m/>
    <n v="2023"/>
    <s v="N/A"/>
    <s v="I (import)"/>
    <m/>
  </r>
  <r>
    <s v="WATERMELONS"/>
    <x v="6"/>
    <s v="No"/>
    <s v="N/A"/>
    <s v="N/A"/>
    <x v="402"/>
    <s v="IMPORTS THROUGH SAN JUAN PUERTO RICO"/>
    <n v="9121"/>
    <s v="Boat"/>
    <m/>
    <m/>
    <n v="2023"/>
    <s v="N/A"/>
    <s v="I (import)"/>
    <m/>
  </r>
  <r>
    <s v="WATERMELONS"/>
    <x v="6"/>
    <s v="No"/>
    <s v="N/A"/>
    <s v="N/A"/>
    <x v="405"/>
    <s v="IMPORTS THROUGH SAN JUAN PUERTO RICO"/>
    <n v="28180"/>
    <s v="Boat"/>
    <m/>
    <m/>
    <n v="2023"/>
    <s v="N/A"/>
    <s v="I (import)"/>
    <m/>
  </r>
  <r>
    <s v="WATERMELONS"/>
    <x v="6"/>
    <s v="No"/>
    <s v="N/A"/>
    <s v="N/A"/>
    <x v="422"/>
    <s v="IMPORTS THROUGH SAN JUAN PUERTO RICO"/>
    <n v="14951"/>
    <s v="Boat"/>
    <m/>
    <m/>
    <n v="2023"/>
    <s v="N/A"/>
    <s v="I (import)"/>
    <m/>
  </r>
  <r>
    <s v="WATERMELONS"/>
    <x v="6"/>
    <s v="No"/>
    <s v="N/A"/>
    <s v="N/A"/>
    <x v="423"/>
    <s v="IMPORTS THROUGH SAN JUAN PUERTO RICO"/>
    <n v="3815"/>
    <s v="Boat"/>
    <m/>
    <m/>
    <n v="2023"/>
    <s v="N/A"/>
    <s v="I (import)"/>
    <m/>
  </r>
  <r>
    <s v="WATERMELONS"/>
    <x v="6"/>
    <s v="No"/>
    <s v="N/A"/>
    <s v="N/A"/>
    <x v="424"/>
    <s v="IMPORTS THROUGH SAN JUAN PUERTO RICO"/>
    <n v="46711"/>
    <s v="Boat"/>
    <m/>
    <m/>
    <n v="2023"/>
    <s v="N/A"/>
    <s v="I (import)"/>
    <m/>
  </r>
  <r>
    <s v="WATERMELONS"/>
    <x v="6"/>
    <s v="No"/>
    <s v="N/A"/>
    <s v="N/A"/>
    <x v="425"/>
    <s v="IMPORTS THROUGH SAN JUAN PUERTO RICO"/>
    <n v="17441"/>
    <s v="Boat"/>
    <m/>
    <m/>
    <n v="2023"/>
    <s v="N/A"/>
    <s v="I (import)"/>
    <m/>
  </r>
  <r>
    <s v="WATERMELONS"/>
    <x v="6"/>
    <s v="No"/>
    <s v="N/A"/>
    <s v="SEEDLESS"/>
    <x v="426"/>
    <s v="IMPORTS THROUGH SAN JUAN PUERTO RICO"/>
    <n v="3370"/>
    <s v="Boat"/>
    <m/>
    <m/>
    <n v="2023"/>
    <s v="N/A"/>
    <s v="I (import)"/>
    <m/>
  </r>
  <r>
    <s v="WATERMELONS"/>
    <x v="6"/>
    <s v="No"/>
    <s v="N/A"/>
    <s v="N/A"/>
    <x v="426"/>
    <s v="IMPORTS THROUGH SAN JUAN PUERTO RICO"/>
    <n v="6736"/>
    <s v="Boat"/>
    <m/>
    <m/>
    <n v="2023"/>
    <s v="N/A"/>
    <s v="I (import)"/>
    <m/>
  </r>
  <r>
    <s v="WATERMELONS"/>
    <x v="6"/>
    <s v="No"/>
    <s v="N/A"/>
    <s v="N/A"/>
    <x v="429"/>
    <s v="IMPORTS THROUGH SAN JUAN PUERTO RICO"/>
    <n v="31713"/>
    <s v="Boat"/>
    <m/>
    <m/>
    <n v="2023"/>
    <s v="N/A"/>
    <s v="I (import)"/>
    <m/>
  </r>
  <r>
    <s v="WATERMELONS"/>
    <x v="6"/>
    <s v="No"/>
    <s v="N/A"/>
    <s v="N/A"/>
    <x v="431"/>
    <s v="IMPORTS THROUGH SAN JUAN PUERTO RICO"/>
    <n v="24517"/>
    <s v="Boat"/>
    <m/>
    <m/>
    <n v="2023"/>
    <s v="N/A"/>
    <s v="I (import)"/>
    <s v="added on 08/22/2024"/>
  </r>
  <r>
    <s v="WATERMELONS"/>
    <x v="6"/>
    <s v="No"/>
    <s v="N/A"/>
    <s v="N/A"/>
    <x v="434"/>
    <s v="IMPORTS THROUGH SAN JUAN PUERTO RICO"/>
    <n v="10980"/>
    <s v="Boat"/>
    <m/>
    <m/>
    <n v="2023"/>
    <s v="N/A"/>
    <s v="I (import)"/>
    <m/>
  </r>
  <r>
    <s v="WATERMELONS"/>
    <x v="6"/>
    <s v="No"/>
    <s v="N/A"/>
    <s v="N/A"/>
    <x v="436"/>
    <s v="IMPORTS THROUGH SAN JUAN PUERTO RICO"/>
    <n v="12465"/>
    <s v="Boat"/>
    <m/>
    <m/>
    <n v="2023"/>
    <s v="N/A"/>
    <s v="I (import)"/>
    <m/>
  </r>
  <r>
    <s v="WATERMELONS"/>
    <x v="6"/>
    <s v="No"/>
    <s v="N/A"/>
    <s v="SEEDLESS"/>
    <x v="436"/>
    <s v="IMPORTS THROUGH SAN JUAN PUERTO RICO"/>
    <n v="1373"/>
    <s v="Boat"/>
    <m/>
    <m/>
    <n v="2023"/>
    <s v="N/A"/>
    <s v="I (import)"/>
    <m/>
  </r>
  <r>
    <s v="WATERMELONS"/>
    <x v="6"/>
    <s v="No"/>
    <s v="N/A"/>
    <s v="N/A"/>
    <x v="437"/>
    <s v="IMPORTS THROUGH SAN JUAN PUERTO RICO"/>
    <n v="24022"/>
    <s v="Boat"/>
    <m/>
    <m/>
    <n v="2023"/>
    <s v="N/A"/>
    <s v="I (import)"/>
    <m/>
  </r>
  <r>
    <s v="WATERMELONS"/>
    <x v="6"/>
    <s v="No"/>
    <s v="N/A"/>
    <s v="N/A"/>
    <x v="438"/>
    <s v="IMPORTS THROUGH SAN JUAN PUERTO RICO"/>
    <n v="29117"/>
    <s v="Boat"/>
    <m/>
    <m/>
    <n v="2024"/>
    <s v="N/A"/>
    <s v="I (import)"/>
    <m/>
  </r>
  <r>
    <s v="WATERMELONS"/>
    <x v="6"/>
    <s v="No"/>
    <s v="N/A"/>
    <s v="N/A"/>
    <x v="441"/>
    <s v="IMPORTS THROUGH SAN JUAN PUERTO RICO"/>
    <n v="7260"/>
    <s v="Boat"/>
    <m/>
    <m/>
    <n v="2024"/>
    <s v="N/A"/>
    <s v="I (import)"/>
    <m/>
  </r>
  <r>
    <s v="WATERMELONS"/>
    <x v="6"/>
    <s v="No"/>
    <s v="N/A"/>
    <s v="N/A"/>
    <x v="442"/>
    <s v="IMPORTS THROUGH SAN JUAN PUERTO RICO"/>
    <n v="42570"/>
    <s v="Boat"/>
    <m/>
    <m/>
    <n v="2024"/>
    <s v="N/A"/>
    <s v="I (import)"/>
    <m/>
  </r>
  <r>
    <s v="WATERMELONS"/>
    <x v="6"/>
    <s v="No"/>
    <s v="N/A"/>
    <s v="N/A"/>
    <x v="443"/>
    <s v="IMPORTS THROUGH SAN JUAN PUERTO RICO"/>
    <n v="5619"/>
    <s v="Boat"/>
    <m/>
    <m/>
    <n v="2024"/>
    <s v="N/A"/>
    <s v="I (import)"/>
    <m/>
  </r>
  <r>
    <s v="WATERMELONS"/>
    <x v="6"/>
    <s v="No"/>
    <s v="N/A"/>
    <s v="N/A"/>
    <x v="444"/>
    <s v="IMPORTS THROUGH SAN JUAN PUERTO RICO"/>
    <n v="18469"/>
    <s v="Boat"/>
    <m/>
    <m/>
    <n v="2024"/>
    <s v="N/A"/>
    <s v="I (import)"/>
    <m/>
  </r>
  <r>
    <s v="WATERMELONS"/>
    <x v="6"/>
    <s v="No"/>
    <s v="N/A"/>
    <s v="N/A"/>
    <x v="446"/>
    <s v="IMPORTS THROUGH SAN JUAN PUERTO RICO"/>
    <n v="28549"/>
    <s v="Boat"/>
    <m/>
    <m/>
    <n v="2024"/>
    <s v="N/A"/>
    <s v="I (import)"/>
    <m/>
  </r>
  <r>
    <s v="WATERMELONS"/>
    <x v="6"/>
    <s v="No"/>
    <s v="N/A"/>
    <s v="N/A"/>
    <x v="447"/>
    <s v="IMPORTS THROUGH SAN JUAN PUERTO RICO"/>
    <n v="30514"/>
    <s v="Boat"/>
    <m/>
    <m/>
    <n v="2024"/>
    <s v="N/A"/>
    <s v="I (import)"/>
    <m/>
  </r>
  <r>
    <s v="WATERMELONS"/>
    <x v="6"/>
    <s v="No"/>
    <s v="N/A"/>
    <s v="N/A"/>
    <x v="449"/>
    <s v="IMPORTS THROUGH SAN JUAN PUERTO RICO"/>
    <n v="8320"/>
    <s v="Boat"/>
    <m/>
    <m/>
    <n v="2024"/>
    <s v="N/A"/>
    <s v="I (import)"/>
    <m/>
  </r>
  <r>
    <s v="WATERMELONS"/>
    <x v="6"/>
    <s v="No"/>
    <s v="N/A"/>
    <s v="N/A"/>
    <x v="450"/>
    <s v="IMPORTS THROUGH SAN JUAN PUERTO RICO"/>
    <n v="5135"/>
    <s v="Boat"/>
    <m/>
    <m/>
    <n v="2024"/>
    <s v="N/A"/>
    <s v="I (import)"/>
    <m/>
  </r>
  <r>
    <s v="WATERMELONS"/>
    <x v="6"/>
    <s v="No"/>
    <s v="N/A"/>
    <s v="N/A"/>
    <x v="452"/>
    <s v="IMPORTS THROUGH SAN JUAN PUERTO RICO"/>
    <n v="20537"/>
    <s v="Boat"/>
    <m/>
    <m/>
    <n v="2024"/>
    <s v="N/A"/>
    <s v="I (import)"/>
    <m/>
  </r>
  <r>
    <s v="WATERMELONS"/>
    <x v="6"/>
    <s v="No"/>
    <s v="N/A"/>
    <s v="N/A"/>
    <x v="453"/>
    <s v="IMPORTS THROUGH SAN JUAN PUERTO RICO"/>
    <n v="31676"/>
    <s v="Boat"/>
    <m/>
    <m/>
    <n v="2024"/>
    <s v="N/A"/>
    <s v="I (import)"/>
    <m/>
  </r>
  <r>
    <s v="WATERMELONS"/>
    <x v="6"/>
    <s v="No"/>
    <s v="N/A"/>
    <s v="N/A"/>
    <x v="454"/>
    <s v="IMPORTS THROUGH SAN JUAN PUERTO RICO"/>
    <n v="7999"/>
    <s v="Boat"/>
    <m/>
    <m/>
    <n v="2024"/>
    <s v="N/A"/>
    <s v="I (import)"/>
    <m/>
  </r>
  <r>
    <s v="WATERMELONS"/>
    <x v="6"/>
    <s v="No"/>
    <s v="N/A"/>
    <s v="N/A"/>
    <x v="455"/>
    <s v="IMPORTS THROUGH SAN JUAN PUERTO RICO"/>
    <n v="69824"/>
    <s v="Boat"/>
    <m/>
    <m/>
    <n v="2024"/>
    <s v="N/A"/>
    <s v="I (import)"/>
    <m/>
  </r>
  <r>
    <s v="WATERMELONS"/>
    <x v="6"/>
    <s v="No"/>
    <s v="N/A"/>
    <s v="N/A"/>
    <x v="456"/>
    <s v="IMPORTS THROUGH SAN JUAN PUERTO RICO"/>
    <n v="24935"/>
    <s v="Boat"/>
    <m/>
    <m/>
    <n v="2024"/>
    <s v="N/A"/>
    <s v="I (import)"/>
    <m/>
  </r>
  <r>
    <s v="WATERMELONS"/>
    <x v="6"/>
    <s v="No"/>
    <s v="N/A"/>
    <s v="N/A"/>
    <x v="458"/>
    <s v="IMPORTS THROUGH SAN JUAN PUERTO RICO"/>
    <n v="7988"/>
    <s v="Boat"/>
    <m/>
    <m/>
    <n v="2024"/>
    <s v="N/A"/>
    <s v="I (import)"/>
    <m/>
  </r>
  <r>
    <s v="WATERMELONS"/>
    <x v="6"/>
    <s v="No"/>
    <s v="N/A"/>
    <s v="N/A"/>
    <x v="459"/>
    <s v="IMPORTS THROUGH SAN JUAN PUERTO RICO"/>
    <n v="11884"/>
    <s v="Boat"/>
    <m/>
    <m/>
    <n v="2024"/>
    <s v="N/A"/>
    <s v="I (import)"/>
    <m/>
  </r>
  <r>
    <s v="WATERMELONS"/>
    <x v="6"/>
    <s v="No"/>
    <s v="N/A"/>
    <s v="N/A"/>
    <x v="460"/>
    <s v="IMPORTS THROUGH SAN JUAN PUERTO RICO"/>
    <n v="82303"/>
    <s v="Boat"/>
    <m/>
    <m/>
    <n v="2024"/>
    <s v="N/A"/>
    <s v="I (import)"/>
    <m/>
  </r>
  <r>
    <s v="WATERMELONS"/>
    <x v="6"/>
    <s v="No"/>
    <s v="N/A"/>
    <s v="N/A"/>
    <x v="461"/>
    <s v="IMPORTS THROUGH SAN JUAN PUERTO RICO"/>
    <n v="94679"/>
    <s v="Boat"/>
    <m/>
    <m/>
    <n v="2024"/>
    <s v="N/A"/>
    <s v="I (import)"/>
    <m/>
  </r>
  <r>
    <s v="WATERMELONS"/>
    <x v="6"/>
    <s v="No"/>
    <s v="N/A"/>
    <s v="N/A"/>
    <x v="462"/>
    <s v="IMPORTS THROUGH SAN JUAN PUERTO RICO"/>
    <n v="1727"/>
    <s v="Boat"/>
    <m/>
    <m/>
    <n v="2024"/>
    <s v="N/A"/>
    <s v="I (import)"/>
    <m/>
  </r>
  <r>
    <s v="WATERMELONS"/>
    <x v="6"/>
    <s v="No"/>
    <s v="N/A"/>
    <s v="N/A"/>
    <x v="464"/>
    <s v="IMPORTS THROUGH SAN JUAN PUERTO RICO"/>
    <n v="4490"/>
    <s v="Boat"/>
    <m/>
    <m/>
    <n v="2024"/>
    <s v="N/A"/>
    <s v="I (import)"/>
    <m/>
  </r>
  <r>
    <s v="WATERMELONS"/>
    <x v="6"/>
    <s v="No"/>
    <s v="N/A"/>
    <s v="N/A"/>
    <x v="465"/>
    <s v="IMPORTS THROUGH SAN JUAN PUERTO RICO"/>
    <n v="23115"/>
    <s v="Boat"/>
    <m/>
    <m/>
    <n v="2024"/>
    <s v="N/A"/>
    <s v="I (import)"/>
    <m/>
  </r>
  <r>
    <s v="WATERMELONS"/>
    <x v="6"/>
    <s v="No"/>
    <s v="N/A"/>
    <s v="N/A"/>
    <x v="466"/>
    <s v="IMPORTS THROUGH SAN JUAN PUERTO RICO"/>
    <n v="3322"/>
    <s v="Boat"/>
    <m/>
    <m/>
    <n v="2024"/>
    <s v="N/A"/>
    <s v="I (import)"/>
    <m/>
  </r>
  <r>
    <s v="WATERMELONS"/>
    <x v="6"/>
    <s v="No"/>
    <s v="N/A"/>
    <s v="N/A"/>
    <x v="467"/>
    <s v="IMPORTS THROUGH SAN JUAN PUERTO RICO"/>
    <n v="39283"/>
    <s v="Boat"/>
    <m/>
    <m/>
    <n v="2024"/>
    <s v="N/A"/>
    <s v="I (import)"/>
    <m/>
  </r>
  <r>
    <s v="WATERMELONS"/>
    <x v="6"/>
    <s v="No"/>
    <s v="N/A"/>
    <s v="N/A"/>
    <x v="468"/>
    <s v="IMPORTS THROUGH SAN JUAN PUERTO RICO"/>
    <n v="10091"/>
    <s v="Boat"/>
    <m/>
    <m/>
    <n v="2024"/>
    <s v="N/A"/>
    <s v="I (import)"/>
    <m/>
  </r>
  <r>
    <s v="WATERMELONS"/>
    <x v="6"/>
    <s v="No"/>
    <s v="N/A"/>
    <s v="N/A"/>
    <x v="470"/>
    <s v="IMPORTS THROUGH SAN JUAN PUERTO RICO"/>
    <n v="10628"/>
    <s v="Boat"/>
    <m/>
    <m/>
    <n v="2024"/>
    <s v="N/A"/>
    <s v="I (import)"/>
    <m/>
  </r>
  <r>
    <s v="WATERMELONS"/>
    <x v="6"/>
    <s v="No"/>
    <s v="N/A"/>
    <s v="N/A"/>
    <x v="472"/>
    <s v="IMPORTS THROUGH SAN JUAN PUERTO RICO"/>
    <n v="10755"/>
    <s v="Boat"/>
    <m/>
    <m/>
    <n v="2024"/>
    <s v="N/A"/>
    <s v="I (import)"/>
    <m/>
  </r>
  <r>
    <s v="WATERMELONS"/>
    <x v="6"/>
    <s v="No"/>
    <s v="N/A"/>
    <s v="N/A"/>
    <x v="473"/>
    <s v="IMPORTS THROUGH SAN JUAN PUERTO RICO"/>
    <n v="39283"/>
    <s v="Boat"/>
    <m/>
    <m/>
    <n v="2024"/>
    <s v="N/A"/>
    <s v="I (import)"/>
    <m/>
  </r>
  <r>
    <s v="WATERMELONS"/>
    <x v="6"/>
    <s v="No"/>
    <s v="N/A"/>
    <s v="N/A"/>
    <x v="474"/>
    <s v="IMPORTS THROUGH SAN JUAN PUERTO RICO"/>
    <n v="44603"/>
    <s v="Boat"/>
    <m/>
    <m/>
    <n v="2024"/>
    <s v="N/A"/>
    <s v="I (import)"/>
    <m/>
  </r>
  <r>
    <s v="WATERMELONS"/>
    <x v="6"/>
    <s v="No"/>
    <s v="N/A"/>
    <s v="N/A"/>
    <x v="477"/>
    <s v="IMPORTS THROUGH SAN JUAN PUERTO RICO"/>
    <n v="13198"/>
    <s v="Boat"/>
    <m/>
    <m/>
    <n v="2024"/>
    <s v="N/A"/>
    <s v="I (import)"/>
    <m/>
  </r>
  <r>
    <s v="WATERMELONS"/>
    <x v="6"/>
    <s v="No"/>
    <s v="N/A"/>
    <s v="N/A"/>
    <x v="478"/>
    <s v="IMPORTS THROUGH SAN JUAN PUERTO RICO"/>
    <n v="6789"/>
    <s v="Boat"/>
    <m/>
    <m/>
    <n v="2024"/>
    <s v="N/A"/>
    <s v="I (import)"/>
    <m/>
  </r>
  <r>
    <s v="WATERMELONS"/>
    <x v="6"/>
    <s v="No"/>
    <s v="N/A"/>
    <s v="N/A"/>
    <x v="479"/>
    <s v="IMPORTS THROUGH SAN JUAN PUERTO RICO"/>
    <n v="43298"/>
    <s v="Boat"/>
    <m/>
    <m/>
    <n v="2024"/>
    <s v="N/A"/>
    <s v="I (import)"/>
    <m/>
  </r>
  <r>
    <s v="WATERMELONS"/>
    <x v="6"/>
    <s v="No"/>
    <s v="N/A"/>
    <s v="N/A"/>
    <x v="415"/>
    <s v="IMPORTS THROUGH SAN JUAN PUERTO RICO"/>
    <n v="21672"/>
    <s v="Boat"/>
    <m/>
    <m/>
    <n v="2024"/>
    <s v="N/A"/>
    <s v="I (import)"/>
    <s v="added on 10/18/2024"/>
  </r>
  <r>
    <s v="WATERMELONS"/>
    <x v="6"/>
    <s v="No"/>
    <s v="N/A"/>
    <s v="N/A"/>
    <x v="481"/>
    <s v="IMPORTS THROUGH SAN JUAN PUERTO RICO"/>
    <n v="8778"/>
    <s v="Boat"/>
    <m/>
    <m/>
    <n v="2024"/>
    <s v="N/A"/>
    <s v="I (import)"/>
    <s v="added on 10/21/2024"/>
  </r>
  <r>
    <s v="WATERMELONS"/>
    <x v="6"/>
    <s v="No"/>
    <s v="N/A"/>
    <s v="N/A"/>
    <x v="482"/>
    <s v="IMPORTS THROUGH SAN JUAN PUERTO RICO"/>
    <n v="26069"/>
    <s v="Boat"/>
    <m/>
    <m/>
    <n v="2024"/>
    <s v="N/A"/>
    <s v="I (import)"/>
    <m/>
  </r>
  <r>
    <s v="WATERMELONS"/>
    <x v="6"/>
    <s v="No"/>
    <s v="N/A"/>
    <s v="N/A"/>
    <x v="416"/>
    <s v="IMPORTS THROUGH SAN JUAN PUERTO RICO"/>
    <n v="87436"/>
    <s v="Boat"/>
    <m/>
    <m/>
    <n v="2024"/>
    <s v="N/A"/>
    <s v="I (import)"/>
    <m/>
  </r>
  <r>
    <s v="WATERMELONS"/>
    <x v="6"/>
    <s v="No"/>
    <s v="N/A"/>
    <s v="N/A"/>
    <x v="571"/>
    <s v="IMPORTS THROUGH SAN JUAN PUERTO RICO"/>
    <n v="6928"/>
    <s v="Boat"/>
    <m/>
    <m/>
    <n v="2024"/>
    <s v="N/A"/>
    <s v="I (import)"/>
    <m/>
  </r>
  <r>
    <s v="WATERMELONS"/>
    <x v="6"/>
    <s v="No"/>
    <s v="N/A"/>
    <s v="N/A"/>
    <x v="483"/>
    <s v="IMPORTS THROUGH SAN JUAN PUERTO RICO"/>
    <n v="14969"/>
    <s v="Boat"/>
    <m/>
    <m/>
    <n v="2024"/>
    <s v="N/A"/>
    <s v="I (import)"/>
    <m/>
  </r>
  <r>
    <s v="WATERMELONS"/>
    <x v="6"/>
    <s v="No"/>
    <s v="N/A"/>
    <s v="SEEDLESS"/>
    <x v="483"/>
    <s v="IMPORTS THROUGH SAN JUAN PUERTO RICO"/>
    <n v="1120"/>
    <s v="Boat"/>
    <m/>
    <m/>
    <n v="2024"/>
    <s v="N/A"/>
    <s v="I (import)"/>
    <m/>
  </r>
  <r>
    <s v="WATERMELONS"/>
    <x v="6"/>
    <s v="No"/>
    <s v="N/A"/>
    <s v="N/A"/>
    <x v="484"/>
    <s v="IMPORTS THROUGH SAN JUAN PUERTO RICO"/>
    <n v="6736"/>
    <s v="Boat"/>
    <m/>
    <m/>
    <n v="2024"/>
    <s v="N/A"/>
    <s v="I (import)"/>
    <m/>
  </r>
  <r>
    <s v="WATERMELONS"/>
    <x v="6"/>
    <s v="No"/>
    <s v="N/A"/>
    <s v="N/A"/>
    <x v="485"/>
    <s v="IMPORTS THROUGH SAN JUAN PUERTO RICO"/>
    <n v="27916"/>
    <s v="Boat"/>
    <m/>
    <m/>
    <n v="2024"/>
    <s v="N/A"/>
    <s v="I (import)"/>
    <m/>
  </r>
  <r>
    <s v="WATERMELONS"/>
    <x v="6"/>
    <s v="No"/>
    <s v="N/A"/>
    <s v="N/A"/>
    <x v="572"/>
    <s v="IMPORTS THROUGH SAN JUAN PUERTO RICO"/>
    <n v="6736"/>
    <s v="Boat"/>
    <m/>
    <m/>
    <n v="2024"/>
    <s v="N/A"/>
    <s v="I (import)"/>
    <m/>
  </r>
  <r>
    <s v="WATERMELONS"/>
    <x v="6"/>
    <s v="No"/>
    <s v="N/A"/>
    <s v="SEEDLESS"/>
    <x v="573"/>
    <s v="IMPORTS THROUGH SAN JUAN PUERTO RICO"/>
    <n v="1687"/>
    <s v="Boat"/>
    <m/>
    <m/>
    <n v="2024"/>
    <s v="N/A"/>
    <s v="I (import)"/>
    <m/>
  </r>
  <r>
    <s v="WATERMELONS"/>
    <x v="6"/>
    <s v="No"/>
    <s v="N/A"/>
    <s v="N/A"/>
    <x v="573"/>
    <s v="IMPORTS THROUGH SAN JUAN PUERTO RICO"/>
    <n v="74373"/>
    <s v="Boat"/>
    <m/>
    <m/>
    <n v="2024"/>
    <s v="N/A"/>
    <s v="I (import)"/>
    <m/>
  </r>
  <r>
    <s v="WATERMELONS"/>
    <x v="6"/>
    <s v="No"/>
    <s v="N/A"/>
    <s v="N/A"/>
    <x v="574"/>
    <s v="IMPORTS THROUGH SAN JUAN PUERTO RICO"/>
    <n v="19520"/>
    <s v="Boat"/>
    <m/>
    <m/>
    <n v="2024"/>
    <s v="N/A"/>
    <s v="I (import)"/>
    <m/>
  </r>
  <r>
    <s v="WATERMELONS"/>
    <x v="6"/>
    <s v="No"/>
    <s v="N/A"/>
    <s v="N/A"/>
    <x v="575"/>
    <s v="IMPORTS THROUGH SAN JUAN PUERTO RICO"/>
    <n v="3516"/>
    <s v="Boat"/>
    <m/>
    <m/>
    <n v="2024"/>
    <s v="N/A"/>
    <s v="I (import)"/>
    <m/>
  </r>
  <r>
    <s v="WATERMELONS"/>
    <x v="6"/>
    <s v="No"/>
    <s v="N/A"/>
    <s v="N/A"/>
    <x v="576"/>
    <s v="IMPORTS THROUGH SAN JUAN PUERTO RICO"/>
    <n v="10641"/>
    <s v="Boat"/>
    <m/>
    <m/>
    <n v="2024"/>
    <s v="N/A"/>
    <s v="I (import)"/>
    <m/>
  </r>
  <r>
    <s v="WATERMELONS"/>
    <x v="6"/>
    <s v="No"/>
    <s v="N/A"/>
    <s v="N/A"/>
    <x v="577"/>
    <s v="IMPORTS THROUGH SAN JUAN PUERTO RICO"/>
    <n v="1925"/>
    <s v="Boat"/>
    <m/>
    <m/>
    <n v="2024"/>
    <s v="N/A"/>
    <s v="I (import)"/>
    <s v="added on 11/06/2024"/>
  </r>
  <r>
    <s v="WATERMELONS"/>
    <x v="6"/>
    <s v="No"/>
    <s v="N/A"/>
    <s v="N/A"/>
    <x v="578"/>
    <s v="IMPORTS THROUGH SAN JUAN PUERTO RICO"/>
    <n v="41952"/>
    <s v="Boat"/>
    <m/>
    <m/>
    <n v="2024"/>
    <s v="N/A"/>
    <s v="I (import)"/>
    <m/>
  </r>
  <r>
    <s v="WATERMELONS"/>
    <x v="6"/>
    <s v="No"/>
    <s v="N/A"/>
    <s v="N/A"/>
    <x v="578"/>
    <s v="IMPORTS THROUGH SAN JUAN PUERTO RICO"/>
    <n v="58311"/>
    <s v="Boat"/>
    <m/>
    <m/>
    <n v="2024"/>
    <s v="N/A"/>
    <s v="I (import)"/>
    <s v="added on 11/07/2024"/>
  </r>
  <r>
    <s v="WATERMELONS"/>
    <x v="6"/>
    <s v="No"/>
    <s v="N/A"/>
    <s v="N/A"/>
    <x v="579"/>
    <s v="IMPORTS THROUGH SAN JUAN PUERTO RICO"/>
    <n v="49240"/>
    <s v="Boat"/>
    <m/>
    <m/>
    <n v="2024"/>
    <s v="N/A"/>
    <s v="I (import)"/>
    <m/>
  </r>
  <r>
    <s v="WATERMELONS"/>
    <x v="6"/>
    <s v="No"/>
    <s v="N/A"/>
    <s v="N/A"/>
    <x v="580"/>
    <s v="IMPORTS THROUGH SAN JUAN PUERTO RICO"/>
    <n v="39189"/>
    <s v="Boat"/>
    <m/>
    <m/>
    <n v="2024"/>
    <s v="N/A"/>
    <s v="I (import)"/>
    <m/>
  </r>
  <r>
    <s v="WATERMELONS"/>
    <x v="6"/>
    <s v="No"/>
    <s v="N/A"/>
    <s v="N/A"/>
    <x v="417"/>
    <s v="IMPORTS THROUGH SAN JUAN PUERTO RICO"/>
    <n v="20463"/>
    <s v="Boat"/>
    <m/>
    <m/>
    <n v="2024"/>
    <s v="N/A"/>
    <s v="I (import)"/>
    <m/>
  </r>
  <r>
    <s v="WATERMELONS"/>
    <x v="6"/>
    <s v="No"/>
    <s v="N/A"/>
    <s v="N/A"/>
    <x v="581"/>
    <s v="IMPORTS THROUGH SAN JUAN PUERTO RICO"/>
    <n v="6356"/>
    <s v="Boat"/>
    <m/>
    <m/>
    <n v="2024"/>
    <s v="N/A"/>
    <s v="I (import)"/>
    <m/>
  </r>
  <r>
    <s v="WATERMELONS"/>
    <x v="6"/>
    <s v="No"/>
    <s v="N/A"/>
    <s v="N/A"/>
    <x v="418"/>
    <s v="IMPORTS THROUGH SAN JUAN PUERTO RICO"/>
    <n v="13326"/>
    <s v="Boat"/>
    <m/>
    <m/>
    <n v="2024"/>
    <s v="N/A"/>
    <s v="I (import)"/>
    <m/>
  </r>
  <r>
    <s v="WATERMELONS"/>
    <x v="6"/>
    <s v="No"/>
    <s v="N/A"/>
    <s v="N/A"/>
    <x v="582"/>
    <s v="IMPORTS THROUGH SAN JUAN PUERTO RICO"/>
    <n v="4490"/>
    <s v="Boat"/>
    <m/>
    <m/>
    <n v="2024"/>
    <s v="N/A"/>
    <s v="I (import)"/>
    <m/>
  </r>
  <r>
    <s v="WATERMELONS"/>
    <x v="6"/>
    <s v="No"/>
    <s v="N/A"/>
    <s v="N/A"/>
    <x v="583"/>
    <s v="IMPORTS THROUGH SAN JUAN PUERTO RICO"/>
    <n v="2246"/>
    <s v="Boat"/>
    <m/>
    <m/>
    <n v="2024"/>
    <s v="N/A"/>
    <s v="I (import)"/>
    <m/>
  </r>
  <r>
    <s v="WATERMELONS"/>
    <x v="6"/>
    <s v="No"/>
    <s v="N/A"/>
    <s v="N/A"/>
    <x v="584"/>
    <s v="IMPORTS THROUGH SAN JUAN PUERTO RICO"/>
    <n v="5938"/>
    <s v="Boat"/>
    <m/>
    <m/>
    <n v="2024"/>
    <s v="N/A"/>
    <s v="I (import)"/>
    <m/>
  </r>
  <r>
    <s v="WATERMELONS"/>
    <x v="6"/>
    <s v="No"/>
    <s v="N/A"/>
    <s v="N/A"/>
    <x v="419"/>
    <s v="IMPORTS THROUGH SAN JUAN PUERTO RICO"/>
    <n v="4490"/>
    <s v="Boat"/>
    <m/>
    <m/>
    <n v="2024"/>
    <s v="N/A"/>
    <s v="I (import)"/>
    <m/>
  </r>
  <r>
    <s v="WATERMELONS"/>
    <x v="6"/>
    <s v="No"/>
    <s v="N/A"/>
    <s v="N/A"/>
    <x v="585"/>
    <s v="IMPORTS THROUGH SAN JUAN PUERTO RICO"/>
    <n v="8492"/>
    <s v="Boat"/>
    <m/>
    <m/>
    <n v="2024"/>
    <s v="N/A"/>
    <s v="I (import)"/>
    <m/>
  </r>
  <r>
    <s v="WATERMELONS"/>
    <x v="6"/>
    <s v="No"/>
    <s v="N/A"/>
    <s v="N/A"/>
    <x v="586"/>
    <s v="IMPORTS THROUGH SAN JUAN PUERTO RICO"/>
    <n v="4061"/>
    <s v="Boat"/>
    <m/>
    <m/>
    <n v="2024"/>
    <s v="N/A"/>
    <s v="I (import)"/>
    <m/>
  </r>
  <r>
    <s v="WATERMELONS"/>
    <x v="6"/>
    <s v="No"/>
    <s v="N/A"/>
    <s v="N/A"/>
    <x v="587"/>
    <s v="IMPORTS THROUGH SAN JUAN PUERTO RICO"/>
    <n v="24770"/>
    <s v="Boat"/>
    <m/>
    <m/>
    <n v="2024"/>
    <s v="N/A"/>
    <s v="I (import)"/>
    <m/>
  </r>
  <r>
    <s v="WATERMELONS"/>
    <x v="6"/>
    <s v="No"/>
    <s v="N/A"/>
    <s v="N/A"/>
    <x v="420"/>
    <s v="IMPORTS THROUGH SAN JUAN PUERTO RICO"/>
    <n v="7013"/>
    <s v="Boat"/>
    <m/>
    <m/>
    <n v="2024"/>
    <s v="N/A"/>
    <s v="I (import)"/>
    <m/>
  </r>
  <r>
    <s v="WATERMELONS"/>
    <x v="6"/>
    <s v="No"/>
    <s v="N/A"/>
    <s v="N/A"/>
    <x v="588"/>
    <s v="IMPORTS THROUGH SAN JUAN PUERTO RICO"/>
    <n v="1542"/>
    <s v="Boat"/>
    <m/>
    <m/>
    <n v="2024"/>
    <s v="N/A"/>
    <s v="I (import)"/>
    <m/>
  </r>
  <r>
    <s v="WATERMELONS"/>
    <x v="6"/>
    <s v="No"/>
    <s v="N/A"/>
    <s v="N/A"/>
    <x v="589"/>
    <s v="IMPORTS THROUGH SAN JUAN PUERTO RICO"/>
    <n v="12822"/>
    <s v="Boat"/>
    <m/>
    <m/>
    <n v="2024"/>
    <s v="N/A"/>
    <s v="I (import)"/>
    <m/>
  </r>
  <r>
    <s v="WATERMELONS"/>
    <x v="7"/>
    <s v="No"/>
    <s v="CWT"/>
    <s v="RED FLESH SEEDLESS TYPE"/>
    <x v="567"/>
    <s v="FLORIDA"/>
    <n v="80000"/>
    <s v="Truck"/>
    <n v="800"/>
    <m/>
    <n v="2024"/>
    <s v="N/A"/>
    <s v="D (domestic)"/>
    <m/>
  </r>
  <r>
    <s v="WATERMELONS"/>
    <x v="7"/>
    <s v="No"/>
    <s v="CWT"/>
    <s v="RED FLESH SEEDLESS TYPE"/>
    <x v="513"/>
    <s v="FLORIDA"/>
    <n v="40000"/>
    <s v="Truck"/>
    <n v="400"/>
    <m/>
    <n v="2024"/>
    <s v="N/A"/>
    <s v="D (domestic)"/>
    <m/>
  </r>
  <r>
    <s v="WATERMELONS"/>
    <x v="7"/>
    <s v="No"/>
    <s v="CWT"/>
    <s v="RED FLESH SEEDLESS TYPE"/>
    <x v="590"/>
    <s v="FLORIDA"/>
    <n v="80000"/>
    <s v="Truck"/>
    <n v="800"/>
    <m/>
    <n v="2024"/>
    <s v="N/A"/>
    <s v="D (domestic)"/>
    <m/>
  </r>
  <r>
    <s v="WATERMELONS"/>
    <x v="7"/>
    <s v="No"/>
    <s v="CWT"/>
    <s v="RED FLESH SEEDLESS TYPE"/>
    <x v="568"/>
    <s v="FLORIDA"/>
    <n v="160000"/>
    <s v="Truck"/>
    <n v="1600"/>
    <m/>
    <n v="2024"/>
    <s v="N/A"/>
    <s v="D (domestic)"/>
    <s v="added on 04/01/2024"/>
  </r>
  <r>
    <s v="WATERMELONS"/>
    <x v="7"/>
    <s v="No"/>
    <s v="CWT"/>
    <s v="RED FLESH SEEDLESS TYPE"/>
    <x v="568"/>
    <s v="FLORIDA"/>
    <n v="80000"/>
    <s v="Truck"/>
    <n v="800"/>
    <m/>
    <n v="2024"/>
    <s v="N/A"/>
    <s v="D (domestic)"/>
    <m/>
  </r>
  <r>
    <s v="WATERMELONS"/>
    <x v="7"/>
    <s v="No"/>
    <s v="CWT"/>
    <s v="RED FLESH SEEDLESS TYPE"/>
    <x v="514"/>
    <s v="FLORIDA"/>
    <n v="120000"/>
    <s v="Truck"/>
    <n v="1200"/>
    <m/>
    <n v="2024"/>
    <s v="N/A"/>
    <s v="D (domestic)"/>
    <m/>
  </r>
  <r>
    <s v="WATERMELONS"/>
    <x v="7"/>
    <s v="No"/>
    <s v="CWT"/>
    <s v="RED FLESH SEEDLESS TYPE"/>
    <x v="514"/>
    <s v="FLORIDA"/>
    <n v="80000"/>
    <s v="Truck"/>
    <n v="800"/>
    <m/>
    <n v="2024"/>
    <s v="N/A"/>
    <s v="D (domestic)"/>
    <s v="added on 04/02/2024"/>
  </r>
  <r>
    <s v="WATERMELONS"/>
    <x v="7"/>
    <s v="No"/>
    <s v="CWT"/>
    <s v="RED FLESH SEEDLESS TYPE"/>
    <x v="514"/>
    <s v="FLORIDA"/>
    <n v="240000"/>
    <s v="Truck"/>
    <n v="2400"/>
    <m/>
    <n v="2024"/>
    <s v="N/A"/>
    <s v="D (domestic)"/>
    <s v="added on 04/02/2024"/>
  </r>
  <r>
    <s v="WATERMELONS"/>
    <x v="7"/>
    <s v="No"/>
    <s v="CWT"/>
    <s v="RED FLESH SEEDLESS TYPE"/>
    <x v="515"/>
    <s v="FLORIDA"/>
    <n v="160000"/>
    <s v="Truck"/>
    <n v="1600"/>
    <m/>
    <n v="2024"/>
    <s v="N/A"/>
    <s v="D (domestic)"/>
    <m/>
  </r>
  <r>
    <s v="WATERMELONS"/>
    <x v="7"/>
    <s v="No"/>
    <s v="CWT"/>
    <s v="RED FLESH SEEDLESS TYPE"/>
    <x v="515"/>
    <s v="FLORIDA"/>
    <n v="280000"/>
    <s v="Truck"/>
    <n v="2800"/>
    <m/>
    <n v="2024"/>
    <s v="N/A"/>
    <s v="D (domestic)"/>
    <s v="added on 04/03/2024"/>
  </r>
  <r>
    <s v="WATERMELONS"/>
    <x v="7"/>
    <s v="No"/>
    <s v="CWT"/>
    <s v="RED FLESH SEEDLESS TYPE"/>
    <x v="515"/>
    <s v="FLORIDA"/>
    <n v="200000"/>
    <s v="Truck"/>
    <n v="2000"/>
    <m/>
    <n v="2024"/>
    <s v="N/A"/>
    <s v="D (domestic)"/>
    <s v="added on 04/03/2024"/>
  </r>
  <r>
    <s v="WATERMELONS"/>
    <x v="7"/>
    <s v="No"/>
    <s v="CWT"/>
    <s v="RED FLESH SEEDLESS TYPE"/>
    <x v="516"/>
    <s v="FLORIDA"/>
    <n v="280000"/>
    <s v="Truck"/>
    <n v="2800"/>
    <m/>
    <n v="2024"/>
    <s v="N/A"/>
    <s v="D (domestic)"/>
    <m/>
  </r>
  <r>
    <s v="WATERMELONS"/>
    <x v="7"/>
    <s v="No"/>
    <s v="CWT"/>
    <s v="RED FLESH SEEDLESS TYPE"/>
    <x v="516"/>
    <s v="FLORIDA"/>
    <n v="200000"/>
    <s v="Truck"/>
    <n v="2000"/>
    <m/>
    <n v="2024"/>
    <s v="N/A"/>
    <s v="D (domestic)"/>
    <s v="added on 04/04/2024"/>
  </r>
  <r>
    <s v="WATERMELONS"/>
    <x v="7"/>
    <s v="No"/>
    <s v="CWT"/>
    <s v="RED FLESH SEEDLESS TYPE"/>
    <x v="517"/>
    <s v="FLORIDA"/>
    <n v="520000"/>
    <s v="Truck"/>
    <n v="5200"/>
    <m/>
    <n v="2024"/>
    <s v="N/A"/>
    <s v="D (domestic)"/>
    <m/>
  </r>
  <r>
    <s v="WATERMELONS"/>
    <x v="7"/>
    <s v="No"/>
    <s v="CWT"/>
    <s v="RED FLESH SEEDLESS TYPE"/>
    <x v="591"/>
    <s v="FLORIDA"/>
    <n v="520000"/>
    <s v="Truck"/>
    <n v="5200"/>
    <m/>
    <n v="2024"/>
    <s v="N/A"/>
    <s v="D (domestic)"/>
    <m/>
  </r>
  <r>
    <s v="WATERMELONS"/>
    <x v="7"/>
    <s v="No"/>
    <s v="CWT"/>
    <s v="RED FLESH SEEDLESS TYPE"/>
    <x v="592"/>
    <s v="FLORIDA"/>
    <n v="400000"/>
    <s v="Truck"/>
    <n v="4000"/>
    <m/>
    <n v="2024"/>
    <s v="N/A"/>
    <s v="D (domestic)"/>
    <m/>
  </r>
  <r>
    <s v="WATERMELONS"/>
    <x v="7"/>
    <s v="No"/>
    <s v="CWT"/>
    <s v="RED FLESH SEEDLESS TYPE"/>
    <x v="518"/>
    <s v="FLORIDA"/>
    <n v="600000"/>
    <s v="Truck"/>
    <n v="6000"/>
    <m/>
    <n v="2024"/>
    <s v="N/A"/>
    <s v="D (domestic)"/>
    <m/>
  </r>
  <r>
    <s v="WATERMELONS"/>
    <x v="7"/>
    <s v="No"/>
    <s v="CWT"/>
    <s v="RED FLESH SEEDED TYPE"/>
    <x v="519"/>
    <s v="FLORIDA"/>
    <n v="120000"/>
    <s v="Truck"/>
    <n v="1200"/>
    <m/>
    <n v="2024"/>
    <s v="N/A"/>
    <s v="D (domestic)"/>
    <m/>
  </r>
  <r>
    <s v="WATERMELONS"/>
    <x v="7"/>
    <s v="No"/>
    <s v="CWT"/>
    <s v="RED FLESH SEEDLESS TYPE"/>
    <x v="519"/>
    <s v="FLORIDA"/>
    <n v="1400000"/>
    <s v="Truck"/>
    <n v="14000"/>
    <m/>
    <n v="2024"/>
    <s v="N/A"/>
    <s v="D (domestic)"/>
    <m/>
  </r>
  <r>
    <s v="WATERMELONS"/>
    <x v="7"/>
    <s v="No"/>
    <s v="CWT"/>
    <s v="RED FLESH SEEDLESS MINIATURE"/>
    <x v="519"/>
    <s v="FLORIDA"/>
    <n v="44000"/>
    <s v="Truck"/>
    <n v="440"/>
    <m/>
    <n v="2024"/>
    <s v="N/A"/>
    <s v="D (domestic)"/>
    <m/>
  </r>
  <r>
    <s v="WATERMELONS"/>
    <x v="7"/>
    <s v="No"/>
    <s v="CWT"/>
    <s v="RED FLESH SEEDLESS TYPE"/>
    <x v="520"/>
    <s v="FLORIDA"/>
    <n v="2400000"/>
    <s v="Truck"/>
    <n v="24000"/>
    <m/>
    <n v="2024"/>
    <s v="N/A"/>
    <s v="D (domestic)"/>
    <m/>
  </r>
  <r>
    <s v="WATERMELONS"/>
    <x v="7"/>
    <s v="No"/>
    <s v="CWT"/>
    <s v="RED FLESH SEEDED TYPE"/>
    <x v="520"/>
    <s v="FLORIDA"/>
    <n v="200000"/>
    <s v="Truck"/>
    <n v="2000"/>
    <m/>
    <n v="2024"/>
    <s v="N/A"/>
    <s v="D (domestic)"/>
    <m/>
  </r>
  <r>
    <s v="WATERMELONS"/>
    <x v="7"/>
    <s v="No"/>
    <s v="CWT"/>
    <s v="RED FLESH SEEDLESS MINIATURE"/>
    <x v="593"/>
    <s v="FLORIDA"/>
    <n v="146400"/>
    <s v="Truck"/>
    <n v="1464"/>
    <m/>
    <n v="2024"/>
    <s v="N/A"/>
    <s v="D (domestic)"/>
    <m/>
  </r>
  <r>
    <s v="WATERMELONS"/>
    <x v="7"/>
    <s v="No"/>
    <s v="CWT"/>
    <s v="RED FLESH SEEDLESS TYPE"/>
    <x v="593"/>
    <s v="FLORIDA"/>
    <n v="2840000"/>
    <s v="Truck"/>
    <n v="28400"/>
    <m/>
    <n v="2024"/>
    <s v="N/A"/>
    <s v="D (domestic)"/>
    <m/>
  </r>
  <r>
    <s v="WATERMELONS"/>
    <x v="7"/>
    <s v="No"/>
    <s v="CWT"/>
    <s v="RED FLESH SEEDED TYPE"/>
    <x v="593"/>
    <s v="FLORIDA"/>
    <n v="280000"/>
    <s v="Truck"/>
    <n v="2800"/>
    <m/>
    <n v="2024"/>
    <s v="N/A"/>
    <s v="D (domestic)"/>
    <m/>
  </r>
  <r>
    <s v="WATERMELONS"/>
    <x v="7"/>
    <s v="No"/>
    <s v="CWT"/>
    <s v="RED FLESH SEEDLESS TYPE"/>
    <x v="521"/>
    <s v="FLORIDA"/>
    <n v="2600000"/>
    <s v="Truck"/>
    <n v="26000"/>
    <m/>
    <n v="2024"/>
    <s v="N/A"/>
    <s v="D (domestic)"/>
    <m/>
  </r>
  <r>
    <s v="WATERMELONS"/>
    <x v="7"/>
    <s v="No"/>
    <s v="CWT"/>
    <s v="RED FLESH SEEDLESS MINIATURE"/>
    <x v="521"/>
    <s v="FLORIDA"/>
    <n v="88000"/>
    <s v="Truck"/>
    <n v="880"/>
    <m/>
    <n v="2024"/>
    <s v="N/A"/>
    <s v="D (domestic)"/>
    <m/>
  </r>
  <r>
    <s v="WATERMELONS"/>
    <x v="7"/>
    <s v="No"/>
    <s v="CWT"/>
    <s v="RED FLESH SEEDED TYPE"/>
    <x v="521"/>
    <s v="FLORIDA"/>
    <n v="320000"/>
    <s v="Truck"/>
    <n v="3200"/>
    <m/>
    <n v="2024"/>
    <s v="N/A"/>
    <s v="D (domestic)"/>
    <m/>
  </r>
  <r>
    <s v="WATERMELONS"/>
    <x v="7"/>
    <s v="No"/>
    <s v="CWT"/>
    <s v="RED FLESH SEEDLESS TYPE"/>
    <x v="594"/>
    <s v="FLORIDA"/>
    <n v="2400000"/>
    <s v="Truck"/>
    <n v="24000"/>
    <m/>
    <n v="2024"/>
    <s v="N/A"/>
    <s v="D (domestic)"/>
    <m/>
  </r>
  <r>
    <s v="WATERMELONS"/>
    <x v="7"/>
    <s v="No"/>
    <s v="CWT"/>
    <s v="RED FLESH SEEDED TYPE"/>
    <x v="594"/>
    <s v="FLORIDA"/>
    <n v="120000"/>
    <s v="Truck"/>
    <n v="1200"/>
    <m/>
    <n v="2024"/>
    <s v="N/A"/>
    <s v="D (domestic)"/>
    <m/>
  </r>
  <r>
    <s v="WATERMELONS"/>
    <x v="7"/>
    <s v="No"/>
    <s v="CWT"/>
    <s v="RED FLESH SEEDLESS MINIATURE"/>
    <x v="594"/>
    <s v="FLORIDA"/>
    <n v="44000"/>
    <s v="Truck"/>
    <n v="440"/>
    <m/>
    <n v="2024"/>
    <s v="N/A"/>
    <s v="D (domestic)"/>
    <m/>
  </r>
  <r>
    <s v="WATERMELONS"/>
    <x v="7"/>
    <s v="No"/>
    <s v="CWT"/>
    <s v="RED FLESH SEEDLESS MINIATURE"/>
    <x v="595"/>
    <s v="FLORIDA"/>
    <n v="44000"/>
    <s v="Truck"/>
    <n v="440"/>
    <m/>
    <n v="2024"/>
    <s v="N/A"/>
    <s v="D (domestic)"/>
    <m/>
  </r>
  <r>
    <s v="WATERMELONS"/>
    <x v="7"/>
    <s v="No"/>
    <s v="CWT"/>
    <s v="RED FLESH SEEDED TYPE"/>
    <x v="595"/>
    <s v="FLORIDA"/>
    <n v="40000"/>
    <s v="Truck"/>
    <n v="400"/>
    <m/>
    <n v="2024"/>
    <s v="N/A"/>
    <s v="D (domestic)"/>
    <m/>
  </r>
  <r>
    <s v="WATERMELONS"/>
    <x v="7"/>
    <s v="No"/>
    <s v="CWT"/>
    <s v="RED FLESH SEEDLESS TYPE"/>
    <x v="595"/>
    <s v="FLORIDA"/>
    <n v="1720000"/>
    <s v="Truck"/>
    <n v="17200"/>
    <m/>
    <n v="2024"/>
    <s v="N/A"/>
    <s v="D (domestic)"/>
    <m/>
  </r>
  <r>
    <s v="WATERMELONS"/>
    <x v="7"/>
    <s v="No"/>
    <s v="CWT"/>
    <s v="RED FLESH SEEDLESS MINIATURE"/>
    <x v="596"/>
    <s v="FLORIDA"/>
    <n v="88000"/>
    <s v="Truck"/>
    <n v="880"/>
    <m/>
    <n v="2024"/>
    <s v="N/A"/>
    <s v="D (domestic)"/>
    <m/>
  </r>
  <r>
    <s v="WATERMELONS"/>
    <x v="7"/>
    <s v="No"/>
    <s v="CWT"/>
    <s v="RED FLESH SEEDED TYPE"/>
    <x v="596"/>
    <s v="FLORIDA"/>
    <n v="480000"/>
    <s v="Truck"/>
    <n v="4800"/>
    <m/>
    <n v="2024"/>
    <s v="N/A"/>
    <s v="D (domestic)"/>
    <m/>
  </r>
  <r>
    <s v="WATERMELONS"/>
    <x v="7"/>
    <s v="No"/>
    <s v="CWT"/>
    <s v="RED FLESH SEEDLESS TYPE"/>
    <x v="596"/>
    <s v="FLORIDA"/>
    <n v="3480000"/>
    <s v="Truck"/>
    <n v="34800"/>
    <m/>
    <n v="2024"/>
    <s v="N/A"/>
    <s v="D (domestic)"/>
    <m/>
  </r>
  <r>
    <s v="WATERMELONS"/>
    <x v="7"/>
    <s v="No"/>
    <s v="CWT"/>
    <s v="RED FLESH SEEDED TYPE"/>
    <x v="522"/>
    <s v="FLORIDA"/>
    <n v="400000"/>
    <s v="Truck"/>
    <n v="4000"/>
    <m/>
    <n v="2024"/>
    <s v="N/A"/>
    <s v="D (domestic)"/>
    <m/>
  </r>
  <r>
    <s v="WATERMELONS"/>
    <x v="7"/>
    <s v="No"/>
    <s v="CWT"/>
    <s v="RED FLESH SEEDLESS TYPE"/>
    <x v="522"/>
    <s v="FLORIDA"/>
    <n v="3640000"/>
    <s v="Truck"/>
    <n v="36400"/>
    <m/>
    <n v="2024"/>
    <s v="N/A"/>
    <s v="D (domestic)"/>
    <m/>
  </r>
  <r>
    <s v="WATERMELONS"/>
    <x v="7"/>
    <s v="No"/>
    <s v="CWT"/>
    <s v="RED FLESH SEEDLESS MINIATURE"/>
    <x v="522"/>
    <s v="FLORIDA"/>
    <n v="44000"/>
    <s v="Truck"/>
    <n v="440"/>
    <m/>
    <n v="2024"/>
    <s v="N/A"/>
    <s v="D (domestic)"/>
    <m/>
  </r>
  <r>
    <s v="WATERMELONS"/>
    <x v="7"/>
    <s v="No"/>
    <s v="CWT"/>
    <s v="RED FLESH SEEDLESS MINIATURE"/>
    <x v="523"/>
    <s v="FLORIDA"/>
    <n v="97600"/>
    <s v="Truck"/>
    <n v="976"/>
    <m/>
    <n v="2024"/>
    <s v="N/A"/>
    <s v="D (domestic)"/>
    <m/>
  </r>
  <r>
    <s v="WATERMELONS"/>
    <x v="7"/>
    <s v="No"/>
    <s v="CWT"/>
    <s v="RED FLESH SEEDLESS TYPE"/>
    <x v="523"/>
    <s v="FLORIDA"/>
    <n v="4800000"/>
    <s v="Truck"/>
    <n v="48000"/>
    <m/>
    <n v="2024"/>
    <s v="N/A"/>
    <s v="D (domestic)"/>
    <m/>
  </r>
  <r>
    <s v="WATERMELONS"/>
    <x v="7"/>
    <s v="No"/>
    <s v="CWT"/>
    <s v="RED FLESH SEEDED TYPE"/>
    <x v="523"/>
    <s v="FLORIDA"/>
    <n v="600000"/>
    <s v="Truck"/>
    <n v="6000"/>
    <m/>
    <n v="2024"/>
    <s v="N/A"/>
    <s v="D (domestic)"/>
    <m/>
  </r>
  <r>
    <s v="WATERMELONS"/>
    <x v="7"/>
    <s v="No"/>
    <s v="CWT"/>
    <s v="RED FLESH SEEDLESS TYPE"/>
    <x v="524"/>
    <s v="FLORIDA"/>
    <n v="5000000"/>
    <s v="Truck"/>
    <n v="50000"/>
    <m/>
    <n v="2024"/>
    <s v="N/A"/>
    <s v="D (domestic)"/>
    <m/>
  </r>
  <r>
    <s v="WATERMELONS"/>
    <x v="7"/>
    <s v="No"/>
    <s v="CWT"/>
    <s v="RED FLESH SEEDED TYPE"/>
    <x v="524"/>
    <s v="FLORIDA"/>
    <n v="800000"/>
    <s v="Truck"/>
    <n v="8000"/>
    <m/>
    <n v="2024"/>
    <s v="N/A"/>
    <s v="D (domestic)"/>
    <m/>
  </r>
  <r>
    <s v="WATERMELONS"/>
    <x v="7"/>
    <s v="No"/>
    <s v="CWT"/>
    <s v="RED FLESH SEEDLESS MINIATURE"/>
    <x v="525"/>
    <s v="FLORIDA"/>
    <n v="88000"/>
    <s v="Truck"/>
    <n v="880"/>
    <m/>
    <n v="2024"/>
    <s v="N/A"/>
    <s v="D (domestic)"/>
    <m/>
  </r>
  <r>
    <s v="WATERMELONS"/>
    <x v="7"/>
    <s v="No"/>
    <s v="CWT"/>
    <s v="RED FLESH SEEDLESS TYPE"/>
    <x v="525"/>
    <s v="FLORIDA"/>
    <n v="4800000"/>
    <s v="Truck"/>
    <n v="48000"/>
    <m/>
    <n v="2024"/>
    <s v="N/A"/>
    <s v="D (domestic)"/>
    <m/>
  </r>
  <r>
    <s v="WATERMELONS"/>
    <x v="7"/>
    <s v="No"/>
    <s v="CWT"/>
    <s v="RED FLESH SEEDED TYPE"/>
    <x v="525"/>
    <s v="FLORIDA"/>
    <n v="800000"/>
    <s v="Truck"/>
    <n v="8000"/>
    <m/>
    <n v="2024"/>
    <s v="N/A"/>
    <s v="D (domestic)"/>
    <m/>
  </r>
  <r>
    <s v="WATERMELONS"/>
    <x v="7"/>
    <s v="No"/>
    <s v="CWT"/>
    <s v="RED FLESH SEEDLESS MINIATURE"/>
    <x v="597"/>
    <s v="FLORIDA"/>
    <n v="44000"/>
    <s v="Truck"/>
    <n v="440"/>
    <m/>
    <n v="2024"/>
    <s v="N/A"/>
    <s v="D (domestic)"/>
    <m/>
  </r>
  <r>
    <s v="WATERMELONS"/>
    <x v="7"/>
    <s v="No"/>
    <s v="CWT"/>
    <s v="RED FLESH SEEDED TYPE"/>
    <x v="597"/>
    <s v="FLORIDA"/>
    <n v="480000"/>
    <s v="Truck"/>
    <n v="4800"/>
    <m/>
    <n v="2024"/>
    <s v="N/A"/>
    <s v="D (domestic)"/>
    <m/>
  </r>
  <r>
    <s v="WATERMELONS"/>
    <x v="7"/>
    <s v="No"/>
    <s v="CWT"/>
    <s v="RED FLESH SEEDLESS TYPE"/>
    <x v="597"/>
    <s v="FLORIDA"/>
    <n v="5120000"/>
    <s v="Truck"/>
    <n v="51200"/>
    <m/>
    <n v="2024"/>
    <s v="N/A"/>
    <s v="D (domestic)"/>
    <m/>
  </r>
  <r>
    <s v="WATERMELONS"/>
    <x v="7"/>
    <s v="No"/>
    <s v="CWT"/>
    <s v="RED FLESH SEEDED TYPE"/>
    <x v="598"/>
    <s v="FLORIDA"/>
    <n v="24000"/>
    <s v="Truck"/>
    <n v="240"/>
    <m/>
    <n v="2024"/>
    <s v="N/A"/>
    <s v="D (domestic)"/>
    <m/>
  </r>
  <r>
    <s v="WATERMELONS"/>
    <x v="7"/>
    <s v="No"/>
    <s v="CWT"/>
    <s v="RED FLESH SEEDLESS TYPE"/>
    <x v="598"/>
    <s v="FLORIDA"/>
    <n v="3240000"/>
    <s v="Truck"/>
    <n v="32400"/>
    <m/>
    <n v="2024"/>
    <s v="N/A"/>
    <s v="D (domestic)"/>
    <m/>
  </r>
  <r>
    <s v="WATERMELONS"/>
    <x v="7"/>
    <s v="No"/>
    <s v="CWT"/>
    <s v="RED FLESH SEEDLESS MINIATURE"/>
    <x v="526"/>
    <s v="FLORIDA"/>
    <n v="132000"/>
    <s v="Truck"/>
    <n v="1320"/>
    <m/>
    <n v="2024"/>
    <s v="N/A"/>
    <s v="D (domestic)"/>
    <m/>
  </r>
  <r>
    <s v="WATERMELONS"/>
    <x v="7"/>
    <s v="No"/>
    <s v="CWT"/>
    <s v="RED FLESH SEEDLESS TYPE"/>
    <x v="526"/>
    <s v="FLORIDA"/>
    <n v="6200000"/>
    <s v="Truck"/>
    <n v="62000"/>
    <m/>
    <n v="2024"/>
    <s v="N/A"/>
    <s v="D (domestic)"/>
    <m/>
  </r>
  <r>
    <s v="WATERMELONS"/>
    <x v="7"/>
    <s v="No"/>
    <s v="CWT"/>
    <s v="RED FLESH SEEDED TYPE"/>
    <x v="526"/>
    <s v="FLORIDA"/>
    <n v="800000"/>
    <s v="Truck"/>
    <n v="8000"/>
    <m/>
    <n v="2024"/>
    <s v="N/A"/>
    <s v="D (domestic)"/>
    <m/>
  </r>
  <r>
    <s v="WATERMELONS"/>
    <x v="7"/>
    <s v="No"/>
    <s v="CWT"/>
    <s v="RED FLESH SEEDLESS MINIATURE"/>
    <x v="527"/>
    <s v="FLORIDA"/>
    <n v="220000"/>
    <s v="Truck"/>
    <n v="2200"/>
    <m/>
    <n v="2024"/>
    <s v="N/A"/>
    <s v="D (domestic)"/>
    <m/>
  </r>
  <r>
    <s v="WATERMELONS"/>
    <x v="7"/>
    <s v="No"/>
    <s v="CWT"/>
    <s v="RED FLESH SEEDLESS TYPE"/>
    <x v="527"/>
    <s v="FLORIDA"/>
    <n v="6960000"/>
    <s v="Truck"/>
    <n v="69600"/>
    <m/>
    <n v="2024"/>
    <s v="N/A"/>
    <s v="D (domestic)"/>
    <m/>
  </r>
  <r>
    <s v="WATERMELONS"/>
    <x v="7"/>
    <s v="No"/>
    <s v="CWT"/>
    <s v="RED FLESH SEEDED TYPE"/>
    <x v="527"/>
    <s v="FLORIDA"/>
    <n v="840000"/>
    <s v="Truck"/>
    <n v="8400"/>
    <m/>
    <n v="2024"/>
    <s v="N/A"/>
    <s v="D (domestic)"/>
    <m/>
  </r>
  <r>
    <s v="WATERMELONS"/>
    <x v="7"/>
    <s v="No"/>
    <s v="CWT"/>
    <s v="RED FLESH SEEDLESS TYPE"/>
    <x v="599"/>
    <s v="FLORIDA"/>
    <n v="7080000"/>
    <s v="Truck"/>
    <n v="70800"/>
    <m/>
    <n v="2024"/>
    <s v="N/A"/>
    <s v="D (domestic)"/>
    <m/>
  </r>
  <r>
    <s v="WATERMELONS"/>
    <x v="7"/>
    <s v="No"/>
    <s v="CWT"/>
    <s v="RED FLESH SEEDED TYPE"/>
    <x v="599"/>
    <s v="FLORIDA"/>
    <n v="1160000"/>
    <s v="Truck"/>
    <n v="11600"/>
    <m/>
    <n v="2024"/>
    <s v="N/A"/>
    <s v="D (domestic)"/>
    <m/>
  </r>
  <r>
    <s v="WATERMELONS"/>
    <x v="7"/>
    <s v="No"/>
    <s v="CWT"/>
    <s v="RED FLESH SEEDLESS MINIATURE"/>
    <x v="599"/>
    <s v="FLORIDA"/>
    <n v="176000"/>
    <s v="Truck"/>
    <n v="1760"/>
    <m/>
    <n v="2024"/>
    <s v="N/A"/>
    <s v="D (domestic)"/>
    <m/>
  </r>
  <r>
    <s v="WATERMELONS"/>
    <x v="7"/>
    <s v="No"/>
    <s v="CWT"/>
    <s v="RED FLESH SEEDED TYPE"/>
    <x v="528"/>
    <s v="FLORIDA"/>
    <n v="1400000"/>
    <s v="Truck"/>
    <n v="14000"/>
    <m/>
    <n v="2024"/>
    <s v="N/A"/>
    <s v="D (domestic)"/>
    <m/>
  </r>
  <r>
    <s v="WATERMELONS"/>
    <x v="7"/>
    <s v="No"/>
    <s v="CWT"/>
    <s v="RED FLESH SEEDLESS TYPE"/>
    <x v="528"/>
    <s v="FLORIDA"/>
    <n v="7240000"/>
    <s v="Truck"/>
    <n v="72400"/>
    <m/>
    <n v="2024"/>
    <s v="N/A"/>
    <s v="D (domestic)"/>
    <m/>
  </r>
  <r>
    <s v="WATERMELONS"/>
    <x v="7"/>
    <s v="No"/>
    <s v="CWT"/>
    <s v="RED FLESH SEEDLESS MINIATURE"/>
    <x v="528"/>
    <s v="FLORIDA"/>
    <n v="176000"/>
    <s v="Truck"/>
    <n v="1760"/>
    <m/>
    <n v="2024"/>
    <s v="N/A"/>
    <s v="D (domestic)"/>
    <m/>
  </r>
  <r>
    <s v="WATERMELONS"/>
    <x v="7"/>
    <s v="No"/>
    <s v="CWT"/>
    <s v="RED FLESH SEEDLESS MINIATURE"/>
    <x v="529"/>
    <s v="FLORIDA"/>
    <n v="220000"/>
    <s v="Truck"/>
    <n v="2200"/>
    <m/>
    <n v="2024"/>
    <s v="N/A"/>
    <s v="D (domestic)"/>
    <m/>
  </r>
  <r>
    <s v="WATERMELONS"/>
    <x v="7"/>
    <s v="No"/>
    <s v="CWT"/>
    <s v="RED FLESH SEEDED TYPE"/>
    <x v="529"/>
    <s v="FLORIDA"/>
    <n v="1400000"/>
    <s v="Truck"/>
    <n v="14000"/>
    <m/>
    <n v="2024"/>
    <s v="N/A"/>
    <s v="D (domestic)"/>
    <m/>
  </r>
  <r>
    <s v="WATERMELONS"/>
    <x v="7"/>
    <s v="No"/>
    <s v="CWT"/>
    <s v="RED FLESH SEEDLESS TYPE"/>
    <x v="529"/>
    <s v="FLORIDA"/>
    <n v="7160000"/>
    <s v="Truck"/>
    <n v="71600"/>
    <m/>
    <n v="2024"/>
    <s v="N/A"/>
    <s v="D (domestic)"/>
    <m/>
  </r>
  <r>
    <s v="WATERMELONS"/>
    <x v="7"/>
    <s v="No"/>
    <s v="CWT"/>
    <s v="RED FLESH SEEDLESS MINIATURE"/>
    <x v="600"/>
    <s v="FLORIDA"/>
    <n v="176000"/>
    <s v="Truck"/>
    <n v="1760"/>
    <m/>
    <n v="2024"/>
    <s v="N/A"/>
    <s v="D (domestic)"/>
    <m/>
  </r>
  <r>
    <s v="WATERMELONS"/>
    <x v="7"/>
    <s v="No"/>
    <s v="CWT"/>
    <s v="RED FLESH SEEDLESS TYPE"/>
    <x v="600"/>
    <s v="FLORIDA"/>
    <n v="6280000"/>
    <s v="Truck"/>
    <n v="62800"/>
    <m/>
    <n v="2024"/>
    <s v="N/A"/>
    <s v="D (domestic)"/>
    <m/>
  </r>
  <r>
    <s v="WATERMELONS"/>
    <x v="7"/>
    <s v="No"/>
    <s v="CWT"/>
    <s v="RED FLESH SEEDED TYPE"/>
    <x v="600"/>
    <s v="FLORIDA"/>
    <n v="1000000"/>
    <s v="Truck"/>
    <n v="10000"/>
    <m/>
    <n v="2024"/>
    <s v="N/A"/>
    <s v="D (domestic)"/>
    <m/>
  </r>
  <r>
    <s v="WATERMELONS"/>
    <x v="7"/>
    <s v="No"/>
    <s v="CWT"/>
    <s v="RED FLESH SEEDED TYPE"/>
    <x v="601"/>
    <s v="FLORIDA"/>
    <n v="600000"/>
    <s v="Truck"/>
    <n v="6000"/>
    <m/>
    <n v="2024"/>
    <s v="N/A"/>
    <s v="D (domestic)"/>
    <m/>
  </r>
  <r>
    <s v="WATERMELONS"/>
    <x v="7"/>
    <s v="No"/>
    <s v="CWT"/>
    <s v="RED FLESH SEEDLESS TYPE"/>
    <x v="601"/>
    <s v="FLORIDA"/>
    <n v="5280000"/>
    <s v="Truck"/>
    <n v="52800"/>
    <m/>
    <n v="2024"/>
    <s v="N/A"/>
    <s v="D (domestic)"/>
    <m/>
  </r>
  <r>
    <s v="WATERMELONS"/>
    <x v="7"/>
    <s v="No"/>
    <s v="CWT"/>
    <s v="RED FLESH SEEDLESS TYPE"/>
    <x v="602"/>
    <s v="FLORIDA"/>
    <n v="7240000"/>
    <s v="Truck"/>
    <n v="72400"/>
    <m/>
    <n v="2024"/>
    <s v="N/A"/>
    <s v="D (domestic)"/>
    <m/>
  </r>
  <r>
    <s v="WATERMELONS"/>
    <x v="7"/>
    <s v="No"/>
    <s v="CWT"/>
    <s v="RED FLESH SEEDLESS MINIATURE"/>
    <x v="602"/>
    <s v="FLORIDA"/>
    <n v="176000"/>
    <s v="Truck"/>
    <n v="1760"/>
    <m/>
    <n v="2024"/>
    <s v="N/A"/>
    <s v="D (domestic)"/>
    <m/>
  </r>
  <r>
    <s v="WATERMELONS"/>
    <x v="7"/>
    <s v="No"/>
    <s v="CWT"/>
    <s v="RED FLESH SEEDED TYPE"/>
    <x v="602"/>
    <s v="FLORIDA"/>
    <n v="840000"/>
    <s v="Truck"/>
    <n v="8400"/>
    <m/>
    <n v="2024"/>
    <s v="N/A"/>
    <s v="D (domestic)"/>
    <m/>
  </r>
  <r>
    <s v="WATERMELONS"/>
    <x v="7"/>
    <s v="No"/>
    <s v="CWT"/>
    <s v="RED FLESH SEEDLESS TYPE"/>
    <x v="603"/>
    <s v="FLORIDA"/>
    <n v="7520000"/>
    <s v="Truck"/>
    <n v="75200"/>
    <m/>
    <n v="2024"/>
    <s v="N/A"/>
    <s v="D (domestic)"/>
    <m/>
  </r>
  <r>
    <s v="WATERMELONS"/>
    <x v="7"/>
    <s v="No"/>
    <s v="CWT"/>
    <s v="RED FLESH SEEDLESS MINIATURE"/>
    <x v="603"/>
    <s v="FLORIDA"/>
    <n v="308000"/>
    <s v="Truck"/>
    <n v="3080"/>
    <m/>
    <n v="2024"/>
    <s v="N/A"/>
    <s v="D (domestic)"/>
    <m/>
  </r>
  <r>
    <s v="WATERMELONS"/>
    <x v="7"/>
    <s v="No"/>
    <s v="CWT"/>
    <s v="RED FLESH SEEDED TYPE"/>
    <x v="603"/>
    <s v="FLORIDA"/>
    <n v="880000"/>
    <s v="Truck"/>
    <n v="8800"/>
    <m/>
    <n v="2024"/>
    <s v="N/A"/>
    <s v="D (domestic)"/>
    <m/>
  </r>
  <r>
    <s v="WATERMELONS"/>
    <x v="7"/>
    <s v="No"/>
    <s v="CWT"/>
    <s v="RED FLESH SEEDLESS TYPE"/>
    <x v="530"/>
    <s v="FLORIDA"/>
    <n v="7560000"/>
    <s v="Truck"/>
    <n v="75600"/>
    <m/>
    <n v="2024"/>
    <s v="N/A"/>
    <s v="D (domestic)"/>
    <m/>
  </r>
  <r>
    <s v="WATERMELONS"/>
    <x v="7"/>
    <s v="No"/>
    <s v="CWT"/>
    <s v="RED FLESH SEEDLESS MINIATURE"/>
    <x v="530"/>
    <s v="FLORIDA"/>
    <n v="220000"/>
    <s v="Truck"/>
    <n v="2200"/>
    <m/>
    <n v="2024"/>
    <s v="N/A"/>
    <s v="D (domestic)"/>
    <m/>
  </r>
  <r>
    <s v="WATERMELONS"/>
    <x v="7"/>
    <s v="No"/>
    <s v="CWT"/>
    <s v="RED FLESH SEEDED TYPE"/>
    <x v="530"/>
    <s v="FLORIDA"/>
    <n v="880000"/>
    <s v="Truck"/>
    <n v="8800"/>
    <m/>
    <n v="2024"/>
    <s v="N/A"/>
    <s v="D (domestic)"/>
    <m/>
  </r>
  <r>
    <s v="WATERMELONS"/>
    <x v="7"/>
    <s v="No"/>
    <s v="CWT"/>
    <s v="RED FLESH SEEDED TYPE"/>
    <x v="604"/>
    <s v="FLORIDA"/>
    <n v="1080000"/>
    <s v="Truck"/>
    <n v="10800"/>
    <m/>
    <n v="2024"/>
    <s v="N/A"/>
    <s v="D (domestic)"/>
    <m/>
  </r>
  <r>
    <s v="WATERMELONS"/>
    <x v="7"/>
    <s v="No"/>
    <s v="CWT"/>
    <s v="RED FLESH SEEDLESS TYPE"/>
    <x v="604"/>
    <s v="FLORIDA"/>
    <n v="7640000"/>
    <s v="Truck"/>
    <n v="76400"/>
    <m/>
    <n v="2024"/>
    <s v="N/A"/>
    <s v="D (domestic)"/>
    <m/>
  </r>
  <r>
    <s v="WATERMELONS"/>
    <x v="7"/>
    <s v="No"/>
    <s v="CWT"/>
    <s v="RED FLESH SEEDLESS MINIATURE"/>
    <x v="604"/>
    <s v="FLORIDA"/>
    <n v="220000"/>
    <s v="Truck"/>
    <n v="2200"/>
    <m/>
    <n v="2024"/>
    <s v="N/A"/>
    <s v="D (domestic)"/>
    <m/>
  </r>
  <r>
    <s v="WATERMELONS"/>
    <x v="7"/>
    <s v="No"/>
    <s v="CWT"/>
    <s v="RED FLESH SEEDLESS TYPE"/>
    <x v="531"/>
    <s v="FLORIDA"/>
    <n v="8960000"/>
    <s v="Truck"/>
    <n v="89600"/>
    <m/>
    <n v="2024"/>
    <s v="N/A"/>
    <s v="D (domestic)"/>
    <m/>
  </r>
  <r>
    <s v="WATERMELONS"/>
    <x v="7"/>
    <s v="No"/>
    <s v="CWT"/>
    <s v="RED FLESH SEEDED TYPE"/>
    <x v="531"/>
    <s v="FLORIDA"/>
    <n v="1000000"/>
    <s v="Truck"/>
    <n v="10000"/>
    <m/>
    <n v="2024"/>
    <s v="N/A"/>
    <s v="D (domestic)"/>
    <m/>
  </r>
  <r>
    <s v="WATERMELONS"/>
    <x v="7"/>
    <s v="No"/>
    <s v="CWT"/>
    <s v="RED FLESH SEEDLESS MINIATURE"/>
    <x v="531"/>
    <s v="FLORIDA"/>
    <n v="484000"/>
    <s v="Truck"/>
    <n v="4840"/>
    <m/>
    <n v="2024"/>
    <s v="N/A"/>
    <s v="D (domestic)"/>
    <m/>
  </r>
  <r>
    <s v="WATERMELONS"/>
    <x v="7"/>
    <s v="No"/>
    <s v="CWT"/>
    <s v="RED FLESH SEEDED TYPE"/>
    <x v="605"/>
    <s v="FLORIDA"/>
    <n v="880000"/>
    <s v="Truck"/>
    <n v="8800"/>
    <m/>
    <n v="2024"/>
    <s v="N/A"/>
    <s v="D (domestic)"/>
    <m/>
  </r>
  <r>
    <s v="WATERMELONS"/>
    <x v="7"/>
    <s v="No"/>
    <s v="CWT"/>
    <s v="RED FLESH SEEDLESS TYPE"/>
    <x v="605"/>
    <s v="FLORIDA"/>
    <n v="8880000"/>
    <s v="Truck"/>
    <n v="88800"/>
    <m/>
    <n v="2024"/>
    <s v="N/A"/>
    <s v="D (domestic)"/>
    <m/>
  </r>
  <r>
    <s v="WATERMELONS"/>
    <x v="7"/>
    <s v="No"/>
    <s v="CWT"/>
    <s v="RED FLESH SEEDLESS MINIATURE"/>
    <x v="605"/>
    <s v="FLORIDA"/>
    <n v="308000"/>
    <s v="Truck"/>
    <n v="3080"/>
    <m/>
    <n v="2024"/>
    <s v="N/A"/>
    <s v="D (domestic)"/>
    <m/>
  </r>
  <r>
    <s v="WATERMELONS"/>
    <x v="7"/>
    <s v="No"/>
    <s v="CWT"/>
    <s v="RED FLESH SEEDLESS MINIATURE"/>
    <x v="606"/>
    <s v="FLORIDA"/>
    <n v="132000"/>
    <s v="Truck"/>
    <n v="1320"/>
    <m/>
    <n v="2024"/>
    <s v="N/A"/>
    <s v="D (domestic)"/>
    <m/>
  </r>
  <r>
    <s v="WATERMELONS"/>
    <x v="7"/>
    <s v="No"/>
    <s v="CWT"/>
    <s v="RED FLESH SEEDLESS TYPE"/>
    <x v="606"/>
    <s v="FLORIDA"/>
    <n v="7000000"/>
    <s v="Truck"/>
    <n v="70000"/>
    <m/>
    <n v="2024"/>
    <s v="N/A"/>
    <s v="D (domestic)"/>
    <m/>
  </r>
  <r>
    <s v="WATERMELONS"/>
    <x v="7"/>
    <s v="No"/>
    <s v="CWT"/>
    <s v="RED FLESH SEEDED TYPE"/>
    <x v="606"/>
    <s v="FLORIDA"/>
    <n v="200000"/>
    <s v="Truck"/>
    <n v="2000"/>
    <m/>
    <n v="2024"/>
    <s v="N/A"/>
    <s v="D (domestic)"/>
    <m/>
  </r>
  <r>
    <s v="WATERMELONS"/>
    <x v="7"/>
    <s v="No"/>
    <s v="CWT"/>
    <s v="RED FLESH SEEDLESS TYPE"/>
    <x v="532"/>
    <s v="FLORIDA"/>
    <n v="9640000"/>
    <s v="Truck"/>
    <n v="96400"/>
    <m/>
    <n v="2024"/>
    <s v="N/A"/>
    <s v="D (domestic)"/>
    <m/>
  </r>
  <r>
    <s v="WATERMELONS"/>
    <x v="7"/>
    <s v="No"/>
    <s v="CWT"/>
    <s v="RED FLESH SEEDED TYPE"/>
    <x v="532"/>
    <s v="FLORIDA"/>
    <n v="1080000"/>
    <s v="Truck"/>
    <n v="10800"/>
    <m/>
    <n v="2024"/>
    <s v="N/A"/>
    <s v="D (domestic)"/>
    <m/>
  </r>
  <r>
    <s v="WATERMELONS"/>
    <x v="7"/>
    <s v="No"/>
    <s v="CWT"/>
    <s v="RED FLESH SEEDLESS MINIATURE"/>
    <x v="532"/>
    <s v="FLORIDA"/>
    <n v="220000"/>
    <s v="Truck"/>
    <n v="2200"/>
    <m/>
    <n v="2024"/>
    <s v="N/A"/>
    <s v="D (domestic)"/>
    <m/>
  </r>
  <r>
    <s v="WATERMELONS"/>
    <x v="7"/>
    <s v="No"/>
    <s v="CWT"/>
    <s v="RED FLESH SEEDLESS MINIATURE"/>
    <x v="607"/>
    <s v="FLORIDA"/>
    <n v="308000"/>
    <s v="Truck"/>
    <n v="3080"/>
    <m/>
    <n v="2024"/>
    <s v="N/A"/>
    <s v="D (domestic)"/>
    <m/>
  </r>
  <r>
    <s v="WATERMELONS"/>
    <x v="7"/>
    <s v="No"/>
    <s v="CWT"/>
    <s v="RED FLESH SEEDED TYPE"/>
    <x v="607"/>
    <s v="FLORIDA"/>
    <n v="1120000"/>
    <s v="Truck"/>
    <n v="11200"/>
    <m/>
    <n v="2024"/>
    <s v="N/A"/>
    <s v="D (domestic)"/>
    <m/>
  </r>
  <r>
    <s v="WATERMELONS"/>
    <x v="7"/>
    <s v="No"/>
    <s v="CWT"/>
    <s v="RED FLESH SEEDLESS TYPE"/>
    <x v="607"/>
    <s v="FLORIDA"/>
    <n v="10120000"/>
    <s v="Truck"/>
    <n v="101200"/>
    <m/>
    <n v="2024"/>
    <s v="N/A"/>
    <s v="D (domestic)"/>
    <m/>
  </r>
  <r>
    <s v="WATERMELONS"/>
    <x v="7"/>
    <s v="No"/>
    <s v="CWT"/>
    <s v="RED FLESH SEEDLESS TYPE"/>
    <x v="533"/>
    <s v="FLORIDA"/>
    <n v="11480000"/>
    <s v="Truck"/>
    <n v="114800"/>
    <m/>
    <n v="2024"/>
    <s v="N/A"/>
    <s v="D (domestic)"/>
    <m/>
  </r>
  <r>
    <s v="WATERMELONS"/>
    <x v="7"/>
    <s v="No"/>
    <s v="CWT"/>
    <s v="RED FLESH SEEDED TYPE"/>
    <x v="533"/>
    <s v="FLORIDA"/>
    <n v="1400000"/>
    <s v="Truck"/>
    <n v="14000"/>
    <m/>
    <n v="2024"/>
    <s v="N/A"/>
    <s v="D (domestic)"/>
    <m/>
  </r>
  <r>
    <s v="WATERMELONS"/>
    <x v="7"/>
    <s v="No"/>
    <s v="CWT"/>
    <s v="RED FLESH SEEDLESS MINIATURE"/>
    <x v="533"/>
    <s v="FLORIDA"/>
    <n v="440000"/>
    <s v="Truck"/>
    <n v="4400"/>
    <m/>
    <n v="2024"/>
    <s v="N/A"/>
    <s v="D (domestic)"/>
    <m/>
  </r>
  <r>
    <s v="WATERMELONS"/>
    <x v="7"/>
    <s v="No"/>
    <s v="CWT"/>
    <s v="RED FLESH SEEDED TYPE"/>
    <x v="534"/>
    <s v="FLORIDA"/>
    <n v="1640000"/>
    <s v="Truck"/>
    <n v="16400"/>
    <m/>
    <n v="2024"/>
    <s v="N/A"/>
    <s v="D (domestic)"/>
    <m/>
  </r>
  <r>
    <s v="WATERMELONS"/>
    <x v="7"/>
    <s v="No"/>
    <s v="CWT"/>
    <s v="RED FLESH SEEDLESS TYPE"/>
    <x v="534"/>
    <s v="FLORIDA"/>
    <n v="11920000"/>
    <s v="Truck"/>
    <n v="119200"/>
    <m/>
    <n v="2024"/>
    <s v="N/A"/>
    <s v="D (domestic)"/>
    <m/>
  </r>
  <r>
    <s v="WATERMELONS"/>
    <x v="7"/>
    <s v="No"/>
    <s v="CWT"/>
    <s v="RED FLESH SEEDLESS MINIATURE"/>
    <x v="534"/>
    <s v="FLORIDA"/>
    <n v="352000"/>
    <s v="Truck"/>
    <n v="3520"/>
    <m/>
    <n v="2024"/>
    <s v="N/A"/>
    <s v="D (domestic)"/>
    <m/>
  </r>
  <r>
    <s v="WATERMELONS"/>
    <x v="7"/>
    <s v="No"/>
    <s v="CWT"/>
    <s v="RED FLESH SEEDLESS MINIATURE"/>
    <x v="608"/>
    <s v="FLORIDA"/>
    <n v="396000"/>
    <s v="Truck"/>
    <n v="3960"/>
    <m/>
    <n v="2024"/>
    <s v="N/A"/>
    <s v="D (domestic)"/>
    <m/>
  </r>
  <r>
    <s v="WATERMELONS"/>
    <x v="7"/>
    <s v="No"/>
    <s v="CWT"/>
    <s v="RED FLESH SEEDED TYPE"/>
    <x v="608"/>
    <s v="FLORIDA"/>
    <n v="1750000"/>
    <s v="Truck"/>
    <n v="17500"/>
    <m/>
    <n v="2024"/>
    <s v="N/A"/>
    <s v="D (domestic)"/>
    <m/>
  </r>
  <r>
    <s v="WATERMELONS"/>
    <x v="7"/>
    <s v="No"/>
    <s v="CWT"/>
    <s v="RED FLESH SEEDLESS TYPE"/>
    <x v="608"/>
    <s v="FLORIDA"/>
    <n v="13120000"/>
    <s v="Truck"/>
    <n v="131200"/>
    <m/>
    <n v="2024"/>
    <s v="N/A"/>
    <s v="D (domestic)"/>
    <m/>
  </r>
  <r>
    <s v="WATERMELONS"/>
    <x v="7"/>
    <s v="No"/>
    <s v="CWT"/>
    <s v="RED FLESH SEEDED TYPE"/>
    <x v="609"/>
    <s v="FLORIDA"/>
    <n v="1360000"/>
    <s v="Truck"/>
    <n v="13600"/>
    <m/>
    <n v="2024"/>
    <s v="N/A"/>
    <s v="D (domestic)"/>
    <m/>
  </r>
  <r>
    <s v="WATERMELONS"/>
    <x v="7"/>
    <s v="No"/>
    <s v="CWT"/>
    <s v="RED FLESH SEEDLESS TYPE"/>
    <x v="609"/>
    <s v="FLORIDA"/>
    <n v="13360000"/>
    <s v="Truck"/>
    <n v="133600"/>
    <m/>
    <n v="2024"/>
    <s v="N/A"/>
    <s v="D (domestic)"/>
    <m/>
  </r>
  <r>
    <s v="WATERMELONS"/>
    <x v="7"/>
    <s v="No"/>
    <s v="CWT"/>
    <s v="RED FLESH SEEDLESS MINIATURE"/>
    <x v="609"/>
    <s v="FLORIDA"/>
    <n v="308000"/>
    <s v="Truck"/>
    <n v="3080"/>
    <m/>
    <n v="2024"/>
    <s v="N/A"/>
    <s v="D (domestic)"/>
    <m/>
  </r>
  <r>
    <s v="WATERMELONS"/>
    <x v="7"/>
    <s v="No"/>
    <s v="CWT"/>
    <s v="RED FLESH SEEDLESS TYPE"/>
    <x v="610"/>
    <s v="FLORIDA"/>
    <n v="11680000"/>
    <s v="Truck"/>
    <n v="116800"/>
    <m/>
    <n v="2024"/>
    <s v="N/A"/>
    <s v="D (domestic)"/>
    <m/>
  </r>
  <r>
    <s v="WATERMELONS"/>
    <x v="7"/>
    <s v="No"/>
    <s v="CWT"/>
    <s v="RED FLESH SEEDED TYPE"/>
    <x v="610"/>
    <s v="FLORIDA"/>
    <n v="480000"/>
    <s v="Truck"/>
    <n v="4800"/>
    <m/>
    <n v="2024"/>
    <s v="N/A"/>
    <s v="D (domestic)"/>
    <m/>
  </r>
  <r>
    <s v="WATERMELONS"/>
    <x v="7"/>
    <s v="No"/>
    <s v="CWT"/>
    <s v="RED FLESH SEEDED TYPE"/>
    <x v="535"/>
    <s v="FLORIDA"/>
    <n v="1800000"/>
    <s v="Truck"/>
    <n v="18000"/>
    <m/>
    <n v="2024"/>
    <s v="N/A"/>
    <s v="D (domestic)"/>
    <m/>
  </r>
  <r>
    <s v="WATERMELONS"/>
    <x v="7"/>
    <s v="No"/>
    <s v="CWT"/>
    <s v="RED FLESH SEEDLESS TYPE"/>
    <x v="535"/>
    <s v="FLORIDA"/>
    <n v="13400000"/>
    <s v="Truck"/>
    <n v="134000"/>
    <m/>
    <n v="2024"/>
    <s v="N/A"/>
    <s v="D (domestic)"/>
    <m/>
  </r>
  <r>
    <s v="WATERMELONS"/>
    <x v="7"/>
    <s v="No"/>
    <s v="CWT"/>
    <s v="RED FLESH SEEDLESS MINIATURE"/>
    <x v="535"/>
    <s v="FLORIDA"/>
    <n v="264000"/>
    <s v="Truck"/>
    <n v="2640"/>
    <m/>
    <n v="2024"/>
    <s v="N/A"/>
    <s v="D (domestic)"/>
    <m/>
  </r>
  <r>
    <s v="WATERMELONS"/>
    <x v="7"/>
    <s v="No"/>
    <s v="CWT"/>
    <s v="RED FLESH SEEDED TYPE"/>
    <x v="611"/>
    <s v="FLORIDA"/>
    <n v="1640000"/>
    <s v="Truck"/>
    <n v="16400"/>
    <m/>
    <n v="2024"/>
    <s v="N/A"/>
    <s v="D (domestic)"/>
    <m/>
  </r>
  <r>
    <s v="WATERMELONS"/>
    <x v="7"/>
    <s v="No"/>
    <s v="CWT"/>
    <s v="RED FLESH SEEDLESS MINIATURE"/>
    <x v="611"/>
    <s v="FLORIDA"/>
    <n v="264000"/>
    <s v="Truck"/>
    <n v="2640"/>
    <m/>
    <n v="2024"/>
    <s v="N/A"/>
    <s v="D (domestic)"/>
    <m/>
  </r>
  <r>
    <s v="WATERMELONS"/>
    <x v="7"/>
    <s v="No"/>
    <s v="CWT"/>
    <s v="RED FLESH SEEDLESS TYPE"/>
    <x v="611"/>
    <s v="FLORIDA"/>
    <n v="15160000"/>
    <s v="Truck"/>
    <n v="151600"/>
    <m/>
    <n v="2024"/>
    <s v="N/A"/>
    <s v="D (domestic)"/>
    <m/>
  </r>
  <r>
    <s v="WATERMELONS"/>
    <x v="7"/>
    <s v="No"/>
    <s v="CWT"/>
    <s v="RED FLESH SEEDED TYPE"/>
    <x v="536"/>
    <s v="FLORIDA"/>
    <n v="1400000"/>
    <s v="Truck"/>
    <n v="14000"/>
    <m/>
    <n v="2024"/>
    <s v="N/A"/>
    <s v="D (domestic)"/>
    <m/>
  </r>
  <r>
    <s v="WATERMELONS"/>
    <x v="7"/>
    <s v="No"/>
    <s v="CWT"/>
    <s v="RED FLESH SEEDLESS TYPE"/>
    <x v="536"/>
    <s v="FLORIDA"/>
    <n v="15520000"/>
    <s v="Truck"/>
    <n v="155200"/>
    <m/>
    <n v="2024"/>
    <s v="N/A"/>
    <s v="D (domestic)"/>
    <m/>
  </r>
  <r>
    <s v="WATERMELONS"/>
    <x v="7"/>
    <s v="No"/>
    <s v="CWT"/>
    <s v="RED FLESH SEEDLESS MINIATURE"/>
    <x v="536"/>
    <s v="FLORIDA"/>
    <n v="352000"/>
    <s v="Truck"/>
    <n v="3520"/>
    <m/>
    <n v="2024"/>
    <s v="N/A"/>
    <s v="D (domestic)"/>
    <m/>
  </r>
  <r>
    <s v="WATERMELONS"/>
    <x v="7"/>
    <s v="No"/>
    <s v="CWT"/>
    <s v="RED FLESH SEEDLESS MINIATURE"/>
    <x v="569"/>
    <s v="FLORIDA"/>
    <n v="341600"/>
    <s v="Truck"/>
    <n v="3416"/>
    <m/>
    <n v="2024"/>
    <s v="N/A"/>
    <s v="D (domestic)"/>
    <m/>
  </r>
  <r>
    <s v="WATERMELONS"/>
    <x v="7"/>
    <s v="No"/>
    <s v="CWT"/>
    <s v="RED FLESH SEEDED TYPE"/>
    <x v="569"/>
    <s v="FLORIDA"/>
    <n v="1640000"/>
    <s v="Truck"/>
    <n v="16400"/>
    <m/>
    <n v="2024"/>
    <s v="N/A"/>
    <s v="D (domestic)"/>
    <m/>
  </r>
  <r>
    <s v="WATERMELONS"/>
    <x v="7"/>
    <s v="No"/>
    <s v="CWT"/>
    <s v="RED FLESH SEEDLESS TYPE"/>
    <x v="569"/>
    <s v="FLORIDA"/>
    <n v="15240000"/>
    <s v="Truck"/>
    <n v="152400"/>
    <m/>
    <n v="2024"/>
    <s v="N/A"/>
    <s v="D (domestic)"/>
    <m/>
  </r>
  <r>
    <s v="WATERMELONS"/>
    <x v="7"/>
    <s v="No"/>
    <s v="CWT"/>
    <s v="RED FLESH SEEDLESS MINIATURE"/>
    <x v="570"/>
    <s v="FLORIDA"/>
    <n v="440000"/>
    <s v="Truck"/>
    <n v="4400"/>
    <m/>
    <n v="2024"/>
    <s v="N/A"/>
    <s v="D (domestic)"/>
    <m/>
  </r>
  <r>
    <s v="WATERMELONS"/>
    <x v="7"/>
    <s v="No"/>
    <s v="CWT"/>
    <s v="RED FLESH SEEDED TYPE"/>
    <x v="570"/>
    <s v="FLORIDA"/>
    <n v="1480000"/>
    <s v="Truck"/>
    <n v="14800"/>
    <m/>
    <n v="2024"/>
    <s v="N/A"/>
    <s v="D (domestic)"/>
    <m/>
  </r>
  <r>
    <s v="WATERMELONS"/>
    <x v="7"/>
    <s v="No"/>
    <s v="CWT"/>
    <s v="RED FLESH SEEDLESS TYPE"/>
    <x v="570"/>
    <s v="FLORIDA"/>
    <n v="17880000"/>
    <s v="Truck"/>
    <n v="178800"/>
    <m/>
    <n v="2024"/>
    <s v="N/A"/>
    <s v="D (domestic)"/>
    <m/>
  </r>
  <r>
    <s v="WATERMELONS"/>
    <x v="7"/>
    <s v="No"/>
    <s v="CWT"/>
    <s v="RED FLESH SEEDED TYPE"/>
    <x v="612"/>
    <s v="FLORIDA"/>
    <n v="1440000"/>
    <s v="Truck"/>
    <n v="14400"/>
    <m/>
    <n v="2024"/>
    <s v="N/A"/>
    <s v="D (domestic)"/>
    <m/>
  </r>
  <r>
    <s v="WATERMELONS"/>
    <x v="7"/>
    <s v="No"/>
    <s v="CWT"/>
    <s v="RED FLESH SEEDLESS TYPE"/>
    <x v="612"/>
    <s v="FLORIDA"/>
    <n v="18600000"/>
    <s v="Truck"/>
    <n v="186000"/>
    <m/>
    <n v="2024"/>
    <s v="N/A"/>
    <s v="D (domestic)"/>
    <m/>
  </r>
  <r>
    <s v="WATERMELONS"/>
    <x v="7"/>
    <s v="No"/>
    <s v="CWT"/>
    <s v="RED FLESH SEEDLESS MINIATURE"/>
    <x v="612"/>
    <s v="FLORIDA"/>
    <n v="616000"/>
    <s v="Truck"/>
    <n v="6160"/>
    <m/>
    <n v="2024"/>
    <s v="N/A"/>
    <s v="D (domestic)"/>
    <m/>
  </r>
  <r>
    <s v="WATERMELONS"/>
    <x v="7"/>
    <s v="No"/>
    <s v="CWT"/>
    <s v="RED FLESH SEEDLESS MINIATURE"/>
    <x v="613"/>
    <s v="FLORIDA"/>
    <n v="396000"/>
    <s v="Truck"/>
    <n v="3960"/>
    <m/>
    <n v="2024"/>
    <s v="N/A"/>
    <s v="D (domestic)"/>
    <m/>
  </r>
  <r>
    <s v="WATERMELONS"/>
    <x v="7"/>
    <s v="No"/>
    <s v="CWT"/>
    <s v="RED FLESH SEEDED TYPE"/>
    <x v="613"/>
    <s v="FLORIDA"/>
    <n v="1320000"/>
    <s v="Truck"/>
    <n v="13200"/>
    <m/>
    <n v="2024"/>
    <s v="N/A"/>
    <s v="D (domestic)"/>
    <m/>
  </r>
  <r>
    <s v="WATERMELONS"/>
    <x v="7"/>
    <s v="No"/>
    <s v="CWT"/>
    <s v="RED FLESH SEEDLESS TYPE"/>
    <x v="613"/>
    <s v="FLORIDA"/>
    <n v="16800000"/>
    <s v="Truck"/>
    <n v="168000"/>
    <m/>
    <n v="2024"/>
    <s v="N/A"/>
    <s v="D (domestic)"/>
    <m/>
  </r>
  <r>
    <s v="WATERMELONS"/>
    <x v="7"/>
    <s v="No"/>
    <s v="CWT"/>
    <s v="RED FLESH SEEDLESS TYPE"/>
    <x v="333"/>
    <s v="FLORIDA"/>
    <n v="19080000"/>
    <s v="Truck"/>
    <n v="190800"/>
    <m/>
    <n v="2024"/>
    <s v="N/A"/>
    <s v="D (domestic)"/>
    <m/>
  </r>
  <r>
    <s v="WATERMELONS"/>
    <x v="7"/>
    <s v="No"/>
    <s v="CWT"/>
    <s v="RED FLESH SEEDLESS MINIATURE"/>
    <x v="333"/>
    <s v="FLORIDA"/>
    <n v="390400"/>
    <s v="Truck"/>
    <n v="3904"/>
    <m/>
    <n v="2024"/>
    <s v="N/A"/>
    <s v="D (domestic)"/>
    <m/>
  </r>
  <r>
    <s v="WATERMELONS"/>
    <x v="7"/>
    <s v="No"/>
    <s v="CWT"/>
    <s v="RED FLESH SEEDED TYPE"/>
    <x v="333"/>
    <s v="FLORIDA"/>
    <n v="2000000"/>
    <s v="Truck"/>
    <n v="20000"/>
    <m/>
    <n v="2024"/>
    <s v="N/A"/>
    <s v="D (domestic)"/>
    <m/>
  </r>
  <r>
    <s v="WATERMELONS"/>
    <x v="7"/>
    <s v="No"/>
    <s v="CWT"/>
    <s v="RED FLESH SEEDED TYPE"/>
    <x v="334"/>
    <s v="FLORIDA"/>
    <n v="1760000"/>
    <s v="Truck"/>
    <n v="17600"/>
    <m/>
    <n v="2024"/>
    <s v="N/A"/>
    <s v="D (domestic)"/>
    <m/>
  </r>
  <r>
    <s v="WATERMELONS"/>
    <x v="7"/>
    <s v="No"/>
    <s v="CWT"/>
    <s v="RED FLESH SEEDLESS TYPE"/>
    <x v="334"/>
    <s v="FLORIDA"/>
    <n v="19240000"/>
    <s v="Truck"/>
    <n v="192400"/>
    <m/>
    <n v="2024"/>
    <s v="N/A"/>
    <s v="D (domestic)"/>
    <m/>
  </r>
  <r>
    <s v="WATERMELONS"/>
    <x v="7"/>
    <s v="No"/>
    <s v="CWT"/>
    <s v="RED FLESH SEEDLESS MINIATURE"/>
    <x v="334"/>
    <s v="FLORIDA"/>
    <n v="352000"/>
    <s v="Truck"/>
    <n v="3520"/>
    <m/>
    <n v="2024"/>
    <s v="N/A"/>
    <s v="D (domestic)"/>
    <m/>
  </r>
  <r>
    <s v="WATERMELONS"/>
    <x v="7"/>
    <s v="No"/>
    <s v="CWT"/>
    <s v="RED FLESH SEEDLESS MINIATURE"/>
    <x v="614"/>
    <s v="FLORIDA"/>
    <n v="66000"/>
    <s v="Truck"/>
    <n v="660"/>
    <m/>
    <n v="2024"/>
    <s v="N/A"/>
    <s v="D (domestic)"/>
    <m/>
  </r>
  <r>
    <s v="WATERMELONS"/>
    <x v="7"/>
    <s v="No"/>
    <s v="CWT"/>
    <s v="RED FLESH SEEDLESS TYPE"/>
    <x v="614"/>
    <s v="FLORIDA"/>
    <n v="15240000"/>
    <s v="Truck"/>
    <n v="152400"/>
    <m/>
    <n v="2024"/>
    <s v="N/A"/>
    <s v="D (domestic)"/>
    <m/>
  </r>
  <r>
    <s v="WATERMELONS"/>
    <x v="7"/>
    <s v="No"/>
    <s v="CWT"/>
    <s v="RED FLESH SEEDED TYPE"/>
    <x v="614"/>
    <s v="FLORIDA"/>
    <n v="1600000"/>
    <s v="Truck"/>
    <n v="16000"/>
    <m/>
    <n v="2024"/>
    <s v="N/A"/>
    <s v="D (domestic)"/>
    <m/>
  </r>
  <r>
    <s v="WATERMELONS"/>
    <x v="7"/>
    <s v="No"/>
    <s v="CWT"/>
    <s v="RED FLESH SEEDED TYPE"/>
    <x v="335"/>
    <s v="FLORIDA"/>
    <n v="1760000"/>
    <s v="Truck"/>
    <n v="17600"/>
    <m/>
    <n v="2024"/>
    <s v="N/A"/>
    <s v="D (domestic)"/>
    <m/>
  </r>
  <r>
    <s v="WATERMELONS"/>
    <x v="7"/>
    <s v="No"/>
    <s v="CWT"/>
    <s v="RED FLESH SEEDLESS TYPE"/>
    <x v="335"/>
    <s v="FLORIDA"/>
    <n v="17880000"/>
    <s v="Truck"/>
    <n v="178800"/>
    <m/>
    <n v="2024"/>
    <s v="N/A"/>
    <s v="D (domestic)"/>
    <m/>
  </r>
  <r>
    <s v="WATERMELONS"/>
    <x v="7"/>
    <s v="No"/>
    <s v="CWT"/>
    <s v="RED FLESH SEEDLESS MINIATURE"/>
    <x v="335"/>
    <s v="FLORIDA"/>
    <n v="484000"/>
    <s v="Truck"/>
    <n v="4840"/>
    <m/>
    <n v="2024"/>
    <s v="N/A"/>
    <s v="D (domestic)"/>
    <m/>
  </r>
  <r>
    <s v="WATERMELONS"/>
    <x v="7"/>
    <s v="No"/>
    <s v="CWT"/>
    <s v="RED FLESH SEEDED TYPE"/>
    <x v="336"/>
    <s v="FLORIDA"/>
    <n v="2080000"/>
    <s v="Truck"/>
    <n v="20800"/>
    <m/>
    <n v="2024"/>
    <s v="N/A"/>
    <s v="D (domestic)"/>
    <m/>
  </r>
  <r>
    <s v="WATERMELONS"/>
    <x v="7"/>
    <s v="No"/>
    <s v="CWT"/>
    <s v="RED FLESH SEEDLESS MINIATURE"/>
    <x v="336"/>
    <s v="FLORIDA"/>
    <n v="352000"/>
    <s v="Truck"/>
    <n v="3520"/>
    <m/>
    <n v="2024"/>
    <s v="N/A"/>
    <s v="D (domestic)"/>
    <m/>
  </r>
  <r>
    <s v="WATERMELONS"/>
    <x v="7"/>
    <s v="No"/>
    <s v="CWT"/>
    <s v="RED FLESH SEEDLESS TYPE"/>
    <x v="336"/>
    <s v="FLORIDA"/>
    <n v="17400000"/>
    <s v="Truck"/>
    <n v="174000"/>
    <m/>
    <n v="2024"/>
    <s v="N/A"/>
    <s v="D (domestic)"/>
    <m/>
  </r>
  <r>
    <s v="WATERMELONS"/>
    <x v="7"/>
    <s v="No"/>
    <s v="CWT"/>
    <s v="RED FLESH SEEDLESS TYPE"/>
    <x v="337"/>
    <s v="FLORIDA"/>
    <n v="15800000"/>
    <s v="Truck"/>
    <n v="158000"/>
    <m/>
    <n v="2024"/>
    <s v="N/A"/>
    <s v="D (domestic)"/>
    <m/>
  </r>
  <r>
    <s v="WATERMELONS"/>
    <x v="7"/>
    <s v="No"/>
    <s v="CWT"/>
    <s v="RED FLESH SEEDED TYPE"/>
    <x v="337"/>
    <s v="FLORIDA"/>
    <n v="1400000"/>
    <s v="Truck"/>
    <n v="14000"/>
    <m/>
    <n v="2024"/>
    <s v="N/A"/>
    <s v="D (domestic)"/>
    <m/>
  </r>
  <r>
    <s v="WATERMELONS"/>
    <x v="7"/>
    <s v="No"/>
    <s v="CWT"/>
    <s v="RED FLESH SEEDLESS MINIATURE"/>
    <x v="337"/>
    <s v="FLORIDA"/>
    <n v="176000"/>
    <s v="Truck"/>
    <n v="1760"/>
    <m/>
    <n v="2024"/>
    <s v="N/A"/>
    <s v="D (domestic)"/>
    <m/>
  </r>
  <r>
    <s v="WATERMELONS"/>
    <x v="7"/>
    <s v="No"/>
    <s v="CWT"/>
    <s v="RED FLESH SEEDED TYPE"/>
    <x v="615"/>
    <s v="FLORIDA"/>
    <n v="1000000"/>
    <s v="Truck"/>
    <n v="10000"/>
    <m/>
    <n v="2024"/>
    <s v="N/A"/>
    <s v="D (domestic)"/>
    <m/>
  </r>
  <r>
    <s v="WATERMELONS"/>
    <x v="7"/>
    <s v="No"/>
    <s v="CWT"/>
    <s v="RED FLESH SEEDLESS TYPE"/>
    <x v="615"/>
    <s v="FLORIDA"/>
    <n v="15608000"/>
    <s v="Truck"/>
    <n v="156080"/>
    <m/>
    <n v="2024"/>
    <s v="N/A"/>
    <s v="D (domestic)"/>
    <m/>
  </r>
  <r>
    <s v="WATERMELONS"/>
    <x v="7"/>
    <s v="No"/>
    <s v="CWT"/>
    <s v="RED FLESH SEEDLESS TYPE"/>
    <x v="338"/>
    <s v="FLORIDA"/>
    <n v="15640000"/>
    <s v="Truck"/>
    <n v="156400"/>
    <m/>
    <n v="2024"/>
    <s v="N/A"/>
    <s v="D (domestic)"/>
    <m/>
  </r>
  <r>
    <s v="WATERMELONS"/>
    <x v="7"/>
    <s v="No"/>
    <s v="CWT"/>
    <s v="RED FLESH SEEDLESS MINIATURE"/>
    <x v="338"/>
    <s v="FLORIDA"/>
    <n v="132000"/>
    <s v="Truck"/>
    <n v="1320"/>
    <m/>
    <n v="2024"/>
    <s v="N/A"/>
    <s v="D (domestic)"/>
    <m/>
  </r>
  <r>
    <s v="WATERMELONS"/>
    <x v="7"/>
    <s v="No"/>
    <s v="CWT"/>
    <s v="RED FLESH SEEDED TYPE"/>
    <x v="338"/>
    <s v="FLORIDA"/>
    <n v="1400000"/>
    <s v="Truck"/>
    <n v="14000"/>
    <m/>
    <n v="2024"/>
    <s v="N/A"/>
    <s v="D (domestic)"/>
    <m/>
  </r>
  <r>
    <s v="WATERMELONS"/>
    <x v="7"/>
    <s v="No"/>
    <s v="CWT"/>
    <s v="RED FLESH SEEDLESS MINIATURE"/>
    <x v="339"/>
    <s v="FLORIDA"/>
    <n v="176000"/>
    <s v="Truck"/>
    <n v="1760"/>
    <m/>
    <n v="2024"/>
    <s v="N/A"/>
    <s v="D (domestic)"/>
    <m/>
  </r>
  <r>
    <s v="WATERMELONS"/>
    <x v="7"/>
    <s v="No"/>
    <s v="CWT"/>
    <s v="RED FLESH SEEDLESS TYPE"/>
    <x v="339"/>
    <s v="FLORIDA"/>
    <n v="15560000"/>
    <s v="Truck"/>
    <n v="155600"/>
    <m/>
    <n v="2024"/>
    <s v="N/A"/>
    <s v="D (domestic)"/>
    <m/>
  </r>
  <r>
    <s v="WATERMELONS"/>
    <x v="7"/>
    <s v="No"/>
    <s v="CWT"/>
    <s v="RED FLESH SEEDED TYPE"/>
    <x v="339"/>
    <s v="FLORIDA"/>
    <n v="1600000"/>
    <s v="Truck"/>
    <n v="16000"/>
    <m/>
    <n v="2024"/>
    <s v="N/A"/>
    <s v="D (domestic)"/>
    <m/>
  </r>
  <r>
    <s v="WATERMELONS"/>
    <x v="7"/>
    <s v="No"/>
    <s v="CWT"/>
    <s v="RED FLESH SEEDED TYPE"/>
    <x v="340"/>
    <s v="FLORIDA"/>
    <n v="1200000"/>
    <s v="Truck"/>
    <n v="12000"/>
    <m/>
    <n v="2024"/>
    <s v="N/A"/>
    <s v="D (domestic)"/>
    <m/>
  </r>
  <r>
    <s v="WATERMELONS"/>
    <x v="7"/>
    <s v="No"/>
    <s v="CWT"/>
    <s v="RED FLESH SEEDLESS MINIATURE"/>
    <x v="340"/>
    <s v="FLORIDA"/>
    <n v="220000"/>
    <s v="Truck"/>
    <n v="2200"/>
    <m/>
    <n v="2024"/>
    <s v="N/A"/>
    <s v="D (domestic)"/>
    <m/>
  </r>
  <r>
    <s v="WATERMELONS"/>
    <x v="7"/>
    <s v="No"/>
    <s v="CWT"/>
    <s v="RED FLESH SEEDLESS TYPE"/>
    <x v="340"/>
    <s v="FLORIDA"/>
    <n v="16200000"/>
    <s v="Truck"/>
    <n v="162000"/>
    <m/>
    <n v="2024"/>
    <s v="N/A"/>
    <s v="D (domestic)"/>
    <m/>
  </r>
  <r>
    <s v="WATERMELONS"/>
    <x v="7"/>
    <s v="No"/>
    <s v="CWT"/>
    <s v="RED FLESH SEEDED TYPE"/>
    <x v="341"/>
    <s v="FLORIDA"/>
    <n v="1680000"/>
    <s v="Truck"/>
    <n v="16800"/>
    <m/>
    <n v="2024"/>
    <s v="N/A"/>
    <s v="D (domestic)"/>
    <m/>
  </r>
  <r>
    <s v="WATERMELONS"/>
    <x v="7"/>
    <s v="No"/>
    <s v="CWT"/>
    <s v="RED FLESH SEEDLESS MINIATURE"/>
    <x v="341"/>
    <s v="FLORIDA"/>
    <n v="220000"/>
    <s v="Truck"/>
    <n v="2200"/>
    <m/>
    <n v="2024"/>
    <s v="N/A"/>
    <s v="D (domestic)"/>
    <m/>
  </r>
  <r>
    <s v="WATERMELONS"/>
    <x v="7"/>
    <s v="No"/>
    <s v="CWT"/>
    <s v="RED FLESH SEEDLESS TYPE"/>
    <x v="341"/>
    <s v="FLORIDA"/>
    <n v="16840000"/>
    <s v="Truck"/>
    <n v="168400"/>
    <m/>
    <n v="2024"/>
    <s v="N/A"/>
    <s v="D (domestic)"/>
    <m/>
  </r>
  <r>
    <s v="WATERMELONS"/>
    <x v="7"/>
    <s v="No"/>
    <s v="CWT"/>
    <s v="RED FLESH SEEDLESS TYPE"/>
    <x v="342"/>
    <s v="FLORIDA"/>
    <n v="16400000"/>
    <s v="Truck"/>
    <n v="164000"/>
    <m/>
    <n v="2024"/>
    <s v="N/A"/>
    <s v="D (domestic)"/>
    <m/>
  </r>
  <r>
    <s v="WATERMELONS"/>
    <x v="7"/>
    <s v="No"/>
    <s v="CWT"/>
    <s v="RED FLESH SEEDLESS MINIATURE"/>
    <x v="342"/>
    <s v="FLORIDA"/>
    <n v="264000"/>
    <s v="Truck"/>
    <n v="2640"/>
    <m/>
    <n v="2024"/>
    <s v="N/A"/>
    <s v="D (domestic)"/>
    <m/>
  </r>
  <r>
    <s v="WATERMELONS"/>
    <x v="7"/>
    <s v="No"/>
    <s v="CWT"/>
    <s v="RED FLESH SEEDED TYPE"/>
    <x v="342"/>
    <s v="FLORIDA"/>
    <n v="1360000"/>
    <s v="Truck"/>
    <n v="13600"/>
    <m/>
    <n v="2024"/>
    <s v="N/A"/>
    <s v="D (domestic)"/>
    <m/>
  </r>
  <r>
    <s v="WATERMELONS"/>
    <x v="7"/>
    <s v="No"/>
    <s v="CWT"/>
    <s v="RED FLESH SEEDLESS MINIATURE"/>
    <x v="343"/>
    <s v="FLORIDA"/>
    <n v="220000"/>
    <s v="Truck"/>
    <n v="2200"/>
    <m/>
    <n v="2024"/>
    <s v="N/A"/>
    <s v="D (domestic)"/>
    <m/>
  </r>
  <r>
    <s v="WATERMELONS"/>
    <x v="7"/>
    <s v="No"/>
    <s v="CWT"/>
    <s v="RED FLESH SEEDLESS TYPE"/>
    <x v="343"/>
    <s v="FLORIDA"/>
    <n v="15520000"/>
    <s v="Truck"/>
    <n v="155200"/>
    <m/>
    <n v="2024"/>
    <s v="N/A"/>
    <s v="D (domestic)"/>
    <m/>
  </r>
  <r>
    <s v="WATERMELONS"/>
    <x v="7"/>
    <s v="No"/>
    <s v="CWT"/>
    <s v="RED FLESH SEEDED TYPE"/>
    <x v="343"/>
    <s v="FLORIDA"/>
    <n v="1520000"/>
    <s v="Truck"/>
    <n v="15200"/>
    <m/>
    <n v="2024"/>
    <s v="N/A"/>
    <s v="D (domestic)"/>
    <m/>
  </r>
  <r>
    <s v="WATERMELONS"/>
    <x v="7"/>
    <s v="No"/>
    <s v="CWT"/>
    <s v="RED FLESH SEEDED TYPE"/>
    <x v="616"/>
    <s v="FLORIDA"/>
    <n v="960000"/>
    <s v="Truck"/>
    <n v="9600"/>
    <m/>
    <n v="2024"/>
    <s v="N/A"/>
    <s v="D (domestic)"/>
    <m/>
  </r>
  <r>
    <s v="WATERMELONS"/>
    <x v="7"/>
    <s v="No"/>
    <s v="CWT"/>
    <s v="RED FLESH SEEDLESS MINIATURE"/>
    <x v="616"/>
    <s v="FLORIDA"/>
    <n v="132000"/>
    <s v="Truck"/>
    <n v="1320"/>
    <m/>
    <n v="2024"/>
    <s v="N/A"/>
    <s v="D (domestic)"/>
    <m/>
  </r>
  <r>
    <s v="WATERMELONS"/>
    <x v="7"/>
    <s v="No"/>
    <s v="CWT"/>
    <s v="RED FLESH SEEDLESS TYPE"/>
    <x v="616"/>
    <s v="FLORIDA"/>
    <n v="12800000"/>
    <s v="Truck"/>
    <n v="128000"/>
    <m/>
    <n v="2024"/>
    <s v="N/A"/>
    <s v="D (domestic)"/>
    <m/>
  </r>
  <r>
    <s v="WATERMELONS"/>
    <x v="7"/>
    <s v="No"/>
    <s v="CWT"/>
    <s v="RED FLESH SEEDLESS TYPE"/>
    <x v="344"/>
    <s v="FLORIDA"/>
    <n v="15520000"/>
    <s v="Truck"/>
    <n v="155200"/>
    <m/>
    <n v="2024"/>
    <s v="N/A"/>
    <s v="D (domestic)"/>
    <m/>
  </r>
  <r>
    <s v="WATERMELONS"/>
    <x v="7"/>
    <s v="No"/>
    <s v="CWT"/>
    <s v="RED FLESH SEEDED TYPE"/>
    <x v="344"/>
    <s v="FLORIDA"/>
    <n v="1360000"/>
    <s v="Truck"/>
    <n v="13600"/>
    <m/>
    <n v="2024"/>
    <s v="N/A"/>
    <s v="D (domestic)"/>
    <m/>
  </r>
  <r>
    <s v="WATERMELONS"/>
    <x v="7"/>
    <s v="No"/>
    <s v="CWT"/>
    <s v="RED FLESH SEEDLESS MINIATURE"/>
    <x v="344"/>
    <s v="FLORIDA"/>
    <n v="220000"/>
    <s v="Truck"/>
    <n v="2200"/>
    <m/>
    <n v="2024"/>
    <s v="N/A"/>
    <s v="D (domestic)"/>
    <m/>
  </r>
  <r>
    <s v="WATERMELONS"/>
    <x v="7"/>
    <s v="No"/>
    <s v="CWT"/>
    <s v="RED FLESH SEEDED TYPE"/>
    <x v="345"/>
    <s v="FLORIDA"/>
    <n v="1520000"/>
    <s v="Truck"/>
    <n v="15200"/>
    <m/>
    <n v="2024"/>
    <s v="N/A"/>
    <s v="D (domestic)"/>
    <m/>
  </r>
  <r>
    <s v="WATERMELONS"/>
    <x v="7"/>
    <s v="No"/>
    <s v="CWT"/>
    <s v="RED FLESH SEEDLESS TYPE"/>
    <x v="345"/>
    <s v="FLORIDA"/>
    <n v="17080000"/>
    <s v="Truck"/>
    <n v="170800"/>
    <m/>
    <n v="2024"/>
    <s v="N/A"/>
    <s v="D (domestic)"/>
    <m/>
  </r>
  <r>
    <s v="WATERMELONS"/>
    <x v="7"/>
    <s v="No"/>
    <s v="CWT"/>
    <s v="RED FLESH SEEDLESS TYPE"/>
    <x v="346"/>
    <s v="FLORIDA"/>
    <n v="16760000"/>
    <s v="Truck"/>
    <n v="167600"/>
    <m/>
    <n v="2024"/>
    <s v="N/A"/>
    <s v="D (domestic)"/>
    <m/>
  </r>
  <r>
    <s v="WATERMELONS"/>
    <x v="7"/>
    <s v="No"/>
    <s v="CWT"/>
    <s v="RED FLESH SEEDED TYPE"/>
    <x v="346"/>
    <s v="FLORIDA"/>
    <n v="1640000"/>
    <s v="Truck"/>
    <n v="16400"/>
    <m/>
    <n v="2024"/>
    <s v="N/A"/>
    <s v="D (domestic)"/>
    <m/>
  </r>
  <r>
    <s v="WATERMELONS"/>
    <x v="7"/>
    <s v="No"/>
    <s v="CWT"/>
    <s v="RED FLESH SEEDLESS MINIATURE"/>
    <x v="346"/>
    <s v="FLORIDA"/>
    <n v="176000"/>
    <s v="Truck"/>
    <n v="1760"/>
    <m/>
    <n v="2024"/>
    <s v="N/A"/>
    <s v="D (domestic)"/>
    <m/>
  </r>
  <r>
    <s v="WATERMELONS"/>
    <x v="7"/>
    <s v="No"/>
    <s v="CWT"/>
    <s v="RED FLESH SEEDED TYPE"/>
    <x v="347"/>
    <s v="FLORIDA"/>
    <n v="1400000"/>
    <s v="Truck"/>
    <n v="14000"/>
    <m/>
    <n v="2024"/>
    <s v="N/A"/>
    <s v="D (domestic)"/>
    <m/>
  </r>
  <r>
    <s v="WATERMELONS"/>
    <x v="7"/>
    <s v="No"/>
    <s v="CWT"/>
    <s v="RED FLESH SEEDLESS TYPE"/>
    <x v="347"/>
    <s v="FLORIDA"/>
    <n v="16880000"/>
    <s v="Truck"/>
    <n v="168800"/>
    <m/>
    <n v="2024"/>
    <s v="N/A"/>
    <s v="D (domestic)"/>
    <m/>
  </r>
  <r>
    <s v="WATERMELONS"/>
    <x v="7"/>
    <s v="No"/>
    <s v="CWT"/>
    <s v="RED FLESH SEEDLESS MINIATURE"/>
    <x v="347"/>
    <s v="FLORIDA"/>
    <n v="132000"/>
    <s v="Truck"/>
    <n v="1320"/>
    <m/>
    <n v="2024"/>
    <s v="N/A"/>
    <s v="D (domestic)"/>
    <m/>
  </r>
  <r>
    <s v="WATERMELONS"/>
    <x v="7"/>
    <s v="No"/>
    <s v="CWT"/>
    <s v="RED FLESH SEEDED TYPE"/>
    <x v="348"/>
    <s v="FLORIDA"/>
    <n v="16260000"/>
    <s v="Truck"/>
    <n v="162600"/>
    <m/>
    <n v="2024"/>
    <s v="N/A"/>
    <s v="D (domestic)"/>
    <m/>
  </r>
  <r>
    <s v="WATERMELONS"/>
    <x v="7"/>
    <s v="No"/>
    <s v="CWT"/>
    <s v="RED FLESH SEEDED TYPE"/>
    <x v="349"/>
    <s v="FLORIDA"/>
    <n v="1200000"/>
    <s v="Truck"/>
    <n v="12000"/>
    <m/>
    <n v="2024"/>
    <s v="N/A"/>
    <s v="D (domestic)"/>
    <m/>
  </r>
  <r>
    <s v="WATERMELONS"/>
    <x v="7"/>
    <s v="No"/>
    <s v="CWT"/>
    <s v="RED FLESH SEEDLESS TYPE"/>
    <x v="349"/>
    <s v="FLORIDA"/>
    <n v="13800000"/>
    <s v="Truck"/>
    <n v="138000"/>
    <m/>
    <n v="2024"/>
    <s v="N/A"/>
    <s v="D (domestic)"/>
    <m/>
  </r>
  <r>
    <s v="WATERMELONS"/>
    <x v="7"/>
    <s v="No"/>
    <s v="CWT"/>
    <s v="RED FLESH SEEDLESS TYPE"/>
    <x v="617"/>
    <s v="FLORIDA"/>
    <n v="12080000"/>
    <s v="Truck"/>
    <n v="120800"/>
    <m/>
    <n v="2024"/>
    <s v="N/A"/>
    <s v="D (domestic)"/>
    <m/>
  </r>
  <r>
    <s v="WATERMELONS"/>
    <x v="7"/>
    <s v="No"/>
    <s v="CWT"/>
    <s v="RED FLESH SEEDED TYPE"/>
    <x v="617"/>
    <s v="FLORIDA"/>
    <n v="800000"/>
    <s v="Truck"/>
    <n v="8000"/>
    <m/>
    <n v="2024"/>
    <s v="N/A"/>
    <s v="D (domestic)"/>
    <m/>
  </r>
  <r>
    <s v="WATERMELONS"/>
    <x v="7"/>
    <s v="No"/>
    <s v="CWT"/>
    <s v="RED FLESH SEEDED TYPE"/>
    <x v="350"/>
    <s v="FLORIDA"/>
    <n v="600000"/>
    <s v="Truck"/>
    <n v="6000"/>
    <m/>
    <n v="2024"/>
    <s v="N/A"/>
    <s v="D (domestic)"/>
    <m/>
  </r>
  <r>
    <s v="WATERMELONS"/>
    <x v="7"/>
    <s v="No"/>
    <s v="CWT"/>
    <s v="RED FLESH SEEDLESS TYPE"/>
    <x v="350"/>
    <s v="FLORIDA"/>
    <n v="13080000"/>
    <s v="Truck"/>
    <n v="130800"/>
    <m/>
    <n v="2024"/>
    <s v="N/A"/>
    <s v="D (domestic)"/>
    <m/>
  </r>
  <r>
    <s v="WATERMELONS"/>
    <x v="7"/>
    <s v="No"/>
    <s v="CWT"/>
    <s v="RED FLESH SEEDLESS TYPE"/>
    <x v="351"/>
    <s v="FLORIDA"/>
    <n v="12680000"/>
    <s v="Truck"/>
    <n v="126800"/>
    <m/>
    <n v="2024"/>
    <s v="N/A"/>
    <s v="D (domestic)"/>
    <m/>
  </r>
  <r>
    <s v="WATERMELONS"/>
    <x v="7"/>
    <s v="No"/>
    <s v="CWT"/>
    <s v="RED FLESH SEEDED TYPE"/>
    <x v="351"/>
    <s v="FLORIDA"/>
    <n v="680000"/>
    <s v="Truck"/>
    <n v="6800"/>
    <m/>
    <n v="2024"/>
    <s v="N/A"/>
    <s v="D (domestic)"/>
    <m/>
  </r>
  <r>
    <s v="WATERMELONS"/>
    <x v="7"/>
    <s v="No"/>
    <s v="CWT"/>
    <s v="RED FLESH SEEDLESS TYPE"/>
    <x v="352"/>
    <s v="FLORIDA"/>
    <n v="10800000"/>
    <s v="Truck"/>
    <n v="108000"/>
    <m/>
    <n v="2024"/>
    <s v="N/A"/>
    <s v="D (domestic)"/>
    <m/>
  </r>
  <r>
    <s v="WATERMELONS"/>
    <x v="7"/>
    <s v="No"/>
    <s v="CWT"/>
    <s v="RED FLESH SEEDLESS MINIATURE"/>
    <x v="352"/>
    <s v="FLORIDA"/>
    <n v="88000"/>
    <s v="Truck"/>
    <n v="880"/>
    <m/>
    <n v="2024"/>
    <s v="N/A"/>
    <s v="D (domestic)"/>
    <m/>
  </r>
  <r>
    <s v="WATERMELONS"/>
    <x v="7"/>
    <s v="No"/>
    <s v="CWT"/>
    <s v="RED FLESH SEEDED TYPE"/>
    <x v="352"/>
    <s v="FLORIDA"/>
    <n v="600000"/>
    <s v="Truck"/>
    <n v="6000"/>
    <m/>
    <n v="2024"/>
    <s v="N/A"/>
    <s v="D (domestic)"/>
    <m/>
  </r>
  <r>
    <s v="WATERMELONS"/>
    <x v="7"/>
    <s v="No"/>
    <s v="CWT"/>
    <s v="RED FLESH SEEDLESS TYPE"/>
    <x v="353"/>
    <s v="FLORIDA"/>
    <n v="10440000"/>
    <s v="Truck"/>
    <n v="104400"/>
    <m/>
    <n v="2024"/>
    <s v="N/A"/>
    <s v="D (domestic)"/>
    <m/>
  </r>
  <r>
    <s v="WATERMELONS"/>
    <x v="7"/>
    <s v="No"/>
    <s v="CWT"/>
    <s v="RED FLESH SEEDED TYPE"/>
    <x v="353"/>
    <s v="FLORIDA"/>
    <n v="600000"/>
    <s v="Truck"/>
    <n v="6000"/>
    <m/>
    <n v="2024"/>
    <s v="N/A"/>
    <s v="D (domestic)"/>
    <m/>
  </r>
  <r>
    <s v="WATERMELONS"/>
    <x v="7"/>
    <s v="No"/>
    <s v="CWT"/>
    <s v="RED FLESH SEEDLESS MINIATURE"/>
    <x v="353"/>
    <s v="FLORIDA"/>
    <n v="88000"/>
    <s v="Truck"/>
    <n v="880"/>
    <m/>
    <n v="2024"/>
    <s v="N/A"/>
    <s v="D (domestic)"/>
    <m/>
  </r>
  <r>
    <s v="WATERMELONS"/>
    <x v="7"/>
    <s v="No"/>
    <s v="CWT"/>
    <s v="RED FLESH SEEDED TYPE"/>
    <x v="354"/>
    <s v="FLORIDA"/>
    <n v="200000"/>
    <s v="Truck"/>
    <n v="2000"/>
    <m/>
    <n v="2024"/>
    <s v="N/A"/>
    <s v="D (domestic)"/>
    <m/>
  </r>
  <r>
    <s v="WATERMELONS"/>
    <x v="7"/>
    <s v="No"/>
    <s v="CWT"/>
    <s v="RED FLESH SEEDLESS TYPE"/>
    <x v="354"/>
    <s v="FLORIDA"/>
    <n v="7880000"/>
    <s v="Truck"/>
    <n v="78800"/>
    <m/>
    <n v="2024"/>
    <s v="N/A"/>
    <s v="D (domestic)"/>
    <m/>
  </r>
  <r>
    <s v="WATERMELONS"/>
    <x v="7"/>
    <s v="No"/>
    <s v="CWT"/>
    <s v="RED FLESH SEEDED TYPE"/>
    <x v="355"/>
    <s v="FLORIDA"/>
    <n v="200000"/>
    <s v="Truck"/>
    <n v="2000"/>
    <m/>
    <n v="2024"/>
    <s v="N/A"/>
    <s v="D (domestic)"/>
    <m/>
  </r>
  <r>
    <s v="WATERMELONS"/>
    <x v="7"/>
    <s v="No"/>
    <s v="CWT"/>
    <s v="RED FLESH SEEDLESS TYPE"/>
    <x v="355"/>
    <s v="FLORIDA"/>
    <n v="7200000"/>
    <s v="Truck"/>
    <n v="72000"/>
    <m/>
    <n v="2024"/>
    <s v="N/A"/>
    <s v="D (domestic)"/>
    <m/>
  </r>
  <r>
    <s v="WATERMELONS"/>
    <x v="7"/>
    <s v="No"/>
    <s v="CWT"/>
    <s v="RED FLESH SEEDED TYPE"/>
    <x v="356"/>
    <s v="FLORIDA"/>
    <n v="120000"/>
    <s v="Truck"/>
    <n v="1200"/>
    <m/>
    <n v="2024"/>
    <s v="N/A"/>
    <s v="D (domestic)"/>
    <m/>
  </r>
  <r>
    <s v="WATERMELONS"/>
    <x v="7"/>
    <s v="No"/>
    <s v="CWT"/>
    <s v="RED FLESH SEEDLESS TYPE"/>
    <x v="356"/>
    <s v="FLORIDA"/>
    <n v="6200000"/>
    <s v="Truck"/>
    <n v="62000"/>
    <m/>
    <n v="2024"/>
    <s v="N/A"/>
    <s v="D (domestic)"/>
    <m/>
  </r>
  <r>
    <s v="WATERMELONS"/>
    <x v="7"/>
    <s v="No"/>
    <s v="CWT"/>
    <s v="RED FLESH SEEDED TYPE"/>
    <x v="357"/>
    <s v="FLORIDA"/>
    <n v="400000"/>
    <s v="Truck"/>
    <n v="4000"/>
    <m/>
    <n v="2024"/>
    <s v="N/A"/>
    <s v="D (domestic)"/>
    <m/>
  </r>
  <r>
    <s v="WATERMELONS"/>
    <x v="7"/>
    <s v="No"/>
    <s v="CWT"/>
    <s v="RED FLESH SEEDLESS TYPE"/>
    <x v="357"/>
    <s v="FLORIDA"/>
    <n v="6000000"/>
    <s v="Truck"/>
    <n v="60000"/>
    <m/>
    <n v="2024"/>
    <s v="N/A"/>
    <s v="D (domestic)"/>
    <m/>
  </r>
  <r>
    <s v="WATERMELONS"/>
    <x v="7"/>
    <s v="No"/>
    <s v="CWT"/>
    <s v="RED FLESH SEEDED TYPE"/>
    <x v="358"/>
    <s v="FLORIDA"/>
    <n v="400000"/>
    <s v="Truck"/>
    <n v="4000"/>
    <m/>
    <n v="2024"/>
    <s v="N/A"/>
    <s v="D (domestic)"/>
    <m/>
  </r>
  <r>
    <s v="WATERMELONS"/>
    <x v="7"/>
    <s v="No"/>
    <s v="CWT"/>
    <s v="RED FLESH SEEDLESS TYPE"/>
    <x v="358"/>
    <s v="FLORIDA"/>
    <n v="4600000"/>
    <s v="Truck"/>
    <n v="46000"/>
    <m/>
    <n v="2024"/>
    <s v="N/A"/>
    <s v="D (domestic)"/>
    <m/>
  </r>
  <r>
    <s v="WATERMELONS"/>
    <x v="7"/>
    <s v="No"/>
    <s v="CWT"/>
    <s v="RED FLESH SEEDED TYPE"/>
    <x v="359"/>
    <s v="FLORIDA"/>
    <n v="180000"/>
    <s v="Truck"/>
    <n v="1800"/>
    <m/>
    <n v="2024"/>
    <s v="N/A"/>
    <s v="D (domestic)"/>
    <m/>
  </r>
  <r>
    <s v="WATERMELONS"/>
    <x v="7"/>
    <s v="No"/>
    <s v="CWT"/>
    <s v="RED FLESH SEEDLESS TYPE"/>
    <x v="359"/>
    <s v="FLORIDA"/>
    <n v="4400000"/>
    <s v="Truck"/>
    <n v="44000"/>
    <m/>
    <n v="2024"/>
    <s v="N/A"/>
    <s v="D (domestic)"/>
    <m/>
  </r>
  <r>
    <s v="WATERMELONS"/>
    <x v="7"/>
    <s v="No"/>
    <s v="CWT"/>
    <s v="RED FLESH SEEDED TYPE"/>
    <x v="360"/>
    <s v="FLORIDA"/>
    <n v="200000"/>
    <s v="Truck"/>
    <n v="2000"/>
    <m/>
    <n v="2024"/>
    <s v="N/A"/>
    <s v="D (domestic)"/>
    <m/>
  </r>
  <r>
    <s v="WATERMELONS"/>
    <x v="7"/>
    <s v="No"/>
    <s v="CWT"/>
    <s v="RED FLESH SEEDLESS TYPE"/>
    <x v="360"/>
    <s v="FLORIDA"/>
    <n v="3880000"/>
    <s v="Truck"/>
    <n v="38800"/>
    <m/>
    <n v="2024"/>
    <s v="N/A"/>
    <s v="D (domestic)"/>
    <m/>
  </r>
  <r>
    <s v="WATERMELONS"/>
    <x v="7"/>
    <s v="No"/>
    <s v="CWT"/>
    <s v="RED FLESH SEEDED TYPE"/>
    <x v="361"/>
    <s v="FLORIDA"/>
    <n v="720000"/>
    <s v="Truck"/>
    <n v="7200"/>
    <m/>
    <n v="2024"/>
    <s v="N/A"/>
    <s v="D (domestic)"/>
    <m/>
  </r>
  <r>
    <s v="WATERMELONS"/>
    <x v="7"/>
    <s v="No"/>
    <s v="CWT"/>
    <s v="RED FLESH SEEDLESS TYPE"/>
    <x v="361"/>
    <s v="FLORIDA"/>
    <n v="4400000"/>
    <s v="Truck"/>
    <n v="44000"/>
    <m/>
    <n v="2024"/>
    <s v="N/A"/>
    <s v="D (domestic)"/>
    <m/>
  </r>
  <r>
    <s v="WATERMELONS"/>
    <x v="7"/>
    <s v="No"/>
    <s v="CWT"/>
    <s v="RED FLESH SEEDED TYPE"/>
    <x v="362"/>
    <s v="FLORIDA"/>
    <n v="480000"/>
    <s v="Truck"/>
    <n v="4800"/>
    <m/>
    <n v="2024"/>
    <s v="N/A"/>
    <s v="D (domestic)"/>
    <m/>
  </r>
  <r>
    <s v="WATERMELONS"/>
    <x v="7"/>
    <s v="No"/>
    <s v="CWT"/>
    <s v="RED FLESH SEEDLESS TYPE"/>
    <x v="362"/>
    <s v="FLORIDA"/>
    <n v="4000000"/>
    <s v="Truck"/>
    <n v="40000"/>
    <m/>
    <n v="2024"/>
    <s v="N/A"/>
    <s v="D (domestic)"/>
    <m/>
  </r>
  <r>
    <s v="WATERMELONS"/>
    <x v="7"/>
    <s v="No"/>
    <s v="CWT"/>
    <s v="RED FLESH SEEDED TYPE"/>
    <x v="363"/>
    <s v="FLORIDA"/>
    <n v="600000"/>
    <s v="Truck"/>
    <n v="6000"/>
    <m/>
    <n v="2024"/>
    <s v="N/A"/>
    <s v="D (domestic)"/>
    <m/>
  </r>
  <r>
    <s v="WATERMELONS"/>
    <x v="7"/>
    <s v="No"/>
    <s v="CWT"/>
    <s v="RED FLESH SEEDLESS TYPE"/>
    <x v="363"/>
    <s v="FLORIDA"/>
    <n v="3880000"/>
    <s v="Truck"/>
    <n v="38800"/>
    <m/>
    <n v="2024"/>
    <s v="N/A"/>
    <s v="D (domestic)"/>
    <m/>
  </r>
  <r>
    <s v="WATERMELONS"/>
    <x v="7"/>
    <s v="No"/>
    <s v="CWT"/>
    <s v="RED FLESH SEEDLESS TYPE"/>
    <x v="364"/>
    <s v="FLORIDA"/>
    <n v="5200000"/>
    <s v="Truck"/>
    <n v="52000"/>
    <m/>
    <n v="2024"/>
    <s v="N/A"/>
    <s v="D (domestic)"/>
    <m/>
  </r>
  <r>
    <s v="WATERMELONS"/>
    <x v="7"/>
    <s v="No"/>
    <s v="CWT"/>
    <s v="RED FLESH SEEDED TYPE"/>
    <x v="364"/>
    <s v="FLORIDA"/>
    <n v="400000"/>
    <s v="Truck"/>
    <n v="4000"/>
    <m/>
    <n v="2024"/>
    <s v="N/A"/>
    <s v="D (domestic)"/>
    <m/>
  </r>
  <r>
    <s v="WATERMELONS"/>
    <x v="7"/>
    <s v="No"/>
    <s v="CWT"/>
    <s v="RED FLESH SEEDED TYPE"/>
    <x v="365"/>
    <s v="FLORIDA"/>
    <n v="200000"/>
    <s v="Truck"/>
    <n v="2000"/>
    <m/>
    <n v="2024"/>
    <s v="N/A"/>
    <s v="D (domestic)"/>
    <m/>
  </r>
  <r>
    <s v="WATERMELONS"/>
    <x v="7"/>
    <s v="No"/>
    <s v="CWT"/>
    <s v="RED FLESH SEEDLESS TYPE"/>
    <x v="365"/>
    <s v="FLORIDA"/>
    <n v="4400000"/>
    <s v="Truck"/>
    <n v="44000"/>
    <m/>
    <n v="2024"/>
    <s v="N/A"/>
    <s v="D (domestic)"/>
    <m/>
  </r>
  <r>
    <s v="WATERMELONS"/>
    <x v="7"/>
    <s v="No"/>
    <s v="CWT"/>
    <s v="RED FLESH SEEDED TYPE"/>
    <x v="366"/>
    <s v="FLORIDA"/>
    <n v="320000"/>
    <s v="Truck"/>
    <n v="3200"/>
    <m/>
    <n v="2024"/>
    <s v="N/A"/>
    <s v="D (domestic)"/>
    <m/>
  </r>
  <r>
    <s v="WATERMELONS"/>
    <x v="7"/>
    <s v="No"/>
    <s v="CWT"/>
    <s v="RED FLESH SEEDLESS TYPE"/>
    <x v="366"/>
    <s v="FLORIDA"/>
    <n v="4200000"/>
    <s v="Truck"/>
    <n v="42000"/>
    <m/>
    <n v="2024"/>
    <s v="N/A"/>
    <s v="D (domestic)"/>
    <m/>
  </r>
  <r>
    <s v="WATERMELONS"/>
    <x v="7"/>
    <s v="No"/>
    <s v="CWT"/>
    <s v="RED FLESH SEEDLESS TYPE"/>
    <x v="367"/>
    <s v="FLORIDA"/>
    <n v="3880000"/>
    <s v="Truck"/>
    <n v="38800"/>
    <m/>
    <n v="2024"/>
    <s v="N/A"/>
    <s v="D (domestic)"/>
    <m/>
  </r>
  <r>
    <s v="WATERMELONS"/>
    <x v="7"/>
    <s v="No"/>
    <s v="CWT"/>
    <s v="RED FLESH SEEDED TYPE"/>
    <x v="367"/>
    <s v="FLORIDA"/>
    <n v="200000"/>
    <s v="Truck"/>
    <n v="2000"/>
    <m/>
    <n v="2024"/>
    <s v="N/A"/>
    <s v="D (domestic)"/>
    <m/>
  </r>
  <r>
    <s v="WATERMELONS"/>
    <x v="7"/>
    <s v="No"/>
    <s v="CWT"/>
    <s v="RED FLESH SEEDED TYPE"/>
    <x v="368"/>
    <s v="FLORIDA"/>
    <n v="120000"/>
    <s v="Truck"/>
    <n v="1200"/>
    <m/>
    <n v="2024"/>
    <s v="N/A"/>
    <s v="D (domestic)"/>
    <m/>
  </r>
  <r>
    <s v="WATERMELONS"/>
    <x v="7"/>
    <s v="No"/>
    <s v="CWT"/>
    <s v="RED FLESH SEEDLESS TYPE"/>
    <x v="368"/>
    <s v="FLORIDA"/>
    <n v="1920000"/>
    <s v="Truck"/>
    <n v="19200"/>
    <m/>
    <n v="2024"/>
    <s v="N/A"/>
    <s v="D (domestic)"/>
    <m/>
  </r>
  <r>
    <s v="WATERMELONS"/>
    <x v="7"/>
    <s v="No"/>
    <s v="CWT"/>
    <s v="RED FLESH SEEDLESS TYPE"/>
    <x v="368"/>
    <s v="FLORIDA"/>
    <n v="800000"/>
    <s v="Truck"/>
    <n v="8000"/>
    <m/>
    <n v="2024"/>
    <s v="N/A"/>
    <s v="D (domestic)"/>
    <s v="added on 06/28/2024"/>
  </r>
  <r>
    <s v="WATERMELONS"/>
    <x v="7"/>
    <s v="No"/>
    <s v="CWT"/>
    <s v="RED FLESH SEEDLESS TYPE"/>
    <x v="369"/>
    <s v="FLORIDA"/>
    <n v="400000"/>
    <s v="Truck"/>
    <n v="4000"/>
    <m/>
    <n v="2024"/>
    <s v="N/A"/>
    <s v="D (domestic)"/>
    <s v="added on 06/29/2024"/>
  </r>
  <r>
    <s v="WATERMELONS"/>
    <x v="7"/>
    <s v="No"/>
    <s v="CWT"/>
    <s v="RED FLESH SEEDLESS TYPE"/>
    <x v="369"/>
    <s v="FLORIDA"/>
    <n v="1560000"/>
    <s v="Truck"/>
    <n v="15600"/>
    <m/>
    <n v="2024"/>
    <s v="N/A"/>
    <s v="D (domestic)"/>
    <m/>
  </r>
  <r>
    <s v="WATERMELONS"/>
    <x v="7"/>
    <s v="No"/>
    <s v="CWT"/>
    <s v="RED FLESH SEEDED TYPE"/>
    <x v="369"/>
    <s v="FLORIDA"/>
    <n v="120000"/>
    <s v="Truck"/>
    <n v="1200"/>
    <m/>
    <n v="2024"/>
    <s v="N/A"/>
    <s v="D (domestic)"/>
    <m/>
  </r>
  <r>
    <s v="WATERMELONS"/>
    <x v="7"/>
    <s v="No"/>
    <s v="CWT"/>
    <s v="RED FLESH SEEDLESS TYPE"/>
    <x v="618"/>
    <s v="FLORIDA"/>
    <n v="1920000"/>
    <s v="Truck"/>
    <n v="19200"/>
    <m/>
    <n v="2024"/>
    <s v="N/A"/>
    <s v="D (domestic)"/>
    <m/>
  </r>
  <r>
    <s v="WATERMELONS"/>
    <x v="7"/>
    <s v="No"/>
    <s v="CWT"/>
    <s v="RED FLESH SEEDLESS TYPE"/>
    <x v="618"/>
    <s v="FLORIDA"/>
    <n v="80000"/>
    <s v="Truck"/>
    <n v="800"/>
    <m/>
    <n v="2024"/>
    <s v="N/A"/>
    <s v="D (domestic)"/>
    <s v="added on 06/30/2024"/>
  </r>
  <r>
    <s v="WATERMELONS"/>
    <x v="7"/>
    <s v="No"/>
    <s v="CWT"/>
    <s v="RED FLESH SEEDED TYPE"/>
    <x v="618"/>
    <s v="FLORIDA"/>
    <n v="40000"/>
    <s v="Truck"/>
    <n v="400"/>
    <m/>
    <n v="2024"/>
    <s v="N/A"/>
    <s v="D (domestic)"/>
    <m/>
  </r>
  <r>
    <s v="WATERMELONS"/>
    <x v="7"/>
    <s v="No"/>
    <s v="CWT"/>
    <s v="RED FLESH SEEDLESS TYPE"/>
    <x v="370"/>
    <s v="FLORIDA"/>
    <n v="1400000"/>
    <s v="Truck"/>
    <n v="14000"/>
    <m/>
    <n v="2024"/>
    <s v="N/A"/>
    <s v="D (domestic)"/>
    <m/>
  </r>
  <r>
    <s v="WATERMELONS"/>
    <x v="7"/>
    <s v="No"/>
    <s v="CWT"/>
    <s v="RED FLESH SEEDLESS TYPE"/>
    <x v="370"/>
    <s v="FLORIDA"/>
    <n v="520000"/>
    <s v="Truck"/>
    <n v="5200"/>
    <m/>
    <n v="2024"/>
    <s v="N/A"/>
    <s v="D (domestic)"/>
    <s v="added on 07/01/2024"/>
  </r>
  <r>
    <s v="WATERMELONS"/>
    <x v="7"/>
    <s v="No"/>
    <s v="CWT"/>
    <s v="RED FLESH SEEDLESS TYPE"/>
    <x v="371"/>
    <s v="FLORIDA"/>
    <n v="200000"/>
    <s v="Truck"/>
    <n v="2000"/>
    <m/>
    <n v="2024"/>
    <s v="N/A"/>
    <s v="D (domestic)"/>
    <m/>
  </r>
  <r>
    <s v="WATERMELONS"/>
    <x v="7"/>
    <s v="No"/>
    <s v="CWT"/>
    <s v="RED FLESH SEEDLESS TYPE"/>
    <x v="374"/>
    <s v="FLORIDA"/>
    <n v="600000"/>
    <s v="Truck"/>
    <n v="6000"/>
    <m/>
    <n v="2024"/>
    <s v="N/A"/>
    <s v="D (domestic)"/>
    <m/>
  </r>
  <r>
    <s v="WATERMELONS"/>
    <x v="7"/>
    <s v="No"/>
    <s v="CWT"/>
    <s v="RED FLESH SEEDED TYPE"/>
    <x v="374"/>
    <s v="FLORIDA"/>
    <n v="120000"/>
    <s v="Truck"/>
    <n v="1200"/>
    <m/>
    <n v="2024"/>
    <s v="N/A"/>
    <s v="D (domestic)"/>
    <m/>
  </r>
  <r>
    <s v="WATERMELONS"/>
    <x v="7"/>
    <s v="No"/>
    <s v="CWT"/>
    <s v="RED FLESH SEEDED TYPE"/>
    <x v="375"/>
    <s v="FLORIDA"/>
    <n v="40000"/>
    <s v="Truck"/>
    <n v="400"/>
    <m/>
    <n v="2024"/>
    <s v="N/A"/>
    <s v="D (domestic)"/>
    <m/>
  </r>
  <r>
    <s v="WATERMELONS"/>
    <x v="7"/>
    <s v="No"/>
    <s v="CWT"/>
    <s v="RED FLESH SEEDLESS TYPE"/>
    <x v="375"/>
    <s v="FLORIDA"/>
    <n v="600000"/>
    <s v="Truck"/>
    <n v="6000"/>
    <m/>
    <n v="2024"/>
    <s v="N/A"/>
    <s v="D (domestic)"/>
    <m/>
  </r>
  <r>
    <s v="WATERMELONS"/>
    <x v="7"/>
    <s v="No"/>
    <s v="CWT"/>
    <s v="RED FLESH SEEDLESS TYPE"/>
    <x v="376"/>
    <s v="FLORIDA"/>
    <n v="480000"/>
    <s v="Truck"/>
    <n v="4800"/>
    <m/>
    <n v="2024"/>
    <s v="N/A"/>
    <s v="D (domestic)"/>
    <m/>
  </r>
  <r>
    <s v="WATERMELONS"/>
    <x v="7"/>
    <s v="No"/>
    <s v="CWT"/>
    <s v="RED FLESH SEEDED TYPE"/>
    <x v="377"/>
    <s v="FLORIDA"/>
    <n v="160000"/>
    <s v="Truck"/>
    <n v="1600"/>
    <m/>
    <n v="2024"/>
    <s v="N/A"/>
    <s v="D (domestic)"/>
    <m/>
  </r>
  <r>
    <s v="WATERMELONS"/>
    <x v="7"/>
    <s v="No"/>
    <s v="CWT"/>
    <s v="RED FLESH SEEDLESS TYPE"/>
    <x v="377"/>
    <s v="FLORIDA"/>
    <n v="720000"/>
    <s v="Truck"/>
    <n v="7200"/>
    <m/>
    <n v="2024"/>
    <s v="N/A"/>
    <s v="D (domestic)"/>
    <m/>
  </r>
  <r>
    <s v="WATERMELONS"/>
    <x v="7"/>
    <s v="No"/>
    <s v="CWT"/>
    <s v="RED FLESH SEEDLESS TYPE"/>
    <x v="378"/>
    <s v="FLORIDA"/>
    <n v="960000"/>
    <s v="Truck"/>
    <n v="9600"/>
    <m/>
    <n v="2024"/>
    <s v="N/A"/>
    <s v="D (domestic)"/>
    <m/>
  </r>
  <r>
    <s v="WATERMELONS"/>
    <x v="7"/>
    <s v="No"/>
    <s v="CWT"/>
    <s v="RED FLESH SEEDLESS TYPE"/>
    <x v="379"/>
    <s v="FLORIDA"/>
    <n v="880000"/>
    <s v="Truck"/>
    <n v="8800"/>
    <m/>
    <n v="2024"/>
    <s v="N/A"/>
    <s v="D (domestic)"/>
    <m/>
  </r>
  <r>
    <s v="WATERMELONS"/>
    <x v="7"/>
    <s v="No"/>
    <s v="CWT"/>
    <s v="RED FLESH SEEDED TYPE"/>
    <x v="379"/>
    <s v="FLORIDA"/>
    <n v="40000"/>
    <s v="Truck"/>
    <n v="400"/>
    <m/>
    <n v="2024"/>
    <s v="N/A"/>
    <s v="D (domestic)"/>
    <m/>
  </r>
  <r>
    <s v="WATERMELONS"/>
    <x v="7"/>
    <s v="No"/>
    <s v="CWT"/>
    <s v="RED FLESH SEEDED TYPE"/>
    <x v="380"/>
    <s v="FLORIDA"/>
    <n v="120000"/>
    <s v="Truck"/>
    <n v="1200"/>
    <m/>
    <n v="2024"/>
    <s v="N/A"/>
    <s v="D (domestic)"/>
    <m/>
  </r>
  <r>
    <s v="WATERMELONS"/>
    <x v="7"/>
    <s v="No"/>
    <s v="CWT"/>
    <s v="RED FLESH SEEDLESS TYPE"/>
    <x v="380"/>
    <s v="FLORIDA"/>
    <n v="1040000"/>
    <s v="Truck"/>
    <n v="10400"/>
    <m/>
    <n v="2024"/>
    <s v="N/A"/>
    <s v="D (domestic)"/>
    <m/>
  </r>
  <r>
    <s v="WATERMELONS"/>
    <x v="7"/>
    <s v="No"/>
    <s v="CWT"/>
    <s v="RED FLESH SEEDLESS TYPE"/>
    <x v="381"/>
    <s v="FLORIDA"/>
    <n v="1120000"/>
    <s v="Truck"/>
    <n v="11200"/>
    <m/>
    <n v="2024"/>
    <s v="N/A"/>
    <s v="D (domestic)"/>
    <m/>
  </r>
  <r>
    <s v="WATERMELONS"/>
    <x v="7"/>
    <s v="No"/>
    <s v="CWT"/>
    <s v="RED FLESH SEEDED TYPE"/>
    <x v="381"/>
    <s v="FLORIDA"/>
    <n v="40000"/>
    <s v="Truck"/>
    <n v="400"/>
    <m/>
    <n v="2024"/>
    <s v="N/A"/>
    <s v="D (domestic)"/>
    <m/>
  </r>
  <r>
    <s v="WATERMELONS"/>
    <x v="7"/>
    <s v="No"/>
    <s v="CWT"/>
    <s v="RED FLESH SEEDLESS TYPE"/>
    <x v="382"/>
    <s v="FLORIDA"/>
    <n v="920000"/>
    <s v="Truck"/>
    <n v="9200"/>
    <m/>
    <n v="2024"/>
    <s v="N/A"/>
    <s v="D (domestic)"/>
    <m/>
  </r>
  <r>
    <s v="WATERMELONS"/>
    <x v="7"/>
    <s v="No"/>
    <s v="CWT"/>
    <s v="RED FLESH SEEDLESS TYPE"/>
    <x v="383"/>
    <s v="FLORIDA"/>
    <n v="960000"/>
    <s v="Truck"/>
    <n v="9600"/>
    <m/>
    <n v="2024"/>
    <s v="N/A"/>
    <s v="D (domestic)"/>
    <m/>
  </r>
  <r>
    <s v="WATERMELONS"/>
    <x v="7"/>
    <s v="No"/>
    <s v="CWT"/>
    <s v="RED FLESH SEEDLESS TYPE"/>
    <x v="384"/>
    <s v="FLORIDA"/>
    <n v="400000"/>
    <s v="Truck"/>
    <n v="4000"/>
    <m/>
    <n v="2024"/>
    <s v="N/A"/>
    <s v="D (domestic)"/>
    <m/>
  </r>
  <r>
    <s v="WATERMELONS"/>
    <x v="7"/>
    <s v="No"/>
    <s v="CWT"/>
    <s v="RED FLESH SEEDLESS TYPE"/>
    <x v="385"/>
    <s v="FLORIDA"/>
    <n v="1200000"/>
    <s v="Truck"/>
    <n v="12000"/>
    <m/>
    <n v="2024"/>
    <s v="N/A"/>
    <s v="D (domestic)"/>
    <m/>
  </r>
  <r>
    <s v="WATERMELONS"/>
    <x v="7"/>
    <s v="No"/>
    <s v="CWT"/>
    <s v="RED FLESH SEEDLESS TYPE"/>
    <x v="387"/>
    <s v="FLORIDA"/>
    <n v="400000"/>
    <s v="Truck"/>
    <n v="4000"/>
    <m/>
    <n v="2024"/>
    <s v="N/A"/>
    <s v="D (domestic)"/>
    <m/>
  </r>
  <r>
    <s v="WATERMELONS"/>
    <x v="7"/>
    <s v="No"/>
    <s v="CWT"/>
    <s v="RED FLESH SEEDLESS TYPE"/>
    <x v="388"/>
    <s v="FLORIDA"/>
    <n v="320000"/>
    <s v="Truck"/>
    <n v="3200"/>
    <m/>
    <n v="2024"/>
    <s v="N/A"/>
    <s v="D (domestic)"/>
    <m/>
  </r>
  <r>
    <s v="WATERMELONS"/>
    <x v="7"/>
    <s v="No"/>
    <s v="CWT"/>
    <s v="RED FLESH SEEDLESS TYPE"/>
    <x v="537"/>
    <s v="FLORIDA"/>
    <n v="160000"/>
    <s v="Truck"/>
    <n v="1600"/>
    <m/>
    <n v="2024"/>
    <s v="N/A"/>
    <s v="D (domestic)"/>
    <m/>
  </r>
  <r>
    <s v="WATERMELONS"/>
    <x v="8"/>
    <s v="No"/>
    <s v="CWT"/>
    <s v="RED FLESH SEEDLESS TYPE"/>
    <x v="344"/>
    <s v="GEORGIA"/>
    <n v="200000"/>
    <s v="Truck"/>
    <n v="2000"/>
    <m/>
    <n v="2024"/>
    <s v="N/A"/>
    <s v="D (domestic)"/>
    <m/>
  </r>
  <r>
    <s v="WATERMELONS"/>
    <x v="8"/>
    <s v="No"/>
    <s v="CWT"/>
    <s v="RED FLESH SEEDLESS TYPE"/>
    <x v="345"/>
    <s v="GEORGIA"/>
    <n v="720000"/>
    <s v="Truck"/>
    <n v="7200"/>
    <m/>
    <n v="2024"/>
    <s v="N/A"/>
    <s v="D (domestic)"/>
    <m/>
  </r>
  <r>
    <s v="WATERMELONS"/>
    <x v="8"/>
    <s v="No"/>
    <s v="CWT"/>
    <s v="RED FLESH SEEDED TYPE"/>
    <x v="345"/>
    <s v="GEORGIA"/>
    <n v="80000"/>
    <s v="Truck"/>
    <n v="800"/>
    <m/>
    <n v="2024"/>
    <s v="N/A"/>
    <s v="D (domestic)"/>
    <m/>
  </r>
  <r>
    <s v="WATERMELONS"/>
    <x v="8"/>
    <s v="No"/>
    <s v="CWT"/>
    <s v="RED FLESH SEEDLESS TYPE"/>
    <x v="346"/>
    <s v="GEORGIA"/>
    <n v="1120000"/>
    <s v="Truck"/>
    <n v="11200"/>
    <m/>
    <n v="2024"/>
    <s v="N/A"/>
    <s v="D (domestic)"/>
    <m/>
  </r>
  <r>
    <s v="WATERMELONS"/>
    <x v="8"/>
    <s v="No"/>
    <s v="CWT"/>
    <s v="RED FLESH SEEDED TYPE"/>
    <x v="346"/>
    <s v="GEORGIA"/>
    <n v="160000"/>
    <s v="Truck"/>
    <n v="1600"/>
    <m/>
    <n v="2024"/>
    <s v="N/A"/>
    <s v="D (domestic)"/>
    <m/>
  </r>
  <r>
    <s v="WATERMELONS"/>
    <x v="8"/>
    <s v="No"/>
    <s v="CWT"/>
    <s v="RED FLESH SEEDLESS TYPE"/>
    <x v="347"/>
    <s v="GEORGIA"/>
    <n v="880000"/>
    <s v="Truck"/>
    <n v="8800"/>
    <m/>
    <n v="2024"/>
    <s v="N/A"/>
    <s v="D (domestic)"/>
    <m/>
  </r>
  <r>
    <s v="WATERMELONS"/>
    <x v="8"/>
    <s v="No"/>
    <s v="CWT"/>
    <s v="SEEDED"/>
    <x v="347"/>
    <s v="GEORGIA"/>
    <n v="80000"/>
    <s v="Truck"/>
    <n v="800"/>
    <m/>
    <n v="2024"/>
    <s v="N/A"/>
    <s v="D (domestic)"/>
    <m/>
  </r>
  <r>
    <s v="WATERMELONS"/>
    <x v="8"/>
    <s v="No"/>
    <s v="CWT"/>
    <s v="RED FLESH SEEDED TYPE"/>
    <x v="348"/>
    <s v="GEORGIA"/>
    <n v="400000"/>
    <s v="Truck"/>
    <n v="4000"/>
    <m/>
    <n v="2024"/>
    <s v="N/A"/>
    <s v="D (domestic)"/>
    <m/>
  </r>
  <r>
    <s v="WATERMELONS"/>
    <x v="8"/>
    <s v="No"/>
    <s v="CWT"/>
    <s v="RED FLESH SEEDLESS TYPE"/>
    <x v="348"/>
    <s v="GEORGIA"/>
    <n v="1800000"/>
    <s v="Truck"/>
    <n v="18000"/>
    <m/>
    <n v="2024"/>
    <s v="N/A"/>
    <s v="D (domestic)"/>
    <m/>
  </r>
  <r>
    <s v="WATERMELONS"/>
    <x v="8"/>
    <s v="No"/>
    <s v="CWT"/>
    <s v="RED FLESH SEEDLESS TYPE"/>
    <x v="349"/>
    <s v="GEORGIA"/>
    <n v="2240000"/>
    <s v="Truck"/>
    <n v="22400"/>
    <m/>
    <n v="2024"/>
    <s v="N/A"/>
    <s v="D (domestic)"/>
    <m/>
  </r>
  <r>
    <s v="WATERMELONS"/>
    <x v="8"/>
    <s v="No"/>
    <s v="CWT"/>
    <s v="RED FLESH SEEDED TYPE"/>
    <x v="349"/>
    <s v="GEORGIA"/>
    <n v="480000"/>
    <s v="Truck"/>
    <n v="4800"/>
    <m/>
    <n v="2024"/>
    <s v="N/A"/>
    <s v="D (domestic)"/>
    <m/>
  </r>
  <r>
    <s v="WATERMELONS"/>
    <x v="8"/>
    <s v="No"/>
    <s v="CWT"/>
    <s v="RED FLESH SEEDED TYPE"/>
    <x v="617"/>
    <s v="GEORGIA"/>
    <n v="320000"/>
    <s v="Truck"/>
    <n v="3200"/>
    <m/>
    <n v="2024"/>
    <s v="N/A"/>
    <s v="D (domestic)"/>
    <m/>
  </r>
  <r>
    <s v="WATERMELONS"/>
    <x v="8"/>
    <s v="No"/>
    <s v="CWT"/>
    <s v="RED FLESH SEEDLESS TYPE"/>
    <x v="617"/>
    <s v="GEORGIA"/>
    <n v="2440000"/>
    <s v="Truck"/>
    <n v="24400"/>
    <m/>
    <n v="2024"/>
    <s v="N/A"/>
    <s v="D (domestic)"/>
    <m/>
  </r>
  <r>
    <s v="WATERMELONS"/>
    <x v="8"/>
    <s v="No"/>
    <s v="CWT"/>
    <s v="RED FLESH SEEDED TYPE"/>
    <x v="350"/>
    <s v="GEORGIA"/>
    <n v="840000"/>
    <s v="Truck"/>
    <n v="8400"/>
    <m/>
    <n v="2024"/>
    <s v="N/A"/>
    <s v="D (domestic)"/>
    <m/>
  </r>
  <r>
    <s v="WATERMELONS"/>
    <x v="8"/>
    <s v="No"/>
    <s v="CWT"/>
    <s v="RED FLESH SEEDLESS TYPE"/>
    <x v="350"/>
    <s v="GEORGIA"/>
    <n v="4880000"/>
    <s v="Truck"/>
    <n v="48800"/>
    <m/>
    <n v="2024"/>
    <s v="N/A"/>
    <s v="D (domestic)"/>
    <m/>
  </r>
  <r>
    <s v="WATERMELONS"/>
    <x v="8"/>
    <s v="No"/>
    <s v="CWT"/>
    <s v="RED FLESH SEEDLESS TYPE"/>
    <x v="351"/>
    <s v="GEORGIA"/>
    <n v="7000000"/>
    <s v="Truck"/>
    <n v="70000"/>
    <m/>
    <n v="2024"/>
    <s v="N/A"/>
    <s v="D (domestic)"/>
    <m/>
  </r>
  <r>
    <s v="WATERMELONS"/>
    <x v="8"/>
    <s v="No"/>
    <s v="CWT"/>
    <s v="RED FLESH SEEDED TYPE"/>
    <x v="351"/>
    <s v="GEORGIA"/>
    <n v="600000"/>
    <s v="Truck"/>
    <n v="6000"/>
    <m/>
    <n v="2024"/>
    <s v="N/A"/>
    <s v="D (domestic)"/>
    <m/>
  </r>
  <r>
    <s v="WATERMELONS"/>
    <x v="8"/>
    <s v="No"/>
    <s v="CWT"/>
    <s v="RED FLESH SEEDED TYPE"/>
    <x v="352"/>
    <s v="GEORGIA"/>
    <n v="640000"/>
    <s v="Truck"/>
    <n v="6400"/>
    <m/>
    <n v="2024"/>
    <s v="N/A"/>
    <s v="D (domestic)"/>
    <m/>
  </r>
  <r>
    <s v="WATERMELONS"/>
    <x v="8"/>
    <s v="No"/>
    <s v="CWT"/>
    <s v="RED FLESH SEEDLESS TYPE"/>
    <x v="352"/>
    <s v="GEORGIA"/>
    <n v="11600000"/>
    <s v="Truck"/>
    <n v="116000"/>
    <m/>
    <n v="2024"/>
    <s v="N/A"/>
    <s v="D (domestic)"/>
    <m/>
  </r>
  <r>
    <s v="WATERMELONS"/>
    <x v="8"/>
    <s v="No"/>
    <s v="CWT"/>
    <s v="RED FLESH SEEDLESS TYPE"/>
    <x v="353"/>
    <s v="GEORGIA"/>
    <n v="12920000"/>
    <s v="Truck"/>
    <n v="129200"/>
    <m/>
    <n v="2024"/>
    <s v="N/A"/>
    <s v="D (domestic)"/>
    <m/>
  </r>
  <r>
    <s v="WATERMELONS"/>
    <x v="8"/>
    <s v="No"/>
    <s v="CWT"/>
    <s v="RED FLESH SEEDED TYPE"/>
    <x v="353"/>
    <s v="GEORGIA"/>
    <n v="880000"/>
    <s v="Truck"/>
    <n v="8800"/>
    <m/>
    <n v="2024"/>
    <s v="N/A"/>
    <s v="D (domestic)"/>
    <m/>
  </r>
  <r>
    <s v="WATERMELONS"/>
    <x v="8"/>
    <s v="No"/>
    <s v="CWT"/>
    <s v="RED FLESH SEEDLESS TYPE"/>
    <x v="354"/>
    <s v="GEORGIA"/>
    <n v="17320000"/>
    <s v="Truck"/>
    <n v="173200"/>
    <m/>
    <n v="2024"/>
    <s v="N/A"/>
    <s v="D (domestic)"/>
    <m/>
  </r>
  <r>
    <s v="WATERMELONS"/>
    <x v="8"/>
    <s v="No"/>
    <s v="CWT"/>
    <s v="RED FLESH SEEDED TYPE"/>
    <x v="354"/>
    <s v="GEORGIA"/>
    <n v="1600000"/>
    <s v="Truck"/>
    <n v="16000"/>
    <m/>
    <n v="2024"/>
    <s v="N/A"/>
    <s v="D (domestic)"/>
    <m/>
  </r>
  <r>
    <s v="WATERMELONS"/>
    <x v="8"/>
    <s v="No"/>
    <s v="CWT"/>
    <s v="RED FLESH SEEDLESS TYPE"/>
    <x v="355"/>
    <s v="GEORGIA"/>
    <n v="16040000"/>
    <s v="Truck"/>
    <n v="160400"/>
    <m/>
    <n v="2024"/>
    <s v="N/A"/>
    <s v="D (domestic)"/>
    <m/>
  </r>
  <r>
    <s v="WATERMELONS"/>
    <x v="8"/>
    <s v="No"/>
    <s v="CWT"/>
    <s v="RED FLESH SEEDED TYPE"/>
    <x v="355"/>
    <s v="GEORGIA"/>
    <n v="1200000"/>
    <s v="Truck"/>
    <n v="12000"/>
    <m/>
    <n v="2024"/>
    <s v="N/A"/>
    <s v="D (domestic)"/>
    <m/>
  </r>
  <r>
    <s v="WATERMELONS"/>
    <x v="8"/>
    <s v="No"/>
    <s v="CWT"/>
    <s v="RED FLESH SEEDED TYPE"/>
    <x v="356"/>
    <s v="GEORGIA"/>
    <n v="560000"/>
    <s v="Truck"/>
    <n v="5600"/>
    <m/>
    <n v="2024"/>
    <s v="N/A"/>
    <s v="D (domestic)"/>
    <m/>
  </r>
  <r>
    <s v="WATERMELONS"/>
    <x v="8"/>
    <s v="No"/>
    <s v="CWT"/>
    <s v="RED FLESH SEEDLESS TYPE"/>
    <x v="356"/>
    <s v="GEORGIA"/>
    <n v="12800000"/>
    <s v="Truck"/>
    <n v="128000"/>
    <m/>
    <n v="2024"/>
    <s v="N/A"/>
    <s v="D (domestic)"/>
    <m/>
  </r>
  <r>
    <s v="WATERMELONS"/>
    <x v="8"/>
    <s v="No"/>
    <s v="CWT"/>
    <s v="RED FLESH SEEDED TYPE"/>
    <x v="357"/>
    <s v="GEORGIA"/>
    <n v="1800000"/>
    <s v="Truck"/>
    <n v="18000"/>
    <m/>
    <n v="2024"/>
    <s v="N/A"/>
    <s v="D (domestic)"/>
    <m/>
  </r>
  <r>
    <s v="WATERMELONS"/>
    <x v="8"/>
    <s v="No"/>
    <s v="CWT"/>
    <s v="RED FLESH SEEDLESS MINIATURE"/>
    <x v="357"/>
    <s v="GEORGIA"/>
    <n v="176000"/>
    <s v="Truck"/>
    <n v="1760"/>
    <m/>
    <n v="2024"/>
    <s v="N/A"/>
    <s v="D (domestic)"/>
    <m/>
  </r>
  <r>
    <s v="WATERMELONS"/>
    <x v="8"/>
    <s v="No"/>
    <s v="CWT"/>
    <s v="RED FLESH SEEDLESS TYPE"/>
    <x v="357"/>
    <s v="GEORGIA"/>
    <n v="19200000"/>
    <s v="Truck"/>
    <n v="192000"/>
    <m/>
    <n v="2024"/>
    <s v="N/A"/>
    <s v="D (domestic)"/>
    <m/>
  </r>
  <r>
    <s v="WATERMELONS"/>
    <x v="8"/>
    <s v="No"/>
    <s v="CWT"/>
    <s v="RED FLESH SEEDED TYPE"/>
    <x v="358"/>
    <s v="GEORGIA"/>
    <n v="2680000"/>
    <s v="Truck"/>
    <n v="26800"/>
    <m/>
    <n v="2024"/>
    <s v="N/A"/>
    <s v="D (domestic)"/>
    <m/>
  </r>
  <r>
    <s v="WATERMELONS"/>
    <x v="8"/>
    <s v="No"/>
    <s v="CWT"/>
    <s v="RED FLESH SEEDLESS MINIATURE"/>
    <x v="358"/>
    <s v="GEORGIA"/>
    <n v="308000"/>
    <s v="Truck"/>
    <n v="3080"/>
    <m/>
    <n v="2024"/>
    <s v="N/A"/>
    <s v="D (domestic)"/>
    <m/>
  </r>
  <r>
    <s v="WATERMELONS"/>
    <x v="8"/>
    <s v="No"/>
    <s v="CWT"/>
    <s v="RED FLESH SEEDLESS TYPE"/>
    <x v="358"/>
    <s v="GEORGIA"/>
    <n v="21800000"/>
    <s v="Truck"/>
    <n v="218000"/>
    <m/>
    <n v="2024"/>
    <s v="N/A"/>
    <s v="D (domestic)"/>
    <m/>
  </r>
  <r>
    <s v="WATERMELONS"/>
    <x v="8"/>
    <s v="No"/>
    <s v="CWT"/>
    <s v="RED FLESH SEEDLESS TYPE"/>
    <x v="359"/>
    <s v="GEORGIA"/>
    <n v="22680000"/>
    <s v="Truck"/>
    <n v="226800"/>
    <m/>
    <n v="2024"/>
    <s v="N/A"/>
    <s v="D (domestic)"/>
    <m/>
  </r>
  <r>
    <s v="WATERMELONS"/>
    <x v="8"/>
    <s v="No"/>
    <s v="CWT"/>
    <s v="RED FLESH SEEDLESS MINIATURE"/>
    <x v="359"/>
    <s v="GEORGIA"/>
    <n v="528000"/>
    <s v="Truck"/>
    <n v="5280"/>
    <m/>
    <n v="2024"/>
    <s v="N/A"/>
    <s v="D (domestic)"/>
    <m/>
  </r>
  <r>
    <s v="WATERMELONS"/>
    <x v="8"/>
    <s v="No"/>
    <s v="CWT"/>
    <s v="RED FLESH SEEDED TYPE"/>
    <x v="359"/>
    <s v="GEORGIA"/>
    <n v="2840000"/>
    <s v="Truck"/>
    <n v="28400"/>
    <m/>
    <n v="2024"/>
    <s v="N/A"/>
    <s v="D (domestic)"/>
    <m/>
  </r>
  <r>
    <s v="WATERMELONS"/>
    <x v="8"/>
    <s v="No"/>
    <s v="CWT"/>
    <s v="RED FLESH SEEDLESS TYPE"/>
    <x v="360"/>
    <s v="GEORGIA"/>
    <n v="22800000"/>
    <s v="Truck"/>
    <n v="228000"/>
    <m/>
    <n v="2024"/>
    <s v="N/A"/>
    <s v="D (domestic)"/>
    <m/>
  </r>
  <r>
    <s v="WATERMELONS"/>
    <x v="8"/>
    <s v="No"/>
    <s v="CWT"/>
    <s v="RED FLESH SEEDLESS MINIATURE"/>
    <x v="360"/>
    <s v="GEORGIA"/>
    <n v="352000"/>
    <s v="Truck"/>
    <n v="3520"/>
    <m/>
    <n v="2024"/>
    <s v="N/A"/>
    <s v="D (domestic)"/>
    <m/>
  </r>
  <r>
    <s v="WATERMELONS"/>
    <x v="8"/>
    <s v="No"/>
    <s v="CWT"/>
    <s v="RED FLESH SEEDED TYPE"/>
    <x v="360"/>
    <s v="GEORGIA"/>
    <n v="3000000"/>
    <s v="Truck"/>
    <n v="30000"/>
    <m/>
    <n v="2024"/>
    <s v="N/A"/>
    <s v="D (domestic)"/>
    <m/>
  </r>
  <r>
    <s v="WATERMELONS"/>
    <x v="8"/>
    <s v="No"/>
    <s v="CWT"/>
    <s v="RED FLESH SEEDLESS TYPE"/>
    <x v="361"/>
    <s v="GEORGIA"/>
    <n v="25880000"/>
    <s v="Truck"/>
    <n v="258800"/>
    <m/>
    <n v="2024"/>
    <s v="N/A"/>
    <s v="D (domestic)"/>
    <m/>
  </r>
  <r>
    <s v="WATERMELONS"/>
    <x v="8"/>
    <s v="No"/>
    <s v="CWT"/>
    <s v="RED FLESH SEEDED TYPE"/>
    <x v="361"/>
    <s v="GEORGIA"/>
    <n v="2160000"/>
    <s v="Truck"/>
    <n v="21600"/>
    <m/>
    <n v="2024"/>
    <s v="N/A"/>
    <s v="D (domestic)"/>
    <m/>
  </r>
  <r>
    <s v="WATERMELONS"/>
    <x v="8"/>
    <s v="No"/>
    <s v="CWT"/>
    <s v="RED FLESH SEEDLESS MINIATURE"/>
    <x v="361"/>
    <s v="GEORGIA"/>
    <n v="308000"/>
    <s v="Truck"/>
    <n v="3080"/>
    <m/>
    <n v="2024"/>
    <s v="N/A"/>
    <s v="D (domestic)"/>
    <m/>
  </r>
  <r>
    <s v="WATERMELONS"/>
    <x v="8"/>
    <s v="No"/>
    <s v="CWT"/>
    <s v="RED FLESH SEEDLESS TYPE"/>
    <x v="362"/>
    <s v="GEORGIA"/>
    <n v="23920000"/>
    <s v="Truck"/>
    <n v="239200"/>
    <m/>
    <n v="2024"/>
    <s v="N/A"/>
    <s v="D (domestic)"/>
    <m/>
  </r>
  <r>
    <s v="WATERMELONS"/>
    <x v="8"/>
    <s v="No"/>
    <s v="CWT"/>
    <s v="RED FLESH SEEDLESS MINIATURE"/>
    <x v="362"/>
    <s v="GEORGIA"/>
    <n v="220000"/>
    <s v="Truck"/>
    <n v="2200"/>
    <m/>
    <n v="2024"/>
    <s v="N/A"/>
    <s v="D (domestic)"/>
    <m/>
  </r>
  <r>
    <s v="WATERMELONS"/>
    <x v="8"/>
    <s v="No"/>
    <s v="CWT"/>
    <s v="RED FLESH SEEDED TYPE"/>
    <x v="362"/>
    <s v="GEORGIA"/>
    <n v="2240000"/>
    <s v="Truck"/>
    <n v="22400"/>
    <m/>
    <n v="2024"/>
    <s v="N/A"/>
    <s v="D (domestic)"/>
    <m/>
  </r>
  <r>
    <s v="WATERMELONS"/>
    <x v="8"/>
    <s v="No"/>
    <s v="CWT"/>
    <s v="RED FLESH SEEDED TYPE"/>
    <x v="363"/>
    <s v="GEORGIA"/>
    <n v="1400000"/>
    <s v="Truck"/>
    <n v="14000"/>
    <m/>
    <n v="2024"/>
    <s v="N/A"/>
    <s v="D (domestic)"/>
    <m/>
  </r>
  <r>
    <s v="WATERMELONS"/>
    <x v="8"/>
    <s v="No"/>
    <s v="CWT"/>
    <s v="RED FLESH SEEDLESS TYPE"/>
    <x v="363"/>
    <s v="GEORGIA"/>
    <n v="19400000"/>
    <s v="Truck"/>
    <n v="194000"/>
    <m/>
    <n v="2024"/>
    <s v="N/A"/>
    <s v="D (domestic)"/>
    <m/>
  </r>
  <r>
    <s v="WATERMELONS"/>
    <x v="8"/>
    <s v="No"/>
    <s v="CWT"/>
    <s v="RED FLESH SEEDLESS MINIATURE"/>
    <x v="363"/>
    <s v="GEORGIA"/>
    <n v="176000"/>
    <s v="Truck"/>
    <n v="1760"/>
    <m/>
    <n v="2024"/>
    <s v="N/A"/>
    <s v="D (domestic)"/>
    <m/>
  </r>
  <r>
    <s v="WATERMELONS"/>
    <x v="8"/>
    <s v="No"/>
    <s v="CWT"/>
    <s v="RED FLESH SEEDED TYPE"/>
    <x v="364"/>
    <s v="GEORGIA"/>
    <n v="2200000"/>
    <s v="Truck"/>
    <n v="22000"/>
    <m/>
    <n v="2024"/>
    <s v="N/A"/>
    <s v="D (domestic)"/>
    <m/>
  </r>
  <r>
    <s v="WATERMELONS"/>
    <x v="8"/>
    <s v="No"/>
    <s v="CWT"/>
    <s v="RED FLESH SEEDLESS MINIATURE"/>
    <x v="364"/>
    <s v="GEORGIA"/>
    <n v="308000"/>
    <s v="Truck"/>
    <n v="3080"/>
    <m/>
    <n v="2024"/>
    <s v="N/A"/>
    <s v="D (domestic)"/>
    <m/>
  </r>
  <r>
    <s v="WATERMELONS"/>
    <x v="8"/>
    <s v="No"/>
    <s v="CWT"/>
    <s v="RED FLESH SEEDLESS TYPE"/>
    <x v="364"/>
    <s v="GEORGIA"/>
    <n v="28960000"/>
    <s v="Truck"/>
    <n v="289600"/>
    <m/>
    <n v="2024"/>
    <s v="N/A"/>
    <s v="D (domestic)"/>
    <m/>
  </r>
  <r>
    <s v="WATERMELONS"/>
    <x v="8"/>
    <s v="No"/>
    <s v="CWT"/>
    <s v="RED FLESH SEEDLESS MINIATURE"/>
    <x v="365"/>
    <s v="GEORGIA"/>
    <n v="572000"/>
    <s v="Truck"/>
    <n v="5720"/>
    <m/>
    <n v="2024"/>
    <s v="N/A"/>
    <s v="D (domestic)"/>
    <m/>
  </r>
  <r>
    <s v="WATERMELONS"/>
    <x v="8"/>
    <s v="No"/>
    <s v="CWT"/>
    <s v="RED FLESH SEEDED TYPE"/>
    <x v="365"/>
    <s v="GEORGIA"/>
    <n v="2320000"/>
    <s v="Truck"/>
    <n v="23200"/>
    <m/>
    <n v="2024"/>
    <s v="N/A"/>
    <s v="D (domestic)"/>
    <m/>
  </r>
  <r>
    <s v="WATERMELONS"/>
    <x v="8"/>
    <s v="No"/>
    <s v="CWT"/>
    <s v="RED FLESH SEEDLESS TYPE"/>
    <x v="365"/>
    <s v="GEORGIA"/>
    <n v="27560000"/>
    <s v="Truck"/>
    <n v="275600"/>
    <m/>
    <n v="2024"/>
    <s v="N/A"/>
    <s v="D (domestic)"/>
    <m/>
  </r>
  <r>
    <s v="WATERMELONS"/>
    <x v="8"/>
    <s v="No"/>
    <s v="CWT"/>
    <s v="RED FLESH SEEDLESS TYPE"/>
    <x v="366"/>
    <s v="GEORGIA"/>
    <n v="27240000"/>
    <s v="Truck"/>
    <n v="272400"/>
    <m/>
    <n v="2024"/>
    <s v="N/A"/>
    <s v="D (domestic)"/>
    <m/>
  </r>
  <r>
    <s v="WATERMELONS"/>
    <x v="8"/>
    <s v="No"/>
    <s v="CWT"/>
    <s v="RED FLESH SEEDED TYPE"/>
    <x v="366"/>
    <s v="GEORGIA"/>
    <n v="2520000"/>
    <s v="Truck"/>
    <n v="25200"/>
    <m/>
    <n v="2024"/>
    <s v="N/A"/>
    <s v="D (domestic)"/>
    <m/>
  </r>
  <r>
    <s v="WATERMELONS"/>
    <x v="8"/>
    <s v="No"/>
    <s v="CWT"/>
    <s v="RED FLESH SEEDLESS MINIATURE"/>
    <x v="366"/>
    <s v="GEORGIA"/>
    <n v="792000"/>
    <s v="Truck"/>
    <n v="7920"/>
    <m/>
    <n v="2024"/>
    <s v="N/A"/>
    <s v="D (domestic)"/>
    <m/>
  </r>
  <r>
    <s v="WATERMELONS"/>
    <x v="8"/>
    <s v="No"/>
    <s v="CWT"/>
    <s v="RED FLESH SEEDED TYPE"/>
    <x v="367"/>
    <s v="GEORGIA"/>
    <n v="2320000"/>
    <s v="Truck"/>
    <n v="23200"/>
    <m/>
    <n v="2024"/>
    <s v="N/A"/>
    <s v="D (domestic)"/>
    <m/>
  </r>
  <r>
    <s v="WATERMELONS"/>
    <x v="8"/>
    <s v="No"/>
    <s v="CWT"/>
    <s v="RED FLESH SEEDLESS TYPE"/>
    <x v="367"/>
    <s v="GEORGIA"/>
    <n v="27520000"/>
    <s v="Truck"/>
    <n v="275200"/>
    <m/>
    <n v="2024"/>
    <s v="N/A"/>
    <s v="D (domestic)"/>
    <m/>
  </r>
  <r>
    <s v="WATERMELONS"/>
    <x v="8"/>
    <s v="No"/>
    <s v="CWT"/>
    <s v="RED FLESH SEEDLESS MINIATURE"/>
    <x v="367"/>
    <s v="GEORGIA"/>
    <n v="616000"/>
    <s v="Truck"/>
    <n v="6160"/>
    <m/>
    <n v="2024"/>
    <s v="N/A"/>
    <s v="D (domestic)"/>
    <m/>
  </r>
  <r>
    <s v="WATERMELONS"/>
    <x v="8"/>
    <s v="No"/>
    <s v="CWT"/>
    <s v="RED FLESH SEEDED TYPE"/>
    <x v="368"/>
    <s v="GEORGIA"/>
    <n v="400000"/>
    <s v="Truck"/>
    <n v="4000"/>
    <m/>
    <n v="2024"/>
    <s v="N/A"/>
    <s v="D (domestic)"/>
    <m/>
  </r>
  <r>
    <s v="WATERMELONS"/>
    <x v="8"/>
    <s v="No"/>
    <s v="CWT"/>
    <s v="RED FLESH SEEDLESS TYPE"/>
    <x v="368"/>
    <s v="GEORGIA"/>
    <n v="13840000"/>
    <s v="Truck"/>
    <n v="138400"/>
    <m/>
    <n v="2024"/>
    <s v="N/A"/>
    <s v="D (domestic)"/>
    <m/>
  </r>
  <r>
    <s v="WATERMELONS"/>
    <x v="8"/>
    <s v="No"/>
    <s v="CWT"/>
    <s v="RED FLESH SEEDLESS TYPE"/>
    <x v="368"/>
    <s v="GEORGIA"/>
    <n v="1000000"/>
    <s v="Truck"/>
    <n v="10000"/>
    <m/>
    <n v="2024"/>
    <s v="N/A"/>
    <s v="D (domestic)"/>
    <s v="added on 06/28/2024"/>
  </r>
  <r>
    <s v="WATERMELONS"/>
    <x v="8"/>
    <s v="No"/>
    <s v="CWT"/>
    <s v="RED FLESH SEEDLESS TYPE"/>
    <x v="368"/>
    <s v="GEORGIA"/>
    <n v="12000000"/>
    <s v="Truck"/>
    <n v="120000"/>
    <m/>
    <n v="2024"/>
    <s v="N/A"/>
    <s v="D (domestic)"/>
    <s v="added on 06/28/2024"/>
  </r>
  <r>
    <s v="WATERMELONS"/>
    <x v="8"/>
    <s v="No"/>
    <s v="CWT"/>
    <s v="RED FLESH SEEDLESS TYPE"/>
    <x v="369"/>
    <s v="GEORGIA"/>
    <n v="10000000"/>
    <s v="Truck"/>
    <n v="100000"/>
    <m/>
    <n v="2024"/>
    <s v="N/A"/>
    <s v="D (domestic)"/>
    <s v="added on 06/29/2024"/>
  </r>
  <r>
    <s v="WATERMELONS"/>
    <x v="8"/>
    <s v="No"/>
    <s v="CWT"/>
    <s v="RED FLESH SEEDLESS TYPE"/>
    <x v="369"/>
    <s v="GEORGIA"/>
    <n v="800000"/>
    <s v="Truck"/>
    <n v="8000"/>
    <m/>
    <n v="2024"/>
    <s v="N/A"/>
    <s v="D (domestic)"/>
    <s v="added on 06/29/2024"/>
  </r>
  <r>
    <s v="WATERMELONS"/>
    <x v="8"/>
    <s v="No"/>
    <s v="CWT"/>
    <s v="RED FLESH SEEDLESS TYPE"/>
    <x v="369"/>
    <s v="GEORGIA"/>
    <n v="13160000"/>
    <s v="Truck"/>
    <n v="131600"/>
    <m/>
    <n v="2024"/>
    <s v="N/A"/>
    <s v="D (domestic)"/>
    <m/>
  </r>
  <r>
    <s v="WATERMELONS"/>
    <x v="8"/>
    <s v="No"/>
    <s v="CWT"/>
    <s v="RED FLESH SEEDED TYPE"/>
    <x v="369"/>
    <s v="GEORGIA"/>
    <n v="480000"/>
    <s v="Truck"/>
    <n v="4800"/>
    <m/>
    <n v="2024"/>
    <s v="N/A"/>
    <s v="D (domestic)"/>
    <m/>
  </r>
  <r>
    <s v="WATERMELONS"/>
    <x v="8"/>
    <s v="No"/>
    <s v="CWT"/>
    <s v="RED FLESH SEEDLESS TYPE"/>
    <x v="618"/>
    <s v="GEORGIA"/>
    <n v="8000000"/>
    <s v="Truck"/>
    <n v="80000"/>
    <m/>
    <n v="2024"/>
    <s v="N/A"/>
    <s v="D (domestic)"/>
    <s v="added on 06/30/2024"/>
  </r>
  <r>
    <s v="WATERMELONS"/>
    <x v="8"/>
    <s v="No"/>
    <s v="CWT"/>
    <s v="RED FLESH SEEDLESS TYPE"/>
    <x v="618"/>
    <s v="GEORGIA"/>
    <n v="800000"/>
    <s v="Truck"/>
    <n v="8000"/>
    <m/>
    <n v="2024"/>
    <s v="N/A"/>
    <s v="D (domestic)"/>
    <s v="added on 06/30/2024"/>
  </r>
  <r>
    <s v="WATERMELONS"/>
    <x v="8"/>
    <s v="No"/>
    <s v="CWT"/>
    <s v="RED FLESH SEEDLESS TYPE"/>
    <x v="618"/>
    <s v="GEORGIA"/>
    <n v="10280000"/>
    <s v="Truck"/>
    <n v="102800"/>
    <m/>
    <n v="2024"/>
    <s v="N/A"/>
    <s v="D (domestic)"/>
    <m/>
  </r>
  <r>
    <s v="WATERMELONS"/>
    <x v="8"/>
    <s v="No"/>
    <s v="CWT"/>
    <s v="RED FLESH SEEDED TYPE"/>
    <x v="618"/>
    <s v="GEORGIA"/>
    <n v="400000"/>
    <s v="Truck"/>
    <n v="4000"/>
    <m/>
    <n v="2024"/>
    <s v="N/A"/>
    <s v="D (domestic)"/>
    <m/>
  </r>
  <r>
    <s v="WATERMELONS"/>
    <x v="8"/>
    <s v="No"/>
    <s v="CWT"/>
    <s v="RED FLESH SEEDED TYPE"/>
    <x v="370"/>
    <s v="GEORGIA"/>
    <n v="480000"/>
    <s v="Truck"/>
    <n v="4800"/>
    <m/>
    <n v="2024"/>
    <s v="N/A"/>
    <s v="D (domestic)"/>
    <m/>
  </r>
  <r>
    <s v="WATERMELONS"/>
    <x v="8"/>
    <s v="No"/>
    <s v="CWT"/>
    <s v="RED FLESH SEEDLESS TYPE"/>
    <x v="370"/>
    <s v="GEORGIA"/>
    <n v="19520000"/>
    <s v="Truck"/>
    <n v="195200"/>
    <m/>
    <n v="2024"/>
    <s v="N/A"/>
    <s v="D (domestic)"/>
    <m/>
  </r>
  <r>
    <s v="WATERMELONS"/>
    <x v="8"/>
    <s v="No"/>
    <s v="CWT"/>
    <s v="RED FLESH SEEDLESS TYPE"/>
    <x v="370"/>
    <s v="GEORGIA"/>
    <n v="600000"/>
    <s v="Truck"/>
    <n v="6000"/>
    <m/>
    <n v="2024"/>
    <s v="N/A"/>
    <s v="D (domestic)"/>
    <s v="added on 07/01/2024"/>
  </r>
  <r>
    <s v="WATERMELONS"/>
    <x v="8"/>
    <s v="No"/>
    <s v="CWT"/>
    <s v="RED FLESH SEEDLESS TYPE"/>
    <x v="371"/>
    <s v="GEORGIA"/>
    <n v="20320000"/>
    <s v="Truck"/>
    <n v="203200"/>
    <m/>
    <n v="2024"/>
    <s v="N/A"/>
    <s v="D (domestic)"/>
    <m/>
  </r>
  <r>
    <s v="WATERMELONS"/>
    <x v="8"/>
    <s v="No"/>
    <s v="CWT"/>
    <s v="RED FLESH SEEDED TYPE"/>
    <x v="371"/>
    <s v="GEORGIA"/>
    <n v="480000"/>
    <s v="Truck"/>
    <n v="4800"/>
    <m/>
    <n v="2024"/>
    <s v="N/A"/>
    <s v="D (domestic)"/>
    <m/>
  </r>
  <r>
    <s v="WATERMELONS"/>
    <x v="8"/>
    <s v="No"/>
    <s v="CWT"/>
    <s v="RED FLESH SEEDLESS TYPE"/>
    <x v="372"/>
    <s v="GEORGIA"/>
    <n v="18320000"/>
    <s v="Truck"/>
    <n v="183200"/>
    <m/>
    <n v="2024"/>
    <s v="N/A"/>
    <s v="D (domestic)"/>
    <m/>
  </r>
  <r>
    <s v="WATERMELONS"/>
    <x v="8"/>
    <s v="No"/>
    <s v="CWT"/>
    <s v="RED FLESH SEEDLESS TYPE"/>
    <x v="373"/>
    <s v="GEORGIA"/>
    <n v="15520000"/>
    <s v="Truck"/>
    <n v="155200"/>
    <m/>
    <n v="2024"/>
    <s v="N/A"/>
    <s v="D (domestic)"/>
    <m/>
  </r>
  <r>
    <s v="WATERMELONS"/>
    <x v="8"/>
    <s v="No"/>
    <s v="CWT"/>
    <s v="RED FLESH SEEDED TYPE"/>
    <x v="373"/>
    <s v="GEORGIA"/>
    <n v="320000"/>
    <s v="Truck"/>
    <n v="3200"/>
    <m/>
    <n v="2024"/>
    <s v="N/A"/>
    <s v="D (domestic)"/>
    <m/>
  </r>
  <r>
    <s v="WATERMELONS"/>
    <x v="8"/>
    <s v="No"/>
    <s v="CWT"/>
    <s v="RED FLESH SEEDLESS MINIATURE"/>
    <x v="374"/>
    <s v="GEORGIA"/>
    <n v="220000"/>
    <s v="Truck"/>
    <n v="2200"/>
    <m/>
    <n v="2024"/>
    <s v="N/A"/>
    <s v="D (domestic)"/>
    <m/>
  </r>
  <r>
    <s v="WATERMELONS"/>
    <x v="8"/>
    <s v="No"/>
    <s v="CWT"/>
    <s v="RED FLESH SEEDED TYPE"/>
    <x v="374"/>
    <s v="GEORGIA"/>
    <n v="400000"/>
    <s v="Truck"/>
    <n v="4000"/>
    <m/>
    <n v="2024"/>
    <s v="N/A"/>
    <s v="D (domestic)"/>
    <m/>
  </r>
  <r>
    <s v="WATERMELONS"/>
    <x v="8"/>
    <s v="No"/>
    <s v="CWT"/>
    <s v="RED FLESH SEEDLESS TYPE"/>
    <x v="374"/>
    <s v="GEORGIA"/>
    <n v="12600000"/>
    <s v="Truck"/>
    <n v="126000"/>
    <m/>
    <n v="2024"/>
    <s v="N/A"/>
    <s v="D (domestic)"/>
    <m/>
  </r>
  <r>
    <s v="WATERMELONS"/>
    <x v="8"/>
    <s v="No"/>
    <s v="CWT"/>
    <s v="RED FLESH SEEDED TYPE"/>
    <x v="375"/>
    <s v="GEORGIA"/>
    <n v="120000"/>
    <s v="Truck"/>
    <n v="1200"/>
    <m/>
    <n v="2024"/>
    <s v="N/A"/>
    <s v="D (domestic)"/>
    <m/>
  </r>
  <r>
    <s v="WATERMELONS"/>
    <x v="8"/>
    <s v="No"/>
    <s v="CWT"/>
    <s v="RED FLESH SEEDLESS MINIATURE"/>
    <x v="375"/>
    <s v="GEORGIA"/>
    <n v="176000"/>
    <s v="Truck"/>
    <n v="1760"/>
    <m/>
    <n v="2024"/>
    <s v="N/A"/>
    <s v="D (domestic)"/>
    <m/>
  </r>
  <r>
    <s v="WATERMELONS"/>
    <x v="8"/>
    <s v="No"/>
    <s v="CWT"/>
    <s v="RED FLESH SEEDLESS TYPE"/>
    <x v="375"/>
    <s v="GEORGIA"/>
    <n v="11400000"/>
    <s v="Truck"/>
    <n v="114000"/>
    <m/>
    <n v="2024"/>
    <s v="N/A"/>
    <s v="D (domestic)"/>
    <m/>
  </r>
  <r>
    <s v="WATERMELONS"/>
    <x v="8"/>
    <s v="No"/>
    <s v="CWT"/>
    <s v="RED FLESH SEEDLESS TYPE"/>
    <x v="376"/>
    <s v="GEORGIA"/>
    <n v="9600000"/>
    <s v="Truck"/>
    <n v="96000"/>
    <m/>
    <n v="2024"/>
    <s v="N/A"/>
    <s v="D (domestic)"/>
    <m/>
  </r>
  <r>
    <s v="WATERMELONS"/>
    <x v="8"/>
    <s v="No"/>
    <s v="CWT"/>
    <s v="RED FLESH SEEDED TYPE"/>
    <x v="376"/>
    <s v="GEORGIA"/>
    <n v="80000"/>
    <s v="Truck"/>
    <n v="800"/>
    <m/>
    <n v="2024"/>
    <s v="N/A"/>
    <s v="D (domestic)"/>
    <m/>
  </r>
  <r>
    <s v="WATERMELONS"/>
    <x v="8"/>
    <s v="No"/>
    <s v="CWT"/>
    <s v="RED FLESH SEEDLESS MINIATURE"/>
    <x v="376"/>
    <s v="GEORGIA"/>
    <n v="132000"/>
    <s v="Truck"/>
    <n v="1320"/>
    <m/>
    <n v="2024"/>
    <s v="N/A"/>
    <s v="D (domestic)"/>
    <m/>
  </r>
  <r>
    <s v="WATERMELONS"/>
    <x v="8"/>
    <s v="No"/>
    <s v="CWT"/>
    <s v="RED FLESH SEEDLESS MINIATURE"/>
    <x v="377"/>
    <s v="GEORGIA"/>
    <n v="244000"/>
    <s v="Truck"/>
    <n v="2440"/>
    <m/>
    <n v="2024"/>
    <s v="N/A"/>
    <s v="D (domestic)"/>
    <m/>
  </r>
  <r>
    <s v="WATERMELONS"/>
    <x v="8"/>
    <s v="No"/>
    <s v="CWT"/>
    <s v="RED FLESH SEEDLESS TYPE"/>
    <x v="377"/>
    <s v="GEORGIA"/>
    <n v="12080000"/>
    <s v="Truck"/>
    <n v="120800"/>
    <m/>
    <n v="2024"/>
    <s v="N/A"/>
    <s v="D (domestic)"/>
    <m/>
  </r>
  <r>
    <s v="WATERMELONS"/>
    <x v="8"/>
    <s v="No"/>
    <s v="CWT"/>
    <s v="RED FLESH SEEDED TYPE"/>
    <x v="378"/>
    <s v="GEORGIA"/>
    <n v="400000"/>
    <s v="Truck"/>
    <n v="4000"/>
    <m/>
    <n v="2024"/>
    <s v="N/A"/>
    <s v="D (domestic)"/>
    <m/>
  </r>
  <r>
    <s v="WATERMELONS"/>
    <x v="8"/>
    <s v="No"/>
    <s v="CWT"/>
    <s v="RED FLESH SEEDLESS TYPE"/>
    <x v="378"/>
    <s v="GEORGIA"/>
    <n v="8080000"/>
    <s v="Truck"/>
    <n v="80800"/>
    <m/>
    <n v="2024"/>
    <s v="N/A"/>
    <s v="D (domestic)"/>
    <m/>
  </r>
  <r>
    <s v="WATERMELONS"/>
    <x v="8"/>
    <s v="No"/>
    <s v="CWT"/>
    <s v="RED FLESH SEEDED TYPE"/>
    <x v="379"/>
    <s v="GEORGIA"/>
    <n v="320000"/>
    <s v="Truck"/>
    <n v="3200"/>
    <m/>
    <n v="2024"/>
    <s v="N/A"/>
    <s v="D (domestic)"/>
    <m/>
  </r>
  <r>
    <s v="WATERMELONS"/>
    <x v="8"/>
    <s v="No"/>
    <s v="CWT"/>
    <s v="RED FLESH SEEDLESS TYPE"/>
    <x v="379"/>
    <s v="GEORGIA"/>
    <n v="7880000"/>
    <s v="Truck"/>
    <n v="78800"/>
    <m/>
    <n v="2024"/>
    <s v="N/A"/>
    <s v="D (domestic)"/>
    <m/>
  </r>
  <r>
    <s v="WATERMELONS"/>
    <x v="8"/>
    <s v="No"/>
    <s v="CWT"/>
    <s v="RED FLESH SEEDLESS TYPE"/>
    <x v="380"/>
    <s v="GEORGIA"/>
    <n v="7360000"/>
    <s v="Truck"/>
    <n v="73600"/>
    <m/>
    <n v="2024"/>
    <s v="N/A"/>
    <s v="D (domestic)"/>
    <m/>
  </r>
  <r>
    <s v="WATERMELONS"/>
    <x v="8"/>
    <s v="No"/>
    <s v="CWT"/>
    <s v="RED FLESH SEEDED TYPE"/>
    <x v="380"/>
    <s v="GEORGIA"/>
    <n v="560000"/>
    <s v="Truck"/>
    <n v="5600"/>
    <m/>
    <n v="2024"/>
    <s v="N/A"/>
    <s v="D (domestic)"/>
    <m/>
  </r>
  <r>
    <s v="WATERMELONS"/>
    <x v="8"/>
    <s v="No"/>
    <s v="CWT"/>
    <s v="RED FLESH SEEDED TYPE"/>
    <x v="381"/>
    <s v="GEORGIA"/>
    <n v="360000"/>
    <s v="Truck"/>
    <n v="3600"/>
    <m/>
    <n v="2024"/>
    <s v="N/A"/>
    <s v="D (domestic)"/>
    <m/>
  </r>
  <r>
    <s v="WATERMELONS"/>
    <x v="8"/>
    <s v="No"/>
    <s v="CWT"/>
    <s v="RED FLESH SEEDLESS TYPE"/>
    <x v="381"/>
    <s v="GEORGIA"/>
    <n v="4800000"/>
    <s v="Truck"/>
    <n v="48000"/>
    <m/>
    <n v="2024"/>
    <s v="N/A"/>
    <s v="D (domestic)"/>
    <m/>
  </r>
  <r>
    <s v="WATERMELONS"/>
    <x v="8"/>
    <s v="No"/>
    <s v="CWT"/>
    <s v="RED FLESH SEEDED TYPE"/>
    <x v="382"/>
    <s v="GEORGIA"/>
    <n v="240000"/>
    <s v="Truck"/>
    <n v="2400"/>
    <m/>
    <n v="2024"/>
    <s v="N/A"/>
    <s v="D (domestic)"/>
    <m/>
  </r>
  <r>
    <s v="WATERMELONS"/>
    <x v="8"/>
    <s v="No"/>
    <s v="CWT"/>
    <s v="RED FLESH SEEDLESS TYPE"/>
    <x v="382"/>
    <s v="GEORGIA"/>
    <n v="3820000"/>
    <s v="Truck"/>
    <n v="38200"/>
    <m/>
    <n v="2024"/>
    <s v="N/A"/>
    <s v="D (domestic)"/>
    <m/>
  </r>
  <r>
    <s v="WATERMELONS"/>
    <x v="8"/>
    <s v="No"/>
    <s v="CWT"/>
    <s v="RED FLESH SEEDED TYPE"/>
    <x v="383"/>
    <s v="GEORGIA"/>
    <n v="80000"/>
    <s v="Truck"/>
    <n v="800"/>
    <m/>
    <n v="2024"/>
    <s v="N/A"/>
    <s v="D (domestic)"/>
    <m/>
  </r>
  <r>
    <s v="WATERMELONS"/>
    <x v="8"/>
    <s v="No"/>
    <s v="CWT"/>
    <s v="RED FLESH SEEDLESS TYPE"/>
    <x v="383"/>
    <s v="GEORGIA"/>
    <n v="3000000"/>
    <s v="Truck"/>
    <n v="30000"/>
    <m/>
    <n v="2024"/>
    <s v="N/A"/>
    <s v="D (domestic)"/>
    <m/>
  </r>
  <r>
    <s v="WATERMELONS"/>
    <x v="8"/>
    <s v="No"/>
    <s v="CWT"/>
    <s v="RED FLESH SEEDLESS TYPE"/>
    <x v="384"/>
    <s v="GEORGIA"/>
    <n v="3920000"/>
    <s v="Truck"/>
    <n v="39200"/>
    <m/>
    <n v="2024"/>
    <s v="N/A"/>
    <s v="D (domestic)"/>
    <m/>
  </r>
  <r>
    <s v="WATERMELONS"/>
    <x v="8"/>
    <s v="No"/>
    <s v="CWT"/>
    <s v="RED FLESH SEEDLESS TYPE"/>
    <x v="385"/>
    <s v="GEORGIA"/>
    <n v="3600000"/>
    <s v="Truck"/>
    <n v="36000"/>
    <m/>
    <n v="2024"/>
    <s v="N/A"/>
    <s v="D (domestic)"/>
    <m/>
  </r>
  <r>
    <s v="WATERMELONS"/>
    <x v="8"/>
    <s v="No"/>
    <s v="CWT"/>
    <s v="RED FLESH SEEDED TYPE"/>
    <x v="385"/>
    <s v="GEORGIA"/>
    <n v="120000"/>
    <s v="Truck"/>
    <n v="1200"/>
    <m/>
    <n v="2024"/>
    <s v="N/A"/>
    <s v="D (domestic)"/>
    <m/>
  </r>
  <r>
    <s v="WATERMELONS"/>
    <x v="8"/>
    <s v="No"/>
    <s v="CWT"/>
    <s v="RED FLESH SEEDLESS TYPE"/>
    <x v="386"/>
    <s v="GEORGIA"/>
    <n v="3920000"/>
    <s v="Truck"/>
    <n v="39200"/>
    <m/>
    <n v="2024"/>
    <s v="N/A"/>
    <s v="D (domestic)"/>
    <m/>
  </r>
  <r>
    <s v="WATERMELONS"/>
    <x v="8"/>
    <s v="No"/>
    <s v="CWT"/>
    <s v="RED FLESH SEEDED TYPE"/>
    <x v="386"/>
    <s v="GEORGIA"/>
    <n v="120000"/>
    <s v="Truck"/>
    <n v="1200"/>
    <m/>
    <n v="2024"/>
    <s v="N/A"/>
    <s v="D (domestic)"/>
    <m/>
  </r>
  <r>
    <s v="WATERMELONS"/>
    <x v="8"/>
    <s v="No"/>
    <s v="CWT"/>
    <s v="RED FLESH SEEDED TYPE"/>
    <x v="387"/>
    <s v="GEORGIA"/>
    <n v="200000"/>
    <s v="Truck"/>
    <n v="2000"/>
    <m/>
    <n v="2024"/>
    <s v="N/A"/>
    <s v="D (domestic)"/>
    <m/>
  </r>
  <r>
    <s v="WATERMELONS"/>
    <x v="8"/>
    <s v="No"/>
    <s v="CWT"/>
    <s v="RED FLESH SEEDLESS TYPE"/>
    <x v="387"/>
    <s v="GEORGIA"/>
    <n v="3480000"/>
    <s v="Truck"/>
    <n v="34800"/>
    <m/>
    <n v="2024"/>
    <s v="N/A"/>
    <s v="D (domestic)"/>
    <m/>
  </r>
  <r>
    <s v="WATERMELONS"/>
    <x v="8"/>
    <s v="No"/>
    <s v="CWT"/>
    <s v="RED FLESH SEEDLESS TYPE"/>
    <x v="388"/>
    <s v="GEORGIA"/>
    <n v="1400000"/>
    <s v="Truck"/>
    <n v="14000"/>
    <m/>
    <n v="2024"/>
    <s v="N/A"/>
    <s v="D (domestic)"/>
    <m/>
  </r>
  <r>
    <s v="WATERMELONS"/>
    <x v="8"/>
    <s v="No"/>
    <s v="CWT"/>
    <s v="RED FLESH SEEDLESS TYPE"/>
    <x v="537"/>
    <s v="GEORGIA"/>
    <n v="1080000"/>
    <s v="Truck"/>
    <n v="10800"/>
    <m/>
    <n v="2024"/>
    <s v="N/A"/>
    <s v="D (domestic)"/>
    <m/>
  </r>
  <r>
    <s v="WATERMELONS"/>
    <x v="8"/>
    <s v="No"/>
    <s v="CWT"/>
    <s v="RED FLESH SEEDLESS TYPE"/>
    <x v="538"/>
    <s v="GEORGIA"/>
    <n v="400000"/>
    <s v="Truck"/>
    <n v="4000"/>
    <m/>
    <n v="2024"/>
    <s v="N/A"/>
    <s v="D (domestic)"/>
    <m/>
  </r>
  <r>
    <s v="WATERMELONS"/>
    <x v="8"/>
    <s v="No"/>
    <s v="CWT"/>
    <s v="RED FLESH SEEDED TYPE"/>
    <x v="389"/>
    <s v="GEORGIA"/>
    <n v="80000"/>
    <s v="Truck"/>
    <n v="800"/>
    <m/>
    <n v="2024"/>
    <s v="N/A"/>
    <s v="D (domestic)"/>
    <m/>
  </r>
  <r>
    <s v="WATERMELONS"/>
    <x v="8"/>
    <s v="No"/>
    <s v="CWT"/>
    <s v="RED FLESH SEEDLESS TYPE"/>
    <x v="389"/>
    <s v="GEORGIA"/>
    <n v="1400000"/>
    <s v="Truck"/>
    <n v="14000"/>
    <m/>
    <n v="2024"/>
    <s v="N/A"/>
    <s v="D (domestic)"/>
    <m/>
  </r>
  <r>
    <s v="WATERMELONS"/>
    <x v="8"/>
    <s v="No"/>
    <s v="CWT"/>
    <s v="RED FLESH SEEDLESS TYPE"/>
    <x v="390"/>
    <s v="GEORGIA"/>
    <n v="280000"/>
    <s v="Truck"/>
    <n v="2800"/>
    <m/>
    <n v="2024"/>
    <s v="N/A"/>
    <s v="D (domestic)"/>
    <s v="added on 07/23/2024"/>
  </r>
  <r>
    <s v="WATERMELONS"/>
    <x v="8"/>
    <s v="No"/>
    <s v="CWT"/>
    <s v="RED FLESH SEEDED TYPE"/>
    <x v="390"/>
    <s v="GEORGIA"/>
    <n v="200000"/>
    <s v="Truck"/>
    <n v="2000"/>
    <m/>
    <n v="2024"/>
    <s v="N/A"/>
    <s v="D (domestic)"/>
    <m/>
  </r>
  <r>
    <s v="WATERMELONS"/>
    <x v="8"/>
    <s v="No"/>
    <s v="CWT"/>
    <s v="RED FLESH SEEDLESS TYPE"/>
    <x v="390"/>
    <s v="GEORGIA"/>
    <n v="1200000"/>
    <s v="Truck"/>
    <n v="12000"/>
    <m/>
    <n v="2024"/>
    <s v="N/A"/>
    <s v="D (domestic)"/>
    <m/>
  </r>
  <r>
    <s v="WATERMELONS"/>
    <x v="8"/>
    <s v="No"/>
    <s v="CWT"/>
    <s v="RED FLESH SEEDLESS TYPE"/>
    <x v="391"/>
    <s v="GEORGIA"/>
    <n v="320000"/>
    <s v="Truck"/>
    <n v="3200"/>
    <m/>
    <n v="2024"/>
    <s v="N/A"/>
    <s v="D (domestic)"/>
    <s v="added on 07/24/2024"/>
  </r>
  <r>
    <s v="WATERMELONS"/>
    <x v="8"/>
    <s v="No"/>
    <s v="CWT"/>
    <s v="RED FLESH SEEDLESS TYPE"/>
    <x v="391"/>
    <s v="GEORGIA"/>
    <n v="800000"/>
    <s v="Truck"/>
    <n v="8000"/>
    <m/>
    <n v="2024"/>
    <s v="N/A"/>
    <s v="D (domestic)"/>
    <m/>
  </r>
  <r>
    <s v="WATERMELONS"/>
    <x v="8"/>
    <s v="No"/>
    <s v="CWT"/>
    <s v="RED FLESH SEEDLESS TYPE"/>
    <x v="392"/>
    <s v="GEORGIA"/>
    <n v="1400000"/>
    <s v="Truck"/>
    <n v="14000"/>
    <m/>
    <n v="2024"/>
    <s v="N/A"/>
    <s v="D (domestic)"/>
    <m/>
  </r>
  <r>
    <s v="WATERMELONS"/>
    <x v="8"/>
    <s v="No"/>
    <s v="CWT"/>
    <s v="RED FLESH SEEDED TYPE"/>
    <x v="393"/>
    <s v="GEORGIA"/>
    <n v="80000"/>
    <s v="Truck"/>
    <n v="800"/>
    <m/>
    <n v="2024"/>
    <s v="N/A"/>
    <s v="D (domestic)"/>
    <m/>
  </r>
  <r>
    <s v="WATERMELONS"/>
    <x v="8"/>
    <s v="No"/>
    <s v="CWT"/>
    <s v="RED FLESH SEEDLESS TYPE"/>
    <x v="393"/>
    <s v="GEORGIA"/>
    <n v="800000"/>
    <s v="Truck"/>
    <n v="8000"/>
    <m/>
    <n v="2024"/>
    <s v="N/A"/>
    <s v="D (domestic)"/>
    <m/>
  </r>
  <r>
    <s v="WATERMELONS"/>
    <x v="8"/>
    <s v="No"/>
    <s v="CWT"/>
    <s v="RED FLESH SEEDED TYPE"/>
    <x v="394"/>
    <s v="GEORGIA"/>
    <n v="80000"/>
    <s v="Truck"/>
    <n v="800"/>
    <m/>
    <n v="2024"/>
    <s v="N/A"/>
    <s v="D (domestic)"/>
    <m/>
  </r>
  <r>
    <s v="WATERMELONS"/>
    <x v="8"/>
    <s v="No"/>
    <s v="CWT"/>
    <s v="RED FLESH SEEDLESS TYPE"/>
    <x v="394"/>
    <s v="GEORGIA"/>
    <n v="1200000"/>
    <s v="Truck"/>
    <n v="12000"/>
    <m/>
    <n v="2024"/>
    <s v="N/A"/>
    <s v="D (domestic)"/>
    <m/>
  </r>
  <r>
    <s v="WATERMELONS"/>
    <x v="8"/>
    <s v="No"/>
    <s v="CWT"/>
    <s v="RED FLESH SEEDLESS TYPE"/>
    <x v="539"/>
    <s v="GEORGIA"/>
    <n v="720000"/>
    <s v="Truck"/>
    <n v="7200"/>
    <m/>
    <n v="2024"/>
    <s v="N/A"/>
    <s v="D (domestic)"/>
    <m/>
  </r>
  <r>
    <s v="WATERMELONS"/>
    <x v="8"/>
    <s v="No"/>
    <s v="CWT"/>
    <s v="RED FLESH SEEDED TYPE"/>
    <x v="539"/>
    <s v="GEORGIA"/>
    <n v="40000"/>
    <s v="Truck"/>
    <n v="400"/>
    <m/>
    <n v="2024"/>
    <s v="N/A"/>
    <s v="D (domestic)"/>
    <m/>
  </r>
  <r>
    <s v="WATERMELONS"/>
    <x v="8"/>
    <s v="No"/>
    <s v="CWT"/>
    <s v="RED FLESH SEEDLESS TYPE"/>
    <x v="395"/>
    <s v="GEORGIA"/>
    <n v="680000"/>
    <s v="Truck"/>
    <n v="6800"/>
    <m/>
    <n v="2024"/>
    <s v="N/A"/>
    <s v="D (domestic)"/>
    <m/>
  </r>
  <r>
    <s v="WATERMELONS"/>
    <x v="8"/>
    <s v="No"/>
    <s v="CWT"/>
    <s v="RED FLESH SEEDED TYPE"/>
    <x v="396"/>
    <s v="GEORGIA"/>
    <n v="120000"/>
    <s v="Truck"/>
    <n v="1200"/>
    <m/>
    <n v="2024"/>
    <s v="N/A"/>
    <s v="D (domestic)"/>
    <m/>
  </r>
  <r>
    <s v="WATERMELONS"/>
    <x v="8"/>
    <s v="No"/>
    <s v="CWT"/>
    <s v="RED FLESH SEEDLESS TYPE"/>
    <x v="396"/>
    <s v="GEORGIA"/>
    <n v="480000"/>
    <s v="Truck"/>
    <n v="4800"/>
    <m/>
    <n v="2024"/>
    <s v="N/A"/>
    <s v="D (domestic)"/>
    <m/>
  </r>
  <r>
    <s v="WATERMELONS"/>
    <x v="8"/>
    <s v="No"/>
    <s v="CWT"/>
    <s v="RED FLESH SEEDLESS TYPE"/>
    <x v="397"/>
    <s v="GEORGIA"/>
    <n v="560000"/>
    <s v="Truck"/>
    <n v="5600"/>
    <m/>
    <n v="2024"/>
    <s v="N/A"/>
    <s v="D (domestic)"/>
    <m/>
  </r>
  <r>
    <s v="WATERMELONS"/>
    <x v="8"/>
    <s v="No"/>
    <s v="CWT"/>
    <s v="RED FLESH SEEDED TYPE"/>
    <x v="398"/>
    <s v="GEORGIA"/>
    <n v="80000"/>
    <s v="Truck"/>
    <n v="800"/>
    <m/>
    <n v="2024"/>
    <s v="N/A"/>
    <s v="D (domestic)"/>
    <m/>
  </r>
  <r>
    <s v="WATERMELONS"/>
    <x v="8"/>
    <s v="No"/>
    <s v="CWT"/>
    <s v="RED FLESH SEEDLESS TYPE"/>
    <x v="398"/>
    <s v="GEORGIA"/>
    <n v="320000"/>
    <s v="Truck"/>
    <n v="3200"/>
    <m/>
    <n v="2024"/>
    <s v="N/A"/>
    <s v="D (domestic)"/>
    <m/>
  </r>
  <r>
    <s v="WATERMELONS"/>
    <x v="8"/>
    <s v="No"/>
    <s v="CWT"/>
    <s v="RED FLESH SEEDLESS TYPE"/>
    <x v="399"/>
    <s v="GEORGIA"/>
    <n v="400000"/>
    <s v="Truck"/>
    <n v="4000"/>
    <m/>
    <n v="2024"/>
    <s v="N/A"/>
    <s v="D (domestic)"/>
    <m/>
  </r>
  <r>
    <s v="WATERMELONS"/>
    <x v="8"/>
    <s v="No"/>
    <s v="CWT"/>
    <s v="RED FLESH SEEDED TYPE"/>
    <x v="399"/>
    <s v="GEORGIA"/>
    <n v="40000"/>
    <s v="Truck"/>
    <n v="400"/>
    <m/>
    <n v="2024"/>
    <s v="N/A"/>
    <s v="D (domestic)"/>
    <m/>
  </r>
  <r>
    <s v="WATERMELONS"/>
    <x v="8"/>
    <s v="No"/>
    <s v="CWT"/>
    <s v="RED FLESH SEEDLESS TYPE"/>
    <x v="400"/>
    <s v="GEORGIA"/>
    <n v="280000"/>
    <s v="Truck"/>
    <n v="2800"/>
    <m/>
    <n v="2024"/>
    <s v="N/A"/>
    <s v="D (domestic)"/>
    <m/>
  </r>
  <r>
    <s v="WATERMELONS"/>
    <x v="8"/>
    <s v="No"/>
    <s v="CWT"/>
    <s v="RED FLESH SEEDLESS TYPE"/>
    <x v="540"/>
    <s v="GEORGIA"/>
    <n v="280000"/>
    <s v="Truck"/>
    <n v="2800"/>
    <m/>
    <n v="2024"/>
    <s v="N/A"/>
    <s v="D (domestic)"/>
    <m/>
  </r>
  <r>
    <s v="WATERMELONS"/>
    <x v="8"/>
    <s v="No"/>
    <s v="CWT"/>
    <s v="RED FLESH SEEDLESS TYPE"/>
    <x v="401"/>
    <s v="GEORGIA"/>
    <n v="240000"/>
    <s v="Truck"/>
    <n v="2400"/>
    <m/>
    <n v="2024"/>
    <s v="N/A"/>
    <s v="D (domestic)"/>
    <m/>
  </r>
  <r>
    <s v="WATERMELONS"/>
    <x v="8"/>
    <s v="No"/>
    <s v="CWT"/>
    <s v="RED FLESH SEEDLESS TYPE"/>
    <x v="402"/>
    <s v="GEORGIA"/>
    <n v="280000"/>
    <s v="Truck"/>
    <n v="2800"/>
    <m/>
    <n v="2024"/>
    <s v="N/A"/>
    <s v="D (domestic)"/>
    <m/>
  </r>
  <r>
    <s v="WATERMELONS"/>
    <x v="8"/>
    <s v="No"/>
    <s v="CWT"/>
    <s v="RED FLESH SEEDLESS TYPE"/>
    <x v="403"/>
    <s v="GEORGIA"/>
    <n v="520000"/>
    <s v="Truck"/>
    <n v="5200"/>
    <m/>
    <n v="2024"/>
    <s v="N/A"/>
    <s v="D (domestic)"/>
    <m/>
  </r>
  <r>
    <s v="WATERMELONS"/>
    <x v="9"/>
    <s v="No"/>
    <s v="N/A"/>
    <s v="SEEDLESS"/>
    <x v="486"/>
    <s v="IMPORTS THROUGH SOUTH FLORIDA/TAMPA"/>
    <n v="1056000"/>
    <s v="Boat"/>
    <m/>
    <m/>
    <n v="2023"/>
    <s v="N/A"/>
    <s v="I (import)"/>
    <m/>
  </r>
  <r>
    <s v="WATERMELONS"/>
    <x v="9"/>
    <s v="No"/>
    <s v="N/A"/>
    <s v="SEEDLESS"/>
    <x v="407"/>
    <s v="IMPORTS THROUGH GALVESTON TEXAS"/>
    <n v="-298962"/>
    <s v="Boat"/>
    <m/>
    <m/>
    <n v="2023"/>
    <s v="N/A"/>
    <s v="I (import)"/>
    <s v="subtracted on 01/03/2024"/>
  </r>
  <r>
    <s v="WATERMELONS"/>
    <x v="9"/>
    <s v="No"/>
    <s v="N/A"/>
    <s v="SEEDLESS"/>
    <x v="407"/>
    <s v="IMPORTS THROUGH GALVESTON TEXAS"/>
    <n v="360312"/>
    <s v="Boat"/>
    <m/>
    <m/>
    <n v="2023"/>
    <s v="N/A"/>
    <s v="I (import)"/>
    <m/>
  </r>
  <r>
    <s v="WATERMELONS"/>
    <x v="9"/>
    <s v="No"/>
    <s v="N/A"/>
    <s v="SEEDLESS"/>
    <x v="407"/>
    <s v="IMPORTS THROUGH FREEPORT TEXAS"/>
    <n v="214500"/>
    <s v="Boat"/>
    <m/>
    <m/>
    <n v="2023"/>
    <s v="N/A"/>
    <s v="I (import)"/>
    <m/>
  </r>
  <r>
    <s v="WATERMELONS"/>
    <x v="9"/>
    <s v="No"/>
    <s v="N/A"/>
    <s v="SEEDLESS"/>
    <x v="407"/>
    <s v="IMPORTS THROUGH LOS ANGELES-LONG BEACH CALIFORNIA"/>
    <n v="132000"/>
    <s v="Boat"/>
    <m/>
    <m/>
    <n v="2023"/>
    <s v="N/A"/>
    <s v="I (import)"/>
    <m/>
  </r>
  <r>
    <s v="WATERMELONS"/>
    <x v="9"/>
    <s v="No"/>
    <s v="N/A"/>
    <s v="SEEDLESS"/>
    <x v="407"/>
    <s v="IMPORTS THROUGH SOUTH FLORIDA/TAMPA"/>
    <n v="43540"/>
    <s v="Boat"/>
    <m/>
    <m/>
    <n v="2023"/>
    <s v="N/A"/>
    <s v="I (import)"/>
    <m/>
  </r>
  <r>
    <s v="WATERMELONS"/>
    <x v="9"/>
    <s v="No"/>
    <s v="N/A"/>
    <s v="SEEDLESS"/>
    <x v="407"/>
    <s v="IMPORTS THROUGH BUFFALO NEW YORK"/>
    <n v="2387"/>
    <s v="Truck"/>
    <m/>
    <m/>
    <n v="2023"/>
    <s v="N/A"/>
    <s v="I (import)"/>
    <m/>
  </r>
  <r>
    <s v="WATERMELONS"/>
    <x v="9"/>
    <s v="No"/>
    <s v="N/A"/>
    <s v="SEEDLESS"/>
    <x v="407"/>
    <s v="IMPORTS THROUGH PORT CANAVERAL FLORIDA"/>
    <n v="2019710"/>
    <s v="Boat"/>
    <m/>
    <m/>
    <n v="2023"/>
    <s v="N/A"/>
    <s v="I (import)"/>
    <m/>
  </r>
  <r>
    <s v="WATERMELONS"/>
    <x v="9"/>
    <s v="No"/>
    <s v="N/A"/>
    <s v="SEEDLESS"/>
    <x v="549"/>
    <s v="IMPORTS THROUGH SOUTH FLORIDA/TAMPA"/>
    <n v="1037300"/>
    <s v="Boat"/>
    <m/>
    <m/>
    <n v="2023"/>
    <s v="N/A"/>
    <s v="I (import)"/>
    <m/>
  </r>
  <r>
    <s v="WATERMELONS"/>
    <x v="9"/>
    <s v="No"/>
    <s v="N/A"/>
    <s v="SEEDLESS"/>
    <x v="549"/>
    <s v="IMPORTS THROUGH PHILADELPHIA-CAMDEN PENNSYLVANIA-NEW JERSEY"/>
    <n v="920370"/>
    <s v="Boat"/>
    <m/>
    <m/>
    <n v="2023"/>
    <s v="N/A"/>
    <s v="I (import)"/>
    <m/>
  </r>
  <r>
    <s v="WATERMELONS"/>
    <x v="9"/>
    <s v="No"/>
    <s v="N/A"/>
    <s v="SEEDLESS"/>
    <x v="549"/>
    <s v="IMPORTS THROUGH LOS ANGELES-LONG BEACH CALIFORNIA"/>
    <n v="250250"/>
    <s v="Boat"/>
    <m/>
    <m/>
    <n v="2023"/>
    <s v="N/A"/>
    <s v="I (import)"/>
    <m/>
  </r>
  <r>
    <s v="WATERMELONS"/>
    <x v="9"/>
    <s v="No"/>
    <s v="N/A"/>
    <s v="SEEDLESS"/>
    <x v="549"/>
    <s v="IMPORTS THROUGH BUFFALO NEW YORK"/>
    <n v="3408"/>
    <s v="Truck"/>
    <m/>
    <m/>
    <n v="2023"/>
    <s v="N/A"/>
    <s v="I (import)"/>
    <m/>
  </r>
  <r>
    <s v="WATERMELONS"/>
    <x v="9"/>
    <s v="No"/>
    <s v="N/A"/>
    <s v="SEEDLESS"/>
    <x v="549"/>
    <s v="IMPORTS THROUGH PORT CANAVERAL FLORIDA"/>
    <n v="4824912"/>
    <s v="Boat"/>
    <m/>
    <m/>
    <n v="2023"/>
    <s v="N/A"/>
    <s v="I (import)"/>
    <m/>
  </r>
  <r>
    <s v="WATERMELONS"/>
    <x v="9"/>
    <s v="No"/>
    <s v="N/A"/>
    <s v="SEEDLESS"/>
    <x v="619"/>
    <s v="IMPORTS THROUGH PHILADELPHIA-CAMDEN PENNSYLVANIA-NEW JERSEY"/>
    <n v="420882"/>
    <s v="Boat"/>
    <m/>
    <m/>
    <n v="2023"/>
    <s v="N/A"/>
    <s v="I (import)"/>
    <m/>
  </r>
  <r>
    <s v="WATERMELONS"/>
    <x v="9"/>
    <s v="No"/>
    <s v="N/A"/>
    <s v="SEEDLESS"/>
    <x v="619"/>
    <s v="IMPORTS THROUGH PORT CANAVERAL FLORIDA"/>
    <n v="79200"/>
    <s v="Boat"/>
    <m/>
    <m/>
    <n v="2023"/>
    <s v="N/A"/>
    <s v="I (import)"/>
    <m/>
  </r>
  <r>
    <s v="WATERMELONS"/>
    <x v="9"/>
    <s v="No"/>
    <s v="N/A"/>
    <s v="SEEDLESS"/>
    <x v="619"/>
    <s v="IMPORTS THROUGH HOUSTON TEXAS"/>
    <n v="132000"/>
    <s v="Boat"/>
    <m/>
    <m/>
    <n v="2023"/>
    <s v="N/A"/>
    <s v="I (import)"/>
    <m/>
  </r>
  <r>
    <s v="WATERMELONS"/>
    <x v="9"/>
    <s v="No"/>
    <s v="N/A"/>
    <s v="SEEDLESS"/>
    <x v="619"/>
    <s v="IMPORTS THROUGH SOUTH FLORIDA/TAMPA"/>
    <n v="1049488"/>
    <s v="Boat"/>
    <m/>
    <m/>
    <n v="2023"/>
    <s v="N/A"/>
    <s v="I (import)"/>
    <m/>
  </r>
  <r>
    <s v="WATERMELONS"/>
    <x v="9"/>
    <s v="No"/>
    <s v="N/A"/>
    <s v="SEEDLESS"/>
    <x v="619"/>
    <s v="IMPORTS THROUGH WILMINGTON DELAWARE"/>
    <n v="132000"/>
    <s v="Boat"/>
    <m/>
    <m/>
    <n v="2023"/>
    <s v="N/A"/>
    <s v="I (import)"/>
    <m/>
  </r>
  <r>
    <s v="WATERMELONS"/>
    <x v="9"/>
    <s v="No"/>
    <s v="N/A"/>
    <s v="SEEDLESS"/>
    <x v="619"/>
    <s v="IMPORTS THROUGH LOS ANGELES-LONG BEACH CALIFORNIA"/>
    <n v="214500"/>
    <s v="Boat"/>
    <m/>
    <m/>
    <n v="2023"/>
    <s v="N/A"/>
    <s v="I (import)"/>
    <m/>
  </r>
  <r>
    <s v="WATERMELONS"/>
    <x v="9"/>
    <s v="No"/>
    <s v="N/A"/>
    <s v="SEEDLESS"/>
    <x v="619"/>
    <s v="IMPORTS THROUGH BUFFALO NEW YORK"/>
    <n v="2834"/>
    <s v="Truck"/>
    <m/>
    <m/>
    <n v="2023"/>
    <s v="N/A"/>
    <s v="I (import)"/>
    <m/>
  </r>
  <r>
    <s v="WATERMELONS"/>
    <x v="9"/>
    <s v="No"/>
    <s v="N/A"/>
    <s v="SEEDLESS"/>
    <x v="550"/>
    <s v="IMPORTS THROUGH PORT CANAVERAL FLORIDA"/>
    <n v="858000"/>
    <s v="Boat"/>
    <m/>
    <m/>
    <n v="2023"/>
    <s v="N/A"/>
    <s v="I (import)"/>
    <m/>
  </r>
  <r>
    <s v="WATERMELONS"/>
    <x v="9"/>
    <s v="No"/>
    <s v="N/A"/>
    <s v="SEEDLESS"/>
    <x v="550"/>
    <s v="IMPORTS THROUGH LOS ANGELES-LONG BEACH CALIFORNIA"/>
    <n v="-198213"/>
    <s v="Boat"/>
    <m/>
    <m/>
    <n v="2023"/>
    <s v="N/A"/>
    <s v="I (import)"/>
    <s v="subtracted on 01/08/2024"/>
  </r>
  <r>
    <s v="WATERMELONS"/>
    <x v="9"/>
    <s v="No"/>
    <s v="N/A"/>
    <s v="SEEDLESS"/>
    <x v="550"/>
    <s v="IMPORTS THROUGH BUFFALO NEW YORK"/>
    <n v="3469"/>
    <s v="Truck"/>
    <m/>
    <m/>
    <n v="2023"/>
    <s v="N/A"/>
    <s v="I (import)"/>
    <m/>
  </r>
  <r>
    <s v="WATERMELONS"/>
    <x v="9"/>
    <s v="No"/>
    <s v="N/A"/>
    <s v="SEEDLESS"/>
    <x v="550"/>
    <s v="IMPORTS THROUGH SOUTH FLORIDA/TAMPA"/>
    <n v="1189487"/>
    <s v="Boat"/>
    <m/>
    <m/>
    <n v="2023"/>
    <s v="N/A"/>
    <s v="I (import)"/>
    <m/>
  </r>
  <r>
    <s v="WATERMELONS"/>
    <x v="9"/>
    <s v="No"/>
    <s v="N/A"/>
    <s v="SEEDLESS"/>
    <x v="550"/>
    <s v="IMPORTS THROUGH LOS ANGELES-LONG BEACH CALIFORNIA"/>
    <n v="222889"/>
    <s v="Boat"/>
    <m/>
    <m/>
    <n v="2023"/>
    <s v="N/A"/>
    <s v="I (import)"/>
    <m/>
  </r>
  <r>
    <s v="WATERMELONS"/>
    <x v="9"/>
    <s v="No"/>
    <s v="N/A"/>
    <s v="SEEDLESS"/>
    <x v="620"/>
    <s v="IMPORTS THROUGH FREEPORT TEXAS"/>
    <n v="214500"/>
    <s v="Boat"/>
    <m/>
    <m/>
    <n v="2023"/>
    <s v="N/A"/>
    <s v="I (import)"/>
    <m/>
  </r>
  <r>
    <s v="WATERMELONS"/>
    <x v="9"/>
    <s v="No"/>
    <s v="N/A"/>
    <s v="SEEDLESS"/>
    <x v="620"/>
    <s v="IMPORTS THROUGH PORT CANAVERAL FLORIDA"/>
    <n v="255200"/>
    <s v="Boat"/>
    <m/>
    <m/>
    <n v="2023"/>
    <s v="N/A"/>
    <s v="I (import)"/>
    <m/>
  </r>
  <r>
    <s v="WATERMELONS"/>
    <x v="9"/>
    <s v="No"/>
    <s v="N/A"/>
    <s v="SEEDLESS"/>
    <x v="620"/>
    <s v="IMPORTS THROUGH GALVESTON TEXAS"/>
    <n v="-110084"/>
    <s v="Boat"/>
    <m/>
    <m/>
    <n v="2023"/>
    <s v="N/A"/>
    <s v="I (import)"/>
    <s v="subtracted on 01/09/2024"/>
  </r>
  <r>
    <s v="WATERMELONS"/>
    <x v="9"/>
    <s v="No"/>
    <s v="N/A"/>
    <s v="SEEDLESS"/>
    <x v="620"/>
    <s v="IMPORTS THROUGH PHILADELPHIA-CAMDEN PENNSYLVANIA-NEW JERSEY"/>
    <n v="3539250"/>
    <s v="Boat"/>
    <m/>
    <m/>
    <n v="2023"/>
    <s v="N/A"/>
    <s v="I (import)"/>
    <m/>
  </r>
  <r>
    <s v="WATERMELONS"/>
    <x v="9"/>
    <s v="No"/>
    <s v="N/A"/>
    <s v="SEEDLESS"/>
    <x v="620"/>
    <s v="IMPORTS THROUGH GALVESTON TEXAS"/>
    <n v="127932"/>
    <s v="Boat"/>
    <m/>
    <m/>
    <n v="2023"/>
    <s v="N/A"/>
    <s v="I (import)"/>
    <m/>
  </r>
  <r>
    <s v="WATERMELONS"/>
    <x v="9"/>
    <s v="No"/>
    <s v="N/A"/>
    <s v="SEEDLESS"/>
    <x v="620"/>
    <s v="IMPORTS THROUGH BUFFALO NEW YORK"/>
    <n v="788"/>
    <s v="Truck"/>
    <m/>
    <m/>
    <n v="2023"/>
    <s v="N/A"/>
    <s v="I (import)"/>
    <m/>
  </r>
  <r>
    <s v="WATERMELONS"/>
    <x v="9"/>
    <s v="No"/>
    <s v="N/A"/>
    <s v="SEEDLESS"/>
    <x v="551"/>
    <s v="IMPORTS THROUGH BUFFALO NEW YORK"/>
    <n v="1751"/>
    <s v="Truck"/>
    <m/>
    <m/>
    <n v="2023"/>
    <s v="N/A"/>
    <s v="I (import)"/>
    <m/>
  </r>
  <r>
    <s v="WATERMELONS"/>
    <x v="9"/>
    <s v="No"/>
    <s v="N/A"/>
    <s v="SEEDLESS"/>
    <x v="551"/>
    <s v="IMPORTS THROUGH PORT CANAVERAL FLORIDA"/>
    <n v="1773310"/>
    <s v="Boat"/>
    <m/>
    <m/>
    <n v="2023"/>
    <s v="N/A"/>
    <s v="I (import)"/>
    <m/>
  </r>
  <r>
    <s v="WATERMELONS"/>
    <x v="9"/>
    <s v="No"/>
    <s v="N/A"/>
    <s v="N/A"/>
    <x v="551"/>
    <s v="IMPORTS THROUGH PORT CANAVERAL FLORIDA"/>
    <n v="35750"/>
    <s v="Boat"/>
    <m/>
    <m/>
    <n v="2023"/>
    <s v="N/A"/>
    <s v="I (import)"/>
    <m/>
  </r>
  <r>
    <s v="WATERMELONS"/>
    <x v="9"/>
    <s v="No"/>
    <s v="N/A"/>
    <s v="SEEDLESS"/>
    <x v="551"/>
    <s v="IMPORTS THROUGH LOS ANGELES-LONG BEACH CALIFORNIA"/>
    <n v="88000"/>
    <s v="Boat"/>
    <m/>
    <m/>
    <n v="2023"/>
    <s v="N/A"/>
    <s v="I (import)"/>
    <m/>
  </r>
  <r>
    <s v="WATERMELONS"/>
    <x v="9"/>
    <s v="No"/>
    <s v="N/A"/>
    <s v="SEEDLESS"/>
    <x v="551"/>
    <s v="IMPORTS THROUGH SOUTH FLORIDA/TAMPA"/>
    <n v="1342832"/>
    <s v="Boat"/>
    <m/>
    <m/>
    <n v="2023"/>
    <s v="N/A"/>
    <s v="I (import)"/>
    <m/>
  </r>
  <r>
    <s v="WATERMELONS"/>
    <x v="9"/>
    <s v="No"/>
    <s v="N/A"/>
    <s v="SEEDLESS"/>
    <x v="621"/>
    <s v="IMPORTS THROUGH LOS ANGELES-LONG BEACH CALIFORNIA"/>
    <n v="107250"/>
    <s v="Boat"/>
    <m/>
    <m/>
    <n v="2023"/>
    <s v="N/A"/>
    <s v="I (import)"/>
    <m/>
  </r>
  <r>
    <s v="WATERMELONS"/>
    <x v="9"/>
    <s v="No"/>
    <s v="N/A"/>
    <s v="N/A"/>
    <x v="621"/>
    <s v="IMPORTS THROUGH PORT CANAVERAL FLORIDA"/>
    <n v="62559"/>
    <s v="Boat"/>
    <m/>
    <m/>
    <n v="2023"/>
    <s v="N/A"/>
    <s v="I (import)"/>
    <m/>
  </r>
  <r>
    <s v="WATERMELONS"/>
    <x v="9"/>
    <s v="No"/>
    <s v="N/A"/>
    <s v="SEEDLESS"/>
    <x v="621"/>
    <s v="IMPORTS THROUGH WILMINGTON DELAWARE"/>
    <n v="44000"/>
    <s v="Boat"/>
    <m/>
    <m/>
    <n v="2023"/>
    <s v="N/A"/>
    <s v="I (import)"/>
    <m/>
  </r>
  <r>
    <s v="WATERMELONS"/>
    <x v="9"/>
    <s v="No"/>
    <s v="N/A"/>
    <s v="SEEDLESS"/>
    <x v="621"/>
    <s v="IMPORTS THROUGH SOUTH FLORIDA/TAMPA"/>
    <n v="44000"/>
    <s v="Boat"/>
    <m/>
    <m/>
    <n v="2023"/>
    <s v="N/A"/>
    <s v="I (import)"/>
    <m/>
  </r>
  <r>
    <s v="WATERMELONS"/>
    <x v="9"/>
    <s v="No"/>
    <s v="N/A"/>
    <s v="SEEDLESS"/>
    <x v="621"/>
    <s v="IMPORTS THROUGH PHILADELPHIA-CAMDEN PENNSYLVANIA-NEW JERSEY"/>
    <n v="808804"/>
    <s v="Boat"/>
    <m/>
    <m/>
    <n v="2023"/>
    <s v="N/A"/>
    <s v="I (import)"/>
    <m/>
  </r>
  <r>
    <s v="WATERMELONS"/>
    <x v="9"/>
    <s v="No"/>
    <s v="N/A"/>
    <s v="SEEDLESS"/>
    <x v="621"/>
    <s v="IMPORTS THROUGH PORT CANAVERAL FLORIDA"/>
    <n v="2937575"/>
    <s v="Boat"/>
    <m/>
    <m/>
    <n v="2023"/>
    <s v="N/A"/>
    <s v="I (import)"/>
    <m/>
  </r>
  <r>
    <s v="WATERMELONS"/>
    <x v="9"/>
    <s v="No"/>
    <s v="N/A"/>
    <s v="SEEDLESS"/>
    <x v="621"/>
    <s v="IMPORTS THROUGH BUFFALO NEW YORK"/>
    <n v="2000"/>
    <s v="Truck"/>
    <m/>
    <m/>
    <n v="2023"/>
    <s v="N/A"/>
    <s v="I (import)"/>
    <m/>
  </r>
  <r>
    <s v="WATERMELONS"/>
    <x v="9"/>
    <s v="No"/>
    <s v="N/A"/>
    <s v="SEEDLESS"/>
    <x v="621"/>
    <s v="IMPORTS THROUGH PHILADELPHIA-CAMDEN PENNSYLVANIA-NEW JERSEY"/>
    <n v="-587103"/>
    <s v="Boat"/>
    <m/>
    <m/>
    <n v="2023"/>
    <s v="N/A"/>
    <s v="I (import)"/>
    <s v="subtracted on 01/11/2024"/>
  </r>
  <r>
    <s v="WATERMELONS"/>
    <x v="9"/>
    <s v="No"/>
    <s v="N/A"/>
    <s v="SEEDLESS"/>
    <x v="552"/>
    <s v="IMPORTS THROUGH BUFFALO NEW YORK"/>
    <n v="4633"/>
    <s v="Truck"/>
    <m/>
    <m/>
    <n v="2023"/>
    <s v="N/A"/>
    <s v="I (import)"/>
    <m/>
  </r>
  <r>
    <s v="WATERMELONS"/>
    <x v="9"/>
    <s v="No"/>
    <s v="N/A"/>
    <s v="SEEDLESS"/>
    <x v="552"/>
    <s v="IMPORTS THROUGH LOS ANGELES-LONG BEACH CALIFORNIA"/>
    <n v="86865"/>
    <s v="Boat"/>
    <m/>
    <m/>
    <n v="2023"/>
    <s v="N/A"/>
    <s v="I (import)"/>
    <m/>
  </r>
  <r>
    <s v="WATERMELONS"/>
    <x v="9"/>
    <s v="No"/>
    <s v="N/A"/>
    <s v="SEEDLESS"/>
    <x v="552"/>
    <s v="IMPORTS THROUGH SOUTH FLORIDA/TAMPA"/>
    <n v="1180300"/>
    <s v="Boat"/>
    <m/>
    <m/>
    <n v="2023"/>
    <s v="N/A"/>
    <s v="I (import)"/>
    <m/>
  </r>
  <r>
    <s v="WATERMELONS"/>
    <x v="9"/>
    <s v="No"/>
    <s v="N/A"/>
    <s v="SEEDLESS"/>
    <x v="552"/>
    <s v="IMPORTS THROUGH HOUSTON TEXAS"/>
    <n v="264000"/>
    <s v="Boat"/>
    <m/>
    <m/>
    <n v="2023"/>
    <s v="N/A"/>
    <s v="I (import)"/>
    <m/>
  </r>
  <r>
    <s v="WATERMELONS"/>
    <x v="9"/>
    <s v="No"/>
    <s v="N/A"/>
    <s v="SEEDLESS"/>
    <x v="408"/>
    <s v="IMPORTS THROUGH GALVESTON TEXAS"/>
    <n v="345466"/>
    <s v="Boat"/>
    <m/>
    <m/>
    <n v="2023"/>
    <s v="N/A"/>
    <s v="I (import)"/>
    <m/>
  </r>
  <r>
    <s v="WATERMELONS"/>
    <x v="9"/>
    <s v="No"/>
    <s v="N/A"/>
    <s v="N/A"/>
    <x v="408"/>
    <s v="IMPORTS THROUGH PORT CANAVERAL FLORIDA"/>
    <n v="36828"/>
    <s v="Boat"/>
    <m/>
    <m/>
    <n v="2023"/>
    <s v="N/A"/>
    <s v="I (import)"/>
    <m/>
  </r>
  <r>
    <s v="WATERMELONS"/>
    <x v="9"/>
    <s v="No"/>
    <s v="N/A"/>
    <s v="SEEDLESS"/>
    <x v="408"/>
    <s v="IMPORTS THROUGH LOS ANGELES-LONG BEACH CALIFORNIA"/>
    <n v="321750"/>
    <s v="Boat"/>
    <m/>
    <m/>
    <n v="2023"/>
    <s v="N/A"/>
    <s v="I (import)"/>
    <m/>
  </r>
  <r>
    <s v="WATERMELONS"/>
    <x v="9"/>
    <s v="No"/>
    <s v="N/A"/>
    <s v="SEEDLESS"/>
    <x v="408"/>
    <s v="IMPORTS THROUGH BUFFALO NEW YORK"/>
    <n v="693"/>
    <s v="Truck"/>
    <m/>
    <m/>
    <n v="2023"/>
    <s v="N/A"/>
    <s v="I (import)"/>
    <m/>
  </r>
  <r>
    <s v="WATERMELONS"/>
    <x v="9"/>
    <s v="No"/>
    <s v="N/A"/>
    <s v="N/A"/>
    <x v="408"/>
    <s v="IMPORTS THROUGH LOS ANGELES-LONG BEACH CALIFORNIA"/>
    <n v="78804"/>
    <s v="Boat"/>
    <m/>
    <m/>
    <n v="2023"/>
    <s v="N/A"/>
    <s v="I (import)"/>
    <m/>
  </r>
  <r>
    <s v="WATERMELONS"/>
    <x v="9"/>
    <s v="No"/>
    <s v="N/A"/>
    <s v="SEEDLESS"/>
    <x v="408"/>
    <s v="IMPORTS THROUGH GALVESTON TEXAS"/>
    <n v="-520229"/>
    <s v="Boat"/>
    <m/>
    <m/>
    <n v="2023"/>
    <s v="N/A"/>
    <s v="I (import)"/>
    <s v="subtracted on 01/16/2024"/>
  </r>
  <r>
    <s v="WATERMELONS"/>
    <x v="9"/>
    <s v="No"/>
    <s v="N/A"/>
    <s v="SEEDLESS"/>
    <x v="408"/>
    <s v="IMPORTS THROUGH SOUTH FLORIDA/TAMPA"/>
    <n v="815075"/>
    <s v="Boat"/>
    <m/>
    <m/>
    <n v="2023"/>
    <s v="N/A"/>
    <s v="I (import)"/>
    <m/>
  </r>
  <r>
    <s v="WATERMELONS"/>
    <x v="9"/>
    <s v="No"/>
    <s v="N/A"/>
    <s v="SEEDLESS"/>
    <x v="408"/>
    <s v="IMPORTS THROUGH PORT CANAVERAL FLORIDA"/>
    <n v="365046"/>
    <s v="Boat"/>
    <m/>
    <m/>
    <n v="2023"/>
    <s v="N/A"/>
    <s v="I (import)"/>
    <m/>
  </r>
  <r>
    <s v="WATERMELONS"/>
    <x v="9"/>
    <s v="No"/>
    <s v="N/A"/>
    <s v="SEEDLESS"/>
    <x v="408"/>
    <s v="IMPORTS THROUGH WILMINGTON DELAWARE"/>
    <n v="39600"/>
    <s v="Boat"/>
    <m/>
    <m/>
    <n v="2023"/>
    <s v="N/A"/>
    <s v="I (import)"/>
    <m/>
  </r>
  <r>
    <s v="WATERMELONS"/>
    <x v="9"/>
    <s v="No"/>
    <s v="N/A"/>
    <s v="SEEDLESS"/>
    <x v="553"/>
    <s v="IMPORTS THROUGH SOUTH FLORIDA/TAMPA"/>
    <n v="106161"/>
    <s v="Boat"/>
    <m/>
    <m/>
    <n v="2023"/>
    <s v="N/A"/>
    <s v="I (import)"/>
    <m/>
  </r>
  <r>
    <s v="WATERMELONS"/>
    <x v="9"/>
    <s v="No"/>
    <s v="N/A"/>
    <s v="N/A"/>
    <x v="553"/>
    <s v="IMPORTS THROUGH PORT CANAVERAL FLORIDA"/>
    <n v="35750"/>
    <s v="Boat"/>
    <m/>
    <m/>
    <n v="2023"/>
    <s v="N/A"/>
    <s v="I (import)"/>
    <m/>
  </r>
  <r>
    <s v="WATERMELONS"/>
    <x v="9"/>
    <s v="No"/>
    <s v="N/A"/>
    <s v="SEEDLESS"/>
    <x v="553"/>
    <s v="IMPORTS THROUGH FREEPORT TEXAS"/>
    <n v="214500"/>
    <s v="Boat"/>
    <m/>
    <m/>
    <n v="2023"/>
    <s v="N/A"/>
    <s v="I (import)"/>
    <m/>
  </r>
  <r>
    <s v="WATERMELONS"/>
    <x v="9"/>
    <s v="No"/>
    <s v="N/A"/>
    <s v="N/A"/>
    <x v="553"/>
    <s v="IMPORTS THROUGH LOS ANGELES-LONG BEACH CALIFORNIA"/>
    <n v="39402"/>
    <s v="Boat"/>
    <m/>
    <m/>
    <n v="2023"/>
    <s v="N/A"/>
    <s v="I (import)"/>
    <m/>
  </r>
  <r>
    <s v="WATERMELONS"/>
    <x v="9"/>
    <s v="No"/>
    <s v="N/A"/>
    <s v="SEEDLESS"/>
    <x v="553"/>
    <s v="IMPORTS THROUGH PORT CANAVERAL FLORIDA"/>
    <n v="937290"/>
    <s v="Boat"/>
    <m/>
    <m/>
    <n v="2023"/>
    <s v="N/A"/>
    <s v="I (import)"/>
    <m/>
  </r>
  <r>
    <s v="WATERMELONS"/>
    <x v="9"/>
    <s v="No"/>
    <s v="N/A"/>
    <s v="N/A"/>
    <x v="553"/>
    <s v="IMPORTS THROUGH SOUTH FLORIDA/TAMPA"/>
    <n v="1503245"/>
    <s v="Boat"/>
    <m/>
    <m/>
    <n v="2023"/>
    <s v="N/A"/>
    <s v="I (import)"/>
    <m/>
  </r>
  <r>
    <s v="WATERMELONS"/>
    <x v="9"/>
    <s v="No"/>
    <s v="N/A"/>
    <s v="SEEDLESS"/>
    <x v="553"/>
    <s v="IMPORTS THROUGH BUFFALO NEW YORK"/>
    <n v="869"/>
    <s v="Truck"/>
    <m/>
    <m/>
    <n v="2023"/>
    <s v="N/A"/>
    <s v="I (import)"/>
    <m/>
  </r>
  <r>
    <s v="WATERMELONS"/>
    <x v="9"/>
    <s v="No"/>
    <s v="N/A"/>
    <s v="SEEDLESS"/>
    <x v="554"/>
    <s v="IMPORTS THROUGH PHILADELPHIA-CAMDEN PENNSYLVANIA-NEW JERSEY"/>
    <n v="-452456"/>
    <s v="Boat"/>
    <m/>
    <m/>
    <n v="2023"/>
    <s v="N/A"/>
    <s v="I (import)"/>
    <s v="subtracted on 01/18/2024"/>
  </r>
  <r>
    <s v="WATERMELONS"/>
    <x v="9"/>
    <s v="No"/>
    <s v="N/A"/>
    <s v="N/A"/>
    <x v="554"/>
    <s v="IMPORTS THROUGH HOUSTON TEXAS"/>
    <n v="40920"/>
    <s v="Boat"/>
    <m/>
    <m/>
    <n v="2023"/>
    <s v="N/A"/>
    <s v="I (import)"/>
    <m/>
  </r>
  <r>
    <s v="WATERMELONS"/>
    <x v="9"/>
    <s v="No"/>
    <s v="N/A"/>
    <s v="N/A"/>
    <x v="554"/>
    <s v="IMPORTS THROUGH WILMINGTON DELAWARE"/>
    <n v="132000"/>
    <s v="Boat"/>
    <m/>
    <m/>
    <n v="2023"/>
    <s v="N/A"/>
    <s v="I (import)"/>
    <m/>
  </r>
  <r>
    <s v="WATERMELONS"/>
    <x v="9"/>
    <s v="No"/>
    <s v="N/A"/>
    <s v="SEEDLESS"/>
    <x v="554"/>
    <s v="IMPORTS THROUGH PHILADELPHIA-CAMDEN PENNSYLVANIA-NEW JERSEY"/>
    <n v="2965822"/>
    <s v="Boat"/>
    <m/>
    <m/>
    <n v="2023"/>
    <s v="N/A"/>
    <s v="I (import)"/>
    <m/>
  </r>
  <r>
    <s v="WATERMELONS"/>
    <x v="9"/>
    <s v="No"/>
    <s v="N/A"/>
    <s v="N/A"/>
    <x v="554"/>
    <s v="IMPORTS THROUGH PHILADELPHIA-CAMDEN PENNSYLVANIA-NEW JERSEY"/>
    <n v="76956"/>
    <s v="Boat"/>
    <m/>
    <m/>
    <n v="2023"/>
    <s v="N/A"/>
    <s v="I (import)"/>
    <m/>
  </r>
  <r>
    <s v="WATERMELONS"/>
    <x v="9"/>
    <s v="No"/>
    <s v="N/A"/>
    <s v="SEEDLESS"/>
    <x v="554"/>
    <s v="IMPORTS THROUGH BUFFALO NEW YORK"/>
    <n v="1118"/>
    <s v="Truck"/>
    <m/>
    <m/>
    <n v="2023"/>
    <s v="N/A"/>
    <s v="I (import)"/>
    <m/>
  </r>
  <r>
    <s v="WATERMELONS"/>
    <x v="9"/>
    <s v="No"/>
    <s v="N/A"/>
    <s v="N/A"/>
    <x v="554"/>
    <s v="IMPORTS THROUGH PORT CANAVERAL FLORIDA"/>
    <n v="554400"/>
    <s v="Boat"/>
    <m/>
    <m/>
    <n v="2023"/>
    <s v="N/A"/>
    <s v="I (import)"/>
    <m/>
  </r>
  <r>
    <s v="WATERMELONS"/>
    <x v="9"/>
    <s v="No"/>
    <s v="N/A"/>
    <s v="SEEDLESS"/>
    <x v="555"/>
    <s v="IMPORTS THROUGH PHILADELPHIA-CAMDEN PENNSYLVANIA-NEW JERSEY"/>
    <n v="383209"/>
    <s v="Boat"/>
    <m/>
    <m/>
    <n v="2023"/>
    <s v="N/A"/>
    <s v="I (import)"/>
    <m/>
  </r>
  <r>
    <s v="WATERMELONS"/>
    <x v="9"/>
    <s v="No"/>
    <s v="N/A"/>
    <s v="SEEDLESS"/>
    <x v="555"/>
    <s v="IMPORTS THROUGH BUFFALO NEW YORK"/>
    <n v="2871"/>
    <s v="Truck"/>
    <m/>
    <m/>
    <n v="2023"/>
    <s v="N/A"/>
    <s v="I (import)"/>
    <m/>
  </r>
  <r>
    <s v="WATERMELONS"/>
    <x v="9"/>
    <s v="No"/>
    <s v="N/A"/>
    <s v="SEEDLESS"/>
    <x v="555"/>
    <s v="IMPORTS THROUGH LOS ANGELES-LONG BEACH CALIFORNIA"/>
    <n v="211583"/>
    <s v="Boat"/>
    <m/>
    <m/>
    <n v="2023"/>
    <s v="N/A"/>
    <s v="I (import)"/>
    <m/>
  </r>
  <r>
    <s v="WATERMELONS"/>
    <x v="9"/>
    <s v="No"/>
    <s v="N/A"/>
    <s v="SEEDLESS"/>
    <x v="555"/>
    <s v="IMPORTS THROUGH PHILADELPHIA-CAMDEN PENNSYLVANIA-NEW JERSEY"/>
    <n v="-81261"/>
    <s v="Boat"/>
    <m/>
    <m/>
    <n v="2023"/>
    <s v="N/A"/>
    <s v="I (import)"/>
    <s v="subtracted on 01/19/2024"/>
  </r>
  <r>
    <s v="WATERMELONS"/>
    <x v="9"/>
    <s v="No"/>
    <s v="N/A"/>
    <s v="N/A"/>
    <x v="487"/>
    <s v="IMPORTS THROUGH PORT CANAVERAL FLORIDA"/>
    <n v="498243"/>
    <s v="Boat"/>
    <m/>
    <m/>
    <n v="2023"/>
    <s v="N/A"/>
    <s v="I (import)"/>
    <m/>
  </r>
  <r>
    <s v="WATERMELONS"/>
    <x v="9"/>
    <s v="No"/>
    <s v="N/A"/>
    <s v="SEEDLESS"/>
    <x v="487"/>
    <s v="IMPORTS THROUGH PORT CANAVERAL FLORIDA"/>
    <n v="3414125"/>
    <s v="Boat"/>
    <m/>
    <m/>
    <n v="2023"/>
    <s v="N/A"/>
    <s v="I (import)"/>
    <m/>
  </r>
  <r>
    <s v="WATERMELONS"/>
    <x v="9"/>
    <s v="No"/>
    <s v="N/A"/>
    <s v="SEEDLESS"/>
    <x v="487"/>
    <s v="IMPORTS THROUGH GALVESTON TEXAS"/>
    <n v="393914"/>
    <s v="Boat"/>
    <m/>
    <m/>
    <n v="2023"/>
    <s v="N/A"/>
    <s v="I (import)"/>
    <m/>
  </r>
  <r>
    <s v="WATERMELONS"/>
    <x v="9"/>
    <s v="No"/>
    <s v="N/A"/>
    <s v="SEEDLESS"/>
    <x v="487"/>
    <s v="IMPORTS THROUGH LOS ANGELES-LONG BEACH CALIFORNIA"/>
    <n v="286000"/>
    <s v="Boat"/>
    <m/>
    <m/>
    <n v="2023"/>
    <s v="N/A"/>
    <s v="I (import)"/>
    <m/>
  </r>
  <r>
    <s v="WATERMELONS"/>
    <x v="9"/>
    <s v="No"/>
    <s v="N/A"/>
    <s v="N/A"/>
    <x v="487"/>
    <s v="IMPORTS THROUGH HOUSTON TEXAS"/>
    <n v="485144"/>
    <s v="Boat"/>
    <m/>
    <m/>
    <n v="2023"/>
    <s v="N/A"/>
    <s v="I (import)"/>
    <m/>
  </r>
  <r>
    <s v="WATERMELONS"/>
    <x v="9"/>
    <s v="No"/>
    <s v="N/A"/>
    <s v="N/A"/>
    <x v="487"/>
    <s v="IMPORTS THROUGH SOUTH FLORIDA/TAMPA"/>
    <n v="1443200"/>
    <s v="Boat"/>
    <m/>
    <m/>
    <n v="2023"/>
    <s v="N/A"/>
    <s v="I (import)"/>
    <m/>
  </r>
  <r>
    <s v="WATERMELONS"/>
    <x v="9"/>
    <s v="No"/>
    <s v="N/A"/>
    <s v="SEEDLESS"/>
    <x v="409"/>
    <s v="IMPORTS THROUGH BUFFALO NEW YORK"/>
    <n v="578"/>
    <s v="Truck"/>
    <m/>
    <m/>
    <n v="2023"/>
    <s v="N/A"/>
    <s v="I (import)"/>
    <m/>
  </r>
  <r>
    <s v="WATERMELONS"/>
    <x v="9"/>
    <s v="No"/>
    <s v="N/A"/>
    <s v="SEEDLESS"/>
    <x v="409"/>
    <s v="IMPORTS THROUGH LOS ANGELES-LONG BEACH CALIFORNIA"/>
    <n v="40238"/>
    <s v="Boat"/>
    <m/>
    <m/>
    <n v="2023"/>
    <s v="N/A"/>
    <s v="I (import)"/>
    <m/>
  </r>
  <r>
    <s v="WATERMELONS"/>
    <x v="9"/>
    <s v="No"/>
    <s v="N/A"/>
    <s v="RED FLESH SEEDLESS MINIATURE"/>
    <x v="409"/>
    <s v="IMPORTS THROUGH LOS ANGELES-LONG BEACH CALIFORNIA"/>
    <n v="401357"/>
    <s v="Boat"/>
    <m/>
    <m/>
    <n v="2023"/>
    <s v="N/A"/>
    <s v="I (import)"/>
    <m/>
  </r>
  <r>
    <s v="WATERMELONS"/>
    <x v="9"/>
    <s v="No"/>
    <s v="N/A"/>
    <s v="N/A"/>
    <x v="409"/>
    <s v="IMPORTS THROUGH PORT CANAVERAL FLORIDA"/>
    <n v="792000"/>
    <s v="Boat"/>
    <m/>
    <m/>
    <n v="2023"/>
    <s v="N/A"/>
    <s v="I (import)"/>
    <m/>
  </r>
  <r>
    <s v="WATERMELONS"/>
    <x v="9"/>
    <s v="No"/>
    <s v="N/A"/>
    <s v="N/A"/>
    <x v="409"/>
    <s v="IMPORTS THROUGH WILMINGTON DELAWARE"/>
    <n v="73656"/>
    <s v="Boat"/>
    <m/>
    <m/>
    <n v="2023"/>
    <s v="N/A"/>
    <s v="I (import)"/>
    <m/>
  </r>
  <r>
    <s v="WATERMELONS"/>
    <x v="9"/>
    <s v="No"/>
    <s v="N/A"/>
    <s v="SEEDLESS"/>
    <x v="409"/>
    <s v="IMPORTS THROUGH SOUTH FLORIDA/TAMPA"/>
    <n v="782340"/>
    <s v="Boat"/>
    <m/>
    <m/>
    <n v="2023"/>
    <s v="N/A"/>
    <s v="I (import)"/>
    <m/>
  </r>
  <r>
    <s v="WATERMELONS"/>
    <x v="9"/>
    <s v="No"/>
    <s v="N/A"/>
    <s v="N/A"/>
    <x v="409"/>
    <s v="IMPORTS THROUGH LOS ANGELES-LONG BEACH CALIFORNIA"/>
    <n v="198000"/>
    <s v="Boat"/>
    <m/>
    <m/>
    <n v="2023"/>
    <s v="N/A"/>
    <s v="I (import)"/>
    <m/>
  </r>
  <r>
    <s v="WATERMELONS"/>
    <x v="9"/>
    <s v="No"/>
    <s v="N/A"/>
    <s v="SEEDLESS"/>
    <x v="409"/>
    <s v="IMPORTS THROUGH PHILADELPHIA-CAMDEN PENNSYLVANIA-NEW JERSEY"/>
    <n v="42066"/>
    <s v="Boat"/>
    <m/>
    <m/>
    <n v="2023"/>
    <s v="N/A"/>
    <s v="I (import)"/>
    <m/>
  </r>
  <r>
    <s v="WATERMELONS"/>
    <x v="9"/>
    <s v="No"/>
    <s v="N/A"/>
    <s v="N/A"/>
    <x v="556"/>
    <s v="IMPORTS THROUGH PHILADELPHIA-CAMDEN PENNSYLVANIA-NEW JERSEY"/>
    <n v="257796"/>
    <s v="Boat"/>
    <m/>
    <m/>
    <n v="2023"/>
    <s v="N/A"/>
    <s v="I (import)"/>
    <m/>
  </r>
  <r>
    <s v="WATERMELONS"/>
    <x v="9"/>
    <s v="No"/>
    <s v="N/A"/>
    <s v="SEEDLESS"/>
    <x v="556"/>
    <s v="IMPORTS THROUGH SOUTH FLORIDA/TAMPA"/>
    <n v="2115792"/>
    <s v="Boat"/>
    <m/>
    <m/>
    <n v="2023"/>
    <s v="N/A"/>
    <s v="I (import)"/>
    <m/>
  </r>
  <r>
    <s v="WATERMELONS"/>
    <x v="9"/>
    <s v="No"/>
    <s v="N/A"/>
    <s v="N/A"/>
    <x v="556"/>
    <s v="IMPORTS THROUGH HOUSTON TEXAS"/>
    <n v="39600"/>
    <s v="Boat"/>
    <m/>
    <m/>
    <n v="2023"/>
    <s v="N/A"/>
    <s v="I (import)"/>
    <m/>
  </r>
  <r>
    <s v="WATERMELONS"/>
    <x v="9"/>
    <s v="No"/>
    <s v="N/A"/>
    <s v="RED FLESH SEEDLESS MINIATURE"/>
    <x v="556"/>
    <s v="IMPORTS THROUGH LOS ANGELES-LONG BEACH CALIFORNIA"/>
    <n v="27423"/>
    <s v="Boat"/>
    <m/>
    <m/>
    <n v="2023"/>
    <s v="N/A"/>
    <s v="I (import)"/>
    <m/>
  </r>
  <r>
    <s v="WATERMELONS"/>
    <x v="9"/>
    <s v="No"/>
    <s v="N/A"/>
    <s v="N/A"/>
    <x v="556"/>
    <s v="IMPORTS THROUGH SOUTH FLORIDA/TAMPA"/>
    <n v="654395"/>
    <s v="Boat"/>
    <m/>
    <m/>
    <n v="2023"/>
    <s v="N/A"/>
    <s v="I (import)"/>
    <m/>
  </r>
  <r>
    <s v="WATERMELONS"/>
    <x v="9"/>
    <s v="No"/>
    <s v="N/A"/>
    <s v="N/A"/>
    <x v="556"/>
    <s v="IMPORTS THROUGH PORT CANAVERAL FLORIDA"/>
    <n v="1093400"/>
    <s v="Boat"/>
    <m/>
    <m/>
    <n v="2023"/>
    <s v="N/A"/>
    <s v="I (import)"/>
    <m/>
  </r>
  <r>
    <s v="WATERMELONS"/>
    <x v="9"/>
    <s v="No"/>
    <s v="N/A"/>
    <s v="SEEDLESS"/>
    <x v="556"/>
    <s v="IMPORTS THROUGH PORT CANAVERAL FLORIDA"/>
    <n v="340440"/>
    <s v="Boat"/>
    <m/>
    <m/>
    <n v="2023"/>
    <s v="N/A"/>
    <s v="I (import)"/>
    <m/>
  </r>
  <r>
    <s v="WATERMELONS"/>
    <x v="9"/>
    <s v="No"/>
    <s v="N/A"/>
    <s v="SEEDLESS"/>
    <x v="556"/>
    <s v="IMPORTS THROUGH BUFFALO NEW YORK"/>
    <n v="669"/>
    <s v="Truck"/>
    <m/>
    <m/>
    <n v="2023"/>
    <s v="N/A"/>
    <s v="I (import)"/>
    <m/>
  </r>
  <r>
    <s v="WATERMELONS"/>
    <x v="9"/>
    <s v="No"/>
    <s v="N/A"/>
    <s v="SEEDLESS"/>
    <x v="556"/>
    <s v="IMPORTS THROUGH LOS ANGELES-LONG BEACH CALIFORNIA"/>
    <n v="16117"/>
    <s v="Boat"/>
    <m/>
    <m/>
    <n v="2023"/>
    <s v="N/A"/>
    <s v="I (import)"/>
    <m/>
  </r>
  <r>
    <s v="WATERMELONS"/>
    <x v="9"/>
    <s v="No"/>
    <s v="N/A"/>
    <s v="SEEDLESS"/>
    <x v="557"/>
    <s v="IMPORTS THROUGH PHILADELPHIA-CAMDEN PENNSYLVANIA-NEW JERSEY"/>
    <n v="-53145"/>
    <s v="Boat"/>
    <m/>
    <m/>
    <n v="2023"/>
    <s v="N/A"/>
    <s v="I (import)"/>
    <s v="subtracted on 01/25/2024"/>
  </r>
  <r>
    <s v="WATERMELONS"/>
    <x v="9"/>
    <s v="No"/>
    <s v="N/A"/>
    <s v="SEEDLESS"/>
    <x v="557"/>
    <s v="IMPORTS THROUGH BUFFALO NEW YORK"/>
    <n v="836"/>
    <s v="Truck"/>
    <m/>
    <m/>
    <n v="2023"/>
    <s v="N/A"/>
    <s v="I (import)"/>
    <m/>
  </r>
  <r>
    <s v="WATERMELONS"/>
    <x v="9"/>
    <s v="No"/>
    <s v="N/A"/>
    <s v="RED FLESH SEEDLESS MINIATURE"/>
    <x v="557"/>
    <s v="IMPORTS THROUGH LOS ANGELES-LONG BEACH CALIFORNIA"/>
    <n v="62009"/>
    <s v="Boat"/>
    <m/>
    <m/>
    <n v="2023"/>
    <s v="N/A"/>
    <s v="I (import)"/>
    <m/>
  </r>
  <r>
    <s v="WATERMELONS"/>
    <x v="9"/>
    <s v="No"/>
    <s v="N/A"/>
    <s v="N/A"/>
    <x v="557"/>
    <s v="IMPORTS THROUGH WILMINGTON DELAWARE"/>
    <n v="485100"/>
    <s v="Boat"/>
    <m/>
    <m/>
    <n v="2023"/>
    <s v="N/A"/>
    <s v="I (import)"/>
    <m/>
  </r>
  <r>
    <s v="WATERMELONS"/>
    <x v="9"/>
    <s v="No"/>
    <s v="N/A"/>
    <s v="SEEDLESS"/>
    <x v="557"/>
    <s v="IMPORTS THROUGH PORT CANAVERAL FLORIDA"/>
    <n v="29969"/>
    <s v="Boat"/>
    <m/>
    <m/>
    <n v="2023"/>
    <s v="N/A"/>
    <s v="I (import)"/>
    <m/>
  </r>
  <r>
    <s v="WATERMELONS"/>
    <x v="9"/>
    <s v="No"/>
    <s v="N/A"/>
    <s v="SEEDLESS"/>
    <x v="557"/>
    <s v="IMPORTS THROUGH PHILADELPHIA-CAMDEN PENNSYLVANIA-NEW JERSEY"/>
    <n v="969327"/>
    <s v="Boat"/>
    <m/>
    <m/>
    <n v="2023"/>
    <s v="N/A"/>
    <s v="I (import)"/>
    <m/>
  </r>
  <r>
    <s v="WATERMELONS"/>
    <x v="9"/>
    <s v="No"/>
    <s v="N/A"/>
    <s v="SEEDLESS"/>
    <x v="557"/>
    <s v="IMPORTS THROUGH LOS ANGELES-LONG BEACH CALIFORNIA"/>
    <n v="902874"/>
    <s v="Boat"/>
    <m/>
    <m/>
    <n v="2023"/>
    <s v="N/A"/>
    <s v="I (import)"/>
    <m/>
  </r>
  <r>
    <s v="WATERMELONS"/>
    <x v="9"/>
    <s v="No"/>
    <s v="N/A"/>
    <s v="SEEDLESS"/>
    <x v="557"/>
    <s v="IMPORTS THROUGH SOUTH FLORIDA/TAMPA"/>
    <n v="1360"/>
    <s v="Boat"/>
    <m/>
    <m/>
    <n v="2023"/>
    <s v="N/A"/>
    <s v="I (import)"/>
    <m/>
  </r>
  <r>
    <s v="WATERMELONS"/>
    <x v="9"/>
    <s v="No"/>
    <s v="N/A"/>
    <s v="SEEDLESS"/>
    <x v="558"/>
    <s v="IMPORTS THROUGH PORT CANAVERAL FLORIDA"/>
    <n v="1501500"/>
    <s v="Boat"/>
    <m/>
    <m/>
    <n v="2023"/>
    <s v="N/A"/>
    <s v="I (import)"/>
    <m/>
  </r>
  <r>
    <s v="WATERMELONS"/>
    <x v="9"/>
    <s v="No"/>
    <s v="N/A"/>
    <s v="RED FLESH SEEDLESS MINIATURE"/>
    <x v="558"/>
    <s v="IMPORTS THROUGH LOS ANGELES-LONG BEACH CALIFORNIA"/>
    <n v="21771"/>
    <s v="Boat"/>
    <m/>
    <m/>
    <n v="2023"/>
    <s v="N/A"/>
    <s v="I (import)"/>
    <m/>
  </r>
  <r>
    <s v="WATERMELONS"/>
    <x v="9"/>
    <s v="No"/>
    <s v="N/A"/>
    <s v="SEEDLESS"/>
    <x v="558"/>
    <s v="IMPORTS THROUGH BUFFALO NEW YORK"/>
    <n v="788"/>
    <s v="Truck"/>
    <m/>
    <m/>
    <n v="2023"/>
    <s v="N/A"/>
    <s v="I (import)"/>
    <m/>
  </r>
  <r>
    <s v="WATERMELONS"/>
    <x v="9"/>
    <s v="No"/>
    <s v="N/A"/>
    <s v="SEEDLESS"/>
    <x v="558"/>
    <s v="IMPORTS THROUGH LOS ANGELES-LONG BEACH CALIFORNIA"/>
    <n v="173973"/>
    <s v="Boat"/>
    <m/>
    <m/>
    <n v="2023"/>
    <s v="N/A"/>
    <s v="I (import)"/>
    <m/>
  </r>
  <r>
    <s v="WATERMELONS"/>
    <x v="9"/>
    <s v="No"/>
    <s v="N/A"/>
    <s v="SEEDLESS"/>
    <x v="558"/>
    <s v="IMPORTS THROUGH PORT HUENEME CALIFORNIA"/>
    <n v="283800"/>
    <s v="Boat"/>
    <m/>
    <m/>
    <n v="2023"/>
    <s v="N/A"/>
    <s v="I (import)"/>
    <m/>
  </r>
  <r>
    <s v="WATERMELONS"/>
    <x v="9"/>
    <s v="No"/>
    <s v="N/A"/>
    <s v="N/A"/>
    <x v="558"/>
    <s v="IMPORTS THROUGH LOS ANGELES-LONG BEACH CALIFORNIA"/>
    <n v="21769"/>
    <s v="Boat"/>
    <m/>
    <m/>
    <n v="2023"/>
    <s v="N/A"/>
    <s v="I (import)"/>
    <m/>
  </r>
  <r>
    <s v="WATERMELONS"/>
    <x v="9"/>
    <s v="No"/>
    <s v="N/A"/>
    <s v="SEEDLESS"/>
    <x v="558"/>
    <s v="IMPORTS THROUGH SOUTH FLORIDA/TAMPA"/>
    <n v="1061324"/>
    <s v="Boat"/>
    <m/>
    <m/>
    <n v="2023"/>
    <s v="N/A"/>
    <s v="I (import)"/>
    <m/>
  </r>
  <r>
    <s v="WATERMELONS"/>
    <x v="9"/>
    <s v="No"/>
    <s v="N/A"/>
    <s v="N/A"/>
    <x v="558"/>
    <s v="IMPORTS THROUGH SOUTH FLORIDA/TAMPA"/>
    <n v="186829"/>
    <s v="Boat"/>
    <m/>
    <m/>
    <n v="2023"/>
    <s v="N/A"/>
    <s v="I (import)"/>
    <m/>
  </r>
  <r>
    <s v="WATERMELONS"/>
    <x v="9"/>
    <s v="No"/>
    <s v="N/A"/>
    <s v="SEEDLESS"/>
    <x v="559"/>
    <s v="IMPORTS THROUGH PHILADELPHIA-CAMDEN PENNSYLVANIA-NEW JERSEY"/>
    <n v="37613"/>
    <s v="Boat"/>
    <m/>
    <m/>
    <n v="2023"/>
    <s v="N/A"/>
    <s v="I (import)"/>
    <m/>
  </r>
  <r>
    <s v="WATERMELONS"/>
    <x v="9"/>
    <s v="No"/>
    <s v="N/A"/>
    <s v="SEEDLESS"/>
    <x v="559"/>
    <s v="IMPORTS THROUGH SOUTH FLORIDA/TAMPA"/>
    <n v="903115"/>
    <s v="Boat"/>
    <m/>
    <m/>
    <n v="2023"/>
    <s v="N/A"/>
    <s v="I (import)"/>
    <m/>
  </r>
  <r>
    <s v="WATERMELONS"/>
    <x v="9"/>
    <s v="No"/>
    <s v="N/A"/>
    <s v="SEEDLESS"/>
    <x v="559"/>
    <s v="IMPORTS THROUGH GALVESTON TEXAS"/>
    <n v="224081"/>
    <s v="Boat"/>
    <m/>
    <m/>
    <n v="2023"/>
    <s v="N/A"/>
    <s v="I (import)"/>
    <m/>
  </r>
  <r>
    <s v="WATERMELONS"/>
    <x v="9"/>
    <s v="No"/>
    <s v="N/A"/>
    <s v="N/A"/>
    <x v="559"/>
    <s v="IMPORTS THROUGH PORT CANAVERAL FLORIDA"/>
    <n v="973236"/>
    <s v="Boat"/>
    <m/>
    <m/>
    <n v="2023"/>
    <s v="N/A"/>
    <s v="I (import)"/>
    <m/>
  </r>
  <r>
    <s v="WATERMELONS"/>
    <x v="9"/>
    <s v="No"/>
    <s v="N/A"/>
    <s v="SEEDLESS"/>
    <x v="560"/>
    <s v="IMPORTS THROUGH HOUSTON TEXAS"/>
    <n v="176000"/>
    <s v="Boat"/>
    <m/>
    <m/>
    <n v="2023"/>
    <s v="N/A"/>
    <s v="I (import)"/>
    <m/>
  </r>
  <r>
    <s v="WATERMELONS"/>
    <x v="9"/>
    <s v="No"/>
    <s v="N/A"/>
    <s v="N/A"/>
    <x v="560"/>
    <s v="IMPORTS THROUGH WILMINGTON DELAWARE"/>
    <n v="73656"/>
    <s v="Boat"/>
    <m/>
    <m/>
    <n v="2023"/>
    <s v="N/A"/>
    <s v="I (import)"/>
    <m/>
  </r>
  <r>
    <s v="WATERMELONS"/>
    <x v="9"/>
    <s v="No"/>
    <s v="N/A"/>
    <s v="SEEDLESS"/>
    <x v="560"/>
    <s v="IMPORTS THROUGH PORT CANAVERAL FLORIDA"/>
    <n v="87080"/>
    <s v="Boat"/>
    <m/>
    <m/>
    <n v="2023"/>
    <s v="N/A"/>
    <s v="I (import)"/>
    <m/>
  </r>
  <r>
    <s v="WATERMELONS"/>
    <x v="9"/>
    <s v="No"/>
    <s v="N/A"/>
    <s v="SEEDLESS"/>
    <x v="560"/>
    <s v="IMPORTS THROUGH PHILADELPHIA-CAMDEN PENNSYLVANIA-NEW JERSEY"/>
    <n v="74403"/>
    <s v="Boat"/>
    <m/>
    <m/>
    <n v="2023"/>
    <s v="N/A"/>
    <s v="I (import)"/>
    <m/>
  </r>
  <r>
    <s v="WATERMELONS"/>
    <x v="9"/>
    <s v="No"/>
    <s v="N/A"/>
    <s v="N/A"/>
    <x v="560"/>
    <s v="IMPORTS THROUGH SOUTH FLORIDA/TAMPA"/>
    <n v="315711"/>
    <s v="Boat"/>
    <m/>
    <m/>
    <n v="2023"/>
    <s v="N/A"/>
    <s v="I (import)"/>
    <m/>
  </r>
  <r>
    <s v="WATERMELONS"/>
    <x v="9"/>
    <s v="No"/>
    <s v="N/A"/>
    <s v="N/A"/>
    <x v="560"/>
    <s v="IMPORTS THROUGH PORT CANAVERAL FLORIDA"/>
    <n v="672210"/>
    <s v="Boat"/>
    <m/>
    <m/>
    <n v="2023"/>
    <s v="N/A"/>
    <s v="I (import)"/>
    <m/>
  </r>
  <r>
    <s v="WATERMELONS"/>
    <x v="9"/>
    <s v="No"/>
    <s v="N/A"/>
    <s v="SEEDLESS"/>
    <x v="560"/>
    <s v="IMPORTS THROUGH LOS ANGELES-LONG BEACH CALIFORNIA"/>
    <n v="220000"/>
    <s v="Boat"/>
    <m/>
    <m/>
    <n v="2023"/>
    <s v="N/A"/>
    <s v="I (import)"/>
    <m/>
  </r>
  <r>
    <s v="WATERMELONS"/>
    <x v="9"/>
    <s v="No"/>
    <s v="N/A"/>
    <s v="SEEDLESS"/>
    <x v="560"/>
    <s v="IMPORTS THROUGH SOUTH FLORIDA/TAMPA"/>
    <n v="1631104"/>
    <s v="Boat"/>
    <m/>
    <m/>
    <n v="2023"/>
    <s v="N/A"/>
    <s v="I (import)"/>
    <m/>
  </r>
  <r>
    <s v="WATERMELONS"/>
    <x v="9"/>
    <s v="No"/>
    <s v="N/A"/>
    <s v="SEEDLESS"/>
    <x v="561"/>
    <s v="IMPORTS THROUGH SOUTH FLORIDA/TAMPA"/>
    <n v="194041"/>
    <s v="Boat"/>
    <m/>
    <m/>
    <n v="2023"/>
    <s v="N/A"/>
    <s v="I (import)"/>
    <m/>
  </r>
  <r>
    <s v="WATERMELONS"/>
    <x v="9"/>
    <s v="No"/>
    <s v="N/A"/>
    <s v="N/A"/>
    <x v="561"/>
    <s v="IMPORTS THROUGH PORT CANAVERAL FLORIDA"/>
    <n v="1462368"/>
    <s v="Boat"/>
    <m/>
    <m/>
    <n v="2023"/>
    <s v="N/A"/>
    <s v="I (import)"/>
    <m/>
  </r>
  <r>
    <s v="WATERMELONS"/>
    <x v="9"/>
    <s v="No"/>
    <s v="N/A"/>
    <s v="N/A"/>
    <x v="561"/>
    <s v="IMPORTS THROUGH PHILADELPHIA-CAMDEN PENNSYLVANIA-NEW JERSEY"/>
    <n v="192456"/>
    <s v="Boat"/>
    <m/>
    <m/>
    <n v="2023"/>
    <s v="N/A"/>
    <s v="I (import)"/>
    <m/>
  </r>
  <r>
    <s v="WATERMELONS"/>
    <x v="9"/>
    <s v="No"/>
    <s v="N/A"/>
    <s v="SEEDLESS"/>
    <x v="561"/>
    <s v="IMPORTS THROUGH PHILADELPHIA-CAMDEN PENNSYLVANIA-NEW JERSEY"/>
    <n v="1968402"/>
    <s v="Boat"/>
    <m/>
    <m/>
    <n v="2023"/>
    <s v="N/A"/>
    <s v="I (import)"/>
    <m/>
  </r>
  <r>
    <s v="WATERMELONS"/>
    <x v="9"/>
    <s v="No"/>
    <s v="N/A"/>
    <s v="SEEDLESS"/>
    <x v="561"/>
    <s v="IMPORTS THROUGH LOS ANGELES-LONG BEACH CALIFORNIA"/>
    <n v="256219"/>
    <s v="Boat"/>
    <m/>
    <m/>
    <n v="2023"/>
    <s v="N/A"/>
    <s v="I (import)"/>
    <m/>
  </r>
  <r>
    <s v="WATERMELONS"/>
    <x v="9"/>
    <s v="No"/>
    <s v="N/A"/>
    <s v="SEEDLESS"/>
    <x v="562"/>
    <s v="IMPORTS THROUGH PHILADELPHIA-CAMDEN PENNSYLVANIA-NEW JERSEY"/>
    <n v="305778"/>
    <s v="Boat"/>
    <m/>
    <m/>
    <n v="2023"/>
    <s v="N/A"/>
    <s v="I (import)"/>
    <m/>
  </r>
  <r>
    <s v="WATERMELONS"/>
    <x v="9"/>
    <s v="No"/>
    <s v="N/A"/>
    <s v="SEEDLESS"/>
    <x v="562"/>
    <s v="IMPORTS THROUGH WILMINGTON DELAWARE"/>
    <n v="528000"/>
    <s v="Boat"/>
    <m/>
    <m/>
    <n v="2023"/>
    <s v="N/A"/>
    <s v="I (import)"/>
    <m/>
  </r>
  <r>
    <s v="WATERMELONS"/>
    <x v="9"/>
    <s v="No"/>
    <s v="N/A"/>
    <s v="SEEDLESS"/>
    <x v="562"/>
    <s v="IMPORTS THROUGH PORT CANAVERAL FLORIDA"/>
    <n v="1745"/>
    <s v="Boat"/>
    <m/>
    <m/>
    <n v="2023"/>
    <s v="N/A"/>
    <s v="I (import)"/>
    <m/>
  </r>
  <r>
    <s v="WATERMELONS"/>
    <x v="9"/>
    <s v="No"/>
    <s v="N/A"/>
    <s v="SEEDLESS"/>
    <x v="562"/>
    <s v="IMPORTS THROUGH LOS ANGELES-LONG BEACH CALIFORNIA"/>
    <n v="274342"/>
    <s v="Boat"/>
    <m/>
    <m/>
    <n v="2023"/>
    <s v="N/A"/>
    <s v="I (import)"/>
    <m/>
  </r>
  <r>
    <s v="WATERMELONS"/>
    <x v="9"/>
    <s v="No"/>
    <s v="N/A"/>
    <s v="RED FLESH SEEDLESS MINIATURE"/>
    <x v="562"/>
    <s v="IMPORTS THROUGH LOS ANGELES-LONG BEACH CALIFORNIA"/>
    <n v="21769"/>
    <s v="Boat"/>
    <m/>
    <m/>
    <n v="2023"/>
    <s v="N/A"/>
    <s v="I (import)"/>
    <m/>
  </r>
  <r>
    <s v="WATERMELONS"/>
    <x v="9"/>
    <s v="No"/>
    <s v="N/A"/>
    <s v="SEEDLESS"/>
    <x v="562"/>
    <s v="IMPORTS THROUGH PHILADELPHIA-CAMDEN PENNSYLVANIA-NEW JERSEY"/>
    <n v="-147677"/>
    <s v="Boat"/>
    <m/>
    <m/>
    <n v="2023"/>
    <s v="N/A"/>
    <s v="I (import)"/>
    <s v="subtracted on 02/01/2024"/>
  </r>
  <r>
    <s v="WATERMELONS"/>
    <x v="9"/>
    <s v="No"/>
    <s v="N/A"/>
    <s v="SEEDLESS"/>
    <x v="563"/>
    <s v="IMPORTS THROUGH PORT CANAVERAL FLORIDA"/>
    <n v="2992275"/>
    <s v="Boat"/>
    <m/>
    <m/>
    <n v="2023"/>
    <s v="N/A"/>
    <s v="I (import)"/>
    <m/>
  </r>
  <r>
    <s v="WATERMELONS"/>
    <x v="9"/>
    <s v="No"/>
    <s v="N/A"/>
    <s v="SEEDLESS"/>
    <x v="563"/>
    <s v="IMPORTS THROUGH PHILADELPHIA-CAMDEN PENNSYLVANIA-NEW JERSEY"/>
    <n v="37613"/>
    <s v="Boat"/>
    <m/>
    <m/>
    <n v="2023"/>
    <s v="N/A"/>
    <s v="I (import)"/>
    <m/>
  </r>
  <r>
    <s v="WATERMELONS"/>
    <x v="9"/>
    <s v="No"/>
    <s v="N/A"/>
    <s v="SEEDLESS"/>
    <x v="563"/>
    <s v="IMPORTS THROUGH PORT HUENEME CALIFORNIA"/>
    <n v="236500"/>
    <s v="Boat"/>
    <m/>
    <m/>
    <n v="2023"/>
    <s v="N/A"/>
    <s v="I (import)"/>
    <m/>
  </r>
  <r>
    <s v="WATERMELONS"/>
    <x v="9"/>
    <s v="No"/>
    <s v="N/A"/>
    <s v="SEEDLESS"/>
    <x v="563"/>
    <s v="IMPORTS THROUGH HOUSTON TEXAS"/>
    <n v="44000"/>
    <s v="Boat"/>
    <m/>
    <m/>
    <n v="2023"/>
    <s v="N/A"/>
    <s v="I (import)"/>
    <m/>
  </r>
  <r>
    <s v="WATERMELONS"/>
    <x v="9"/>
    <s v="No"/>
    <s v="N/A"/>
    <s v="SEEDLESS"/>
    <x v="563"/>
    <s v="IMPORTS THROUGH LOS ANGELES-LONG BEACH CALIFORNIA"/>
    <n v="176000"/>
    <s v="Boat"/>
    <m/>
    <m/>
    <n v="2023"/>
    <s v="N/A"/>
    <s v="I (import)"/>
    <m/>
  </r>
  <r>
    <s v="WATERMELONS"/>
    <x v="9"/>
    <s v="No"/>
    <s v="N/A"/>
    <s v="N/A"/>
    <x v="563"/>
    <s v="IMPORTS THROUGH SOUTH FLORIDA/TAMPA"/>
    <n v="112594"/>
    <s v="Boat"/>
    <m/>
    <m/>
    <n v="2023"/>
    <s v="N/A"/>
    <s v="I (import)"/>
    <m/>
  </r>
  <r>
    <s v="WATERMELONS"/>
    <x v="9"/>
    <s v="No"/>
    <s v="N/A"/>
    <s v="N/A"/>
    <x v="563"/>
    <s v="IMPORTS THROUGH PORT CANAVERAL FLORIDA"/>
    <n v="10725"/>
    <s v="Boat"/>
    <m/>
    <m/>
    <n v="2023"/>
    <s v="N/A"/>
    <s v="I (import)"/>
    <m/>
  </r>
  <r>
    <s v="WATERMELONS"/>
    <x v="9"/>
    <s v="No"/>
    <s v="N/A"/>
    <s v="SEEDLESS"/>
    <x v="563"/>
    <s v="IMPORTS THROUGH BUFFALO NEW YORK"/>
    <n v="79512"/>
    <s v="Truck"/>
    <m/>
    <m/>
    <n v="2023"/>
    <s v="N/A"/>
    <s v="I (import)"/>
    <m/>
  </r>
  <r>
    <s v="WATERMELONS"/>
    <x v="9"/>
    <s v="No"/>
    <s v="N/A"/>
    <s v="SEEDLESS"/>
    <x v="563"/>
    <s v="IMPORTS THROUGH SOUTH FLORIDA/TAMPA"/>
    <n v="564940"/>
    <s v="Boat"/>
    <m/>
    <m/>
    <n v="2023"/>
    <s v="N/A"/>
    <s v="I (import)"/>
    <m/>
  </r>
  <r>
    <s v="WATERMELONS"/>
    <x v="9"/>
    <s v="No"/>
    <s v="N/A"/>
    <s v="RED FLESH SEEDLESS MINIATURE"/>
    <x v="563"/>
    <s v="IMPORTS THROUGH LOS ANGELES-LONG BEACH CALIFORNIA"/>
    <n v="810958"/>
    <s v="Boat"/>
    <m/>
    <m/>
    <n v="2023"/>
    <s v="N/A"/>
    <s v="I (import)"/>
    <m/>
  </r>
  <r>
    <s v="WATERMELONS"/>
    <x v="9"/>
    <s v="No"/>
    <s v="N/A"/>
    <s v="N/A"/>
    <x v="410"/>
    <s v="IMPORTS THROUGH HOUSTON TEXAS"/>
    <n v="40700"/>
    <s v="Boat"/>
    <m/>
    <m/>
    <n v="2023"/>
    <s v="N/A"/>
    <s v="I (import)"/>
    <m/>
  </r>
  <r>
    <s v="WATERMELONS"/>
    <x v="9"/>
    <s v="No"/>
    <s v="N/A"/>
    <s v="SEEDLESS"/>
    <x v="410"/>
    <s v="IMPORTS THROUGH PHILADELPHIA-CAMDEN PENNSYLVANIA-NEW JERSEY"/>
    <n v="37613"/>
    <s v="Boat"/>
    <m/>
    <m/>
    <n v="2023"/>
    <s v="N/A"/>
    <s v="I (import)"/>
    <m/>
  </r>
  <r>
    <s v="WATERMELONS"/>
    <x v="9"/>
    <s v="No"/>
    <s v="N/A"/>
    <s v="SEEDLESS"/>
    <x v="410"/>
    <s v="IMPORTS THROUGH SOUTH FLORIDA/TAMPA"/>
    <n v="496334"/>
    <s v="Boat"/>
    <m/>
    <m/>
    <n v="2023"/>
    <s v="N/A"/>
    <s v="I (import)"/>
    <m/>
  </r>
  <r>
    <s v="WATERMELONS"/>
    <x v="9"/>
    <s v="No"/>
    <s v="N/A"/>
    <s v="RED FLESH SEEDLESS MINIATURE"/>
    <x v="410"/>
    <s v="IMPORTS THROUGH LOS ANGELES-LONG BEACH CALIFORNIA"/>
    <n v="40044"/>
    <s v="Boat"/>
    <m/>
    <m/>
    <n v="2023"/>
    <s v="N/A"/>
    <s v="I (import)"/>
    <m/>
  </r>
  <r>
    <s v="WATERMELONS"/>
    <x v="9"/>
    <s v="No"/>
    <s v="N/A"/>
    <s v="N/A"/>
    <x v="410"/>
    <s v="IMPORTS THROUGH PORT CANAVERAL FLORIDA"/>
    <n v="1467136"/>
    <s v="Boat"/>
    <m/>
    <m/>
    <n v="2023"/>
    <s v="N/A"/>
    <s v="I (import)"/>
    <m/>
  </r>
  <r>
    <s v="WATERMELONS"/>
    <x v="9"/>
    <s v="No"/>
    <s v="N/A"/>
    <s v="N/A"/>
    <x v="410"/>
    <s v="IMPORTS THROUGH WILMINGTON DELAWARE"/>
    <n v="73656"/>
    <s v="Boat"/>
    <m/>
    <m/>
    <n v="2023"/>
    <s v="N/A"/>
    <s v="I (import)"/>
    <m/>
  </r>
  <r>
    <s v="WATERMELONS"/>
    <x v="9"/>
    <s v="No"/>
    <s v="N/A"/>
    <s v="N/A"/>
    <x v="488"/>
    <s v="IMPORTS THROUGH PORT CANAVERAL FLORIDA"/>
    <n v="95603"/>
    <s v="Boat"/>
    <m/>
    <m/>
    <n v="2023"/>
    <s v="N/A"/>
    <s v="I (import)"/>
    <m/>
  </r>
  <r>
    <s v="WATERMELONS"/>
    <x v="9"/>
    <s v="No"/>
    <s v="N/A"/>
    <s v="SEEDLESS"/>
    <x v="488"/>
    <s v="IMPORTS THROUGH FREEPORT TEXAS"/>
    <n v="214500"/>
    <s v="Boat"/>
    <m/>
    <m/>
    <n v="2023"/>
    <s v="N/A"/>
    <s v="I (import)"/>
    <m/>
  </r>
  <r>
    <s v="WATERMELONS"/>
    <x v="9"/>
    <s v="No"/>
    <s v="N/A"/>
    <s v="N/A"/>
    <x v="488"/>
    <s v="IMPORTS THROUGH SOUTH FLORIDA/TAMPA"/>
    <n v="497680"/>
    <s v="Boat"/>
    <m/>
    <m/>
    <n v="2023"/>
    <s v="N/A"/>
    <s v="I (import)"/>
    <m/>
  </r>
  <r>
    <s v="WATERMELONS"/>
    <x v="9"/>
    <s v="No"/>
    <s v="N/A"/>
    <s v="RED FLESH SEEDLESS MINIATURE"/>
    <x v="488"/>
    <s v="IMPORTS THROUGH LOS ANGELES-LONG BEACH CALIFORNIA"/>
    <n v="40238"/>
    <s v="Boat"/>
    <m/>
    <m/>
    <n v="2023"/>
    <s v="N/A"/>
    <s v="I (import)"/>
    <m/>
  </r>
  <r>
    <s v="WATERMELONS"/>
    <x v="9"/>
    <s v="No"/>
    <s v="N/A"/>
    <s v="SEEDLESS"/>
    <x v="488"/>
    <s v="IMPORTS THROUGH PORT HUENEME CALIFORNIA"/>
    <n v="47300"/>
    <s v="Boat"/>
    <m/>
    <m/>
    <n v="2023"/>
    <s v="N/A"/>
    <s v="I (import)"/>
    <m/>
  </r>
  <r>
    <s v="WATERMELONS"/>
    <x v="9"/>
    <s v="No"/>
    <s v="N/A"/>
    <s v="SEEDLESS"/>
    <x v="488"/>
    <s v="IMPORTS THROUGH HOUSTON TEXAS"/>
    <n v="132000"/>
    <s v="Boat"/>
    <m/>
    <m/>
    <n v="2023"/>
    <s v="N/A"/>
    <s v="I (import)"/>
    <m/>
  </r>
  <r>
    <s v="WATERMELONS"/>
    <x v="9"/>
    <s v="No"/>
    <s v="N/A"/>
    <s v="SEEDLESS"/>
    <x v="488"/>
    <s v="IMPORTS THROUGH PORT CANAVERAL FLORIDA"/>
    <n v="287548"/>
    <s v="Boat"/>
    <m/>
    <m/>
    <n v="2023"/>
    <s v="N/A"/>
    <s v="I (import)"/>
    <m/>
  </r>
  <r>
    <s v="WATERMELONS"/>
    <x v="9"/>
    <s v="No"/>
    <s v="N/A"/>
    <s v="SEEDLESS"/>
    <x v="488"/>
    <s v="IMPORTS THROUGH SOUTH FLORIDA/TAMPA"/>
    <n v="848384"/>
    <s v="Boat"/>
    <m/>
    <m/>
    <n v="2023"/>
    <s v="N/A"/>
    <s v="I (import)"/>
    <m/>
  </r>
  <r>
    <s v="WATERMELONS"/>
    <x v="9"/>
    <s v="No"/>
    <s v="N/A"/>
    <s v="SEEDLESS"/>
    <x v="489"/>
    <s v="IMPORTS THROUGH PHILADELPHIA-CAMDEN PENNSYLVANIA-NEW JERSEY"/>
    <n v="-62297"/>
    <s v="Boat"/>
    <m/>
    <m/>
    <n v="2023"/>
    <s v="N/A"/>
    <s v="I (import)"/>
    <s v="subtracted on 02/07/2024"/>
  </r>
  <r>
    <s v="WATERMELONS"/>
    <x v="9"/>
    <s v="No"/>
    <s v="N/A"/>
    <s v="SEEDLESS"/>
    <x v="489"/>
    <s v="IMPORTS THROUGH GALVESTON TEXAS"/>
    <n v="-184356"/>
    <s v="Boat"/>
    <m/>
    <m/>
    <n v="2023"/>
    <s v="N/A"/>
    <s v="I (import)"/>
    <s v="subtracted on 02/07/2024"/>
  </r>
  <r>
    <s v="WATERMELONS"/>
    <x v="9"/>
    <s v="No"/>
    <s v="N/A"/>
    <s v="SEEDLESS"/>
    <x v="489"/>
    <s v="IMPORTS THROUGH GALVESTON TEXAS"/>
    <n v="230556"/>
    <s v="Boat"/>
    <m/>
    <m/>
    <n v="2023"/>
    <s v="N/A"/>
    <s v="I (import)"/>
    <m/>
  </r>
  <r>
    <s v="WATERMELONS"/>
    <x v="9"/>
    <s v="No"/>
    <s v="N/A"/>
    <s v="SEEDLESS"/>
    <x v="489"/>
    <s v="IMPORTS THROUGH PHILADELPHIA-CAMDEN PENNSYLVANIA-NEW JERSEY"/>
    <n v="2502547"/>
    <s v="Boat"/>
    <m/>
    <m/>
    <n v="2023"/>
    <s v="N/A"/>
    <s v="I (import)"/>
    <m/>
  </r>
  <r>
    <s v="WATERMELONS"/>
    <x v="9"/>
    <s v="No"/>
    <s v="N/A"/>
    <s v="SEEDLESS"/>
    <x v="489"/>
    <s v="IMPORTS THROUGH PORT CANAVERAL FLORIDA"/>
    <n v="37613"/>
    <s v="Boat"/>
    <m/>
    <m/>
    <n v="2023"/>
    <s v="N/A"/>
    <s v="I (import)"/>
    <m/>
  </r>
  <r>
    <s v="WATERMELONS"/>
    <x v="9"/>
    <s v="No"/>
    <s v="N/A"/>
    <s v="SEEDLESS"/>
    <x v="489"/>
    <s v="IMPORTS THROUGH WILMINGTON DELAWARE"/>
    <n v="396000"/>
    <s v="Boat"/>
    <m/>
    <m/>
    <n v="2023"/>
    <s v="N/A"/>
    <s v="I (import)"/>
    <m/>
  </r>
  <r>
    <s v="WATERMELONS"/>
    <x v="9"/>
    <s v="No"/>
    <s v="N/A"/>
    <s v="SEEDLESS"/>
    <x v="489"/>
    <s v="IMPORTS THROUGH LOS ANGELES-LONG BEACH CALIFORNIA"/>
    <n v="363469"/>
    <s v="Boat"/>
    <m/>
    <m/>
    <n v="2023"/>
    <s v="N/A"/>
    <s v="I (import)"/>
    <m/>
  </r>
  <r>
    <s v="WATERMELONS"/>
    <x v="9"/>
    <s v="No"/>
    <s v="N/A"/>
    <s v="N/A"/>
    <x v="489"/>
    <s v="IMPORTS THROUGH HOUSTON TEXAS"/>
    <n v="73656"/>
    <s v="Boat"/>
    <m/>
    <m/>
    <n v="2023"/>
    <s v="N/A"/>
    <s v="I (import)"/>
    <m/>
  </r>
  <r>
    <s v="WATERMELONS"/>
    <x v="9"/>
    <s v="No"/>
    <s v="N/A"/>
    <s v="N/A"/>
    <x v="489"/>
    <s v="IMPORTS THROUGH PORT CANAVERAL FLORIDA"/>
    <n v="736560"/>
    <s v="Boat"/>
    <m/>
    <m/>
    <n v="2023"/>
    <s v="N/A"/>
    <s v="I (import)"/>
    <m/>
  </r>
  <r>
    <s v="WATERMELONS"/>
    <x v="9"/>
    <s v="No"/>
    <s v="N/A"/>
    <s v="N/A"/>
    <x v="489"/>
    <s v="IMPORTS THROUGH PHILADELPHIA-CAMDEN PENNSYLVANIA-NEW JERSEY"/>
    <n v="368280"/>
    <s v="Boat"/>
    <m/>
    <m/>
    <n v="2023"/>
    <s v="N/A"/>
    <s v="I (import)"/>
    <m/>
  </r>
  <r>
    <s v="WATERMELONS"/>
    <x v="9"/>
    <s v="No"/>
    <s v="N/A"/>
    <s v="SEEDLESS"/>
    <x v="489"/>
    <s v="IMPORTS THROUGH SOUTH FLORIDA/TAMPA"/>
    <n v="50279"/>
    <s v="Boat"/>
    <m/>
    <m/>
    <n v="2023"/>
    <s v="N/A"/>
    <s v="I (import)"/>
    <m/>
  </r>
  <r>
    <s v="WATERMELONS"/>
    <x v="9"/>
    <s v="No"/>
    <s v="N/A"/>
    <s v="SEEDLESS"/>
    <x v="490"/>
    <s v="IMPORTS THROUGH PHILADELPHIA-CAMDEN PENNSYLVANIA-NEW JERSEY"/>
    <n v="-79607"/>
    <s v="Boat"/>
    <m/>
    <m/>
    <n v="2023"/>
    <s v="N/A"/>
    <s v="I (import)"/>
    <s v="subtracted on 02/08/2024"/>
  </r>
  <r>
    <s v="WATERMELONS"/>
    <x v="9"/>
    <s v="No"/>
    <s v="N/A"/>
    <s v="SEEDLESS"/>
    <x v="490"/>
    <s v="IMPORTS THROUGH PORT CANAVERAL FLORIDA"/>
    <n v="11198"/>
    <s v="Boat"/>
    <m/>
    <m/>
    <n v="2023"/>
    <s v="N/A"/>
    <s v="I (import)"/>
    <m/>
  </r>
  <r>
    <s v="WATERMELONS"/>
    <x v="9"/>
    <s v="No"/>
    <s v="N/A"/>
    <s v="N/A"/>
    <x v="490"/>
    <s v="IMPORTS THROUGH PORT CANAVERAL FLORIDA"/>
    <n v="190680"/>
    <s v="Boat"/>
    <m/>
    <m/>
    <n v="2023"/>
    <s v="N/A"/>
    <s v="I (import)"/>
    <m/>
  </r>
  <r>
    <s v="WATERMELONS"/>
    <x v="9"/>
    <s v="No"/>
    <s v="N/A"/>
    <s v="SEEDLESS"/>
    <x v="490"/>
    <s v="IMPORTS THROUGH PHILADELPHIA-CAMDEN PENNSYLVANIA-NEW JERSEY"/>
    <n v="255257"/>
    <s v="Boat"/>
    <m/>
    <m/>
    <n v="2023"/>
    <s v="N/A"/>
    <s v="I (import)"/>
    <m/>
  </r>
  <r>
    <s v="WATERMELONS"/>
    <x v="9"/>
    <s v="No"/>
    <s v="N/A"/>
    <s v="SEEDLESS"/>
    <x v="490"/>
    <s v="IMPORTS THROUGH LOS ANGELES-LONG BEACH CALIFORNIA"/>
    <n v="139302"/>
    <s v="Boat"/>
    <m/>
    <m/>
    <n v="2023"/>
    <s v="N/A"/>
    <s v="I (import)"/>
    <m/>
  </r>
  <r>
    <s v="WATERMELONS"/>
    <x v="9"/>
    <s v="No"/>
    <s v="N/A"/>
    <s v="RED FLESH SEEDLESS MINIATURE"/>
    <x v="490"/>
    <s v="IMPORTS THROUGH LOS ANGELES-LONG BEACH CALIFORNIA"/>
    <n v="1054519"/>
    <s v="Boat"/>
    <m/>
    <m/>
    <n v="2023"/>
    <s v="N/A"/>
    <s v="I (import)"/>
    <m/>
  </r>
  <r>
    <s v="WATERMELONS"/>
    <x v="9"/>
    <s v="No"/>
    <s v="N/A"/>
    <s v="SEEDLESS"/>
    <x v="491"/>
    <s v="IMPORTS THROUGH PORT HUENEME CALIFORNIA"/>
    <n v="257400"/>
    <s v="Boat"/>
    <m/>
    <m/>
    <n v="2023"/>
    <s v="N/A"/>
    <s v="I (import)"/>
    <m/>
  </r>
  <r>
    <s v="WATERMELONS"/>
    <x v="9"/>
    <s v="No"/>
    <s v="N/A"/>
    <s v="N/A"/>
    <x v="491"/>
    <s v="IMPORTS THROUGH SOUTH FLORIDA/TAMPA"/>
    <n v="23197"/>
    <s v="Boat"/>
    <m/>
    <m/>
    <n v="2023"/>
    <s v="N/A"/>
    <s v="I (import)"/>
    <m/>
  </r>
  <r>
    <s v="WATERMELONS"/>
    <x v="9"/>
    <s v="No"/>
    <s v="N/A"/>
    <s v="SEEDLESS"/>
    <x v="491"/>
    <s v="IMPORTS THROUGH SOUTH FLORIDA/TAMPA"/>
    <n v="450828"/>
    <s v="Boat"/>
    <m/>
    <m/>
    <n v="2023"/>
    <s v="N/A"/>
    <s v="I (import)"/>
    <m/>
  </r>
  <r>
    <s v="WATERMELONS"/>
    <x v="9"/>
    <s v="No"/>
    <s v="N/A"/>
    <s v="SEEDLESS"/>
    <x v="491"/>
    <s v="IMPORTS THROUGH GALVESTON TEXAS"/>
    <n v="173837"/>
    <s v="Boat"/>
    <m/>
    <m/>
    <n v="2023"/>
    <s v="N/A"/>
    <s v="I (import)"/>
    <m/>
  </r>
  <r>
    <s v="WATERMELONS"/>
    <x v="9"/>
    <s v="No"/>
    <s v="N/A"/>
    <s v="SEEDLESS"/>
    <x v="491"/>
    <s v="IMPORTS THROUGH WILMINGTON DELAWARE"/>
    <n v="44000"/>
    <s v="Boat"/>
    <m/>
    <m/>
    <n v="2023"/>
    <s v="N/A"/>
    <s v="I (import)"/>
    <m/>
  </r>
  <r>
    <s v="WATERMELONS"/>
    <x v="9"/>
    <s v="No"/>
    <s v="N/A"/>
    <s v="N/A"/>
    <x v="491"/>
    <s v="IMPORTS THROUGH PORT CANAVERAL FLORIDA"/>
    <n v="365376"/>
    <s v="Boat"/>
    <m/>
    <m/>
    <n v="2023"/>
    <s v="N/A"/>
    <s v="I (import)"/>
    <m/>
  </r>
  <r>
    <s v="WATERMELONS"/>
    <x v="9"/>
    <s v="No"/>
    <s v="N/A"/>
    <s v="SEEDLESS"/>
    <x v="491"/>
    <s v="IMPORTS THROUGH LOS ANGELES-LONG BEACH CALIFORNIA"/>
    <n v="106082"/>
    <s v="Boat"/>
    <m/>
    <m/>
    <n v="2023"/>
    <s v="N/A"/>
    <s v="I (import)"/>
    <m/>
  </r>
  <r>
    <s v="WATERMELONS"/>
    <x v="9"/>
    <s v="No"/>
    <s v="N/A"/>
    <s v="RED FLESH SEEDLESS MINIATURE"/>
    <x v="491"/>
    <s v="IMPORTS THROUGH LOS ANGELES-LONG BEACH CALIFORNIA"/>
    <n v="68763"/>
    <s v="Boat"/>
    <m/>
    <m/>
    <n v="2023"/>
    <s v="N/A"/>
    <s v="I (import)"/>
    <m/>
  </r>
  <r>
    <s v="WATERMELONS"/>
    <x v="9"/>
    <s v="No"/>
    <s v="N/A"/>
    <s v="SEEDLESS"/>
    <x v="411"/>
    <s v="IMPORTS THROUGH PORT CANAVERAL FLORIDA"/>
    <n v="3476000"/>
    <s v="Boat"/>
    <m/>
    <m/>
    <n v="2023"/>
    <s v="N/A"/>
    <s v="I (import)"/>
    <m/>
  </r>
  <r>
    <s v="WATERMELONS"/>
    <x v="9"/>
    <s v="No"/>
    <s v="N/A"/>
    <s v="SEEDLESS"/>
    <x v="411"/>
    <s v="IMPORTS THROUGH FREEPORT TEXAS"/>
    <n v="35750"/>
    <s v="Boat"/>
    <m/>
    <m/>
    <n v="2023"/>
    <s v="N/A"/>
    <s v="I (import)"/>
    <m/>
  </r>
  <r>
    <s v="WATERMELONS"/>
    <x v="9"/>
    <s v="No"/>
    <s v="N/A"/>
    <s v="N/A"/>
    <x v="411"/>
    <s v="IMPORTS THROUGH PORT CANAVERAL FLORIDA"/>
    <n v="703736"/>
    <s v="Boat"/>
    <m/>
    <m/>
    <n v="2023"/>
    <s v="N/A"/>
    <s v="I (import)"/>
    <m/>
  </r>
  <r>
    <s v="WATERMELONS"/>
    <x v="9"/>
    <s v="No"/>
    <s v="N/A"/>
    <s v="SEEDLESS"/>
    <x v="411"/>
    <s v="IMPORTS THROUGH SOUTH FLORIDA/TAMPA"/>
    <n v="730331"/>
    <s v="Boat"/>
    <m/>
    <m/>
    <n v="2023"/>
    <s v="N/A"/>
    <s v="I (import)"/>
    <m/>
  </r>
  <r>
    <s v="WATERMELONS"/>
    <x v="9"/>
    <s v="No"/>
    <s v="N/A"/>
    <s v="N/A"/>
    <x v="411"/>
    <s v="IMPORTS THROUGH WILMINGTON DELAWARE"/>
    <n v="147312"/>
    <s v="Boat"/>
    <m/>
    <m/>
    <n v="2023"/>
    <s v="N/A"/>
    <s v="I (import)"/>
    <m/>
  </r>
  <r>
    <s v="WATERMELONS"/>
    <x v="9"/>
    <s v="No"/>
    <s v="N/A"/>
    <s v="SEEDLESS"/>
    <x v="411"/>
    <s v="IMPORTS THROUGH LOS ANGELES-LONG BEACH CALIFORNIA"/>
    <n v="35750"/>
    <s v="Boat"/>
    <m/>
    <m/>
    <n v="2023"/>
    <s v="N/A"/>
    <s v="I (import)"/>
    <m/>
  </r>
  <r>
    <s v="WATERMELONS"/>
    <x v="9"/>
    <s v="No"/>
    <s v="N/A"/>
    <s v="SEEDLESS"/>
    <x v="564"/>
    <s v="IMPORTS THROUGH SOUTH FLORIDA/TAMPA"/>
    <n v="865700"/>
    <s v="Boat"/>
    <m/>
    <m/>
    <n v="2023"/>
    <s v="N/A"/>
    <s v="I (import)"/>
    <m/>
  </r>
  <r>
    <s v="WATERMELONS"/>
    <x v="9"/>
    <s v="No"/>
    <s v="N/A"/>
    <s v="SEEDLESS"/>
    <x v="564"/>
    <s v="IMPORTS THROUGH PORT CANAVERAL FLORIDA"/>
    <n v="1195996"/>
    <s v="Boat"/>
    <m/>
    <m/>
    <n v="2023"/>
    <s v="N/A"/>
    <s v="I (import)"/>
    <m/>
  </r>
  <r>
    <s v="WATERMELONS"/>
    <x v="9"/>
    <s v="No"/>
    <s v="N/A"/>
    <s v="SEEDLESS"/>
    <x v="564"/>
    <s v="IMPORTS THROUGH HOUSTON TEXAS"/>
    <n v="88000"/>
    <s v="Boat"/>
    <m/>
    <m/>
    <n v="2023"/>
    <s v="N/A"/>
    <s v="I (import)"/>
    <m/>
  </r>
  <r>
    <s v="WATERMELONS"/>
    <x v="9"/>
    <s v="No"/>
    <s v="N/A"/>
    <s v="RED FLESH SEEDLESS MINIATURE"/>
    <x v="564"/>
    <s v="IMPORTS THROUGH LOS ANGELES-LONG BEACH CALIFORNIA"/>
    <n v="93507"/>
    <s v="Boat"/>
    <m/>
    <m/>
    <n v="2023"/>
    <s v="N/A"/>
    <s v="I (import)"/>
    <m/>
  </r>
  <r>
    <s v="WATERMELONS"/>
    <x v="9"/>
    <s v="No"/>
    <s v="N/A"/>
    <s v="N/A"/>
    <x v="564"/>
    <s v="IMPORTS THROUGH SOUTH FLORIDA/TAMPA"/>
    <n v="524480"/>
    <s v="Boat"/>
    <m/>
    <m/>
    <n v="2023"/>
    <s v="N/A"/>
    <s v="I (import)"/>
    <m/>
  </r>
  <r>
    <s v="WATERMELONS"/>
    <x v="9"/>
    <s v="No"/>
    <s v="N/A"/>
    <s v="N/A"/>
    <x v="564"/>
    <s v="IMPORTS THROUGH PORT CANAVERAL FLORIDA"/>
    <n v="187373"/>
    <s v="Boat"/>
    <m/>
    <m/>
    <n v="2023"/>
    <s v="N/A"/>
    <s v="I (import)"/>
    <m/>
  </r>
  <r>
    <s v="WATERMELONS"/>
    <x v="9"/>
    <s v="No"/>
    <s v="N/A"/>
    <s v="SEEDLESS"/>
    <x v="492"/>
    <s v="IMPORTS THROUGH PHILADELPHIA-CAMDEN PENNSYLVANIA-NEW JERSEY"/>
    <n v="-151004"/>
    <s v="Boat"/>
    <m/>
    <m/>
    <n v="2023"/>
    <s v="N/A"/>
    <s v="I (import)"/>
    <s v="subtracted on 02/14/2024"/>
  </r>
  <r>
    <s v="WATERMELONS"/>
    <x v="9"/>
    <s v="No"/>
    <s v="N/A"/>
    <s v="N/A"/>
    <x v="492"/>
    <s v="IMPORTS THROUGH HOUSTON TEXAS"/>
    <n v="36828"/>
    <s v="Boat"/>
    <m/>
    <m/>
    <n v="2023"/>
    <s v="N/A"/>
    <s v="I (import)"/>
    <m/>
  </r>
  <r>
    <s v="WATERMELONS"/>
    <x v="9"/>
    <s v="No"/>
    <s v="N/A"/>
    <s v="SEEDLESS"/>
    <x v="492"/>
    <s v="IMPORTS THROUGH WILMINGTON DELAWARE"/>
    <n v="352000"/>
    <s v="Boat"/>
    <m/>
    <m/>
    <n v="2023"/>
    <s v="N/A"/>
    <s v="I (import)"/>
    <m/>
  </r>
  <r>
    <s v="WATERMELONS"/>
    <x v="9"/>
    <s v="No"/>
    <s v="N/A"/>
    <s v="SEEDLESS"/>
    <x v="492"/>
    <s v="IMPORTS THROUGH LOS ANGELES-LONG BEACH CALIFORNIA"/>
    <n v="214500"/>
    <s v="Boat"/>
    <m/>
    <m/>
    <n v="2023"/>
    <s v="N/A"/>
    <s v="I (import)"/>
    <m/>
  </r>
  <r>
    <s v="WATERMELONS"/>
    <x v="9"/>
    <s v="No"/>
    <s v="N/A"/>
    <s v="N/A"/>
    <x v="492"/>
    <s v="IMPORTS THROUGH PORT CANAVERAL FLORIDA"/>
    <n v="1686960"/>
    <s v="Boat"/>
    <m/>
    <m/>
    <n v="2023"/>
    <s v="N/A"/>
    <s v="I (import)"/>
    <m/>
  </r>
  <r>
    <s v="WATERMELONS"/>
    <x v="9"/>
    <s v="No"/>
    <s v="N/A"/>
    <s v="SEEDLESS"/>
    <x v="492"/>
    <s v="IMPORTS THROUGH SOUTH FLORIDA/TAMPA"/>
    <n v="146588"/>
    <s v="Boat"/>
    <m/>
    <m/>
    <n v="2023"/>
    <s v="N/A"/>
    <s v="I (import)"/>
    <m/>
  </r>
  <r>
    <s v="WATERMELONS"/>
    <x v="9"/>
    <s v="No"/>
    <s v="N/A"/>
    <s v="SEEDLESS"/>
    <x v="492"/>
    <s v="IMPORTS THROUGH PORT CANAVERAL FLORIDA"/>
    <n v="87080"/>
    <s v="Boat"/>
    <m/>
    <m/>
    <n v="2023"/>
    <s v="N/A"/>
    <s v="I (import)"/>
    <m/>
  </r>
  <r>
    <s v="WATERMELONS"/>
    <x v="9"/>
    <s v="No"/>
    <s v="N/A"/>
    <s v="SEEDLESS"/>
    <x v="492"/>
    <s v="IMPORTS THROUGH PHILADELPHIA-CAMDEN PENNSYLVANIA-NEW JERSEY"/>
    <n v="940733"/>
    <s v="Boat"/>
    <m/>
    <m/>
    <n v="2023"/>
    <s v="N/A"/>
    <s v="I (import)"/>
    <m/>
  </r>
  <r>
    <s v="WATERMELONS"/>
    <x v="9"/>
    <s v="No"/>
    <s v="N/A"/>
    <s v="N/A"/>
    <x v="492"/>
    <s v="IMPORTS THROUGH PHILADELPHIA-CAMDEN PENNSYLVANIA-NEW JERSEY"/>
    <n v="331452"/>
    <s v="Boat"/>
    <m/>
    <m/>
    <n v="2023"/>
    <s v="N/A"/>
    <s v="I (import)"/>
    <m/>
  </r>
  <r>
    <s v="WATERMELONS"/>
    <x v="9"/>
    <s v="No"/>
    <s v="N/A"/>
    <s v="SEEDLESS"/>
    <x v="493"/>
    <s v="IMPORTS THROUGH PORT CANAVERAL FLORIDA"/>
    <n v="87080"/>
    <s v="Boat"/>
    <m/>
    <m/>
    <n v="2023"/>
    <s v="N/A"/>
    <s v="I (import)"/>
    <m/>
  </r>
  <r>
    <s v="WATERMELONS"/>
    <x v="9"/>
    <s v="No"/>
    <s v="N/A"/>
    <s v="RED FLESH SEEDLESS MINIATURE"/>
    <x v="493"/>
    <s v="IMPORTS THROUGH LOS ANGELES-LONG BEACH CALIFORNIA"/>
    <n v="1013777"/>
    <s v="Boat"/>
    <m/>
    <m/>
    <n v="2023"/>
    <s v="N/A"/>
    <s v="I (import)"/>
    <m/>
  </r>
  <r>
    <s v="WATERMELONS"/>
    <x v="9"/>
    <s v="No"/>
    <s v="N/A"/>
    <s v="SEEDLESS"/>
    <x v="493"/>
    <s v="IMPORTS THROUGH LOS ANGELES-LONG BEACH CALIFORNIA"/>
    <n v="87463"/>
    <s v="Boat"/>
    <m/>
    <m/>
    <n v="2023"/>
    <s v="N/A"/>
    <s v="I (import)"/>
    <m/>
  </r>
  <r>
    <s v="WATERMELONS"/>
    <x v="9"/>
    <s v="No"/>
    <s v="N/A"/>
    <s v="N/A"/>
    <x v="493"/>
    <s v="IMPORTS THROUGH PORT CANAVERAL FLORIDA"/>
    <n v="203456"/>
    <s v="Boat"/>
    <m/>
    <m/>
    <n v="2023"/>
    <s v="N/A"/>
    <s v="I (import)"/>
    <m/>
  </r>
  <r>
    <s v="WATERMELONS"/>
    <x v="9"/>
    <s v="No"/>
    <s v="N/A"/>
    <s v="SEEDLESS"/>
    <x v="622"/>
    <s v="IMPORTS THROUGH PORT CANAVERAL FLORIDA"/>
    <n v="914269"/>
    <s v="Boat"/>
    <m/>
    <m/>
    <n v="2023"/>
    <s v="N/A"/>
    <s v="I (import)"/>
    <m/>
  </r>
  <r>
    <s v="WATERMELONS"/>
    <x v="9"/>
    <s v="No"/>
    <s v="N/A"/>
    <s v="SEEDLESS"/>
    <x v="622"/>
    <s v="IMPORTS THROUGH PHILADELPHIA-CAMDEN PENNSYLVANIA-NEW JERSEY"/>
    <n v="-122529"/>
    <s v="Boat"/>
    <m/>
    <m/>
    <n v="2023"/>
    <s v="N/A"/>
    <s v="I (import)"/>
    <s v="subtracted on 02/16/2024"/>
  </r>
  <r>
    <s v="WATERMELONS"/>
    <x v="9"/>
    <s v="No"/>
    <s v="N/A"/>
    <s v="SEEDLESS"/>
    <x v="622"/>
    <s v="IMPORTS THROUGH PORT HUENEME CALIFORNIA"/>
    <n v="44000"/>
    <s v="Boat"/>
    <m/>
    <m/>
    <n v="2023"/>
    <s v="N/A"/>
    <s v="I (import)"/>
    <m/>
  </r>
  <r>
    <s v="WATERMELONS"/>
    <x v="9"/>
    <s v="No"/>
    <s v="N/A"/>
    <s v="SEEDLESS"/>
    <x v="622"/>
    <s v="IMPORTS THROUGH LOS ANGELES-LONG BEACH CALIFORNIA"/>
    <n v="21769"/>
    <s v="Boat"/>
    <m/>
    <m/>
    <n v="2023"/>
    <s v="N/A"/>
    <s v="I (import)"/>
    <m/>
  </r>
  <r>
    <s v="WATERMELONS"/>
    <x v="9"/>
    <s v="No"/>
    <s v="N/A"/>
    <s v="N/A"/>
    <x v="622"/>
    <s v="IMPORTS THROUGH SOUTH FLORIDA/TAMPA"/>
    <n v="39600"/>
    <s v="Boat"/>
    <m/>
    <m/>
    <n v="2023"/>
    <s v="N/A"/>
    <s v="I (import)"/>
    <m/>
  </r>
  <r>
    <s v="WATERMELONS"/>
    <x v="9"/>
    <s v="No"/>
    <s v="N/A"/>
    <s v="RED FLESH SEEDLESS MINIATURE"/>
    <x v="622"/>
    <s v="IMPORTS THROUGH LOS ANGELES-LONG BEACH CALIFORNIA"/>
    <n v="21769"/>
    <s v="Boat"/>
    <m/>
    <m/>
    <n v="2023"/>
    <s v="N/A"/>
    <s v="I (import)"/>
    <m/>
  </r>
  <r>
    <s v="WATERMELONS"/>
    <x v="9"/>
    <s v="No"/>
    <s v="N/A"/>
    <s v="SEEDLESS"/>
    <x v="622"/>
    <s v="IMPORTS THROUGH SOUTH FLORIDA/TAMPA"/>
    <n v="628148"/>
    <s v="Boat"/>
    <m/>
    <m/>
    <n v="2023"/>
    <s v="N/A"/>
    <s v="I (import)"/>
    <m/>
  </r>
  <r>
    <s v="WATERMELONS"/>
    <x v="9"/>
    <s v="No"/>
    <s v="N/A"/>
    <s v="SEEDLESS"/>
    <x v="622"/>
    <s v="IMPORTS THROUGH GALVESTON TEXAS"/>
    <n v="268514"/>
    <s v="Boat"/>
    <m/>
    <m/>
    <n v="2023"/>
    <s v="N/A"/>
    <s v="I (import)"/>
    <m/>
  </r>
  <r>
    <s v="WATERMELONS"/>
    <x v="9"/>
    <s v="No"/>
    <s v="N/A"/>
    <s v="SEEDLESS"/>
    <x v="622"/>
    <s v="IMPORTS THROUGH PHILADELPHIA-CAMDEN PENNSYLVANIA-NEW JERSEY"/>
    <n v="469179"/>
    <s v="Boat"/>
    <m/>
    <m/>
    <n v="2023"/>
    <s v="N/A"/>
    <s v="I (import)"/>
    <m/>
  </r>
  <r>
    <s v="WATERMELONS"/>
    <x v="9"/>
    <s v="No"/>
    <s v="N/A"/>
    <s v="RED FLESH SEEDLESS TYPE"/>
    <x v="623"/>
    <s v="IMPORTS THROUGH PORT HUENEME CALIFORNIA"/>
    <n v="44000"/>
    <s v="Boat"/>
    <m/>
    <m/>
    <n v="2023"/>
    <s v="N/A"/>
    <s v="I (import)"/>
    <m/>
  </r>
  <r>
    <s v="WATERMELONS"/>
    <x v="9"/>
    <s v="No"/>
    <s v="N/A"/>
    <s v="N/A"/>
    <x v="412"/>
    <s v="IMPORTS THROUGH PORT CANAVERAL FLORIDA"/>
    <n v="415094"/>
    <s v="Boat"/>
    <m/>
    <m/>
    <n v="2023"/>
    <s v="N/A"/>
    <s v="I (import)"/>
    <m/>
  </r>
  <r>
    <s v="WATERMELONS"/>
    <x v="9"/>
    <s v="No"/>
    <s v="N/A"/>
    <s v="SEEDLESS"/>
    <x v="412"/>
    <s v="IMPORTS THROUGH BUFFALO NEW YORK"/>
    <n v="1298"/>
    <s v="Truck"/>
    <m/>
    <m/>
    <n v="2023"/>
    <s v="N/A"/>
    <s v="I (import)"/>
    <m/>
  </r>
  <r>
    <s v="WATERMELONS"/>
    <x v="9"/>
    <s v="No"/>
    <s v="N/A"/>
    <s v="SEEDLESS"/>
    <x v="412"/>
    <s v="IMPORTS THROUGH PHILADELPHIA-CAMDEN PENNSYLVANIA-NEW JERSEY"/>
    <n v="37613"/>
    <s v="Boat"/>
    <m/>
    <m/>
    <n v="2023"/>
    <s v="N/A"/>
    <s v="I (import)"/>
    <m/>
  </r>
  <r>
    <s v="WATERMELONS"/>
    <x v="9"/>
    <s v="No"/>
    <s v="N/A"/>
    <s v="SEEDLESS"/>
    <x v="412"/>
    <s v="IMPORTS THROUGH SOUTH FLORIDA/TAMPA"/>
    <n v="562402"/>
    <s v="Boat"/>
    <m/>
    <m/>
    <n v="2023"/>
    <s v="N/A"/>
    <s v="I (import)"/>
    <m/>
  </r>
  <r>
    <s v="WATERMELONS"/>
    <x v="9"/>
    <s v="No"/>
    <s v="N/A"/>
    <s v="N/A"/>
    <x v="494"/>
    <s v="IMPORTS THROUGH WILMINGTON DELAWARE"/>
    <n v="147312"/>
    <s v="Boat"/>
    <m/>
    <m/>
    <n v="2023"/>
    <s v="N/A"/>
    <s v="I (import)"/>
    <m/>
  </r>
  <r>
    <s v="WATERMELONS"/>
    <x v="9"/>
    <s v="No"/>
    <s v="N/A"/>
    <s v="N/A"/>
    <x v="494"/>
    <s v="IMPORTS THROUGH PORT CANAVERAL FLORIDA"/>
    <n v="119801"/>
    <s v="Boat"/>
    <m/>
    <m/>
    <n v="2023"/>
    <s v="N/A"/>
    <s v="I (import)"/>
    <m/>
  </r>
  <r>
    <s v="WATERMELONS"/>
    <x v="9"/>
    <s v="No"/>
    <s v="N/A"/>
    <s v="RED FLESH SEEDLESS MINIATURE"/>
    <x v="494"/>
    <s v="IMPORTS THROUGH LOS ANGELES-LONG BEACH CALIFORNIA"/>
    <n v="21769"/>
    <s v="Boat"/>
    <m/>
    <m/>
    <n v="2023"/>
    <s v="N/A"/>
    <s v="I (import)"/>
    <m/>
  </r>
  <r>
    <s v="WATERMELONS"/>
    <x v="9"/>
    <s v="No"/>
    <s v="N/A"/>
    <s v="SEEDLESS"/>
    <x v="494"/>
    <s v="IMPORTS THROUGH PHILADELPHIA-CAMDEN PENNSYLVANIA-NEW JERSEY"/>
    <n v="464750"/>
    <s v="Boat"/>
    <m/>
    <m/>
    <n v="2023"/>
    <s v="N/A"/>
    <s v="I (import)"/>
    <m/>
  </r>
  <r>
    <s v="WATERMELONS"/>
    <x v="9"/>
    <s v="No"/>
    <s v="N/A"/>
    <s v="SEEDLESS"/>
    <x v="494"/>
    <s v="IMPORTS THROUGH LOS ANGELES-LONG BEACH CALIFORNIA"/>
    <n v="21771"/>
    <s v="Boat"/>
    <m/>
    <m/>
    <n v="2023"/>
    <s v="N/A"/>
    <s v="I (import)"/>
    <m/>
  </r>
  <r>
    <s v="WATERMELONS"/>
    <x v="9"/>
    <s v="No"/>
    <s v="N/A"/>
    <s v="SEEDLESS"/>
    <x v="494"/>
    <s v="IMPORTS THROUGH FREEPORT TEXAS"/>
    <n v="214500"/>
    <s v="Boat"/>
    <m/>
    <m/>
    <n v="2023"/>
    <s v="N/A"/>
    <s v="I (import)"/>
    <m/>
  </r>
  <r>
    <s v="WATERMELONS"/>
    <x v="9"/>
    <s v="No"/>
    <s v="N/A"/>
    <s v="N/A"/>
    <x v="494"/>
    <s v="IMPORTS THROUGH SOUTH FLORIDA/TAMPA"/>
    <n v="553773"/>
    <s v="Boat"/>
    <m/>
    <m/>
    <n v="2023"/>
    <s v="N/A"/>
    <s v="I (import)"/>
    <m/>
  </r>
  <r>
    <s v="WATERMELONS"/>
    <x v="9"/>
    <s v="No"/>
    <s v="N/A"/>
    <s v="SEEDLESS"/>
    <x v="494"/>
    <s v="IMPORTS THROUGH SOUTH FLORIDA/TAMPA"/>
    <n v="592898"/>
    <s v="Boat"/>
    <m/>
    <m/>
    <n v="2023"/>
    <s v="N/A"/>
    <s v="I (import)"/>
    <m/>
  </r>
  <r>
    <s v="WATERMELONS"/>
    <x v="9"/>
    <s v="No"/>
    <s v="N/A"/>
    <s v="SEEDLESS"/>
    <x v="494"/>
    <s v="IMPORTS THROUGH PORT CANAVERAL FLORIDA"/>
    <n v="506358"/>
    <s v="Boat"/>
    <m/>
    <m/>
    <n v="2023"/>
    <s v="N/A"/>
    <s v="I (import)"/>
    <m/>
  </r>
  <r>
    <s v="WATERMELONS"/>
    <x v="9"/>
    <s v="No"/>
    <s v="N/A"/>
    <s v="N/A"/>
    <x v="494"/>
    <s v="IMPORTS THROUGH HOUSTON TEXAS"/>
    <n v="132000"/>
    <s v="Boat"/>
    <m/>
    <m/>
    <n v="2023"/>
    <s v="N/A"/>
    <s v="I (import)"/>
    <m/>
  </r>
  <r>
    <s v="WATERMELONS"/>
    <x v="9"/>
    <s v="No"/>
    <s v="N/A"/>
    <s v="SEEDLESS"/>
    <x v="495"/>
    <s v="IMPORTS THROUGH PORT CANAVERAL FLORIDA"/>
    <n v="43540"/>
    <s v="Boat"/>
    <m/>
    <m/>
    <n v="2023"/>
    <s v="N/A"/>
    <s v="I (import)"/>
    <m/>
  </r>
  <r>
    <s v="WATERMELONS"/>
    <x v="9"/>
    <s v="No"/>
    <s v="N/A"/>
    <s v="SEEDLESS"/>
    <x v="495"/>
    <s v="IMPORTS THROUGH PHILADELPHIA-CAMDEN PENNSYLVANIA-NEW JERSEY"/>
    <n v="2593137"/>
    <s v="Boat"/>
    <m/>
    <m/>
    <n v="2023"/>
    <s v="N/A"/>
    <s v="I (import)"/>
    <m/>
  </r>
  <r>
    <s v="WATERMELONS"/>
    <x v="9"/>
    <s v="No"/>
    <s v="N/A"/>
    <s v="SEEDLESS"/>
    <x v="495"/>
    <s v="IMPORTS THROUGH LOS ANGELES-LONG BEACH CALIFORNIA"/>
    <n v="88000"/>
    <s v="Boat"/>
    <m/>
    <m/>
    <n v="2023"/>
    <s v="N/A"/>
    <s v="I (import)"/>
    <m/>
  </r>
  <r>
    <s v="WATERMELONS"/>
    <x v="9"/>
    <s v="No"/>
    <s v="N/A"/>
    <s v="SEEDLESS"/>
    <x v="495"/>
    <s v="IMPORTS THROUGH SOUTH FLORIDA/TAMPA"/>
    <n v="44000"/>
    <s v="Boat"/>
    <m/>
    <m/>
    <n v="2023"/>
    <s v="N/A"/>
    <s v="I (import)"/>
    <m/>
  </r>
  <r>
    <s v="WATERMELONS"/>
    <x v="9"/>
    <s v="No"/>
    <s v="N/A"/>
    <s v="N/A"/>
    <x v="495"/>
    <s v="IMPORTS THROUGH PHILADELPHIA-CAMDEN PENNSYLVANIA-NEW JERSEY"/>
    <n v="331452"/>
    <s v="Boat"/>
    <m/>
    <m/>
    <n v="2023"/>
    <s v="N/A"/>
    <s v="I (import)"/>
    <m/>
  </r>
  <r>
    <s v="WATERMELONS"/>
    <x v="9"/>
    <s v="No"/>
    <s v="N/A"/>
    <s v="N/A"/>
    <x v="495"/>
    <s v="IMPORTS THROUGH PORT CANAVERAL FLORIDA"/>
    <n v="1951367"/>
    <s v="Boat"/>
    <m/>
    <m/>
    <n v="2023"/>
    <s v="N/A"/>
    <s v="I (import)"/>
    <m/>
  </r>
  <r>
    <s v="WATERMELONS"/>
    <x v="9"/>
    <s v="No"/>
    <s v="N/A"/>
    <s v="N/A"/>
    <x v="496"/>
    <s v="IMPORTS THROUGH PORT CANAVERAL FLORIDA"/>
    <n v="379321"/>
    <s v="Boat"/>
    <m/>
    <m/>
    <n v="2023"/>
    <s v="N/A"/>
    <s v="I (import)"/>
    <m/>
  </r>
  <r>
    <s v="WATERMELONS"/>
    <x v="9"/>
    <s v="No"/>
    <s v="N/A"/>
    <s v="SEEDLESS"/>
    <x v="496"/>
    <s v="IMPORTS THROUGH SOUTH FLORIDA/TAMPA"/>
    <n v="88000"/>
    <s v="Boat"/>
    <m/>
    <m/>
    <n v="2023"/>
    <s v="N/A"/>
    <s v="I (import)"/>
    <m/>
  </r>
  <r>
    <s v="WATERMELONS"/>
    <x v="9"/>
    <s v="No"/>
    <s v="N/A"/>
    <s v="SEEDLESS"/>
    <x v="496"/>
    <s v="IMPORTS THROUGH PHILADELPHIA-CAMDEN PENNSYLVANIA-NEW JERSEY"/>
    <n v="466411"/>
    <s v="Boat"/>
    <m/>
    <m/>
    <n v="2023"/>
    <s v="N/A"/>
    <s v="I (import)"/>
    <m/>
  </r>
  <r>
    <s v="WATERMELONS"/>
    <x v="9"/>
    <s v="No"/>
    <s v="N/A"/>
    <s v="SEEDLESS"/>
    <x v="496"/>
    <s v="IMPORTS THROUGH WILMINGTON DELAWARE"/>
    <n v="264000"/>
    <s v="Boat"/>
    <m/>
    <m/>
    <n v="2023"/>
    <s v="N/A"/>
    <s v="I (import)"/>
    <m/>
  </r>
  <r>
    <s v="WATERMELONS"/>
    <x v="9"/>
    <s v="No"/>
    <s v="N/A"/>
    <s v="SEEDLESS"/>
    <x v="496"/>
    <s v="IMPORTS THROUGH PORT CANAVERAL FLORIDA"/>
    <n v="44000"/>
    <s v="Boat"/>
    <m/>
    <m/>
    <n v="2023"/>
    <s v="N/A"/>
    <s v="I (import)"/>
    <m/>
  </r>
  <r>
    <s v="WATERMELONS"/>
    <x v="9"/>
    <s v="No"/>
    <s v="N/A"/>
    <s v="SEEDLESS"/>
    <x v="496"/>
    <s v="IMPORTS THROUGH LOS ANGELES-LONG BEACH CALIFORNIA"/>
    <n v="85879"/>
    <s v="Boat"/>
    <m/>
    <m/>
    <n v="2023"/>
    <s v="N/A"/>
    <s v="I (import)"/>
    <m/>
  </r>
  <r>
    <s v="WATERMELONS"/>
    <x v="9"/>
    <s v="No"/>
    <s v="N/A"/>
    <s v="SEEDLESS"/>
    <x v="496"/>
    <s v="IMPORTS THROUGH PHILADELPHIA-CAMDEN PENNSYLVANIA-NEW JERSEY"/>
    <n v="-56386"/>
    <s v="Boat"/>
    <m/>
    <m/>
    <n v="2023"/>
    <s v="N/A"/>
    <s v="I (import)"/>
    <s v="subtracted on 02/23/2024"/>
  </r>
  <r>
    <s v="WATERMELONS"/>
    <x v="9"/>
    <s v="Yes"/>
    <s v="N/A"/>
    <s v="RED FLESH SEEDLESS MINIATURE"/>
    <x v="497"/>
    <s v="IMPORTS THROUGH PORT CANAVERAL FLORIDA"/>
    <n v="2565834"/>
    <s v="Boat"/>
    <m/>
    <m/>
    <n v="2023"/>
    <s v="N/A"/>
    <s v="I (import)"/>
    <m/>
  </r>
  <r>
    <s v="WATERMELONS"/>
    <x v="9"/>
    <s v="No"/>
    <s v="N/A"/>
    <s v="N/A"/>
    <x v="497"/>
    <s v="IMPORTS THROUGH HOUSTON TEXAS"/>
    <n v="36828"/>
    <s v="Boat"/>
    <m/>
    <m/>
    <n v="2023"/>
    <s v="N/A"/>
    <s v="I (import)"/>
    <m/>
  </r>
  <r>
    <s v="WATERMELONS"/>
    <x v="9"/>
    <s v="No"/>
    <s v="N/A"/>
    <s v="N/A"/>
    <x v="497"/>
    <s v="IMPORTS THROUGH SOUTH FLORIDA/TAMPA"/>
    <n v="176000"/>
    <s v="Boat"/>
    <m/>
    <m/>
    <n v="2023"/>
    <s v="N/A"/>
    <s v="I (import)"/>
    <m/>
  </r>
  <r>
    <s v="WATERMELONS"/>
    <x v="9"/>
    <s v="No"/>
    <s v="N/A"/>
    <s v="N/A"/>
    <x v="497"/>
    <s v="IMPORTS THROUGH PORT CANAVERAL FLORIDA"/>
    <n v="295578"/>
    <s v="Boat"/>
    <m/>
    <m/>
    <n v="2023"/>
    <s v="N/A"/>
    <s v="I (import)"/>
    <m/>
  </r>
  <r>
    <s v="WATERMELONS"/>
    <x v="9"/>
    <s v="No"/>
    <s v="N/A"/>
    <s v="SEEDLESS"/>
    <x v="497"/>
    <s v="IMPORTS THROUGH PHILADELPHIA-CAMDEN PENNSYLVANIA-NEW JERSEY"/>
    <n v="75226"/>
    <s v="Boat"/>
    <m/>
    <m/>
    <n v="2023"/>
    <s v="N/A"/>
    <s v="I (import)"/>
    <m/>
  </r>
  <r>
    <s v="WATERMELONS"/>
    <x v="9"/>
    <s v="No"/>
    <s v="N/A"/>
    <s v="SEEDLESS"/>
    <x v="497"/>
    <s v="IMPORTS THROUGH SOUTH FLORIDA/TAMPA"/>
    <n v="474022"/>
    <s v="Boat"/>
    <m/>
    <m/>
    <n v="2023"/>
    <s v="N/A"/>
    <s v="I (import)"/>
    <m/>
  </r>
  <r>
    <s v="WATERMELONS"/>
    <x v="9"/>
    <s v="No"/>
    <s v="N/A"/>
    <s v="N/A"/>
    <x v="413"/>
    <s v="IMPORTS THROUGH PORT CANAVERAL FLORIDA"/>
    <n v="795564"/>
    <s v="Boat"/>
    <m/>
    <m/>
    <n v="2023"/>
    <s v="N/A"/>
    <s v="I (import)"/>
    <m/>
  </r>
  <r>
    <s v="WATERMELONS"/>
    <x v="9"/>
    <s v="No"/>
    <s v="N/A"/>
    <s v="SEEDLESS"/>
    <x v="413"/>
    <s v="IMPORTS THROUGH GALVESTON TEXAS"/>
    <n v="129659"/>
    <s v="Boat"/>
    <m/>
    <m/>
    <n v="2023"/>
    <s v="N/A"/>
    <s v="I (import)"/>
    <m/>
  </r>
  <r>
    <s v="WATERMELONS"/>
    <x v="9"/>
    <s v="No"/>
    <s v="N/A"/>
    <s v="N/A"/>
    <x v="413"/>
    <s v="IMPORTS THROUGH LOS ANGELES-LONG BEACH CALIFORNIA"/>
    <n v="44000"/>
    <s v="Boat"/>
    <m/>
    <m/>
    <n v="2023"/>
    <s v="N/A"/>
    <s v="I (import)"/>
    <m/>
  </r>
  <r>
    <s v="WATERMELONS"/>
    <x v="9"/>
    <s v="No"/>
    <s v="N/A"/>
    <s v="N/A"/>
    <x v="413"/>
    <s v="IMPORTS THROUGH SOUTH FLORIDA/TAMPA"/>
    <n v="558384"/>
    <s v="Boat"/>
    <m/>
    <m/>
    <n v="2023"/>
    <s v="N/A"/>
    <s v="I (import)"/>
    <m/>
  </r>
  <r>
    <s v="WATERMELONS"/>
    <x v="9"/>
    <s v="No"/>
    <s v="N/A"/>
    <s v="SEEDLESS"/>
    <x v="413"/>
    <s v="IMPORTS THROUGH LOS ANGELES-LONG BEACH CALIFORNIA"/>
    <n v="71500"/>
    <s v="Boat"/>
    <m/>
    <m/>
    <n v="2023"/>
    <s v="N/A"/>
    <s v="I (import)"/>
    <m/>
  </r>
  <r>
    <s v="WATERMELONS"/>
    <x v="9"/>
    <s v="No"/>
    <s v="N/A"/>
    <s v="N/A"/>
    <x v="413"/>
    <s v="IMPORTS THROUGH WILMINGTON DELAWARE"/>
    <n v="158400"/>
    <s v="Boat"/>
    <m/>
    <m/>
    <n v="2023"/>
    <s v="N/A"/>
    <s v="I (import)"/>
    <m/>
  </r>
  <r>
    <s v="WATERMELONS"/>
    <x v="9"/>
    <s v="No"/>
    <s v="N/A"/>
    <s v="SEEDLESS"/>
    <x v="498"/>
    <s v="IMPORTS THROUGH SOUTH FLORIDA/TAMPA"/>
    <n v="753250"/>
    <s v="Boat"/>
    <m/>
    <m/>
    <n v="2023"/>
    <s v="N/A"/>
    <s v="I (import)"/>
    <m/>
  </r>
  <r>
    <s v="WATERMELONS"/>
    <x v="9"/>
    <s v="No"/>
    <s v="N/A"/>
    <s v="N/A"/>
    <x v="498"/>
    <s v="IMPORTS THROUGH PORT CANAVERAL FLORIDA"/>
    <n v="1843563"/>
    <s v="Boat"/>
    <m/>
    <m/>
    <n v="2023"/>
    <s v="N/A"/>
    <s v="I (import)"/>
    <m/>
  </r>
  <r>
    <s v="WATERMELONS"/>
    <x v="9"/>
    <s v="No"/>
    <s v="N/A"/>
    <s v="N/A"/>
    <x v="498"/>
    <s v="IMPORTS THROUGH PHILADELPHIA-CAMDEN PENNSYLVANIA-NEW JERSEY"/>
    <n v="110484"/>
    <s v="Boat"/>
    <m/>
    <m/>
    <n v="2023"/>
    <s v="N/A"/>
    <s v="I (import)"/>
    <m/>
  </r>
  <r>
    <s v="WATERMELONS"/>
    <x v="9"/>
    <s v="No"/>
    <s v="N/A"/>
    <s v="N/A"/>
    <x v="498"/>
    <s v="IMPORTS THROUGH SOUTH FLORIDA/TAMPA"/>
    <n v="726815"/>
    <s v="Boat"/>
    <m/>
    <m/>
    <n v="2023"/>
    <s v="N/A"/>
    <s v="I (import)"/>
    <m/>
  </r>
  <r>
    <s v="WATERMELONS"/>
    <x v="9"/>
    <s v="No"/>
    <s v="N/A"/>
    <s v="N/A"/>
    <x v="498"/>
    <s v="IMPORTS THROUGH HOUSTON TEXAS"/>
    <n v="39600"/>
    <s v="Boat"/>
    <m/>
    <m/>
    <n v="2023"/>
    <s v="N/A"/>
    <s v="I (import)"/>
    <m/>
  </r>
  <r>
    <s v="WATERMELONS"/>
    <x v="9"/>
    <s v="No"/>
    <s v="N/A"/>
    <s v="SEEDLESS"/>
    <x v="498"/>
    <s v="IMPORTS THROUGH PHILADELPHIA-CAMDEN PENNSYLVANIA-NEW JERSEY"/>
    <n v="110484"/>
    <s v="Boat"/>
    <m/>
    <m/>
    <n v="2023"/>
    <s v="N/A"/>
    <s v="I (import)"/>
    <m/>
  </r>
  <r>
    <s v="WATERMELONS"/>
    <x v="9"/>
    <s v="No"/>
    <s v="N/A"/>
    <s v="N/A"/>
    <x v="498"/>
    <s v="IMPORTS THROUGH LOS ANGELES-LONG BEACH CALIFORNIA"/>
    <n v="85140"/>
    <s v="Boat"/>
    <m/>
    <m/>
    <n v="2023"/>
    <s v="N/A"/>
    <s v="I (import)"/>
    <m/>
  </r>
  <r>
    <s v="WATERMELONS"/>
    <x v="9"/>
    <s v="No"/>
    <s v="N/A"/>
    <s v="RED FLESH SEEDLESS MINIATURE"/>
    <x v="498"/>
    <s v="IMPORTS THROUGH LOS ANGELES-LONG BEACH CALIFORNIA"/>
    <n v="401184"/>
    <s v="Boat"/>
    <m/>
    <m/>
    <n v="2023"/>
    <s v="N/A"/>
    <s v="I (import)"/>
    <m/>
  </r>
  <r>
    <s v="WATERMELONS"/>
    <x v="9"/>
    <s v="No"/>
    <s v="N/A"/>
    <s v="SEEDLESS"/>
    <x v="498"/>
    <s v="IMPORTS THROUGH LOS ANGELES-LONG BEACH CALIFORNIA"/>
    <n v="283009"/>
    <s v="Boat"/>
    <m/>
    <m/>
    <n v="2023"/>
    <s v="N/A"/>
    <s v="I (import)"/>
    <m/>
  </r>
  <r>
    <s v="WATERMELONS"/>
    <x v="9"/>
    <s v="No"/>
    <s v="N/A"/>
    <s v="N/A"/>
    <x v="499"/>
    <s v="IMPORTS THROUGH PHILADELPHIA-CAMDEN PENNSYLVANIA-NEW JERSEY"/>
    <n v="345353"/>
    <s v="Boat"/>
    <m/>
    <m/>
    <n v="2023"/>
    <s v="N/A"/>
    <s v="I (import)"/>
    <m/>
  </r>
  <r>
    <s v="WATERMELONS"/>
    <x v="9"/>
    <s v="No"/>
    <s v="N/A"/>
    <s v="RED FLESH SEEDLESS MINIATURE"/>
    <x v="499"/>
    <s v="IMPORTS THROUGH LOS ANGELES-LONG BEACH CALIFORNIA"/>
    <n v="20845"/>
    <s v="Boat"/>
    <m/>
    <m/>
    <n v="2023"/>
    <s v="N/A"/>
    <s v="I (import)"/>
    <m/>
  </r>
  <r>
    <s v="WATERMELONS"/>
    <x v="9"/>
    <s v="Yes"/>
    <s v="N/A"/>
    <s v="RED FLESH SEEDLESS MINIATURE"/>
    <x v="499"/>
    <s v="IMPORTS THROUGH PORT CANAVERAL FLORIDA"/>
    <n v="1903689"/>
    <s v="Boat"/>
    <m/>
    <m/>
    <n v="2023"/>
    <s v="N/A"/>
    <s v="I (import)"/>
    <m/>
  </r>
  <r>
    <s v="WATERMELONS"/>
    <x v="9"/>
    <s v="No"/>
    <s v="N/A"/>
    <s v="SEEDLESS"/>
    <x v="499"/>
    <s v="IMPORTS THROUGH LOS ANGELES-LONG BEACH CALIFORNIA"/>
    <n v="246921"/>
    <s v="Boat"/>
    <m/>
    <m/>
    <n v="2023"/>
    <s v="N/A"/>
    <s v="I (import)"/>
    <m/>
  </r>
  <r>
    <s v="WATERMELONS"/>
    <x v="9"/>
    <s v="No"/>
    <s v="N/A"/>
    <s v="N/A"/>
    <x v="499"/>
    <s v="IMPORTS THROUGH SOUTH FLORIDA/TAMPA"/>
    <n v="88000"/>
    <s v="Boat"/>
    <m/>
    <m/>
    <n v="2023"/>
    <s v="N/A"/>
    <s v="I (import)"/>
    <m/>
  </r>
  <r>
    <s v="WATERMELONS"/>
    <x v="9"/>
    <s v="No"/>
    <s v="N/A"/>
    <s v="SEEDLESS"/>
    <x v="499"/>
    <s v="IMPORTS THROUGH SOUTH FLORIDA/TAMPA"/>
    <n v="562492"/>
    <s v="Boat"/>
    <m/>
    <m/>
    <n v="2023"/>
    <s v="N/A"/>
    <s v="I (import)"/>
    <m/>
  </r>
  <r>
    <s v="WATERMELONS"/>
    <x v="9"/>
    <s v="No"/>
    <s v="N/A"/>
    <s v="N/A"/>
    <x v="499"/>
    <s v="IMPORTS THROUGH PORT CANAVERAL FLORIDA"/>
    <n v="26813"/>
    <s v="Boat"/>
    <m/>
    <m/>
    <n v="2023"/>
    <s v="N/A"/>
    <s v="I (import)"/>
    <m/>
  </r>
  <r>
    <s v="WATERMELONS"/>
    <x v="9"/>
    <s v="Yes"/>
    <s v="N/A"/>
    <s v="RED FLESH SEEDLESS MINIATURE"/>
    <x v="499"/>
    <s v="IMPORTS THROUGH FREEPORT TEXAS"/>
    <n v="214500"/>
    <s v="Boat"/>
    <m/>
    <m/>
    <n v="2023"/>
    <s v="N/A"/>
    <s v="I (import)"/>
    <m/>
  </r>
  <r>
    <s v="WATERMELONS"/>
    <x v="9"/>
    <s v="Yes"/>
    <s v="N/A"/>
    <s v="RED FLESH SEEDLESS MINIATURE"/>
    <x v="499"/>
    <s v="IMPORTS THROUGH PHILADELPHIA-CAMDEN PENNSYLVANIA-NEW JERSEY"/>
    <n v="1036750"/>
    <s v="Boat"/>
    <m/>
    <m/>
    <n v="2023"/>
    <s v="N/A"/>
    <s v="I (import)"/>
    <m/>
  </r>
  <r>
    <s v="WATERMELONS"/>
    <x v="9"/>
    <s v="No"/>
    <s v="N/A"/>
    <s v="N/A"/>
    <x v="499"/>
    <s v="IMPORTS THROUGH SOUTH FLORIDA/TAMPA"/>
    <n v="43540"/>
    <s v="Boat"/>
    <m/>
    <m/>
    <n v="2023"/>
    <s v="N/A"/>
    <s v="I (import)"/>
    <m/>
  </r>
  <r>
    <s v="WATERMELONS"/>
    <x v="9"/>
    <s v="Yes"/>
    <s v="N/A"/>
    <s v="RED FLESH SEEDLESS MINIATURE"/>
    <x v="499"/>
    <s v="IMPORTS THROUGH LOS ANGELES-LONG BEACH CALIFORNIA"/>
    <n v="71500"/>
    <s v="Boat"/>
    <m/>
    <m/>
    <n v="2023"/>
    <s v="N/A"/>
    <s v="I (import)"/>
    <m/>
  </r>
  <r>
    <s v="WATERMELONS"/>
    <x v="9"/>
    <s v="No"/>
    <s v="N/A"/>
    <s v="N/A"/>
    <x v="499"/>
    <s v="IMPORTS THROUGH PORT CANAVERAL FLORIDA"/>
    <n v="118925"/>
    <s v="Boat"/>
    <m/>
    <m/>
    <n v="2023"/>
    <s v="N/A"/>
    <s v="I (import)"/>
    <m/>
  </r>
  <r>
    <s v="WATERMELONS"/>
    <x v="9"/>
    <s v="No"/>
    <s v="N/A"/>
    <s v="SEEDLESS"/>
    <x v="499"/>
    <s v="IMPORTS THROUGH PHILADELPHIA-CAMDEN PENNSYLVANIA-NEW JERSEY"/>
    <n v="-209876"/>
    <s v="Boat"/>
    <m/>
    <m/>
    <n v="2023"/>
    <s v="N/A"/>
    <s v="I (import)"/>
    <s v="subtracted on 02/29/2024"/>
  </r>
  <r>
    <s v="WATERMELONS"/>
    <x v="9"/>
    <s v="No"/>
    <s v="N/A"/>
    <s v="N/A"/>
    <x v="499"/>
    <s v="IMPORTS THROUGH PHILADELPHIA-CAMDEN PENNSYLVANIA-NEW JERSEY"/>
    <n v="37613"/>
    <s v="Boat"/>
    <m/>
    <m/>
    <n v="2023"/>
    <s v="N/A"/>
    <s v="I (import)"/>
    <m/>
  </r>
  <r>
    <s v="WATERMELONS"/>
    <x v="9"/>
    <s v="No"/>
    <s v="N/A"/>
    <s v="RED FLESH SEEDLESS MINIATURE"/>
    <x v="499"/>
    <s v="IMPORTS THROUGH LOS ANGELES-LONG BEACH CALIFORNIA"/>
    <n v="2081"/>
    <s v="Boat"/>
    <m/>
    <m/>
    <n v="2023"/>
    <s v="N/A"/>
    <s v="I (import)"/>
    <m/>
  </r>
  <r>
    <s v="WATERMELONS"/>
    <x v="9"/>
    <s v="No"/>
    <s v="N/A"/>
    <s v="SEEDLESS"/>
    <x v="499"/>
    <s v="IMPORTS THROUGH LOS ANGELES-LONG BEACH CALIFORNIA"/>
    <n v="186062"/>
    <s v="Boat"/>
    <m/>
    <m/>
    <n v="2023"/>
    <s v="N/A"/>
    <s v="I (import)"/>
    <m/>
  </r>
  <r>
    <s v="WATERMELONS"/>
    <x v="9"/>
    <s v="No"/>
    <s v="N/A"/>
    <s v="SEEDLESS"/>
    <x v="499"/>
    <s v="IMPORTS THROUGH WILMINGTON DELAWARE"/>
    <n v="130805"/>
    <s v="Boat"/>
    <m/>
    <m/>
    <n v="2023"/>
    <s v="N/A"/>
    <s v="I (import)"/>
    <m/>
  </r>
  <r>
    <s v="WATERMELONS"/>
    <x v="9"/>
    <s v="No"/>
    <s v="N/A"/>
    <s v="SEEDLESS"/>
    <x v="499"/>
    <s v="IMPORTS THROUGH PHILADELPHIA-CAMDEN PENNSYLVANIA-NEW JERSEY"/>
    <n v="769998"/>
    <s v="Boat"/>
    <m/>
    <m/>
    <n v="2023"/>
    <s v="N/A"/>
    <s v="I (import)"/>
    <m/>
  </r>
  <r>
    <s v="WATERMELONS"/>
    <x v="9"/>
    <s v="No"/>
    <s v="N/A"/>
    <s v="N/A"/>
    <x v="414"/>
    <s v="IMPORTS THROUGH SOUTH FLORIDA/TAMPA"/>
    <n v="423847"/>
    <s v="Boat"/>
    <m/>
    <m/>
    <n v="2023"/>
    <s v="N/A"/>
    <s v="I (import)"/>
    <m/>
  </r>
  <r>
    <s v="WATERMELONS"/>
    <x v="9"/>
    <s v="No"/>
    <s v="N/A"/>
    <s v="N/A"/>
    <x v="414"/>
    <s v="IMPORTS THROUGH WILMINGTON DELAWARE"/>
    <n v="147312"/>
    <s v="Boat"/>
    <m/>
    <m/>
    <n v="2023"/>
    <s v="N/A"/>
    <s v="I (import)"/>
    <m/>
  </r>
  <r>
    <s v="WATERMELONS"/>
    <x v="9"/>
    <s v="No"/>
    <s v="N/A"/>
    <s v="RED FLESH SEEDLESS MINIATURE"/>
    <x v="414"/>
    <s v="IMPORTS THROUGH LOS ANGELES-LONG BEACH CALIFORNIA"/>
    <n v="21771"/>
    <s v="Boat"/>
    <m/>
    <m/>
    <n v="2023"/>
    <s v="N/A"/>
    <s v="I (import)"/>
    <m/>
  </r>
  <r>
    <s v="WATERMELONS"/>
    <x v="9"/>
    <s v="No"/>
    <s v="N/A"/>
    <s v="SEEDLESS"/>
    <x v="414"/>
    <s v="IMPORTS THROUGH GALVESTON TEXAS"/>
    <n v="127068"/>
    <s v="Boat"/>
    <m/>
    <m/>
    <n v="2023"/>
    <s v="N/A"/>
    <s v="I (import)"/>
    <m/>
  </r>
  <r>
    <s v="WATERMELONS"/>
    <x v="9"/>
    <s v="No"/>
    <s v="N/A"/>
    <s v="N/A"/>
    <x v="414"/>
    <s v="IMPORTS THROUGH PORT CANAVERAL FLORIDA"/>
    <n v="1197399"/>
    <s v="Boat"/>
    <m/>
    <m/>
    <n v="2023"/>
    <s v="N/A"/>
    <s v="I (import)"/>
    <m/>
  </r>
  <r>
    <s v="WATERMELONS"/>
    <x v="9"/>
    <s v="No"/>
    <s v="N/A"/>
    <s v="SEEDLESS"/>
    <x v="414"/>
    <s v="IMPORTS THROUGH LOS ANGELES-LONG BEACH CALIFORNIA"/>
    <n v="139975"/>
    <s v="Boat"/>
    <m/>
    <m/>
    <n v="2023"/>
    <s v="N/A"/>
    <s v="I (import)"/>
    <m/>
  </r>
  <r>
    <s v="WATERMELONS"/>
    <x v="9"/>
    <s v="No"/>
    <s v="N/A"/>
    <s v="N/A"/>
    <x v="500"/>
    <s v="IMPORTS THROUGH SOUTH FLORIDA/TAMPA"/>
    <n v="493600"/>
    <s v="Boat"/>
    <m/>
    <m/>
    <n v="2023"/>
    <s v="N/A"/>
    <s v="I (import)"/>
    <m/>
  </r>
  <r>
    <s v="WATERMELONS"/>
    <x v="9"/>
    <s v="No"/>
    <s v="N/A"/>
    <s v="SEEDLESS"/>
    <x v="500"/>
    <s v="IMPORTS THROUGH SOUTH FLORIDA/TAMPA"/>
    <n v="924086"/>
    <s v="Boat"/>
    <m/>
    <m/>
    <n v="2023"/>
    <s v="N/A"/>
    <s v="I (import)"/>
    <m/>
  </r>
  <r>
    <s v="WATERMELONS"/>
    <x v="9"/>
    <s v="No"/>
    <s v="N/A"/>
    <s v="N/A"/>
    <x v="500"/>
    <s v="IMPORTS THROUGH PORT CANAVERAL FLORIDA"/>
    <n v="378615"/>
    <s v="Boat"/>
    <m/>
    <m/>
    <n v="2023"/>
    <s v="N/A"/>
    <s v="I (import)"/>
    <m/>
  </r>
  <r>
    <s v="WATERMELONS"/>
    <x v="9"/>
    <s v="No"/>
    <s v="N/A"/>
    <s v="N/A"/>
    <x v="500"/>
    <s v="IMPORTS THROUGH PHILADELPHIA-CAMDEN PENNSYLVANIA-NEW JERSEY"/>
    <n v="110484"/>
    <s v="Boat"/>
    <m/>
    <m/>
    <n v="2023"/>
    <s v="N/A"/>
    <s v="I (import)"/>
    <m/>
  </r>
  <r>
    <s v="WATERMELONS"/>
    <x v="9"/>
    <s v="Yes"/>
    <s v="N/A"/>
    <s v="RED FLESH SEEDLESS MINIATURE"/>
    <x v="500"/>
    <s v="IMPORTS THROUGH FREEPORT TEXAS"/>
    <n v="214500"/>
    <s v="Boat"/>
    <m/>
    <m/>
    <n v="2023"/>
    <s v="N/A"/>
    <s v="I (import)"/>
    <m/>
  </r>
  <r>
    <s v="WATERMELONS"/>
    <x v="9"/>
    <s v="No"/>
    <s v="N/A"/>
    <s v="N/A"/>
    <x v="501"/>
    <s v="IMPORTS THROUGH PHILADELPHIA-CAMDEN PENNSYLVANIA-NEW JERSEY"/>
    <n v="303989"/>
    <s v="Boat"/>
    <m/>
    <m/>
    <n v="2023"/>
    <s v="N/A"/>
    <s v="I (import)"/>
    <m/>
  </r>
  <r>
    <s v="WATERMELONS"/>
    <x v="9"/>
    <s v="Yes"/>
    <s v="N/A"/>
    <s v="RED FLESH SEEDLESS MINIATURE"/>
    <x v="501"/>
    <s v="IMPORTS THROUGH LOS ANGELES-LONG BEACH CALIFORNIA"/>
    <n v="107250"/>
    <s v="Boat"/>
    <m/>
    <m/>
    <n v="2023"/>
    <s v="N/A"/>
    <s v="I (import)"/>
    <m/>
  </r>
  <r>
    <s v="WATERMELONS"/>
    <x v="9"/>
    <s v="No"/>
    <s v="N/A"/>
    <s v="N/A"/>
    <x v="501"/>
    <s v="IMPORTS THROUGH LOS ANGELES-LONG BEACH CALIFORNIA"/>
    <n v="147312"/>
    <s v="Boat"/>
    <m/>
    <m/>
    <n v="2023"/>
    <s v="N/A"/>
    <s v="I (import)"/>
    <m/>
  </r>
  <r>
    <s v="WATERMELONS"/>
    <x v="9"/>
    <s v="No"/>
    <s v="N/A"/>
    <s v="SEEDLESS"/>
    <x v="501"/>
    <s v="IMPORTS THROUGH PHILADELPHIA-CAMDEN PENNSYLVANIA-NEW JERSEY"/>
    <n v="81211"/>
    <s v="Boat"/>
    <m/>
    <m/>
    <n v="2023"/>
    <s v="N/A"/>
    <s v="I (import)"/>
    <m/>
  </r>
  <r>
    <s v="WATERMELONS"/>
    <x v="9"/>
    <s v="Yes"/>
    <s v="N/A"/>
    <s v="RED FLESH SEEDLESS MINIATURE"/>
    <x v="501"/>
    <s v="IMPORTS THROUGH PHILADELPHIA-CAMDEN PENNSYLVANIA-NEW JERSEY"/>
    <n v="1537250"/>
    <s v="Boat"/>
    <m/>
    <m/>
    <n v="2023"/>
    <s v="N/A"/>
    <s v="I (import)"/>
    <m/>
  </r>
  <r>
    <s v="WATERMELONS"/>
    <x v="9"/>
    <s v="No"/>
    <s v="N/A"/>
    <s v="SEEDLESS"/>
    <x v="501"/>
    <s v="IMPORTS THROUGH HOUSTON TEXAS"/>
    <n v="44000"/>
    <s v="Boat"/>
    <m/>
    <m/>
    <n v="2023"/>
    <s v="N/A"/>
    <s v="I (import)"/>
    <m/>
  </r>
  <r>
    <s v="WATERMELONS"/>
    <x v="9"/>
    <s v="No"/>
    <s v="N/A"/>
    <s v="N/A"/>
    <x v="501"/>
    <s v="IMPORTS THROUGH HOUSTON TEXAS"/>
    <n v="88000"/>
    <s v="Boat"/>
    <m/>
    <m/>
    <n v="2023"/>
    <s v="N/A"/>
    <s v="I (import)"/>
    <m/>
  </r>
  <r>
    <s v="WATERMELONS"/>
    <x v="9"/>
    <s v="No"/>
    <s v="N/A"/>
    <s v="N/A"/>
    <x v="501"/>
    <s v="IMPORTS THROUGH SOUTH FLORIDA/TAMPA"/>
    <n v="34274"/>
    <s v="Boat"/>
    <m/>
    <m/>
    <n v="2023"/>
    <s v="N/A"/>
    <s v="I (import)"/>
    <m/>
  </r>
  <r>
    <s v="WATERMELONS"/>
    <x v="9"/>
    <s v="No"/>
    <s v="N/A"/>
    <s v="N/A"/>
    <x v="502"/>
    <s v="IMPORTS THROUGH PHILADELPHIA-CAMDEN PENNSYLVANIA-NEW JERSEY"/>
    <n v="78977"/>
    <s v="Boat"/>
    <m/>
    <m/>
    <n v="2023"/>
    <s v="N/A"/>
    <s v="I (import)"/>
    <m/>
  </r>
  <r>
    <s v="WATERMELONS"/>
    <x v="9"/>
    <s v="No"/>
    <s v="N/A"/>
    <s v="N/A"/>
    <x v="502"/>
    <s v="IMPORTS THROUGH PORT CANAVERAL FLORIDA"/>
    <n v="1148380"/>
    <s v="Boat"/>
    <m/>
    <m/>
    <n v="2023"/>
    <s v="N/A"/>
    <s v="I (import)"/>
    <m/>
  </r>
  <r>
    <s v="WATERMELONS"/>
    <x v="9"/>
    <s v="No"/>
    <s v="N/A"/>
    <s v="N/A"/>
    <x v="502"/>
    <s v="IMPORTS THROUGH WILMINGTON DELAWARE"/>
    <n v="220000"/>
    <s v="Boat"/>
    <m/>
    <m/>
    <n v="2023"/>
    <s v="N/A"/>
    <s v="I (import)"/>
    <m/>
  </r>
  <r>
    <s v="WATERMELONS"/>
    <x v="9"/>
    <s v="No"/>
    <s v="N/A"/>
    <s v="SEEDLESS"/>
    <x v="502"/>
    <s v="IMPORTS THROUGH PHILADELPHIA-CAMDEN PENNSYLVANIA-NEW JERSEY"/>
    <n v="238599"/>
    <s v="Boat"/>
    <m/>
    <m/>
    <n v="2023"/>
    <s v="N/A"/>
    <s v="I (import)"/>
    <m/>
  </r>
  <r>
    <s v="WATERMELONS"/>
    <x v="9"/>
    <s v="Yes"/>
    <s v="N/A"/>
    <s v="RED FLESH SEEDLESS MINIATURE"/>
    <x v="503"/>
    <s v="IMPORTS THROUGH SOUTH FLORIDA/TAMPA"/>
    <n v="3259368"/>
    <s v="Boat"/>
    <m/>
    <m/>
    <n v="2023"/>
    <s v="N/A"/>
    <s v="I (import)"/>
    <m/>
  </r>
  <r>
    <s v="WATERMELONS"/>
    <x v="9"/>
    <s v="No"/>
    <s v="N/A"/>
    <s v="SEEDLESS"/>
    <x v="503"/>
    <s v="IMPORTS THROUGH GALVESTON TEXAS"/>
    <n v="117018"/>
    <s v="Boat"/>
    <m/>
    <m/>
    <n v="2023"/>
    <s v="N/A"/>
    <s v="I (import)"/>
    <m/>
  </r>
  <r>
    <s v="WATERMELONS"/>
    <x v="9"/>
    <s v="No"/>
    <s v="N/A"/>
    <s v="N/A"/>
    <x v="503"/>
    <s v="IMPORTS THROUGH SOUTH FLORIDA/TAMPA"/>
    <n v="16870"/>
    <s v="Boat"/>
    <m/>
    <m/>
    <n v="2023"/>
    <s v="N/A"/>
    <s v="I (import)"/>
    <m/>
  </r>
  <r>
    <s v="WATERMELONS"/>
    <x v="9"/>
    <s v="No"/>
    <s v="N/A"/>
    <s v="SEEDLESS"/>
    <x v="503"/>
    <s v="IMPORTS THROUGH SOUTH FLORIDA/TAMPA"/>
    <n v="616719"/>
    <s v="Boat"/>
    <m/>
    <m/>
    <n v="2023"/>
    <s v="N/A"/>
    <s v="I (import)"/>
    <m/>
  </r>
  <r>
    <s v="WATERMELONS"/>
    <x v="9"/>
    <s v="No"/>
    <s v="N/A"/>
    <s v="N/A"/>
    <x v="565"/>
    <s v="IMPORTS THROUGH WILMINGTON DELAWARE"/>
    <n v="118800"/>
    <s v="Boat"/>
    <m/>
    <m/>
    <n v="2023"/>
    <s v="N/A"/>
    <s v="I (import)"/>
    <m/>
  </r>
  <r>
    <s v="WATERMELONS"/>
    <x v="9"/>
    <s v="No"/>
    <s v="N/A"/>
    <s v="N/A"/>
    <x v="565"/>
    <s v="IMPORTS THROUGH PORT CANAVERAL FLORIDA"/>
    <n v="441936"/>
    <s v="Boat"/>
    <m/>
    <m/>
    <n v="2023"/>
    <s v="N/A"/>
    <s v="I (import)"/>
    <m/>
  </r>
  <r>
    <s v="WATERMELONS"/>
    <x v="9"/>
    <s v="No"/>
    <s v="N/A"/>
    <s v="SEEDLESS"/>
    <x v="565"/>
    <s v="IMPORTS THROUGH LOS ANGELES-LONG BEACH CALIFORNIA"/>
    <n v="110937"/>
    <s v="Boat"/>
    <m/>
    <m/>
    <n v="2023"/>
    <s v="N/A"/>
    <s v="I (import)"/>
    <m/>
  </r>
  <r>
    <s v="WATERMELONS"/>
    <x v="9"/>
    <s v="No"/>
    <s v="N/A"/>
    <s v="N/A"/>
    <x v="565"/>
    <s v="IMPORTS THROUGH SOUTH FLORIDA/TAMPA"/>
    <n v="489643"/>
    <s v="Boat"/>
    <m/>
    <m/>
    <n v="2023"/>
    <s v="N/A"/>
    <s v="I (import)"/>
    <m/>
  </r>
  <r>
    <s v="WATERMELONS"/>
    <x v="9"/>
    <s v="No"/>
    <s v="N/A"/>
    <s v="RED FLESH SEEDLESS MINIATURE"/>
    <x v="565"/>
    <s v="IMPORTS THROUGH LOS ANGELES-LONG BEACH CALIFORNIA"/>
    <n v="11803"/>
    <s v="Boat"/>
    <m/>
    <m/>
    <n v="2023"/>
    <s v="N/A"/>
    <s v="I (import)"/>
    <m/>
  </r>
  <r>
    <s v="WATERMELONS"/>
    <x v="9"/>
    <s v="No"/>
    <s v="N/A"/>
    <s v="SEEDLESS"/>
    <x v="504"/>
    <s v="IMPORTS THROUGH SOUTH FLORIDA/TAMPA"/>
    <n v="1316997"/>
    <s v="Boat"/>
    <m/>
    <m/>
    <n v="2023"/>
    <s v="N/A"/>
    <s v="I (import)"/>
    <m/>
  </r>
  <r>
    <s v="WATERMELONS"/>
    <x v="9"/>
    <s v="No"/>
    <s v="N/A"/>
    <s v="N/A"/>
    <x v="504"/>
    <s v="IMPORTS THROUGH PORT CANAVERAL FLORIDA"/>
    <n v="1349317"/>
    <s v="Boat"/>
    <m/>
    <m/>
    <n v="2023"/>
    <s v="N/A"/>
    <s v="I (import)"/>
    <m/>
  </r>
  <r>
    <s v="WATERMELONS"/>
    <x v="9"/>
    <s v="No"/>
    <s v="N/A"/>
    <s v="SEEDLESS"/>
    <x v="504"/>
    <s v="IMPORTS THROUGH PHILADELPHIA-CAMDEN PENNSYLVANIA-NEW JERSEY"/>
    <n v="264000"/>
    <s v="Boat"/>
    <m/>
    <m/>
    <n v="2023"/>
    <s v="N/A"/>
    <s v="I (import)"/>
    <m/>
  </r>
  <r>
    <s v="WATERMELONS"/>
    <x v="9"/>
    <s v="No"/>
    <s v="N/A"/>
    <s v="N/A"/>
    <x v="504"/>
    <s v="IMPORTS THROUGH SOUTH FLORIDA/TAMPA"/>
    <n v="591947"/>
    <s v="Boat"/>
    <m/>
    <m/>
    <n v="2023"/>
    <s v="N/A"/>
    <s v="I (import)"/>
    <m/>
  </r>
  <r>
    <s v="WATERMELONS"/>
    <x v="9"/>
    <s v="Yes"/>
    <s v="N/A"/>
    <s v="RED FLESH SEEDLESS MINIATURE"/>
    <x v="504"/>
    <s v="IMPORTS THROUGH FREEPORT TEXAS"/>
    <n v="107250"/>
    <s v="Boat"/>
    <m/>
    <m/>
    <n v="2023"/>
    <s v="N/A"/>
    <s v="I (import)"/>
    <m/>
  </r>
  <r>
    <s v="WATERMELONS"/>
    <x v="9"/>
    <s v="No"/>
    <s v="N/A"/>
    <s v="N/A"/>
    <x v="504"/>
    <s v="IMPORTS THROUGH PHILADELPHIA-CAMDEN PENNSYLVANIA-NEW JERSEY"/>
    <n v="118800"/>
    <s v="Boat"/>
    <m/>
    <m/>
    <n v="2023"/>
    <s v="N/A"/>
    <s v="I (import)"/>
    <m/>
  </r>
  <r>
    <s v="WATERMELONS"/>
    <x v="9"/>
    <s v="No"/>
    <s v="N/A"/>
    <s v="N/A"/>
    <x v="505"/>
    <s v="IMPORTS THROUGH PORT CANAVERAL FLORIDA"/>
    <n v="483764"/>
    <s v="Boat"/>
    <m/>
    <m/>
    <n v="2023"/>
    <s v="N/A"/>
    <s v="I (import)"/>
    <m/>
  </r>
  <r>
    <s v="WATERMELONS"/>
    <x v="9"/>
    <s v="No"/>
    <s v="N/A"/>
    <s v="N/A"/>
    <x v="505"/>
    <s v="IMPORTS THROUGH SOUTH FLORIDA/TAMPA"/>
    <n v="261240"/>
    <s v="Boat"/>
    <m/>
    <m/>
    <n v="2023"/>
    <s v="N/A"/>
    <s v="I (import)"/>
    <m/>
  </r>
  <r>
    <s v="WATERMELONS"/>
    <x v="9"/>
    <s v="Yes"/>
    <s v="N/A"/>
    <s v="RED FLESH SEEDLESS MINIATURE"/>
    <x v="505"/>
    <s v="IMPORTS THROUGH PHILADELPHIA-CAMDEN PENNSYLVANIA-NEW JERSEY"/>
    <n v="1063590"/>
    <s v="Boat"/>
    <m/>
    <m/>
    <n v="2023"/>
    <s v="N/A"/>
    <s v="I (import)"/>
    <m/>
  </r>
  <r>
    <s v="WATERMELONS"/>
    <x v="9"/>
    <s v="No"/>
    <s v="N/A"/>
    <s v="N/A"/>
    <x v="505"/>
    <s v="IMPORTS THROUGH PHILADELPHIA-CAMDEN PENNSYLVANIA-NEW JERSEY"/>
    <n v="224855"/>
    <s v="Boat"/>
    <m/>
    <m/>
    <n v="2023"/>
    <s v="N/A"/>
    <s v="I (import)"/>
    <m/>
  </r>
  <r>
    <s v="WATERMELONS"/>
    <x v="9"/>
    <s v="No"/>
    <s v="N/A"/>
    <s v="SEEDLESS"/>
    <x v="505"/>
    <s v="IMPORTS THROUGH PHILADELPHIA-CAMDEN PENNSYLVANIA-NEW JERSEY"/>
    <n v="86376"/>
    <s v="Boat"/>
    <m/>
    <m/>
    <n v="2023"/>
    <s v="N/A"/>
    <s v="I (import)"/>
    <m/>
  </r>
  <r>
    <s v="WATERMELONS"/>
    <x v="9"/>
    <s v="No"/>
    <s v="N/A"/>
    <s v="N/A"/>
    <x v="506"/>
    <s v="IMPORTS THROUGH PHILADELPHIA-CAMDEN PENNSYLVANIA-NEW JERSEY"/>
    <n v="41364"/>
    <s v="Boat"/>
    <m/>
    <m/>
    <n v="2023"/>
    <s v="N/A"/>
    <s v="I (import)"/>
    <m/>
  </r>
  <r>
    <s v="WATERMELONS"/>
    <x v="9"/>
    <s v="Yes"/>
    <s v="N/A"/>
    <s v="RED FLESH SEEDLESS MINIATURE"/>
    <x v="506"/>
    <s v="IMPORTS THROUGH PORT CANAVERAL FLORIDA"/>
    <n v="602389"/>
    <s v="Boat"/>
    <m/>
    <m/>
    <n v="2023"/>
    <s v="N/A"/>
    <s v="I (import)"/>
    <m/>
  </r>
  <r>
    <s v="WATERMELONS"/>
    <x v="9"/>
    <s v="No"/>
    <s v="N/A"/>
    <s v="SEEDLESS"/>
    <x v="506"/>
    <s v="IMPORTS THROUGH WILMINGTON DELAWARE"/>
    <n v="176000"/>
    <s v="Boat"/>
    <m/>
    <m/>
    <n v="2023"/>
    <s v="N/A"/>
    <s v="I (import)"/>
    <m/>
  </r>
  <r>
    <s v="WATERMELONS"/>
    <x v="9"/>
    <s v="No"/>
    <s v="N/A"/>
    <s v="N/A"/>
    <x v="506"/>
    <s v="IMPORTS THROUGH PORT CANAVERAL FLORIDA"/>
    <n v="112613"/>
    <s v="Boat"/>
    <m/>
    <m/>
    <n v="2023"/>
    <s v="N/A"/>
    <s v="I (import)"/>
    <m/>
  </r>
  <r>
    <s v="WATERMELONS"/>
    <x v="9"/>
    <s v="No"/>
    <s v="N/A"/>
    <s v="SEEDLESS"/>
    <x v="506"/>
    <s v="IMPORTS THROUGH PHILADELPHIA-CAMDEN PENNSYLVANIA-NEW JERSEY"/>
    <n v="163546"/>
    <s v="Boat"/>
    <m/>
    <m/>
    <n v="2023"/>
    <s v="N/A"/>
    <s v="I (import)"/>
    <m/>
  </r>
  <r>
    <s v="WATERMELONS"/>
    <x v="9"/>
    <s v="No"/>
    <s v="N/A"/>
    <s v="N/A"/>
    <x v="566"/>
    <s v="IMPORTS THROUGH PORT CANAVERAL FLORIDA"/>
    <n v="182898"/>
    <s v="Boat"/>
    <m/>
    <m/>
    <n v="2023"/>
    <s v="N/A"/>
    <s v="I (import)"/>
    <m/>
  </r>
  <r>
    <s v="WATERMELONS"/>
    <x v="9"/>
    <s v="Yes"/>
    <s v="N/A"/>
    <s v="RED FLESH SEEDLESS MINIATURE"/>
    <x v="566"/>
    <s v="IMPORTS THROUGH GULFPORT MISSISSIPPI"/>
    <n v="107250"/>
    <s v="Boat"/>
    <m/>
    <m/>
    <n v="2023"/>
    <s v="N/A"/>
    <s v="I (import)"/>
    <m/>
  </r>
  <r>
    <s v="WATERMELONS"/>
    <x v="9"/>
    <s v="Yes"/>
    <s v="N/A"/>
    <s v="RED FLESH SEEDLESS MINIATURE"/>
    <x v="566"/>
    <s v="IMPORTS THROUGH LOS ANGELES-LONG BEACH CALIFORNIA"/>
    <n v="178750"/>
    <s v="Boat"/>
    <m/>
    <m/>
    <n v="2023"/>
    <s v="N/A"/>
    <s v="I (import)"/>
    <m/>
  </r>
  <r>
    <s v="WATERMELONS"/>
    <x v="9"/>
    <s v="No"/>
    <s v="N/A"/>
    <s v="N/A"/>
    <x v="566"/>
    <s v="IMPORTS THROUGH SOUTH FLORIDA/TAMPA"/>
    <n v="79849"/>
    <s v="Boat"/>
    <m/>
    <m/>
    <n v="2023"/>
    <s v="N/A"/>
    <s v="I (import)"/>
    <m/>
  </r>
  <r>
    <s v="WATERMELONS"/>
    <x v="9"/>
    <s v="No"/>
    <s v="N/A"/>
    <s v="SEEDLESS"/>
    <x v="566"/>
    <s v="IMPORTS THROUGH LOS ANGELES-LONG BEACH CALIFORNIA"/>
    <n v="35794"/>
    <s v="Boat"/>
    <m/>
    <m/>
    <n v="2023"/>
    <s v="N/A"/>
    <s v="I (import)"/>
    <m/>
  </r>
  <r>
    <s v="WATERMELONS"/>
    <x v="9"/>
    <s v="No"/>
    <s v="N/A"/>
    <s v="SEEDLESS"/>
    <x v="566"/>
    <s v="IMPORTS THROUGH SOUTH FLORIDA/TAMPA"/>
    <n v="572567"/>
    <s v="Boat"/>
    <m/>
    <m/>
    <n v="2023"/>
    <s v="N/A"/>
    <s v="I (import)"/>
    <m/>
  </r>
  <r>
    <s v="WATERMELONS"/>
    <x v="9"/>
    <s v="No"/>
    <s v="N/A"/>
    <s v="RED FLESH SEEDLESS MINIATURE"/>
    <x v="566"/>
    <s v="IMPORTS THROUGH LOS ANGELES-LONG BEACH CALIFORNIA"/>
    <n v="7746"/>
    <s v="Boat"/>
    <m/>
    <m/>
    <n v="2023"/>
    <s v="N/A"/>
    <s v="I (import)"/>
    <m/>
  </r>
  <r>
    <s v="WATERMELONS"/>
    <x v="9"/>
    <s v="Yes"/>
    <s v="N/A"/>
    <s v="RED FLESH SEEDLESS MINIATURE"/>
    <x v="507"/>
    <s v="IMPORTS THROUGH PORT CANAVERAL FLORIDA"/>
    <n v="143000"/>
    <s v="Boat"/>
    <m/>
    <m/>
    <n v="2023"/>
    <s v="N/A"/>
    <s v="I (import)"/>
    <m/>
  </r>
  <r>
    <s v="WATERMELONS"/>
    <x v="9"/>
    <s v="No"/>
    <s v="N/A"/>
    <s v="SEEDLESS"/>
    <x v="507"/>
    <s v="IMPORTS THROUGH PHILADELPHIA-CAMDEN PENNSYLVANIA-NEW JERSEY"/>
    <n v="176000"/>
    <s v="Boat"/>
    <m/>
    <m/>
    <n v="2023"/>
    <s v="N/A"/>
    <s v="I (import)"/>
    <m/>
  </r>
  <r>
    <s v="WATERMELONS"/>
    <x v="9"/>
    <s v="No"/>
    <s v="N/A"/>
    <s v="SEEDLESS"/>
    <x v="507"/>
    <s v="IMPORTS THROUGH GALVESTON TEXAS"/>
    <n v="165491"/>
    <s v="Boat"/>
    <m/>
    <m/>
    <n v="2023"/>
    <s v="N/A"/>
    <s v="I (import)"/>
    <m/>
  </r>
  <r>
    <s v="WATERMELONS"/>
    <x v="9"/>
    <s v="No"/>
    <s v="N/A"/>
    <s v="N/A"/>
    <x v="507"/>
    <s v="IMPORTS THROUGH SOUTH FLORIDA/TAMPA"/>
    <n v="333607"/>
    <s v="Boat"/>
    <m/>
    <m/>
    <n v="2023"/>
    <s v="N/A"/>
    <s v="I (import)"/>
    <m/>
  </r>
  <r>
    <s v="WATERMELONS"/>
    <x v="9"/>
    <s v="No"/>
    <s v="N/A"/>
    <s v="N/A"/>
    <x v="507"/>
    <s v="IMPORTS THROUGH LOS ANGELES-LONG BEACH CALIFORNIA"/>
    <n v="197802"/>
    <s v="Boat"/>
    <m/>
    <m/>
    <n v="2023"/>
    <s v="N/A"/>
    <s v="I (import)"/>
    <m/>
  </r>
  <r>
    <s v="WATERMELONS"/>
    <x v="9"/>
    <s v="No"/>
    <s v="N/A"/>
    <s v="SEEDLESS"/>
    <x v="507"/>
    <s v="IMPORTS THROUGH SOUTH FLORIDA/TAMPA"/>
    <n v="264000"/>
    <s v="Boat"/>
    <m/>
    <m/>
    <n v="2023"/>
    <s v="N/A"/>
    <s v="I (import)"/>
    <m/>
  </r>
  <r>
    <s v="WATERMELONS"/>
    <x v="9"/>
    <s v="No"/>
    <s v="N/A"/>
    <s v="N/A"/>
    <x v="507"/>
    <s v="IMPORTS THROUGH PORT CANAVERAL FLORIDA"/>
    <n v="450608"/>
    <s v="Boat"/>
    <m/>
    <m/>
    <n v="2023"/>
    <s v="N/A"/>
    <s v="I (import)"/>
    <m/>
  </r>
  <r>
    <s v="WATERMELONS"/>
    <x v="9"/>
    <s v="No"/>
    <s v="N/A"/>
    <s v="N/A"/>
    <x v="508"/>
    <s v="IMPORTS THROUGH SOUTH FLORIDA/TAMPA"/>
    <n v="678008"/>
    <s v="Boat"/>
    <m/>
    <m/>
    <n v="2023"/>
    <s v="N/A"/>
    <s v="I (import)"/>
    <m/>
  </r>
  <r>
    <s v="WATERMELONS"/>
    <x v="9"/>
    <s v="Yes"/>
    <s v="N/A"/>
    <s v="RED FLESH SEEDLESS MINIATURE"/>
    <x v="508"/>
    <s v="IMPORTS THROUGH FREEPORT TEXAS"/>
    <n v="286000"/>
    <s v="Boat"/>
    <m/>
    <m/>
    <n v="2023"/>
    <s v="N/A"/>
    <s v="I (import)"/>
    <m/>
  </r>
  <r>
    <s v="WATERMELONS"/>
    <x v="9"/>
    <s v="No"/>
    <s v="N/A"/>
    <s v="N/A"/>
    <x v="508"/>
    <s v="IMPORTS THROUGH WILMINGTON DELAWARE"/>
    <n v="73656"/>
    <s v="Boat"/>
    <m/>
    <m/>
    <n v="2023"/>
    <s v="N/A"/>
    <s v="I (import)"/>
    <m/>
  </r>
  <r>
    <s v="WATERMELONS"/>
    <x v="9"/>
    <s v="No"/>
    <s v="N/A"/>
    <s v="SEEDLESS"/>
    <x v="508"/>
    <s v="IMPORTS THROUGH SOUTH FLORIDA/TAMPA"/>
    <n v="1391329"/>
    <s v="Boat"/>
    <m/>
    <m/>
    <n v="2023"/>
    <s v="N/A"/>
    <s v="I (import)"/>
    <m/>
  </r>
  <r>
    <s v="WATERMELONS"/>
    <x v="9"/>
    <s v="No"/>
    <s v="N/A"/>
    <s v="N/A"/>
    <x v="508"/>
    <s v="IMPORTS THROUGH PHILADELPHIA-CAMDEN PENNSYLVANIA-NEW JERSEY"/>
    <n v="110484"/>
    <s v="Boat"/>
    <m/>
    <m/>
    <n v="2023"/>
    <s v="N/A"/>
    <s v="I (import)"/>
    <m/>
  </r>
  <r>
    <s v="WATERMELONS"/>
    <x v="9"/>
    <s v="No"/>
    <s v="N/A"/>
    <s v="SEEDLESS"/>
    <x v="508"/>
    <s v="IMPORTS THROUGH HOUSTON TEXAS"/>
    <n v="220000"/>
    <s v="Boat"/>
    <m/>
    <m/>
    <n v="2023"/>
    <s v="N/A"/>
    <s v="I (import)"/>
    <m/>
  </r>
  <r>
    <s v="WATERMELONS"/>
    <x v="9"/>
    <s v="No"/>
    <s v="N/A"/>
    <s v="N/A"/>
    <x v="508"/>
    <s v="IMPORTS THROUGH PORT CANAVERAL FLORIDA"/>
    <n v="627834"/>
    <s v="Boat"/>
    <m/>
    <m/>
    <n v="2023"/>
    <s v="N/A"/>
    <s v="I (import)"/>
    <m/>
  </r>
  <r>
    <s v="WATERMELONS"/>
    <x v="9"/>
    <s v="Yes"/>
    <s v="N/A"/>
    <s v="RED FLESH SEEDLESS MINIATURE"/>
    <x v="508"/>
    <s v="IMPORTS THROUGH PHILADELPHIA-CAMDEN PENNSYLVANIA-NEW JERSEY"/>
    <n v="35750"/>
    <s v="Boat"/>
    <m/>
    <m/>
    <n v="2023"/>
    <s v="N/A"/>
    <s v="I (import)"/>
    <m/>
  </r>
  <r>
    <s v="WATERMELONS"/>
    <x v="9"/>
    <s v="No"/>
    <s v="N/A"/>
    <s v="N/A"/>
    <x v="509"/>
    <s v="IMPORTS THROUGH PORT CANAVERAL FLORIDA"/>
    <n v="808447"/>
    <s v="Boat"/>
    <m/>
    <m/>
    <n v="2023"/>
    <s v="N/A"/>
    <s v="I (import)"/>
    <m/>
  </r>
  <r>
    <s v="WATERMELONS"/>
    <x v="9"/>
    <s v="Yes"/>
    <s v="N/A"/>
    <s v="RED FLESH SEEDLESS MINIATURE"/>
    <x v="509"/>
    <s v="IMPORTS THROUGH PHILADELPHIA-CAMDEN PENNSYLVANIA-NEW JERSEY"/>
    <n v="1771550"/>
    <s v="Boat"/>
    <m/>
    <m/>
    <n v="2023"/>
    <s v="N/A"/>
    <s v="I (import)"/>
    <m/>
  </r>
  <r>
    <s v="WATERMELONS"/>
    <x v="9"/>
    <s v="Yes"/>
    <s v="N/A"/>
    <s v="RED FLESH SEEDLESS MINIATURE"/>
    <x v="509"/>
    <s v="IMPORTS THROUGH LOS ANGELES-LONG BEACH CALIFORNIA"/>
    <n v="143000"/>
    <s v="Boat"/>
    <m/>
    <m/>
    <n v="2023"/>
    <s v="N/A"/>
    <s v="I (import)"/>
    <m/>
  </r>
  <r>
    <s v="WATERMELONS"/>
    <x v="9"/>
    <s v="No"/>
    <s v="N/A"/>
    <s v="SEEDLESS"/>
    <x v="509"/>
    <s v="IMPORTS THROUGH PHILADELPHIA-CAMDEN PENNSYLVANIA-NEW JERSEY"/>
    <n v="90088"/>
    <s v="Boat"/>
    <m/>
    <m/>
    <n v="2023"/>
    <s v="N/A"/>
    <s v="I (import)"/>
    <m/>
  </r>
  <r>
    <s v="WATERMELONS"/>
    <x v="9"/>
    <s v="No"/>
    <s v="N/A"/>
    <s v="N/A"/>
    <x v="509"/>
    <s v="IMPORTS THROUGH HOUSTON TEXAS"/>
    <n v="36828"/>
    <s v="Boat"/>
    <m/>
    <m/>
    <n v="2023"/>
    <s v="N/A"/>
    <s v="I (import)"/>
    <m/>
  </r>
  <r>
    <s v="WATERMELONS"/>
    <x v="9"/>
    <s v="No"/>
    <s v="N/A"/>
    <s v="SEEDLESS"/>
    <x v="509"/>
    <s v="IMPORTS THROUGH LOS ANGELES-LONG BEACH CALIFORNIA"/>
    <n v="50851"/>
    <s v="Boat"/>
    <m/>
    <m/>
    <n v="2023"/>
    <s v="N/A"/>
    <s v="I (import)"/>
    <m/>
  </r>
  <r>
    <s v="WATERMELONS"/>
    <x v="9"/>
    <s v="No"/>
    <s v="N/A"/>
    <s v="RED FLESH SEEDLESS MINIATURE"/>
    <x v="509"/>
    <s v="IMPORTS THROUGH LOS ANGELES-LONG BEACH CALIFORNIA"/>
    <n v="32749"/>
    <s v="Boat"/>
    <m/>
    <m/>
    <n v="2023"/>
    <s v="N/A"/>
    <s v="I (import)"/>
    <m/>
  </r>
  <r>
    <s v="WATERMELONS"/>
    <x v="9"/>
    <s v="No"/>
    <s v="N/A"/>
    <s v="N/A"/>
    <x v="509"/>
    <s v="IMPORTS THROUGH LOS ANGELES-LONG BEACH CALIFORNIA"/>
    <n v="176000"/>
    <s v="Boat"/>
    <m/>
    <m/>
    <n v="2023"/>
    <s v="N/A"/>
    <s v="I (import)"/>
    <m/>
  </r>
  <r>
    <s v="WATERMELONS"/>
    <x v="9"/>
    <s v="No"/>
    <s v="N/A"/>
    <s v="RED FLESH SEEDLESS MINIATURE"/>
    <x v="509"/>
    <s v="IMPORTS THROUGH PHILADELPHIA-CAMDEN PENNSYLVANIA-NEW JERSEY"/>
    <n v="36868"/>
    <s v="Boat"/>
    <m/>
    <m/>
    <n v="2023"/>
    <s v="N/A"/>
    <s v="I (import)"/>
    <m/>
  </r>
  <r>
    <s v="WATERMELONS"/>
    <x v="9"/>
    <s v="No"/>
    <s v="N/A"/>
    <s v="N/A"/>
    <x v="510"/>
    <s v="IMPORTS THROUGH PORT CANAVERAL FLORIDA"/>
    <n v="166370"/>
    <s v="Boat"/>
    <m/>
    <m/>
    <n v="2023"/>
    <s v="N/A"/>
    <s v="I (import)"/>
    <m/>
  </r>
  <r>
    <s v="WATERMELONS"/>
    <x v="9"/>
    <s v="No"/>
    <s v="N/A"/>
    <s v="SEEDLESS"/>
    <x v="510"/>
    <s v="IMPORTS THROUGH WILMINGTON DELAWARE"/>
    <n v="264000"/>
    <s v="Boat"/>
    <m/>
    <m/>
    <n v="2023"/>
    <s v="N/A"/>
    <s v="I (import)"/>
    <m/>
  </r>
  <r>
    <s v="WATERMELONS"/>
    <x v="9"/>
    <s v="No"/>
    <s v="N/A"/>
    <s v="N/A"/>
    <x v="510"/>
    <s v="IMPORTS THROUGH WILMINGTON DELAWARE"/>
    <n v="44000"/>
    <s v="Boat"/>
    <m/>
    <m/>
    <n v="2023"/>
    <s v="N/A"/>
    <s v="I (import)"/>
    <m/>
  </r>
  <r>
    <s v="WATERMELONS"/>
    <x v="9"/>
    <s v="Yes"/>
    <s v="N/A"/>
    <s v="RED FLESH SEEDLESS MINIATURE"/>
    <x v="510"/>
    <s v="IMPORTS THROUGH PORT CANAVERAL FLORIDA"/>
    <n v="2323750"/>
    <s v="Boat"/>
    <m/>
    <m/>
    <n v="2023"/>
    <s v="N/A"/>
    <s v="I (import)"/>
    <m/>
  </r>
  <r>
    <s v="WATERMELONS"/>
    <x v="9"/>
    <s v="No"/>
    <s v="N/A"/>
    <s v="N/A"/>
    <x v="510"/>
    <s v="IMPORTS THROUGH SOUTH FLORIDA/TAMPA"/>
    <n v="327618"/>
    <s v="Boat"/>
    <m/>
    <m/>
    <n v="2023"/>
    <s v="N/A"/>
    <s v="I (import)"/>
    <m/>
  </r>
  <r>
    <s v="WATERMELONS"/>
    <x v="9"/>
    <s v="No"/>
    <s v="N/A"/>
    <s v="SEEDLESS"/>
    <x v="624"/>
    <s v="IMPORTS THROUGH HOUSTON TEXAS"/>
    <n v="308000"/>
    <s v="Boat"/>
    <m/>
    <m/>
    <n v="2023"/>
    <s v="N/A"/>
    <s v="I (import)"/>
    <m/>
  </r>
  <r>
    <s v="WATERMELONS"/>
    <x v="9"/>
    <s v="No"/>
    <s v="N/A"/>
    <s v="SEEDLESS"/>
    <x v="624"/>
    <s v="IMPORTS THROUGH PHILADELPHIA-CAMDEN PENNSYLVANIA-NEW JERSEY"/>
    <n v="131265"/>
    <s v="Boat"/>
    <m/>
    <m/>
    <n v="2023"/>
    <s v="N/A"/>
    <s v="I (import)"/>
    <m/>
  </r>
  <r>
    <s v="WATERMELONS"/>
    <x v="9"/>
    <s v="No"/>
    <s v="N/A"/>
    <s v="N/A"/>
    <x v="624"/>
    <s v="IMPORTS THROUGH PHILADELPHIA-CAMDEN PENNSYLVANIA-NEW JERSEY"/>
    <n v="74896"/>
    <s v="Boat"/>
    <m/>
    <m/>
    <n v="2023"/>
    <s v="N/A"/>
    <s v="I (import)"/>
    <m/>
  </r>
  <r>
    <s v="WATERMELONS"/>
    <x v="9"/>
    <s v="No"/>
    <s v="N/A"/>
    <s v="N/A"/>
    <x v="624"/>
    <s v="IMPORTS THROUGH SOUTH FLORIDA/TAMPA"/>
    <n v="66777"/>
    <s v="Boat"/>
    <m/>
    <m/>
    <n v="2023"/>
    <s v="N/A"/>
    <s v="I (import)"/>
    <m/>
  </r>
  <r>
    <s v="WATERMELONS"/>
    <x v="9"/>
    <s v="No"/>
    <s v="N/A"/>
    <s v="SEEDLESS"/>
    <x v="624"/>
    <s v="IMPORTS THROUGH SOUTH FLORIDA/TAMPA"/>
    <n v="1142336"/>
    <s v="Boat"/>
    <m/>
    <m/>
    <n v="2023"/>
    <s v="N/A"/>
    <s v="I (import)"/>
    <m/>
  </r>
  <r>
    <s v="WATERMELONS"/>
    <x v="9"/>
    <s v="No"/>
    <s v="N/A"/>
    <s v="SEEDLESS"/>
    <x v="625"/>
    <s v="IMPORTS THROUGH SOUTH FLORIDA/TAMPA"/>
    <n v="305800"/>
    <s v="Boat"/>
    <m/>
    <m/>
    <n v="2023"/>
    <s v="N/A"/>
    <s v="I (import)"/>
    <m/>
  </r>
  <r>
    <s v="WATERMELONS"/>
    <x v="9"/>
    <s v="No"/>
    <s v="N/A"/>
    <s v="SEEDLESS"/>
    <x v="625"/>
    <s v="IMPORTS THROUGH LOS ANGELES-LONG BEACH CALIFORNIA"/>
    <n v="132000"/>
    <s v="Boat"/>
    <m/>
    <m/>
    <n v="2023"/>
    <s v="N/A"/>
    <s v="I (import)"/>
    <m/>
  </r>
  <r>
    <s v="WATERMELONS"/>
    <x v="9"/>
    <s v="No"/>
    <s v="N/A"/>
    <s v="N/A"/>
    <x v="625"/>
    <s v="IMPORTS THROUGH SOUTH FLORIDA/TAMPA"/>
    <n v="557576"/>
    <s v="Boat"/>
    <m/>
    <m/>
    <n v="2023"/>
    <s v="N/A"/>
    <s v="I (import)"/>
    <m/>
  </r>
  <r>
    <s v="WATERMELONS"/>
    <x v="9"/>
    <s v="No"/>
    <s v="N/A"/>
    <s v="N/A"/>
    <x v="625"/>
    <s v="IMPORTS THROUGH WILMINGTON DELAWARE"/>
    <n v="73656"/>
    <s v="Boat"/>
    <m/>
    <m/>
    <n v="2023"/>
    <s v="N/A"/>
    <s v="I (import)"/>
    <m/>
  </r>
  <r>
    <s v="WATERMELONS"/>
    <x v="9"/>
    <s v="No"/>
    <s v="N/A"/>
    <s v="N/A"/>
    <x v="625"/>
    <s v="IMPORTS THROUGH PORT CANAVERAL FLORIDA"/>
    <n v="532224"/>
    <s v="Boat"/>
    <m/>
    <m/>
    <n v="2023"/>
    <s v="N/A"/>
    <s v="I (import)"/>
    <m/>
  </r>
  <r>
    <s v="WATERMELONS"/>
    <x v="9"/>
    <s v="No"/>
    <s v="N/A"/>
    <s v="N/A"/>
    <x v="511"/>
    <s v="IMPORTS THROUGH PORT CANAVERAL FLORIDA"/>
    <n v="758725"/>
    <s v="Boat"/>
    <m/>
    <m/>
    <n v="2023"/>
    <s v="N/A"/>
    <s v="I (import)"/>
    <m/>
  </r>
  <r>
    <s v="WATERMELONS"/>
    <x v="9"/>
    <s v="No"/>
    <s v="N/A"/>
    <s v="SEEDLESS"/>
    <x v="511"/>
    <s v="IMPORTS THROUGH PHILADELPHIA-CAMDEN PENNSYLVANIA-NEW JERSEY"/>
    <n v="462484"/>
    <s v="Boat"/>
    <m/>
    <m/>
    <n v="2023"/>
    <s v="N/A"/>
    <s v="I (import)"/>
    <m/>
  </r>
  <r>
    <s v="WATERMELONS"/>
    <x v="9"/>
    <s v="No"/>
    <s v="N/A"/>
    <s v="SEEDLESS"/>
    <x v="511"/>
    <s v="IMPORTS THROUGH LOS ANGELES-LONG BEACH CALIFORNIA"/>
    <n v="44000"/>
    <s v="Boat"/>
    <m/>
    <m/>
    <n v="2023"/>
    <s v="N/A"/>
    <s v="I (import)"/>
    <m/>
  </r>
  <r>
    <s v="WATERMELONS"/>
    <x v="9"/>
    <s v="Yes"/>
    <s v="N/A"/>
    <s v="RED FLESH SEEDLESS MINIATURE"/>
    <x v="511"/>
    <s v="IMPORTS THROUGH FREEPORT TEXAS"/>
    <n v="35750"/>
    <s v="Boat"/>
    <m/>
    <m/>
    <n v="2023"/>
    <s v="N/A"/>
    <s v="I (import)"/>
    <m/>
  </r>
  <r>
    <s v="WATERMELONS"/>
    <x v="9"/>
    <s v="No"/>
    <s v="N/A"/>
    <s v="N/A"/>
    <x v="511"/>
    <s v="IMPORTS THROUGH PHILADELPHIA-CAMDEN PENNSYLVANIA-NEW JERSEY"/>
    <n v="37613"/>
    <s v="Boat"/>
    <m/>
    <m/>
    <n v="2023"/>
    <s v="N/A"/>
    <s v="I (import)"/>
    <m/>
  </r>
  <r>
    <s v="WATERMELONS"/>
    <x v="9"/>
    <s v="No"/>
    <s v="N/A"/>
    <s v="SEEDLESS"/>
    <x v="511"/>
    <s v="IMPORTS THROUGH SOUTH FLORIDA/TAMPA"/>
    <n v="1826100"/>
    <s v="Boat"/>
    <m/>
    <m/>
    <n v="2023"/>
    <s v="N/A"/>
    <s v="I (import)"/>
    <m/>
  </r>
  <r>
    <s v="WATERMELONS"/>
    <x v="9"/>
    <s v="No"/>
    <s v="N/A"/>
    <s v="SEEDLESS"/>
    <x v="511"/>
    <s v="IMPORTS THROUGH PORT CANAVERAL FLORIDA"/>
    <n v="42570"/>
    <s v="Boat"/>
    <m/>
    <m/>
    <n v="2023"/>
    <s v="N/A"/>
    <s v="I (import)"/>
    <m/>
  </r>
  <r>
    <s v="WATERMELONS"/>
    <x v="9"/>
    <s v="No"/>
    <s v="N/A"/>
    <s v="SEEDLESS"/>
    <x v="511"/>
    <s v="IMPORTS THROUGH GALVESTON TEXAS"/>
    <n v="135003"/>
    <s v="Boat"/>
    <m/>
    <m/>
    <n v="2023"/>
    <s v="N/A"/>
    <s v="I (import)"/>
    <m/>
  </r>
  <r>
    <s v="WATERMELONS"/>
    <x v="9"/>
    <s v="No"/>
    <s v="N/A"/>
    <s v="N/A"/>
    <x v="511"/>
    <s v="IMPORTS THROUGH SOUTH FLORIDA/TAMPA"/>
    <n v="898214"/>
    <s v="Boat"/>
    <m/>
    <m/>
    <n v="2023"/>
    <s v="N/A"/>
    <s v="I (import)"/>
    <m/>
  </r>
  <r>
    <s v="WATERMELONS"/>
    <x v="9"/>
    <s v="No"/>
    <s v="N/A"/>
    <s v="N/A"/>
    <x v="512"/>
    <s v="IMPORTS THROUGH SOUTH FLORIDA/TAMPA"/>
    <n v="304824"/>
    <s v="Boat"/>
    <m/>
    <m/>
    <n v="2023"/>
    <s v="N/A"/>
    <s v="I (import)"/>
    <m/>
  </r>
  <r>
    <s v="WATERMELONS"/>
    <x v="9"/>
    <s v="No"/>
    <s v="N/A"/>
    <s v="SEEDLESS"/>
    <x v="512"/>
    <s v="IMPORTS THROUGH PHILADELPHIA-CAMDEN PENNSYLVANIA-NEW JERSEY"/>
    <n v="132180"/>
    <s v="Boat"/>
    <m/>
    <m/>
    <n v="2023"/>
    <s v="N/A"/>
    <s v="I (import)"/>
    <m/>
  </r>
  <r>
    <s v="WATERMELONS"/>
    <x v="9"/>
    <s v="No"/>
    <s v="N/A"/>
    <s v="N/A"/>
    <x v="512"/>
    <s v="IMPORTS THROUGH PHILADELPHIA-CAMDEN PENNSYLVANIA-NEW JERSEY"/>
    <n v="186165"/>
    <s v="Boat"/>
    <m/>
    <m/>
    <n v="2023"/>
    <s v="N/A"/>
    <s v="I (import)"/>
    <m/>
  </r>
  <r>
    <s v="WATERMELONS"/>
    <x v="9"/>
    <s v="No"/>
    <s v="N/A"/>
    <s v="N/A"/>
    <x v="512"/>
    <s v="IMPORTS THROUGH PORT CANAVERAL FLORIDA"/>
    <n v="1324039"/>
    <s v="Boat"/>
    <m/>
    <m/>
    <n v="2023"/>
    <s v="N/A"/>
    <s v="I (import)"/>
    <m/>
  </r>
  <r>
    <s v="WATERMELONS"/>
    <x v="9"/>
    <s v="No"/>
    <s v="N/A"/>
    <s v="SEEDLESS"/>
    <x v="567"/>
    <s v="IMPORTS THROUGH WILMINGTON DELAWARE"/>
    <n v="176000"/>
    <s v="Boat"/>
    <m/>
    <m/>
    <n v="2023"/>
    <s v="N/A"/>
    <s v="I (import)"/>
    <m/>
  </r>
  <r>
    <s v="WATERMELONS"/>
    <x v="9"/>
    <s v="No"/>
    <s v="N/A"/>
    <s v="SEEDLESS"/>
    <x v="567"/>
    <s v="IMPORTS THROUGH PHILADELPHIA-CAMDEN PENNSYLVANIA-NEW JERSEY"/>
    <n v="41217"/>
    <s v="Boat"/>
    <m/>
    <m/>
    <n v="2023"/>
    <s v="N/A"/>
    <s v="I (import)"/>
    <m/>
  </r>
  <r>
    <s v="WATERMELONS"/>
    <x v="9"/>
    <s v="No"/>
    <s v="N/A"/>
    <s v="N/A"/>
    <x v="567"/>
    <s v="IMPORTS THROUGH PORT CANAVERAL FLORIDA"/>
    <n v="233163"/>
    <s v="Boat"/>
    <m/>
    <m/>
    <n v="2023"/>
    <s v="N/A"/>
    <s v="I (import)"/>
    <m/>
  </r>
  <r>
    <s v="WATERMELONS"/>
    <x v="9"/>
    <s v="Yes"/>
    <s v="N/A"/>
    <s v="RED FLESH SEEDLESS MINIATURE"/>
    <x v="567"/>
    <s v="IMPORTS THROUGH PORT CANAVERAL FLORIDA"/>
    <n v="773989"/>
    <s v="Boat"/>
    <m/>
    <m/>
    <n v="2023"/>
    <s v="N/A"/>
    <s v="I (import)"/>
    <m/>
  </r>
  <r>
    <s v="WATERMELONS"/>
    <x v="9"/>
    <s v="Yes"/>
    <s v="N/A"/>
    <s v="SEEDLESS"/>
    <x v="513"/>
    <s v="IMPORTS THROUGH PHILADELPHIA-CAMDEN PENNSYLVANIA-NEW JERSEY"/>
    <n v="572000"/>
    <s v="Boat"/>
    <m/>
    <m/>
    <n v="2023"/>
    <s v="N/A"/>
    <s v="I (import)"/>
    <m/>
  </r>
  <r>
    <s v="WATERMELONS"/>
    <x v="9"/>
    <s v="No"/>
    <s v="N/A"/>
    <s v="N/A"/>
    <x v="513"/>
    <s v="IMPORTS THROUGH SOUTH FLORIDA/TAMPA"/>
    <n v="88000"/>
    <s v="Boat"/>
    <m/>
    <m/>
    <n v="2023"/>
    <s v="N/A"/>
    <s v="I (import)"/>
    <m/>
  </r>
  <r>
    <s v="WATERMELONS"/>
    <x v="9"/>
    <s v="No"/>
    <s v="N/A"/>
    <s v="SEEDLESS"/>
    <x v="513"/>
    <s v="IMPORTS THROUGH HOUSTON TEXAS"/>
    <n v="528000"/>
    <s v="Boat"/>
    <m/>
    <m/>
    <n v="2023"/>
    <s v="N/A"/>
    <s v="I (import)"/>
    <m/>
  </r>
  <r>
    <s v="WATERMELONS"/>
    <x v="9"/>
    <s v="No"/>
    <s v="N/A"/>
    <s v="N/A"/>
    <x v="513"/>
    <s v="IMPORTS THROUGH LOS ANGELES-LONG BEACH CALIFORNIA"/>
    <n v="158400"/>
    <s v="Boat"/>
    <m/>
    <m/>
    <n v="2023"/>
    <s v="N/A"/>
    <s v="I (import)"/>
    <m/>
  </r>
  <r>
    <s v="WATERMELONS"/>
    <x v="9"/>
    <s v="No"/>
    <s v="N/A"/>
    <s v="SEEDLESS"/>
    <x v="513"/>
    <s v="IMPORTS THROUGH GALVESTON TEXAS"/>
    <n v="179527"/>
    <s v="Boat"/>
    <m/>
    <m/>
    <n v="2023"/>
    <s v="N/A"/>
    <s v="I (import)"/>
    <m/>
  </r>
  <r>
    <s v="WATERMELONS"/>
    <x v="9"/>
    <s v="No"/>
    <s v="N/A"/>
    <s v="SEEDLESS"/>
    <x v="513"/>
    <s v="IMPORTS THROUGH SOUTH FLORIDA/TAMPA"/>
    <n v="908644"/>
    <s v="Boat"/>
    <m/>
    <m/>
    <n v="2023"/>
    <s v="N/A"/>
    <s v="I (import)"/>
    <m/>
  </r>
  <r>
    <s v="WATERMELONS"/>
    <x v="9"/>
    <s v="No"/>
    <s v="N/A"/>
    <s v="N/A"/>
    <x v="513"/>
    <s v="IMPORTS THROUGH PORT CANAVERAL FLORIDA"/>
    <n v="147312"/>
    <s v="Boat"/>
    <m/>
    <m/>
    <n v="2023"/>
    <s v="N/A"/>
    <s v="I (import)"/>
    <m/>
  </r>
  <r>
    <s v="WATERMELONS"/>
    <x v="9"/>
    <s v="Yes"/>
    <s v="N/A"/>
    <s v="SEEDLESS"/>
    <x v="513"/>
    <s v="IMPORTS THROUGH LOS ANGELES-LONG BEACH CALIFORNIA"/>
    <n v="178750"/>
    <s v="Boat"/>
    <m/>
    <m/>
    <n v="2023"/>
    <s v="N/A"/>
    <s v="I (import)"/>
    <m/>
  </r>
  <r>
    <s v="WATERMELONS"/>
    <x v="9"/>
    <s v="No"/>
    <s v="N/A"/>
    <s v="N/A"/>
    <x v="568"/>
    <s v="IMPORTS THROUGH SOUTH FLORIDA/TAMPA"/>
    <n v="439793"/>
    <s v="Boat"/>
    <m/>
    <m/>
    <n v="2023"/>
    <s v="N/A"/>
    <s v="I (import)"/>
    <m/>
  </r>
  <r>
    <s v="WATERMELONS"/>
    <x v="9"/>
    <s v="No"/>
    <s v="N/A"/>
    <s v="SEEDLESS"/>
    <x v="568"/>
    <s v="IMPORTS THROUGH SOUTH FLORIDA/TAMPA"/>
    <n v="299435"/>
    <s v="Boat"/>
    <m/>
    <m/>
    <n v="2023"/>
    <s v="N/A"/>
    <s v="I (import)"/>
    <m/>
  </r>
  <r>
    <s v="WATERMELONS"/>
    <x v="9"/>
    <s v="No"/>
    <s v="N/A"/>
    <s v="SEEDLESS"/>
    <x v="568"/>
    <s v="IMPORTS THROUGH LOS ANGELES-LONG BEACH CALIFORNIA"/>
    <n v="280412"/>
    <s v="Boat"/>
    <m/>
    <m/>
    <n v="2023"/>
    <s v="N/A"/>
    <s v="I (import)"/>
    <m/>
  </r>
  <r>
    <s v="WATERMELONS"/>
    <x v="9"/>
    <s v="No"/>
    <s v="N/A"/>
    <s v="N/A"/>
    <x v="568"/>
    <s v="IMPORTS THROUGH PORT CANAVERAL FLORIDA"/>
    <n v="979704"/>
    <s v="Boat"/>
    <m/>
    <m/>
    <n v="2023"/>
    <s v="N/A"/>
    <s v="I (import)"/>
    <m/>
  </r>
  <r>
    <s v="WATERMELONS"/>
    <x v="9"/>
    <s v="No"/>
    <s v="N/A"/>
    <s v="SEEDLESS"/>
    <x v="514"/>
    <s v="IMPORTS THROUGH PHILADELPHIA-CAMDEN PENNSYLVANIA-NEW JERSEY"/>
    <n v="88000"/>
    <s v="Boat"/>
    <m/>
    <m/>
    <n v="2023"/>
    <s v="N/A"/>
    <s v="I (import)"/>
    <m/>
  </r>
  <r>
    <s v="WATERMELONS"/>
    <x v="9"/>
    <s v="No"/>
    <s v="N/A"/>
    <s v="N/A"/>
    <x v="514"/>
    <s v="IMPORTS THROUGH SOUTH FLORIDA/TAMPA"/>
    <n v="704468"/>
    <s v="Boat"/>
    <m/>
    <m/>
    <n v="2023"/>
    <s v="N/A"/>
    <s v="I (import)"/>
    <m/>
  </r>
  <r>
    <s v="WATERMELONS"/>
    <x v="9"/>
    <s v="No"/>
    <s v="N/A"/>
    <s v="N/A"/>
    <x v="514"/>
    <s v="IMPORTS THROUGH PORT CANAVERAL FLORIDA"/>
    <n v="641546"/>
    <s v="Boat"/>
    <m/>
    <m/>
    <n v="2023"/>
    <s v="N/A"/>
    <s v="I (import)"/>
    <m/>
  </r>
  <r>
    <s v="WATERMELONS"/>
    <x v="9"/>
    <s v="No"/>
    <s v="N/A"/>
    <s v="SEEDLESS"/>
    <x v="514"/>
    <s v="IMPORTS THROUGH PORT CANAVERAL FLORIDA"/>
    <n v="396000"/>
    <s v="Boat"/>
    <m/>
    <m/>
    <n v="2023"/>
    <s v="N/A"/>
    <s v="I (import)"/>
    <m/>
  </r>
  <r>
    <s v="WATERMELONS"/>
    <x v="9"/>
    <s v="No"/>
    <s v="N/A"/>
    <s v="SEEDLESS"/>
    <x v="514"/>
    <s v="IMPORTS THROUGH SOUTH FLORIDA/TAMPA"/>
    <n v="975848"/>
    <s v="Boat"/>
    <m/>
    <m/>
    <n v="2023"/>
    <s v="N/A"/>
    <s v="I (import)"/>
    <m/>
  </r>
  <r>
    <s v="WATERMELONS"/>
    <x v="9"/>
    <s v="No"/>
    <s v="N/A"/>
    <s v="N/A"/>
    <x v="515"/>
    <s v="IMPORTS THROUGH PHILADELPHIA-CAMDEN PENNSYLVANIA-NEW JERSEY"/>
    <n v="222538"/>
    <s v="Boat"/>
    <m/>
    <m/>
    <n v="2023"/>
    <s v="N/A"/>
    <s v="I (import)"/>
    <m/>
  </r>
  <r>
    <s v="WATERMELONS"/>
    <x v="9"/>
    <s v="No"/>
    <s v="N/A"/>
    <s v="N/A"/>
    <x v="515"/>
    <s v="IMPORTS THROUGH WILMINGTON DELAWARE"/>
    <n v="73656"/>
    <s v="Boat"/>
    <m/>
    <m/>
    <n v="2023"/>
    <s v="N/A"/>
    <s v="I (import)"/>
    <m/>
  </r>
  <r>
    <s v="WATERMELONS"/>
    <x v="9"/>
    <s v="No"/>
    <s v="N/A"/>
    <s v="N/A"/>
    <x v="515"/>
    <s v="IMPORTS THROUGH PORT CANAVERAL FLORIDA"/>
    <n v="1094383"/>
    <s v="Boat"/>
    <m/>
    <m/>
    <n v="2023"/>
    <s v="N/A"/>
    <s v="I (import)"/>
    <m/>
  </r>
  <r>
    <s v="WATERMELONS"/>
    <x v="9"/>
    <s v="No"/>
    <s v="N/A"/>
    <s v="SEEDLESS"/>
    <x v="515"/>
    <s v="IMPORTS THROUGH PHILADELPHIA-CAMDEN PENNSYLVANIA-NEW JERSEY"/>
    <n v="170993"/>
    <s v="Boat"/>
    <m/>
    <m/>
    <n v="2023"/>
    <s v="N/A"/>
    <s v="I (import)"/>
    <m/>
  </r>
  <r>
    <s v="WATERMELONS"/>
    <x v="9"/>
    <s v="No"/>
    <s v="N/A"/>
    <s v="RED FLESH SEEDLESS MINIATURE"/>
    <x v="515"/>
    <s v="IMPORTS THROUGH LOS ANGELES-LONG BEACH CALIFORNIA"/>
    <n v="10978"/>
    <s v="Boat"/>
    <m/>
    <m/>
    <n v="2023"/>
    <s v="N/A"/>
    <s v="I (import)"/>
    <m/>
  </r>
  <r>
    <s v="WATERMELONS"/>
    <x v="9"/>
    <s v="Yes"/>
    <s v="N/A"/>
    <s v="RED FLESH SEEDLESS MINIATURE"/>
    <x v="515"/>
    <s v="IMPORTS THROUGH FREEPORT TEXAS"/>
    <n v="214500"/>
    <s v="Boat"/>
    <m/>
    <m/>
    <n v="2023"/>
    <s v="N/A"/>
    <s v="I (import)"/>
    <m/>
  </r>
  <r>
    <s v="WATERMELONS"/>
    <x v="9"/>
    <s v="Yes"/>
    <s v="N/A"/>
    <s v="RED FLESH SEEDLESS MINIATURE"/>
    <x v="515"/>
    <s v="IMPORTS THROUGH PHILADELPHIA-CAMDEN PENNSYLVANIA-NEW JERSEY"/>
    <n v="679250"/>
    <s v="Boat"/>
    <m/>
    <m/>
    <n v="2023"/>
    <s v="N/A"/>
    <s v="I (import)"/>
    <m/>
  </r>
  <r>
    <s v="WATERMELONS"/>
    <x v="9"/>
    <s v="No"/>
    <s v="N/A"/>
    <s v="SEEDLESS"/>
    <x v="515"/>
    <s v="IMPORTS THROUGH LOS ANGELES-LONG BEACH CALIFORNIA"/>
    <n v="26792"/>
    <s v="Boat"/>
    <m/>
    <m/>
    <n v="2023"/>
    <s v="N/A"/>
    <s v="I (import)"/>
    <m/>
  </r>
  <r>
    <s v="WATERMELONS"/>
    <x v="9"/>
    <s v="No"/>
    <s v="N/A"/>
    <s v="SEEDLESS"/>
    <x v="515"/>
    <s v="IMPORTS THROUGH WILMINGTON DELAWARE"/>
    <n v="220000"/>
    <s v="Boat"/>
    <m/>
    <m/>
    <n v="2023"/>
    <s v="N/A"/>
    <s v="I (import)"/>
    <m/>
  </r>
  <r>
    <s v="WATERMELONS"/>
    <x v="9"/>
    <s v="Yes"/>
    <s v="N/A"/>
    <s v="RED FLESH SEEDLESS MINIATURE"/>
    <x v="516"/>
    <s v="IMPORTS THROUGH LOS ANGELES-LONG BEACH CALIFORNIA"/>
    <n v="107250"/>
    <s v="Boat"/>
    <m/>
    <m/>
    <n v="2023"/>
    <s v="N/A"/>
    <s v="I (import)"/>
    <m/>
  </r>
  <r>
    <s v="WATERMELONS"/>
    <x v="9"/>
    <s v="Yes"/>
    <s v="N/A"/>
    <s v="RED FLESH SEEDLESS MINIATURE"/>
    <x v="516"/>
    <s v="IMPORTS THROUGH PORT CANAVERAL FLORIDA"/>
    <n v="1072500"/>
    <s v="Boat"/>
    <m/>
    <m/>
    <n v="2023"/>
    <s v="N/A"/>
    <s v="I (import)"/>
    <m/>
  </r>
  <r>
    <s v="WATERMELONS"/>
    <x v="9"/>
    <s v="No"/>
    <s v="N/A"/>
    <s v="N/A"/>
    <x v="516"/>
    <s v="IMPORTS THROUGH PORT CANAVERAL FLORIDA"/>
    <n v="107250"/>
    <s v="Boat"/>
    <m/>
    <m/>
    <n v="2023"/>
    <s v="N/A"/>
    <s v="I (import)"/>
    <m/>
  </r>
  <r>
    <s v="WATERMELONS"/>
    <x v="9"/>
    <s v="No"/>
    <s v="N/A"/>
    <s v="N/A"/>
    <x v="516"/>
    <s v="IMPORTS THROUGH PHILADELPHIA-CAMDEN PENNSYLVANIA-NEW JERSEY"/>
    <n v="37283"/>
    <s v="Boat"/>
    <m/>
    <m/>
    <n v="2023"/>
    <s v="N/A"/>
    <s v="I (import)"/>
    <m/>
  </r>
  <r>
    <s v="WATERMELONS"/>
    <x v="9"/>
    <s v="No"/>
    <s v="N/A"/>
    <s v="N/A"/>
    <x v="516"/>
    <s v="IMPORTS THROUGH LOS ANGELES-LONG BEACH CALIFORNIA"/>
    <n v="85140"/>
    <s v="Boat"/>
    <m/>
    <m/>
    <n v="2023"/>
    <s v="N/A"/>
    <s v="I (import)"/>
    <m/>
  </r>
  <r>
    <s v="WATERMELONS"/>
    <x v="9"/>
    <s v="No"/>
    <s v="N/A"/>
    <s v="N/A"/>
    <x v="516"/>
    <s v="IMPORTS THROUGH SOUTH FLORIDA/TAMPA"/>
    <n v="54927"/>
    <s v="Boat"/>
    <m/>
    <m/>
    <n v="2023"/>
    <s v="N/A"/>
    <s v="I (import)"/>
    <m/>
  </r>
  <r>
    <s v="WATERMELONS"/>
    <x v="9"/>
    <s v="No"/>
    <s v="N/A"/>
    <s v="N/A"/>
    <x v="517"/>
    <s v="IMPORTS THROUGH LOS ANGELES-LONG BEACH CALIFORNIA"/>
    <n v="85140"/>
    <s v="Boat"/>
    <m/>
    <m/>
    <n v="2023"/>
    <s v="N/A"/>
    <s v="I (import)"/>
    <m/>
  </r>
  <r>
    <s v="WATERMELONS"/>
    <x v="9"/>
    <s v="No"/>
    <s v="N/A"/>
    <s v="N/A"/>
    <x v="517"/>
    <s v="IMPORTS THROUGH PORT CANAVERAL FLORIDA"/>
    <n v="158752"/>
    <s v="Boat"/>
    <m/>
    <m/>
    <n v="2023"/>
    <s v="N/A"/>
    <s v="I (import)"/>
    <m/>
  </r>
  <r>
    <s v="WATERMELONS"/>
    <x v="9"/>
    <s v="No"/>
    <s v="N/A"/>
    <s v="SEEDLESS"/>
    <x v="517"/>
    <s v="IMPORTS THROUGH HOUSTON TEXAS"/>
    <n v="506088"/>
    <s v="Boat"/>
    <m/>
    <m/>
    <n v="2023"/>
    <s v="N/A"/>
    <s v="I (import)"/>
    <m/>
  </r>
  <r>
    <s v="WATERMELONS"/>
    <x v="9"/>
    <s v="No"/>
    <s v="N/A"/>
    <s v="SEEDLESS"/>
    <x v="517"/>
    <s v="IMPORTS THROUGH GALVESTON TEXAS"/>
    <n v="43982"/>
    <s v="Boat"/>
    <m/>
    <m/>
    <n v="2023"/>
    <s v="N/A"/>
    <s v="I (import)"/>
    <m/>
  </r>
  <r>
    <s v="WATERMELONS"/>
    <x v="9"/>
    <s v="No"/>
    <s v="N/A"/>
    <s v="SEEDLESS"/>
    <x v="517"/>
    <s v="IMPORTS THROUGH SOUTH FLORIDA/TAMPA"/>
    <n v="792597"/>
    <s v="Boat"/>
    <m/>
    <m/>
    <n v="2023"/>
    <s v="N/A"/>
    <s v="I (import)"/>
    <m/>
  </r>
  <r>
    <s v="WATERMELONS"/>
    <x v="9"/>
    <s v="No"/>
    <s v="N/A"/>
    <s v="N/A"/>
    <x v="517"/>
    <s v="IMPORTS THROUGH SOUTH FLORIDA/TAMPA"/>
    <n v="329034"/>
    <s v="Boat"/>
    <m/>
    <m/>
    <n v="2023"/>
    <s v="N/A"/>
    <s v="I (import)"/>
    <m/>
  </r>
  <r>
    <s v="WATERMELONS"/>
    <x v="9"/>
    <s v="No"/>
    <s v="N/A"/>
    <s v="SEEDLESS"/>
    <x v="518"/>
    <s v="IMPORTS THROUGH PORT CANAVERAL FLORIDA"/>
    <n v="147312"/>
    <s v="Boat"/>
    <m/>
    <m/>
    <n v="2023"/>
    <s v="N/A"/>
    <s v="I (import)"/>
    <m/>
  </r>
  <r>
    <s v="WATERMELONS"/>
    <x v="9"/>
    <s v="No"/>
    <s v="N/A"/>
    <s v="N/A"/>
    <x v="518"/>
    <s v="IMPORTS THROUGH SOUTH FLORIDA/TAMPA"/>
    <n v="227788"/>
    <s v="Boat"/>
    <m/>
    <m/>
    <n v="2023"/>
    <s v="N/A"/>
    <s v="I (import)"/>
    <m/>
  </r>
  <r>
    <s v="WATERMELONS"/>
    <x v="9"/>
    <s v="No"/>
    <s v="N/A"/>
    <s v="SEEDLESS"/>
    <x v="518"/>
    <s v="IMPORTS THROUGH SOUTH FLORIDA/TAMPA"/>
    <n v="208764"/>
    <s v="Boat"/>
    <m/>
    <m/>
    <n v="2023"/>
    <s v="N/A"/>
    <s v="I (import)"/>
    <m/>
  </r>
  <r>
    <s v="WATERMELONS"/>
    <x v="9"/>
    <s v="No"/>
    <s v="N/A"/>
    <s v="N/A"/>
    <x v="518"/>
    <s v="IMPORTS THROUGH PORT CANAVERAL FLORIDA"/>
    <n v="73656"/>
    <s v="Boat"/>
    <m/>
    <m/>
    <n v="2023"/>
    <s v="N/A"/>
    <s v="I (import)"/>
    <m/>
  </r>
  <r>
    <s v="WATERMELONS"/>
    <x v="9"/>
    <s v="No"/>
    <s v="N/A"/>
    <s v="N/A"/>
    <x v="519"/>
    <s v="IMPORTS THROUGH PORT CANAVERAL FLORIDA"/>
    <n v="403144"/>
    <s v="Boat"/>
    <m/>
    <m/>
    <n v="2023"/>
    <s v="N/A"/>
    <s v="I (import)"/>
    <m/>
  </r>
  <r>
    <s v="WATERMELONS"/>
    <x v="9"/>
    <s v="No"/>
    <s v="N/A"/>
    <s v="SEEDLESS"/>
    <x v="519"/>
    <s v="IMPORTS THROUGH PHILADELPHIA-CAMDEN PENNSYLVANIA-NEW JERSEY"/>
    <n v="79200"/>
    <s v="Boat"/>
    <m/>
    <m/>
    <n v="2023"/>
    <s v="N/A"/>
    <s v="I (import)"/>
    <m/>
  </r>
  <r>
    <s v="WATERMELONS"/>
    <x v="9"/>
    <s v="No"/>
    <s v="N/A"/>
    <s v="N/A"/>
    <x v="519"/>
    <s v="IMPORTS THROUGH SOUTH FLORIDA/TAMPA"/>
    <n v="1226524"/>
    <s v="Boat"/>
    <m/>
    <m/>
    <n v="2023"/>
    <s v="N/A"/>
    <s v="I (import)"/>
    <m/>
  </r>
  <r>
    <s v="WATERMELONS"/>
    <x v="9"/>
    <s v="Yes"/>
    <s v="N/A"/>
    <s v="RED FLESH SEEDLESS MINIATURE"/>
    <x v="519"/>
    <s v="IMPORTS THROUGH FREEPORT TEXAS"/>
    <n v="250250"/>
    <s v="Boat"/>
    <m/>
    <m/>
    <n v="2023"/>
    <s v="N/A"/>
    <s v="I (import)"/>
    <m/>
  </r>
  <r>
    <s v="WATERMELONS"/>
    <x v="9"/>
    <s v="No"/>
    <s v="N/A"/>
    <s v="N/A"/>
    <x v="519"/>
    <s v="IMPORTS THROUGH PHILADELPHIA-CAMDEN PENNSYLVANIA-NEW JERSEY"/>
    <n v="407660"/>
    <s v="Boat"/>
    <m/>
    <m/>
    <n v="2023"/>
    <s v="N/A"/>
    <s v="I (import)"/>
    <m/>
  </r>
  <r>
    <s v="WATERMELONS"/>
    <x v="9"/>
    <s v="No"/>
    <s v="N/A"/>
    <s v="SEEDLESS"/>
    <x v="519"/>
    <s v="IMPORTS THROUGH PORT CANAVERAL FLORIDA"/>
    <n v="484000"/>
    <s v="Boat"/>
    <m/>
    <m/>
    <n v="2023"/>
    <s v="N/A"/>
    <s v="I (import)"/>
    <m/>
  </r>
  <r>
    <s v="WATERMELONS"/>
    <x v="9"/>
    <s v="No"/>
    <s v="N/A"/>
    <s v="SEEDLESS"/>
    <x v="519"/>
    <s v="IMPORTS THROUGH SOUTH FLORIDA/TAMPA"/>
    <n v="799836"/>
    <s v="Boat"/>
    <m/>
    <m/>
    <n v="2023"/>
    <s v="N/A"/>
    <s v="I (import)"/>
    <m/>
  </r>
  <r>
    <s v="WATERMELONS"/>
    <x v="9"/>
    <s v="Yes"/>
    <s v="N/A"/>
    <s v="RED FLESH SEEDLESS MINIATURE"/>
    <x v="520"/>
    <s v="IMPORTS THROUGH PHILADELPHIA-CAMDEN PENNSYLVANIA-NEW JERSEY"/>
    <n v="1144000"/>
    <s v="Boat"/>
    <m/>
    <m/>
    <n v="2023"/>
    <s v="N/A"/>
    <s v="I (import)"/>
    <m/>
  </r>
  <r>
    <s v="WATERMELONS"/>
    <x v="9"/>
    <s v="No"/>
    <s v="N/A"/>
    <s v="SEEDLESS"/>
    <x v="520"/>
    <s v="IMPORTS THROUGH LOS ANGELES-LONG BEACH CALIFORNIA"/>
    <n v="277200"/>
    <s v="Boat"/>
    <m/>
    <m/>
    <n v="2023"/>
    <s v="N/A"/>
    <s v="I (import)"/>
    <m/>
  </r>
  <r>
    <s v="WATERMELONS"/>
    <x v="9"/>
    <s v="No"/>
    <s v="N/A"/>
    <s v="N/A"/>
    <x v="520"/>
    <s v="IMPORTS THROUGH LOS ANGELES-LONG BEACH CALIFORNIA"/>
    <n v="176000"/>
    <s v="Boat"/>
    <m/>
    <m/>
    <n v="2023"/>
    <s v="N/A"/>
    <s v="I (import)"/>
    <m/>
  </r>
  <r>
    <s v="WATERMELONS"/>
    <x v="9"/>
    <s v="No"/>
    <s v="N/A"/>
    <s v="N/A"/>
    <x v="520"/>
    <s v="IMPORTS THROUGH PORT CANAVERAL FLORIDA"/>
    <n v="400785"/>
    <s v="Boat"/>
    <m/>
    <m/>
    <n v="2023"/>
    <s v="N/A"/>
    <s v="I (import)"/>
    <m/>
  </r>
  <r>
    <s v="WATERMELONS"/>
    <x v="9"/>
    <s v="No"/>
    <s v="N/A"/>
    <s v="N/A"/>
    <x v="520"/>
    <s v="IMPORTS THROUGH SOUTH FLORIDA/TAMPA"/>
    <n v="44000"/>
    <s v="Boat"/>
    <m/>
    <m/>
    <n v="2023"/>
    <s v="N/A"/>
    <s v="I (import)"/>
    <m/>
  </r>
  <r>
    <s v="WATERMELONS"/>
    <x v="9"/>
    <s v="No"/>
    <s v="N/A"/>
    <s v="SEEDLESS"/>
    <x v="520"/>
    <s v="IMPORTS THROUGH PHILADELPHIA-CAMDEN PENNSYLVANIA-NEW JERSEY"/>
    <n v="29929"/>
    <s v="Boat"/>
    <m/>
    <m/>
    <n v="2023"/>
    <s v="N/A"/>
    <s v="I (import)"/>
    <m/>
  </r>
  <r>
    <s v="WATERMELONS"/>
    <x v="9"/>
    <s v="No"/>
    <s v="N/A"/>
    <s v="SEEDLESS"/>
    <x v="593"/>
    <s v="IMPORTS THROUGH WILMINGTON DELAWARE"/>
    <n v="176000"/>
    <s v="Boat"/>
    <m/>
    <m/>
    <n v="2023"/>
    <s v="N/A"/>
    <s v="I (import)"/>
    <m/>
  </r>
  <r>
    <s v="WATERMELONS"/>
    <x v="9"/>
    <s v="Yes"/>
    <s v="N/A"/>
    <s v="RED FLESH SEEDLESS MINIATURE"/>
    <x v="521"/>
    <s v="IMPORTS THROUGH LOS ANGELES-LONG BEACH CALIFORNIA"/>
    <n v="107250"/>
    <s v="Boat"/>
    <m/>
    <m/>
    <n v="2023"/>
    <s v="N/A"/>
    <s v="I (import)"/>
    <m/>
  </r>
  <r>
    <s v="WATERMELONS"/>
    <x v="9"/>
    <s v="No"/>
    <s v="N/A"/>
    <s v="N/A"/>
    <x v="521"/>
    <s v="IMPORTS THROUGH PORT CANAVERAL FLORIDA"/>
    <n v="410553"/>
    <s v="Boat"/>
    <m/>
    <m/>
    <n v="2023"/>
    <s v="N/A"/>
    <s v="I (import)"/>
    <m/>
  </r>
  <r>
    <s v="WATERMELONS"/>
    <x v="9"/>
    <s v="No"/>
    <s v="N/A"/>
    <s v="SEEDLESS"/>
    <x v="521"/>
    <s v="IMPORTS THROUGH SOUTH FLORIDA/TAMPA"/>
    <n v="1017500"/>
    <s v="Boat"/>
    <m/>
    <m/>
    <n v="2023"/>
    <s v="N/A"/>
    <s v="I (import)"/>
    <m/>
  </r>
  <r>
    <s v="WATERMELONS"/>
    <x v="9"/>
    <s v="Yes"/>
    <s v="N/A"/>
    <s v="RED FLESH SEEDLESS MINIATURE"/>
    <x v="521"/>
    <s v="IMPORTS THROUGH PORT CANAVERAL FLORIDA"/>
    <n v="2216500"/>
    <s v="Boat"/>
    <m/>
    <m/>
    <n v="2023"/>
    <s v="N/A"/>
    <s v="I (import)"/>
    <m/>
  </r>
  <r>
    <s v="WATERMELONS"/>
    <x v="9"/>
    <s v="No"/>
    <s v="N/A"/>
    <s v="SEEDLESS"/>
    <x v="521"/>
    <s v="IMPORTS THROUGH LOS ANGELES-LONG BEACH CALIFORNIA"/>
    <n v="171155"/>
    <s v="Boat"/>
    <m/>
    <m/>
    <n v="2023"/>
    <s v="N/A"/>
    <s v="I (import)"/>
    <m/>
  </r>
  <r>
    <s v="WATERMELONS"/>
    <x v="9"/>
    <s v="No"/>
    <s v="N/A"/>
    <s v="SEEDLESS"/>
    <x v="521"/>
    <s v="IMPORTS THROUGH GALVESTON TEXAS"/>
    <n v="15803"/>
    <s v="Boat"/>
    <m/>
    <m/>
    <n v="2023"/>
    <s v="N/A"/>
    <s v="I (import)"/>
    <m/>
  </r>
  <r>
    <s v="WATERMELONS"/>
    <x v="9"/>
    <s v="No"/>
    <s v="N/A"/>
    <s v="SEEDLESS"/>
    <x v="521"/>
    <s v="IMPORTS THROUGH HOUSTON TEXAS"/>
    <n v="308000"/>
    <s v="Boat"/>
    <m/>
    <m/>
    <n v="2023"/>
    <s v="N/A"/>
    <s v="I (import)"/>
    <m/>
  </r>
  <r>
    <s v="WATERMELONS"/>
    <x v="9"/>
    <s v="No"/>
    <s v="N/A"/>
    <s v="N/A"/>
    <x v="521"/>
    <s v="IMPORTS THROUGH SOUTH FLORIDA/TAMPA"/>
    <n v="116600"/>
    <s v="Boat"/>
    <m/>
    <m/>
    <n v="2023"/>
    <s v="N/A"/>
    <s v="I (import)"/>
    <m/>
  </r>
  <r>
    <s v="WATERMELONS"/>
    <x v="9"/>
    <s v="No"/>
    <s v="N/A"/>
    <s v="RED FLESH SEEDLESS MINIATURE"/>
    <x v="521"/>
    <s v="IMPORTS THROUGH LOS ANGELES-LONG BEACH CALIFORNIA"/>
    <n v="549124"/>
    <s v="Boat"/>
    <m/>
    <m/>
    <n v="2023"/>
    <s v="N/A"/>
    <s v="I (import)"/>
    <m/>
  </r>
  <r>
    <s v="WATERMELONS"/>
    <x v="9"/>
    <s v="Yes"/>
    <s v="N/A"/>
    <s v="RED FLESH SEEDLESS MINIATURE"/>
    <x v="596"/>
    <s v="IMPORTS THROUGH PORT CANAVERAL FLORIDA"/>
    <n v="1251250"/>
    <s v="Boat"/>
    <m/>
    <m/>
    <n v="2023"/>
    <s v="N/A"/>
    <s v="I (import)"/>
    <m/>
  </r>
  <r>
    <s v="WATERMELONS"/>
    <x v="9"/>
    <s v="No"/>
    <s v="N/A"/>
    <s v="SEEDLESS"/>
    <x v="596"/>
    <s v="IMPORTS THROUGH LOS ANGELES-LONG BEACH CALIFORNIA"/>
    <n v="396000"/>
    <s v="Boat"/>
    <m/>
    <m/>
    <n v="2023"/>
    <s v="N/A"/>
    <s v="I (import)"/>
    <m/>
  </r>
  <r>
    <s v="WATERMELONS"/>
    <x v="9"/>
    <s v="No"/>
    <s v="N/A"/>
    <s v="N/A"/>
    <x v="522"/>
    <s v="IMPORTS THROUGH PHILADELPHIA-CAMDEN PENNSYLVANIA-NEW JERSEY"/>
    <n v="46110"/>
    <s v="Boat"/>
    <m/>
    <m/>
    <n v="2023"/>
    <s v="N/A"/>
    <s v="I (import)"/>
    <m/>
  </r>
  <r>
    <s v="WATERMELONS"/>
    <x v="9"/>
    <s v="No"/>
    <s v="N/A"/>
    <s v="N/A"/>
    <x v="522"/>
    <s v="IMPORTS THROUGH SOUTH FLORIDA/TAMPA"/>
    <n v="155936"/>
    <s v="Boat"/>
    <m/>
    <m/>
    <n v="2023"/>
    <s v="N/A"/>
    <s v="I (import)"/>
    <m/>
  </r>
  <r>
    <s v="WATERMELONS"/>
    <x v="9"/>
    <s v="No"/>
    <s v="N/A"/>
    <s v="SEEDLESS"/>
    <x v="522"/>
    <s v="IMPORTS THROUGH PHILADELPHIA-CAMDEN PENNSYLVANIA-NEW JERSEY"/>
    <n v="436066"/>
    <s v="Boat"/>
    <m/>
    <m/>
    <n v="2023"/>
    <s v="N/A"/>
    <s v="I (import)"/>
    <m/>
  </r>
  <r>
    <s v="WATERMELONS"/>
    <x v="9"/>
    <s v="No"/>
    <s v="N/A"/>
    <s v="SEEDLESS"/>
    <x v="522"/>
    <s v="IMPORTS THROUGH SOUTH FLORIDA/TAMPA"/>
    <n v="1521003"/>
    <s v="Boat"/>
    <m/>
    <m/>
    <n v="2023"/>
    <s v="N/A"/>
    <s v="I (import)"/>
    <m/>
  </r>
  <r>
    <s v="WATERMELONS"/>
    <x v="9"/>
    <s v="Yes"/>
    <s v="N/A"/>
    <s v="RED FLESH SEEDLESS MINIATURE"/>
    <x v="524"/>
    <s v="IMPORTS THROUGH PORT CANAVERAL FLORIDA"/>
    <n v="806494"/>
    <s v="Boat"/>
    <m/>
    <m/>
    <n v="2023"/>
    <s v="N/A"/>
    <s v="I (import)"/>
    <m/>
  </r>
  <r>
    <s v="WATERMELONS"/>
    <x v="9"/>
    <s v="No"/>
    <s v="N/A"/>
    <s v="N/A"/>
    <x v="524"/>
    <s v="IMPORTS THROUGH PORT CANAVERAL FLORIDA"/>
    <n v="557568"/>
    <s v="Boat"/>
    <m/>
    <m/>
    <n v="2023"/>
    <s v="N/A"/>
    <s v="I (import)"/>
    <m/>
  </r>
  <r>
    <s v="WATERMELONS"/>
    <x v="9"/>
    <s v="Yes"/>
    <s v="N/A"/>
    <s v="RED FLESH SEEDLESS MINIATURE"/>
    <x v="524"/>
    <s v="IMPORTS THROUGH LOS ANGELES-LONG BEACH CALIFORNIA"/>
    <n v="178750"/>
    <s v="Boat"/>
    <m/>
    <m/>
    <n v="2023"/>
    <s v="N/A"/>
    <s v="I (import)"/>
    <m/>
  </r>
  <r>
    <s v="WATERMELONS"/>
    <x v="9"/>
    <s v="No"/>
    <s v="N/A"/>
    <s v="SEEDLESS"/>
    <x v="525"/>
    <s v="IMPORTS THROUGH HOUSTON TEXAS"/>
    <n v="220000"/>
    <s v="Boat"/>
    <m/>
    <m/>
    <n v="2023"/>
    <s v="N/A"/>
    <s v="I (import)"/>
    <m/>
  </r>
  <r>
    <s v="WATERMELONS"/>
    <x v="9"/>
    <s v="No"/>
    <s v="N/A"/>
    <s v="RED FLESH SEEDLESS MINIATURE"/>
    <x v="525"/>
    <s v="IMPORTS THROUGH LOS ANGELES-LONG BEACH CALIFORNIA"/>
    <n v="750060"/>
    <s v="Boat"/>
    <m/>
    <m/>
    <n v="2023"/>
    <s v="N/A"/>
    <s v="I (import)"/>
    <m/>
  </r>
  <r>
    <s v="WATERMELONS"/>
    <x v="9"/>
    <s v="No"/>
    <s v="N/A"/>
    <s v="N/A"/>
    <x v="525"/>
    <s v="IMPORTS THROUGH SOUTH FLORIDA/TAMPA"/>
    <n v="146300"/>
    <s v="Boat"/>
    <m/>
    <m/>
    <n v="2023"/>
    <s v="N/A"/>
    <s v="I (import)"/>
    <m/>
  </r>
  <r>
    <s v="WATERMELONS"/>
    <x v="9"/>
    <s v="No"/>
    <s v="N/A"/>
    <s v="SEEDLESS"/>
    <x v="525"/>
    <s v="IMPORTS THROUGH LOS ANGELES-LONG BEACH CALIFORNIA"/>
    <n v="431067"/>
    <s v="Boat"/>
    <m/>
    <m/>
    <n v="2023"/>
    <s v="N/A"/>
    <s v="I (import)"/>
    <m/>
  </r>
  <r>
    <s v="WATERMELONS"/>
    <x v="9"/>
    <s v="No"/>
    <s v="N/A"/>
    <s v="N/A"/>
    <x v="525"/>
    <s v="IMPORTS THROUGH PORT CANAVERAL FLORIDA"/>
    <n v="120384"/>
    <s v="Boat"/>
    <m/>
    <m/>
    <n v="2023"/>
    <s v="N/A"/>
    <s v="I (import)"/>
    <m/>
  </r>
  <r>
    <s v="WATERMELONS"/>
    <x v="9"/>
    <s v="No"/>
    <s v="N/A"/>
    <s v="SEEDLESS"/>
    <x v="525"/>
    <s v="IMPORTS THROUGH SOUTH FLORIDA/TAMPA"/>
    <n v="687500"/>
    <s v="Boat"/>
    <m/>
    <m/>
    <n v="2023"/>
    <s v="N/A"/>
    <s v="I (import)"/>
    <m/>
  </r>
  <r>
    <s v="WATERMELONS"/>
    <x v="9"/>
    <s v="No"/>
    <s v="N/A"/>
    <s v="SEEDLESS"/>
    <x v="526"/>
    <s v="IMPORTS THROUGH LOS ANGELES-LONG BEACH CALIFORNIA"/>
    <n v="285923"/>
    <s v="Boat"/>
    <m/>
    <m/>
    <n v="2023"/>
    <s v="N/A"/>
    <s v="I (import)"/>
    <m/>
  </r>
  <r>
    <s v="WATERMELONS"/>
    <x v="9"/>
    <s v="No"/>
    <s v="N/A"/>
    <s v="SEEDLESS"/>
    <x v="526"/>
    <s v="IMPORTS THROUGH SOUTH FLORIDA/TAMPA"/>
    <n v="180400"/>
    <s v="Boat"/>
    <m/>
    <m/>
    <n v="2023"/>
    <s v="N/A"/>
    <s v="I (import)"/>
    <m/>
  </r>
  <r>
    <s v="WATERMELONS"/>
    <x v="9"/>
    <s v="No"/>
    <s v="N/A"/>
    <s v="SEEDLESS"/>
    <x v="527"/>
    <s v="IMPORTS THROUGH PHILADELPHIA-CAMDEN PENNSYLVANIA-NEW JERSEY"/>
    <n v="132000"/>
    <s v="Boat"/>
    <m/>
    <m/>
    <n v="2023"/>
    <s v="N/A"/>
    <s v="I (import)"/>
    <m/>
  </r>
  <r>
    <s v="WATERMELONS"/>
    <x v="9"/>
    <s v="No"/>
    <s v="N/A"/>
    <s v="SEEDLESS"/>
    <x v="527"/>
    <s v="IMPORTS THROUGH SOUTH FLORIDA/TAMPA"/>
    <n v="884983"/>
    <s v="Boat"/>
    <m/>
    <m/>
    <n v="2023"/>
    <s v="N/A"/>
    <s v="I (import)"/>
    <m/>
  </r>
  <r>
    <s v="WATERMELONS"/>
    <x v="9"/>
    <s v="No"/>
    <s v="N/A"/>
    <s v="N/A"/>
    <x v="527"/>
    <s v="IMPORTS THROUGH PORT CANAVERAL FLORIDA"/>
    <n v="205920"/>
    <s v="Boat"/>
    <m/>
    <m/>
    <n v="2023"/>
    <s v="N/A"/>
    <s v="I (import)"/>
    <m/>
  </r>
  <r>
    <s v="WATERMELONS"/>
    <x v="9"/>
    <s v="No"/>
    <s v="N/A"/>
    <s v="N/A"/>
    <x v="527"/>
    <s v="IMPORTS THROUGH SOUTH FLORIDA/TAMPA"/>
    <n v="63349"/>
    <s v="Boat"/>
    <m/>
    <m/>
    <n v="2023"/>
    <s v="N/A"/>
    <s v="I (import)"/>
    <m/>
  </r>
  <r>
    <s v="WATERMELONS"/>
    <x v="9"/>
    <s v="Yes"/>
    <s v="N/A"/>
    <s v="RED FLESH SEEDLESS MINIATURE"/>
    <x v="599"/>
    <s v="IMPORTS THROUGH LOS ANGELES-LONG BEACH CALIFORNIA"/>
    <n v="71500"/>
    <s v="Boat"/>
    <m/>
    <m/>
    <n v="2023"/>
    <s v="N/A"/>
    <s v="I (import)"/>
    <m/>
  </r>
  <r>
    <s v="WATERMELONS"/>
    <x v="9"/>
    <s v="Yes"/>
    <s v="N/A"/>
    <s v="RED FLESH SEEDLESS MINIATURE"/>
    <x v="599"/>
    <s v="IMPORTS THROUGH PORT CANAVERAL FLORIDA"/>
    <n v="71500"/>
    <s v="Boat"/>
    <m/>
    <m/>
    <n v="2023"/>
    <s v="N/A"/>
    <s v="I (import)"/>
    <m/>
  </r>
  <r>
    <s v="WATERMELONS"/>
    <x v="9"/>
    <s v="No"/>
    <s v="N/A"/>
    <s v="RED FLESH SEEDLESS MINIATURE"/>
    <x v="528"/>
    <s v="IMPORTS THROUGH LOS ANGELES-LONG BEACH CALIFORNIA"/>
    <n v="1182784"/>
    <s v="Boat"/>
    <m/>
    <m/>
    <n v="2023"/>
    <s v="N/A"/>
    <s v="I (import)"/>
    <m/>
  </r>
  <r>
    <s v="WATERMELONS"/>
    <x v="9"/>
    <s v="No"/>
    <s v="N/A"/>
    <s v="N/A"/>
    <x v="528"/>
    <s v="IMPORTS THROUGH PORT CANAVERAL FLORIDA"/>
    <n v="683056"/>
    <s v="Boat"/>
    <m/>
    <m/>
    <n v="2023"/>
    <s v="N/A"/>
    <s v="I (import)"/>
    <m/>
  </r>
  <r>
    <s v="WATERMELONS"/>
    <x v="9"/>
    <s v="No"/>
    <s v="N/A"/>
    <s v="SEEDLESS"/>
    <x v="528"/>
    <s v="IMPORTS THROUGH LOS ANGELES-LONG BEACH CALIFORNIA"/>
    <n v="509590"/>
    <s v="Boat"/>
    <m/>
    <m/>
    <n v="2023"/>
    <s v="N/A"/>
    <s v="I (import)"/>
    <m/>
  </r>
  <r>
    <s v="WATERMELONS"/>
    <x v="9"/>
    <s v="No"/>
    <s v="N/A"/>
    <s v="N/A"/>
    <x v="529"/>
    <s v="IMPORTS THROUGH PORT CANAVERAL FLORIDA"/>
    <n v="485162"/>
    <s v="Boat"/>
    <m/>
    <m/>
    <n v="2023"/>
    <s v="N/A"/>
    <s v="I (import)"/>
    <m/>
  </r>
  <r>
    <s v="WATERMELONS"/>
    <x v="9"/>
    <s v="No"/>
    <s v="N/A"/>
    <s v="N/A"/>
    <x v="529"/>
    <s v="IMPORTS THROUGH SOUTH FLORIDA/TAMPA"/>
    <n v="14762"/>
    <s v="Boat"/>
    <m/>
    <m/>
    <n v="2023"/>
    <s v="N/A"/>
    <s v="I (import)"/>
    <m/>
  </r>
  <r>
    <s v="WATERMELONS"/>
    <x v="9"/>
    <s v="No"/>
    <s v="N/A"/>
    <s v="SEEDLESS"/>
    <x v="529"/>
    <s v="IMPORTS THROUGH SOUTH FLORIDA/TAMPA"/>
    <n v="849636"/>
    <s v="Boat"/>
    <m/>
    <m/>
    <n v="2023"/>
    <s v="N/A"/>
    <s v="I (import)"/>
    <m/>
  </r>
  <r>
    <s v="WATERMELONS"/>
    <x v="9"/>
    <s v="Yes"/>
    <s v="N/A"/>
    <s v="RED FLESH SEEDLESS MINIATURE"/>
    <x v="602"/>
    <s v="IMPORTS THROUGH PORT CANAVERAL FLORIDA"/>
    <n v="35750"/>
    <s v="Boat"/>
    <m/>
    <m/>
    <n v="2023"/>
    <s v="N/A"/>
    <s v="I (import)"/>
    <m/>
  </r>
  <r>
    <s v="WATERMELONS"/>
    <x v="9"/>
    <s v="No"/>
    <s v="N/A"/>
    <s v="SEEDLESS"/>
    <x v="603"/>
    <s v="IMPORTS THROUGH SOUTH FLORIDA/TAMPA"/>
    <n v="1111618"/>
    <s v="Boat"/>
    <m/>
    <m/>
    <n v="2023"/>
    <s v="N/A"/>
    <s v="I (import)"/>
    <m/>
  </r>
  <r>
    <s v="WATERMELONS"/>
    <x v="9"/>
    <s v="No"/>
    <s v="N/A"/>
    <s v="RED FLESH SEEDLESS MINIATURE"/>
    <x v="530"/>
    <s v="IMPORTS THROUGH PHARR TEXAS"/>
    <n v="47520"/>
    <s v="Truck"/>
    <m/>
    <m/>
    <n v="2023"/>
    <s v="N/A"/>
    <s v="I (import)"/>
    <m/>
  </r>
  <r>
    <s v="WATERMELONS"/>
    <x v="9"/>
    <s v="No"/>
    <s v="N/A"/>
    <s v="N/A"/>
    <x v="530"/>
    <s v="IMPORTS THROUGH PORT CANAVERAL FLORIDA"/>
    <n v="213628"/>
    <s v="Boat"/>
    <m/>
    <m/>
    <n v="2023"/>
    <s v="N/A"/>
    <s v="I (import)"/>
    <m/>
  </r>
  <r>
    <s v="WATERMELONS"/>
    <x v="9"/>
    <s v="No"/>
    <s v="N/A"/>
    <s v="SEEDLESS"/>
    <x v="531"/>
    <s v="IMPORTS THROUGH SOUTH FLORIDA/TAMPA"/>
    <n v="508618"/>
    <s v="Boat"/>
    <m/>
    <m/>
    <n v="2023"/>
    <s v="N/A"/>
    <s v="I (import)"/>
    <m/>
  </r>
  <r>
    <s v="WATERMELONS"/>
    <x v="9"/>
    <s v="No"/>
    <s v="N/A"/>
    <s v="SEEDLESS"/>
    <x v="532"/>
    <s v="IMPORTS THROUGH LOS ANGELES-LONG BEACH CALIFORNIA"/>
    <n v="438991"/>
    <s v="Boat"/>
    <m/>
    <m/>
    <n v="2023"/>
    <s v="N/A"/>
    <s v="I (import)"/>
    <m/>
  </r>
  <r>
    <s v="WATERMELONS"/>
    <x v="9"/>
    <s v="No"/>
    <s v="N/A"/>
    <s v="RED FLESH SEEDLESS MINIATURE"/>
    <x v="532"/>
    <s v="IMPORTS THROUGH LOS ANGELES-LONG BEACH CALIFORNIA"/>
    <n v="1008217"/>
    <s v="Boat"/>
    <m/>
    <m/>
    <n v="2023"/>
    <s v="N/A"/>
    <s v="I (import)"/>
    <m/>
  </r>
  <r>
    <s v="WATERMELONS"/>
    <x v="9"/>
    <s v="No"/>
    <s v="N/A"/>
    <s v="SEEDLESS"/>
    <x v="607"/>
    <s v="IMPORTS THROUGH SOUTH FLORIDA/TAMPA"/>
    <n v="670362"/>
    <s v="Boat"/>
    <m/>
    <m/>
    <n v="2023"/>
    <s v="N/A"/>
    <s v="I (import)"/>
    <m/>
  </r>
  <r>
    <s v="WATERMELONS"/>
    <x v="9"/>
    <s v="No"/>
    <s v="N/A"/>
    <s v="RED FLESH SEEDLESS MINIATURE"/>
    <x v="534"/>
    <s v="IMPORTS THROUGH LOS ANGELES-LONG BEACH CALIFORNIA"/>
    <n v="375541"/>
    <s v="Boat"/>
    <m/>
    <m/>
    <n v="2023"/>
    <s v="N/A"/>
    <s v="I (import)"/>
    <m/>
  </r>
  <r>
    <s v="WATERMELONS"/>
    <x v="9"/>
    <s v="No"/>
    <s v="N/A"/>
    <s v="N/A"/>
    <x v="534"/>
    <s v="IMPORTS THROUGH PORT CANAVERAL FLORIDA"/>
    <n v="33405"/>
    <s v="Boat"/>
    <m/>
    <m/>
    <n v="2023"/>
    <s v="N/A"/>
    <s v="I (import)"/>
    <m/>
  </r>
  <r>
    <s v="WATERMELONS"/>
    <x v="9"/>
    <s v="No"/>
    <s v="N/A"/>
    <s v="SEEDLESS"/>
    <x v="534"/>
    <s v="IMPORTS THROUGH LOS ANGELES-LONG BEACH CALIFORNIA"/>
    <n v="149699"/>
    <s v="Boat"/>
    <m/>
    <m/>
    <n v="2023"/>
    <s v="N/A"/>
    <s v="I (import)"/>
    <m/>
  </r>
  <r>
    <s v="WATERMELONS"/>
    <x v="9"/>
    <s v="No"/>
    <s v="N/A"/>
    <s v="SEEDLESS"/>
    <x v="611"/>
    <s v="IMPORTS THROUGH SOUTH FLORIDA/TAMPA"/>
    <n v="202930"/>
    <s v="Boat"/>
    <m/>
    <m/>
    <n v="2023"/>
    <s v="N/A"/>
    <s v="I (import)"/>
    <m/>
  </r>
  <r>
    <s v="WATERMELONS"/>
    <x v="9"/>
    <s v="No"/>
    <s v="N/A"/>
    <s v="SEEDLESS"/>
    <x v="611"/>
    <s v="IMPORTS THROUGH PHILADELPHIA-CAMDEN PENNSYLVANIA-NEW JERSEY"/>
    <n v="126522"/>
    <s v="Boat"/>
    <m/>
    <m/>
    <n v="2023"/>
    <s v="N/A"/>
    <s v="I (import)"/>
    <m/>
  </r>
  <r>
    <s v="WATERMELONS"/>
    <x v="9"/>
    <s v="No"/>
    <s v="N/A"/>
    <s v="SEEDLESS"/>
    <x v="570"/>
    <s v="IMPORTS THROUGH SOUTH FLORIDA/TAMPA"/>
    <n v="147609"/>
    <s v="Boat"/>
    <m/>
    <m/>
    <n v="2023"/>
    <s v="N/A"/>
    <s v="I (import)"/>
    <m/>
  </r>
  <r>
    <s v="WATERMELONS"/>
    <x v="9"/>
    <s v="No"/>
    <s v="N/A"/>
    <s v="SEEDLESS"/>
    <x v="334"/>
    <s v="IMPORTS THROUGH SOUTH FLORIDA/TAMPA"/>
    <n v="221652"/>
    <s v="Boat"/>
    <m/>
    <m/>
    <n v="2023"/>
    <s v="N/A"/>
    <s v="I (import)"/>
    <m/>
  </r>
  <r>
    <s v="WATERMELONS"/>
    <x v="9"/>
    <s v="No"/>
    <s v="N/A"/>
    <s v="SEEDLESS"/>
    <x v="334"/>
    <s v="IMPORTS THROUGH PHILADELPHIA-CAMDEN PENNSYLVANIA-NEW JERSEY"/>
    <n v="279400"/>
    <s v="Boat"/>
    <m/>
    <m/>
    <n v="2023"/>
    <s v="N/A"/>
    <s v="I (import)"/>
    <m/>
  </r>
  <r>
    <s v="WATERMELONS"/>
    <x v="9"/>
    <s v="No"/>
    <s v="N/A"/>
    <s v="SEEDLESS"/>
    <x v="336"/>
    <s v="IMPORTS THROUGH SOUTH FLORIDA/TAMPA"/>
    <n v="24200"/>
    <s v="Boat"/>
    <m/>
    <m/>
    <n v="2023"/>
    <s v="N/A"/>
    <s v="I (import)"/>
    <m/>
  </r>
  <r>
    <s v="WATERMELONS"/>
    <x v="9"/>
    <s v="No"/>
    <s v="N/A"/>
    <s v="SEEDLESS"/>
    <x v="340"/>
    <s v="IMPORTS THROUGH PHILADELPHIA-CAMDEN PENNSYLVANIA-NEW JERSEY"/>
    <n v="59400"/>
    <s v="Boat"/>
    <m/>
    <m/>
    <n v="2023"/>
    <s v="N/A"/>
    <s v="I (import)"/>
    <m/>
  </r>
  <r>
    <s v="WATERMELONS"/>
    <x v="9"/>
    <s v="No"/>
    <s v="N/A"/>
    <s v="SEEDLESS"/>
    <x v="626"/>
    <s v="IMPORTS THROUGH FREEPORT TEXAS"/>
    <n v="134264"/>
    <s v="Boat"/>
    <m/>
    <m/>
    <n v="2024"/>
    <s v="N/A"/>
    <s v="I (import)"/>
    <m/>
  </r>
  <r>
    <s v="WATERMELONS"/>
    <x v="9"/>
    <s v="No"/>
    <s v="N/A"/>
    <s v="SEEDLESS"/>
    <x v="418"/>
    <s v="IMPORTS THROUGH SOUTH FLORIDA/TAMPA"/>
    <n v="44000"/>
    <s v="Boat"/>
    <m/>
    <m/>
    <n v="2024"/>
    <s v="N/A"/>
    <s v="I (import)"/>
    <m/>
  </r>
  <r>
    <s v="WATERMELONS"/>
    <x v="9"/>
    <s v="No"/>
    <s v="N/A"/>
    <s v="N/A"/>
    <x v="418"/>
    <s v="IMPORTS THROUGH SOUTH FLORIDA/TAMPA"/>
    <n v="352000"/>
    <s v="Boat"/>
    <m/>
    <m/>
    <n v="2024"/>
    <s v="N/A"/>
    <s v="I (import)"/>
    <m/>
  </r>
  <r>
    <s v="WATERMELONS"/>
    <x v="9"/>
    <s v="No"/>
    <s v="N/A"/>
    <s v="N/A"/>
    <x v="627"/>
    <s v="IMPORTS THROUGH PHILADELPHIA-CAMDEN PENNSYLVANIA-NEW JERSEY"/>
    <n v="696120"/>
    <s v="Boat"/>
    <m/>
    <m/>
    <n v="2024"/>
    <s v="N/A"/>
    <s v="I (import)"/>
    <m/>
  </r>
  <r>
    <s v="WATERMELONS"/>
    <x v="9"/>
    <s v="No"/>
    <s v="N/A"/>
    <s v="SEEDLESS"/>
    <x v="627"/>
    <s v="IMPORTS THROUGH LOS ANGELES-LONG BEACH CALIFORNIA"/>
    <n v="94433"/>
    <s v="Boat"/>
    <m/>
    <m/>
    <n v="2024"/>
    <s v="N/A"/>
    <s v="I (import)"/>
    <m/>
  </r>
  <r>
    <s v="WATERMELONS"/>
    <x v="9"/>
    <s v="No"/>
    <s v="N/A"/>
    <s v="SEEDLESS"/>
    <x v="628"/>
    <s v="IMPORTS THROUGH SOUTH FLORIDA/TAMPA"/>
    <n v="88000"/>
    <s v="Boat"/>
    <m/>
    <m/>
    <n v="2024"/>
    <s v="N/A"/>
    <s v="I (import)"/>
    <m/>
  </r>
  <r>
    <s v="WATERMELONS"/>
    <x v="9"/>
    <s v="No"/>
    <s v="N/A"/>
    <s v="N/A"/>
    <x v="628"/>
    <s v="IMPORTS THROUGH SOUTH FLORIDA/TAMPA"/>
    <n v="528000"/>
    <s v="Boat"/>
    <m/>
    <m/>
    <n v="2024"/>
    <s v="N/A"/>
    <s v="I (import)"/>
    <m/>
  </r>
  <r>
    <s v="WATERMELONS"/>
    <x v="9"/>
    <s v="No"/>
    <s v="N/A"/>
    <s v="SEEDLESS"/>
    <x v="582"/>
    <s v="IMPORTS THROUGH FREEPORT TEXAS"/>
    <n v="163332"/>
    <s v="Boat"/>
    <m/>
    <m/>
    <n v="2024"/>
    <s v="N/A"/>
    <s v="I (import)"/>
    <m/>
  </r>
  <r>
    <s v="WATERMELONS"/>
    <x v="9"/>
    <s v="No"/>
    <s v="N/A"/>
    <s v="N/A"/>
    <x v="583"/>
    <s v="IMPORTS THROUGH SOUTH FLORIDA/TAMPA"/>
    <n v="264000"/>
    <s v="Boat"/>
    <m/>
    <m/>
    <n v="2024"/>
    <s v="N/A"/>
    <s v="I (import)"/>
    <m/>
  </r>
  <r>
    <s v="WATERMELONS"/>
    <x v="9"/>
    <s v="No"/>
    <s v="N/A"/>
    <s v="SEEDLESS"/>
    <x v="583"/>
    <s v="IMPORTS THROUGH SOUTH FLORIDA/TAMPA"/>
    <n v="132000"/>
    <s v="Boat"/>
    <m/>
    <m/>
    <n v="2024"/>
    <s v="N/A"/>
    <s v="I (import)"/>
    <m/>
  </r>
  <r>
    <s v="WATERMELONS"/>
    <x v="9"/>
    <s v="No"/>
    <s v="N/A"/>
    <s v="N/A"/>
    <x v="629"/>
    <s v="IMPORTS THROUGH WILMINGTON DELAWARE"/>
    <n v="264000"/>
    <s v="Boat"/>
    <m/>
    <m/>
    <n v="2024"/>
    <s v="N/A"/>
    <s v="I (import)"/>
    <m/>
  </r>
  <r>
    <s v="WATERMELONS"/>
    <x v="9"/>
    <s v="No"/>
    <s v="N/A"/>
    <s v="SEEDLESS"/>
    <x v="629"/>
    <s v="IMPORTS THROUGH LOS ANGELES-LONG BEACH CALIFORNIA"/>
    <n v="44009"/>
    <s v="Boat"/>
    <m/>
    <m/>
    <n v="2024"/>
    <s v="N/A"/>
    <s v="I (import)"/>
    <m/>
  </r>
  <r>
    <s v="WATERMELONS"/>
    <x v="9"/>
    <s v="No"/>
    <s v="N/A"/>
    <s v="N/A"/>
    <x v="629"/>
    <s v="IMPORTS THROUGH PHILADELPHIA-CAMDEN PENNSYLVANIA-NEW JERSEY"/>
    <n v="835318"/>
    <s v="Boat"/>
    <m/>
    <m/>
    <n v="2024"/>
    <s v="N/A"/>
    <s v="I (import)"/>
    <m/>
  </r>
  <r>
    <s v="WATERMELONS"/>
    <x v="9"/>
    <s v="No"/>
    <s v="N/A"/>
    <s v="N/A"/>
    <x v="630"/>
    <s v="IMPORTS THROUGH HOUSTON TEXAS"/>
    <n v="132000"/>
    <s v="Boat"/>
    <m/>
    <m/>
    <n v="2024"/>
    <s v="N/A"/>
    <s v="I (import)"/>
    <m/>
  </r>
  <r>
    <s v="WATERMELONS"/>
    <x v="9"/>
    <s v="No"/>
    <s v="N/A"/>
    <s v="SEEDLESS"/>
    <x v="630"/>
    <s v="IMPORTS THROUGH HOUSTON TEXAS"/>
    <n v="176000"/>
    <s v="Boat"/>
    <m/>
    <m/>
    <n v="2024"/>
    <s v="N/A"/>
    <s v="I (import)"/>
    <m/>
  </r>
  <r>
    <s v="WATERMELONS"/>
    <x v="9"/>
    <s v="No"/>
    <s v="N/A"/>
    <s v="SEEDLESS"/>
    <x v="630"/>
    <s v="IMPORTS THROUGH SOUTH FLORIDA/TAMPA"/>
    <n v="29522"/>
    <s v="Boat"/>
    <m/>
    <m/>
    <n v="2024"/>
    <s v="N/A"/>
    <s v="I (import)"/>
    <m/>
  </r>
  <r>
    <s v="WATERMELONS"/>
    <x v="9"/>
    <s v="No"/>
    <s v="N/A"/>
    <s v="SEEDLESS"/>
    <x v="419"/>
    <s v="IMPORTS THROUGH FREEPORT TEXAS"/>
    <n v="211112"/>
    <s v="Boat"/>
    <m/>
    <m/>
    <n v="2024"/>
    <s v="N/A"/>
    <s v="I (import)"/>
    <m/>
  </r>
  <r>
    <s v="WATERMELONS"/>
    <x v="9"/>
    <s v="No"/>
    <s v="N/A"/>
    <s v="SEEDLESS"/>
    <x v="585"/>
    <s v="IMPORTS THROUGH SOUTH FLORIDA/TAMPA"/>
    <n v="1232283"/>
    <s v="Boat"/>
    <m/>
    <m/>
    <n v="2024"/>
    <s v="N/A"/>
    <s v="I (import)"/>
    <m/>
  </r>
  <r>
    <s v="WATERMELONS"/>
    <x v="9"/>
    <s v="No"/>
    <s v="N/A"/>
    <s v="N/A"/>
    <x v="585"/>
    <s v="IMPORTS THROUGH SOUTH FLORIDA/TAMPA"/>
    <n v="178676"/>
    <s v="Boat"/>
    <m/>
    <m/>
    <n v="2024"/>
    <s v="N/A"/>
    <s v="I (import)"/>
    <m/>
  </r>
  <r>
    <s v="WATERMELONS"/>
    <x v="9"/>
    <s v="No"/>
    <s v="N/A"/>
    <s v="SEEDLESS"/>
    <x v="586"/>
    <s v="IMPORTS THROUGH WILMINGTON DELAWARE"/>
    <n v="44000"/>
    <s v="Boat"/>
    <m/>
    <m/>
    <n v="2024"/>
    <s v="N/A"/>
    <s v="I (import)"/>
    <m/>
  </r>
  <r>
    <s v="WATERMELONS"/>
    <x v="9"/>
    <s v="No"/>
    <s v="N/A"/>
    <s v="SEEDLESS"/>
    <x v="586"/>
    <s v="IMPORTS THROUGH PORT CANAVERAL FLORIDA"/>
    <n v="429000"/>
    <s v="Boat"/>
    <m/>
    <m/>
    <n v="2024"/>
    <s v="N/A"/>
    <s v="I (import)"/>
    <m/>
  </r>
  <r>
    <s v="WATERMELONS"/>
    <x v="9"/>
    <s v="No"/>
    <s v="N/A"/>
    <s v="N/A"/>
    <x v="586"/>
    <s v="IMPORTS THROUGH PHILADELPHIA-CAMDEN PENNSYLVANIA-NEW JERSEY"/>
    <n v="1057595"/>
    <s v="Boat"/>
    <m/>
    <m/>
    <n v="2024"/>
    <s v="N/A"/>
    <s v="I (import)"/>
    <m/>
  </r>
  <r>
    <s v="WATERMELONS"/>
    <x v="9"/>
    <s v="No"/>
    <s v="N/A"/>
    <s v="SEEDLESS"/>
    <x v="587"/>
    <s v="IMPORTS THROUGH SOUTH FLORIDA/TAMPA"/>
    <n v="1196936"/>
    <s v="Boat"/>
    <m/>
    <m/>
    <n v="2024"/>
    <s v="N/A"/>
    <s v="I (import)"/>
    <m/>
  </r>
  <r>
    <s v="WATERMELONS"/>
    <x v="9"/>
    <s v="No"/>
    <s v="N/A"/>
    <s v="N/A"/>
    <x v="587"/>
    <s v="IMPORTS THROUGH SOUTH FLORIDA/TAMPA"/>
    <n v="174174"/>
    <s v="Boat"/>
    <m/>
    <m/>
    <n v="2024"/>
    <s v="N/A"/>
    <s v="I (import)"/>
    <m/>
  </r>
  <r>
    <s v="WATERMELONS"/>
    <x v="9"/>
    <s v="No"/>
    <s v="N/A"/>
    <s v="SEEDLESS"/>
    <x v="587"/>
    <s v="IMPORTS THROUGH LOS ANGELES-LONG BEACH CALIFORNIA"/>
    <n v="297431"/>
    <s v="Boat"/>
    <m/>
    <m/>
    <n v="2024"/>
    <s v="N/A"/>
    <s v="I (import)"/>
    <m/>
  </r>
  <r>
    <s v="WATERMELONS"/>
    <x v="9"/>
    <s v="No"/>
    <s v="N/A"/>
    <s v="N/A"/>
    <x v="420"/>
    <s v="IMPORTS THROUGH SOUTH FLORIDA/TAMPA"/>
    <n v="42174"/>
    <s v="Boat"/>
    <m/>
    <m/>
    <n v="2024"/>
    <s v="N/A"/>
    <s v="I (import)"/>
    <m/>
  </r>
  <r>
    <s v="WATERMELONS"/>
    <x v="9"/>
    <s v="No"/>
    <s v="N/A"/>
    <s v="SEEDLESS"/>
    <x v="420"/>
    <s v="IMPORTS THROUGH SOUTH FLORIDA/TAMPA"/>
    <n v="339218"/>
    <s v="Boat"/>
    <m/>
    <m/>
    <n v="2024"/>
    <s v="N/A"/>
    <s v="I (import)"/>
    <m/>
  </r>
  <r>
    <s v="WATERMELONS"/>
    <x v="9"/>
    <s v="No"/>
    <s v="N/A"/>
    <s v="SEEDLESS"/>
    <x v="631"/>
    <s v="IMPORTS THROUGH HOUSTON TEXAS"/>
    <n v="176000"/>
    <s v="Boat"/>
    <m/>
    <m/>
    <n v="2024"/>
    <s v="N/A"/>
    <s v="I (import)"/>
    <m/>
  </r>
  <r>
    <s v="WATERMELONS"/>
    <x v="9"/>
    <s v="No"/>
    <s v="N/A"/>
    <s v="SEEDLESS"/>
    <x v="631"/>
    <s v="IMPORTS THROUGH FREEPORT TEXAS"/>
    <n v="497031"/>
    <s v="Boat"/>
    <m/>
    <m/>
    <n v="2024"/>
    <s v="N/A"/>
    <s v="I (import)"/>
    <m/>
  </r>
  <r>
    <s v="WATERMELONS"/>
    <x v="9"/>
    <s v="No"/>
    <s v="N/A"/>
    <s v="SEEDLESS"/>
    <x v="631"/>
    <s v="IMPORTS THROUGH SOUTH FLORIDA/TAMPA"/>
    <n v="1243132"/>
    <s v="Boat"/>
    <m/>
    <m/>
    <n v="2024"/>
    <s v="N/A"/>
    <s v="I (import)"/>
    <m/>
  </r>
  <r>
    <s v="WATERMELONS"/>
    <x v="9"/>
    <s v="No"/>
    <s v="N/A"/>
    <s v="SEEDLESS"/>
    <x v="631"/>
    <s v="IMPORTS THROUGH PHILADELPHIA-CAMDEN PENNSYLVANIA-NEW JERSEY"/>
    <n v="71500"/>
    <s v="Boat"/>
    <m/>
    <m/>
    <n v="2024"/>
    <s v="N/A"/>
    <s v="I (import)"/>
    <m/>
  </r>
  <r>
    <s v="WATERMELONS"/>
    <x v="9"/>
    <s v="No"/>
    <s v="N/A"/>
    <s v="N/A"/>
    <x v="631"/>
    <s v="IMPORTS THROUGH SOUTH FLORIDA/TAMPA"/>
    <n v="643566"/>
    <s v="Boat"/>
    <m/>
    <m/>
    <n v="2024"/>
    <s v="N/A"/>
    <s v="I (import)"/>
    <m/>
  </r>
  <r>
    <s v="WATERMELONS"/>
    <x v="9"/>
    <s v="No"/>
    <s v="N/A"/>
    <s v="N/A"/>
    <x v="588"/>
    <s v="IMPORTS THROUGH PHILADELPHIA-CAMDEN PENNSYLVANIA-NEW JERSEY"/>
    <n v="1425483"/>
    <s v="Boat"/>
    <m/>
    <m/>
    <n v="2024"/>
    <s v="N/A"/>
    <s v="I (import)"/>
    <m/>
  </r>
  <r>
    <s v="WATERMELONS"/>
    <x v="9"/>
    <s v="No"/>
    <s v="N/A"/>
    <s v="SEEDLESS"/>
    <x v="588"/>
    <s v="IMPORTS THROUGH LOS ANGELES-LONG BEACH CALIFORNIA"/>
    <n v="91225"/>
    <s v="Boat"/>
    <m/>
    <m/>
    <n v="2024"/>
    <s v="N/A"/>
    <s v="I (import)"/>
    <m/>
  </r>
  <r>
    <s v="WATERMELONS"/>
    <x v="9"/>
    <s v="No"/>
    <s v="N/A"/>
    <s v="SEEDLESS"/>
    <x v="588"/>
    <s v="IMPORTS THROUGH PORT CANAVERAL FLORIDA"/>
    <n v="1430000"/>
    <s v="Boat"/>
    <m/>
    <m/>
    <n v="2024"/>
    <s v="N/A"/>
    <s v="I (import)"/>
    <m/>
  </r>
  <r>
    <s v="WATERMELONS"/>
    <x v="9"/>
    <s v="No"/>
    <s v="N/A"/>
    <s v="SEEDLESS"/>
    <x v="589"/>
    <s v="IMPORTS THROUGH LOS ANGELES-LONG BEACH CALIFORNIA"/>
    <n v="176000"/>
    <s v="Boat"/>
    <m/>
    <m/>
    <n v="2024"/>
    <s v="N/A"/>
    <s v="I (import)"/>
    <m/>
  </r>
  <r>
    <s v="WATERMELONS"/>
    <x v="9"/>
    <s v="No"/>
    <s v="N/A"/>
    <s v="SEEDLESS"/>
    <x v="632"/>
    <s v="IMPORTS THROUGH PORT CANAVERAL FLORIDA"/>
    <n v="250250"/>
    <s v="Boat"/>
    <m/>
    <m/>
    <n v="2024"/>
    <s v="N/A"/>
    <s v="I (import)"/>
    <m/>
  </r>
  <r>
    <s v="WATERMELONS"/>
    <x v="9"/>
    <s v="No"/>
    <s v="N/A"/>
    <s v="SEEDLESS"/>
    <x v="421"/>
    <s v="IMPORTS THROUGH FREEPORT TEXAS"/>
    <n v="602785"/>
    <s v="Boat"/>
    <m/>
    <m/>
    <n v="2024"/>
    <s v="N/A"/>
    <s v="I (import)"/>
    <m/>
  </r>
  <r>
    <s v="WATERMELONS"/>
    <x v="10"/>
    <s v="No"/>
    <s v="N/A"/>
    <s v="SEEDLESS"/>
    <x v="407"/>
    <s v="IMPORTS THROUGH PORT CANAVERAL FLORIDA"/>
    <n v="286000"/>
    <s v="Boat"/>
    <m/>
    <m/>
    <n v="2023"/>
    <s v="N/A"/>
    <s v="I (import)"/>
    <m/>
  </r>
  <r>
    <s v="WATERMELONS"/>
    <x v="10"/>
    <s v="No"/>
    <s v="N/A"/>
    <s v="N/A"/>
    <x v="549"/>
    <s v="IMPORTS THROUGH PORT CANAVERAL FLORIDA"/>
    <n v="1789"/>
    <s v="Boat"/>
    <m/>
    <m/>
    <n v="2023"/>
    <s v="N/A"/>
    <s v="I (import)"/>
    <m/>
  </r>
  <r>
    <s v="WATERMELONS"/>
    <x v="10"/>
    <s v="No"/>
    <s v="N/A"/>
    <s v="SEEDLESS"/>
    <x v="549"/>
    <s v="IMPORTS THROUGH PORT CANAVERAL FLORIDA"/>
    <n v="355711"/>
    <s v="Boat"/>
    <m/>
    <m/>
    <n v="2023"/>
    <s v="N/A"/>
    <s v="I (import)"/>
    <m/>
  </r>
  <r>
    <s v="WATERMELONS"/>
    <x v="10"/>
    <s v="No"/>
    <s v="N/A"/>
    <s v="SEEDLESS"/>
    <x v="550"/>
    <s v="IMPORTS THROUGH PORT CANAVERAL FLORIDA"/>
    <n v="107250"/>
    <s v="Boat"/>
    <m/>
    <m/>
    <n v="2023"/>
    <s v="N/A"/>
    <s v="I (import)"/>
    <m/>
  </r>
  <r>
    <s v="WATERMELONS"/>
    <x v="10"/>
    <s v="No"/>
    <s v="N/A"/>
    <s v="N/A"/>
    <x v="408"/>
    <s v="IMPORTS THROUGH PORT CANAVERAL FLORIDA"/>
    <n v="18229"/>
    <s v="Boat"/>
    <m/>
    <m/>
    <n v="2023"/>
    <s v="N/A"/>
    <s v="I (import)"/>
    <m/>
  </r>
  <r>
    <s v="WATERMELONS"/>
    <x v="10"/>
    <s v="No"/>
    <s v="N/A"/>
    <s v="SEEDLESS"/>
    <x v="408"/>
    <s v="IMPORTS THROUGH PORT CANAVERAL FLORIDA"/>
    <n v="518021"/>
    <s v="Boat"/>
    <m/>
    <m/>
    <n v="2023"/>
    <s v="N/A"/>
    <s v="I (import)"/>
    <m/>
  </r>
  <r>
    <s v="WATERMELONS"/>
    <x v="10"/>
    <s v="No"/>
    <s v="N/A"/>
    <s v="SEEDLESS"/>
    <x v="553"/>
    <s v="IMPORTS THROUGH PORT CANAVERAL FLORIDA"/>
    <n v="500500"/>
    <s v="Boat"/>
    <m/>
    <m/>
    <n v="2023"/>
    <s v="N/A"/>
    <s v="I (import)"/>
    <m/>
  </r>
  <r>
    <s v="WATERMELONS"/>
    <x v="10"/>
    <s v="No"/>
    <s v="N/A"/>
    <s v="N/A"/>
    <x v="487"/>
    <s v="IMPORTS THROUGH PORT CANAVERAL FLORIDA"/>
    <n v="59136"/>
    <s v="Boat"/>
    <m/>
    <m/>
    <n v="2023"/>
    <s v="N/A"/>
    <s v="I (import)"/>
    <m/>
  </r>
  <r>
    <s v="WATERMELONS"/>
    <x v="10"/>
    <s v="No"/>
    <s v="N/A"/>
    <s v="SEEDLESS"/>
    <x v="487"/>
    <s v="IMPORTS THROUGH PORT CANAVERAL FLORIDA"/>
    <n v="2693614"/>
    <s v="Boat"/>
    <m/>
    <m/>
    <n v="2023"/>
    <s v="N/A"/>
    <s v="I (import)"/>
    <m/>
  </r>
  <r>
    <s v="WATERMELONS"/>
    <x v="10"/>
    <s v="No"/>
    <s v="N/A"/>
    <s v="SEEDLESS"/>
    <x v="557"/>
    <s v="IMPORTS THROUGH LOS ANGELES-LONG BEACH CALIFORNIA"/>
    <n v="178750"/>
    <s v="Boat"/>
    <m/>
    <m/>
    <n v="2023"/>
    <s v="N/A"/>
    <s v="I (import)"/>
    <m/>
  </r>
  <r>
    <s v="WATERMELONS"/>
    <x v="10"/>
    <s v="No"/>
    <s v="N/A"/>
    <s v="SEEDLESS"/>
    <x v="557"/>
    <s v="IMPORTS THROUGH FREEPORT TEXAS"/>
    <n v="214500"/>
    <s v="Boat"/>
    <m/>
    <m/>
    <n v="2023"/>
    <s v="N/A"/>
    <s v="I (import)"/>
    <m/>
  </r>
  <r>
    <s v="WATERMELONS"/>
    <x v="10"/>
    <s v="No"/>
    <s v="N/A"/>
    <s v="SEEDLESS"/>
    <x v="558"/>
    <s v="IMPORTS THROUGH PORT CANAVERAL FLORIDA"/>
    <n v="3325711"/>
    <s v="Boat"/>
    <m/>
    <m/>
    <n v="2023"/>
    <s v="N/A"/>
    <s v="I (import)"/>
    <m/>
  </r>
  <r>
    <s v="WATERMELONS"/>
    <x v="10"/>
    <s v="No"/>
    <s v="N/A"/>
    <s v="N/A"/>
    <x v="558"/>
    <s v="IMPORTS THROUGH PORT CANAVERAL FLORIDA"/>
    <n v="34789"/>
    <s v="Boat"/>
    <m/>
    <m/>
    <n v="2023"/>
    <s v="N/A"/>
    <s v="I (import)"/>
    <m/>
  </r>
  <r>
    <s v="WATERMELONS"/>
    <x v="10"/>
    <s v="No"/>
    <s v="N/A"/>
    <s v="SEEDLESS"/>
    <x v="560"/>
    <s v="IMPORTS THROUGH FREEPORT TEXAS"/>
    <n v="71500"/>
    <s v="Boat"/>
    <m/>
    <m/>
    <n v="2023"/>
    <s v="N/A"/>
    <s v="I (import)"/>
    <m/>
  </r>
  <r>
    <s v="WATERMELONS"/>
    <x v="10"/>
    <s v="No"/>
    <s v="N/A"/>
    <s v="SEEDLESS"/>
    <x v="561"/>
    <s v="IMPORTS THROUGH PHILADELPHIA-CAMDEN PENNSYLVANIA-NEW JERSEY"/>
    <n v="500500"/>
    <s v="Boat"/>
    <m/>
    <m/>
    <n v="2023"/>
    <s v="N/A"/>
    <s v="I (import)"/>
    <m/>
  </r>
  <r>
    <s v="WATERMELONS"/>
    <x v="10"/>
    <s v="No"/>
    <s v="N/A"/>
    <s v="N/A"/>
    <x v="563"/>
    <s v="IMPORTS THROUGH PORT CANAVERAL FLORIDA"/>
    <n v="125690"/>
    <s v="Boat"/>
    <m/>
    <m/>
    <n v="2023"/>
    <s v="N/A"/>
    <s v="I (import)"/>
    <m/>
  </r>
  <r>
    <s v="WATERMELONS"/>
    <x v="10"/>
    <s v="No"/>
    <s v="N/A"/>
    <s v="SEEDLESS"/>
    <x v="563"/>
    <s v="IMPORTS THROUGH PORT CANAVERAL FLORIDA"/>
    <n v="2913060"/>
    <s v="Boat"/>
    <m/>
    <m/>
    <n v="2023"/>
    <s v="N/A"/>
    <s v="I (import)"/>
    <m/>
  </r>
  <r>
    <s v="WATERMELONS"/>
    <x v="10"/>
    <s v="No"/>
    <s v="N/A"/>
    <s v="SEEDLESS"/>
    <x v="489"/>
    <s v="IMPORTS THROUGH PHILADELPHIA-CAMDEN PENNSYLVANIA-NEW JERSEY"/>
    <n v="643500"/>
    <s v="Boat"/>
    <m/>
    <m/>
    <n v="2023"/>
    <s v="N/A"/>
    <s v="I (import)"/>
    <m/>
  </r>
  <r>
    <s v="WATERMELONS"/>
    <x v="10"/>
    <s v="No"/>
    <s v="N/A"/>
    <s v="SEEDLESS"/>
    <x v="411"/>
    <s v="IMPORTS THROUGH PORT CANAVERAL FLORIDA"/>
    <n v="3683962"/>
    <s v="Boat"/>
    <m/>
    <m/>
    <n v="2023"/>
    <s v="N/A"/>
    <s v="I (import)"/>
    <m/>
  </r>
  <r>
    <s v="WATERMELONS"/>
    <x v="10"/>
    <s v="No"/>
    <s v="N/A"/>
    <s v="N/A"/>
    <x v="411"/>
    <s v="IMPORTS THROUGH PORT CANAVERAL FLORIDA"/>
    <n v="69788"/>
    <s v="Boat"/>
    <m/>
    <m/>
    <n v="2023"/>
    <s v="N/A"/>
    <s v="I (import)"/>
    <m/>
  </r>
  <r>
    <s v="WATERMELONS"/>
    <x v="10"/>
    <s v="No"/>
    <s v="N/A"/>
    <s v="SEEDLESS"/>
    <x v="492"/>
    <s v="IMPORTS THROUGH PHILADELPHIA-CAMDEN PENNSYLVANIA-NEW JERSEY"/>
    <n v="679250"/>
    <s v="Boat"/>
    <m/>
    <m/>
    <n v="2023"/>
    <s v="N/A"/>
    <s v="I (import)"/>
    <m/>
  </r>
  <r>
    <s v="WATERMELONS"/>
    <x v="10"/>
    <s v="No"/>
    <s v="N/A"/>
    <s v="SEEDLESS"/>
    <x v="622"/>
    <s v="IMPORTS THROUGH PORT CANAVERAL FLORIDA"/>
    <n v="3711087"/>
    <s v="Boat"/>
    <m/>
    <m/>
    <n v="2023"/>
    <s v="N/A"/>
    <s v="I (import)"/>
    <m/>
  </r>
  <r>
    <s v="WATERMELONS"/>
    <x v="10"/>
    <s v="No"/>
    <s v="N/A"/>
    <s v="N/A"/>
    <x v="622"/>
    <s v="IMPORTS THROUGH PORT CANAVERAL FLORIDA"/>
    <n v="185663"/>
    <s v="Boat"/>
    <m/>
    <m/>
    <n v="2023"/>
    <s v="N/A"/>
    <s v="I (import)"/>
    <m/>
  </r>
  <r>
    <s v="WATERMELONS"/>
    <x v="10"/>
    <s v="No"/>
    <s v="N/A"/>
    <s v="SEEDLESS"/>
    <x v="495"/>
    <s v="IMPORTS THROUGH PHILADELPHIA-CAMDEN PENNSYLVANIA-NEW JERSEY"/>
    <n v="107250"/>
    <s v="Boat"/>
    <m/>
    <m/>
    <n v="2023"/>
    <s v="N/A"/>
    <s v="I (import)"/>
    <m/>
  </r>
  <r>
    <s v="WATERMELONS"/>
    <x v="10"/>
    <s v="No"/>
    <s v="N/A"/>
    <s v="SEEDLESS"/>
    <x v="495"/>
    <s v="IMPORTS THROUGH PORT CANAVERAL FLORIDA"/>
    <n v="12949"/>
    <s v="Boat"/>
    <m/>
    <m/>
    <n v="2023"/>
    <s v="N/A"/>
    <s v="I (import)"/>
    <m/>
  </r>
  <r>
    <s v="WATERMELONS"/>
    <x v="10"/>
    <s v="Yes"/>
    <s v="N/A"/>
    <s v="RED FLESH SEEDLESS MINIATURE"/>
    <x v="497"/>
    <s v="IMPORTS THROUGH PORT CANAVERAL FLORIDA"/>
    <n v="1755906"/>
    <s v="Boat"/>
    <m/>
    <m/>
    <n v="2023"/>
    <s v="N/A"/>
    <s v="I (import)"/>
    <m/>
  </r>
  <r>
    <s v="WATERMELONS"/>
    <x v="10"/>
    <s v="No"/>
    <s v="N/A"/>
    <s v="N/A"/>
    <x v="497"/>
    <s v="IMPORTS THROUGH PORT CANAVERAL FLORIDA"/>
    <n v="174594"/>
    <s v="Boat"/>
    <m/>
    <m/>
    <n v="2023"/>
    <s v="N/A"/>
    <s v="I (import)"/>
    <m/>
  </r>
  <r>
    <s v="WATERMELONS"/>
    <x v="10"/>
    <s v="No"/>
    <s v="N/A"/>
    <s v="SEEDLESS"/>
    <x v="498"/>
    <s v="IMPORTS THROUGH PORT CANAVERAL FLORIDA"/>
    <n v="7005"/>
    <s v="Boat"/>
    <m/>
    <m/>
    <n v="2023"/>
    <s v="N/A"/>
    <s v="I (import)"/>
    <m/>
  </r>
  <r>
    <s v="WATERMELONS"/>
    <x v="10"/>
    <s v="No"/>
    <s v="N/A"/>
    <s v="N/A"/>
    <x v="499"/>
    <s v="IMPORTS THROUGH PORT CANAVERAL FLORIDA"/>
    <n v="63892"/>
    <s v="Boat"/>
    <m/>
    <m/>
    <n v="2023"/>
    <s v="N/A"/>
    <s v="I (import)"/>
    <m/>
  </r>
  <r>
    <s v="WATERMELONS"/>
    <x v="10"/>
    <s v="Yes"/>
    <s v="N/A"/>
    <s v="RED FLESH SEEDLESS MINIATURE"/>
    <x v="499"/>
    <s v="IMPORTS THROUGH PORT CANAVERAL FLORIDA"/>
    <n v="3332358"/>
    <s v="Boat"/>
    <m/>
    <m/>
    <n v="2023"/>
    <s v="N/A"/>
    <s v="I (import)"/>
    <m/>
  </r>
  <r>
    <s v="WATERMELONS"/>
    <x v="10"/>
    <s v="Yes"/>
    <s v="N/A"/>
    <s v="RED FLESH SEEDLESS MINIATURE"/>
    <x v="499"/>
    <s v="IMPORTS THROUGH PHILADELPHIA-CAMDEN PENNSYLVANIA-NEW JERSEY"/>
    <n v="715000"/>
    <s v="Boat"/>
    <m/>
    <m/>
    <n v="2023"/>
    <s v="N/A"/>
    <s v="I (import)"/>
    <m/>
  </r>
  <r>
    <s v="WATERMELONS"/>
    <x v="10"/>
    <s v="No"/>
    <s v="N/A"/>
    <s v="N/A"/>
    <x v="499"/>
    <s v="IMPORTS THROUGH PORT CANAVERAL FLORIDA"/>
    <n v="35026"/>
    <s v="Boat"/>
    <m/>
    <m/>
    <n v="2023"/>
    <s v="N/A"/>
    <s v="I (import)"/>
    <m/>
  </r>
  <r>
    <s v="WATERMELONS"/>
    <x v="10"/>
    <s v="No"/>
    <s v="N/A"/>
    <s v="SEEDLESS"/>
    <x v="501"/>
    <s v="IMPORTS THROUGH PORT CANAVERAL FLORIDA"/>
    <n v="54558"/>
    <s v="Boat"/>
    <m/>
    <m/>
    <n v="2023"/>
    <s v="N/A"/>
    <s v="I (import)"/>
    <m/>
  </r>
  <r>
    <s v="WATERMELONS"/>
    <x v="10"/>
    <s v="Yes"/>
    <s v="N/A"/>
    <s v="RED FLESH SEEDLESS MINIATURE"/>
    <x v="501"/>
    <s v="IMPORTS THROUGH PHILADELPHIA-CAMDEN PENNSYLVANIA-NEW JERSEY"/>
    <n v="715000"/>
    <s v="Boat"/>
    <m/>
    <m/>
    <n v="2023"/>
    <s v="N/A"/>
    <s v="I (import)"/>
    <m/>
  </r>
  <r>
    <s v="WATERMELONS"/>
    <x v="10"/>
    <s v="No"/>
    <s v="N/A"/>
    <s v="N/A"/>
    <x v="503"/>
    <s v="IMPORTS THROUGH PORT CANAVERAL FLORIDA"/>
    <n v="136883"/>
    <s v="Boat"/>
    <m/>
    <m/>
    <n v="2023"/>
    <s v="N/A"/>
    <s v="I (import)"/>
    <m/>
  </r>
  <r>
    <s v="WATERMELONS"/>
    <x v="10"/>
    <s v="Yes"/>
    <s v="N/A"/>
    <s v="SEEDLESS"/>
    <x v="505"/>
    <s v="IMPORTS THROUGH PHILADELPHIA-CAMDEN PENNSYLVANIA-NEW JERSEY"/>
    <n v="286000"/>
    <s v="Boat"/>
    <m/>
    <m/>
    <n v="2023"/>
    <s v="N/A"/>
    <s v="I (import)"/>
    <m/>
  </r>
  <r>
    <s v="WATERMELONS"/>
    <x v="10"/>
    <s v="Yes"/>
    <s v="N/A"/>
    <s v="SEEDLESS"/>
    <x v="506"/>
    <s v="IMPORTS THROUGH PORT CANAVERAL FLORIDA"/>
    <n v="609816"/>
    <s v="Boat"/>
    <m/>
    <m/>
    <n v="2023"/>
    <s v="N/A"/>
    <s v="I (import)"/>
    <m/>
  </r>
  <r>
    <s v="WATERMELONS"/>
    <x v="10"/>
    <s v="No"/>
    <s v="N/A"/>
    <s v="N/A"/>
    <x v="506"/>
    <s v="IMPORTS THROUGH PORT CANAVERAL FLORIDA"/>
    <n v="33684"/>
    <s v="Boat"/>
    <m/>
    <m/>
    <n v="2023"/>
    <s v="N/A"/>
    <s v="I (import)"/>
    <m/>
  </r>
  <r>
    <s v="WATERMELONS"/>
    <x v="10"/>
    <s v="No"/>
    <s v="N/A"/>
    <s v="SEEDLESS"/>
    <x v="507"/>
    <s v="IMPORTS THROUGH PORT CANAVERAL FLORIDA"/>
    <n v="81708"/>
    <s v="Boat"/>
    <m/>
    <m/>
    <n v="2023"/>
    <s v="N/A"/>
    <s v="I (import)"/>
    <m/>
  </r>
  <r>
    <s v="WATERMELONS"/>
    <x v="10"/>
    <s v="Yes"/>
    <s v="N/A"/>
    <s v="RED FLESH SEEDLESS MINIATURE"/>
    <x v="507"/>
    <s v="IMPORTS THROUGH PORT CANAVERAL FLORIDA"/>
    <n v="397621"/>
    <s v="Boat"/>
    <m/>
    <m/>
    <n v="2023"/>
    <s v="N/A"/>
    <s v="I (import)"/>
    <m/>
  </r>
  <r>
    <s v="WATERMELONS"/>
    <x v="10"/>
    <s v="No"/>
    <s v="N/A"/>
    <s v="N/A"/>
    <x v="507"/>
    <s v="IMPORTS THROUGH PORT CANAVERAL FLORIDA"/>
    <n v="31379"/>
    <s v="Boat"/>
    <m/>
    <m/>
    <n v="2023"/>
    <s v="N/A"/>
    <s v="I (import)"/>
    <m/>
  </r>
  <r>
    <s v="WATERMELONS"/>
    <x v="10"/>
    <s v="No"/>
    <s v="N/A"/>
    <s v="SEEDLESS"/>
    <x v="509"/>
    <s v="IMPORTS THROUGH PORT CANAVERAL FLORIDA"/>
    <n v="164637"/>
    <s v="Boat"/>
    <m/>
    <m/>
    <n v="2023"/>
    <s v="N/A"/>
    <s v="I (import)"/>
    <m/>
  </r>
  <r>
    <s v="WATERMELONS"/>
    <x v="10"/>
    <s v="Yes"/>
    <s v="N/A"/>
    <s v="RED FLESH SEEDLESS MINIATURE"/>
    <x v="510"/>
    <s v="IMPORTS THROUGH PORT CANAVERAL FLORIDA"/>
    <n v="2119913"/>
    <s v="Boat"/>
    <m/>
    <m/>
    <n v="2023"/>
    <s v="N/A"/>
    <s v="I (import)"/>
    <m/>
  </r>
  <r>
    <s v="WATERMELONS"/>
    <x v="10"/>
    <s v="No"/>
    <s v="N/A"/>
    <s v="N/A"/>
    <x v="510"/>
    <s v="IMPORTS THROUGH PORT CANAVERAL FLORIDA"/>
    <n v="55443"/>
    <s v="Boat"/>
    <m/>
    <m/>
    <n v="2023"/>
    <s v="N/A"/>
    <s v="I (import)"/>
    <m/>
  </r>
  <r>
    <s v="WATERMELONS"/>
    <x v="10"/>
    <s v="Yes"/>
    <s v="N/A"/>
    <s v="RED FLESH SEEDLESS MINIATURE"/>
    <x v="625"/>
    <s v="IMPORTS THROUGH PORT CANAVERAL FLORIDA"/>
    <n v="214500"/>
    <s v="Boat"/>
    <m/>
    <m/>
    <n v="2023"/>
    <s v="N/A"/>
    <s v="I (import)"/>
    <m/>
  </r>
  <r>
    <s v="WATERMELONS"/>
    <x v="10"/>
    <s v="No"/>
    <s v="N/A"/>
    <s v="SEEDLESS"/>
    <x v="625"/>
    <s v="IMPORTS THROUGH PORT CANAVERAL FLORIDA"/>
    <n v="110957"/>
    <s v="Boat"/>
    <m/>
    <m/>
    <n v="2023"/>
    <s v="N/A"/>
    <s v="I (import)"/>
    <m/>
  </r>
  <r>
    <s v="WATERMELONS"/>
    <x v="10"/>
    <s v="No"/>
    <s v="N/A"/>
    <s v="SEEDLESS"/>
    <x v="512"/>
    <s v="IMPORTS THROUGH PORT CANAVERAL FLORIDA"/>
    <n v="34547"/>
    <s v="Boat"/>
    <m/>
    <m/>
    <n v="2023"/>
    <s v="N/A"/>
    <s v="I (import)"/>
    <m/>
  </r>
  <r>
    <s v="WATERMELONS"/>
    <x v="10"/>
    <s v="No"/>
    <s v="N/A"/>
    <s v="SEEDLESS"/>
    <x v="567"/>
    <s v="IMPORTS THROUGH PORT CANAVERAL FLORIDA"/>
    <n v="83824"/>
    <s v="Boat"/>
    <m/>
    <m/>
    <n v="2023"/>
    <s v="N/A"/>
    <s v="I (import)"/>
    <m/>
  </r>
  <r>
    <s v="WATERMELONS"/>
    <x v="10"/>
    <s v="No"/>
    <s v="N/A"/>
    <s v="N/A"/>
    <x v="567"/>
    <s v="IMPORTS THROUGH PORT CANAVERAL FLORIDA"/>
    <n v="52587"/>
    <s v="Boat"/>
    <m/>
    <m/>
    <n v="2023"/>
    <s v="N/A"/>
    <s v="I (import)"/>
    <m/>
  </r>
  <r>
    <s v="WATERMELONS"/>
    <x v="10"/>
    <s v="Yes"/>
    <s v="N/A"/>
    <s v="RED FLESH SEEDLESS MINIATURE"/>
    <x v="567"/>
    <s v="IMPORTS THROUGH PORT CANAVERAL FLORIDA"/>
    <n v="3236413"/>
    <s v="Boat"/>
    <m/>
    <m/>
    <n v="2023"/>
    <s v="N/A"/>
    <s v="I (import)"/>
    <m/>
  </r>
  <r>
    <s v="WATERMELONS"/>
    <x v="10"/>
    <s v="No"/>
    <s v="N/A"/>
    <s v="SEEDLESS"/>
    <x v="568"/>
    <s v="IMPORTS THROUGH PORT CANAVERAL FLORIDA"/>
    <n v="14670"/>
    <s v="Boat"/>
    <m/>
    <m/>
    <n v="2023"/>
    <s v="N/A"/>
    <s v="I (import)"/>
    <m/>
  </r>
  <r>
    <s v="WATERMELONS"/>
    <x v="10"/>
    <s v="Yes"/>
    <s v="N/A"/>
    <s v="RED FLESH SEEDLESS MINIATURE"/>
    <x v="516"/>
    <s v="IMPORTS THROUGH PORT CANAVERAL FLORIDA"/>
    <n v="2157049"/>
    <s v="Boat"/>
    <m/>
    <m/>
    <n v="2023"/>
    <s v="N/A"/>
    <s v="I (import)"/>
    <m/>
  </r>
  <r>
    <s v="WATERMELONS"/>
    <x v="10"/>
    <s v="No"/>
    <s v="N/A"/>
    <s v="N/A"/>
    <x v="516"/>
    <s v="IMPORTS THROUGH PORT CANAVERAL FLORIDA"/>
    <n v="59451"/>
    <s v="Boat"/>
    <m/>
    <m/>
    <n v="2023"/>
    <s v="N/A"/>
    <s v="I (import)"/>
    <m/>
  </r>
  <r>
    <s v="WATERMELONS"/>
    <x v="10"/>
    <s v="No"/>
    <s v="N/A"/>
    <s v="SEEDLESS"/>
    <x v="516"/>
    <s v="IMPORTS THROUGH PORT CANAVERAL FLORIDA"/>
    <n v="56819"/>
    <s v="Boat"/>
    <m/>
    <m/>
    <n v="2023"/>
    <s v="N/A"/>
    <s v="I (import)"/>
    <m/>
  </r>
  <r>
    <s v="WATERMELONS"/>
    <x v="10"/>
    <s v="No"/>
    <s v="N/A"/>
    <s v="SEEDLESS"/>
    <x v="518"/>
    <s v="IMPORTS THROUGH PORT CANAVERAL FLORIDA"/>
    <n v="25148"/>
    <s v="Boat"/>
    <m/>
    <m/>
    <n v="2023"/>
    <s v="N/A"/>
    <s v="I (import)"/>
    <m/>
  </r>
  <r>
    <s v="WATERMELONS"/>
    <x v="10"/>
    <s v="Yes"/>
    <s v="N/A"/>
    <s v="RED FLESH SEEDLESS MINIATURE"/>
    <x v="519"/>
    <s v="IMPORTS THROUGH PHILADELPHIA-CAMDEN PENNSYLVANIA-NEW JERSEY"/>
    <n v="715000"/>
    <s v="Boat"/>
    <m/>
    <m/>
    <n v="2023"/>
    <s v="N/A"/>
    <s v="I (import)"/>
    <m/>
  </r>
  <r>
    <s v="WATERMELONS"/>
    <x v="10"/>
    <s v="No"/>
    <s v="N/A"/>
    <s v="N/A"/>
    <x v="521"/>
    <s v="IMPORTS THROUGH PORT CANAVERAL FLORIDA"/>
    <n v="95227"/>
    <s v="Boat"/>
    <m/>
    <m/>
    <n v="2023"/>
    <s v="N/A"/>
    <s v="I (import)"/>
    <m/>
  </r>
  <r>
    <s v="WATERMELONS"/>
    <x v="10"/>
    <s v="Yes"/>
    <s v="N/A"/>
    <s v="RED FLESH SEEDLESS MINIATURE"/>
    <x v="521"/>
    <s v="IMPORTS THROUGH PORT CANAVERAL FLORIDA"/>
    <n v="1799523"/>
    <s v="Boat"/>
    <m/>
    <m/>
    <n v="2023"/>
    <s v="N/A"/>
    <s v="I (import)"/>
    <m/>
  </r>
  <r>
    <s v="WATERMELONS"/>
    <x v="10"/>
    <s v="No"/>
    <s v="N/A"/>
    <s v="SEEDLESS"/>
    <x v="522"/>
    <s v="IMPORTS THROUGH PORT CANAVERAL FLORIDA"/>
    <n v="71253"/>
    <s v="Boat"/>
    <m/>
    <m/>
    <n v="2023"/>
    <s v="N/A"/>
    <s v="I (import)"/>
    <m/>
  </r>
  <r>
    <s v="WATERMELONS"/>
    <x v="10"/>
    <s v="No"/>
    <s v="N/A"/>
    <s v="N/A"/>
    <x v="523"/>
    <s v="IMPORTS THROUGH PORT CANAVERAL FLORIDA"/>
    <n v="41912"/>
    <s v="Boat"/>
    <m/>
    <m/>
    <n v="2023"/>
    <s v="N/A"/>
    <s v="I (import)"/>
    <m/>
  </r>
  <r>
    <s v="WATERMELONS"/>
    <x v="10"/>
    <s v="No"/>
    <s v="N/A"/>
    <s v="SEEDLESS"/>
    <x v="523"/>
    <s v="IMPORTS THROUGH PORT CANAVERAL FLORIDA"/>
    <n v="82986"/>
    <s v="Boat"/>
    <m/>
    <m/>
    <n v="2023"/>
    <s v="N/A"/>
    <s v="I (import)"/>
    <m/>
  </r>
  <r>
    <s v="WATERMELONS"/>
    <x v="10"/>
    <s v="Yes"/>
    <s v="N/A"/>
    <s v="RED FLESH SEEDLESS MINIATURE"/>
    <x v="524"/>
    <s v="IMPORTS THROUGH PORT CANAVERAL FLORIDA"/>
    <n v="1076783"/>
    <s v="Boat"/>
    <m/>
    <m/>
    <n v="2023"/>
    <s v="N/A"/>
    <s v="I (import)"/>
    <m/>
  </r>
  <r>
    <s v="WATERMELONS"/>
    <x v="10"/>
    <s v="No"/>
    <s v="N/A"/>
    <s v="N/A"/>
    <x v="524"/>
    <s v="IMPORTS THROUGH PORT CANAVERAL FLORIDA"/>
    <n v="25087"/>
    <s v="Boat"/>
    <m/>
    <m/>
    <n v="2023"/>
    <s v="N/A"/>
    <s v="I (import)"/>
    <m/>
  </r>
  <r>
    <s v="WATERMELONS"/>
    <x v="10"/>
    <s v="Yes"/>
    <s v="N/A"/>
    <s v="RED FLESH SEEDLESS MINIATURE"/>
    <x v="527"/>
    <s v="IMPORTS THROUGH FREEPORT TEXAS"/>
    <n v="143000"/>
    <s v="Boat"/>
    <m/>
    <m/>
    <n v="2023"/>
    <s v="N/A"/>
    <s v="I (import)"/>
    <m/>
  </r>
  <r>
    <s v="WATERMELONS"/>
    <x v="10"/>
    <s v="No"/>
    <s v="N/A"/>
    <s v="N/A"/>
    <x v="599"/>
    <s v="IMPORTS THROUGH PORT CANAVERAL FLORIDA"/>
    <n v="125736"/>
    <s v="Boat"/>
    <m/>
    <m/>
    <n v="2023"/>
    <s v="N/A"/>
    <s v="I (import)"/>
    <m/>
  </r>
  <r>
    <s v="WATERMELONS"/>
    <x v="10"/>
    <s v="Yes"/>
    <s v="N/A"/>
    <s v="RED FLESH SEEDLESS MINIATURE"/>
    <x v="599"/>
    <s v="IMPORTS THROUGH PORT CANAVERAL FLORIDA"/>
    <n v="214500"/>
    <s v="Boat"/>
    <m/>
    <m/>
    <n v="2023"/>
    <s v="N/A"/>
    <s v="I (import)"/>
    <m/>
  </r>
  <r>
    <s v="WATERMELONS"/>
    <x v="10"/>
    <s v="No"/>
    <s v="N/A"/>
    <s v="SEEDLESS"/>
    <x v="599"/>
    <s v="IMPORTS THROUGH PORT CANAVERAL FLORIDA"/>
    <n v="88000"/>
    <s v="Boat"/>
    <m/>
    <m/>
    <n v="2023"/>
    <s v="N/A"/>
    <s v="I (import)"/>
    <m/>
  </r>
  <r>
    <s v="WATERMELONS"/>
    <x v="10"/>
    <s v="Yes"/>
    <s v="N/A"/>
    <s v="RED FLESH SEEDLESS MINIATURE"/>
    <x v="528"/>
    <s v="IMPORTS THROUGH PORT CANAVERAL FLORIDA"/>
    <n v="178750"/>
    <s v="Boat"/>
    <m/>
    <m/>
    <n v="2023"/>
    <s v="N/A"/>
    <s v="I (import)"/>
    <m/>
  </r>
  <r>
    <s v="WATERMELONS"/>
    <x v="10"/>
    <s v="No"/>
    <s v="N/A"/>
    <s v="N/A"/>
    <x v="528"/>
    <s v="IMPORTS THROUGH PORT CANAVERAL FLORIDA"/>
    <n v="41912"/>
    <s v="Boat"/>
    <m/>
    <m/>
    <n v="2023"/>
    <s v="N/A"/>
    <s v="I (import)"/>
    <m/>
  </r>
  <r>
    <s v="WATERMELONS"/>
    <x v="10"/>
    <s v="No"/>
    <s v="N/A"/>
    <s v="SEEDLESS"/>
    <x v="602"/>
    <s v="IMPORTS THROUGH PORT CANAVERAL FLORIDA"/>
    <n v="41912"/>
    <s v="Boat"/>
    <m/>
    <m/>
    <n v="2023"/>
    <s v="N/A"/>
    <s v="I (import)"/>
    <m/>
  </r>
  <r>
    <s v="WATERMELONS"/>
    <x v="10"/>
    <s v="Yes"/>
    <s v="N/A"/>
    <s v="RED FLESH SEEDLESS MINIATURE"/>
    <x v="603"/>
    <s v="IMPORTS THROUGH PORT CANAVERAL FLORIDA"/>
    <n v="35750"/>
    <s v="Boat"/>
    <m/>
    <m/>
    <n v="2023"/>
    <s v="N/A"/>
    <s v="I (import)"/>
    <m/>
  </r>
  <r>
    <s v="WATERMELONS"/>
    <x v="10"/>
    <s v="Yes"/>
    <s v="N/A"/>
    <s v="RED FLESH SEEDLESS MINIATURE"/>
    <x v="603"/>
    <s v="IMPORTS THROUGH FREEPORT TEXAS"/>
    <n v="107250"/>
    <s v="Boat"/>
    <m/>
    <m/>
    <n v="2023"/>
    <s v="N/A"/>
    <s v="I (import)"/>
    <m/>
  </r>
  <r>
    <s v="WATERMELONS"/>
    <x v="10"/>
    <s v="Yes"/>
    <s v="N/A"/>
    <s v="RED FLESH SEEDLESS MINIATURE"/>
    <x v="530"/>
    <s v="IMPORTS THROUGH HOUSTON TEXAS"/>
    <n v="107250"/>
    <s v="Boat"/>
    <m/>
    <m/>
    <n v="2023"/>
    <s v="N/A"/>
    <s v="I (import)"/>
    <m/>
  </r>
  <r>
    <s v="WATERMELONS"/>
    <x v="10"/>
    <s v="No"/>
    <s v="N/A"/>
    <s v="N/A"/>
    <x v="530"/>
    <s v="IMPORTS THROUGH PORT CANAVERAL FLORIDA"/>
    <n v="41912"/>
    <s v="Boat"/>
    <m/>
    <m/>
    <n v="2023"/>
    <s v="N/A"/>
    <s v="I (import)"/>
    <m/>
  </r>
  <r>
    <s v="WATERMELONS"/>
    <x v="10"/>
    <s v="No"/>
    <s v="N/A"/>
    <s v="N/A"/>
    <x v="604"/>
    <s v="IMPORTS THROUGH PORT CANAVERAL FLORIDA"/>
    <n v="41912"/>
    <s v="Boat"/>
    <m/>
    <m/>
    <n v="2023"/>
    <s v="N/A"/>
    <s v="I (import)"/>
    <m/>
  </r>
  <r>
    <s v="WATERMELONS"/>
    <x v="10"/>
    <s v="No"/>
    <s v="N/A"/>
    <s v="SEEDLESS"/>
    <x v="532"/>
    <s v="IMPORTS THROUGH SOUTH FLORIDA/TAMPA"/>
    <n v="39818"/>
    <s v="Boat"/>
    <m/>
    <m/>
    <n v="2023"/>
    <s v="N/A"/>
    <s v="I (import)"/>
    <m/>
  </r>
  <r>
    <s v="WATERMELONS"/>
    <x v="10"/>
    <s v="No"/>
    <s v="N/A"/>
    <s v="N/A"/>
    <x v="608"/>
    <s v="IMPORTS THROUGH PORT CANAVERAL FLORIDA"/>
    <n v="125736"/>
    <s v="Boat"/>
    <m/>
    <m/>
    <n v="2023"/>
    <s v="N/A"/>
    <s v="I (import)"/>
    <m/>
  </r>
  <r>
    <s v="WATERMELONS"/>
    <x v="10"/>
    <s v="No"/>
    <s v="N/A"/>
    <s v="N/A"/>
    <x v="535"/>
    <s v="IMPORTS THROUGH PORT CANAVERAL FLORIDA"/>
    <n v="23052"/>
    <s v="Boat"/>
    <m/>
    <m/>
    <n v="2023"/>
    <s v="N/A"/>
    <s v="I (import)"/>
    <m/>
  </r>
  <r>
    <s v="WATERMELONS"/>
    <x v="11"/>
    <s v="No"/>
    <s v="CWT"/>
    <s v="RED FLESH SEEDLESS TYPE"/>
    <x v="369"/>
    <s v="INDIANA"/>
    <n v="320000"/>
    <s v="Truck"/>
    <n v="3200"/>
    <m/>
    <n v="2024"/>
    <s v="N/A"/>
    <s v="D (domestic)"/>
    <s v="Week Ending Amount on 06/29/2024"/>
  </r>
  <r>
    <s v="WATERMELONS"/>
    <x v="11"/>
    <s v="No"/>
    <s v="CWT"/>
    <s v="RED FLESH SEEDLESS TYPE"/>
    <x v="370"/>
    <s v="INDIANA"/>
    <n v="80000"/>
    <s v="Truck"/>
    <n v="800"/>
    <m/>
    <n v="2024"/>
    <s v="N/A"/>
    <s v="D (domestic)"/>
    <s v="added on 07/01/2024"/>
  </r>
  <r>
    <s v="WATERMELONS"/>
    <x v="11"/>
    <s v="No"/>
    <s v="CWT"/>
    <s v="RED FLESH SEEDLESS TYPE"/>
    <x v="371"/>
    <s v="INDIANA"/>
    <n v="120000"/>
    <s v="Truck"/>
    <n v="1200"/>
    <m/>
    <n v="2024"/>
    <s v="N/A"/>
    <s v="D (domestic)"/>
    <s v="added on 07/02/2024"/>
  </r>
  <r>
    <s v="WATERMELONS"/>
    <x v="11"/>
    <s v="No"/>
    <s v="CWT"/>
    <s v="RED FLESH SEEDLESS TYPE"/>
    <x v="372"/>
    <s v="INDIANA"/>
    <n v="240000"/>
    <s v="Truck"/>
    <n v="2400"/>
    <m/>
    <n v="2024"/>
    <s v="N/A"/>
    <s v="D (domestic)"/>
    <m/>
  </r>
  <r>
    <s v="WATERMELONS"/>
    <x v="11"/>
    <s v="No"/>
    <s v="CWT"/>
    <s v="RED FLESH SEEDLESS TYPE"/>
    <x v="373"/>
    <s v="INDIANA"/>
    <n v="240000"/>
    <s v="Truck"/>
    <n v="2400"/>
    <m/>
    <n v="2024"/>
    <s v="N/A"/>
    <s v="D (domestic)"/>
    <m/>
  </r>
  <r>
    <s v="WATERMELONS"/>
    <x v="11"/>
    <s v="No"/>
    <s v="CWT"/>
    <s v="RED FLESH SEEDLESS TYPE"/>
    <x v="374"/>
    <s v="INDIANA"/>
    <n v="720000"/>
    <s v="Truck"/>
    <n v="7200"/>
    <m/>
    <n v="2024"/>
    <s v="N/A"/>
    <s v="D (domestic)"/>
    <m/>
  </r>
  <r>
    <s v="WATERMELONS"/>
    <x v="11"/>
    <s v="No"/>
    <s v="CWT"/>
    <s v="RED FLESH SEEDED TYPE"/>
    <x v="374"/>
    <s v="INDIANA"/>
    <n v="120000"/>
    <s v="Truck"/>
    <n v="1200"/>
    <m/>
    <n v="2024"/>
    <s v="N/A"/>
    <s v="D (domestic)"/>
    <m/>
  </r>
  <r>
    <s v="WATERMELONS"/>
    <x v="11"/>
    <s v="No"/>
    <s v="CWT"/>
    <s v="RED FLESH SEEDED TYPE"/>
    <x v="375"/>
    <s v="INDIANA"/>
    <n v="80000"/>
    <s v="Truck"/>
    <n v="800"/>
    <m/>
    <n v="2024"/>
    <s v="N/A"/>
    <s v="D (domestic)"/>
    <m/>
  </r>
  <r>
    <s v="WATERMELONS"/>
    <x v="11"/>
    <s v="No"/>
    <s v="CWT"/>
    <s v="RED FLESH SEEDLESS TYPE"/>
    <x v="375"/>
    <s v="INDIANA"/>
    <n v="480000"/>
    <s v="Truck"/>
    <n v="4800"/>
    <m/>
    <n v="2024"/>
    <s v="N/A"/>
    <s v="D (domestic)"/>
    <m/>
  </r>
  <r>
    <s v="WATERMELONS"/>
    <x v="11"/>
    <s v="No"/>
    <s v="CWT"/>
    <s v="RED FLESH SEEDED TYPE"/>
    <x v="376"/>
    <s v="INDIANA"/>
    <n v="40000"/>
    <s v="Truck"/>
    <n v="400"/>
    <m/>
    <n v="2024"/>
    <s v="N/A"/>
    <s v="D (domestic)"/>
    <m/>
  </r>
  <r>
    <s v="WATERMELONS"/>
    <x v="11"/>
    <s v="No"/>
    <s v="CWT"/>
    <s v="RED FLESH SEEDLESS TYPE"/>
    <x v="376"/>
    <s v="INDIANA"/>
    <n v="480000"/>
    <s v="Truck"/>
    <n v="4800"/>
    <m/>
    <n v="2024"/>
    <s v="N/A"/>
    <s v="D (domestic)"/>
    <m/>
  </r>
  <r>
    <s v="WATERMELONS"/>
    <x v="11"/>
    <s v="No"/>
    <s v="CWT"/>
    <s v="RED FLESH SEEDLESS TYPE"/>
    <x v="377"/>
    <s v="INDIANA"/>
    <n v="720000"/>
    <s v="Truck"/>
    <n v="7200"/>
    <m/>
    <n v="2024"/>
    <s v="N/A"/>
    <s v="D (domestic)"/>
    <m/>
  </r>
  <r>
    <s v="WATERMELONS"/>
    <x v="11"/>
    <s v="No"/>
    <s v="CWT"/>
    <s v="RED FLESH SEEDED TYPE"/>
    <x v="377"/>
    <s v="INDIANA"/>
    <n v="160000"/>
    <s v="Truck"/>
    <n v="1600"/>
    <m/>
    <n v="2024"/>
    <s v="N/A"/>
    <s v="D (domestic)"/>
    <m/>
  </r>
  <r>
    <s v="WATERMELONS"/>
    <x v="11"/>
    <s v="No"/>
    <s v="CWT"/>
    <s v="RED FLESH SEEDLESS TYPE"/>
    <x v="378"/>
    <s v="INDIANA"/>
    <n v="800000"/>
    <s v="Truck"/>
    <n v="8000"/>
    <m/>
    <n v="2024"/>
    <s v="N/A"/>
    <s v="D (domestic)"/>
    <m/>
  </r>
  <r>
    <s v="WATERMELONS"/>
    <x v="11"/>
    <s v="No"/>
    <s v="CWT"/>
    <s v="RED FLESH SEEDED TYPE"/>
    <x v="378"/>
    <s v="INDIANA"/>
    <n v="120000"/>
    <s v="Truck"/>
    <n v="1200"/>
    <m/>
    <n v="2024"/>
    <s v="N/A"/>
    <s v="D (domestic)"/>
    <m/>
  </r>
  <r>
    <s v="WATERMELONS"/>
    <x v="11"/>
    <s v="No"/>
    <s v="CWT"/>
    <s v="RED FLESH SEEDED TYPE"/>
    <x v="379"/>
    <s v="INDIANA"/>
    <n v="40000"/>
    <s v="Truck"/>
    <n v="400"/>
    <m/>
    <n v="2024"/>
    <s v="N/A"/>
    <s v="D (domestic)"/>
    <m/>
  </r>
  <r>
    <s v="WATERMELONS"/>
    <x v="11"/>
    <s v="No"/>
    <s v="CWT"/>
    <s v="RED FLESH SEEDLESS TYPE"/>
    <x v="379"/>
    <s v="INDIANA"/>
    <n v="1160000"/>
    <s v="Truck"/>
    <n v="11600"/>
    <m/>
    <n v="2024"/>
    <s v="N/A"/>
    <s v="D (domestic)"/>
    <m/>
  </r>
  <r>
    <s v="WATERMELONS"/>
    <x v="11"/>
    <s v="No"/>
    <s v="CWT"/>
    <s v="RED FLESH SEEDED TYPE"/>
    <x v="380"/>
    <s v="INDIANA"/>
    <n v="320000"/>
    <s v="Truck"/>
    <n v="3200"/>
    <m/>
    <n v="2024"/>
    <s v="N/A"/>
    <s v="D (domestic)"/>
    <m/>
  </r>
  <r>
    <s v="WATERMELONS"/>
    <x v="11"/>
    <s v="No"/>
    <s v="CWT"/>
    <s v="RED FLESH SEEDLESS TYPE"/>
    <x v="380"/>
    <s v="INDIANA"/>
    <n v="1440000"/>
    <s v="Truck"/>
    <n v="14400"/>
    <m/>
    <n v="2024"/>
    <s v="N/A"/>
    <s v="D (domestic)"/>
    <m/>
  </r>
  <r>
    <s v="WATERMELONS"/>
    <x v="11"/>
    <s v="No"/>
    <s v="CWT"/>
    <s v="RED FLESH SEEDLESS TYPE"/>
    <x v="381"/>
    <s v="INDIANA"/>
    <n v="3400000"/>
    <s v="Truck"/>
    <n v="34000"/>
    <m/>
    <n v="2024"/>
    <s v="N/A"/>
    <s v="D (domestic)"/>
    <m/>
  </r>
  <r>
    <s v="WATERMELONS"/>
    <x v="11"/>
    <s v="No"/>
    <s v="CWT"/>
    <s v="RED FLESH SEEDED TYPE"/>
    <x v="381"/>
    <s v="INDIANA"/>
    <n v="120000"/>
    <s v="Truck"/>
    <n v="1200"/>
    <m/>
    <n v="2024"/>
    <s v="N/A"/>
    <s v="D (domestic)"/>
    <m/>
  </r>
  <r>
    <s v="WATERMELONS"/>
    <x v="11"/>
    <s v="No"/>
    <s v="CWT"/>
    <s v="RED FLESH SEEDLESS TYPE"/>
    <x v="382"/>
    <s v="INDIANA"/>
    <n v="3840000"/>
    <s v="Truck"/>
    <n v="38400"/>
    <m/>
    <n v="2024"/>
    <s v="N/A"/>
    <s v="D (domestic)"/>
    <m/>
  </r>
  <r>
    <s v="WATERMELONS"/>
    <x v="11"/>
    <s v="No"/>
    <s v="CWT"/>
    <s v="RED FLESH SEEDED TYPE"/>
    <x v="382"/>
    <s v="INDIANA"/>
    <n v="160000"/>
    <s v="Truck"/>
    <n v="1600"/>
    <m/>
    <n v="2024"/>
    <s v="N/A"/>
    <s v="D (domestic)"/>
    <m/>
  </r>
  <r>
    <s v="WATERMELONS"/>
    <x v="11"/>
    <s v="No"/>
    <s v="CWT"/>
    <s v="RED FLESH SEEDLESS TYPE"/>
    <x v="383"/>
    <s v="INDIANA"/>
    <n v="3880000"/>
    <s v="Truck"/>
    <n v="38800"/>
    <m/>
    <n v="2024"/>
    <s v="N/A"/>
    <s v="D (domestic)"/>
    <m/>
  </r>
  <r>
    <s v="WATERMELONS"/>
    <x v="11"/>
    <s v="No"/>
    <s v="CWT"/>
    <s v="RED FLESH SEEDED TYPE"/>
    <x v="383"/>
    <s v="INDIANA"/>
    <n v="120000"/>
    <s v="Truck"/>
    <n v="1200"/>
    <m/>
    <n v="2024"/>
    <s v="N/A"/>
    <s v="D (domestic)"/>
    <m/>
  </r>
  <r>
    <s v="WATERMELONS"/>
    <x v="11"/>
    <s v="No"/>
    <s v="CWT"/>
    <s v="RED FLESH SEEDED TYPE"/>
    <x v="384"/>
    <s v="INDIANA"/>
    <n v="600000"/>
    <s v="Truck"/>
    <n v="6000"/>
    <m/>
    <n v="2024"/>
    <s v="N/A"/>
    <s v="D (domestic)"/>
    <m/>
  </r>
  <r>
    <s v="WATERMELONS"/>
    <x v="11"/>
    <s v="No"/>
    <s v="CWT"/>
    <s v="RED FLESH SEEDLESS TYPE"/>
    <x v="384"/>
    <s v="INDIANA"/>
    <n v="3200000"/>
    <s v="Truck"/>
    <n v="32000"/>
    <m/>
    <n v="2024"/>
    <s v="N/A"/>
    <s v="D (domestic)"/>
    <m/>
  </r>
  <r>
    <s v="WATERMELONS"/>
    <x v="11"/>
    <s v="No"/>
    <s v="CWT"/>
    <s v="RED FLESH SEEDLESS MINIATURE"/>
    <x v="384"/>
    <s v="INDIANA"/>
    <n v="176000"/>
    <s v="Truck"/>
    <n v="1760"/>
    <m/>
    <n v="2024"/>
    <s v="N/A"/>
    <s v="D (domestic)"/>
    <m/>
  </r>
  <r>
    <s v="WATERMELONS"/>
    <x v="11"/>
    <s v="No"/>
    <s v="CWT"/>
    <s v="RED FLESH SEEDLESS TYPE"/>
    <x v="385"/>
    <s v="INDIANA"/>
    <n v="3400000"/>
    <s v="Truck"/>
    <n v="34000"/>
    <m/>
    <n v="2024"/>
    <s v="N/A"/>
    <s v="D (domestic)"/>
    <m/>
  </r>
  <r>
    <s v="WATERMELONS"/>
    <x v="11"/>
    <s v="No"/>
    <s v="CWT"/>
    <s v="RED FLESH SEEDED TYPE"/>
    <x v="385"/>
    <s v="INDIANA"/>
    <n v="600000"/>
    <s v="Truck"/>
    <n v="6000"/>
    <m/>
    <n v="2024"/>
    <s v="N/A"/>
    <s v="D (domestic)"/>
    <m/>
  </r>
  <r>
    <s v="WATERMELONS"/>
    <x v="11"/>
    <s v="No"/>
    <s v="CWT"/>
    <s v="RED FLESH SEEDLESS TYPE"/>
    <x v="386"/>
    <s v="INDIANA"/>
    <n v="4400000"/>
    <s v="Truck"/>
    <n v="44000"/>
    <m/>
    <n v="2024"/>
    <s v="N/A"/>
    <s v="D (domestic)"/>
    <m/>
  </r>
  <r>
    <s v="WATERMELONS"/>
    <x v="11"/>
    <s v="No"/>
    <s v="CWT"/>
    <s v="RED FLESH SEEDED TYPE"/>
    <x v="386"/>
    <s v="INDIANA"/>
    <n v="600000"/>
    <s v="Truck"/>
    <n v="6000"/>
    <m/>
    <n v="2024"/>
    <s v="N/A"/>
    <s v="D (domestic)"/>
    <m/>
  </r>
  <r>
    <s v="WATERMELONS"/>
    <x v="11"/>
    <s v="No"/>
    <s v="CWT"/>
    <s v="RED FLESH SEEDLESS MINIATURE"/>
    <x v="386"/>
    <s v="INDIANA"/>
    <n v="176000"/>
    <s v="Truck"/>
    <n v="1760"/>
    <m/>
    <n v="2024"/>
    <s v="N/A"/>
    <s v="D (domestic)"/>
    <m/>
  </r>
  <r>
    <s v="WATERMELONS"/>
    <x v="11"/>
    <s v="No"/>
    <s v="CWT"/>
    <s v="RED FLESH SEEDLESS MINIATURE"/>
    <x v="387"/>
    <s v="INDIANA"/>
    <n v="308000"/>
    <s v="Truck"/>
    <n v="3080"/>
    <m/>
    <n v="2024"/>
    <s v="N/A"/>
    <s v="D (domestic)"/>
    <m/>
  </r>
  <r>
    <s v="WATERMELONS"/>
    <x v="11"/>
    <s v="No"/>
    <s v="CWT"/>
    <s v="RED FLESH SEEDED TYPE"/>
    <x v="387"/>
    <s v="INDIANA"/>
    <n v="1000000"/>
    <s v="Truck"/>
    <n v="10000"/>
    <m/>
    <n v="2024"/>
    <s v="N/A"/>
    <s v="D (domestic)"/>
    <m/>
  </r>
  <r>
    <s v="WATERMELONS"/>
    <x v="11"/>
    <s v="No"/>
    <s v="CWT"/>
    <s v="RED FLESH SEEDLESS TYPE"/>
    <x v="387"/>
    <s v="INDIANA"/>
    <n v="4840000"/>
    <s v="Truck"/>
    <n v="48400"/>
    <m/>
    <n v="2024"/>
    <s v="N/A"/>
    <s v="D (domestic)"/>
    <m/>
  </r>
  <r>
    <s v="WATERMELONS"/>
    <x v="11"/>
    <s v="No"/>
    <s v="CWT"/>
    <s v="RED FLESH SEEDLESS TYPE"/>
    <x v="388"/>
    <s v="INDIANA"/>
    <n v="5760000"/>
    <s v="Truck"/>
    <n v="57600"/>
    <m/>
    <n v="2024"/>
    <s v="N/A"/>
    <s v="D (domestic)"/>
    <m/>
  </r>
  <r>
    <s v="WATERMELONS"/>
    <x v="11"/>
    <s v="No"/>
    <s v="CWT"/>
    <s v="RED FLESH SEEDLESS MINIATURE"/>
    <x v="388"/>
    <s v="INDIANA"/>
    <n v="132000"/>
    <s v="Truck"/>
    <n v="1320"/>
    <m/>
    <n v="2024"/>
    <s v="N/A"/>
    <s v="D (domestic)"/>
    <m/>
  </r>
  <r>
    <s v="WATERMELONS"/>
    <x v="11"/>
    <s v="No"/>
    <s v="CWT"/>
    <s v="RED FLESH SEEDED TYPE"/>
    <x v="388"/>
    <s v="INDIANA"/>
    <n v="720000"/>
    <s v="Truck"/>
    <n v="7200"/>
    <m/>
    <n v="2024"/>
    <s v="N/A"/>
    <s v="D (domestic)"/>
    <m/>
  </r>
  <r>
    <s v="WATERMELONS"/>
    <x v="11"/>
    <s v="No"/>
    <s v="CWT"/>
    <s v="RED FLESH SEEDLESS MINIATURE"/>
    <x v="537"/>
    <s v="INDIANA"/>
    <n v="132000"/>
    <s v="Truck"/>
    <n v="1320"/>
    <m/>
    <n v="2024"/>
    <s v="N/A"/>
    <s v="D (domestic)"/>
    <m/>
  </r>
  <r>
    <s v="WATERMELONS"/>
    <x v="11"/>
    <s v="No"/>
    <s v="CWT"/>
    <s v="RED FLESH SEEDED TYPE"/>
    <x v="537"/>
    <s v="INDIANA"/>
    <n v="560000"/>
    <s v="Truck"/>
    <n v="5600"/>
    <m/>
    <n v="2024"/>
    <s v="N/A"/>
    <s v="D (domestic)"/>
    <m/>
  </r>
  <r>
    <s v="WATERMELONS"/>
    <x v="11"/>
    <s v="No"/>
    <s v="CWT"/>
    <s v="RED FLESH SEEDLESS TYPE"/>
    <x v="537"/>
    <s v="INDIANA"/>
    <n v="5280000"/>
    <s v="Truck"/>
    <n v="52800"/>
    <m/>
    <n v="2024"/>
    <s v="N/A"/>
    <s v="D (domestic)"/>
    <m/>
  </r>
  <r>
    <s v="WATERMELONS"/>
    <x v="11"/>
    <s v="No"/>
    <s v="CWT"/>
    <s v="RED FLESH SEEDLESS MINIATURE"/>
    <x v="538"/>
    <s v="INDIANA"/>
    <n v="88000"/>
    <s v="Truck"/>
    <n v="880"/>
    <m/>
    <n v="2024"/>
    <s v="N/A"/>
    <s v="D (domestic)"/>
    <m/>
  </r>
  <r>
    <s v="WATERMELONS"/>
    <x v="11"/>
    <s v="No"/>
    <s v="CWT"/>
    <s v="RED FLESH SEEDED TYPE"/>
    <x v="538"/>
    <s v="INDIANA"/>
    <n v="400000"/>
    <s v="Truck"/>
    <n v="4000"/>
    <m/>
    <n v="2024"/>
    <s v="N/A"/>
    <s v="D (domestic)"/>
    <m/>
  </r>
  <r>
    <s v="WATERMELONS"/>
    <x v="11"/>
    <s v="No"/>
    <s v="CWT"/>
    <s v="RED FLESH SEEDLESS TYPE"/>
    <x v="538"/>
    <s v="INDIANA"/>
    <n v="3600000"/>
    <s v="Truck"/>
    <n v="36000"/>
    <m/>
    <n v="2024"/>
    <s v="N/A"/>
    <s v="D (domestic)"/>
    <m/>
  </r>
  <r>
    <s v="WATERMELONS"/>
    <x v="11"/>
    <s v="No"/>
    <s v="CWT"/>
    <s v="RED FLESH SEEDLESS MINIATURE"/>
    <x v="389"/>
    <s v="INDIANA"/>
    <n v="425200"/>
    <s v="Truck"/>
    <n v="4252"/>
    <m/>
    <n v="2024"/>
    <s v="N/A"/>
    <s v="D (domestic)"/>
    <m/>
  </r>
  <r>
    <s v="WATERMELONS"/>
    <x v="11"/>
    <s v="No"/>
    <s v="CWT"/>
    <s v="RED FLESH SEEDLESS TYPE"/>
    <x v="389"/>
    <s v="INDIANA"/>
    <n v="6480000"/>
    <s v="Truck"/>
    <n v="64800"/>
    <m/>
    <n v="2024"/>
    <s v="N/A"/>
    <s v="D (domestic)"/>
    <m/>
  </r>
  <r>
    <s v="WATERMELONS"/>
    <x v="11"/>
    <s v="No"/>
    <s v="CWT"/>
    <s v="RED FLESH SEEDED TYPE"/>
    <x v="389"/>
    <s v="INDIANA"/>
    <n v="800000"/>
    <s v="Truck"/>
    <n v="8000"/>
    <m/>
    <n v="2024"/>
    <s v="N/A"/>
    <s v="D (domestic)"/>
    <m/>
  </r>
  <r>
    <s v="WATERMELONS"/>
    <x v="11"/>
    <s v="No"/>
    <s v="CWT"/>
    <s v="RED FLESH SEEDED TYPE"/>
    <x v="390"/>
    <s v="INDIANA"/>
    <n v="1120000"/>
    <s v="Truck"/>
    <n v="11200"/>
    <m/>
    <n v="2024"/>
    <s v="N/A"/>
    <s v="D (domestic)"/>
    <m/>
  </r>
  <r>
    <s v="WATERMELONS"/>
    <x v="11"/>
    <s v="No"/>
    <s v="CWT"/>
    <s v="RED FLESH SEEDLESS MINIATURE"/>
    <x v="390"/>
    <s v="INDIANA"/>
    <n v="352000"/>
    <s v="Truck"/>
    <n v="3520"/>
    <m/>
    <n v="2024"/>
    <s v="N/A"/>
    <s v="D (domestic)"/>
    <m/>
  </r>
  <r>
    <s v="WATERMELONS"/>
    <x v="11"/>
    <s v="No"/>
    <s v="CWT"/>
    <s v="RED FLESH SEEDLESS TYPE"/>
    <x v="390"/>
    <s v="INDIANA"/>
    <n v="6520000"/>
    <s v="Truck"/>
    <n v="65200"/>
    <m/>
    <n v="2024"/>
    <s v="N/A"/>
    <s v="D (domestic)"/>
    <m/>
  </r>
  <r>
    <s v="WATERMELONS"/>
    <x v="11"/>
    <s v="No"/>
    <s v="CWT"/>
    <s v="RED FLESH SEEDLESS TYPE"/>
    <x v="391"/>
    <s v="INDIANA"/>
    <n v="6840000"/>
    <s v="Truck"/>
    <n v="68400"/>
    <m/>
    <n v="2024"/>
    <s v="N/A"/>
    <s v="D (domestic)"/>
    <m/>
  </r>
  <r>
    <s v="WATERMELONS"/>
    <x v="11"/>
    <s v="No"/>
    <s v="CWT"/>
    <s v="RED FLESH SEEDED TYPE"/>
    <x v="391"/>
    <s v="INDIANA"/>
    <n v="1360000"/>
    <s v="Truck"/>
    <n v="13600"/>
    <m/>
    <n v="2024"/>
    <s v="N/A"/>
    <s v="D (domestic)"/>
    <m/>
  </r>
  <r>
    <s v="WATERMELONS"/>
    <x v="11"/>
    <s v="No"/>
    <s v="CWT"/>
    <s v="RED FLESH SEEDLESS MINIATURE"/>
    <x v="391"/>
    <s v="INDIANA"/>
    <n v="308000"/>
    <s v="Truck"/>
    <n v="3080"/>
    <m/>
    <n v="2024"/>
    <s v="N/A"/>
    <s v="D (domestic)"/>
    <m/>
  </r>
  <r>
    <s v="WATERMELONS"/>
    <x v="11"/>
    <s v="No"/>
    <s v="CWT"/>
    <s v="RED FLESH SEEDLESS TYPE"/>
    <x v="392"/>
    <s v="INDIANA"/>
    <n v="8400000"/>
    <s v="Truck"/>
    <n v="84000"/>
    <m/>
    <n v="2024"/>
    <s v="N/A"/>
    <s v="D (domestic)"/>
    <m/>
  </r>
  <r>
    <s v="WATERMELONS"/>
    <x v="11"/>
    <s v="No"/>
    <s v="CWT"/>
    <s v="RED FLESH SEEDED TYPE"/>
    <x v="392"/>
    <s v="INDIANA"/>
    <n v="1240000"/>
    <s v="Truck"/>
    <n v="12400"/>
    <m/>
    <n v="2024"/>
    <s v="N/A"/>
    <s v="D (domestic)"/>
    <m/>
  </r>
  <r>
    <s v="WATERMELONS"/>
    <x v="11"/>
    <s v="No"/>
    <s v="CWT"/>
    <s v="RED FLESH SEEDLESS MINIATURE"/>
    <x v="392"/>
    <s v="INDIANA"/>
    <n v="396000"/>
    <s v="Truck"/>
    <n v="3960"/>
    <m/>
    <n v="2024"/>
    <s v="N/A"/>
    <s v="D (domestic)"/>
    <m/>
  </r>
  <r>
    <s v="WATERMELONS"/>
    <x v="11"/>
    <s v="No"/>
    <s v="CWT"/>
    <s v="RED FLESH SEEDED TYPE"/>
    <x v="393"/>
    <s v="INDIANA"/>
    <n v="1000000"/>
    <s v="Truck"/>
    <n v="10000"/>
    <m/>
    <n v="2024"/>
    <s v="N/A"/>
    <s v="D (domestic)"/>
    <m/>
  </r>
  <r>
    <s v="WATERMELONS"/>
    <x v="11"/>
    <s v="No"/>
    <s v="CWT"/>
    <s v="RED FLESH SEEDLESS MINIATURE"/>
    <x v="393"/>
    <s v="INDIANA"/>
    <n v="440000"/>
    <s v="Truck"/>
    <n v="4400"/>
    <m/>
    <n v="2024"/>
    <s v="N/A"/>
    <s v="D (domestic)"/>
    <m/>
  </r>
  <r>
    <s v="WATERMELONS"/>
    <x v="11"/>
    <s v="No"/>
    <s v="CWT"/>
    <s v="RED FLESH SEEDLESS TYPE"/>
    <x v="393"/>
    <s v="INDIANA"/>
    <n v="8200000"/>
    <s v="Truck"/>
    <n v="82000"/>
    <m/>
    <n v="2024"/>
    <s v="N/A"/>
    <s v="D (domestic)"/>
    <m/>
  </r>
  <r>
    <s v="WATERMELONS"/>
    <x v="11"/>
    <s v="No"/>
    <s v="CWT"/>
    <s v="RED FLESH SEEDED TYPE"/>
    <x v="394"/>
    <s v="INDIANA"/>
    <n v="800000"/>
    <s v="Truck"/>
    <n v="8000"/>
    <m/>
    <n v="2024"/>
    <s v="N/A"/>
    <s v="D (domestic)"/>
    <m/>
  </r>
  <r>
    <s v="WATERMELONS"/>
    <x v="11"/>
    <s v="No"/>
    <s v="CWT"/>
    <s v="RED FLESH SEEDLESS MINIATURE"/>
    <x v="394"/>
    <s v="INDIANA"/>
    <n v="308000"/>
    <s v="Truck"/>
    <n v="3080"/>
    <m/>
    <n v="2024"/>
    <s v="N/A"/>
    <s v="D (domestic)"/>
    <m/>
  </r>
  <r>
    <s v="WATERMELONS"/>
    <x v="11"/>
    <s v="No"/>
    <s v="CWT"/>
    <s v="RED FLESH SEEDLESS TYPE"/>
    <x v="394"/>
    <s v="INDIANA"/>
    <n v="7280000"/>
    <s v="Truck"/>
    <n v="72800"/>
    <m/>
    <n v="2024"/>
    <s v="N/A"/>
    <s v="D (domestic)"/>
    <m/>
  </r>
  <r>
    <s v="WATERMELONS"/>
    <x v="11"/>
    <s v="No"/>
    <s v="CWT"/>
    <s v="RED FLESH SEEDED TYPE"/>
    <x v="539"/>
    <s v="INDIANA"/>
    <n v="680000"/>
    <s v="Truck"/>
    <n v="6800"/>
    <m/>
    <n v="2024"/>
    <s v="N/A"/>
    <s v="D (domestic)"/>
    <m/>
  </r>
  <r>
    <s v="WATERMELONS"/>
    <x v="11"/>
    <s v="No"/>
    <s v="CWT"/>
    <s v="RED FLESH SEEDLESS MINIATURE"/>
    <x v="539"/>
    <s v="INDIANA"/>
    <n v="176000"/>
    <s v="Truck"/>
    <n v="1760"/>
    <m/>
    <n v="2024"/>
    <s v="N/A"/>
    <s v="D (domestic)"/>
    <m/>
  </r>
  <r>
    <s v="WATERMELONS"/>
    <x v="11"/>
    <s v="No"/>
    <s v="CWT"/>
    <s v="RED FLESH SEEDLESS TYPE"/>
    <x v="539"/>
    <s v="INDIANA"/>
    <n v="5320000"/>
    <s v="Truck"/>
    <n v="53200"/>
    <m/>
    <n v="2024"/>
    <s v="N/A"/>
    <s v="D (domestic)"/>
    <m/>
  </r>
  <r>
    <s v="WATERMELONS"/>
    <x v="11"/>
    <s v="No"/>
    <s v="CWT"/>
    <s v="RED FLESH SEEDLESS TYPE"/>
    <x v="395"/>
    <s v="INDIANA"/>
    <n v="7200000"/>
    <s v="Truck"/>
    <n v="72000"/>
    <m/>
    <n v="2024"/>
    <s v="N/A"/>
    <s v="D (domestic)"/>
    <m/>
  </r>
  <r>
    <s v="WATERMELONS"/>
    <x v="11"/>
    <s v="No"/>
    <s v="CWT"/>
    <s v="RED FLESH SEEDLESS MINIATURE"/>
    <x v="395"/>
    <s v="INDIANA"/>
    <n v="308000"/>
    <s v="Truck"/>
    <n v="3080"/>
    <m/>
    <n v="2024"/>
    <s v="N/A"/>
    <s v="D (domestic)"/>
    <m/>
  </r>
  <r>
    <s v="WATERMELONS"/>
    <x v="11"/>
    <s v="No"/>
    <s v="CWT"/>
    <s v="RED FLESH SEEDED TYPE"/>
    <x v="395"/>
    <s v="INDIANA"/>
    <n v="1000000"/>
    <s v="Truck"/>
    <n v="10000"/>
    <m/>
    <n v="2024"/>
    <s v="N/A"/>
    <s v="D (domestic)"/>
    <m/>
  </r>
  <r>
    <s v="WATERMELONS"/>
    <x v="11"/>
    <s v="No"/>
    <s v="CWT"/>
    <s v="RED FLESH SEEDLESS MINIATURE"/>
    <x v="396"/>
    <s v="INDIANA"/>
    <n v="320000"/>
    <s v="Truck"/>
    <n v="3200"/>
    <m/>
    <n v="2024"/>
    <s v="N/A"/>
    <s v="D (domestic)"/>
    <m/>
  </r>
  <r>
    <s v="WATERMELONS"/>
    <x v="11"/>
    <s v="No"/>
    <s v="CWT"/>
    <s v="RED FLESH SEEDLESS TYPE"/>
    <x v="396"/>
    <s v="INDIANA"/>
    <n v="8400000"/>
    <s v="Truck"/>
    <n v="84000"/>
    <m/>
    <n v="2024"/>
    <s v="N/A"/>
    <s v="D (domestic)"/>
    <m/>
  </r>
  <r>
    <s v="WATERMELONS"/>
    <x v="11"/>
    <s v="No"/>
    <s v="CWT"/>
    <s v="RED FLESH SEEDED TYPE"/>
    <x v="396"/>
    <s v="INDIANA"/>
    <n v="1080000"/>
    <s v="Truck"/>
    <n v="10800"/>
    <m/>
    <n v="2024"/>
    <s v="N/A"/>
    <s v="D (domestic)"/>
    <m/>
  </r>
  <r>
    <s v="WATERMELONS"/>
    <x v="11"/>
    <s v="No"/>
    <s v="CWT"/>
    <s v="RED FLESH SEEDED TYPE"/>
    <x v="397"/>
    <s v="INDIANA"/>
    <n v="1080000"/>
    <s v="Truck"/>
    <n v="10800"/>
    <m/>
    <n v="2024"/>
    <s v="N/A"/>
    <s v="D (domestic)"/>
    <m/>
  </r>
  <r>
    <s v="WATERMELONS"/>
    <x v="11"/>
    <s v="No"/>
    <s v="CWT"/>
    <s v="RED FLESH SEEDLESS MINIATURE"/>
    <x v="397"/>
    <s v="INDIANA"/>
    <n v="200000"/>
    <s v="Truck"/>
    <n v="2000"/>
    <m/>
    <n v="2024"/>
    <s v="N/A"/>
    <s v="D (domestic)"/>
    <m/>
  </r>
  <r>
    <s v="WATERMELONS"/>
    <x v="11"/>
    <s v="No"/>
    <s v="CWT"/>
    <s v="RED FLESH SEEDLESS TYPE"/>
    <x v="397"/>
    <s v="INDIANA"/>
    <n v="7600000"/>
    <s v="Truck"/>
    <n v="76000"/>
    <m/>
    <n v="2024"/>
    <s v="N/A"/>
    <s v="D (domestic)"/>
    <m/>
  </r>
  <r>
    <s v="WATERMELONS"/>
    <x v="11"/>
    <s v="No"/>
    <s v="CWT"/>
    <s v="RED FLESH SEEDED TYPE"/>
    <x v="398"/>
    <s v="INDIANA"/>
    <n v="1080000"/>
    <s v="Truck"/>
    <n v="10800"/>
    <m/>
    <n v="2024"/>
    <s v="N/A"/>
    <s v="D (domestic)"/>
    <m/>
  </r>
  <r>
    <s v="WATERMELONS"/>
    <x v="11"/>
    <s v="No"/>
    <s v="CWT"/>
    <s v="RED FLESH SEEDLESS TYPE"/>
    <x v="398"/>
    <s v="INDIANA"/>
    <n v="8440000"/>
    <s v="Truck"/>
    <n v="84400"/>
    <m/>
    <n v="2024"/>
    <s v="N/A"/>
    <s v="D (domestic)"/>
    <m/>
  </r>
  <r>
    <s v="WATERMELONS"/>
    <x v="11"/>
    <s v="No"/>
    <s v="CWT"/>
    <s v="RED FLESH SEEDLESS MINIATURE"/>
    <x v="398"/>
    <s v="INDIANA"/>
    <n v="280000"/>
    <s v="Truck"/>
    <n v="2800"/>
    <m/>
    <n v="2024"/>
    <s v="N/A"/>
    <s v="D (domestic)"/>
    <m/>
  </r>
  <r>
    <s v="WATERMELONS"/>
    <x v="11"/>
    <s v="No"/>
    <s v="CWT"/>
    <s v="RED FLESH SEEDLESS MINIATURE"/>
    <x v="399"/>
    <s v="INDIANA"/>
    <n v="200000"/>
    <s v="Truck"/>
    <n v="2000"/>
    <m/>
    <n v="2024"/>
    <s v="N/A"/>
    <s v="D (domestic)"/>
    <m/>
  </r>
  <r>
    <s v="WATERMELONS"/>
    <x v="11"/>
    <s v="No"/>
    <s v="CWT"/>
    <s v="RED FLESH SEEDED TYPE"/>
    <x v="399"/>
    <s v="INDIANA"/>
    <n v="80000"/>
    <s v="Truck"/>
    <n v="800"/>
    <m/>
    <n v="2024"/>
    <s v="N/A"/>
    <s v="D (domestic)"/>
    <m/>
  </r>
  <r>
    <s v="WATERMELONS"/>
    <x v="11"/>
    <s v="No"/>
    <s v="CWT"/>
    <s v="RED FLESH SEEDLESS TYPE"/>
    <x v="399"/>
    <s v="INDIANA"/>
    <n v="9840000"/>
    <s v="Truck"/>
    <n v="98400"/>
    <m/>
    <n v="2024"/>
    <s v="N/A"/>
    <s v="D (domestic)"/>
    <m/>
  </r>
  <r>
    <s v="WATERMELONS"/>
    <x v="11"/>
    <s v="No"/>
    <s v="CWT"/>
    <s v="RED FLESH SEEDED TYPE"/>
    <x v="400"/>
    <s v="INDIANA"/>
    <n v="80000"/>
    <s v="Truck"/>
    <n v="800"/>
    <m/>
    <n v="2024"/>
    <s v="N/A"/>
    <s v="D (domestic)"/>
    <m/>
  </r>
  <r>
    <s v="WATERMELONS"/>
    <x v="11"/>
    <s v="No"/>
    <s v="CWT"/>
    <s v="RED FLESH SEEDLESS TYPE"/>
    <x v="400"/>
    <s v="INDIANA"/>
    <n v="8600000"/>
    <s v="Truck"/>
    <n v="86000"/>
    <m/>
    <n v="2024"/>
    <s v="N/A"/>
    <s v="D (domestic)"/>
    <m/>
  </r>
  <r>
    <s v="WATERMELONS"/>
    <x v="11"/>
    <s v="No"/>
    <s v="CWT"/>
    <s v="RED FLESH SEEDLESS MINIATURE"/>
    <x v="400"/>
    <s v="INDIANA"/>
    <n v="240000"/>
    <s v="Truck"/>
    <n v="2400"/>
    <m/>
    <n v="2024"/>
    <s v="N/A"/>
    <s v="D (domestic)"/>
    <m/>
  </r>
  <r>
    <s v="WATERMELONS"/>
    <x v="11"/>
    <s v="No"/>
    <s v="CWT"/>
    <s v="RED FLESH SEEDED TYPE"/>
    <x v="540"/>
    <s v="INDIANA"/>
    <n v="80000"/>
    <s v="Truck"/>
    <n v="800"/>
    <m/>
    <n v="2024"/>
    <s v="N/A"/>
    <s v="D (domestic)"/>
    <m/>
  </r>
  <r>
    <s v="WATERMELONS"/>
    <x v="11"/>
    <s v="No"/>
    <s v="CWT"/>
    <s v="RED FLESH SEEDLESS TYPE"/>
    <x v="540"/>
    <s v="INDIANA"/>
    <n v="8360000"/>
    <s v="Truck"/>
    <n v="83600"/>
    <m/>
    <n v="2024"/>
    <s v="N/A"/>
    <s v="D (domestic)"/>
    <m/>
  </r>
  <r>
    <s v="WATERMELONS"/>
    <x v="11"/>
    <s v="No"/>
    <s v="CWT"/>
    <s v="RED FLESH SEEDED TYPE"/>
    <x v="401"/>
    <s v="INDIANA"/>
    <n v="880000"/>
    <s v="Truck"/>
    <n v="8800"/>
    <m/>
    <n v="2024"/>
    <s v="N/A"/>
    <s v="D (domestic)"/>
    <m/>
  </r>
  <r>
    <s v="WATERMELONS"/>
    <x v="11"/>
    <s v="No"/>
    <s v="CWT"/>
    <s v="RED FLESH SEEDLESS MINIATURE"/>
    <x v="401"/>
    <s v="INDIANA"/>
    <n v="400000"/>
    <s v="Truck"/>
    <n v="4000"/>
    <m/>
    <n v="2024"/>
    <s v="N/A"/>
    <s v="D (domestic)"/>
    <m/>
  </r>
  <r>
    <s v="WATERMELONS"/>
    <x v="11"/>
    <s v="No"/>
    <s v="CWT"/>
    <s v="RED FLESH SEEDLESS TYPE"/>
    <x v="401"/>
    <s v="INDIANA"/>
    <n v="11560000"/>
    <s v="Truck"/>
    <n v="115600"/>
    <m/>
    <n v="2024"/>
    <s v="N/A"/>
    <s v="D (domestic)"/>
    <m/>
  </r>
  <r>
    <s v="WATERMELONS"/>
    <x v="11"/>
    <s v="No"/>
    <s v="CWT"/>
    <s v="RED FLESH SEEDLESS MINIATURE"/>
    <x v="402"/>
    <s v="INDIANA"/>
    <n v="240000"/>
    <s v="Truck"/>
    <n v="2400"/>
    <m/>
    <n v="2024"/>
    <s v="N/A"/>
    <s v="D (domestic)"/>
    <m/>
  </r>
  <r>
    <s v="WATERMELONS"/>
    <x v="11"/>
    <s v="No"/>
    <s v="CWT"/>
    <s v="RED FLESH SEEDLESS TYPE"/>
    <x v="402"/>
    <s v="INDIANA"/>
    <n v="8200000"/>
    <s v="Truck"/>
    <n v="82000"/>
    <m/>
    <n v="2024"/>
    <s v="N/A"/>
    <s v="D (domestic)"/>
    <m/>
  </r>
  <r>
    <s v="WATERMELONS"/>
    <x v="11"/>
    <s v="No"/>
    <s v="CWT"/>
    <s v="RED FLESH SEEDED TYPE"/>
    <x v="402"/>
    <s v="INDIANA"/>
    <n v="360000"/>
    <s v="Truck"/>
    <n v="3600"/>
    <m/>
    <n v="2024"/>
    <s v="N/A"/>
    <s v="D (domestic)"/>
    <m/>
  </r>
  <r>
    <s v="WATERMELONS"/>
    <x v="11"/>
    <s v="No"/>
    <s v="CWT"/>
    <s v="RED FLESH SEEDLESS TYPE"/>
    <x v="403"/>
    <s v="INDIANA"/>
    <n v="7240000"/>
    <s v="Truck"/>
    <n v="72400"/>
    <m/>
    <n v="2024"/>
    <s v="N/A"/>
    <s v="D (domestic)"/>
    <m/>
  </r>
  <r>
    <s v="WATERMELONS"/>
    <x v="11"/>
    <s v="No"/>
    <s v="CWT"/>
    <s v="RED FLESH SEEDLESS MINIATURE"/>
    <x v="403"/>
    <s v="INDIANA"/>
    <n v="240000"/>
    <s v="Truck"/>
    <n v="2400"/>
    <m/>
    <n v="2024"/>
    <s v="N/A"/>
    <s v="D (domestic)"/>
    <m/>
  </r>
  <r>
    <s v="WATERMELONS"/>
    <x v="11"/>
    <s v="No"/>
    <s v="CWT"/>
    <s v="RED FLESH SEEDED TYPE"/>
    <x v="403"/>
    <s v="INDIANA"/>
    <n v="240000"/>
    <s v="Truck"/>
    <n v="2400"/>
    <m/>
    <n v="2024"/>
    <s v="N/A"/>
    <s v="D (domestic)"/>
    <m/>
  </r>
  <r>
    <s v="WATERMELONS"/>
    <x v="11"/>
    <s v="No"/>
    <s v="CWT"/>
    <s v="RED FLESH SEEDED TYPE"/>
    <x v="404"/>
    <s v="INDIANA"/>
    <n v="560000"/>
    <s v="Truck"/>
    <n v="5600"/>
    <m/>
    <n v="2024"/>
    <s v="N/A"/>
    <s v="D (domestic)"/>
    <m/>
  </r>
  <r>
    <s v="WATERMELONS"/>
    <x v="11"/>
    <s v="No"/>
    <s v="CWT"/>
    <s v="RED FLESH SEEDLESS TYPE"/>
    <x v="404"/>
    <s v="INDIANA"/>
    <n v="5720000"/>
    <s v="Truck"/>
    <n v="57200"/>
    <m/>
    <n v="2024"/>
    <s v="N/A"/>
    <s v="D (domestic)"/>
    <m/>
  </r>
  <r>
    <s v="WATERMELONS"/>
    <x v="11"/>
    <s v="No"/>
    <s v="CWT"/>
    <s v="RED FLESH SEEDED TYPE"/>
    <x v="405"/>
    <s v="INDIANA"/>
    <n v="200000"/>
    <s v="Truck"/>
    <n v="2000"/>
    <m/>
    <n v="2024"/>
    <s v="N/A"/>
    <s v="D (domestic)"/>
    <m/>
  </r>
  <r>
    <s v="WATERMELONS"/>
    <x v="11"/>
    <s v="No"/>
    <s v="CWT"/>
    <s v="RED FLESH SEEDLESS TYPE"/>
    <x v="405"/>
    <s v="INDIANA"/>
    <n v="8080000"/>
    <s v="Truck"/>
    <n v="80800"/>
    <m/>
    <n v="2024"/>
    <s v="N/A"/>
    <s v="D (domestic)"/>
    <m/>
  </r>
  <r>
    <s v="WATERMELONS"/>
    <x v="11"/>
    <s v="No"/>
    <s v="CWT"/>
    <s v="RED FLESH SEEDED TYPE"/>
    <x v="406"/>
    <s v="INDIANA"/>
    <n v="80000"/>
    <s v="Truck"/>
    <n v="800"/>
    <m/>
    <n v="2024"/>
    <s v="N/A"/>
    <s v="D (domestic)"/>
    <s v="Week Ending Amount on 08/10/2024"/>
  </r>
  <r>
    <s v="WATERMELONS"/>
    <x v="11"/>
    <s v="No"/>
    <s v="CWT"/>
    <s v="RED FLESH SEEDLESS TYPE"/>
    <x v="406"/>
    <s v="INDIANA"/>
    <n v="7040000"/>
    <s v="Truck"/>
    <n v="70400"/>
    <m/>
    <n v="2024"/>
    <s v="N/A"/>
    <s v="D (domestic)"/>
    <m/>
  </r>
  <r>
    <s v="WATERMELONS"/>
    <x v="11"/>
    <s v="No"/>
    <s v="CWT"/>
    <s v="RED FLESH SEEDED TYPE"/>
    <x v="406"/>
    <s v="INDIANA"/>
    <n v="160000"/>
    <s v="Truck"/>
    <n v="1600"/>
    <m/>
    <n v="2024"/>
    <s v="N/A"/>
    <s v="D (domestic)"/>
    <m/>
  </r>
  <r>
    <s v="WATERMELONS"/>
    <x v="11"/>
    <s v="No"/>
    <s v="CWT"/>
    <s v="RED FLESH SEEDED TYPE"/>
    <x v="541"/>
    <s v="INDIANA"/>
    <n v="120000"/>
    <s v="Truck"/>
    <n v="1200"/>
    <m/>
    <n v="2024"/>
    <s v="N/A"/>
    <s v="D (domestic)"/>
    <m/>
  </r>
  <r>
    <s v="WATERMELONS"/>
    <x v="11"/>
    <s v="No"/>
    <s v="CWT"/>
    <s v="RED FLESH SEEDLESS TYPE"/>
    <x v="541"/>
    <s v="INDIANA"/>
    <n v="6880000"/>
    <s v="Truck"/>
    <n v="68800"/>
    <m/>
    <n v="2024"/>
    <s v="N/A"/>
    <s v="D (domestic)"/>
    <m/>
  </r>
  <r>
    <s v="WATERMELONS"/>
    <x v="11"/>
    <s v="No"/>
    <s v="CWT"/>
    <s v="RED FLESH SEEDLESS TYPE"/>
    <x v="422"/>
    <s v="INDIANA"/>
    <n v="8240000"/>
    <s v="Truck"/>
    <n v="82400"/>
    <m/>
    <n v="2024"/>
    <s v="N/A"/>
    <s v="D (domestic)"/>
    <m/>
  </r>
  <r>
    <s v="WATERMELONS"/>
    <x v="11"/>
    <s v="No"/>
    <s v="CWT"/>
    <s v="RED FLESH SEEDED TYPE"/>
    <x v="422"/>
    <s v="INDIANA"/>
    <n v="320000"/>
    <s v="Truck"/>
    <n v="3200"/>
    <m/>
    <n v="2024"/>
    <s v="N/A"/>
    <s v="D (domestic)"/>
    <m/>
  </r>
  <r>
    <s v="WATERMELONS"/>
    <x v="11"/>
    <s v="No"/>
    <s v="CWT"/>
    <s v="RED FLESH SEEDLESS TYPE"/>
    <x v="423"/>
    <s v="INDIANA"/>
    <n v="7520000"/>
    <s v="Truck"/>
    <n v="75200"/>
    <m/>
    <n v="2024"/>
    <s v="N/A"/>
    <s v="D (domestic)"/>
    <m/>
  </r>
  <r>
    <s v="WATERMELONS"/>
    <x v="11"/>
    <s v="No"/>
    <s v="CWT"/>
    <s v="RED FLESH SEEDED TYPE"/>
    <x v="423"/>
    <s v="INDIANA"/>
    <n v="200000"/>
    <s v="Truck"/>
    <n v="2000"/>
    <m/>
    <n v="2024"/>
    <s v="N/A"/>
    <s v="D (domestic)"/>
    <m/>
  </r>
  <r>
    <s v="WATERMELONS"/>
    <x v="11"/>
    <s v="No"/>
    <s v="CWT"/>
    <s v="RED FLESH SEEDED TYPE"/>
    <x v="424"/>
    <s v="INDIANA"/>
    <n v="200000"/>
    <s v="Truck"/>
    <n v="2000"/>
    <m/>
    <n v="2024"/>
    <s v="N/A"/>
    <s v="D (domestic)"/>
    <m/>
  </r>
  <r>
    <s v="WATERMELONS"/>
    <x v="11"/>
    <s v="No"/>
    <s v="CWT"/>
    <s v="RED FLESH SEEDLESS TYPE"/>
    <x v="424"/>
    <s v="INDIANA"/>
    <n v="8680000"/>
    <s v="Truck"/>
    <n v="86800"/>
    <m/>
    <n v="2024"/>
    <s v="N/A"/>
    <s v="D (domestic)"/>
    <m/>
  </r>
  <r>
    <s v="WATERMELONS"/>
    <x v="11"/>
    <s v="No"/>
    <s v="CWT"/>
    <s v="RED FLESH SEEDED TYPE"/>
    <x v="425"/>
    <s v="INDIANA"/>
    <n v="800000"/>
    <s v="Truck"/>
    <n v="8000"/>
    <m/>
    <n v="2024"/>
    <s v="N/A"/>
    <s v="D (domestic)"/>
    <m/>
  </r>
  <r>
    <s v="WATERMELONS"/>
    <x v="11"/>
    <s v="No"/>
    <s v="CWT"/>
    <s v="RED FLESH SEEDLESS TYPE"/>
    <x v="425"/>
    <s v="INDIANA"/>
    <n v="9000000"/>
    <s v="Truck"/>
    <n v="90000"/>
    <m/>
    <n v="2024"/>
    <s v="N/A"/>
    <s v="D (domestic)"/>
    <m/>
  </r>
  <r>
    <s v="WATERMELONS"/>
    <x v="11"/>
    <s v="No"/>
    <s v="CWT"/>
    <s v="RED FLESH SEEDLESS MINIATURE"/>
    <x v="425"/>
    <s v="INDIANA"/>
    <n v="280000"/>
    <s v="Truck"/>
    <n v="2800"/>
    <m/>
    <n v="2024"/>
    <s v="N/A"/>
    <s v="D (domestic)"/>
    <m/>
  </r>
  <r>
    <s v="WATERMELONS"/>
    <x v="11"/>
    <s v="No"/>
    <s v="CWT"/>
    <s v="RED FLESH SEEDED TYPE"/>
    <x v="426"/>
    <s v="INDIANA"/>
    <n v="480000"/>
    <s v="Truck"/>
    <n v="4800"/>
    <m/>
    <n v="2024"/>
    <s v="N/A"/>
    <s v="D (domestic)"/>
    <m/>
  </r>
  <r>
    <s v="WATERMELONS"/>
    <x v="11"/>
    <s v="No"/>
    <s v="CWT"/>
    <s v="RED FLESH SEEDLESS TYPE"/>
    <x v="426"/>
    <s v="INDIANA"/>
    <n v="8280000"/>
    <s v="Truck"/>
    <n v="82800"/>
    <m/>
    <n v="2024"/>
    <s v="N/A"/>
    <s v="D (domestic)"/>
    <m/>
  </r>
  <r>
    <s v="WATERMELONS"/>
    <x v="11"/>
    <s v="No"/>
    <s v="CWT"/>
    <s v="RED FLESH SEEDLESS MINIATURE"/>
    <x v="426"/>
    <s v="INDIANA"/>
    <n v="200000"/>
    <s v="Truck"/>
    <n v="2000"/>
    <m/>
    <n v="2024"/>
    <s v="N/A"/>
    <s v="D (domestic)"/>
    <m/>
  </r>
  <r>
    <s v="WATERMELONS"/>
    <x v="11"/>
    <s v="No"/>
    <s v="CWT"/>
    <s v="RED FLESH SEEDLESS MINIATURE"/>
    <x v="427"/>
    <s v="INDIANA"/>
    <n v="240000"/>
    <s v="Truck"/>
    <n v="2400"/>
    <m/>
    <n v="2024"/>
    <s v="N/A"/>
    <s v="D (domestic)"/>
    <m/>
  </r>
  <r>
    <s v="WATERMELONS"/>
    <x v="11"/>
    <s v="No"/>
    <s v="CWT"/>
    <s v="RED FLESH SEEDLESS TYPE"/>
    <x v="427"/>
    <s v="INDIANA"/>
    <n v="6960000"/>
    <s v="Truck"/>
    <n v="69600"/>
    <m/>
    <n v="2024"/>
    <s v="N/A"/>
    <s v="D (domestic)"/>
    <m/>
  </r>
  <r>
    <s v="WATERMELONS"/>
    <x v="11"/>
    <s v="No"/>
    <s v="CWT"/>
    <s v="RED FLESH SEEDED TYPE"/>
    <x v="427"/>
    <s v="INDIANA"/>
    <n v="400000"/>
    <s v="Truck"/>
    <n v="4000"/>
    <m/>
    <n v="2024"/>
    <s v="N/A"/>
    <s v="D (domestic)"/>
    <m/>
  </r>
  <r>
    <s v="WATERMELONS"/>
    <x v="11"/>
    <s v="No"/>
    <s v="CWT"/>
    <s v="RED FLESH SEEDLESS TYPE"/>
    <x v="542"/>
    <s v="INDIANA"/>
    <n v="6080000"/>
    <s v="Truck"/>
    <n v="60800"/>
    <m/>
    <n v="2024"/>
    <s v="N/A"/>
    <s v="D (domestic)"/>
    <m/>
  </r>
  <r>
    <s v="WATERMELONS"/>
    <x v="11"/>
    <s v="No"/>
    <s v="CWT"/>
    <s v="RED FLESH SEEDED TYPE"/>
    <x v="542"/>
    <s v="INDIANA"/>
    <n v="160000"/>
    <s v="Truck"/>
    <n v="1600"/>
    <m/>
    <n v="2024"/>
    <s v="N/A"/>
    <s v="D (domestic)"/>
    <m/>
  </r>
  <r>
    <s v="WATERMELONS"/>
    <x v="11"/>
    <s v="No"/>
    <s v="CWT"/>
    <s v="RED FLESH SEEDLESS MINIATURE"/>
    <x v="542"/>
    <s v="INDIANA"/>
    <n v="80000"/>
    <s v="Truck"/>
    <n v="800"/>
    <m/>
    <n v="2024"/>
    <s v="N/A"/>
    <s v="D (domestic)"/>
    <m/>
  </r>
  <r>
    <s v="WATERMELONS"/>
    <x v="11"/>
    <s v="No"/>
    <s v="CWT"/>
    <s v="RED FLESH SEEDLESS TYPE"/>
    <x v="428"/>
    <s v="INDIANA"/>
    <n v="7560000"/>
    <s v="Truck"/>
    <n v="75600"/>
    <m/>
    <n v="2024"/>
    <s v="N/A"/>
    <s v="D (domestic)"/>
    <m/>
  </r>
  <r>
    <s v="WATERMELONS"/>
    <x v="11"/>
    <s v="No"/>
    <s v="CWT"/>
    <s v="RED FLESH SEEDED TYPE"/>
    <x v="428"/>
    <s v="INDIANA"/>
    <n v="440000"/>
    <s v="Truck"/>
    <n v="4400"/>
    <m/>
    <n v="2024"/>
    <s v="N/A"/>
    <s v="D (domestic)"/>
    <m/>
  </r>
  <r>
    <s v="WATERMELONS"/>
    <x v="11"/>
    <s v="No"/>
    <s v="CWT"/>
    <s v="RED FLESH SEEDLESS MINIATURE"/>
    <x v="428"/>
    <s v="INDIANA"/>
    <n v="280000"/>
    <s v="Truck"/>
    <n v="2800"/>
    <m/>
    <n v="2024"/>
    <s v="N/A"/>
    <s v="D (domestic)"/>
    <m/>
  </r>
  <r>
    <s v="WATERMELONS"/>
    <x v="11"/>
    <s v="No"/>
    <s v="CWT"/>
    <s v="RED FLESH SEEDED TYPE"/>
    <x v="429"/>
    <s v="INDIANA"/>
    <n v="800000"/>
    <s v="Truck"/>
    <n v="8000"/>
    <m/>
    <n v="2024"/>
    <s v="N/A"/>
    <s v="D (domestic)"/>
    <m/>
  </r>
  <r>
    <s v="WATERMELONS"/>
    <x v="11"/>
    <s v="No"/>
    <s v="CWT"/>
    <s v="RED FLESH SEEDLESS MINIATURE"/>
    <x v="429"/>
    <s v="INDIANA"/>
    <n v="200000"/>
    <s v="Truck"/>
    <n v="2000"/>
    <m/>
    <n v="2024"/>
    <s v="N/A"/>
    <s v="D (domestic)"/>
    <m/>
  </r>
  <r>
    <s v="WATERMELONS"/>
    <x v="11"/>
    <s v="No"/>
    <s v="CWT"/>
    <s v="RED FLESH SEEDLESS TYPE"/>
    <x v="429"/>
    <s v="INDIANA"/>
    <n v="8400000"/>
    <s v="Truck"/>
    <n v="84000"/>
    <m/>
    <n v="2024"/>
    <s v="N/A"/>
    <s v="D (domestic)"/>
    <m/>
  </r>
  <r>
    <s v="WATERMELONS"/>
    <x v="11"/>
    <s v="No"/>
    <s v="CWT"/>
    <s v="RED FLESH SEEDED TYPE"/>
    <x v="430"/>
    <s v="INDIANA"/>
    <n v="680000"/>
    <s v="Truck"/>
    <n v="6800"/>
    <m/>
    <n v="2024"/>
    <s v="N/A"/>
    <s v="D (domestic)"/>
    <m/>
  </r>
  <r>
    <s v="WATERMELONS"/>
    <x v="11"/>
    <s v="No"/>
    <s v="CWT"/>
    <s v="RED FLESH SEEDLESS TYPE"/>
    <x v="430"/>
    <s v="INDIANA"/>
    <n v="8400000"/>
    <s v="Truck"/>
    <n v="84000"/>
    <m/>
    <n v="2024"/>
    <s v="N/A"/>
    <s v="D (domestic)"/>
    <m/>
  </r>
  <r>
    <s v="WATERMELONS"/>
    <x v="11"/>
    <s v="No"/>
    <s v="CWT"/>
    <s v="RED FLESH SEEDLESS MINIATURE"/>
    <x v="430"/>
    <s v="INDIANA"/>
    <n v="440000"/>
    <s v="Truck"/>
    <n v="4400"/>
    <m/>
    <n v="2024"/>
    <s v="N/A"/>
    <s v="D (domestic)"/>
    <m/>
  </r>
  <r>
    <s v="WATERMELONS"/>
    <x v="11"/>
    <s v="No"/>
    <s v="CWT"/>
    <s v="RED FLESH SEEDED TYPE"/>
    <x v="431"/>
    <s v="INDIANA"/>
    <n v="520000"/>
    <s v="Truck"/>
    <n v="5200"/>
    <m/>
    <n v="2024"/>
    <s v="N/A"/>
    <s v="D (domestic)"/>
    <m/>
  </r>
  <r>
    <s v="WATERMELONS"/>
    <x v="11"/>
    <s v="No"/>
    <s v="CWT"/>
    <s v="RED FLESH SEEDLESS TYPE"/>
    <x v="431"/>
    <s v="INDIANA"/>
    <n v="6440000"/>
    <s v="Truck"/>
    <n v="64400"/>
    <m/>
    <n v="2024"/>
    <s v="N/A"/>
    <s v="D (domestic)"/>
    <m/>
  </r>
  <r>
    <s v="WATERMELONS"/>
    <x v="11"/>
    <s v="No"/>
    <s v="CWT"/>
    <s v="RED FLESH SEEDLESS MINIATURE"/>
    <x v="431"/>
    <s v="INDIANA"/>
    <n v="280000"/>
    <s v="Truck"/>
    <n v="2800"/>
    <m/>
    <n v="2024"/>
    <s v="N/A"/>
    <s v="D (domestic)"/>
    <m/>
  </r>
  <r>
    <s v="WATERMELONS"/>
    <x v="11"/>
    <s v="No"/>
    <s v="CWT"/>
    <s v="RED FLESH SEEDED TYPE"/>
    <x v="432"/>
    <s v="INDIANA"/>
    <n v="600000"/>
    <s v="Truck"/>
    <n v="6000"/>
    <m/>
    <n v="2024"/>
    <s v="N/A"/>
    <s v="D (domestic)"/>
    <m/>
  </r>
  <r>
    <s v="WATERMELONS"/>
    <x v="11"/>
    <s v="No"/>
    <s v="CWT"/>
    <s v="RED FLESH SEEDLESS TYPE"/>
    <x v="432"/>
    <s v="INDIANA"/>
    <n v="8800000"/>
    <s v="Truck"/>
    <n v="88000"/>
    <m/>
    <n v="2024"/>
    <s v="N/A"/>
    <s v="D (domestic)"/>
    <m/>
  </r>
  <r>
    <s v="WATERMELONS"/>
    <x v="11"/>
    <s v="No"/>
    <s v="CWT"/>
    <s v="RED FLESH SEEDLESS MINIATURE"/>
    <x v="432"/>
    <s v="INDIANA"/>
    <n v="400000"/>
    <s v="Truck"/>
    <n v="4000"/>
    <m/>
    <n v="2024"/>
    <s v="N/A"/>
    <s v="D (domestic)"/>
    <m/>
  </r>
  <r>
    <s v="WATERMELONS"/>
    <x v="11"/>
    <s v="No"/>
    <s v="CWT"/>
    <s v="RED FLESH SEEDLESS MINIATURE"/>
    <x v="433"/>
    <s v="INDIANA"/>
    <n v="360000"/>
    <s v="Truck"/>
    <n v="3600"/>
    <m/>
    <n v="2024"/>
    <s v="N/A"/>
    <s v="D (domestic)"/>
    <m/>
  </r>
  <r>
    <s v="WATERMELONS"/>
    <x v="11"/>
    <s v="No"/>
    <s v="CWT"/>
    <s v="RED FLESH SEEDLESS TYPE"/>
    <x v="433"/>
    <s v="INDIANA"/>
    <n v="8680000"/>
    <s v="Truck"/>
    <n v="86800"/>
    <m/>
    <n v="2024"/>
    <s v="N/A"/>
    <s v="D (domestic)"/>
    <m/>
  </r>
  <r>
    <s v="WATERMELONS"/>
    <x v="11"/>
    <s v="No"/>
    <s v="CWT"/>
    <s v="RED FLESH SEEDED TYPE"/>
    <x v="433"/>
    <s v="INDIANA"/>
    <n v="480000"/>
    <s v="Truck"/>
    <n v="4800"/>
    <m/>
    <n v="2024"/>
    <s v="N/A"/>
    <s v="D (domestic)"/>
    <m/>
  </r>
  <r>
    <s v="WATERMELONS"/>
    <x v="11"/>
    <s v="No"/>
    <s v="CWT"/>
    <s v="RED FLESH SEEDLESS MINIATURE"/>
    <x v="543"/>
    <s v="INDIANA"/>
    <n v="280000"/>
    <s v="Truck"/>
    <n v="2800"/>
    <m/>
    <n v="2024"/>
    <s v="N/A"/>
    <s v="D (domestic)"/>
    <m/>
  </r>
  <r>
    <s v="WATERMELONS"/>
    <x v="11"/>
    <s v="No"/>
    <s v="CWT"/>
    <s v="RED FLESH SEEDLESS TYPE"/>
    <x v="543"/>
    <s v="INDIANA"/>
    <n v="6200000"/>
    <s v="Truck"/>
    <n v="62000"/>
    <m/>
    <n v="2024"/>
    <s v="N/A"/>
    <s v="D (domestic)"/>
    <m/>
  </r>
  <r>
    <s v="WATERMELONS"/>
    <x v="11"/>
    <s v="No"/>
    <s v="CWT"/>
    <s v="RED FLESH SEEDED TYPE"/>
    <x v="543"/>
    <s v="INDIANA"/>
    <n v="400000"/>
    <s v="Truck"/>
    <n v="4000"/>
    <m/>
    <n v="2024"/>
    <s v="N/A"/>
    <s v="D (domestic)"/>
    <m/>
  </r>
  <r>
    <s v="WATERMELONS"/>
    <x v="11"/>
    <s v="No"/>
    <s v="CWT"/>
    <s v="RED FLESH SEEDED TYPE"/>
    <x v="434"/>
    <s v="INDIANA"/>
    <n v="920000"/>
    <s v="Truck"/>
    <n v="9200"/>
    <m/>
    <n v="2024"/>
    <s v="N/A"/>
    <s v="D (domestic)"/>
    <m/>
  </r>
  <r>
    <s v="WATERMELONS"/>
    <x v="11"/>
    <s v="No"/>
    <s v="CWT"/>
    <s v="RED FLESH SEEDLESS MINIATURE"/>
    <x v="434"/>
    <s v="INDIANA"/>
    <n v="440000"/>
    <s v="Truck"/>
    <n v="4400"/>
    <m/>
    <n v="2024"/>
    <s v="N/A"/>
    <s v="D (domestic)"/>
    <m/>
  </r>
  <r>
    <s v="WATERMELONS"/>
    <x v="11"/>
    <s v="No"/>
    <s v="CWT"/>
    <s v="RED FLESH SEEDLESS TYPE"/>
    <x v="434"/>
    <s v="INDIANA"/>
    <n v="8600000"/>
    <s v="Truck"/>
    <n v="86000"/>
    <m/>
    <n v="2024"/>
    <s v="N/A"/>
    <s v="D (domestic)"/>
    <m/>
  </r>
  <r>
    <s v="WATERMELONS"/>
    <x v="11"/>
    <s v="No"/>
    <s v="CWT"/>
    <s v="RED FLESH SEEDLESS TYPE"/>
    <x v="435"/>
    <s v="INDIANA"/>
    <n v="7960000"/>
    <s v="Truck"/>
    <n v="79600"/>
    <m/>
    <n v="2024"/>
    <s v="N/A"/>
    <s v="D (domestic)"/>
    <m/>
  </r>
  <r>
    <s v="WATERMELONS"/>
    <x v="11"/>
    <s v="No"/>
    <s v="CWT"/>
    <s v="RED FLESH SEEDLESS MINIATURE"/>
    <x v="435"/>
    <s v="INDIANA"/>
    <n v="400000"/>
    <s v="Truck"/>
    <n v="4000"/>
    <m/>
    <n v="2024"/>
    <s v="N/A"/>
    <s v="D (domestic)"/>
    <m/>
  </r>
  <r>
    <s v="WATERMELONS"/>
    <x v="11"/>
    <s v="No"/>
    <s v="CWT"/>
    <s v="RED FLESH SEEDED TYPE"/>
    <x v="435"/>
    <s v="INDIANA"/>
    <n v="680000"/>
    <s v="Truck"/>
    <n v="6800"/>
    <m/>
    <n v="2024"/>
    <s v="N/A"/>
    <s v="D (domestic)"/>
    <m/>
  </r>
  <r>
    <s v="WATERMELONS"/>
    <x v="11"/>
    <s v="No"/>
    <s v="CWT"/>
    <s v="RED FLESH SEEDLESS TYPE"/>
    <x v="436"/>
    <s v="INDIANA"/>
    <n v="8440000"/>
    <s v="Truck"/>
    <n v="84400"/>
    <m/>
    <n v="2024"/>
    <s v="N/A"/>
    <s v="D (domestic)"/>
    <m/>
  </r>
  <r>
    <s v="WATERMELONS"/>
    <x v="11"/>
    <s v="No"/>
    <s v="CWT"/>
    <s v="RED FLESH SEEDED TYPE"/>
    <x v="436"/>
    <s v="INDIANA"/>
    <n v="400000"/>
    <s v="Truck"/>
    <n v="4000"/>
    <m/>
    <n v="2024"/>
    <s v="N/A"/>
    <s v="D (domestic)"/>
    <m/>
  </r>
  <r>
    <s v="WATERMELONS"/>
    <x v="11"/>
    <s v="No"/>
    <s v="CWT"/>
    <s v="RED FLESH SEEDLESS MINIATURE"/>
    <x v="436"/>
    <s v="INDIANA"/>
    <n v="520000"/>
    <s v="Truck"/>
    <n v="5200"/>
    <m/>
    <n v="2024"/>
    <s v="N/A"/>
    <s v="D (domestic)"/>
    <m/>
  </r>
  <r>
    <s v="WATERMELONS"/>
    <x v="11"/>
    <s v="No"/>
    <s v="CWT"/>
    <s v="RED FLESH SEEDLESS MINIATURE"/>
    <x v="437"/>
    <s v="INDIANA"/>
    <n v="480000"/>
    <s v="Truck"/>
    <n v="4800"/>
    <m/>
    <n v="2024"/>
    <s v="N/A"/>
    <s v="D (domestic)"/>
    <m/>
  </r>
  <r>
    <s v="WATERMELONS"/>
    <x v="11"/>
    <s v="No"/>
    <s v="CWT"/>
    <s v="RED FLESH SEEDED TYPE"/>
    <x v="437"/>
    <s v="INDIANA"/>
    <n v="400000"/>
    <s v="Truck"/>
    <n v="4000"/>
    <m/>
    <n v="2024"/>
    <s v="N/A"/>
    <s v="D (domestic)"/>
    <m/>
  </r>
  <r>
    <s v="WATERMELONS"/>
    <x v="11"/>
    <s v="No"/>
    <s v="CWT"/>
    <s v="RED FLESH SEEDLESS TYPE"/>
    <x v="437"/>
    <s v="INDIANA"/>
    <n v="8200000"/>
    <s v="Truck"/>
    <n v="82000"/>
    <m/>
    <n v="2024"/>
    <s v="N/A"/>
    <s v="D (domestic)"/>
    <m/>
  </r>
  <r>
    <s v="WATERMELONS"/>
    <x v="11"/>
    <s v="No"/>
    <s v="CWT"/>
    <s v="RED FLESH SEEDLESS MINIATURE"/>
    <x v="438"/>
    <s v="INDIANA"/>
    <n v="400000"/>
    <s v="Truck"/>
    <n v="4000"/>
    <m/>
    <n v="2024"/>
    <s v="N/A"/>
    <s v="D (domestic)"/>
    <m/>
  </r>
  <r>
    <s v="WATERMELONS"/>
    <x v="11"/>
    <s v="No"/>
    <s v="CWT"/>
    <s v="RED FLESH SEEDED TYPE"/>
    <x v="438"/>
    <s v="INDIANA"/>
    <n v="600000"/>
    <s v="Truck"/>
    <n v="6000"/>
    <m/>
    <n v="2024"/>
    <s v="N/A"/>
    <s v="D (domestic)"/>
    <m/>
  </r>
  <r>
    <s v="WATERMELONS"/>
    <x v="11"/>
    <s v="No"/>
    <s v="CWT"/>
    <s v="RED FLESH SEEDLESS TYPE"/>
    <x v="438"/>
    <s v="INDIANA"/>
    <n v="4600000"/>
    <s v="Truck"/>
    <n v="46000"/>
    <m/>
    <n v="2024"/>
    <s v="N/A"/>
    <s v="D (domestic)"/>
    <m/>
  </r>
  <r>
    <s v="WATERMELONS"/>
    <x v="11"/>
    <s v="No"/>
    <s v="CWT"/>
    <s v="RED FLESH SEEDED TYPE"/>
    <x v="439"/>
    <s v="INDIANA"/>
    <n v="440000"/>
    <s v="Truck"/>
    <n v="4400"/>
    <m/>
    <n v="2024"/>
    <s v="N/A"/>
    <s v="D (domestic)"/>
    <m/>
  </r>
  <r>
    <s v="WATERMELONS"/>
    <x v="11"/>
    <s v="No"/>
    <s v="CWT"/>
    <s v="RED FLESH SEEDLESS MINIATURE"/>
    <x v="439"/>
    <s v="INDIANA"/>
    <n v="520000"/>
    <s v="Truck"/>
    <n v="5200"/>
    <m/>
    <n v="2024"/>
    <s v="N/A"/>
    <s v="D (domestic)"/>
    <m/>
  </r>
  <r>
    <s v="WATERMELONS"/>
    <x v="11"/>
    <s v="No"/>
    <s v="CWT"/>
    <s v="RED FLESH SEEDLESS TYPE"/>
    <x v="439"/>
    <s v="INDIANA"/>
    <n v="4000000"/>
    <s v="Truck"/>
    <n v="40000"/>
    <m/>
    <n v="2024"/>
    <s v="N/A"/>
    <s v="D (domestic)"/>
    <m/>
  </r>
  <r>
    <s v="WATERMELONS"/>
    <x v="11"/>
    <s v="No"/>
    <s v="CWT"/>
    <s v="RED FLESH SEEDED TYPE"/>
    <x v="544"/>
    <s v="INDIANA"/>
    <n v="80000"/>
    <s v="Truck"/>
    <n v="800"/>
    <m/>
    <n v="2024"/>
    <s v="N/A"/>
    <s v="D (domestic)"/>
    <m/>
  </r>
  <r>
    <s v="WATERMELONS"/>
    <x v="11"/>
    <s v="No"/>
    <s v="CWT"/>
    <s v="RED FLESH SEEDLESS MINIATURE"/>
    <x v="544"/>
    <s v="INDIANA"/>
    <n v="120000"/>
    <s v="Truck"/>
    <n v="1200"/>
    <m/>
    <n v="2024"/>
    <s v="N/A"/>
    <s v="D (domestic)"/>
    <m/>
  </r>
  <r>
    <s v="WATERMELONS"/>
    <x v="11"/>
    <s v="No"/>
    <s v="CWT"/>
    <s v="RED FLESH SEEDLESS TYPE"/>
    <x v="544"/>
    <s v="INDIANA"/>
    <n v="2680000"/>
    <s v="Truck"/>
    <n v="26800"/>
    <m/>
    <n v="2024"/>
    <s v="N/A"/>
    <s v="D (domestic)"/>
    <m/>
  </r>
  <r>
    <s v="WATERMELONS"/>
    <x v="11"/>
    <s v="No"/>
    <s v="CWT"/>
    <s v="RED FLESH SEEDED TYPE"/>
    <x v="440"/>
    <s v="INDIANA"/>
    <n v="320000"/>
    <s v="Truck"/>
    <n v="3200"/>
    <m/>
    <n v="2024"/>
    <s v="N/A"/>
    <s v="D (domestic)"/>
    <m/>
  </r>
  <r>
    <s v="WATERMELONS"/>
    <x v="11"/>
    <s v="No"/>
    <s v="CWT"/>
    <s v="RED FLESH SEEDLESS TYPE"/>
    <x v="440"/>
    <s v="INDIANA"/>
    <n v="3520000"/>
    <s v="Truck"/>
    <n v="35200"/>
    <m/>
    <n v="2024"/>
    <s v="N/A"/>
    <s v="D (domestic)"/>
    <m/>
  </r>
  <r>
    <s v="WATERMELONS"/>
    <x v="11"/>
    <s v="No"/>
    <s v="CWT"/>
    <s v="RED FLESH SEEDLESS MINIATURE"/>
    <x v="440"/>
    <s v="INDIANA"/>
    <n v="160000"/>
    <s v="Truck"/>
    <n v="1600"/>
    <m/>
    <n v="2024"/>
    <s v="N/A"/>
    <s v="D (domestic)"/>
    <m/>
  </r>
  <r>
    <s v="WATERMELONS"/>
    <x v="11"/>
    <s v="No"/>
    <s v="CWT"/>
    <s v="RED FLESH SEEDLESS MINIATURE"/>
    <x v="441"/>
    <s v="INDIANA"/>
    <n v="480000"/>
    <s v="Truck"/>
    <n v="4800"/>
    <m/>
    <n v="2024"/>
    <s v="N/A"/>
    <s v="D (domestic)"/>
    <m/>
  </r>
  <r>
    <s v="WATERMELONS"/>
    <x v="11"/>
    <s v="No"/>
    <s v="CWT"/>
    <s v="RED FLESH SEEDLESS TYPE"/>
    <x v="441"/>
    <s v="INDIANA"/>
    <n v="2480000"/>
    <s v="Truck"/>
    <n v="24800"/>
    <m/>
    <n v="2024"/>
    <s v="N/A"/>
    <s v="D (domestic)"/>
    <m/>
  </r>
  <r>
    <s v="WATERMELONS"/>
    <x v="11"/>
    <s v="No"/>
    <s v="CWT"/>
    <s v="RED FLESH SEEDED TYPE"/>
    <x v="441"/>
    <s v="INDIANA"/>
    <n v="200000"/>
    <s v="Truck"/>
    <n v="2000"/>
    <m/>
    <n v="2024"/>
    <s v="N/A"/>
    <s v="D (domestic)"/>
    <m/>
  </r>
  <r>
    <s v="WATERMELONS"/>
    <x v="11"/>
    <s v="No"/>
    <s v="CWT"/>
    <s v="RED FLESH SEEDED TYPE"/>
    <x v="442"/>
    <s v="INDIANA"/>
    <n v="280000"/>
    <s v="Truck"/>
    <n v="2800"/>
    <m/>
    <n v="2024"/>
    <s v="N/A"/>
    <s v="D (domestic)"/>
    <m/>
  </r>
  <r>
    <s v="WATERMELONS"/>
    <x v="11"/>
    <s v="No"/>
    <s v="CWT"/>
    <s v="RED FLESH SEEDLESS MINIATURE"/>
    <x v="442"/>
    <s v="INDIANA"/>
    <n v="320000"/>
    <s v="Truck"/>
    <n v="3200"/>
    <m/>
    <n v="2024"/>
    <s v="N/A"/>
    <s v="D (domestic)"/>
    <m/>
  </r>
  <r>
    <s v="WATERMELONS"/>
    <x v="11"/>
    <s v="No"/>
    <s v="CWT"/>
    <s v="RED FLESH SEEDLESS TYPE"/>
    <x v="442"/>
    <s v="INDIANA"/>
    <n v="3200000"/>
    <s v="Truck"/>
    <n v="32000"/>
    <m/>
    <n v="2024"/>
    <s v="N/A"/>
    <s v="D (domestic)"/>
    <m/>
  </r>
  <r>
    <s v="WATERMELONS"/>
    <x v="11"/>
    <s v="No"/>
    <s v="CWT"/>
    <s v="RED FLESH SEEDED TYPE"/>
    <x v="443"/>
    <s v="INDIANA"/>
    <n v="120000"/>
    <s v="Truck"/>
    <n v="1200"/>
    <m/>
    <n v="2024"/>
    <s v="N/A"/>
    <s v="D (domestic)"/>
    <m/>
  </r>
  <r>
    <s v="WATERMELONS"/>
    <x v="11"/>
    <s v="No"/>
    <s v="CWT"/>
    <s v="RED FLESH SEEDLESS MINIATURE"/>
    <x v="443"/>
    <s v="INDIANA"/>
    <n v="600000"/>
    <s v="Truck"/>
    <n v="6000"/>
    <m/>
    <n v="2024"/>
    <s v="N/A"/>
    <s v="D (domestic)"/>
    <m/>
  </r>
  <r>
    <s v="WATERMELONS"/>
    <x v="11"/>
    <s v="No"/>
    <s v="CWT"/>
    <s v="RED FLESH SEEDLESS TYPE"/>
    <x v="443"/>
    <s v="INDIANA"/>
    <n v="2000000"/>
    <s v="Truck"/>
    <n v="20000"/>
    <m/>
    <n v="2024"/>
    <s v="N/A"/>
    <s v="D (domestic)"/>
    <m/>
  </r>
  <r>
    <s v="WATERMELONS"/>
    <x v="11"/>
    <s v="No"/>
    <s v="CWT"/>
    <s v="RED FLESH SEEDLESS TYPE"/>
    <x v="444"/>
    <s v="INDIANA"/>
    <n v="2040000"/>
    <s v="Truck"/>
    <n v="20400"/>
    <m/>
    <n v="2024"/>
    <s v="N/A"/>
    <s v="D (domestic)"/>
    <m/>
  </r>
  <r>
    <s v="WATERMELONS"/>
    <x v="11"/>
    <s v="No"/>
    <s v="CWT"/>
    <s v="RED FLESH SEEDED TYPE"/>
    <x v="444"/>
    <s v="INDIANA"/>
    <n v="320000"/>
    <s v="Truck"/>
    <n v="3200"/>
    <m/>
    <n v="2024"/>
    <s v="N/A"/>
    <s v="D (domestic)"/>
    <m/>
  </r>
  <r>
    <s v="WATERMELONS"/>
    <x v="11"/>
    <s v="No"/>
    <s v="CWT"/>
    <s v="RED FLESH SEEDLESS MINIATURE"/>
    <x v="444"/>
    <s v="INDIANA"/>
    <n v="440000"/>
    <s v="Truck"/>
    <n v="4400"/>
    <m/>
    <n v="2024"/>
    <s v="N/A"/>
    <s v="D (domestic)"/>
    <m/>
  </r>
  <r>
    <s v="WATERMELONS"/>
    <x v="11"/>
    <s v="No"/>
    <s v="CWT"/>
    <s v="RED FLESH SEEDLESS MINIATURE"/>
    <x v="445"/>
    <s v="INDIANA"/>
    <n v="320000"/>
    <s v="Truck"/>
    <n v="3200"/>
    <m/>
    <n v="2024"/>
    <s v="N/A"/>
    <s v="D (domestic)"/>
    <m/>
  </r>
  <r>
    <s v="WATERMELONS"/>
    <x v="11"/>
    <s v="No"/>
    <s v="CWT"/>
    <s v="RED FLESH SEEDLESS TYPE"/>
    <x v="445"/>
    <s v="INDIANA"/>
    <n v="1400000"/>
    <s v="Truck"/>
    <n v="14000"/>
    <m/>
    <n v="2024"/>
    <s v="N/A"/>
    <s v="D (domestic)"/>
    <m/>
  </r>
  <r>
    <s v="WATERMELONS"/>
    <x v="11"/>
    <s v="No"/>
    <s v="CWT"/>
    <s v="RED FLESH SEEDED TYPE"/>
    <x v="445"/>
    <s v="INDIANA"/>
    <n v="200000"/>
    <s v="Truck"/>
    <n v="2000"/>
    <m/>
    <n v="2024"/>
    <s v="N/A"/>
    <s v="D (domestic)"/>
    <m/>
  </r>
  <r>
    <s v="WATERMELONS"/>
    <x v="11"/>
    <s v="No"/>
    <s v="CWT"/>
    <s v="RED FLESH SEEDED TYPE"/>
    <x v="545"/>
    <s v="INDIANA"/>
    <n v="120000"/>
    <s v="Truck"/>
    <n v="1200"/>
    <m/>
    <n v="2024"/>
    <s v="N/A"/>
    <s v="D (domestic)"/>
    <m/>
  </r>
  <r>
    <s v="WATERMELONS"/>
    <x v="11"/>
    <s v="No"/>
    <s v="CWT"/>
    <s v="RED FLESH SEEDLESS TYPE"/>
    <x v="545"/>
    <s v="INDIANA"/>
    <n v="1000000"/>
    <s v="Truck"/>
    <n v="10000"/>
    <m/>
    <n v="2024"/>
    <s v="N/A"/>
    <s v="D (domestic)"/>
    <m/>
  </r>
  <r>
    <s v="WATERMELONS"/>
    <x v="11"/>
    <s v="No"/>
    <s v="CWT"/>
    <s v="RED FLESH SEEDED TYPE"/>
    <x v="446"/>
    <s v="INDIANA"/>
    <n v="280000"/>
    <s v="Truck"/>
    <n v="2800"/>
    <m/>
    <n v="2024"/>
    <s v="N/A"/>
    <s v="D (domestic)"/>
    <m/>
  </r>
  <r>
    <s v="WATERMELONS"/>
    <x v="11"/>
    <s v="No"/>
    <s v="CWT"/>
    <s v="RED FLESH SEEDLESS MINIATURE"/>
    <x v="446"/>
    <s v="INDIANA"/>
    <n v="240000"/>
    <s v="Truck"/>
    <n v="2400"/>
    <m/>
    <n v="2024"/>
    <s v="N/A"/>
    <s v="D (domestic)"/>
    <m/>
  </r>
  <r>
    <s v="WATERMELONS"/>
    <x v="11"/>
    <s v="No"/>
    <s v="CWT"/>
    <s v="RED FLESH SEEDLESS TYPE"/>
    <x v="446"/>
    <s v="INDIANA"/>
    <n v="2440000"/>
    <s v="Truck"/>
    <n v="24400"/>
    <m/>
    <n v="2024"/>
    <s v="N/A"/>
    <s v="D (domestic)"/>
    <m/>
  </r>
  <r>
    <s v="WATERMELONS"/>
    <x v="11"/>
    <s v="No"/>
    <s v="CWT"/>
    <s v="RED FLESH SEEDLESS MINIATURE"/>
    <x v="447"/>
    <s v="INDIANA"/>
    <n v="360000"/>
    <s v="Truck"/>
    <n v="3600"/>
    <m/>
    <n v="2024"/>
    <s v="N/A"/>
    <s v="D (domestic)"/>
    <m/>
  </r>
  <r>
    <s v="WATERMELONS"/>
    <x v="11"/>
    <s v="No"/>
    <s v="CWT"/>
    <s v="RED FLESH SEEDED TYPE"/>
    <x v="447"/>
    <s v="INDIANA"/>
    <n v="280000"/>
    <s v="Truck"/>
    <n v="2800"/>
    <m/>
    <n v="2024"/>
    <s v="N/A"/>
    <s v="D (domestic)"/>
    <m/>
  </r>
  <r>
    <s v="WATERMELONS"/>
    <x v="11"/>
    <s v="No"/>
    <s v="CWT"/>
    <s v="RED FLESH SEEDLESS TYPE"/>
    <x v="447"/>
    <s v="INDIANA"/>
    <n v="2240000"/>
    <s v="Truck"/>
    <n v="22400"/>
    <m/>
    <n v="2024"/>
    <s v="N/A"/>
    <s v="D (domestic)"/>
    <m/>
  </r>
  <r>
    <s v="WATERMELONS"/>
    <x v="11"/>
    <s v="No"/>
    <s v="CWT"/>
    <s v="RED FLESH SEEDED TYPE"/>
    <x v="448"/>
    <s v="INDIANA"/>
    <n v="160000"/>
    <s v="Truck"/>
    <n v="1600"/>
    <m/>
    <n v="2024"/>
    <s v="N/A"/>
    <s v="D (domestic)"/>
    <m/>
  </r>
  <r>
    <s v="WATERMELONS"/>
    <x v="11"/>
    <s v="No"/>
    <s v="CWT"/>
    <s v="RED FLESH SEEDLESS TYPE"/>
    <x v="448"/>
    <s v="INDIANA"/>
    <n v="1600000"/>
    <s v="Truck"/>
    <n v="16000"/>
    <m/>
    <n v="2024"/>
    <s v="N/A"/>
    <s v="D (domestic)"/>
    <m/>
  </r>
  <r>
    <s v="WATERMELONS"/>
    <x v="11"/>
    <s v="No"/>
    <s v="CWT"/>
    <s v="RED FLESH SEEDLESS TYPE"/>
    <x v="449"/>
    <s v="INDIANA"/>
    <n v="1200000"/>
    <s v="Truck"/>
    <n v="12000"/>
    <m/>
    <n v="2024"/>
    <s v="N/A"/>
    <s v="D (domestic)"/>
    <m/>
  </r>
  <r>
    <s v="WATERMELONS"/>
    <x v="11"/>
    <s v="No"/>
    <s v="CWT"/>
    <s v="RED FLESH SEEDLESS MINIATURE"/>
    <x v="449"/>
    <s v="INDIANA"/>
    <n v="240000"/>
    <s v="Truck"/>
    <n v="2400"/>
    <m/>
    <n v="2024"/>
    <s v="N/A"/>
    <s v="D (domestic)"/>
    <m/>
  </r>
  <r>
    <s v="WATERMELONS"/>
    <x v="11"/>
    <s v="No"/>
    <s v="CWT"/>
    <s v="RED FLESH SEEDED TYPE"/>
    <x v="449"/>
    <s v="INDIANA"/>
    <n v="120000"/>
    <s v="Truck"/>
    <n v="1200"/>
    <m/>
    <n v="2024"/>
    <s v="N/A"/>
    <s v="D (domestic)"/>
    <m/>
  </r>
  <r>
    <s v="WATERMELONS"/>
    <x v="11"/>
    <s v="No"/>
    <s v="CWT"/>
    <s v="RED FLESH SEEDED TYPE"/>
    <x v="450"/>
    <s v="INDIANA"/>
    <n v="40000"/>
    <s v="Truck"/>
    <n v="400"/>
    <m/>
    <n v="2024"/>
    <s v="N/A"/>
    <s v="D (domestic)"/>
    <m/>
  </r>
  <r>
    <s v="WATERMELONS"/>
    <x v="11"/>
    <s v="No"/>
    <s v="CWT"/>
    <s v="RED FLESH SEEDLESS MINIATURE"/>
    <x v="450"/>
    <s v="INDIANA"/>
    <n v="600000"/>
    <s v="Truck"/>
    <n v="6000"/>
    <m/>
    <n v="2024"/>
    <s v="N/A"/>
    <s v="D (domestic)"/>
    <m/>
  </r>
  <r>
    <s v="WATERMELONS"/>
    <x v="11"/>
    <s v="No"/>
    <s v="CWT"/>
    <s v="RED FLESH SEEDLESS TYPE"/>
    <x v="450"/>
    <s v="INDIANA"/>
    <n v="1200000"/>
    <s v="Truck"/>
    <n v="12000"/>
    <m/>
    <n v="2024"/>
    <s v="N/A"/>
    <s v="D (domestic)"/>
    <m/>
  </r>
  <r>
    <s v="WATERMELONS"/>
    <x v="11"/>
    <s v="No"/>
    <s v="CWT"/>
    <s v="RED FLESH SEEDLESS MINIATURE"/>
    <x v="451"/>
    <s v="INDIANA"/>
    <n v="480000"/>
    <s v="Truck"/>
    <n v="4800"/>
    <m/>
    <n v="2024"/>
    <s v="N/A"/>
    <s v="D (domestic)"/>
    <m/>
  </r>
  <r>
    <s v="WATERMELONS"/>
    <x v="11"/>
    <s v="No"/>
    <s v="CWT"/>
    <s v="RED FLESH SEEDLESS TYPE"/>
    <x v="451"/>
    <s v="INDIANA"/>
    <n v="840000"/>
    <s v="Truck"/>
    <n v="8400"/>
    <m/>
    <n v="2024"/>
    <s v="N/A"/>
    <s v="D (domestic)"/>
    <m/>
  </r>
  <r>
    <s v="WATERMELONS"/>
    <x v="11"/>
    <s v="No"/>
    <s v="CWT"/>
    <s v="RED FLESH SEEDED TYPE"/>
    <x v="451"/>
    <s v="INDIANA"/>
    <n v="40000"/>
    <s v="Truck"/>
    <n v="400"/>
    <m/>
    <n v="2024"/>
    <s v="N/A"/>
    <s v="D (domestic)"/>
    <m/>
  </r>
  <r>
    <s v="WATERMELONS"/>
    <x v="11"/>
    <s v="No"/>
    <s v="CWT"/>
    <s v="RED FLESH SEEDLESS TYPE"/>
    <x v="546"/>
    <s v="INDIANA"/>
    <n v="600000"/>
    <s v="Truck"/>
    <n v="6000"/>
    <m/>
    <n v="2024"/>
    <s v="N/A"/>
    <s v="D (domestic)"/>
    <m/>
  </r>
  <r>
    <s v="WATERMELONS"/>
    <x v="11"/>
    <s v="No"/>
    <s v="CWT"/>
    <s v="RED FLESH SEEDLESS MINIATURE"/>
    <x v="546"/>
    <s v="INDIANA"/>
    <n v="400000"/>
    <s v="Truck"/>
    <n v="4000"/>
    <m/>
    <n v="2024"/>
    <s v="N/A"/>
    <s v="D (domestic)"/>
    <m/>
  </r>
  <r>
    <s v="WATERMELONS"/>
    <x v="11"/>
    <s v="No"/>
    <s v="CWT"/>
    <s v="RED FLESH SEEDED TYPE"/>
    <x v="546"/>
    <s v="INDIANA"/>
    <n v="40000"/>
    <s v="Truck"/>
    <n v="400"/>
    <m/>
    <n v="2024"/>
    <s v="N/A"/>
    <s v="D (domestic)"/>
    <m/>
  </r>
  <r>
    <s v="WATERMELONS"/>
    <x v="11"/>
    <s v="No"/>
    <s v="CWT"/>
    <s v="RED FLESH SEEDLESS MINIATURE"/>
    <x v="452"/>
    <s v="INDIANA"/>
    <n v="280000"/>
    <s v="Truck"/>
    <n v="2800"/>
    <m/>
    <n v="2024"/>
    <s v="N/A"/>
    <s v="D (domestic)"/>
    <m/>
  </r>
  <r>
    <s v="WATERMELONS"/>
    <x v="11"/>
    <s v="No"/>
    <s v="CWT"/>
    <s v="RED FLESH SEEDLESS TYPE"/>
    <x v="452"/>
    <s v="INDIANA"/>
    <n v="1000000"/>
    <s v="Truck"/>
    <n v="10000"/>
    <m/>
    <n v="2024"/>
    <s v="N/A"/>
    <s v="D (domestic)"/>
    <m/>
  </r>
  <r>
    <s v="WATERMELONS"/>
    <x v="11"/>
    <s v="No"/>
    <s v="CWT"/>
    <s v="RED FLESH SEEDED TYPE"/>
    <x v="452"/>
    <s v="INDIANA"/>
    <n v="40000"/>
    <s v="Truck"/>
    <n v="400"/>
    <m/>
    <n v="2024"/>
    <s v="N/A"/>
    <s v="D (domestic)"/>
    <m/>
  </r>
  <r>
    <s v="WATERMELONS"/>
    <x v="11"/>
    <s v="No"/>
    <s v="CWT"/>
    <s v="RED FLESH SEEDED TYPE"/>
    <x v="453"/>
    <s v="INDIANA"/>
    <n v="40000"/>
    <s v="Truck"/>
    <n v="400"/>
    <m/>
    <n v="2024"/>
    <s v="N/A"/>
    <s v="D (domestic)"/>
    <m/>
  </r>
  <r>
    <s v="WATERMELONS"/>
    <x v="11"/>
    <s v="No"/>
    <s v="CWT"/>
    <s v="RED FLESH SEEDLESS TYPE"/>
    <x v="453"/>
    <s v="INDIANA"/>
    <n v="1880000"/>
    <s v="Truck"/>
    <n v="18800"/>
    <m/>
    <n v="2024"/>
    <s v="N/A"/>
    <s v="D (domestic)"/>
    <m/>
  </r>
  <r>
    <s v="WATERMELONS"/>
    <x v="11"/>
    <s v="No"/>
    <s v="CWT"/>
    <s v="RED FLESH SEEDLESS MINIATURE"/>
    <x v="453"/>
    <s v="INDIANA"/>
    <n v="320000"/>
    <s v="Truck"/>
    <n v="3200"/>
    <m/>
    <n v="2024"/>
    <s v="N/A"/>
    <s v="D (domestic)"/>
    <m/>
  </r>
  <r>
    <s v="WATERMELONS"/>
    <x v="11"/>
    <s v="No"/>
    <s v="CWT"/>
    <s v="RED FLESH SEEDLESS TYPE"/>
    <x v="454"/>
    <s v="INDIANA"/>
    <n v="1400000"/>
    <s v="Truck"/>
    <n v="14000"/>
    <m/>
    <n v="2024"/>
    <s v="N/A"/>
    <s v="D (domestic)"/>
    <m/>
  </r>
  <r>
    <s v="WATERMELONS"/>
    <x v="11"/>
    <s v="No"/>
    <s v="CWT"/>
    <s v="RED FLESH SEEDLESS MINIATURE"/>
    <x v="454"/>
    <s v="INDIANA"/>
    <n v="320000"/>
    <s v="Truck"/>
    <n v="3200"/>
    <m/>
    <n v="2024"/>
    <s v="N/A"/>
    <s v="D (domestic)"/>
    <m/>
  </r>
  <r>
    <s v="WATERMELONS"/>
    <x v="11"/>
    <s v="No"/>
    <s v="CWT"/>
    <s v="RED FLESH SEEDLESS TYPE"/>
    <x v="455"/>
    <s v="INDIANA"/>
    <n v="1000000"/>
    <s v="Truck"/>
    <n v="10000"/>
    <m/>
    <n v="2024"/>
    <s v="N/A"/>
    <s v="D (domestic)"/>
    <m/>
  </r>
  <r>
    <s v="WATERMELONS"/>
    <x v="11"/>
    <s v="No"/>
    <s v="CWT"/>
    <s v="RED FLESH SEEDLESS MINIATURE"/>
    <x v="455"/>
    <s v="INDIANA"/>
    <n v="360000"/>
    <s v="Truck"/>
    <n v="3600"/>
    <m/>
    <n v="2024"/>
    <s v="N/A"/>
    <s v="D (domestic)"/>
    <m/>
  </r>
  <r>
    <s v="WATERMELONS"/>
    <x v="11"/>
    <s v="No"/>
    <s v="CWT"/>
    <s v="RED FLESH SEEDED TYPE"/>
    <x v="455"/>
    <s v="INDIANA"/>
    <n v="40000"/>
    <s v="Truck"/>
    <n v="400"/>
    <m/>
    <n v="2024"/>
    <s v="N/A"/>
    <s v="D (domestic)"/>
    <m/>
  </r>
  <r>
    <s v="WATERMELONS"/>
    <x v="11"/>
    <s v="No"/>
    <s v="CWT"/>
    <s v="RED FLESH SEEDLESS TYPE"/>
    <x v="456"/>
    <s v="INDIANA"/>
    <n v="880000"/>
    <s v="Truck"/>
    <n v="8800"/>
    <m/>
    <n v="2024"/>
    <s v="N/A"/>
    <s v="D (domestic)"/>
    <m/>
  </r>
  <r>
    <s v="WATERMELONS"/>
    <x v="11"/>
    <s v="No"/>
    <s v="CWT"/>
    <s v="RED FLESH SEEDLESS MINIATURE"/>
    <x v="456"/>
    <s v="INDIANA"/>
    <n v="240000"/>
    <s v="Truck"/>
    <n v="2400"/>
    <m/>
    <n v="2024"/>
    <s v="N/A"/>
    <s v="D (domestic)"/>
    <m/>
  </r>
  <r>
    <s v="WATERMELONS"/>
    <x v="11"/>
    <s v="No"/>
    <s v="CWT"/>
    <s v="RED FLESH SEEDLESS MINIATURE"/>
    <x v="457"/>
    <s v="INDIANA"/>
    <n v="200000"/>
    <s v="Truck"/>
    <n v="2000"/>
    <m/>
    <n v="2024"/>
    <s v="N/A"/>
    <s v="D (domestic)"/>
    <m/>
  </r>
  <r>
    <s v="WATERMELONS"/>
    <x v="11"/>
    <s v="No"/>
    <s v="CWT"/>
    <s v="RED FLESH SEEDLESS TYPE"/>
    <x v="457"/>
    <s v="INDIANA"/>
    <n v="600000"/>
    <s v="Truck"/>
    <n v="6000"/>
    <m/>
    <n v="2024"/>
    <s v="N/A"/>
    <s v="D (domestic)"/>
    <m/>
  </r>
  <r>
    <s v="WATERMELONS"/>
    <x v="11"/>
    <s v="No"/>
    <s v="CWT"/>
    <s v="RED FLESH SEEDLESS MINIATURE"/>
    <x v="547"/>
    <s v="INDIANA"/>
    <n v="120000"/>
    <s v="Truck"/>
    <n v="1200"/>
    <m/>
    <n v="2024"/>
    <s v="N/A"/>
    <s v="D (domestic)"/>
    <m/>
  </r>
  <r>
    <s v="WATERMELONS"/>
    <x v="11"/>
    <s v="No"/>
    <s v="CWT"/>
    <s v="RED FLESH SEEDLESS TYPE"/>
    <x v="547"/>
    <s v="INDIANA"/>
    <n v="400000"/>
    <s v="Truck"/>
    <n v="4000"/>
    <m/>
    <n v="2024"/>
    <s v="N/A"/>
    <s v="D (domestic)"/>
    <m/>
  </r>
  <r>
    <s v="WATERMELONS"/>
    <x v="11"/>
    <s v="No"/>
    <s v="CWT"/>
    <s v="RED FLESH SEEDED TYPE"/>
    <x v="458"/>
    <s v="INDIANA"/>
    <n v="120000"/>
    <s v="Truck"/>
    <n v="1200"/>
    <m/>
    <n v="2024"/>
    <s v="N/A"/>
    <s v="D (domestic)"/>
    <m/>
  </r>
  <r>
    <s v="WATERMELONS"/>
    <x v="11"/>
    <s v="No"/>
    <s v="CWT"/>
    <s v="RED FLESH SEEDLESS TYPE"/>
    <x v="458"/>
    <s v="INDIANA"/>
    <n v="720000"/>
    <s v="Truck"/>
    <n v="7200"/>
    <m/>
    <n v="2024"/>
    <s v="N/A"/>
    <s v="D (domestic)"/>
    <m/>
  </r>
  <r>
    <s v="WATERMELONS"/>
    <x v="11"/>
    <s v="No"/>
    <s v="CWT"/>
    <s v="RED FLESH SEEDLESS MINIATURE"/>
    <x v="458"/>
    <s v="INDIANA"/>
    <n v="240000"/>
    <s v="Truck"/>
    <n v="2400"/>
    <m/>
    <n v="2024"/>
    <s v="N/A"/>
    <s v="D (domestic)"/>
    <m/>
  </r>
  <r>
    <s v="WATERMELONS"/>
    <x v="11"/>
    <s v="No"/>
    <s v="CWT"/>
    <s v="RED FLESH SEEDLESS TYPE"/>
    <x v="459"/>
    <s v="INDIANA"/>
    <n v="600000"/>
    <s v="Truck"/>
    <n v="6000"/>
    <m/>
    <n v="2024"/>
    <s v="N/A"/>
    <s v="D (domestic)"/>
    <m/>
  </r>
  <r>
    <s v="WATERMELONS"/>
    <x v="11"/>
    <s v="No"/>
    <s v="CWT"/>
    <s v="RED FLESH SEEDED TYPE"/>
    <x v="459"/>
    <s v="INDIANA"/>
    <n v="40000"/>
    <s v="Truck"/>
    <n v="400"/>
    <m/>
    <n v="2024"/>
    <s v="N/A"/>
    <s v="D (domestic)"/>
    <m/>
  </r>
  <r>
    <s v="WATERMELONS"/>
    <x v="11"/>
    <s v="No"/>
    <s v="CWT"/>
    <s v="RED FLESH SEEDLESS MINIATURE"/>
    <x v="459"/>
    <s v="INDIANA"/>
    <n v="160000"/>
    <s v="Truck"/>
    <n v="1600"/>
    <m/>
    <n v="2024"/>
    <s v="N/A"/>
    <s v="D (domestic)"/>
    <m/>
  </r>
  <r>
    <s v="WATERMELONS"/>
    <x v="11"/>
    <s v="No"/>
    <s v="CWT"/>
    <s v="RED FLESH SEEDLESS MINIATURE"/>
    <x v="460"/>
    <s v="INDIANA"/>
    <n v="160000"/>
    <s v="Truck"/>
    <n v="1600"/>
    <m/>
    <n v="2024"/>
    <s v="N/A"/>
    <s v="D (domestic)"/>
    <m/>
  </r>
  <r>
    <s v="WATERMELONS"/>
    <x v="11"/>
    <s v="No"/>
    <s v="CWT"/>
    <s v="RED FLESH SEEDLESS TYPE"/>
    <x v="460"/>
    <s v="INDIANA"/>
    <n v="640000"/>
    <s v="Truck"/>
    <n v="6400"/>
    <m/>
    <n v="2024"/>
    <s v="N/A"/>
    <s v="D (domestic)"/>
    <m/>
  </r>
  <r>
    <s v="WATERMELONS"/>
    <x v="11"/>
    <s v="No"/>
    <s v="CWT"/>
    <s v="RED FLESH SEEDLESS MINIATURE"/>
    <x v="461"/>
    <s v="INDIANA"/>
    <n v="200000"/>
    <s v="Truck"/>
    <n v="2000"/>
    <m/>
    <n v="2024"/>
    <s v="N/A"/>
    <s v="D (domestic)"/>
    <m/>
  </r>
  <r>
    <s v="WATERMELONS"/>
    <x v="11"/>
    <s v="No"/>
    <s v="CWT"/>
    <s v="RED FLESH SEEDLESS TYPE"/>
    <x v="461"/>
    <s v="INDIANA"/>
    <n v="600000"/>
    <s v="Truck"/>
    <n v="6000"/>
    <m/>
    <n v="2024"/>
    <s v="N/A"/>
    <s v="D (domestic)"/>
    <m/>
  </r>
  <r>
    <s v="WATERMELONS"/>
    <x v="11"/>
    <s v="No"/>
    <s v="CWT"/>
    <s v="RED FLESH SEEDLESS MINIATURE"/>
    <x v="464"/>
    <s v="INDIANA"/>
    <n v="200000"/>
    <s v="Truck"/>
    <n v="2000"/>
    <m/>
    <n v="2024"/>
    <s v="N/A"/>
    <s v="D (domestic)"/>
    <m/>
  </r>
  <r>
    <s v="WATERMELONS"/>
    <x v="11"/>
    <s v="No"/>
    <s v="CWT"/>
    <s v="RED FLESH SEEDLESS TYPE"/>
    <x v="464"/>
    <s v="INDIANA"/>
    <n v="360000"/>
    <s v="Truck"/>
    <n v="3600"/>
    <m/>
    <n v="2024"/>
    <s v="N/A"/>
    <s v="D (domestic)"/>
    <m/>
  </r>
  <r>
    <s v="WATERMELONS"/>
    <x v="11"/>
    <s v="No"/>
    <s v="CWT"/>
    <s v="RED FLESH SEEDLESS MINIATURE"/>
    <x v="465"/>
    <s v="INDIANA"/>
    <n v="120000"/>
    <s v="Truck"/>
    <n v="1200"/>
    <m/>
    <n v="2024"/>
    <s v="N/A"/>
    <s v="D (domestic)"/>
    <m/>
  </r>
  <r>
    <s v="WATERMELONS"/>
    <x v="11"/>
    <s v="No"/>
    <s v="CWT"/>
    <s v="RED FLESH SEEDLESS TYPE"/>
    <x v="465"/>
    <s v="INDIANA"/>
    <n v="400000"/>
    <s v="Truck"/>
    <n v="4000"/>
    <m/>
    <n v="2024"/>
    <s v="N/A"/>
    <s v="D (domestic)"/>
    <m/>
  </r>
  <r>
    <s v="WATERMELONS"/>
    <x v="11"/>
    <s v="No"/>
    <s v="CWT"/>
    <s v="RED FLESH SEEDLESS MINIATURE"/>
    <x v="466"/>
    <s v="INDIANA"/>
    <n v="120000"/>
    <s v="Truck"/>
    <n v="1200"/>
    <m/>
    <n v="2024"/>
    <s v="N/A"/>
    <s v="D (domestic)"/>
    <m/>
  </r>
  <r>
    <s v="WATERMELONS"/>
    <x v="11"/>
    <s v="No"/>
    <s v="CWT"/>
    <s v="RED FLESH SEEDLESS TYPE"/>
    <x v="466"/>
    <s v="INDIANA"/>
    <n v="320000"/>
    <s v="Truck"/>
    <n v="3200"/>
    <m/>
    <n v="2024"/>
    <s v="N/A"/>
    <s v="D (domestic)"/>
    <m/>
  </r>
  <r>
    <s v="WATERMELONS"/>
    <x v="11"/>
    <s v="No"/>
    <s v="CWT"/>
    <s v="RED FLESH SEEDLESS TYPE"/>
    <x v="467"/>
    <s v="INDIANA"/>
    <n v="80000"/>
    <s v="Truck"/>
    <n v="800"/>
    <m/>
    <n v="2024"/>
    <s v="N/A"/>
    <s v="D (domestic)"/>
    <m/>
  </r>
  <r>
    <s v="WATERMELONS"/>
    <x v="11"/>
    <s v="No"/>
    <s v="CWT"/>
    <s v="RED FLESH SEEDLESS TYPE"/>
    <x v="468"/>
    <s v="INDIANA"/>
    <n v="120000"/>
    <s v="Truck"/>
    <n v="1200"/>
    <m/>
    <n v="2024"/>
    <s v="N/A"/>
    <s v="D (domestic)"/>
    <s v="added on 10/04/2024"/>
  </r>
  <r>
    <s v="WATERMELONS"/>
    <x v="11"/>
    <s v="No"/>
    <s v="CWT"/>
    <s v="RED FLESH SEEDLESS MINIATURE"/>
    <x v="468"/>
    <s v="INDIANA"/>
    <n v="120000"/>
    <s v="Truck"/>
    <n v="1200"/>
    <m/>
    <n v="2024"/>
    <s v="N/A"/>
    <s v="D (domestic)"/>
    <s v="added on 10/04/2024"/>
  </r>
  <r>
    <s v="WATERMELONS"/>
    <x v="11"/>
    <s v="No"/>
    <s v="CWT"/>
    <s v="RED FLESH SEEDLESS TYPE"/>
    <x v="469"/>
    <s v="INDIANA"/>
    <n v="80000"/>
    <s v="Truck"/>
    <n v="800"/>
    <m/>
    <n v="2024"/>
    <s v="N/A"/>
    <s v="D (domestic)"/>
    <s v="added on 10/05/2024"/>
  </r>
  <r>
    <s v="WATERMELONS"/>
    <x v="11"/>
    <s v="No"/>
    <s v="CWT"/>
    <s v="RED FLESH SEEDLESS MINIATURE"/>
    <x v="469"/>
    <s v="INDIANA"/>
    <n v="120000"/>
    <s v="Truck"/>
    <n v="1200"/>
    <m/>
    <n v="2024"/>
    <s v="N/A"/>
    <s v="D (domestic)"/>
    <s v="added on 10/05/2024"/>
  </r>
  <r>
    <s v="WATERMELONS"/>
    <x v="11"/>
    <s v="No"/>
    <s v="CWT"/>
    <s v="RED FLESH SEEDLESS TYPE"/>
    <x v="548"/>
    <s v="INDIANA"/>
    <n v="40000"/>
    <s v="Truck"/>
    <n v="400"/>
    <m/>
    <n v="2024"/>
    <s v="N/A"/>
    <s v="D (domestic)"/>
    <s v="added on 10/06/2024"/>
  </r>
  <r>
    <s v="WATERMELONS"/>
    <x v="11"/>
    <s v="No"/>
    <s v="CWT"/>
    <s v="RED FLESH SEEDLESS MINIATURE"/>
    <x v="548"/>
    <s v="INDIANA"/>
    <n v="80000"/>
    <s v="Truck"/>
    <n v="800"/>
    <m/>
    <n v="2024"/>
    <s v="N/A"/>
    <s v="D (domestic)"/>
    <s v="added on 10/06/2024"/>
  </r>
  <r>
    <s v="WATERMELONS"/>
    <x v="11"/>
    <s v="No"/>
    <s v="CWT"/>
    <s v="RED FLESH SEEDLESS MINIATURE"/>
    <x v="470"/>
    <s v="INDIANA"/>
    <n v="240000"/>
    <s v="Truck"/>
    <n v="2400"/>
    <m/>
    <n v="2024"/>
    <s v="N/A"/>
    <s v="D (domestic)"/>
    <m/>
  </r>
  <r>
    <s v="WATERMELONS"/>
    <x v="11"/>
    <s v="No"/>
    <s v="CWT"/>
    <s v="RED FLESH SEEDLESS TYPE"/>
    <x v="470"/>
    <s v="INDIANA"/>
    <n v="120000"/>
    <s v="Truck"/>
    <n v="1200"/>
    <m/>
    <n v="2024"/>
    <s v="N/A"/>
    <s v="D (domestic)"/>
    <m/>
  </r>
  <r>
    <s v="WATERMELONS"/>
    <x v="12"/>
    <s v="No"/>
    <s v="CWT"/>
    <s v="RED FLESH SEEDLESS TYPE"/>
    <x v="384"/>
    <s v="MARYLAND"/>
    <n v="280000"/>
    <s v="Truck"/>
    <n v="2800"/>
    <m/>
    <n v="2024"/>
    <s v="N/A"/>
    <s v="D (domestic)"/>
    <m/>
  </r>
  <r>
    <s v="WATERMELONS"/>
    <x v="12"/>
    <s v="No"/>
    <s v="CWT"/>
    <s v="RED FLESH SEEDLESS TYPE"/>
    <x v="385"/>
    <s v="MARYLAND"/>
    <n v="680000"/>
    <s v="Truck"/>
    <n v="6800"/>
    <m/>
    <n v="2024"/>
    <s v="N/A"/>
    <s v="D (domestic)"/>
    <m/>
  </r>
  <r>
    <s v="WATERMELONS"/>
    <x v="12"/>
    <s v="No"/>
    <s v="CWT"/>
    <s v="RED FLESH SEEDED TYPE"/>
    <x v="385"/>
    <s v="MARYLAND"/>
    <n v="40000"/>
    <s v="Truck"/>
    <n v="400"/>
    <m/>
    <n v="2024"/>
    <s v="N/A"/>
    <s v="D (domestic)"/>
    <m/>
  </r>
  <r>
    <s v="WATERMELONS"/>
    <x v="12"/>
    <s v="No"/>
    <s v="CWT"/>
    <s v="RED FLESH SEEDLESS TYPE"/>
    <x v="386"/>
    <s v="MARYLAND"/>
    <n v="1120000"/>
    <s v="Truck"/>
    <n v="11200"/>
    <m/>
    <n v="2024"/>
    <s v="N/A"/>
    <s v="D (domestic)"/>
    <m/>
  </r>
  <r>
    <s v="WATERMELONS"/>
    <x v="12"/>
    <s v="No"/>
    <s v="CWT"/>
    <s v="RED FLESH SEEDED TYPE"/>
    <x v="386"/>
    <s v="MARYLAND"/>
    <n v="40000"/>
    <s v="Truck"/>
    <n v="400"/>
    <m/>
    <n v="2024"/>
    <s v="N/A"/>
    <s v="D (domestic)"/>
    <m/>
  </r>
  <r>
    <s v="WATERMELONS"/>
    <x v="12"/>
    <s v="No"/>
    <s v="CWT"/>
    <s v="RED FLESH SEEDED TYPE"/>
    <x v="387"/>
    <s v="MARYLAND"/>
    <n v="20000"/>
    <s v="Truck"/>
    <n v="200"/>
    <m/>
    <n v="2024"/>
    <s v="N/A"/>
    <s v="D (domestic)"/>
    <m/>
  </r>
  <r>
    <s v="WATERMELONS"/>
    <x v="12"/>
    <s v="No"/>
    <s v="CWT"/>
    <s v="RED FLESH SEEDLESS TYPE"/>
    <x v="387"/>
    <s v="MARYLAND"/>
    <n v="1240000"/>
    <s v="Truck"/>
    <n v="12400"/>
    <m/>
    <n v="2024"/>
    <s v="N/A"/>
    <s v="D (domestic)"/>
    <m/>
  </r>
  <r>
    <s v="WATERMELONS"/>
    <x v="12"/>
    <s v="No"/>
    <s v="CWT"/>
    <s v="RED FLESH SEEDLESS TYPE"/>
    <x v="388"/>
    <s v="MARYLAND"/>
    <n v="800000"/>
    <s v="Truck"/>
    <n v="8000"/>
    <m/>
    <n v="2024"/>
    <s v="N/A"/>
    <s v="D (domestic)"/>
    <m/>
  </r>
  <r>
    <s v="WATERMELONS"/>
    <x v="12"/>
    <s v="No"/>
    <s v="CWT"/>
    <s v="RED FLESH SEEDLESS TYPE"/>
    <x v="537"/>
    <s v="MARYLAND"/>
    <n v="960000"/>
    <s v="Truck"/>
    <n v="9600"/>
    <m/>
    <n v="2024"/>
    <s v="N/A"/>
    <s v="D (domestic)"/>
    <m/>
  </r>
  <r>
    <s v="WATERMELONS"/>
    <x v="12"/>
    <s v="No"/>
    <s v="CWT"/>
    <s v="RED FLESH SEEDED TYPE"/>
    <x v="538"/>
    <s v="MARYLAND"/>
    <n v="40000"/>
    <s v="Truck"/>
    <n v="400"/>
    <m/>
    <n v="2024"/>
    <s v="N/A"/>
    <s v="D (domestic)"/>
    <m/>
  </r>
  <r>
    <s v="WATERMELONS"/>
    <x v="12"/>
    <s v="No"/>
    <s v="CWT"/>
    <s v="RED FLESH SEEDLESS TYPE"/>
    <x v="538"/>
    <s v="MARYLAND"/>
    <n v="1040000"/>
    <s v="Truck"/>
    <n v="10400"/>
    <m/>
    <n v="2024"/>
    <s v="N/A"/>
    <s v="D (domestic)"/>
    <m/>
  </r>
  <r>
    <s v="WATERMELONS"/>
    <x v="12"/>
    <s v="No"/>
    <s v="CWT"/>
    <s v="RED FLESH SEEDLESS TYPE"/>
    <x v="389"/>
    <s v="MARYLAND"/>
    <n v="1240000"/>
    <s v="Truck"/>
    <n v="12400"/>
    <m/>
    <n v="2024"/>
    <s v="N/A"/>
    <s v="D (domestic)"/>
    <m/>
  </r>
  <r>
    <s v="WATERMELONS"/>
    <x v="12"/>
    <s v="No"/>
    <s v="CWT"/>
    <s v="RED FLESH SEEDED TYPE"/>
    <x v="389"/>
    <s v="MARYLAND"/>
    <n v="20000"/>
    <s v="Truck"/>
    <n v="200"/>
    <m/>
    <n v="2024"/>
    <s v="N/A"/>
    <s v="D (domestic)"/>
    <m/>
  </r>
  <r>
    <s v="WATERMELONS"/>
    <x v="12"/>
    <s v="No"/>
    <s v="CWT"/>
    <s v="RED FLESH SEEDLESS TYPE"/>
    <x v="390"/>
    <s v="MARYLAND"/>
    <n v="1560000"/>
    <s v="Truck"/>
    <n v="15600"/>
    <m/>
    <n v="2024"/>
    <s v="N/A"/>
    <s v="D (domestic)"/>
    <m/>
  </r>
  <r>
    <s v="WATERMELONS"/>
    <x v="12"/>
    <s v="No"/>
    <s v="CWT"/>
    <s v="RED FLESH SEEDLESS TYPE"/>
    <x v="391"/>
    <s v="MARYLAND"/>
    <n v="1360000"/>
    <s v="Truck"/>
    <n v="13600"/>
    <m/>
    <n v="2024"/>
    <s v="N/A"/>
    <s v="D (domestic)"/>
    <m/>
  </r>
  <r>
    <s v="WATERMELONS"/>
    <x v="12"/>
    <s v="No"/>
    <s v="CWT"/>
    <s v="RED FLESH SEEDED TYPE"/>
    <x v="391"/>
    <s v="MARYLAND"/>
    <n v="40000"/>
    <s v="Truck"/>
    <n v="400"/>
    <m/>
    <n v="2024"/>
    <s v="N/A"/>
    <s v="D (domestic)"/>
    <m/>
  </r>
  <r>
    <s v="WATERMELONS"/>
    <x v="12"/>
    <s v="No"/>
    <s v="CWT"/>
    <s v="RED FLESH SEEDLESS TYPE"/>
    <x v="392"/>
    <s v="MARYLAND"/>
    <n v="1400000"/>
    <s v="Truck"/>
    <n v="14000"/>
    <m/>
    <n v="2024"/>
    <s v="N/A"/>
    <s v="D (domestic)"/>
    <m/>
  </r>
  <r>
    <s v="WATERMELONS"/>
    <x v="12"/>
    <s v="No"/>
    <s v="CWT"/>
    <s v="RED FLESH SEEDED TYPE"/>
    <x v="393"/>
    <s v="MARYLAND"/>
    <n v="40000"/>
    <s v="Truck"/>
    <n v="400"/>
    <m/>
    <n v="2024"/>
    <s v="N/A"/>
    <s v="D (domestic)"/>
    <m/>
  </r>
  <r>
    <s v="WATERMELONS"/>
    <x v="12"/>
    <s v="No"/>
    <s v="CWT"/>
    <s v="RED FLESH SEEDLESS TYPE"/>
    <x v="393"/>
    <s v="MARYLAND"/>
    <n v="1280000"/>
    <s v="Truck"/>
    <n v="12800"/>
    <m/>
    <n v="2024"/>
    <s v="N/A"/>
    <s v="D (domestic)"/>
    <m/>
  </r>
  <r>
    <s v="WATERMELONS"/>
    <x v="12"/>
    <s v="No"/>
    <s v="CWT"/>
    <s v="RED FLESH SEEDLESS TYPE"/>
    <x v="394"/>
    <s v="MARYLAND"/>
    <n v="840000"/>
    <s v="Truck"/>
    <n v="8400"/>
    <m/>
    <n v="2024"/>
    <s v="N/A"/>
    <s v="D (domestic)"/>
    <m/>
  </r>
  <r>
    <s v="WATERMELONS"/>
    <x v="12"/>
    <s v="No"/>
    <s v="CWT"/>
    <s v="RED FLESH SEEDED TYPE"/>
    <x v="394"/>
    <s v="MARYLAND"/>
    <n v="40000"/>
    <s v="Truck"/>
    <n v="400"/>
    <m/>
    <n v="2024"/>
    <s v="N/A"/>
    <s v="D (domestic)"/>
    <m/>
  </r>
  <r>
    <s v="WATERMELONS"/>
    <x v="12"/>
    <s v="No"/>
    <s v="CWT"/>
    <s v="RED FLESH SEEDLESS TYPE"/>
    <x v="539"/>
    <s v="MARYLAND"/>
    <n v="1520000"/>
    <s v="Truck"/>
    <n v="15200"/>
    <m/>
    <n v="2024"/>
    <s v="N/A"/>
    <s v="D (domestic)"/>
    <m/>
  </r>
  <r>
    <s v="WATERMELONS"/>
    <x v="12"/>
    <s v="No"/>
    <s v="CWT"/>
    <s v="RED FLESH SEEDED TYPE"/>
    <x v="395"/>
    <s v="MARYLAND"/>
    <n v="80000"/>
    <s v="Truck"/>
    <n v="800"/>
    <m/>
    <n v="2024"/>
    <s v="N/A"/>
    <s v="D (domestic)"/>
    <m/>
  </r>
  <r>
    <s v="WATERMELONS"/>
    <x v="12"/>
    <s v="No"/>
    <s v="CWT"/>
    <s v="RED FLESH SEEDLESS TYPE"/>
    <x v="395"/>
    <s v="MARYLAND"/>
    <n v="1720000"/>
    <s v="Truck"/>
    <n v="17200"/>
    <m/>
    <n v="2024"/>
    <s v="N/A"/>
    <s v="D (domestic)"/>
    <m/>
  </r>
  <r>
    <s v="WATERMELONS"/>
    <x v="12"/>
    <s v="No"/>
    <s v="CWT"/>
    <s v="RED FLESH SEEDLESS TYPE"/>
    <x v="396"/>
    <s v="MARYLAND"/>
    <n v="1640000"/>
    <s v="Truck"/>
    <n v="16400"/>
    <m/>
    <n v="2024"/>
    <s v="N/A"/>
    <s v="D (domestic)"/>
    <m/>
  </r>
  <r>
    <s v="WATERMELONS"/>
    <x v="12"/>
    <s v="No"/>
    <s v="CWT"/>
    <s v="RED FLESH SEEDED TYPE"/>
    <x v="396"/>
    <s v="MARYLAND"/>
    <n v="40000"/>
    <s v="Truck"/>
    <n v="400"/>
    <m/>
    <n v="2024"/>
    <s v="N/A"/>
    <s v="D (domestic)"/>
    <m/>
  </r>
  <r>
    <s v="WATERMELONS"/>
    <x v="12"/>
    <s v="No"/>
    <s v="CWT"/>
    <s v="RED FLESH SEEDED TYPE"/>
    <x v="397"/>
    <s v="MARYLAND"/>
    <n v="40000"/>
    <s v="Truck"/>
    <n v="400"/>
    <m/>
    <n v="2024"/>
    <s v="N/A"/>
    <s v="D (domestic)"/>
    <m/>
  </r>
  <r>
    <s v="WATERMELONS"/>
    <x v="12"/>
    <s v="No"/>
    <s v="CWT"/>
    <s v="RED FLESH SEEDLESS TYPE"/>
    <x v="397"/>
    <s v="MARYLAND"/>
    <n v="2160000"/>
    <s v="Truck"/>
    <n v="21600"/>
    <m/>
    <n v="2024"/>
    <s v="N/A"/>
    <s v="D (domestic)"/>
    <m/>
  </r>
  <r>
    <s v="WATERMELONS"/>
    <x v="12"/>
    <s v="No"/>
    <s v="CWT"/>
    <s v="RED FLESH SEEDLESS TYPE"/>
    <x v="398"/>
    <s v="MARYLAND"/>
    <n v="2040000"/>
    <s v="Truck"/>
    <n v="20400"/>
    <m/>
    <n v="2024"/>
    <s v="N/A"/>
    <s v="D (domestic)"/>
    <m/>
  </r>
  <r>
    <s v="WATERMELONS"/>
    <x v="12"/>
    <s v="No"/>
    <s v="CWT"/>
    <s v="RED FLESH SEEDED TYPE"/>
    <x v="398"/>
    <s v="MARYLAND"/>
    <n v="120000"/>
    <s v="Truck"/>
    <n v="1200"/>
    <m/>
    <n v="2024"/>
    <s v="N/A"/>
    <s v="D (domestic)"/>
    <m/>
  </r>
  <r>
    <s v="WATERMELONS"/>
    <x v="12"/>
    <s v="No"/>
    <s v="CWT"/>
    <s v="RED FLESH SEEDLESS TYPE"/>
    <x v="399"/>
    <s v="MARYLAND"/>
    <n v="1480000"/>
    <s v="Truck"/>
    <n v="14800"/>
    <m/>
    <n v="2024"/>
    <s v="N/A"/>
    <s v="D (domestic)"/>
    <m/>
  </r>
  <r>
    <s v="WATERMELONS"/>
    <x v="12"/>
    <s v="No"/>
    <s v="CWT"/>
    <s v="RED FLESH SEEDED TYPE"/>
    <x v="400"/>
    <s v="MARYLAND"/>
    <n v="80000"/>
    <s v="Truck"/>
    <n v="800"/>
    <m/>
    <n v="2024"/>
    <s v="N/A"/>
    <s v="D (domestic)"/>
    <m/>
  </r>
  <r>
    <s v="WATERMELONS"/>
    <x v="12"/>
    <s v="No"/>
    <s v="CWT"/>
    <s v="RED FLESH SEEDLESS TYPE"/>
    <x v="400"/>
    <s v="MARYLAND"/>
    <n v="1200000"/>
    <s v="Truck"/>
    <n v="12000"/>
    <m/>
    <n v="2024"/>
    <s v="N/A"/>
    <s v="D (domestic)"/>
    <m/>
  </r>
  <r>
    <s v="WATERMELONS"/>
    <x v="12"/>
    <s v="No"/>
    <s v="CWT"/>
    <s v="SEEDLESS"/>
    <x v="540"/>
    <s v="MARYLAND"/>
    <n v="1480000"/>
    <s v="Truck"/>
    <n v="14800"/>
    <m/>
    <n v="2024"/>
    <s v="N/A"/>
    <s v="D (domestic)"/>
    <m/>
  </r>
  <r>
    <s v="WATERMELONS"/>
    <x v="12"/>
    <s v="No"/>
    <s v="CWT"/>
    <s v="RED FLESH SEEDLESS TYPE"/>
    <x v="401"/>
    <s v="MARYLAND"/>
    <n v="1560000"/>
    <s v="Truck"/>
    <n v="15600"/>
    <m/>
    <n v="2024"/>
    <s v="N/A"/>
    <s v="D (domestic)"/>
    <m/>
  </r>
  <r>
    <s v="WATERMELONS"/>
    <x v="12"/>
    <s v="No"/>
    <s v="CWT"/>
    <s v="RED FLESH SEEDLESS TYPE"/>
    <x v="402"/>
    <s v="MARYLAND"/>
    <n v="2040000"/>
    <s v="Truck"/>
    <n v="20400"/>
    <m/>
    <n v="2024"/>
    <s v="N/A"/>
    <s v="D (domestic)"/>
    <m/>
  </r>
  <r>
    <s v="WATERMELONS"/>
    <x v="12"/>
    <s v="No"/>
    <s v="CWT"/>
    <s v="RED FLESH SEEDLESS TYPE"/>
    <x v="403"/>
    <s v="MARYLAND"/>
    <n v="840000"/>
    <s v="Truck"/>
    <n v="8400"/>
    <m/>
    <n v="2024"/>
    <s v="N/A"/>
    <s v="D (domestic)"/>
    <m/>
  </r>
  <r>
    <s v="WATERMELONS"/>
    <x v="12"/>
    <s v="No"/>
    <s v="CWT"/>
    <s v="RED FLESH SEEDLESS TYPE"/>
    <x v="404"/>
    <s v="MARYLAND"/>
    <n v="500000"/>
    <s v="Truck"/>
    <n v="5000"/>
    <m/>
    <n v="2024"/>
    <s v="N/A"/>
    <s v="D (domestic)"/>
    <m/>
  </r>
  <r>
    <s v="WATERMELONS"/>
    <x v="12"/>
    <s v="No"/>
    <s v="CWT"/>
    <s v="RED FLESH SEEDLESS TYPE"/>
    <x v="405"/>
    <s v="MARYLAND"/>
    <n v="1080000"/>
    <s v="Truck"/>
    <n v="10800"/>
    <m/>
    <n v="2024"/>
    <s v="N/A"/>
    <s v="D (domestic)"/>
    <m/>
  </r>
  <r>
    <s v="WATERMELONS"/>
    <x v="12"/>
    <s v="No"/>
    <s v="CWT"/>
    <s v="RED FLESH SEEDLESS TYPE"/>
    <x v="406"/>
    <s v="MARYLAND"/>
    <n v="840000"/>
    <s v="Truck"/>
    <n v="8400"/>
    <m/>
    <n v="2024"/>
    <s v="N/A"/>
    <s v="D (domestic)"/>
    <m/>
  </r>
  <r>
    <s v="WATERMELONS"/>
    <x v="12"/>
    <s v="No"/>
    <s v="CWT"/>
    <s v="RED FLESH SEEDLESS TYPE"/>
    <x v="541"/>
    <s v="MARYLAND"/>
    <n v="1160000"/>
    <s v="Truck"/>
    <n v="11600"/>
    <m/>
    <n v="2024"/>
    <s v="N/A"/>
    <s v="D (domestic)"/>
    <m/>
  </r>
  <r>
    <s v="WATERMELONS"/>
    <x v="12"/>
    <s v="No"/>
    <s v="CWT"/>
    <s v="RED FLESH SEEDED TYPE"/>
    <x v="422"/>
    <s v="MARYLAND"/>
    <n v="20000"/>
    <s v="Truck"/>
    <n v="200"/>
    <m/>
    <n v="2024"/>
    <s v="N/A"/>
    <s v="D (domestic)"/>
    <m/>
  </r>
  <r>
    <s v="WATERMELONS"/>
    <x v="12"/>
    <s v="No"/>
    <s v="CWT"/>
    <s v="RED FLESH SEEDLESS TYPE"/>
    <x v="422"/>
    <s v="MARYLAND"/>
    <n v="1340000"/>
    <s v="Truck"/>
    <n v="13400"/>
    <m/>
    <n v="2024"/>
    <s v="N/A"/>
    <s v="D (domestic)"/>
    <m/>
  </r>
  <r>
    <s v="WATERMELONS"/>
    <x v="12"/>
    <s v="No"/>
    <s v="CWT"/>
    <s v="RED FLESH SEEDLESS TYPE"/>
    <x v="423"/>
    <s v="MARYLAND"/>
    <n v="1240000"/>
    <s v="Truck"/>
    <n v="12400"/>
    <m/>
    <n v="2024"/>
    <s v="N/A"/>
    <s v="D (domestic)"/>
    <m/>
  </r>
  <r>
    <s v="WATERMELONS"/>
    <x v="12"/>
    <s v="No"/>
    <s v="CWT"/>
    <s v="RED FLESH SEEDLESS TYPE"/>
    <x v="424"/>
    <s v="MARYLAND"/>
    <n v="1440000"/>
    <s v="Truck"/>
    <n v="14400"/>
    <m/>
    <n v="2024"/>
    <s v="N/A"/>
    <s v="D (domestic)"/>
    <m/>
  </r>
  <r>
    <s v="WATERMELONS"/>
    <x v="12"/>
    <s v="No"/>
    <s v="CWT"/>
    <s v="RED FLESH SEEDLESS TYPE"/>
    <x v="425"/>
    <s v="MARYLAND"/>
    <n v="1360000"/>
    <s v="Truck"/>
    <n v="13600"/>
    <m/>
    <n v="2024"/>
    <s v="N/A"/>
    <s v="D (domestic)"/>
    <m/>
  </r>
  <r>
    <s v="WATERMELONS"/>
    <x v="12"/>
    <s v="No"/>
    <s v="CWT"/>
    <s v="RED FLESH SEEDLESS TYPE"/>
    <x v="426"/>
    <s v="MARYLAND"/>
    <n v="1040000"/>
    <s v="Truck"/>
    <n v="10400"/>
    <m/>
    <n v="2024"/>
    <s v="N/A"/>
    <s v="D (domestic)"/>
    <m/>
  </r>
  <r>
    <s v="WATERMELONS"/>
    <x v="12"/>
    <s v="No"/>
    <s v="CWT"/>
    <s v="RED FLESH SEEDLESS TYPE"/>
    <x v="427"/>
    <s v="MARYLAND"/>
    <n v="720000"/>
    <s v="Truck"/>
    <n v="7200"/>
    <m/>
    <n v="2024"/>
    <s v="N/A"/>
    <s v="D (domestic)"/>
    <m/>
  </r>
  <r>
    <s v="WATERMELONS"/>
    <x v="12"/>
    <s v="No"/>
    <s v="CWT"/>
    <s v="RED FLESH SEEDED TYPE"/>
    <x v="427"/>
    <s v="MARYLAND"/>
    <n v="40000"/>
    <s v="Truck"/>
    <n v="400"/>
    <m/>
    <n v="2024"/>
    <s v="N/A"/>
    <s v="D (domestic)"/>
    <m/>
  </r>
  <r>
    <s v="WATERMELONS"/>
    <x v="12"/>
    <s v="No"/>
    <s v="CWT"/>
    <s v="RED FLESH SEEDLESS TYPE"/>
    <x v="542"/>
    <s v="MARYLAND"/>
    <n v="680000"/>
    <s v="Truck"/>
    <n v="6800"/>
    <m/>
    <n v="2024"/>
    <s v="N/A"/>
    <s v="D (domestic)"/>
    <m/>
  </r>
  <r>
    <s v="WATERMELONS"/>
    <x v="12"/>
    <s v="No"/>
    <s v="CWT"/>
    <s v="RED FLESH SEEDED TYPE"/>
    <x v="428"/>
    <s v="MARYLAND"/>
    <n v="40000"/>
    <s v="Truck"/>
    <n v="400"/>
    <m/>
    <n v="2024"/>
    <s v="N/A"/>
    <s v="D (domestic)"/>
    <m/>
  </r>
  <r>
    <s v="WATERMELONS"/>
    <x v="12"/>
    <s v="No"/>
    <s v="CWT"/>
    <s v="RED FLESH SEEDLESS TYPE"/>
    <x v="428"/>
    <s v="MARYLAND"/>
    <n v="1200000"/>
    <s v="Truck"/>
    <n v="12000"/>
    <m/>
    <n v="2024"/>
    <s v="N/A"/>
    <s v="D (domestic)"/>
    <m/>
  </r>
  <r>
    <s v="WATERMELONS"/>
    <x v="12"/>
    <s v="No"/>
    <s v="CWT"/>
    <s v="RED FLESH SEEDLESS TYPE"/>
    <x v="429"/>
    <s v="MARYLAND"/>
    <n v="1240000"/>
    <s v="Truck"/>
    <n v="12400"/>
    <m/>
    <n v="2024"/>
    <s v="N/A"/>
    <s v="D (domestic)"/>
    <m/>
  </r>
  <r>
    <s v="WATERMELONS"/>
    <x v="12"/>
    <s v="No"/>
    <s v="CWT"/>
    <s v="RED FLESH SEEDLESS TYPE"/>
    <x v="430"/>
    <s v="MARYLAND"/>
    <n v="1520000"/>
    <s v="Truck"/>
    <n v="15200"/>
    <m/>
    <n v="2024"/>
    <s v="N/A"/>
    <s v="D (domestic)"/>
    <m/>
  </r>
  <r>
    <s v="WATERMELONS"/>
    <x v="12"/>
    <s v="No"/>
    <s v="CWT"/>
    <s v="RED FLESH SEEDLESS TYPE"/>
    <x v="431"/>
    <s v="MARYLAND"/>
    <n v="1640000"/>
    <s v="Truck"/>
    <n v="16400"/>
    <m/>
    <n v="2024"/>
    <s v="N/A"/>
    <s v="D (domestic)"/>
    <m/>
  </r>
  <r>
    <s v="WATERMELONS"/>
    <x v="12"/>
    <s v="No"/>
    <s v="CWT"/>
    <s v="RED FLESH SEEDLESS TYPE"/>
    <x v="432"/>
    <s v="MARYLAND"/>
    <n v="1280000"/>
    <s v="Truck"/>
    <n v="12800"/>
    <m/>
    <n v="2024"/>
    <s v="N/A"/>
    <s v="D (domestic)"/>
    <m/>
  </r>
  <r>
    <s v="WATERMELONS"/>
    <x v="12"/>
    <s v="No"/>
    <s v="CWT"/>
    <s v="RED FLESH SEEDED TYPE"/>
    <x v="432"/>
    <s v="MARYLAND"/>
    <n v="120000"/>
    <s v="Truck"/>
    <n v="1200"/>
    <m/>
    <n v="2024"/>
    <s v="N/A"/>
    <s v="D (domestic)"/>
    <m/>
  </r>
  <r>
    <s v="WATERMELONS"/>
    <x v="12"/>
    <s v="No"/>
    <s v="CWT"/>
    <s v="RED FLESH SEEDED TYPE"/>
    <x v="433"/>
    <s v="MARYLAND"/>
    <n v="80000"/>
    <s v="Truck"/>
    <n v="800"/>
    <m/>
    <n v="2024"/>
    <s v="N/A"/>
    <s v="D (domestic)"/>
    <m/>
  </r>
  <r>
    <s v="WATERMELONS"/>
    <x v="12"/>
    <s v="No"/>
    <s v="CWT"/>
    <s v="RED FLESH SEEDLESS TYPE"/>
    <x v="433"/>
    <s v="MARYLAND"/>
    <n v="1240000"/>
    <s v="Truck"/>
    <n v="12400"/>
    <m/>
    <n v="2024"/>
    <s v="N/A"/>
    <s v="D (domestic)"/>
    <m/>
  </r>
  <r>
    <s v="WATERMELONS"/>
    <x v="12"/>
    <s v="No"/>
    <s v="CWT"/>
    <s v="RED FLESH SEEDLESS TYPE"/>
    <x v="543"/>
    <s v="MARYLAND"/>
    <n v="640000"/>
    <s v="Truck"/>
    <n v="6400"/>
    <m/>
    <n v="2024"/>
    <s v="N/A"/>
    <s v="D (domestic)"/>
    <m/>
  </r>
  <r>
    <s v="WATERMELONS"/>
    <x v="12"/>
    <s v="No"/>
    <s v="CWT"/>
    <s v="RED FLESH SEEDLESS TYPE"/>
    <x v="434"/>
    <s v="MARYLAND"/>
    <n v="1440000"/>
    <s v="Truck"/>
    <n v="14400"/>
    <m/>
    <n v="2024"/>
    <s v="N/A"/>
    <s v="D (domestic)"/>
    <m/>
  </r>
  <r>
    <s v="WATERMELONS"/>
    <x v="12"/>
    <s v="No"/>
    <s v="CWT"/>
    <s v="RED FLESH SEEDLESS TYPE"/>
    <x v="435"/>
    <s v="MARYLAND"/>
    <n v="1160000"/>
    <s v="Truck"/>
    <n v="11600"/>
    <m/>
    <n v="2024"/>
    <s v="N/A"/>
    <s v="D (domestic)"/>
    <m/>
  </r>
  <r>
    <s v="WATERMELONS"/>
    <x v="12"/>
    <s v="No"/>
    <s v="CWT"/>
    <s v="RED FLESH SEEDED TYPE"/>
    <x v="435"/>
    <s v="MARYLAND"/>
    <n v="40000"/>
    <s v="Truck"/>
    <n v="400"/>
    <m/>
    <n v="2024"/>
    <s v="N/A"/>
    <s v="D (domestic)"/>
    <m/>
  </r>
  <r>
    <s v="WATERMELONS"/>
    <x v="12"/>
    <s v="No"/>
    <s v="CWT"/>
    <s v="RED FLESH SEEDLESS TYPE"/>
    <x v="436"/>
    <s v="MARYLAND"/>
    <n v="1400000"/>
    <s v="Truck"/>
    <n v="14000"/>
    <m/>
    <n v="2024"/>
    <s v="N/A"/>
    <s v="D (domestic)"/>
    <m/>
  </r>
  <r>
    <s v="WATERMELONS"/>
    <x v="12"/>
    <s v="No"/>
    <s v="CWT"/>
    <s v="RED FLESH SEEDED TYPE"/>
    <x v="436"/>
    <s v="MARYLAND"/>
    <n v="80000"/>
    <s v="Truck"/>
    <n v="800"/>
    <m/>
    <n v="2024"/>
    <s v="N/A"/>
    <s v="D (domestic)"/>
    <m/>
  </r>
  <r>
    <s v="WATERMELONS"/>
    <x v="12"/>
    <s v="No"/>
    <s v="CWT"/>
    <s v="RED FLESH SEEDLESS TYPE"/>
    <x v="437"/>
    <s v="MARYLAND"/>
    <n v="1320000"/>
    <s v="Truck"/>
    <n v="13200"/>
    <m/>
    <n v="2024"/>
    <s v="N/A"/>
    <s v="D (domestic)"/>
    <m/>
  </r>
  <r>
    <s v="WATERMELONS"/>
    <x v="12"/>
    <s v="No"/>
    <s v="CWT"/>
    <s v="RED FLESH SEEDED TYPE"/>
    <x v="438"/>
    <s v="MARYLAND"/>
    <n v="20000"/>
    <s v="Truck"/>
    <n v="200"/>
    <m/>
    <n v="2024"/>
    <s v="N/A"/>
    <s v="D (domestic)"/>
    <m/>
  </r>
  <r>
    <s v="WATERMELONS"/>
    <x v="12"/>
    <s v="No"/>
    <s v="CWT"/>
    <s v="RED FLESH SEEDLESS TYPE"/>
    <x v="438"/>
    <s v="MARYLAND"/>
    <n v="940000"/>
    <s v="Truck"/>
    <n v="9400"/>
    <m/>
    <n v="2024"/>
    <s v="N/A"/>
    <s v="D (domestic)"/>
    <m/>
  </r>
  <r>
    <s v="WATERMELONS"/>
    <x v="12"/>
    <s v="No"/>
    <s v="CWT"/>
    <s v="RED FLESH SEEDLESS TYPE"/>
    <x v="439"/>
    <s v="MARYLAND"/>
    <n v="1000000"/>
    <s v="Truck"/>
    <n v="10000"/>
    <m/>
    <n v="2024"/>
    <s v="N/A"/>
    <s v="D (domestic)"/>
    <m/>
  </r>
  <r>
    <s v="WATERMELONS"/>
    <x v="12"/>
    <s v="No"/>
    <s v="CWT"/>
    <s v="RED FLESH SEEDLESS TYPE"/>
    <x v="544"/>
    <s v="MARYLAND"/>
    <n v="760000"/>
    <s v="Truck"/>
    <n v="7600"/>
    <m/>
    <n v="2024"/>
    <s v="N/A"/>
    <s v="D (domestic)"/>
    <m/>
  </r>
  <r>
    <s v="WATERMELONS"/>
    <x v="12"/>
    <s v="No"/>
    <s v="CWT"/>
    <s v="RED FLESH SEEDLESS TYPE"/>
    <x v="440"/>
    <s v="MARYLAND"/>
    <n v="720000"/>
    <s v="Truck"/>
    <n v="7200"/>
    <m/>
    <n v="2024"/>
    <s v="N/A"/>
    <s v="D (domestic)"/>
    <m/>
  </r>
  <r>
    <s v="WATERMELONS"/>
    <x v="12"/>
    <s v="No"/>
    <s v="CWT"/>
    <s v="RED FLESH SEEDLESS TYPE"/>
    <x v="441"/>
    <s v="MARYLAND"/>
    <n v="1560000"/>
    <s v="Truck"/>
    <n v="15600"/>
    <m/>
    <n v="2024"/>
    <s v="N/A"/>
    <s v="D (domestic)"/>
    <m/>
  </r>
  <r>
    <s v="WATERMELONS"/>
    <x v="12"/>
    <s v="No"/>
    <s v="CWT"/>
    <s v="RED FLESH SEEDED TYPE"/>
    <x v="441"/>
    <s v="MARYLAND"/>
    <n v="40000"/>
    <s v="Truck"/>
    <n v="400"/>
    <m/>
    <n v="2024"/>
    <s v="N/A"/>
    <s v="D (domestic)"/>
    <m/>
  </r>
  <r>
    <s v="WATERMELONS"/>
    <x v="12"/>
    <s v="No"/>
    <s v="CWT"/>
    <s v="RED FLESH SEEDLESS TYPE"/>
    <x v="442"/>
    <s v="MARYLAND"/>
    <n v="800000"/>
    <s v="Truck"/>
    <n v="8000"/>
    <m/>
    <n v="2024"/>
    <s v="N/A"/>
    <s v="D (domestic)"/>
    <m/>
  </r>
  <r>
    <s v="WATERMELONS"/>
    <x v="12"/>
    <s v="No"/>
    <s v="CWT"/>
    <s v="RED FLESH SEEDLESS TYPE"/>
    <x v="443"/>
    <s v="MARYLAND"/>
    <n v="840000"/>
    <s v="Truck"/>
    <n v="8400"/>
    <m/>
    <n v="2024"/>
    <s v="N/A"/>
    <s v="D (domestic)"/>
    <m/>
  </r>
  <r>
    <s v="WATERMELONS"/>
    <x v="12"/>
    <s v="No"/>
    <s v="CWT"/>
    <s v="RED FLESH SEEDLESS TYPE"/>
    <x v="444"/>
    <s v="MARYLAND"/>
    <n v="440000"/>
    <s v="Truck"/>
    <n v="4400"/>
    <m/>
    <n v="2024"/>
    <s v="N/A"/>
    <s v="D (domestic)"/>
    <m/>
  </r>
  <r>
    <s v="WATERMELONS"/>
    <x v="12"/>
    <s v="No"/>
    <s v="CWT"/>
    <s v="RED FLESH SEEDLESS TYPE"/>
    <x v="444"/>
    <s v="MARYLAND"/>
    <n v="360000"/>
    <s v="Truck"/>
    <n v="3600"/>
    <m/>
    <n v="2024"/>
    <s v="N/A"/>
    <s v="D (domestic)"/>
    <s v="added on 09/06/2024"/>
  </r>
  <r>
    <s v="WATERMELONS"/>
    <x v="12"/>
    <s v="No"/>
    <s v="CWT"/>
    <s v="RED FLESH SEEDLESS TYPE"/>
    <x v="445"/>
    <s v="MARYLAND"/>
    <n v="480000"/>
    <s v="Truck"/>
    <n v="4800"/>
    <m/>
    <n v="2024"/>
    <s v="N/A"/>
    <s v="D (domestic)"/>
    <m/>
  </r>
  <r>
    <s v="WATERMELONS"/>
    <x v="12"/>
    <s v="No"/>
    <s v="CWT"/>
    <s v="RED FLESH SEEDLESS TYPE"/>
    <x v="445"/>
    <s v="MARYLAND"/>
    <n v="680000"/>
    <s v="Truck"/>
    <n v="6800"/>
    <m/>
    <n v="2024"/>
    <s v="N/A"/>
    <s v="D (domestic)"/>
    <s v="added on 09/07/2024"/>
  </r>
  <r>
    <s v="WATERMELONS"/>
    <x v="12"/>
    <s v="No"/>
    <s v="CWT"/>
    <s v="RED FLESH SEEDLESS TYPE"/>
    <x v="545"/>
    <s v="MARYLAND"/>
    <n v="280000"/>
    <s v="Truck"/>
    <n v="2800"/>
    <m/>
    <n v="2024"/>
    <s v="N/A"/>
    <s v="D (domestic)"/>
    <s v="added on 09/08/2024"/>
  </r>
  <r>
    <s v="WATERMELONS"/>
    <x v="12"/>
    <s v="No"/>
    <s v="CWT"/>
    <s v="RED FLESH SEEDLESS TYPE"/>
    <x v="545"/>
    <s v="MARYLAND"/>
    <n v="360000"/>
    <s v="Truck"/>
    <n v="3600"/>
    <m/>
    <n v="2024"/>
    <s v="N/A"/>
    <s v="D (domestic)"/>
    <m/>
  </r>
  <r>
    <s v="WATERMELONS"/>
    <x v="12"/>
    <s v="No"/>
    <s v="CWT"/>
    <s v="RED FLESH SEEDLESS TYPE"/>
    <x v="446"/>
    <s v="MARYLAND"/>
    <n v="1360000"/>
    <s v="Truck"/>
    <n v="13600"/>
    <m/>
    <n v="2024"/>
    <s v="N/A"/>
    <s v="D (domestic)"/>
    <m/>
  </r>
  <r>
    <s v="WATERMELONS"/>
    <x v="12"/>
    <s v="No"/>
    <s v="CWT"/>
    <s v="RED FLESH SEEDLESS TYPE"/>
    <x v="447"/>
    <s v="MARYLAND"/>
    <n v="960000"/>
    <s v="Truck"/>
    <n v="9600"/>
    <m/>
    <n v="2024"/>
    <s v="N/A"/>
    <s v="D (domestic)"/>
    <m/>
  </r>
  <r>
    <s v="WATERMELONS"/>
    <x v="12"/>
    <s v="No"/>
    <s v="CWT"/>
    <s v="RED FLESH SEEDLESS TYPE"/>
    <x v="447"/>
    <s v="MARYLAND"/>
    <n v="160000"/>
    <s v="Truck"/>
    <n v="1600"/>
    <m/>
    <n v="2024"/>
    <s v="N/A"/>
    <s v="D (domestic)"/>
    <s v="added on 09/10/2024"/>
  </r>
  <r>
    <s v="WATERMELONS"/>
    <x v="12"/>
    <s v="No"/>
    <s v="CWT"/>
    <s v="RED FLESH SEEDLESS TYPE"/>
    <x v="448"/>
    <s v="MARYLAND"/>
    <n v="880000"/>
    <s v="Truck"/>
    <n v="8800"/>
    <m/>
    <n v="2024"/>
    <s v="N/A"/>
    <s v="D (domestic)"/>
    <m/>
  </r>
  <r>
    <s v="WATERMELONS"/>
    <x v="12"/>
    <s v="No"/>
    <s v="CWT"/>
    <s v="RED FLESH SEEDLESS TYPE"/>
    <x v="449"/>
    <s v="MARYLAND"/>
    <n v="800000"/>
    <s v="Truck"/>
    <n v="8000"/>
    <m/>
    <n v="2024"/>
    <s v="N/A"/>
    <s v="D (domestic)"/>
    <m/>
  </r>
  <r>
    <s v="WATERMELONS"/>
    <x v="12"/>
    <s v="No"/>
    <s v="CWT"/>
    <s v="RED FLESH SEEDLESS TYPE"/>
    <x v="450"/>
    <s v="MARYLAND"/>
    <n v="1000000"/>
    <s v="Truck"/>
    <n v="10000"/>
    <m/>
    <n v="2024"/>
    <s v="N/A"/>
    <s v="D (domestic)"/>
    <m/>
  </r>
  <r>
    <s v="WATERMELONS"/>
    <x v="12"/>
    <s v="No"/>
    <s v="CWT"/>
    <s v="RED FLESH SEEDLESS TYPE"/>
    <x v="451"/>
    <s v="MARYLAND"/>
    <n v="760000"/>
    <s v="Truck"/>
    <n v="7600"/>
    <m/>
    <n v="2024"/>
    <s v="N/A"/>
    <s v="D (domestic)"/>
    <m/>
  </r>
  <r>
    <s v="WATERMELONS"/>
    <x v="12"/>
    <s v="No"/>
    <s v="CWT"/>
    <s v="RED FLESH SEEDLESS TYPE"/>
    <x v="546"/>
    <s v="MARYLAND"/>
    <n v="400000"/>
    <s v="Truck"/>
    <n v="4000"/>
    <m/>
    <n v="2024"/>
    <s v="N/A"/>
    <s v="D (domestic)"/>
    <m/>
  </r>
  <r>
    <s v="WATERMELONS"/>
    <x v="12"/>
    <s v="No"/>
    <s v="CWT"/>
    <s v="RED FLESH SEEDLESS TYPE"/>
    <x v="452"/>
    <s v="MARYLAND"/>
    <n v="680000"/>
    <s v="Truck"/>
    <n v="6800"/>
    <m/>
    <n v="2024"/>
    <s v="N/A"/>
    <s v="D (domestic)"/>
    <m/>
  </r>
  <r>
    <s v="WATERMELONS"/>
    <x v="12"/>
    <s v="No"/>
    <s v="CWT"/>
    <s v="RED FLESH SEEDLESS TYPE"/>
    <x v="453"/>
    <s v="MARYLAND"/>
    <n v="600000"/>
    <s v="Truck"/>
    <n v="6000"/>
    <m/>
    <n v="2024"/>
    <s v="N/A"/>
    <s v="D (domestic)"/>
    <m/>
  </r>
  <r>
    <s v="WATERMELONS"/>
    <x v="12"/>
    <s v="No"/>
    <s v="CWT"/>
    <s v="RED FLESH SEEDLESS TYPE"/>
    <x v="453"/>
    <s v="MARYLAND"/>
    <n v="360000"/>
    <s v="Truck"/>
    <n v="3600"/>
    <m/>
    <n v="2024"/>
    <s v="N/A"/>
    <s v="D (domestic)"/>
    <s v="added on 09/17/2024"/>
  </r>
  <r>
    <s v="WATERMELONS"/>
    <x v="12"/>
    <s v="No"/>
    <s v="CWT"/>
    <s v="RED FLESH SEEDLESS TYPE"/>
    <x v="454"/>
    <s v="MARYLAND"/>
    <n v="480000"/>
    <s v="Truck"/>
    <n v="4800"/>
    <m/>
    <n v="2024"/>
    <s v="N/A"/>
    <s v="D (domestic)"/>
    <m/>
  </r>
  <r>
    <s v="WATERMELONS"/>
    <x v="12"/>
    <s v="No"/>
    <s v="CWT"/>
    <s v="RED FLESH SEEDLESS TYPE"/>
    <x v="455"/>
    <s v="MARYLAND"/>
    <n v="400000"/>
    <s v="Truck"/>
    <n v="4000"/>
    <m/>
    <n v="2024"/>
    <s v="N/A"/>
    <s v="D (domestic)"/>
    <m/>
  </r>
  <r>
    <s v="WATERMELONS"/>
    <x v="12"/>
    <s v="No"/>
    <s v="CWT"/>
    <s v="RED FLESH SEEDLESS TYPE"/>
    <x v="456"/>
    <s v="MARYLAND"/>
    <n v="840000"/>
    <s v="Truck"/>
    <n v="8400"/>
    <m/>
    <n v="2024"/>
    <s v="N/A"/>
    <s v="D (domestic)"/>
    <m/>
  </r>
  <r>
    <s v="WATERMELONS"/>
    <x v="12"/>
    <s v="No"/>
    <s v="CWT"/>
    <s v="RED FLESH SEEDLESS TYPE"/>
    <x v="457"/>
    <s v="MARYLAND"/>
    <n v="440000"/>
    <s v="Truck"/>
    <n v="4400"/>
    <m/>
    <n v="2024"/>
    <s v="N/A"/>
    <s v="D (domestic)"/>
    <m/>
  </r>
  <r>
    <s v="WATERMELONS"/>
    <x v="12"/>
    <s v="No"/>
    <s v="CWT"/>
    <s v="RED FLESH SEEDLESS TYPE"/>
    <x v="547"/>
    <s v="MARYLAND"/>
    <n v="640000"/>
    <s v="Truck"/>
    <n v="6400"/>
    <m/>
    <n v="2024"/>
    <s v="N/A"/>
    <s v="D (domestic)"/>
    <m/>
  </r>
  <r>
    <s v="WATERMELONS"/>
    <x v="12"/>
    <s v="No"/>
    <s v="CWT"/>
    <s v="RED FLESH SEEDLESS TYPE"/>
    <x v="458"/>
    <s v="MARYLAND"/>
    <n v="600000"/>
    <s v="Truck"/>
    <n v="6000"/>
    <m/>
    <n v="2024"/>
    <s v="N/A"/>
    <s v="D (domestic)"/>
    <m/>
  </r>
  <r>
    <s v="WATERMELONS"/>
    <x v="12"/>
    <s v="No"/>
    <s v="CWT"/>
    <s v="RED FLESH SEEDLESS TYPE"/>
    <x v="459"/>
    <s v="MARYLAND"/>
    <n v="440000"/>
    <s v="Truck"/>
    <n v="4400"/>
    <m/>
    <n v="2024"/>
    <s v="N/A"/>
    <s v="D (domestic)"/>
    <m/>
  </r>
  <r>
    <s v="WATERMELONS"/>
    <x v="12"/>
    <s v="No"/>
    <s v="CWT"/>
    <s v="RED FLESH SEEDLESS TYPE"/>
    <x v="460"/>
    <s v="MARYLAND"/>
    <n v="320000"/>
    <s v="Truck"/>
    <n v="3200"/>
    <m/>
    <n v="2024"/>
    <s v="N/A"/>
    <s v="D (domestic)"/>
    <m/>
  </r>
  <r>
    <s v="WATERMELONS"/>
    <x v="12"/>
    <s v="No"/>
    <s v="CWT"/>
    <s v="RED FLESH SEEDLESS TYPE"/>
    <x v="461"/>
    <s v="MARYLAND"/>
    <n v="600000"/>
    <s v="Truck"/>
    <n v="6000"/>
    <m/>
    <n v="2024"/>
    <s v="N/A"/>
    <s v="D (domestic)"/>
    <m/>
  </r>
  <r>
    <s v="WATERMELONS"/>
    <x v="12"/>
    <s v="No"/>
    <s v="CWT"/>
    <s v="RED FLESH SEEDLESS TYPE"/>
    <x v="464"/>
    <s v="MARYLAND"/>
    <n v="240000"/>
    <s v="Truck"/>
    <n v="2400"/>
    <m/>
    <n v="2024"/>
    <s v="N/A"/>
    <s v="D (domestic)"/>
    <m/>
  </r>
  <r>
    <s v="WATERMELONS"/>
    <x v="12"/>
    <s v="No"/>
    <s v="CWT"/>
    <s v="RED FLESH SEEDLESS TYPE"/>
    <x v="465"/>
    <s v="MARYLAND"/>
    <n v="160000"/>
    <s v="Truck"/>
    <n v="1600"/>
    <m/>
    <n v="2024"/>
    <s v="N/A"/>
    <s v="D (domestic)"/>
    <m/>
  </r>
  <r>
    <s v="WATERMELONS"/>
    <x v="12"/>
    <s v="No"/>
    <s v="CWT"/>
    <s v="RED FLESH SEEDLESS TYPE"/>
    <x v="466"/>
    <s v="MARYLAND"/>
    <n v="160000"/>
    <s v="Truck"/>
    <n v="1600"/>
    <m/>
    <n v="2024"/>
    <s v="N/A"/>
    <s v="D (domestic)"/>
    <m/>
  </r>
  <r>
    <s v="WATERMELONS"/>
    <x v="12"/>
    <s v="No"/>
    <s v="CWT"/>
    <s v="RED FLESH SEEDLESS TYPE"/>
    <x v="467"/>
    <s v="MARYLAND"/>
    <n v="160000"/>
    <s v="Truck"/>
    <n v="1600"/>
    <m/>
    <n v="2024"/>
    <s v="N/A"/>
    <s v="D (domestic)"/>
    <m/>
  </r>
  <r>
    <s v="WATERMELONS"/>
    <x v="12"/>
    <s v="No"/>
    <s v="CWT"/>
    <s v="RED FLESH SEEDLESS TYPE"/>
    <x v="468"/>
    <s v="MARYLAND"/>
    <n v="160000"/>
    <s v="Truck"/>
    <n v="1600"/>
    <m/>
    <n v="2024"/>
    <s v="N/A"/>
    <s v="D (domestic)"/>
    <m/>
  </r>
  <r>
    <s v="WATERMELONS"/>
    <x v="12"/>
    <s v="No"/>
    <s v="CWT"/>
    <s v="RED FLESH SEEDLESS TYPE"/>
    <x v="469"/>
    <s v="MARYLAND"/>
    <n v="200000"/>
    <s v="Truck"/>
    <n v="2000"/>
    <m/>
    <n v="2024"/>
    <s v="N/A"/>
    <s v="D (domestic)"/>
    <m/>
  </r>
  <r>
    <s v="WATERMELONS"/>
    <x v="12"/>
    <s v="No"/>
    <s v="CWT"/>
    <s v="RED FLESH SEEDLESS TYPE"/>
    <x v="548"/>
    <s v="MARYLAND"/>
    <n v="40000"/>
    <s v="Truck"/>
    <n v="400"/>
    <m/>
    <n v="2024"/>
    <s v="N/A"/>
    <s v="D (domestic)"/>
    <m/>
  </r>
  <r>
    <s v="WATERMELONS"/>
    <x v="12"/>
    <s v="No"/>
    <s v="CWT"/>
    <s v="RED FLESH SEEDLESS TYPE"/>
    <x v="470"/>
    <s v="MARYLAND"/>
    <n v="160000"/>
    <s v="Truck"/>
    <n v="1600"/>
    <m/>
    <n v="2024"/>
    <s v="N/A"/>
    <s v="D (domestic)"/>
    <m/>
  </r>
  <r>
    <s v="WATERMELONS"/>
    <x v="12"/>
    <s v="No"/>
    <s v="CWT"/>
    <s v="RED FLESH SEEDLESS TYPE"/>
    <x v="471"/>
    <s v="MARYLAND"/>
    <n v="40000"/>
    <s v="Truck"/>
    <n v="400"/>
    <m/>
    <n v="2024"/>
    <s v="N/A"/>
    <s v="D (domestic)"/>
    <m/>
  </r>
  <r>
    <s v="WATERMELONS"/>
    <x v="12"/>
    <s v="No"/>
    <s v="CWT"/>
    <s v="RED FLESH SEEDLESS TYPE"/>
    <x v="472"/>
    <s v="MARYLAND"/>
    <n v="120000"/>
    <s v="Truck"/>
    <n v="1200"/>
    <m/>
    <n v="2024"/>
    <s v="N/A"/>
    <s v="D (domestic)"/>
    <m/>
  </r>
  <r>
    <s v="WATERMELONS"/>
    <x v="12"/>
    <s v="No"/>
    <s v="CWT"/>
    <s v="RED FLESH SEEDLESS TYPE"/>
    <x v="473"/>
    <s v="MARYLAND"/>
    <n v="120000"/>
    <s v="Truck"/>
    <n v="1200"/>
    <m/>
    <n v="2024"/>
    <s v="N/A"/>
    <s v="D (domestic)"/>
    <m/>
  </r>
  <r>
    <s v="WATERMELONS"/>
    <x v="13"/>
    <s v="No"/>
    <s v="N/A"/>
    <s v="SEEDLESS"/>
    <x v="486"/>
    <s v="MEXICO CROSSINGS THROUGH OTAY MESA CALIFORNIA"/>
    <n v="274938"/>
    <s v="Truck"/>
    <m/>
    <m/>
    <n v="2023"/>
    <s v="N/A"/>
    <s v="I (import)"/>
    <m/>
  </r>
  <r>
    <s v="WATERMELONS"/>
    <x v="13"/>
    <s v="No"/>
    <s v="N/A"/>
    <s v="N/A"/>
    <x v="486"/>
    <s v="MEXICO CROSSINGS THROUGH PROGRESO TEXAS"/>
    <n v="126749"/>
    <s v="Truck"/>
    <m/>
    <m/>
    <n v="2023"/>
    <s v="N/A"/>
    <s v="I (import)"/>
    <m/>
  </r>
  <r>
    <s v="WATERMELONS"/>
    <x v="13"/>
    <s v="No"/>
    <s v="N/A"/>
    <s v="SEEDLESS"/>
    <x v="486"/>
    <s v="MEXICO CROSSINGS THROUGH PROGRESO TEXAS"/>
    <n v="2120824"/>
    <s v="Truck"/>
    <m/>
    <m/>
    <n v="2023"/>
    <s v="N/A"/>
    <s v="I (import)"/>
    <m/>
  </r>
  <r>
    <s v="WATERMELONS"/>
    <x v="13"/>
    <s v="No"/>
    <s v="N/A"/>
    <s v="SEEDLESS"/>
    <x v="486"/>
    <s v="MEXICO CROSSINGS THROUGH NOGALES ARIZONA"/>
    <n v="1290629"/>
    <s v="Truck"/>
    <m/>
    <m/>
    <n v="2023"/>
    <s v="N/A"/>
    <s v="I (import)"/>
    <m/>
  </r>
  <r>
    <s v="WATERMELONS"/>
    <x v="13"/>
    <s v="No"/>
    <s v="N/A"/>
    <s v="N/A"/>
    <x v="486"/>
    <s v="MEXICO CROSSINGS THROUGH OTAY MESA CALIFORNIA"/>
    <n v="88854"/>
    <s v="Truck"/>
    <m/>
    <m/>
    <n v="2023"/>
    <s v="N/A"/>
    <s v="I (import)"/>
    <m/>
  </r>
  <r>
    <s v="WATERMELONS"/>
    <x v="13"/>
    <s v="No"/>
    <s v="N/A"/>
    <s v="SEEDLESS"/>
    <x v="407"/>
    <s v="MEXICO CROSSINGS THROUGH NOGALES ARIZONA"/>
    <n v="1586091"/>
    <s v="Truck"/>
    <m/>
    <m/>
    <n v="2023"/>
    <s v="N/A"/>
    <s v="I (import)"/>
    <m/>
  </r>
  <r>
    <s v="WATERMELONS"/>
    <x v="13"/>
    <s v="No"/>
    <s v="N/A"/>
    <s v="N/A"/>
    <x v="407"/>
    <s v="MEXICO CROSSINGS THROUGH OTAY MESA CALIFORNIA"/>
    <n v="68737"/>
    <s v="Truck"/>
    <m/>
    <m/>
    <n v="2023"/>
    <s v="N/A"/>
    <s v="I (import)"/>
    <m/>
  </r>
  <r>
    <s v="WATERMELONS"/>
    <x v="13"/>
    <s v="No"/>
    <s v="N/A"/>
    <s v="SEEDLESS"/>
    <x v="407"/>
    <s v="MEXICO CROSSINGS THROUGH OTAY MESA CALIFORNIA"/>
    <n v="297275"/>
    <s v="Truck"/>
    <m/>
    <m/>
    <n v="2023"/>
    <s v="N/A"/>
    <s v="I (import)"/>
    <m/>
  </r>
  <r>
    <s v="WATERMELONS"/>
    <x v="13"/>
    <s v="No"/>
    <s v="N/A"/>
    <s v="SEEDLESS"/>
    <x v="407"/>
    <s v="MEXICO CROSSINGS THROUGH PROGRESO TEXAS"/>
    <n v="2630540"/>
    <s v="Truck"/>
    <m/>
    <m/>
    <n v="2023"/>
    <s v="N/A"/>
    <s v="I (import)"/>
    <m/>
  </r>
  <r>
    <s v="WATERMELONS"/>
    <x v="13"/>
    <s v="No"/>
    <s v="N/A"/>
    <s v="N/A"/>
    <x v="407"/>
    <s v="MEXICO CROSSINGS THROUGH PROGRESO TEXAS"/>
    <n v="287275"/>
    <s v="Truck"/>
    <m/>
    <m/>
    <n v="2023"/>
    <s v="N/A"/>
    <s v="I (import)"/>
    <m/>
  </r>
  <r>
    <s v="WATERMELONS"/>
    <x v="13"/>
    <s v="No"/>
    <s v="N/A"/>
    <s v="SEEDLESS"/>
    <x v="549"/>
    <s v="MEXICO CROSSINGS THROUGH NOGALES ARIZONA"/>
    <n v="1634466"/>
    <s v="Truck"/>
    <m/>
    <m/>
    <n v="2023"/>
    <s v="N/A"/>
    <s v="I (import)"/>
    <m/>
  </r>
  <r>
    <s v="WATERMELONS"/>
    <x v="13"/>
    <s v="No"/>
    <s v="N/A"/>
    <s v="SEEDLESS"/>
    <x v="549"/>
    <s v="MEXICO CROSSINGS THROUGH PROGRESO TEXAS"/>
    <n v="1590292"/>
    <s v="Truck"/>
    <m/>
    <m/>
    <n v="2023"/>
    <s v="N/A"/>
    <s v="I (import)"/>
    <m/>
  </r>
  <r>
    <s v="WATERMELONS"/>
    <x v="13"/>
    <s v="No"/>
    <s v="N/A"/>
    <s v="N/A"/>
    <x v="549"/>
    <s v="MEXICO CROSSINGS THROUGH PROGRESO TEXAS"/>
    <n v="147586"/>
    <s v="Truck"/>
    <m/>
    <m/>
    <n v="2023"/>
    <s v="N/A"/>
    <s v="I (import)"/>
    <m/>
  </r>
  <r>
    <s v="WATERMELONS"/>
    <x v="13"/>
    <s v="No"/>
    <s v="N/A"/>
    <s v="SEEDLESS"/>
    <x v="549"/>
    <s v="MEXICO CROSSINGS THROUGH OTAY MESA CALIFORNIA"/>
    <n v="151639"/>
    <s v="Truck"/>
    <m/>
    <m/>
    <n v="2023"/>
    <s v="N/A"/>
    <s v="I (import)"/>
    <m/>
  </r>
  <r>
    <s v="WATERMELONS"/>
    <x v="13"/>
    <s v="No"/>
    <s v="N/A"/>
    <s v="SEEDLESS"/>
    <x v="619"/>
    <s v="MEXICO CROSSINGS THROUGH NOGALES ARIZONA"/>
    <n v="1971309"/>
    <s v="Truck"/>
    <m/>
    <m/>
    <n v="2023"/>
    <s v="N/A"/>
    <s v="I (import)"/>
    <m/>
  </r>
  <r>
    <s v="WATERMELONS"/>
    <x v="13"/>
    <s v="No"/>
    <s v="N/A"/>
    <s v="N/A"/>
    <x v="619"/>
    <s v="MEXICO CROSSINGS THROUGH OTAY MESA CALIFORNIA"/>
    <n v="80433"/>
    <s v="Truck"/>
    <m/>
    <m/>
    <n v="2023"/>
    <s v="N/A"/>
    <s v="I (import)"/>
    <m/>
  </r>
  <r>
    <s v="WATERMELONS"/>
    <x v="13"/>
    <s v="No"/>
    <s v="N/A"/>
    <s v="SEEDLESS"/>
    <x v="619"/>
    <s v="MEXICO CROSSINGS THROUGH PROGRESO TEXAS"/>
    <n v="2384864"/>
    <s v="Truck"/>
    <m/>
    <m/>
    <n v="2023"/>
    <s v="N/A"/>
    <s v="I (import)"/>
    <m/>
  </r>
  <r>
    <s v="WATERMELONS"/>
    <x v="13"/>
    <s v="No"/>
    <s v="N/A"/>
    <s v="SEEDLESS"/>
    <x v="619"/>
    <s v="MEXICO CROSSINGS THROUGH PHARR TEXAS"/>
    <n v="88000"/>
    <s v="Truck"/>
    <m/>
    <m/>
    <n v="2023"/>
    <s v="N/A"/>
    <s v="I (import)"/>
    <m/>
  </r>
  <r>
    <s v="WATERMELONS"/>
    <x v="13"/>
    <s v="No"/>
    <s v="N/A"/>
    <s v="N/A"/>
    <x v="619"/>
    <s v="MEXICO CROSSINGS THROUGH NOGALES ARIZONA"/>
    <n v="18621"/>
    <s v="Truck"/>
    <m/>
    <m/>
    <n v="2023"/>
    <s v="N/A"/>
    <s v="I (import)"/>
    <m/>
  </r>
  <r>
    <s v="WATERMELONS"/>
    <x v="13"/>
    <s v="No"/>
    <s v="N/A"/>
    <s v="SEEDLESS"/>
    <x v="619"/>
    <s v="MEXICO CROSSINGS THROUGH OTAY MESA CALIFORNIA"/>
    <n v="222974"/>
    <s v="Truck"/>
    <m/>
    <m/>
    <n v="2023"/>
    <s v="N/A"/>
    <s v="I (import)"/>
    <m/>
  </r>
  <r>
    <s v="WATERMELONS"/>
    <x v="13"/>
    <s v="No"/>
    <s v="N/A"/>
    <s v="RED FLESH SEEDLESS MINIATURE"/>
    <x v="619"/>
    <s v="MEXICO CROSSINGS THROUGH NOGALES ARIZONA"/>
    <n v="43967"/>
    <s v="Truck"/>
    <m/>
    <m/>
    <n v="2023"/>
    <s v="N/A"/>
    <s v="I (import)"/>
    <m/>
  </r>
  <r>
    <s v="WATERMELONS"/>
    <x v="13"/>
    <s v="No"/>
    <s v="N/A"/>
    <s v="N/A"/>
    <x v="619"/>
    <s v="MEXICO CROSSINGS THROUGH PROGRESO TEXAS"/>
    <n v="266572"/>
    <s v="Truck"/>
    <m/>
    <m/>
    <n v="2023"/>
    <s v="N/A"/>
    <s v="I (import)"/>
    <m/>
  </r>
  <r>
    <s v="WATERMELONS"/>
    <x v="13"/>
    <s v="No"/>
    <s v="N/A"/>
    <s v="RED FLESH SEEDLESS MINIATURE"/>
    <x v="633"/>
    <s v="MEXICO CROSSINGS THROUGH NOGALES ARIZONA"/>
    <n v="59598"/>
    <s v="Truck"/>
    <m/>
    <m/>
    <n v="2023"/>
    <s v="N/A"/>
    <s v="I (import)"/>
    <m/>
  </r>
  <r>
    <s v="WATERMELONS"/>
    <x v="13"/>
    <s v="No"/>
    <s v="N/A"/>
    <s v="SEEDLESS"/>
    <x v="550"/>
    <s v="MEXICO CROSSINGS THROUGH NOGALES ARIZONA"/>
    <n v="1566921"/>
    <s v="Truck"/>
    <m/>
    <m/>
    <n v="2023"/>
    <s v="N/A"/>
    <s v="I (import)"/>
    <m/>
  </r>
  <r>
    <s v="WATERMELONS"/>
    <x v="13"/>
    <s v="No"/>
    <s v="N/A"/>
    <s v="N/A"/>
    <x v="550"/>
    <s v="MEXICO CROSSINGS THROUGH PROGRESO TEXAS"/>
    <n v="231269"/>
    <s v="Truck"/>
    <m/>
    <m/>
    <n v="2023"/>
    <s v="N/A"/>
    <s v="I (import)"/>
    <m/>
  </r>
  <r>
    <s v="WATERMELONS"/>
    <x v="13"/>
    <s v="No"/>
    <s v="N/A"/>
    <s v="SEEDLESS"/>
    <x v="550"/>
    <s v="MEXICO CROSSINGS THROUGH RIO GRANDE CITY TEXAS"/>
    <n v="82214"/>
    <s v="Truck"/>
    <m/>
    <m/>
    <n v="2023"/>
    <s v="N/A"/>
    <s v="I (import)"/>
    <m/>
  </r>
  <r>
    <s v="WATERMELONS"/>
    <x v="13"/>
    <s v="No"/>
    <s v="N/A"/>
    <s v="SEEDLESS"/>
    <x v="550"/>
    <s v="MEXICO CROSSINGS THROUGH PROGRESO TEXAS"/>
    <n v="4824215"/>
    <s v="Truck"/>
    <m/>
    <m/>
    <n v="2023"/>
    <s v="N/A"/>
    <s v="I (import)"/>
    <m/>
  </r>
  <r>
    <s v="WATERMELONS"/>
    <x v="13"/>
    <s v="No"/>
    <s v="N/A"/>
    <s v="SEEDLESS"/>
    <x v="550"/>
    <s v="MEXICO CROSSINGS THROUGH OTAY MESA CALIFORNIA"/>
    <n v="228837"/>
    <s v="Truck"/>
    <m/>
    <m/>
    <n v="2023"/>
    <s v="N/A"/>
    <s v="I (import)"/>
    <m/>
  </r>
  <r>
    <s v="WATERMELONS"/>
    <x v="13"/>
    <s v="No"/>
    <s v="N/A"/>
    <s v="N/A"/>
    <x v="550"/>
    <s v="MEXICO CROSSINGS THROUGH OTAY MESA CALIFORNIA"/>
    <n v="170883"/>
    <s v="Truck"/>
    <m/>
    <m/>
    <n v="2023"/>
    <s v="N/A"/>
    <s v="I (import)"/>
    <m/>
  </r>
  <r>
    <s v="WATERMELONS"/>
    <x v="13"/>
    <s v="No"/>
    <s v="N/A"/>
    <s v="RED FLESH SEEDLESS MINIATURE"/>
    <x v="550"/>
    <s v="MEXICO CROSSINGS THROUGH NOGALES ARIZONA"/>
    <n v="159337"/>
    <s v="Truck"/>
    <m/>
    <m/>
    <n v="2023"/>
    <s v="N/A"/>
    <s v="I (import)"/>
    <m/>
  </r>
  <r>
    <s v="WATERMELONS"/>
    <x v="13"/>
    <s v="No"/>
    <s v="N/A"/>
    <s v="SEEDLESS"/>
    <x v="620"/>
    <s v="MEXICO CROSSINGS THROUGH RIO GRANDE CITY TEXAS"/>
    <n v="43032"/>
    <s v="Truck"/>
    <m/>
    <m/>
    <n v="2023"/>
    <s v="N/A"/>
    <s v="I (import)"/>
    <m/>
  </r>
  <r>
    <s v="WATERMELONS"/>
    <x v="13"/>
    <s v="No"/>
    <s v="N/A"/>
    <s v="N/A"/>
    <x v="620"/>
    <s v="MEXICO CROSSINGS THROUGH PROGRESO TEXAS"/>
    <n v="162921"/>
    <s v="Truck"/>
    <m/>
    <m/>
    <n v="2023"/>
    <s v="N/A"/>
    <s v="I (import)"/>
    <m/>
  </r>
  <r>
    <s v="WATERMELONS"/>
    <x v="13"/>
    <s v="No"/>
    <s v="N/A"/>
    <s v="SEEDLESS"/>
    <x v="620"/>
    <s v="MEXICO CROSSINGS THROUGH NOGALES ARIZONA"/>
    <n v="2011035"/>
    <s v="Truck"/>
    <m/>
    <m/>
    <n v="2023"/>
    <s v="N/A"/>
    <s v="I (import)"/>
    <m/>
  </r>
  <r>
    <s v="WATERMELONS"/>
    <x v="13"/>
    <s v="No"/>
    <s v="N/A"/>
    <s v="SEEDLESS"/>
    <x v="620"/>
    <s v="MEXICO CROSSINGS THROUGH OTAY MESA CALIFORNIA"/>
    <n v="125585"/>
    <s v="Truck"/>
    <m/>
    <m/>
    <n v="2023"/>
    <s v="N/A"/>
    <s v="I (import)"/>
    <m/>
  </r>
  <r>
    <s v="WATERMELONS"/>
    <x v="13"/>
    <s v="No"/>
    <s v="N/A"/>
    <s v="RED FLESH SEEDLESS MINIATURE"/>
    <x v="620"/>
    <s v="MEXICO CROSSINGS THROUGH NOGALES ARIZONA"/>
    <n v="23998"/>
    <s v="Truck"/>
    <m/>
    <m/>
    <n v="2023"/>
    <s v="N/A"/>
    <s v="I (import)"/>
    <m/>
  </r>
  <r>
    <s v="WATERMELONS"/>
    <x v="13"/>
    <s v="No"/>
    <s v="N/A"/>
    <s v="N/A"/>
    <x v="620"/>
    <s v="MEXICO CROSSINGS THROUGH OTAY MESA CALIFORNIA"/>
    <n v="105620"/>
    <s v="Truck"/>
    <m/>
    <m/>
    <n v="2023"/>
    <s v="N/A"/>
    <s v="I (import)"/>
    <m/>
  </r>
  <r>
    <s v="WATERMELONS"/>
    <x v="13"/>
    <s v="No"/>
    <s v="N/A"/>
    <s v="SEEDLESS"/>
    <x v="620"/>
    <s v="MEXICO CROSSINGS THROUGH PROGRESO TEXAS"/>
    <n v="4469054"/>
    <s v="Truck"/>
    <m/>
    <m/>
    <n v="2023"/>
    <s v="N/A"/>
    <s v="I (import)"/>
    <m/>
  </r>
  <r>
    <s v="WATERMELONS"/>
    <x v="13"/>
    <s v="No"/>
    <s v="N/A"/>
    <s v="N/A"/>
    <x v="551"/>
    <s v="MEXICO CROSSINGS THROUGH PROGRESO TEXAS"/>
    <n v="156554"/>
    <s v="Truck"/>
    <m/>
    <m/>
    <n v="2023"/>
    <s v="N/A"/>
    <s v="I (import)"/>
    <m/>
  </r>
  <r>
    <s v="WATERMELONS"/>
    <x v="13"/>
    <s v="No"/>
    <s v="N/A"/>
    <s v="SEEDLESS"/>
    <x v="551"/>
    <s v="MEXICO CROSSINGS THROUGH PROGRESO TEXAS"/>
    <n v="2182560"/>
    <s v="Truck"/>
    <m/>
    <m/>
    <n v="2023"/>
    <s v="N/A"/>
    <s v="I (import)"/>
    <m/>
  </r>
  <r>
    <s v="WATERMELONS"/>
    <x v="13"/>
    <s v="No"/>
    <s v="N/A"/>
    <s v="SEEDLESS"/>
    <x v="551"/>
    <s v="MEXICO CROSSINGS THROUGH NOGALES ARIZONA"/>
    <n v="1281660"/>
    <s v="Truck"/>
    <m/>
    <m/>
    <n v="2023"/>
    <s v="N/A"/>
    <s v="I (import)"/>
    <m/>
  </r>
  <r>
    <s v="WATERMELONS"/>
    <x v="13"/>
    <s v="No"/>
    <s v="N/A"/>
    <s v="SEEDLESS"/>
    <x v="551"/>
    <s v="MEXICO CROSSINGS THROUGH OTAY MESA CALIFORNIA"/>
    <n v="207800"/>
    <s v="Truck"/>
    <m/>
    <m/>
    <n v="2023"/>
    <s v="N/A"/>
    <s v="I (import)"/>
    <m/>
  </r>
  <r>
    <s v="WATERMELONS"/>
    <x v="13"/>
    <s v="No"/>
    <s v="N/A"/>
    <s v="N/A"/>
    <x v="551"/>
    <s v="MEXICO CROSSINGS THROUGH NOGALES ARIZONA"/>
    <n v="74536"/>
    <s v="Truck"/>
    <m/>
    <m/>
    <n v="2023"/>
    <s v="N/A"/>
    <s v="I (import)"/>
    <m/>
  </r>
  <r>
    <s v="WATERMELONS"/>
    <x v="13"/>
    <s v="No"/>
    <s v="N/A"/>
    <s v="N/A"/>
    <x v="551"/>
    <s v="MEXICO CROSSINGS THROUGH OTAY MESA CALIFORNIA"/>
    <n v="54426"/>
    <s v="Truck"/>
    <m/>
    <m/>
    <n v="2023"/>
    <s v="N/A"/>
    <s v="I (import)"/>
    <m/>
  </r>
  <r>
    <s v="WATERMELONS"/>
    <x v="13"/>
    <s v="No"/>
    <s v="N/A"/>
    <s v="RED FLESH SEEDLESS MINIATURE"/>
    <x v="551"/>
    <s v="MEXICO CROSSINGS THROUGH NOGALES ARIZONA"/>
    <n v="39600"/>
    <s v="Truck"/>
    <m/>
    <m/>
    <n v="2023"/>
    <s v="N/A"/>
    <s v="I (import)"/>
    <m/>
  </r>
  <r>
    <s v="WATERMELONS"/>
    <x v="13"/>
    <s v="No"/>
    <s v="N/A"/>
    <s v="SEEDLESS"/>
    <x v="621"/>
    <s v="MEXICO CROSSINGS THROUGH OTAY MESA CALIFORNIA"/>
    <n v="146018"/>
    <s v="Truck"/>
    <m/>
    <m/>
    <n v="2023"/>
    <s v="N/A"/>
    <s v="I (import)"/>
    <m/>
  </r>
  <r>
    <s v="WATERMELONS"/>
    <x v="13"/>
    <s v="No"/>
    <s v="N/A"/>
    <s v="N/A"/>
    <x v="621"/>
    <s v="MEXICO CROSSINGS THROUGH OTAY MESA CALIFORNIA"/>
    <n v="92112"/>
    <s v="Truck"/>
    <m/>
    <m/>
    <n v="2023"/>
    <s v="N/A"/>
    <s v="I (import)"/>
    <m/>
  </r>
  <r>
    <s v="WATERMELONS"/>
    <x v="13"/>
    <s v="No"/>
    <s v="N/A"/>
    <s v="SEEDLESS"/>
    <x v="621"/>
    <s v="MEXICO CROSSINGS THROUGH NOGALES ARIZONA"/>
    <n v="2226380"/>
    <s v="Truck"/>
    <m/>
    <m/>
    <n v="2023"/>
    <s v="N/A"/>
    <s v="I (import)"/>
    <m/>
  </r>
  <r>
    <s v="WATERMELONS"/>
    <x v="13"/>
    <s v="No"/>
    <s v="N/A"/>
    <s v="SEEDLESS"/>
    <x v="621"/>
    <s v="MEXICO CROSSINGS THROUGH PROGRESO TEXAS"/>
    <n v="2983123"/>
    <s v="Truck"/>
    <m/>
    <m/>
    <n v="2023"/>
    <s v="N/A"/>
    <s v="I (import)"/>
    <m/>
  </r>
  <r>
    <s v="WATERMELONS"/>
    <x v="13"/>
    <s v="No"/>
    <s v="N/A"/>
    <s v="N/A"/>
    <x v="621"/>
    <s v="MEXICO CROSSINGS THROUGH NOGALES ARIZONA"/>
    <n v="95040"/>
    <s v="Truck"/>
    <m/>
    <m/>
    <n v="2023"/>
    <s v="N/A"/>
    <s v="I (import)"/>
    <m/>
  </r>
  <r>
    <s v="WATERMELONS"/>
    <x v="13"/>
    <s v="No"/>
    <s v="N/A"/>
    <s v="SEEDLESS"/>
    <x v="621"/>
    <s v="MEXICO CROSSINGS THROUGH PHARR TEXAS"/>
    <n v="269632"/>
    <s v="Truck"/>
    <m/>
    <m/>
    <n v="2023"/>
    <s v="N/A"/>
    <s v="I (import)"/>
    <m/>
  </r>
  <r>
    <s v="WATERMELONS"/>
    <x v="13"/>
    <s v="No"/>
    <s v="N/A"/>
    <s v="RED FLESH SEEDLESS MINIATURE"/>
    <x v="621"/>
    <s v="MEXICO CROSSINGS THROUGH NOGALES ARIZONA"/>
    <n v="5603"/>
    <s v="Truck"/>
    <m/>
    <m/>
    <n v="2023"/>
    <s v="N/A"/>
    <s v="I (import)"/>
    <m/>
  </r>
  <r>
    <s v="WATERMELONS"/>
    <x v="13"/>
    <s v="No"/>
    <s v="N/A"/>
    <s v="N/A"/>
    <x v="621"/>
    <s v="MEXICO CROSSINGS THROUGH PROGRESO TEXAS"/>
    <n v="423697"/>
    <s v="Truck"/>
    <m/>
    <m/>
    <n v="2023"/>
    <s v="N/A"/>
    <s v="I (import)"/>
    <m/>
  </r>
  <r>
    <s v="WATERMELONS"/>
    <x v="13"/>
    <s v="No"/>
    <s v="N/A"/>
    <s v="N/A"/>
    <x v="552"/>
    <s v="MEXICO CROSSINGS THROUGH OTAY MESA CALIFORNIA"/>
    <n v="136020"/>
    <s v="Truck"/>
    <m/>
    <m/>
    <n v="2023"/>
    <s v="N/A"/>
    <s v="I (import)"/>
    <m/>
  </r>
  <r>
    <s v="WATERMELONS"/>
    <x v="13"/>
    <s v="No"/>
    <s v="N/A"/>
    <s v="N/A"/>
    <x v="552"/>
    <s v="MEXICO CROSSINGS THROUGH NOGALES ARIZONA"/>
    <n v="181520"/>
    <s v="Truck"/>
    <m/>
    <m/>
    <n v="2023"/>
    <s v="N/A"/>
    <s v="I (import)"/>
    <m/>
  </r>
  <r>
    <s v="WATERMELONS"/>
    <x v="13"/>
    <s v="No"/>
    <s v="N/A"/>
    <s v="SEEDLESS"/>
    <x v="552"/>
    <s v="MEXICO CROSSINGS THROUGH PROGRESO TEXAS"/>
    <n v="2547457"/>
    <s v="Truck"/>
    <m/>
    <m/>
    <n v="2023"/>
    <s v="N/A"/>
    <s v="I (import)"/>
    <m/>
  </r>
  <r>
    <s v="WATERMELONS"/>
    <x v="13"/>
    <s v="No"/>
    <s v="N/A"/>
    <s v="SEEDLESS"/>
    <x v="552"/>
    <s v="MEXICO CROSSINGS THROUGH NOGALES ARIZONA"/>
    <n v="1991131"/>
    <s v="Truck"/>
    <m/>
    <m/>
    <n v="2023"/>
    <s v="N/A"/>
    <s v="I (import)"/>
    <m/>
  </r>
  <r>
    <s v="WATERMELONS"/>
    <x v="13"/>
    <s v="No"/>
    <s v="N/A"/>
    <s v="SEEDLESS"/>
    <x v="552"/>
    <s v="MEXICO CROSSINGS THROUGH OTAY MESA CALIFORNIA"/>
    <n v="259046"/>
    <s v="Truck"/>
    <m/>
    <m/>
    <n v="2023"/>
    <s v="N/A"/>
    <s v="I (import)"/>
    <m/>
  </r>
  <r>
    <s v="WATERMELONS"/>
    <x v="13"/>
    <s v="No"/>
    <s v="N/A"/>
    <s v="N/A"/>
    <x v="552"/>
    <s v="MEXICO CROSSINGS THROUGH PHARR TEXAS"/>
    <n v="26400"/>
    <s v="Truck"/>
    <m/>
    <m/>
    <n v="2023"/>
    <s v="N/A"/>
    <s v="I (import)"/>
    <m/>
  </r>
  <r>
    <s v="WATERMELONS"/>
    <x v="13"/>
    <s v="No"/>
    <s v="N/A"/>
    <s v="N/A"/>
    <x v="552"/>
    <s v="MEXICO CROSSINGS THROUGH PROGRESO TEXAS"/>
    <n v="461370"/>
    <s v="Truck"/>
    <m/>
    <m/>
    <n v="2023"/>
    <s v="N/A"/>
    <s v="I (import)"/>
    <m/>
  </r>
  <r>
    <s v="WATERMELONS"/>
    <x v="13"/>
    <s v="No"/>
    <s v="N/A"/>
    <s v="RED FLESH SEEDLESS MINIATURE"/>
    <x v="634"/>
    <s v="MEXICO CROSSINGS THROUGH NOGALES ARIZONA"/>
    <n v="9977"/>
    <s v="Truck"/>
    <m/>
    <m/>
    <n v="2023"/>
    <s v="N/A"/>
    <s v="I (import)"/>
    <m/>
  </r>
  <r>
    <s v="WATERMELONS"/>
    <x v="13"/>
    <s v="No"/>
    <s v="N/A"/>
    <s v="RED FLESH SEEDLESS MINIATURE"/>
    <x v="635"/>
    <s v="MEXICO CROSSINGS THROUGH NOGALES ARIZONA"/>
    <n v="94448"/>
    <s v="Truck"/>
    <m/>
    <m/>
    <n v="2023"/>
    <s v="N/A"/>
    <s v="I (import)"/>
    <m/>
  </r>
  <r>
    <s v="WATERMELONS"/>
    <x v="13"/>
    <s v="No"/>
    <s v="N/A"/>
    <s v="SEEDLESS"/>
    <x v="408"/>
    <s v="MEXICO CROSSINGS THROUGH PHARR TEXAS"/>
    <n v="45485"/>
    <s v="Truck"/>
    <m/>
    <m/>
    <n v="2023"/>
    <s v="N/A"/>
    <s v="I (import)"/>
    <m/>
  </r>
  <r>
    <s v="WATERMELONS"/>
    <x v="13"/>
    <s v="No"/>
    <s v="N/A"/>
    <s v="SEEDLESS"/>
    <x v="408"/>
    <s v="MEXICO CROSSINGS THROUGH PROGRESO TEXAS"/>
    <n v="1911041"/>
    <s v="Truck"/>
    <m/>
    <m/>
    <n v="2023"/>
    <s v="N/A"/>
    <s v="I (import)"/>
    <m/>
  </r>
  <r>
    <s v="WATERMELONS"/>
    <x v="13"/>
    <s v="No"/>
    <s v="N/A"/>
    <s v="SEEDLESS"/>
    <x v="408"/>
    <s v="MEXICO CROSSINGS THROUGH OTAY MESA CALIFORNIA"/>
    <n v="49281"/>
    <s v="Truck"/>
    <m/>
    <m/>
    <n v="2023"/>
    <s v="N/A"/>
    <s v="I (import)"/>
    <m/>
  </r>
  <r>
    <s v="WATERMELONS"/>
    <x v="13"/>
    <s v="No"/>
    <s v="N/A"/>
    <s v="N/A"/>
    <x v="408"/>
    <s v="MEXICO CROSSINGS THROUGH OTAY MESA CALIFORNIA"/>
    <n v="51971"/>
    <s v="Truck"/>
    <m/>
    <m/>
    <n v="2023"/>
    <s v="N/A"/>
    <s v="I (import)"/>
    <m/>
  </r>
  <r>
    <s v="WATERMELONS"/>
    <x v="13"/>
    <s v="No"/>
    <s v="N/A"/>
    <s v="N/A"/>
    <x v="408"/>
    <s v="MEXICO CROSSINGS THROUGH PROGRESO TEXAS"/>
    <n v="373725"/>
    <s v="Truck"/>
    <m/>
    <m/>
    <n v="2023"/>
    <s v="N/A"/>
    <s v="I (import)"/>
    <m/>
  </r>
  <r>
    <s v="WATERMELONS"/>
    <x v="13"/>
    <s v="No"/>
    <s v="N/A"/>
    <s v="SEEDLESS"/>
    <x v="408"/>
    <s v="MEXICO CROSSINGS THROUGH NOGALES ARIZONA"/>
    <n v="1826240"/>
    <s v="Truck"/>
    <m/>
    <m/>
    <n v="2023"/>
    <s v="N/A"/>
    <s v="I (import)"/>
    <m/>
  </r>
  <r>
    <s v="WATERMELONS"/>
    <x v="13"/>
    <s v="No"/>
    <s v="N/A"/>
    <s v="N/A"/>
    <x v="408"/>
    <s v="MEXICO CROSSINGS THROUGH NOGALES ARIZONA"/>
    <n v="451841"/>
    <s v="Truck"/>
    <m/>
    <m/>
    <n v="2023"/>
    <s v="N/A"/>
    <s v="I (import)"/>
    <m/>
  </r>
  <r>
    <s v="WATERMELONS"/>
    <x v="13"/>
    <s v="No"/>
    <s v="N/A"/>
    <s v="SEEDLESS"/>
    <x v="553"/>
    <s v="MEXICO CROSSINGS THROUGH PROGRESO TEXAS"/>
    <n v="3239863"/>
    <s v="Truck"/>
    <m/>
    <m/>
    <n v="2023"/>
    <s v="N/A"/>
    <s v="I (import)"/>
    <m/>
  </r>
  <r>
    <s v="WATERMELONS"/>
    <x v="13"/>
    <s v="No"/>
    <s v="N/A"/>
    <s v="N/A"/>
    <x v="553"/>
    <s v="MEXICO CROSSINGS THROUGH OTAY MESA CALIFORNIA"/>
    <n v="32133"/>
    <s v="Truck"/>
    <m/>
    <m/>
    <n v="2023"/>
    <s v="N/A"/>
    <s v="I (import)"/>
    <m/>
  </r>
  <r>
    <s v="WATERMELONS"/>
    <x v="13"/>
    <s v="No"/>
    <s v="N/A"/>
    <s v="N/A"/>
    <x v="553"/>
    <s v="MEXICO CROSSINGS THROUGH PROGRESO TEXAS"/>
    <n v="458392"/>
    <s v="Truck"/>
    <m/>
    <m/>
    <n v="2023"/>
    <s v="N/A"/>
    <s v="I (import)"/>
    <m/>
  </r>
  <r>
    <s v="WATERMELONS"/>
    <x v="13"/>
    <s v="No"/>
    <s v="N/A"/>
    <s v="SEEDLESS"/>
    <x v="553"/>
    <s v="MEXICO CROSSINGS THROUGH OTAY MESA CALIFORNIA"/>
    <n v="61037"/>
    <s v="Truck"/>
    <m/>
    <m/>
    <n v="2023"/>
    <s v="N/A"/>
    <s v="I (import)"/>
    <m/>
  </r>
  <r>
    <s v="WATERMELONS"/>
    <x v="13"/>
    <s v="No"/>
    <s v="N/A"/>
    <s v="N/A"/>
    <x v="553"/>
    <s v="MEXICO CROSSINGS THROUGH NOGALES ARIZONA"/>
    <n v="726626"/>
    <s v="Truck"/>
    <m/>
    <m/>
    <n v="2023"/>
    <s v="N/A"/>
    <s v="I (import)"/>
    <m/>
  </r>
  <r>
    <s v="WATERMELONS"/>
    <x v="13"/>
    <s v="No"/>
    <s v="N/A"/>
    <s v="SEEDLESS"/>
    <x v="553"/>
    <s v="MEXICO CROSSINGS THROUGH NOGALES ARIZONA"/>
    <n v="1851023"/>
    <s v="Truck"/>
    <m/>
    <m/>
    <n v="2023"/>
    <s v="N/A"/>
    <s v="I (import)"/>
    <m/>
  </r>
  <r>
    <s v="WATERMELONS"/>
    <x v="13"/>
    <s v="No"/>
    <s v="N/A"/>
    <s v="N/A"/>
    <x v="554"/>
    <s v="MEXICO CROSSINGS THROUGH NOGALES ARIZONA"/>
    <n v="481310"/>
    <s v="Truck"/>
    <m/>
    <m/>
    <n v="2023"/>
    <s v="N/A"/>
    <s v="I (import)"/>
    <m/>
  </r>
  <r>
    <s v="WATERMELONS"/>
    <x v="13"/>
    <s v="No"/>
    <s v="N/A"/>
    <s v="SEEDLESS"/>
    <x v="554"/>
    <s v="MEXICO CROSSINGS THROUGH OTAY MESA CALIFORNIA"/>
    <n v="159629"/>
    <s v="Truck"/>
    <m/>
    <m/>
    <n v="2023"/>
    <s v="N/A"/>
    <s v="I (import)"/>
    <m/>
  </r>
  <r>
    <s v="WATERMELONS"/>
    <x v="13"/>
    <s v="No"/>
    <s v="N/A"/>
    <s v="SEEDLESS"/>
    <x v="554"/>
    <s v="MEXICO CROSSINGS THROUGH PHARR TEXAS"/>
    <n v="689920"/>
    <s v="Truck"/>
    <m/>
    <m/>
    <n v="2023"/>
    <s v="N/A"/>
    <s v="I (import)"/>
    <m/>
  </r>
  <r>
    <s v="WATERMELONS"/>
    <x v="13"/>
    <s v="No"/>
    <s v="N/A"/>
    <s v="N/A"/>
    <x v="554"/>
    <s v="MEXICO CROSSINGS THROUGH OTAY MESA CALIFORNIA"/>
    <n v="33752"/>
    <s v="Truck"/>
    <m/>
    <m/>
    <n v="2023"/>
    <s v="N/A"/>
    <s v="I (import)"/>
    <m/>
  </r>
  <r>
    <s v="WATERMELONS"/>
    <x v="13"/>
    <s v="No"/>
    <s v="N/A"/>
    <s v="SEEDLESS"/>
    <x v="554"/>
    <s v="MEXICO CROSSINGS THROUGH PROGRESO TEXAS"/>
    <n v="1216204"/>
    <s v="Truck"/>
    <m/>
    <m/>
    <n v="2023"/>
    <s v="N/A"/>
    <s v="I (import)"/>
    <m/>
  </r>
  <r>
    <s v="WATERMELONS"/>
    <x v="13"/>
    <s v="No"/>
    <s v="N/A"/>
    <s v="N/A"/>
    <x v="554"/>
    <s v="MEXICO CROSSINGS THROUGH PROGRESO TEXAS"/>
    <n v="877873"/>
    <s v="Truck"/>
    <m/>
    <m/>
    <n v="2023"/>
    <s v="N/A"/>
    <s v="I (import)"/>
    <m/>
  </r>
  <r>
    <s v="WATERMELONS"/>
    <x v="13"/>
    <s v="No"/>
    <s v="N/A"/>
    <s v="SEEDLESS"/>
    <x v="554"/>
    <s v="MEXICO CROSSINGS THROUGH NOGALES ARIZONA"/>
    <n v="1838699"/>
    <s v="Truck"/>
    <m/>
    <m/>
    <n v="2023"/>
    <s v="N/A"/>
    <s v="I (import)"/>
    <m/>
  </r>
  <r>
    <s v="WATERMELONS"/>
    <x v="13"/>
    <s v="No"/>
    <s v="N/A"/>
    <s v="SEEDLESS"/>
    <x v="555"/>
    <s v="MEXICO CROSSINGS THROUGH NOGALES ARIZONA"/>
    <n v="1745661"/>
    <s v="Truck"/>
    <m/>
    <m/>
    <n v="2023"/>
    <s v="N/A"/>
    <s v="I (import)"/>
    <m/>
  </r>
  <r>
    <s v="WATERMELONS"/>
    <x v="13"/>
    <s v="No"/>
    <s v="N/A"/>
    <s v="N/A"/>
    <x v="555"/>
    <s v="MEXICO CROSSINGS THROUGH OTAY MESA CALIFORNIA"/>
    <n v="90105"/>
    <s v="Truck"/>
    <m/>
    <m/>
    <n v="2023"/>
    <s v="N/A"/>
    <s v="I (import)"/>
    <m/>
  </r>
  <r>
    <s v="WATERMELONS"/>
    <x v="13"/>
    <s v="No"/>
    <s v="N/A"/>
    <s v="RED FLESH SEEDLESS MINIATURE"/>
    <x v="555"/>
    <s v="MEXICO CROSSINGS THROUGH NOGALES ARIZONA"/>
    <n v="36300"/>
    <s v="Truck"/>
    <m/>
    <m/>
    <n v="2023"/>
    <s v="N/A"/>
    <s v="I (import)"/>
    <m/>
  </r>
  <r>
    <s v="WATERMELONS"/>
    <x v="13"/>
    <s v="No"/>
    <s v="N/A"/>
    <s v="N/A"/>
    <x v="555"/>
    <s v="MEXICO CROSSINGS THROUGH NOGALES ARIZONA"/>
    <n v="776036"/>
    <s v="Truck"/>
    <m/>
    <m/>
    <n v="2023"/>
    <s v="N/A"/>
    <s v="I (import)"/>
    <m/>
  </r>
  <r>
    <s v="WATERMELONS"/>
    <x v="13"/>
    <s v="No"/>
    <s v="N/A"/>
    <s v="N/A"/>
    <x v="555"/>
    <s v="MEXICO CROSSINGS THROUGH PHARR TEXAS"/>
    <n v="65472"/>
    <s v="Truck"/>
    <m/>
    <m/>
    <n v="2023"/>
    <s v="N/A"/>
    <s v="I (import)"/>
    <m/>
  </r>
  <r>
    <s v="WATERMELONS"/>
    <x v="13"/>
    <s v="No"/>
    <s v="N/A"/>
    <s v="N/A"/>
    <x v="555"/>
    <s v="MEXICO CROSSINGS THROUGH PROGRESO TEXAS"/>
    <n v="395559"/>
    <s v="Truck"/>
    <m/>
    <m/>
    <n v="2023"/>
    <s v="N/A"/>
    <s v="I (import)"/>
    <m/>
  </r>
  <r>
    <s v="WATERMELONS"/>
    <x v="13"/>
    <s v="No"/>
    <s v="N/A"/>
    <s v="SEEDLESS"/>
    <x v="555"/>
    <s v="MEXICO CROSSINGS THROUGH PHARR TEXAS"/>
    <n v="48400"/>
    <s v="Truck"/>
    <m/>
    <m/>
    <n v="2023"/>
    <s v="N/A"/>
    <s v="I (import)"/>
    <m/>
  </r>
  <r>
    <s v="WATERMELONS"/>
    <x v="13"/>
    <s v="No"/>
    <s v="N/A"/>
    <s v="SEEDLESS"/>
    <x v="555"/>
    <s v="MEXICO CROSSINGS THROUGH PROGRESO TEXAS"/>
    <n v="1131053"/>
    <s v="Truck"/>
    <m/>
    <m/>
    <n v="2023"/>
    <s v="N/A"/>
    <s v="I (import)"/>
    <m/>
  </r>
  <r>
    <s v="WATERMELONS"/>
    <x v="13"/>
    <s v="No"/>
    <s v="N/A"/>
    <s v="N/A"/>
    <x v="487"/>
    <s v="MEXICO CROSSINGS THROUGH NOGALES ARIZONA"/>
    <n v="317334"/>
    <s v="Truck"/>
    <m/>
    <m/>
    <n v="2023"/>
    <s v="N/A"/>
    <s v="I (import)"/>
    <m/>
  </r>
  <r>
    <s v="WATERMELONS"/>
    <x v="13"/>
    <s v="No"/>
    <s v="N/A"/>
    <s v="N/A"/>
    <x v="487"/>
    <s v="MEXICO CROSSINGS THROUGH OTAY MESA CALIFORNIA"/>
    <n v="121401"/>
    <s v="Truck"/>
    <m/>
    <m/>
    <n v="2023"/>
    <s v="N/A"/>
    <s v="I (import)"/>
    <m/>
  </r>
  <r>
    <s v="WATERMELONS"/>
    <x v="13"/>
    <s v="No"/>
    <s v="N/A"/>
    <s v="RED FLESH SEEDLESS MINIATURE"/>
    <x v="487"/>
    <s v="MEXICO CROSSINGS THROUGH NOGALES ARIZONA"/>
    <n v="43899"/>
    <s v="Truck"/>
    <m/>
    <m/>
    <n v="2023"/>
    <s v="N/A"/>
    <s v="I (import)"/>
    <m/>
  </r>
  <r>
    <s v="WATERMELONS"/>
    <x v="13"/>
    <s v="No"/>
    <s v="N/A"/>
    <s v="SEEDLESS"/>
    <x v="487"/>
    <s v="MEXICO CROSSINGS THROUGH OTAY MESA CALIFORNIA"/>
    <n v="252736"/>
    <s v="Truck"/>
    <m/>
    <m/>
    <n v="2023"/>
    <s v="N/A"/>
    <s v="I (import)"/>
    <m/>
  </r>
  <r>
    <s v="WATERMELONS"/>
    <x v="13"/>
    <s v="No"/>
    <s v="N/A"/>
    <s v="SEEDLESS"/>
    <x v="487"/>
    <s v="MEXICO CROSSINGS THROUGH NOGALES ARIZONA"/>
    <n v="1629220"/>
    <s v="Truck"/>
    <m/>
    <m/>
    <n v="2023"/>
    <s v="N/A"/>
    <s v="I (import)"/>
    <m/>
  </r>
  <r>
    <s v="WATERMELONS"/>
    <x v="13"/>
    <s v="No"/>
    <s v="N/A"/>
    <s v="SEEDLESS"/>
    <x v="487"/>
    <s v="MEXICO CROSSINGS THROUGH PHARR TEXAS"/>
    <n v="117761"/>
    <s v="Truck"/>
    <m/>
    <m/>
    <n v="2023"/>
    <s v="N/A"/>
    <s v="I (import)"/>
    <m/>
  </r>
  <r>
    <s v="WATERMELONS"/>
    <x v="13"/>
    <s v="No"/>
    <s v="N/A"/>
    <s v="SEEDLESS"/>
    <x v="487"/>
    <s v="MEXICO CROSSINGS THROUGH PROGRESO TEXAS"/>
    <n v="1186240"/>
    <s v="Truck"/>
    <m/>
    <m/>
    <n v="2023"/>
    <s v="N/A"/>
    <s v="I (import)"/>
    <m/>
  </r>
  <r>
    <s v="WATERMELONS"/>
    <x v="13"/>
    <s v="No"/>
    <s v="N/A"/>
    <s v="N/A"/>
    <x v="487"/>
    <s v="MEXICO CROSSINGS THROUGH PROGRESO TEXAS"/>
    <n v="163695"/>
    <s v="Truck"/>
    <m/>
    <m/>
    <n v="2023"/>
    <s v="N/A"/>
    <s v="I (import)"/>
    <m/>
  </r>
  <r>
    <s v="WATERMELONS"/>
    <x v="13"/>
    <s v="No"/>
    <s v="N/A"/>
    <s v="SEEDLESS"/>
    <x v="409"/>
    <s v="MEXICO CROSSINGS THROUGH PROGRESO TEXAS"/>
    <n v="1749715"/>
    <s v="Truck"/>
    <m/>
    <m/>
    <n v="2023"/>
    <s v="N/A"/>
    <s v="I (import)"/>
    <m/>
  </r>
  <r>
    <s v="WATERMELONS"/>
    <x v="13"/>
    <s v="No"/>
    <s v="N/A"/>
    <s v="SEEDLESS"/>
    <x v="409"/>
    <s v="MEXICO CROSSINGS THROUGH NOGALES ARIZONA"/>
    <n v="3093935"/>
    <s v="Truck"/>
    <m/>
    <m/>
    <n v="2023"/>
    <s v="N/A"/>
    <s v="I (import)"/>
    <m/>
  </r>
  <r>
    <s v="WATERMELONS"/>
    <x v="13"/>
    <s v="No"/>
    <s v="N/A"/>
    <s v="N/A"/>
    <x v="409"/>
    <s v="MEXICO CROSSINGS THROUGH NOGALES ARIZONA"/>
    <n v="139229"/>
    <s v="Truck"/>
    <m/>
    <m/>
    <n v="2023"/>
    <s v="N/A"/>
    <s v="I (import)"/>
    <m/>
  </r>
  <r>
    <s v="WATERMELONS"/>
    <x v="13"/>
    <s v="No"/>
    <s v="N/A"/>
    <s v="N/A"/>
    <x v="409"/>
    <s v="MEXICO CROSSINGS THROUGH OTAY MESA CALIFORNIA"/>
    <n v="115697"/>
    <s v="Truck"/>
    <m/>
    <m/>
    <n v="2023"/>
    <s v="N/A"/>
    <s v="I (import)"/>
    <m/>
  </r>
  <r>
    <s v="WATERMELONS"/>
    <x v="13"/>
    <s v="No"/>
    <s v="N/A"/>
    <s v="SEEDLESS"/>
    <x v="409"/>
    <s v="MEXICO CROSSINGS THROUGH PHARR TEXAS"/>
    <n v="131388"/>
    <s v="Truck"/>
    <m/>
    <m/>
    <n v="2023"/>
    <s v="N/A"/>
    <s v="I (import)"/>
    <m/>
  </r>
  <r>
    <s v="WATERMELONS"/>
    <x v="13"/>
    <s v="No"/>
    <s v="N/A"/>
    <s v="N/A"/>
    <x v="409"/>
    <s v="MEXICO CROSSINGS THROUGH PROGRESO TEXAS"/>
    <n v="117711"/>
    <s v="Truck"/>
    <m/>
    <m/>
    <n v="2023"/>
    <s v="N/A"/>
    <s v="I (import)"/>
    <m/>
  </r>
  <r>
    <s v="WATERMELONS"/>
    <x v="13"/>
    <s v="No"/>
    <s v="N/A"/>
    <s v="RED FLESH SEEDLESS MINIATURE"/>
    <x v="556"/>
    <s v="MEXICO CROSSINGS THROUGH NOGALES ARIZONA"/>
    <n v="28600"/>
    <s v="Truck"/>
    <m/>
    <m/>
    <n v="2023"/>
    <s v="N/A"/>
    <s v="I (import)"/>
    <m/>
  </r>
  <r>
    <s v="WATERMELONS"/>
    <x v="13"/>
    <s v="No"/>
    <s v="N/A"/>
    <s v="N/A"/>
    <x v="556"/>
    <s v="MEXICO CROSSINGS THROUGH OTAY MESA CALIFORNIA"/>
    <n v="38515"/>
    <s v="Truck"/>
    <m/>
    <m/>
    <n v="2023"/>
    <s v="N/A"/>
    <s v="I (import)"/>
    <m/>
  </r>
  <r>
    <s v="WATERMELONS"/>
    <x v="13"/>
    <s v="No"/>
    <s v="N/A"/>
    <s v="SEEDLESS"/>
    <x v="556"/>
    <s v="MEXICO CROSSINGS THROUGH PROGRESO TEXAS"/>
    <n v="1904731"/>
    <s v="Truck"/>
    <m/>
    <m/>
    <n v="2023"/>
    <s v="N/A"/>
    <s v="I (import)"/>
    <m/>
  </r>
  <r>
    <s v="WATERMELONS"/>
    <x v="13"/>
    <s v="No"/>
    <s v="N/A"/>
    <s v="SEEDLESS"/>
    <x v="556"/>
    <s v="MEXICO CROSSINGS THROUGH OTAY MESA CALIFORNIA"/>
    <n v="73779"/>
    <s v="Truck"/>
    <m/>
    <m/>
    <n v="2023"/>
    <s v="N/A"/>
    <s v="I (import)"/>
    <m/>
  </r>
  <r>
    <s v="WATERMELONS"/>
    <x v="13"/>
    <s v="No"/>
    <s v="N/A"/>
    <s v="SEEDLESS"/>
    <x v="556"/>
    <s v="MEXICO CROSSINGS THROUGH NOGALES ARIZONA"/>
    <n v="2033463"/>
    <s v="Truck"/>
    <m/>
    <m/>
    <n v="2023"/>
    <s v="N/A"/>
    <s v="I (import)"/>
    <m/>
  </r>
  <r>
    <s v="WATERMELONS"/>
    <x v="13"/>
    <s v="No"/>
    <s v="N/A"/>
    <s v="SEEDLESS"/>
    <x v="556"/>
    <s v="MEXICO CROSSINGS THROUGH PHARR TEXAS"/>
    <n v="171100"/>
    <s v="Truck"/>
    <m/>
    <m/>
    <n v="2023"/>
    <s v="N/A"/>
    <s v="I (import)"/>
    <m/>
  </r>
  <r>
    <s v="WATERMELONS"/>
    <x v="13"/>
    <s v="No"/>
    <s v="N/A"/>
    <s v="N/A"/>
    <x v="556"/>
    <s v="MEXICO CROSSINGS THROUGH NOGALES ARIZONA"/>
    <n v="233420"/>
    <s v="Truck"/>
    <m/>
    <m/>
    <n v="2023"/>
    <s v="N/A"/>
    <s v="I (import)"/>
    <m/>
  </r>
  <r>
    <s v="WATERMELONS"/>
    <x v="13"/>
    <s v="No"/>
    <s v="N/A"/>
    <s v="N/A"/>
    <x v="556"/>
    <s v="MEXICO CROSSINGS THROUGH PROGRESO TEXAS"/>
    <n v="521832"/>
    <s v="Truck"/>
    <m/>
    <m/>
    <n v="2023"/>
    <s v="N/A"/>
    <s v="I (import)"/>
    <m/>
  </r>
  <r>
    <s v="WATERMELONS"/>
    <x v="13"/>
    <s v="No"/>
    <s v="N/A"/>
    <s v="SEEDLESS"/>
    <x v="557"/>
    <s v="MEXICO CROSSINGS THROUGH NOGALES ARIZONA"/>
    <n v="2437992"/>
    <s v="Truck"/>
    <m/>
    <m/>
    <n v="2023"/>
    <s v="N/A"/>
    <s v="I (import)"/>
    <m/>
  </r>
  <r>
    <s v="WATERMELONS"/>
    <x v="13"/>
    <s v="No"/>
    <s v="N/A"/>
    <s v="SEEDLESS"/>
    <x v="557"/>
    <s v="MEXICO CROSSINGS THROUGH PHARR TEXAS"/>
    <n v="941378"/>
    <s v="Truck"/>
    <m/>
    <m/>
    <n v="2023"/>
    <s v="N/A"/>
    <s v="I (import)"/>
    <m/>
  </r>
  <r>
    <s v="WATERMELONS"/>
    <x v="13"/>
    <s v="No"/>
    <s v="N/A"/>
    <s v="SEEDLESS"/>
    <x v="557"/>
    <s v="MEXICO CROSSINGS THROUGH OTAY MESA CALIFORNIA"/>
    <n v="8448"/>
    <s v="Truck"/>
    <m/>
    <m/>
    <n v="2023"/>
    <s v="N/A"/>
    <s v="I (import)"/>
    <m/>
  </r>
  <r>
    <s v="WATERMELONS"/>
    <x v="13"/>
    <s v="No"/>
    <s v="N/A"/>
    <s v="RED FLESH SEEDLESS MINIATURE"/>
    <x v="557"/>
    <s v="MEXICO CROSSINGS THROUGH NOGALES ARIZONA"/>
    <n v="59862"/>
    <s v="Truck"/>
    <m/>
    <m/>
    <n v="2023"/>
    <s v="N/A"/>
    <s v="I (import)"/>
    <m/>
  </r>
  <r>
    <s v="WATERMELONS"/>
    <x v="13"/>
    <s v="No"/>
    <s v="N/A"/>
    <s v="SEEDLESS"/>
    <x v="557"/>
    <s v="MEXICO CROSSINGS THROUGH PROGRESO TEXAS"/>
    <n v="2457422"/>
    <s v="Truck"/>
    <m/>
    <m/>
    <n v="2023"/>
    <s v="N/A"/>
    <s v="I (import)"/>
    <m/>
  </r>
  <r>
    <s v="WATERMELONS"/>
    <x v="13"/>
    <s v="No"/>
    <s v="N/A"/>
    <s v="N/A"/>
    <x v="557"/>
    <s v="MEXICO CROSSINGS THROUGH OTAY MESA CALIFORNIA"/>
    <n v="106716"/>
    <s v="Truck"/>
    <m/>
    <m/>
    <n v="2023"/>
    <s v="N/A"/>
    <s v="I (import)"/>
    <m/>
  </r>
  <r>
    <s v="WATERMELONS"/>
    <x v="13"/>
    <s v="No"/>
    <s v="N/A"/>
    <s v="N/A"/>
    <x v="557"/>
    <s v="MEXICO CROSSINGS THROUGH NOGALES ARIZONA"/>
    <n v="796575"/>
    <s v="Truck"/>
    <m/>
    <m/>
    <n v="2023"/>
    <s v="N/A"/>
    <s v="I (import)"/>
    <m/>
  </r>
  <r>
    <s v="WATERMELONS"/>
    <x v="13"/>
    <s v="No"/>
    <s v="N/A"/>
    <s v="N/A"/>
    <x v="557"/>
    <s v="MEXICO CROSSINGS THROUGH PROGRESO TEXAS"/>
    <n v="394511"/>
    <s v="Truck"/>
    <m/>
    <m/>
    <n v="2023"/>
    <s v="N/A"/>
    <s v="I (import)"/>
    <m/>
  </r>
  <r>
    <s v="WATERMELONS"/>
    <x v="13"/>
    <s v="No"/>
    <s v="N/A"/>
    <s v="SEEDLESS"/>
    <x v="558"/>
    <s v="MEXICO CROSSINGS THROUGH PROGRESO TEXAS"/>
    <n v="447106"/>
    <s v="Truck"/>
    <m/>
    <m/>
    <n v="2023"/>
    <s v="N/A"/>
    <s v="I (import)"/>
    <m/>
  </r>
  <r>
    <s v="WATERMELONS"/>
    <x v="13"/>
    <s v="No"/>
    <s v="N/A"/>
    <s v="RED FLESH SEEDLESS MINIATURE"/>
    <x v="558"/>
    <s v="MEXICO CROSSINGS THROUGH NOGALES ARIZONA"/>
    <n v="28600"/>
    <s v="Truck"/>
    <m/>
    <m/>
    <n v="2023"/>
    <s v="N/A"/>
    <s v="I (import)"/>
    <m/>
  </r>
  <r>
    <s v="WATERMELONS"/>
    <x v="13"/>
    <s v="No"/>
    <s v="N/A"/>
    <s v="SEEDLESS"/>
    <x v="558"/>
    <s v="MEXICO CROSSINGS THROUGH PHARR TEXAS"/>
    <n v="251812"/>
    <s v="Truck"/>
    <m/>
    <m/>
    <n v="2023"/>
    <s v="N/A"/>
    <s v="I (import)"/>
    <m/>
  </r>
  <r>
    <s v="WATERMELONS"/>
    <x v="13"/>
    <s v="No"/>
    <s v="N/A"/>
    <s v="N/A"/>
    <x v="558"/>
    <s v="MEXICO CROSSINGS THROUGH PROGRESO TEXAS"/>
    <n v="285745"/>
    <s v="Truck"/>
    <m/>
    <m/>
    <n v="2023"/>
    <s v="N/A"/>
    <s v="I (import)"/>
    <m/>
  </r>
  <r>
    <s v="WATERMELONS"/>
    <x v="13"/>
    <s v="No"/>
    <s v="N/A"/>
    <s v="SEEDLESS"/>
    <x v="558"/>
    <s v="MEXICO CROSSINGS THROUGH OTAY MESA CALIFORNIA"/>
    <n v="86593"/>
    <s v="Truck"/>
    <m/>
    <m/>
    <n v="2023"/>
    <s v="N/A"/>
    <s v="I (import)"/>
    <m/>
  </r>
  <r>
    <s v="WATERMELONS"/>
    <x v="13"/>
    <s v="No"/>
    <s v="N/A"/>
    <s v="N/A"/>
    <x v="558"/>
    <s v="MEXICO CROSSINGS THROUGH OTAY MESA CALIFORNIA"/>
    <n v="35925"/>
    <s v="Truck"/>
    <m/>
    <m/>
    <n v="2023"/>
    <s v="N/A"/>
    <s v="I (import)"/>
    <m/>
  </r>
  <r>
    <s v="WATERMELONS"/>
    <x v="13"/>
    <s v="No"/>
    <s v="N/A"/>
    <s v="SEEDLESS"/>
    <x v="558"/>
    <s v="MEXICO CROSSINGS THROUGH NOGALES ARIZONA"/>
    <n v="704777"/>
    <s v="Truck"/>
    <m/>
    <m/>
    <n v="2023"/>
    <s v="N/A"/>
    <s v="I (import)"/>
    <m/>
  </r>
  <r>
    <s v="WATERMELONS"/>
    <x v="13"/>
    <s v="No"/>
    <s v="N/A"/>
    <s v="SEEDLESS"/>
    <x v="559"/>
    <s v="MEXICO CROSSINGS THROUGH PHARR TEXAS"/>
    <n v="41956"/>
    <s v="Truck"/>
    <m/>
    <m/>
    <n v="2023"/>
    <s v="N/A"/>
    <s v="I (import)"/>
    <m/>
  </r>
  <r>
    <s v="WATERMELONS"/>
    <x v="13"/>
    <s v="No"/>
    <s v="N/A"/>
    <s v="RED FLESH SEEDLESS MINIATURE"/>
    <x v="559"/>
    <s v="MEXICO CROSSINGS THROUGH NOGALES ARIZONA"/>
    <n v="51880"/>
    <s v="Truck"/>
    <m/>
    <m/>
    <n v="2023"/>
    <s v="N/A"/>
    <s v="I (import)"/>
    <m/>
  </r>
  <r>
    <s v="WATERMELONS"/>
    <x v="13"/>
    <s v="No"/>
    <s v="N/A"/>
    <s v="SEEDLESS"/>
    <x v="559"/>
    <s v="MEXICO CROSSINGS THROUGH NOGALES ARIZONA"/>
    <n v="1485343"/>
    <s v="Truck"/>
    <m/>
    <m/>
    <n v="2023"/>
    <s v="N/A"/>
    <s v="I (import)"/>
    <m/>
  </r>
  <r>
    <s v="WATERMELONS"/>
    <x v="13"/>
    <s v="No"/>
    <s v="N/A"/>
    <s v="N/A"/>
    <x v="559"/>
    <s v="MEXICO CROSSINGS THROUGH PROGRESO TEXAS"/>
    <n v="163874"/>
    <s v="Truck"/>
    <m/>
    <m/>
    <n v="2023"/>
    <s v="N/A"/>
    <s v="I (import)"/>
    <m/>
  </r>
  <r>
    <s v="WATERMELONS"/>
    <x v="13"/>
    <s v="No"/>
    <s v="N/A"/>
    <s v="N/A"/>
    <x v="559"/>
    <s v="MEXICO CROSSINGS THROUGH OTAY MESA CALIFORNIA"/>
    <n v="96665"/>
    <s v="Truck"/>
    <m/>
    <m/>
    <n v="2023"/>
    <s v="N/A"/>
    <s v="I (import)"/>
    <m/>
  </r>
  <r>
    <s v="WATERMELONS"/>
    <x v="13"/>
    <s v="No"/>
    <s v="N/A"/>
    <s v="SEEDLESS"/>
    <x v="559"/>
    <s v="MEXICO CROSSINGS THROUGH OTAY MESA CALIFORNIA"/>
    <n v="21684"/>
    <s v="Truck"/>
    <m/>
    <m/>
    <n v="2023"/>
    <s v="N/A"/>
    <s v="I (import)"/>
    <m/>
  </r>
  <r>
    <s v="WATERMELONS"/>
    <x v="13"/>
    <s v="No"/>
    <s v="N/A"/>
    <s v="SEEDLESS"/>
    <x v="559"/>
    <s v="MEXICO CROSSINGS THROUGH PROGRESO TEXAS"/>
    <n v="765017"/>
    <s v="Truck"/>
    <m/>
    <m/>
    <n v="2023"/>
    <s v="N/A"/>
    <s v="I (import)"/>
    <m/>
  </r>
  <r>
    <s v="WATERMELONS"/>
    <x v="13"/>
    <s v="No"/>
    <s v="N/A"/>
    <s v="N/A"/>
    <x v="560"/>
    <s v="MEXICO CROSSINGS THROUGH PROGRESO TEXAS"/>
    <n v="73881"/>
    <s v="Truck"/>
    <m/>
    <m/>
    <n v="2023"/>
    <s v="N/A"/>
    <s v="I (import)"/>
    <m/>
  </r>
  <r>
    <s v="WATERMELONS"/>
    <x v="13"/>
    <s v="No"/>
    <s v="N/A"/>
    <s v="SEEDLESS"/>
    <x v="560"/>
    <s v="MEXICO CROSSINGS THROUGH NOGALES ARIZONA"/>
    <n v="1107407"/>
    <s v="Truck"/>
    <m/>
    <m/>
    <n v="2023"/>
    <s v="N/A"/>
    <s v="I (import)"/>
    <m/>
  </r>
  <r>
    <s v="WATERMELONS"/>
    <x v="13"/>
    <s v="No"/>
    <s v="N/A"/>
    <s v="RED FLESH SEEDLESS MINIATURE"/>
    <x v="560"/>
    <s v="MEXICO CROSSINGS THROUGH NOGALES ARIZONA"/>
    <n v="83116"/>
    <s v="Truck"/>
    <m/>
    <m/>
    <n v="2023"/>
    <s v="N/A"/>
    <s v="I (import)"/>
    <m/>
  </r>
  <r>
    <s v="WATERMELONS"/>
    <x v="13"/>
    <s v="No"/>
    <s v="N/A"/>
    <s v="N/A"/>
    <x v="560"/>
    <s v="MEXICO CROSSINGS THROUGH NOGALES ARIZONA"/>
    <n v="165048"/>
    <s v="Truck"/>
    <m/>
    <m/>
    <n v="2023"/>
    <s v="N/A"/>
    <s v="I (import)"/>
    <m/>
  </r>
  <r>
    <s v="WATERMELONS"/>
    <x v="13"/>
    <s v="No"/>
    <s v="N/A"/>
    <s v="SEEDLESS"/>
    <x v="560"/>
    <s v="MEXICO CROSSINGS THROUGH OTAY MESA CALIFORNIA"/>
    <n v="14080"/>
    <s v="Truck"/>
    <m/>
    <m/>
    <n v="2023"/>
    <s v="N/A"/>
    <s v="I (import)"/>
    <m/>
  </r>
  <r>
    <s v="WATERMELONS"/>
    <x v="13"/>
    <s v="No"/>
    <s v="N/A"/>
    <s v="SEEDLESS"/>
    <x v="560"/>
    <s v="MEXICO CROSSINGS THROUGH PROGRESO TEXAS"/>
    <n v="3003187"/>
    <s v="Truck"/>
    <m/>
    <m/>
    <n v="2023"/>
    <s v="N/A"/>
    <s v="I (import)"/>
    <m/>
  </r>
  <r>
    <s v="WATERMELONS"/>
    <x v="13"/>
    <s v="No"/>
    <s v="N/A"/>
    <s v="SEEDLESS"/>
    <x v="560"/>
    <s v="MEXICO CROSSINGS THROUGH PHARR TEXAS"/>
    <n v="384923"/>
    <s v="Truck"/>
    <m/>
    <m/>
    <n v="2023"/>
    <s v="N/A"/>
    <s v="I (import)"/>
    <m/>
  </r>
  <r>
    <s v="WATERMELONS"/>
    <x v="13"/>
    <s v="No"/>
    <s v="N/A"/>
    <s v="N/A"/>
    <x v="560"/>
    <s v="MEXICO CROSSINGS THROUGH OTAY MESA CALIFORNIA"/>
    <n v="25133"/>
    <s v="Truck"/>
    <m/>
    <m/>
    <n v="2023"/>
    <s v="N/A"/>
    <s v="I (import)"/>
    <m/>
  </r>
  <r>
    <s v="WATERMELONS"/>
    <x v="13"/>
    <s v="No"/>
    <s v="N/A"/>
    <s v="N/A"/>
    <x v="561"/>
    <s v="MEXICO CROSSINGS THROUGH NOGALES ARIZONA"/>
    <n v="580879"/>
    <s v="Truck"/>
    <m/>
    <m/>
    <n v="2023"/>
    <s v="N/A"/>
    <s v="I (import)"/>
    <m/>
  </r>
  <r>
    <s v="WATERMELONS"/>
    <x v="13"/>
    <s v="No"/>
    <s v="N/A"/>
    <s v="SEEDLESS"/>
    <x v="561"/>
    <s v="MEXICO CROSSINGS THROUGH PHARR TEXAS"/>
    <n v="561678"/>
    <s v="Truck"/>
    <m/>
    <m/>
    <n v="2023"/>
    <s v="N/A"/>
    <s v="I (import)"/>
    <m/>
  </r>
  <r>
    <s v="WATERMELONS"/>
    <x v="13"/>
    <s v="No"/>
    <s v="N/A"/>
    <s v="RED FLESH SEEDLESS MINIATURE"/>
    <x v="561"/>
    <s v="MEXICO CROSSINGS THROUGH NOGALES ARIZONA"/>
    <n v="22790"/>
    <s v="Truck"/>
    <m/>
    <m/>
    <n v="2023"/>
    <s v="N/A"/>
    <s v="I (import)"/>
    <m/>
  </r>
  <r>
    <s v="WATERMELONS"/>
    <x v="13"/>
    <s v="No"/>
    <s v="N/A"/>
    <s v="SEEDLESS"/>
    <x v="561"/>
    <s v="MEXICO CROSSINGS THROUGH PROGRESO TEXAS"/>
    <n v="1403061"/>
    <s v="Truck"/>
    <m/>
    <m/>
    <n v="2023"/>
    <s v="N/A"/>
    <s v="I (import)"/>
    <m/>
  </r>
  <r>
    <s v="WATERMELONS"/>
    <x v="13"/>
    <s v="No"/>
    <s v="N/A"/>
    <s v="N/A"/>
    <x v="561"/>
    <s v="MEXICO CROSSINGS THROUGH PROGRESO TEXAS"/>
    <n v="474305"/>
    <s v="Truck"/>
    <m/>
    <m/>
    <n v="2023"/>
    <s v="N/A"/>
    <s v="I (import)"/>
    <m/>
  </r>
  <r>
    <s v="WATERMELONS"/>
    <x v="13"/>
    <s v="No"/>
    <s v="N/A"/>
    <s v="N/A"/>
    <x v="561"/>
    <s v="MEXICO CROSSINGS THROUGH OTAY MESA CALIFORNIA"/>
    <n v="146155"/>
    <s v="Truck"/>
    <m/>
    <m/>
    <n v="2023"/>
    <s v="N/A"/>
    <s v="I (import)"/>
    <m/>
  </r>
  <r>
    <s v="WATERMELONS"/>
    <x v="13"/>
    <s v="No"/>
    <s v="N/A"/>
    <s v="SEEDLESS"/>
    <x v="561"/>
    <s v="MEXICO CROSSINGS THROUGH NOGALES ARIZONA"/>
    <n v="1700474"/>
    <s v="Truck"/>
    <m/>
    <m/>
    <n v="2023"/>
    <s v="N/A"/>
    <s v="I (import)"/>
    <m/>
  </r>
  <r>
    <s v="WATERMELONS"/>
    <x v="13"/>
    <s v="No"/>
    <s v="N/A"/>
    <s v="SEEDLESS"/>
    <x v="562"/>
    <s v="MEXICO CROSSINGS THROUGH PROGRESO TEXAS"/>
    <n v="768504"/>
    <s v="Truck"/>
    <m/>
    <m/>
    <n v="2023"/>
    <s v="N/A"/>
    <s v="I (import)"/>
    <m/>
  </r>
  <r>
    <s v="WATERMELONS"/>
    <x v="13"/>
    <s v="No"/>
    <s v="N/A"/>
    <s v="SEEDLESS"/>
    <x v="562"/>
    <s v="MEXICO CROSSINGS THROUGH NOGALES ARIZONA"/>
    <n v="1168054"/>
    <s v="Truck"/>
    <m/>
    <m/>
    <n v="2023"/>
    <s v="N/A"/>
    <s v="I (import)"/>
    <m/>
  </r>
  <r>
    <s v="WATERMELONS"/>
    <x v="13"/>
    <s v="No"/>
    <s v="N/A"/>
    <s v="SEEDLESS"/>
    <x v="562"/>
    <s v="MEXICO CROSSINGS THROUGH OTAY MESA CALIFORNIA"/>
    <n v="48998"/>
    <s v="Truck"/>
    <m/>
    <m/>
    <n v="2023"/>
    <s v="N/A"/>
    <s v="I (import)"/>
    <m/>
  </r>
  <r>
    <s v="WATERMELONS"/>
    <x v="13"/>
    <s v="No"/>
    <s v="N/A"/>
    <s v="N/A"/>
    <x v="562"/>
    <s v="MEXICO CROSSINGS THROUGH NOGALES ARIZONA"/>
    <n v="331933"/>
    <s v="Truck"/>
    <m/>
    <m/>
    <n v="2023"/>
    <s v="N/A"/>
    <s v="I (import)"/>
    <m/>
  </r>
  <r>
    <s v="WATERMELONS"/>
    <x v="13"/>
    <s v="No"/>
    <s v="N/A"/>
    <s v="SEEDLESS"/>
    <x v="563"/>
    <s v="MEXICO CROSSINGS THROUGH PHARR TEXAS"/>
    <n v="39600"/>
    <s v="Truck"/>
    <m/>
    <m/>
    <n v="2023"/>
    <s v="N/A"/>
    <s v="I (import)"/>
    <m/>
  </r>
  <r>
    <s v="WATERMELONS"/>
    <x v="13"/>
    <s v="No"/>
    <s v="N/A"/>
    <s v="N/A"/>
    <x v="563"/>
    <s v="MEXICO CROSSINGS THROUGH OTAY MESA CALIFORNIA"/>
    <n v="20944"/>
    <s v="Truck"/>
    <m/>
    <m/>
    <n v="2023"/>
    <s v="N/A"/>
    <s v="I (import)"/>
    <m/>
  </r>
  <r>
    <s v="WATERMELONS"/>
    <x v="13"/>
    <s v="No"/>
    <s v="N/A"/>
    <s v="SEEDLESS"/>
    <x v="563"/>
    <s v="MEXICO CROSSINGS THROUGH NOGALES ARIZONA"/>
    <n v="1062884"/>
    <s v="Truck"/>
    <m/>
    <m/>
    <n v="2023"/>
    <s v="N/A"/>
    <s v="I (import)"/>
    <m/>
  </r>
  <r>
    <s v="WATERMELONS"/>
    <x v="13"/>
    <s v="No"/>
    <s v="N/A"/>
    <s v="N/A"/>
    <x v="563"/>
    <s v="MEXICO CROSSINGS THROUGH PHARR TEXAS"/>
    <n v="56742"/>
    <s v="Truck"/>
    <m/>
    <m/>
    <n v="2023"/>
    <s v="N/A"/>
    <s v="I (import)"/>
    <m/>
  </r>
  <r>
    <s v="WATERMELONS"/>
    <x v="13"/>
    <s v="No"/>
    <s v="N/A"/>
    <s v="SEEDLESS"/>
    <x v="563"/>
    <s v="MEXICO CROSSINGS THROUGH OTAY MESA CALIFORNIA"/>
    <n v="87978"/>
    <s v="Truck"/>
    <m/>
    <m/>
    <n v="2023"/>
    <s v="N/A"/>
    <s v="I (import)"/>
    <m/>
  </r>
  <r>
    <s v="WATERMELONS"/>
    <x v="13"/>
    <s v="No"/>
    <s v="N/A"/>
    <s v="RED FLESH SEEDLESS MINIATURE"/>
    <x v="563"/>
    <s v="MEXICO CROSSINGS THROUGH NOGALES ARIZONA"/>
    <n v="103796"/>
    <s v="Truck"/>
    <m/>
    <m/>
    <n v="2023"/>
    <s v="N/A"/>
    <s v="I (import)"/>
    <m/>
  </r>
  <r>
    <s v="WATERMELONS"/>
    <x v="13"/>
    <s v="No"/>
    <s v="N/A"/>
    <s v="SEEDLESS"/>
    <x v="563"/>
    <s v="MEXICO CROSSINGS THROUGH PROGRESO TEXAS"/>
    <n v="322179"/>
    <s v="Truck"/>
    <m/>
    <m/>
    <n v="2023"/>
    <s v="N/A"/>
    <s v="I (import)"/>
    <m/>
  </r>
  <r>
    <s v="WATERMELONS"/>
    <x v="13"/>
    <s v="No"/>
    <s v="N/A"/>
    <s v="RED FLESH SEEDLESS MINIATURE"/>
    <x v="636"/>
    <s v="MEXICO CROSSINGS THROUGH NOGALES ARIZONA"/>
    <n v="55869"/>
    <s v="Truck"/>
    <m/>
    <m/>
    <n v="2023"/>
    <s v="N/A"/>
    <s v="I (import)"/>
    <m/>
  </r>
  <r>
    <s v="WATERMELONS"/>
    <x v="13"/>
    <s v="No"/>
    <s v="N/A"/>
    <s v="N/A"/>
    <x v="410"/>
    <s v="MEXICO CROSSINGS THROUGH NOGALES ARIZONA"/>
    <n v="263464"/>
    <s v="Truck"/>
    <m/>
    <m/>
    <n v="2023"/>
    <s v="N/A"/>
    <s v="I (import)"/>
    <m/>
  </r>
  <r>
    <s v="WATERMELONS"/>
    <x v="13"/>
    <s v="No"/>
    <s v="N/A"/>
    <s v="RED FLESH SEEDLESS MINIATURE"/>
    <x v="410"/>
    <s v="MEXICO CROSSINGS THROUGH NOGALES ARIZONA"/>
    <n v="39160"/>
    <s v="Truck"/>
    <m/>
    <m/>
    <n v="2023"/>
    <s v="N/A"/>
    <s v="I (import)"/>
    <m/>
  </r>
  <r>
    <s v="WATERMELONS"/>
    <x v="13"/>
    <s v="No"/>
    <s v="N/A"/>
    <s v="SEEDLESS"/>
    <x v="410"/>
    <s v="MEXICO CROSSINGS THROUGH NOGALES ARIZONA"/>
    <n v="1716556"/>
    <s v="Truck"/>
    <m/>
    <m/>
    <n v="2023"/>
    <s v="N/A"/>
    <s v="I (import)"/>
    <m/>
  </r>
  <r>
    <s v="WATERMELONS"/>
    <x v="13"/>
    <s v="No"/>
    <s v="N/A"/>
    <s v="SEEDLESS"/>
    <x v="410"/>
    <s v="MEXICO CROSSINGS THROUGH PROGRESO TEXAS"/>
    <n v="496595"/>
    <s v="Truck"/>
    <m/>
    <m/>
    <n v="2023"/>
    <s v="N/A"/>
    <s v="I (import)"/>
    <m/>
  </r>
  <r>
    <s v="WATERMELONS"/>
    <x v="13"/>
    <s v="No"/>
    <s v="N/A"/>
    <s v="N/A"/>
    <x v="410"/>
    <s v="MEXICO CROSSINGS THROUGH PROGRESO TEXAS"/>
    <n v="43085"/>
    <s v="Truck"/>
    <m/>
    <m/>
    <n v="2023"/>
    <s v="N/A"/>
    <s v="I (import)"/>
    <m/>
  </r>
  <r>
    <s v="WATERMELONS"/>
    <x v="13"/>
    <s v="No"/>
    <s v="N/A"/>
    <s v="N/A"/>
    <x v="488"/>
    <s v="MEXICO CROSSINGS THROUGH NOGALES ARIZONA"/>
    <n v="126632"/>
    <s v="Truck"/>
    <m/>
    <m/>
    <n v="2023"/>
    <s v="N/A"/>
    <s v="I (import)"/>
    <m/>
  </r>
  <r>
    <s v="WATERMELONS"/>
    <x v="13"/>
    <s v="No"/>
    <s v="N/A"/>
    <s v="SEEDLESS"/>
    <x v="488"/>
    <s v="MEXICO CROSSINGS THROUGH PROGRESO TEXAS"/>
    <n v="2706279"/>
    <s v="Truck"/>
    <m/>
    <m/>
    <n v="2023"/>
    <s v="N/A"/>
    <s v="I (import)"/>
    <m/>
  </r>
  <r>
    <s v="WATERMELONS"/>
    <x v="13"/>
    <s v="No"/>
    <s v="N/A"/>
    <s v="SEEDLESS"/>
    <x v="488"/>
    <s v="MEXICO CROSSINGS THROUGH OTAY MESA CALIFORNIA"/>
    <n v="63923"/>
    <s v="Truck"/>
    <m/>
    <m/>
    <n v="2023"/>
    <s v="N/A"/>
    <s v="I (import)"/>
    <m/>
  </r>
  <r>
    <s v="WATERMELONS"/>
    <x v="13"/>
    <s v="No"/>
    <s v="N/A"/>
    <s v="N/A"/>
    <x v="488"/>
    <s v="MEXICO CROSSINGS THROUGH PROGRESO TEXAS"/>
    <n v="239978"/>
    <s v="Truck"/>
    <m/>
    <m/>
    <n v="2023"/>
    <s v="N/A"/>
    <s v="I (import)"/>
    <m/>
  </r>
  <r>
    <s v="WATERMELONS"/>
    <x v="13"/>
    <s v="No"/>
    <s v="N/A"/>
    <s v="SEEDLESS"/>
    <x v="488"/>
    <s v="MEXICO CROSSINGS THROUGH NOGALES ARIZONA"/>
    <n v="1247726"/>
    <s v="Truck"/>
    <m/>
    <m/>
    <n v="2023"/>
    <s v="N/A"/>
    <s v="I (import)"/>
    <m/>
  </r>
  <r>
    <s v="WATERMELONS"/>
    <x v="13"/>
    <s v="No"/>
    <s v="N/A"/>
    <s v="SEEDLESS"/>
    <x v="488"/>
    <s v="MEXICO CROSSINGS THROUGH PHARR TEXAS"/>
    <n v="306284"/>
    <s v="Truck"/>
    <m/>
    <m/>
    <n v="2023"/>
    <s v="N/A"/>
    <s v="I (import)"/>
    <m/>
  </r>
  <r>
    <s v="WATERMELONS"/>
    <x v="13"/>
    <s v="No"/>
    <s v="N/A"/>
    <s v="N/A"/>
    <x v="488"/>
    <s v="MEXICO CROSSINGS THROUGH PHARR TEXAS"/>
    <n v="219571"/>
    <s v="Truck"/>
    <m/>
    <m/>
    <n v="2023"/>
    <s v="N/A"/>
    <s v="I (import)"/>
    <m/>
  </r>
  <r>
    <s v="WATERMELONS"/>
    <x v="13"/>
    <s v="No"/>
    <s v="N/A"/>
    <s v="N/A"/>
    <x v="488"/>
    <s v="MEXICO CROSSINGS THROUGH OTAY MESA CALIFORNIA"/>
    <n v="107553"/>
    <s v="Truck"/>
    <m/>
    <m/>
    <n v="2023"/>
    <s v="N/A"/>
    <s v="I (import)"/>
    <m/>
  </r>
  <r>
    <s v="WATERMELONS"/>
    <x v="13"/>
    <s v="No"/>
    <s v="N/A"/>
    <s v="SEEDLESS"/>
    <x v="489"/>
    <s v="MEXICO CROSSINGS THROUGH NOGALES ARIZONA"/>
    <n v="1484480"/>
    <s v="Truck"/>
    <m/>
    <m/>
    <n v="2023"/>
    <s v="N/A"/>
    <s v="I (import)"/>
    <m/>
  </r>
  <r>
    <s v="WATERMELONS"/>
    <x v="13"/>
    <s v="No"/>
    <s v="N/A"/>
    <s v="SEEDLESS"/>
    <x v="489"/>
    <s v="MEXICO CROSSINGS THROUGH PHARR TEXAS"/>
    <n v="1141653"/>
    <s v="Truck"/>
    <m/>
    <m/>
    <n v="2023"/>
    <s v="N/A"/>
    <s v="I (import)"/>
    <m/>
  </r>
  <r>
    <s v="WATERMELONS"/>
    <x v="13"/>
    <s v="No"/>
    <s v="N/A"/>
    <s v="N/A"/>
    <x v="489"/>
    <s v="MEXICO CROSSINGS THROUGH PHARR TEXAS"/>
    <n v="42009"/>
    <s v="Truck"/>
    <m/>
    <m/>
    <n v="2023"/>
    <s v="N/A"/>
    <s v="I (import)"/>
    <m/>
  </r>
  <r>
    <s v="WATERMELONS"/>
    <x v="13"/>
    <s v="No"/>
    <s v="N/A"/>
    <s v="N/A"/>
    <x v="489"/>
    <s v="MEXICO CROSSINGS THROUGH NOGALES ARIZONA"/>
    <n v="523118"/>
    <s v="Truck"/>
    <m/>
    <m/>
    <n v="2023"/>
    <s v="N/A"/>
    <s v="I (import)"/>
    <m/>
  </r>
  <r>
    <s v="WATERMELONS"/>
    <x v="13"/>
    <s v="No"/>
    <s v="N/A"/>
    <s v="SEEDLESS"/>
    <x v="489"/>
    <s v="MEXICO CROSSINGS THROUGH PROGRESO TEXAS"/>
    <n v="2204895"/>
    <s v="Truck"/>
    <m/>
    <m/>
    <n v="2023"/>
    <s v="N/A"/>
    <s v="I (import)"/>
    <m/>
  </r>
  <r>
    <s v="WATERMELONS"/>
    <x v="13"/>
    <s v="No"/>
    <s v="N/A"/>
    <s v="N/A"/>
    <x v="489"/>
    <s v="MEXICO CROSSINGS THROUGH OTAY MESA CALIFORNIA"/>
    <n v="4189"/>
    <s v="Truck"/>
    <m/>
    <m/>
    <n v="2023"/>
    <s v="N/A"/>
    <s v="I (import)"/>
    <m/>
  </r>
  <r>
    <s v="WATERMELONS"/>
    <x v="13"/>
    <s v="No"/>
    <s v="N/A"/>
    <s v="N/A"/>
    <x v="489"/>
    <s v="MEXICO CROSSINGS THROUGH PROGRESO TEXAS"/>
    <n v="323635"/>
    <s v="Truck"/>
    <m/>
    <m/>
    <n v="2023"/>
    <s v="N/A"/>
    <s v="I (import)"/>
    <m/>
  </r>
  <r>
    <s v="WATERMELONS"/>
    <x v="13"/>
    <s v="No"/>
    <s v="N/A"/>
    <s v="SEEDLESS"/>
    <x v="489"/>
    <s v="MEXICO CROSSINGS THROUGH OTAY MESA CALIFORNIA"/>
    <n v="1971"/>
    <s v="Truck"/>
    <m/>
    <m/>
    <n v="2023"/>
    <s v="N/A"/>
    <s v="I (import)"/>
    <m/>
  </r>
  <r>
    <s v="WATERMELONS"/>
    <x v="13"/>
    <s v="No"/>
    <s v="N/A"/>
    <s v="N/A"/>
    <x v="490"/>
    <s v="MEXICO CROSSINGS THROUGH NOGALES ARIZONA"/>
    <n v="433693"/>
    <s v="Truck"/>
    <m/>
    <m/>
    <n v="2023"/>
    <s v="N/A"/>
    <s v="I (import)"/>
    <m/>
  </r>
  <r>
    <s v="WATERMELONS"/>
    <x v="13"/>
    <s v="No"/>
    <s v="N/A"/>
    <s v="SEEDLESS"/>
    <x v="490"/>
    <s v="MEXICO CROSSINGS THROUGH NOGALES ARIZONA"/>
    <n v="1649761"/>
    <s v="Truck"/>
    <m/>
    <m/>
    <n v="2023"/>
    <s v="N/A"/>
    <s v="I (import)"/>
    <m/>
  </r>
  <r>
    <s v="WATERMELONS"/>
    <x v="13"/>
    <s v="No"/>
    <s v="N/A"/>
    <s v="SEEDLESS"/>
    <x v="490"/>
    <s v="MEXICO CROSSINGS THROUGH OTAY MESA CALIFORNIA"/>
    <n v="39424"/>
    <s v="Truck"/>
    <m/>
    <m/>
    <n v="2023"/>
    <s v="N/A"/>
    <s v="I (import)"/>
    <m/>
  </r>
  <r>
    <s v="WATERMELONS"/>
    <x v="13"/>
    <s v="No"/>
    <s v="N/A"/>
    <s v="N/A"/>
    <x v="490"/>
    <s v="IMPORTS THROUGH PANAMA CITY FLORIDA"/>
    <n v="158638"/>
    <s v="Boat"/>
    <m/>
    <m/>
    <n v="2023"/>
    <s v="N/A"/>
    <s v="I (import)"/>
    <m/>
  </r>
  <r>
    <s v="WATERMELONS"/>
    <x v="13"/>
    <s v="No"/>
    <s v="N/A"/>
    <s v="N/A"/>
    <x v="490"/>
    <s v="MEXICO CROSSINGS THROUGH PROGRESO TEXAS"/>
    <n v="41078"/>
    <s v="Truck"/>
    <m/>
    <m/>
    <n v="2023"/>
    <s v="N/A"/>
    <s v="I (import)"/>
    <m/>
  </r>
  <r>
    <s v="WATERMELONS"/>
    <x v="13"/>
    <s v="No"/>
    <s v="N/A"/>
    <s v="N/A"/>
    <x v="490"/>
    <s v="IMPORTS THROUGH SOUTH FLORIDA/TAMPA"/>
    <n v="79783"/>
    <s v="Boat"/>
    <m/>
    <m/>
    <n v="2023"/>
    <s v="N/A"/>
    <s v="I (import)"/>
    <m/>
  </r>
  <r>
    <s v="WATERMELONS"/>
    <x v="13"/>
    <s v="No"/>
    <s v="N/A"/>
    <s v="SEEDLESS"/>
    <x v="490"/>
    <s v="MEXICO CROSSINGS THROUGH PROGRESO TEXAS"/>
    <n v="536041"/>
    <s v="Truck"/>
    <m/>
    <m/>
    <n v="2023"/>
    <s v="N/A"/>
    <s v="I (import)"/>
    <m/>
  </r>
  <r>
    <s v="WATERMELONS"/>
    <x v="13"/>
    <s v="No"/>
    <s v="N/A"/>
    <s v="N/A"/>
    <x v="491"/>
    <s v="MEXICO CROSSINGS THROUGH OTAY MESA CALIFORNIA"/>
    <n v="86768"/>
    <s v="Truck"/>
    <m/>
    <m/>
    <n v="2023"/>
    <s v="N/A"/>
    <s v="I (import)"/>
    <m/>
  </r>
  <r>
    <s v="WATERMELONS"/>
    <x v="13"/>
    <s v="No"/>
    <s v="N/A"/>
    <s v="SEEDLESS"/>
    <x v="491"/>
    <s v="MEXICO CROSSINGS THROUGH OTAY MESA CALIFORNIA"/>
    <n v="108473"/>
    <s v="Truck"/>
    <m/>
    <m/>
    <n v="2023"/>
    <s v="N/A"/>
    <s v="I (import)"/>
    <m/>
  </r>
  <r>
    <s v="WATERMELONS"/>
    <x v="13"/>
    <s v="No"/>
    <s v="N/A"/>
    <s v="N/A"/>
    <x v="491"/>
    <s v="MEXICO CROSSINGS THROUGH PHARR TEXAS"/>
    <n v="92189"/>
    <s v="Truck"/>
    <m/>
    <m/>
    <n v="2023"/>
    <s v="N/A"/>
    <s v="I (import)"/>
    <m/>
  </r>
  <r>
    <s v="WATERMELONS"/>
    <x v="13"/>
    <s v="No"/>
    <s v="N/A"/>
    <s v="SEEDLESS"/>
    <x v="491"/>
    <s v="MEXICO CROSSINGS THROUGH NOGALES ARIZONA"/>
    <n v="1338254"/>
    <s v="Truck"/>
    <m/>
    <m/>
    <n v="2023"/>
    <s v="N/A"/>
    <s v="I (import)"/>
    <m/>
  </r>
  <r>
    <s v="WATERMELONS"/>
    <x v="13"/>
    <s v="No"/>
    <s v="N/A"/>
    <s v="SEEDLESS"/>
    <x v="491"/>
    <s v="MEXICO CROSSINGS THROUGH PROGRESO TEXAS"/>
    <n v="83996"/>
    <s v="Truck"/>
    <m/>
    <m/>
    <n v="2023"/>
    <s v="N/A"/>
    <s v="I (import)"/>
    <m/>
  </r>
  <r>
    <s v="WATERMELONS"/>
    <x v="13"/>
    <s v="No"/>
    <s v="N/A"/>
    <s v="SEEDLESS"/>
    <x v="411"/>
    <s v="IMPORTS THROUGH PANAMA CITY FLORIDA"/>
    <n v="161586"/>
    <s v="Boat"/>
    <m/>
    <m/>
    <n v="2023"/>
    <s v="N/A"/>
    <s v="I (import)"/>
    <m/>
  </r>
  <r>
    <s v="WATERMELONS"/>
    <x v="13"/>
    <s v="No"/>
    <s v="N/A"/>
    <s v="SEEDLESS"/>
    <x v="411"/>
    <s v="MEXICO CROSSINGS THROUGH OTAY MESA CALIFORNIA"/>
    <n v="63609"/>
    <s v="Truck"/>
    <m/>
    <m/>
    <n v="2023"/>
    <s v="N/A"/>
    <s v="I (import)"/>
    <m/>
  </r>
  <r>
    <s v="WATERMELONS"/>
    <x v="13"/>
    <s v="No"/>
    <s v="N/A"/>
    <s v="N/A"/>
    <x v="411"/>
    <s v="MEXICO CROSSINGS THROUGH PROGRESO TEXAS"/>
    <n v="336215"/>
    <s v="Truck"/>
    <m/>
    <m/>
    <n v="2023"/>
    <s v="N/A"/>
    <s v="I (import)"/>
    <m/>
  </r>
  <r>
    <s v="WATERMELONS"/>
    <x v="13"/>
    <s v="No"/>
    <s v="N/A"/>
    <s v="SEEDLESS"/>
    <x v="411"/>
    <s v="MEXICO CROSSINGS THROUGH PHARR TEXAS"/>
    <n v="39600"/>
    <s v="Truck"/>
    <m/>
    <m/>
    <n v="2023"/>
    <s v="N/A"/>
    <s v="I (import)"/>
    <m/>
  </r>
  <r>
    <s v="WATERMELONS"/>
    <x v="13"/>
    <s v="Yes"/>
    <s v="N/A"/>
    <s v="SEEDLESS"/>
    <x v="411"/>
    <s v="MEXICO CROSSINGS THROUGH OTAY MESA CALIFORNIA"/>
    <n v="8734"/>
    <s v="Truck"/>
    <m/>
    <m/>
    <n v="2023"/>
    <s v="N/A"/>
    <s v="I (import)"/>
    <m/>
  </r>
  <r>
    <s v="WATERMELONS"/>
    <x v="13"/>
    <s v="No"/>
    <s v="N/A"/>
    <s v="SEEDLESS"/>
    <x v="411"/>
    <s v="MEXICO CROSSINGS THROUGH NOGALES ARIZONA"/>
    <n v="1453834"/>
    <s v="Truck"/>
    <m/>
    <m/>
    <n v="2023"/>
    <s v="N/A"/>
    <s v="I (import)"/>
    <m/>
  </r>
  <r>
    <s v="WATERMELONS"/>
    <x v="13"/>
    <s v="No"/>
    <s v="N/A"/>
    <s v="SEEDLESS"/>
    <x v="411"/>
    <s v="MEXICO CROSSINGS THROUGH PROGRESO TEXAS"/>
    <n v="453783"/>
    <s v="Truck"/>
    <m/>
    <m/>
    <n v="2023"/>
    <s v="N/A"/>
    <s v="I (import)"/>
    <m/>
  </r>
  <r>
    <s v="WATERMELONS"/>
    <x v="13"/>
    <s v="No"/>
    <s v="N/A"/>
    <s v="N/A"/>
    <x v="411"/>
    <s v="MEXICO CROSSINGS THROUGH NOGALES ARIZONA"/>
    <n v="372455"/>
    <s v="Truck"/>
    <m/>
    <m/>
    <n v="2023"/>
    <s v="N/A"/>
    <s v="I (import)"/>
    <m/>
  </r>
  <r>
    <s v="WATERMELONS"/>
    <x v="13"/>
    <s v="No"/>
    <s v="N/A"/>
    <s v="N/A"/>
    <x v="564"/>
    <s v="MEXICO CROSSINGS THROUGH NOGALES ARIZONA"/>
    <n v="384558"/>
    <s v="Truck"/>
    <m/>
    <m/>
    <n v="2023"/>
    <s v="N/A"/>
    <s v="I (import)"/>
    <m/>
  </r>
  <r>
    <s v="WATERMELONS"/>
    <x v="13"/>
    <s v="No"/>
    <s v="N/A"/>
    <s v="N/A"/>
    <x v="564"/>
    <s v="MEXICO CROSSINGS THROUGH PHARR TEXAS"/>
    <n v="347193"/>
    <s v="Truck"/>
    <m/>
    <m/>
    <n v="2023"/>
    <s v="N/A"/>
    <s v="I (import)"/>
    <m/>
  </r>
  <r>
    <s v="WATERMELONS"/>
    <x v="13"/>
    <s v="No"/>
    <s v="N/A"/>
    <s v="SEEDLESS"/>
    <x v="564"/>
    <s v="IMPORTS THROUGH PANAMA CITY FLORIDA"/>
    <n v="280084"/>
    <s v="Boat"/>
    <m/>
    <m/>
    <n v="2023"/>
    <s v="N/A"/>
    <s v="I (import)"/>
    <m/>
  </r>
  <r>
    <s v="WATERMELONS"/>
    <x v="13"/>
    <s v="No"/>
    <s v="N/A"/>
    <s v="N/A"/>
    <x v="564"/>
    <s v="IMPORTS THROUGH PANAMA CITY FLORIDA"/>
    <n v="401108"/>
    <s v="Boat"/>
    <m/>
    <m/>
    <n v="2023"/>
    <s v="N/A"/>
    <s v="I (import)"/>
    <m/>
  </r>
  <r>
    <s v="WATERMELONS"/>
    <x v="13"/>
    <s v="No"/>
    <s v="N/A"/>
    <s v="SEEDLESS"/>
    <x v="564"/>
    <s v="MEXICO CROSSINGS THROUGH PROGRESO TEXAS"/>
    <n v="2679105"/>
    <s v="Truck"/>
    <m/>
    <m/>
    <n v="2023"/>
    <s v="N/A"/>
    <s v="I (import)"/>
    <m/>
  </r>
  <r>
    <s v="WATERMELONS"/>
    <x v="13"/>
    <s v="No"/>
    <s v="N/A"/>
    <s v="SEEDLESS"/>
    <x v="564"/>
    <s v="MEXICO CROSSINGS THROUGH OTAY MESA CALIFORNIA"/>
    <n v="61038"/>
    <s v="Truck"/>
    <m/>
    <m/>
    <n v="2023"/>
    <s v="N/A"/>
    <s v="I (import)"/>
    <m/>
  </r>
  <r>
    <s v="WATERMELONS"/>
    <x v="13"/>
    <s v="No"/>
    <s v="N/A"/>
    <s v="SEEDLESS"/>
    <x v="564"/>
    <s v="MEXICO CROSSINGS THROUGH NOGALES ARIZONA"/>
    <n v="605970"/>
    <s v="Truck"/>
    <m/>
    <m/>
    <n v="2023"/>
    <s v="N/A"/>
    <s v="I (import)"/>
    <m/>
  </r>
  <r>
    <s v="WATERMELONS"/>
    <x v="13"/>
    <s v="No"/>
    <s v="N/A"/>
    <s v="N/A"/>
    <x v="564"/>
    <s v="MEXICO CROSSINGS THROUGH PROGRESO TEXAS"/>
    <n v="1225688"/>
    <s v="Truck"/>
    <m/>
    <m/>
    <n v="2023"/>
    <s v="N/A"/>
    <s v="I (import)"/>
    <m/>
  </r>
  <r>
    <s v="WATERMELONS"/>
    <x v="13"/>
    <s v="No"/>
    <s v="N/A"/>
    <s v="N/A"/>
    <x v="492"/>
    <s v="MEXICO CROSSINGS THROUGH PROGRESO TEXAS"/>
    <n v="673140"/>
    <s v="Truck"/>
    <m/>
    <m/>
    <n v="2023"/>
    <s v="N/A"/>
    <s v="I (import)"/>
    <m/>
  </r>
  <r>
    <s v="WATERMELONS"/>
    <x v="13"/>
    <s v="No"/>
    <s v="N/A"/>
    <s v="N/A"/>
    <x v="492"/>
    <s v="MEXICO CROSSINGS THROUGH PHARR TEXAS"/>
    <n v="44187"/>
    <s v="Truck"/>
    <m/>
    <m/>
    <n v="2023"/>
    <s v="N/A"/>
    <s v="I (import)"/>
    <m/>
  </r>
  <r>
    <s v="WATERMELONS"/>
    <x v="13"/>
    <s v="No"/>
    <s v="N/A"/>
    <s v="SEEDLESS"/>
    <x v="492"/>
    <s v="MEXICO CROSSINGS THROUGH NOGALES ARIZONA"/>
    <n v="1474979"/>
    <s v="Truck"/>
    <m/>
    <m/>
    <n v="2023"/>
    <s v="N/A"/>
    <s v="I (import)"/>
    <m/>
  </r>
  <r>
    <s v="WATERMELONS"/>
    <x v="13"/>
    <s v="No"/>
    <s v="N/A"/>
    <s v="SEEDLESS"/>
    <x v="492"/>
    <s v="MEXICO CROSSINGS THROUGH PHARR TEXAS"/>
    <n v="996384"/>
    <s v="Truck"/>
    <m/>
    <m/>
    <n v="2023"/>
    <s v="N/A"/>
    <s v="I (import)"/>
    <m/>
  </r>
  <r>
    <s v="WATERMELONS"/>
    <x v="13"/>
    <s v="No"/>
    <s v="N/A"/>
    <s v="N/A"/>
    <x v="492"/>
    <s v="MEXICO CROSSINGS THROUGH NOGALES ARIZONA"/>
    <n v="534217"/>
    <s v="Truck"/>
    <m/>
    <m/>
    <n v="2023"/>
    <s v="N/A"/>
    <s v="I (import)"/>
    <m/>
  </r>
  <r>
    <s v="WATERMELONS"/>
    <x v="13"/>
    <s v="No"/>
    <s v="N/A"/>
    <s v="SEEDLESS"/>
    <x v="492"/>
    <s v="MEXICO CROSSINGS THROUGH PROGRESO TEXAS"/>
    <n v="1955679"/>
    <s v="Truck"/>
    <m/>
    <m/>
    <n v="2023"/>
    <s v="N/A"/>
    <s v="I (import)"/>
    <m/>
  </r>
  <r>
    <s v="WATERMELONS"/>
    <x v="13"/>
    <s v="Yes"/>
    <s v="N/A"/>
    <s v="SEEDLESS"/>
    <x v="492"/>
    <s v="MEXICO CROSSINGS THROUGH PROGRESO TEXAS"/>
    <n v="88605"/>
    <s v="Truck"/>
    <m/>
    <m/>
    <n v="2023"/>
    <s v="N/A"/>
    <s v="I (import)"/>
    <m/>
  </r>
  <r>
    <s v="WATERMELONS"/>
    <x v="13"/>
    <s v="No"/>
    <s v="N/A"/>
    <s v="SEEDLESS"/>
    <x v="492"/>
    <s v="IMPORTS THROUGH PANAMA CITY FLORIDA"/>
    <n v="120067"/>
    <s v="Boat"/>
    <m/>
    <m/>
    <n v="2023"/>
    <s v="N/A"/>
    <s v="I (import)"/>
    <m/>
  </r>
  <r>
    <s v="WATERMELONS"/>
    <x v="13"/>
    <s v="No"/>
    <s v="N/A"/>
    <s v="SEEDLESS"/>
    <x v="493"/>
    <s v="MEXICO CROSSINGS THROUGH PROGRESO TEXAS"/>
    <n v="716441"/>
    <s v="Truck"/>
    <m/>
    <m/>
    <n v="2023"/>
    <s v="N/A"/>
    <s v="I (import)"/>
    <m/>
  </r>
  <r>
    <s v="WATERMELONS"/>
    <x v="13"/>
    <s v="No"/>
    <s v="N/A"/>
    <s v="SEEDLESS"/>
    <x v="493"/>
    <s v="IMPORTS THROUGH PANAMA CITY FLORIDA"/>
    <n v="240006"/>
    <s v="Boat"/>
    <m/>
    <m/>
    <n v="2023"/>
    <s v="N/A"/>
    <s v="I (import)"/>
    <m/>
  </r>
  <r>
    <s v="WATERMELONS"/>
    <x v="13"/>
    <s v="No"/>
    <s v="N/A"/>
    <s v="SEEDLESS"/>
    <x v="493"/>
    <s v="MEXICO CROSSINGS THROUGH NOGALES ARIZONA"/>
    <n v="834860"/>
    <s v="Truck"/>
    <m/>
    <m/>
    <n v="2023"/>
    <s v="N/A"/>
    <s v="I (import)"/>
    <m/>
  </r>
  <r>
    <s v="WATERMELONS"/>
    <x v="13"/>
    <s v="No"/>
    <s v="N/A"/>
    <s v="N/A"/>
    <x v="493"/>
    <s v="MEXICO CROSSINGS THROUGH NOGALES ARIZONA"/>
    <n v="275484"/>
    <s v="Truck"/>
    <m/>
    <m/>
    <n v="2023"/>
    <s v="N/A"/>
    <s v="I (import)"/>
    <m/>
  </r>
  <r>
    <s v="WATERMELONS"/>
    <x v="13"/>
    <s v="No"/>
    <s v="N/A"/>
    <s v="N/A"/>
    <x v="493"/>
    <s v="MEXICO CROSSINGS THROUGH PROGRESO TEXAS"/>
    <n v="159029"/>
    <s v="Truck"/>
    <m/>
    <m/>
    <n v="2023"/>
    <s v="N/A"/>
    <s v="I (import)"/>
    <m/>
  </r>
  <r>
    <s v="WATERMELONS"/>
    <x v="13"/>
    <s v="No"/>
    <s v="N/A"/>
    <s v="SEEDLESS"/>
    <x v="493"/>
    <s v="MEXICO CROSSINGS THROUGH OTAY MESA CALIFORNIA"/>
    <n v="68515"/>
    <s v="Truck"/>
    <m/>
    <m/>
    <n v="2023"/>
    <s v="N/A"/>
    <s v="I (import)"/>
    <m/>
  </r>
  <r>
    <s v="WATERMELONS"/>
    <x v="13"/>
    <s v="Yes"/>
    <s v="N/A"/>
    <s v="SEEDLESS"/>
    <x v="493"/>
    <s v="MEXICO CROSSINGS THROUGH OTAY MESA CALIFORNIA"/>
    <n v="70963"/>
    <s v="Truck"/>
    <m/>
    <m/>
    <n v="2023"/>
    <s v="N/A"/>
    <s v="I (import)"/>
    <m/>
  </r>
  <r>
    <s v="WATERMELONS"/>
    <x v="13"/>
    <s v="No"/>
    <s v="N/A"/>
    <s v="N/A"/>
    <x v="493"/>
    <s v="MEXICO CROSSINGS THROUGH OTAY MESA CALIFORNIA"/>
    <n v="8527"/>
    <s v="Truck"/>
    <m/>
    <m/>
    <n v="2023"/>
    <s v="N/A"/>
    <s v="I (import)"/>
    <m/>
  </r>
  <r>
    <s v="WATERMELONS"/>
    <x v="13"/>
    <s v="Yes"/>
    <s v="N/A"/>
    <s v="SEEDLESS"/>
    <x v="622"/>
    <s v="MEXICO CROSSINGS THROUGH NOGALES ARIZONA"/>
    <n v="19202"/>
    <s v="Truck"/>
    <m/>
    <m/>
    <n v="2023"/>
    <s v="N/A"/>
    <s v="I (import)"/>
    <m/>
  </r>
  <r>
    <s v="WATERMELONS"/>
    <x v="13"/>
    <s v="No"/>
    <s v="N/A"/>
    <s v="SEEDLESS"/>
    <x v="622"/>
    <s v="IMPORTS THROUGH PANAMA CITY FLORIDA"/>
    <n v="206067"/>
    <s v="Boat"/>
    <m/>
    <m/>
    <n v="2023"/>
    <s v="N/A"/>
    <s v="I (import)"/>
    <m/>
  </r>
  <r>
    <s v="WATERMELONS"/>
    <x v="13"/>
    <s v="No"/>
    <s v="N/A"/>
    <s v="SEEDLESS"/>
    <x v="622"/>
    <s v="MEXICO CROSSINGS THROUGH NOGALES ARIZONA"/>
    <n v="881040"/>
    <s v="Truck"/>
    <m/>
    <m/>
    <n v="2023"/>
    <s v="N/A"/>
    <s v="I (import)"/>
    <m/>
  </r>
  <r>
    <s v="WATERMELONS"/>
    <x v="13"/>
    <s v="No"/>
    <s v="N/A"/>
    <s v="SEEDLESS"/>
    <x v="622"/>
    <s v="MEXICO CROSSINGS THROUGH PROGRESO TEXAS"/>
    <n v="498344"/>
    <s v="Truck"/>
    <m/>
    <m/>
    <n v="2023"/>
    <s v="N/A"/>
    <s v="I (import)"/>
    <m/>
  </r>
  <r>
    <s v="WATERMELONS"/>
    <x v="13"/>
    <s v="No"/>
    <s v="N/A"/>
    <s v="N/A"/>
    <x v="622"/>
    <s v="MEXICO CROSSINGS THROUGH PROGRESO TEXAS"/>
    <n v="291227"/>
    <s v="Truck"/>
    <m/>
    <m/>
    <n v="2023"/>
    <s v="N/A"/>
    <s v="I (import)"/>
    <m/>
  </r>
  <r>
    <s v="WATERMELONS"/>
    <x v="13"/>
    <s v="No"/>
    <s v="N/A"/>
    <s v="SEEDLESS"/>
    <x v="622"/>
    <s v="MEXICO CROSSINGS THROUGH PHARR TEXAS"/>
    <n v="82390"/>
    <s v="Truck"/>
    <m/>
    <m/>
    <n v="2023"/>
    <s v="N/A"/>
    <s v="I (import)"/>
    <m/>
  </r>
  <r>
    <s v="WATERMELONS"/>
    <x v="13"/>
    <s v="No"/>
    <s v="N/A"/>
    <s v="N/A"/>
    <x v="622"/>
    <s v="MEXICO CROSSINGS THROUGH NOGALES ARIZONA"/>
    <n v="464267"/>
    <s v="Truck"/>
    <m/>
    <m/>
    <n v="2023"/>
    <s v="N/A"/>
    <s v="I (import)"/>
    <m/>
  </r>
  <r>
    <s v="WATERMELONS"/>
    <x v="13"/>
    <s v="No"/>
    <s v="N/A"/>
    <s v="N/A"/>
    <x v="622"/>
    <s v="MEXICO CROSSINGS THROUGH PHARR TEXAS"/>
    <n v="39600"/>
    <s v="Truck"/>
    <m/>
    <m/>
    <n v="2023"/>
    <s v="N/A"/>
    <s v="I (import)"/>
    <m/>
  </r>
  <r>
    <s v="WATERMELONS"/>
    <x v="13"/>
    <s v="No"/>
    <s v="N/A"/>
    <s v="RED FLESH SEEDLESS MINIATURE"/>
    <x v="622"/>
    <s v="MEXICO CROSSINGS THROUGH NOGALES ARIZONA"/>
    <n v="87041"/>
    <s v="Truck"/>
    <m/>
    <m/>
    <n v="2023"/>
    <s v="N/A"/>
    <s v="I (import)"/>
    <m/>
  </r>
  <r>
    <s v="WATERMELONS"/>
    <x v="13"/>
    <s v="No"/>
    <s v="N/A"/>
    <s v="SEEDLESS"/>
    <x v="622"/>
    <s v="MEXICO CROSSINGS THROUGH OTAY MESA CALIFORNIA"/>
    <n v="15206"/>
    <s v="Truck"/>
    <m/>
    <m/>
    <n v="2023"/>
    <s v="N/A"/>
    <s v="I (import)"/>
    <m/>
  </r>
  <r>
    <s v="WATERMELONS"/>
    <x v="13"/>
    <s v="Yes"/>
    <s v="N/A"/>
    <s v="SEEDLESS"/>
    <x v="622"/>
    <s v="MEXICO CROSSINGS THROUGH PROGRESO TEXAS"/>
    <n v="41536"/>
    <s v="Truck"/>
    <m/>
    <m/>
    <n v="2023"/>
    <s v="N/A"/>
    <s v="I (import)"/>
    <m/>
  </r>
  <r>
    <s v="WATERMELONS"/>
    <x v="13"/>
    <s v="Yes"/>
    <s v="N/A"/>
    <s v="SEEDLESS"/>
    <x v="622"/>
    <s v="MEXICO CROSSINGS THROUGH OTAY MESA CALIFORNIA"/>
    <n v="166753"/>
    <s v="Truck"/>
    <m/>
    <m/>
    <n v="2023"/>
    <s v="N/A"/>
    <s v="I (import)"/>
    <m/>
  </r>
  <r>
    <s v="WATERMELONS"/>
    <x v="13"/>
    <s v="No"/>
    <s v="N/A"/>
    <s v="N/A"/>
    <x v="412"/>
    <s v="MEXICO CROSSINGS THROUGH PHARR TEXAS"/>
    <n v="392667"/>
    <s v="Truck"/>
    <m/>
    <m/>
    <n v="2023"/>
    <s v="N/A"/>
    <s v="I (import)"/>
    <m/>
  </r>
  <r>
    <s v="WATERMELONS"/>
    <x v="13"/>
    <s v="Yes"/>
    <s v="N/A"/>
    <s v="SEEDLESS"/>
    <x v="412"/>
    <s v="MEXICO CROSSINGS THROUGH ROMA TEXAS"/>
    <n v="827222"/>
    <s v="Truck"/>
    <m/>
    <m/>
    <n v="2023"/>
    <s v="N/A"/>
    <s v="I (import)"/>
    <m/>
  </r>
  <r>
    <s v="WATERMELONS"/>
    <x v="13"/>
    <s v="No"/>
    <s v="N/A"/>
    <s v="N/A"/>
    <x v="412"/>
    <s v="MEXICO CROSSINGS THROUGH NOGALES ARIZONA"/>
    <n v="643746"/>
    <s v="Truck"/>
    <m/>
    <m/>
    <n v="2023"/>
    <s v="N/A"/>
    <s v="I (import)"/>
    <m/>
  </r>
  <r>
    <s v="WATERMELONS"/>
    <x v="13"/>
    <s v="Yes"/>
    <s v="N/A"/>
    <s v="SEEDLESS"/>
    <x v="412"/>
    <s v="MEXICO CROSSINGS THROUGH OTAY MESA CALIFORNIA"/>
    <n v="61107"/>
    <s v="Truck"/>
    <m/>
    <m/>
    <n v="2023"/>
    <s v="N/A"/>
    <s v="I (import)"/>
    <m/>
  </r>
  <r>
    <s v="WATERMELONS"/>
    <x v="13"/>
    <s v="No"/>
    <s v="N/A"/>
    <s v="N/A"/>
    <x v="412"/>
    <s v="MEXICO CROSSINGS THROUGH PROGRESO TEXAS"/>
    <n v="3627147"/>
    <s v="Truck"/>
    <m/>
    <m/>
    <n v="2023"/>
    <s v="N/A"/>
    <s v="I (import)"/>
    <m/>
  </r>
  <r>
    <s v="WATERMELONS"/>
    <x v="13"/>
    <s v="No"/>
    <s v="N/A"/>
    <s v="RED FLESH SEEDLESS MINIATURE"/>
    <x v="412"/>
    <s v="MEXICO CROSSINGS THROUGH NOGALES ARIZONA"/>
    <n v="268489"/>
    <s v="Truck"/>
    <m/>
    <m/>
    <n v="2023"/>
    <s v="N/A"/>
    <s v="I (import)"/>
    <m/>
  </r>
  <r>
    <s v="WATERMELONS"/>
    <x v="13"/>
    <s v="No"/>
    <s v="N/A"/>
    <s v="SEEDLESS"/>
    <x v="412"/>
    <s v="MEXICO CROSSINGS THROUGH PROGRESO TEXAS"/>
    <n v="759044"/>
    <s v="Truck"/>
    <m/>
    <m/>
    <n v="2023"/>
    <s v="N/A"/>
    <s v="I (import)"/>
    <m/>
  </r>
  <r>
    <s v="WATERMELONS"/>
    <x v="13"/>
    <s v="Yes"/>
    <s v="N/A"/>
    <s v="SEEDLESS"/>
    <x v="412"/>
    <s v="MEXICO CROSSINGS THROUGH NOGALES ARIZONA"/>
    <n v="43589"/>
    <s v="Truck"/>
    <m/>
    <m/>
    <n v="2023"/>
    <s v="N/A"/>
    <s v="I (import)"/>
    <m/>
  </r>
  <r>
    <s v="WATERMELONS"/>
    <x v="13"/>
    <s v="No"/>
    <s v="N/A"/>
    <s v="SEEDLESS"/>
    <x v="412"/>
    <s v="MEXICO CROSSINGS THROUGH PHARR TEXAS"/>
    <n v="122873"/>
    <s v="Truck"/>
    <m/>
    <m/>
    <n v="2023"/>
    <s v="N/A"/>
    <s v="I (import)"/>
    <m/>
  </r>
  <r>
    <s v="WATERMELONS"/>
    <x v="13"/>
    <s v="No"/>
    <s v="N/A"/>
    <s v="SEEDLESS"/>
    <x v="412"/>
    <s v="MEXICO CROSSINGS THROUGH NOGALES ARIZONA"/>
    <n v="1010316"/>
    <s v="Truck"/>
    <m/>
    <m/>
    <n v="2023"/>
    <s v="N/A"/>
    <s v="I (import)"/>
    <m/>
  </r>
  <r>
    <s v="WATERMELONS"/>
    <x v="13"/>
    <s v="No"/>
    <s v="N/A"/>
    <s v="SEEDLESS"/>
    <x v="494"/>
    <s v="MEXICO CROSSINGS THROUGH NOGALES ARIZONA"/>
    <n v="748984"/>
    <s v="Truck"/>
    <m/>
    <m/>
    <n v="2023"/>
    <s v="N/A"/>
    <s v="I (import)"/>
    <m/>
  </r>
  <r>
    <s v="WATERMELONS"/>
    <x v="13"/>
    <s v="No"/>
    <s v="N/A"/>
    <s v="SEEDLESS"/>
    <x v="494"/>
    <s v="MEXICO CROSSINGS THROUGH PROGRESO TEXAS"/>
    <n v="820556"/>
    <s v="Truck"/>
    <m/>
    <m/>
    <n v="2023"/>
    <s v="N/A"/>
    <s v="I (import)"/>
    <m/>
  </r>
  <r>
    <s v="WATERMELONS"/>
    <x v="13"/>
    <s v="No"/>
    <s v="N/A"/>
    <s v="SEEDLESS"/>
    <x v="494"/>
    <s v="IMPORTS THROUGH PANAMA CITY FLORIDA"/>
    <n v="361414"/>
    <s v="Boat"/>
    <m/>
    <m/>
    <n v="2023"/>
    <s v="N/A"/>
    <s v="I (import)"/>
    <m/>
  </r>
  <r>
    <s v="WATERMELONS"/>
    <x v="13"/>
    <s v="Yes"/>
    <s v="N/A"/>
    <s v="SEEDLESS"/>
    <x v="494"/>
    <s v="MEXICO CROSSINGS THROUGH OTAY MESA CALIFORNIA"/>
    <n v="101312"/>
    <s v="Truck"/>
    <m/>
    <m/>
    <n v="2023"/>
    <s v="N/A"/>
    <s v="I (import)"/>
    <m/>
  </r>
  <r>
    <s v="WATERMELONS"/>
    <x v="13"/>
    <s v="No"/>
    <s v="N/A"/>
    <s v="RED FLESH SEEDLESS MINIATURE"/>
    <x v="494"/>
    <s v="MEXICO CROSSINGS THROUGH NOGALES ARIZONA"/>
    <n v="133611"/>
    <s v="Truck"/>
    <m/>
    <m/>
    <n v="2023"/>
    <s v="N/A"/>
    <s v="I (import)"/>
    <m/>
  </r>
  <r>
    <s v="WATERMELONS"/>
    <x v="13"/>
    <s v="No"/>
    <s v="N/A"/>
    <s v="N/A"/>
    <x v="494"/>
    <s v="MEXICO CROSSINGS THROUGH NOGALES ARIZONA"/>
    <n v="764665"/>
    <s v="Truck"/>
    <m/>
    <m/>
    <n v="2023"/>
    <s v="N/A"/>
    <s v="I (import)"/>
    <m/>
  </r>
  <r>
    <s v="WATERMELONS"/>
    <x v="13"/>
    <s v="Yes"/>
    <s v="N/A"/>
    <s v="SEEDLESS"/>
    <x v="494"/>
    <s v="MEXICO CROSSINGS THROUGH NOGALES ARIZONA"/>
    <n v="221210"/>
    <s v="Truck"/>
    <m/>
    <m/>
    <n v="2023"/>
    <s v="N/A"/>
    <s v="I (import)"/>
    <m/>
  </r>
  <r>
    <s v="WATERMELONS"/>
    <x v="13"/>
    <s v="No"/>
    <s v="N/A"/>
    <s v="N/A"/>
    <x v="494"/>
    <s v="IMPORTS THROUGH PANAMA CITY FLORIDA"/>
    <n v="119755"/>
    <s v="Boat"/>
    <m/>
    <m/>
    <n v="2023"/>
    <s v="N/A"/>
    <s v="I (import)"/>
    <m/>
  </r>
  <r>
    <s v="WATERMELONS"/>
    <x v="13"/>
    <s v="No"/>
    <s v="N/A"/>
    <s v="N/A"/>
    <x v="494"/>
    <s v="MEXICO CROSSINGS THROUGH PROGRESO TEXAS"/>
    <n v="1952564"/>
    <s v="Truck"/>
    <m/>
    <m/>
    <n v="2023"/>
    <s v="N/A"/>
    <s v="I (import)"/>
    <m/>
  </r>
  <r>
    <s v="WATERMELONS"/>
    <x v="13"/>
    <s v="No"/>
    <s v="N/A"/>
    <s v="N/A"/>
    <x v="494"/>
    <s v="MEXICO CROSSINGS THROUGH PHARR TEXAS"/>
    <n v="326099"/>
    <s v="Truck"/>
    <m/>
    <m/>
    <n v="2023"/>
    <s v="N/A"/>
    <s v="I (import)"/>
    <m/>
  </r>
  <r>
    <s v="WATERMELONS"/>
    <x v="13"/>
    <s v="Yes"/>
    <s v="N/A"/>
    <s v="SEEDLESS"/>
    <x v="494"/>
    <s v="MEXICO CROSSINGS THROUGH PROGRESO TEXAS"/>
    <n v="1428337"/>
    <s v="Truck"/>
    <m/>
    <m/>
    <n v="2023"/>
    <s v="N/A"/>
    <s v="I (import)"/>
    <m/>
  </r>
  <r>
    <s v="WATERMELONS"/>
    <x v="13"/>
    <s v="No"/>
    <s v="N/A"/>
    <s v="N/A"/>
    <x v="494"/>
    <s v="MEXICO CROSSINGS THROUGH OTAY MESA CALIFORNIA"/>
    <n v="113995"/>
    <s v="Truck"/>
    <m/>
    <m/>
    <n v="2023"/>
    <s v="N/A"/>
    <s v="I (import)"/>
    <m/>
  </r>
  <r>
    <s v="WATERMELONS"/>
    <x v="13"/>
    <s v="No"/>
    <s v="N/A"/>
    <s v="RED FLESH SEEDLESS MINIATURE"/>
    <x v="495"/>
    <s v="MEXICO CROSSINGS THROUGH NOGALES ARIZONA"/>
    <n v="14592"/>
    <s v="Truck"/>
    <m/>
    <m/>
    <n v="2023"/>
    <s v="N/A"/>
    <s v="I (import)"/>
    <m/>
  </r>
  <r>
    <s v="WATERMELONS"/>
    <x v="13"/>
    <s v="No"/>
    <s v="N/A"/>
    <s v="N/A"/>
    <x v="495"/>
    <s v="IMPORTS THROUGH PANAMA CITY FLORIDA"/>
    <n v="440684"/>
    <s v="Boat"/>
    <m/>
    <m/>
    <n v="2023"/>
    <s v="N/A"/>
    <s v="I (import)"/>
    <m/>
  </r>
  <r>
    <s v="WATERMELONS"/>
    <x v="13"/>
    <s v="No"/>
    <s v="N/A"/>
    <s v="SEEDLESS"/>
    <x v="495"/>
    <s v="MEXICO CROSSINGS THROUGH PROGRESO TEXAS"/>
    <n v="252120"/>
    <s v="Truck"/>
    <m/>
    <m/>
    <n v="2023"/>
    <s v="N/A"/>
    <s v="I (import)"/>
    <m/>
  </r>
  <r>
    <s v="WATERMELONS"/>
    <x v="13"/>
    <s v="No"/>
    <s v="N/A"/>
    <s v="N/A"/>
    <x v="495"/>
    <s v="MEXICO CROSSINGS THROUGH PROGRESO TEXAS"/>
    <n v="1228797"/>
    <s v="Truck"/>
    <m/>
    <m/>
    <n v="2023"/>
    <s v="N/A"/>
    <s v="I (import)"/>
    <m/>
  </r>
  <r>
    <s v="WATERMELONS"/>
    <x v="13"/>
    <s v="Yes"/>
    <s v="N/A"/>
    <s v="SEEDLESS"/>
    <x v="495"/>
    <s v="MEXICO CROSSINGS THROUGH OTAY MESA CALIFORNIA"/>
    <n v="61107"/>
    <s v="Truck"/>
    <m/>
    <m/>
    <n v="2023"/>
    <s v="N/A"/>
    <s v="I (import)"/>
    <m/>
  </r>
  <r>
    <s v="WATERMELONS"/>
    <x v="13"/>
    <s v="No"/>
    <s v="N/A"/>
    <s v="SEEDLESS"/>
    <x v="495"/>
    <s v="MEXICO CROSSINGS THROUGH NOGALES ARIZONA"/>
    <n v="1168637"/>
    <s v="Truck"/>
    <m/>
    <m/>
    <n v="2023"/>
    <s v="N/A"/>
    <s v="I (import)"/>
    <m/>
  </r>
  <r>
    <s v="WATERMELONS"/>
    <x v="13"/>
    <s v="No"/>
    <s v="N/A"/>
    <s v="SEEDLESS"/>
    <x v="495"/>
    <s v="MEXICO CROSSINGS THROUGH PHARR TEXAS"/>
    <n v="766850"/>
    <s v="Truck"/>
    <m/>
    <m/>
    <n v="2023"/>
    <s v="N/A"/>
    <s v="I (import)"/>
    <m/>
  </r>
  <r>
    <s v="WATERMELONS"/>
    <x v="13"/>
    <s v="No"/>
    <s v="N/A"/>
    <s v="N/A"/>
    <x v="495"/>
    <s v="IMPORTS THROUGH SOUTH FLORIDA/TAMPA"/>
    <n v="248228"/>
    <s v="Boat"/>
    <m/>
    <m/>
    <n v="2023"/>
    <s v="N/A"/>
    <s v="I (import)"/>
    <m/>
  </r>
  <r>
    <s v="WATERMELONS"/>
    <x v="13"/>
    <s v="No"/>
    <s v="N/A"/>
    <s v="N/A"/>
    <x v="495"/>
    <s v="MEXICO CROSSINGS THROUGH NOGALES ARIZONA"/>
    <n v="1241961"/>
    <s v="Truck"/>
    <m/>
    <m/>
    <n v="2023"/>
    <s v="N/A"/>
    <s v="I (import)"/>
    <m/>
  </r>
  <r>
    <s v="WATERMELONS"/>
    <x v="13"/>
    <s v="Yes"/>
    <s v="N/A"/>
    <s v="SEEDLESS"/>
    <x v="495"/>
    <s v="MEXICO CROSSINGS THROUGH NOGALES ARIZONA"/>
    <n v="266086"/>
    <s v="Truck"/>
    <m/>
    <m/>
    <n v="2023"/>
    <s v="N/A"/>
    <s v="I (import)"/>
    <m/>
  </r>
  <r>
    <s v="WATERMELONS"/>
    <x v="13"/>
    <s v="No"/>
    <s v="N/A"/>
    <s v="SEEDLESS"/>
    <x v="495"/>
    <s v="MEXICO CROSSINGS THROUGH OTAY MESA CALIFORNIA"/>
    <n v="8448"/>
    <s v="Truck"/>
    <m/>
    <m/>
    <n v="2023"/>
    <s v="N/A"/>
    <s v="I (import)"/>
    <m/>
  </r>
  <r>
    <s v="WATERMELONS"/>
    <x v="13"/>
    <s v="No"/>
    <s v="N/A"/>
    <s v="N/A"/>
    <x v="495"/>
    <s v="MEXICO CROSSINGS THROUGH PHARR TEXAS"/>
    <n v="475143"/>
    <s v="Truck"/>
    <m/>
    <m/>
    <n v="2023"/>
    <s v="N/A"/>
    <s v="I (import)"/>
    <m/>
  </r>
  <r>
    <s v="WATERMELONS"/>
    <x v="13"/>
    <s v="No"/>
    <s v="N/A"/>
    <s v="N/A"/>
    <x v="495"/>
    <s v="MEXICO CROSSINGS THROUGH OTAY MESA CALIFORNIA"/>
    <n v="54887"/>
    <s v="Truck"/>
    <m/>
    <m/>
    <n v="2023"/>
    <s v="N/A"/>
    <s v="I (import)"/>
    <m/>
  </r>
  <r>
    <s v="WATERMELONS"/>
    <x v="13"/>
    <s v="No"/>
    <s v="N/A"/>
    <s v="N/A"/>
    <x v="496"/>
    <s v="MEXICO CROSSINGS THROUGH PROGRESO TEXAS"/>
    <n v="576517"/>
    <s v="Truck"/>
    <m/>
    <m/>
    <n v="2023"/>
    <s v="N/A"/>
    <s v="I (import)"/>
    <m/>
  </r>
  <r>
    <s v="WATERMELONS"/>
    <x v="13"/>
    <s v="No"/>
    <s v="N/A"/>
    <s v="SEEDLESS"/>
    <x v="496"/>
    <s v="MEXICO CROSSINGS THROUGH NOGALES ARIZONA"/>
    <n v="1098330"/>
    <s v="Truck"/>
    <m/>
    <m/>
    <n v="2023"/>
    <s v="N/A"/>
    <s v="I (import)"/>
    <m/>
  </r>
  <r>
    <s v="WATERMELONS"/>
    <x v="13"/>
    <s v="No"/>
    <s v="N/A"/>
    <s v="SEEDLESS"/>
    <x v="496"/>
    <s v="MEXICO CROSSINGS THROUGH PROGRESO TEXAS"/>
    <n v="80256"/>
    <s v="Truck"/>
    <m/>
    <m/>
    <n v="2023"/>
    <s v="N/A"/>
    <s v="I (import)"/>
    <m/>
  </r>
  <r>
    <s v="WATERMELONS"/>
    <x v="13"/>
    <s v="No"/>
    <s v="N/A"/>
    <s v="RED FLESH SEEDLESS MINIATURE"/>
    <x v="496"/>
    <s v="MEXICO CROSSINGS THROUGH NOGALES ARIZONA"/>
    <n v="65102"/>
    <s v="Truck"/>
    <m/>
    <m/>
    <n v="2023"/>
    <s v="N/A"/>
    <s v="I (import)"/>
    <m/>
  </r>
  <r>
    <s v="WATERMELONS"/>
    <x v="13"/>
    <s v="No"/>
    <s v="N/A"/>
    <s v="SEEDLESS"/>
    <x v="496"/>
    <s v="IMPORTS THROUGH PANAMA CITY FLORIDA"/>
    <n v="280187"/>
    <s v="Boat"/>
    <m/>
    <m/>
    <n v="2023"/>
    <s v="N/A"/>
    <s v="I (import)"/>
    <m/>
  </r>
  <r>
    <s v="WATERMELONS"/>
    <x v="13"/>
    <s v="No"/>
    <s v="N/A"/>
    <s v="N/A"/>
    <x v="496"/>
    <s v="MEXICO CROSSINGS THROUGH NOGALES ARIZONA"/>
    <n v="1235848"/>
    <s v="Truck"/>
    <m/>
    <m/>
    <n v="2023"/>
    <s v="N/A"/>
    <s v="I (import)"/>
    <m/>
  </r>
  <r>
    <s v="WATERMELONS"/>
    <x v="13"/>
    <s v="Yes"/>
    <s v="N/A"/>
    <s v="SEEDLESS"/>
    <x v="496"/>
    <s v="MEXICO CROSSINGS THROUGH PROGRESO TEXAS"/>
    <n v="42812"/>
    <s v="Truck"/>
    <m/>
    <m/>
    <n v="2023"/>
    <s v="N/A"/>
    <s v="I (import)"/>
    <m/>
  </r>
  <r>
    <s v="WATERMELONS"/>
    <x v="13"/>
    <s v="Yes"/>
    <s v="N/A"/>
    <s v="SEEDLESS"/>
    <x v="496"/>
    <s v="MEXICO CROSSINGS THROUGH NOGALES ARIZONA"/>
    <n v="425691"/>
    <s v="Truck"/>
    <m/>
    <m/>
    <n v="2023"/>
    <s v="N/A"/>
    <s v="I (import)"/>
    <m/>
  </r>
  <r>
    <s v="WATERMELONS"/>
    <x v="13"/>
    <s v="Yes"/>
    <s v="N/A"/>
    <s v="SEEDLESS"/>
    <x v="496"/>
    <s v="MEXICO CROSSINGS THROUGH OTAY MESA CALIFORNIA"/>
    <n v="84762"/>
    <s v="Truck"/>
    <m/>
    <m/>
    <n v="2023"/>
    <s v="N/A"/>
    <s v="I (import)"/>
    <m/>
  </r>
  <r>
    <s v="WATERMELONS"/>
    <x v="13"/>
    <s v="No"/>
    <s v="N/A"/>
    <s v="SEEDLESS"/>
    <x v="496"/>
    <s v="MEXICO CROSSINGS THROUGH OTAY MESA CALIFORNIA"/>
    <n v="4224"/>
    <s v="Truck"/>
    <m/>
    <m/>
    <n v="2023"/>
    <s v="N/A"/>
    <s v="I (import)"/>
    <m/>
  </r>
  <r>
    <s v="WATERMELONS"/>
    <x v="13"/>
    <s v="No"/>
    <s v="N/A"/>
    <s v="RED FLESH SEEDLESS TYPE"/>
    <x v="637"/>
    <s v="MEXICO CROSSINGS THROUGH NOGALES ARIZONA"/>
    <n v="42108"/>
    <s v="Truck"/>
    <m/>
    <m/>
    <n v="2023"/>
    <s v="N/A"/>
    <s v="I (import)"/>
    <m/>
  </r>
  <r>
    <s v="WATERMELONS"/>
    <x v="13"/>
    <s v="No"/>
    <s v="N/A"/>
    <s v="RED FLESH SEEDLESS MINIATURE"/>
    <x v="497"/>
    <s v="MEXICO CROSSINGS THROUGH NOGALES ARIZONA"/>
    <n v="93852"/>
    <s v="Truck"/>
    <m/>
    <m/>
    <n v="2023"/>
    <s v="N/A"/>
    <s v="I (import)"/>
    <m/>
  </r>
  <r>
    <s v="WATERMELONS"/>
    <x v="13"/>
    <s v="No"/>
    <s v="N/A"/>
    <s v="SEEDLESS"/>
    <x v="497"/>
    <s v="MEXICO CROSSINGS THROUGH NOGALES ARIZONA"/>
    <n v="711422"/>
    <s v="Truck"/>
    <m/>
    <m/>
    <n v="2023"/>
    <s v="N/A"/>
    <s v="I (import)"/>
    <m/>
  </r>
  <r>
    <s v="WATERMELONS"/>
    <x v="13"/>
    <s v="No"/>
    <s v="N/A"/>
    <s v="N/A"/>
    <x v="497"/>
    <s v="MEXICO CROSSINGS THROUGH PROGRESO TEXAS"/>
    <n v="156731"/>
    <s v="Truck"/>
    <m/>
    <m/>
    <n v="2023"/>
    <s v="N/A"/>
    <s v="I (import)"/>
    <m/>
  </r>
  <r>
    <s v="WATERMELONS"/>
    <x v="13"/>
    <s v="No"/>
    <s v="N/A"/>
    <s v="SEEDLESS"/>
    <x v="497"/>
    <s v="IMPORTS THROUGH PANAMA CITY FLORIDA"/>
    <n v="364437"/>
    <s v="Boat"/>
    <m/>
    <m/>
    <n v="2023"/>
    <s v="N/A"/>
    <s v="I (import)"/>
    <m/>
  </r>
  <r>
    <s v="WATERMELONS"/>
    <x v="13"/>
    <s v="No"/>
    <s v="N/A"/>
    <s v="N/A"/>
    <x v="497"/>
    <s v="MEXICO CROSSINGS THROUGH NOGALES ARIZONA"/>
    <n v="133268"/>
    <s v="Truck"/>
    <m/>
    <m/>
    <n v="2023"/>
    <s v="N/A"/>
    <s v="I (import)"/>
    <m/>
  </r>
  <r>
    <s v="WATERMELONS"/>
    <x v="13"/>
    <s v="No"/>
    <s v="N/A"/>
    <s v="SEEDLESS"/>
    <x v="497"/>
    <s v="MEXICO CROSSINGS THROUGH PROGRESO TEXAS"/>
    <n v="171644"/>
    <s v="Truck"/>
    <m/>
    <m/>
    <n v="2023"/>
    <s v="N/A"/>
    <s v="I (import)"/>
    <m/>
  </r>
  <r>
    <s v="WATERMELONS"/>
    <x v="13"/>
    <s v="Yes"/>
    <s v="N/A"/>
    <s v="SEEDLESS"/>
    <x v="497"/>
    <s v="MEXICO CROSSINGS THROUGH NOGALES ARIZONA"/>
    <n v="457824"/>
    <s v="Truck"/>
    <m/>
    <m/>
    <n v="2023"/>
    <s v="N/A"/>
    <s v="I (import)"/>
    <m/>
  </r>
  <r>
    <s v="WATERMELONS"/>
    <x v="13"/>
    <s v="Yes"/>
    <s v="N/A"/>
    <s v="SEEDLESS"/>
    <x v="497"/>
    <s v="MEXICO CROSSINGS THROUGH PROGRESO TEXAS"/>
    <n v="81180"/>
    <s v="Truck"/>
    <m/>
    <m/>
    <n v="2023"/>
    <s v="N/A"/>
    <s v="I (import)"/>
    <m/>
  </r>
  <r>
    <s v="WATERMELONS"/>
    <x v="13"/>
    <s v="No"/>
    <s v="N/A"/>
    <s v="N/A"/>
    <x v="497"/>
    <s v="MEXICO CROSSINGS THROUGH OTAY MESA CALIFORNIA"/>
    <n v="29322"/>
    <s v="Truck"/>
    <m/>
    <m/>
    <n v="2023"/>
    <s v="N/A"/>
    <s v="I (import)"/>
    <m/>
  </r>
  <r>
    <s v="WATERMELONS"/>
    <x v="13"/>
    <s v="Yes"/>
    <s v="N/A"/>
    <s v="SEEDLESS"/>
    <x v="413"/>
    <s v="MEXICO CROSSINGS THROUGH OTAY MESA CALIFORNIA"/>
    <n v="261877"/>
    <s v="Truck"/>
    <m/>
    <m/>
    <n v="2023"/>
    <s v="N/A"/>
    <s v="I (import)"/>
    <m/>
  </r>
  <r>
    <s v="WATERMELONS"/>
    <x v="13"/>
    <s v="No"/>
    <s v="N/A"/>
    <s v="N/A"/>
    <x v="413"/>
    <s v="MEXICO CROSSINGS THROUGH OTAY MESA CALIFORNIA"/>
    <n v="79587"/>
    <s v="Truck"/>
    <m/>
    <m/>
    <n v="2023"/>
    <s v="N/A"/>
    <s v="I (import)"/>
    <m/>
  </r>
  <r>
    <s v="WATERMELONS"/>
    <x v="13"/>
    <s v="No"/>
    <s v="N/A"/>
    <s v="N/A"/>
    <x v="413"/>
    <s v="MEXICO CROSSINGS THROUGH PHARR TEXAS"/>
    <n v="424303"/>
    <s v="Truck"/>
    <m/>
    <m/>
    <n v="2023"/>
    <s v="N/A"/>
    <s v="I (import)"/>
    <m/>
  </r>
  <r>
    <s v="WATERMELONS"/>
    <x v="13"/>
    <s v="No"/>
    <s v="N/A"/>
    <s v="N/A"/>
    <x v="413"/>
    <s v="MEXICO CROSSINGS THROUGH PROGRESO TEXAS"/>
    <n v="3137209"/>
    <s v="Truck"/>
    <m/>
    <m/>
    <n v="2023"/>
    <s v="N/A"/>
    <s v="I (import)"/>
    <m/>
  </r>
  <r>
    <s v="WATERMELONS"/>
    <x v="13"/>
    <s v="No"/>
    <s v="N/A"/>
    <s v="SEEDLESS"/>
    <x v="413"/>
    <s v="IMPORTS THROUGH PANAMA CITY FLORIDA"/>
    <n v="118366"/>
    <s v="Boat"/>
    <m/>
    <m/>
    <n v="2023"/>
    <s v="N/A"/>
    <s v="I (import)"/>
    <m/>
  </r>
  <r>
    <s v="WATERMELONS"/>
    <x v="13"/>
    <s v="No"/>
    <s v="N/A"/>
    <s v="SEEDLESS"/>
    <x v="413"/>
    <s v="MEXICO CROSSINGS THROUGH NOGALES ARIZONA"/>
    <n v="1639948"/>
    <s v="Truck"/>
    <m/>
    <m/>
    <n v="2023"/>
    <s v="N/A"/>
    <s v="I (import)"/>
    <m/>
  </r>
  <r>
    <s v="WATERMELONS"/>
    <x v="13"/>
    <s v="No"/>
    <s v="N/A"/>
    <s v="N/A"/>
    <x v="413"/>
    <s v="MEXICO CROSSINGS THROUGH NOGALES ARIZONA"/>
    <n v="1751221"/>
    <s v="Truck"/>
    <m/>
    <m/>
    <n v="2023"/>
    <s v="N/A"/>
    <s v="I (import)"/>
    <m/>
  </r>
  <r>
    <s v="WATERMELONS"/>
    <x v="13"/>
    <s v="No"/>
    <s v="N/A"/>
    <s v="SEEDLESS"/>
    <x v="413"/>
    <s v="MEXICO CROSSINGS THROUGH PROGRESO TEXAS"/>
    <n v="92532"/>
    <s v="Truck"/>
    <m/>
    <m/>
    <n v="2023"/>
    <s v="N/A"/>
    <s v="I (import)"/>
    <m/>
  </r>
  <r>
    <s v="WATERMELONS"/>
    <x v="13"/>
    <s v="No"/>
    <s v="N/A"/>
    <s v="RED FLESH SEEDLESS MINIATURE"/>
    <x v="413"/>
    <s v="MEXICO CROSSINGS THROUGH NOGALES ARIZONA"/>
    <n v="374627"/>
    <s v="Truck"/>
    <m/>
    <m/>
    <n v="2023"/>
    <s v="N/A"/>
    <s v="I (import)"/>
    <m/>
  </r>
  <r>
    <s v="WATERMELONS"/>
    <x v="13"/>
    <s v="No"/>
    <s v="N/A"/>
    <s v="SEEDLESS"/>
    <x v="413"/>
    <s v="MEXICO CROSSINGS THROUGH OTAY MESA CALIFORNIA"/>
    <n v="16896"/>
    <s v="Truck"/>
    <m/>
    <m/>
    <n v="2023"/>
    <s v="N/A"/>
    <s v="I (import)"/>
    <m/>
  </r>
  <r>
    <s v="WATERMELONS"/>
    <x v="13"/>
    <s v="Yes"/>
    <s v="N/A"/>
    <s v="SEEDLESS"/>
    <x v="413"/>
    <s v="MEXICO CROSSINGS THROUGH NOGALES ARIZONA"/>
    <n v="207753"/>
    <s v="Truck"/>
    <m/>
    <m/>
    <n v="2023"/>
    <s v="N/A"/>
    <s v="I (import)"/>
    <m/>
  </r>
  <r>
    <s v="WATERMELONS"/>
    <x v="13"/>
    <s v="Yes"/>
    <s v="N/A"/>
    <s v="SEEDLESS"/>
    <x v="413"/>
    <s v="MEXICO CROSSINGS THROUGH PROGRESO TEXAS"/>
    <n v="410509"/>
    <s v="Truck"/>
    <m/>
    <m/>
    <n v="2023"/>
    <s v="N/A"/>
    <s v="I (import)"/>
    <m/>
  </r>
  <r>
    <s v="WATERMELONS"/>
    <x v="13"/>
    <s v="No"/>
    <s v="N/A"/>
    <s v="N/A"/>
    <x v="498"/>
    <s v="IMPORTS THROUGH PANAMA CITY FLORIDA"/>
    <n v="573016"/>
    <s v="Boat"/>
    <m/>
    <m/>
    <n v="2023"/>
    <s v="N/A"/>
    <s v="I (import)"/>
    <m/>
  </r>
  <r>
    <s v="WATERMELONS"/>
    <x v="13"/>
    <s v="No"/>
    <s v="N/A"/>
    <s v="SEEDLESS"/>
    <x v="498"/>
    <s v="MEXICO CROSSINGS THROUGH PROGRESO TEXAS"/>
    <n v="569756"/>
    <s v="Truck"/>
    <m/>
    <m/>
    <n v="2023"/>
    <s v="N/A"/>
    <s v="I (import)"/>
    <m/>
  </r>
  <r>
    <s v="WATERMELONS"/>
    <x v="13"/>
    <s v="No"/>
    <s v="N/A"/>
    <s v="N/A"/>
    <x v="498"/>
    <s v="MEXICO CROSSINGS THROUGH NOGALES ARIZONA"/>
    <n v="569635"/>
    <s v="Truck"/>
    <m/>
    <m/>
    <n v="2023"/>
    <s v="N/A"/>
    <s v="I (import)"/>
    <m/>
  </r>
  <r>
    <s v="WATERMELONS"/>
    <x v="13"/>
    <s v="Yes"/>
    <s v="N/A"/>
    <s v="RED FLESH SEEDLESS TYPE"/>
    <x v="498"/>
    <s v="MEXICO CROSSINGS THROUGH PROGRESO TEXAS"/>
    <n v="254023"/>
    <s v="Truck"/>
    <m/>
    <m/>
    <n v="2023"/>
    <s v="N/A"/>
    <s v="I (import)"/>
    <m/>
  </r>
  <r>
    <s v="WATERMELONS"/>
    <x v="13"/>
    <s v="No"/>
    <s v="N/A"/>
    <s v="RED FLESH SEEDLESS MINIATURE"/>
    <x v="498"/>
    <s v="MEXICO CROSSINGS THROUGH NOGALES ARIZONA"/>
    <n v="88504"/>
    <s v="Truck"/>
    <m/>
    <m/>
    <n v="2023"/>
    <s v="N/A"/>
    <s v="I (import)"/>
    <m/>
  </r>
  <r>
    <s v="WATERMELONS"/>
    <x v="13"/>
    <s v="No"/>
    <s v="N/A"/>
    <s v="N/A"/>
    <x v="498"/>
    <s v="MEXICO CROSSINGS THROUGH PROGRESO TEXAS"/>
    <n v="454066"/>
    <s v="Truck"/>
    <m/>
    <m/>
    <n v="2023"/>
    <s v="N/A"/>
    <s v="I (import)"/>
    <m/>
  </r>
  <r>
    <s v="WATERMELONS"/>
    <x v="13"/>
    <s v="No"/>
    <s v="N/A"/>
    <s v="N/A"/>
    <x v="498"/>
    <s v="MEXICO CROSSINGS THROUGH PHARR TEXAS"/>
    <n v="43366"/>
    <s v="Truck"/>
    <m/>
    <m/>
    <n v="2023"/>
    <s v="N/A"/>
    <s v="I (import)"/>
    <m/>
  </r>
  <r>
    <s v="WATERMELONS"/>
    <x v="13"/>
    <s v="Yes"/>
    <s v="N/A"/>
    <s v="RED FLESH SEEDLESS TYPE"/>
    <x v="498"/>
    <s v="MEXICO CROSSINGS THROUGH OTAY MESA CALIFORNIA"/>
    <n v="70963"/>
    <s v="Truck"/>
    <m/>
    <m/>
    <n v="2023"/>
    <s v="N/A"/>
    <s v="I (import)"/>
    <m/>
  </r>
  <r>
    <s v="WATERMELONS"/>
    <x v="13"/>
    <s v="Yes"/>
    <s v="N/A"/>
    <s v="RED FLESH SEEDLESS TYPE"/>
    <x v="498"/>
    <s v="MEXICO CROSSINGS THROUGH NOGALES ARIZONA"/>
    <n v="246893"/>
    <s v="Truck"/>
    <m/>
    <m/>
    <n v="2023"/>
    <s v="N/A"/>
    <s v="I (import)"/>
    <m/>
  </r>
  <r>
    <s v="WATERMELONS"/>
    <x v="13"/>
    <s v="No"/>
    <s v="N/A"/>
    <s v="SEEDLESS"/>
    <x v="498"/>
    <s v="MEXICO CROSSINGS THROUGH NOGALES ARIZONA"/>
    <n v="637472"/>
    <s v="Truck"/>
    <m/>
    <m/>
    <n v="2023"/>
    <s v="N/A"/>
    <s v="I (import)"/>
    <m/>
  </r>
  <r>
    <s v="WATERMELONS"/>
    <x v="13"/>
    <s v="Yes"/>
    <s v="N/A"/>
    <s v="SEEDLESS"/>
    <x v="499"/>
    <s v="MEXICO CROSSINGS THROUGH OTAY MESA CALIFORNIA"/>
    <n v="149807"/>
    <s v="Truck"/>
    <m/>
    <m/>
    <n v="2023"/>
    <s v="N/A"/>
    <s v="I (import)"/>
    <m/>
  </r>
  <r>
    <s v="WATERMELONS"/>
    <x v="13"/>
    <s v="No"/>
    <s v="N/A"/>
    <s v="N/A"/>
    <x v="499"/>
    <s v="MEXICO CROSSINGS THROUGH OTAY MESA CALIFORNIA"/>
    <n v="16755"/>
    <s v="Truck"/>
    <m/>
    <m/>
    <n v="2023"/>
    <s v="N/A"/>
    <s v="I (import)"/>
    <m/>
  </r>
  <r>
    <s v="WATERMELONS"/>
    <x v="13"/>
    <s v="No"/>
    <s v="N/A"/>
    <s v="SEEDLESS"/>
    <x v="499"/>
    <s v="MEXICO CROSSINGS THROUGH OTAY MESA CALIFORNIA"/>
    <n v="8859"/>
    <s v="Truck"/>
    <m/>
    <m/>
    <n v="2023"/>
    <s v="N/A"/>
    <s v="I (import)"/>
    <m/>
  </r>
  <r>
    <s v="WATERMELONS"/>
    <x v="13"/>
    <s v="No"/>
    <s v="N/A"/>
    <s v="N/A"/>
    <x v="499"/>
    <s v="MEXICO CROSSINGS THROUGH NOGALES ARIZONA"/>
    <n v="198000"/>
    <s v="Truck"/>
    <m/>
    <m/>
    <n v="2023"/>
    <s v="N/A"/>
    <s v="I (import)"/>
    <m/>
  </r>
  <r>
    <s v="WATERMELONS"/>
    <x v="13"/>
    <s v="No"/>
    <s v="N/A"/>
    <s v="SEEDLESS"/>
    <x v="499"/>
    <s v="IMPORTS THROUGH PANAMA CITY FLORIDA"/>
    <n v="247934"/>
    <s v="Boat"/>
    <m/>
    <m/>
    <n v="2023"/>
    <s v="N/A"/>
    <s v="I (import)"/>
    <m/>
  </r>
  <r>
    <s v="WATERMELONS"/>
    <x v="13"/>
    <s v="Yes"/>
    <s v="N/A"/>
    <s v="SEEDLESS"/>
    <x v="499"/>
    <s v="MEXICO CROSSINGS THROUGH NOGALES ARIZONA"/>
    <n v="177311"/>
    <s v="Truck"/>
    <m/>
    <m/>
    <n v="2023"/>
    <s v="N/A"/>
    <s v="I (import)"/>
    <m/>
  </r>
  <r>
    <s v="WATERMELONS"/>
    <x v="13"/>
    <s v="No"/>
    <s v="N/A"/>
    <s v="N/A"/>
    <x v="499"/>
    <s v="MEXICO CROSSINGS THROUGH PROGRESO TEXAS"/>
    <n v="129978"/>
    <s v="Truck"/>
    <m/>
    <m/>
    <n v="2023"/>
    <s v="N/A"/>
    <s v="I (import)"/>
    <m/>
  </r>
  <r>
    <s v="WATERMELONS"/>
    <x v="13"/>
    <s v="No"/>
    <s v="N/A"/>
    <s v="SEEDLESS"/>
    <x v="499"/>
    <s v="MEXICO CROSSINGS THROUGH NOGALES ARIZONA"/>
    <n v="500165"/>
    <s v="Truck"/>
    <m/>
    <m/>
    <n v="2023"/>
    <s v="N/A"/>
    <s v="I (import)"/>
    <m/>
  </r>
  <r>
    <s v="WATERMELONS"/>
    <x v="13"/>
    <s v="No"/>
    <s v="N/A"/>
    <s v="RED FLESH SEEDLESS MINIATURE"/>
    <x v="499"/>
    <s v="MEXICO CROSSINGS THROUGH NOGALES ARIZONA"/>
    <n v="111770"/>
    <s v="Truck"/>
    <m/>
    <m/>
    <n v="2023"/>
    <s v="N/A"/>
    <s v="I (import)"/>
    <m/>
  </r>
  <r>
    <s v="WATERMELONS"/>
    <x v="13"/>
    <s v="No"/>
    <s v="N/A"/>
    <s v="SEEDLESS"/>
    <x v="499"/>
    <s v="MEXICO CROSSINGS THROUGH PHARR TEXAS"/>
    <n v="769758"/>
    <s v="Truck"/>
    <m/>
    <m/>
    <n v="2023"/>
    <s v="N/A"/>
    <s v="I (import)"/>
    <m/>
  </r>
  <r>
    <s v="WATERMELONS"/>
    <x v="13"/>
    <s v="Yes"/>
    <s v="N/A"/>
    <s v="SEEDLESS"/>
    <x v="499"/>
    <s v="MEXICO CROSSINGS THROUGH OTAY MESA CALIFORNIA"/>
    <n v="59136"/>
    <s v="Truck"/>
    <m/>
    <m/>
    <n v="2023"/>
    <s v="N/A"/>
    <s v="I (import)"/>
    <m/>
  </r>
  <r>
    <s v="WATERMELONS"/>
    <x v="13"/>
    <s v="No"/>
    <s v="N/A"/>
    <s v="N/A"/>
    <x v="499"/>
    <s v="MEXICO CROSSINGS THROUGH NOGALES ARIZONA"/>
    <n v="1197709"/>
    <s v="Truck"/>
    <m/>
    <m/>
    <n v="2023"/>
    <s v="N/A"/>
    <s v="I (import)"/>
    <m/>
  </r>
  <r>
    <s v="WATERMELONS"/>
    <x v="13"/>
    <s v="No"/>
    <s v="N/A"/>
    <s v="SEEDLESS"/>
    <x v="499"/>
    <s v="MEXICO CROSSINGS THROUGH NOGALES ARIZONA"/>
    <n v="1162644"/>
    <s v="Truck"/>
    <m/>
    <m/>
    <n v="2023"/>
    <s v="N/A"/>
    <s v="I (import)"/>
    <m/>
  </r>
  <r>
    <s v="WATERMELONS"/>
    <x v="13"/>
    <s v="Yes"/>
    <s v="N/A"/>
    <s v="SEEDLESS"/>
    <x v="499"/>
    <s v="MEXICO CROSSINGS THROUGH NOGALES ARIZONA"/>
    <n v="709535"/>
    <s v="Truck"/>
    <m/>
    <m/>
    <n v="2023"/>
    <s v="N/A"/>
    <s v="I (import)"/>
    <m/>
  </r>
  <r>
    <s v="WATERMELONS"/>
    <x v="13"/>
    <s v="No"/>
    <s v="N/A"/>
    <s v="SEEDLESS"/>
    <x v="499"/>
    <s v="MEXICO CROSSINGS THROUGH OTAY MESA CALIFORNIA"/>
    <n v="4224"/>
    <s v="Truck"/>
    <m/>
    <m/>
    <n v="2023"/>
    <s v="N/A"/>
    <s v="I (import)"/>
    <m/>
  </r>
  <r>
    <s v="WATERMELONS"/>
    <x v="13"/>
    <s v="No"/>
    <s v="N/A"/>
    <s v="N/A"/>
    <x v="499"/>
    <s v="MEXICO CROSSINGS THROUGH PHARR TEXAS"/>
    <n v="50371"/>
    <s v="Truck"/>
    <m/>
    <m/>
    <n v="2023"/>
    <s v="N/A"/>
    <s v="I (import)"/>
    <m/>
  </r>
  <r>
    <s v="WATERMELONS"/>
    <x v="13"/>
    <s v="No"/>
    <s v="N/A"/>
    <s v="N/A"/>
    <x v="499"/>
    <s v="MEXICO CROSSINGS THROUGH OTAY MESA CALIFORNIA"/>
    <n v="85272"/>
    <s v="Truck"/>
    <m/>
    <m/>
    <n v="2023"/>
    <s v="N/A"/>
    <s v="I (import)"/>
    <m/>
  </r>
  <r>
    <s v="WATERMELONS"/>
    <x v="13"/>
    <s v="No"/>
    <s v="N/A"/>
    <s v="N/A"/>
    <x v="499"/>
    <s v="MEXICO CROSSINGS THROUGH PROGRESO TEXAS"/>
    <n v="712153"/>
    <s v="Truck"/>
    <m/>
    <m/>
    <n v="2023"/>
    <s v="N/A"/>
    <s v="I (import)"/>
    <m/>
  </r>
  <r>
    <s v="WATERMELONS"/>
    <x v="13"/>
    <s v="No"/>
    <s v="N/A"/>
    <s v="N/A"/>
    <x v="499"/>
    <s v="IMPORTS THROUGH SOUTH FLORIDA/TAMPA"/>
    <n v="206058"/>
    <s v="Boat"/>
    <m/>
    <m/>
    <n v="2023"/>
    <s v="N/A"/>
    <s v="I (import)"/>
    <m/>
  </r>
  <r>
    <s v="WATERMELONS"/>
    <x v="13"/>
    <s v="No"/>
    <s v="N/A"/>
    <s v="N/A"/>
    <x v="499"/>
    <s v="IMPORTS THROUGH PANAMA CITY FLORIDA"/>
    <n v="452031"/>
    <s v="Boat"/>
    <m/>
    <m/>
    <n v="2023"/>
    <s v="N/A"/>
    <s v="I (import)"/>
    <m/>
  </r>
  <r>
    <s v="WATERMELONS"/>
    <x v="13"/>
    <s v="No"/>
    <s v="N/A"/>
    <s v="RED FLESH SEEDLESS MINIATURE"/>
    <x v="414"/>
    <s v="MEXICO CROSSINGS THROUGH NOGALES ARIZONA"/>
    <n v="176611"/>
    <s v="Truck"/>
    <m/>
    <m/>
    <n v="2023"/>
    <s v="N/A"/>
    <s v="I (import)"/>
    <m/>
  </r>
  <r>
    <s v="WATERMELONS"/>
    <x v="13"/>
    <s v="No"/>
    <s v="N/A"/>
    <s v="N/A"/>
    <x v="414"/>
    <s v="MEXICO CROSSINGS THROUGH PROGRESO TEXAS"/>
    <n v="326370"/>
    <s v="Truck"/>
    <m/>
    <m/>
    <n v="2023"/>
    <s v="N/A"/>
    <s v="I (import)"/>
    <m/>
  </r>
  <r>
    <s v="WATERMELONS"/>
    <x v="13"/>
    <s v="Yes"/>
    <s v="N/A"/>
    <s v="SEEDLESS"/>
    <x v="414"/>
    <s v="MEXICO CROSSINGS THROUGH PROGRESO TEXAS"/>
    <n v="242121"/>
    <s v="Truck"/>
    <m/>
    <m/>
    <n v="2023"/>
    <s v="N/A"/>
    <s v="I (import)"/>
    <m/>
  </r>
  <r>
    <s v="WATERMELONS"/>
    <x v="13"/>
    <s v="No"/>
    <s v="N/A"/>
    <s v="SEEDLESS"/>
    <x v="414"/>
    <s v="MEXICO CROSSINGS THROUGH OTAY MESA CALIFORNIA"/>
    <n v="14784"/>
    <s v="Truck"/>
    <m/>
    <m/>
    <n v="2023"/>
    <s v="N/A"/>
    <s v="I (import)"/>
    <m/>
  </r>
  <r>
    <s v="WATERMELONS"/>
    <x v="13"/>
    <s v="Yes"/>
    <s v="N/A"/>
    <s v="SEEDLESS"/>
    <x v="414"/>
    <s v="MEXICO CROSSINGS THROUGH OTAY MESA CALIFORNIA"/>
    <n v="27597"/>
    <s v="Truck"/>
    <m/>
    <m/>
    <n v="2023"/>
    <s v="N/A"/>
    <s v="I (import)"/>
    <m/>
  </r>
  <r>
    <s v="WATERMELONS"/>
    <x v="13"/>
    <s v="No"/>
    <s v="N/A"/>
    <s v="SEEDLESS"/>
    <x v="414"/>
    <s v="IMPORTS THROUGH PANAMA CITY FLORIDA"/>
    <n v="273117"/>
    <s v="Boat"/>
    <m/>
    <m/>
    <n v="2023"/>
    <s v="N/A"/>
    <s v="I (import)"/>
    <m/>
  </r>
  <r>
    <s v="WATERMELONS"/>
    <x v="13"/>
    <s v="No"/>
    <s v="N/A"/>
    <s v="N/A"/>
    <x v="414"/>
    <s v="MEXICO CROSSINGS THROUGH NOGALES ARIZONA"/>
    <n v="984243"/>
    <s v="Truck"/>
    <m/>
    <m/>
    <n v="2023"/>
    <s v="N/A"/>
    <s v="I (import)"/>
    <m/>
  </r>
  <r>
    <s v="WATERMELONS"/>
    <x v="13"/>
    <s v="No"/>
    <s v="N/A"/>
    <s v="N/A"/>
    <x v="414"/>
    <s v="MEXICO CROSSINGS THROUGH OTAY MESA CALIFORNIA"/>
    <n v="35904"/>
    <s v="Truck"/>
    <m/>
    <m/>
    <n v="2023"/>
    <s v="N/A"/>
    <s v="I (import)"/>
    <m/>
  </r>
  <r>
    <s v="WATERMELONS"/>
    <x v="13"/>
    <s v="No"/>
    <s v="N/A"/>
    <s v="SEEDLESS"/>
    <x v="414"/>
    <s v="MEXICO CROSSINGS THROUGH NOGALES ARIZONA"/>
    <n v="1670790"/>
    <s v="Truck"/>
    <m/>
    <m/>
    <n v="2023"/>
    <s v="N/A"/>
    <s v="I (import)"/>
    <m/>
  </r>
  <r>
    <s v="WATERMELONS"/>
    <x v="13"/>
    <s v="No"/>
    <s v="N/A"/>
    <s v="N/A"/>
    <x v="414"/>
    <s v="MEXICO CROSSINGS THROUGH PHARR TEXAS"/>
    <n v="81248"/>
    <s v="Truck"/>
    <m/>
    <m/>
    <n v="2023"/>
    <s v="N/A"/>
    <s v="I (import)"/>
    <m/>
  </r>
  <r>
    <s v="WATERMELONS"/>
    <x v="13"/>
    <s v="No"/>
    <s v="N/A"/>
    <s v="N/A"/>
    <x v="500"/>
    <s v="MEXICO CROSSINGS THROUGH NOGALES ARIZONA"/>
    <n v="872780"/>
    <s v="Truck"/>
    <m/>
    <m/>
    <n v="2023"/>
    <s v="N/A"/>
    <s v="I (import)"/>
    <m/>
  </r>
  <r>
    <s v="WATERMELONS"/>
    <x v="13"/>
    <s v="No"/>
    <s v="N/A"/>
    <s v="SEEDLESS"/>
    <x v="500"/>
    <s v="MEXICO CROSSINGS THROUGH NOGALES ARIZONA"/>
    <n v="617395"/>
    <s v="Truck"/>
    <m/>
    <m/>
    <n v="2023"/>
    <s v="N/A"/>
    <s v="I (import)"/>
    <m/>
  </r>
  <r>
    <s v="WATERMELONS"/>
    <x v="13"/>
    <s v="No"/>
    <s v="N/A"/>
    <s v="N/A"/>
    <x v="500"/>
    <s v="MEXICO CROSSINGS THROUGH PHARR TEXAS"/>
    <n v="377131"/>
    <s v="Truck"/>
    <m/>
    <m/>
    <n v="2023"/>
    <s v="N/A"/>
    <s v="I (import)"/>
    <m/>
  </r>
  <r>
    <s v="WATERMELONS"/>
    <x v="13"/>
    <s v="No"/>
    <s v="N/A"/>
    <s v="SEEDLESS"/>
    <x v="500"/>
    <s v="IMPORTS THROUGH PANAMA CITY FLORIDA"/>
    <n v="610007"/>
    <s v="Boat"/>
    <m/>
    <m/>
    <n v="2023"/>
    <s v="N/A"/>
    <s v="I (import)"/>
    <m/>
  </r>
  <r>
    <s v="WATERMELONS"/>
    <x v="13"/>
    <s v="No"/>
    <s v="N/A"/>
    <s v="RED FLESH SEEDLESS MINIATURE"/>
    <x v="500"/>
    <s v="MEXICO CROSSINGS THROUGH NOGALES ARIZONA"/>
    <n v="3242"/>
    <s v="Truck"/>
    <m/>
    <m/>
    <n v="2023"/>
    <s v="N/A"/>
    <s v="I (import)"/>
    <m/>
  </r>
  <r>
    <s v="WATERMELONS"/>
    <x v="13"/>
    <s v="No"/>
    <s v="N/A"/>
    <s v="SEEDLESS"/>
    <x v="500"/>
    <s v="MEXICO CROSSINGS THROUGH OTAY MESA CALIFORNIA"/>
    <n v="52096"/>
    <s v="Truck"/>
    <m/>
    <m/>
    <n v="2023"/>
    <s v="N/A"/>
    <s v="I (import)"/>
    <m/>
  </r>
  <r>
    <s v="WATERMELONS"/>
    <x v="13"/>
    <s v="No"/>
    <s v="N/A"/>
    <s v="SEEDLESS"/>
    <x v="500"/>
    <s v="MEXICO CROSSINGS THROUGH PROGRESO TEXAS"/>
    <n v="80124"/>
    <s v="Truck"/>
    <m/>
    <m/>
    <n v="2023"/>
    <s v="N/A"/>
    <s v="I (import)"/>
    <m/>
  </r>
  <r>
    <s v="WATERMELONS"/>
    <x v="13"/>
    <s v="No"/>
    <s v="N/A"/>
    <s v="N/A"/>
    <x v="500"/>
    <s v="MEXICO CROSSINGS THROUGH OTAY MESA CALIFORNIA"/>
    <n v="106735"/>
    <s v="Truck"/>
    <m/>
    <m/>
    <n v="2023"/>
    <s v="N/A"/>
    <s v="I (import)"/>
    <m/>
  </r>
  <r>
    <s v="WATERMELONS"/>
    <x v="13"/>
    <s v="No"/>
    <s v="N/A"/>
    <s v="N/A"/>
    <x v="500"/>
    <s v="MEXICO CROSSINGS THROUGH PROGRESO TEXAS"/>
    <n v="3233578"/>
    <s v="Truck"/>
    <m/>
    <m/>
    <n v="2023"/>
    <s v="N/A"/>
    <s v="I (import)"/>
    <m/>
  </r>
  <r>
    <s v="WATERMELONS"/>
    <x v="13"/>
    <s v="Yes"/>
    <s v="N/A"/>
    <s v="SEEDLESS"/>
    <x v="500"/>
    <s v="MEXICO CROSSINGS THROUGH OTAY MESA CALIFORNIA"/>
    <n v="76877"/>
    <s v="Truck"/>
    <m/>
    <m/>
    <n v="2023"/>
    <s v="N/A"/>
    <s v="I (import)"/>
    <m/>
  </r>
  <r>
    <s v="WATERMELONS"/>
    <x v="13"/>
    <s v="Yes"/>
    <s v="N/A"/>
    <s v="SEEDLESS"/>
    <x v="500"/>
    <s v="MEXICO CROSSINGS THROUGH NOGALES ARIZONA"/>
    <n v="320349"/>
    <s v="Truck"/>
    <m/>
    <m/>
    <n v="2023"/>
    <s v="N/A"/>
    <s v="I (import)"/>
    <m/>
  </r>
  <r>
    <s v="WATERMELONS"/>
    <x v="13"/>
    <s v="Yes"/>
    <s v="N/A"/>
    <s v="SEEDLESS"/>
    <x v="500"/>
    <s v="MEXICO CROSSINGS THROUGH PROGRESO TEXAS"/>
    <n v="168399"/>
    <s v="Truck"/>
    <m/>
    <m/>
    <n v="2023"/>
    <s v="N/A"/>
    <s v="I (import)"/>
    <m/>
  </r>
  <r>
    <s v="WATERMELONS"/>
    <x v="13"/>
    <s v="Yes"/>
    <s v="N/A"/>
    <s v="SEEDLESS"/>
    <x v="501"/>
    <s v="MEXICO CROSSINGS THROUGH NOGALES ARIZONA"/>
    <n v="683531"/>
    <s v="Truck"/>
    <m/>
    <m/>
    <n v="2023"/>
    <s v="N/A"/>
    <s v="I (import)"/>
    <m/>
  </r>
  <r>
    <s v="WATERMELONS"/>
    <x v="13"/>
    <s v="No"/>
    <s v="N/A"/>
    <s v="N/A"/>
    <x v="501"/>
    <s v="MEXICO CROSSINGS THROUGH PROGRESO TEXAS"/>
    <n v="1229856"/>
    <s v="Truck"/>
    <m/>
    <m/>
    <n v="2023"/>
    <s v="N/A"/>
    <s v="I (import)"/>
    <m/>
  </r>
  <r>
    <s v="WATERMELONS"/>
    <x v="13"/>
    <s v="No"/>
    <s v="N/A"/>
    <s v="SEEDLESS"/>
    <x v="501"/>
    <s v="MEXICO CROSSINGS THROUGH PROGRESO TEXAS"/>
    <n v="1096139"/>
    <s v="Truck"/>
    <m/>
    <m/>
    <n v="2023"/>
    <s v="N/A"/>
    <s v="I (import)"/>
    <m/>
  </r>
  <r>
    <s v="WATERMELONS"/>
    <x v="13"/>
    <s v="No"/>
    <s v="N/A"/>
    <s v="N/A"/>
    <x v="501"/>
    <s v="MEXICO CROSSINGS THROUGH NOGALES ARIZONA"/>
    <n v="519365"/>
    <s v="Truck"/>
    <m/>
    <m/>
    <n v="2023"/>
    <s v="N/A"/>
    <s v="I (import)"/>
    <m/>
  </r>
  <r>
    <s v="WATERMELONS"/>
    <x v="13"/>
    <s v="No"/>
    <s v="N/A"/>
    <s v="RED FLESH SEEDLESS MINIATURE"/>
    <x v="501"/>
    <s v="MEXICO CROSSINGS THROUGH NOGALES ARIZONA"/>
    <n v="50366"/>
    <s v="Truck"/>
    <m/>
    <m/>
    <n v="2023"/>
    <s v="N/A"/>
    <s v="I (import)"/>
    <m/>
  </r>
  <r>
    <s v="WATERMELONS"/>
    <x v="13"/>
    <s v="No"/>
    <s v="N/A"/>
    <s v="N/A"/>
    <x v="501"/>
    <s v="IMPORTS THROUGH SOUTH FLORIDA/TAMPA"/>
    <n v="128379"/>
    <s v="Boat"/>
    <m/>
    <m/>
    <n v="2023"/>
    <s v="N/A"/>
    <s v="I (import)"/>
    <m/>
  </r>
  <r>
    <s v="WATERMELONS"/>
    <x v="13"/>
    <s v="No"/>
    <s v="N/A"/>
    <s v="SEEDLESS"/>
    <x v="501"/>
    <s v="MEXICO CROSSINGS THROUGH NOGALES ARIZONA"/>
    <n v="1044944"/>
    <s v="Truck"/>
    <m/>
    <m/>
    <n v="2023"/>
    <s v="N/A"/>
    <s v="I (import)"/>
    <m/>
  </r>
  <r>
    <s v="WATERMELONS"/>
    <x v="13"/>
    <s v="No"/>
    <s v="N/A"/>
    <s v="SEEDLESS"/>
    <x v="501"/>
    <s v="MEXICO CROSSINGS THROUGH PHARR TEXAS"/>
    <n v="369646"/>
    <s v="Truck"/>
    <m/>
    <m/>
    <n v="2023"/>
    <s v="N/A"/>
    <s v="I (import)"/>
    <m/>
  </r>
  <r>
    <s v="WATERMELONS"/>
    <x v="13"/>
    <s v="Yes"/>
    <s v="N/A"/>
    <s v="SEEDLESS"/>
    <x v="501"/>
    <s v="MEXICO CROSSINGS THROUGH PROGRESO TEXAS"/>
    <n v="446369"/>
    <s v="Truck"/>
    <m/>
    <m/>
    <n v="2023"/>
    <s v="N/A"/>
    <s v="I (import)"/>
    <m/>
  </r>
  <r>
    <s v="WATERMELONS"/>
    <x v="13"/>
    <s v="Yes"/>
    <s v="N/A"/>
    <s v="SEEDLESS"/>
    <x v="501"/>
    <s v="MEXICO CROSSINGS THROUGH OTAY MESA CALIFORNIA"/>
    <n v="55194"/>
    <s v="Truck"/>
    <m/>
    <m/>
    <n v="2023"/>
    <s v="Greenhouse"/>
    <s v="I (import)"/>
    <m/>
  </r>
  <r>
    <s v="WATERMELONS"/>
    <x v="13"/>
    <s v="Yes"/>
    <s v="N/A"/>
    <s v="SEEDLESS"/>
    <x v="502"/>
    <s v="MEXICO CROSSINGS THROUGH OTAY MESA CALIFORNIA"/>
    <n v="52378"/>
    <s v="Truck"/>
    <m/>
    <m/>
    <n v="2023"/>
    <s v="N/A"/>
    <s v="I (import)"/>
    <m/>
  </r>
  <r>
    <s v="WATERMELONS"/>
    <x v="13"/>
    <s v="No"/>
    <s v="N/A"/>
    <s v="N/A"/>
    <x v="502"/>
    <s v="MEXICO CROSSINGS THROUGH PROGRESO TEXAS"/>
    <n v="385171"/>
    <s v="Truck"/>
    <m/>
    <m/>
    <n v="2023"/>
    <s v="N/A"/>
    <s v="I (import)"/>
    <m/>
  </r>
  <r>
    <s v="WATERMELONS"/>
    <x v="13"/>
    <s v="No"/>
    <s v="N/A"/>
    <s v="SEEDLESS"/>
    <x v="502"/>
    <s v="IMPORTS THROUGH PANAMA CITY FLORIDA"/>
    <n v="768350"/>
    <s v="Boat"/>
    <m/>
    <m/>
    <n v="2023"/>
    <s v="N/A"/>
    <s v="I (import)"/>
    <m/>
  </r>
  <r>
    <s v="WATERMELONS"/>
    <x v="13"/>
    <s v="Yes"/>
    <s v="N/A"/>
    <s v="SEEDLESS"/>
    <x v="502"/>
    <s v="MEXICO CROSSINGS THROUGH NOGALES ARIZONA"/>
    <n v="530794"/>
    <s v="Truck"/>
    <m/>
    <m/>
    <n v="2023"/>
    <s v="N/A"/>
    <s v="I (import)"/>
    <m/>
  </r>
  <r>
    <s v="WATERMELONS"/>
    <x v="13"/>
    <s v="No"/>
    <s v="N/A"/>
    <s v="RED FLESH SEEDLESS MINIATURE"/>
    <x v="502"/>
    <s v="MEXICO CROSSINGS THROUGH NOGALES ARIZONA"/>
    <n v="3242"/>
    <s v="Truck"/>
    <m/>
    <m/>
    <n v="2023"/>
    <s v="N/A"/>
    <s v="I (import)"/>
    <m/>
  </r>
  <r>
    <s v="WATERMELONS"/>
    <x v="13"/>
    <s v="Yes"/>
    <s v="N/A"/>
    <s v="SEEDLESS"/>
    <x v="502"/>
    <s v="MEXICO CROSSINGS THROUGH PROGRESO TEXAS"/>
    <n v="126896"/>
    <s v="Truck"/>
    <m/>
    <m/>
    <n v="2023"/>
    <s v="N/A"/>
    <s v="I (import)"/>
    <m/>
  </r>
  <r>
    <s v="WATERMELONS"/>
    <x v="13"/>
    <s v="No"/>
    <s v="N/A"/>
    <s v="SEEDLESS"/>
    <x v="502"/>
    <s v="MEXICO CROSSINGS THROUGH OTAY MESA CALIFORNIA"/>
    <n v="59147"/>
    <s v="Truck"/>
    <m/>
    <m/>
    <n v="2023"/>
    <s v="N/A"/>
    <s v="I (import)"/>
    <m/>
  </r>
  <r>
    <s v="WATERMELONS"/>
    <x v="13"/>
    <s v="No"/>
    <s v="N/A"/>
    <s v="SEEDLESS"/>
    <x v="502"/>
    <s v="MEXICO CROSSINGS THROUGH NOGALES ARIZONA"/>
    <n v="1039703"/>
    <s v="Truck"/>
    <m/>
    <m/>
    <n v="2023"/>
    <s v="N/A"/>
    <s v="I (import)"/>
    <m/>
  </r>
  <r>
    <s v="WATERMELONS"/>
    <x v="13"/>
    <s v="No"/>
    <s v="N/A"/>
    <s v="N/A"/>
    <x v="502"/>
    <s v="MEXICO CROSSINGS THROUGH OTAY MESA CALIFORNIA"/>
    <n v="41888"/>
    <s v="Truck"/>
    <m/>
    <m/>
    <n v="2023"/>
    <s v="N/A"/>
    <s v="I (import)"/>
    <m/>
  </r>
  <r>
    <s v="WATERMELONS"/>
    <x v="13"/>
    <s v="No"/>
    <s v="N/A"/>
    <s v="N/A"/>
    <x v="502"/>
    <s v="MEXICO CROSSINGS THROUGH PHARR TEXAS"/>
    <n v="91577"/>
    <s v="Truck"/>
    <m/>
    <m/>
    <n v="2023"/>
    <s v="N/A"/>
    <s v="I (import)"/>
    <m/>
  </r>
  <r>
    <s v="WATERMELONS"/>
    <x v="13"/>
    <s v="No"/>
    <s v="N/A"/>
    <s v="SEEDLESS"/>
    <x v="502"/>
    <s v="MEXICO CROSSINGS THROUGH PROGRESO TEXAS"/>
    <n v="169708"/>
    <s v="Truck"/>
    <m/>
    <m/>
    <n v="2023"/>
    <s v="N/A"/>
    <s v="I (import)"/>
    <m/>
  </r>
  <r>
    <s v="WATERMELONS"/>
    <x v="13"/>
    <s v="No"/>
    <s v="N/A"/>
    <s v="N/A"/>
    <x v="502"/>
    <s v="MEXICO CROSSINGS THROUGH NOGALES ARIZONA"/>
    <n v="803126"/>
    <s v="Truck"/>
    <m/>
    <m/>
    <n v="2023"/>
    <s v="N/A"/>
    <s v="I (import)"/>
    <m/>
  </r>
  <r>
    <s v="WATERMELONS"/>
    <x v="13"/>
    <s v="No"/>
    <s v="N/A"/>
    <s v="RED FLESH SEEDLESS MINIATURE"/>
    <x v="503"/>
    <s v="MEXICO CROSSINGS THROUGH NOGALES ARIZONA"/>
    <n v="1621"/>
    <s v="Truck"/>
    <m/>
    <m/>
    <n v="2023"/>
    <s v="N/A"/>
    <s v="I (import)"/>
    <m/>
  </r>
  <r>
    <s v="WATERMELONS"/>
    <x v="13"/>
    <s v="Yes"/>
    <s v="N/A"/>
    <s v="SEEDLESS"/>
    <x v="503"/>
    <s v="MEXICO CROSSINGS THROUGH OTAY MESA CALIFORNIA"/>
    <n v="153399"/>
    <s v="Truck"/>
    <m/>
    <m/>
    <n v="2023"/>
    <s v="N/A"/>
    <s v="I (import)"/>
    <m/>
  </r>
  <r>
    <s v="WATERMELONS"/>
    <x v="13"/>
    <s v="No"/>
    <s v="N/A"/>
    <s v="N/A"/>
    <x v="503"/>
    <s v="MEXICO CROSSINGS THROUGH NOGALES ARIZONA"/>
    <n v="79695"/>
    <s v="Truck"/>
    <m/>
    <m/>
    <n v="2023"/>
    <s v="N/A"/>
    <s v="I (import)"/>
    <m/>
  </r>
  <r>
    <s v="WATERMELONS"/>
    <x v="13"/>
    <s v="No"/>
    <s v="N/A"/>
    <s v="SEEDLESS"/>
    <x v="503"/>
    <s v="MEXICO CROSSINGS THROUGH OTAY MESA CALIFORNIA"/>
    <n v="51304"/>
    <s v="Truck"/>
    <m/>
    <m/>
    <n v="2023"/>
    <s v="N/A"/>
    <s v="I (import)"/>
    <m/>
  </r>
  <r>
    <s v="WATERMELONS"/>
    <x v="13"/>
    <s v="No"/>
    <s v="N/A"/>
    <s v="SEEDLESS"/>
    <x v="503"/>
    <s v="MEXICO CROSSINGS THROUGH NOGALES ARIZONA"/>
    <n v="674356"/>
    <s v="Truck"/>
    <m/>
    <m/>
    <n v="2023"/>
    <s v="N/A"/>
    <s v="I (import)"/>
    <m/>
  </r>
  <r>
    <s v="WATERMELONS"/>
    <x v="13"/>
    <s v="Yes"/>
    <s v="N/A"/>
    <s v="SEEDLESS"/>
    <x v="503"/>
    <s v="MEXICO CROSSINGS THROUGH NOGALES ARIZONA"/>
    <n v="486605"/>
    <s v="Truck"/>
    <m/>
    <m/>
    <n v="2023"/>
    <s v="N/A"/>
    <s v="I (import)"/>
    <m/>
  </r>
  <r>
    <s v="WATERMELONS"/>
    <x v="13"/>
    <s v="No"/>
    <s v="N/A"/>
    <s v="N/A"/>
    <x v="503"/>
    <s v="MEXICO CROSSINGS THROUGH OTAY MESA CALIFORNIA"/>
    <n v="37699"/>
    <s v="Truck"/>
    <m/>
    <m/>
    <n v="2023"/>
    <s v="N/A"/>
    <s v="I (import)"/>
    <m/>
  </r>
  <r>
    <s v="WATERMELONS"/>
    <x v="13"/>
    <s v="No"/>
    <s v="N/A"/>
    <s v="N/A"/>
    <x v="503"/>
    <s v="MEXICO CROSSINGS THROUGH PROGRESO TEXAS"/>
    <n v="238428"/>
    <s v="Truck"/>
    <m/>
    <m/>
    <n v="2023"/>
    <s v="N/A"/>
    <s v="I (import)"/>
    <m/>
  </r>
  <r>
    <s v="WATERMELONS"/>
    <x v="13"/>
    <s v="No"/>
    <s v="N/A"/>
    <s v="SEEDLESS"/>
    <x v="565"/>
    <s v="MEXICO CROSSINGS THROUGH NOGALES ARIZONA"/>
    <n v="1641508"/>
    <s v="Truck"/>
    <m/>
    <m/>
    <n v="2023"/>
    <s v="N/A"/>
    <s v="I (import)"/>
    <m/>
  </r>
  <r>
    <s v="WATERMELONS"/>
    <x v="13"/>
    <s v="No"/>
    <s v="N/A"/>
    <s v="SEEDLESS"/>
    <x v="565"/>
    <s v="IMPORTS THROUGH PANAMA CITY FLORIDA"/>
    <n v="201293"/>
    <s v="Boat"/>
    <m/>
    <m/>
    <n v="2023"/>
    <s v="N/A"/>
    <s v="I (import)"/>
    <m/>
  </r>
  <r>
    <s v="WATERMELONS"/>
    <x v="13"/>
    <s v="Yes"/>
    <s v="N/A"/>
    <s v="SEEDLESS"/>
    <x v="565"/>
    <s v="MEXICO CROSSINGS THROUGH PROGRESO TEXAS"/>
    <n v="264913"/>
    <s v="Truck"/>
    <m/>
    <m/>
    <n v="2023"/>
    <s v="N/A"/>
    <s v="I (import)"/>
    <m/>
  </r>
  <r>
    <s v="WATERMELONS"/>
    <x v="13"/>
    <s v="Yes"/>
    <s v="N/A"/>
    <s v="SEEDLESS"/>
    <x v="565"/>
    <s v="MEXICO CROSSINGS THROUGH OTAY MESA CALIFORNIA"/>
    <n v="61107"/>
    <s v="Truck"/>
    <m/>
    <m/>
    <n v="2023"/>
    <s v="N/A"/>
    <s v="I (import)"/>
    <m/>
  </r>
  <r>
    <s v="WATERMELONS"/>
    <x v="13"/>
    <s v="No"/>
    <s v="N/A"/>
    <s v="N/A"/>
    <x v="565"/>
    <s v="MEXICO CROSSINGS THROUGH PHARR TEXAS"/>
    <n v="100742"/>
    <s v="Truck"/>
    <m/>
    <m/>
    <n v="2023"/>
    <s v="N/A"/>
    <s v="I (import)"/>
    <m/>
  </r>
  <r>
    <s v="WATERMELONS"/>
    <x v="13"/>
    <s v="No"/>
    <s v="N/A"/>
    <s v="SEEDLESS"/>
    <x v="565"/>
    <s v="MEXICO CROSSINGS THROUGH OTAY MESA CALIFORNIA"/>
    <n v="48426"/>
    <s v="Truck"/>
    <m/>
    <m/>
    <n v="2023"/>
    <s v="N/A"/>
    <s v="I (import)"/>
    <m/>
  </r>
  <r>
    <s v="WATERMELONS"/>
    <x v="13"/>
    <s v="No"/>
    <s v="N/A"/>
    <s v="N/A"/>
    <x v="565"/>
    <s v="MEXICO CROSSINGS THROUGH NOGALES ARIZONA"/>
    <n v="367081"/>
    <s v="Truck"/>
    <m/>
    <m/>
    <n v="2023"/>
    <s v="N/A"/>
    <s v="I (import)"/>
    <m/>
  </r>
  <r>
    <s v="WATERMELONS"/>
    <x v="13"/>
    <s v="Yes"/>
    <s v="N/A"/>
    <s v="SEEDLESS"/>
    <x v="565"/>
    <s v="MEXICO CROSSINGS THROUGH NOGALES ARIZONA"/>
    <n v="137702"/>
    <s v="Truck"/>
    <m/>
    <m/>
    <n v="2023"/>
    <s v="N/A"/>
    <s v="I (import)"/>
    <m/>
  </r>
  <r>
    <s v="WATERMELONS"/>
    <x v="13"/>
    <s v="No"/>
    <s v="N/A"/>
    <s v="N/A"/>
    <x v="565"/>
    <s v="MEXICO CROSSINGS THROUGH PROGRESO TEXAS"/>
    <n v="161117"/>
    <s v="Truck"/>
    <m/>
    <m/>
    <n v="2023"/>
    <s v="N/A"/>
    <s v="I (import)"/>
    <m/>
  </r>
  <r>
    <s v="WATERMELONS"/>
    <x v="13"/>
    <s v="No"/>
    <s v="N/A"/>
    <s v="RED FLESH SEEDLESS MINIATURE"/>
    <x v="565"/>
    <s v="MEXICO CROSSINGS THROUGH NOGALES ARIZONA"/>
    <n v="1621"/>
    <s v="Truck"/>
    <m/>
    <m/>
    <n v="2023"/>
    <s v="N/A"/>
    <s v="I (import)"/>
    <m/>
  </r>
  <r>
    <s v="WATERMELONS"/>
    <x v="13"/>
    <s v="Yes"/>
    <s v="N/A"/>
    <s v="SEEDLESS"/>
    <x v="504"/>
    <s v="MEXICO CROSSINGS THROUGH PROGRESO TEXAS"/>
    <n v="84755"/>
    <s v="Truck"/>
    <m/>
    <m/>
    <n v="2023"/>
    <s v="N/A"/>
    <s v="I (import)"/>
    <m/>
  </r>
  <r>
    <s v="WATERMELONS"/>
    <x v="13"/>
    <s v="No"/>
    <s v="N/A"/>
    <s v="N/A"/>
    <x v="504"/>
    <s v="MEXICO CROSSINGS THROUGH PROGRESO TEXAS"/>
    <n v="4091937"/>
    <s v="Truck"/>
    <m/>
    <m/>
    <n v="2023"/>
    <s v="N/A"/>
    <s v="I (import)"/>
    <m/>
  </r>
  <r>
    <s v="WATERMELONS"/>
    <x v="13"/>
    <s v="Yes"/>
    <s v="N/A"/>
    <s v="SEEDLESS"/>
    <x v="504"/>
    <s v="MEXICO CROSSINGS THROUGH NOGALES ARIZONA"/>
    <n v="143299"/>
    <s v="Truck"/>
    <m/>
    <m/>
    <n v="2023"/>
    <s v="N/A"/>
    <s v="I (import)"/>
    <m/>
  </r>
  <r>
    <s v="WATERMELONS"/>
    <x v="13"/>
    <s v="Yes"/>
    <s v="N/A"/>
    <s v="SEEDLESS"/>
    <x v="504"/>
    <s v="MEXICO CROSSINGS THROUGH OTAY MESA CALIFORNIA"/>
    <n v="9856"/>
    <s v="Truck"/>
    <m/>
    <m/>
    <n v="2023"/>
    <s v="N/A"/>
    <s v="I (import)"/>
    <m/>
  </r>
  <r>
    <s v="WATERMELONS"/>
    <x v="13"/>
    <s v="No"/>
    <s v="N/A"/>
    <s v="N/A"/>
    <x v="504"/>
    <s v="MEXICO CROSSINGS THROUGH PHARR TEXAS"/>
    <n v="172264"/>
    <s v="Truck"/>
    <m/>
    <m/>
    <n v="2023"/>
    <s v="N/A"/>
    <s v="I (import)"/>
    <m/>
  </r>
  <r>
    <s v="WATERMELONS"/>
    <x v="13"/>
    <s v="No"/>
    <s v="N/A"/>
    <s v="N/A"/>
    <x v="504"/>
    <s v="MEXICO CROSSINGS THROUGH NOGALES ARIZONA"/>
    <n v="613518"/>
    <s v="Truck"/>
    <m/>
    <m/>
    <n v="2023"/>
    <s v="N/A"/>
    <s v="I (import)"/>
    <m/>
  </r>
  <r>
    <s v="WATERMELONS"/>
    <x v="13"/>
    <s v="No"/>
    <s v="N/A"/>
    <s v="SEEDLESS"/>
    <x v="504"/>
    <s v="IMPORTS THROUGH PANAMA CITY FLORIDA"/>
    <n v="481353"/>
    <s v="Boat"/>
    <m/>
    <m/>
    <n v="2023"/>
    <s v="N/A"/>
    <s v="I (import)"/>
    <m/>
  </r>
  <r>
    <s v="WATERMELONS"/>
    <x v="13"/>
    <s v="No"/>
    <s v="N/A"/>
    <s v="SEEDLESS"/>
    <x v="504"/>
    <s v="MEXICO CROSSINGS THROUGH NOGALES ARIZONA"/>
    <n v="340674"/>
    <s v="Truck"/>
    <m/>
    <m/>
    <n v="2023"/>
    <s v="N/A"/>
    <s v="I (import)"/>
    <m/>
  </r>
  <r>
    <s v="WATERMELONS"/>
    <x v="13"/>
    <s v="No"/>
    <s v="N/A"/>
    <s v="RED FLESH SEEDLESS MINIATURE"/>
    <x v="504"/>
    <s v="MEXICO CROSSINGS THROUGH NOGALES ARIZONA"/>
    <n v="1621"/>
    <s v="Truck"/>
    <m/>
    <m/>
    <n v="2023"/>
    <s v="N/A"/>
    <s v="I (import)"/>
    <m/>
  </r>
  <r>
    <s v="WATERMELONS"/>
    <x v="13"/>
    <s v="No"/>
    <s v="N/A"/>
    <s v="N/A"/>
    <x v="504"/>
    <s v="MEXICO CROSSINGS THROUGH OTAY MESA CALIFORNIA"/>
    <n v="136017"/>
    <s v="Truck"/>
    <m/>
    <m/>
    <n v="2023"/>
    <s v="N/A"/>
    <s v="I (import)"/>
    <m/>
  </r>
  <r>
    <s v="WATERMELONS"/>
    <x v="13"/>
    <s v="No"/>
    <s v="N/A"/>
    <s v="SEEDLESS"/>
    <x v="505"/>
    <s v="MEXICO CROSSINGS THROUGH PROGRESO TEXAS"/>
    <n v="963534"/>
    <s v="Truck"/>
    <m/>
    <m/>
    <n v="2023"/>
    <s v="N/A"/>
    <s v="I (import)"/>
    <m/>
  </r>
  <r>
    <s v="WATERMELONS"/>
    <x v="13"/>
    <s v="No"/>
    <s v="N/A"/>
    <s v="RED FLESH SEEDLESS MINIATURE"/>
    <x v="505"/>
    <s v="MEXICO CROSSINGS THROUGH NOGALES ARIZONA"/>
    <n v="9728"/>
    <s v="Truck"/>
    <m/>
    <m/>
    <n v="2023"/>
    <s v="N/A"/>
    <s v="I (import)"/>
    <m/>
  </r>
  <r>
    <s v="WATERMELONS"/>
    <x v="13"/>
    <s v="No"/>
    <s v="N/A"/>
    <s v="N/A"/>
    <x v="505"/>
    <s v="MEXICO CROSSINGS THROUGH PHARR TEXAS"/>
    <n v="48338"/>
    <s v="Truck"/>
    <m/>
    <m/>
    <n v="2023"/>
    <s v="N/A"/>
    <s v="I (import)"/>
    <m/>
  </r>
  <r>
    <s v="WATERMELONS"/>
    <x v="13"/>
    <s v="No"/>
    <s v="N/A"/>
    <s v="N/A"/>
    <x v="505"/>
    <s v="MEXICO CROSSINGS THROUGH PROGRESO TEXAS"/>
    <n v="953925"/>
    <s v="Truck"/>
    <m/>
    <m/>
    <n v="2023"/>
    <s v="N/A"/>
    <s v="I (import)"/>
    <m/>
  </r>
  <r>
    <s v="WATERMELONS"/>
    <x v="13"/>
    <s v="Yes"/>
    <s v="N/A"/>
    <s v="SEEDLESS"/>
    <x v="505"/>
    <s v="MEXICO CROSSINGS THROUGH NOGALES ARIZONA"/>
    <n v="521162"/>
    <s v="Truck"/>
    <m/>
    <m/>
    <n v="2023"/>
    <s v="N/A"/>
    <s v="I (import)"/>
    <m/>
  </r>
  <r>
    <s v="WATERMELONS"/>
    <x v="13"/>
    <s v="No"/>
    <s v="N/A"/>
    <s v="N/A"/>
    <x v="505"/>
    <s v="MEXICO CROSSINGS THROUGH NOGALES ARIZONA"/>
    <n v="767646"/>
    <s v="Truck"/>
    <m/>
    <m/>
    <n v="2023"/>
    <s v="N/A"/>
    <s v="I (import)"/>
    <m/>
  </r>
  <r>
    <s v="WATERMELONS"/>
    <x v="13"/>
    <s v="No"/>
    <s v="N/A"/>
    <s v="N/A"/>
    <x v="505"/>
    <s v="IMPORTS THROUGH SOUTH FLORIDA/TAMPA"/>
    <n v="81383"/>
    <s v="Boat"/>
    <m/>
    <m/>
    <n v="2023"/>
    <s v="N/A"/>
    <s v="I (import)"/>
    <m/>
  </r>
  <r>
    <s v="WATERMELONS"/>
    <x v="13"/>
    <s v="Yes"/>
    <s v="N/A"/>
    <s v="SEEDLESS"/>
    <x v="505"/>
    <s v="MEXICO CROSSINGS THROUGH PROGRESO TEXAS"/>
    <n v="206547"/>
    <s v="Truck"/>
    <m/>
    <m/>
    <n v="2023"/>
    <s v="N/A"/>
    <s v="I (import)"/>
    <m/>
  </r>
  <r>
    <s v="WATERMELONS"/>
    <x v="13"/>
    <s v="No"/>
    <s v="N/A"/>
    <s v="SEEDLESS"/>
    <x v="505"/>
    <s v="MEXICO CROSSINGS THROUGH NOGALES ARIZONA"/>
    <n v="1037169"/>
    <s v="Truck"/>
    <m/>
    <m/>
    <n v="2023"/>
    <s v="N/A"/>
    <s v="I (import)"/>
    <m/>
  </r>
  <r>
    <s v="WATERMELONS"/>
    <x v="13"/>
    <s v="No"/>
    <s v="N/A"/>
    <s v="SEEDLESS"/>
    <x v="505"/>
    <s v="MEXICO CROSSINGS THROUGH PHARR TEXAS"/>
    <n v="513979"/>
    <s v="Truck"/>
    <m/>
    <m/>
    <n v="2023"/>
    <s v="N/A"/>
    <s v="I (import)"/>
    <m/>
  </r>
  <r>
    <s v="WATERMELONS"/>
    <x v="13"/>
    <s v="Yes"/>
    <s v="N/A"/>
    <s v="SEEDLESS"/>
    <x v="505"/>
    <s v="MEXICO CROSSINGS THROUGH OTAY MESA CALIFORNIA"/>
    <n v="15770"/>
    <s v="Truck"/>
    <m/>
    <m/>
    <n v="2023"/>
    <s v="N/A"/>
    <s v="I (import)"/>
    <m/>
  </r>
  <r>
    <s v="WATERMELONS"/>
    <x v="13"/>
    <s v="No"/>
    <s v="N/A"/>
    <s v="SEEDLESS"/>
    <x v="506"/>
    <s v="MEXICO CROSSINGS THROUGH OTAY MESA CALIFORNIA"/>
    <n v="38016"/>
    <s v="Truck"/>
    <m/>
    <m/>
    <n v="2023"/>
    <s v="N/A"/>
    <s v="I (import)"/>
    <m/>
  </r>
  <r>
    <s v="WATERMELONS"/>
    <x v="13"/>
    <s v="Yes"/>
    <s v="N/A"/>
    <s v="SEEDLESS"/>
    <x v="506"/>
    <s v="MEXICO CROSSINGS THROUGH OTAY MESA CALIFORNIA"/>
    <n v="27148"/>
    <s v="Truck"/>
    <m/>
    <m/>
    <n v="2023"/>
    <s v="N/A"/>
    <s v="I (import)"/>
    <m/>
  </r>
  <r>
    <s v="WATERMELONS"/>
    <x v="13"/>
    <s v="Yes"/>
    <s v="N/A"/>
    <s v="SEEDLESS"/>
    <x v="506"/>
    <s v="MEXICO CROSSINGS THROUGH NOGALES ARIZONA"/>
    <n v="386597"/>
    <s v="Truck"/>
    <m/>
    <m/>
    <n v="2023"/>
    <s v="N/A"/>
    <s v="I (import)"/>
    <m/>
  </r>
  <r>
    <s v="WATERMELONS"/>
    <x v="13"/>
    <s v="No"/>
    <s v="N/A"/>
    <s v="SEEDLESS"/>
    <x v="506"/>
    <s v="IMPORTS THROUGH PANAMA CITY FLORIDA"/>
    <n v="161405"/>
    <s v="Boat"/>
    <m/>
    <m/>
    <n v="2023"/>
    <s v="N/A"/>
    <s v="I (import)"/>
    <m/>
  </r>
  <r>
    <s v="WATERMELONS"/>
    <x v="13"/>
    <s v="Yes"/>
    <s v="N/A"/>
    <s v="SEEDLESS"/>
    <x v="506"/>
    <s v="MEXICO CROSSINGS THROUGH PROGRESO TEXAS"/>
    <n v="172898"/>
    <s v="Truck"/>
    <m/>
    <m/>
    <n v="2023"/>
    <s v="N/A"/>
    <s v="I (import)"/>
    <m/>
  </r>
  <r>
    <s v="WATERMELONS"/>
    <x v="13"/>
    <s v="No"/>
    <s v="N/A"/>
    <s v="SEEDLESS"/>
    <x v="506"/>
    <s v="MEXICO CROSSINGS THROUGH NOGALES ARIZONA"/>
    <n v="930133"/>
    <s v="Truck"/>
    <m/>
    <m/>
    <n v="2023"/>
    <s v="N/A"/>
    <s v="I (import)"/>
    <m/>
  </r>
  <r>
    <s v="WATERMELONS"/>
    <x v="13"/>
    <s v="No"/>
    <s v="N/A"/>
    <s v="N/A"/>
    <x v="506"/>
    <s v="MEXICO CROSSINGS THROUGH PROGRESO TEXAS"/>
    <n v="417536"/>
    <s v="Truck"/>
    <m/>
    <m/>
    <n v="2023"/>
    <s v="N/A"/>
    <s v="I (import)"/>
    <m/>
  </r>
  <r>
    <s v="WATERMELONS"/>
    <x v="13"/>
    <s v="No"/>
    <s v="N/A"/>
    <s v="RED FLESH SEEDLESS MINIATURE"/>
    <x v="506"/>
    <s v="MEXICO CROSSINGS THROUGH NOGALES ARIZONA"/>
    <n v="1588"/>
    <s v="Truck"/>
    <m/>
    <m/>
    <n v="2023"/>
    <s v="N/A"/>
    <s v="I (import)"/>
    <m/>
  </r>
  <r>
    <s v="WATERMELONS"/>
    <x v="13"/>
    <s v="No"/>
    <s v="N/A"/>
    <s v="N/A"/>
    <x v="506"/>
    <s v="MEXICO CROSSINGS THROUGH NOGALES ARIZONA"/>
    <n v="417850"/>
    <s v="Truck"/>
    <m/>
    <m/>
    <n v="2023"/>
    <s v="N/A"/>
    <s v="I (import)"/>
    <m/>
  </r>
  <r>
    <s v="WATERMELONS"/>
    <x v="13"/>
    <s v="No"/>
    <s v="N/A"/>
    <s v="RED FLESH SEEDLESS MINIATURE"/>
    <x v="566"/>
    <s v="MEXICO CROSSINGS THROUGH NOGALES ARIZONA"/>
    <n v="41529"/>
    <s v="Truck"/>
    <m/>
    <m/>
    <n v="2023"/>
    <s v="N/A"/>
    <s v="I (import)"/>
    <m/>
  </r>
  <r>
    <s v="WATERMELONS"/>
    <x v="13"/>
    <s v="No"/>
    <s v="N/A"/>
    <s v="N/A"/>
    <x v="566"/>
    <s v="MEXICO CROSSINGS THROUGH PHARR TEXAS"/>
    <n v="1749"/>
    <s v="Truck"/>
    <m/>
    <m/>
    <n v="2023"/>
    <s v="N/A"/>
    <s v="I (import)"/>
    <m/>
  </r>
  <r>
    <s v="WATERMELONS"/>
    <x v="13"/>
    <s v="No"/>
    <s v="N/A"/>
    <s v="N/A"/>
    <x v="566"/>
    <s v="MEXICO CROSSINGS THROUGH OTAY MESA CALIFORNIA"/>
    <n v="43384"/>
    <s v="Truck"/>
    <m/>
    <m/>
    <n v="2023"/>
    <s v="N/A"/>
    <s v="I (import)"/>
    <m/>
  </r>
  <r>
    <s v="WATERMELONS"/>
    <x v="13"/>
    <s v="No"/>
    <s v="N/A"/>
    <s v="SEEDLESS"/>
    <x v="566"/>
    <s v="IMPORTS THROUGH PANAMA CITY FLORIDA"/>
    <n v="159625"/>
    <s v="Boat"/>
    <m/>
    <m/>
    <n v="2023"/>
    <s v="N/A"/>
    <s v="I (import)"/>
    <m/>
  </r>
  <r>
    <s v="WATERMELONS"/>
    <x v="13"/>
    <s v="No"/>
    <s v="N/A"/>
    <s v="N/A"/>
    <x v="566"/>
    <s v="MEXICO CROSSINGS THROUGH PROGRESO TEXAS"/>
    <n v="41697"/>
    <s v="Truck"/>
    <m/>
    <m/>
    <n v="2023"/>
    <s v="N/A"/>
    <s v="I (import)"/>
    <m/>
  </r>
  <r>
    <s v="WATERMELONS"/>
    <x v="13"/>
    <s v="No"/>
    <s v="N/A"/>
    <s v="SEEDLESS"/>
    <x v="566"/>
    <s v="MEXICO CROSSINGS THROUGH PHARR TEXAS"/>
    <n v="196284"/>
    <s v="Truck"/>
    <m/>
    <m/>
    <n v="2023"/>
    <s v="N/A"/>
    <s v="I (import)"/>
    <m/>
  </r>
  <r>
    <s v="WATERMELONS"/>
    <x v="13"/>
    <s v="Yes"/>
    <s v="N/A"/>
    <s v="SEEDLESS"/>
    <x v="566"/>
    <s v="MEXICO CROSSINGS THROUGH NOGALES ARIZONA"/>
    <n v="262469"/>
    <s v="Truck"/>
    <m/>
    <m/>
    <n v="2023"/>
    <s v="N/A"/>
    <s v="I (import)"/>
    <m/>
  </r>
  <r>
    <s v="WATERMELONS"/>
    <x v="13"/>
    <s v="No"/>
    <s v="N/A"/>
    <s v="SEEDLESS"/>
    <x v="566"/>
    <s v="MEXICO CROSSINGS THROUGH OTAY MESA CALIFORNIA"/>
    <n v="95964"/>
    <s v="Truck"/>
    <m/>
    <m/>
    <n v="2023"/>
    <s v="N/A"/>
    <s v="I (import)"/>
    <m/>
  </r>
  <r>
    <s v="WATERMELONS"/>
    <x v="13"/>
    <s v="No"/>
    <s v="N/A"/>
    <s v="SEEDLESS"/>
    <x v="566"/>
    <s v="MEXICO CROSSINGS THROUGH NOGALES ARIZONA"/>
    <n v="678638"/>
    <s v="Truck"/>
    <m/>
    <m/>
    <n v="2023"/>
    <s v="N/A"/>
    <s v="I (import)"/>
    <m/>
  </r>
  <r>
    <s v="WATERMELONS"/>
    <x v="13"/>
    <s v="Yes"/>
    <s v="N/A"/>
    <s v="SEEDLESS"/>
    <x v="566"/>
    <s v="MEXICO CROSSINGS THROUGH OTAY MESA CALIFORNIA"/>
    <n v="73858"/>
    <s v="Truck"/>
    <m/>
    <m/>
    <n v="2023"/>
    <s v="N/A"/>
    <s v="I (import)"/>
    <m/>
  </r>
  <r>
    <s v="WATERMELONS"/>
    <x v="13"/>
    <s v="No"/>
    <s v="N/A"/>
    <s v="SEEDLESS"/>
    <x v="507"/>
    <s v="IMPORTS THROUGH PANAMA CITY FLORIDA"/>
    <n v="40363"/>
    <s v="Boat"/>
    <m/>
    <m/>
    <n v="2023"/>
    <s v="N/A"/>
    <s v="I (import)"/>
    <m/>
  </r>
  <r>
    <s v="WATERMELONS"/>
    <x v="13"/>
    <s v="Yes"/>
    <s v="N/A"/>
    <s v="SEEDLESS"/>
    <x v="507"/>
    <s v="MEXICO CROSSINGS THROUGH OTAY MESA CALIFORNIA"/>
    <n v="22854"/>
    <s v="Truck"/>
    <m/>
    <m/>
    <n v="2023"/>
    <s v="N/A"/>
    <s v="I (import)"/>
    <m/>
  </r>
  <r>
    <s v="WATERMELONS"/>
    <x v="13"/>
    <s v="No"/>
    <s v="N/A"/>
    <s v="N/A"/>
    <x v="507"/>
    <s v="MEXICO CROSSINGS THROUGH PROGRESO TEXAS"/>
    <n v="242526"/>
    <s v="Truck"/>
    <m/>
    <m/>
    <n v="2023"/>
    <s v="N/A"/>
    <s v="I (import)"/>
    <m/>
  </r>
  <r>
    <s v="WATERMELONS"/>
    <x v="13"/>
    <s v="Yes"/>
    <s v="N/A"/>
    <s v="SEEDLESS"/>
    <x v="507"/>
    <s v="MEXICO CROSSINGS THROUGH NOGALES ARIZONA"/>
    <n v="85061"/>
    <s v="Truck"/>
    <m/>
    <m/>
    <n v="2023"/>
    <s v="N/A"/>
    <s v="I (import)"/>
    <m/>
  </r>
  <r>
    <s v="WATERMELONS"/>
    <x v="13"/>
    <s v="No"/>
    <s v="N/A"/>
    <s v="SEEDLESS"/>
    <x v="507"/>
    <s v="MEXICO CROSSINGS THROUGH OTAY MESA CALIFORNIA"/>
    <n v="15840"/>
    <s v="Truck"/>
    <m/>
    <m/>
    <n v="2023"/>
    <s v="N/A"/>
    <s v="I (import)"/>
    <m/>
  </r>
  <r>
    <s v="WATERMELONS"/>
    <x v="13"/>
    <s v="No"/>
    <s v="N/A"/>
    <s v="N/A"/>
    <x v="507"/>
    <s v="MEXICO CROSSINGS THROUGH OTAY MESA CALIFORNIA"/>
    <n v="35904"/>
    <s v="Truck"/>
    <m/>
    <m/>
    <n v="2023"/>
    <s v="N/A"/>
    <s v="I (import)"/>
    <m/>
  </r>
  <r>
    <s v="WATERMELONS"/>
    <x v="13"/>
    <s v="No"/>
    <s v="N/A"/>
    <s v="SEEDLESS"/>
    <x v="507"/>
    <s v="MEXICO CROSSINGS THROUGH PROGRESO TEXAS"/>
    <n v="86724"/>
    <s v="Truck"/>
    <m/>
    <m/>
    <n v="2023"/>
    <s v="N/A"/>
    <s v="I (import)"/>
    <m/>
  </r>
  <r>
    <s v="WATERMELONS"/>
    <x v="13"/>
    <s v="No"/>
    <s v="N/A"/>
    <s v="N/A"/>
    <x v="507"/>
    <s v="MEXICO CROSSINGS THROUGH NOGALES ARIZONA"/>
    <n v="78353"/>
    <s v="Truck"/>
    <m/>
    <m/>
    <n v="2023"/>
    <s v="N/A"/>
    <s v="I (import)"/>
    <m/>
  </r>
  <r>
    <s v="WATERMELONS"/>
    <x v="13"/>
    <s v="Yes"/>
    <s v="N/A"/>
    <s v="SEEDLESS"/>
    <x v="507"/>
    <s v="MEXICO CROSSINGS THROUGH PROGRESO TEXAS"/>
    <n v="169939"/>
    <s v="Truck"/>
    <m/>
    <m/>
    <n v="2023"/>
    <s v="N/A"/>
    <s v="I (import)"/>
    <m/>
  </r>
  <r>
    <s v="WATERMELONS"/>
    <x v="13"/>
    <s v="No"/>
    <s v="N/A"/>
    <s v="N/A"/>
    <x v="507"/>
    <s v="MEXICO CROSSINGS THROUGH PHARR TEXAS"/>
    <n v="41232"/>
    <s v="Truck"/>
    <m/>
    <m/>
    <n v="2023"/>
    <s v="N/A"/>
    <s v="I (import)"/>
    <m/>
  </r>
  <r>
    <s v="WATERMELONS"/>
    <x v="13"/>
    <s v="No"/>
    <s v="N/A"/>
    <s v="SEEDLESS"/>
    <x v="507"/>
    <s v="MEXICO CROSSINGS THROUGH NOGALES ARIZONA"/>
    <n v="1300875"/>
    <s v="Truck"/>
    <m/>
    <m/>
    <n v="2023"/>
    <s v="N/A"/>
    <s v="I (import)"/>
    <m/>
  </r>
  <r>
    <s v="WATERMELONS"/>
    <x v="13"/>
    <s v="No"/>
    <s v="N/A"/>
    <s v="N/A"/>
    <x v="508"/>
    <s v="MEXICO CROSSINGS THROUGH PHARR TEXAS"/>
    <n v="42053"/>
    <s v="Truck"/>
    <m/>
    <m/>
    <n v="2023"/>
    <s v="N/A"/>
    <s v="I (import)"/>
    <m/>
  </r>
  <r>
    <s v="WATERMELONS"/>
    <x v="13"/>
    <s v="No"/>
    <s v="N/A"/>
    <s v="SEEDLESS"/>
    <x v="508"/>
    <s v="MEXICO CROSSINGS THROUGH NOGALES ARIZONA"/>
    <n v="646301"/>
    <s v="Truck"/>
    <m/>
    <m/>
    <n v="2023"/>
    <s v="N/A"/>
    <s v="I (import)"/>
    <m/>
  </r>
  <r>
    <s v="WATERMELONS"/>
    <x v="13"/>
    <s v="No"/>
    <s v="N/A"/>
    <s v="SEEDLESS"/>
    <x v="508"/>
    <s v="MEXICO CROSSINGS THROUGH PHARR TEXAS"/>
    <n v="355609"/>
    <s v="Truck"/>
    <m/>
    <m/>
    <n v="2023"/>
    <s v="N/A"/>
    <s v="I (import)"/>
    <m/>
  </r>
  <r>
    <s v="WATERMELONS"/>
    <x v="13"/>
    <s v="No"/>
    <s v="N/A"/>
    <s v="N/A"/>
    <x v="508"/>
    <s v="MEXICO CROSSINGS THROUGH PROGRESO TEXAS"/>
    <n v="3399046"/>
    <s v="Truck"/>
    <m/>
    <m/>
    <n v="2023"/>
    <s v="N/A"/>
    <s v="I (import)"/>
    <m/>
  </r>
  <r>
    <s v="WATERMELONS"/>
    <x v="13"/>
    <s v="No"/>
    <s v="N/A"/>
    <s v="N/A"/>
    <x v="508"/>
    <s v="MEXICO CROSSINGS THROUGH OTAY MESA CALIFORNIA"/>
    <n v="87366"/>
    <s v="Truck"/>
    <m/>
    <m/>
    <n v="2023"/>
    <s v="N/A"/>
    <s v="I (import)"/>
    <m/>
  </r>
  <r>
    <s v="WATERMELONS"/>
    <x v="13"/>
    <s v="No"/>
    <s v="N/A"/>
    <s v="SEEDLESS"/>
    <x v="508"/>
    <s v="MEXICO CROSSINGS THROUGH OTAY MESA CALIFORNIA"/>
    <n v="2246"/>
    <s v="Truck"/>
    <m/>
    <m/>
    <n v="2023"/>
    <s v="N/A"/>
    <s v="I (import)"/>
    <m/>
  </r>
  <r>
    <s v="WATERMELONS"/>
    <x v="13"/>
    <s v="No"/>
    <s v="N/A"/>
    <s v="SEEDLESS"/>
    <x v="508"/>
    <s v="IMPORTS THROUGH PANAMA CITY FLORIDA"/>
    <n v="240306"/>
    <s v="Boat"/>
    <m/>
    <m/>
    <n v="2023"/>
    <s v="N/A"/>
    <s v="I (import)"/>
    <m/>
  </r>
  <r>
    <s v="WATERMELONS"/>
    <x v="13"/>
    <s v="Yes"/>
    <s v="N/A"/>
    <s v="SEEDLESS"/>
    <x v="508"/>
    <s v="MEXICO CROSSINGS THROUGH NOGALES ARIZONA"/>
    <n v="18086"/>
    <s v="Truck"/>
    <m/>
    <m/>
    <n v="2023"/>
    <s v="N/A"/>
    <s v="I (import)"/>
    <m/>
  </r>
  <r>
    <s v="WATERMELONS"/>
    <x v="13"/>
    <s v="Yes"/>
    <s v="N/A"/>
    <s v="SEEDLESS"/>
    <x v="508"/>
    <s v="MEXICO CROSSINGS THROUGH OTAY MESA CALIFORNIA"/>
    <n v="94618"/>
    <s v="Truck"/>
    <m/>
    <m/>
    <n v="2023"/>
    <s v="N/A"/>
    <s v="I (import)"/>
    <m/>
  </r>
  <r>
    <s v="WATERMELONS"/>
    <x v="13"/>
    <s v="Yes"/>
    <s v="N/A"/>
    <s v="SEEDLESS"/>
    <x v="508"/>
    <s v="MEXICO CROSSINGS THROUGH PROGRESO TEXAS"/>
    <n v="171138"/>
    <s v="Truck"/>
    <m/>
    <m/>
    <n v="2023"/>
    <s v="N/A"/>
    <s v="I (import)"/>
    <m/>
  </r>
  <r>
    <s v="WATERMELONS"/>
    <x v="13"/>
    <s v="No"/>
    <s v="N/A"/>
    <s v="RED FLESH SEEDLESS MINIATURE"/>
    <x v="508"/>
    <s v="MEXICO CROSSINGS THROUGH NOGALES ARIZONA"/>
    <n v="55869"/>
    <s v="Truck"/>
    <m/>
    <m/>
    <n v="2023"/>
    <s v="N/A"/>
    <s v="I (import)"/>
    <m/>
  </r>
  <r>
    <s v="WATERMELONS"/>
    <x v="13"/>
    <s v="No"/>
    <s v="N/A"/>
    <s v="SEEDLESS"/>
    <x v="509"/>
    <s v="MEXICO CROSSINGS THROUGH NOGALES ARIZONA"/>
    <n v="915098"/>
    <s v="Truck"/>
    <m/>
    <m/>
    <n v="2023"/>
    <s v="N/A"/>
    <s v="I (import)"/>
    <m/>
  </r>
  <r>
    <s v="WATERMELONS"/>
    <x v="13"/>
    <s v="No"/>
    <s v="N/A"/>
    <s v="N/A"/>
    <x v="509"/>
    <s v="MEXICO CROSSINGS THROUGH PROGRESO TEXAS"/>
    <n v="783527"/>
    <s v="Truck"/>
    <m/>
    <m/>
    <n v="2023"/>
    <s v="N/A"/>
    <s v="I (import)"/>
    <m/>
  </r>
  <r>
    <s v="WATERMELONS"/>
    <x v="13"/>
    <s v="No"/>
    <s v="N/A"/>
    <s v="SEEDLESS"/>
    <x v="509"/>
    <s v="MEXICO CROSSINGS THROUGH NEW MEXICO"/>
    <n v="99792"/>
    <s v="Truck"/>
    <m/>
    <m/>
    <n v="2023"/>
    <s v="N/A"/>
    <s v="I (import)"/>
    <m/>
  </r>
  <r>
    <s v="WATERMELONS"/>
    <x v="13"/>
    <s v="No"/>
    <s v="N/A"/>
    <s v="N/A"/>
    <x v="509"/>
    <s v="MEXICO CROSSINGS THROUGH OTAY MESA CALIFORNIA"/>
    <n v="72706"/>
    <s v="Truck"/>
    <m/>
    <m/>
    <n v="2023"/>
    <s v="N/A"/>
    <s v="I (import)"/>
    <m/>
  </r>
  <r>
    <s v="WATERMELONS"/>
    <x v="13"/>
    <s v="No"/>
    <s v="N/A"/>
    <s v="N/A"/>
    <x v="509"/>
    <s v="MEXICO CROSSINGS THROUGH PHARR TEXAS"/>
    <n v="5540"/>
    <s v="Truck"/>
    <m/>
    <m/>
    <n v="2023"/>
    <s v="N/A"/>
    <s v="I (import)"/>
    <m/>
  </r>
  <r>
    <s v="WATERMELONS"/>
    <x v="13"/>
    <s v="Yes"/>
    <s v="N/A"/>
    <s v="SEEDLESS"/>
    <x v="509"/>
    <s v="MEXICO CROSSINGS THROUGH OTAY MESA CALIFORNIA"/>
    <n v="2532"/>
    <s v="Truck"/>
    <m/>
    <m/>
    <n v="2023"/>
    <s v="N/A"/>
    <s v="I (import)"/>
    <m/>
  </r>
  <r>
    <s v="WATERMELONS"/>
    <x v="13"/>
    <s v="Yes"/>
    <s v="N/A"/>
    <s v="SEEDLESS"/>
    <x v="509"/>
    <s v="MEXICO CROSSINGS THROUGH NOGALES ARIZONA"/>
    <n v="797174"/>
    <s v="Truck"/>
    <m/>
    <m/>
    <n v="2023"/>
    <s v="N/A"/>
    <s v="I (import)"/>
    <m/>
  </r>
  <r>
    <s v="WATERMELONS"/>
    <x v="13"/>
    <s v="No"/>
    <s v="N/A"/>
    <s v="N/A"/>
    <x v="509"/>
    <s v="MEXICO CROSSINGS THROUGH SANTA TERESA NEW MEXICO"/>
    <n v="199584"/>
    <s v="Truck"/>
    <m/>
    <m/>
    <n v="2023"/>
    <s v="N/A"/>
    <s v="I (import)"/>
    <m/>
  </r>
  <r>
    <s v="WATERMELONS"/>
    <x v="13"/>
    <s v="Yes"/>
    <s v="N/A"/>
    <s v="SEEDLESS"/>
    <x v="509"/>
    <s v="MEXICO CROSSINGS THROUGH PROGRESO TEXAS"/>
    <n v="518485"/>
    <s v="Truck"/>
    <m/>
    <m/>
    <n v="2023"/>
    <s v="N/A"/>
    <s v="I (import)"/>
    <m/>
  </r>
  <r>
    <s v="WATERMELONS"/>
    <x v="13"/>
    <s v="No"/>
    <s v="N/A"/>
    <s v="SEEDLESS"/>
    <x v="509"/>
    <s v="MEXICO CROSSINGS THROUGH PROGRESO TEXAS"/>
    <n v="2484438"/>
    <s v="Truck"/>
    <m/>
    <m/>
    <n v="2023"/>
    <s v="N/A"/>
    <s v="I (import)"/>
    <m/>
  </r>
  <r>
    <s v="WATERMELONS"/>
    <x v="13"/>
    <s v="No"/>
    <s v="N/A"/>
    <s v="SEEDLESS"/>
    <x v="509"/>
    <s v="MEXICO CROSSINGS THROUGH PHARR TEXAS"/>
    <n v="1794392"/>
    <s v="Truck"/>
    <m/>
    <m/>
    <n v="2023"/>
    <s v="N/A"/>
    <s v="I (import)"/>
    <m/>
  </r>
  <r>
    <s v="WATERMELONS"/>
    <x v="13"/>
    <s v="No"/>
    <s v="N/A"/>
    <s v="RED FLESH SEEDLESS MINIATURE"/>
    <x v="509"/>
    <s v="MEXICO CROSSINGS THROUGH NOGALES ARIZONA"/>
    <n v="4864"/>
    <s v="Truck"/>
    <m/>
    <m/>
    <n v="2023"/>
    <s v="N/A"/>
    <s v="I (import)"/>
    <m/>
  </r>
  <r>
    <s v="WATERMELONS"/>
    <x v="13"/>
    <s v="No"/>
    <s v="N/A"/>
    <s v="N/A"/>
    <x v="509"/>
    <s v="MEXICO CROSSINGS THROUGH NOGALES ARIZONA"/>
    <n v="242634"/>
    <s v="Truck"/>
    <m/>
    <m/>
    <n v="2023"/>
    <s v="N/A"/>
    <s v="I (import)"/>
    <m/>
  </r>
  <r>
    <s v="WATERMELONS"/>
    <x v="13"/>
    <s v="No"/>
    <s v="N/A"/>
    <s v="N/A"/>
    <x v="509"/>
    <s v="IMPORTS THROUGH SOUTH FLORIDA/TAMPA"/>
    <n v="78232"/>
    <s v="Boat"/>
    <m/>
    <m/>
    <n v="2023"/>
    <s v="N/A"/>
    <s v="I (import)"/>
    <m/>
  </r>
  <r>
    <s v="WATERMELONS"/>
    <x v="13"/>
    <s v="No"/>
    <s v="N/A"/>
    <s v="SEEDLESS"/>
    <x v="509"/>
    <s v="MEXICO CROSSINGS THROUGH OTAY MESA CALIFORNIA"/>
    <n v="38016"/>
    <s v="Truck"/>
    <m/>
    <m/>
    <n v="2023"/>
    <s v="N/A"/>
    <s v="I (import)"/>
    <m/>
  </r>
  <r>
    <s v="WATERMELONS"/>
    <x v="13"/>
    <s v="Yes"/>
    <s v="N/A"/>
    <s v="SEEDLESS"/>
    <x v="510"/>
    <s v="MEXICO CROSSINGS THROUGH NOGALES ARIZONA"/>
    <n v="240227"/>
    <s v="Truck"/>
    <m/>
    <m/>
    <n v="2023"/>
    <s v="N/A"/>
    <s v="I (import)"/>
    <m/>
  </r>
  <r>
    <s v="WATERMELONS"/>
    <x v="13"/>
    <s v="No"/>
    <s v="N/A"/>
    <s v="SEEDLESS"/>
    <x v="510"/>
    <s v="MEXICO CROSSINGS THROUGH NOGALES ARIZONA"/>
    <n v="1130670"/>
    <s v="Truck"/>
    <m/>
    <m/>
    <n v="2023"/>
    <s v="N/A"/>
    <s v="I (import)"/>
    <m/>
  </r>
  <r>
    <s v="WATERMELONS"/>
    <x v="13"/>
    <s v="No"/>
    <s v="N/A"/>
    <s v="RED FLESH SEEDLESS MINIATURE"/>
    <x v="510"/>
    <s v="MEXICO CROSSINGS THROUGH NOGALES ARIZONA"/>
    <n v="41529"/>
    <s v="Truck"/>
    <m/>
    <m/>
    <n v="2023"/>
    <s v="N/A"/>
    <s v="I (import)"/>
    <m/>
  </r>
  <r>
    <s v="WATERMELONS"/>
    <x v="13"/>
    <s v="No"/>
    <s v="N/A"/>
    <s v="SEEDLESS"/>
    <x v="510"/>
    <s v="IMPORTS THROUGH PANAMA CITY FLORIDA"/>
    <n v="239642"/>
    <s v="Boat"/>
    <m/>
    <m/>
    <n v="2023"/>
    <s v="N/A"/>
    <s v="I (import)"/>
    <m/>
  </r>
  <r>
    <s v="WATERMELONS"/>
    <x v="13"/>
    <s v="Yes"/>
    <s v="N/A"/>
    <s v="SEEDLESS"/>
    <x v="510"/>
    <s v="MEXICO CROSSINGS THROUGH OTAY MESA CALIFORNIA"/>
    <n v="43679"/>
    <s v="Truck"/>
    <m/>
    <m/>
    <n v="2023"/>
    <s v="N/A"/>
    <s v="I (import)"/>
    <m/>
  </r>
  <r>
    <s v="WATERMELONS"/>
    <x v="13"/>
    <s v="No"/>
    <s v="N/A"/>
    <s v="N/A"/>
    <x v="510"/>
    <s v="MEXICO CROSSINGS THROUGH PROGRESO TEXAS"/>
    <n v="513755"/>
    <s v="Truck"/>
    <m/>
    <m/>
    <n v="2023"/>
    <s v="N/A"/>
    <s v="I (import)"/>
    <m/>
  </r>
  <r>
    <s v="WATERMELONS"/>
    <x v="13"/>
    <s v="No"/>
    <s v="N/A"/>
    <s v="N/A"/>
    <x v="510"/>
    <s v="MEXICO CROSSINGS THROUGH OTAY MESA CALIFORNIA"/>
    <n v="88563"/>
    <s v="Truck"/>
    <m/>
    <m/>
    <n v="2023"/>
    <s v="N/A"/>
    <s v="I (import)"/>
    <m/>
  </r>
  <r>
    <s v="WATERMELONS"/>
    <x v="13"/>
    <s v="No"/>
    <s v="N/A"/>
    <s v="N/A"/>
    <x v="510"/>
    <s v="MEXICO CROSSINGS THROUGH NOGALES ARIZONA"/>
    <n v="266420"/>
    <s v="Truck"/>
    <m/>
    <m/>
    <n v="2023"/>
    <s v="N/A"/>
    <s v="I (import)"/>
    <m/>
  </r>
  <r>
    <s v="WATERMELONS"/>
    <x v="13"/>
    <s v="No"/>
    <s v="N/A"/>
    <s v="SEEDLESS"/>
    <x v="510"/>
    <s v="MEXICO CROSSINGS THROUGH PROGRESO TEXAS"/>
    <n v="162118"/>
    <s v="Truck"/>
    <m/>
    <m/>
    <n v="2023"/>
    <s v="N/A"/>
    <s v="I (import)"/>
    <m/>
  </r>
  <r>
    <s v="WATERMELONS"/>
    <x v="13"/>
    <s v="Yes"/>
    <s v="N/A"/>
    <s v="SEEDLESS"/>
    <x v="510"/>
    <s v="MEXICO CROSSINGS THROUGH PROGRESO TEXAS"/>
    <n v="45386"/>
    <s v="Truck"/>
    <m/>
    <m/>
    <n v="2023"/>
    <s v="N/A"/>
    <s v="I (import)"/>
    <m/>
  </r>
  <r>
    <s v="WATERMELONS"/>
    <x v="13"/>
    <s v="No"/>
    <s v="N/A"/>
    <s v="N/A"/>
    <x v="510"/>
    <s v="MEXICO CROSSINGS THROUGH SANTA TERESA NEW MEXICO"/>
    <n v="399168"/>
    <s v="Truck"/>
    <m/>
    <m/>
    <n v="2023"/>
    <s v="N/A"/>
    <s v="I (import)"/>
    <m/>
  </r>
  <r>
    <s v="WATERMELONS"/>
    <x v="13"/>
    <s v="No"/>
    <s v="N/A"/>
    <s v="N/A"/>
    <x v="624"/>
    <s v="MEXICO CROSSINGS THROUGH PHARR TEXAS"/>
    <n v="100320"/>
    <s v="Truck"/>
    <m/>
    <m/>
    <n v="2023"/>
    <s v="N/A"/>
    <s v="I (import)"/>
    <m/>
  </r>
  <r>
    <s v="WATERMELONS"/>
    <x v="13"/>
    <s v="No"/>
    <s v="N/A"/>
    <s v="SEEDLESS"/>
    <x v="624"/>
    <s v="IMPORTS THROUGH PANAMA CITY FLORIDA"/>
    <n v="39844"/>
    <s v="Boat"/>
    <m/>
    <m/>
    <n v="2023"/>
    <s v="N/A"/>
    <s v="I (import)"/>
    <m/>
  </r>
  <r>
    <s v="WATERMELONS"/>
    <x v="13"/>
    <s v="No"/>
    <s v="N/A"/>
    <s v="N/A"/>
    <x v="624"/>
    <s v="MEXICO CROSSINGS THROUGH OTAY MESA CALIFORNIA"/>
    <n v="120727"/>
    <s v="Truck"/>
    <m/>
    <m/>
    <n v="2023"/>
    <s v="N/A"/>
    <s v="I (import)"/>
    <m/>
  </r>
  <r>
    <s v="WATERMELONS"/>
    <x v="13"/>
    <s v="No"/>
    <s v="N/A"/>
    <s v="N/A"/>
    <x v="624"/>
    <s v="MEXICO CROSSINGS THROUGH NOGALES ARIZONA"/>
    <n v="38830"/>
    <s v="Truck"/>
    <m/>
    <m/>
    <n v="2023"/>
    <s v="N/A"/>
    <s v="I (import)"/>
    <m/>
  </r>
  <r>
    <s v="WATERMELONS"/>
    <x v="13"/>
    <s v="Yes"/>
    <s v="N/A"/>
    <s v="SEEDLESS"/>
    <x v="624"/>
    <s v="MEXICO CROSSINGS THROUGH NOGALES ARIZONA"/>
    <n v="128581"/>
    <s v="Truck"/>
    <m/>
    <m/>
    <n v="2023"/>
    <s v="N/A"/>
    <s v="I (import)"/>
    <m/>
  </r>
  <r>
    <s v="WATERMELONS"/>
    <x v="13"/>
    <s v="No"/>
    <s v="N/A"/>
    <s v="SEEDLESS"/>
    <x v="624"/>
    <s v="MEXICO CROSSINGS THROUGH NOGALES ARIZONA"/>
    <n v="1069020"/>
    <s v="Truck"/>
    <m/>
    <m/>
    <n v="2023"/>
    <s v="N/A"/>
    <s v="I (import)"/>
    <m/>
  </r>
  <r>
    <s v="WATERMELONS"/>
    <x v="13"/>
    <s v="No"/>
    <s v="N/A"/>
    <s v="N/A"/>
    <x v="624"/>
    <s v="MEXICO CROSSINGS THROUGH SANTA TERESA NEW MEXICO"/>
    <n v="149688"/>
    <s v="Truck"/>
    <m/>
    <m/>
    <n v="2023"/>
    <s v="N/A"/>
    <s v="I (import)"/>
    <m/>
  </r>
  <r>
    <s v="WATERMELONS"/>
    <x v="13"/>
    <s v="No"/>
    <s v="N/A"/>
    <s v="N/A"/>
    <x v="624"/>
    <s v="MEXICO CROSSINGS THROUGH PROGRESO TEXAS"/>
    <n v="364439"/>
    <s v="Truck"/>
    <m/>
    <m/>
    <n v="2023"/>
    <s v="N/A"/>
    <s v="I (import)"/>
    <m/>
  </r>
  <r>
    <s v="WATERMELONS"/>
    <x v="13"/>
    <s v="No"/>
    <s v="N/A"/>
    <s v="SEEDLESS"/>
    <x v="625"/>
    <s v="MEXICO CROSSINGS THROUGH OTAY MESA CALIFORNIA"/>
    <n v="29568"/>
    <s v="Truck"/>
    <m/>
    <m/>
    <n v="2023"/>
    <s v="N/A"/>
    <s v="I (import)"/>
    <m/>
  </r>
  <r>
    <s v="WATERMELONS"/>
    <x v="13"/>
    <s v="No"/>
    <s v="N/A"/>
    <s v="RED FLESH SEEDLESS MINIATURE"/>
    <x v="625"/>
    <s v="MEXICO CROSSINGS THROUGH NOGALES ARIZONA"/>
    <n v="32542"/>
    <s v="Truck"/>
    <m/>
    <m/>
    <n v="2023"/>
    <s v="N/A"/>
    <s v="I (import)"/>
    <m/>
  </r>
  <r>
    <s v="WATERMELONS"/>
    <x v="13"/>
    <s v="Yes"/>
    <s v="N/A"/>
    <s v="SEEDLESS"/>
    <x v="625"/>
    <s v="MEXICO CROSSINGS THROUGH NOGALES ARIZONA"/>
    <n v="25397"/>
    <s v="Truck"/>
    <m/>
    <m/>
    <n v="2023"/>
    <s v="N/A"/>
    <s v="I (import)"/>
    <m/>
  </r>
  <r>
    <s v="WATERMELONS"/>
    <x v="13"/>
    <s v="No"/>
    <s v="N/A"/>
    <s v="N/A"/>
    <x v="625"/>
    <s v="MEXICO CROSSINGS THROUGH NOGALES ARIZONA"/>
    <n v="160076"/>
    <s v="Truck"/>
    <m/>
    <m/>
    <n v="2023"/>
    <s v="N/A"/>
    <s v="I (import)"/>
    <m/>
  </r>
  <r>
    <s v="WATERMELONS"/>
    <x v="13"/>
    <s v="No"/>
    <s v="N/A"/>
    <s v="SEEDLESS"/>
    <x v="625"/>
    <s v="MEXICO CROSSINGS THROUGH NOGALES ARIZONA"/>
    <n v="1337709"/>
    <s v="Truck"/>
    <m/>
    <m/>
    <n v="2023"/>
    <s v="N/A"/>
    <s v="I (import)"/>
    <m/>
  </r>
  <r>
    <s v="WATERMELONS"/>
    <x v="13"/>
    <s v="No"/>
    <s v="N/A"/>
    <s v="N/A"/>
    <x v="625"/>
    <s v="MEXICO CROSSINGS THROUGH PROGRESO TEXAS"/>
    <n v="320764"/>
    <s v="Truck"/>
    <m/>
    <m/>
    <n v="2023"/>
    <s v="N/A"/>
    <s v="I (import)"/>
    <m/>
  </r>
  <r>
    <s v="WATERMELONS"/>
    <x v="13"/>
    <s v="Yes"/>
    <s v="N/A"/>
    <s v="SEEDLESS"/>
    <x v="625"/>
    <s v="MEXICO CROSSINGS THROUGH PROGRESO TEXAS"/>
    <n v="563486"/>
    <s v="Truck"/>
    <m/>
    <m/>
    <n v="2023"/>
    <s v="N/A"/>
    <s v="I (import)"/>
    <m/>
  </r>
  <r>
    <s v="WATERMELONS"/>
    <x v="13"/>
    <s v="No"/>
    <s v="N/A"/>
    <s v="N/A"/>
    <x v="625"/>
    <s v="MEXICO CROSSINGS THROUGH PHARR TEXAS"/>
    <n v="40779"/>
    <s v="Truck"/>
    <m/>
    <m/>
    <n v="2023"/>
    <s v="N/A"/>
    <s v="I (import)"/>
    <m/>
  </r>
  <r>
    <s v="WATERMELONS"/>
    <x v="13"/>
    <s v="No"/>
    <s v="N/A"/>
    <s v="SEEDLESS"/>
    <x v="625"/>
    <s v="IMPORTS THROUGH PANAMA CITY FLORIDA"/>
    <n v="207681"/>
    <s v="Boat"/>
    <m/>
    <m/>
    <n v="2023"/>
    <s v="N/A"/>
    <s v="I (import)"/>
    <m/>
  </r>
  <r>
    <s v="WATERMELONS"/>
    <x v="13"/>
    <s v="No"/>
    <s v="N/A"/>
    <s v="N/A"/>
    <x v="625"/>
    <s v="MEXICO CROSSINGS THROUGH OTAY MESA CALIFORNIA"/>
    <n v="90008"/>
    <s v="Truck"/>
    <m/>
    <m/>
    <n v="2023"/>
    <s v="N/A"/>
    <s v="I (import)"/>
    <m/>
  </r>
  <r>
    <s v="WATERMELONS"/>
    <x v="13"/>
    <s v="Yes"/>
    <s v="N/A"/>
    <s v="SEEDLESS"/>
    <x v="625"/>
    <s v="MEXICO CROSSINGS THROUGH OTAY MESA CALIFORNIA"/>
    <n v="121658"/>
    <s v="Truck"/>
    <m/>
    <m/>
    <n v="2023"/>
    <s v="N/A"/>
    <s v="I (import)"/>
    <m/>
  </r>
  <r>
    <s v="WATERMELONS"/>
    <x v="13"/>
    <s v="Yes"/>
    <s v="N/A"/>
    <s v="SEEDLESS"/>
    <x v="511"/>
    <s v="MEXICO CROSSINGS THROUGH OTAY MESA CALIFORNIA"/>
    <n v="65569"/>
    <s v="Truck"/>
    <m/>
    <m/>
    <n v="2023"/>
    <s v="N/A"/>
    <s v="I (import)"/>
    <m/>
  </r>
  <r>
    <s v="WATERMELONS"/>
    <x v="13"/>
    <s v="No"/>
    <s v="N/A"/>
    <s v="SEEDLESS"/>
    <x v="511"/>
    <s v="IMPORTS THROUGH PANAMA CITY FLORIDA"/>
    <n v="237842"/>
    <s v="Boat"/>
    <m/>
    <m/>
    <n v="2023"/>
    <s v="N/A"/>
    <s v="I (import)"/>
    <m/>
  </r>
  <r>
    <s v="WATERMELONS"/>
    <x v="13"/>
    <s v="No"/>
    <s v="N/A"/>
    <s v="N/A"/>
    <x v="511"/>
    <s v="MEXICO CROSSINGS THROUGH SANTA TERESA NEW MEXICO"/>
    <n v="99792"/>
    <s v="Truck"/>
    <m/>
    <m/>
    <n v="2023"/>
    <s v="N/A"/>
    <s v="I (import)"/>
    <m/>
  </r>
  <r>
    <s v="WATERMELONS"/>
    <x v="13"/>
    <s v="No"/>
    <s v="N/A"/>
    <s v="SEEDLESS"/>
    <x v="511"/>
    <s v="MEXICO CROSSINGS THROUGH PHARR TEXAS"/>
    <n v="88924"/>
    <s v="Truck"/>
    <m/>
    <m/>
    <n v="2023"/>
    <s v="N/A"/>
    <s v="I (import)"/>
    <m/>
  </r>
  <r>
    <s v="WATERMELONS"/>
    <x v="13"/>
    <s v="No"/>
    <s v="N/A"/>
    <s v="SEEDLESS"/>
    <x v="511"/>
    <s v="MEXICO CROSSINGS THROUGH PROGRESO TEXAS"/>
    <n v="646074"/>
    <s v="Truck"/>
    <m/>
    <m/>
    <n v="2023"/>
    <s v="N/A"/>
    <s v="I (import)"/>
    <m/>
  </r>
  <r>
    <s v="WATERMELONS"/>
    <x v="13"/>
    <s v="No"/>
    <s v="N/A"/>
    <s v="N/A"/>
    <x v="511"/>
    <s v="MEXICO CROSSINGS THROUGH NOGALES ARIZONA"/>
    <n v="168824"/>
    <s v="Truck"/>
    <m/>
    <m/>
    <n v="2023"/>
    <s v="N/A"/>
    <s v="I (import)"/>
    <m/>
  </r>
  <r>
    <s v="WATERMELONS"/>
    <x v="13"/>
    <s v="No"/>
    <s v="N/A"/>
    <s v="SEEDLESS"/>
    <x v="511"/>
    <s v="MEXICO CROSSINGS THROUGH NOGALES ARIZONA"/>
    <n v="729624"/>
    <s v="Truck"/>
    <m/>
    <m/>
    <n v="2023"/>
    <s v="N/A"/>
    <s v="I (import)"/>
    <m/>
  </r>
  <r>
    <s v="WATERMELONS"/>
    <x v="13"/>
    <s v="No"/>
    <s v="N/A"/>
    <s v="N/A"/>
    <x v="511"/>
    <s v="MEXICO CROSSINGS THROUGH PROGRESO TEXAS"/>
    <n v="3477526"/>
    <s v="Truck"/>
    <m/>
    <m/>
    <n v="2023"/>
    <s v="N/A"/>
    <s v="I (import)"/>
    <m/>
  </r>
  <r>
    <s v="WATERMELONS"/>
    <x v="13"/>
    <s v="No"/>
    <s v="N/A"/>
    <s v="N/A"/>
    <x v="511"/>
    <s v="MEXICO CROSSINGS THROUGH PHARR TEXAS"/>
    <n v="85844"/>
    <s v="Truck"/>
    <m/>
    <m/>
    <n v="2023"/>
    <s v="N/A"/>
    <s v="I (import)"/>
    <m/>
  </r>
  <r>
    <s v="WATERMELONS"/>
    <x v="13"/>
    <s v="Yes"/>
    <s v="N/A"/>
    <s v="SEEDLESS"/>
    <x v="511"/>
    <s v="MEXICO CROSSINGS THROUGH ROMA TEXAS"/>
    <n v="79222"/>
    <s v="Truck"/>
    <m/>
    <m/>
    <n v="2023"/>
    <s v="N/A"/>
    <s v="I (import)"/>
    <m/>
  </r>
  <r>
    <s v="WATERMELONS"/>
    <x v="13"/>
    <s v="No"/>
    <s v="N/A"/>
    <s v="SEEDLESS"/>
    <x v="511"/>
    <s v="MEXICO CROSSINGS THROUGH OTAY MESA CALIFORNIA"/>
    <n v="4224"/>
    <s v="Truck"/>
    <m/>
    <m/>
    <n v="2023"/>
    <s v="N/A"/>
    <s v="I (import)"/>
    <m/>
  </r>
  <r>
    <s v="WATERMELONS"/>
    <x v="13"/>
    <s v="Yes"/>
    <s v="N/A"/>
    <s v="SEEDLESS"/>
    <x v="511"/>
    <s v="MEXICO CROSSINGS THROUGH NOGALES ARIZONA"/>
    <n v="15567"/>
    <s v="Truck"/>
    <m/>
    <m/>
    <n v="2023"/>
    <s v="N/A"/>
    <s v="I (import)"/>
    <m/>
  </r>
  <r>
    <s v="WATERMELONS"/>
    <x v="13"/>
    <s v="Yes"/>
    <s v="N/A"/>
    <s v="SEEDLESS"/>
    <x v="512"/>
    <s v="MEXICO CROSSINGS THROUGH PROGRESO TEXAS"/>
    <n v="381062"/>
    <s v="Truck"/>
    <m/>
    <m/>
    <n v="2023"/>
    <s v="N/A"/>
    <s v="I (import)"/>
    <m/>
  </r>
  <r>
    <s v="WATERMELONS"/>
    <x v="13"/>
    <s v="No"/>
    <s v="N/A"/>
    <s v="N/A"/>
    <x v="512"/>
    <s v="MEXICO CROSSINGS THROUGH SANTA TERESA NEW MEXICO"/>
    <n v="199584"/>
    <s v="Truck"/>
    <m/>
    <m/>
    <n v="2023"/>
    <s v="N/A"/>
    <s v="I (import)"/>
    <m/>
  </r>
  <r>
    <s v="WATERMELONS"/>
    <x v="13"/>
    <s v="No"/>
    <s v="N/A"/>
    <s v="SEEDLESS"/>
    <x v="512"/>
    <s v="MEXICO CROSSINGS THROUGH PROGRESO TEXAS"/>
    <n v="2772262"/>
    <s v="Truck"/>
    <m/>
    <m/>
    <n v="2023"/>
    <s v="N/A"/>
    <s v="I (import)"/>
    <m/>
  </r>
  <r>
    <s v="WATERMELONS"/>
    <x v="13"/>
    <s v="No"/>
    <s v="N/A"/>
    <s v="N/A"/>
    <x v="512"/>
    <s v="MEXICO CROSSINGS THROUGH NOGALES ARIZONA"/>
    <n v="300166"/>
    <s v="Truck"/>
    <m/>
    <m/>
    <n v="2023"/>
    <s v="N/A"/>
    <s v="I (import)"/>
    <m/>
  </r>
  <r>
    <s v="WATERMELONS"/>
    <x v="13"/>
    <s v="No"/>
    <s v="N/A"/>
    <s v="SEEDLESS"/>
    <x v="512"/>
    <s v="MEXICO CROSSINGS THROUGH NOGALES ARIZONA"/>
    <n v="760046"/>
    <s v="Truck"/>
    <m/>
    <m/>
    <n v="2023"/>
    <s v="N/A"/>
    <s v="I (import)"/>
    <m/>
  </r>
  <r>
    <s v="WATERMELONS"/>
    <x v="13"/>
    <s v="No"/>
    <s v="N/A"/>
    <s v="SEEDLESS"/>
    <x v="512"/>
    <s v="MEXICO CROSSINGS THROUGH PHARR TEXAS"/>
    <n v="654978"/>
    <s v="Truck"/>
    <m/>
    <m/>
    <n v="2023"/>
    <s v="N/A"/>
    <s v="I (import)"/>
    <m/>
  </r>
  <r>
    <s v="WATERMELONS"/>
    <x v="13"/>
    <s v="No"/>
    <s v="N/A"/>
    <s v="SEEDLESS"/>
    <x v="512"/>
    <s v="MEXICO CROSSINGS THROUGH LAREDO TEXAS"/>
    <n v="13119"/>
    <s v="Truck"/>
    <m/>
    <m/>
    <n v="2023"/>
    <s v="N/A"/>
    <s v="I (import)"/>
    <m/>
  </r>
  <r>
    <s v="WATERMELONS"/>
    <x v="13"/>
    <s v="No"/>
    <s v="N/A"/>
    <s v="N/A"/>
    <x v="512"/>
    <s v="MEXICO CROSSINGS THROUGH PROGRESO TEXAS"/>
    <n v="1047647"/>
    <s v="Truck"/>
    <m/>
    <m/>
    <n v="2023"/>
    <s v="N/A"/>
    <s v="I (import)"/>
    <m/>
  </r>
  <r>
    <s v="WATERMELONS"/>
    <x v="13"/>
    <s v="No"/>
    <s v="N/A"/>
    <s v="N/A"/>
    <x v="512"/>
    <s v="MEXICO CROSSINGS THROUGH PHARR TEXAS"/>
    <n v="182872"/>
    <s v="Truck"/>
    <m/>
    <m/>
    <n v="2023"/>
    <s v="N/A"/>
    <s v="I (import)"/>
    <m/>
  </r>
  <r>
    <s v="WATERMELONS"/>
    <x v="13"/>
    <s v="No"/>
    <s v="N/A"/>
    <s v="N/A"/>
    <x v="512"/>
    <s v="MEXICO CROSSINGS THROUGH OTAY MESA CALIFORNIA"/>
    <n v="120278"/>
    <s v="Truck"/>
    <m/>
    <m/>
    <n v="2023"/>
    <s v="N/A"/>
    <s v="I (import)"/>
    <m/>
  </r>
  <r>
    <s v="WATERMELONS"/>
    <x v="13"/>
    <s v="Yes"/>
    <s v="N/A"/>
    <s v="SEEDLESS"/>
    <x v="512"/>
    <s v="MEXICO CROSSINGS THROUGH NOGALES ARIZONA"/>
    <n v="246774"/>
    <s v="Truck"/>
    <m/>
    <m/>
    <n v="2023"/>
    <s v="N/A"/>
    <s v="I (import)"/>
    <m/>
  </r>
  <r>
    <s v="WATERMELONS"/>
    <x v="13"/>
    <s v="No"/>
    <s v="N/A"/>
    <s v="RED FLESH SEEDLESS MINIATURE"/>
    <x v="567"/>
    <s v="MEXICO CROSSINGS THROUGH NOGALES ARIZONA"/>
    <n v="132000"/>
    <s v="Truck"/>
    <m/>
    <m/>
    <n v="2023"/>
    <s v="N/A"/>
    <s v="I (import)"/>
    <m/>
  </r>
  <r>
    <s v="WATERMELONS"/>
    <x v="13"/>
    <s v="No"/>
    <s v="N/A"/>
    <s v="SEEDLESS"/>
    <x v="567"/>
    <s v="MEXICO CROSSINGS THROUGH NOGALES ARIZONA"/>
    <n v="585777"/>
    <s v="Truck"/>
    <m/>
    <m/>
    <n v="2023"/>
    <s v="N/A"/>
    <s v="I (import)"/>
    <m/>
  </r>
  <r>
    <s v="WATERMELONS"/>
    <x v="13"/>
    <s v="Yes"/>
    <s v="N/A"/>
    <s v="RED FLESH SEEDLESS TYPE"/>
    <x v="567"/>
    <s v="MEXICO CROSSINGS THROUGH PROGRESO TEXAS"/>
    <n v="215622"/>
    <s v="Truck"/>
    <m/>
    <m/>
    <n v="2023"/>
    <s v="N/A"/>
    <s v="I (import)"/>
    <m/>
  </r>
  <r>
    <s v="WATERMELONS"/>
    <x v="13"/>
    <s v="No"/>
    <s v="N/A"/>
    <s v="N/A"/>
    <x v="567"/>
    <s v="IMPORTS THROUGH SOUTH FLORIDA/TAMPA"/>
    <n v="122547"/>
    <s v="Boat"/>
    <m/>
    <m/>
    <n v="2023"/>
    <s v="N/A"/>
    <s v="I (import)"/>
    <m/>
  </r>
  <r>
    <s v="WATERMELONS"/>
    <x v="13"/>
    <s v="Yes"/>
    <s v="N/A"/>
    <s v="RED FLESH SEEDLESS TYPE"/>
    <x v="567"/>
    <s v="MEXICO CROSSINGS THROUGH OTAY MESA CALIFORNIA"/>
    <n v="66035"/>
    <s v="Truck"/>
    <m/>
    <m/>
    <n v="2023"/>
    <s v="N/A"/>
    <s v="I (import)"/>
    <m/>
  </r>
  <r>
    <s v="WATERMELONS"/>
    <x v="13"/>
    <s v="No"/>
    <s v="N/A"/>
    <s v="N/A"/>
    <x v="567"/>
    <s v="IMPORTS THROUGH PANAMA CITY FLORIDA"/>
    <n v="697"/>
    <s v="Boat"/>
    <m/>
    <m/>
    <n v="2023"/>
    <s v="N/A"/>
    <s v="I (import)"/>
    <m/>
  </r>
  <r>
    <s v="WATERMELONS"/>
    <x v="13"/>
    <s v="No"/>
    <s v="N/A"/>
    <s v="SEEDLESS"/>
    <x v="567"/>
    <s v="IMPORTS THROUGH PANAMA CITY FLORIDA"/>
    <n v="412143"/>
    <s v="Boat"/>
    <m/>
    <m/>
    <n v="2023"/>
    <s v="N/A"/>
    <s v="I (import)"/>
    <m/>
  </r>
  <r>
    <s v="WATERMELONS"/>
    <x v="13"/>
    <s v="No"/>
    <s v="N/A"/>
    <s v="N/A"/>
    <x v="567"/>
    <s v="MEXICO CROSSINGS THROUGH PROGRESO TEXAS"/>
    <n v="329738"/>
    <s v="Truck"/>
    <m/>
    <m/>
    <n v="2023"/>
    <s v="N/A"/>
    <s v="I (import)"/>
    <m/>
  </r>
  <r>
    <s v="WATERMELONS"/>
    <x v="13"/>
    <s v="No"/>
    <s v="N/A"/>
    <s v="N/A"/>
    <x v="567"/>
    <s v="MEXICO CROSSINGS THROUGH NOGALES ARIZONA"/>
    <n v="551054"/>
    <s v="Truck"/>
    <m/>
    <m/>
    <n v="2023"/>
    <s v="N/A"/>
    <s v="I (import)"/>
    <m/>
  </r>
  <r>
    <s v="WATERMELONS"/>
    <x v="13"/>
    <s v="Yes"/>
    <s v="N/A"/>
    <s v="RED FLESH SEEDLESS TYPE"/>
    <x v="567"/>
    <s v="MEXICO CROSSINGS THROUGH NOGALES ARIZONA"/>
    <n v="312847"/>
    <s v="Truck"/>
    <m/>
    <m/>
    <n v="2023"/>
    <s v="N/A"/>
    <s v="I (import)"/>
    <m/>
  </r>
  <r>
    <s v="WATERMELONS"/>
    <x v="13"/>
    <s v="No"/>
    <s v="N/A"/>
    <s v="N/A"/>
    <x v="567"/>
    <s v="MEXICO CROSSINGS THROUGH SANTA TERESA NEW MEXICO"/>
    <n v="152539"/>
    <s v="Truck"/>
    <m/>
    <m/>
    <n v="2023"/>
    <s v="N/A"/>
    <s v="I (import)"/>
    <m/>
  </r>
  <r>
    <s v="WATERMELONS"/>
    <x v="13"/>
    <s v="No"/>
    <s v="N/A"/>
    <s v="SEEDLESS"/>
    <x v="567"/>
    <s v="MEXICO CROSSINGS THROUGH OTAY MESA CALIFORNIA"/>
    <n v="131725"/>
    <s v="Truck"/>
    <m/>
    <m/>
    <n v="2023"/>
    <s v="N/A"/>
    <s v="I (import)"/>
    <m/>
  </r>
  <r>
    <s v="WATERMELONS"/>
    <x v="13"/>
    <s v="No"/>
    <s v="N/A"/>
    <s v="N/A"/>
    <x v="567"/>
    <s v="MEXICO CROSSINGS THROUGH OTAY MESA CALIFORNIA"/>
    <n v="27543"/>
    <s v="Truck"/>
    <m/>
    <m/>
    <n v="2023"/>
    <s v="N/A"/>
    <s v="I (import)"/>
    <m/>
  </r>
  <r>
    <s v="WATERMELONS"/>
    <x v="13"/>
    <s v="No"/>
    <s v="N/A"/>
    <s v="RED FLESH SEEDLESS MINIATURE"/>
    <x v="513"/>
    <s v="MEXICO CROSSINGS THROUGH NOGALES ARIZONA"/>
    <n v="264813"/>
    <s v="Truck"/>
    <m/>
    <m/>
    <n v="2023"/>
    <s v="N/A"/>
    <s v="I (import)"/>
    <m/>
  </r>
  <r>
    <s v="WATERMELONS"/>
    <x v="13"/>
    <s v="No"/>
    <s v="N/A"/>
    <s v="N/A"/>
    <x v="513"/>
    <s v="MEXICO CROSSINGS THROUGH PHARR TEXAS"/>
    <n v="93243"/>
    <s v="Truck"/>
    <m/>
    <m/>
    <n v="2023"/>
    <s v="N/A"/>
    <s v="I (import)"/>
    <m/>
  </r>
  <r>
    <s v="WATERMELONS"/>
    <x v="13"/>
    <s v="No"/>
    <s v="N/A"/>
    <s v="SEEDLESS"/>
    <x v="513"/>
    <s v="MEXICO CROSSINGS THROUGH NOGALES ARIZONA"/>
    <n v="1432232"/>
    <s v="Truck"/>
    <m/>
    <m/>
    <n v="2023"/>
    <s v="N/A"/>
    <s v="I (import)"/>
    <m/>
  </r>
  <r>
    <s v="WATERMELONS"/>
    <x v="13"/>
    <s v="No"/>
    <s v="N/A"/>
    <s v="N/A"/>
    <x v="513"/>
    <s v="MEXICO CROSSINGS THROUGH OTAY MESA CALIFORNIA"/>
    <n v="210759"/>
    <s v="Truck"/>
    <m/>
    <m/>
    <n v="2023"/>
    <s v="N/A"/>
    <s v="I (import)"/>
    <m/>
  </r>
  <r>
    <s v="WATERMELONS"/>
    <x v="13"/>
    <s v="No"/>
    <s v="N/A"/>
    <s v="SEEDLESS"/>
    <x v="513"/>
    <s v="MEXICO CROSSINGS THROUGH PROGRESO TEXAS"/>
    <n v="80916"/>
    <s v="Truck"/>
    <m/>
    <m/>
    <n v="2023"/>
    <s v="N/A"/>
    <s v="I (import)"/>
    <m/>
  </r>
  <r>
    <s v="WATERMELONS"/>
    <x v="13"/>
    <s v="No"/>
    <s v="N/A"/>
    <s v="N/A"/>
    <x v="513"/>
    <s v="MEXICO CROSSINGS THROUGH PROGRESO TEXAS"/>
    <n v="572946"/>
    <s v="Truck"/>
    <m/>
    <m/>
    <n v="2023"/>
    <s v="N/A"/>
    <s v="I (import)"/>
    <m/>
  </r>
  <r>
    <s v="WATERMELONS"/>
    <x v="13"/>
    <s v="No"/>
    <s v="N/A"/>
    <s v="N/A"/>
    <x v="513"/>
    <s v="MEXICO CROSSINGS THROUGH NOGALES ARIZONA"/>
    <n v="454723"/>
    <s v="Truck"/>
    <m/>
    <m/>
    <n v="2023"/>
    <s v="N/A"/>
    <s v="I (import)"/>
    <m/>
  </r>
  <r>
    <s v="WATERMELONS"/>
    <x v="13"/>
    <s v="Yes"/>
    <s v="N/A"/>
    <s v="SEEDLESS"/>
    <x v="513"/>
    <s v="MEXICO CROSSINGS THROUGH NOGALES ARIZONA"/>
    <n v="173901"/>
    <s v="Truck"/>
    <m/>
    <m/>
    <n v="2023"/>
    <s v="N/A"/>
    <s v="I (import)"/>
    <m/>
  </r>
  <r>
    <s v="WATERMELONS"/>
    <x v="13"/>
    <s v="No"/>
    <s v="N/A"/>
    <s v="N/A"/>
    <x v="513"/>
    <s v="MEXICO CROSSINGS THROUGH SANTA TERESA NEW MEXICO"/>
    <n v="299376"/>
    <s v="Truck"/>
    <m/>
    <m/>
    <n v="2023"/>
    <s v="N/A"/>
    <s v="I (import)"/>
    <m/>
  </r>
  <r>
    <s v="WATERMELONS"/>
    <x v="13"/>
    <s v="No"/>
    <s v="N/A"/>
    <s v="SEEDLESS"/>
    <x v="568"/>
    <s v="MEXICO CROSSINGS THROUGH PROGRESO TEXAS"/>
    <n v="1106556"/>
    <s v="Truck"/>
    <m/>
    <m/>
    <n v="2023"/>
    <s v="N/A"/>
    <s v="I (import)"/>
    <m/>
  </r>
  <r>
    <s v="WATERMELONS"/>
    <x v="13"/>
    <s v="No"/>
    <s v="N/A"/>
    <s v="N/A"/>
    <x v="568"/>
    <s v="MEXICO CROSSINGS THROUGH PHARR TEXAS"/>
    <n v="40003"/>
    <s v="Truck"/>
    <m/>
    <m/>
    <n v="2023"/>
    <s v="N/A"/>
    <s v="I (import)"/>
    <m/>
  </r>
  <r>
    <s v="WATERMELONS"/>
    <x v="13"/>
    <s v="No"/>
    <s v="N/A"/>
    <s v="SEEDLESS"/>
    <x v="568"/>
    <s v="MEXICO CROSSINGS THROUGH OTAY MESA CALIFORNIA"/>
    <n v="58432"/>
    <s v="Truck"/>
    <m/>
    <m/>
    <n v="2023"/>
    <s v="N/A"/>
    <s v="I (import)"/>
    <m/>
  </r>
  <r>
    <s v="WATERMELONS"/>
    <x v="13"/>
    <s v="No"/>
    <s v="N/A"/>
    <s v="N/A"/>
    <x v="568"/>
    <s v="MEXICO CROSSINGS THROUGH NOGALES ARIZONA"/>
    <n v="294857"/>
    <s v="Truck"/>
    <m/>
    <m/>
    <n v="2023"/>
    <s v="N/A"/>
    <s v="I (import)"/>
    <m/>
  </r>
  <r>
    <s v="WATERMELONS"/>
    <x v="13"/>
    <s v="No"/>
    <s v="N/A"/>
    <s v="N/A"/>
    <x v="568"/>
    <s v="MEXICO CROSSINGS THROUGH OTAY MESA CALIFORNIA"/>
    <n v="157203"/>
    <s v="Truck"/>
    <m/>
    <m/>
    <n v="2023"/>
    <s v="N/A"/>
    <s v="I (import)"/>
    <m/>
  </r>
  <r>
    <s v="WATERMELONS"/>
    <x v="13"/>
    <s v="No"/>
    <s v="N/A"/>
    <s v="RED FLESH SEEDLESS MINIATURE"/>
    <x v="568"/>
    <s v="MEXICO CROSSINGS THROUGH NOGALES ARIZONA"/>
    <n v="524410"/>
    <s v="Truck"/>
    <m/>
    <m/>
    <n v="2023"/>
    <s v="N/A"/>
    <s v="I (import)"/>
    <m/>
  </r>
  <r>
    <s v="WATERMELONS"/>
    <x v="13"/>
    <s v="Yes"/>
    <s v="N/A"/>
    <s v="SEEDLESS"/>
    <x v="568"/>
    <s v="MEXICO CROSSINGS THROUGH OTAY MESA CALIFORNIA"/>
    <n v="341851"/>
    <s v="Truck"/>
    <m/>
    <m/>
    <n v="2023"/>
    <s v="N/A"/>
    <s v="I (import)"/>
    <m/>
  </r>
  <r>
    <s v="WATERMELONS"/>
    <x v="13"/>
    <s v="Yes"/>
    <s v="N/A"/>
    <s v="SEEDLESS"/>
    <x v="568"/>
    <s v="MEXICO CROSSINGS THROUGH NOGALES ARIZONA"/>
    <n v="45408"/>
    <s v="Truck"/>
    <m/>
    <m/>
    <n v="2023"/>
    <s v="N/A"/>
    <s v="I (import)"/>
    <m/>
  </r>
  <r>
    <s v="WATERMELONS"/>
    <x v="13"/>
    <s v="No"/>
    <s v="N/A"/>
    <s v="N/A"/>
    <x v="568"/>
    <s v="MEXICO CROSSINGS THROUGH SANTA TERESA NEW MEXICO"/>
    <n v="299376"/>
    <s v="Truck"/>
    <m/>
    <m/>
    <n v="2023"/>
    <s v="N/A"/>
    <s v="I (import)"/>
    <m/>
  </r>
  <r>
    <s v="WATERMELONS"/>
    <x v="13"/>
    <s v="No"/>
    <s v="N/A"/>
    <s v="SEEDLESS"/>
    <x v="568"/>
    <s v="MEXICO CROSSINGS THROUGH RIO GRANDE CITY TEXAS"/>
    <n v="271150"/>
    <s v="Truck"/>
    <m/>
    <m/>
    <n v="2023"/>
    <s v="N/A"/>
    <s v="I (import)"/>
    <m/>
  </r>
  <r>
    <s v="WATERMELONS"/>
    <x v="13"/>
    <s v="No"/>
    <s v="N/A"/>
    <s v="SEEDLESS"/>
    <x v="568"/>
    <s v="MEXICO CROSSINGS THROUGH NOGALES ARIZONA"/>
    <n v="1443755"/>
    <s v="Truck"/>
    <m/>
    <m/>
    <n v="2023"/>
    <s v="N/A"/>
    <s v="I (import)"/>
    <m/>
  </r>
  <r>
    <s v="WATERMELONS"/>
    <x v="13"/>
    <s v="No"/>
    <s v="N/A"/>
    <s v="N/A"/>
    <x v="568"/>
    <s v="MEXICO CROSSINGS THROUGH PROGRESO TEXAS"/>
    <n v="83468"/>
    <s v="Truck"/>
    <m/>
    <m/>
    <n v="2023"/>
    <s v="N/A"/>
    <s v="I (import)"/>
    <m/>
  </r>
  <r>
    <s v="WATERMELONS"/>
    <x v="13"/>
    <s v="No"/>
    <s v="N/A"/>
    <s v="SEEDLESS"/>
    <x v="568"/>
    <s v="IMPORTS THROUGH PANAMA CITY FLORIDA"/>
    <n v="162393"/>
    <s v="Boat"/>
    <m/>
    <m/>
    <n v="2023"/>
    <s v="N/A"/>
    <s v="I (import)"/>
    <m/>
  </r>
  <r>
    <s v="WATERMELONS"/>
    <x v="13"/>
    <s v="No"/>
    <s v="N/A"/>
    <s v="N/A"/>
    <x v="514"/>
    <s v="MEXICO CROSSINGS THROUGH NOGALES ARIZONA"/>
    <n v="285980"/>
    <s v="Truck"/>
    <m/>
    <m/>
    <n v="2023"/>
    <s v="N/A"/>
    <s v="I (import)"/>
    <m/>
  </r>
  <r>
    <s v="WATERMELONS"/>
    <x v="13"/>
    <s v="No"/>
    <s v="N/A"/>
    <s v="N/A"/>
    <x v="514"/>
    <s v="MEXICO CROSSINGS THROUGH SANTA TERESA NEW MEXICO"/>
    <n v="199584"/>
    <s v="Truck"/>
    <m/>
    <m/>
    <n v="2023"/>
    <s v="N/A"/>
    <s v="I (import)"/>
    <m/>
  </r>
  <r>
    <s v="WATERMELONS"/>
    <x v="13"/>
    <s v="No"/>
    <s v="N/A"/>
    <s v="SEEDLESS"/>
    <x v="514"/>
    <s v="MEXICO CROSSINGS THROUGH OTAY MESA CALIFORNIA"/>
    <n v="1397"/>
    <s v="Truck"/>
    <m/>
    <m/>
    <n v="2023"/>
    <s v="N/A"/>
    <s v="I (import)"/>
    <m/>
  </r>
  <r>
    <s v="WATERMELONS"/>
    <x v="13"/>
    <s v="No"/>
    <s v="N/A"/>
    <s v="N/A"/>
    <x v="514"/>
    <s v="MEXICO CROSSINGS THROUGH OTAY MESA CALIFORNIA"/>
    <n v="52096"/>
    <s v="Truck"/>
    <m/>
    <m/>
    <n v="2023"/>
    <s v="N/A"/>
    <s v="I (import)"/>
    <m/>
  </r>
  <r>
    <s v="WATERMELONS"/>
    <x v="13"/>
    <s v="No"/>
    <s v="N/A"/>
    <s v="N/A"/>
    <x v="514"/>
    <s v="MEXICO CROSSINGS THROUGH PROGRESO TEXAS"/>
    <n v="2774346"/>
    <s v="Truck"/>
    <m/>
    <m/>
    <n v="2023"/>
    <s v="N/A"/>
    <s v="I (import)"/>
    <m/>
  </r>
  <r>
    <s v="WATERMELONS"/>
    <x v="13"/>
    <s v="No"/>
    <s v="N/A"/>
    <s v="SEEDLESS"/>
    <x v="514"/>
    <s v="MEXICO CROSSINGS THROUGH NOGALES ARIZONA"/>
    <n v="940571"/>
    <s v="Truck"/>
    <m/>
    <m/>
    <n v="2023"/>
    <s v="N/A"/>
    <s v="I (import)"/>
    <m/>
  </r>
  <r>
    <s v="WATERMELONS"/>
    <x v="13"/>
    <s v="Yes"/>
    <s v="N/A"/>
    <s v="SEEDLESS"/>
    <x v="514"/>
    <s v="MEXICO CROSSINGS THROUGH NOGALES ARIZONA"/>
    <n v="29522"/>
    <s v="Truck"/>
    <m/>
    <m/>
    <n v="2023"/>
    <s v="N/A"/>
    <s v="I (import)"/>
    <m/>
  </r>
  <r>
    <s v="WATERMELONS"/>
    <x v="13"/>
    <s v="No"/>
    <s v="N/A"/>
    <s v="SEEDLESS"/>
    <x v="514"/>
    <s v="MEXICO CROSSINGS THROUGH PHARR TEXAS"/>
    <n v="128744"/>
    <s v="Truck"/>
    <m/>
    <m/>
    <n v="2023"/>
    <s v="N/A"/>
    <s v="I (import)"/>
    <m/>
  </r>
  <r>
    <s v="WATERMELONS"/>
    <x v="13"/>
    <s v="Yes"/>
    <s v="N/A"/>
    <s v="SEEDLESS"/>
    <x v="514"/>
    <s v="MEXICO CROSSINGS THROUGH OTAY MESA CALIFORNIA"/>
    <n v="108319"/>
    <s v="Truck"/>
    <m/>
    <m/>
    <n v="2023"/>
    <s v="N/A"/>
    <s v="I (import)"/>
    <m/>
  </r>
  <r>
    <s v="WATERMELONS"/>
    <x v="13"/>
    <s v="Yes"/>
    <s v="N/A"/>
    <s v="SEEDLESS"/>
    <x v="514"/>
    <s v="MEXICO CROSSINGS THROUGH PROGRESO TEXAS"/>
    <n v="81642"/>
    <s v="Truck"/>
    <m/>
    <m/>
    <n v="2023"/>
    <s v="N/A"/>
    <s v="I (import)"/>
    <m/>
  </r>
  <r>
    <s v="WATERMELONS"/>
    <x v="13"/>
    <s v="No"/>
    <s v="N/A"/>
    <s v="RED FLESH SEEDLESS MINIATURE"/>
    <x v="514"/>
    <s v="MEXICO CROSSINGS THROUGH NOGALES ARIZONA"/>
    <n v="583688"/>
    <s v="Truck"/>
    <m/>
    <m/>
    <n v="2023"/>
    <s v="N/A"/>
    <s v="I (import)"/>
    <m/>
  </r>
  <r>
    <s v="WATERMELONS"/>
    <x v="13"/>
    <s v="No"/>
    <s v="N/A"/>
    <s v="SEEDLESS"/>
    <x v="514"/>
    <s v="MEXICO CROSSINGS THROUGH PROGRESO TEXAS"/>
    <n v="753764"/>
    <s v="Truck"/>
    <m/>
    <m/>
    <n v="2023"/>
    <s v="N/A"/>
    <s v="I (import)"/>
    <m/>
  </r>
  <r>
    <s v="WATERMELONS"/>
    <x v="13"/>
    <s v="No"/>
    <s v="N/A"/>
    <s v="N/A"/>
    <x v="515"/>
    <s v="MEXICO CROSSINGS THROUGH PROGRESO TEXAS"/>
    <n v="1169122"/>
    <s v="Truck"/>
    <m/>
    <m/>
    <n v="2023"/>
    <s v="N/A"/>
    <s v="I (import)"/>
    <m/>
  </r>
  <r>
    <s v="WATERMELONS"/>
    <x v="13"/>
    <s v="No"/>
    <s v="N/A"/>
    <s v="RED FLESH SEEDLESS MINIATURE"/>
    <x v="515"/>
    <s v="MEXICO CROSSINGS THROUGH NOGALES ARIZONA"/>
    <n v="823218"/>
    <s v="Truck"/>
    <m/>
    <m/>
    <n v="2023"/>
    <s v="N/A"/>
    <s v="I (import)"/>
    <m/>
  </r>
  <r>
    <s v="WATERMELONS"/>
    <x v="13"/>
    <s v="No"/>
    <s v="N/A"/>
    <s v="N/A"/>
    <x v="515"/>
    <s v="IMPORTS THROUGH SOUTH FLORIDA/TAMPA"/>
    <n v="68992"/>
    <s v="Boat"/>
    <m/>
    <m/>
    <n v="2023"/>
    <s v="N/A"/>
    <s v="I (import)"/>
    <m/>
  </r>
  <r>
    <s v="WATERMELONS"/>
    <x v="13"/>
    <s v="Yes"/>
    <s v="N/A"/>
    <s v="SEEDLESS"/>
    <x v="515"/>
    <s v="MEXICO CROSSINGS THROUGH OTAY MESA CALIFORNIA"/>
    <n v="98615"/>
    <s v="Truck"/>
    <m/>
    <m/>
    <n v="2023"/>
    <s v="N/A"/>
    <s v="I (import)"/>
    <m/>
  </r>
  <r>
    <s v="WATERMELONS"/>
    <x v="13"/>
    <s v="No"/>
    <s v="N/A"/>
    <s v="N/A"/>
    <x v="515"/>
    <s v="MEXICO CROSSINGS THROUGH SANTA TERESA NEW MEXICO"/>
    <n v="299376"/>
    <s v="Truck"/>
    <m/>
    <m/>
    <n v="2023"/>
    <s v="N/A"/>
    <s v="I (import)"/>
    <m/>
  </r>
  <r>
    <s v="WATERMELONS"/>
    <x v="13"/>
    <s v="No"/>
    <s v="N/A"/>
    <s v="N/A"/>
    <x v="515"/>
    <s v="MEXICO CROSSINGS THROUGH NOGALES ARIZONA"/>
    <n v="1015475"/>
    <s v="Truck"/>
    <m/>
    <m/>
    <n v="2023"/>
    <s v="N/A"/>
    <s v="I (import)"/>
    <m/>
  </r>
  <r>
    <s v="WATERMELONS"/>
    <x v="13"/>
    <s v="No"/>
    <s v="N/A"/>
    <s v="SEEDLESS"/>
    <x v="515"/>
    <s v="MEXICO CROSSINGS THROUGH PROGRESO TEXAS"/>
    <n v="2563880"/>
    <s v="Truck"/>
    <m/>
    <m/>
    <n v="2023"/>
    <s v="N/A"/>
    <s v="I (import)"/>
    <m/>
  </r>
  <r>
    <s v="WATERMELONS"/>
    <x v="13"/>
    <s v="No"/>
    <s v="N/A"/>
    <s v="N/A"/>
    <x v="515"/>
    <s v="MEXICO CROSSINGS THROUGH OTAY MESA CALIFORNIA"/>
    <n v="273413"/>
    <s v="Truck"/>
    <m/>
    <m/>
    <n v="2023"/>
    <s v="N/A"/>
    <s v="I (import)"/>
    <m/>
  </r>
  <r>
    <s v="WATERMELONS"/>
    <x v="13"/>
    <s v="No"/>
    <s v="N/A"/>
    <s v="SEEDLESS"/>
    <x v="515"/>
    <s v="MEXICO CROSSINGS THROUGH NOGALES ARIZONA"/>
    <n v="1166586"/>
    <s v="Truck"/>
    <m/>
    <m/>
    <n v="2023"/>
    <s v="N/A"/>
    <s v="I (import)"/>
    <m/>
  </r>
  <r>
    <s v="WATERMELONS"/>
    <x v="13"/>
    <s v="No"/>
    <s v="N/A"/>
    <s v="SEEDLESS"/>
    <x v="515"/>
    <s v="MEXICO CROSSINGS THROUGH PHARR TEXAS"/>
    <n v="280170"/>
    <s v="Truck"/>
    <m/>
    <m/>
    <n v="2023"/>
    <s v="N/A"/>
    <s v="I (import)"/>
    <m/>
  </r>
  <r>
    <s v="WATERMELONS"/>
    <x v="13"/>
    <s v="No"/>
    <s v="N/A"/>
    <s v="SEEDLESS"/>
    <x v="515"/>
    <s v="MEXICO CROSSINGS THROUGH RIO GRANDE CITY TEXAS"/>
    <n v="592493"/>
    <s v="Truck"/>
    <m/>
    <m/>
    <n v="2023"/>
    <s v="N/A"/>
    <s v="I (import)"/>
    <m/>
  </r>
  <r>
    <s v="WATERMELONS"/>
    <x v="13"/>
    <s v="No"/>
    <s v="N/A"/>
    <s v="N/A"/>
    <x v="516"/>
    <s v="MEXICO CROSSINGS THROUGH PROGRESO TEXAS"/>
    <n v="545455"/>
    <s v="Truck"/>
    <m/>
    <m/>
    <n v="2023"/>
    <s v="N/A"/>
    <s v="I (import)"/>
    <m/>
  </r>
  <r>
    <s v="WATERMELONS"/>
    <x v="13"/>
    <s v="Yes"/>
    <s v="N/A"/>
    <s v="SEEDLESS"/>
    <x v="516"/>
    <s v="MEXICO CROSSINGS THROUGH NOGALES ARIZONA"/>
    <n v="1745"/>
    <s v="Truck"/>
    <m/>
    <m/>
    <n v="2023"/>
    <s v="N/A"/>
    <s v="I (import)"/>
    <m/>
  </r>
  <r>
    <s v="WATERMELONS"/>
    <x v="13"/>
    <s v="Yes"/>
    <s v="N/A"/>
    <s v="SEEDLESS"/>
    <x v="516"/>
    <s v="MEXICO CROSSINGS THROUGH PROGRESO TEXAS"/>
    <n v="83490"/>
    <s v="Truck"/>
    <m/>
    <m/>
    <n v="2023"/>
    <s v="N/A"/>
    <s v="I (import)"/>
    <m/>
  </r>
  <r>
    <s v="WATERMELONS"/>
    <x v="13"/>
    <s v="No"/>
    <s v="N/A"/>
    <s v="N/A"/>
    <x v="516"/>
    <s v="MEXICO CROSSINGS THROUGH OTAY MESA CALIFORNIA"/>
    <n v="67640"/>
    <s v="Truck"/>
    <m/>
    <m/>
    <n v="2023"/>
    <s v="N/A"/>
    <s v="I (import)"/>
    <m/>
  </r>
  <r>
    <s v="WATERMELONS"/>
    <x v="13"/>
    <s v="Yes"/>
    <s v="N/A"/>
    <s v="SEEDLESS"/>
    <x v="516"/>
    <s v="MEXICO CROSSINGS THROUGH OTAY MESA CALIFORNIA"/>
    <n v="75757"/>
    <s v="Truck"/>
    <m/>
    <m/>
    <n v="2023"/>
    <s v="N/A"/>
    <s v="I (import)"/>
    <m/>
  </r>
  <r>
    <s v="WATERMELONS"/>
    <x v="13"/>
    <s v="No"/>
    <s v="N/A"/>
    <s v="N/A"/>
    <x v="516"/>
    <s v="MEXICO CROSSINGS THROUGH PHARR TEXAS"/>
    <n v="8800"/>
    <s v="Truck"/>
    <m/>
    <m/>
    <n v="2023"/>
    <s v="N/A"/>
    <s v="I (import)"/>
    <m/>
  </r>
  <r>
    <s v="WATERMELONS"/>
    <x v="13"/>
    <s v="No"/>
    <s v="N/A"/>
    <s v="RED FLESH SEEDLESS MINIATURE"/>
    <x v="516"/>
    <s v="MEXICO CROSSINGS THROUGH NOGALES ARIZONA"/>
    <n v="615208"/>
    <s v="Truck"/>
    <m/>
    <m/>
    <n v="2023"/>
    <s v="N/A"/>
    <s v="I (import)"/>
    <m/>
  </r>
  <r>
    <s v="WATERMELONS"/>
    <x v="13"/>
    <s v="No"/>
    <s v="N/A"/>
    <s v="SEEDLESS"/>
    <x v="516"/>
    <s v="MEXICO CROSSINGS THROUGH OTAY MESA CALIFORNIA"/>
    <n v="41936"/>
    <s v="Truck"/>
    <m/>
    <m/>
    <n v="2023"/>
    <s v="N/A"/>
    <s v="I (import)"/>
    <m/>
  </r>
  <r>
    <s v="WATERMELONS"/>
    <x v="13"/>
    <s v="No"/>
    <s v="N/A"/>
    <s v="SEEDLESS"/>
    <x v="516"/>
    <s v="MEXICO CROSSINGS THROUGH NOGALES ARIZONA"/>
    <n v="546247"/>
    <s v="Truck"/>
    <m/>
    <m/>
    <n v="2023"/>
    <s v="N/A"/>
    <s v="I (import)"/>
    <m/>
  </r>
  <r>
    <s v="WATERMELONS"/>
    <x v="13"/>
    <s v="No"/>
    <s v="N/A"/>
    <s v="N/A"/>
    <x v="516"/>
    <s v="MEXICO CROSSINGS THROUGH NOGALES ARIZONA"/>
    <n v="919699"/>
    <s v="Truck"/>
    <m/>
    <m/>
    <n v="2023"/>
    <s v="N/A"/>
    <s v="I (import)"/>
    <m/>
  </r>
  <r>
    <s v="WATERMELONS"/>
    <x v="13"/>
    <s v="No"/>
    <s v="N/A"/>
    <s v="N/A"/>
    <x v="517"/>
    <s v="MEXICO CROSSINGS THROUGH NOGALES ARIZONA"/>
    <n v="326538"/>
    <s v="Truck"/>
    <m/>
    <m/>
    <n v="2023"/>
    <s v="N/A"/>
    <s v="I (import)"/>
    <m/>
  </r>
  <r>
    <s v="WATERMELONS"/>
    <x v="13"/>
    <s v="No"/>
    <s v="N/A"/>
    <s v="SEEDLESS"/>
    <x v="517"/>
    <s v="MEXICO CROSSINGS THROUGH NOGALES ARIZONA"/>
    <n v="1004216"/>
    <s v="Truck"/>
    <m/>
    <m/>
    <n v="2023"/>
    <s v="N/A"/>
    <s v="I (import)"/>
    <m/>
  </r>
  <r>
    <s v="WATERMELONS"/>
    <x v="13"/>
    <s v="No"/>
    <s v="N/A"/>
    <s v="SEEDLESS"/>
    <x v="517"/>
    <s v="IMPORTS THROUGH PANAMA CITY FLORIDA"/>
    <n v="46200"/>
    <s v="Boat"/>
    <m/>
    <m/>
    <n v="2023"/>
    <s v="N/A"/>
    <s v="I (import)"/>
    <m/>
  </r>
  <r>
    <s v="WATERMELONS"/>
    <x v="13"/>
    <s v="No"/>
    <s v="N/A"/>
    <s v="N/A"/>
    <x v="517"/>
    <s v="MEXICO CROSSINGS THROUGH PROGRESO TEXAS"/>
    <n v="308055"/>
    <s v="Truck"/>
    <m/>
    <m/>
    <n v="2023"/>
    <s v="N/A"/>
    <s v="I (import)"/>
    <m/>
  </r>
  <r>
    <s v="WATERMELONS"/>
    <x v="13"/>
    <s v="No"/>
    <s v="N/A"/>
    <s v="N/A"/>
    <x v="517"/>
    <s v="MEXICO CROSSINGS THROUGH OTAY MESA CALIFORNIA"/>
    <n v="268097"/>
    <s v="Truck"/>
    <m/>
    <m/>
    <n v="2023"/>
    <s v="N/A"/>
    <s v="I (import)"/>
    <m/>
  </r>
  <r>
    <s v="WATERMELONS"/>
    <x v="13"/>
    <s v="No"/>
    <s v="N/A"/>
    <s v="N/A"/>
    <x v="517"/>
    <s v="MEXICO CROSSINGS THROUGH PHARR TEXAS"/>
    <n v="76560"/>
    <s v="Truck"/>
    <m/>
    <m/>
    <n v="2023"/>
    <s v="N/A"/>
    <s v="I (import)"/>
    <m/>
  </r>
  <r>
    <s v="WATERMELONS"/>
    <x v="13"/>
    <s v="Yes"/>
    <s v="N/A"/>
    <s v="SEEDLESS"/>
    <x v="517"/>
    <s v="MEXICO CROSSINGS THROUGH OTAY MESA CALIFORNIA"/>
    <n v="256564"/>
    <s v="Truck"/>
    <m/>
    <m/>
    <n v="2023"/>
    <s v="N/A"/>
    <s v="I (import)"/>
    <m/>
  </r>
  <r>
    <s v="WATERMELONS"/>
    <x v="13"/>
    <s v="No"/>
    <s v="N/A"/>
    <s v="RED FLESH SEEDLESS MINIATURE"/>
    <x v="517"/>
    <s v="MEXICO CROSSINGS THROUGH NOGALES ARIZONA"/>
    <n v="994752"/>
    <s v="Truck"/>
    <m/>
    <m/>
    <n v="2023"/>
    <s v="N/A"/>
    <s v="I (import)"/>
    <m/>
  </r>
  <r>
    <s v="WATERMELONS"/>
    <x v="13"/>
    <s v="No"/>
    <s v="N/A"/>
    <s v="SEEDLESS"/>
    <x v="518"/>
    <s v="MEXICO CROSSINGS THROUGH RIO GRANDE CITY TEXAS"/>
    <n v="410762"/>
    <s v="Truck"/>
    <m/>
    <m/>
    <n v="2023"/>
    <s v="N/A"/>
    <s v="I (import)"/>
    <m/>
  </r>
  <r>
    <s v="WATERMELONS"/>
    <x v="13"/>
    <s v="No"/>
    <s v="N/A"/>
    <s v="N/A"/>
    <x v="518"/>
    <s v="MEXICO CROSSINGS THROUGH OTAY MESA CALIFORNIA"/>
    <n v="38016"/>
    <s v="Truck"/>
    <m/>
    <m/>
    <n v="2023"/>
    <s v="N/A"/>
    <s v="I (import)"/>
    <m/>
  </r>
  <r>
    <s v="WATERMELONS"/>
    <x v="13"/>
    <s v="No"/>
    <s v="N/A"/>
    <s v="SEEDLESS"/>
    <x v="518"/>
    <s v="MEXICO CROSSINGS THROUGH PROGRESO TEXAS"/>
    <n v="1498662"/>
    <s v="Truck"/>
    <m/>
    <m/>
    <n v="2023"/>
    <s v="N/A"/>
    <s v="I (import)"/>
    <m/>
  </r>
  <r>
    <s v="WATERMELONS"/>
    <x v="13"/>
    <s v="No"/>
    <s v="N/A"/>
    <s v="RED FLESH SEEDLESS MINIATURE"/>
    <x v="518"/>
    <s v="MEXICO CROSSINGS THROUGH NOGALES ARIZONA"/>
    <n v="923194"/>
    <s v="Truck"/>
    <m/>
    <m/>
    <n v="2023"/>
    <s v="N/A"/>
    <s v="I (import)"/>
    <m/>
  </r>
  <r>
    <s v="WATERMELONS"/>
    <x v="13"/>
    <s v="No"/>
    <s v="N/A"/>
    <s v="SEEDLESS"/>
    <x v="518"/>
    <s v="IMPORTS THROUGH PANAMA CITY FLORIDA"/>
    <n v="46200"/>
    <s v="Boat"/>
    <m/>
    <m/>
    <n v="2023"/>
    <s v="N/A"/>
    <s v="I (import)"/>
    <m/>
  </r>
  <r>
    <s v="WATERMELONS"/>
    <x v="13"/>
    <s v="No"/>
    <s v="N/A"/>
    <s v="SEEDLESS"/>
    <x v="518"/>
    <s v="MEXICO CROSSINGS THROUGH OTAY MESA CALIFORNIA"/>
    <n v="63642"/>
    <s v="Truck"/>
    <m/>
    <m/>
    <n v="2023"/>
    <s v="N/A"/>
    <s v="I (import)"/>
    <m/>
  </r>
  <r>
    <s v="WATERMELONS"/>
    <x v="13"/>
    <s v="No"/>
    <s v="N/A"/>
    <s v="SEEDLESS"/>
    <x v="518"/>
    <s v="MEXICO CROSSINGS THROUGH NOGALES ARIZONA"/>
    <n v="917400"/>
    <s v="Truck"/>
    <m/>
    <m/>
    <n v="2023"/>
    <s v="N/A"/>
    <s v="I (import)"/>
    <m/>
  </r>
  <r>
    <s v="WATERMELONS"/>
    <x v="13"/>
    <s v="No"/>
    <s v="N/A"/>
    <s v="N/A"/>
    <x v="518"/>
    <s v="MEXICO CROSSINGS THROUGH PROGRESO TEXAS"/>
    <n v="235270"/>
    <s v="Truck"/>
    <m/>
    <m/>
    <n v="2023"/>
    <s v="N/A"/>
    <s v="I (import)"/>
    <m/>
  </r>
  <r>
    <s v="WATERMELONS"/>
    <x v="13"/>
    <s v="No"/>
    <s v="N/A"/>
    <s v="SEEDLESS"/>
    <x v="518"/>
    <s v="MEXICO CROSSINGS THROUGH PHARR TEXAS"/>
    <n v="435600"/>
    <s v="Truck"/>
    <m/>
    <m/>
    <n v="2023"/>
    <s v="N/A"/>
    <s v="I (import)"/>
    <m/>
  </r>
  <r>
    <s v="WATERMELONS"/>
    <x v="13"/>
    <s v="No"/>
    <s v="N/A"/>
    <s v="N/A"/>
    <x v="518"/>
    <s v="MEXICO CROSSINGS THROUGH NOGALES ARIZONA"/>
    <n v="357901"/>
    <s v="Truck"/>
    <m/>
    <m/>
    <n v="2023"/>
    <s v="N/A"/>
    <s v="I (import)"/>
    <m/>
  </r>
  <r>
    <s v="WATERMELONS"/>
    <x v="13"/>
    <s v="No"/>
    <s v="N/A"/>
    <s v="SEEDLESS"/>
    <x v="519"/>
    <s v="MEXICO CROSSINGS THROUGH OTAY MESA CALIFORNIA"/>
    <n v="99405"/>
    <s v="Truck"/>
    <m/>
    <m/>
    <n v="2023"/>
    <s v="N/A"/>
    <s v="I (import)"/>
    <m/>
  </r>
  <r>
    <s v="WATERMELONS"/>
    <x v="13"/>
    <s v="No"/>
    <s v="N/A"/>
    <s v="RED FLESH SEEDLESS MINIATURE"/>
    <x v="519"/>
    <s v="MEXICO CROSSINGS THROUGH NOGALES ARIZONA"/>
    <n v="698993"/>
    <s v="Truck"/>
    <m/>
    <m/>
    <n v="2023"/>
    <s v="N/A"/>
    <s v="I (import)"/>
    <m/>
  </r>
  <r>
    <s v="WATERMELONS"/>
    <x v="13"/>
    <s v="No"/>
    <s v="N/A"/>
    <s v="N/A"/>
    <x v="519"/>
    <s v="MEXICO CROSSINGS THROUGH PROGRESO TEXAS"/>
    <n v="2268745"/>
    <s v="Truck"/>
    <m/>
    <m/>
    <n v="2023"/>
    <s v="N/A"/>
    <s v="I (import)"/>
    <m/>
  </r>
  <r>
    <s v="WATERMELONS"/>
    <x v="13"/>
    <s v="No"/>
    <s v="N/A"/>
    <s v="N/A"/>
    <x v="519"/>
    <s v="IMPORTS THROUGH SOUTH FLORIDA/TAMPA"/>
    <n v="82632"/>
    <s v="Boat"/>
    <m/>
    <m/>
    <n v="2023"/>
    <s v="N/A"/>
    <s v="I (import)"/>
    <m/>
  </r>
  <r>
    <s v="WATERMELONS"/>
    <x v="13"/>
    <s v="No"/>
    <s v="N/A"/>
    <s v="N/A"/>
    <x v="519"/>
    <s v="MEXICO CROSSINGS THROUGH OTAY MESA CALIFORNIA"/>
    <n v="245765"/>
    <s v="Truck"/>
    <m/>
    <m/>
    <n v="2023"/>
    <s v="N/A"/>
    <s v="I (import)"/>
    <m/>
  </r>
  <r>
    <s v="WATERMELONS"/>
    <x v="13"/>
    <s v="No"/>
    <s v="N/A"/>
    <s v="N/A"/>
    <x v="519"/>
    <s v="MEXICO CROSSINGS THROUGH NOGALES ARIZONA"/>
    <n v="1230305"/>
    <s v="Truck"/>
    <m/>
    <m/>
    <n v="2023"/>
    <s v="N/A"/>
    <s v="I (import)"/>
    <m/>
  </r>
  <r>
    <s v="WATERMELONS"/>
    <x v="13"/>
    <s v="No"/>
    <s v="N/A"/>
    <s v="SEEDLESS"/>
    <x v="519"/>
    <s v="MEXICO CROSSINGS THROUGH LAREDO TEXAS"/>
    <n v="16764"/>
    <s v="Truck"/>
    <m/>
    <m/>
    <n v="2023"/>
    <s v="N/A"/>
    <s v="I (import)"/>
    <m/>
  </r>
  <r>
    <s v="WATERMELONS"/>
    <x v="13"/>
    <s v="No"/>
    <s v="N/A"/>
    <s v="SEEDLESS"/>
    <x v="519"/>
    <s v="MEXICO CROSSINGS THROUGH RIO GRANDE CITY TEXAS"/>
    <n v="158400"/>
    <s v="Truck"/>
    <m/>
    <m/>
    <n v="2023"/>
    <s v="N/A"/>
    <s v="I (import)"/>
    <m/>
  </r>
  <r>
    <s v="WATERMELONS"/>
    <x v="13"/>
    <s v="No"/>
    <s v="N/A"/>
    <s v="SEEDLESS"/>
    <x v="519"/>
    <s v="MEXICO CROSSINGS THROUGH PHARR TEXAS"/>
    <n v="83149"/>
    <s v="Truck"/>
    <m/>
    <m/>
    <n v="2023"/>
    <s v="N/A"/>
    <s v="I (import)"/>
    <m/>
  </r>
  <r>
    <s v="WATERMELONS"/>
    <x v="13"/>
    <s v="No"/>
    <s v="N/A"/>
    <s v="SEEDLESS"/>
    <x v="519"/>
    <s v="MEXICO CROSSINGS THROUGH NOGALES ARIZONA"/>
    <n v="493795"/>
    <s v="Truck"/>
    <m/>
    <m/>
    <n v="2023"/>
    <s v="N/A"/>
    <s v="I (import)"/>
    <m/>
  </r>
  <r>
    <s v="WATERMELONS"/>
    <x v="13"/>
    <s v="No"/>
    <s v="N/A"/>
    <s v="SEEDLESS"/>
    <x v="519"/>
    <s v="MEXICO CROSSINGS THROUGH PROGRESO TEXAS"/>
    <n v="729047"/>
    <s v="Truck"/>
    <m/>
    <m/>
    <n v="2023"/>
    <s v="N/A"/>
    <s v="I (import)"/>
    <m/>
  </r>
  <r>
    <s v="WATERMELONS"/>
    <x v="13"/>
    <s v="No"/>
    <s v="N/A"/>
    <s v="N/A"/>
    <x v="520"/>
    <s v="MEXICO CROSSINGS THROUGH OTAY MESA CALIFORNIA"/>
    <n v="95086"/>
    <s v="Truck"/>
    <m/>
    <m/>
    <n v="2023"/>
    <s v="N/A"/>
    <s v="I (import)"/>
    <m/>
  </r>
  <r>
    <s v="WATERMELONS"/>
    <x v="13"/>
    <s v="Yes"/>
    <s v="N/A"/>
    <s v="N/A"/>
    <x v="520"/>
    <s v="MEXICO CROSSINGS THROUGH NOGALES ARIZONA"/>
    <n v="79200"/>
    <s v="Truck"/>
    <m/>
    <m/>
    <n v="2023"/>
    <s v="N/A"/>
    <s v="I (import)"/>
    <m/>
  </r>
  <r>
    <s v="WATERMELONS"/>
    <x v="13"/>
    <s v="No"/>
    <s v="N/A"/>
    <s v="N/A"/>
    <x v="520"/>
    <s v="MEXICO CROSSINGS THROUGH PROGRESO TEXAS"/>
    <n v="635116"/>
    <s v="Truck"/>
    <m/>
    <m/>
    <n v="2023"/>
    <s v="N/A"/>
    <s v="I (import)"/>
    <m/>
  </r>
  <r>
    <s v="WATERMELONS"/>
    <x v="13"/>
    <s v="No"/>
    <s v="N/A"/>
    <s v="SEEDLESS"/>
    <x v="520"/>
    <s v="MEXICO CROSSINGS THROUGH OTAY MESA CALIFORNIA"/>
    <n v="68746"/>
    <s v="Truck"/>
    <m/>
    <m/>
    <n v="2023"/>
    <s v="N/A"/>
    <s v="I (import)"/>
    <m/>
  </r>
  <r>
    <s v="WATERMELONS"/>
    <x v="13"/>
    <s v="No"/>
    <s v="N/A"/>
    <s v="SEEDLESS"/>
    <x v="520"/>
    <s v="MEXICO CROSSINGS THROUGH PHARR TEXAS"/>
    <n v="318177"/>
    <s v="Truck"/>
    <m/>
    <m/>
    <n v="2023"/>
    <s v="N/A"/>
    <s v="I (import)"/>
    <m/>
  </r>
  <r>
    <s v="WATERMELONS"/>
    <x v="13"/>
    <s v="No"/>
    <s v="N/A"/>
    <s v="SEEDLESS"/>
    <x v="520"/>
    <s v="MEXICO CROSSINGS THROUGH NOGALES ARIZONA"/>
    <n v="1294611"/>
    <s v="Truck"/>
    <m/>
    <m/>
    <n v="2023"/>
    <s v="N/A"/>
    <s v="I (import)"/>
    <m/>
  </r>
  <r>
    <s v="WATERMELONS"/>
    <x v="13"/>
    <s v="No"/>
    <s v="N/A"/>
    <s v="SEEDLESS"/>
    <x v="520"/>
    <s v="MEXICO CROSSINGS THROUGH RIO GRANDE CITY TEXAS"/>
    <n v="1079672"/>
    <s v="Truck"/>
    <m/>
    <m/>
    <n v="2023"/>
    <s v="N/A"/>
    <s v="I (import)"/>
    <m/>
  </r>
  <r>
    <s v="WATERMELONS"/>
    <x v="13"/>
    <s v="No"/>
    <s v="N/A"/>
    <s v="N/A"/>
    <x v="520"/>
    <s v="IMPORTS THROUGH PANAMA CITY FLORIDA"/>
    <n v="76736"/>
    <s v="Boat"/>
    <m/>
    <m/>
    <n v="2023"/>
    <s v="N/A"/>
    <s v="I (import)"/>
    <m/>
  </r>
  <r>
    <s v="WATERMELONS"/>
    <x v="13"/>
    <s v="No"/>
    <s v="N/A"/>
    <s v="N/A"/>
    <x v="520"/>
    <s v="MEXICO CROSSINGS THROUGH NOGALES ARIZONA"/>
    <n v="1126488"/>
    <s v="Truck"/>
    <m/>
    <m/>
    <n v="2023"/>
    <s v="N/A"/>
    <s v="I (import)"/>
    <m/>
  </r>
  <r>
    <s v="WATERMELONS"/>
    <x v="13"/>
    <s v="No"/>
    <s v="N/A"/>
    <s v="SEEDLESS"/>
    <x v="520"/>
    <s v="MEXICO CROSSINGS THROUGH PROGRESO TEXAS"/>
    <n v="3756661"/>
    <s v="Truck"/>
    <m/>
    <m/>
    <n v="2023"/>
    <s v="N/A"/>
    <s v="I (import)"/>
    <m/>
  </r>
  <r>
    <s v="WATERMELONS"/>
    <x v="13"/>
    <s v="No"/>
    <s v="N/A"/>
    <s v="RED FLESH SEEDLESS MINIATURE"/>
    <x v="520"/>
    <s v="MEXICO CROSSINGS THROUGH NOGALES ARIZONA"/>
    <n v="801404"/>
    <s v="Truck"/>
    <m/>
    <m/>
    <n v="2023"/>
    <s v="N/A"/>
    <s v="I (import)"/>
    <m/>
  </r>
  <r>
    <s v="WATERMELONS"/>
    <x v="13"/>
    <s v="No"/>
    <s v="N/A"/>
    <s v="N/A"/>
    <x v="593"/>
    <s v="IMPORTS THROUGH PANAMA CITY FLORIDA"/>
    <n v="79242"/>
    <s v="Boat"/>
    <m/>
    <m/>
    <n v="2023"/>
    <s v="N/A"/>
    <s v="I (import)"/>
    <m/>
  </r>
  <r>
    <s v="WATERMELONS"/>
    <x v="13"/>
    <s v="No"/>
    <s v="N/A"/>
    <s v="RED FLESH SEEDLESS MINIATURE"/>
    <x v="593"/>
    <s v="MEXICO CROSSINGS THROUGH NOGALES ARIZONA"/>
    <n v="870290"/>
    <s v="Truck"/>
    <m/>
    <m/>
    <n v="2023"/>
    <s v="N/A"/>
    <s v="I (import)"/>
    <m/>
  </r>
  <r>
    <s v="WATERMELONS"/>
    <x v="13"/>
    <s v="No"/>
    <s v="N/A"/>
    <s v="RED FLESH SEEDLESS MINIATURE"/>
    <x v="593"/>
    <s v="MEXICO CROSSINGS THROUGH OTAY MESA CALIFORNIA"/>
    <n v="71808"/>
    <s v="Truck"/>
    <m/>
    <m/>
    <n v="2023"/>
    <s v="N/A"/>
    <s v="I (import)"/>
    <m/>
  </r>
  <r>
    <s v="WATERMELONS"/>
    <x v="13"/>
    <s v="Yes"/>
    <s v="N/A"/>
    <s v="SEEDLESS"/>
    <x v="593"/>
    <s v="MEXICO CROSSINGS THROUGH PROGRESO TEXAS"/>
    <n v="218768"/>
    <s v="Truck"/>
    <m/>
    <m/>
    <n v="2023"/>
    <s v="N/A"/>
    <s v="I (import)"/>
    <m/>
  </r>
  <r>
    <s v="WATERMELONS"/>
    <x v="13"/>
    <s v="No"/>
    <s v="N/A"/>
    <s v="SEEDLESS"/>
    <x v="593"/>
    <s v="MEXICO CROSSINGS THROUGH NOGALES ARIZONA"/>
    <n v="723749"/>
    <s v="Truck"/>
    <m/>
    <m/>
    <n v="2023"/>
    <s v="N/A"/>
    <s v="I (import)"/>
    <m/>
  </r>
  <r>
    <s v="WATERMELONS"/>
    <x v="13"/>
    <s v="No"/>
    <s v="N/A"/>
    <s v="N/A"/>
    <x v="593"/>
    <s v="MEXICO CROSSINGS THROUGH PROGRESO TEXAS"/>
    <n v="156928"/>
    <s v="Truck"/>
    <m/>
    <m/>
    <n v="2023"/>
    <s v="N/A"/>
    <s v="I (import)"/>
    <m/>
  </r>
  <r>
    <s v="WATERMELONS"/>
    <x v="13"/>
    <s v="No"/>
    <s v="N/A"/>
    <s v="N/A"/>
    <x v="593"/>
    <s v="MEXICO CROSSINGS THROUGH NOGALES ARIZONA"/>
    <n v="1073270"/>
    <s v="Truck"/>
    <m/>
    <m/>
    <n v="2023"/>
    <s v="N/A"/>
    <s v="I (import)"/>
    <m/>
  </r>
  <r>
    <s v="WATERMELONS"/>
    <x v="13"/>
    <s v="No"/>
    <s v="N/A"/>
    <s v="SEEDLESS"/>
    <x v="593"/>
    <s v="MEXICO CROSSINGS THROUGH PROGRESO TEXAS"/>
    <n v="82830"/>
    <s v="Truck"/>
    <m/>
    <m/>
    <n v="2023"/>
    <s v="N/A"/>
    <s v="I (import)"/>
    <m/>
  </r>
  <r>
    <s v="WATERMELONS"/>
    <x v="13"/>
    <s v="No"/>
    <s v="N/A"/>
    <s v="N/A"/>
    <x v="593"/>
    <s v="MEXICO CROSSINGS THROUGH OTAY MESA CALIFORNIA"/>
    <n v="38016"/>
    <s v="Truck"/>
    <m/>
    <m/>
    <n v="2023"/>
    <s v="N/A"/>
    <s v="I (import)"/>
    <m/>
  </r>
  <r>
    <s v="WATERMELONS"/>
    <x v="13"/>
    <s v="Yes"/>
    <s v="N/A"/>
    <s v="SEEDLESS"/>
    <x v="593"/>
    <s v="MEXICO CROSSINGS THROUGH OTAY MESA CALIFORNIA"/>
    <n v="37699"/>
    <s v="Truck"/>
    <m/>
    <m/>
    <n v="2023"/>
    <s v="N/A"/>
    <s v="I (import)"/>
    <m/>
  </r>
  <r>
    <s v="WATERMELONS"/>
    <x v="13"/>
    <s v="No"/>
    <s v="N/A"/>
    <s v="SEEDLESS"/>
    <x v="593"/>
    <s v="MEXICO CROSSINGS THROUGH OTAY MESA CALIFORNIA"/>
    <n v="58881"/>
    <s v="Truck"/>
    <m/>
    <m/>
    <n v="2023"/>
    <s v="N/A"/>
    <s v="I (import)"/>
    <m/>
  </r>
  <r>
    <s v="WATERMELONS"/>
    <x v="13"/>
    <s v="No"/>
    <s v="N/A"/>
    <s v="SEEDLESS"/>
    <x v="521"/>
    <s v="MEXICO CROSSINGS THROUGH OTAY MESA CALIFORNIA"/>
    <n v="184905"/>
    <s v="Truck"/>
    <m/>
    <m/>
    <n v="2023"/>
    <s v="N/A"/>
    <s v="I (import)"/>
    <m/>
  </r>
  <r>
    <s v="WATERMELONS"/>
    <x v="13"/>
    <s v="No"/>
    <s v="N/A"/>
    <s v="N/A"/>
    <x v="521"/>
    <s v="MEXICO CROSSINGS THROUGH OTAY MESA CALIFORNIA"/>
    <n v="50774"/>
    <s v="Truck"/>
    <m/>
    <m/>
    <n v="2023"/>
    <s v="N/A"/>
    <s v="I (import)"/>
    <m/>
  </r>
  <r>
    <s v="WATERMELONS"/>
    <x v="13"/>
    <s v="No"/>
    <s v="N/A"/>
    <s v="N/A"/>
    <x v="521"/>
    <s v="MEXICO CROSSINGS THROUGH PHARR TEXAS"/>
    <n v="36960"/>
    <s v="Truck"/>
    <m/>
    <m/>
    <n v="2023"/>
    <s v="N/A"/>
    <s v="I (import)"/>
    <m/>
  </r>
  <r>
    <s v="WATERMELONS"/>
    <x v="13"/>
    <s v="No"/>
    <s v="N/A"/>
    <s v="N/A"/>
    <x v="521"/>
    <s v="MEXICO CROSSINGS THROUGH PROGRESO TEXAS"/>
    <n v="378114"/>
    <s v="Truck"/>
    <m/>
    <m/>
    <n v="2023"/>
    <s v="N/A"/>
    <s v="I (import)"/>
    <m/>
  </r>
  <r>
    <s v="WATERMELONS"/>
    <x v="13"/>
    <s v="No"/>
    <s v="N/A"/>
    <s v="N/A"/>
    <x v="521"/>
    <s v="MEXICO CROSSINGS THROUGH NOGALES ARIZONA"/>
    <n v="767635"/>
    <s v="Truck"/>
    <m/>
    <m/>
    <n v="2023"/>
    <s v="N/A"/>
    <s v="I (import)"/>
    <m/>
  </r>
  <r>
    <s v="WATERMELONS"/>
    <x v="13"/>
    <s v="No"/>
    <s v="N/A"/>
    <s v="RED FLESH SEEDLESS MINIATURE"/>
    <x v="521"/>
    <s v="MEXICO CROSSINGS THROUGH NOGALES ARIZONA"/>
    <n v="1013229"/>
    <s v="Truck"/>
    <m/>
    <m/>
    <n v="2023"/>
    <s v="N/A"/>
    <s v="I (import)"/>
    <m/>
  </r>
  <r>
    <s v="WATERMELONS"/>
    <x v="13"/>
    <s v="No"/>
    <s v="N/A"/>
    <s v="SEEDLESS"/>
    <x v="521"/>
    <s v="MEXICO CROSSINGS THROUGH NOGALES ARIZONA"/>
    <n v="1069484"/>
    <s v="Truck"/>
    <m/>
    <m/>
    <n v="2023"/>
    <s v="N/A"/>
    <s v="I (import)"/>
    <m/>
  </r>
  <r>
    <s v="WATERMELONS"/>
    <x v="13"/>
    <s v="No"/>
    <s v="N/A"/>
    <s v="SEEDLESS"/>
    <x v="596"/>
    <s v="MEXICO CROSSINGS THROUGH OTAY MESA CALIFORNIA"/>
    <n v="250784"/>
    <s v="Truck"/>
    <m/>
    <m/>
    <n v="2023"/>
    <s v="N/A"/>
    <s v="I (import)"/>
    <m/>
  </r>
  <r>
    <s v="WATERMELONS"/>
    <x v="13"/>
    <s v="No"/>
    <s v="N/A"/>
    <s v="N/A"/>
    <x v="596"/>
    <s v="MEXICO CROSSINGS THROUGH OTAY MESA CALIFORNIA"/>
    <n v="47599"/>
    <s v="Truck"/>
    <m/>
    <m/>
    <n v="2023"/>
    <s v="N/A"/>
    <s v="I (import)"/>
    <m/>
  </r>
  <r>
    <s v="WATERMELONS"/>
    <x v="13"/>
    <s v="No"/>
    <s v="N/A"/>
    <s v="SEEDLESS"/>
    <x v="596"/>
    <s v="MEXICO CROSSINGS THROUGH PHARR TEXAS"/>
    <n v="198000"/>
    <s v="Truck"/>
    <m/>
    <m/>
    <n v="2023"/>
    <s v="N/A"/>
    <s v="I (import)"/>
    <m/>
  </r>
  <r>
    <s v="WATERMELONS"/>
    <x v="13"/>
    <s v="Yes"/>
    <s v="N/A"/>
    <s v="SEEDLESS"/>
    <x v="596"/>
    <s v="MEXICO CROSSINGS THROUGH NOGALES ARIZONA"/>
    <n v="45300"/>
    <s v="Truck"/>
    <m/>
    <m/>
    <n v="2023"/>
    <s v="N/A"/>
    <s v="I (import)"/>
    <m/>
  </r>
  <r>
    <s v="WATERMELONS"/>
    <x v="13"/>
    <s v="No"/>
    <s v="N/A"/>
    <s v="N/A"/>
    <x v="596"/>
    <s v="MEXICO CROSSINGS THROUGH PROGRESO TEXAS"/>
    <n v="510950"/>
    <s v="Truck"/>
    <m/>
    <m/>
    <n v="2023"/>
    <s v="N/A"/>
    <s v="I (import)"/>
    <m/>
  </r>
  <r>
    <s v="WATERMELONS"/>
    <x v="13"/>
    <s v="No"/>
    <s v="N/A"/>
    <s v="RED FLESH SEEDLESS MINIATURE"/>
    <x v="596"/>
    <s v="MEXICO CROSSINGS THROUGH OTAY MESA CALIFORNIA"/>
    <n v="116090"/>
    <s v="Truck"/>
    <m/>
    <m/>
    <n v="2023"/>
    <s v="N/A"/>
    <s v="I (import)"/>
    <m/>
  </r>
  <r>
    <s v="WATERMELONS"/>
    <x v="13"/>
    <s v="No"/>
    <s v="N/A"/>
    <s v="N/A"/>
    <x v="596"/>
    <s v="MEXICO CROSSINGS THROUGH NOGALES ARIZONA"/>
    <n v="1501429"/>
    <s v="Truck"/>
    <m/>
    <m/>
    <n v="2023"/>
    <s v="N/A"/>
    <s v="I (import)"/>
    <m/>
  </r>
  <r>
    <s v="WATERMELONS"/>
    <x v="13"/>
    <s v="No"/>
    <s v="N/A"/>
    <s v="SEEDLESS"/>
    <x v="596"/>
    <s v="MEXICO CROSSINGS THROUGH RIO GRANDE CITY TEXAS"/>
    <n v="982300"/>
    <s v="Truck"/>
    <m/>
    <m/>
    <n v="2023"/>
    <s v="N/A"/>
    <s v="I (import)"/>
    <m/>
  </r>
  <r>
    <s v="WATERMELONS"/>
    <x v="13"/>
    <s v="No"/>
    <s v="N/A"/>
    <s v="RED FLESH SEEDLESS MINIATURE"/>
    <x v="596"/>
    <s v="MEXICO CROSSINGS THROUGH NOGALES ARIZONA"/>
    <n v="1204473"/>
    <s v="Truck"/>
    <m/>
    <m/>
    <n v="2023"/>
    <s v="N/A"/>
    <s v="I (import)"/>
    <m/>
  </r>
  <r>
    <s v="WATERMELONS"/>
    <x v="13"/>
    <s v="No"/>
    <s v="N/A"/>
    <s v="SEEDLESS"/>
    <x v="596"/>
    <s v="MEXICO CROSSINGS THROUGH PROGRESO TEXAS"/>
    <n v="963578"/>
    <s v="Truck"/>
    <m/>
    <m/>
    <n v="2023"/>
    <s v="N/A"/>
    <s v="I (import)"/>
    <m/>
  </r>
  <r>
    <s v="WATERMELONS"/>
    <x v="13"/>
    <s v="No"/>
    <s v="N/A"/>
    <s v="SEEDLESS"/>
    <x v="596"/>
    <s v="MEXICO CROSSINGS THROUGH NOGALES ARIZONA"/>
    <n v="2101411"/>
    <s v="Truck"/>
    <m/>
    <m/>
    <n v="2023"/>
    <s v="N/A"/>
    <s v="I (import)"/>
    <m/>
  </r>
  <r>
    <s v="WATERMELONS"/>
    <x v="13"/>
    <s v="No"/>
    <s v="N/A"/>
    <s v="SEEDLESS"/>
    <x v="522"/>
    <s v="IMPORTS THROUGH SOUTH FLORIDA/TAMPA"/>
    <n v="68288"/>
    <s v="Boat"/>
    <m/>
    <m/>
    <n v="2023"/>
    <s v="N/A"/>
    <s v="I (import)"/>
    <m/>
  </r>
  <r>
    <s v="WATERMELONS"/>
    <x v="13"/>
    <s v="No"/>
    <s v="N/A"/>
    <s v="N/A"/>
    <x v="522"/>
    <s v="MEXICO CROSSINGS THROUGH PROGRESO TEXAS"/>
    <n v="2806628"/>
    <s v="Truck"/>
    <m/>
    <m/>
    <n v="2023"/>
    <s v="N/A"/>
    <s v="I (import)"/>
    <m/>
  </r>
  <r>
    <s v="WATERMELONS"/>
    <x v="13"/>
    <s v="No"/>
    <s v="N/A"/>
    <s v="SEEDLESS"/>
    <x v="522"/>
    <s v="MEXICO CROSSINGS THROUGH RIO GRANDE CITY TEXAS"/>
    <n v="149688"/>
    <s v="Truck"/>
    <m/>
    <m/>
    <n v="2023"/>
    <s v="N/A"/>
    <s v="I (import)"/>
    <m/>
  </r>
  <r>
    <s v="WATERMELONS"/>
    <x v="13"/>
    <s v="No"/>
    <s v="N/A"/>
    <s v="N/A"/>
    <x v="522"/>
    <s v="MEXICO CROSSINGS THROUGH OTAY MESA CALIFORNIA"/>
    <n v="33480"/>
    <s v="Truck"/>
    <m/>
    <m/>
    <n v="2023"/>
    <s v="N/A"/>
    <s v="I (import)"/>
    <m/>
  </r>
  <r>
    <s v="WATERMELONS"/>
    <x v="13"/>
    <s v="No"/>
    <s v="N/A"/>
    <s v="SEEDLESS"/>
    <x v="522"/>
    <s v="MEXICO CROSSINGS THROUGH PROGRESO TEXAS"/>
    <n v="894872"/>
    <s v="Truck"/>
    <m/>
    <m/>
    <n v="2023"/>
    <s v="N/A"/>
    <s v="I (import)"/>
    <m/>
  </r>
  <r>
    <s v="WATERMELONS"/>
    <x v="13"/>
    <s v="Yes"/>
    <s v="N/A"/>
    <s v="SEEDLESS"/>
    <x v="522"/>
    <s v="MEXICO CROSSINGS THROUGH NOGALES ARIZONA"/>
    <n v="45406"/>
    <s v="Truck"/>
    <m/>
    <m/>
    <n v="2023"/>
    <s v="N/A"/>
    <s v="I (import)"/>
    <m/>
  </r>
  <r>
    <s v="WATERMELONS"/>
    <x v="13"/>
    <s v="No"/>
    <s v="N/A"/>
    <s v="SEEDLESS"/>
    <x v="522"/>
    <s v="MEXICO CROSSINGS THROUGH NOGALES ARIZONA"/>
    <n v="1749666"/>
    <s v="Truck"/>
    <m/>
    <m/>
    <n v="2023"/>
    <s v="N/A"/>
    <s v="I (import)"/>
    <m/>
  </r>
  <r>
    <s v="WATERMELONS"/>
    <x v="13"/>
    <s v="No"/>
    <s v="N/A"/>
    <s v="SEEDLESS"/>
    <x v="522"/>
    <s v="MEXICO CROSSINGS THROUGH PHARR TEXAS"/>
    <n v="118800"/>
    <s v="Truck"/>
    <m/>
    <m/>
    <n v="2023"/>
    <s v="N/A"/>
    <s v="I (import)"/>
    <m/>
  </r>
  <r>
    <s v="WATERMELONS"/>
    <x v="13"/>
    <s v="No"/>
    <s v="N/A"/>
    <s v="RED FLESH SEEDLESS MINIATURE"/>
    <x v="522"/>
    <s v="MEXICO CROSSINGS THROUGH NOGALES ARIZONA"/>
    <n v="953756"/>
    <s v="Truck"/>
    <m/>
    <m/>
    <n v="2023"/>
    <s v="N/A"/>
    <s v="I (import)"/>
    <m/>
  </r>
  <r>
    <s v="WATERMELONS"/>
    <x v="13"/>
    <s v="No"/>
    <s v="N/A"/>
    <s v="N/A"/>
    <x v="522"/>
    <s v="MEXICO CROSSINGS THROUGH NOGALES ARIZONA"/>
    <n v="5324162"/>
    <s v="Truck"/>
    <m/>
    <m/>
    <n v="2023"/>
    <s v="N/A"/>
    <s v="I (import)"/>
    <m/>
  </r>
  <r>
    <s v="WATERMELONS"/>
    <x v="13"/>
    <s v="No"/>
    <s v="N/A"/>
    <s v="SEEDLESS"/>
    <x v="522"/>
    <s v="MEXICO CROSSINGS THROUGH OTAY MESA CALIFORNIA"/>
    <n v="172707"/>
    <s v="Truck"/>
    <m/>
    <m/>
    <n v="2023"/>
    <s v="N/A"/>
    <s v="I (import)"/>
    <m/>
  </r>
  <r>
    <s v="WATERMELONS"/>
    <x v="13"/>
    <s v="No"/>
    <s v="N/A"/>
    <s v="SEEDLESS"/>
    <x v="523"/>
    <s v="MEXICO CROSSINGS THROUGH PHARR TEXAS"/>
    <n v="1041867"/>
    <s v="Truck"/>
    <m/>
    <m/>
    <n v="2023"/>
    <s v="N/A"/>
    <s v="I (import)"/>
    <m/>
  </r>
  <r>
    <s v="WATERMELONS"/>
    <x v="13"/>
    <s v="No"/>
    <s v="N/A"/>
    <s v="SEEDLESS"/>
    <x v="523"/>
    <s v="MEXICO CROSSINGS THROUGH RIO GRANDE CITY TEXAS"/>
    <n v="863830"/>
    <s v="Truck"/>
    <m/>
    <m/>
    <n v="2023"/>
    <s v="N/A"/>
    <s v="I (import)"/>
    <m/>
  </r>
  <r>
    <s v="WATERMELONS"/>
    <x v="13"/>
    <s v="Yes"/>
    <s v="N/A"/>
    <s v="SEEDLESS"/>
    <x v="523"/>
    <s v="MEXICO CROSSINGS THROUGH NOGALES ARIZONA"/>
    <n v="90812"/>
    <s v="Truck"/>
    <m/>
    <m/>
    <n v="2023"/>
    <s v="N/A"/>
    <s v="I (import)"/>
    <m/>
  </r>
  <r>
    <s v="WATERMELONS"/>
    <x v="13"/>
    <s v="No"/>
    <s v="N/A"/>
    <s v="SEEDLESS"/>
    <x v="523"/>
    <s v="MEXICO CROSSINGS THROUGH PROGRESO TEXAS"/>
    <n v="3192332"/>
    <s v="Truck"/>
    <m/>
    <m/>
    <n v="2023"/>
    <s v="N/A"/>
    <s v="I (import)"/>
    <m/>
  </r>
  <r>
    <s v="WATERMELONS"/>
    <x v="13"/>
    <s v="No"/>
    <s v="N/A"/>
    <s v="SEEDLESS"/>
    <x v="523"/>
    <s v="MEXICO CROSSINGS THROUGH NOGALES ARIZONA"/>
    <n v="2943839"/>
    <s v="Truck"/>
    <m/>
    <m/>
    <n v="2023"/>
    <s v="N/A"/>
    <s v="I (import)"/>
    <m/>
  </r>
  <r>
    <s v="WATERMELONS"/>
    <x v="13"/>
    <s v="No"/>
    <s v="N/A"/>
    <s v="N/A"/>
    <x v="523"/>
    <s v="MEXICO CROSSINGS THROUGH PROGRESO TEXAS"/>
    <n v="493394"/>
    <s v="Truck"/>
    <m/>
    <m/>
    <n v="2023"/>
    <s v="N/A"/>
    <s v="I (import)"/>
    <m/>
  </r>
  <r>
    <s v="WATERMELONS"/>
    <x v="13"/>
    <s v="No"/>
    <s v="N/A"/>
    <s v="SEEDLESS"/>
    <x v="523"/>
    <s v="MEXICO CROSSINGS THROUGH OTAY MESA CALIFORNIA"/>
    <n v="139037"/>
    <s v="Truck"/>
    <m/>
    <m/>
    <n v="2023"/>
    <s v="N/A"/>
    <s v="I (import)"/>
    <m/>
  </r>
  <r>
    <s v="WATERMELONS"/>
    <x v="13"/>
    <s v="No"/>
    <s v="N/A"/>
    <s v="RED FLESH SEEDLESS MINIATURE"/>
    <x v="523"/>
    <s v="MEXICO CROSSINGS THROUGH OTAY MESA CALIFORNIA"/>
    <n v="181614"/>
    <s v="Truck"/>
    <m/>
    <m/>
    <n v="2023"/>
    <s v="N/A"/>
    <s v="I (import)"/>
    <m/>
  </r>
  <r>
    <s v="WATERMELONS"/>
    <x v="13"/>
    <s v="No"/>
    <s v="N/A"/>
    <s v="RED FLESH SEEDLESS MINIATURE"/>
    <x v="523"/>
    <s v="MEXICO CROSSINGS THROUGH NOGALES ARIZONA"/>
    <n v="1775507"/>
    <s v="Truck"/>
    <m/>
    <m/>
    <n v="2023"/>
    <s v="N/A"/>
    <s v="I (import)"/>
    <m/>
  </r>
  <r>
    <s v="WATERMELONS"/>
    <x v="13"/>
    <s v="No"/>
    <s v="N/A"/>
    <s v="N/A"/>
    <x v="523"/>
    <s v="MEXICO CROSSINGS THROUGH NOGALES ARIZONA"/>
    <n v="1418560"/>
    <s v="Truck"/>
    <m/>
    <m/>
    <n v="2023"/>
    <s v="N/A"/>
    <s v="I (import)"/>
    <m/>
  </r>
  <r>
    <s v="WATERMELONS"/>
    <x v="13"/>
    <s v="No"/>
    <s v="N/A"/>
    <s v="N/A"/>
    <x v="523"/>
    <s v="MEXICO CROSSINGS THROUGH OTAY MESA CALIFORNIA"/>
    <n v="174615"/>
    <s v="Truck"/>
    <m/>
    <m/>
    <n v="2023"/>
    <s v="N/A"/>
    <s v="I (import)"/>
    <m/>
  </r>
  <r>
    <s v="WATERMELONS"/>
    <x v="13"/>
    <s v="No"/>
    <s v="N/A"/>
    <s v="N/A"/>
    <x v="524"/>
    <s v="IMPORTS THROUGH PANAMA CITY FLORIDA"/>
    <n v="146872"/>
    <s v="Boat"/>
    <m/>
    <m/>
    <n v="2023"/>
    <s v="N/A"/>
    <s v="I (import)"/>
    <m/>
  </r>
  <r>
    <s v="WATERMELONS"/>
    <x v="13"/>
    <s v="Yes"/>
    <s v="N/A"/>
    <s v="SEEDLESS"/>
    <x v="524"/>
    <s v="MEXICO CROSSINGS THROUGH NOGALES ARIZONA"/>
    <n v="61472"/>
    <s v="Truck"/>
    <m/>
    <m/>
    <n v="2023"/>
    <s v="N/A"/>
    <s v="I (import)"/>
    <m/>
  </r>
  <r>
    <s v="WATERMELONS"/>
    <x v="13"/>
    <s v="No"/>
    <s v="N/A"/>
    <s v="SEEDLESS"/>
    <x v="524"/>
    <s v="MEXICO CROSSINGS THROUGH PROGRESO TEXAS"/>
    <n v="277035"/>
    <s v="Truck"/>
    <m/>
    <m/>
    <n v="2023"/>
    <s v="N/A"/>
    <s v="I (import)"/>
    <m/>
  </r>
  <r>
    <s v="WATERMELONS"/>
    <x v="13"/>
    <s v="No"/>
    <s v="N/A"/>
    <s v="RED FLESH SEEDLESS MINIATURE"/>
    <x v="524"/>
    <s v="MEXICO CROSSINGS THROUGH OTAY MESA CALIFORNIA"/>
    <n v="53856"/>
    <s v="Truck"/>
    <m/>
    <m/>
    <n v="2023"/>
    <s v="N/A"/>
    <s v="I (import)"/>
    <m/>
  </r>
  <r>
    <s v="WATERMELONS"/>
    <x v="13"/>
    <s v="No"/>
    <s v="N/A"/>
    <s v="RED FLESH SEEDLESS MINIATURE"/>
    <x v="524"/>
    <s v="MEXICO CROSSINGS THROUGH NOGALES ARIZONA"/>
    <n v="1154326"/>
    <s v="Truck"/>
    <m/>
    <m/>
    <n v="2023"/>
    <s v="N/A"/>
    <s v="I (import)"/>
    <m/>
  </r>
  <r>
    <s v="WATERMELONS"/>
    <x v="13"/>
    <s v="No"/>
    <s v="N/A"/>
    <s v="N/A"/>
    <x v="524"/>
    <s v="MEXICO CROSSINGS THROUGH NOGALES ARIZONA"/>
    <n v="1441538"/>
    <s v="Truck"/>
    <m/>
    <m/>
    <n v="2023"/>
    <s v="N/A"/>
    <s v="I (import)"/>
    <m/>
  </r>
  <r>
    <s v="WATERMELONS"/>
    <x v="13"/>
    <s v="No"/>
    <s v="N/A"/>
    <s v="SEEDLESS"/>
    <x v="524"/>
    <s v="MEXICO CROSSINGS THROUGH NOGALES ARIZONA"/>
    <n v="2159504"/>
    <s v="Truck"/>
    <m/>
    <m/>
    <n v="2023"/>
    <s v="N/A"/>
    <s v="I (import)"/>
    <m/>
  </r>
  <r>
    <s v="WATERMELONS"/>
    <x v="13"/>
    <s v="No"/>
    <s v="N/A"/>
    <s v="N/A"/>
    <x v="524"/>
    <s v="MEXICO CROSSINGS THROUGH PHARR TEXAS"/>
    <n v="62700"/>
    <s v="Truck"/>
    <m/>
    <m/>
    <n v="2023"/>
    <s v="N/A"/>
    <s v="I (import)"/>
    <m/>
  </r>
  <r>
    <s v="WATERMELONS"/>
    <x v="13"/>
    <s v="No"/>
    <s v="N/A"/>
    <s v="N/A"/>
    <x v="524"/>
    <s v="MEXICO CROSSINGS THROUGH PROGRESO TEXAS"/>
    <n v="536382"/>
    <s v="Truck"/>
    <m/>
    <m/>
    <n v="2023"/>
    <s v="N/A"/>
    <s v="I (import)"/>
    <m/>
  </r>
  <r>
    <s v="WATERMELONS"/>
    <x v="13"/>
    <s v="No"/>
    <s v="N/A"/>
    <s v="N/A"/>
    <x v="525"/>
    <s v="MEXICO CROSSINGS THROUGH PROGRESO TEXAS"/>
    <n v="601214"/>
    <s v="Truck"/>
    <m/>
    <m/>
    <n v="2023"/>
    <s v="N/A"/>
    <s v="I (import)"/>
    <m/>
  </r>
  <r>
    <s v="WATERMELONS"/>
    <x v="13"/>
    <s v="No"/>
    <s v="N/A"/>
    <s v="RED FLESH SEEDLESS MINIATURE"/>
    <x v="525"/>
    <s v="MEXICO CROSSINGS THROUGH NOGALES ARIZONA"/>
    <n v="1169490"/>
    <s v="Truck"/>
    <m/>
    <m/>
    <n v="2023"/>
    <s v="N/A"/>
    <s v="I (import)"/>
    <m/>
  </r>
  <r>
    <s v="WATERMELONS"/>
    <x v="13"/>
    <s v="No"/>
    <s v="N/A"/>
    <s v="N/A"/>
    <x v="525"/>
    <s v="MEXICO CROSSINGS THROUGH PHARR TEXAS"/>
    <n v="48180"/>
    <s v="Truck"/>
    <m/>
    <m/>
    <n v="2023"/>
    <s v="N/A"/>
    <s v="I (import)"/>
    <m/>
  </r>
  <r>
    <s v="WATERMELONS"/>
    <x v="13"/>
    <s v="No"/>
    <s v="N/A"/>
    <s v="RED FLESH SEEDLESS MINIATURE"/>
    <x v="525"/>
    <s v="MEXICO CROSSINGS THROUGH OTAY MESA CALIFORNIA"/>
    <n v="85571"/>
    <s v="Truck"/>
    <m/>
    <m/>
    <n v="2023"/>
    <s v="N/A"/>
    <s v="I (import)"/>
    <m/>
  </r>
  <r>
    <s v="WATERMELONS"/>
    <x v="13"/>
    <s v="No"/>
    <s v="N/A"/>
    <s v="SEEDLESS"/>
    <x v="525"/>
    <s v="MEXICO CROSSINGS THROUGH OTAY MESA CALIFORNIA"/>
    <n v="185152"/>
    <s v="Truck"/>
    <m/>
    <m/>
    <n v="2023"/>
    <s v="N/A"/>
    <s v="I (import)"/>
    <m/>
  </r>
  <r>
    <s v="WATERMELONS"/>
    <x v="13"/>
    <s v="No"/>
    <s v="N/A"/>
    <s v="SEEDLESS"/>
    <x v="525"/>
    <s v="MEXICO CROSSINGS THROUGH NOGALES ARIZONA"/>
    <n v="3080719"/>
    <s v="Truck"/>
    <m/>
    <m/>
    <n v="2023"/>
    <s v="N/A"/>
    <s v="I (import)"/>
    <m/>
  </r>
  <r>
    <s v="WATERMELONS"/>
    <x v="13"/>
    <s v="No"/>
    <s v="N/A"/>
    <s v="N/A"/>
    <x v="525"/>
    <s v="MEXICO CROSSINGS THROUGH NOGALES ARIZONA"/>
    <n v="945308"/>
    <s v="Truck"/>
    <m/>
    <m/>
    <n v="2023"/>
    <s v="N/A"/>
    <s v="I (import)"/>
    <m/>
  </r>
  <r>
    <s v="WATERMELONS"/>
    <x v="13"/>
    <s v="No"/>
    <s v="N/A"/>
    <s v="N/A"/>
    <x v="525"/>
    <s v="MEXICO CROSSINGS THROUGH OTAY MESA CALIFORNIA"/>
    <n v="39712"/>
    <s v="Truck"/>
    <m/>
    <m/>
    <n v="2023"/>
    <s v="N/A"/>
    <s v="I (import)"/>
    <m/>
  </r>
  <r>
    <s v="WATERMELONS"/>
    <x v="13"/>
    <s v="No"/>
    <s v="N/A"/>
    <s v="RED FLESH SEEDLESS MINIATURE"/>
    <x v="526"/>
    <s v="MEXICO CROSSINGS THROUGH NOGALES ARIZONA"/>
    <n v="2474238"/>
    <s v="Truck"/>
    <m/>
    <m/>
    <n v="2023"/>
    <s v="N/A"/>
    <s v="I (import)"/>
    <m/>
  </r>
  <r>
    <s v="WATERMELONS"/>
    <x v="13"/>
    <s v="Yes"/>
    <s v="N/A"/>
    <s v="SEEDLESS"/>
    <x v="526"/>
    <s v="MEXICO CROSSINGS THROUGH NOGALES ARIZONA"/>
    <n v="341620"/>
    <s v="Truck"/>
    <m/>
    <m/>
    <n v="2023"/>
    <s v="N/A"/>
    <s v="I (import)"/>
    <m/>
  </r>
  <r>
    <s v="WATERMELONS"/>
    <x v="13"/>
    <s v="No"/>
    <s v="N/A"/>
    <s v="N/A"/>
    <x v="526"/>
    <s v="MEXICO CROSSINGS THROUGH PROGRESO TEXAS"/>
    <n v="288497"/>
    <s v="Truck"/>
    <m/>
    <m/>
    <n v="2023"/>
    <s v="N/A"/>
    <s v="I (import)"/>
    <m/>
  </r>
  <r>
    <s v="WATERMELONS"/>
    <x v="13"/>
    <s v="No"/>
    <s v="N/A"/>
    <s v="SEEDLESS"/>
    <x v="526"/>
    <s v="MEXICO CROSSINGS THROUGH OTAY MESA CALIFORNIA"/>
    <n v="78172"/>
    <s v="Truck"/>
    <m/>
    <m/>
    <n v="2023"/>
    <s v="N/A"/>
    <s v="I (import)"/>
    <m/>
  </r>
  <r>
    <s v="WATERMELONS"/>
    <x v="13"/>
    <s v="No"/>
    <s v="N/A"/>
    <s v="SEEDLESS"/>
    <x v="526"/>
    <s v="MEXICO CROSSINGS THROUGH RIO GRANDE CITY TEXAS"/>
    <n v="950400"/>
    <s v="Truck"/>
    <m/>
    <m/>
    <n v="2023"/>
    <s v="N/A"/>
    <s v="I (import)"/>
    <m/>
  </r>
  <r>
    <s v="WATERMELONS"/>
    <x v="13"/>
    <s v="No"/>
    <s v="N/A"/>
    <s v="SEEDLESS"/>
    <x v="526"/>
    <s v="MEXICO CROSSINGS THROUGH PHARR TEXAS"/>
    <n v="237600"/>
    <s v="Truck"/>
    <m/>
    <m/>
    <n v="2023"/>
    <s v="N/A"/>
    <s v="I (import)"/>
    <m/>
  </r>
  <r>
    <s v="WATERMELONS"/>
    <x v="13"/>
    <s v="No"/>
    <s v="N/A"/>
    <s v="SEEDLESS"/>
    <x v="526"/>
    <s v="MEXICO CROSSINGS THROUGH NOGALES ARIZONA"/>
    <n v="5590766"/>
    <s v="Truck"/>
    <m/>
    <m/>
    <n v="2023"/>
    <s v="N/A"/>
    <s v="I (import)"/>
    <m/>
  </r>
  <r>
    <s v="WATERMELONS"/>
    <x v="13"/>
    <s v="No"/>
    <s v="N/A"/>
    <s v="N/A"/>
    <x v="526"/>
    <s v="MEXICO CROSSINGS THROUGH NOGALES ARIZONA"/>
    <n v="1103824"/>
    <s v="Truck"/>
    <m/>
    <m/>
    <n v="2023"/>
    <s v="N/A"/>
    <s v="I (import)"/>
    <m/>
  </r>
  <r>
    <s v="WATERMELONS"/>
    <x v="13"/>
    <s v="No"/>
    <s v="N/A"/>
    <s v="N/A"/>
    <x v="526"/>
    <s v="MEXICO CROSSINGS THROUGH OTAY MESA CALIFORNIA"/>
    <n v="32802"/>
    <s v="Truck"/>
    <m/>
    <m/>
    <n v="2023"/>
    <s v="N/A"/>
    <s v="I (import)"/>
    <m/>
  </r>
  <r>
    <s v="WATERMELONS"/>
    <x v="13"/>
    <s v="No"/>
    <s v="N/A"/>
    <s v="SEEDLESS"/>
    <x v="526"/>
    <s v="MEXICO CROSSINGS THROUGH PROGRESO TEXAS"/>
    <n v="554400"/>
    <s v="Truck"/>
    <m/>
    <m/>
    <n v="2023"/>
    <s v="N/A"/>
    <s v="I (import)"/>
    <m/>
  </r>
  <r>
    <s v="WATERMELONS"/>
    <x v="13"/>
    <s v="No"/>
    <s v="N/A"/>
    <s v="SEEDLESS"/>
    <x v="527"/>
    <s v="MEXICO CROSSINGS THROUGH RIO GRANDE CITY TEXAS"/>
    <n v="316800"/>
    <s v="Truck"/>
    <m/>
    <m/>
    <n v="2023"/>
    <s v="N/A"/>
    <s v="I (import)"/>
    <m/>
  </r>
  <r>
    <s v="WATERMELONS"/>
    <x v="13"/>
    <s v="Yes"/>
    <s v="N/A"/>
    <s v="SEEDLESS"/>
    <x v="527"/>
    <s v="MEXICO CROSSINGS THROUGH NOGALES ARIZONA"/>
    <n v="7405"/>
    <s v="Truck"/>
    <m/>
    <m/>
    <n v="2023"/>
    <s v="N/A"/>
    <s v="I (import)"/>
    <m/>
  </r>
  <r>
    <s v="WATERMELONS"/>
    <x v="13"/>
    <s v="No"/>
    <s v="N/A"/>
    <s v="N/A"/>
    <x v="527"/>
    <s v="MEXICO CROSSINGS THROUGH PHARR TEXAS"/>
    <n v="180943"/>
    <s v="Truck"/>
    <m/>
    <m/>
    <n v="2023"/>
    <s v="N/A"/>
    <s v="I (import)"/>
    <m/>
  </r>
  <r>
    <s v="WATERMELONS"/>
    <x v="13"/>
    <s v="No"/>
    <s v="N/A"/>
    <s v="N/A"/>
    <x v="527"/>
    <s v="MEXICO CROSSINGS THROUGH OTAY MESA CALIFORNIA"/>
    <n v="93781"/>
    <s v="Truck"/>
    <m/>
    <m/>
    <n v="2023"/>
    <s v="N/A"/>
    <s v="I (import)"/>
    <m/>
  </r>
  <r>
    <s v="WATERMELONS"/>
    <x v="13"/>
    <s v="No"/>
    <s v="N/A"/>
    <s v="N/A"/>
    <x v="527"/>
    <s v="MEXICO CROSSINGS THROUGH PROGRESO TEXAS"/>
    <n v="1435148"/>
    <s v="Truck"/>
    <m/>
    <m/>
    <n v="2023"/>
    <s v="N/A"/>
    <s v="I (import)"/>
    <m/>
  </r>
  <r>
    <s v="WATERMELONS"/>
    <x v="13"/>
    <s v="No"/>
    <s v="N/A"/>
    <s v="RED FLESH SEEDLESS MINIATURE"/>
    <x v="527"/>
    <s v="MEXICO CROSSINGS THROUGH OTAY MESA CALIFORNIA"/>
    <n v="56249"/>
    <s v="Truck"/>
    <m/>
    <m/>
    <n v="2023"/>
    <s v="N/A"/>
    <s v="I (import)"/>
    <m/>
  </r>
  <r>
    <s v="WATERMELONS"/>
    <x v="13"/>
    <s v="No"/>
    <s v="N/A"/>
    <s v="SEEDLESS"/>
    <x v="527"/>
    <s v="MEXICO CROSSINGS THROUGH OTAY MESA CALIFORNIA"/>
    <n v="111159"/>
    <s v="Truck"/>
    <m/>
    <m/>
    <n v="2023"/>
    <s v="N/A"/>
    <s v="I (import)"/>
    <m/>
  </r>
  <r>
    <s v="WATERMELONS"/>
    <x v="13"/>
    <s v="No"/>
    <s v="N/A"/>
    <s v="SEEDLESS"/>
    <x v="527"/>
    <s v="MEXICO CROSSINGS THROUGH PROGRESO TEXAS"/>
    <n v="742775"/>
    <s v="Truck"/>
    <m/>
    <m/>
    <n v="2023"/>
    <s v="N/A"/>
    <s v="I (import)"/>
    <m/>
  </r>
  <r>
    <s v="WATERMELONS"/>
    <x v="13"/>
    <s v="No"/>
    <s v="N/A"/>
    <s v="SEEDLESS"/>
    <x v="527"/>
    <s v="MEXICO CROSSINGS THROUGH NOGALES ARIZONA"/>
    <n v="4963252"/>
    <s v="Truck"/>
    <m/>
    <m/>
    <n v="2023"/>
    <s v="N/A"/>
    <s v="I (import)"/>
    <m/>
  </r>
  <r>
    <s v="WATERMELONS"/>
    <x v="13"/>
    <s v="No"/>
    <s v="N/A"/>
    <s v="SEEDLESS"/>
    <x v="527"/>
    <s v="MEXICO CROSSINGS THROUGH PHARR TEXAS"/>
    <n v="79200"/>
    <s v="Truck"/>
    <m/>
    <m/>
    <n v="2023"/>
    <s v="N/A"/>
    <s v="I (import)"/>
    <m/>
  </r>
  <r>
    <s v="WATERMELONS"/>
    <x v="13"/>
    <s v="No"/>
    <s v="N/A"/>
    <s v="RED FLESH SEEDLESS MINIATURE"/>
    <x v="527"/>
    <s v="MEXICO CROSSINGS THROUGH NOGALES ARIZONA"/>
    <n v="2096954"/>
    <s v="Truck"/>
    <m/>
    <m/>
    <n v="2023"/>
    <s v="N/A"/>
    <s v="I (import)"/>
    <m/>
  </r>
  <r>
    <s v="WATERMELONS"/>
    <x v="13"/>
    <s v="No"/>
    <s v="N/A"/>
    <s v="N/A"/>
    <x v="527"/>
    <s v="MEXICO CROSSINGS THROUGH NOGALES ARIZONA"/>
    <n v="8205287"/>
    <s v="Truck"/>
    <m/>
    <m/>
    <n v="2023"/>
    <s v="N/A"/>
    <s v="I (import)"/>
    <m/>
  </r>
  <r>
    <s v="WATERMELONS"/>
    <x v="13"/>
    <s v="No"/>
    <s v="N/A"/>
    <s v="N/A"/>
    <x v="599"/>
    <s v="IMPORTS THROUGH PANAMA CITY FLORIDA"/>
    <n v="33286"/>
    <s v="Boat"/>
    <m/>
    <m/>
    <n v="2023"/>
    <s v="N/A"/>
    <s v="I (import)"/>
    <m/>
  </r>
  <r>
    <s v="WATERMELONS"/>
    <x v="13"/>
    <s v="No"/>
    <s v="N/A"/>
    <s v="SEEDLESS"/>
    <x v="599"/>
    <s v="MEXICO CROSSINGS THROUGH PROGRESO TEXAS"/>
    <n v="2179947"/>
    <s v="Truck"/>
    <m/>
    <m/>
    <n v="2023"/>
    <s v="N/A"/>
    <s v="I (import)"/>
    <m/>
  </r>
  <r>
    <s v="WATERMELONS"/>
    <x v="13"/>
    <s v="No"/>
    <s v="N/A"/>
    <s v="RED FLESH SEEDLESS MINIATURE"/>
    <x v="599"/>
    <s v="MEXICO CROSSINGS THROUGH NOGALES ARIZONA"/>
    <n v="4891182"/>
    <s v="Truck"/>
    <m/>
    <m/>
    <n v="2023"/>
    <s v="N/A"/>
    <s v="I (import)"/>
    <m/>
  </r>
  <r>
    <s v="WATERMELONS"/>
    <x v="13"/>
    <s v="No"/>
    <s v="N/A"/>
    <s v="SEEDLESS"/>
    <x v="599"/>
    <s v="MEXICO CROSSINGS THROUGH OTAY MESA CALIFORNIA"/>
    <n v="9764"/>
    <s v="Truck"/>
    <m/>
    <m/>
    <n v="2023"/>
    <s v="N/A"/>
    <s v="I (import)"/>
    <m/>
  </r>
  <r>
    <s v="WATERMELONS"/>
    <x v="13"/>
    <s v="No"/>
    <s v="N/A"/>
    <s v="SEEDLESS"/>
    <x v="599"/>
    <s v="MEXICO CROSSINGS THROUGH NOGALES ARIZONA"/>
    <n v="6665691"/>
    <s v="Truck"/>
    <m/>
    <m/>
    <n v="2023"/>
    <s v="N/A"/>
    <s v="I (import)"/>
    <m/>
  </r>
  <r>
    <s v="WATERMELONS"/>
    <x v="13"/>
    <s v="No"/>
    <s v="N/A"/>
    <s v="SEEDLESS"/>
    <x v="599"/>
    <s v="MEXICO CROSSINGS THROUGH RIO GRANDE CITY TEXAS"/>
    <n v="1854886"/>
    <s v="Truck"/>
    <m/>
    <m/>
    <n v="2023"/>
    <s v="N/A"/>
    <s v="I (import)"/>
    <m/>
  </r>
  <r>
    <s v="WATERMELONS"/>
    <x v="13"/>
    <s v="No"/>
    <s v="N/A"/>
    <s v="N/A"/>
    <x v="599"/>
    <s v="MEXICO CROSSINGS THROUGH PROGRESO TEXAS"/>
    <n v="546084"/>
    <s v="Truck"/>
    <m/>
    <m/>
    <n v="2023"/>
    <s v="N/A"/>
    <s v="I (import)"/>
    <m/>
  </r>
  <r>
    <s v="WATERMELONS"/>
    <x v="13"/>
    <s v="No"/>
    <s v="N/A"/>
    <s v="SEEDLESS"/>
    <x v="599"/>
    <s v="MEXICO CROSSINGS THROUGH PHARR TEXAS"/>
    <n v="633950"/>
    <s v="Truck"/>
    <m/>
    <m/>
    <n v="2023"/>
    <s v="N/A"/>
    <s v="I (import)"/>
    <m/>
  </r>
  <r>
    <s v="WATERMELONS"/>
    <x v="13"/>
    <s v="No"/>
    <s v="N/A"/>
    <s v="N/A"/>
    <x v="599"/>
    <s v="MEXICO CROSSINGS THROUGH PHARR TEXAS"/>
    <n v="60218"/>
    <s v="Truck"/>
    <m/>
    <m/>
    <n v="2023"/>
    <s v="N/A"/>
    <s v="I (import)"/>
    <m/>
  </r>
  <r>
    <s v="WATERMELONS"/>
    <x v="13"/>
    <s v="No"/>
    <s v="N/A"/>
    <s v="N/A"/>
    <x v="599"/>
    <s v="MEXICO CROSSINGS THROUGH NOGALES ARIZONA"/>
    <n v="1131403"/>
    <s v="Truck"/>
    <m/>
    <m/>
    <n v="2023"/>
    <s v="N/A"/>
    <s v="I (import)"/>
    <m/>
  </r>
  <r>
    <s v="WATERMELONS"/>
    <x v="13"/>
    <s v="No"/>
    <s v="N/A"/>
    <s v="RED FLESH SEEDLESS MINIATURE"/>
    <x v="528"/>
    <s v="MEXICO CROSSINGS THROUGH OTAY MESA CALIFORNIA"/>
    <n v="70611"/>
    <s v="Truck"/>
    <m/>
    <m/>
    <n v="2023"/>
    <s v="N/A"/>
    <s v="I (import)"/>
    <m/>
  </r>
  <r>
    <s v="WATERMELONS"/>
    <x v="13"/>
    <s v="No"/>
    <s v="N/A"/>
    <s v="N/A"/>
    <x v="528"/>
    <s v="MEXICO CROSSINGS THROUGH PHARR TEXAS"/>
    <n v="283317"/>
    <s v="Truck"/>
    <m/>
    <m/>
    <n v="2023"/>
    <s v="N/A"/>
    <s v="I (import)"/>
    <m/>
  </r>
  <r>
    <s v="WATERMELONS"/>
    <x v="13"/>
    <s v="No"/>
    <s v="N/A"/>
    <s v="RED FLESH SEEDLESS MINIATURE"/>
    <x v="528"/>
    <s v="MEXICO CROSSINGS THROUGH NOGALES ARIZONA"/>
    <n v="2588254"/>
    <s v="Truck"/>
    <m/>
    <m/>
    <n v="2023"/>
    <s v="N/A"/>
    <s v="I (import)"/>
    <m/>
  </r>
  <r>
    <s v="WATERMELONS"/>
    <x v="13"/>
    <s v="No"/>
    <s v="N/A"/>
    <s v="N/A"/>
    <x v="528"/>
    <s v="MEXICO CROSSINGS THROUGH PROGRESO TEXAS"/>
    <n v="160974"/>
    <s v="Truck"/>
    <m/>
    <m/>
    <n v="2023"/>
    <s v="N/A"/>
    <s v="I (import)"/>
    <m/>
  </r>
  <r>
    <s v="WATERMELONS"/>
    <x v="13"/>
    <s v="No"/>
    <s v="N/A"/>
    <s v="N/A"/>
    <x v="528"/>
    <s v="MEXICO CROSSINGS THROUGH NOGALES ARIZONA"/>
    <n v="353727"/>
    <s v="Truck"/>
    <m/>
    <m/>
    <n v="2023"/>
    <s v="N/A"/>
    <s v="I (import)"/>
    <m/>
  </r>
  <r>
    <s v="WATERMELONS"/>
    <x v="13"/>
    <s v="No"/>
    <s v="N/A"/>
    <s v="SEEDLESS"/>
    <x v="528"/>
    <s v="MEXICO CROSSINGS THROUGH OTAY MESA CALIFORNIA"/>
    <n v="175927"/>
    <s v="Truck"/>
    <m/>
    <m/>
    <n v="2023"/>
    <s v="N/A"/>
    <s v="I (import)"/>
    <m/>
  </r>
  <r>
    <s v="WATERMELONS"/>
    <x v="13"/>
    <s v="No"/>
    <s v="N/A"/>
    <s v="SEEDLESS"/>
    <x v="528"/>
    <s v="MEXICO CROSSINGS THROUGH NOGALES ARIZONA"/>
    <n v="4149419"/>
    <s v="Truck"/>
    <m/>
    <m/>
    <n v="2023"/>
    <s v="N/A"/>
    <s v="I (import)"/>
    <m/>
  </r>
  <r>
    <s v="WATERMELONS"/>
    <x v="13"/>
    <s v="No"/>
    <s v="N/A"/>
    <s v="N/A"/>
    <x v="529"/>
    <s v="MEXICO CROSSINGS THROUGH OTAY MESA CALIFORNIA"/>
    <n v="38016"/>
    <s v="Truck"/>
    <m/>
    <m/>
    <n v="2023"/>
    <s v="N/A"/>
    <s v="I (import)"/>
    <m/>
  </r>
  <r>
    <s v="WATERMELONS"/>
    <x v="13"/>
    <s v="No"/>
    <s v="N/A"/>
    <s v="RED FLESH SEEDLESS MINIATURE"/>
    <x v="529"/>
    <s v="MEXICO CROSSINGS THROUGH NOGALES ARIZONA"/>
    <n v="2323832"/>
    <s v="Truck"/>
    <m/>
    <m/>
    <n v="2023"/>
    <s v="N/A"/>
    <s v="I (import)"/>
    <m/>
  </r>
  <r>
    <s v="WATERMELONS"/>
    <x v="13"/>
    <s v="No"/>
    <s v="N/A"/>
    <s v="N/A"/>
    <x v="529"/>
    <s v="MEXICO CROSSINGS THROUGH PROGRESO TEXAS"/>
    <n v="603185"/>
    <s v="Truck"/>
    <m/>
    <m/>
    <n v="2023"/>
    <s v="N/A"/>
    <s v="I (import)"/>
    <m/>
  </r>
  <r>
    <s v="WATERMELONS"/>
    <x v="13"/>
    <s v="No"/>
    <s v="N/A"/>
    <s v="RED FLESH SEEDLESS MINIATURE"/>
    <x v="529"/>
    <s v="MEXICO CROSSINGS THROUGH OTAY MESA CALIFORNIA"/>
    <n v="50266"/>
    <s v="Truck"/>
    <m/>
    <m/>
    <n v="2023"/>
    <s v="N/A"/>
    <s v="I (import)"/>
    <m/>
  </r>
  <r>
    <s v="WATERMELONS"/>
    <x v="13"/>
    <s v="No"/>
    <s v="N/A"/>
    <s v="N/A"/>
    <x v="529"/>
    <s v="MEXICO CROSSINGS THROUGH PHARR TEXAS"/>
    <n v="89690"/>
    <s v="Truck"/>
    <m/>
    <m/>
    <n v="2023"/>
    <s v="N/A"/>
    <s v="I (import)"/>
    <m/>
  </r>
  <r>
    <s v="WATERMELONS"/>
    <x v="13"/>
    <s v="No"/>
    <s v="N/A"/>
    <s v="SEEDLESS"/>
    <x v="529"/>
    <s v="MEXICO CROSSINGS THROUGH OTAY MESA CALIFORNIA"/>
    <n v="149884"/>
    <s v="Truck"/>
    <m/>
    <m/>
    <n v="2023"/>
    <s v="N/A"/>
    <s v="I (import)"/>
    <m/>
  </r>
  <r>
    <s v="WATERMELONS"/>
    <x v="13"/>
    <s v="No"/>
    <s v="N/A"/>
    <s v="SEEDLESS"/>
    <x v="529"/>
    <s v="MEXICO CROSSINGS THROUGH NOGALES ARIZONA"/>
    <n v="4262012"/>
    <s v="Truck"/>
    <m/>
    <m/>
    <n v="2023"/>
    <s v="N/A"/>
    <s v="I (import)"/>
    <m/>
  </r>
  <r>
    <s v="WATERMELONS"/>
    <x v="13"/>
    <s v="No"/>
    <s v="N/A"/>
    <s v="N/A"/>
    <x v="529"/>
    <s v="MEXICO CROSSINGS THROUGH NOGALES ARIZONA"/>
    <n v="321638"/>
    <s v="Truck"/>
    <m/>
    <m/>
    <n v="2023"/>
    <s v="N/A"/>
    <s v="I (import)"/>
    <m/>
  </r>
  <r>
    <s v="WATERMELONS"/>
    <x v="13"/>
    <s v="No"/>
    <s v="N/A"/>
    <s v="SEEDLESS"/>
    <x v="602"/>
    <s v="MEXICO CROSSINGS THROUGH RIO GRANDE CITY TEXAS"/>
    <n v="370414"/>
    <s v="Truck"/>
    <m/>
    <m/>
    <n v="2023"/>
    <s v="N/A"/>
    <s v="I (import)"/>
    <m/>
  </r>
  <r>
    <s v="WATERMELONS"/>
    <x v="13"/>
    <s v="No"/>
    <s v="N/A"/>
    <s v="SEEDLESS"/>
    <x v="602"/>
    <s v="MEXICO CROSSINGS THROUGH PHARR TEXAS"/>
    <n v="198000"/>
    <s v="Truck"/>
    <m/>
    <m/>
    <n v="2023"/>
    <s v="N/A"/>
    <s v="I (import)"/>
    <m/>
  </r>
  <r>
    <s v="WATERMELONS"/>
    <x v="13"/>
    <s v="No"/>
    <s v="N/A"/>
    <s v="RED FLESH SEEDLESS MINIATURE"/>
    <x v="602"/>
    <s v="MEXICO CROSSINGS THROUGH OTAY MESA CALIFORNIA"/>
    <n v="130152"/>
    <s v="Truck"/>
    <m/>
    <m/>
    <n v="2023"/>
    <s v="N/A"/>
    <s v="I (import)"/>
    <m/>
  </r>
  <r>
    <s v="WATERMELONS"/>
    <x v="13"/>
    <s v="No"/>
    <s v="N/A"/>
    <s v="SEEDLESS"/>
    <x v="602"/>
    <s v="MEXICO CROSSINGS THROUGH PROGRESO TEXAS"/>
    <n v="277200"/>
    <s v="Truck"/>
    <m/>
    <m/>
    <n v="2023"/>
    <s v="N/A"/>
    <s v="I (import)"/>
    <m/>
  </r>
  <r>
    <s v="WATERMELONS"/>
    <x v="13"/>
    <s v="Yes"/>
    <s v="N/A"/>
    <s v="SEEDLESS"/>
    <x v="602"/>
    <s v="MEXICO CROSSINGS THROUGH NOGALES ARIZONA"/>
    <n v="126111"/>
    <s v="Truck"/>
    <m/>
    <m/>
    <n v="2023"/>
    <s v="N/A"/>
    <s v="I (import)"/>
    <m/>
  </r>
  <r>
    <s v="WATERMELONS"/>
    <x v="13"/>
    <s v="No"/>
    <s v="N/A"/>
    <s v="SEEDLESS"/>
    <x v="602"/>
    <s v="MEXICO CROSSINGS THROUGH NOGALES ARIZONA"/>
    <n v="5773375"/>
    <s v="Truck"/>
    <m/>
    <m/>
    <n v="2023"/>
    <s v="N/A"/>
    <s v="I (import)"/>
    <m/>
  </r>
  <r>
    <s v="WATERMELONS"/>
    <x v="13"/>
    <s v="No"/>
    <s v="N/A"/>
    <s v="N/A"/>
    <x v="602"/>
    <s v="MEXICO CROSSINGS THROUGH NOGALES ARIZONA"/>
    <n v="1089514"/>
    <s v="Truck"/>
    <m/>
    <m/>
    <n v="2023"/>
    <s v="N/A"/>
    <s v="I (import)"/>
    <m/>
  </r>
  <r>
    <s v="WATERMELONS"/>
    <x v="13"/>
    <s v="No"/>
    <s v="N/A"/>
    <s v="SEEDLESS"/>
    <x v="602"/>
    <s v="MEXICO CROSSINGS THROUGH OTAY MESA CALIFORNIA"/>
    <n v="392616"/>
    <s v="Truck"/>
    <m/>
    <m/>
    <n v="2023"/>
    <s v="N/A"/>
    <s v="I (import)"/>
    <m/>
  </r>
  <r>
    <s v="WATERMELONS"/>
    <x v="13"/>
    <s v="No"/>
    <s v="N/A"/>
    <s v="RED FLESH SEEDLESS MINIATURE"/>
    <x v="602"/>
    <s v="MEXICO CROSSINGS THROUGH NOGALES ARIZONA"/>
    <n v="2784392"/>
    <s v="Truck"/>
    <m/>
    <m/>
    <n v="2023"/>
    <s v="N/A"/>
    <s v="I (import)"/>
    <m/>
  </r>
  <r>
    <s v="WATERMELONS"/>
    <x v="13"/>
    <s v="No"/>
    <s v="N/A"/>
    <s v="N/A"/>
    <x v="602"/>
    <s v="MEXICO CROSSINGS THROUGH PROGRESO TEXAS"/>
    <n v="211167"/>
    <s v="Truck"/>
    <m/>
    <m/>
    <n v="2023"/>
    <s v="N/A"/>
    <s v="I (import)"/>
    <m/>
  </r>
  <r>
    <s v="WATERMELONS"/>
    <x v="13"/>
    <s v="No"/>
    <s v="N/A"/>
    <s v="N/A"/>
    <x v="602"/>
    <s v="MEXICO CROSSINGS THROUGH OTAY MESA CALIFORNIA"/>
    <n v="14806"/>
    <s v="Truck"/>
    <m/>
    <m/>
    <n v="2023"/>
    <s v="N/A"/>
    <s v="I (import)"/>
    <m/>
  </r>
  <r>
    <s v="WATERMELONS"/>
    <x v="13"/>
    <s v="No"/>
    <s v="N/A"/>
    <s v="N/A"/>
    <x v="602"/>
    <s v="MEXICO CROSSINGS THROUGH PHARR TEXAS"/>
    <n v="159810"/>
    <s v="Truck"/>
    <m/>
    <m/>
    <n v="2023"/>
    <s v="N/A"/>
    <s v="I (import)"/>
    <m/>
  </r>
  <r>
    <s v="WATERMELONS"/>
    <x v="13"/>
    <s v="No"/>
    <s v="N/A"/>
    <s v="N/A"/>
    <x v="603"/>
    <s v="MEXICO CROSSINGS THROUGH PHARR TEXAS"/>
    <n v="150304"/>
    <s v="Truck"/>
    <m/>
    <m/>
    <n v="2023"/>
    <s v="N/A"/>
    <s v="I (import)"/>
    <m/>
  </r>
  <r>
    <s v="WATERMELONS"/>
    <x v="13"/>
    <s v="No"/>
    <s v="N/A"/>
    <s v="N/A"/>
    <x v="603"/>
    <s v="MEXICO CROSSINGS THROUGH PROGRESO TEXAS"/>
    <n v="874357"/>
    <s v="Truck"/>
    <m/>
    <m/>
    <n v="2023"/>
    <s v="N/A"/>
    <s v="I (import)"/>
    <m/>
  </r>
  <r>
    <s v="WATERMELONS"/>
    <x v="13"/>
    <s v="No"/>
    <s v="N/A"/>
    <s v="SEEDLESS"/>
    <x v="603"/>
    <s v="MEXICO CROSSINGS THROUGH PROGRESO TEXAS"/>
    <n v="878944"/>
    <s v="Truck"/>
    <m/>
    <m/>
    <n v="2023"/>
    <s v="N/A"/>
    <s v="I (import)"/>
    <m/>
  </r>
  <r>
    <s v="WATERMELONS"/>
    <x v="13"/>
    <s v="No"/>
    <s v="N/A"/>
    <s v="N/A"/>
    <x v="603"/>
    <s v="MEXICO CROSSINGS THROUGH NOGALES ARIZONA"/>
    <n v="4789787"/>
    <s v="Truck"/>
    <m/>
    <m/>
    <n v="2023"/>
    <s v="N/A"/>
    <s v="I (import)"/>
    <m/>
  </r>
  <r>
    <s v="WATERMELONS"/>
    <x v="13"/>
    <s v="No"/>
    <s v="N/A"/>
    <s v="SEEDLESS"/>
    <x v="603"/>
    <s v="MEXICO CROSSINGS THROUGH NOGALES ARIZONA"/>
    <n v="3841586"/>
    <s v="Truck"/>
    <m/>
    <m/>
    <n v="2023"/>
    <s v="N/A"/>
    <s v="I (import)"/>
    <m/>
  </r>
  <r>
    <s v="WATERMELONS"/>
    <x v="13"/>
    <s v="Yes"/>
    <s v="N/A"/>
    <s v="SEEDLESS"/>
    <x v="603"/>
    <s v="MEXICO CROSSINGS THROUGH NOGALES ARIZONA"/>
    <n v="74470"/>
    <s v="Truck"/>
    <m/>
    <m/>
    <n v="2023"/>
    <s v="N/A"/>
    <s v="I (import)"/>
    <m/>
  </r>
  <r>
    <s v="WATERMELONS"/>
    <x v="13"/>
    <s v="No"/>
    <s v="N/A"/>
    <s v="RED FLESH SEEDLESS MINIATURE"/>
    <x v="603"/>
    <s v="MEXICO CROSSINGS THROUGH OTAY MESA CALIFORNIA"/>
    <n v="35904"/>
    <s v="Truck"/>
    <m/>
    <m/>
    <n v="2023"/>
    <s v="N/A"/>
    <s v="I (import)"/>
    <m/>
  </r>
  <r>
    <s v="WATERMELONS"/>
    <x v="13"/>
    <s v="No"/>
    <s v="N/A"/>
    <s v="SEEDLESS"/>
    <x v="603"/>
    <s v="MEXICO CROSSINGS THROUGH PHARR TEXAS"/>
    <n v="237600"/>
    <s v="Truck"/>
    <m/>
    <m/>
    <n v="2023"/>
    <s v="N/A"/>
    <s v="I (import)"/>
    <m/>
  </r>
  <r>
    <s v="WATERMELONS"/>
    <x v="13"/>
    <s v="No"/>
    <s v="N/A"/>
    <s v="SEEDLESS"/>
    <x v="603"/>
    <s v="MEXICO CROSSINGS THROUGH OTAY MESA CALIFORNIA"/>
    <n v="155370"/>
    <s v="Truck"/>
    <m/>
    <m/>
    <n v="2023"/>
    <s v="N/A"/>
    <s v="I (import)"/>
    <m/>
  </r>
  <r>
    <s v="WATERMELONS"/>
    <x v="13"/>
    <s v="No"/>
    <s v="N/A"/>
    <s v="RED FLESH SEEDLESS MINIATURE"/>
    <x v="603"/>
    <s v="MEXICO CROSSINGS THROUGH NOGALES ARIZONA"/>
    <n v="2318516"/>
    <s v="Truck"/>
    <m/>
    <m/>
    <n v="2023"/>
    <s v="N/A"/>
    <s v="I (import)"/>
    <m/>
  </r>
  <r>
    <s v="WATERMELONS"/>
    <x v="13"/>
    <s v="No"/>
    <s v="N/A"/>
    <s v="SEEDLESS"/>
    <x v="603"/>
    <s v="MEXICO CROSSINGS THROUGH RIO GRANDE CITY TEXAS"/>
    <n v="1283414"/>
    <s v="Truck"/>
    <m/>
    <m/>
    <n v="2023"/>
    <s v="N/A"/>
    <s v="I (import)"/>
    <m/>
  </r>
  <r>
    <s v="WATERMELONS"/>
    <x v="13"/>
    <s v="Yes"/>
    <s v="N/A"/>
    <s v="SEEDLESS"/>
    <x v="530"/>
    <s v="MEXICO CROSSINGS THROUGH NOGALES ARIZONA"/>
    <n v="229409"/>
    <s v="Truck"/>
    <m/>
    <m/>
    <n v="2023"/>
    <s v="N/A"/>
    <s v="I (import)"/>
    <m/>
  </r>
  <r>
    <s v="WATERMELONS"/>
    <x v="13"/>
    <s v="No"/>
    <s v="N/A"/>
    <s v="SEEDLESS"/>
    <x v="530"/>
    <s v="MEXICO CROSSINGS THROUGH PROGRESO TEXAS"/>
    <n v="524359"/>
    <s v="Truck"/>
    <m/>
    <m/>
    <n v="2023"/>
    <s v="N/A"/>
    <s v="I (import)"/>
    <m/>
  </r>
  <r>
    <s v="WATERMELONS"/>
    <x v="13"/>
    <s v="No"/>
    <s v="N/A"/>
    <s v="SEEDLESS"/>
    <x v="530"/>
    <s v="MEXICO CROSSINGS THROUGH PHARR TEXAS"/>
    <n v="39732"/>
    <s v="Truck"/>
    <m/>
    <m/>
    <n v="2023"/>
    <s v="N/A"/>
    <s v="I (import)"/>
    <m/>
  </r>
  <r>
    <s v="WATERMELONS"/>
    <x v="13"/>
    <s v="No"/>
    <s v="N/A"/>
    <s v="RED FLESH SEEDLESS MINIATURE"/>
    <x v="530"/>
    <s v="MEXICO CROSSINGS THROUGH OTAY MESA CALIFORNIA"/>
    <n v="22440"/>
    <s v="Truck"/>
    <m/>
    <m/>
    <n v="2023"/>
    <s v="N/A"/>
    <s v="I (import)"/>
    <m/>
  </r>
  <r>
    <s v="WATERMELONS"/>
    <x v="13"/>
    <s v="No"/>
    <s v="N/A"/>
    <s v="RED FLESH SEEDLESS MINIATURE"/>
    <x v="530"/>
    <s v="MEXICO CROSSINGS THROUGH NOGALES ARIZONA"/>
    <n v="4644483"/>
    <s v="Truck"/>
    <m/>
    <m/>
    <n v="2023"/>
    <s v="N/A"/>
    <s v="I (import)"/>
    <m/>
  </r>
  <r>
    <s v="WATERMELONS"/>
    <x v="13"/>
    <s v="No"/>
    <s v="N/A"/>
    <s v="SEEDLESS"/>
    <x v="530"/>
    <s v="MEXICO CROSSINGS THROUGH OTAY MESA CALIFORNIA"/>
    <n v="234708"/>
    <s v="Truck"/>
    <m/>
    <m/>
    <n v="2023"/>
    <s v="N/A"/>
    <s v="I (import)"/>
    <m/>
  </r>
  <r>
    <s v="WATERMELONS"/>
    <x v="13"/>
    <s v="No"/>
    <s v="N/A"/>
    <s v="N/A"/>
    <x v="530"/>
    <s v="MEXICO CROSSINGS THROUGH NOGALES ARIZONA"/>
    <n v="914478"/>
    <s v="Truck"/>
    <m/>
    <m/>
    <n v="2023"/>
    <s v="N/A"/>
    <s v="I (import)"/>
    <m/>
  </r>
  <r>
    <s v="WATERMELONS"/>
    <x v="13"/>
    <s v="No"/>
    <s v="N/A"/>
    <s v="SEEDLESS"/>
    <x v="530"/>
    <s v="MEXICO CROSSINGS THROUGH RIO GRANDE CITY TEXAS"/>
    <n v="442937"/>
    <s v="Truck"/>
    <m/>
    <m/>
    <n v="2023"/>
    <s v="N/A"/>
    <s v="I (import)"/>
    <m/>
  </r>
  <r>
    <s v="WATERMELONS"/>
    <x v="13"/>
    <s v="No"/>
    <s v="N/A"/>
    <s v="SEEDLESS"/>
    <x v="530"/>
    <s v="MEXICO CROSSINGS THROUGH NOGALES ARIZONA"/>
    <n v="8817365"/>
    <s v="Truck"/>
    <m/>
    <m/>
    <n v="2023"/>
    <s v="N/A"/>
    <s v="I (import)"/>
    <m/>
  </r>
  <r>
    <s v="WATERMELONS"/>
    <x v="13"/>
    <s v="No"/>
    <s v="N/A"/>
    <s v="N/A"/>
    <x v="530"/>
    <s v="MEXICO CROSSINGS THROUGH PHARR TEXAS"/>
    <n v="51744"/>
    <s v="Truck"/>
    <m/>
    <m/>
    <n v="2023"/>
    <s v="N/A"/>
    <s v="I (import)"/>
    <m/>
  </r>
  <r>
    <s v="WATERMELONS"/>
    <x v="13"/>
    <s v="No"/>
    <s v="N/A"/>
    <s v="SEEDLESS"/>
    <x v="530"/>
    <s v="MEXICO CROSSINGS THROUGH EL PASO TEXAS"/>
    <n v="24640"/>
    <s v="Truck"/>
    <m/>
    <m/>
    <n v="2023"/>
    <s v="N/A"/>
    <s v="I (import)"/>
    <m/>
  </r>
  <r>
    <s v="WATERMELONS"/>
    <x v="13"/>
    <s v="No"/>
    <s v="N/A"/>
    <s v="N/A"/>
    <x v="530"/>
    <s v="MEXICO CROSSINGS THROUGH EL PASO TEXAS"/>
    <n v="12320"/>
    <s v="Truck"/>
    <m/>
    <m/>
    <n v="2023"/>
    <s v="N/A"/>
    <s v="I (import)"/>
    <m/>
  </r>
  <r>
    <s v="WATERMELONS"/>
    <x v="13"/>
    <s v="No"/>
    <s v="N/A"/>
    <s v="N/A"/>
    <x v="530"/>
    <s v="MEXICO CROSSINGS THROUGH PROGRESO TEXAS"/>
    <n v="677791"/>
    <s v="Truck"/>
    <m/>
    <m/>
    <n v="2023"/>
    <s v="N/A"/>
    <s v="I (import)"/>
    <m/>
  </r>
  <r>
    <s v="WATERMELONS"/>
    <x v="13"/>
    <s v="No"/>
    <s v="N/A"/>
    <s v="SEEDLESS"/>
    <x v="604"/>
    <s v="MEXICO CROSSINGS THROUGH NOGALES ARIZONA"/>
    <n v="3864370"/>
    <s v="Truck"/>
    <m/>
    <m/>
    <n v="2023"/>
    <s v="N/A"/>
    <s v="I (import)"/>
    <m/>
  </r>
  <r>
    <s v="WATERMELONS"/>
    <x v="13"/>
    <s v="No"/>
    <s v="N/A"/>
    <s v="SEEDLESS"/>
    <x v="604"/>
    <s v="MEXICO CROSSINGS THROUGH PROGRESO TEXAS"/>
    <n v="582527"/>
    <s v="Truck"/>
    <m/>
    <m/>
    <n v="2023"/>
    <s v="N/A"/>
    <s v="I (import)"/>
    <m/>
  </r>
  <r>
    <s v="WATERMELONS"/>
    <x v="13"/>
    <s v="No"/>
    <s v="N/A"/>
    <s v="SEEDLESS"/>
    <x v="604"/>
    <s v="MEXICO CROSSINGS THROUGH PHARR TEXAS"/>
    <n v="198000"/>
    <s v="Truck"/>
    <m/>
    <m/>
    <n v="2023"/>
    <s v="N/A"/>
    <s v="I (import)"/>
    <m/>
  </r>
  <r>
    <s v="WATERMELONS"/>
    <x v="13"/>
    <s v="Yes"/>
    <s v="N/A"/>
    <s v="RED FLESH SEEDLESS TYPE"/>
    <x v="604"/>
    <s v="MEXICO CROSSINGS THROUGH NOGALES ARIZONA"/>
    <n v="384287"/>
    <s v="Truck"/>
    <m/>
    <m/>
    <n v="2023"/>
    <s v="N/A"/>
    <s v="I (import)"/>
    <m/>
  </r>
  <r>
    <s v="WATERMELONS"/>
    <x v="13"/>
    <s v="No"/>
    <s v="N/A"/>
    <s v="N/A"/>
    <x v="604"/>
    <s v="MEXICO CROSSINGS THROUGH OTAY MESA CALIFORNIA"/>
    <n v="38016"/>
    <s v="Truck"/>
    <m/>
    <m/>
    <n v="2023"/>
    <s v="N/A"/>
    <s v="I (import)"/>
    <m/>
  </r>
  <r>
    <s v="WATERMELONS"/>
    <x v="13"/>
    <s v="No"/>
    <s v="N/A"/>
    <s v="N/A"/>
    <x v="604"/>
    <s v="MEXICO CROSSINGS THROUGH PROGRESO TEXAS"/>
    <n v="578754"/>
    <s v="Truck"/>
    <m/>
    <m/>
    <n v="2023"/>
    <s v="N/A"/>
    <s v="I (import)"/>
    <m/>
  </r>
  <r>
    <s v="WATERMELONS"/>
    <x v="13"/>
    <s v="No"/>
    <s v="N/A"/>
    <s v="N/A"/>
    <x v="604"/>
    <s v="MEXICO CROSSINGS THROUGH PHARR TEXAS"/>
    <n v="144144"/>
    <s v="Truck"/>
    <m/>
    <m/>
    <n v="2023"/>
    <s v="N/A"/>
    <s v="I (import)"/>
    <m/>
  </r>
  <r>
    <s v="WATERMELONS"/>
    <x v="13"/>
    <s v="No"/>
    <s v="N/A"/>
    <s v="RED FLESH SEEDLESS MINIATURE"/>
    <x v="604"/>
    <s v="MEXICO CROSSINGS THROUGH NOGALES ARIZONA"/>
    <n v="1139056"/>
    <s v="Truck"/>
    <m/>
    <m/>
    <n v="2023"/>
    <s v="N/A"/>
    <s v="I (import)"/>
    <m/>
  </r>
  <r>
    <s v="WATERMELONS"/>
    <x v="13"/>
    <s v="No"/>
    <s v="N/A"/>
    <s v="N/A"/>
    <x v="604"/>
    <s v="MEXICO CROSSINGS THROUGH NOGALES ARIZONA"/>
    <n v="977896"/>
    <s v="Truck"/>
    <m/>
    <m/>
    <n v="2023"/>
    <s v="N/A"/>
    <s v="I (import)"/>
    <m/>
  </r>
  <r>
    <s v="WATERMELONS"/>
    <x v="13"/>
    <s v="No"/>
    <s v="N/A"/>
    <s v="SEEDLESS"/>
    <x v="604"/>
    <s v="MEXICO CROSSINGS THROUGH OTAY MESA CALIFORNIA"/>
    <n v="82427"/>
    <s v="Truck"/>
    <m/>
    <m/>
    <n v="2023"/>
    <s v="N/A"/>
    <s v="I (import)"/>
    <m/>
  </r>
  <r>
    <s v="WATERMELONS"/>
    <x v="13"/>
    <s v="No"/>
    <s v="N/A"/>
    <s v="SEEDLESS"/>
    <x v="604"/>
    <s v="MEXICO CROSSINGS THROUGH RIO GRANDE CITY TEXAS"/>
    <n v="277200"/>
    <s v="Truck"/>
    <m/>
    <m/>
    <n v="2023"/>
    <s v="N/A"/>
    <s v="I (import)"/>
    <m/>
  </r>
  <r>
    <s v="WATERMELONS"/>
    <x v="13"/>
    <s v="No"/>
    <s v="N/A"/>
    <s v="N/A"/>
    <x v="531"/>
    <s v="MEXICO CROSSINGS THROUGH PHARR TEXAS"/>
    <n v="88202"/>
    <s v="Truck"/>
    <m/>
    <m/>
    <n v="2023"/>
    <s v="N/A"/>
    <s v="I (import)"/>
    <m/>
  </r>
  <r>
    <s v="WATERMELONS"/>
    <x v="13"/>
    <s v="No"/>
    <s v="N/A"/>
    <s v="SEEDLESS"/>
    <x v="531"/>
    <s v="MEXICO CROSSINGS THROUGH NOGALES ARIZONA"/>
    <n v="6382130"/>
    <s v="Truck"/>
    <m/>
    <m/>
    <n v="2023"/>
    <s v="N/A"/>
    <s v="I (import)"/>
    <m/>
  </r>
  <r>
    <s v="WATERMELONS"/>
    <x v="13"/>
    <s v="No"/>
    <s v="N/A"/>
    <s v="SEEDLESS"/>
    <x v="531"/>
    <s v="MEXICO CROSSINGS THROUGH OTAY MESA CALIFORNIA"/>
    <n v="156472"/>
    <s v="Truck"/>
    <m/>
    <m/>
    <n v="2023"/>
    <s v="N/A"/>
    <s v="I (import)"/>
    <m/>
  </r>
  <r>
    <s v="WATERMELONS"/>
    <x v="13"/>
    <s v="No"/>
    <s v="N/A"/>
    <s v="N/A"/>
    <x v="531"/>
    <s v="MEXICO CROSSINGS THROUGH NOGALES ARIZONA"/>
    <n v="640319"/>
    <s v="Truck"/>
    <m/>
    <m/>
    <n v="2023"/>
    <s v="N/A"/>
    <s v="I (import)"/>
    <m/>
  </r>
  <r>
    <s v="WATERMELONS"/>
    <x v="13"/>
    <s v="No"/>
    <s v="N/A"/>
    <s v="N/A"/>
    <x v="531"/>
    <s v="MEXICO CROSSINGS THROUGH OTAY MESA CALIFORNIA"/>
    <n v="26400"/>
    <s v="Truck"/>
    <m/>
    <m/>
    <n v="2023"/>
    <s v="N/A"/>
    <s v="I (import)"/>
    <m/>
  </r>
  <r>
    <s v="WATERMELONS"/>
    <x v="13"/>
    <s v="No"/>
    <s v="N/A"/>
    <s v="RED FLESH SEEDLESS MINIATURE"/>
    <x v="531"/>
    <s v="MEXICO CROSSINGS THROUGH OTAY MESA CALIFORNIA"/>
    <n v="48171"/>
    <s v="Truck"/>
    <m/>
    <m/>
    <n v="2023"/>
    <s v="N/A"/>
    <s v="I (import)"/>
    <m/>
  </r>
  <r>
    <s v="WATERMELONS"/>
    <x v="13"/>
    <s v="No"/>
    <s v="N/A"/>
    <s v="RED FLESH SEEDLESS MINIATURE"/>
    <x v="531"/>
    <s v="MEXICO CROSSINGS THROUGH NOGALES ARIZONA"/>
    <n v="2397285"/>
    <s v="Truck"/>
    <m/>
    <m/>
    <n v="2023"/>
    <s v="N/A"/>
    <s v="I (import)"/>
    <m/>
  </r>
  <r>
    <s v="WATERMELONS"/>
    <x v="13"/>
    <s v="Yes"/>
    <s v="N/A"/>
    <s v="SEEDLESS"/>
    <x v="531"/>
    <s v="MEXICO CROSSINGS THROUGH NOGALES ARIZONA"/>
    <n v="50321"/>
    <s v="Truck"/>
    <m/>
    <m/>
    <n v="2023"/>
    <s v="N/A"/>
    <s v="I (import)"/>
    <m/>
  </r>
  <r>
    <s v="WATERMELONS"/>
    <x v="13"/>
    <s v="No"/>
    <s v="N/A"/>
    <s v="SEEDLESS"/>
    <x v="532"/>
    <s v="MEXICO CROSSINGS THROUGH RIO GRANDE CITY TEXAS"/>
    <n v="396000"/>
    <s v="Truck"/>
    <m/>
    <m/>
    <n v="2023"/>
    <s v="N/A"/>
    <s v="I (import)"/>
    <m/>
  </r>
  <r>
    <s v="WATERMELONS"/>
    <x v="13"/>
    <s v="No"/>
    <s v="N/A"/>
    <s v="SEEDLESS"/>
    <x v="532"/>
    <s v="MEXICO CROSSINGS THROUGH NOGALES ARIZONA"/>
    <n v="9604352"/>
    <s v="Truck"/>
    <m/>
    <m/>
    <n v="2023"/>
    <s v="N/A"/>
    <s v="I (import)"/>
    <m/>
  </r>
  <r>
    <s v="WATERMELONS"/>
    <x v="13"/>
    <s v="No"/>
    <s v="N/A"/>
    <s v="SEEDLESS"/>
    <x v="532"/>
    <s v="MEXICO CROSSINGS THROUGH OTAY MESA CALIFORNIA"/>
    <n v="601886"/>
    <s v="Truck"/>
    <m/>
    <m/>
    <n v="2023"/>
    <s v="N/A"/>
    <s v="I (import)"/>
    <m/>
  </r>
  <r>
    <s v="WATERMELONS"/>
    <x v="13"/>
    <s v="No"/>
    <s v="N/A"/>
    <s v="N/A"/>
    <x v="532"/>
    <s v="MEXICO CROSSINGS THROUGH PHARR TEXAS"/>
    <n v="11282"/>
    <s v="Truck"/>
    <m/>
    <m/>
    <n v="2023"/>
    <s v="N/A"/>
    <s v="I (import)"/>
    <m/>
  </r>
  <r>
    <s v="WATERMELONS"/>
    <x v="13"/>
    <s v="Yes"/>
    <s v="N/A"/>
    <s v="SEEDLESS"/>
    <x v="532"/>
    <s v="MEXICO CROSSINGS THROUGH NOGALES ARIZONA"/>
    <n v="287815"/>
    <s v="Truck"/>
    <m/>
    <m/>
    <n v="2023"/>
    <s v="N/A"/>
    <s v="I (import)"/>
    <m/>
  </r>
  <r>
    <s v="WATERMELONS"/>
    <x v="13"/>
    <s v="No"/>
    <s v="N/A"/>
    <s v="N/A"/>
    <x v="532"/>
    <s v="MEXICO CROSSINGS THROUGH NOGALES ARIZONA"/>
    <n v="1644817"/>
    <s v="Truck"/>
    <m/>
    <m/>
    <n v="2023"/>
    <s v="N/A"/>
    <s v="I (import)"/>
    <m/>
  </r>
  <r>
    <s v="WATERMELONS"/>
    <x v="13"/>
    <s v="No"/>
    <s v="N/A"/>
    <s v="SEEDLESS"/>
    <x v="532"/>
    <s v="MEXICO CROSSINGS THROUGH PHARR TEXAS"/>
    <n v="118800"/>
    <s v="Truck"/>
    <m/>
    <m/>
    <n v="2023"/>
    <s v="N/A"/>
    <s v="I (import)"/>
    <m/>
  </r>
  <r>
    <s v="WATERMELONS"/>
    <x v="13"/>
    <s v="No"/>
    <s v="N/A"/>
    <s v="N/A"/>
    <x v="532"/>
    <s v="MEXICO CROSSINGS THROUGH OTAY MESA CALIFORNIA"/>
    <n v="59569"/>
    <s v="Truck"/>
    <m/>
    <m/>
    <n v="2023"/>
    <s v="N/A"/>
    <s v="I (import)"/>
    <m/>
  </r>
  <r>
    <s v="WATERMELONS"/>
    <x v="13"/>
    <s v="No"/>
    <s v="N/A"/>
    <s v="SEEDLESS"/>
    <x v="532"/>
    <s v="MEXICO CROSSINGS THROUGH PROGRESO TEXAS"/>
    <n v="118800"/>
    <s v="Truck"/>
    <m/>
    <m/>
    <n v="2023"/>
    <s v="N/A"/>
    <s v="I (import)"/>
    <m/>
  </r>
  <r>
    <s v="WATERMELONS"/>
    <x v="13"/>
    <s v="No"/>
    <s v="N/A"/>
    <s v="RED FLESH SEEDLESS MINIATURE"/>
    <x v="532"/>
    <s v="MEXICO CROSSINGS THROUGH NOGALES ARIZONA"/>
    <n v="2654359"/>
    <s v="Truck"/>
    <m/>
    <m/>
    <n v="2023"/>
    <s v="N/A"/>
    <s v="I (import)"/>
    <m/>
  </r>
  <r>
    <s v="WATERMELONS"/>
    <x v="13"/>
    <s v="No"/>
    <s v="N/A"/>
    <s v="N/A"/>
    <x v="532"/>
    <s v="MEXICO CROSSINGS THROUGH PROGRESO TEXAS"/>
    <n v="228536"/>
    <s v="Truck"/>
    <m/>
    <m/>
    <n v="2023"/>
    <s v="N/A"/>
    <s v="I (import)"/>
    <m/>
  </r>
  <r>
    <s v="WATERMELONS"/>
    <x v="13"/>
    <s v="Yes"/>
    <s v="N/A"/>
    <s v="RED FLESH SEEDLESS MINIATURE"/>
    <x v="607"/>
    <s v="MEXICO CROSSINGS THROUGH NOGALES ARIZONA"/>
    <n v="91960"/>
    <s v="Truck"/>
    <m/>
    <m/>
    <n v="2023"/>
    <s v="N/A"/>
    <s v="I (import)"/>
    <m/>
  </r>
  <r>
    <s v="WATERMELONS"/>
    <x v="13"/>
    <s v="No"/>
    <s v="N/A"/>
    <s v="SEEDLESS"/>
    <x v="607"/>
    <s v="MEXICO CROSSINGS THROUGH PROGRESO TEXAS"/>
    <n v="835626"/>
    <s v="Truck"/>
    <m/>
    <m/>
    <n v="2023"/>
    <s v="N/A"/>
    <s v="I (import)"/>
    <m/>
  </r>
  <r>
    <s v="WATERMELONS"/>
    <x v="13"/>
    <s v="No"/>
    <s v="N/A"/>
    <s v="SEEDLESS"/>
    <x v="607"/>
    <s v="MEXICO CROSSINGS THROUGH PHARR TEXAS"/>
    <n v="79200"/>
    <s v="Truck"/>
    <m/>
    <m/>
    <n v="2023"/>
    <s v="N/A"/>
    <s v="I (import)"/>
    <m/>
  </r>
  <r>
    <s v="WATERMELONS"/>
    <x v="13"/>
    <s v="No"/>
    <s v="N/A"/>
    <s v="SEEDLESS"/>
    <x v="607"/>
    <s v="MEXICO CROSSINGS THROUGH OTAY MESA CALIFORNIA"/>
    <n v="156472"/>
    <s v="Truck"/>
    <m/>
    <m/>
    <n v="2023"/>
    <s v="N/A"/>
    <s v="I (import)"/>
    <m/>
  </r>
  <r>
    <s v="WATERMELONS"/>
    <x v="13"/>
    <s v="No"/>
    <s v="N/A"/>
    <s v="SEEDLESS"/>
    <x v="607"/>
    <s v="MEXICO CROSSINGS THROUGH RIO GRANDE CITY TEXAS"/>
    <n v="1204500"/>
    <s v="Truck"/>
    <m/>
    <m/>
    <n v="2023"/>
    <s v="N/A"/>
    <s v="I (import)"/>
    <m/>
  </r>
  <r>
    <s v="WATERMELONS"/>
    <x v="13"/>
    <s v="No"/>
    <s v="N/A"/>
    <s v="N/A"/>
    <x v="607"/>
    <s v="MEXICO CROSSINGS THROUGH PROGRESO TEXAS"/>
    <n v="1029468"/>
    <s v="Truck"/>
    <m/>
    <m/>
    <n v="2023"/>
    <s v="N/A"/>
    <s v="I (import)"/>
    <m/>
  </r>
  <r>
    <s v="WATERMELONS"/>
    <x v="13"/>
    <s v="Yes"/>
    <s v="N/A"/>
    <s v="SEEDLESS"/>
    <x v="607"/>
    <s v="MEXICO CROSSINGS THROUGH NOGALES ARIZONA"/>
    <n v="455435"/>
    <s v="Truck"/>
    <m/>
    <m/>
    <n v="2023"/>
    <s v="N/A"/>
    <s v="I (import)"/>
    <m/>
  </r>
  <r>
    <s v="WATERMELONS"/>
    <x v="13"/>
    <s v="No"/>
    <s v="N/A"/>
    <s v="RED FLESH SEEDLESS MINIATURE"/>
    <x v="607"/>
    <s v="MEXICO CROSSINGS THROUGH NOGALES ARIZONA"/>
    <n v="2260059"/>
    <s v="Truck"/>
    <m/>
    <m/>
    <n v="2023"/>
    <s v="N/A"/>
    <s v="I (import)"/>
    <m/>
  </r>
  <r>
    <s v="WATERMELONS"/>
    <x v="13"/>
    <s v="No"/>
    <s v="N/A"/>
    <s v="SEEDLESS"/>
    <x v="607"/>
    <s v="MEXICO CROSSINGS THROUGH NOGALES ARIZONA"/>
    <n v="6061860"/>
    <s v="Truck"/>
    <m/>
    <m/>
    <n v="2023"/>
    <s v="N/A"/>
    <s v="I (import)"/>
    <m/>
  </r>
  <r>
    <s v="WATERMELONS"/>
    <x v="13"/>
    <s v="No"/>
    <s v="N/A"/>
    <s v="N/A"/>
    <x v="607"/>
    <s v="MEXICO CROSSINGS THROUGH NOGALES ARIZONA"/>
    <n v="3287666"/>
    <s v="Truck"/>
    <m/>
    <m/>
    <n v="2023"/>
    <s v="N/A"/>
    <s v="I (import)"/>
    <m/>
  </r>
  <r>
    <s v="WATERMELONS"/>
    <x v="13"/>
    <s v="No"/>
    <s v="N/A"/>
    <s v="SEEDLESS"/>
    <x v="533"/>
    <s v="MEXICO CROSSINGS THROUGH PROGRESO TEXAS"/>
    <n v="2025386"/>
    <s v="Truck"/>
    <m/>
    <m/>
    <n v="2023"/>
    <s v="N/A"/>
    <s v="I (import)"/>
    <s v="added on 05/08/2024"/>
  </r>
  <r>
    <s v="WATERMELONS"/>
    <x v="13"/>
    <s v="No"/>
    <s v="N/A"/>
    <s v="SEEDLESS"/>
    <x v="533"/>
    <s v="MEXICO CROSSINGS THROUGH RIO GRANDE CITY TEXAS"/>
    <n v="2226026"/>
    <s v="Truck"/>
    <m/>
    <m/>
    <n v="2023"/>
    <s v="N/A"/>
    <s v="I (import)"/>
    <s v="added on 05/08/2024"/>
  </r>
  <r>
    <s v="WATERMELONS"/>
    <x v="13"/>
    <s v="Yes"/>
    <s v="N/A"/>
    <s v="RED FLESH SEEDLESS MINIATURE"/>
    <x v="533"/>
    <s v="MEXICO CROSSINGS THROUGH NOGALES ARIZONA"/>
    <n v="89870"/>
    <s v="Truck"/>
    <m/>
    <m/>
    <n v="2023"/>
    <s v="N/A"/>
    <s v="I (import)"/>
    <s v="added on 05/08/2024"/>
  </r>
  <r>
    <s v="WATERMELONS"/>
    <x v="13"/>
    <s v="No"/>
    <s v="N/A"/>
    <s v="N/A"/>
    <x v="533"/>
    <s v="MEXICO CROSSINGS THROUGH PHARR TEXAS"/>
    <n v="55440"/>
    <s v="Truck"/>
    <m/>
    <m/>
    <n v="2023"/>
    <s v="N/A"/>
    <s v="I (import)"/>
    <s v="added on 05/08/2024"/>
  </r>
  <r>
    <s v="WATERMELONS"/>
    <x v="13"/>
    <s v="No"/>
    <s v="N/A"/>
    <s v="RED FLESH SEEDLESS MINIATURE"/>
    <x v="533"/>
    <s v="MEXICO CROSSINGS THROUGH NOGALES ARIZONA"/>
    <n v="4546695"/>
    <s v="Truck"/>
    <m/>
    <m/>
    <n v="2023"/>
    <s v="N/A"/>
    <s v="I (import)"/>
    <s v="added on 05/08/2024"/>
  </r>
  <r>
    <s v="WATERMELONS"/>
    <x v="13"/>
    <s v="No"/>
    <s v="N/A"/>
    <s v="N/A"/>
    <x v="533"/>
    <s v="MEXICO CROSSINGS THROUGH NOGALES ARIZONA"/>
    <n v="1137015"/>
    <s v="Truck"/>
    <m/>
    <m/>
    <n v="2023"/>
    <s v="N/A"/>
    <s v="I (import)"/>
    <s v="added on 05/08/2024"/>
  </r>
  <r>
    <s v="WATERMELONS"/>
    <x v="13"/>
    <s v="No"/>
    <s v="N/A"/>
    <s v="N/A"/>
    <x v="533"/>
    <s v="MEXICO CROSSINGS THROUGH PROGRESO TEXAS"/>
    <n v="661023"/>
    <s v="Truck"/>
    <m/>
    <m/>
    <n v="2023"/>
    <s v="N/A"/>
    <s v="I (import)"/>
    <s v="added on 05/08/2024"/>
  </r>
  <r>
    <s v="WATERMELONS"/>
    <x v="13"/>
    <s v="Yes"/>
    <s v="N/A"/>
    <s v="SEEDLESS"/>
    <x v="533"/>
    <s v="MEXICO CROSSINGS THROUGH NOGALES ARIZONA"/>
    <n v="273359"/>
    <s v="Truck"/>
    <m/>
    <m/>
    <n v="2023"/>
    <s v="N/A"/>
    <s v="I (import)"/>
    <s v="added on 05/08/2024"/>
  </r>
  <r>
    <s v="WATERMELONS"/>
    <x v="13"/>
    <s v="No"/>
    <s v="N/A"/>
    <s v="SEEDLESS"/>
    <x v="533"/>
    <s v="MEXICO CROSSINGS THROUGH PHARR TEXAS"/>
    <n v="903984"/>
    <s v="Truck"/>
    <m/>
    <m/>
    <n v="2023"/>
    <s v="N/A"/>
    <s v="I (import)"/>
    <s v="added on 05/08/2024"/>
  </r>
  <r>
    <s v="WATERMELONS"/>
    <x v="13"/>
    <s v="No"/>
    <s v="N/A"/>
    <s v="SEEDLESS"/>
    <x v="533"/>
    <s v="MEXICO CROSSINGS THROUGH NOGALES ARIZONA"/>
    <n v="11259838"/>
    <s v="Truck"/>
    <m/>
    <m/>
    <n v="2023"/>
    <s v="N/A"/>
    <s v="I (import)"/>
    <s v="added on 05/08/2024"/>
  </r>
  <r>
    <s v="WATERMELONS"/>
    <x v="13"/>
    <s v="No"/>
    <s v="N/A"/>
    <s v="N/A"/>
    <x v="533"/>
    <s v="MEXICO CROSSINGS THROUGH OTAY MESA CALIFORNIA"/>
    <n v="97152"/>
    <s v="Truck"/>
    <m/>
    <m/>
    <n v="2023"/>
    <s v="N/A"/>
    <s v="I (import)"/>
    <s v="added on 05/08/2024"/>
  </r>
  <r>
    <s v="WATERMELONS"/>
    <x v="13"/>
    <s v="No"/>
    <s v="N/A"/>
    <s v="SEEDLESS"/>
    <x v="533"/>
    <s v="MEXICO CROSSINGS THROUGH OTAY MESA CALIFORNIA"/>
    <n v="201130"/>
    <s v="Truck"/>
    <m/>
    <m/>
    <n v="2023"/>
    <s v="N/A"/>
    <s v="I (import)"/>
    <s v="added on 05/08/2024"/>
  </r>
  <r>
    <s v="WATERMELONS"/>
    <x v="13"/>
    <s v="Yes"/>
    <s v="N/A"/>
    <s v="SEEDLESS"/>
    <x v="534"/>
    <s v="MEXICO CROSSINGS THROUGH NOGALES ARIZONA"/>
    <n v="433033"/>
    <s v="Truck"/>
    <m/>
    <m/>
    <n v="2023"/>
    <s v="N/A"/>
    <s v="I (import)"/>
    <m/>
  </r>
  <r>
    <s v="WATERMELONS"/>
    <x v="13"/>
    <s v="No"/>
    <s v="N/A"/>
    <s v="SEEDLESS"/>
    <x v="534"/>
    <s v="MEXICO CROSSINGS THROUGH NOGALES ARIZONA"/>
    <n v="6259967"/>
    <s v="Truck"/>
    <m/>
    <m/>
    <n v="2023"/>
    <s v="N/A"/>
    <s v="I (import)"/>
    <m/>
  </r>
  <r>
    <s v="WATERMELONS"/>
    <x v="13"/>
    <s v="No"/>
    <s v="N/A"/>
    <s v="N/A"/>
    <x v="534"/>
    <s v="MEXICO CROSSINGS THROUGH NOGALES ARIZONA"/>
    <n v="1811327"/>
    <s v="Truck"/>
    <m/>
    <m/>
    <n v="2023"/>
    <s v="N/A"/>
    <s v="I (import)"/>
    <m/>
  </r>
  <r>
    <s v="WATERMELONS"/>
    <x v="13"/>
    <s v="No"/>
    <s v="N/A"/>
    <s v="SEEDLESS"/>
    <x v="534"/>
    <s v="MEXICO CROSSINGS THROUGH PHARR TEXAS"/>
    <n v="124740"/>
    <s v="Truck"/>
    <m/>
    <m/>
    <n v="2023"/>
    <s v="N/A"/>
    <s v="I (import)"/>
    <m/>
  </r>
  <r>
    <s v="WATERMELONS"/>
    <x v="13"/>
    <s v="No"/>
    <s v="N/A"/>
    <s v="SEEDLESS"/>
    <x v="534"/>
    <s v="MEXICO CROSSINGS THROUGH OTAY MESA CALIFORNIA"/>
    <n v="117354"/>
    <s v="Truck"/>
    <m/>
    <m/>
    <n v="2023"/>
    <s v="N/A"/>
    <s v="I (import)"/>
    <m/>
  </r>
  <r>
    <s v="WATERMELONS"/>
    <x v="13"/>
    <s v="Yes"/>
    <s v="N/A"/>
    <s v="RED FLESH SEEDLESS MINIATURE"/>
    <x v="534"/>
    <s v="MEXICO CROSSINGS THROUGH NOGALES ARIZONA"/>
    <n v="12540"/>
    <s v="Truck"/>
    <m/>
    <m/>
    <n v="2023"/>
    <s v="N/A"/>
    <s v="I (import)"/>
    <m/>
  </r>
  <r>
    <s v="WATERMELONS"/>
    <x v="13"/>
    <s v="No"/>
    <s v="N/A"/>
    <s v="N/A"/>
    <x v="534"/>
    <s v="MEXICO CROSSINGS THROUGH PROGRESO TEXAS"/>
    <n v="301609"/>
    <s v="Truck"/>
    <m/>
    <m/>
    <n v="2023"/>
    <s v="N/A"/>
    <s v="I (import)"/>
    <m/>
  </r>
  <r>
    <s v="WATERMELONS"/>
    <x v="13"/>
    <s v="No"/>
    <s v="N/A"/>
    <s v="RED FLESH SEEDLESS MINIATURE"/>
    <x v="534"/>
    <s v="MEXICO CROSSINGS THROUGH OTAY MESA CALIFORNIA"/>
    <n v="16755"/>
    <s v="Truck"/>
    <m/>
    <m/>
    <n v="2023"/>
    <s v="N/A"/>
    <s v="I (import)"/>
    <m/>
  </r>
  <r>
    <s v="WATERMELONS"/>
    <x v="13"/>
    <s v="No"/>
    <s v="N/A"/>
    <s v="N/A"/>
    <x v="534"/>
    <s v="MEXICO CROSSINGS THROUGH PHARR TEXAS"/>
    <n v="55440"/>
    <s v="Truck"/>
    <m/>
    <m/>
    <n v="2023"/>
    <s v="N/A"/>
    <s v="I (import)"/>
    <m/>
  </r>
  <r>
    <s v="WATERMELONS"/>
    <x v="13"/>
    <s v="No"/>
    <s v="N/A"/>
    <s v="RED FLESH SEEDLESS MINIATURE"/>
    <x v="534"/>
    <s v="MEXICO CROSSINGS THROUGH NOGALES ARIZONA"/>
    <n v="2272336"/>
    <s v="Truck"/>
    <m/>
    <m/>
    <n v="2023"/>
    <s v="N/A"/>
    <s v="I (import)"/>
    <m/>
  </r>
  <r>
    <s v="WATERMELONS"/>
    <x v="13"/>
    <s v="Yes"/>
    <s v="N/A"/>
    <s v="SEEDLESS"/>
    <x v="608"/>
    <s v="MEXICO CROSSINGS THROUGH NOGALES ARIZONA"/>
    <n v="596548"/>
    <s v="Truck"/>
    <m/>
    <m/>
    <n v="2023"/>
    <s v="N/A"/>
    <s v="I (import)"/>
    <m/>
  </r>
  <r>
    <s v="WATERMELONS"/>
    <x v="13"/>
    <s v="No"/>
    <s v="N/A"/>
    <s v="RED FLESH SEEDLESS MINIATURE"/>
    <x v="608"/>
    <s v="MEXICO CROSSINGS THROUGH NOGALES ARIZONA"/>
    <n v="2895928"/>
    <s v="Truck"/>
    <m/>
    <m/>
    <n v="2023"/>
    <s v="N/A"/>
    <s v="I (import)"/>
    <m/>
  </r>
  <r>
    <s v="WATERMELONS"/>
    <x v="13"/>
    <s v="No"/>
    <s v="N/A"/>
    <s v="SEEDLESS"/>
    <x v="608"/>
    <s v="MEXICO CROSSINGS THROUGH NOGALES ARIZONA"/>
    <n v="5683404"/>
    <s v="Truck"/>
    <m/>
    <m/>
    <n v="2023"/>
    <s v="N/A"/>
    <s v="I (import)"/>
    <m/>
  </r>
  <r>
    <s v="WATERMELONS"/>
    <x v="13"/>
    <s v="No"/>
    <s v="N/A"/>
    <s v="SEEDLESS"/>
    <x v="608"/>
    <s v="MEXICO CROSSINGS THROUGH OTAY MESA CALIFORNIA"/>
    <n v="221240"/>
    <s v="Truck"/>
    <m/>
    <m/>
    <n v="2023"/>
    <s v="N/A"/>
    <s v="I (import)"/>
    <m/>
  </r>
  <r>
    <s v="WATERMELONS"/>
    <x v="13"/>
    <s v="No"/>
    <s v="N/A"/>
    <s v="N/A"/>
    <x v="608"/>
    <s v="MEXICO CROSSINGS THROUGH NOGALES ARIZONA"/>
    <n v="792015"/>
    <s v="Truck"/>
    <m/>
    <m/>
    <n v="2023"/>
    <s v="N/A"/>
    <s v="I (import)"/>
    <m/>
  </r>
  <r>
    <s v="WATERMELONS"/>
    <x v="13"/>
    <s v="No"/>
    <s v="N/A"/>
    <s v="N/A"/>
    <x v="608"/>
    <s v="MEXICO CROSSINGS THROUGH OTAY MESA CALIFORNIA"/>
    <n v="202488"/>
    <s v="Truck"/>
    <m/>
    <m/>
    <n v="2023"/>
    <s v="N/A"/>
    <s v="I (import)"/>
    <m/>
  </r>
  <r>
    <s v="WATERMELONS"/>
    <x v="13"/>
    <s v="No"/>
    <s v="N/A"/>
    <s v="N/A"/>
    <x v="608"/>
    <s v="MEXICO CROSSINGS THROUGH PHARR TEXAS"/>
    <n v="82720"/>
    <s v="Truck"/>
    <m/>
    <m/>
    <n v="2023"/>
    <s v="N/A"/>
    <s v="I (import)"/>
    <m/>
  </r>
  <r>
    <s v="WATERMELONS"/>
    <x v="13"/>
    <s v="No"/>
    <s v="N/A"/>
    <s v="SEEDLESS"/>
    <x v="608"/>
    <s v="MEXICO CROSSINGS THROUGH PHARR TEXAS"/>
    <n v="33660"/>
    <s v="Truck"/>
    <m/>
    <m/>
    <n v="2023"/>
    <s v="N/A"/>
    <s v="I (import)"/>
    <m/>
  </r>
  <r>
    <s v="WATERMELONS"/>
    <x v="13"/>
    <s v="No"/>
    <s v="N/A"/>
    <s v="N/A"/>
    <x v="608"/>
    <s v="MEXICO CROSSINGS THROUGH PROGRESO TEXAS"/>
    <n v="367352"/>
    <s v="Truck"/>
    <m/>
    <m/>
    <n v="2023"/>
    <s v="N/A"/>
    <s v="I (import)"/>
    <m/>
  </r>
  <r>
    <s v="WATERMELONS"/>
    <x v="13"/>
    <s v="No"/>
    <s v="N/A"/>
    <s v="SEEDLESS"/>
    <x v="535"/>
    <s v="MEXICO CROSSINGS THROUGH NOGALES ARIZONA"/>
    <n v="7489339"/>
    <s v="Truck"/>
    <m/>
    <m/>
    <n v="2023"/>
    <s v="N/A"/>
    <s v="I (import)"/>
    <m/>
  </r>
  <r>
    <s v="WATERMELONS"/>
    <x v="13"/>
    <s v="Yes"/>
    <s v="N/A"/>
    <s v="SEEDLESS"/>
    <x v="535"/>
    <s v="MEXICO CROSSINGS THROUGH NOGALES ARIZONA"/>
    <n v="637879"/>
    <s v="Truck"/>
    <m/>
    <m/>
    <n v="2023"/>
    <s v="N/A"/>
    <s v="I (import)"/>
    <m/>
  </r>
  <r>
    <s v="WATERMELONS"/>
    <x v="13"/>
    <s v="No"/>
    <s v="N/A"/>
    <s v="SEEDLESS"/>
    <x v="535"/>
    <s v="MEXICO CROSSINGS THROUGH OTAY MESA CALIFORNIA"/>
    <n v="449208"/>
    <s v="Truck"/>
    <m/>
    <m/>
    <n v="2023"/>
    <s v="N/A"/>
    <s v="I (import)"/>
    <m/>
  </r>
  <r>
    <s v="WATERMELONS"/>
    <x v="13"/>
    <s v="No"/>
    <s v="N/A"/>
    <s v="SEEDLESS"/>
    <x v="535"/>
    <s v="MEXICO CROSSINGS THROUGH PROGRESO TEXAS"/>
    <n v="197791"/>
    <s v="Truck"/>
    <m/>
    <m/>
    <n v="2023"/>
    <s v="N/A"/>
    <s v="I (import)"/>
    <m/>
  </r>
  <r>
    <s v="WATERMELONS"/>
    <x v="13"/>
    <s v="No"/>
    <s v="N/A"/>
    <s v="SEEDLESS"/>
    <x v="535"/>
    <s v="MEXICO CROSSINGS THROUGH RIO GRANDE CITY TEXAS"/>
    <n v="396000"/>
    <s v="Truck"/>
    <m/>
    <m/>
    <n v="2023"/>
    <s v="N/A"/>
    <s v="I (import)"/>
    <m/>
  </r>
  <r>
    <s v="WATERMELONS"/>
    <x v="13"/>
    <s v="No"/>
    <s v="N/A"/>
    <s v="N/A"/>
    <x v="535"/>
    <s v="MEXICO CROSSINGS THROUGH PROGRESO TEXAS"/>
    <n v="328721"/>
    <s v="Truck"/>
    <m/>
    <m/>
    <n v="2023"/>
    <s v="N/A"/>
    <s v="I (import)"/>
    <m/>
  </r>
  <r>
    <s v="WATERMELONS"/>
    <x v="13"/>
    <s v="No"/>
    <s v="N/A"/>
    <s v="SEEDLESS"/>
    <x v="535"/>
    <s v="MEXICO CROSSINGS THROUGH EL PASO TEXAS"/>
    <n v="6160"/>
    <s v="Truck"/>
    <m/>
    <m/>
    <n v="2023"/>
    <s v="N/A"/>
    <s v="I (import)"/>
    <m/>
  </r>
  <r>
    <s v="WATERMELONS"/>
    <x v="13"/>
    <s v="No"/>
    <s v="N/A"/>
    <s v="N/A"/>
    <x v="535"/>
    <s v="MEXICO CROSSINGS THROUGH EL PASO TEXAS"/>
    <n v="7700"/>
    <s v="Truck"/>
    <m/>
    <m/>
    <n v="2023"/>
    <s v="N/A"/>
    <s v="I (import)"/>
    <m/>
  </r>
  <r>
    <s v="WATERMELONS"/>
    <x v="13"/>
    <s v="Yes"/>
    <s v="N/A"/>
    <s v="RED FLESH SEEDLESS MINIATURE"/>
    <x v="535"/>
    <s v="MEXICO CROSSINGS THROUGH NOGALES ARIZONA"/>
    <n v="23870"/>
    <s v="Truck"/>
    <m/>
    <m/>
    <n v="2023"/>
    <s v="N/A"/>
    <s v="I (import)"/>
    <m/>
  </r>
  <r>
    <s v="WATERMELONS"/>
    <x v="13"/>
    <s v="No"/>
    <s v="N/A"/>
    <s v="N/A"/>
    <x v="535"/>
    <s v="MEXICO CROSSINGS THROUGH NOGALES ARIZONA"/>
    <n v="1652144"/>
    <s v="Truck"/>
    <m/>
    <m/>
    <n v="2023"/>
    <s v="N/A"/>
    <s v="I (import)"/>
    <m/>
  </r>
  <r>
    <s v="WATERMELONS"/>
    <x v="13"/>
    <s v="No"/>
    <s v="N/A"/>
    <s v="RED FLESH SEEDLESS MINIATURE"/>
    <x v="535"/>
    <s v="MEXICO CROSSINGS THROUGH NOGALES ARIZONA"/>
    <n v="3376836"/>
    <s v="Truck"/>
    <m/>
    <m/>
    <n v="2023"/>
    <s v="N/A"/>
    <s v="I (import)"/>
    <m/>
  </r>
  <r>
    <s v="WATERMELONS"/>
    <x v="13"/>
    <s v="No"/>
    <s v="N/A"/>
    <s v="N/A"/>
    <x v="535"/>
    <s v="MEXICO CROSSINGS THROUGH OTAY MESA CALIFORNIA"/>
    <n v="87217"/>
    <s v="Truck"/>
    <m/>
    <m/>
    <n v="2023"/>
    <s v="N/A"/>
    <s v="I (import)"/>
    <m/>
  </r>
  <r>
    <s v="WATERMELONS"/>
    <x v="13"/>
    <s v="No"/>
    <s v="N/A"/>
    <s v="RED FLESH SEEDLESS MINIATURE"/>
    <x v="535"/>
    <s v="MEXICO CROSSINGS THROUGH OTAY MESA CALIFORNIA"/>
    <n v="44880"/>
    <s v="Truck"/>
    <m/>
    <m/>
    <n v="2023"/>
    <s v="N/A"/>
    <s v="I (import)"/>
    <m/>
  </r>
  <r>
    <s v="WATERMELONS"/>
    <x v="13"/>
    <s v="Yes"/>
    <s v="N/A"/>
    <s v="RED FLESH SEEDLESS MINIATURE"/>
    <x v="611"/>
    <s v="MEXICO CROSSINGS THROUGH NOGALES ARIZONA"/>
    <n v="188936"/>
    <s v="Truck"/>
    <m/>
    <m/>
    <n v="2023"/>
    <s v="N/A"/>
    <s v="I (import)"/>
    <m/>
  </r>
  <r>
    <s v="WATERMELONS"/>
    <x v="13"/>
    <s v="No"/>
    <s v="N/A"/>
    <s v="N/A"/>
    <x v="611"/>
    <s v="MEXICO CROSSINGS THROUGH NOGALES ARIZONA"/>
    <n v="3847404"/>
    <s v="Truck"/>
    <m/>
    <m/>
    <n v="2023"/>
    <s v="N/A"/>
    <s v="I (import)"/>
    <m/>
  </r>
  <r>
    <s v="WATERMELONS"/>
    <x v="13"/>
    <s v="No"/>
    <s v="N/A"/>
    <s v="SEEDLESS"/>
    <x v="611"/>
    <s v="MEXICO CROSSINGS THROUGH RIO GRANDE CITY TEXAS"/>
    <n v="1267200"/>
    <s v="Truck"/>
    <m/>
    <m/>
    <n v="2023"/>
    <s v="N/A"/>
    <s v="I (import)"/>
    <m/>
  </r>
  <r>
    <s v="WATERMELONS"/>
    <x v="13"/>
    <s v="Yes"/>
    <s v="N/A"/>
    <s v="SEEDLESS"/>
    <x v="611"/>
    <s v="MEXICO CROSSINGS THROUGH NOGALES ARIZONA"/>
    <n v="196207"/>
    <s v="Truck"/>
    <m/>
    <m/>
    <n v="2023"/>
    <s v="N/A"/>
    <s v="I (import)"/>
    <m/>
  </r>
  <r>
    <s v="WATERMELONS"/>
    <x v="13"/>
    <s v="No"/>
    <s v="N/A"/>
    <s v="N/A"/>
    <x v="611"/>
    <s v="MEXICO CROSSINGS THROUGH PROGRESO TEXAS"/>
    <n v="1278954"/>
    <s v="Truck"/>
    <m/>
    <m/>
    <n v="2023"/>
    <s v="N/A"/>
    <s v="I (import)"/>
    <m/>
  </r>
  <r>
    <s v="WATERMELONS"/>
    <x v="13"/>
    <s v="No"/>
    <s v="N/A"/>
    <s v="SEEDLESS"/>
    <x v="611"/>
    <s v="MEXICO CROSSINGS THROUGH NOGALES ARIZONA"/>
    <n v="6763423"/>
    <s v="Truck"/>
    <m/>
    <m/>
    <n v="2023"/>
    <s v="N/A"/>
    <s v="I (import)"/>
    <m/>
  </r>
  <r>
    <s v="WATERMELONS"/>
    <x v="13"/>
    <s v="No"/>
    <s v="N/A"/>
    <s v="RED FLESH SEEDLESS MINIATURE"/>
    <x v="611"/>
    <s v="MEXICO CROSSINGS THROUGH NOGALES ARIZONA"/>
    <n v="3141121"/>
    <s v="Truck"/>
    <m/>
    <m/>
    <n v="2023"/>
    <s v="N/A"/>
    <s v="I (import)"/>
    <m/>
  </r>
  <r>
    <s v="WATERMELONS"/>
    <x v="13"/>
    <s v="No"/>
    <s v="N/A"/>
    <s v="SEEDLESS"/>
    <x v="611"/>
    <s v="MEXICO CROSSINGS THROUGH PHARR TEXAS"/>
    <n v="413034"/>
    <s v="Truck"/>
    <m/>
    <m/>
    <n v="2023"/>
    <s v="N/A"/>
    <s v="I (import)"/>
    <m/>
  </r>
  <r>
    <s v="WATERMELONS"/>
    <x v="13"/>
    <s v="No"/>
    <s v="N/A"/>
    <s v="SEEDLESS"/>
    <x v="611"/>
    <s v="MEXICO CROSSINGS THROUGH OTAY MESA CALIFORNIA"/>
    <n v="117354"/>
    <s v="Truck"/>
    <m/>
    <m/>
    <n v="2023"/>
    <s v="N/A"/>
    <s v="I (import)"/>
    <m/>
  </r>
  <r>
    <s v="WATERMELONS"/>
    <x v="13"/>
    <s v="No"/>
    <s v="N/A"/>
    <s v="SEEDLESS"/>
    <x v="611"/>
    <s v="MEXICO CROSSINGS THROUGH PROGRESO TEXAS"/>
    <n v="1209475"/>
    <s v="Truck"/>
    <m/>
    <m/>
    <n v="2023"/>
    <s v="N/A"/>
    <s v="I (import)"/>
    <m/>
  </r>
  <r>
    <s v="WATERMELONS"/>
    <x v="13"/>
    <s v="No"/>
    <s v="N/A"/>
    <s v="N/A"/>
    <x v="536"/>
    <s v="MEXICO CROSSINGS THROUGH EL PASO TEXAS"/>
    <n v="18480"/>
    <s v="Truck"/>
    <m/>
    <m/>
    <n v="2023"/>
    <s v="N/A"/>
    <s v="I (import)"/>
    <m/>
  </r>
  <r>
    <s v="WATERMELONS"/>
    <x v="13"/>
    <s v="No"/>
    <s v="N/A"/>
    <s v="SEEDLESS"/>
    <x v="536"/>
    <s v="MEXICO CROSSINGS THROUGH RIO GRANDE CITY TEXAS"/>
    <n v="1945867"/>
    <s v="Truck"/>
    <m/>
    <m/>
    <n v="2023"/>
    <s v="N/A"/>
    <s v="I (import)"/>
    <m/>
  </r>
  <r>
    <s v="WATERMELONS"/>
    <x v="13"/>
    <s v="No"/>
    <s v="N/A"/>
    <s v="SEEDLESS"/>
    <x v="536"/>
    <s v="MEXICO CROSSINGS THROUGH OTAY MESA CALIFORNIA"/>
    <n v="86973"/>
    <s v="Truck"/>
    <m/>
    <m/>
    <n v="2023"/>
    <s v="N/A"/>
    <s v="I (import)"/>
    <m/>
  </r>
  <r>
    <s v="WATERMELONS"/>
    <x v="13"/>
    <s v="No"/>
    <s v="N/A"/>
    <s v="N/A"/>
    <x v="536"/>
    <s v="MEXICO CROSSINGS THROUGH OTAY MESA CALIFORNIA"/>
    <n v="38016"/>
    <s v="Truck"/>
    <m/>
    <m/>
    <n v="2023"/>
    <s v="N/A"/>
    <s v="I (import)"/>
    <m/>
  </r>
  <r>
    <s v="WATERMELONS"/>
    <x v="13"/>
    <s v="No"/>
    <s v="N/A"/>
    <s v="SEEDLESS"/>
    <x v="536"/>
    <s v="MEXICO CROSSINGS THROUGH PROGRESO TEXAS"/>
    <n v="1427470"/>
    <s v="Truck"/>
    <m/>
    <m/>
    <n v="2023"/>
    <s v="N/A"/>
    <s v="I (import)"/>
    <m/>
  </r>
  <r>
    <s v="WATERMELONS"/>
    <x v="13"/>
    <s v="Yes"/>
    <s v="N/A"/>
    <s v="RED FLESH SEEDLESS MINIATURE"/>
    <x v="536"/>
    <s v="MEXICO CROSSINGS THROUGH NOGALES ARIZONA"/>
    <n v="46530"/>
    <s v="Truck"/>
    <m/>
    <m/>
    <n v="2023"/>
    <s v="N/A"/>
    <s v="I (import)"/>
    <m/>
  </r>
  <r>
    <s v="WATERMELONS"/>
    <x v="13"/>
    <s v="No"/>
    <s v="N/A"/>
    <s v="N/A"/>
    <x v="536"/>
    <s v="MEXICO CROSSINGS THROUGH PROGRESO TEXAS"/>
    <n v="502369"/>
    <s v="Truck"/>
    <m/>
    <m/>
    <n v="2023"/>
    <s v="N/A"/>
    <s v="I (import)"/>
    <m/>
  </r>
  <r>
    <s v="WATERMELONS"/>
    <x v="13"/>
    <s v="No"/>
    <s v="N/A"/>
    <s v="SEEDLESS"/>
    <x v="536"/>
    <s v="MEXICO CROSSINGS THROUGH PHARR TEXAS"/>
    <n v="621316"/>
    <s v="Truck"/>
    <m/>
    <m/>
    <n v="2023"/>
    <s v="N/A"/>
    <s v="I (import)"/>
    <m/>
  </r>
  <r>
    <s v="WATERMELONS"/>
    <x v="13"/>
    <s v="No"/>
    <s v="N/A"/>
    <s v="N/A"/>
    <x v="536"/>
    <s v="MEXICO CROSSINGS THROUGH NOGALES ARIZONA"/>
    <n v="1348884"/>
    <s v="Truck"/>
    <m/>
    <m/>
    <n v="2023"/>
    <s v="N/A"/>
    <s v="I (import)"/>
    <m/>
  </r>
  <r>
    <s v="WATERMELONS"/>
    <x v="13"/>
    <s v="No"/>
    <s v="N/A"/>
    <s v="RED FLESH SEEDLESS MINIATURE"/>
    <x v="536"/>
    <s v="MEXICO CROSSINGS THROUGH NOGALES ARIZONA"/>
    <n v="6583388"/>
    <s v="Truck"/>
    <m/>
    <m/>
    <n v="2023"/>
    <s v="N/A"/>
    <s v="I (import)"/>
    <m/>
  </r>
  <r>
    <s v="WATERMELONS"/>
    <x v="13"/>
    <s v="Yes"/>
    <s v="N/A"/>
    <s v="SEEDLESS"/>
    <x v="536"/>
    <s v="MEXICO CROSSINGS THROUGH NOGALES ARIZONA"/>
    <n v="576407"/>
    <s v="Truck"/>
    <m/>
    <m/>
    <n v="2023"/>
    <s v="N/A"/>
    <s v="I (import)"/>
    <m/>
  </r>
  <r>
    <s v="WATERMELONS"/>
    <x v="13"/>
    <s v="No"/>
    <s v="N/A"/>
    <s v="RED FLESH SEEDLESS MINIATURE"/>
    <x v="536"/>
    <s v="MEXICO CROSSINGS THROUGH OTAY MESA CALIFORNIA"/>
    <n v="57521"/>
    <s v="Truck"/>
    <m/>
    <m/>
    <n v="2023"/>
    <s v="N/A"/>
    <s v="I (import)"/>
    <m/>
  </r>
  <r>
    <s v="WATERMELONS"/>
    <x v="13"/>
    <s v="No"/>
    <s v="N/A"/>
    <s v="SEEDLESS"/>
    <x v="536"/>
    <s v="MEXICO CROSSINGS THROUGH NOGALES ARIZONA"/>
    <n v="10038886"/>
    <s v="Truck"/>
    <m/>
    <m/>
    <n v="2023"/>
    <s v="N/A"/>
    <s v="I (import)"/>
    <m/>
  </r>
  <r>
    <s v="WATERMELONS"/>
    <x v="13"/>
    <s v="No"/>
    <s v="N/A"/>
    <s v="SEEDLESS"/>
    <x v="569"/>
    <s v="MEXICO CROSSINGS THROUGH OTAY MESA CALIFORNIA"/>
    <n v="112596"/>
    <s v="Truck"/>
    <m/>
    <m/>
    <n v="2023"/>
    <s v="N/A"/>
    <s v="I (import)"/>
    <m/>
  </r>
  <r>
    <s v="WATERMELONS"/>
    <x v="13"/>
    <s v="No"/>
    <s v="N/A"/>
    <s v="N/A"/>
    <x v="569"/>
    <s v="MEXICO CROSSINGS THROUGH NOGALES ARIZONA"/>
    <n v="1936313"/>
    <s v="Truck"/>
    <m/>
    <m/>
    <n v="2023"/>
    <s v="N/A"/>
    <s v="I (import)"/>
    <m/>
  </r>
  <r>
    <s v="WATERMELONS"/>
    <x v="13"/>
    <s v="No"/>
    <s v="N/A"/>
    <s v="RED FLESH SEEDLESS MINIATURE"/>
    <x v="569"/>
    <s v="MEXICO CROSSINGS THROUGH OTAY MESA CALIFORNIA"/>
    <n v="37699"/>
    <s v="Truck"/>
    <m/>
    <m/>
    <n v="2023"/>
    <s v="N/A"/>
    <s v="I (import)"/>
    <m/>
  </r>
  <r>
    <s v="WATERMELONS"/>
    <x v="13"/>
    <s v="No"/>
    <s v="N/A"/>
    <s v="N/A"/>
    <x v="569"/>
    <s v="MEXICO CROSSINGS THROUGH OTAY MESA CALIFORNIA"/>
    <n v="8448"/>
    <s v="Truck"/>
    <m/>
    <m/>
    <n v="2023"/>
    <s v="N/A"/>
    <s v="I (import)"/>
    <m/>
  </r>
  <r>
    <s v="WATERMELONS"/>
    <x v="13"/>
    <s v="Yes"/>
    <s v="N/A"/>
    <s v="SEEDLESS"/>
    <x v="569"/>
    <s v="MEXICO CROSSINGS THROUGH NOGALES ARIZONA"/>
    <n v="499136"/>
    <s v="Truck"/>
    <m/>
    <m/>
    <n v="2023"/>
    <s v="N/A"/>
    <s v="I (import)"/>
    <m/>
  </r>
  <r>
    <s v="WATERMELONS"/>
    <x v="13"/>
    <s v="Yes"/>
    <s v="N/A"/>
    <s v="RED FLESH SEEDLESS MINIATURE"/>
    <x v="569"/>
    <s v="MEXICO CROSSINGS THROUGH NOGALES ARIZONA"/>
    <n v="7106"/>
    <s v="Truck"/>
    <m/>
    <m/>
    <n v="2023"/>
    <s v="N/A"/>
    <s v="I (import)"/>
    <m/>
  </r>
  <r>
    <s v="WATERMELONS"/>
    <x v="13"/>
    <s v="No"/>
    <s v="N/A"/>
    <s v="N/A"/>
    <x v="569"/>
    <s v="MEXICO CROSSINGS THROUGH PROGRESO TEXAS"/>
    <n v="553960"/>
    <s v="Truck"/>
    <m/>
    <m/>
    <n v="2023"/>
    <s v="N/A"/>
    <s v="I (import)"/>
    <m/>
  </r>
  <r>
    <s v="WATERMELONS"/>
    <x v="13"/>
    <s v="No"/>
    <s v="N/A"/>
    <s v="SEEDLESS"/>
    <x v="569"/>
    <s v="MEXICO CROSSINGS THROUGH PHARR TEXAS"/>
    <n v="193004"/>
    <s v="Truck"/>
    <m/>
    <m/>
    <n v="2023"/>
    <s v="N/A"/>
    <s v="I (import)"/>
    <m/>
  </r>
  <r>
    <s v="WATERMELONS"/>
    <x v="13"/>
    <s v="No"/>
    <s v="N/A"/>
    <s v="SEEDLESS"/>
    <x v="569"/>
    <s v="MEXICO CROSSINGS THROUGH NOGALES ARIZONA"/>
    <n v="7091830"/>
    <s v="Truck"/>
    <m/>
    <m/>
    <n v="2023"/>
    <s v="N/A"/>
    <s v="I (import)"/>
    <m/>
  </r>
  <r>
    <s v="WATERMELONS"/>
    <x v="13"/>
    <s v="No"/>
    <s v="N/A"/>
    <s v="RED FLESH SEEDLESS MINIATURE"/>
    <x v="569"/>
    <s v="MEXICO CROSSINGS THROUGH NOGALES ARIZONA"/>
    <n v="3870540"/>
    <s v="Truck"/>
    <m/>
    <m/>
    <n v="2023"/>
    <s v="N/A"/>
    <s v="I (import)"/>
    <m/>
  </r>
  <r>
    <s v="WATERMELONS"/>
    <x v="13"/>
    <s v="No"/>
    <s v="N/A"/>
    <s v="SEEDLESS"/>
    <x v="570"/>
    <s v="MEXICO CROSSINGS THROUGH NOGALES ARIZONA"/>
    <n v="7711831"/>
    <s v="Truck"/>
    <m/>
    <m/>
    <n v="2023"/>
    <s v="N/A"/>
    <s v="I (import)"/>
    <m/>
  </r>
  <r>
    <s v="WATERMELONS"/>
    <x v="13"/>
    <s v="No"/>
    <s v="N/A"/>
    <s v="N/A"/>
    <x v="570"/>
    <s v="MEXICO CROSSINGS THROUGH PROGRESO TEXAS"/>
    <n v="251198"/>
    <s v="Truck"/>
    <m/>
    <m/>
    <n v="2023"/>
    <s v="N/A"/>
    <s v="I (import)"/>
    <m/>
  </r>
  <r>
    <s v="WATERMELONS"/>
    <x v="13"/>
    <s v="No"/>
    <s v="N/A"/>
    <s v="N/A"/>
    <x v="570"/>
    <s v="MEXICO CROSSINGS THROUGH NOGALES ARIZONA"/>
    <n v="713525"/>
    <s v="Truck"/>
    <m/>
    <m/>
    <n v="2023"/>
    <s v="N/A"/>
    <s v="I (import)"/>
    <m/>
  </r>
  <r>
    <s v="WATERMELONS"/>
    <x v="13"/>
    <s v="Yes"/>
    <s v="N/A"/>
    <s v="RED FLESH SEEDLESS MINIATURE"/>
    <x v="570"/>
    <s v="MEXICO CROSSINGS THROUGH NOGALES ARIZONA"/>
    <n v="183920"/>
    <s v="Truck"/>
    <m/>
    <m/>
    <n v="2023"/>
    <s v="N/A"/>
    <s v="I (import)"/>
    <m/>
  </r>
  <r>
    <s v="WATERMELONS"/>
    <x v="13"/>
    <s v="Yes"/>
    <s v="N/A"/>
    <s v="SEEDLESS"/>
    <x v="570"/>
    <s v="MEXICO CROSSINGS THROUGH NOGALES ARIZONA"/>
    <n v="511903"/>
    <s v="Truck"/>
    <m/>
    <m/>
    <n v="2023"/>
    <s v="N/A"/>
    <s v="I (import)"/>
    <m/>
  </r>
  <r>
    <s v="WATERMELONS"/>
    <x v="13"/>
    <s v="No"/>
    <s v="N/A"/>
    <s v="SEEDLESS"/>
    <x v="570"/>
    <s v="MEXICO CROSSINGS THROUGH PHARR TEXAS"/>
    <n v="202233"/>
    <s v="Truck"/>
    <m/>
    <m/>
    <n v="2023"/>
    <s v="N/A"/>
    <s v="I (import)"/>
    <m/>
  </r>
  <r>
    <s v="WATERMELONS"/>
    <x v="13"/>
    <s v="No"/>
    <s v="N/A"/>
    <s v="RED FLESH SEEDLESS MINIATURE"/>
    <x v="570"/>
    <s v="MEXICO CROSSINGS THROUGH NOGALES ARIZONA"/>
    <n v="4720506"/>
    <s v="Truck"/>
    <m/>
    <m/>
    <n v="2023"/>
    <s v="N/A"/>
    <s v="I (import)"/>
    <m/>
  </r>
  <r>
    <s v="WATERMELONS"/>
    <x v="13"/>
    <s v="No"/>
    <s v="N/A"/>
    <s v="SEEDLESS"/>
    <x v="333"/>
    <s v="MEXICO CROSSINGS THROUGH PROGRESO TEXAS"/>
    <n v="198000"/>
    <s v="Truck"/>
    <m/>
    <m/>
    <n v="2023"/>
    <s v="N/A"/>
    <s v="I (import)"/>
    <m/>
  </r>
  <r>
    <s v="WATERMELONS"/>
    <x v="13"/>
    <s v="No"/>
    <s v="N/A"/>
    <s v="N/A"/>
    <x v="333"/>
    <s v="MEXICO CROSSINGS THROUGH NOGALES ARIZONA"/>
    <n v="1262502"/>
    <s v="Truck"/>
    <m/>
    <m/>
    <n v="2023"/>
    <s v="N/A"/>
    <s v="I (import)"/>
    <m/>
  </r>
  <r>
    <s v="WATERMELONS"/>
    <x v="13"/>
    <s v="No"/>
    <s v="N/A"/>
    <s v="SEEDLESS"/>
    <x v="333"/>
    <s v="MEXICO CROSSINGS THROUGH OTAY MESA CALIFORNIA"/>
    <n v="224122"/>
    <s v="Truck"/>
    <m/>
    <m/>
    <n v="2023"/>
    <s v="N/A"/>
    <s v="I (import)"/>
    <m/>
  </r>
  <r>
    <s v="WATERMELONS"/>
    <x v="13"/>
    <s v="No"/>
    <s v="N/A"/>
    <s v="SEEDLESS"/>
    <x v="333"/>
    <s v="MEXICO CROSSINGS THROUGH NOGALES ARIZONA"/>
    <n v="10865132"/>
    <s v="Truck"/>
    <m/>
    <m/>
    <n v="2023"/>
    <s v="N/A"/>
    <s v="I (import)"/>
    <m/>
  </r>
  <r>
    <s v="WATERMELONS"/>
    <x v="13"/>
    <s v="No"/>
    <s v="N/A"/>
    <s v="N/A"/>
    <x v="333"/>
    <s v="MEXICO CROSSINGS THROUGH PROGRESO TEXAS"/>
    <n v="148703"/>
    <s v="Truck"/>
    <m/>
    <m/>
    <n v="2023"/>
    <s v="N/A"/>
    <s v="I (import)"/>
    <m/>
  </r>
  <r>
    <s v="WATERMELONS"/>
    <x v="13"/>
    <s v="No"/>
    <s v="N/A"/>
    <s v="SEEDLESS"/>
    <x v="333"/>
    <s v="MEXICO CROSSINGS THROUGH RIO GRANDE CITY TEXAS"/>
    <n v="673200"/>
    <s v="Truck"/>
    <m/>
    <m/>
    <n v="2023"/>
    <s v="N/A"/>
    <s v="I (import)"/>
    <m/>
  </r>
  <r>
    <s v="WATERMELONS"/>
    <x v="13"/>
    <s v="Yes"/>
    <s v="N/A"/>
    <s v="RED FLESH SEEDLESS TYPE"/>
    <x v="333"/>
    <s v="MEXICO CROSSINGS THROUGH NOGALES ARIZONA"/>
    <n v="944418"/>
    <s v="Truck"/>
    <m/>
    <m/>
    <n v="2023"/>
    <s v="N/A"/>
    <s v="I (import)"/>
    <m/>
  </r>
  <r>
    <s v="WATERMELONS"/>
    <x v="13"/>
    <s v="Yes"/>
    <s v="N/A"/>
    <s v="RED FLESH SEEDLESS MINIATURE"/>
    <x v="333"/>
    <s v="MEXICO CROSSINGS THROUGH NOGALES ARIZONA"/>
    <n v="310420"/>
    <s v="Truck"/>
    <m/>
    <m/>
    <n v="2023"/>
    <s v="N/A"/>
    <s v="I (import)"/>
    <m/>
  </r>
  <r>
    <s v="WATERMELONS"/>
    <x v="13"/>
    <s v="No"/>
    <s v="N/A"/>
    <s v="N/A"/>
    <x v="333"/>
    <s v="MEXICO CROSSINGS THROUGH OTAY MESA CALIFORNIA"/>
    <n v="83017"/>
    <s v="Truck"/>
    <m/>
    <m/>
    <n v="2023"/>
    <s v="N/A"/>
    <s v="I (import)"/>
    <m/>
  </r>
  <r>
    <s v="WATERMELONS"/>
    <x v="13"/>
    <s v="No"/>
    <s v="N/A"/>
    <s v="RED FLESH SEEDLESS MINIATURE"/>
    <x v="333"/>
    <s v="MEXICO CROSSINGS THROUGH NOGALES ARIZONA"/>
    <n v="3455958"/>
    <s v="Truck"/>
    <m/>
    <m/>
    <n v="2023"/>
    <s v="N/A"/>
    <s v="I (import)"/>
    <m/>
  </r>
  <r>
    <s v="WATERMELONS"/>
    <x v="13"/>
    <s v="No"/>
    <s v="N/A"/>
    <s v="RED FLESH SEEDLESS MINIATURE"/>
    <x v="334"/>
    <s v="MEXICO CROSSINGS THROUGH NOGALES ARIZONA"/>
    <n v="4368896"/>
    <s v="Truck"/>
    <m/>
    <m/>
    <n v="2023"/>
    <s v="N/A"/>
    <s v="I (import)"/>
    <m/>
  </r>
  <r>
    <s v="WATERMELONS"/>
    <x v="13"/>
    <s v="No"/>
    <s v="N/A"/>
    <s v="SEEDLESS"/>
    <x v="334"/>
    <s v="MEXICO CROSSINGS THROUGH PROGRESO TEXAS"/>
    <n v="79200"/>
    <s v="Truck"/>
    <m/>
    <m/>
    <n v="2023"/>
    <s v="N/A"/>
    <s v="I (import)"/>
    <m/>
  </r>
  <r>
    <s v="WATERMELONS"/>
    <x v="13"/>
    <s v="No"/>
    <s v="N/A"/>
    <s v="SEEDLESS"/>
    <x v="334"/>
    <s v="MEXICO CROSSINGS THROUGH NOGALES ARIZONA"/>
    <n v="8369139"/>
    <s v="Truck"/>
    <m/>
    <m/>
    <n v="2023"/>
    <s v="N/A"/>
    <s v="I (import)"/>
    <m/>
  </r>
  <r>
    <s v="WATERMELONS"/>
    <x v="13"/>
    <s v="No"/>
    <s v="N/A"/>
    <s v="RED FLESH SEEDLESS MINIATURE"/>
    <x v="334"/>
    <s v="MEXICO CROSSINGS THROUGH OTAY MESA CALIFORNIA"/>
    <n v="101728"/>
    <s v="Truck"/>
    <m/>
    <m/>
    <n v="2023"/>
    <s v="N/A"/>
    <s v="I (import)"/>
    <m/>
  </r>
  <r>
    <s v="WATERMELONS"/>
    <x v="13"/>
    <s v="No"/>
    <s v="N/A"/>
    <s v="SEEDLESS"/>
    <x v="334"/>
    <s v="MEXICO CROSSINGS THROUGH PHARR TEXAS"/>
    <n v="184140"/>
    <s v="Truck"/>
    <m/>
    <m/>
    <n v="2023"/>
    <s v="N/A"/>
    <s v="I (import)"/>
    <m/>
  </r>
  <r>
    <s v="WATERMELONS"/>
    <x v="13"/>
    <s v="No"/>
    <s v="N/A"/>
    <s v="N/A"/>
    <x v="334"/>
    <s v="MEXICO CROSSINGS THROUGH NOGALES ARIZONA"/>
    <n v="4084399"/>
    <s v="Truck"/>
    <m/>
    <m/>
    <n v="2023"/>
    <s v="N/A"/>
    <s v="I (import)"/>
    <m/>
  </r>
  <r>
    <s v="WATERMELONS"/>
    <x v="13"/>
    <s v="No"/>
    <s v="N/A"/>
    <s v="SEEDLESS"/>
    <x v="334"/>
    <s v="MEXICO CROSSINGS THROUGH RIO GRANDE CITY TEXAS"/>
    <n v="79200"/>
    <s v="Truck"/>
    <m/>
    <m/>
    <n v="2023"/>
    <s v="N/A"/>
    <s v="I (import)"/>
    <m/>
  </r>
  <r>
    <s v="WATERMELONS"/>
    <x v="13"/>
    <s v="No"/>
    <s v="N/A"/>
    <s v="N/A"/>
    <x v="334"/>
    <s v="MEXICO CROSSINGS THROUGH PROGRESO TEXAS"/>
    <n v="622534"/>
    <s v="Truck"/>
    <m/>
    <m/>
    <n v="2023"/>
    <s v="N/A"/>
    <s v="I (import)"/>
    <m/>
  </r>
  <r>
    <s v="WATERMELONS"/>
    <x v="13"/>
    <s v="Yes"/>
    <s v="N/A"/>
    <s v="SEEDLESS"/>
    <x v="334"/>
    <s v="MEXICO CROSSINGS THROUGH NOGALES ARIZONA"/>
    <n v="273077"/>
    <s v="Truck"/>
    <m/>
    <m/>
    <n v="2023"/>
    <s v="N/A"/>
    <s v="I (import)"/>
    <m/>
  </r>
  <r>
    <s v="WATERMELONS"/>
    <x v="13"/>
    <s v="Yes"/>
    <s v="N/A"/>
    <s v="RED FLESH SEEDLESS MINIATURE"/>
    <x v="334"/>
    <s v="MEXICO CROSSINGS THROUGH NOGALES ARIZONA"/>
    <n v="462836"/>
    <s v="Truck"/>
    <m/>
    <m/>
    <n v="2023"/>
    <s v="N/A"/>
    <s v="I (import)"/>
    <m/>
  </r>
  <r>
    <s v="WATERMELONS"/>
    <x v="13"/>
    <s v="No"/>
    <s v="N/A"/>
    <s v="SEEDLESS"/>
    <x v="614"/>
    <s v="MEXICO CROSSINGS THROUGH PHARR TEXAS"/>
    <n v="619838"/>
    <s v="Truck"/>
    <m/>
    <m/>
    <n v="2023"/>
    <s v="N/A"/>
    <s v="I (import)"/>
    <m/>
  </r>
  <r>
    <s v="WATERMELONS"/>
    <x v="13"/>
    <s v="No"/>
    <s v="N/A"/>
    <s v="N/A"/>
    <x v="614"/>
    <s v="MEXICO CROSSINGS THROUGH PHARR TEXAS"/>
    <n v="50820"/>
    <s v="Truck"/>
    <m/>
    <m/>
    <n v="2023"/>
    <s v="N/A"/>
    <s v="I (import)"/>
    <m/>
  </r>
  <r>
    <s v="WATERMELONS"/>
    <x v="13"/>
    <s v="No"/>
    <s v="N/A"/>
    <s v="SEEDLESS"/>
    <x v="614"/>
    <s v="MEXICO CROSSINGS THROUGH PROGRESO TEXAS"/>
    <n v="959200"/>
    <s v="Truck"/>
    <m/>
    <m/>
    <n v="2023"/>
    <s v="N/A"/>
    <s v="I (import)"/>
    <m/>
  </r>
  <r>
    <s v="WATERMELONS"/>
    <x v="13"/>
    <s v="No"/>
    <s v="N/A"/>
    <s v="N/A"/>
    <x v="614"/>
    <s v="MEXICO CROSSINGS THROUGH NOGALES ARIZONA"/>
    <n v="961610"/>
    <s v="Truck"/>
    <m/>
    <m/>
    <n v="2023"/>
    <s v="N/A"/>
    <s v="I (import)"/>
    <m/>
  </r>
  <r>
    <s v="WATERMELONS"/>
    <x v="13"/>
    <s v="No"/>
    <s v="N/A"/>
    <s v="N/A"/>
    <x v="614"/>
    <s v="MEXICO CROSSINGS THROUGH OTAY MESA CALIFORNIA"/>
    <n v="76032"/>
    <s v="Truck"/>
    <m/>
    <m/>
    <n v="2023"/>
    <s v="N/A"/>
    <s v="I (import)"/>
    <m/>
  </r>
  <r>
    <s v="WATERMELONS"/>
    <x v="13"/>
    <s v="No"/>
    <s v="N/A"/>
    <s v="RED FLESH SEEDLESS MINIATURE"/>
    <x v="614"/>
    <s v="MEXICO CROSSINGS THROUGH NOGALES ARIZONA"/>
    <n v="6879617"/>
    <s v="Truck"/>
    <m/>
    <m/>
    <n v="2023"/>
    <s v="N/A"/>
    <s v="I (import)"/>
    <m/>
  </r>
  <r>
    <s v="WATERMELONS"/>
    <x v="13"/>
    <s v="Yes"/>
    <s v="N/A"/>
    <s v="SEEDLESS"/>
    <x v="614"/>
    <s v="MEXICO CROSSINGS THROUGH NOGALES ARIZONA"/>
    <n v="147596"/>
    <s v="Truck"/>
    <m/>
    <m/>
    <n v="2023"/>
    <s v="N/A"/>
    <s v="I (import)"/>
    <m/>
  </r>
  <r>
    <s v="WATERMELONS"/>
    <x v="13"/>
    <s v="No"/>
    <s v="N/A"/>
    <s v="RED FLESH SEEDLESS MINIATURE"/>
    <x v="614"/>
    <s v="MEXICO CROSSINGS THROUGH PHARR TEXAS"/>
    <n v="24321"/>
    <s v="Truck"/>
    <m/>
    <m/>
    <n v="2023"/>
    <s v="N/A"/>
    <s v="I (import)"/>
    <m/>
  </r>
  <r>
    <s v="WATERMELONS"/>
    <x v="13"/>
    <s v="Yes"/>
    <s v="N/A"/>
    <s v="RED FLESH SEEDLESS MINIATURE"/>
    <x v="614"/>
    <s v="MEXICO CROSSINGS THROUGH NOGALES ARIZONA"/>
    <n v="586146"/>
    <s v="Truck"/>
    <m/>
    <m/>
    <n v="2023"/>
    <s v="N/A"/>
    <s v="I (import)"/>
    <m/>
  </r>
  <r>
    <s v="WATERMELONS"/>
    <x v="13"/>
    <s v="No"/>
    <s v="N/A"/>
    <s v="SEEDLESS"/>
    <x v="614"/>
    <s v="MEXICO CROSSINGS THROUGH OTAY MESA CALIFORNIA"/>
    <n v="87241"/>
    <s v="Truck"/>
    <m/>
    <m/>
    <n v="2023"/>
    <s v="N/A"/>
    <s v="I (import)"/>
    <m/>
  </r>
  <r>
    <s v="WATERMELONS"/>
    <x v="13"/>
    <s v="No"/>
    <s v="N/A"/>
    <s v="SEEDLESS"/>
    <x v="614"/>
    <s v="MEXICO CROSSINGS THROUGH NOGALES ARIZONA"/>
    <n v="10744714"/>
    <s v="Truck"/>
    <m/>
    <m/>
    <n v="2023"/>
    <s v="N/A"/>
    <s v="I (import)"/>
    <m/>
  </r>
  <r>
    <s v="WATERMELONS"/>
    <x v="13"/>
    <s v="No"/>
    <s v="N/A"/>
    <s v="N/A"/>
    <x v="614"/>
    <s v="MEXICO CROSSINGS THROUGH PROGRESO TEXAS"/>
    <n v="84733"/>
    <s v="Truck"/>
    <m/>
    <m/>
    <n v="2023"/>
    <s v="N/A"/>
    <s v="I (import)"/>
    <m/>
  </r>
  <r>
    <s v="WATERMELONS"/>
    <x v="13"/>
    <s v="No"/>
    <s v="N/A"/>
    <s v="SEEDLESS"/>
    <x v="614"/>
    <s v="MEXICO CROSSINGS THROUGH RIO GRANDE CITY TEXAS"/>
    <n v="1108800"/>
    <s v="Truck"/>
    <m/>
    <m/>
    <n v="2023"/>
    <s v="N/A"/>
    <s v="I (import)"/>
    <m/>
  </r>
  <r>
    <s v="WATERMELONS"/>
    <x v="13"/>
    <s v="No"/>
    <s v="N/A"/>
    <s v="N/A"/>
    <x v="335"/>
    <s v="MEXICO CROSSINGS THROUGH PROGRESO TEXAS"/>
    <n v="506022"/>
    <s v="Truck"/>
    <m/>
    <m/>
    <n v="2023"/>
    <s v="N/A"/>
    <s v="I (import)"/>
    <m/>
  </r>
  <r>
    <s v="WATERMELONS"/>
    <x v="13"/>
    <s v="No"/>
    <s v="N/A"/>
    <s v="RED FLESH SEEDLESS MINIATURE"/>
    <x v="335"/>
    <s v="MEXICO CROSSINGS THROUGH NOGALES ARIZONA"/>
    <n v="3245246"/>
    <s v="Truck"/>
    <m/>
    <m/>
    <n v="2023"/>
    <s v="N/A"/>
    <s v="I (import)"/>
    <m/>
  </r>
  <r>
    <s v="WATERMELONS"/>
    <x v="13"/>
    <s v="Yes"/>
    <s v="N/A"/>
    <s v="RED FLESH SEEDLESS MINIATURE"/>
    <x v="335"/>
    <s v="MEXICO CROSSINGS THROUGH NOGALES ARIZONA"/>
    <n v="452388"/>
    <s v="Truck"/>
    <m/>
    <m/>
    <n v="2023"/>
    <s v="N/A"/>
    <s v="I (import)"/>
    <m/>
  </r>
  <r>
    <s v="WATERMELONS"/>
    <x v="13"/>
    <s v="No"/>
    <s v="N/A"/>
    <s v="N/A"/>
    <x v="335"/>
    <s v="MEXICO CROSSINGS THROUGH NOGALES ARIZONA"/>
    <n v="1090930"/>
    <s v="Truck"/>
    <m/>
    <m/>
    <n v="2023"/>
    <s v="N/A"/>
    <s v="I (import)"/>
    <m/>
  </r>
  <r>
    <s v="WATERMELONS"/>
    <x v="13"/>
    <s v="No"/>
    <s v="N/A"/>
    <s v="SEEDLESS"/>
    <x v="335"/>
    <s v="MEXICO CROSSINGS THROUGH NOGALES ARIZONA"/>
    <n v="7336859"/>
    <s v="Truck"/>
    <m/>
    <m/>
    <n v="2023"/>
    <s v="N/A"/>
    <s v="I (import)"/>
    <m/>
  </r>
  <r>
    <s v="WATERMELONS"/>
    <x v="13"/>
    <s v="Yes"/>
    <s v="N/A"/>
    <s v="SEEDLESS"/>
    <x v="335"/>
    <s v="MEXICO CROSSINGS THROUGH NOGALES ARIZONA"/>
    <n v="571481"/>
    <s v="Truck"/>
    <m/>
    <m/>
    <n v="2023"/>
    <s v="N/A"/>
    <s v="I (import)"/>
    <m/>
  </r>
  <r>
    <s v="WATERMELONS"/>
    <x v="13"/>
    <s v="No"/>
    <s v="N/A"/>
    <s v="SEEDLESS"/>
    <x v="335"/>
    <s v="MEXICO CROSSINGS THROUGH PHARR TEXAS"/>
    <n v="45540"/>
    <s v="Truck"/>
    <m/>
    <m/>
    <n v="2023"/>
    <s v="N/A"/>
    <s v="I (import)"/>
    <m/>
  </r>
  <r>
    <s v="WATERMELONS"/>
    <x v="13"/>
    <s v="No"/>
    <s v="N/A"/>
    <s v="RED FLESH SEEDLESS MINIATURE"/>
    <x v="335"/>
    <s v="MEXICO CROSSINGS THROUGH PHARR TEXAS"/>
    <n v="29184"/>
    <s v="Truck"/>
    <m/>
    <m/>
    <n v="2023"/>
    <s v="N/A"/>
    <s v="I (import)"/>
    <m/>
  </r>
  <r>
    <s v="WATERMELONS"/>
    <x v="13"/>
    <s v="No"/>
    <s v="N/A"/>
    <s v="N/A"/>
    <x v="336"/>
    <s v="MEXICO CROSSINGS THROUGH PHARR TEXAS"/>
    <n v="48400"/>
    <s v="Truck"/>
    <m/>
    <m/>
    <n v="2023"/>
    <s v="N/A"/>
    <s v="I (import)"/>
    <m/>
  </r>
  <r>
    <s v="WATERMELONS"/>
    <x v="13"/>
    <s v="No"/>
    <s v="N/A"/>
    <s v="RED FLESH SEEDLESS MINIATURE"/>
    <x v="336"/>
    <s v="MEXICO CROSSINGS THROUGH NOGALES ARIZONA"/>
    <n v="3669440"/>
    <s v="Truck"/>
    <m/>
    <m/>
    <n v="2023"/>
    <s v="N/A"/>
    <s v="I (import)"/>
    <m/>
  </r>
  <r>
    <s v="WATERMELONS"/>
    <x v="13"/>
    <s v="No"/>
    <s v="N/A"/>
    <s v="SEEDLESS"/>
    <x v="336"/>
    <s v="MEXICO CROSSINGS THROUGH OTAY MESA CALIFORNIA"/>
    <n v="199936"/>
    <s v="Truck"/>
    <m/>
    <m/>
    <n v="2023"/>
    <s v="N/A"/>
    <s v="I (import)"/>
    <m/>
  </r>
  <r>
    <s v="WATERMELONS"/>
    <x v="13"/>
    <s v="No"/>
    <s v="N/A"/>
    <s v="N/A"/>
    <x v="336"/>
    <s v="MEXICO CROSSINGS THROUGH PROGRESO TEXAS"/>
    <n v="76758"/>
    <s v="Truck"/>
    <m/>
    <m/>
    <n v="2023"/>
    <s v="N/A"/>
    <s v="I (import)"/>
    <m/>
  </r>
  <r>
    <s v="WATERMELONS"/>
    <x v="13"/>
    <s v="No"/>
    <s v="N/A"/>
    <s v="N/A"/>
    <x v="336"/>
    <s v="MEXICO CROSSINGS THROUGH CALEXICO CALIFORNIA"/>
    <n v="77000"/>
    <s v="Truck"/>
    <m/>
    <m/>
    <n v="2023"/>
    <s v="N/A"/>
    <s v="I (import)"/>
    <m/>
  </r>
  <r>
    <s v="WATERMELONS"/>
    <x v="13"/>
    <s v="No"/>
    <s v="N/A"/>
    <s v="N/A"/>
    <x v="336"/>
    <s v="MEXICO CROSSINGS THROUGH OTAY MESA CALIFORNIA"/>
    <n v="76032"/>
    <s v="Truck"/>
    <m/>
    <m/>
    <n v="2023"/>
    <s v="N/A"/>
    <s v="I (import)"/>
    <m/>
  </r>
  <r>
    <s v="WATERMELONS"/>
    <x v="13"/>
    <s v="No"/>
    <s v="N/A"/>
    <s v="SEEDLESS"/>
    <x v="336"/>
    <s v="MEXICO CROSSINGS THROUGH NOGALES ARIZONA"/>
    <n v="6996997"/>
    <s v="Truck"/>
    <m/>
    <m/>
    <n v="2023"/>
    <s v="N/A"/>
    <s v="I (import)"/>
    <m/>
  </r>
  <r>
    <s v="WATERMELONS"/>
    <x v="13"/>
    <s v="Yes"/>
    <s v="N/A"/>
    <s v="RED FLESH SEEDLESS MINIATURE"/>
    <x v="336"/>
    <s v="MEXICO CROSSINGS THROUGH NOGALES ARIZONA"/>
    <n v="262581"/>
    <s v="Truck"/>
    <m/>
    <m/>
    <n v="2023"/>
    <s v="N/A"/>
    <s v="I (import)"/>
    <m/>
  </r>
  <r>
    <s v="WATERMELONS"/>
    <x v="13"/>
    <s v="No"/>
    <s v="N/A"/>
    <s v="SEEDLESS"/>
    <x v="336"/>
    <s v="MEXICO CROSSINGS THROUGH PHARR TEXAS"/>
    <n v="199980"/>
    <s v="Truck"/>
    <m/>
    <m/>
    <n v="2023"/>
    <s v="N/A"/>
    <s v="I (import)"/>
    <m/>
  </r>
  <r>
    <s v="WATERMELONS"/>
    <x v="13"/>
    <s v="Yes"/>
    <s v="N/A"/>
    <s v="SEEDLESS"/>
    <x v="336"/>
    <s v="MEXICO CROSSINGS THROUGH NOGALES ARIZONA"/>
    <n v="424743"/>
    <s v="Truck"/>
    <m/>
    <m/>
    <n v="2023"/>
    <s v="N/A"/>
    <s v="I (import)"/>
    <m/>
  </r>
  <r>
    <s v="WATERMELONS"/>
    <x v="13"/>
    <s v="No"/>
    <s v="N/A"/>
    <s v="N/A"/>
    <x v="336"/>
    <s v="MEXICO CROSSINGS THROUGH NOGALES ARIZONA"/>
    <n v="1133478"/>
    <s v="Truck"/>
    <m/>
    <m/>
    <n v="2023"/>
    <s v="N/A"/>
    <s v="I (import)"/>
    <m/>
  </r>
  <r>
    <s v="WATERMELONS"/>
    <x v="13"/>
    <s v="No"/>
    <s v="N/A"/>
    <s v="RED FLESH SEEDLESS MINIATURE"/>
    <x v="338"/>
    <s v="MEXICO CROSSINGS THROUGH OTAY MESA CALIFORNIA"/>
    <n v="20944"/>
    <s v="Truck"/>
    <m/>
    <m/>
    <n v="2023"/>
    <s v="N/A"/>
    <s v="I (import)"/>
    <m/>
  </r>
  <r>
    <s v="WATERMELONS"/>
    <x v="13"/>
    <s v="No"/>
    <s v="N/A"/>
    <s v="SEEDLESS"/>
    <x v="339"/>
    <s v="MEXICO CROSSINGS THROUGH RIO GRANDE CITY TEXAS"/>
    <n v="660000"/>
    <s v="Truck"/>
    <m/>
    <m/>
    <n v="2023"/>
    <s v="N/A"/>
    <s v="I (import)"/>
    <m/>
  </r>
  <r>
    <s v="WATERMELONS"/>
    <x v="13"/>
    <s v="No"/>
    <s v="N/A"/>
    <s v="SEEDLESS"/>
    <x v="339"/>
    <s v="MEXICO CROSSINGS THROUGH OTAY MESA CALIFORNIA"/>
    <n v="98060"/>
    <s v="Truck"/>
    <m/>
    <m/>
    <n v="2023"/>
    <s v="N/A"/>
    <s v="I (import)"/>
    <m/>
  </r>
  <r>
    <s v="WATERMELONS"/>
    <x v="13"/>
    <s v="No"/>
    <s v="N/A"/>
    <s v="RED FLESH SEEDLESS MINIATURE"/>
    <x v="339"/>
    <s v="MEXICO CROSSINGS THROUGH NOGALES ARIZONA"/>
    <n v="3351331"/>
    <s v="Truck"/>
    <m/>
    <m/>
    <n v="2023"/>
    <s v="N/A"/>
    <s v="I (import)"/>
    <m/>
  </r>
  <r>
    <s v="WATERMELONS"/>
    <x v="13"/>
    <s v="No"/>
    <s v="N/A"/>
    <s v="SEEDLESS"/>
    <x v="339"/>
    <s v="MEXICO CROSSINGS THROUGH PHARR TEXAS"/>
    <n v="631620"/>
    <s v="Truck"/>
    <m/>
    <m/>
    <n v="2023"/>
    <s v="N/A"/>
    <s v="I (import)"/>
    <m/>
  </r>
  <r>
    <s v="WATERMELONS"/>
    <x v="13"/>
    <s v="Yes"/>
    <s v="N/A"/>
    <s v="RED FLESH SEEDLESS MINIATURE"/>
    <x v="339"/>
    <s v="MEXICO CROSSINGS THROUGH NOGALES ARIZONA"/>
    <n v="178257"/>
    <s v="Truck"/>
    <m/>
    <m/>
    <n v="2023"/>
    <s v="N/A"/>
    <s v="I (import)"/>
    <m/>
  </r>
  <r>
    <s v="WATERMELONS"/>
    <x v="13"/>
    <s v="Yes"/>
    <s v="N/A"/>
    <s v="SEEDLESS"/>
    <x v="339"/>
    <s v="MEXICO CROSSINGS THROUGH NOGALES ARIZONA"/>
    <n v="592374"/>
    <s v="Truck"/>
    <m/>
    <m/>
    <n v="2023"/>
    <s v="N/A"/>
    <s v="I (import)"/>
    <m/>
  </r>
  <r>
    <s v="WATERMELONS"/>
    <x v="13"/>
    <s v="No"/>
    <s v="N/A"/>
    <s v="RED FLESH SEEDLESS MINIATURE"/>
    <x v="339"/>
    <s v="MEXICO CROSSINGS THROUGH OTAY MESA CALIFORNIA"/>
    <n v="20944"/>
    <s v="Truck"/>
    <m/>
    <m/>
    <n v="2023"/>
    <s v="N/A"/>
    <s v="I (import)"/>
    <m/>
  </r>
  <r>
    <s v="WATERMELONS"/>
    <x v="13"/>
    <s v="No"/>
    <s v="N/A"/>
    <s v="N/A"/>
    <x v="339"/>
    <s v="MEXICO CROSSINGS THROUGH NOGALES ARIZONA"/>
    <n v="4011173"/>
    <s v="Truck"/>
    <m/>
    <m/>
    <n v="2023"/>
    <s v="N/A"/>
    <s v="I (import)"/>
    <m/>
  </r>
  <r>
    <s v="WATERMELONS"/>
    <x v="13"/>
    <s v="No"/>
    <s v="N/A"/>
    <s v="RED FLESH SEEDLESS MINIATURE"/>
    <x v="339"/>
    <s v="MEXICO CROSSINGS THROUGH PHARR TEXAS"/>
    <n v="35670"/>
    <s v="Truck"/>
    <m/>
    <m/>
    <n v="2023"/>
    <s v="N/A"/>
    <s v="I (import)"/>
    <m/>
  </r>
  <r>
    <s v="WATERMELONS"/>
    <x v="13"/>
    <s v="No"/>
    <s v="N/A"/>
    <s v="N/A"/>
    <x v="339"/>
    <s v="MEXICO CROSSINGS THROUGH CALEXICO CALIFORNIA"/>
    <n v="79200"/>
    <s v="Truck"/>
    <m/>
    <m/>
    <n v="2023"/>
    <s v="N/A"/>
    <s v="I (import)"/>
    <m/>
  </r>
  <r>
    <s v="WATERMELONS"/>
    <x v="13"/>
    <s v="No"/>
    <s v="N/A"/>
    <s v="SEEDLESS"/>
    <x v="339"/>
    <s v="MEXICO CROSSINGS THROUGH PROGRESO TEXAS"/>
    <n v="910800"/>
    <s v="Truck"/>
    <m/>
    <m/>
    <n v="2023"/>
    <s v="N/A"/>
    <s v="I (import)"/>
    <m/>
  </r>
  <r>
    <s v="WATERMELONS"/>
    <x v="13"/>
    <s v="No"/>
    <s v="N/A"/>
    <s v="N/A"/>
    <x v="339"/>
    <s v="MEXICO CROSSINGS THROUGH PROGRESO TEXAS"/>
    <n v="999823"/>
    <s v="Truck"/>
    <m/>
    <m/>
    <n v="2023"/>
    <s v="N/A"/>
    <s v="I (import)"/>
    <m/>
  </r>
  <r>
    <s v="WATERMELONS"/>
    <x v="13"/>
    <s v="No"/>
    <s v="N/A"/>
    <s v="SEEDLESS"/>
    <x v="339"/>
    <s v="MEXICO CROSSINGS THROUGH NOGALES ARIZONA"/>
    <n v="10642846"/>
    <s v="Truck"/>
    <m/>
    <m/>
    <n v="2023"/>
    <s v="N/A"/>
    <s v="I (import)"/>
    <m/>
  </r>
  <r>
    <s v="WATERMELONS"/>
    <x v="13"/>
    <s v="No"/>
    <s v="N/A"/>
    <s v="N/A"/>
    <x v="339"/>
    <s v="MEXICO CROSSINGS THROUGH OTAY MESA CALIFORNIA"/>
    <n v="46464"/>
    <s v="Truck"/>
    <m/>
    <m/>
    <n v="2023"/>
    <s v="N/A"/>
    <s v="I (import)"/>
    <m/>
  </r>
  <r>
    <s v="WATERMELONS"/>
    <x v="13"/>
    <s v="No"/>
    <s v="N/A"/>
    <s v="N/A"/>
    <x v="340"/>
    <s v="MEXICO CROSSINGS THROUGH CALEXICO CALIFORNIA"/>
    <n v="219020"/>
    <s v="Truck"/>
    <m/>
    <m/>
    <n v="2023"/>
    <s v="N/A"/>
    <s v="I (import)"/>
    <m/>
  </r>
  <r>
    <s v="WATERMELONS"/>
    <x v="13"/>
    <s v="No"/>
    <s v="N/A"/>
    <s v="N/A"/>
    <x v="340"/>
    <s v="MEXICO CROSSINGS THROUGH OTAY MESA CALIFORNIA"/>
    <n v="13971"/>
    <s v="Truck"/>
    <m/>
    <m/>
    <n v="2023"/>
    <s v="N/A"/>
    <s v="I (import)"/>
    <m/>
  </r>
  <r>
    <s v="WATERMELONS"/>
    <x v="13"/>
    <s v="No"/>
    <s v="N/A"/>
    <s v="SEEDLESS"/>
    <x v="340"/>
    <s v="MEXICO CROSSINGS THROUGH OTAY MESA CALIFORNIA"/>
    <n v="139124"/>
    <s v="Truck"/>
    <m/>
    <m/>
    <n v="2023"/>
    <s v="N/A"/>
    <s v="I (import)"/>
    <m/>
  </r>
  <r>
    <s v="WATERMELONS"/>
    <x v="13"/>
    <s v="Yes"/>
    <s v="N/A"/>
    <s v="RED FLESH SEEDLESS MINIATURE"/>
    <x v="340"/>
    <s v="MEXICO CROSSINGS THROUGH SAN LUIS ARIZONA"/>
    <n v="28600"/>
    <s v="Truck"/>
    <m/>
    <m/>
    <n v="2023"/>
    <s v="N/A"/>
    <s v="I (import)"/>
    <m/>
  </r>
  <r>
    <s v="WATERMELONS"/>
    <x v="13"/>
    <s v="No"/>
    <s v="N/A"/>
    <s v="SEEDLESS"/>
    <x v="340"/>
    <s v="MEXICO CROSSINGS THROUGH RIO GRANDE CITY TEXAS"/>
    <n v="425700"/>
    <s v="Truck"/>
    <m/>
    <m/>
    <n v="2023"/>
    <s v="N/A"/>
    <s v="I (import)"/>
    <m/>
  </r>
  <r>
    <s v="WATERMELONS"/>
    <x v="13"/>
    <s v="No"/>
    <s v="N/A"/>
    <s v="RED FLESH SEEDLESS MINIATURE"/>
    <x v="340"/>
    <s v="MEXICO CROSSINGS THROUGH NOGALES ARIZONA"/>
    <n v="3213335"/>
    <s v="Truck"/>
    <m/>
    <m/>
    <n v="2023"/>
    <s v="N/A"/>
    <s v="I (import)"/>
    <m/>
  </r>
  <r>
    <s v="WATERMELONS"/>
    <x v="13"/>
    <s v="No"/>
    <s v="N/A"/>
    <s v="SEEDLESS"/>
    <x v="340"/>
    <s v="MEXICO CROSSINGS THROUGH NOGALES ARIZONA"/>
    <n v="8843850"/>
    <s v="Truck"/>
    <m/>
    <m/>
    <n v="2023"/>
    <s v="N/A"/>
    <s v="I (import)"/>
    <m/>
  </r>
  <r>
    <s v="WATERMELONS"/>
    <x v="13"/>
    <s v="Yes"/>
    <s v="N/A"/>
    <s v="SEEDLESS"/>
    <x v="340"/>
    <s v="MEXICO CROSSINGS THROUGH NOGALES ARIZONA"/>
    <n v="499642"/>
    <s v="Truck"/>
    <m/>
    <m/>
    <n v="2023"/>
    <s v="N/A"/>
    <s v="I (import)"/>
    <m/>
  </r>
  <r>
    <s v="WATERMELONS"/>
    <x v="13"/>
    <s v="Yes"/>
    <s v="N/A"/>
    <s v="RED FLESH SEEDLESS MINIATURE"/>
    <x v="340"/>
    <s v="MEXICO CROSSINGS THROUGH NOGALES ARIZONA"/>
    <n v="116490"/>
    <s v="Truck"/>
    <m/>
    <m/>
    <n v="2023"/>
    <s v="N/A"/>
    <s v="I (import)"/>
    <m/>
  </r>
  <r>
    <s v="WATERMELONS"/>
    <x v="13"/>
    <s v="No"/>
    <s v="N/A"/>
    <s v="SEEDLESS"/>
    <x v="340"/>
    <s v="MEXICO CROSSINGS THROUGH PHARR TEXAS"/>
    <n v="519974"/>
    <s v="Truck"/>
    <m/>
    <m/>
    <n v="2023"/>
    <s v="N/A"/>
    <s v="I (import)"/>
    <m/>
  </r>
  <r>
    <s v="WATERMELONS"/>
    <x v="13"/>
    <s v="No"/>
    <s v="N/A"/>
    <s v="N/A"/>
    <x v="340"/>
    <s v="MEXICO CROSSINGS THROUGH NOGALES ARIZONA"/>
    <n v="1216257"/>
    <s v="Truck"/>
    <m/>
    <m/>
    <n v="2023"/>
    <s v="N/A"/>
    <s v="I (import)"/>
    <m/>
  </r>
  <r>
    <s v="WATERMELONS"/>
    <x v="13"/>
    <s v="No"/>
    <s v="N/A"/>
    <s v="SEEDLESS"/>
    <x v="340"/>
    <s v="MEXICO CROSSINGS THROUGH PROGRESO TEXAS"/>
    <n v="990000"/>
    <s v="Truck"/>
    <m/>
    <m/>
    <n v="2023"/>
    <s v="N/A"/>
    <s v="I (import)"/>
    <m/>
  </r>
  <r>
    <s v="WATERMELONS"/>
    <x v="13"/>
    <s v="No"/>
    <s v="N/A"/>
    <s v="N/A"/>
    <x v="340"/>
    <s v="MEXICO CROSSINGS THROUGH PROGRESO TEXAS"/>
    <n v="73876"/>
    <s v="Truck"/>
    <m/>
    <m/>
    <n v="2023"/>
    <s v="N/A"/>
    <s v="I (import)"/>
    <m/>
  </r>
  <r>
    <s v="WATERMELONS"/>
    <x v="13"/>
    <s v="No"/>
    <s v="N/A"/>
    <s v="SEEDLESS"/>
    <x v="341"/>
    <s v="MEXICO CROSSINGS THROUGH PHARR TEXAS"/>
    <n v="399960"/>
    <s v="Truck"/>
    <m/>
    <m/>
    <n v="2023"/>
    <s v="N/A"/>
    <s v="I (import)"/>
    <m/>
  </r>
  <r>
    <s v="WATERMELONS"/>
    <x v="13"/>
    <s v="No"/>
    <s v="N/A"/>
    <s v="RED FLESH SEEDLESS MINIATURE"/>
    <x v="341"/>
    <s v="MEXICO CROSSINGS THROUGH OTAY MESA CALIFORNIA"/>
    <n v="70611"/>
    <s v="Truck"/>
    <m/>
    <m/>
    <n v="2023"/>
    <s v="N/A"/>
    <s v="I (import)"/>
    <m/>
  </r>
  <r>
    <s v="WATERMELONS"/>
    <x v="13"/>
    <s v="No"/>
    <s v="N/A"/>
    <s v="SEEDLESS"/>
    <x v="341"/>
    <s v="MEXICO CROSSINGS THROUGH OTAY MESA CALIFORNIA"/>
    <n v="286275"/>
    <s v="Truck"/>
    <m/>
    <m/>
    <n v="2023"/>
    <s v="N/A"/>
    <s v="I (import)"/>
    <m/>
  </r>
  <r>
    <s v="WATERMELONS"/>
    <x v="13"/>
    <s v="No"/>
    <s v="N/A"/>
    <s v="N/A"/>
    <x v="341"/>
    <s v="MEXICO CROSSINGS THROUGH OTAY MESA CALIFORNIA"/>
    <n v="67584"/>
    <s v="Truck"/>
    <m/>
    <m/>
    <n v="2023"/>
    <s v="N/A"/>
    <s v="I (import)"/>
    <m/>
  </r>
  <r>
    <s v="WATERMELONS"/>
    <x v="13"/>
    <s v="Yes"/>
    <s v="N/A"/>
    <s v="RED FLESH SEEDLESS MINIATURE"/>
    <x v="341"/>
    <s v="MEXICO CROSSINGS THROUGH NOGALES ARIZONA"/>
    <n v="283580"/>
    <s v="Truck"/>
    <m/>
    <m/>
    <n v="2023"/>
    <s v="N/A"/>
    <s v="I (import)"/>
    <m/>
  </r>
  <r>
    <s v="WATERMELONS"/>
    <x v="13"/>
    <s v="No"/>
    <s v="N/A"/>
    <s v="RED FLESH SEEDLESS MINIATURE"/>
    <x v="341"/>
    <s v="MEXICO CROSSINGS THROUGH PHARR TEXAS"/>
    <n v="84313"/>
    <s v="Truck"/>
    <m/>
    <m/>
    <n v="2023"/>
    <s v="N/A"/>
    <s v="I (import)"/>
    <m/>
  </r>
  <r>
    <s v="WATERMELONS"/>
    <x v="13"/>
    <s v="No"/>
    <s v="N/A"/>
    <s v="N/A"/>
    <x v="341"/>
    <s v="MEXICO CROSSINGS THROUGH PROGRESO TEXAS"/>
    <n v="445500"/>
    <s v="Truck"/>
    <m/>
    <m/>
    <n v="2023"/>
    <s v="N/A"/>
    <s v="I (import)"/>
    <m/>
  </r>
  <r>
    <s v="WATERMELONS"/>
    <x v="13"/>
    <s v="Yes"/>
    <s v="N/A"/>
    <s v="RED FLESH SEEDLESS MINIATURE"/>
    <x v="341"/>
    <s v="MEXICO CROSSINGS THROUGH SAN LUIS ARIZONA"/>
    <n v="72415"/>
    <s v="Truck"/>
    <m/>
    <m/>
    <n v="2023"/>
    <s v="N/A"/>
    <s v="I (import)"/>
    <m/>
  </r>
  <r>
    <s v="WATERMELONS"/>
    <x v="13"/>
    <s v="No"/>
    <s v="N/A"/>
    <s v="RED FLESH SEEDLESS MINIATURE"/>
    <x v="341"/>
    <s v="MEXICO CROSSINGS THROUGH NOGALES ARIZONA"/>
    <n v="6069666"/>
    <s v="Truck"/>
    <m/>
    <m/>
    <n v="2023"/>
    <s v="N/A"/>
    <s v="I (import)"/>
    <m/>
  </r>
  <r>
    <s v="WATERMELONS"/>
    <x v="13"/>
    <s v="No"/>
    <s v="N/A"/>
    <s v="N/A"/>
    <x v="341"/>
    <s v="MEXICO CROSSINGS THROUGH NOGALES ARIZONA"/>
    <n v="2416040"/>
    <s v="Truck"/>
    <m/>
    <m/>
    <n v="2023"/>
    <s v="N/A"/>
    <s v="I (import)"/>
    <m/>
  </r>
  <r>
    <s v="WATERMELONS"/>
    <x v="13"/>
    <s v="No"/>
    <s v="N/A"/>
    <s v="SEEDLESS"/>
    <x v="341"/>
    <s v="MEXICO CROSSINGS THROUGH NOGALES ARIZONA"/>
    <n v="12495208"/>
    <s v="Truck"/>
    <m/>
    <m/>
    <n v="2023"/>
    <s v="N/A"/>
    <s v="I (import)"/>
    <m/>
  </r>
  <r>
    <s v="WATERMELONS"/>
    <x v="13"/>
    <s v="Yes"/>
    <s v="N/A"/>
    <s v="SEEDLESS"/>
    <x v="341"/>
    <s v="MEXICO CROSSINGS THROUGH NOGALES ARIZONA"/>
    <n v="386551"/>
    <s v="Truck"/>
    <m/>
    <m/>
    <n v="2023"/>
    <s v="N/A"/>
    <s v="I (import)"/>
    <m/>
  </r>
  <r>
    <s v="WATERMELONS"/>
    <x v="13"/>
    <s v="No"/>
    <s v="N/A"/>
    <s v="N/A"/>
    <x v="342"/>
    <s v="MEXICO CROSSINGS THROUGH NOGALES ARIZONA"/>
    <n v="1019197"/>
    <s v="Truck"/>
    <m/>
    <m/>
    <n v="2023"/>
    <s v="N/A"/>
    <s v="I (import)"/>
    <m/>
  </r>
  <r>
    <s v="WATERMELONS"/>
    <x v="13"/>
    <s v="No"/>
    <s v="N/A"/>
    <s v="RED FLESH SEEDLESS MINIATURE"/>
    <x v="342"/>
    <s v="MEXICO CROSSINGS THROUGH SAN LUIS ARIZONA"/>
    <n v="8380"/>
    <s v="Truck"/>
    <m/>
    <m/>
    <n v="2023"/>
    <s v="N/A"/>
    <s v="I (import)"/>
    <m/>
  </r>
  <r>
    <s v="WATERMELONS"/>
    <x v="13"/>
    <s v="Yes"/>
    <s v="N/A"/>
    <s v="RED FLESH SEEDLESS MINIATURE"/>
    <x v="342"/>
    <s v="MEXICO CROSSINGS THROUGH NOGALES ARIZONA"/>
    <n v="140087"/>
    <s v="Truck"/>
    <m/>
    <m/>
    <n v="2023"/>
    <s v="N/A"/>
    <s v="I (import)"/>
    <m/>
  </r>
  <r>
    <s v="WATERMELONS"/>
    <x v="13"/>
    <s v="Yes"/>
    <s v="N/A"/>
    <s v="SEEDLESS"/>
    <x v="342"/>
    <s v="MEXICO CROSSINGS THROUGH NOGALES ARIZONA"/>
    <n v="335438"/>
    <s v="Truck"/>
    <m/>
    <m/>
    <n v="2023"/>
    <s v="N/A"/>
    <s v="I (import)"/>
    <m/>
  </r>
  <r>
    <s v="WATERMELONS"/>
    <x v="13"/>
    <s v="No"/>
    <s v="N/A"/>
    <s v="N/A"/>
    <x v="342"/>
    <s v="MEXICO CROSSINGS THROUGH PHARR TEXAS"/>
    <n v="125224"/>
    <s v="Truck"/>
    <m/>
    <m/>
    <n v="2023"/>
    <s v="N/A"/>
    <s v="I (import)"/>
    <m/>
  </r>
  <r>
    <s v="WATERMELONS"/>
    <x v="13"/>
    <s v="No"/>
    <s v="N/A"/>
    <s v="RED FLESH SEEDLESS MINIATURE"/>
    <x v="342"/>
    <s v="MEXICO CROSSINGS THROUGH NOGALES ARIZONA"/>
    <n v="3979204"/>
    <s v="Truck"/>
    <m/>
    <m/>
    <n v="2023"/>
    <s v="N/A"/>
    <s v="I (import)"/>
    <m/>
  </r>
  <r>
    <s v="WATERMELONS"/>
    <x v="13"/>
    <s v="No"/>
    <s v="N/A"/>
    <s v="SEEDLESS"/>
    <x v="342"/>
    <s v="MEXICO CROSSINGS THROUGH PHARR TEXAS"/>
    <n v="144540"/>
    <s v="Truck"/>
    <m/>
    <m/>
    <n v="2023"/>
    <s v="N/A"/>
    <s v="I (import)"/>
    <m/>
  </r>
  <r>
    <s v="WATERMELONS"/>
    <x v="13"/>
    <s v="No"/>
    <s v="N/A"/>
    <s v="N/A"/>
    <x v="342"/>
    <s v="MEXICO CROSSINGS THROUGH PROGRESO TEXAS"/>
    <n v="309111"/>
    <s v="Truck"/>
    <m/>
    <m/>
    <n v="2023"/>
    <s v="N/A"/>
    <s v="I (import)"/>
    <m/>
  </r>
  <r>
    <s v="WATERMELONS"/>
    <x v="13"/>
    <s v="No"/>
    <s v="N/A"/>
    <s v="SEEDLESS"/>
    <x v="342"/>
    <s v="MEXICO CROSSINGS THROUGH NOGALES ARIZONA"/>
    <n v="6402720"/>
    <s v="Truck"/>
    <m/>
    <m/>
    <n v="2023"/>
    <s v="N/A"/>
    <s v="I (import)"/>
    <m/>
  </r>
  <r>
    <s v="WATERMELONS"/>
    <x v="13"/>
    <s v="No"/>
    <s v="N/A"/>
    <s v="RED FLESH SEEDLESS MINIATURE"/>
    <x v="342"/>
    <s v="MEXICO CROSSINGS THROUGH PHARR TEXAS"/>
    <n v="24321"/>
    <s v="Truck"/>
    <m/>
    <m/>
    <n v="2023"/>
    <s v="N/A"/>
    <s v="I (import)"/>
    <m/>
  </r>
  <r>
    <s v="WATERMELONS"/>
    <x v="13"/>
    <s v="Yes"/>
    <s v="N/A"/>
    <s v="RED FLESH SEEDLESS MINIATURE"/>
    <x v="342"/>
    <s v="MEXICO CROSSINGS THROUGH SAN LUIS ARIZONA"/>
    <n v="50050"/>
    <s v="Truck"/>
    <m/>
    <m/>
    <n v="2023"/>
    <s v="N/A"/>
    <s v="I (import)"/>
    <m/>
  </r>
  <r>
    <s v="WATERMELONS"/>
    <x v="13"/>
    <s v="No"/>
    <s v="N/A"/>
    <s v="SEEDLESS"/>
    <x v="344"/>
    <s v="MEXICO CROSSINGS THROUGH PROGRESO TEXAS"/>
    <n v="792000"/>
    <s v="Truck"/>
    <m/>
    <m/>
    <n v="2023"/>
    <s v="N/A"/>
    <s v="I (import)"/>
    <m/>
  </r>
  <r>
    <s v="WATERMELONS"/>
    <x v="13"/>
    <s v="No"/>
    <s v="N/A"/>
    <s v="RED FLESH SEEDLESS MINIATURE"/>
    <x v="344"/>
    <s v="MEXICO CROSSINGS THROUGH SAN LUIS ARIZONA"/>
    <n v="150150"/>
    <s v="Truck"/>
    <m/>
    <m/>
    <n v="2023"/>
    <s v="N/A"/>
    <s v="I (import)"/>
    <m/>
  </r>
  <r>
    <s v="WATERMELONS"/>
    <x v="13"/>
    <s v="No"/>
    <s v="N/A"/>
    <s v="N/A"/>
    <x v="344"/>
    <s v="MEXICO CROSSINGS THROUGH NOGALES ARIZONA"/>
    <n v="1041329"/>
    <s v="Truck"/>
    <m/>
    <m/>
    <n v="2023"/>
    <s v="N/A"/>
    <s v="I (import)"/>
    <m/>
  </r>
  <r>
    <s v="WATERMELONS"/>
    <x v="13"/>
    <s v="No"/>
    <s v="N/A"/>
    <s v="N/A"/>
    <x v="344"/>
    <s v="MEXICO CROSSINGS THROUGH PROGRESO TEXAS"/>
    <n v="396825"/>
    <s v="Truck"/>
    <m/>
    <m/>
    <n v="2023"/>
    <s v="N/A"/>
    <s v="I (import)"/>
    <m/>
  </r>
  <r>
    <s v="WATERMELONS"/>
    <x v="13"/>
    <s v="No"/>
    <s v="N/A"/>
    <s v="SEEDLESS"/>
    <x v="344"/>
    <s v="MEXICO CROSSINGS THROUGH NOGALES ARIZONA"/>
    <n v="7418563"/>
    <s v="Truck"/>
    <m/>
    <m/>
    <n v="2023"/>
    <s v="N/A"/>
    <s v="I (import)"/>
    <m/>
  </r>
  <r>
    <s v="WATERMELONS"/>
    <x v="13"/>
    <s v="Yes"/>
    <s v="N/A"/>
    <s v="RED FLESH SEEDLESS MINIATURE"/>
    <x v="344"/>
    <s v="MEXICO CROSSINGS THROUGH NOGALES ARIZONA"/>
    <n v="30690"/>
    <s v="Truck"/>
    <m/>
    <m/>
    <n v="2023"/>
    <s v="N/A"/>
    <s v="I (import)"/>
    <m/>
  </r>
  <r>
    <s v="WATERMELONS"/>
    <x v="13"/>
    <s v="No"/>
    <s v="N/A"/>
    <s v="SEEDLESS"/>
    <x v="344"/>
    <s v="MEXICO CROSSINGS THROUGH RIO GRANDE CITY TEXAS"/>
    <n v="264000"/>
    <s v="Truck"/>
    <m/>
    <m/>
    <n v="2023"/>
    <s v="N/A"/>
    <s v="I (import)"/>
    <m/>
  </r>
  <r>
    <s v="WATERMELONS"/>
    <x v="13"/>
    <s v="No"/>
    <s v="N/A"/>
    <s v="N/A"/>
    <x v="344"/>
    <s v="MEXICO CROSSINGS THROUGH OTAY MESA CALIFORNIA"/>
    <n v="128159"/>
    <s v="Truck"/>
    <m/>
    <m/>
    <n v="2023"/>
    <s v="N/A"/>
    <s v="I (import)"/>
    <m/>
  </r>
  <r>
    <s v="WATERMELONS"/>
    <x v="13"/>
    <s v="No"/>
    <s v="N/A"/>
    <s v="RED FLESH SEEDLESS MINIATURE"/>
    <x v="344"/>
    <s v="MEXICO CROSSINGS THROUGH PHARR TEXAS"/>
    <n v="34049"/>
    <s v="Truck"/>
    <m/>
    <m/>
    <n v="2023"/>
    <s v="N/A"/>
    <s v="I (import)"/>
    <m/>
  </r>
  <r>
    <s v="WATERMELONS"/>
    <x v="13"/>
    <s v="Yes"/>
    <s v="N/A"/>
    <s v="SEEDLESS"/>
    <x v="344"/>
    <s v="MEXICO CROSSINGS THROUGH NOGALES ARIZONA"/>
    <n v="330607"/>
    <s v="Truck"/>
    <m/>
    <m/>
    <n v="2023"/>
    <s v="N/A"/>
    <s v="I (import)"/>
    <m/>
  </r>
  <r>
    <s v="WATERMELONS"/>
    <x v="13"/>
    <s v="No"/>
    <s v="N/A"/>
    <s v="SEEDLESS"/>
    <x v="344"/>
    <s v="MEXICO CROSSINGS THROUGH PHARR TEXAS"/>
    <n v="757020"/>
    <s v="Truck"/>
    <m/>
    <m/>
    <n v="2023"/>
    <s v="N/A"/>
    <s v="I (import)"/>
    <m/>
  </r>
  <r>
    <s v="WATERMELONS"/>
    <x v="13"/>
    <s v="No"/>
    <s v="N/A"/>
    <s v="RED FLESH SEEDLESS MINIATURE"/>
    <x v="344"/>
    <s v="MEXICO CROSSINGS THROUGH NOGALES ARIZONA"/>
    <n v="3000463"/>
    <s v="Truck"/>
    <m/>
    <m/>
    <n v="2023"/>
    <s v="N/A"/>
    <s v="I (import)"/>
    <m/>
  </r>
  <r>
    <s v="WATERMELONS"/>
    <x v="13"/>
    <s v="No"/>
    <s v="N/A"/>
    <s v="N/A"/>
    <x v="344"/>
    <s v="MEXICO CROSSINGS THROUGH CALEXICO CALIFORNIA"/>
    <n v="565748"/>
    <s v="Truck"/>
    <m/>
    <m/>
    <n v="2023"/>
    <s v="N/A"/>
    <s v="I (import)"/>
    <m/>
  </r>
  <r>
    <s v="WATERMELONS"/>
    <x v="13"/>
    <s v="No"/>
    <s v="N/A"/>
    <s v="RED FLESH SEEDLESS MINIATURE"/>
    <x v="344"/>
    <s v="MEXICO CROSSINGS THROUGH OTAY MESA CALIFORNIA"/>
    <n v="11968"/>
    <s v="Truck"/>
    <m/>
    <m/>
    <n v="2023"/>
    <s v="N/A"/>
    <s v="I (import)"/>
    <m/>
  </r>
  <r>
    <s v="WATERMELONS"/>
    <x v="13"/>
    <s v="No"/>
    <s v="N/A"/>
    <s v="SEEDLESS"/>
    <x v="344"/>
    <s v="MEXICO CROSSINGS THROUGH OTAY MESA CALIFORNIA"/>
    <n v="240506"/>
    <s v="Truck"/>
    <m/>
    <m/>
    <n v="2023"/>
    <s v="N/A"/>
    <s v="I (import)"/>
    <m/>
  </r>
  <r>
    <s v="WATERMELONS"/>
    <x v="13"/>
    <s v="No"/>
    <s v="N/A"/>
    <s v="N/A"/>
    <x v="345"/>
    <s v="MEXICO CROSSINGS THROUGH PROGRESO TEXAS"/>
    <n v="1152723"/>
    <s v="Truck"/>
    <m/>
    <m/>
    <n v="2023"/>
    <s v="N/A"/>
    <s v="I (import)"/>
    <m/>
  </r>
  <r>
    <s v="WATERMELONS"/>
    <x v="13"/>
    <s v="No"/>
    <s v="N/A"/>
    <s v="SEEDLESS"/>
    <x v="345"/>
    <s v="MEXICO CROSSINGS THROUGH NOGALES ARIZONA"/>
    <n v="14521456"/>
    <s v="Truck"/>
    <m/>
    <m/>
    <n v="2023"/>
    <s v="N/A"/>
    <s v="I (import)"/>
    <m/>
  </r>
  <r>
    <s v="WATERMELONS"/>
    <x v="13"/>
    <s v="Yes"/>
    <s v="N/A"/>
    <s v="RED FLESH SEEDLESS MINIATURE"/>
    <x v="345"/>
    <s v="MEXICO CROSSINGS THROUGH NOGALES ARIZONA"/>
    <n v="121770"/>
    <s v="Truck"/>
    <m/>
    <m/>
    <n v="2023"/>
    <s v="N/A"/>
    <s v="I (import)"/>
    <m/>
  </r>
  <r>
    <s v="WATERMELONS"/>
    <x v="13"/>
    <s v="No"/>
    <s v="N/A"/>
    <s v="N/A"/>
    <x v="345"/>
    <s v="MEXICO CROSSINGS THROUGH NOGALES ARIZONA"/>
    <n v="2637094"/>
    <s v="Truck"/>
    <m/>
    <m/>
    <n v="2023"/>
    <s v="N/A"/>
    <s v="I (import)"/>
    <m/>
  </r>
  <r>
    <s v="WATERMELONS"/>
    <x v="13"/>
    <s v="No"/>
    <s v="N/A"/>
    <s v="SEEDLESS"/>
    <x v="345"/>
    <s v="MEXICO CROSSINGS THROUGH PHARR TEXAS"/>
    <n v="340560"/>
    <s v="Truck"/>
    <m/>
    <m/>
    <n v="2023"/>
    <s v="N/A"/>
    <s v="I (import)"/>
    <m/>
  </r>
  <r>
    <s v="WATERMELONS"/>
    <x v="13"/>
    <s v="No"/>
    <s v="N/A"/>
    <s v="RED FLESH SEEDLESS MINIATURE"/>
    <x v="345"/>
    <s v="MEXICO CROSSINGS THROUGH PHARR TEXAS"/>
    <n v="6485"/>
    <s v="Truck"/>
    <m/>
    <m/>
    <n v="2023"/>
    <s v="N/A"/>
    <s v="I (import)"/>
    <m/>
  </r>
  <r>
    <s v="WATERMELONS"/>
    <x v="13"/>
    <s v="Yes"/>
    <s v="N/A"/>
    <s v="SEEDLESS"/>
    <x v="345"/>
    <s v="MEXICO CROSSINGS THROUGH NOGALES ARIZONA"/>
    <n v="318050"/>
    <s v="Truck"/>
    <m/>
    <m/>
    <n v="2023"/>
    <s v="N/A"/>
    <s v="I (import)"/>
    <m/>
  </r>
  <r>
    <s v="WATERMELONS"/>
    <x v="13"/>
    <s v="No"/>
    <s v="N/A"/>
    <s v="N/A"/>
    <x v="345"/>
    <s v="MEXICO CROSSINGS THROUGH PHARR TEXAS"/>
    <n v="34320"/>
    <s v="Truck"/>
    <m/>
    <m/>
    <n v="2023"/>
    <s v="N/A"/>
    <s v="I (import)"/>
    <m/>
  </r>
  <r>
    <s v="WATERMELONS"/>
    <x v="13"/>
    <s v="No"/>
    <s v="N/A"/>
    <s v="RED FLESH SEEDLESS MINIATURE"/>
    <x v="345"/>
    <s v="MEXICO CROSSINGS THROUGH SAN LUIS ARIZONA"/>
    <n v="318146"/>
    <s v="Truck"/>
    <m/>
    <m/>
    <n v="2023"/>
    <s v="N/A"/>
    <s v="I (import)"/>
    <m/>
  </r>
  <r>
    <s v="WATERMELONS"/>
    <x v="13"/>
    <s v="No"/>
    <s v="N/A"/>
    <s v="SEEDLESS"/>
    <x v="345"/>
    <s v="MEXICO CROSSINGS THROUGH PROGRESO TEXAS"/>
    <n v="475200"/>
    <s v="Truck"/>
    <m/>
    <m/>
    <n v="2023"/>
    <s v="N/A"/>
    <s v="I (import)"/>
    <m/>
  </r>
  <r>
    <s v="WATERMELONS"/>
    <x v="13"/>
    <s v="No"/>
    <s v="N/A"/>
    <s v="SEEDLESS"/>
    <x v="345"/>
    <s v="MEXICO CROSSINGS THROUGH RIO GRANDE CITY TEXAS"/>
    <n v="241758"/>
    <s v="Truck"/>
    <m/>
    <m/>
    <n v="2023"/>
    <s v="N/A"/>
    <s v="I (import)"/>
    <m/>
  </r>
  <r>
    <s v="WATERMELONS"/>
    <x v="13"/>
    <s v="No"/>
    <s v="N/A"/>
    <s v="N/A"/>
    <x v="345"/>
    <s v="MEXICO CROSSINGS THROUGH CALEXICO CALIFORNIA"/>
    <n v="219670"/>
    <s v="Truck"/>
    <m/>
    <m/>
    <n v="2023"/>
    <s v="N/A"/>
    <s v="I (import)"/>
    <m/>
  </r>
  <r>
    <s v="WATERMELONS"/>
    <x v="13"/>
    <s v="No"/>
    <s v="N/A"/>
    <s v="N/A"/>
    <x v="345"/>
    <s v="MEXICO CROSSINGS THROUGH OTAY MESA CALIFORNIA"/>
    <n v="33530"/>
    <s v="Truck"/>
    <m/>
    <m/>
    <n v="2023"/>
    <s v="N/A"/>
    <s v="I (import)"/>
    <m/>
  </r>
  <r>
    <s v="WATERMELONS"/>
    <x v="13"/>
    <s v="No"/>
    <s v="N/A"/>
    <s v="RED FLESH SEEDLESS MINIATURE"/>
    <x v="345"/>
    <s v="MEXICO CROSSINGS THROUGH NOGALES ARIZONA"/>
    <n v="4552849"/>
    <s v="Truck"/>
    <m/>
    <m/>
    <n v="2023"/>
    <s v="N/A"/>
    <s v="I (import)"/>
    <m/>
  </r>
  <r>
    <s v="WATERMELONS"/>
    <x v="13"/>
    <s v="Yes"/>
    <s v="N/A"/>
    <s v="RED FLESH SEEDLESS MINIATURE"/>
    <x v="346"/>
    <s v="MEXICO CROSSINGS THROUGH NOGALES ARIZONA"/>
    <n v="126291"/>
    <s v="Truck"/>
    <m/>
    <m/>
    <n v="2023"/>
    <s v="N/A"/>
    <s v="I (import)"/>
    <m/>
  </r>
  <r>
    <s v="WATERMELONS"/>
    <x v="13"/>
    <s v="No"/>
    <s v="N/A"/>
    <s v="N/A"/>
    <x v="346"/>
    <s v="MEXICO CROSSINGS THROUGH NOGALES ARIZONA"/>
    <n v="922945"/>
    <s v="Truck"/>
    <m/>
    <m/>
    <n v="2023"/>
    <s v="N/A"/>
    <s v="I (import)"/>
    <m/>
  </r>
  <r>
    <s v="WATERMELONS"/>
    <x v="13"/>
    <s v="No"/>
    <s v="N/A"/>
    <s v="SEEDLESS"/>
    <x v="346"/>
    <s v="MEXICO CROSSINGS THROUGH PHARR TEXAS"/>
    <n v="230340"/>
    <s v="Truck"/>
    <m/>
    <m/>
    <n v="2023"/>
    <s v="N/A"/>
    <s v="I (import)"/>
    <m/>
  </r>
  <r>
    <s v="WATERMELONS"/>
    <x v="13"/>
    <s v="No"/>
    <s v="N/A"/>
    <s v="SEEDLESS"/>
    <x v="346"/>
    <s v="MEXICO CROSSINGS THROUGH PROGRESO TEXAS"/>
    <n v="79200"/>
    <s v="Truck"/>
    <m/>
    <m/>
    <n v="2023"/>
    <s v="N/A"/>
    <s v="I (import)"/>
    <m/>
  </r>
  <r>
    <s v="WATERMELONS"/>
    <x v="13"/>
    <s v="Yes"/>
    <s v="N/A"/>
    <s v="RED FLESH SEEDLESS MINIATURE"/>
    <x v="346"/>
    <s v="MEXICO CROSSINGS THROUGH SAN LUIS ARIZONA"/>
    <n v="61090"/>
    <s v="Truck"/>
    <m/>
    <m/>
    <n v="2023"/>
    <s v="N/A"/>
    <s v="I (import)"/>
    <m/>
  </r>
  <r>
    <s v="WATERMELONS"/>
    <x v="13"/>
    <s v="No"/>
    <s v="N/A"/>
    <s v="RED FLESH SEEDLESS MINIATURE"/>
    <x v="346"/>
    <s v="MEXICO CROSSINGS THROUGH SAN LUIS ARIZONA"/>
    <n v="300643"/>
    <s v="Truck"/>
    <m/>
    <m/>
    <n v="2023"/>
    <s v="N/A"/>
    <s v="I (import)"/>
    <m/>
  </r>
  <r>
    <s v="WATERMELONS"/>
    <x v="13"/>
    <s v="No"/>
    <s v="N/A"/>
    <s v="SEEDLESS"/>
    <x v="346"/>
    <s v="MEXICO CROSSINGS THROUGH OTAY MESA CALIFORNIA"/>
    <n v="201513"/>
    <s v="Truck"/>
    <m/>
    <m/>
    <n v="2023"/>
    <s v="N/A"/>
    <s v="I (import)"/>
    <m/>
  </r>
  <r>
    <s v="WATERMELONS"/>
    <x v="13"/>
    <s v="No"/>
    <s v="N/A"/>
    <s v="SEEDLESS"/>
    <x v="346"/>
    <s v="MEXICO CROSSINGS THROUGH RIO GRANDE CITY TEXAS"/>
    <n v="242000"/>
    <s v="Truck"/>
    <m/>
    <m/>
    <n v="2023"/>
    <s v="N/A"/>
    <s v="I (import)"/>
    <m/>
  </r>
  <r>
    <s v="WATERMELONS"/>
    <x v="13"/>
    <s v="No"/>
    <s v="N/A"/>
    <s v="N/A"/>
    <x v="346"/>
    <s v="MEXICO CROSSINGS THROUGH PHARR TEXAS"/>
    <n v="20790"/>
    <s v="Truck"/>
    <m/>
    <m/>
    <n v="2023"/>
    <s v="N/A"/>
    <s v="I (import)"/>
    <m/>
  </r>
  <r>
    <s v="WATERMELONS"/>
    <x v="13"/>
    <s v="No"/>
    <s v="N/A"/>
    <s v="N/A"/>
    <x v="346"/>
    <s v="MEXICO CROSSINGS THROUGH PROGRESO TEXAS"/>
    <n v="540485"/>
    <s v="Truck"/>
    <m/>
    <m/>
    <n v="2023"/>
    <s v="N/A"/>
    <s v="I (import)"/>
    <m/>
  </r>
  <r>
    <s v="WATERMELONS"/>
    <x v="13"/>
    <s v="No"/>
    <s v="N/A"/>
    <s v="N/A"/>
    <x v="346"/>
    <s v="MEXICO CROSSINGS THROUGH CALEXICO CALIFORNIA"/>
    <n v="334180"/>
    <s v="Truck"/>
    <m/>
    <m/>
    <n v="2023"/>
    <s v="N/A"/>
    <s v="I (import)"/>
    <m/>
  </r>
  <r>
    <s v="WATERMELONS"/>
    <x v="13"/>
    <s v="No"/>
    <s v="N/A"/>
    <s v="N/A"/>
    <x v="346"/>
    <s v="MEXICO CROSSINGS THROUGH OTAY MESA CALIFORNIA"/>
    <n v="49280"/>
    <s v="Truck"/>
    <m/>
    <m/>
    <n v="2023"/>
    <s v="N/A"/>
    <s v="I (import)"/>
    <m/>
  </r>
  <r>
    <s v="WATERMELONS"/>
    <x v="13"/>
    <s v="Yes"/>
    <s v="N/A"/>
    <s v="SEEDLESS"/>
    <x v="346"/>
    <s v="MEXICO CROSSINGS THROUGH NOGALES ARIZONA"/>
    <n v="302999"/>
    <s v="Truck"/>
    <m/>
    <m/>
    <n v="2023"/>
    <s v="N/A"/>
    <s v="I (import)"/>
    <m/>
  </r>
  <r>
    <s v="WATERMELONS"/>
    <x v="13"/>
    <s v="No"/>
    <s v="N/A"/>
    <s v="RED FLESH SEEDLESS MINIATURE"/>
    <x v="346"/>
    <s v="MEXICO CROSSINGS THROUGH NOGALES ARIZONA"/>
    <n v="2972108"/>
    <s v="Truck"/>
    <m/>
    <m/>
    <n v="2023"/>
    <s v="N/A"/>
    <s v="I (import)"/>
    <m/>
  </r>
  <r>
    <s v="WATERMELONS"/>
    <x v="13"/>
    <s v="No"/>
    <s v="N/A"/>
    <s v="SEEDLESS"/>
    <x v="346"/>
    <s v="MEXICO CROSSINGS THROUGH NOGALES ARIZONA"/>
    <n v="6501064"/>
    <s v="Truck"/>
    <m/>
    <m/>
    <n v="2023"/>
    <s v="N/A"/>
    <s v="I (import)"/>
    <m/>
  </r>
  <r>
    <s v="WATERMELONS"/>
    <x v="13"/>
    <s v="Yes"/>
    <s v="N/A"/>
    <s v="SEEDLESS"/>
    <x v="347"/>
    <s v="MEXICO CROSSINGS THROUGH NOGALES ARIZONA"/>
    <n v="236210"/>
    <s v="Truck"/>
    <m/>
    <m/>
    <n v="2023"/>
    <s v="N/A"/>
    <s v="I (import)"/>
    <m/>
  </r>
  <r>
    <s v="WATERMELONS"/>
    <x v="13"/>
    <s v="No"/>
    <s v="N/A"/>
    <s v="SEEDLESS"/>
    <x v="347"/>
    <s v="MEXICO CROSSINGS THROUGH NOGALES ARIZONA"/>
    <n v="13679086"/>
    <s v="Truck"/>
    <m/>
    <m/>
    <n v="2023"/>
    <s v="N/A"/>
    <s v="I (import)"/>
    <m/>
  </r>
  <r>
    <s v="WATERMELONS"/>
    <x v="13"/>
    <s v="Yes"/>
    <s v="N/A"/>
    <s v="RED FLESH SEEDLESS MINIATURE"/>
    <x v="347"/>
    <s v="MEXICO CROSSINGS THROUGH NOGALES ARIZONA"/>
    <n v="270215"/>
    <s v="Truck"/>
    <m/>
    <m/>
    <n v="2023"/>
    <s v="N/A"/>
    <s v="I (import)"/>
    <m/>
  </r>
  <r>
    <s v="WATERMELONS"/>
    <x v="13"/>
    <s v="No"/>
    <s v="N/A"/>
    <s v="SEEDLESS"/>
    <x v="347"/>
    <s v="MEXICO CROSSINGS THROUGH PHARR TEXAS"/>
    <n v="407880"/>
    <s v="Truck"/>
    <m/>
    <m/>
    <n v="2023"/>
    <s v="N/A"/>
    <s v="I (import)"/>
    <m/>
  </r>
  <r>
    <s v="WATERMELONS"/>
    <x v="13"/>
    <s v="No"/>
    <s v="N/A"/>
    <s v="N/A"/>
    <x v="347"/>
    <s v="MEXICO CROSSINGS THROUGH OTAY MESA CALIFORNIA"/>
    <n v="38016"/>
    <s v="Truck"/>
    <m/>
    <m/>
    <n v="2023"/>
    <s v="N/A"/>
    <s v="I (import)"/>
    <m/>
  </r>
  <r>
    <s v="WATERMELONS"/>
    <x v="13"/>
    <s v="No"/>
    <s v="N/A"/>
    <s v="N/A"/>
    <x v="347"/>
    <s v="MEXICO CROSSINGS THROUGH NOGALES ARIZONA"/>
    <n v="1912225"/>
    <s v="Truck"/>
    <m/>
    <m/>
    <n v="2023"/>
    <s v="N/A"/>
    <s v="I (import)"/>
    <m/>
  </r>
  <r>
    <s v="WATERMELONS"/>
    <x v="13"/>
    <s v="No"/>
    <s v="N/A"/>
    <s v="N/A"/>
    <x v="347"/>
    <s v="MEXICO CROSSINGS THROUGH PROGRESO TEXAS"/>
    <n v="904090"/>
    <s v="Truck"/>
    <m/>
    <m/>
    <n v="2023"/>
    <s v="N/A"/>
    <s v="I (import)"/>
    <m/>
  </r>
  <r>
    <s v="WATERMELONS"/>
    <x v="13"/>
    <s v="No"/>
    <s v="N/A"/>
    <s v="RED FLESH SEEDLESS MINIATURE"/>
    <x v="347"/>
    <s v="MEXICO CROSSINGS THROUGH OTAY MESA CALIFORNIA"/>
    <n v="7031"/>
    <s v="Truck"/>
    <m/>
    <m/>
    <n v="2023"/>
    <s v="N/A"/>
    <s v="I (import)"/>
    <m/>
  </r>
  <r>
    <s v="WATERMELONS"/>
    <x v="13"/>
    <s v="No"/>
    <s v="N/A"/>
    <s v="RED FLESH SEEDLESS MINIATURE"/>
    <x v="347"/>
    <s v="MEXICO CROSSINGS THROUGH SAN LUIS ARIZONA"/>
    <n v="419219"/>
    <s v="Truck"/>
    <m/>
    <m/>
    <n v="2023"/>
    <s v="N/A"/>
    <s v="I (import)"/>
    <m/>
  </r>
  <r>
    <s v="WATERMELONS"/>
    <x v="13"/>
    <s v="No"/>
    <s v="N/A"/>
    <s v="SEEDLESS"/>
    <x v="347"/>
    <s v="MEXICO CROSSINGS THROUGH OTAY MESA CALIFORNIA"/>
    <n v="97704"/>
    <s v="Truck"/>
    <m/>
    <m/>
    <n v="2023"/>
    <s v="N/A"/>
    <s v="I (import)"/>
    <m/>
  </r>
  <r>
    <s v="WATERMELONS"/>
    <x v="13"/>
    <s v="No"/>
    <s v="N/A"/>
    <s v="RED FLESH SEEDLESS MINIATURE"/>
    <x v="347"/>
    <s v="MEXICO CROSSINGS THROUGH NOGALES ARIZONA"/>
    <n v="6827621"/>
    <s v="Truck"/>
    <m/>
    <m/>
    <n v="2023"/>
    <s v="N/A"/>
    <s v="I (import)"/>
    <m/>
  </r>
  <r>
    <s v="WATERMELONS"/>
    <x v="13"/>
    <s v="Yes"/>
    <s v="N/A"/>
    <s v="RED FLESH SEEDLESS MINIATURE"/>
    <x v="347"/>
    <s v="MEXICO CROSSINGS THROUGH SAN LUIS ARIZONA"/>
    <n v="15730"/>
    <s v="Truck"/>
    <m/>
    <m/>
    <n v="2023"/>
    <s v="N/A"/>
    <s v="I (import)"/>
    <m/>
  </r>
  <r>
    <s v="WATERMELONS"/>
    <x v="13"/>
    <s v="No"/>
    <s v="N/A"/>
    <s v="N/A"/>
    <x v="348"/>
    <s v="MEXICO CROSSINGS THROUGH PROGRESO TEXAS"/>
    <n v="152944"/>
    <s v="Truck"/>
    <m/>
    <m/>
    <n v="2023"/>
    <s v="N/A"/>
    <s v="I (import)"/>
    <m/>
  </r>
  <r>
    <s v="WATERMELONS"/>
    <x v="13"/>
    <s v="Yes"/>
    <s v="N/A"/>
    <s v="RED FLESH SEEDLESS MINIATURE"/>
    <x v="348"/>
    <s v="MEXICO CROSSINGS THROUGH NOGALES ARIZONA"/>
    <n v="54780"/>
    <s v="Truck"/>
    <m/>
    <m/>
    <n v="2023"/>
    <s v="N/A"/>
    <s v="I (import)"/>
    <m/>
  </r>
  <r>
    <s v="WATERMELONS"/>
    <x v="13"/>
    <s v="No"/>
    <s v="N/A"/>
    <s v="SEEDLESS"/>
    <x v="348"/>
    <s v="MEXICO CROSSINGS THROUGH OTAY MESA CALIFORNIA"/>
    <n v="347603"/>
    <s v="Truck"/>
    <m/>
    <m/>
    <n v="2023"/>
    <s v="N/A"/>
    <s v="I (import)"/>
    <m/>
  </r>
  <r>
    <s v="WATERMELONS"/>
    <x v="13"/>
    <s v="No"/>
    <s v="N/A"/>
    <s v="RED FLESH SEEDLESS MINIATURE"/>
    <x v="348"/>
    <s v="MEXICO CROSSINGS THROUGH SAN LUIS ARIZONA"/>
    <n v="1066207"/>
    <s v="Truck"/>
    <m/>
    <m/>
    <n v="2023"/>
    <s v="N/A"/>
    <s v="I (import)"/>
    <m/>
  </r>
  <r>
    <s v="WATERMELONS"/>
    <x v="13"/>
    <s v="No"/>
    <s v="N/A"/>
    <s v="SEEDLESS"/>
    <x v="348"/>
    <s v="MEXICO CROSSINGS THROUGH PHARR TEXAS"/>
    <n v="108900"/>
    <s v="Truck"/>
    <m/>
    <m/>
    <n v="2023"/>
    <s v="N/A"/>
    <s v="I (import)"/>
    <m/>
  </r>
  <r>
    <s v="WATERMELONS"/>
    <x v="13"/>
    <s v="No"/>
    <s v="N/A"/>
    <s v="RED FLESH SEEDLESS MINIATURE"/>
    <x v="348"/>
    <s v="MEXICO CROSSINGS THROUGH PHARR TEXAS"/>
    <n v="8107"/>
    <s v="Truck"/>
    <m/>
    <m/>
    <n v="2023"/>
    <s v="N/A"/>
    <s v="I (import)"/>
    <m/>
  </r>
  <r>
    <s v="WATERMELONS"/>
    <x v="13"/>
    <s v="No"/>
    <s v="N/A"/>
    <s v="SEEDLESS"/>
    <x v="348"/>
    <s v="MEXICO CROSSINGS THROUGH EL PASO TEXAS"/>
    <n v="27720"/>
    <s v="Truck"/>
    <m/>
    <m/>
    <n v="2023"/>
    <s v="N/A"/>
    <s v="I (import)"/>
    <m/>
  </r>
  <r>
    <s v="WATERMELONS"/>
    <x v="13"/>
    <s v="No"/>
    <s v="N/A"/>
    <s v="N/A"/>
    <x v="348"/>
    <s v="MEXICO CROSSINGS THROUGH OTAY MESA CALIFORNIA"/>
    <n v="48576"/>
    <s v="Truck"/>
    <m/>
    <m/>
    <n v="2023"/>
    <s v="N/A"/>
    <s v="I (import)"/>
    <m/>
  </r>
  <r>
    <s v="WATERMELONS"/>
    <x v="13"/>
    <s v="No"/>
    <s v="N/A"/>
    <s v="N/A"/>
    <x v="348"/>
    <s v="MEXICO CROSSINGS THROUGH CALEXICO CALIFORNIA"/>
    <n v="448692"/>
    <s v="Truck"/>
    <m/>
    <m/>
    <n v="2023"/>
    <s v="N/A"/>
    <s v="I (import)"/>
    <m/>
  </r>
  <r>
    <s v="WATERMELONS"/>
    <x v="13"/>
    <s v="No"/>
    <s v="N/A"/>
    <s v="RED FLESH SEEDLESS MINIATURE"/>
    <x v="348"/>
    <s v="MEXICO CROSSINGS THROUGH NOGALES ARIZONA"/>
    <n v="1730041"/>
    <s v="Truck"/>
    <m/>
    <m/>
    <n v="2023"/>
    <s v="N/A"/>
    <s v="I (import)"/>
    <m/>
  </r>
  <r>
    <s v="WATERMELONS"/>
    <x v="13"/>
    <s v="Yes"/>
    <s v="N/A"/>
    <s v="RED FLESH SEEDLESS TYPE"/>
    <x v="348"/>
    <s v="MEXICO CROSSINGS THROUGH NOGALES ARIZONA"/>
    <n v="114099"/>
    <s v="Truck"/>
    <m/>
    <m/>
    <n v="2023"/>
    <s v="N/A"/>
    <s v="I (import)"/>
    <m/>
  </r>
  <r>
    <s v="WATERMELONS"/>
    <x v="13"/>
    <s v="No"/>
    <s v="N/A"/>
    <s v="N/A"/>
    <x v="348"/>
    <s v="MEXICO CROSSINGS THROUGH NOGALES ARIZONA"/>
    <n v="663479"/>
    <s v="Truck"/>
    <m/>
    <m/>
    <n v="2023"/>
    <s v="N/A"/>
    <s v="I (import)"/>
    <m/>
  </r>
  <r>
    <s v="WATERMELONS"/>
    <x v="13"/>
    <s v="No"/>
    <s v="N/A"/>
    <s v="SEEDLESS"/>
    <x v="348"/>
    <s v="MEXICO CROSSINGS THROUGH NOGALES ARIZONA"/>
    <n v="6665539"/>
    <s v="Truck"/>
    <m/>
    <m/>
    <n v="2023"/>
    <s v="N/A"/>
    <s v="I (import)"/>
    <m/>
  </r>
  <r>
    <s v="WATERMELONS"/>
    <x v="13"/>
    <s v="No"/>
    <s v="N/A"/>
    <s v="N/A"/>
    <x v="348"/>
    <s v="MEXICO CROSSINGS THROUGH PHARR TEXAS"/>
    <n v="198660"/>
    <s v="Truck"/>
    <m/>
    <m/>
    <n v="2023"/>
    <s v="N/A"/>
    <s v="I (import)"/>
    <m/>
  </r>
  <r>
    <s v="WATERMELONS"/>
    <x v="13"/>
    <s v="No"/>
    <s v="N/A"/>
    <s v="SEEDLESS"/>
    <x v="350"/>
    <s v="MEXICO CROSSINGS THROUGH NOGALES ARIZONA"/>
    <n v="9178531"/>
    <s v="Truck"/>
    <m/>
    <m/>
    <n v="2023"/>
    <s v="N/A"/>
    <s v="I (import)"/>
    <m/>
  </r>
  <r>
    <s v="WATERMELONS"/>
    <x v="13"/>
    <s v="Yes"/>
    <s v="N/A"/>
    <s v="RED FLESH SEEDLESS MINIATURE"/>
    <x v="350"/>
    <s v="MEXICO CROSSINGS THROUGH NOGALES ARIZONA"/>
    <n v="194370"/>
    <s v="Truck"/>
    <m/>
    <m/>
    <n v="2023"/>
    <s v="N/A"/>
    <s v="I (import)"/>
    <m/>
  </r>
  <r>
    <s v="WATERMELONS"/>
    <x v="13"/>
    <s v="Yes"/>
    <s v="N/A"/>
    <s v="SEEDLESS"/>
    <x v="350"/>
    <s v="MEXICO CROSSINGS THROUGH NOGALES ARIZONA"/>
    <n v="127129"/>
    <s v="Truck"/>
    <m/>
    <m/>
    <n v="2023"/>
    <s v="N/A"/>
    <s v="I (import)"/>
    <m/>
  </r>
  <r>
    <s v="WATERMELONS"/>
    <x v="13"/>
    <s v="No"/>
    <s v="N/A"/>
    <s v="N/A"/>
    <x v="350"/>
    <s v="MEXICO CROSSINGS THROUGH NOGALES ARIZONA"/>
    <n v="1363863"/>
    <s v="Truck"/>
    <m/>
    <m/>
    <n v="2023"/>
    <s v="N/A"/>
    <s v="I (import)"/>
    <m/>
  </r>
  <r>
    <s v="WATERMELONS"/>
    <x v="13"/>
    <s v="No"/>
    <s v="N/A"/>
    <s v="SEEDLESS"/>
    <x v="350"/>
    <s v="MEXICO CROSSINGS THROUGH OTAY MESA CALIFORNIA"/>
    <n v="133760"/>
    <s v="Truck"/>
    <m/>
    <m/>
    <n v="2023"/>
    <s v="N/A"/>
    <s v="I (import)"/>
    <m/>
  </r>
  <r>
    <s v="WATERMELONS"/>
    <x v="13"/>
    <s v="No"/>
    <s v="N/A"/>
    <s v="RED FLESH SEEDLESS MINIATURE"/>
    <x v="350"/>
    <s v="MEXICO CROSSINGS THROUGH NOGALES ARIZONA"/>
    <n v="3061900"/>
    <s v="Truck"/>
    <m/>
    <m/>
    <n v="2023"/>
    <s v="N/A"/>
    <s v="I (import)"/>
    <m/>
  </r>
  <r>
    <s v="WATERMELONS"/>
    <x v="13"/>
    <s v="No"/>
    <s v="N/A"/>
    <s v="SEEDLESS"/>
    <x v="350"/>
    <s v="MEXICO CROSSINGS THROUGH PROGRESO TEXAS"/>
    <n v="316800"/>
    <s v="Truck"/>
    <m/>
    <m/>
    <n v="2023"/>
    <s v="N/A"/>
    <s v="I (import)"/>
    <m/>
  </r>
  <r>
    <s v="WATERMELONS"/>
    <x v="13"/>
    <s v="No"/>
    <s v="N/A"/>
    <s v="SEEDLESS"/>
    <x v="350"/>
    <s v="MEXICO CROSSINGS THROUGH RIO GRANDE CITY TEXAS"/>
    <n v="88000"/>
    <s v="Truck"/>
    <m/>
    <m/>
    <n v="2023"/>
    <s v="N/A"/>
    <s v="I (import)"/>
    <m/>
  </r>
  <r>
    <s v="WATERMELONS"/>
    <x v="13"/>
    <s v="No"/>
    <s v="N/A"/>
    <s v="N/A"/>
    <x v="350"/>
    <s v="MEXICO CROSSINGS THROUGH PROGRESO TEXAS"/>
    <n v="158246"/>
    <s v="Truck"/>
    <m/>
    <m/>
    <n v="2023"/>
    <s v="N/A"/>
    <s v="I (import)"/>
    <m/>
  </r>
  <r>
    <s v="WATERMELONS"/>
    <x v="13"/>
    <s v="No"/>
    <s v="N/A"/>
    <s v="N/A"/>
    <x v="350"/>
    <s v="MEXICO CROSSINGS THROUGH CALEXICO CALIFORNIA"/>
    <n v="604186"/>
    <s v="Truck"/>
    <m/>
    <m/>
    <n v="2023"/>
    <s v="N/A"/>
    <s v="I (import)"/>
    <m/>
  </r>
  <r>
    <s v="WATERMELONS"/>
    <x v="13"/>
    <s v="No"/>
    <s v="N/A"/>
    <s v="SEEDLESS"/>
    <x v="350"/>
    <s v="MEXICO CROSSINGS THROUGH PHARR TEXAS"/>
    <n v="79200"/>
    <s v="Truck"/>
    <m/>
    <m/>
    <n v="2023"/>
    <s v="N/A"/>
    <s v="I (import)"/>
    <m/>
  </r>
  <r>
    <s v="WATERMELONS"/>
    <x v="13"/>
    <s v="No"/>
    <s v="N/A"/>
    <s v="RED FLESH SEEDLESS MINIATURE"/>
    <x v="350"/>
    <s v="MEXICO CROSSINGS THROUGH OTAY MESA CALIFORNIA"/>
    <n v="146159"/>
    <s v="Truck"/>
    <m/>
    <m/>
    <n v="2023"/>
    <s v="N/A"/>
    <s v="I (import)"/>
    <m/>
  </r>
  <r>
    <s v="WATERMELONS"/>
    <x v="13"/>
    <s v="No"/>
    <s v="N/A"/>
    <s v="RED FLESH SEEDLESS MINIATURE"/>
    <x v="350"/>
    <s v="MEXICO CROSSINGS THROUGH SAN LUIS ARIZONA"/>
    <n v="624739"/>
    <s v="Truck"/>
    <m/>
    <m/>
    <n v="2023"/>
    <s v="N/A"/>
    <s v="I (import)"/>
    <m/>
  </r>
  <r>
    <s v="WATERMELONS"/>
    <x v="13"/>
    <s v="No"/>
    <s v="N/A"/>
    <s v="N/A"/>
    <x v="350"/>
    <s v="MEXICO CROSSINGS THROUGH OTAY MESA CALIFORNIA"/>
    <n v="13376"/>
    <s v="Truck"/>
    <m/>
    <m/>
    <n v="2023"/>
    <s v="N/A"/>
    <s v="I (import)"/>
    <m/>
  </r>
  <r>
    <s v="WATERMELONS"/>
    <x v="13"/>
    <s v="No"/>
    <s v="N/A"/>
    <s v="RED FLESH SEEDLESS MINIATURE"/>
    <x v="351"/>
    <s v="MEXICO CROSSINGS THROUGH NOGALES ARIZONA"/>
    <n v="2324195"/>
    <s v="Truck"/>
    <m/>
    <m/>
    <n v="2023"/>
    <s v="N/A"/>
    <s v="I (import)"/>
    <m/>
  </r>
  <r>
    <s v="WATERMELONS"/>
    <x v="13"/>
    <s v="No"/>
    <s v="N/A"/>
    <s v="N/A"/>
    <x v="351"/>
    <s v="MEXICO CROSSINGS THROUGH NOGALES ARIZONA"/>
    <n v="980158"/>
    <s v="Truck"/>
    <m/>
    <m/>
    <n v="2023"/>
    <s v="N/A"/>
    <s v="I (import)"/>
    <m/>
  </r>
  <r>
    <s v="WATERMELONS"/>
    <x v="13"/>
    <s v="Yes"/>
    <s v="N/A"/>
    <s v="RED FLESH SEEDLESS MINIATURE"/>
    <x v="351"/>
    <s v="MEXICO CROSSINGS THROUGH NOGALES ARIZONA"/>
    <n v="96481"/>
    <s v="Truck"/>
    <m/>
    <m/>
    <n v="2023"/>
    <s v="N/A"/>
    <s v="I (import)"/>
    <m/>
  </r>
  <r>
    <s v="WATERMELONS"/>
    <x v="13"/>
    <s v="No"/>
    <s v="N/A"/>
    <s v="N/A"/>
    <x v="351"/>
    <s v="MEXICO CROSSINGS THROUGH PROGRESO TEXAS"/>
    <n v="1398760"/>
    <s v="Truck"/>
    <m/>
    <m/>
    <n v="2023"/>
    <s v="N/A"/>
    <s v="I (import)"/>
    <m/>
  </r>
  <r>
    <s v="WATERMELONS"/>
    <x v="13"/>
    <s v="No"/>
    <s v="N/A"/>
    <s v="RED FLESH SEEDLESS MINIATURE"/>
    <x v="351"/>
    <s v="MEXICO CROSSINGS THROUGH SAN LUIS ARIZONA"/>
    <n v="666951"/>
    <s v="Truck"/>
    <m/>
    <m/>
    <n v="2023"/>
    <s v="N/A"/>
    <s v="I (import)"/>
    <m/>
  </r>
  <r>
    <s v="WATERMELONS"/>
    <x v="13"/>
    <s v="No"/>
    <s v="N/A"/>
    <s v="RED FLESH SEEDLESS MINIATURE"/>
    <x v="351"/>
    <s v="MEXICO CROSSINGS THROUGH OTAY MESA CALIFORNIA"/>
    <n v="41888"/>
    <s v="Truck"/>
    <m/>
    <m/>
    <n v="2023"/>
    <s v="N/A"/>
    <s v="I (import)"/>
    <m/>
  </r>
  <r>
    <s v="WATERMELONS"/>
    <x v="13"/>
    <s v="Yes"/>
    <s v="N/A"/>
    <s v="SEEDLESS"/>
    <x v="351"/>
    <s v="MEXICO CROSSINGS THROUGH NOGALES ARIZONA"/>
    <n v="142426"/>
    <s v="Truck"/>
    <m/>
    <m/>
    <n v="2023"/>
    <s v="N/A"/>
    <s v="I (import)"/>
    <m/>
  </r>
  <r>
    <s v="WATERMELONS"/>
    <x v="13"/>
    <s v="No"/>
    <s v="N/A"/>
    <s v="RED FLESH SEEDLESS MINIATURE"/>
    <x v="351"/>
    <s v="MEXICO CROSSINGS THROUGH PHARR TEXAS"/>
    <n v="1621"/>
    <s v="Truck"/>
    <m/>
    <m/>
    <n v="2023"/>
    <s v="N/A"/>
    <s v="I (import)"/>
    <m/>
  </r>
  <r>
    <s v="WATERMELONS"/>
    <x v="13"/>
    <s v="No"/>
    <s v="N/A"/>
    <s v="N/A"/>
    <x v="351"/>
    <s v="MEXICO CROSSINGS THROUGH OTAY MESA CALIFORNIA"/>
    <n v="32912"/>
    <s v="Truck"/>
    <m/>
    <m/>
    <n v="2023"/>
    <s v="N/A"/>
    <s v="I (import)"/>
    <m/>
  </r>
  <r>
    <s v="WATERMELONS"/>
    <x v="13"/>
    <s v="No"/>
    <s v="N/A"/>
    <s v="SEEDLESS"/>
    <x v="351"/>
    <s v="MEXICO CROSSINGS THROUGH RIO GRANDE CITY TEXAS"/>
    <n v="88000"/>
    <s v="Truck"/>
    <m/>
    <m/>
    <n v="2023"/>
    <s v="N/A"/>
    <s v="I (import)"/>
    <m/>
  </r>
  <r>
    <s v="WATERMELONS"/>
    <x v="13"/>
    <s v="No"/>
    <s v="N/A"/>
    <s v="SEEDLESS"/>
    <x v="351"/>
    <s v="MEXICO CROSSINGS THROUGH PHARR TEXAS"/>
    <n v="194040"/>
    <s v="Truck"/>
    <m/>
    <m/>
    <n v="2023"/>
    <s v="N/A"/>
    <s v="I (import)"/>
    <m/>
  </r>
  <r>
    <s v="WATERMELONS"/>
    <x v="13"/>
    <s v="No"/>
    <s v="N/A"/>
    <s v="SEEDLESS"/>
    <x v="351"/>
    <s v="MEXICO CROSSINGS THROUGH NOGALES ARIZONA"/>
    <n v="6189816"/>
    <s v="Truck"/>
    <m/>
    <m/>
    <n v="2023"/>
    <s v="N/A"/>
    <s v="I (import)"/>
    <m/>
  </r>
  <r>
    <s v="WATERMELONS"/>
    <x v="13"/>
    <s v="No"/>
    <s v="N/A"/>
    <s v="SEEDLESS"/>
    <x v="351"/>
    <s v="MEXICO CROSSINGS THROUGH PROGRESO TEXAS"/>
    <n v="79200"/>
    <s v="Truck"/>
    <m/>
    <m/>
    <n v="2023"/>
    <s v="N/A"/>
    <s v="I (import)"/>
    <m/>
  </r>
  <r>
    <s v="WATERMELONS"/>
    <x v="13"/>
    <s v="No"/>
    <s v="N/A"/>
    <s v="N/A"/>
    <x v="351"/>
    <s v="MEXICO CROSSINGS THROUGH CALEXICO CALIFORNIA"/>
    <n v="825473"/>
    <s v="Truck"/>
    <m/>
    <m/>
    <n v="2023"/>
    <s v="N/A"/>
    <s v="I (import)"/>
    <m/>
  </r>
  <r>
    <s v="WATERMELONS"/>
    <x v="13"/>
    <s v="No"/>
    <s v="N/A"/>
    <s v="N/A"/>
    <x v="352"/>
    <s v="MEXICO CROSSINGS THROUGH OTAY MESA CALIFORNIA"/>
    <n v="109859"/>
    <s v="Truck"/>
    <m/>
    <m/>
    <n v="2023"/>
    <s v="N/A"/>
    <s v="I (import)"/>
    <m/>
  </r>
  <r>
    <s v="WATERMELONS"/>
    <x v="13"/>
    <s v="No"/>
    <s v="N/A"/>
    <s v="RED FLESH SEEDLESS MINIATURE"/>
    <x v="352"/>
    <s v="MEXICO CROSSINGS THROUGH SAN LUIS ARIZONA"/>
    <n v="758987"/>
    <s v="Truck"/>
    <m/>
    <m/>
    <n v="2023"/>
    <s v="N/A"/>
    <s v="I (import)"/>
    <m/>
  </r>
  <r>
    <s v="WATERMELONS"/>
    <x v="13"/>
    <s v="No"/>
    <s v="N/A"/>
    <s v="SEEDLESS"/>
    <x v="352"/>
    <s v="MEXICO CROSSINGS THROUGH RIO GRANDE CITY TEXAS"/>
    <n v="264000"/>
    <s v="Truck"/>
    <m/>
    <m/>
    <n v="2023"/>
    <s v="N/A"/>
    <s v="I (import)"/>
    <m/>
  </r>
  <r>
    <s v="WATERMELONS"/>
    <x v="13"/>
    <s v="No"/>
    <s v="N/A"/>
    <s v="N/A"/>
    <x v="352"/>
    <s v="MEXICO CROSSINGS THROUGH PROGRESO TEXAS"/>
    <n v="233354"/>
    <s v="Truck"/>
    <m/>
    <m/>
    <n v="2023"/>
    <s v="N/A"/>
    <s v="I (import)"/>
    <m/>
  </r>
  <r>
    <s v="WATERMELONS"/>
    <x v="13"/>
    <s v="No"/>
    <s v="N/A"/>
    <s v="SEEDLESS"/>
    <x v="352"/>
    <s v="MEXICO CROSSINGS THROUGH OTAY MESA CALIFORNIA"/>
    <n v="65179"/>
    <s v="Truck"/>
    <m/>
    <m/>
    <n v="2023"/>
    <s v="N/A"/>
    <s v="I (import)"/>
    <m/>
  </r>
  <r>
    <s v="WATERMELONS"/>
    <x v="13"/>
    <s v="Yes"/>
    <s v="N/A"/>
    <s v="RED FLESH SEEDLESS MINIATURE"/>
    <x v="352"/>
    <s v="MEXICO CROSSINGS THROUGH NOGALES ARIZONA"/>
    <n v="23868"/>
    <s v="Truck"/>
    <m/>
    <m/>
    <n v="2023"/>
    <s v="N/A"/>
    <s v="I (import)"/>
    <m/>
  </r>
  <r>
    <s v="WATERMELONS"/>
    <x v="13"/>
    <s v="Yes"/>
    <s v="N/A"/>
    <s v="RED FLESH SEEDLESS MINIATURE"/>
    <x v="352"/>
    <s v="MEXICO CROSSINGS THROUGH SAN LUIS ARIZONA"/>
    <n v="35864"/>
    <s v="Truck"/>
    <m/>
    <m/>
    <n v="2023"/>
    <s v="N/A"/>
    <s v="I (import)"/>
    <m/>
  </r>
  <r>
    <s v="WATERMELONS"/>
    <x v="13"/>
    <s v="No"/>
    <s v="N/A"/>
    <s v="SEEDLESS"/>
    <x v="352"/>
    <s v="MEXICO CROSSINGS THROUGH NOGALES ARIZONA"/>
    <n v="7434979"/>
    <s v="Truck"/>
    <m/>
    <m/>
    <n v="2023"/>
    <s v="N/A"/>
    <s v="I (import)"/>
    <m/>
  </r>
  <r>
    <s v="WATERMELONS"/>
    <x v="13"/>
    <s v="Yes"/>
    <s v="N/A"/>
    <s v="SEEDLESS"/>
    <x v="352"/>
    <s v="MEXICO CROSSINGS THROUGH NOGALES ARIZONA"/>
    <n v="121009"/>
    <s v="Truck"/>
    <m/>
    <m/>
    <n v="2023"/>
    <s v="N/A"/>
    <s v="I (import)"/>
    <m/>
  </r>
  <r>
    <s v="WATERMELONS"/>
    <x v="13"/>
    <s v="No"/>
    <s v="N/A"/>
    <s v="RED FLESH SEEDLESS MINIATURE"/>
    <x v="352"/>
    <s v="MEXICO CROSSINGS THROUGH NOGALES ARIZONA"/>
    <n v="2593320"/>
    <s v="Truck"/>
    <m/>
    <m/>
    <n v="2023"/>
    <s v="N/A"/>
    <s v="I (import)"/>
    <m/>
  </r>
  <r>
    <s v="WATERMELONS"/>
    <x v="13"/>
    <s v="No"/>
    <s v="N/A"/>
    <s v="N/A"/>
    <x v="352"/>
    <s v="MEXICO CROSSINGS THROUGH NOGALES ARIZONA"/>
    <n v="1264929"/>
    <s v="Truck"/>
    <m/>
    <m/>
    <n v="2023"/>
    <s v="N/A"/>
    <s v="I (import)"/>
    <m/>
  </r>
  <r>
    <s v="WATERMELONS"/>
    <x v="13"/>
    <s v="No"/>
    <s v="N/A"/>
    <s v="SEEDLESS"/>
    <x v="352"/>
    <s v="MEXICO CROSSINGS THROUGH PROGRESO TEXAS"/>
    <n v="237248"/>
    <s v="Truck"/>
    <m/>
    <m/>
    <n v="2023"/>
    <s v="N/A"/>
    <s v="I (import)"/>
    <m/>
  </r>
  <r>
    <s v="WATERMELONS"/>
    <x v="13"/>
    <s v="No"/>
    <s v="N/A"/>
    <s v="SEEDLESS"/>
    <x v="352"/>
    <s v="MEXICO CROSSINGS THROUGH PHARR TEXAS"/>
    <n v="304920"/>
    <s v="Truck"/>
    <m/>
    <m/>
    <n v="2023"/>
    <s v="N/A"/>
    <s v="I (import)"/>
    <m/>
  </r>
  <r>
    <s v="WATERMELONS"/>
    <x v="13"/>
    <s v="No"/>
    <s v="N/A"/>
    <s v="N/A"/>
    <x v="352"/>
    <s v="MEXICO CROSSINGS THROUGH CALEXICO CALIFORNIA"/>
    <n v="854781"/>
    <s v="Truck"/>
    <m/>
    <m/>
    <n v="2023"/>
    <s v="N/A"/>
    <s v="I (import)"/>
    <m/>
  </r>
  <r>
    <s v="WATERMELONS"/>
    <x v="13"/>
    <s v="No"/>
    <s v="N/A"/>
    <s v="SEEDLESS"/>
    <x v="353"/>
    <s v="MEXICO CROSSINGS THROUGH OTAY MESA CALIFORNIA"/>
    <n v="103488"/>
    <s v="Truck"/>
    <m/>
    <m/>
    <n v="2023"/>
    <s v="N/A"/>
    <s v="I (import)"/>
    <m/>
  </r>
  <r>
    <s v="WATERMELONS"/>
    <x v="13"/>
    <s v="Yes"/>
    <s v="N/A"/>
    <s v="RED FLESH SEEDLESS MINIATURE"/>
    <x v="353"/>
    <s v="MEXICO CROSSINGS THROUGH NOGALES ARIZONA"/>
    <n v="13200"/>
    <s v="Truck"/>
    <m/>
    <m/>
    <n v="2023"/>
    <s v="N/A"/>
    <s v="I (import)"/>
    <m/>
  </r>
  <r>
    <s v="WATERMELONS"/>
    <x v="13"/>
    <s v="Yes"/>
    <s v="N/A"/>
    <s v="SEEDLESS"/>
    <x v="353"/>
    <s v="MEXICO CROSSINGS THROUGH NOGALES ARIZONA"/>
    <n v="1397"/>
    <s v="Truck"/>
    <m/>
    <m/>
    <n v="2023"/>
    <s v="N/A"/>
    <s v="I (import)"/>
    <m/>
  </r>
  <r>
    <s v="WATERMELONS"/>
    <x v="13"/>
    <s v="No"/>
    <s v="N/A"/>
    <s v="SEEDLESS"/>
    <x v="353"/>
    <s v="MEXICO CROSSINGS THROUGH NOGALES ARIZONA"/>
    <n v="3337287"/>
    <s v="Truck"/>
    <m/>
    <m/>
    <n v="2023"/>
    <s v="N/A"/>
    <s v="I (import)"/>
    <m/>
  </r>
  <r>
    <s v="WATERMELONS"/>
    <x v="13"/>
    <s v="No"/>
    <s v="N/A"/>
    <s v="RED FLESH SEEDLESS MINIATURE"/>
    <x v="353"/>
    <s v="MEXICO CROSSINGS THROUGH NOGALES ARIZONA"/>
    <n v="1026335"/>
    <s v="Truck"/>
    <m/>
    <m/>
    <n v="2023"/>
    <s v="N/A"/>
    <s v="I (import)"/>
    <m/>
  </r>
  <r>
    <s v="WATERMELONS"/>
    <x v="13"/>
    <s v="Yes"/>
    <s v="N/A"/>
    <s v="RED FLESH SEEDLESS MINIATURE"/>
    <x v="353"/>
    <s v="MEXICO CROSSINGS THROUGH SAN LUIS ARIZONA"/>
    <n v="306636"/>
    <s v="Truck"/>
    <m/>
    <m/>
    <n v="2023"/>
    <s v="N/A"/>
    <s v="I (import)"/>
    <m/>
  </r>
  <r>
    <s v="WATERMELONS"/>
    <x v="13"/>
    <s v="No"/>
    <s v="N/A"/>
    <s v="N/A"/>
    <x v="353"/>
    <s v="MEXICO CROSSINGS THROUGH OTAY MESA CALIFORNIA"/>
    <n v="48576"/>
    <s v="Truck"/>
    <m/>
    <m/>
    <n v="2023"/>
    <s v="N/A"/>
    <s v="I (import)"/>
    <m/>
  </r>
  <r>
    <s v="WATERMELONS"/>
    <x v="13"/>
    <s v="No"/>
    <s v="N/A"/>
    <s v="RED FLESH SEEDLESS MINIATURE"/>
    <x v="353"/>
    <s v="MEXICO CROSSINGS THROUGH PHARR TEXAS"/>
    <n v="37292"/>
    <s v="Truck"/>
    <m/>
    <m/>
    <n v="2023"/>
    <s v="N/A"/>
    <s v="I (import)"/>
    <m/>
  </r>
  <r>
    <s v="WATERMELONS"/>
    <x v="13"/>
    <s v="No"/>
    <s v="N/A"/>
    <s v="N/A"/>
    <x v="353"/>
    <s v="MEXICO CROSSINGS THROUGH PROGRESO TEXAS"/>
    <n v="155364"/>
    <s v="Truck"/>
    <m/>
    <m/>
    <n v="2023"/>
    <s v="N/A"/>
    <s v="I (import)"/>
    <m/>
  </r>
  <r>
    <s v="WATERMELONS"/>
    <x v="13"/>
    <s v="No"/>
    <s v="N/A"/>
    <s v="SEEDLESS"/>
    <x v="353"/>
    <s v="MEXICO CROSSINGS THROUGH PHARR TEXAS"/>
    <n v="127050"/>
    <s v="Truck"/>
    <m/>
    <m/>
    <n v="2023"/>
    <s v="N/A"/>
    <s v="I (import)"/>
    <m/>
  </r>
  <r>
    <s v="WATERMELONS"/>
    <x v="13"/>
    <s v="No"/>
    <s v="N/A"/>
    <s v="N/A"/>
    <x v="353"/>
    <s v="MEXICO CROSSINGS THROUGH CALEXICO CALIFORNIA"/>
    <n v="382998"/>
    <s v="Truck"/>
    <m/>
    <m/>
    <n v="2023"/>
    <s v="N/A"/>
    <s v="I (import)"/>
    <m/>
  </r>
  <r>
    <s v="WATERMELONS"/>
    <x v="13"/>
    <s v="No"/>
    <s v="N/A"/>
    <s v="N/A"/>
    <x v="353"/>
    <s v="MEXICO CROSSINGS THROUGH NOGALES ARIZONA"/>
    <n v="787328"/>
    <s v="Truck"/>
    <m/>
    <m/>
    <n v="2023"/>
    <s v="N/A"/>
    <s v="I (import)"/>
    <m/>
  </r>
  <r>
    <s v="WATERMELONS"/>
    <x v="13"/>
    <s v="No"/>
    <s v="N/A"/>
    <s v="RED FLESH SEEDLESS MINIATURE"/>
    <x v="353"/>
    <s v="MEXICO CROSSINGS THROUGH SAN LUIS ARIZONA"/>
    <n v="872722"/>
    <s v="Truck"/>
    <m/>
    <m/>
    <n v="2023"/>
    <s v="N/A"/>
    <s v="I (import)"/>
    <m/>
  </r>
  <r>
    <s v="WATERMELONS"/>
    <x v="13"/>
    <s v="No"/>
    <s v="N/A"/>
    <s v="N/A"/>
    <x v="354"/>
    <s v="MEXICO CROSSINGS THROUGH NOGALES ARIZONA"/>
    <n v="576986"/>
    <s v="Truck"/>
    <m/>
    <m/>
    <n v="2023"/>
    <s v="N/A"/>
    <s v="I (import)"/>
    <m/>
  </r>
  <r>
    <s v="WATERMELONS"/>
    <x v="13"/>
    <s v="No"/>
    <s v="N/A"/>
    <s v="RED FLESH SEEDLESS MINIATURE"/>
    <x v="354"/>
    <s v="MEXICO CROSSINGS THROUGH PHARR TEXAS"/>
    <n v="35671"/>
    <s v="Truck"/>
    <m/>
    <m/>
    <n v="2023"/>
    <s v="N/A"/>
    <s v="I (import)"/>
    <m/>
  </r>
  <r>
    <s v="WATERMELONS"/>
    <x v="13"/>
    <s v="No"/>
    <s v="N/A"/>
    <s v="SEEDLESS"/>
    <x v="354"/>
    <s v="MEXICO CROSSINGS THROUGH OTAY MESA CALIFORNIA"/>
    <n v="123058"/>
    <s v="Truck"/>
    <m/>
    <m/>
    <n v="2023"/>
    <s v="N/A"/>
    <s v="I (import)"/>
    <m/>
  </r>
  <r>
    <s v="WATERMELONS"/>
    <x v="13"/>
    <s v="No"/>
    <s v="N/A"/>
    <s v="SEEDLESS"/>
    <x v="354"/>
    <s v="MEXICO CROSSINGS THROUGH NOGALES ARIZONA"/>
    <n v="3590946"/>
    <s v="Truck"/>
    <m/>
    <m/>
    <n v="2023"/>
    <s v="N/A"/>
    <s v="I (import)"/>
    <m/>
  </r>
  <r>
    <s v="WATERMELONS"/>
    <x v="13"/>
    <s v="No"/>
    <s v="N/A"/>
    <s v="RED FLESH SEEDLESS MINIATURE"/>
    <x v="354"/>
    <s v="MEXICO CROSSINGS THROUGH NOGALES ARIZONA"/>
    <n v="1324052"/>
    <s v="Truck"/>
    <m/>
    <m/>
    <n v="2023"/>
    <s v="N/A"/>
    <s v="I (import)"/>
    <m/>
  </r>
  <r>
    <s v="WATERMELONS"/>
    <x v="13"/>
    <s v="No"/>
    <s v="N/A"/>
    <s v="N/A"/>
    <x v="354"/>
    <s v="MEXICO CROSSINGS THROUGH OTAY MESA CALIFORNIA"/>
    <n v="82368"/>
    <s v="Truck"/>
    <m/>
    <m/>
    <n v="2023"/>
    <s v="N/A"/>
    <s v="I (import)"/>
    <m/>
  </r>
  <r>
    <s v="WATERMELONS"/>
    <x v="13"/>
    <s v="Yes"/>
    <s v="N/A"/>
    <s v="RED FLESH SEEDLESS MINIATURE"/>
    <x v="354"/>
    <s v="MEXICO CROSSINGS THROUGH SAN LUIS ARIZONA"/>
    <n v="264550"/>
    <s v="Truck"/>
    <m/>
    <m/>
    <n v="2023"/>
    <s v="N/A"/>
    <s v="I (import)"/>
    <m/>
  </r>
  <r>
    <s v="WATERMELONS"/>
    <x v="13"/>
    <s v="Yes"/>
    <s v="N/A"/>
    <s v="RED FLESH SEEDLESS MINIATURE"/>
    <x v="354"/>
    <s v="MEXICO CROSSINGS THROUGH NOGALES ARIZONA"/>
    <n v="29700"/>
    <s v="Truck"/>
    <m/>
    <m/>
    <n v="2023"/>
    <s v="N/A"/>
    <s v="I (import)"/>
    <m/>
  </r>
  <r>
    <s v="WATERMELONS"/>
    <x v="13"/>
    <s v="No"/>
    <s v="N/A"/>
    <s v="N/A"/>
    <x v="354"/>
    <s v="MEXICO CROSSINGS THROUGH CALEXICO CALIFORNIA"/>
    <n v="106260"/>
    <s v="Truck"/>
    <m/>
    <m/>
    <n v="2023"/>
    <s v="N/A"/>
    <s v="I (import)"/>
    <m/>
  </r>
  <r>
    <s v="WATERMELONS"/>
    <x v="13"/>
    <s v="No"/>
    <s v="N/A"/>
    <s v="RED FLESH SEEDLESS MINIATURE"/>
    <x v="354"/>
    <s v="MEXICO CROSSINGS THROUGH SAN LUIS ARIZONA"/>
    <n v="474588"/>
    <s v="Truck"/>
    <m/>
    <m/>
    <n v="2023"/>
    <s v="N/A"/>
    <s v="I (import)"/>
    <m/>
  </r>
  <r>
    <s v="WATERMELONS"/>
    <x v="13"/>
    <s v="No"/>
    <s v="N/A"/>
    <s v="N/A"/>
    <x v="354"/>
    <s v="MEXICO CROSSINGS THROUGH PHARR TEXAS"/>
    <n v="23100"/>
    <s v="Truck"/>
    <m/>
    <m/>
    <n v="2023"/>
    <s v="N/A"/>
    <s v="I (import)"/>
    <m/>
  </r>
  <r>
    <s v="WATERMELONS"/>
    <x v="13"/>
    <s v="No"/>
    <s v="N/A"/>
    <s v="RED FLESH SEEDLESS MINIATURE"/>
    <x v="357"/>
    <s v="MEXICO CROSSINGS THROUGH NOGALES ARIZONA"/>
    <n v="2045656"/>
    <s v="Truck"/>
    <m/>
    <m/>
    <n v="2023"/>
    <s v="N/A"/>
    <s v="I (import)"/>
    <m/>
  </r>
  <r>
    <s v="WATERMELONS"/>
    <x v="13"/>
    <s v="No"/>
    <s v="N/A"/>
    <s v="N/A"/>
    <x v="357"/>
    <s v="MEXICO CROSSINGS THROUGH CALEXICO CALIFORNIA"/>
    <n v="766013"/>
    <s v="Truck"/>
    <m/>
    <m/>
    <n v="2023"/>
    <s v="N/A"/>
    <s v="I (import)"/>
    <m/>
  </r>
  <r>
    <s v="WATERMELONS"/>
    <x v="13"/>
    <s v="Yes"/>
    <s v="N/A"/>
    <s v="RED FLESH SEEDLESS MINIATURE"/>
    <x v="357"/>
    <s v="MEXICO CROSSINGS THROUGH NOGALES ARIZONA"/>
    <n v="66000"/>
    <s v="Truck"/>
    <m/>
    <m/>
    <n v="2023"/>
    <s v="N/A"/>
    <s v="I (import)"/>
    <m/>
  </r>
  <r>
    <s v="WATERMELONS"/>
    <x v="13"/>
    <s v="No"/>
    <s v="N/A"/>
    <s v="N/A"/>
    <x v="357"/>
    <s v="MEXICO CROSSINGS THROUGH PROGRESO TEXAS"/>
    <n v="89320"/>
    <s v="Truck"/>
    <m/>
    <m/>
    <n v="2023"/>
    <s v="N/A"/>
    <s v="I (import)"/>
    <m/>
  </r>
  <r>
    <s v="WATERMELONS"/>
    <x v="13"/>
    <s v="No"/>
    <s v="N/A"/>
    <s v="N/A"/>
    <x v="357"/>
    <s v="MEXICO CROSSINGS THROUGH NOGALES ARIZONA"/>
    <n v="418257"/>
    <s v="Truck"/>
    <m/>
    <m/>
    <n v="2023"/>
    <s v="N/A"/>
    <s v="I (import)"/>
    <m/>
  </r>
  <r>
    <s v="WATERMELONS"/>
    <x v="13"/>
    <s v="No"/>
    <s v="N/A"/>
    <s v="N/A"/>
    <x v="357"/>
    <s v="MEXICO CROSSINGS THROUGH OTAY MESA CALIFORNIA"/>
    <n v="46464"/>
    <s v="Truck"/>
    <m/>
    <m/>
    <n v="2023"/>
    <s v="N/A"/>
    <s v="I (import)"/>
    <m/>
  </r>
  <r>
    <s v="WATERMELONS"/>
    <x v="13"/>
    <s v="No"/>
    <s v="N/A"/>
    <s v="SEEDLESS"/>
    <x v="357"/>
    <s v="MEXICO CROSSINGS THROUGH OTAY MESA CALIFORNIA"/>
    <n v="167237"/>
    <s v="Truck"/>
    <m/>
    <m/>
    <n v="2023"/>
    <s v="N/A"/>
    <s v="I (import)"/>
    <m/>
  </r>
  <r>
    <s v="WATERMELONS"/>
    <x v="13"/>
    <s v="Yes"/>
    <s v="N/A"/>
    <s v="SEEDLESS"/>
    <x v="357"/>
    <s v="MEXICO CROSSINGS THROUGH NOGALES ARIZONA"/>
    <n v="8580"/>
    <s v="Truck"/>
    <m/>
    <m/>
    <n v="2023"/>
    <s v="N/A"/>
    <s v="I (import)"/>
    <m/>
  </r>
  <r>
    <s v="WATERMELONS"/>
    <x v="13"/>
    <s v="No"/>
    <s v="N/A"/>
    <s v="SEEDLESS"/>
    <x v="357"/>
    <s v="MEXICO CROSSINGS THROUGH NOGALES ARIZONA"/>
    <n v="3949309"/>
    <s v="Truck"/>
    <m/>
    <m/>
    <n v="2023"/>
    <s v="N/A"/>
    <s v="I (import)"/>
    <m/>
  </r>
  <r>
    <s v="WATERMELONS"/>
    <x v="13"/>
    <s v="No"/>
    <s v="N/A"/>
    <s v="RED FLESH SEEDLESS MINIATURE"/>
    <x v="357"/>
    <s v="MEXICO CROSSINGS THROUGH SAN LUIS ARIZONA"/>
    <n v="636658"/>
    <s v="Truck"/>
    <m/>
    <m/>
    <n v="2023"/>
    <s v="N/A"/>
    <s v="I (import)"/>
    <m/>
  </r>
  <r>
    <s v="WATERMELONS"/>
    <x v="13"/>
    <s v="Yes"/>
    <s v="N/A"/>
    <s v="RED FLESH SEEDLESS MINIATURE"/>
    <x v="357"/>
    <s v="MEXICO CROSSINGS THROUGH SAN LUIS ARIZONA"/>
    <n v="7150"/>
    <s v="Truck"/>
    <m/>
    <m/>
    <n v="2023"/>
    <s v="N/A"/>
    <s v="I (import)"/>
    <m/>
  </r>
  <r>
    <s v="WATERMELONS"/>
    <x v="13"/>
    <s v="No"/>
    <s v="N/A"/>
    <s v="SEEDLESS"/>
    <x v="358"/>
    <s v="MEXICO CROSSINGS THROUGH NOGALES ARIZONA"/>
    <n v="1708207"/>
    <s v="Truck"/>
    <m/>
    <m/>
    <n v="2023"/>
    <s v="N/A"/>
    <s v="I (import)"/>
    <m/>
  </r>
  <r>
    <s v="WATERMELONS"/>
    <x v="13"/>
    <s v="No"/>
    <s v="N/A"/>
    <s v="RED FLESH SEEDLESS MINIATURE"/>
    <x v="358"/>
    <s v="MEXICO CROSSINGS THROUGH PHARR TEXAS"/>
    <n v="35671"/>
    <s v="Truck"/>
    <m/>
    <m/>
    <n v="2023"/>
    <s v="N/A"/>
    <s v="I (import)"/>
    <m/>
  </r>
  <r>
    <s v="WATERMELONS"/>
    <x v="13"/>
    <s v="Yes"/>
    <s v="N/A"/>
    <s v="RED FLESH SEEDLESS MINIATURE"/>
    <x v="358"/>
    <s v="MEXICO CROSSINGS THROUGH SAN LUIS ARIZONA"/>
    <n v="35539"/>
    <s v="Truck"/>
    <m/>
    <m/>
    <n v="2023"/>
    <s v="N/A"/>
    <s v="I (import)"/>
    <m/>
  </r>
  <r>
    <s v="WATERMELONS"/>
    <x v="13"/>
    <s v="No"/>
    <s v="N/A"/>
    <s v="SEEDLESS"/>
    <x v="358"/>
    <s v="MEXICO CROSSINGS THROUGH OTAY MESA CALIFORNIA"/>
    <n v="40128"/>
    <s v="Truck"/>
    <m/>
    <m/>
    <n v="2023"/>
    <s v="N/A"/>
    <s v="I (import)"/>
    <m/>
  </r>
  <r>
    <s v="WATERMELONS"/>
    <x v="13"/>
    <s v="No"/>
    <s v="N/A"/>
    <s v="N/A"/>
    <x v="358"/>
    <s v="MEXICO CROSSINGS THROUGH PROGRESO TEXAS"/>
    <n v="558844"/>
    <s v="Truck"/>
    <m/>
    <m/>
    <n v="2023"/>
    <s v="N/A"/>
    <s v="I (import)"/>
    <m/>
  </r>
  <r>
    <s v="WATERMELONS"/>
    <x v="13"/>
    <s v="No"/>
    <s v="N/A"/>
    <s v="RED FLESH SEEDLESS MINIATURE"/>
    <x v="358"/>
    <s v="MEXICO CROSSINGS THROUGH SAN LUIS ARIZONA"/>
    <n v="547910"/>
    <s v="Truck"/>
    <m/>
    <m/>
    <n v="2023"/>
    <s v="N/A"/>
    <s v="I (import)"/>
    <m/>
  </r>
  <r>
    <s v="WATERMELONS"/>
    <x v="13"/>
    <s v="No"/>
    <s v="N/A"/>
    <s v="N/A"/>
    <x v="358"/>
    <s v="MEXICO CROSSINGS THROUGH CALEXICO CALIFORNIA"/>
    <n v="1231090"/>
    <s v="Truck"/>
    <m/>
    <m/>
    <n v="2023"/>
    <s v="N/A"/>
    <s v="I (import)"/>
    <m/>
  </r>
  <r>
    <s v="WATERMELONS"/>
    <x v="13"/>
    <s v="Yes"/>
    <s v="N/A"/>
    <s v="RED FLESH SEEDLESS MINIATURE"/>
    <x v="358"/>
    <s v="MEXICO CROSSINGS THROUGH NOGALES ARIZONA"/>
    <n v="6600"/>
    <s v="Truck"/>
    <m/>
    <m/>
    <n v="2023"/>
    <s v="N/A"/>
    <s v="I (import)"/>
    <m/>
  </r>
  <r>
    <s v="WATERMELONS"/>
    <x v="13"/>
    <s v="No"/>
    <s v="N/A"/>
    <s v="RED FLESH SEEDLESS MINIATURE"/>
    <x v="358"/>
    <s v="MEXICO CROSSINGS THROUGH NOGALES ARIZONA"/>
    <n v="2203837"/>
    <s v="Truck"/>
    <m/>
    <m/>
    <n v="2023"/>
    <s v="N/A"/>
    <s v="I (import)"/>
    <m/>
  </r>
  <r>
    <s v="WATERMELONS"/>
    <x v="13"/>
    <s v="No"/>
    <s v="N/A"/>
    <s v="N/A"/>
    <x v="358"/>
    <s v="MEXICO CROSSINGS THROUGH OTAY MESA CALIFORNIA"/>
    <n v="5280"/>
    <s v="Truck"/>
    <m/>
    <m/>
    <n v="2023"/>
    <s v="N/A"/>
    <s v="I (import)"/>
    <m/>
  </r>
  <r>
    <s v="WATERMELONS"/>
    <x v="13"/>
    <s v="No"/>
    <s v="N/A"/>
    <s v="N/A"/>
    <x v="358"/>
    <s v="MEXICO CROSSINGS THROUGH NOGALES ARIZONA"/>
    <n v="721664"/>
    <s v="Truck"/>
    <m/>
    <m/>
    <n v="2023"/>
    <s v="N/A"/>
    <s v="I (import)"/>
    <m/>
  </r>
  <r>
    <s v="WATERMELONS"/>
    <x v="13"/>
    <s v="No"/>
    <s v="N/A"/>
    <s v="N/A"/>
    <x v="359"/>
    <s v="MEXICO CROSSINGS THROUGH OTAY MESA CALIFORNIA"/>
    <n v="56848"/>
    <s v="Truck"/>
    <m/>
    <m/>
    <n v="2023"/>
    <s v="N/A"/>
    <s v="I (import)"/>
    <m/>
  </r>
  <r>
    <s v="WATERMELONS"/>
    <x v="13"/>
    <s v="No"/>
    <s v="N/A"/>
    <s v="RED FLESH SEEDLESS MINIATURE"/>
    <x v="360"/>
    <s v="MEXICO CROSSINGS THROUGH SAN LUIS ARIZONA"/>
    <n v="509300"/>
    <s v="Truck"/>
    <m/>
    <m/>
    <n v="2023"/>
    <s v="N/A"/>
    <s v="I (import)"/>
    <m/>
  </r>
  <r>
    <s v="WATERMELONS"/>
    <x v="13"/>
    <s v="No"/>
    <s v="N/A"/>
    <s v="RED FLESH SEEDLESS MINIATURE"/>
    <x v="360"/>
    <s v="MEXICO CROSSINGS THROUGH PHARR TEXAS"/>
    <n v="17835"/>
    <s v="Truck"/>
    <m/>
    <m/>
    <n v="2023"/>
    <s v="N/A"/>
    <s v="I (import)"/>
    <m/>
  </r>
  <r>
    <s v="WATERMELONS"/>
    <x v="13"/>
    <s v="No"/>
    <s v="N/A"/>
    <s v="N/A"/>
    <x v="360"/>
    <s v="MEXICO CROSSINGS THROUGH NOGALES ARIZONA"/>
    <n v="795010"/>
    <s v="Truck"/>
    <m/>
    <m/>
    <n v="2023"/>
    <s v="N/A"/>
    <s v="I (import)"/>
    <m/>
  </r>
  <r>
    <s v="WATERMELONS"/>
    <x v="13"/>
    <s v="No"/>
    <s v="N/A"/>
    <s v="SEEDLESS"/>
    <x v="360"/>
    <s v="MEXICO CROSSINGS THROUGH OTAY MESA CALIFORNIA"/>
    <n v="48376"/>
    <s v="Truck"/>
    <m/>
    <m/>
    <n v="2023"/>
    <s v="N/A"/>
    <s v="I (import)"/>
    <m/>
  </r>
  <r>
    <s v="WATERMELONS"/>
    <x v="13"/>
    <s v="No"/>
    <s v="N/A"/>
    <s v="RED FLESH SEEDLESS MINIATURE"/>
    <x v="360"/>
    <s v="MEXICO CROSSINGS THROUGH NOGALES ARIZONA"/>
    <n v="2710048"/>
    <s v="Truck"/>
    <m/>
    <m/>
    <n v="2023"/>
    <s v="N/A"/>
    <s v="I (import)"/>
    <m/>
  </r>
  <r>
    <s v="WATERMELONS"/>
    <x v="13"/>
    <s v="No"/>
    <s v="N/A"/>
    <s v="N/A"/>
    <x v="360"/>
    <s v="MEXICO CROSSINGS THROUGH CALEXICO CALIFORNIA"/>
    <n v="35420"/>
    <s v="Truck"/>
    <m/>
    <m/>
    <n v="2023"/>
    <s v="N/A"/>
    <s v="I (import)"/>
    <m/>
  </r>
  <r>
    <s v="WATERMELONS"/>
    <x v="13"/>
    <s v="No"/>
    <s v="N/A"/>
    <s v="SEEDLESS"/>
    <x v="360"/>
    <s v="MEXICO CROSSINGS THROUGH NOGALES ARIZONA"/>
    <n v="1492674"/>
    <s v="Truck"/>
    <m/>
    <m/>
    <n v="2023"/>
    <s v="N/A"/>
    <s v="I (import)"/>
    <m/>
  </r>
  <r>
    <s v="WATERMELONS"/>
    <x v="13"/>
    <s v="No"/>
    <s v="N/A"/>
    <s v="N/A"/>
    <x v="360"/>
    <s v="MEXICO CROSSINGS THROUGH OTAY MESA CALIFORNIA"/>
    <n v="95002"/>
    <s v="Truck"/>
    <m/>
    <m/>
    <n v="2023"/>
    <s v="N/A"/>
    <s v="I (import)"/>
    <m/>
  </r>
  <r>
    <s v="WATERMELONS"/>
    <x v="13"/>
    <s v="No"/>
    <s v="N/A"/>
    <s v="SEEDLESS"/>
    <x v="360"/>
    <s v="MEXICO CROSSINGS THROUGH PHARR TEXAS"/>
    <n v="136620"/>
    <s v="Truck"/>
    <m/>
    <m/>
    <n v="2023"/>
    <s v="N/A"/>
    <s v="I (import)"/>
    <m/>
  </r>
  <r>
    <s v="WATERMELONS"/>
    <x v="13"/>
    <s v="No"/>
    <s v="N/A"/>
    <s v="N/A"/>
    <x v="360"/>
    <s v="MEXICO CROSSINGS THROUGH PROGRESO TEXAS"/>
    <n v="499136"/>
    <s v="Truck"/>
    <m/>
    <m/>
    <n v="2023"/>
    <s v="N/A"/>
    <s v="I (import)"/>
    <m/>
  </r>
  <r>
    <s v="WATERMELONS"/>
    <x v="13"/>
    <s v="No"/>
    <s v="N/A"/>
    <s v="RED FLESH SEEDLESS MINIATURE"/>
    <x v="361"/>
    <s v="MEXICO CROSSINGS THROUGH NOGALES ARIZONA"/>
    <n v="1088903"/>
    <s v="Truck"/>
    <m/>
    <m/>
    <n v="2023"/>
    <s v="N/A"/>
    <s v="I (import)"/>
    <m/>
  </r>
  <r>
    <s v="WATERMELONS"/>
    <x v="13"/>
    <s v="Yes"/>
    <s v="N/A"/>
    <s v="RED FLESH SEEDLESS MINIATURE"/>
    <x v="361"/>
    <s v="MEXICO CROSSINGS THROUGH NOGALES ARIZONA"/>
    <n v="1650"/>
    <s v="Truck"/>
    <m/>
    <m/>
    <n v="2023"/>
    <s v="N/A"/>
    <s v="I (import)"/>
    <m/>
  </r>
  <r>
    <s v="WATERMELONS"/>
    <x v="13"/>
    <s v="No"/>
    <s v="N/A"/>
    <s v="SEEDLESS"/>
    <x v="361"/>
    <s v="MEXICO CROSSINGS THROUGH CALEXICO CALIFORNIA"/>
    <n v="29799"/>
    <s v="Truck"/>
    <m/>
    <m/>
    <n v="2023"/>
    <s v="N/A"/>
    <s v="I (import)"/>
    <m/>
  </r>
  <r>
    <s v="WATERMELONS"/>
    <x v="13"/>
    <s v="No"/>
    <s v="N/A"/>
    <s v="N/A"/>
    <x v="361"/>
    <s v="MEXICO CROSSINGS THROUGH CALEXICO CALIFORNIA"/>
    <n v="147686"/>
    <s v="Truck"/>
    <m/>
    <m/>
    <n v="2023"/>
    <s v="N/A"/>
    <s v="I (import)"/>
    <m/>
  </r>
  <r>
    <s v="WATERMELONS"/>
    <x v="13"/>
    <s v="No"/>
    <s v="N/A"/>
    <s v="RED FLESH SEEDLESS MINIATURE"/>
    <x v="361"/>
    <s v="MEXICO CROSSINGS THROUGH PHARR TEXAS"/>
    <n v="18970"/>
    <s v="Truck"/>
    <m/>
    <m/>
    <n v="2023"/>
    <s v="N/A"/>
    <s v="I (import)"/>
    <m/>
  </r>
  <r>
    <s v="WATERMELONS"/>
    <x v="13"/>
    <s v="No"/>
    <s v="N/A"/>
    <s v="SEEDLESS"/>
    <x v="361"/>
    <s v="MEXICO CROSSINGS THROUGH PHARR TEXAS"/>
    <n v="55440"/>
    <s v="Truck"/>
    <m/>
    <m/>
    <n v="2023"/>
    <s v="N/A"/>
    <s v="I (import)"/>
    <m/>
  </r>
  <r>
    <s v="WATERMELONS"/>
    <x v="13"/>
    <s v="No"/>
    <s v="N/A"/>
    <s v="N/A"/>
    <x v="361"/>
    <s v="MEXICO CROSSINGS THROUGH PHARR TEXAS"/>
    <n v="466968"/>
    <s v="Truck"/>
    <m/>
    <m/>
    <n v="2023"/>
    <s v="N/A"/>
    <s v="I (import)"/>
    <m/>
  </r>
  <r>
    <s v="WATERMELONS"/>
    <x v="13"/>
    <s v="No"/>
    <s v="N/A"/>
    <s v="N/A"/>
    <x v="361"/>
    <s v="MEXICO CROSSINGS THROUGH PROGRESO TEXAS"/>
    <n v="81268"/>
    <s v="Truck"/>
    <m/>
    <m/>
    <n v="2023"/>
    <s v="N/A"/>
    <s v="I (import)"/>
    <m/>
  </r>
  <r>
    <s v="WATERMELONS"/>
    <x v="13"/>
    <s v="No"/>
    <s v="N/A"/>
    <s v="RED FLESH SEEDLESS MINIATURE"/>
    <x v="361"/>
    <s v="MEXICO CROSSINGS THROUGH SAN LUIS ARIZONA"/>
    <n v="1527218"/>
    <s v="Truck"/>
    <m/>
    <m/>
    <n v="2023"/>
    <s v="N/A"/>
    <s v="I (import)"/>
    <m/>
  </r>
  <r>
    <s v="WATERMELONS"/>
    <x v="13"/>
    <s v="No"/>
    <s v="N/A"/>
    <s v="N/A"/>
    <x v="361"/>
    <s v="MEXICO CROSSINGS THROUGH NOGALES ARIZONA"/>
    <n v="457538"/>
    <s v="Truck"/>
    <m/>
    <m/>
    <n v="2023"/>
    <s v="N/A"/>
    <s v="I (import)"/>
    <m/>
  </r>
  <r>
    <s v="WATERMELONS"/>
    <x v="13"/>
    <s v="Yes"/>
    <s v="N/A"/>
    <s v="RED FLESH SEEDLESS MINIATURE"/>
    <x v="361"/>
    <s v="MEXICO CROSSINGS THROUGH SAN LUIS ARIZONA"/>
    <n v="45760"/>
    <s v="Truck"/>
    <m/>
    <m/>
    <n v="2023"/>
    <s v="N/A"/>
    <s v="I (import)"/>
    <m/>
  </r>
  <r>
    <s v="WATERMELONS"/>
    <x v="13"/>
    <s v="No"/>
    <s v="N/A"/>
    <s v="SEEDLESS"/>
    <x v="361"/>
    <s v="MEXICO CROSSINGS THROUGH NOGALES ARIZONA"/>
    <n v="992493"/>
    <s v="Truck"/>
    <m/>
    <m/>
    <n v="2023"/>
    <s v="N/A"/>
    <s v="I (import)"/>
    <m/>
  </r>
  <r>
    <s v="WATERMELONS"/>
    <x v="13"/>
    <s v="No"/>
    <s v="N/A"/>
    <s v="N/A"/>
    <x v="361"/>
    <s v="MEXICO CROSSINGS THROUGH OTAY MESA CALIFORNIA"/>
    <n v="86768"/>
    <s v="Truck"/>
    <m/>
    <m/>
    <n v="2023"/>
    <s v="N/A"/>
    <s v="I (import)"/>
    <m/>
  </r>
  <r>
    <s v="WATERMELONS"/>
    <x v="13"/>
    <s v="No"/>
    <s v="N/A"/>
    <s v="RED FLESH SEEDLESS MINIATURE"/>
    <x v="361"/>
    <s v="MEXICO CROSSINGS THROUGH CALEXICO CALIFORNIA"/>
    <n v="36538"/>
    <s v="Truck"/>
    <m/>
    <m/>
    <n v="2023"/>
    <s v="N/A"/>
    <s v="I (import)"/>
    <m/>
  </r>
  <r>
    <s v="WATERMELONS"/>
    <x v="13"/>
    <s v="No"/>
    <s v="N/A"/>
    <s v="N/A"/>
    <x v="364"/>
    <s v="MEXICO CROSSINGS THROUGH OTAY MESA CALIFORNIA"/>
    <n v="46202"/>
    <s v="Truck"/>
    <m/>
    <m/>
    <n v="2023"/>
    <s v="N/A"/>
    <s v="I (import)"/>
    <m/>
  </r>
  <r>
    <s v="WATERMELONS"/>
    <x v="13"/>
    <s v="Yes"/>
    <s v="N/A"/>
    <s v="RED FLESH SEEDLESS MINIATURE"/>
    <x v="364"/>
    <s v="MEXICO CROSSINGS THROUGH SAN LUIS ARIZONA"/>
    <n v="89782"/>
    <s v="Truck"/>
    <m/>
    <m/>
    <n v="2023"/>
    <s v="N/A"/>
    <s v="I (import)"/>
    <m/>
  </r>
  <r>
    <s v="WATERMELONS"/>
    <x v="13"/>
    <s v="No"/>
    <s v="N/A"/>
    <s v="SEEDLESS"/>
    <x v="364"/>
    <s v="MEXICO CROSSINGS THROUGH CALEXICO CALIFORNIA"/>
    <n v="347193"/>
    <s v="Truck"/>
    <m/>
    <m/>
    <n v="2023"/>
    <s v="N/A"/>
    <s v="I (import)"/>
    <m/>
  </r>
  <r>
    <s v="WATERMELONS"/>
    <x v="13"/>
    <s v="No"/>
    <s v="N/A"/>
    <s v="RED FLESH SEEDLESS MINIATURE"/>
    <x v="364"/>
    <s v="MEXICO CROSSINGS THROUGH CALEXICO CALIFORNIA"/>
    <n v="67444"/>
    <s v="Truck"/>
    <m/>
    <m/>
    <n v="2023"/>
    <s v="N/A"/>
    <s v="I (import)"/>
    <m/>
  </r>
  <r>
    <s v="WATERMELONS"/>
    <x v="13"/>
    <s v="No"/>
    <s v="N/A"/>
    <s v="SEEDLESS"/>
    <x v="364"/>
    <s v="MEXICO CROSSINGS THROUGH OTAY MESA CALIFORNIA"/>
    <n v="101376"/>
    <s v="Truck"/>
    <m/>
    <m/>
    <n v="2023"/>
    <s v="N/A"/>
    <s v="I (import)"/>
    <m/>
  </r>
  <r>
    <s v="WATERMELONS"/>
    <x v="13"/>
    <s v="No"/>
    <s v="N/A"/>
    <s v="RED FLESH SEEDLESS MINIATURE"/>
    <x v="364"/>
    <s v="MEXICO CROSSINGS THROUGH SAN LUIS ARIZONA"/>
    <n v="1187120"/>
    <s v="Truck"/>
    <m/>
    <m/>
    <n v="2023"/>
    <s v="N/A"/>
    <s v="I (import)"/>
    <m/>
  </r>
  <r>
    <s v="WATERMELONS"/>
    <x v="13"/>
    <s v="Yes"/>
    <s v="N/A"/>
    <s v="RED FLESH SEEDLESS MINIATURE"/>
    <x v="364"/>
    <s v="MEXICO CROSSINGS THROUGH NOGALES ARIZONA"/>
    <n v="18150"/>
    <s v="Truck"/>
    <m/>
    <m/>
    <n v="2023"/>
    <s v="N/A"/>
    <s v="I (import)"/>
    <m/>
  </r>
  <r>
    <s v="WATERMELONS"/>
    <x v="13"/>
    <s v="No"/>
    <s v="N/A"/>
    <s v="N/A"/>
    <x v="364"/>
    <s v="MEXICO CROSSINGS THROUGH PROGRESO TEXAS"/>
    <n v="207680"/>
    <s v="Truck"/>
    <m/>
    <m/>
    <n v="2023"/>
    <s v="N/A"/>
    <s v="I (import)"/>
    <m/>
  </r>
  <r>
    <s v="WATERMELONS"/>
    <x v="13"/>
    <s v="No"/>
    <s v="N/A"/>
    <s v="N/A"/>
    <x v="364"/>
    <s v="MEXICO CROSSINGS THROUGH LAREDO TEXAS"/>
    <n v="514052"/>
    <s v="Truck"/>
    <m/>
    <m/>
    <n v="2023"/>
    <s v="N/A"/>
    <s v="I (import)"/>
    <m/>
  </r>
  <r>
    <s v="WATERMELONS"/>
    <x v="13"/>
    <s v="No"/>
    <s v="N/A"/>
    <s v="N/A"/>
    <x v="364"/>
    <s v="MEXICO CROSSINGS THROUGH PHARR TEXAS"/>
    <n v="81415"/>
    <s v="Truck"/>
    <m/>
    <m/>
    <n v="2023"/>
    <s v="N/A"/>
    <s v="I (import)"/>
    <m/>
  </r>
  <r>
    <s v="WATERMELONS"/>
    <x v="13"/>
    <s v="No"/>
    <s v="N/A"/>
    <s v="N/A"/>
    <x v="364"/>
    <s v="MEXICO CROSSINGS THROUGH CALEXICO CALIFORNIA"/>
    <n v="840917"/>
    <s v="Truck"/>
    <m/>
    <m/>
    <n v="2023"/>
    <s v="N/A"/>
    <s v="I (import)"/>
    <m/>
  </r>
  <r>
    <s v="WATERMELONS"/>
    <x v="13"/>
    <s v="No"/>
    <s v="N/A"/>
    <s v="RED FLESH SEEDLESS MINIATURE"/>
    <x v="364"/>
    <s v="MEXICO CROSSINGS THROUGH NOGALES ARIZONA"/>
    <n v="1118088"/>
    <s v="Truck"/>
    <m/>
    <m/>
    <n v="2023"/>
    <s v="N/A"/>
    <s v="I (import)"/>
    <m/>
  </r>
  <r>
    <s v="WATERMELONS"/>
    <x v="13"/>
    <s v="No"/>
    <s v="N/A"/>
    <s v="N/A"/>
    <x v="364"/>
    <s v="MEXICO CROSSINGS THROUGH NOGALES ARIZONA"/>
    <n v="423365"/>
    <s v="Truck"/>
    <m/>
    <m/>
    <n v="2023"/>
    <s v="N/A"/>
    <s v="I (import)"/>
    <m/>
  </r>
  <r>
    <s v="WATERMELONS"/>
    <x v="13"/>
    <s v="No"/>
    <s v="N/A"/>
    <s v="SEEDLESS"/>
    <x v="364"/>
    <s v="MEXICO CROSSINGS THROUGH NOGALES ARIZONA"/>
    <n v="1254431"/>
    <s v="Truck"/>
    <m/>
    <m/>
    <n v="2023"/>
    <s v="N/A"/>
    <s v="I (import)"/>
    <m/>
  </r>
  <r>
    <s v="WATERMELONS"/>
    <x v="13"/>
    <s v="No"/>
    <s v="N/A"/>
    <s v="RED FLESH SEEDLESS MINIATURE"/>
    <x v="365"/>
    <s v="MEXICO CROSSINGS THROUGH SAN LUIS ARIZONA"/>
    <n v="1021988"/>
    <s v="Truck"/>
    <m/>
    <m/>
    <n v="2023"/>
    <s v="N/A"/>
    <s v="I (import)"/>
    <m/>
  </r>
  <r>
    <s v="WATERMELONS"/>
    <x v="13"/>
    <s v="No"/>
    <s v="N/A"/>
    <s v="SEEDLESS"/>
    <x v="365"/>
    <s v="MEXICO CROSSINGS THROUGH OTAY MESA CALIFORNIA"/>
    <n v="307496"/>
    <s v="Truck"/>
    <m/>
    <m/>
    <n v="2023"/>
    <s v="N/A"/>
    <s v="I (import)"/>
    <m/>
  </r>
  <r>
    <s v="WATERMELONS"/>
    <x v="13"/>
    <s v="No"/>
    <s v="N/A"/>
    <s v="SEEDLESS"/>
    <x v="365"/>
    <s v="MEXICO CROSSINGS THROUGH NOGALES ARIZONA"/>
    <n v="2123878"/>
    <s v="Truck"/>
    <m/>
    <m/>
    <n v="2023"/>
    <s v="N/A"/>
    <s v="I (import)"/>
    <m/>
  </r>
  <r>
    <s v="WATERMELONS"/>
    <x v="13"/>
    <s v="No"/>
    <s v="N/A"/>
    <s v="N/A"/>
    <x v="365"/>
    <s v="MEXICO CROSSINGS THROUGH CALEXICO CALIFORNIA"/>
    <n v="367686"/>
    <s v="Truck"/>
    <m/>
    <m/>
    <n v="2023"/>
    <s v="N/A"/>
    <s v="I (import)"/>
    <m/>
  </r>
  <r>
    <s v="WATERMELONS"/>
    <x v="13"/>
    <s v="No"/>
    <s v="N/A"/>
    <s v="RED FLESH SEEDLESS MINIATURE"/>
    <x v="365"/>
    <s v="MEXICO CROSSINGS THROUGH NOGALES ARIZONA"/>
    <n v="1076209"/>
    <s v="Truck"/>
    <m/>
    <m/>
    <n v="2023"/>
    <s v="N/A"/>
    <s v="I (import)"/>
    <m/>
  </r>
  <r>
    <s v="WATERMELONS"/>
    <x v="13"/>
    <s v="No"/>
    <s v="N/A"/>
    <s v="N/A"/>
    <x v="365"/>
    <s v="MEXICO CROSSINGS THROUGH OTAY MESA CALIFORNIA"/>
    <n v="127843"/>
    <s v="Truck"/>
    <m/>
    <m/>
    <n v="2023"/>
    <s v="N/A"/>
    <s v="I (import)"/>
    <m/>
  </r>
  <r>
    <s v="WATERMELONS"/>
    <x v="13"/>
    <s v="Yes"/>
    <s v="N/A"/>
    <s v="RED FLESH SEEDLESS MINIATURE"/>
    <x v="365"/>
    <s v="MEXICO CROSSINGS THROUGH NOGALES ARIZONA"/>
    <n v="11550"/>
    <s v="Truck"/>
    <m/>
    <m/>
    <n v="2023"/>
    <s v="N/A"/>
    <s v="I (import)"/>
    <m/>
  </r>
  <r>
    <s v="WATERMELONS"/>
    <x v="13"/>
    <s v="No"/>
    <s v="N/A"/>
    <s v="N/A"/>
    <x v="365"/>
    <s v="MEXICO CROSSINGS THROUGH NOGALES ARIZONA"/>
    <n v="1119822"/>
    <s v="Truck"/>
    <m/>
    <m/>
    <n v="2023"/>
    <s v="N/A"/>
    <s v="I (import)"/>
    <m/>
  </r>
  <r>
    <s v="WATERMELONS"/>
    <x v="13"/>
    <s v="No"/>
    <s v="N/A"/>
    <s v="N/A"/>
    <x v="365"/>
    <s v="MEXICO CROSSINGS THROUGH PROGRESO TEXAS"/>
    <n v="1347720"/>
    <s v="Truck"/>
    <m/>
    <m/>
    <n v="2023"/>
    <s v="N/A"/>
    <s v="I (import)"/>
    <m/>
  </r>
  <r>
    <s v="WATERMELONS"/>
    <x v="13"/>
    <s v="No"/>
    <s v="N/A"/>
    <s v="SEEDLESS"/>
    <x v="366"/>
    <s v="MEXICO CROSSINGS THROUGH NOGALES ARIZONA"/>
    <n v="1660182"/>
    <s v="Truck"/>
    <m/>
    <m/>
    <n v="2023"/>
    <s v="N/A"/>
    <s v="I (import)"/>
    <m/>
  </r>
  <r>
    <s v="WATERMELONS"/>
    <x v="13"/>
    <s v="No"/>
    <s v="N/A"/>
    <s v="N/A"/>
    <x v="366"/>
    <s v="MEXICO CROSSINGS THROUGH NOGALES ARIZONA"/>
    <n v="498298"/>
    <s v="Truck"/>
    <m/>
    <m/>
    <n v="2023"/>
    <s v="N/A"/>
    <s v="I (import)"/>
    <m/>
  </r>
  <r>
    <s v="WATERMELONS"/>
    <x v="13"/>
    <s v="No"/>
    <s v="N/A"/>
    <s v="RED FLESH SEEDLESS MINIATURE"/>
    <x v="366"/>
    <s v="MEXICO CROSSINGS THROUGH SAN LUIS ARIZONA"/>
    <n v="906400"/>
    <s v="Truck"/>
    <m/>
    <m/>
    <n v="2023"/>
    <s v="N/A"/>
    <s v="I (import)"/>
    <m/>
  </r>
  <r>
    <s v="WATERMELONS"/>
    <x v="13"/>
    <s v="No"/>
    <s v="N/A"/>
    <s v="SEEDLESS"/>
    <x v="366"/>
    <s v="MEXICO CROSSINGS THROUGH CALEXICO CALIFORNIA"/>
    <n v="101706"/>
    <s v="Truck"/>
    <m/>
    <m/>
    <n v="2023"/>
    <s v="N/A"/>
    <s v="I (import)"/>
    <m/>
  </r>
  <r>
    <s v="WATERMELONS"/>
    <x v="13"/>
    <s v="No"/>
    <s v="N/A"/>
    <s v="SEEDLESS"/>
    <x v="366"/>
    <s v="MEXICO CROSSINGS THROUGH PROGRESO TEXAS"/>
    <n v="895114"/>
    <s v="Truck"/>
    <m/>
    <m/>
    <n v="2023"/>
    <s v="N/A"/>
    <s v="I (import)"/>
    <m/>
  </r>
  <r>
    <s v="WATERMELONS"/>
    <x v="13"/>
    <s v="No"/>
    <s v="N/A"/>
    <s v="RED FLESH SEEDLESS MINIATURE"/>
    <x v="366"/>
    <s v="MEXICO CROSSINGS THROUGH PHARR TEXAS"/>
    <n v="43778"/>
    <s v="Truck"/>
    <m/>
    <m/>
    <n v="2023"/>
    <s v="N/A"/>
    <s v="I (import)"/>
    <m/>
  </r>
  <r>
    <s v="WATERMELONS"/>
    <x v="13"/>
    <s v="No"/>
    <s v="N/A"/>
    <s v="SEEDLESS"/>
    <x v="366"/>
    <s v="MEXICO CROSSINGS THROUGH PHARR TEXAS"/>
    <n v="32340"/>
    <s v="Truck"/>
    <m/>
    <m/>
    <n v="2023"/>
    <s v="N/A"/>
    <s v="I (import)"/>
    <m/>
  </r>
  <r>
    <s v="WATERMELONS"/>
    <x v="13"/>
    <s v="No"/>
    <s v="N/A"/>
    <s v="SEEDLESS"/>
    <x v="366"/>
    <s v="MEXICO CROSSINGS THROUGH OTAY MESA CALIFORNIA"/>
    <n v="59277"/>
    <s v="Truck"/>
    <m/>
    <m/>
    <n v="2023"/>
    <s v="N/A"/>
    <s v="I (import)"/>
    <m/>
  </r>
  <r>
    <s v="WATERMELONS"/>
    <x v="13"/>
    <s v="No"/>
    <s v="N/A"/>
    <s v="N/A"/>
    <x v="366"/>
    <s v="MEXICO CROSSINGS THROUGH PROGRESO TEXAS"/>
    <n v="687918"/>
    <s v="Truck"/>
    <m/>
    <m/>
    <n v="2023"/>
    <s v="N/A"/>
    <s v="I (import)"/>
    <m/>
  </r>
  <r>
    <s v="WATERMELONS"/>
    <x v="13"/>
    <s v="No"/>
    <s v="N/A"/>
    <s v="N/A"/>
    <x v="366"/>
    <s v="MEXICO CROSSINGS THROUGH OTAY MESA CALIFORNIA"/>
    <n v="113469"/>
    <s v="Truck"/>
    <m/>
    <m/>
    <n v="2023"/>
    <s v="N/A"/>
    <s v="I (import)"/>
    <m/>
  </r>
  <r>
    <s v="WATERMELONS"/>
    <x v="13"/>
    <s v="No"/>
    <s v="N/A"/>
    <s v="N/A"/>
    <x v="366"/>
    <s v="MEXICO CROSSINGS THROUGH CALEXICO CALIFORNIA"/>
    <n v="517539"/>
    <s v="Truck"/>
    <m/>
    <m/>
    <n v="2023"/>
    <s v="N/A"/>
    <s v="I (import)"/>
    <m/>
  </r>
  <r>
    <s v="WATERMELONS"/>
    <x v="13"/>
    <s v="No"/>
    <s v="N/A"/>
    <s v="N/A"/>
    <x v="366"/>
    <s v="MEXICO CROSSINGS THROUGH PHARR TEXAS"/>
    <n v="66676"/>
    <s v="Truck"/>
    <m/>
    <m/>
    <n v="2023"/>
    <s v="N/A"/>
    <s v="I (import)"/>
    <m/>
  </r>
  <r>
    <s v="WATERMELONS"/>
    <x v="13"/>
    <s v="No"/>
    <s v="N/A"/>
    <s v="RED FLESH SEEDLESS MINIATURE"/>
    <x v="366"/>
    <s v="MEXICO CROSSINGS THROUGH CALEXICO CALIFORNIA"/>
    <n v="93526"/>
    <s v="Truck"/>
    <m/>
    <m/>
    <n v="2023"/>
    <s v="N/A"/>
    <s v="I (import)"/>
    <m/>
  </r>
  <r>
    <s v="WATERMELONS"/>
    <x v="13"/>
    <s v="No"/>
    <s v="N/A"/>
    <s v="RED FLESH SEEDLESS MINIATURE"/>
    <x v="366"/>
    <s v="MEXICO CROSSINGS THROUGH NOGALES ARIZONA"/>
    <n v="946176"/>
    <s v="Truck"/>
    <m/>
    <m/>
    <n v="2023"/>
    <s v="N/A"/>
    <s v="I (import)"/>
    <m/>
  </r>
  <r>
    <s v="WATERMELONS"/>
    <x v="13"/>
    <s v="No"/>
    <s v="N/A"/>
    <s v="N/A"/>
    <x v="367"/>
    <s v="MEXICO CROSSINGS THROUGH PROGRESO TEXAS"/>
    <n v="1668999"/>
    <s v="Truck"/>
    <m/>
    <m/>
    <n v="2023"/>
    <s v="N/A"/>
    <s v="I (import)"/>
    <m/>
  </r>
  <r>
    <s v="WATERMELONS"/>
    <x v="13"/>
    <s v="No"/>
    <s v="N/A"/>
    <s v="SEEDLESS"/>
    <x v="367"/>
    <s v="MEXICO CROSSINGS THROUGH OTAY MESA CALIFORNIA"/>
    <n v="129362"/>
    <s v="Truck"/>
    <m/>
    <m/>
    <n v="2023"/>
    <s v="N/A"/>
    <s v="I (import)"/>
    <m/>
  </r>
  <r>
    <s v="WATERMELONS"/>
    <x v="13"/>
    <s v="No"/>
    <s v="N/A"/>
    <s v="RED FLESH SEEDLESS MINIATURE"/>
    <x v="367"/>
    <s v="MEXICO CROSSINGS THROUGH PHARR TEXAS"/>
    <n v="125730"/>
    <s v="Truck"/>
    <m/>
    <m/>
    <n v="2023"/>
    <s v="N/A"/>
    <s v="I (import)"/>
    <m/>
  </r>
  <r>
    <s v="WATERMELONS"/>
    <x v="13"/>
    <s v="No"/>
    <s v="N/A"/>
    <s v="N/A"/>
    <x v="367"/>
    <s v="MEXICO CROSSINGS THROUGH NOGALES ARIZONA"/>
    <n v="901368"/>
    <s v="Truck"/>
    <m/>
    <m/>
    <n v="2023"/>
    <s v="N/A"/>
    <s v="I (import)"/>
    <m/>
  </r>
  <r>
    <s v="WATERMELONS"/>
    <x v="13"/>
    <s v="No"/>
    <s v="N/A"/>
    <s v="N/A"/>
    <x v="367"/>
    <s v="MEXICO CROSSINGS THROUGH CALEXICO CALIFORNIA"/>
    <n v="77440"/>
    <s v="Truck"/>
    <m/>
    <m/>
    <n v="2023"/>
    <s v="N/A"/>
    <s v="I (import)"/>
    <m/>
  </r>
  <r>
    <s v="WATERMELONS"/>
    <x v="13"/>
    <s v="No"/>
    <s v="N/A"/>
    <s v="SEEDLESS"/>
    <x v="367"/>
    <s v="MEXICO CROSSINGS THROUGH NOGALES ARIZONA"/>
    <n v="2230703"/>
    <s v="Truck"/>
    <m/>
    <m/>
    <n v="2023"/>
    <s v="N/A"/>
    <s v="I (import)"/>
    <m/>
  </r>
  <r>
    <s v="WATERMELONS"/>
    <x v="13"/>
    <s v="No"/>
    <s v="N/A"/>
    <s v="N/A"/>
    <x v="367"/>
    <s v="MEXICO CROSSINGS THROUGH OTAY MESA CALIFORNIA"/>
    <n v="72974"/>
    <s v="Truck"/>
    <m/>
    <m/>
    <n v="2023"/>
    <s v="N/A"/>
    <s v="I (import)"/>
    <m/>
  </r>
  <r>
    <s v="WATERMELONS"/>
    <x v="13"/>
    <s v="No"/>
    <s v="N/A"/>
    <s v="RED FLESH SEEDLESS MINIATURE"/>
    <x v="367"/>
    <s v="MEXICO CROSSINGS THROUGH SAN LUIS ARIZONA"/>
    <n v="945186"/>
    <s v="Truck"/>
    <m/>
    <m/>
    <n v="2023"/>
    <s v="N/A"/>
    <s v="I (import)"/>
    <m/>
  </r>
  <r>
    <s v="WATERMELONS"/>
    <x v="13"/>
    <s v="No"/>
    <s v="N/A"/>
    <s v="N/A"/>
    <x v="367"/>
    <s v="MEXICO CROSSINGS THROUGH PHARR TEXAS"/>
    <n v="50503"/>
    <s v="Truck"/>
    <m/>
    <m/>
    <n v="2023"/>
    <s v="N/A"/>
    <s v="I (import)"/>
    <m/>
  </r>
  <r>
    <s v="WATERMELONS"/>
    <x v="13"/>
    <s v="No"/>
    <s v="N/A"/>
    <s v="SEEDLESS"/>
    <x v="367"/>
    <s v="MEXICO CROSSINGS THROUGH PHARR TEXAS"/>
    <n v="92400"/>
    <s v="Truck"/>
    <m/>
    <m/>
    <n v="2023"/>
    <s v="N/A"/>
    <s v="I (import)"/>
    <m/>
  </r>
  <r>
    <s v="WATERMELONS"/>
    <x v="13"/>
    <s v="No"/>
    <s v="N/A"/>
    <s v="RED FLESH SEEDLESS MINIATURE"/>
    <x v="367"/>
    <s v="MEXICO CROSSINGS THROUGH NOGALES ARIZONA"/>
    <n v="1058112"/>
    <s v="Truck"/>
    <m/>
    <m/>
    <n v="2023"/>
    <s v="N/A"/>
    <s v="I (import)"/>
    <m/>
  </r>
  <r>
    <s v="WATERMELONS"/>
    <x v="13"/>
    <s v="No"/>
    <s v="N/A"/>
    <s v="N/A"/>
    <x v="367"/>
    <s v="MEXICO CROSSINGS THROUGH LAREDO TEXAS"/>
    <n v="998052"/>
    <s v="Truck"/>
    <m/>
    <m/>
    <n v="2023"/>
    <s v="N/A"/>
    <s v="I (import)"/>
    <m/>
  </r>
  <r>
    <s v="WATERMELONS"/>
    <x v="13"/>
    <s v="No"/>
    <s v="N/A"/>
    <s v="SEEDLESS"/>
    <x v="367"/>
    <s v="MEXICO CROSSINGS THROUGH PRESIDIO TEXAS"/>
    <n v="48092"/>
    <s v="Truck"/>
    <m/>
    <m/>
    <n v="2023"/>
    <s v="N/A"/>
    <s v="I (import)"/>
    <m/>
  </r>
  <r>
    <s v="WATERMELONS"/>
    <x v="13"/>
    <s v="No"/>
    <s v="N/A"/>
    <s v="N/A"/>
    <x v="368"/>
    <s v="MEXICO CROSSINGS THROUGH EL PASO TEXAS"/>
    <n v="1272502"/>
    <s v="Truck"/>
    <m/>
    <m/>
    <n v="2023"/>
    <s v="N/A"/>
    <s v="I (import)"/>
    <m/>
  </r>
  <r>
    <s v="WATERMELONS"/>
    <x v="13"/>
    <s v="No"/>
    <s v="N/A"/>
    <s v="RED FLESH SEEDLESS MINIATURE"/>
    <x v="368"/>
    <s v="MEXICO CROSSINGS THROUGH SAN LUIS ARIZONA"/>
    <n v="977900"/>
    <s v="Truck"/>
    <m/>
    <m/>
    <n v="2023"/>
    <s v="N/A"/>
    <s v="I (import)"/>
    <m/>
  </r>
  <r>
    <s v="WATERMELONS"/>
    <x v="13"/>
    <s v="No"/>
    <s v="N/A"/>
    <s v="RED FLESH SEEDLESS MINIATURE"/>
    <x v="368"/>
    <s v="MEXICO CROSSINGS THROUGH PHARR TEXAS"/>
    <n v="121242"/>
    <s v="Truck"/>
    <m/>
    <m/>
    <n v="2023"/>
    <s v="N/A"/>
    <s v="I (import)"/>
    <m/>
  </r>
  <r>
    <s v="WATERMELONS"/>
    <x v="13"/>
    <s v="Yes"/>
    <s v="N/A"/>
    <s v="RED FLESH SEEDLESS MINIATURE"/>
    <x v="368"/>
    <s v="MEXICO CROSSINGS THROUGH SAN LUIS ARIZONA"/>
    <n v="303886"/>
    <s v="Truck"/>
    <m/>
    <m/>
    <n v="2023"/>
    <s v="N/A"/>
    <s v="I (import)"/>
    <m/>
  </r>
  <r>
    <s v="WATERMELONS"/>
    <x v="13"/>
    <s v="No"/>
    <s v="N/A"/>
    <s v="N/A"/>
    <x v="368"/>
    <s v="MEXICO CROSSINGS THROUGH OTAY MESA CALIFORNIA"/>
    <n v="237072"/>
    <s v="Truck"/>
    <m/>
    <m/>
    <n v="2023"/>
    <s v="N/A"/>
    <s v="I (import)"/>
    <m/>
  </r>
  <r>
    <s v="WATERMELONS"/>
    <x v="13"/>
    <s v="No"/>
    <s v="N/A"/>
    <s v="N/A"/>
    <x v="368"/>
    <s v="MEXICO CROSSINGS THROUGH PHARR TEXAS"/>
    <n v="41253"/>
    <s v="Truck"/>
    <m/>
    <m/>
    <n v="2023"/>
    <s v="N/A"/>
    <s v="I (import)"/>
    <m/>
  </r>
  <r>
    <s v="WATERMELONS"/>
    <x v="13"/>
    <s v="No"/>
    <s v="N/A"/>
    <s v="SEEDLESS"/>
    <x v="368"/>
    <s v="MEXICO CROSSINGS THROUGH NOGALES ARIZONA"/>
    <n v="972516"/>
    <s v="Truck"/>
    <m/>
    <m/>
    <n v="2023"/>
    <s v="N/A"/>
    <s v="I (import)"/>
    <m/>
  </r>
  <r>
    <s v="WATERMELONS"/>
    <x v="13"/>
    <s v="No"/>
    <s v="N/A"/>
    <s v="RED FLESH SEEDLESS MINIATURE"/>
    <x v="368"/>
    <s v="MEXICO CROSSINGS THROUGH NOGALES ARIZONA"/>
    <n v="350592"/>
    <s v="Truck"/>
    <m/>
    <m/>
    <n v="2023"/>
    <s v="N/A"/>
    <s v="I (import)"/>
    <m/>
  </r>
  <r>
    <s v="WATERMELONS"/>
    <x v="13"/>
    <s v="No"/>
    <s v="N/A"/>
    <s v="SEEDLESS"/>
    <x v="368"/>
    <s v="MEXICO CROSSINGS THROUGH PHARR TEXAS"/>
    <n v="171600"/>
    <s v="Truck"/>
    <m/>
    <m/>
    <n v="2023"/>
    <s v="N/A"/>
    <s v="I (import)"/>
    <m/>
  </r>
  <r>
    <s v="WATERMELONS"/>
    <x v="13"/>
    <s v="No"/>
    <s v="N/A"/>
    <s v="N/A"/>
    <x v="368"/>
    <s v="MEXICO CROSSINGS THROUGH CALEXICO CALIFORNIA"/>
    <n v="35816"/>
    <s v="Truck"/>
    <m/>
    <m/>
    <n v="2023"/>
    <s v="N/A"/>
    <s v="I (import)"/>
    <m/>
  </r>
  <r>
    <s v="WATERMELONS"/>
    <x v="13"/>
    <s v="No"/>
    <s v="N/A"/>
    <s v="N/A"/>
    <x v="368"/>
    <s v="MEXICO CROSSINGS THROUGH PROGRESO TEXAS"/>
    <n v="616348"/>
    <s v="Truck"/>
    <m/>
    <m/>
    <n v="2023"/>
    <s v="N/A"/>
    <s v="I (import)"/>
    <m/>
  </r>
  <r>
    <s v="WATERMELONS"/>
    <x v="13"/>
    <s v="No"/>
    <s v="N/A"/>
    <s v="SEEDLESS"/>
    <x v="368"/>
    <s v="MEXICO CROSSINGS THROUGH OTAY MESA CALIFORNIA"/>
    <n v="159245"/>
    <s v="Truck"/>
    <m/>
    <m/>
    <n v="2023"/>
    <s v="N/A"/>
    <s v="I (import)"/>
    <m/>
  </r>
  <r>
    <s v="WATERMELONS"/>
    <x v="13"/>
    <s v="No"/>
    <s v="N/A"/>
    <s v="SEEDLESS"/>
    <x v="368"/>
    <s v="MEXICO CROSSINGS THROUGH PRESIDIO TEXAS"/>
    <n v="564564"/>
    <s v="Truck"/>
    <m/>
    <m/>
    <n v="2023"/>
    <s v="N/A"/>
    <s v="I (import)"/>
    <m/>
  </r>
  <r>
    <s v="WATERMELONS"/>
    <x v="13"/>
    <s v="No"/>
    <s v="N/A"/>
    <s v="N/A"/>
    <x v="368"/>
    <s v="MEXICO CROSSINGS THROUGH NOGALES ARIZONA"/>
    <n v="631508"/>
    <s v="Truck"/>
    <m/>
    <m/>
    <n v="2023"/>
    <s v="N/A"/>
    <s v="I (import)"/>
    <m/>
  </r>
  <r>
    <s v="WATERMELONS"/>
    <x v="13"/>
    <s v="No"/>
    <s v="N/A"/>
    <s v="N/A"/>
    <x v="370"/>
    <s v="MEXICO CROSSINGS THROUGH PROGRESO TEXAS"/>
    <n v="722744"/>
    <s v="Truck"/>
    <m/>
    <m/>
    <n v="2023"/>
    <s v="N/A"/>
    <s v="I (import)"/>
    <m/>
  </r>
  <r>
    <s v="WATERMELONS"/>
    <x v="13"/>
    <s v="No"/>
    <s v="N/A"/>
    <s v="N/A"/>
    <x v="370"/>
    <s v="MEXICO CROSSINGS THROUGH PRESIDIO TEXAS"/>
    <n v="63184"/>
    <s v="Truck"/>
    <m/>
    <m/>
    <n v="2023"/>
    <s v="N/A"/>
    <s v="I (import)"/>
    <m/>
  </r>
  <r>
    <s v="WATERMELONS"/>
    <x v="13"/>
    <s v="No"/>
    <s v="N/A"/>
    <s v="RED FLESH SEEDLESS MINIATURE"/>
    <x v="370"/>
    <s v="MEXICO CROSSINGS THROUGH SAN LUIS ARIZONA"/>
    <n v="470712"/>
    <s v="Truck"/>
    <m/>
    <m/>
    <n v="2023"/>
    <s v="N/A"/>
    <s v="I (import)"/>
    <m/>
  </r>
  <r>
    <s v="WATERMELONS"/>
    <x v="13"/>
    <s v="No"/>
    <s v="N/A"/>
    <s v="SEEDLESS"/>
    <x v="370"/>
    <s v="MEXICO CROSSINGS THROUGH PRESIDIO TEXAS"/>
    <n v="311401"/>
    <s v="Truck"/>
    <m/>
    <m/>
    <n v="2023"/>
    <s v="N/A"/>
    <s v="I (import)"/>
    <m/>
  </r>
  <r>
    <s v="WATERMELONS"/>
    <x v="13"/>
    <s v="No"/>
    <s v="N/A"/>
    <s v="N/A"/>
    <x v="370"/>
    <s v="MEXICO CROSSINGS THROUGH CALEXICO CALIFORNIA"/>
    <n v="439120"/>
    <s v="Truck"/>
    <m/>
    <m/>
    <n v="2023"/>
    <s v="N/A"/>
    <s v="I (import)"/>
    <m/>
  </r>
  <r>
    <s v="WATERMELONS"/>
    <x v="13"/>
    <s v="No"/>
    <s v="N/A"/>
    <s v="RED FLESH SEEDLESS MINIATURE"/>
    <x v="370"/>
    <s v="MEXICO CROSSINGS THROUGH CALEXICO CALIFORNIA"/>
    <n v="237213"/>
    <s v="Truck"/>
    <m/>
    <m/>
    <n v="2023"/>
    <s v="N/A"/>
    <s v="I (import)"/>
    <m/>
  </r>
  <r>
    <s v="WATERMELONS"/>
    <x v="13"/>
    <s v="No"/>
    <s v="N/A"/>
    <s v="N/A"/>
    <x v="370"/>
    <s v="MEXICO CROSSINGS THROUGH SANTA TERESA NEW MEXICO"/>
    <n v="99792"/>
    <s v="Truck"/>
    <m/>
    <m/>
    <n v="2023"/>
    <s v="N/A"/>
    <s v="I (import)"/>
    <m/>
  </r>
  <r>
    <s v="WATERMELONS"/>
    <x v="13"/>
    <s v="No"/>
    <s v="N/A"/>
    <s v="SEEDLESS"/>
    <x v="370"/>
    <s v="MEXICO CROSSINGS THROUGH CALEXICO CALIFORNIA"/>
    <n v="18018"/>
    <s v="Truck"/>
    <m/>
    <m/>
    <n v="2023"/>
    <s v="N/A"/>
    <s v="I (import)"/>
    <m/>
  </r>
  <r>
    <s v="WATERMELONS"/>
    <x v="13"/>
    <s v="No"/>
    <s v="N/A"/>
    <s v="N/A"/>
    <x v="370"/>
    <s v="MEXICO CROSSINGS THROUGH PHARR TEXAS"/>
    <n v="2010580"/>
    <s v="Truck"/>
    <m/>
    <m/>
    <n v="2023"/>
    <s v="N/A"/>
    <s v="I (import)"/>
    <m/>
  </r>
  <r>
    <s v="WATERMELONS"/>
    <x v="13"/>
    <s v="No"/>
    <s v="N/A"/>
    <s v="RED FLESH SEEDLESS MINIATURE"/>
    <x v="370"/>
    <s v="MEXICO CROSSINGS THROUGH NOGALES ARIZONA"/>
    <n v="696960"/>
    <s v="Truck"/>
    <m/>
    <m/>
    <n v="2023"/>
    <s v="N/A"/>
    <s v="I (import)"/>
    <m/>
  </r>
  <r>
    <s v="WATERMELONS"/>
    <x v="13"/>
    <s v="No"/>
    <s v="N/A"/>
    <s v="SEEDLESS"/>
    <x v="370"/>
    <s v="MEXICO CROSSINGS THROUGH PHARR TEXAS"/>
    <n v="178200"/>
    <s v="Truck"/>
    <m/>
    <m/>
    <n v="2023"/>
    <s v="N/A"/>
    <s v="I (import)"/>
    <m/>
  </r>
  <r>
    <s v="WATERMELONS"/>
    <x v="13"/>
    <s v="No"/>
    <s v="N/A"/>
    <s v="N/A"/>
    <x v="370"/>
    <s v="MEXICO CROSSINGS THROUGH NOGALES ARIZONA"/>
    <n v="424255"/>
    <s v="Truck"/>
    <m/>
    <m/>
    <n v="2023"/>
    <s v="N/A"/>
    <s v="I (import)"/>
    <m/>
  </r>
  <r>
    <s v="WATERMELONS"/>
    <x v="13"/>
    <s v="No"/>
    <s v="N/A"/>
    <s v="SEEDLESS"/>
    <x v="370"/>
    <s v="MEXICO CROSSINGS THROUGH NOGALES ARIZONA"/>
    <n v="1706289"/>
    <s v="Truck"/>
    <m/>
    <m/>
    <n v="2023"/>
    <s v="N/A"/>
    <s v="I (import)"/>
    <m/>
  </r>
  <r>
    <s v="WATERMELONS"/>
    <x v="13"/>
    <s v="No"/>
    <s v="N/A"/>
    <s v="SEEDLESS"/>
    <x v="370"/>
    <s v="MEXICO CROSSINGS THROUGH PROGRESO TEXAS"/>
    <n v="118800"/>
    <s v="Truck"/>
    <m/>
    <m/>
    <n v="2023"/>
    <s v="N/A"/>
    <s v="I (import)"/>
    <m/>
  </r>
  <r>
    <s v="WATERMELONS"/>
    <x v="13"/>
    <s v="No"/>
    <s v="N/A"/>
    <s v="RED FLESH SEEDLESS MINIATURE"/>
    <x v="370"/>
    <s v="MEXICO CROSSINGS THROUGH PHARR TEXAS"/>
    <n v="314625"/>
    <s v="Truck"/>
    <m/>
    <m/>
    <n v="2023"/>
    <s v="N/A"/>
    <s v="I (import)"/>
    <m/>
  </r>
  <r>
    <s v="WATERMELONS"/>
    <x v="13"/>
    <s v="No"/>
    <s v="N/A"/>
    <s v="N/A"/>
    <x v="371"/>
    <s v="MEXICO CROSSINGS THROUGH CALEXICO CALIFORNIA"/>
    <n v="467522"/>
    <s v="Truck"/>
    <m/>
    <m/>
    <n v="2023"/>
    <s v="N/A"/>
    <s v="I (import)"/>
    <m/>
  </r>
  <r>
    <s v="WATERMELONS"/>
    <x v="13"/>
    <s v="No"/>
    <s v="N/A"/>
    <s v="SEEDLESS"/>
    <x v="371"/>
    <s v="MEXICO CROSSINGS THROUGH OTAY MESA CALIFORNIA"/>
    <n v="109824"/>
    <s v="Truck"/>
    <m/>
    <m/>
    <n v="2023"/>
    <s v="N/A"/>
    <s v="I (import)"/>
    <m/>
  </r>
  <r>
    <s v="WATERMELONS"/>
    <x v="13"/>
    <s v="No"/>
    <s v="N/A"/>
    <s v="N/A"/>
    <x v="371"/>
    <s v="MEXICO CROSSINGS THROUGH PRESIDIO TEXAS"/>
    <n v="11264"/>
    <s v="Truck"/>
    <m/>
    <m/>
    <n v="2023"/>
    <s v="N/A"/>
    <s v="I (import)"/>
    <m/>
  </r>
  <r>
    <s v="WATERMELONS"/>
    <x v="13"/>
    <s v="No"/>
    <s v="N/A"/>
    <s v="N/A"/>
    <x v="371"/>
    <s v="MEXICO CROSSINGS THROUGH SANTA TERESA NEW MEXICO"/>
    <n v="199584"/>
    <s v="Truck"/>
    <m/>
    <m/>
    <n v="2023"/>
    <s v="N/A"/>
    <s v="I (import)"/>
    <m/>
  </r>
  <r>
    <s v="WATERMELONS"/>
    <x v="13"/>
    <s v="No"/>
    <s v="N/A"/>
    <s v="SEEDLESS"/>
    <x v="371"/>
    <s v="MEXICO CROSSINGS THROUGH NOGALES ARIZONA"/>
    <n v="433488"/>
    <s v="Truck"/>
    <m/>
    <m/>
    <n v="2023"/>
    <s v="N/A"/>
    <s v="I (import)"/>
    <m/>
  </r>
  <r>
    <s v="WATERMELONS"/>
    <x v="13"/>
    <s v="Yes"/>
    <s v="N/A"/>
    <s v="RED FLESH SEEDLESS MINIATURE"/>
    <x v="371"/>
    <s v="MEXICO CROSSINGS THROUGH SAN LUIS ARIZONA"/>
    <n v="12672"/>
    <s v="Truck"/>
    <m/>
    <m/>
    <n v="2023"/>
    <s v="N/A"/>
    <s v="I (import)"/>
    <m/>
  </r>
  <r>
    <s v="WATERMELONS"/>
    <x v="13"/>
    <s v="No"/>
    <s v="N/A"/>
    <s v="RED FLESH SEEDLESS MINIATURE"/>
    <x v="371"/>
    <s v="MEXICO CROSSINGS THROUGH PHARR TEXAS"/>
    <n v="339471"/>
    <s v="Truck"/>
    <m/>
    <m/>
    <n v="2023"/>
    <s v="N/A"/>
    <s v="I (import)"/>
    <m/>
  </r>
  <r>
    <s v="WATERMELONS"/>
    <x v="13"/>
    <s v="No"/>
    <s v="N/A"/>
    <s v="N/A"/>
    <x v="371"/>
    <s v="MEXICO CROSSINGS THROUGH PROGRESO TEXAS"/>
    <n v="1075157"/>
    <s v="Truck"/>
    <m/>
    <m/>
    <n v="2023"/>
    <s v="N/A"/>
    <s v="I (import)"/>
    <m/>
  </r>
  <r>
    <s v="WATERMELONS"/>
    <x v="13"/>
    <s v="No"/>
    <s v="N/A"/>
    <s v="SEEDLESS"/>
    <x v="371"/>
    <s v="MEXICO CROSSINGS THROUGH PHARR TEXAS"/>
    <n v="79200"/>
    <s v="Truck"/>
    <m/>
    <m/>
    <n v="2023"/>
    <s v="N/A"/>
    <s v="I (import)"/>
    <m/>
  </r>
  <r>
    <s v="WATERMELONS"/>
    <x v="13"/>
    <s v="No"/>
    <s v="N/A"/>
    <s v="RED FLESH SEEDLESS MINIATURE"/>
    <x v="371"/>
    <s v="MEXICO CROSSINGS THROUGH NOGALES ARIZONA"/>
    <n v="126720"/>
    <s v="Truck"/>
    <m/>
    <m/>
    <n v="2023"/>
    <s v="N/A"/>
    <s v="I (import)"/>
    <m/>
  </r>
  <r>
    <s v="WATERMELONS"/>
    <x v="13"/>
    <s v="No"/>
    <s v="N/A"/>
    <s v="N/A"/>
    <x v="371"/>
    <s v="MEXICO CROSSINGS THROUGH PHARR TEXAS"/>
    <n v="245137"/>
    <s v="Truck"/>
    <m/>
    <m/>
    <n v="2023"/>
    <s v="N/A"/>
    <s v="I (import)"/>
    <m/>
  </r>
  <r>
    <s v="WATERMELONS"/>
    <x v="13"/>
    <s v="No"/>
    <s v="N/A"/>
    <s v="SEEDLESS"/>
    <x v="371"/>
    <s v="MEXICO CROSSINGS THROUGH PROGRESO TEXAS"/>
    <n v="277200"/>
    <s v="Truck"/>
    <m/>
    <m/>
    <n v="2023"/>
    <s v="N/A"/>
    <s v="I (import)"/>
    <m/>
  </r>
  <r>
    <s v="WATERMELONS"/>
    <x v="13"/>
    <s v="No"/>
    <s v="N/A"/>
    <s v="N/A"/>
    <x v="371"/>
    <s v="MEXICO CROSSINGS THROUGH NOGALES ARIZONA"/>
    <n v="247012"/>
    <s v="Truck"/>
    <m/>
    <m/>
    <n v="2023"/>
    <s v="N/A"/>
    <s v="I (import)"/>
    <m/>
  </r>
  <r>
    <s v="WATERMELONS"/>
    <x v="13"/>
    <s v="No"/>
    <s v="N/A"/>
    <s v="SEEDLESS"/>
    <x v="371"/>
    <s v="MEXICO CROSSINGS THROUGH PRESIDIO TEXAS"/>
    <n v="283140"/>
    <s v="Truck"/>
    <m/>
    <m/>
    <n v="2023"/>
    <s v="N/A"/>
    <s v="I (import)"/>
    <m/>
  </r>
  <r>
    <s v="WATERMELONS"/>
    <x v="13"/>
    <s v="No"/>
    <s v="N/A"/>
    <s v="RED FLESH SEEDLESS MINIATURE"/>
    <x v="371"/>
    <s v="MEXICO CROSSINGS THROUGH SAN LUIS ARIZONA"/>
    <n v="1755380"/>
    <s v="Truck"/>
    <m/>
    <m/>
    <n v="2023"/>
    <s v="N/A"/>
    <s v="I (import)"/>
    <m/>
  </r>
  <r>
    <s v="WATERMELONS"/>
    <x v="13"/>
    <s v="No"/>
    <s v="N/A"/>
    <s v="N/A"/>
    <x v="371"/>
    <s v="MEXICO CROSSINGS THROUGH OTAY MESA CALIFORNIA"/>
    <n v="13849"/>
    <s v="Truck"/>
    <m/>
    <m/>
    <n v="2023"/>
    <s v="N/A"/>
    <s v="I (import)"/>
    <m/>
  </r>
  <r>
    <s v="WATERMELONS"/>
    <x v="13"/>
    <s v="No"/>
    <s v="N/A"/>
    <s v="N/A"/>
    <x v="372"/>
    <s v="MEXICO CROSSINGS THROUGH PROGRESO TEXAS"/>
    <n v="1689364"/>
    <s v="Truck"/>
    <m/>
    <m/>
    <n v="2023"/>
    <s v="N/A"/>
    <s v="I (import)"/>
    <m/>
  </r>
  <r>
    <s v="WATERMELONS"/>
    <x v="13"/>
    <s v="No"/>
    <s v="N/A"/>
    <s v="N/A"/>
    <x v="372"/>
    <s v="MEXICO CROSSINGS THROUGH NOGALES ARIZONA"/>
    <n v="260852"/>
    <s v="Truck"/>
    <m/>
    <m/>
    <n v="2023"/>
    <s v="N/A"/>
    <s v="I (import)"/>
    <m/>
  </r>
  <r>
    <s v="WATERMELONS"/>
    <x v="13"/>
    <s v="No"/>
    <s v="N/A"/>
    <s v="N/A"/>
    <x v="372"/>
    <s v="MEXICO CROSSINGS THROUGH LAREDO TEXAS"/>
    <n v="408650"/>
    <s v="Truck"/>
    <m/>
    <m/>
    <n v="2023"/>
    <s v="N/A"/>
    <s v="I (import)"/>
    <m/>
  </r>
  <r>
    <s v="WATERMELONS"/>
    <x v="13"/>
    <s v="No"/>
    <s v="N/A"/>
    <s v="SEEDLESS"/>
    <x v="372"/>
    <s v="MEXICO CROSSINGS THROUGH PROGRESO TEXAS"/>
    <n v="3761719"/>
    <s v="Truck"/>
    <m/>
    <m/>
    <n v="2023"/>
    <s v="N/A"/>
    <s v="I (import)"/>
    <m/>
  </r>
  <r>
    <s v="WATERMELONS"/>
    <x v="13"/>
    <s v="No"/>
    <s v="N/A"/>
    <s v="SEEDLESS"/>
    <x v="372"/>
    <s v="MEXICO CROSSINGS THROUGH NOGALES ARIZONA"/>
    <n v="828379"/>
    <s v="Truck"/>
    <m/>
    <m/>
    <n v="2023"/>
    <s v="N/A"/>
    <s v="I (import)"/>
    <m/>
  </r>
  <r>
    <s v="WATERMELONS"/>
    <x v="13"/>
    <s v="No"/>
    <s v="N/A"/>
    <s v="SEEDLESS"/>
    <x v="372"/>
    <s v="MEXICO CROSSINGS THROUGH CALEXICO CALIFORNIA"/>
    <n v="28160"/>
    <s v="Truck"/>
    <m/>
    <m/>
    <n v="2023"/>
    <s v="N/A"/>
    <s v="I (import)"/>
    <m/>
  </r>
  <r>
    <s v="WATERMELONS"/>
    <x v="13"/>
    <s v="No"/>
    <s v="N/A"/>
    <s v="RED FLESH SEEDLESS MINIATURE"/>
    <x v="372"/>
    <s v="MEXICO CROSSINGS THROUGH NOGALES ARIZONA"/>
    <n v="378048"/>
    <s v="Truck"/>
    <m/>
    <m/>
    <n v="2023"/>
    <s v="N/A"/>
    <s v="I (import)"/>
    <m/>
  </r>
  <r>
    <s v="WATERMELONS"/>
    <x v="13"/>
    <s v="No"/>
    <s v="N/A"/>
    <s v="SEEDLESS"/>
    <x v="372"/>
    <s v="MEXICO CROSSINGS THROUGH PRESIDIO TEXAS"/>
    <n v="319396"/>
    <s v="Truck"/>
    <m/>
    <m/>
    <n v="2023"/>
    <s v="N/A"/>
    <s v="I (import)"/>
    <m/>
  </r>
  <r>
    <s v="WATERMELONS"/>
    <x v="13"/>
    <s v="No"/>
    <s v="N/A"/>
    <s v="RED FLESH SEEDLESS MINIATURE"/>
    <x v="372"/>
    <s v="MEXICO CROSSINGS THROUGH PHARR TEXAS"/>
    <n v="440358"/>
    <s v="Truck"/>
    <m/>
    <m/>
    <n v="2023"/>
    <s v="N/A"/>
    <s v="I (import)"/>
    <m/>
  </r>
  <r>
    <s v="WATERMELONS"/>
    <x v="13"/>
    <s v="No"/>
    <s v="N/A"/>
    <s v="SEEDLESS"/>
    <x v="372"/>
    <s v="MEXICO CROSSINGS THROUGH OTAY MESA CALIFORNIA"/>
    <n v="137984"/>
    <s v="Truck"/>
    <m/>
    <m/>
    <n v="2023"/>
    <s v="N/A"/>
    <s v="I (import)"/>
    <m/>
  </r>
  <r>
    <s v="WATERMELONS"/>
    <x v="13"/>
    <s v="No"/>
    <s v="N/A"/>
    <s v="N/A"/>
    <x v="372"/>
    <s v="MEXICO CROSSINGS THROUGH OTAY MESA CALIFORNIA"/>
    <n v="178072"/>
    <s v="Truck"/>
    <m/>
    <m/>
    <n v="2023"/>
    <s v="N/A"/>
    <s v="I (import)"/>
    <m/>
  </r>
  <r>
    <s v="WATERMELONS"/>
    <x v="13"/>
    <s v="No"/>
    <s v="N/A"/>
    <s v="RED FLESH SEEDLESS MINIATURE"/>
    <x v="372"/>
    <s v="MEXICO CROSSINGS THROUGH SAN LUIS ARIZONA"/>
    <n v="716980"/>
    <s v="Truck"/>
    <m/>
    <m/>
    <n v="2023"/>
    <s v="N/A"/>
    <s v="I (import)"/>
    <m/>
  </r>
  <r>
    <s v="WATERMELONS"/>
    <x v="13"/>
    <s v="No"/>
    <s v="N/A"/>
    <s v="N/A"/>
    <x v="372"/>
    <s v="MEXICO CROSSINGS THROUGH CALEXICO CALIFORNIA"/>
    <n v="405438"/>
    <s v="Truck"/>
    <m/>
    <m/>
    <n v="2023"/>
    <s v="N/A"/>
    <s v="I (import)"/>
    <m/>
  </r>
  <r>
    <s v="WATERMELONS"/>
    <x v="13"/>
    <s v="No"/>
    <s v="N/A"/>
    <s v="SEEDLESS"/>
    <x v="372"/>
    <s v="MEXICO CROSSINGS THROUGH PHARR TEXAS"/>
    <n v="57420"/>
    <s v="Truck"/>
    <m/>
    <m/>
    <n v="2023"/>
    <s v="N/A"/>
    <s v="I (import)"/>
    <m/>
  </r>
  <r>
    <s v="WATERMELONS"/>
    <x v="13"/>
    <s v="No"/>
    <s v="N/A"/>
    <s v="SEEDLESS"/>
    <x v="372"/>
    <s v="MEXICO CROSSINGS THROUGH RIO GRANDE CITY TEXAS"/>
    <n v="162822"/>
    <s v="Truck"/>
    <m/>
    <m/>
    <n v="2023"/>
    <s v="N/A"/>
    <s v="I (import)"/>
    <m/>
  </r>
  <r>
    <s v="WATERMELONS"/>
    <x v="13"/>
    <s v="No"/>
    <s v="N/A"/>
    <s v="N/A"/>
    <x v="373"/>
    <s v="MEXICO CROSSINGS THROUGH PROGRESO TEXAS"/>
    <n v="39644"/>
    <s v="Truck"/>
    <m/>
    <m/>
    <n v="2023"/>
    <s v="N/A"/>
    <s v="I (import)"/>
    <m/>
  </r>
  <r>
    <s v="WATERMELONS"/>
    <x v="13"/>
    <s v="No"/>
    <s v="N/A"/>
    <s v="N/A"/>
    <x v="374"/>
    <s v="MEXICO CROSSINGS THROUGH PROGRESO TEXAS"/>
    <n v="544049"/>
    <s v="Truck"/>
    <m/>
    <m/>
    <n v="2023"/>
    <s v="N/A"/>
    <s v="I (import)"/>
    <m/>
  </r>
  <r>
    <s v="WATERMELONS"/>
    <x v="13"/>
    <s v="Yes"/>
    <s v="N/A"/>
    <s v="RED FLESH SEEDLESS MINIATURE"/>
    <x v="374"/>
    <s v="MEXICO CROSSINGS THROUGH SAN LUIS ARIZONA"/>
    <n v="176000"/>
    <s v="Truck"/>
    <m/>
    <m/>
    <n v="2023"/>
    <s v="N/A"/>
    <s v="I (import)"/>
    <m/>
  </r>
  <r>
    <s v="WATERMELONS"/>
    <x v="13"/>
    <s v="No"/>
    <s v="N/A"/>
    <s v="N/A"/>
    <x v="374"/>
    <s v="MEXICO CROSSINGS THROUGH OTAY MESA CALIFORNIA"/>
    <n v="2816"/>
    <s v="Truck"/>
    <m/>
    <m/>
    <n v="2023"/>
    <s v="N/A"/>
    <s v="I (import)"/>
    <m/>
  </r>
  <r>
    <s v="WATERMELONS"/>
    <x v="13"/>
    <s v="No"/>
    <s v="N/A"/>
    <s v="N/A"/>
    <x v="374"/>
    <s v="MEXICO CROSSINGS THROUGH SANTA TERESA NEW MEXICO"/>
    <n v="99792"/>
    <s v="Truck"/>
    <m/>
    <m/>
    <n v="2023"/>
    <s v="N/A"/>
    <s v="I (import)"/>
    <m/>
  </r>
  <r>
    <s v="WATERMELONS"/>
    <x v="13"/>
    <s v="No"/>
    <s v="N/A"/>
    <s v="SEEDLESS"/>
    <x v="374"/>
    <s v="MEXICO CROSSINGS THROUGH OTAY MESA CALIFORNIA"/>
    <n v="65895"/>
    <s v="Truck"/>
    <m/>
    <m/>
    <n v="2023"/>
    <s v="N/A"/>
    <s v="I (import)"/>
    <m/>
  </r>
  <r>
    <s v="WATERMELONS"/>
    <x v="13"/>
    <s v="No"/>
    <s v="N/A"/>
    <s v="N/A"/>
    <x v="374"/>
    <s v="MEXICO CROSSINGS THROUGH CALEXICO CALIFORNIA"/>
    <n v="35816"/>
    <s v="Truck"/>
    <m/>
    <m/>
    <n v="2023"/>
    <s v="N/A"/>
    <s v="I (import)"/>
    <m/>
  </r>
  <r>
    <s v="WATERMELONS"/>
    <x v="13"/>
    <s v="No"/>
    <s v="N/A"/>
    <s v="SEEDLESS"/>
    <x v="374"/>
    <s v="MEXICO CROSSINGS THROUGH PRESIDIO TEXAS"/>
    <n v="295064"/>
    <s v="Truck"/>
    <m/>
    <m/>
    <n v="2023"/>
    <s v="N/A"/>
    <s v="I (import)"/>
    <m/>
  </r>
  <r>
    <s v="WATERMELONS"/>
    <x v="13"/>
    <s v="No"/>
    <s v="N/A"/>
    <s v="RED FLESH SEEDLESS MINIATURE"/>
    <x v="374"/>
    <s v="MEXICO CROSSINGS THROUGH NOGALES ARIZONA"/>
    <n v="304128"/>
    <s v="Truck"/>
    <m/>
    <m/>
    <n v="2023"/>
    <s v="N/A"/>
    <s v="I (import)"/>
    <m/>
  </r>
  <r>
    <s v="WATERMELONS"/>
    <x v="13"/>
    <s v="No"/>
    <s v="N/A"/>
    <s v="N/A"/>
    <x v="374"/>
    <s v="MEXICO CROSSINGS THROUGH ROMA TEXAS"/>
    <n v="32155"/>
    <s v="Truck"/>
    <m/>
    <m/>
    <n v="2023"/>
    <s v="N/A"/>
    <s v="I (import)"/>
    <m/>
  </r>
  <r>
    <s v="WATERMELONS"/>
    <x v="13"/>
    <s v="No"/>
    <s v="N/A"/>
    <s v="RED FLESH SEEDLESS MINIATURE"/>
    <x v="374"/>
    <s v="MEXICO CROSSINGS THROUGH SAN LUIS ARIZONA"/>
    <n v="1003645"/>
    <s v="Truck"/>
    <m/>
    <m/>
    <n v="2023"/>
    <s v="N/A"/>
    <s v="I (import)"/>
    <m/>
  </r>
  <r>
    <s v="WATERMELONS"/>
    <x v="13"/>
    <s v="No"/>
    <s v="N/A"/>
    <s v="SEEDLESS"/>
    <x v="374"/>
    <s v="MEXICO CROSSINGS THROUGH PHARR TEXAS"/>
    <n v="43956"/>
    <s v="Truck"/>
    <m/>
    <m/>
    <n v="2023"/>
    <s v="N/A"/>
    <s v="I (import)"/>
    <m/>
  </r>
  <r>
    <s v="WATERMELONS"/>
    <x v="13"/>
    <s v="No"/>
    <s v="N/A"/>
    <s v="N/A"/>
    <x v="374"/>
    <s v="MEXICO CROSSINGS THROUGH PHARR TEXAS"/>
    <n v="987131"/>
    <s v="Truck"/>
    <m/>
    <m/>
    <n v="2023"/>
    <s v="N/A"/>
    <s v="I (import)"/>
    <m/>
  </r>
  <r>
    <s v="WATERMELONS"/>
    <x v="13"/>
    <s v="No"/>
    <s v="N/A"/>
    <s v="RED FLESH SEEDLESS MINIATURE"/>
    <x v="374"/>
    <s v="MEXICO CROSSINGS THROUGH PHARR TEXAS"/>
    <n v="154902"/>
    <s v="Truck"/>
    <m/>
    <m/>
    <n v="2023"/>
    <s v="N/A"/>
    <s v="I (import)"/>
    <m/>
  </r>
  <r>
    <s v="WATERMELONS"/>
    <x v="13"/>
    <s v="No"/>
    <s v="N/A"/>
    <s v="N/A"/>
    <x v="374"/>
    <s v="MEXICO CROSSINGS THROUGH PRESIDIO TEXAS"/>
    <n v="50688"/>
    <s v="Truck"/>
    <m/>
    <m/>
    <n v="2023"/>
    <s v="N/A"/>
    <s v="I (import)"/>
    <m/>
  </r>
  <r>
    <s v="WATERMELONS"/>
    <x v="13"/>
    <s v="No"/>
    <s v="N/A"/>
    <s v="N/A"/>
    <x v="374"/>
    <s v="MEXICO CROSSINGS THROUGH EL PASO TEXAS"/>
    <n v="93610"/>
    <s v="Truck"/>
    <m/>
    <m/>
    <n v="2023"/>
    <s v="N/A"/>
    <s v="I (import)"/>
    <m/>
  </r>
  <r>
    <s v="WATERMELONS"/>
    <x v="13"/>
    <s v="No"/>
    <s v="N/A"/>
    <s v="N/A"/>
    <x v="374"/>
    <s v="MEXICO CROSSINGS THROUGH NOGALES ARIZONA"/>
    <n v="263430"/>
    <s v="Truck"/>
    <m/>
    <m/>
    <n v="2023"/>
    <s v="N/A"/>
    <s v="I (import)"/>
    <m/>
  </r>
  <r>
    <s v="WATERMELONS"/>
    <x v="13"/>
    <s v="No"/>
    <s v="N/A"/>
    <s v="SEEDLESS"/>
    <x v="374"/>
    <s v="MEXICO CROSSINGS THROUGH NOGALES ARIZONA"/>
    <n v="513616"/>
    <s v="Truck"/>
    <m/>
    <m/>
    <n v="2023"/>
    <s v="N/A"/>
    <s v="I (import)"/>
    <m/>
  </r>
  <r>
    <s v="WATERMELONS"/>
    <x v="13"/>
    <s v="No"/>
    <s v="N/A"/>
    <s v="RED FLESH SEEDLESS MINIATURE"/>
    <x v="377"/>
    <s v="MEXICO CROSSINGS THROUGH SAN LUIS ARIZONA"/>
    <n v="833862"/>
    <s v="Truck"/>
    <m/>
    <m/>
    <n v="2023"/>
    <s v="N/A"/>
    <s v="I (import)"/>
    <m/>
  </r>
  <r>
    <s v="WATERMELONS"/>
    <x v="13"/>
    <s v="No"/>
    <s v="N/A"/>
    <s v="RED FLESH SEEDLESS MINIATURE"/>
    <x v="377"/>
    <s v="MEXICO CROSSINGS THROUGH NOGALES ARIZONA"/>
    <n v="177408"/>
    <s v="Truck"/>
    <m/>
    <m/>
    <n v="2023"/>
    <s v="N/A"/>
    <s v="I (import)"/>
    <m/>
  </r>
  <r>
    <s v="WATERMELONS"/>
    <x v="13"/>
    <s v="No"/>
    <s v="N/A"/>
    <s v="N/A"/>
    <x v="377"/>
    <s v="MEXICO CROSSINGS THROUGH PHARR TEXAS"/>
    <n v="1500378"/>
    <s v="Truck"/>
    <m/>
    <m/>
    <n v="2023"/>
    <s v="N/A"/>
    <s v="I (import)"/>
    <m/>
  </r>
  <r>
    <s v="WATERMELONS"/>
    <x v="13"/>
    <s v="No"/>
    <s v="N/A"/>
    <s v="SEEDLESS"/>
    <x v="377"/>
    <s v="MEXICO CROSSINGS THROUGH NOGALES ARIZONA"/>
    <n v="338276"/>
    <s v="Truck"/>
    <m/>
    <m/>
    <n v="2023"/>
    <s v="N/A"/>
    <s v="I (import)"/>
    <m/>
  </r>
  <r>
    <s v="WATERMELONS"/>
    <x v="13"/>
    <s v="No"/>
    <s v="N/A"/>
    <s v="RED FLESH SEEDLESS MINIATURE"/>
    <x v="377"/>
    <s v="MEXICO CROSSINGS THROUGH PRESIDIO TEXAS"/>
    <n v="48198"/>
    <s v="Truck"/>
    <m/>
    <m/>
    <n v="2023"/>
    <s v="N/A"/>
    <s v="I (import)"/>
    <m/>
  </r>
  <r>
    <s v="WATERMELONS"/>
    <x v="13"/>
    <s v="No"/>
    <s v="N/A"/>
    <s v="SEEDLESS"/>
    <x v="377"/>
    <s v="MEXICO CROSSINGS THROUGH PHARR TEXAS"/>
    <n v="87912"/>
    <s v="Truck"/>
    <m/>
    <m/>
    <n v="2023"/>
    <s v="N/A"/>
    <s v="I (import)"/>
    <m/>
  </r>
  <r>
    <s v="WATERMELONS"/>
    <x v="13"/>
    <s v="No"/>
    <s v="N/A"/>
    <s v="RED FLESH SEEDLESS MINIATURE"/>
    <x v="377"/>
    <s v="MEXICO CROSSINGS THROUGH PHARR TEXAS"/>
    <n v="310134"/>
    <s v="Truck"/>
    <m/>
    <m/>
    <n v="2023"/>
    <s v="N/A"/>
    <s v="I (import)"/>
    <m/>
  </r>
  <r>
    <s v="WATERMELONS"/>
    <x v="13"/>
    <s v="No"/>
    <s v="N/A"/>
    <s v="N/A"/>
    <x v="377"/>
    <s v="MEXICO CROSSINGS THROUGH CALEXICO CALIFORNIA"/>
    <n v="345576"/>
    <s v="Truck"/>
    <m/>
    <m/>
    <n v="2023"/>
    <s v="N/A"/>
    <s v="I (import)"/>
    <m/>
  </r>
  <r>
    <s v="WATERMELONS"/>
    <x v="13"/>
    <s v="No"/>
    <s v="N/A"/>
    <s v="N/A"/>
    <x v="377"/>
    <s v="MEXICO CROSSINGS THROUGH NOGALES ARIZONA"/>
    <n v="63138"/>
    <s v="Truck"/>
    <m/>
    <m/>
    <n v="2023"/>
    <s v="N/A"/>
    <s v="I (import)"/>
    <m/>
  </r>
  <r>
    <s v="WATERMELONS"/>
    <x v="13"/>
    <s v="No"/>
    <s v="N/A"/>
    <s v="N/A"/>
    <x v="377"/>
    <s v="MEXICO CROSSINGS THROUGH PROGRESO TEXAS"/>
    <n v="558773"/>
    <s v="Truck"/>
    <m/>
    <m/>
    <n v="2023"/>
    <s v="N/A"/>
    <s v="I (import)"/>
    <m/>
  </r>
  <r>
    <s v="WATERMELONS"/>
    <x v="13"/>
    <s v="No"/>
    <s v="N/A"/>
    <s v="N/A"/>
    <x v="378"/>
    <s v="MEXICO CROSSINGS THROUGH PHARR TEXAS"/>
    <n v="1054834"/>
    <s v="Truck"/>
    <m/>
    <m/>
    <n v="2023"/>
    <s v="N/A"/>
    <s v="I (import)"/>
    <m/>
  </r>
  <r>
    <s v="WATERMELONS"/>
    <x v="13"/>
    <s v="No"/>
    <s v="N/A"/>
    <s v="N/A"/>
    <x v="378"/>
    <s v="MEXICO CROSSINGS THROUGH CALEXICO CALIFORNIA"/>
    <n v="258742"/>
    <s v="Truck"/>
    <m/>
    <m/>
    <n v="2023"/>
    <s v="N/A"/>
    <s v="I (import)"/>
    <m/>
  </r>
  <r>
    <s v="WATERMELONS"/>
    <x v="13"/>
    <s v="No"/>
    <s v="N/A"/>
    <s v="SEEDLESS"/>
    <x v="378"/>
    <s v="MEXICO CROSSINGS THROUGH NOGALES ARIZONA"/>
    <n v="351666"/>
    <s v="Truck"/>
    <m/>
    <m/>
    <n v="2023"/>
    <s v="N/A"/>
    <s v="I (import)"/>
    <m/>
  </r>
  <r>
    <s v="WATERMELONS"/>
    <x v="13"/>
    <s v="No"/>
    <s v="N/A"/>
    <s v="RED FLESH SEEDLESS MINIATURE"/>
    <x v="378"/>
    <s v="MEXICO CROSSINGS THROUGH CALEXICO CALIFORNIA"/>
    <n v="29850"/>
    <s v="Truck"/>
    <m/>
    <m/>
    <n v="2023"/>
    <s v="N/A"/>
    <s v="I (import)"/>
    <m/>
  </r>
  <r>
    <s v="WATERMELONS"/>
    <x v="13"/>
    <s v="No"/>
    <s v="N/A"/>
    <s v="N/A"/>
    <x v="378"/>
    <s v="MEXICO CROSSINGS THROUGH OTAY MESA CALIFORNIA"/>
    <n v="140538"/>
    <s v="Truck"/>
    <m/>
    <m/>
    <n v="2023"/>
    <s v="N/A"/>
    <s v="I (import)"/>
    <m/>
  </r>
  <r>
    <s v="WATERMELONS"/>
    <x v="13"/>
    <s v="No"/>
    <s v="N/A"/>
    <s v="N/A"/>
    <x v="378"/>
    <s v="MEXICO CROSSINGS THROUGH NOGALES ARIZONA"/>
    <n v="167852"/>
    <s v="Truck"/>
    <m/>
    <m/>
    <n v="2023"/>
    <s v="N/A"/>
    <s v="I (import)"/>
    <m/>
  </r>
  <r>
    <s v="WATERMELONS"/>
    <x v="13"/>
    <s v="No"/>
    <s v="N/A"/>
    <s v="SEEDLESS"/>
    <x v="378"/>
    <s v="MEXICO CROSSINGS THROUGH PHARR TEXAS"/>
    <n v="52088"/>
    <s v="Truck"/>
    <m/>
    <m/>
    <n v="2023"/>
    <s v="N/A"/>
    <s v="I (import)"/>
    <m/>
  </r>
  <r>
    <s v="WATERMELONS"/>
    <x v="13"/>
    <s v="No"/>
    <s v="N/A"/>
    <s v="SEEDLESS"/>
    <x v="378"/>
    <s v="MEXICO CROSSINGS THROUGH PRESIDIO TEXAS"/>
    <n v="151052"/>
    <s v="Truck"/>
    <m/>
    <m/>
    <n v="2023"/>
    <s v="N/A"/>
    <s v="I (import)"/>
    <m/>
  </r>
  <r>
    <s v="WATERMELONS"/>
    <x v="13"/>
    <s v="No"/>
    <s v="N/A"/>
    <s v="RED FLESH SEEDLESS MINIATURE"/>
    <x v="378"/>
    <s v="MEXICO CROSSINGS THROUGH SAN LUIS ARIZONA"/>
    <n v="761420"/>
    <s v="Truck"/>
    <m/>
    <m/>
    <n v="2023"/>
    <s v="N/A"/>
    <s v="I (import)"/>
    <m/>
  </r>
  <r>
    <s v="WATERMELONS"/>
    <x v="13"/>
    <s v="No"/>
    <s v="N/A"/>
    <s v="RED FLESH SEEDLESS MINIATURE"/>
    <x v="378"/>
    <s v="MEXICO CROSSINGS THROUGH PHARR TEXAS"/>
    <n v="645390"/>
    <s v="Truck"/>
    <m/>
    <m/>
    <n v="2023"/>
    <s v="N/A"/>
    <s v="I (import)"/>
    <m/>
  </r>
  <r>
    <s v="WATERMELONS"/>
    <x v="13"/>
    <s v="No"/>
    <s v="N/A"/>
    <s v="N/A"/>
    <x v="378"/>
    <s v="MEXICO CROSSINGS THROUGH PROGRESO TEXAS"/>
    <n v="1513468"/>
    <s v="Truck"/>
    <m/>
    <m/>
    <n v="2023"/>
    <s v="N/A"/>
    <s v="I (import)"/>
    <m/>
  </r>
  <r>
    <s v="WATERMELONS"/>
    <x v="13"/>
    <s v="No"/>
    <s v="N/A"/>
    <s v="SEEDLESS"/>
    <x v="378"/>
    <s v="MEXICO CROSSINGS THROUGH OTAY MESA CALIFORNIA"/>
    <n v="630979"/>
    <s v="Truck"/>
    <m/>
    <m/>
    <n v="2023"/>
    <s v="N/A"/>
    <s v="I (import)"/>
    <m/>
  </r>
  <r>
    <s v="WATERMELONS"/>
    <x v="13"/>
    <s v="No"/>
    <s v="N/A"/>
    <s v="RED FLESH SEEDLESS MINIATURE"/>
    <x v="379"/>
    <s v="MEXICO CROSSINGS THROUGH NOGALES ARIZONA"/>
    <n v="566016"/>
    <s v="Truck"/>
    <m/>
    <m/>
    <n v="2023"/>
    <s v="N/A"/>
    <s v="I (import)"/>
    <m/>
  </r>
  <r>
    <s v="WATERMELONS"/>
    <x v="13"/>
    <s v="No"/>
    <s v="N/A"/>
    <s v="SEEDLESS"/>
    <x v="379"/>
    <s v="MEXICO CROSSINGS THROUGH NOGALES ARIZONA"/>
    <n v="233823"/>
    <s v="Truck"/>
    <m/>
    <m/>
    <n v="2023"/>
    <s v="N/A"/>
    <s v="I (import)"/>
    <m/>
  </r>
  <r>
    <s v="WATERMELONS"/>
    <x v="13"/>
    <s v="No"/>
    <s v="N/A"/>
    <s v="SEEDLESS"/>
    <x v="379"/>
    <s v="MEXICO CROSSINGS THROUGH RIO GRANDE CITY TEXAS"/>
    <n v="162030"/>
    <s v="Truck"/>
    <m/>
    <m/>
    <n v="2023"/>
    <s v="N/A"/>
    <s v="I (import)"/>
    <m/>
  </r>
  <r>
    <s v="WATERMELONS"/>
    <x v="13"/>
    <s v="No"/>
    <s v="N/A"/>
    <s v="SEEDLESS"/>
    <x v="379"/>
    <s v="MEXICO CROSSINGS THROUGH PROGRESO TEXAS"/>
    <n v="2492772"/>
    <s v="Truck"/>
    <m/>
    <m/>
    <n v="2023"/>
    <s v="N/A"/>
    <s v="I (import)"/>
    <m/>
  </r>
  <r>
    <s v="WATERMELONS"/>
    <x v="13"/>
    <s v="No"/>
    <s v="N/A"/>
    <s v="N/A"/>
    <x v="379"/>
    <s v="MEXICO CROSSINGS THROUGH SANTA TERESA NEW MEXICO"/>
    <n v="260031"/>
    <s v="Truck"/>
    <m/>
    <m/>
    <n v="2023"/>
    <s v="N/A"/>
    <s v="I (import)"/>
    <m/>
  </r>
  <r>
    <s v="WATERMELONS"/>
    <x v="13"/>
    <s v="No"/>
    <s v="N/A"/>
    <s v="N/A"/>
    <x v="379"/>
    <s v="MEXICO CROSSINGS THROUGH PHARR TEXAS"/>
    <n v="808115"/>
    <s v="Truck"/>
    <m/>
    <m/>
    <n v="2023"/>
    <s v="N/A"/>
    <s v="I (import)"/>
    <m/>
  </r>
  <r>
    <s v="WATERMELONS"/>
    <x v="13"/>
    <s v="No"/>
    <s v="N/A"/>
    <s v="N/A"/>
    <x v="379"/>
    <s v="MEXICO CROSSINGS THROUGH CALEXICO CALIFORNIA"/>
    <n v="233310"/>
    <s v="Truck"/>
    <m/>
    <m/>
    <n v="2023"/>
    <s v="N/A"/>
    <s v="I (import)"/>
    <m/>
  </r>
  <r>
    <s v="WATERMELONS"/>
    <x v="13"/>
    <s v="No"/>
    <s v="N/A"/>
    <s v="N/A"/>
    <x v="379"/>
    <s v="MEXICO CROSSINGS THROUGH OTAY MESA CALIFORNIA"/>
    <n v="32912"/>
    <s v="Truck"/>
    <m/>
    <m/>
    <n v="2023"/>
    <s v="N/A"/>
    <s v="I (import)"/>
    <m/>
  </r>
  <r>
    <s v="WATERMELONS"/>
    <x v="13"/>
    <s v="No"/>
    <s v="N/A"/>
    <s v="N/A"/>
    <x v="379"/>
    <s v="MEXICO CROSSINGS THROUGH NOGALES ARIZONA"/>
    <n v="56734"/>
    <s v="Truck"/>
    <m/>
    <m/>
    <n v="2023"/>
    <s v="N/A"/>
    <s v="I (import)"/>
    <m/>
  </r>
  <r>
    <s v="WATERMELONS"/>
    <x v="13"/>
    <s v="No"/>
    <s v="N/A"/>
    <s v="RED FLESH SEEDLESS MINIATURE"/>
    <x v="379"/>
    <s v="MEXICO CROSSINGS THROUGH SAN LUIS ARIZONA"/>
    <n v="515966"/>
    <s v="Truck"/>
    <m/>
    <m/>
    <n v="2023"/>
    <s v="N/A"/>
    <s v="I (import)"/>
    <m/>
  </r>
  <r>
    <s v="WATERMELONS"/>
    <x v="13"/>
    <s v="No"/>
    <s v="N/A"/>
    <s v="SEEDLESS"/>
    <x v="379"/>
    <s v="MEXICO CROSSINGS THROUGH PRESIDIO TEXAS"/>
    <n v="811118"/>
    <s v="Truck"/>
    <m/>
    <m/>
    <n v="2023"/>
    <s v="N/A"/>
    <s v="I (import)"/>
    <m/>
  </r>
  <r>
    <s v="WATERMELONS"/>
    <x v="13"/>
    <s v="No"/>
    <s v="N/A"/>
    <s v="N/A"/>
    <x v="379"/>
    <s v="MEXICO CROSSINGS THROUGH PROGRESO TEXAS"/>
    <n v="323243"/>
    <s v="Truck"/>
    <m/>
    <m/>
    <n v="2023"/>
    <s v="N/A"/>
    <s v="I (import)"/>
    <m/>
  </r>
  <r>
    <s v="WATERMELONS"/>
    <x v="13"/>
    <s v="No"/>
    <s v="N/A"/>
    <s v="N/A"/>
    <x v="380"/>
    <s v="MEXICO CROSSINGS THROUGH CALEXICO CALIFORNIA"/>
    <n v="137830"/>
    <s v="Truck"/>
    <m/>
    <m/>
    <n v="2023"/>
    <s v="N/A"/>
    <s v="I (import)"/>
    <m/>
  </r>
  <r>
    <s v="WATERMELONS"/>
    <x v="13"/>
    <s v="No"/>
    <s v="N/A"/>
    <s v="SEEDLESS"/>
    <x v="380"/>
    <s v="MEXICO CROSSINGS THROUGH NOGALES ARIZONA"/>
    <n v="198904"/>
    <s v="Truck"/>
    <m/>
    <m/>
    <n v="2023"/>
    <s v="N/A"/>
    <s v="I (import)"/>
    <m/>
  </r>
  <r>
    <s v="WATERMELONS"/>
    <x v="13"/>
    <s v="No"/>
    <s v="N/A"/>
    <s v="N/A"/>
    <x v="380"/>
    <s v="MEXICO CROSSINGS THROUGH LAREDO TEXAS"/>
    <n v="33"/>
    <s v="Truck"/>
    <m/>
    <m/>
    <n v="2023"/>
    <s v="N/A"/>
    <s v="I (import)"/>
    <m/>
  </r>
  <r>
    <s v="WATERMELONS"/>
    <x v="13"/>
    <s v="No"/>
    <s v="N/A"/>
    <s v="RED FLESH SEEDLESS MINIATURE"/>
    <x v="380"/>
    <s v="MEXICO CROSSINGS THROUGH SAN LUIS ARIZONA"/>
    <n v="569668"/>
    <s v="Truck"/>
    <m/>
    <m/>
    <n v="2023"/>
    <s v="N/A"/>
    <s v="I (import)"/>
    <m/>
  </r>
  <r>
    <s v="WATERMELONS"/>
    <x v="13"/>
    <s v="No"/>
    <s v="N/A"/>
    <s v="N/A"/>
    <x v="380"/>
    <s v="MEXICO CROSSINGS THROUGH SANTA TERESA NEW MEXICO"/>
    <n v="349272"/>
    <s v="Truck"/>
    <m/>
    <m/>
    <n v="2023"/>
    <s v="N/A"/>
    <s v="I (import)"/>
    <m/>
  </r>
  <r>
    <s v="WATERMELONS"/>
    <x v="13"/>
    <s v="No"/>
    <s v="N/A"/>
    <s v="SEEDLESS"/>
    <x v="380"/>
    <s v="MEXICO CROSSINGS THROUGH PRESIDIO TEXAS"/>
    <n v="401126"/>
    <s v="Truck"/>
    <m/>
    <m/>
    <n v="2023"/>
    <s v="N/A"/>
    <s v="I (import)"/>
    <m/>
  </r>
  <r>
    <s v="WATERMELONS"/>
    <x v="13"/>
    <s v="No"/>
    <s v="N/A"/>
    <s v="SEEDLESS"/>
    <x v="380"/>
    <s v="MEXICO CROSSINGS THROUGH PHARR TEXAS"/>
    <n v="79200"/>
    <s v="Truck"/>
    <m/>
    <m/>
    <n v="2023"/>
    <s v="N/A"/>
    <s v="I (import)"/>
    <m/>
  </r>
  <r>
    <s v="WATERMELONS"/>
    <x v="13"/>
    <s v="No"/>
    <s v="N/A"/>
    <s v="N/A"/>
    <x v="380"/>
    <s v="MEXICO CROSSINGS THROUGH PHARR TEXAS"/>
    <n v="2525050"/>
    <s v="Truck"/>
    <m/>
    <m/>
    <n v="2023"/>
    <s v="N/A"/>
    <s v="I (import)"/>
    <m/>
  </r>
  <r>
    <s v="WATERMELONS"/>
    <x v="13"/>
    <s v="No"/>
    <s v="N/A"/>
    <s v="N/A"/>
    <x v="380"/>
    <s v="MEXICO CROSSINGS THROUGH NOGALES ARIZONA"/>
    <n v="89153"/>
    <s v="Truck"/>
    <m/>
    <m/>
    <n v="2023"/>
    <s v="N/A"/>
    <s v="I (import)"/>
    <m/>
  </r>
  <r>
    <s v="WATERMELONS"/>
    <x v="13"/>
    <s v="No"/>
    <s v="N/A"/>
    <s v="SEEDLESS"/>
    <x v="380"/>
    <s v="MEXICO CROSSINGS THROUGH OTAY MESA CALIFORNIA"/>
    <n v="620259"/>
    <s v="Truck"/>
    <m/>
    <m/>
    <n v="2023"/>
    <s v="N/A"/>
    <s v="I (import)"/>
    <m/>
  </r>
  <r>
    <s v="WATERMELONS"/>
    <x v="13"/>
    <s v="No"/>
    <s v="N/A"/>
    <s v="N/A"/>
    <x v="380"/>
    <s v="MEXICO CROSSINGS THROUGH PROGRESO TEXAS"/>
    <n v="1758412"/>
    <s v="Truck"/>
    <m/>
    <m/>
    <n v="2023"/>
    <s v="N/A"/>
    <s v="I (import)"/>
    <m/>
  </r>
  <r>
    <s v="WATERMELONS"/>
    <x v="13"/>
    <s v="No"/>
    <s v="N/A"/>
    <s v="RED FLESH SEEDLESS MINIATURE"/>
    <x v="380"/>
    <s v="MEXICO CROSSINGS THROUGH PHARR TEXAS"/>
    <n v="243078"/>
    <s v="Truck"/>
    <m/>
    <m/>
    <n v="2023"/>
    <s v="N/A"/>
    <s v="I (import)"/>
    <m/>
  </r>
  <r>
    <s v="WATERMELONS"/>
    <x v="13"/>
    <s v="No"/>
    <s v="N/A"/>
    <s v="RED FLESH SEEDLESS MINIATURE"/>
    <x v="380"/>
    <s v="MEXICO CROSSINGS THROUGH NOGALES ARIZONA"/>
    <n v="304128"/>
    <s v="Truck"/>
    <m/>
    <m/>
    <n v="2023"/>
    <s v="N/A"/>
    <s v="I (import)"/>
    <m/>
  </r>
  <r>
    <s v="WATERMELONS"/>
    <x v="13"/>
    <s v="No"/>
    <s v="N/A"/>
    <s v="N/A"/>
    <x v="380"/>
    <s v="MEXICO CROSSINGS THROUGH OTAY MESA CALIFORNIA"/>
    <n v="61952"/>
    <s v="Truck"/>
    <m/>
    <m/>
    <n v="2023"/>
    <s v="N/A"/>
    <s v="I (import)"/>
    <m/>
  </r>
  <r>
    <s v="WATERMELONS"/>
    <x v="13"/>
    <s v="No"/>
    <s v="N/A"/>
    <s v="N/A"/>
    <x v="380"/>
    <s v="MEXICO CROSSINGS THROUGH PRESIDIO TEXAS"/>
    <n v="91520"/>
    <s v="Truck"/>
    <m/>
    <m/>
    <n v="2023"/>
    <s v="N/A"/>
    <s v="I (import)"/>
    <m/>
  </r>
  <r>
    <s v="WATERMELONS"/>
    <x v="13"/>
    <s v="No"/>
    <s v="N/A"/>
    <s v="N/A"/>
    <x v="381"/>
    <s v="MEXICO CROSSINGS THROUGH PROGRESO TEXAS"/>
    <n v="523444"/>
    <s v="Truck"/>
    <m/>
    <m/>
    <n v="2023"/>
    <s v="N/A"/>
    <s v="I (import)"/>
    <m/>
  </r>
  <r>
    <s v="WATERMELONS"/>
    <x v="13"/>
    <s v="No"/>
    <s v="N/A"/>
    <s v="N/A"/>
    <x v="381"/>
    <s v="MEXICO CROSSINGS THROUGH NOGALES ARIZONA"/>
    <n v="122786"/>
    <s v="Truck"/>
    <m/>
    <m/>
    <n v="2023"/>
    <s v="N/A"/>
    <s v="I (import)"/>
    <m/>
  </r>
  <r>
    <s v="WATERMELONS"/>
    <x v="13"/>
    <s v="No"/>
    <s v="N/A"/>
    <s v="RED FLESH SEEDLESS MINIATURE"/>
    <x v="381"/>
    <s v="MEXICO CROSSINGS THROUGH NOGALES ARIZONA"/>
    <n v="145728"/>
    <s v="Truck"/>
    <m/>
    <m/>
    <n v="2023"/>
    <s v="N/A"/>
    <s v="I (import)"/>
    <m/>
  </r>
  <r>
    <s v="WATERMELONS"/>
    <x v="13"/>
    <s v="No"/>
    <s v="N/A"/>
    <s v="N/A"/>
    <x v="381"/>
    <s v="MEXICO CROSSINGS THROUGH OTAY MESA CALIFORNIA"/>
    <n v="105107"/>
    <s v="Truck"/>
    <m/>
    <m/>
    <n v="2023"/>
    <s v="N/A"/>
    <s v="I (import)"/>
    <m/>
  </r>
  <r>
    <s v="WATERMELONS"/>
    <x v="13"/>
    <s v="No"/>
    <s v="N/A"/>
    <s v="SEEDLESS"/>
    <x v="381"/>
    <s v="MEXICO CROSSINGS THROUGH OTAY MESA CALIFORNIA"/>
    <n v="324527"/>
    <s v="Truck"/>
    <m/>
    <m/>
    <n v="2023"/>
    <s v="N/A"/>
    <s v="I (import)"/>
    <m/>
  </r>
  <r>
    <s v="WATERMELONS"/>
    <x v="13"/>
    <s v="No"/>
    <s v="N/A"/>
    <s v="RED FLESH SEEDLESS MINIATURE"/>
    <x v="381"/>
    <s v="MEXICO CROSSINGS THROUGH PHARR TEXAS"/>
    <n v="863346"/>
    <s v="Truck"/>
    <m/>
    <m/>
    <n v="2023"/>
    <s v="N/A"/>
    <s v="I (import)"/>
    <m/>
  </r>
  <r>
    <s v="WATERMELONS"/>
    <x v="13"/>
    <s v="Yes"/>
    <s v="N/A"/>
    <s v="RED FLESH SEEDLESS MINIATURE"/>
    <x v="381"/>
    <s v="MEXICO CROSSINGS THROUGH SAN LUIS ARIZONA"/>
    <n v="180928"/>
    <s v="Truck"/>
    <m/>
    <m/>
    <n v="2023"/>
    <s v="N/A"/>
    <s v="I (import)"/>
    <m/>
  </r>
  <r>
    <s v="WATERMELONS"/>
    <x v="13"/>
    <s v="No"/>
    <s v="N/A"/>
    <s v="N/A"/>
    <x v="381"/>
    <s v="MEXICO CROSSINGS THROUGH CALEXICO CALIFORNIA"/>
    <n v="35816"/>
    <s v="Truck"/>
    <m/>
    <m/>
    <n v="2023"/>
    <s v="N/A"/>
    <s v="I (import)"/>
    <m/>
  </r>
  <r>
    <s v="WATERMELONS"/>
    <x v="13"/>
    <s v="No"/>
    <s v="N/A"/>
    <s v="SEEDLESS"/>
    <x v="381"/>
    <s v="MEXICO CROSSINGS THROUGH NOGALES ARIZONA"/>
    <n v="158400"/>
    <s v="Truck"/>
    <m/>
    <m/>
    <n v="2023"/>
    <s v="N/A"/>
    <s v="I (import)"/>
    <m/>
  </r>
  <r>
    <s v="WATERMELONS"/>
    <x v="13"/>
    <s v="No"/>
    <s v="N/A"/>
    <s v="SEEDLESS"/>
    <x v="381"/>
    <s v="MEXICO CROSSINGS THROUGH PHARR TEXAS"/>
    <n v="88000"/>
    <s v="Truck"/>
    <m/>
    <m/>
    <n v="2023"/>
    <s v="N/A"/>
    <s v="I (import)"/>
    <m/>
  </r>
  <r>
    <s v="WATERMELONS"/>
    <x v="13"/>
    <s v="No"/>
    <s v="N/A"/>
    <s v="N/A"/>
    <x v="381"/>
    <s v="MEXICO CROSSINGS THROUGH SANTA TERESA NEW MEXICO"/>
    <n v="249480"/>
    <s v="Truck"/>
    <m/>
    <m/>
    <n v="2023"/>
    <s v="N/A"/>
    <s v="I (import)"/>
    <m/>
  </r>
  <r>
    <s v="WATERMELONS"/>
    <x v="13"/>
    <s v="No"/>
    <s v="N/A"/>
    <s v="SEEDLESS"/>
    <x v="381"/>
    <s v="MEXICO CROSSINGS THROUGH PRESIDIO TEXAS"/>
    <n v="419496"/>
    <s v="Truck"/>
    <m/>
    <m/>
    <n v="2023"/>
    <s v="N/A"/>
    <s v="I (import)"/>
    <m/>
  </r>
  <r>
    <s v="WATERMELONS"/>
    <x v="13"/>
    <s v="No"/>
    <s v="N/A"/>
    <s v="N/A"/>
    <x v="381"/>
    <s v="MEXICO CROSSINGS THROUGH PHARR TEXAS"/>
    <n v="1114146"/>
    <s v="Truck"/>
    <m/>
    <m/>
    <n v="2023"/>
    <s v="N/A"/>
    <s v="I (import)"/>
    <m/>
  </r>
  <r>
    <s v="WATERMELONS"/>
    <x v="13"/>
    <s v="No"/>
    <s v="N/A"/>
    <s v="RED FLESH SEEDLESS MINIATURE"/>
    <x v="381"/>
    <s v="MEXICO CROSSINGS THROUGH SAN LUIS ARIZONA"/>
    <n v="457424"/>
    <s v="Truck"/>
    <m/>
    <m/>
    <n v="2023"/>
    <s v="N/A"/>
    <s v="I (import)"/>
    <m/>
  </r>
  <r>
    <s v="WATERMELONS"/>
    <x v="13"/>
    <s v="No"/>
    <s v="N/A"/>
    <s v="SEEDLESS"/>
    <x v="384"/>
    <s v="MEXICO CROSSINGS THROUGH PRESIDIO TEXAS"/>
    <n v="439340"/>
    <s v="Truck"/>
    <m/>
    <m/>
    <n v="2023"/>
    <s v="N/A"/>
    <s v="I (import)"/>
    <m/>
  </r>
  <r>
    <s v="WATERMELONS"/>
    <x v="13"/>
    <s v="No"/>
    <s v="N/A"/>
    <s v="N/A"/>
    <x v="384"/>
    <s v="MEXICO CROSSINGS THROUGH NOGALES ARIZONA"/>
    <n v="92400"/>
    <s v="Truck"/>
    <m/>
    <m/>
    <n v="2023"/>
    <s v="N/A"/>
    <s v="I (import)"/>
    <m/>
  </r>
  <r>
    <s v="WATERMELONS"/>
    <x v="13"/>
    <s v="No"/>
    <s v="N/A"/>
    <s v="RED FLESH SEEDLESS MINIATURE"/>
    <x v="384"/>
    <s v="MEXICO CROSSINGS THROUGH SAN LUIS ARIZONA"/>
    <n v="69586"/>
    <s v="Truck"/>
    <m/>
    <m/>
    <n v="2023"/>
    <s v="N/A"/>
    <s v="I (import)"/>
    <m/>
  </r>
  <r>
    <s v="WATERMELONS"/>
    <x v="13"/>
    <s v="No"/>
    <s v="N/A"/>
    <s v="SEEDLESS"/>
    <x v="384"/>
    <s v="MEXICO CROSSINGS THROUGH PHARR TEXAS"/>
    <n v="39600"/>
    <s v="Truck"/>
    <m/>
    <m/>
    <n v="2023"/>
    <s v="N/A"/>
    <s v="I (import)"/>
    <m/>
  </r>
  <r>
    <s v="WATERMELONS"/>
    <x v="13"/>
    <s v="No"/>
    <s v="N/A"/>
    <s v="RED FLESH SEEDLESS MINIATURE"/>
    <x v="384"/>
    <s v="MEXICO CROSSINGS THROUGH PHARR TEXAS"/>
    <n v="808863"/>
    <s v="Truck"/>
    <m/>
    <m/>
    <n v="2023"/>
    <s v="N/A"/>
    <s v="I (import)"/>
    <m/>
  </r>
  <r>
    <s v="WATERMELONS"/>
    <x v="13"/>
    <s v="No"/>
    <s v="N/A"/>
    <s v="N/A"/>
    <x v="384"/>
    <s v="MEXICO CROSSINGS THROUGH PROGRESO TEXAS"/>
    <n v="1151614"/>
    <s v="Truck"/>
    <m/>
    <m/>
    <n v="2023"/>
    <s v="N/A"/>
    <s v="I (import)"/>
    <m/>
  </r>
  <r>
    <s v="WATERMELONS"/>
    <x v="13"/>
    <s v="No"/>
    <s v="N/A"/>
    <s v="N/A"/>
    <x v="384"/>
    <s v="MEXICO CROSSINGS THROUGH PHARR TEXAS"/>
    <n v="973302"/>
    <s v="Truck"/>
    <m/>
    <m/>
    <n v="2023"/>
    <s v="N/A"/>
    <s v="I (import)"/>
    <m/>
  </r>
  <r>
    <s v="WATERMELONS"/>
    <x v="13"/>
    <s v="No"/>
    <s v="N/A"/>
    <s v="N/A"/>
    <x v="384"/>
    <s v="MEXICO CROSSINGS THROUGH PRESIDIO TEXAS"/>
    <n v="158400"/>
    <s v="Truck"/>
    <m/>
    <m/>
    <n v="2023"/>
    <s v="N/A"/>
    <s v="I (import)"/>
    <m/>
  </r>
  <r>
    <s v="WATERMELONS"/>
    <x v="13"/>
    <s v="No"/>
    <s v="N/A"/>
    <s v="SEEDLESS"/>
    <x v="384"/>
    <s v="MEXICO CROSSINGS THROUGH NOGALES ARIZONA"/>
    <n v="176134"/>
    <s v="Truck"/>
    <m/>
    <m/>
    <n v="2023"/>
    <s v="N/A"/>
    <s v="I (import)"/>
    <m/>
  </r>
  <r>
    <s v="WATERMELONS"/>
    <x v="13"/>
    <s v="No"/>
    <s v="N/A"/>
    <s v="RED FLESH SEEDLESS MINIATURE"/>
    <x v="384"/>
    <s v="MEXICO CROSSINGS THROUGH NOGALES ARIZONA"/>
    <n v="171072"/>
    <s v="Truck"/>
    <m/>
    <m/>
    <n v="2023"/>
    <s v="N/A"/>
    <s v="I (import)"/>
    <m/>
  </r>
  <r>
    <s v="WATERMELONS"/>
    <x v="13"/>
    <s v="No"/>
    <s v="N/A"/>
    <s v="N/A"/>
    <x v="384"/>
    <s v="MEXICO CROSSINGS THROUGH SANTA TERESA NEW MEXICO"/>
    <n v="617584"/>
    <s v="Truck"/>
    <m/>
    <m/>
    <n v="2023"/>
    <s v="N/A"/>
    <s v="I (import)"/>
    <m/>
  </r>
  <r>
    <s v="WATERMELONS"/>
    <x v="13"/>
    <s v="No"/>
    <s v="N/A"/>
    <s v="N/A"/>
    <x v="384"/>
    <s v="MEXICO CROSSINGS THROUGH CALEXICO CALIFORNIA"/>
    <n v="41976"/>
    <s v="Truck"/>
    <m/>
    <m/>
    <n v="2023"/>
    <s v="N/A"/>
    <s v="I (import)"/>
    <m/>
  </r>
  <r>
    <s v="WATERMELONS"/>
    <x v="13"/>
    <s v="No"/>
    <s v="N/A"/>
    <s v="N/A"/>
    <x v="384"/>
    <s v="MEXICO CROSSINGS THROUGH OTAY MESA CALIFORNIA"/>
    <n v="20478"/>
    <s v="Truck"/>
    <m/>
    <m/>
    <n v="2023"/>
    <s v="N/A"/>
    <s v="I (import)"/>
    <m/>
  </r>
  <r>
    <s v="WATERMELONS"/>
    <x v="13"/>
    <s v="No"/>
    <s v="N/A"/>
    <s v="SEEDLESS"/>
    <x v="384"/>
    <s v="MEXICO CROSSINGS THROUGH OTAY MESA CALIFORNIA"/>
    <n v="246629"/>
    <s v="Truck"/>
    <m/>
    <m/>
    <n v="2023"/>
    <s v="N/A"/>
    <s v="I (import)"/>
    <m/>
  </r>
  <r>
    <s v="WATERMELONS"/>
    <x v="13"/>
    <s v="No"/>
    <s v="N/A"/>
    <s v="N/A"/>
    <x v="385"/>
    <s v="MEXICO CROSSINGS THROUGH NOGALES ARIZONA"/>
    <n v="114121"/>
    <s v="Truck"/>
    <m/>
    <m/>
    <n v="2023"/>
    <s v="N/A"/>
    <s v="I (import)"/>
    <m/>
  </r>
  <r>
    <s v="WATERMELONS"/>
    <x v="13"/>
    <s v="No"/>
    <s v="N/A"/>
    <s v="N/A"/>
    <x v="385"/>
    <s v="MEXICO CROSSINGS THROUGH PROGRESO TEXAS"/>
    <n v="2369791"/>
    <s v="Truck"/>
    <m/>
    <m/>
    <n v="2023"/>
    <s v="N/A"/>
    <s v="I (import)"/>
    <m/>
  </r>
  <r>
    <s v="WATERMELONS"/>
    <x v="13"/>
    <s v="No"/>
    <s v="N/A"/>
    <s v="SEEDLESS"/>
    <x v="385"/>
    <s v="MEXICO CROSSINGS THROUGH CALEXICO CALIFORNIA"/>
    <n v="28160"/>
    <s v="Truck"/>
    <m/>
    <m/>
    <n v="2023"/>
    <s v="N/A"/>
    <s v="I (import)"/>
    <m/>
  </r>
  <r>
    <s v="WATERMELONS"/>
    <x v="13"/>
    <s v="No"/>
    <s v="N/A"/>
    <s v="N/A"/>
    <x v="385"/>
    <s v="MEXICO CROSSINGS THROUGH SANTA TERESA NEW MEXICO"/>
    <n v="249480"/>
    <s v="Truck"/>
    <m/>
    <m/>
    <n v="2023"/>
    <s v="N/A"/>
    <s v="I (import)"/>
    <m/>
  </r>
  <r>
    <s v="WATERMELONS"/>
    <x v="13"/>
    <s v="No"/>
    <s v="N/A"/>
    <s v="SEEDLESS"/>
    <x v="385"/>
    <s v="MEXICO CROSSINGS THROUGH OTAY MESA CALIFORNIA"/>
    <n v="112746"/>
    <s v="Truck"/>
    <m/>
    <m/>
    <n v="2023"/>
    <s v="N/A"/>
    <s v="I (import)"/>
    <m/>
  </r>
  <r>
    <s v="WATERMELONS"/>
    <x v="13"/>
    <s v="No"/>
    <s v="N/A"/>
    <s v="SEEDLESS"/>
    <x v="385"/>
    <s v="MEXICO CROSSINGS THROUGH NOGALES ARIZONA"/>
    <n v="209776"/>
    <s v="Truck"/>
    <m/>
    <m/>
    <n v="2023"/>
    <s v="N/A"/>
    <s v="I (import)"/>
    <m/>
  </r>
  <r>
    <s v="WATERMELONS"/>
    <x v="13"/>
    <s v="No"/>
    <s v="N/A"/>
    <s v="RED FLESH SEEDLESS MINIATURE"/>
    <x v="385"/>
    <s v="MEXICO CROSSINGS THROUGH NOGALES ARIZONA"/>
    <n v="88704"/>
    <s v="Truck"/>
    <m/>
    <m/>
    <n v="2023"/>
    <s v="N/A"/>
    <s v="I (import)"/>
    <m/>
  </r>
  <r>
    <s v="WATERMELONS"/>
    <x v="13"/>
    <s v="No"/>
    <s v="N/A"/>
    <s v="RED FLESH SEEDLESS MINIATURE"/>
    <x v="385"/>
    <s v="MEXICO CROSSINGS THROUGH PHARR TEXAS"/>
    <n v="435864"/>
    <s v="Truck"/>
    <m/>
    <m/>
    <n v="2023"/>
    <s v="N/A"/>
    <s v="I (import)"/>
    <m/>
  </r>
  <r>
    <s v="WATERMELONS"/>
    <x v="13"/>
    <s v="No"/>
    <s v="N/A"/>
    <s v="N/A"/>
    <x v="385"/>
    <s v="MEXICO CROSSINGS THROUGH CALEXICO CALIFORNIA"/>
    <n v="140558"/>
    <s v="Truck"/>
    <m/>
    <m/>
    <n v="2023"/>
    <s v="N/A"/>
    <s v="I (import)"/>
    <m/>
  </r>
  <r>
    <s v="WATERMELONS"/>
    <x v="13"/>
    <s v="No"/>
    <s v="N/A"/>
    <s v="RED FLESH SEEDLESS MINIATURE"/>
    <x v="385"/>
    <s v="MEXICO CROSSINGS THROUGH SAN LUIS ARIZONA"/>
    <n v="162426"/>
    <s v="Truck"/>
    <m/>
    <m/>
    <n v="2023"/>
    <s v="N/A"/>
    <s v="I (import)"/>
    <m/>
  </r>
  <r>
    <s v="WATERMELONS"/>
    <x v="13"/>
    <s v="No"/>
    <s v="N/A"/>
    <s v="N/A"/>
    <x v="385"/>
    <s v="MEXICO CROSSINGS THROUGH PHARR TEXAS"/>
    <n v="2185217"/>
    <s v="Truck"/>
    <m/>
    <m/>
    <n v="2023"/>
    <s v="N/A"/>
    <s v="I (import)"/>
    <m/>
  </r>
  <r>
    <s v="WATERMELONS"/>
    <x v="13"/>
    <s v="No"/>
    <s v="N/A"/>
    <s v="SEEDLESS"/>
    <x v="385"/>
    <s v="MEXICO CROSSINGS THROUGH EL PASO TEXAS"/>
    <n v="24640"/>
    <s v="Truck"/>
    <m/>
    <m/>
    <n v="2023"/>
    <s v="N/A"/>
    <s v="I (import)"/>
    <m/>
  </r>
  <r>
    <s v="WATERMELONS"/>
    <x v="13"/>
    <s v="No"/>
    <s v="N/A"/>
    <s v="SEEDLESS"/>
    <x v="385"/>
    <s v="MEXICO CROSSINGS THROUGH PHARR TEXAS"/>
    <n v="65780"/>
    <s v="Truck"/>
    <m/>
    <m/>
    <n v="2023"/>
    <s v="N/A"/>
    <s v="I (import)"/>
    <m/>
  </r>
  <r>
    <s v="WATERMELONS"/>
    <x v="13"/>
    <s v="No"/>
    <s v="N/A"/>
    <s v="N/A"/>
    <x v="385"/>
    <s v="MEXICO CROSSINGS THROUGH OTAY MESA CALIFORNIA"/>
    <n v="21120"/>
    <s v="Truck"/>
    <m/>
    <m/>
    <n v="2023"/>
    <s v="N/A"/>
    <s v="I (import)"/>
    <m/>
  </r>
  <r>
    <s v="WATERMELONS"/>
    <x v="13"/>
    <s v="No"/>
    <s v="N/A"/>
    <s v="SEEDLESS"/>
    <x v="386"/>
    <s v="MEXICO CROSSINGS THROUGH PROGRESO TEXAS"/>
    <n v="1861618"/>
    <s v="Truck"/>
    <m/>
    <m/>
    <n v="2023"/>
    <s v="N/A"/>
    <s v="I (import)"/>
    <m/>
  </r>
  <r>
    <s v="WATERMELONS"/>
    <x v="13"/>
    <s v="No"/>
    <s v="N/A"/>
    <s v="RED FLESH SEEDLESS MINIATURE"/>
    <x v="386"/>
    <s v="MEXICO CROSSINGS THROUGH SAN LUIS ARIZONA"/>
    <n v="215844"/>
    <s v="Truck"/>
    <m/>
    <m/>
    <n v="2023"/>
    <s v="N/A"/>
    <s v="I (import)"/>
    <m/>
  </r>
  <r>
    <s v="WATERMELONS"/>
    <x v="13"/>
    <s v="No"/>
    <s v="N/A"/>
    <s v="N/A"/>
    <x v="386"/>
    <s v="MEXICO CROSSINGS THROUGH OTAY MESA CALIFORNIA"/>
    <n v="135051"/>
    <s v="Truck"/>
    <m/>
    <m/>
    <n v="2023"/>
    <s v="N/A"/>
    <s v="I (import)"/>
    <m/>
  </r>
  <r>
    <s v="WATERMELONS"/>
    <x v="13"/>
    <s v="No"/>
    <s v="N/A"/>
    <s v="N/A"/>
    <x v="386"/>
    <s v="MEXICO CROSSINGS THROUGH SANTA TERESA NEW MEXICO"/>
    <n v="698544"/>
    <s v="Truck"/>
    <m/>
    <m/>
    <n v="2023"/>
    <s v="N/A"/>
    <s v="I (import)"/>
    <m/>
  </r>
  <r>
    <s v="WATERMELONS"/>
    <x v="13"/>
    <s v="No"/>
    <s v="N/A"/>
    <s v="RED FLESH SEEDLESS MINIATURE"/>
    <x v="386"/>
    <s v="MEXICO CROSSINGS THROUGH PHARR TEXAS"/>
    <n v="431673"/>
    <s v="Truck"/>
    <m/>
    <m/>
    <n v="2023"/>
    <s v="N/A"/>
    <s v="I (import)"/>
    <m/>
  </r>
  <r>
    <s v="WATERMELONS"/>
    <x v="13"/>
    <s v="No"/>
    <s v="N/A"/>
    <s v="RED FLESH SEEDLESS MINIATURE"/>
    <x v="386"/>
    <s v="MEXICO CROSSINGS THROUGH PRESIDIO TEXAS"/>
    <n v="46101"/>
    <s v="Truck"/>
    <m/>
    <m/>
    <n v="2023"/>
    <s v="N/A"/>
    <s v="I (import)"/>
    <m/>
  </r>
  <r>
    <s v="WATERMELONS"/>
    <x v="13"/>
    <s v="No"/>
    <s v="N/A"/>
    <s v="SEEDLESS"/>
    <x v="386"/>
    <s v="MEXICO CROSSINGS THROUGH PRESIDIO TEXAS"/>
    <n v="1133110"/>
    <s v="Truck"/>
    <m/>
    <m/>
    <n v="2023"/>
    <s v="N/A"/>
    <s v="I (import)"/>
    <m/>
  </r>
  <r>
    <s v="WATERMELONS"/>
    <x v="13"/>
    <s v="No"/>
    <s v="N/A"/>
    <s v="SEEDLESS"/>
    <x v="386"/>
    <s v="MEXICO CROSSINGS THROUGH OTAY MESA CALIFORNIA"/>
    <n v="174266"/>
    <s v="Truck"/>
    <m/>
    <m/>
    <n v="2023"/>
    <s v="N/A"/>
    <s v="I (import)"/>
    <m/>
  </r>
  <r>
    <s v="WATERMELONS"/>
    <x v="13"/>
    <s v="No"/>
    <s v="N/A"/>
    <s v="N/A"/>
    <x v="386"/>
    <s v="MEXICO CROSSINGS THROUGH PRESIDIO TEXAS"/>
    <n v="95568"/>
    <s v="Truck"/>
    <m/>
    <m/>
    <n v="2023"/>
    <s v="N/A"/>
    <s v="I (import)"/>
    <m/>
  </r>
  <r>
    <s v="WATERMELONS"/>
    <x v="13"/>
    <s v="No"/>
    <s v="N/A"/>
    <s v="N/A"/>
    <x v="386"/>
    <s v="MEXICO CROSSINGS THROUGH PHARR TEXAS"/>
    <n v="1374362"/>
    <s v="Truck"/>
    <m/>
    <m/>
    <n v="2023"/>
    <s v="N/A"/>
    <s v="I (import)"/>
    <m/>
  </r>
  <r>
    <s v="WATERMELONS"/>
    <x v="13"/>
    <s v="No"/>
    <s v="N/A"/>
    <s v="SEEDLESS"/>
    <x v="386"/>
    <s v="MEXICO CROSSINGS THROUGH NOGALES ARIZONA"/>
    <n v="72930"/>
    <s v="Truck"/>
    <m/>
    <m/>
    <n v="2023"/>
    <s v="N/A"/>
    <s v="I (import)"/>
    <m/>
  </r>
  <r>
    <s v="WATERMELONS"/>
    <x v="13"/>
    <s v="No"/>
    <s v="N/A"/>
    <s v="N/A"/>
    <x v="386"/>
    <s v="MEXICO CROSSINGS THROUGH PROGRESO TEXAS"/>
    <n v="584950"/>
    <s v="Truck"/>
    <m/>
    <m/>
    <n v="2023"/>
    <s v="N/A"/>
    <s v="I (import)"/>
    <m/>
  </r>
  <r>
    <s v="WATERMELONS"/>
    <x v="13"/>
    <s v="No"/>
    <s v="N/A"/>
    <s v="N/A"/>
    <x v="387"/>
    <s v="MEXICO CROSSINGS THROUGH NOGALES ARIZONA"/>
    <n v="31068"/>
    <s v="Truck"/>
    <m/>
    <m/>
    <n v="2023"/>
    <s v="N/A"/>
    <s v="I (import)"/>
    <m/>
  </r>
  <r>
    <s v="WATERMELONS"/>
    <x v="13"/>
    <s v="No"/>
    <s v="N/A"/>
    <s v="SEEDLESS"/>
    <x v="387"/>
    <s v="MEXICO CROSSINGS THROUGH NOGALES ARIZONA"/>
    <n v="171545"/>
    <s v="Truck"/>
    <m/>
    <m/>
    <n v="2023"/>
    <s v="N/A"/>
    <s v="I (import)"/>
    <m/>
  </r>
  <r>
    <s v="WATERMELONS"/>
    <x v="13"/>
    <s v="No"/>
    <s v="N/A"/>
    <s v="SEEDLESS"/>
    <x v="387"/>
    <s v="MEXICO CROSSINGS THROUGH SAN LUIS ARIZONA"/>
    <n v="448032"/>
    <s v="Truck"/>
    <m/>
    <m/>
    <n v="2023"/>
    <s v="N/A"/>
    <s v="I (import)"/>
    <m/>
  </r>
  <r>
    <s v="WATERMELONS"/>
    <x v="13"/>
    <s v="No"/>
    <s v="N/A"/>
    <s v="N/A"/>
    <x v="387"/>
    <s v="MEXICO CROSSINGS THROUGH SANTA TERESA NEW MEXICO"/>
    <n v="698544"/>
    <s v="Truck"/>
    <m/>
    <m/>
    <n v="2023"/>
    <s v="N/A"/>
    <s v="I (import)"/>
    <m/>
  </r>
  <r>
    <s v="WATERMELONS"/>
    <x v="13"/>
    <s v="No"/>
    <s v="N/A"/>
    <s v="RED FLESH SEEDLESS MINIATURE"/>
    <x v="387"/>
    <s v="MEXICO CROSSINGS THROUGH SAN LUIS ARIZONA"/>
    <n v="19734"/>
    <s v="Truck"/>
    <m/>
    <m/>
    <n v="2023"/>
    <s v="N/A"/>
    <s v="I (import)"/>
    <m/>
  </r>
  <r>
    <s v="WATERMELONS"/>
    <x v="13"/>
    <s v="No"/>
    <s v="N/A"/>
    <s v="SEEDLESS"/>
    <x v="387"/>
    <s v="MEXICO CROSSINGS THROUGH PROGRESO TEXAS"/>
    <n v="153912"/>
    <s v="Truck"/>
    <m/>
    <m/>
    <n v="2023"/>
    <s v="N/A"/>
    <s v="I (import)"/>
    <m/>
  </r>
  <r>
    <s v="WATERMELONS"/>
    <x v="13"/>
    <s v="No"/>
    <s v="N/A"/>
    <s v="N/A"/>
    <x v="387"/>
    <s v="MEXICO CROSSINGS THROUGH PROGRESO TEXAS"/>
    <n v="1520666"/>
    <s v="Truck"/>
    <m/>
    <m/>
    <n v="2023"/>
    <s v="N/A"/>
    <s v="I (import)"/>
    <m/>
  </r>
  <r>
    <s v="WATERMELONS"/>
    <x v="13"/>
    <s v="No"/>
    <s v="N/A"/>
    <s v="SEEDLESS"/>
    <x v="387"/>
    <s v="MEXICO CROSSINGS THROUGH PRESIDIO TEXAS"/>
    <n v="363264"/>
    <s v="Truck"/>
    <m/>
    <m/>
    <n v="2023"/>
    <s v="N/A"/>
    <s v="I (import)"/>
    <m/>
  </r>
  <r>
    <s v="WATERMELONS"/>
    <x v="13"/>
    <s v="No"/>
    <s v="N/A"/>
    <s v="RED FLESH SEEDLESS MINIATURE"/>
    <x v="387"/>
    <s v="MEXICO CROSSINGS THROUGH PHARR TEXAS"/>
    <n v="528066"/>
    <s v="Truck"/>
    <m/>
    <m/>
    <n v="2023"/>
    <s v="N/A"/>
    <s v="I (import)"/>
    <m/>
  </r>
  <r>
    <s v="WATERMELONS"/>
    <x v="13"/>
    <s v="No"/>
    <s v="N/A"/>
    <s v="SEEDLESS"/>
    <x v="387"/>
    <s v="MEXICO CROSSINGS THROUGH PHARR TEXAS"/>
    <n v="87956"/>
    <s v="Truck"/>
    <m/>
    <m/>
    <n v="2023"/>
    <s v="N/A"/>
    <s v="I (import)"/>
    <m/>
  </r>
  <r>
    <s v="WATERMELONS"/>
    <x v="13"/>
    <s v="No"/>
    <s v="N/A"/>
    <s v="N/A"/>
    <x v="388"/>
    <s v="MEXICO CROSSINGS THROUGH PHARR TEXAS"/>
    <n v="717596"/>
    <s v="Truck"/>
    <m/>
    <m/>
    <n v="2023"/>
    <s v="N/A"/>
    <s v="I (import)"/>
    <m/>
  </r>
  <r>
    <s v="WATERMELONS"/>
    <x v="13"/>
    <s v="No"/>
    <s v="N/A"/>
    <s v="SEEDLESS"/>
    <x v="388"/>
    <s v="MEXICO CROSSINGS THROUGH PHARR TEXAS"/>
    <n v="88000"/>
    <s v="Truck"/>
    <m/>
    <m/>
    <n v="2023"/>
    <s v="N/A"/>
    <s v="I (import)"/>
    <m/>
  </r>
  <r>
    <s v="WATERMELONS"/>
    <x v="13"/>
    <s v="No"/>
    <s v="N/A"/>
    <s v="N/A"/>
    <x v="388"/>
    <s v="MEXICO CROSSINGS THROUGH SANTA TERESA NEW MEXICO"/>
    <n v="498960"/>
    <s v="Truck"/>
    <m/>
    <m/>
    <n v="2023"/>
    <s v="N/A"/>
    <s v="I (import)"/>
    <m/>
  </r>
  <r>
    <s v="WATERMELONS"/>
    <x v="13"/>
    <s v="No"/>
    <s v="N/A"/>
    <s v="SEEDLESS"/>
    <x v="388"/>
    <s v="MEXICO CROSSINGS THROUGH PRESIDIO TEXAS"/>
    <n v="345884"/>
    <s v="Truck"/>
    <m/>
    <m/>
    <n v="2023"/>
    <s v="N/A"/>
    <s v="I (import)"/>
    <m/>
  </r>
  <r>
    <s v="WATERMELONS"/>
    <x v="13"/>
    <s v="No"/>
    <s v="N/A"/>
    <s v="RED FLESH SEEDLESS MINIATURE"/>
    <x v="388"/>
    <s v="MEXICO CROSSINGS THROUGH PHARR TEXAS"/>
    <n v="251460"/>
    <s v="Truck"/>
    <m/>
    <m/>
    <n v="2023"/>
    <s v="N/A"/>
    <s v="I (import)"/>
    <m/>
  </r>
  <r>
    <s v="WATERMELONS"/>
    <x v="13"/>
    <s v="No"/>
    <s v="N/A"/>
    <s v="N/A"/>
    <x v="388"/>
    <s v="MEXICO CROSSINGS THROUGH OTAY MESA CALIFORNIA"/>
    <n v="188179"/>
    <s v="Truck"/>
    <m/>
    <m/>
    <n v="2023"/>
    <s v="N/A"/>
    <s v="I (import)"/>
    <m/>
  </r>
  <r>
    <s v="WATERMELONS"/>
    <x v="13"/>
    <s v="No"/>
    <s v="N/A"/>
    <s v="N/A"/>
    <x v="388"/>
    <s v="MEXICO CROSSINGS THROUGH PROGRESO TEXAS"/>
    <n v="313432"/>
    <s v="Truck"/>
    <m/>
    <m/>
    <n v="2023"/>
    <s v="N/A"/>
    <s v="I (import)"/>
    <m/>
  </r>
  <r>
    <s v="WATERMELONS"/>
    <x v="13"/>
    <s v="No"/>
    <s v="N/A"/>
    <s v="SEEDLESS"/>
    <x v="388"/>
    <s v="MEXICO CROSSINGS THROUGH OTAY MESA CALIFORNIA"/>
    <n v="584526"/>
    <s v="Truck"/>
    <m/>
    <m/>
    <n v="2023"/>
    <s v="N/A"/>
    <s v="I (import)"/>
    <m/>
  </r>
  <r>
    <s v="WATERMELONS"/>
    <x v="13"/>
    <s v="No"/>
    <s v="N/A"/>
    <s v="SEEDLESS"/>
    <x v="388"/>
    <s v="MEXICO CROSSINGS THROUGH SAN LUIS ARIZONA"/>
    <n v="85888"/>
    <s v="Truck"/>
    <m/>
    <m/>
    <n v="2023"/>
    <s v="N/A"/>
    <s v="I (import)"/>
    <m/>
  </r>
  <r>
    <s v="WATERMELONS"/>
    <x v="13"/>
    <s v="No"/>
    <s v="N/A"/>
    <s v="SEEDLESS"/>
    <x v="388"/>
    <s v="MEXICO CROSSINGS THROUGH NOGALES ARIZONA"/>
    <n v="207342"/>
    <s v="Truck"/>
    <m/>
    <m/>
    <n v="2023"/>
    <s v="N/A"/>
    <s v="I (import)"/>
    <m/>
  </r>
  <r>
    <s v="WATERMELONS"/>
    <x v="13"/>
    <s v="No"/>
    <s v="N/A"/>
    <s v="RED FLESH SEEDLESS MINIATURE"/>
    <x v="388"/>
    <s v="MEXICO CROSSINGS THROUGH SAN LUIS ARIZONA"/>
    <n v="79794"/>
    <s v="Truck"/>
    <m/>
    <m/>
    <n v="2023"/>
    <s v="N/A"/>
    <s v="I (import)"/>
    <m/>
  </r>
  <r>
    <s v="WATERMELONS"/>
    <x v="13"/>
    <s v="No"/>
    <s v="N/A"/>
    <s v="SEEDLESS"/>
    <x v="389"/>
    <s v="MEXICO CROSSINGS THROUGH NOGALES ARIZONA"/>
    <n v="406761"/>
    <s v="Truck"/>
    <m/>
    <m/>
    <n v="2023"/>
    <s v="N/A"/>
    <s v="I (import)"/>
    <s v="added on 07/22/2024"/>
  </r>
  <r>
    <s v="WATERMELONS"/>
    <x v="13"/>
    <s v="No"/>
    <s v="N/A"/>
    <s v="SEEDLESS"/>
    <x v="389"/>
    <s v="MEXICO CROSSINGS THROUGH PROGRESO TEXAS"/>
    <n v="191796"/>
    <s v="Truck"/>
    <m/>
    <m/>
    <n v="2023"/>
    <s v="N/A"/>
    <s v="I (import)"/>
    <s v="added on 07/22/2024"/>
  </r>
  <r>
    <s v="WATERMELONS"/>
    <x v="13"/>
    <s v="No"/>
    <s v="N/A"/>
    <s v="SEEDLESS"/>
    <x v="389"/>
    <s v="MEXICO CROSSINGS THROUGH OTAY MESA CALIFORNIA"/>
    <n v="146960"/>
    <s v="Truck"/>
    <m/>
    <m/>
    <n v="2023"/>
    <s v="N/A"/>
    <s v="I (import)"/>
    <s v="added on 07/22/2024"/>
  </r>
  <r>
    <s v="WATERMELONS"/>
    <x v="13"/>
    <s v="No"/>
    <s v="N/A"/>
    <s v="N/A"/>
    <x v="389"/>
    <s v="MEXICO CROSSINGS THROUGH NOGALES ARIZONA"/>
    <n v="99284"/>
    <s v="Truck"/>
    <m/>
    <m/>
    <n v="2023"/>
    <s v="N/A"/>
    <s v="I (import)"/>
    <s v="added on 07/22/2024"/>
  </r>
  <r>
    <s v="WATERMELONS"/>
    <x v="13"/>
    <s v="No"/>
    <s v="N/A"/>
    <s v="N/A"/>
    <x v="389"/>
    <s v="MEXICO CROSSINGS THROUGH PHARR TEXAS"/>
    <n v="615780"/>
    <s v="Truck"/>
    <m/>
    <m/>
    <n v="2023"/>
    <s v="N/A"/>
    <s v="I (import)"/>
    <s v="added on 07/22/2024"/>
  </r>
  <r>
    <s v="WATERMELONS"/>
    <x v="13"/>
    <s v="No"/>
    <s v="N/A"/>
    <s v="RED FLESH SEEDLESS MINIATURE"/>
    <x v="389"/>
    <s v="MEXICO CROSSINGS THROUGH SAN LUIS ARIZONA"/>
    <n v="117260"/>
    <s v="Truck"/>
    <m/>
    <m/>
    <n v="2023"/>
    <s v="N/A"/>
    <s v="I (import)"/>
    <s v="added on 07/22/2024"/>
  </r>
  <r>
    <s v="WATERMELONS"/>
    <x v="13"/>
    <s v="No"/>
    <s v="N/A"/>
    <s v="RED FLESH SEEDLESS MINIATURE"/>
    <x v="389"/>
    <s v="MEXICO CROSSINGS THROUGH PHARR TEXAS"/>
    <n v="871728"/>
    <s v="Truck"/>
    <m/>
    <m/>
    <n v="2023"/>
    <s v="N/A"/>
    <s v="I (import)"/>
    <s v="added on 07/22/2024"/>
  </r>
  <r>
    <s v="WATERMELONS"/>
    <x v="13"/>
    <s v="No"/>
    <s v="N/A"/>
    <s v="N/A"/>
    <x v="389"/>
    <s v="MEXICO CROSSINGS THROUGH SANTA TERESA NEW MEXICO"/>
    <n v="349272"/>
    <s v="Truck"/>
    <m/>
    <m/>
    <n v="2023"/>
    <s v="N/A"/>
    <s v="I (import)"/>
    <s v="added on 07/22/2024"/>
  </r>
  <r>
    <s v="WATERMELONS"/>
    <x v="13"/>
    <s v="No"/>
    <s v="N/A"/>
    <s v="N/A"/>
    <x v="389"/>
    <s v="MEXICO CROSSINGS THROUGH PROGRESO TEXAS"/>
    <n v="438185"/>
    <s v="Truck"/>
    <m/>
    <m/>
    <n v="2023"/>
    <s v="N/A"/>
    <s v="I (import)"/>
    <s v="added on 07/22/2024"/>
  </r>
  <r>
    <s v="WATERMELONS"/>
    <x v="13"/>
    <s v="No"/>
    <s v="N/A"/>
    <s v="SEEDLESS"/>
    <x v="389"/>
    <s v="MEXICO CROSSINGS THROUGH PRESIDIO TEXAS"/>
    <n v="542168"/>
    <s v="Truck"/>
    <m/>
    <m/>
    <n v="2023"/>
    <s v="N/A"/>
    <s v="I (import)"/>
    <s v="added on 07/22/2024"/>
  </r>
  <r>
    <s v="WATERMELONS"/>
    <x v="13"/>
    <s v="No"/>
    <s v="N/A"/>
    <s v="N/A"/>
    <x v="390"/>
    <s v="MEXICO CROSSINGS THROUGH SANTA TERESA NEW MEXICO"/>
    <n v="498960"/>
    <s v="Truck"/>
    <m/>
    <m/>
    <n v="2023"/>
    <s v="N/A"/>
    <s v="I (import)"/>
    <s v="added on 07/23/2024"/>
  </r>
  <r>
    <s v="WATERMELONS"/>
    <x v="13"/>
    <s v="No"/>
    <s v="N/A"/>
    <s v="N/A"/>
    <x v="390"/>
    <s v="MEXICO CROSSINGS THROUGH NOGALES ARIZONA"/>
    <n v="124131"/>
    <s v="Truck"/>
    <m/>
    <m/>
    <n v="2023"/>
    <s v="N/A"/>
    <s v="I (import)"/>
    <s v="added on 07/23/2024"/>
  </r>
  <r>
    <s v="WATERMELONS"/>
    <x v="13"/>
    <s v="No"/>
    <s v="N/A"/>
    <s v="N/A"/>
    <x v="390"/>
    <s v="MEXICO CROSSINGS THROUGH PROGRESO TEXAS"/>
    <n v="896438"/>
    <s v="Truck"/>
    <m/>
    <m/>
    <n v="2023"/>
    <s v="N/A"/>
    <s v="I (import)"/>
    <s v="added on 07/23/2024"/>
  </r>
  <r>
    <s v="WATERMELONS"/>
    <x v="13"/>
    <s v="No"/>
    <s v="N/A"/>
    <s v="SEEDLESS"/>
    <x v="390"/>
    <s v="MEXICO CROSSINGS THROUGH PRESIDIO TEXAS"/>
    <n v="868351"/>
    <s v="Truck"/>
    <m/>
    <m/>
    <n v="2023"/>
    <s v="N/A"/>
    <s v="I (import)"/>
    <s v="added on 07/23/2024"/>
  </r>
  <r>
    <s v="WATERMELONS"/>
    <x v="13"/>
    <s v="No"/>
    <s v="N/A"/>
    <s v="SEEDLESS"/>
    <x v="390"/>
    <s v="MEXICO CROSSINGS THROUGH NOGALES ARIZONA"/>
    <n v="298540"/>
    <s v="Truck"/>
    <m/>
    <m/>
    <n v="2023"/>
    <s v="N/A"/>
    <s v="I (import)"/>
    <s v="added on 07/23/2024"/>
  </r>
  <r>
    <s v="WATERMELONS"/>
    <x v="13"/>
    <s v="No"/>
    <s v="N/A"/>
    <s v="SEEDLESS"/>
    <x v="390"/>
    <s v="MEXICO CROSSINGS THROUGH PROGRESO TEXAS"/>
    <n v="93412"/>
    <s v="Truck"/>
    <m/>
    <m/>
    <n v="2023"/>
    <s v="N/A"/>
    <s v="I (import)"/>
    <s v="added on 07/23/2024"/>
  </r>
  <r>
    <s v="WATERMELONS"/>
    <x v="13"/>
    <s v="No"/>
    <s v="N/A"/>
    <s v="N/A"/>
    <x v="390"/>
    <s v="MEXICO CROSSINGS THROUGH EL PASO TEXAS"/>
    <n v="10780"/>
    <s v="Truck"/>
    <m/>
    <m/>
    <n v="2023"/>
    <s v="N/A"/>
    <s v="I (import)"/>
    <s v="added on 07/23/2024"/>
  </r>
  <r>
    <s v="WATERMELONS"/>
    <x v="13"/>
    <s v="No"/>
    <s v="N/A"/>
    <s v="N/A"/>
    <x v="390"/>
    <s v="MEXICO CROSSINGS THROUGH LAREDO TEXAS"/>
    <n v="2570"/>
    <s v="Truck"/>
    <m/>
    <m/>
    <n v="2023"/>
    <s v="N/A"/>
    <s v="I (import)"/>
    <s v="added on 07/23/2024"/>
  </r>
  <r>
    <s v="WATERMELONS"/>
    <x v="13"/>
    <s v="No"/>
    <s v="N/A"/>
    <s v="SEEDLESS"/>
    <x v="390"/>
    <s v="MEXICO CROSSINGS THROUGH OTAY MESA CALIFORNIA"/>
    <n v="287518"/>
    <s v="Truck"/>
    <m/>
    <m/>
    <n v="2023"/>
    <s v="N/A"/>
    <s v="I (import)"/>
    <s v="added on 07/23/2024"/>
  </r>
  <r>
    <s v="WATERMELONS"/>
    <x v="13"/>
    <s v="No"/>
    <s v="N/A"/>
    <s v="RED FLESH SEEDLESS MINIATURE"/>
    <x v="390"/>
    <s v="MEXICO CROSSINGS THROUGH PHARR TEXAS"/>
    <n v="624459"/>
    <s v="Truck"/>
    <m/>
    <m/>
    <n v="2023"/>
    <s v="N/A"/>
    <s v="I (import)"/>
    <s v="added on 07/23/2024"/>
  </r>
  <r>
    <s v="WATERMELONS"/>
    <x v="13"/>
    <s v="No"/>
    <s v="N/A"/>
    <s v="SEEDLESS"/>
    <x v="390"/>
    <s v="MEXICO CROSSINGS THROUGH PHARR TEXAS"/>
    <n v="44733"/>
    <s v="Truck"/>
    <m/>
    <m/>
    <n v="2023"/>
    <s v="N/A"/>
    <s v="I (import)"/>
    <s v="added on 07/23/2024"/>
  </r>
  <r>
    <s v="WATERMELONS"/>
    <x v="13"/>
    <s v="No"/>
    <s v="N/A"/>
    <s v="RED FLESH SEEDLESS MINIATURE"/>
    <x v="390"/>
    <s v="MEXICO CROSSINGS THROUGH SAN LUIS ARIZONA"/>
    <n v="51480"/>
    <s v="Truck"/>
    <m/>
    <m/>
    <n v="2023"/>
    <s v="N/A"/>
    <s v="I (import)"/>
    <s v="added on 07/23/2024"/>
  </r>
  <r>
    <s v="WATERMELONS"/>
    <x v="13"/>
    <s v="No"/>
    <s v="N/A"/>
    <s v="N/A"/>
    <x v="390"/>
    <s v="MEXICO CROSSINGS THROUGH PHARR TEXAS"/>
    <n v="591976"/>
    <s v="Truck"/>
    <m/>
    <m/>
    <n v="2023"/>
    <s v="N/A"/>
    <s v="I (import)"/>
    <s v="added on 07/23/2024"/>
  </r>
  <r>
    <s v="WATERMELONS"/>
    <x v="13"/>
    <s v="No"/>
    <s v="N/A"/>
    <s v="SEEDLESS"/>
    <x v="390"/>
    <s v="MEXICO CROSSINGS THROUGH SAN LUIS ARIZONA"/>
    <n v="173184"/>
    <s v="Truck"/>
    <m/>
    <m/>
    <n v="2023"/>
    <s v="N/A"/>
    <s v="I (import)"/>
    <s v="added on 07/23/2024"/>
  </r>
  <r>
    <s v="WATERMELONS"/>
    <x v="13"/>
    <s v="No"/>
    <s v="N/A"/>
    <s v="SEEDLESS"/>
    <x v="391"/>
    <s v="MEXICO CROSSINGS THROUGH PRESIDIO TEXAS"/>
    <n v="99968"/>
    <s v="Truck"/>
    <m/>
    <m/>
    <n v="2023"/>
    <s v="N/A"/>
    <s v="I (import)"/>
    <s v="added on 07/24/2024"/>
  </r>
  <r>
    <s v="WATERMELONS"/>
    <x v="13"/>
    <s v="No"/>
    <s v="N/A"/>
    <s v="SEEDLESS"/>
    <x v="391"/>
    <s v="MEXICO CROSSINGS THROUGH PROGRESO TEXAS"/>
    <n v="1703130"/>
    <s v="Truck"/>
    <m/>
    <m/>
    <n v="2023"/>
    <s v="N/A"/>
    <s v="I (import)"/>
    <s v="added on 07/24/2024"/>
  </r>
  <r>
    <s v="WATERMELONS"/>
    <x v="13"/>
    <s v="No"/>
    <s v="N/A"/>
    <s v="SEEDLESS"/>
    <x v="391"/>
    <s v="MEXICO CROSSINGS THROUGH OTAY MESA CALIFORNIA"/>
    <n v="165123"/>
    <s v="Truck"/>
    <m/>
    <m/>
    <n v="2023"/>
    <s v="N/A"/>
    <s v="I (import)"/>
    <s v="added on 07/24/2024"/>
  </r>
  <r>
    <s v="WATERMELONS"/>
    <x v="13"/>
    <s v="No"/>
    <s v="N/A"/>
    <s v="RED FLESH SEEDLESS MINIATURE"/>
    <x v="391"/>
    <s v="MEXICO CROSSINGS THROUGH SAN LUIS ARIZONA"/>
    <n v="22880"/>
    <s v="Truck"/>
    <m/>
    <m/>
    <n v="2023"/>
    <s v="N/A"/>
    <s v="I (import)"/>
    <s v="added on 07/24/2024"/>
  </r>
  <r>
    <s v="WATERMELONS"/>
    <x v="13"/>
    <s v="No"/>
    <s v="N/A"/>
    <s v="N/A"/>
    <x v="391"/>
    <s v="MEXICO CROSSINGS THROUGH NOGALES ARIZONA"/>
    <n v="248514"/>
    <s v="Truck"/>
    <m/>
    <m/>
    <n v="2023"/>
    <s v="N/A"/>
    <s v="I (import)"/>
    <s v="added on 07/24/2024"/>
  </r>
  <r>
    <s v="WATERMELONS"/>
    <x v="13"/>
    <s v="No"/>
    <s v="N/A"/>
    <s v="N/A"/>
    <x v="391"/>
    <s v="MEXICO CROSSINGS THROUGH PHARR TEXAS"/>
    <n v="1431848"/>
    <s v="Truck"/>
    <m/>
    <m/>
    <n v="2023"/>
    <s v="N/A"/>
    <s v="I (import)"/>
    <s v="added on 07/24/2024"/>
  </r>
  <r>
    <s v="WATERMELONS"/>
    <x v="13"/>
    <s v="No"/>
    <s v="N/A"/>
    <s v="RED FLESH SEEDLESS MINIATURE"/>
    <x v="391"/>
    <s v="MEXICO CROSSINGS THROUGH PHARR TEXAS"/>
    <n v="343662"/>
    <s v="Truck"/>
    <m/>
    <m/>
    <n v="2023"/>
    <s v="N/A"/>
    <s v="I (import)"/>
    <s v="added on 07/24/2024"/>
  </r>
  <r>
    <s v="WATERMELONS"/>
    <x v="13"/>
    <s v="No"/>
    <s v="N/A"/>
    <s v="N/A"/>
    <x v="391"/>
    <s v="MEXICO CROSSINGS THROUGH PROGRESO TEXAS"/>
    <n v="312171"/>
    <s v="Truck"/>
    <m/>
    <m/>
    <n v="2023"/>
    <s v="N/A"/>
    <s v="I (import)"/>
    <s v="added on 07/24/2024"/>
  </r>
  <r>
    <s v="WATERMELONS"/>
    <x v="13"/>
    <s v="No"/>
    <s v="N/A"/>
    <s v="N/A"/>
    <x v="391"/>
    <s v="MEXICO CROSSINGS THROUGH SANTA TERESA NEW MEXICO"/>
    <n v="648648"/>
    <s v="Truck"/>
    <m/>
    <m/>
    <n v="2023"/>
    <s v="N/A"/>
    <s v="I (import)"/>
    <s v="added on 07/24/2024"/>
  </r>
  <r>
    <s v="WATERMELONS"/>
    <x v="13"/>
    <s v="No"/>
    <s v="N/A"/>
    <s v="SEEDLESS"/>
    <x v="391"/>
    <s v="MEXICO CROSSINGS THROUGH SAN LUIS ARIZONA"/>
    <n v="176000"/>
    <s v="Truck"/>
    <m/>
    <m/>
    <n v="2023"/>
    <s v="N/A"/>
    <s v="I (import)"/>
    <s v="added on 07/24/2024"/>
  </r>
  <r>
    <s v="WATERMELONS"/>
    <x v="13"/>
    <s v="No"/>
    <s v="N/A"/>
    <s v="SEEDLESS"/>
    <x v="391"/>
    <s v="MEXICO CROSSINGS THROUGH NOGALES ARIZONA"/>
    <n v="459927"/>
    <s v="Truck"/>
    <m/>
    <m/>
    <n v="2023"/>
    <s v="N/A"/>
    <s v="I (import)"/>
    <s v="added on 07/24/2024"/>
  </r>
  <r>
    <s v="WATERMELONS"/>
    <x v="13"/>
    <s v="No"/>
    <s v="N/A"/>
    <s v="N/A"/>
    <x v="392"/>
    <s v="MEXICO CROSSINGS THROUGH PHARR TEXAS"/>
    <n v="476872"/>
    <s v="Truck"/>
    <m/>
    <m/>
    <n v="2023"/>
    <s v="N/A"/>
    <s v="I (import)"/>
    <m/>
  </r>
  <r>
    <s v="WATERMELONS"/>
    <x v="13"/>
    <s v="No"/>
    <s v="N/A"/>
    <s v="N/A"/>
    <x v="392"/>
    <s v="MEXICO CROSSINGS THROUGH SANTA TERESA NEW MEXICO"/>
    <n v="249480"/>
    <s v="Truck"/>
    <m/>
    <m/>
    <n v="2023"/>
    <s v="N/A"/>
    <s v="I (import)"/>
    <m/>
  </r>
  <r>
    <s v="WATERMELONS"/>
    <x v="13"/>
    <s v="No"/>
    <s v="N/A"/>
    <s v="SEEDLESS"/>
    <x v="392"/>
    <s v="MEXICO CROSSINGS THROUGH NOGALES ARIZONA"/>
    <n v="279341"/>
    <s v="Truck"/>
    <m/>
    <m/>
    <n v="2023"/>
    <s v="N/A"/>
    <s v="I (import)"/>
    <m/>
  </r>
  <r>
    <s v="WATERMELONS"/>
    <x v="13"/>
    <s v="No"/>
    <s v="N/A"/>
    <s v="N/A"/>
    <x v="392"/>
    <s v="MEXICO CROSSINGS THROUGH PROGRESO TEXAS"/>
    <n v="629623"/>
    <s v="Truck"/>
    <m/>
    <m/>
    <n v="2023"/>
    <s v="N/A"/>
    <s v="I (import)"/>
    <m/>
  </r>
  <r>
    <s v="WATERMELONS"/>
    <x v="13"/>
    <s v="No"/>
    <s v="N/A"/>
    <s v="N/A"/>
    <x v="392"/>
    <s v="MEXICO CROSSINGS THROUGH EL PASO TEXAS"/>
    <n v="3080"/>
    <s v="Truck"/>
    <m/>
    <m/>
    <n v="2023"/>
    <s v="N/A"/>
    <s v="I (import)"/>
    <m/>
  </r>
  <r>
    <s v="WATERMELONS"/>
    <x v="13"/>
    <s v="No"/>
    <s v="N/A"/>
    <s v="SEEDLESS"/>
    <x v="392"/>
    <s v="MEXICO CROSSINGS THROUGH PHARR TEXAS"/>
    <n v="44000"/>
    <s v="Truck"/>
    <m/>
    <m/>
    <n v="2023"/>
    <s v="N/A"/>
    <s v="I (import)"/>
    <m/>
  </r>
  <r>
    <s v="WATERMELONS"/>
    <x v="13"/>
    <s v="No"/>
    <s v="N/A"/>
    <s v="SEEDLESS"/>
    <x v="392"/>
    <s v="MEXICO CROSSINGS THROUGH OTAY MESA CALIFORNIA"/>
    <n v="132345"/>
    <s v="Truck"/>
    <m/>
    <m/>
    <n v="2023"/>
    <s v="N/A"/>
    <s v="I (import)"/>
    <m/>
  </r>
  <r>
    <s v="WATERMELONS"/>
    <x v="13"/>
    <s v="No"/>
    <s v="N/A"/>
    <s v="RED FLESH SEEDLESS MINIATURE"/>
    <x v="392"/>
    <s v="MEXICO CROSSINGS THROUGH PHARR TEXAS"/>
    <n v="339471"/>
    <s v="Truck"/>
    <m/>
    <m/>
    <n v="2023"/>
    <s v="N/A"/>
    <s v="I (import)"/>
    <m/>
  </r>
  <r>
    <s v="WATERMELONS"/>
    <x v="13"/>
    <s v="No"/>
    <s v="N/A"/>
    <s v="SEEDLESS"/>
    <x v="392"/>
    <s v="MEXICO CROSSINGS THROUGH PROGRESO TEXAS"/>
    <n v="155628"/>
    <s v="Truck"/>
    <m/>
    <m/>
    <n v="2023"/>
    <s v="N/A"/>
    <s v="I (import)"/>
    <m/>
  </r>
  <r>
    <s v="WATERMELONS"/>
    <x v="13"/>
    <s v="No"/>
    <s v="N/A"/>
    <s v="SEEDLESS"/>
    <x v="392"/>
    <s v="MEXICO CROSSINGS THROUGH EL PASO TEXAS"/>
    <n v="6160"/>
    <s v="Truck"/>
    <m/>
    <m/>
    <n v="2023"/>
    <s v="N/A"/>
    <s v="I (import)"/>
    <m/>
  </r>
  <r>
    <s v="WATERMELONS"/>
    <x v="13"/>
    <s v="No"/>
    <s v="N/A"/>
    <s v="N/A"/>
    <x v="392"/>
    <s v="MEXICO CROSSINGS THROUGH NOGALES ARIZONA"/>
    <n v="118129"/>
    <s v="Truck"/>
    <m/>
    <m/>
    <n v="2023"/>
    <s v="N/A"/>
    <s v="I (import)"/>
    <m/>
  </r>
  <r>
    <s v="WATERMELONS"/>
    <x v="13"/>
    <s v="No"/>
    <s v="N/A"/>
    <s v="N/A"/>
    <x v="392"/>
    <s v="MEXICO CROSSINGS THROUGH OTAY MESA CALIFORNIA"/>
    <n v="137632"/>
    <s v="Truck"/>
    <m/>
    <m/>
    <n v="2023"/>
    <s v="N/A"/>
    <s v="I (import)"/>
    <m/>
  </r>
  <r>
    <s v="WATERMELONS"/>
    <x v="13"/>
    <s v="No"/>
    <s v="N/A"/>
    <s v="N/A"/>
    <x v="393"/>
    <s v="MEXICO CROSSINGS THROUGH PHARR TEXAS"/>
    <n v="557194"/>
    <s v="Truck"/>
    <m/>
    <m/>
    <n v="2023"/>
    <s v="N/A"/>
    <s v="I (import)"/>
    <m/>
  </r>
  <r>
    <s v="WATERMELONS"/>
    <x v="13"/>
    <s v="No"/>
    <s v="N/A"/>
    <s v="N/A"/>
    <x v="393"/>
    <s v="MEXICO CROSSINGS THROUGH OTAY MESA CALIFORNIA"/>
    <n v="59136"/>
    <s v="Truck"/>
    <m/>
    <m/>
    <n v="2023"/>
    <s v="N/A"/>
    <s v="I (import)"/>
    <m/>
  </r>
  <r>
    <s v="WATERMELONS"/>
    <x v="13"/>
    <s v="No"/>
    <s v="N/A"/>
    <s v="N/A"/>
    <x v="393"/>
    <s v="MEXICO CROSSINGS THROUGH PROGRESO TEXAS"/>
    <n v="249766"/>
    <s v="Truck"/>
    <m/>
    <m/>
    <n v="2023"/>
    <s v="N/A"/>
    <s v="I (import)"/>
    <m/>
  </r>
  <r>
    <s v="WATERMELONS"/>
    <x v="13"/>
    <s v="No"/>
    <s v="N/A"/>
    <s v="N/A"/>
    <x v="393"/>
    <s v="MEXICO CROSSINGS THROUGH SANTA TERESA NEW MEXICO"/>
    <n v="349272"/>
    <s v="Truck"/>
    <m/>
    <m/>
    <n v="2023"/>
    <s v="N/A"/>
    <s v="I (import)"/>
    <m/>
  </r>
  <r>
    <s v="WATERMELONS"/>
    <x v="13"/>
    <s v="No"/>
    <s v="N/A"/>
    <s v="SEEDLESS"/>
    <x v="393"/>
    <s v="MEXICO CROSSINGS THROUGH OTAY MESA CALIFORNIA"/>
    <n v="554358"/>
    <s v="Truck"/>
    <m/>
    <m/>
    <n v="2023"/>
    <s v="N/A"/>
    <s v="I (import)"/>
    <m/>
  </r>
  <r>
    <s v="WATERMELONS"/>
    <x v="13"/>
    <s v="No"/>
    <s v="N/A"/>
    <s v="RED FLESH SEEDLESS MINIATURE"/>
    <x v="393"/>
    <s v="MEXICO CROSSINGS THROUGH PHARR TEXAS"/>
    <n v="243078"/>
    <s v="Truck"/>
    <m/>
    <m/>
    <n v="2023"/>
    <s v="N/A"/>
    <s v="I (import)"/>
    <m/>
  </r>
  <r>
    <s v="WATERMELONS"/>
    <x v="13"/>
    <s v="No"/>
    <s v="N/A"/>
    <s v="SEEDLESS"/>
    <x v="393"/>
    <s v="MEXICO CROSSINGS THROUGH NOGALES ARIZONA"/>
    <n v="214557"/>
    <s v="Truck"/>
    <m/>
    <m/>
    <n v="2023"/>
    <s v="N/A"/>
    <s v="I (import)"/>
    <m/>
  </r>
  <r>
    <s v="WATERMELONS"/>
    <x v="13"/>
    <s v="No"/>
    <s v="N/A"/>
    <s v="SEEDLESS"/>
    <x v="394"/>
    <s v="MEXICO CROSSINGS THROUGH PRESIDIO TEXAS"/>
    <n v="132000"/>
    <s v="Truck"/>
    <m/>
    <m/>
    <n v="2023"/>
    <s v="N/A"/>
    <s v="I (import)"/>
    <m/>
  </r>
  <r>
    <s v="WATERMELONS"/>
    <x v="13"/>
    <s v="No"/>
    <s v="N/A"/>
    <s v="N/A"/>
    <x v="395"/>
    <s v="MEXICO CROSSINGS THROUGH PROGRESO TEXAS"/>
    <n v="236434"/>
    <s v="Truck"/>
    <m/>
    <m/>
    <n v="2023"/>
    <s v="N/A"/>
    <s v="I (import)"/>
    <m/>
  </r>
  <r>
    <s v="WATERMELONS"/>
    <x v="13"/>
    <s v="No"/>
    <s v="N/A"/>
    <s v="N/A"/>
    <x v="395"/>
    <s v="MEXICO CROSSINGS THROUGH PHARR TEXAS"/>
    <n v="382734"/>
    <s v="Truck"/>
    <m/>
    <m/>
    <n v="2023"/>
    <s v="N/A"/>
    <s v="I (import)"/>
    <m/>
  </r>
  <r>
    <s v="WATERMELONS"/>
    <x v="13"/>
    <s v="No"/>
    <s v="N/A"/>
    <s v="SEEDLESS"/>
    <x v="395"/>
    <s v="MEXICO CROSSINGS THROUGH OTAY MESA CALIFORNIA"/>
    <n v="119645"/>
    <s v="Truck"/>
    <m/>
    <m/>
    <n v="2023"/>
    <s v="N/A"/>
    <s v="I (import)"/>
    <m/>
  </r>
  <r>
    <s v="WATERMELONS"/>
    <x v="13"/>
    <s v="No"/>
    <s v="N/A"/>
    <s v="SEEDLESS"/>
    <x v="395"/>
    <s v="MEXICO CROSSINGS THROUGH NOGALES ARIZONA"/>
    <n v="283402"/>
    <s v="Truck"/>
    <m/>
    <m/>
    <n v="2023"/>
    <s v="N/A"/>
    <s v="I (import)"/>
    <m/>
  </r>
  <r>
    <s v="WATERMELONS"/>
    <x v="13"/>
    <s v="No"/>
    <s v="N/A"/>
    <s v="RED FLESH SEEDLESS MINIATURE"/>
    <x v="395"/>
    <s v="MEXICO CROSSINGS THROUGH PHARR TEXAS"/>
    <n v="846582"/>
    <s v="Truck"/>
    <m/>
    <m/>
    <n v="2023"/>
    <s v="N/A"/>
    <s v="I (import)"/>
    <m/>
  </r>
  <r>
    <s v="WATERMELONS"/>
    <x v="13"/>
    <s v="No"/>
    <s v="N/A"/>
    <s v="SEEDLESS"/>
    <x v="395"/>
    <s v="MEXICO CROSSINGS THROUGH PRESIDIO TEXAS"/>
    <n v="352308"/>
    <s v="Truck"/>
    <m/>
    <m/>
    <n v="2023"/>
    <s v="N/A"/>
    <s v="I (import)"/>
    <m/>
  </r>
  <r>
    <s v="WATERMELONS"/>
    <x v="13"/>
    <s v="No"/>
    <s v="N/A"/>
    <s v="N/A"/>
    <x v="395"/>
    <s v="MEXICO CROSSINGS THROUGH OTAY MESA CALIFORNIA"/>
    <n v="15536"/>
    <s v="Truck"/>
    <m/>
    <m/>
    <n v="2023"/>
    <s v="N/A"/>
    <s v="I (import)"/>
    <m/>
  </r>
  <r>
    <s v="WATERMELONS"/>
    <x v="13"/>
    <s v="No"/>
    <s v="N/A"/>
    <s v="N/A"/>
    <x v="396"/>
    <s v="MEXICO CROSSINGS THROUGH PHARR TEXAS"/>
    <n v="473022"/>
    <s v="Truck"/>
    <m/>
    <m/>
    <n v="2023"/>
    <s v="N/A"/>
    <s v="I (import)"/>
    <m/>
  </r>
  <r>
    <s v="WATERMELONS"/>
    <x v="13"/>
    <s v="No"/>
    <s v="N/A"/>
    <s v="RED FLESH SEEDLESS MINIATURE"/>
    <x v="396"/>
    <s v="MEXICO CROSSINGS THROUGH PRESIDIO TEXAS"/>
    <n v="46101"/>
    <s v="Truck"/>
    <m/>
    <m/>
    <n v="2023"/>
    <s v="N/A"/>
    <s v="I (import)"/>
    <m/>
  </r>
  <r>
    <s v="WATERMELONS"/>
    <x v="13"/>
    <s v="No"/>
    <s v="N/A"/>
    <s v="N/A"/>
    <x v="396"/>
    <s v="MEXICO CROSSINGS THROUGH OTAY MESA CALIFORNIA"/>
    <n v="4"/>
    <s v="Truck"/>
    <m/>
    <m/>
    <n v="2023"/>
    <s v="N/A"/>
    <s v="I (import)"/>
    <m/>
  </r>
  <r>
    <s v="WATERMELONS"/>
    <x v="13"/>
    <s v="No"/>
    <s v="N/A"/>
    <s v="N/A"/>
    <x v="396"/>
    <s v="MEXICO CROSSINGS THROUGH SANTA TERESA NEW MEXICO"/>
    <n v="99792"/>
    <s v="Truck"/>
    <m/>
    <m/>
    <n v="2023"/>
    <s v="N/A"/>
    <s v="I (import)"/>
    <m/>
  </r>
  <r>
    <s v="WATERMELONS"/>
    <x v="13"/>
    <s v="No"/>
    <s v="N/A"/>
    <s v="SEEDLESS"/>
    <x v="396"/>
    <s v="MEXICO CROSSINGS THROUGH OTAY MESA CALIFORNIA"/>
    <n v="83457"/>
    <s v="Truck"/>
    <m/>
    <m/>
    <n v="2023"/>
    <s v="N/A"/>
    <s v="I (import)"/>
    <m/>
  </r>
  <r>
    <s v="WATERMELONS"/>
    <x v="13"/>
    <s v="No"/>
    <s v="N/A"/>
    <s v="SEEDLESS"/>
    <x v="396"/>
    <s v="MEXICO CROSSINGS THROUGH PRESIDIO TEXAS"/>
    <n v="481888"/>
    <s v="Truck"/>
    <m/>
    <m/>
    <n v="2023"/>
    <s v="N/A"/>
    <s v="I (import)"/>
    <m/>
  </r>
  <r>
    <s v="WATERMELONS"/>
    <x v="13"/>
    <s v="No"/>
    <s v="N/A"/>
    <s v="RED FLESH SEEDLESS MINIATURE"/>
    <x v="396"/>
    <s v="MEXICO CROSSINGS THROUGH PHARR TEXAS"/>
    <n v="624459"/>
    <s v="Truck"/>
    <m/>
    <m/>
    <n v="2023"/>
    <s v="N/A"/>
    <s v="I (import)"/>
    <m/>
  </r>
  <r>
    <s v="WATERMELONS"/>
    <x v="13"/>
    <s v="No"/>
    <s v="N/A"/>
    <s v="N/A"/>
    <x v="396"/>
    <s v="MEXICO CROSSINGS THROUGH PROGRESO TEXAS"/>
    <n v="1028951"/>
    <s v="Truck"/>
    <m/>
    <m/>
    <n v="2023"/>
    <s v="N/A"/>
    <s v="I (import)"/>
    <m/>
  </r>
  <r>
    <s v="WATERMELONS"/>
    <x v="13"/>
    <s v="No"/>
    <s v="N/A"/>
    <s v="SEEDLESS"/>
    <x v="396"/>
    <s v="MEXICO CROSSINGS THROUGH NOGALES ARIZONA"/>
    <n v="372933"/>
    <s v="Truck"/>
    <m/>
    <m/>
    <n v="2023"/>
    <s v="N/A"/>
    <s v="I (import)"/>
    <m/>
  </r>
  <r>
    <s v="WATERMELONS"/>
    <x v="13"/>
    <s v="No"/>
    <s v="N/A"/>
    <s v="SEEDLESS"/>
    <x v="397"/>
    <s v="MEXICO CROSSINGS THROUGH PRESIDIO TEXAS"/>
    <n v="475911"/>
    <s v="Truck"/>
    <m/>
    <m/>
    <n v="2023"/>
    <s v="N/A"/>
    <s v="I (import)"/>
    <m/>
  </r>
  <r>
    <s v="WATERMELONS"/>
    <x v="13"/>
    <s v="No"/>
    <s v="N/A"/>
    <s v="SEEDLESS"/>
    <x v="397"/>
    <s v="MEXICO CROSSINGS THROUGH PROGRESO TEXAS"/>
    <n v="1134650"/>
    <s v="Truck"/>
    <m/>
    <m/>
    <n v="2023"/>
    <s v="N/A"/>
    <s v="I (import)"/>
    <m/>
  </r>
  <r>
    <s v="WATERMELONS"/>
    <x v="13"/>
    <s v="No"/>
    <s v="N/A"/>
    <s v="N/A"/>
    <x v="397"/>
    <s v="MEXICO CROSSINGS THROUGH OTAY MESA CALIFORNIA"/>
    <n v="83600"/>
    <s v="Truck"/>
    <m/>
    <m/>
    <n v="2023"/>
    <s v="N/A"/>
    <s v="I (import)"/>
    <m/>
  </r>
  <r>
    <s v="WATERMELONS"/>
    <x v="13"/>
    <s v="No"/>
    <s v="N/A"/>
    <s v="N/A"/>
    <x v="397"/>
    <s v="MEXICO CROSSINGS THROUGH PROGRESO TEXAS"/>
    <n v="549381"/>
    <s v="Truck"/>
    <m/>
    <m/>
    <n v="2023"/>
    <s v="N/A"/>
    <s v="I (import)"/>
    <m/>
  </r>
  <r>
    <s v="WATERMELONS"/>
    <x v="13"/>
    <s v="No"/>
    <s v="N/A"/>
    <s v="N/A"/>
    <x v="397"/>
    <s v="MEXICO CROSSINGS THROUGH LAREDO TEXAS"/>
    <n v="701382"/>
    <s v="Truck"/>
    <m/>
    <m/>
    <n v="2023"/>
    <s v="N/A"/>
    <s v="I (import)"/>
    <m/>
  </r>
  <r>
    <s v="WATERMELONS"/>
    <x v="13"/>
    <s v="No"/>
    <s v="N/A"/>
    <s v="N/A"/>
    <x v="397"/>
    <s v="MEXICO CROSSINGS THROUGH SANTA TERESA NEW MEXICO"/>
    <n v="199584"/>
    <s v="Truck"/>
    <m/>
    <m/>
    <n v="2023"/>
    <s v="N/A"/>
    <s v="I (import)"/>
    <m/>
  </r>
  <r>
    <s v="WATERMELONS"/>
    <x v="13"/>
    <s v="No"/>
    <s v="N/A"/>
    <s v="SEEDLESS"/>
    <x v="397"/>
    <s v="MEXICO CROSSINGS THROUGH OTAY MESA CALIFORNIA"/>
    <n v="146397"/>
    <s v="Truck"/>
    <m/>
    <m/>
    <n v="2023"/>
    <s v="N/A"/>
    <s v="I (import)"/>
    <m/>
  </r>
  <r>
    <s v="WATERMELONS"/>
    <x v="13"/>
    <s v="No"/>
    <s v="N/A"/>
    <s v="N/A"/>
    <x v="397"/>
    <s v="MEXICO CROSSINGS THROUGH NOGALES ARIZONA"/>
    <n v="99000"/>
    <s v="Truck"/>
    <m/>
    <m/>
    <n v="2023"/>
    <s v="N/A"/>
    <s v="I (import)"/>
    <m/>
  </r>
  <r>
    <s v="WATERMELONS"/>
    <x v="13"/>
    <s v="No"/>
    <s v="N/A"/>
    <s v="RED FLESH SEEDLESS MINIATURE"/>
    <x v="397"/>
    <s v="MEXICO CROSSINGS THROUGH PHARR TEXAS"/>
    <n v="125730"/>
    <s v="Truck"/>
    <m/>
    <m/>
    <n v="2023"/>
    <s v="N/A"/>
    <s v="I (import)"/>
    <m/>
  </r>
  <r>
    <s v="WATERMELONS"/>
    <x v="13"/>
    <s v="No"/>
    <s v="N/A"/>
    <s v="SEEDLESS"/>
    <x v="397"/>
    <s v="MEXICO CROSSINGS THROUGH NOGALES ARIZONA"/>
    <n v="291698"/>
    <s v="Truck"/>
    <m/>
    <m/>
    <n v="2023"/>
    <s v="N/A"/>
    <s v="I (import)"/>
    <m/>
  </r>
  <r>
    <s v="WATERMELONS"/>
    <x v="13"/>
    <s v="No"/>
    <s v="N/A"/>
    <s v="SEEDLESS"/>
    <x v="398"/>
    <s v="MEXICO CROSSINGS THROUGH NOGALES ARIZONA"/>
    <n v="230171"/>
    <s v="Truck"/>
    <m/>
    <m/>
    <n v="2023"/>
    <s v="N/A"/>
    <s v="I (import)"/>
    <m/>
  </r>
  <r>
    <s v="WATERMELONS"/>
    <x v="13"/>
    <s v="No"/>
    <s v="N/A"/>
    <s v="N/A"/>
    <x v="398"/>
    <s v="MEXICO CROSSINGS THROUGH OTAY MESA CALIFORNIA"/>
    <n v="89936"/>
    <s v="Truck"/>
    <m/>
    <m/>
    <n v="2023"/>
    <s v="N/A"/>
    <s v="I (import)"/>
    <m/>
  </r>
  <r>
    <s v="WATERMELONS"/>
    <x v="13"/>
    <s v="No"/>
    <s v="N/A"/>
    <s v="SEEDLESS"/>
    <x v="398"/>
    <s v="MEXICO CROSSINGS THROUGH PRESIDIO TEXAS"/>
    <n v="379522"/>
    <s v="Truck"/>
    <m/>
    <m/>
    <n v="2023"/>
    <s v="N/A"/>
    <s v="I (import)"/>
    <m/>
  </r>
  <r>
    <s v="WATERMELONS"/>
    <x v="13"/>
    <s v="No"/>
    <s v="N/A"/>
    <s v="RED FLESH SEEDLESS MINIATURE"/>
    <x v="398"/>
    <s v="MEXICO CROSSINGS THROUGH PHARR TEXAS"/>
    <n v="92202"/>
    <s v="Truck"/>
    <m/>
    <m/>
    <n v="2023"/>
    <s v="N/A"/>
    <s v="I (import)"/>
    <m/>
  </r>
  <r>
    <s v="WATERMELONS"/>
    <x v="13"/>
    <s v="No"/>
    <s v="N/A"/>
    <s v="N/A"/>
    <x v="398"/>
    <s v="MEXICO CROSSINGS THROUGH PROGRESO TEXAS"/>
    <n v="453297"/>
    <s v="Truck"/>
    <m/>
    <m/>
    <n v="2023"/>
    <s v="N/A"/>
    <s v="I (import)"/>
    <m/>
  </r>
  <r>
    <s v="WATERMELONS"/>
    <x v="13"/>
    <s v="No"/>
    <s v="N/A"/>
    <s v="N/A"/>
    <x v="398"/>
    <s v="MEXICO CROSSINGS THROUGH LAREDO TEXAS"/>
    <n v="424174"/>
    <s v="Truck"/>
    <m/>
    <m/>
    <n v="2023"/>
    <s v="N/A"/>
    <s v="I (import)"/>
    <m/>
  </r>
  <r>
    <s v="WATERMELONS"/>
    <x v="13"/>
    <s v="No"/>
    <s v="N/A"/>
    <s v="SEEDLESS"/>
    <x v="398"/>
    <s v="MEXICO CROSSINGS THROUGH OTAY MESA CALIFORNIA"/>
    <n v="93773"/>
    <s v="Truck"/>
    <m/>
    <m/>
    <n v="2023"/>
    <s v="N/A"/>
    <s v="I (import)"/>
    <m/>
  </r>
  <r>
    <s v="WATERMELONS"/>
    <x v="13"/>
    <s v="No"/>
    <s v="N/A"/>
    <s v="N/A"/>
    <x v="398"/>
    <s v="MEXICO CROSSINGS THROUGH NOGALES ARIZONA"/>
    <n v="56734"/>
    <s v="Truck"/>
    <m/>
    <m/>
    <n v="2023"/>
    <s v="N/A"/>
    <s v="I (import)"/>
    <m/>
  </r>
  <r>
    <s v="WATERMELONS"/>
    <x v="13"/>
    <s v="No"/>
    <s v="N/A"/>
    <s v="RED FLESH SEEDLESS MINIATURE"/>
    <x v="399"/>
    <s v="MEXICO CROSSINGS THROUGH PRESIDIO TEXAS"/>
    <n v="46101"/>
    <s v="Truck"/>
    <m/>
    <m/>
    <n v="2023"/>
    <s v="N/A"/>
    <s v="I (import)"/>
    <m/>
  </r>
  <r>
    <s v="WATERMELONS"/>
    <x v="13"/>
    <s v="No"/>
    <s v="N/A"/>
    <s v="N/A"/>
    <x v="399"/>
    <s v="MEXICO CROSSINGS THROUGH SANTA TERESA NEW MEXICO"/>
    <n v="299376"/>
    <s v="Truck"/>
    <m/>
    <m/>
    <n v="2023"/>
    <s v="N/A"/>
    <s v="I (import)"/>
    <m/>
  </r>
  <r>
    <s v="WATERMELONS"/>
    <x v="13"/>
    <s v="No"/>
    <s v="N/A"/>
    <s v="SEEDLESS"/>
    <x v="399"/>
    <s v="MEXICO CROSSINGS THROUGH NOGALES ARIZONA"/>
    <n v="35812"/>
    <s v="Truck"/>
    <m/>
    <m/>
    <n v="2023"/>
    <s v="N/A"/>
    <s v="I (import)"/>
    <m/>
  </r>
  <r>
    <s v="WATERMELONS"/>
    <x v="13"/>
    <s v="No"/>
    <s v="N/A"/>
    <s v="N/A"/>
    <x v="399"/>
    <s v="MEXICO CROSSINGS THROUGH PHARR TEXAS"/>
    <n v="647592"/>
    <s v="Truck"/>
    <m/>
    <m/>
    <n v="2023"/>
    <s v="N/A"/>
    <s v="I (import)"/>
    <m/>
  </r>
  <r>
    <s v="WATERMELONS"/>
    <x v="13"/>
    <s v="No"/>
    <s v="N/A"/>
    <s v="N/A"/>
    <x v="399"/>
    <s v="MEXICO CROSSINGS THROUGH NOGALES ARIZONA"/>
    <n v="71280"/>
    <s v="Truck"/>
    <m/>
    <m/>
    <n v="2023"/>
    <s v="N/A"/>
    <s v="I (import)"/>
    <m/>
  </r>
  <r>
    <s v="WATERMELONS"/>
    <x v="13"/>
    <s v="No"/>
    <s v="N/A"/>
    <s v="N/A"/>
    <x v="399"/>
    <s v="MEXICO CROSSINGS THROUGH OTAY MESA CALIFORNIA"/>
    <n v="23936"/>
    <s v="Truck"/>
    <m/>
    <m/>
    <n v="2023"/>
    <s v="N/A"/>
    <s v="I (import)"/>
    <m/>
  </r>
  <r>
    <s v="WATERMELONS"/>
    <x v="13"/>
    <s v="No"/>
    <s v="N/A"/>
    <s v="SEEDLESS"/>
    <x v="399"/>
    <s v="MEXICO CROSSINGS THROUGH PRESIDIO TEXAS"/>
    <n v="196548"/>
    <s v="Truck"/>
    <m/>
    <m/>
    <n v="2023"/>
    <s v="N/A"/>
    <s v="I (import)"/>
    <m/>
  </r>
  <r>
    <s v="WATERMELONS"/>
    <x v="13"/>
    <s v="No"/>
    <s v="N/A"/>
    <s v="RED FLESH SEEDLESS MINIATURE"/>
    <x v="399"/>
    <s v="MEXICO CROSSINGS THROUGH PHARR TEXAS"/>
    <n v="243078"/>
    <s v="Truck"/>
    <m/>
    <m/>
    <n v="2023"/>
    <s v="N/A"/>
    <s v="I (import)"/>
    <m/>
  </r>
  <r>
    <s v="WATERMELONS"/>
    <x v="13"/>
    <s v="No"/>
    <s v="N/A"/>
    <s v="SEEDLESS"/>
    <x v="401"/>
    <s v="MEXICO CROSSINGS THROUGH NOGALES ARIZONA"/>
    <n v="354766"/>
    <s v="Truck"/>
    <m/>
    <m/>
    <n v="2023"/>
    <s v="N/A"/>
    <s v="I (import)"/>
    <m/>
  </r>
  <r>
    <s v="WATERMELONS"/>
    <x v="13"/>
    <s v="No"/>
    <s v="N/A"/>
    <s v="N/A"/>
    <x v="401"/>
    <s v="MEXICO CROSSINGS THROUGH SANTA TERESA NEW MEXICO"/>
    <n v="199584"/>
    <s v="Truck"/>
    <m/>
    <m/>
    <n v="2023"/>
    <s v="N/A"/>
    <s v="I (import)"/>
    <m/>
  </r>
  <r>
    <s v="WATERMELONS"/>
    <x v="13"/>
    <s v="No"/>
    <s v="N/A"/>
    <s v="SEEDLESS"/>
    <x v="401"/>
    <s v="MEXICO CROSSINGS THROUGH OTAY MESA CALIFORNIA"/>
    <n v="720950"/>
    <s v="Truck"/>
    <m/>
    <m/>
    <n v="2023"/>
    <s v="N/A"/>
    <s v="I (import)"/>
    <m/>
  </r>
  <r>
    <s v="WATERMELONS"/>
    <x v="13"/>
    <s v="No"/>
    <s v="N/A"/>
    <s v="SEEDLESS"/>
    <x v="401"/>
    <s v="MEXICO CROSSINGS THROUGH PRESIDIO TEXAS"/>
    <n v="245102"/>
    <s v="Truck"/>
    <m/>
    <m/>
    <n v="2023"/>
    <s v="N/A"/>
    <s v="I (import)"/>
    <m/>
  </r>
  <r>
    <s v="WATERMELONS"/>
    <x v="13"/>
    <s v="No"/>
    <s v="N/A"/>
    <s v="N/A"/>
    <x v="401"/>
    <s v="MEXICO CROSSINGS THROUGH OTAY MESA CALIFORNIA"/>
    <n v="50688"/>
    <s v="Truck"/>
    <m/>
    <m/>
    <n v="2023"/>
    <s v="N/A"/>
    <s v="I (import)"/>
    <m/>
  </r>
  <r>
    <s v="WATERMELONS"/>
    <x v="13"/>
    <s v="No"/>
    <s v="N/A"/>
    <s v="N/A"/>
    <x v="401"/>
    <s v="MEXICO CROSSINGS THROUGH NOGALES ARIZONA"/>
    <n v="27812"/>
    <s v="Truck"/>
    <m/>
    <m/>
    <n v="2023"/>
    <s v="N/A"/>
    <s v="I (import)"/>
    <m/>
  </r>
  <r>
    <s v="WATERMELONS"/>
    <x v="13"/>
    <s v="No"/>
    <s v="N/A"/>
    <s v="RED FLESH SEEDLESS MINIATURE"/>
    <x v="401"/>
    <s v="MEXICO CROSSINGS THROUGH PHARR TEXAS"/>
    <n v="247269"/>
    <s v="Truck"/>
    <m/>
    <m/>
    <n v="2023"/>
    <s v="N/A"/>
    <s v="I (import)"/>
    <m/>
  </r>
  <r>
    <s v="WATERMELONS"/>
    <x v="13"/>
    <s v="No"/>
    <s v="N/A"/>
    <s v="N/A"/>
    <x v="401"/>
    <s v="MEXICO CROSSINGS THROUGH PROGRESO TEXAS"/>
    <n v="161021"/>
    <s v="Truck"/>
    <m/>
    <m/>
    <n v="2023"/>
    <s v="N/A"/>
    <s v="I (import)"/>
    <m/>
  </r>
  <r>
    <s v="WATERMELONS"/>
    <x v="13"/>
    <s v="No"/>
    <s v="N/A"/>
    <s v="N/A"/>
    <x v="402"/>
    <s v="MEXICO CROSSINGS THROUGH PRESIDIO TEXAS"/>
    <n v="34496"/>
    <s v="Truck"/>
    <m/>
    <m/>
    <n v="2023"/>
    <s v="N/A"/>
    <s v="I (import)"/>
    <m/>
  </r>
  <r>
    <s v="WATERMELONS"/>
    <x v="13"/>
    <s v="No"/>
    <s v="N/A"/>
    <s v="N/A"/>
    <x v="402"/>
    <s v="MEXICO CROSSINGS THROUGH SANTA TERESA NEW MEXICO"/>
    <n v="551707"/>
    <s v="Truck"/>
    <m/>
    <m/>
    <n v="2023"/>
    <s v="N/A"/>
    <s v="I (import)"/>
    <m/>
  </r>
  <r>
    <s v="WATERMELONS"/>
    <x v="13"/>
    <s v="No"/>
    <s v="N/A"/>
    <s v="SEEDLESS"/>
    <x v="402"/>
    <s v="MEXICO CROSSINGS THROUGH OTAY MESA CALIFORNIA"/>
    <n v="47575"/>
    <s v="Truck"/>
    <m/>
    <m/>
    <n v="2023"/>
    <s v="N/A"/>
    <s v="I (import)"/>
    <m/>
  </r>
  <r>
    <s v="WATERMELONS"/>
    <x v="13"/>
    <s v="No"/>
    <s v="N/A"/>
    <s v="N/A"/>
    <x v="402"/>
    <s v="MEXICO CROSSINGS THROUGH EL PASO TEXAS"/>
    <n v="207900"/>
    <s v="Truck"/>
    <m/>
    <m/>
    <n v="2023"/>
    <s v="N/A"/>
    <s v="I (import)"/>
    <m/>
  </r>
  <r>
    <s v="WATERMELONS"/>
    <x v="13"/>
    <s v="No"/>
    <s v="N/A"/>
    <s v="N/A"/>
    <x v="402"/>
    <s v="MEXICO CROSSINGS THROUGH OTAY MESA CALIFORNIA"/>
    <n v="8448"/>
    <s v="Truck"/>
    <m/>
    <m/>
    <n v="2023"/>
    <s v="N/A"/>
    <s v="I (import)"/>
    <m/>
  </r>
  <r>
    <s v="WATERMELONS"/>
    <x v="13"/>
    <s v="No"/>
    <s v="N/A"/>
    <s v="SEEDLESS"/>
    <x v="402"/>
    <s v="MEXICO CROSSINGS THROUGH EL PASO TEXAS"/>
    <n v="13860"/>
    <s v="Truck"/>
    <m/>
    <m/>
    <n v="2023"/>
    <s v="N/A"/>
    <s v="I (import)"/>
    <m/>
  </r>
  <r>
    <s v="WATERMELONS"/>
    <x v="13"/>
    <s v="No"/>
    <s v="N/A"/>
    <s v="N/A"/>
    <x v="402"/>
    <s v="MEXICO CROSSINGS THROUGH NOGALES ARIZONA"/>
    <n v="78098"/>
    <s v="Truck"/>
    <m/>
    <m/>
    <n v="2023"/>
    <s v="N/A"/>
    <s v="I (import)"/>
    <m/>
  </r>
  <r>
    <s v="WATERMELONS"/>
    <x v="13"/>
    <s v="No"/>
    <s v="N/A"/>
    <s v="SEEDLESS"/>
    <x v="402"/>
    <s v="MEXICO CROSSINGS THROUGH PRESIDIO TEXAS"/>
    <n v="545160"/>
    <s v="Truck"/>
    <m/>
    <m/>
    <n v="2023"/>
    <s v="N/A"/>
    <s v="I (import)"/>
    <m/>
  </r>
  <r>
    <s v="WATERMELONS"/>
    <x v="13"/>
    <s v="No"/>
    <s v="N/A"/>
    <s v="N/A"/>
    <x v="402"/>
    <s v="MEXICO CROSSINGS THROUGH PHARR TEXAS"/>
    <n v="591294"/>
    <s v="Truck"/>
    <m/>
    <m/>
    <n v="2023"/>
    <s v="N/A"/>
    <s v="I (import)"/>
    <m/>
  </r>
  <r>
    <s v="WATERMELONS"/>
    <x v="13"/>
    <s v="No"/>
    <s v="N/A"/>
    <s v="N/A"/>
    <x v="402"/>
    <s v="MEXICO CROSSINGS THROUGH PROGRESO TEXAS"/>
    <n v="1182975"/>
    <s v="Truck"/>
    <m/>
    <m/>
    <n v="2023"/>
    <s v="N/A"/>
    <s v="I (import)"/>
    <m/>
  </r>
  <r>
    <s v="WATERMELONS"/>
    <x v="13"/>
    <s v="No"/>
    <s v="N/A"/>
    <s v="SEEDLESS"/>
    <x v="402"/>
    <s v="MEXICO CROSSINGS THROUGH NOGALES ARIZONA"/>
    <n v="306518"/>
    <s v="Truck"/>
    <m/>
    <m/>
    <n v="2023"/>
    <s v="N/A"/>
    <s v="I (import)"/>
    <m/>
  </r>
  <r>
    <s v="WATERMELONS"/>
    <x v="13"/>
    <s v="No"/>
    <s v="N/A"/>
    <s v="SEEDLESS"/>
    <x v="403"/>
    <s v="MEXICO CROSSINGS THROUGH PROGRESO TEXAS"/>
    <n v="992882"/>
    <s v="Truck"/>
    <m/>
    <m/>
    <n v="2023"/>
    <s v="N/A"/>
    <s v="I (import)"/>
    <m/>
  </r>
  <r>
    <s v="WATERMELONS"/>
    <x v="13"/>
    <s v="No"/>
    <s v="N/A"/>
    <s v="SEEDLESS"/>
    <x v="403"/>
    <s v="MEXICO CROSSINGS THROUGH PRESIDIO TEXAS"/>
    <n v="659538"/>
    <s v="Truck"/>
    <m/>
    <m/>
    <n v="2023"/>
    <s v="N/A"/>
    <s v="I (import)"/>
    <m/>
  </r>
  <r>
    <s v="WATERMELONS"/>
    <x v="13"/>
    <s v="No"/>
    <s v="N/A"/>
    <s v="N/A"/>
    <x v="403"/>
    <s v="MEXICO CROSSINGS THROUGH EL PASO TEXAS"/>
    <n v="9240"/>
    <s v="Truck"/>
    <m/>
    <m/>
    <n v="2023"/>
    <s v="N/A"/>
    <s v="I (import)"/>
    <m/>
  </r>
  <r>
    <s v="WATERMELONS"/>
    <x v="13"/>
    <s v="No"/>
    <s v="N/A"/>
    <s v="N/A"/>
    <x v="403"/>
    <s v="MEXICO CROSSINGS THROUGH PHARR TEXAS"/>
    <n v="987602"/>
    <s v="Truck"/>
    <m/>
    <m/>
    <n v="2023"/>
    <s v="N/A"/>
    <s v="I (import)"/>
    <m/>
  </r>
  <r>
    <s v="WATERMELONS"/>
    <x v="13"/>
    <s v="No"/>
    <s v="N/A"/>
    <s v="N/A"/>
    <x v="403"/>
    <s v="MEXICO CROSSINGS THROUGH OTAY MESA CALIFORNIA"/>
    <n v="39424"/>
    <s v="Truck"/>
    <m/>
    <m/>
    <n v="2023"/>
    <s v="N/A"/>
    <s v="I (import)"/>
    <m/>
  </r>
  <r>
    <s v="WATERMELONS"/>
    <x v="13"/>
    <s v="No"/>
    <s v="N/A"/>
    <s v="SEEDLESS"/>
    <x v="403"/>
    <s v="MEXICO CROSSINGS THROUGH OTAY MESA CALIFORNIA"/>
    <n v="194903"/>
    <s v="Truck"/>
    <m/>
    <m/>
    <n v="2023"/>
    <s v="N/A"/>
    <s v="I (import)"/>
    <m/>
  </r>
  <r>
    <s v="WATERMELONS"/>
    <x v="13"/>
    <s v="No"/>
    <s v="N/A"/>
    <s v="N/A"/>
    <x v="403"/>
    <s v="MEXICO CROSSINGS THROUGH SANTA TERESA NEW MEXICO"/>
    <n v="498960"/>
    <s v="Truck"/>
    <m/>
    <m/>
    <n v="2023"/>
    <s v="N/A"/>
    <s v="I (import)"/>
    <m/>
  </r>
  <r>
    <s v="WATERMELONS"/>
    <x v="13"/>
    <s v="No"/>
    <s v="N/A"/>
    <s v="SEEDLESS"/>
    <x v="403"/>
    <s v="MEXICO CROSSINGS THROUGH NOGALES ARIZONA"/>
    <n v="261167"/>
    <s v="Truck"/>
    <m/>
    <m/>
    <n v="2023"/>
    <s v="N/A"/>
    <s v="I (import)"/>
    <m/>
  </r>
  <r>
    <s v="WATERMELONS"/>
    <x v="13"/>
    <s v="No"/>
    <s v="N/A"/>
    <s v="N/A"/>
    <x v="403"/>
    <s v="MEXICO CROSSINGS THROUGH PROGRESO TEXAS"/>
    <n v="610200"/>
    <s v="Truck"/>
    <m/>
    <m/>
    <n v="2023"/>
    <s v="N/A"/>
    <s v="I (import)"/>
    <m/>
  </r>
  <r>
    <s v="WATERMELONS"/>
    <x v="13"/>
    <s v="No"/>
    <s v="N/A"/>
    <s v="N/A"/>
    <x v="404"/>
    <s v="MEXICO CROSSINGS THROUGH SANTA TERESA NEW MEXICO"/>
    <n v="399168"/>
    <s v="Truck"/>
    <m/>
    <m/>
    <n v="2023"/>
    <s v="N/A"/>
    <s v="I (import)"/>
    <m/>
  </r>
  <r>
    <s v="WATERMELONS"/>
    <x v="13"/>
    <s v="No"/>
    <s v="N/A"/>
    <s v="SEEDLESS"/>
    <x v="404"/>
    <s v="MEXICO CROSSINGS THROUGH PROGRESO TEXAS"/>
    <n v="72732"/>
    <s v="Truck"/>
    <m/>
    <m/>
    <n v="2023"/>
    <s v="N/A"/>
    <s v="I (import)"/>
    <m/>
  </r>
  <r>
    <s v="WATERMELONS"/>
    <x v="13"/>
    <s v="No"/>
    <s v="N/A"/>
    <s v="N/A"/>
    <x v="404"/>
    <s v="MEXICO CROSSINGS THROUGH OTAY MESA CALIFORNIA"/>
    <n v="115280"/>
    <s v="Truck"/>
    <m/>
    <m/>
    <n v="2023"/>
    <s v="N/A"/>
    <s v="I (import)"/>
    <m/>
  </r>
  <r>
    <s v="WATERMELONS"/>
    <x v="13"/>
    <s v="No"/>
    <s v="N/A"/>
    <s v="SEEDLESS"/>
    <x v="404"/>
    <s v="MEXICO CROSSINGS THROUGH NOGALES ARIZONA"/>
    <n v="130594"/>
    <s v="Truck"/>
    <m/>
    <m/>
    <n v="2023"/>
    <s v="N/A"/>
    <s v="I (import)"/>
    <m/>
  </r>
  <r>
    <s v="WATERMELONS"/>
    <x v="13"/>
    <s v="No"/>
    <s v="N/A"/>
    <s v="SEEDLESS"/>
    <x v="404"/>
    <s v="MEXICO CROSSINGS THROUGH OTAY MESA CALIFORNIA"/>
    <n v="117990"/>
    <s v="Truck"/>
    <m/>
    <m/>
    <n v="2023"/>
    <s v="N/A"/>
    <s v="I (import)"/>
    <m/>
  </r>
  <r>
    <s v="WATERMELONS"/>
    <x v="13"/>
    <s v="No"/>
    <s v="N/A"/>
    <s v="SEEDLESS"/>
    <x v="404"/>
    <s v="MEXICO CROSSINGS THROUGH PRESIDIO TEXAS"/>
    <n v="820402"/>
    <s v="Truck"/>
    <m/>
    <m/>
    <n v="2023"/>
    <s v="N/A"/>
    <s v="I (import)"/>
    <m/>
  </r>
  <r>
    <s v="WATERMELONS"/>
    <x v="13"/>
    <s v="No"/>
    <s v="N/A"/>
    <s v="N/A"/>
    <x v="404"/>
    <s v="MEXICO CROSSINGS THROUGH PROGRESO TEXAS"/>
    <n v="389576"/>
    <s v="Truck"/>
    <m/>
    <m/>
    <n v="2023"/>
    <s v="N/A"/>
    <s v="I (import)"/>
    <m/>
  </r>
  <r>
    <s v="WATERMELONS"/>
    <x v="13"/>
    <s v="No"/>
    <s v="N/A"/>
    <s v="RED FLESH SEEDLESS MINIATURE"/>
    <x v="404"/>
    <s v="MEXICO CROSSINGS THROUGH PHARR TEXAS"/>
    <n v="62865"/>
    <s v="Truck"/>
    <m/>
    <m/>
    <n v="2023"/>
    <s v="N/A"/>
    <s v="I (import)"/>
    <m/>
  </r>
  <r>
    <s v="WATERMELONS"/>
    <x v="13"/>
    <s v="No"/>
    <s v="N/A"/>
    <s v="N/A"/>
    <x v="404"/>
    <s v="MEXICO CROSSINGS THROUGH PHARR TEXAS"/>
    <n v="232826"/>
    <s v="Truck"/>
    <m/>
    <m/>
    <n v="2023"/>
    <s v="N/A"/>
    <s v="I (import)"/>
    <m/>
  </r>
  <r>
    <s v="WATERMELONS"/>
    <x v="13"/>
    <s v="No"/>
    <s v="N/A"/>
    <s v="SEEDLESS"/>
    <x v="405"/>
    <s v="MEXICO CROSSINGS THROUGH OTAY MESA CALIFORNIA"/>
    <n v="293825"/>
    <s v="Truck"/>
    <m/>
    <m/>
    <n v="2023"/>
    <s v="N/A"/>
    <s v="I (import)"/>
    <m/>
  </r>
  <r>
    <s v="WATERMELONS"/>
    <x v="13"/>
    <s v="No"/>
    <s v="N/A"/>
    <s v="N/A"/>
    <x v="405"/>
    <s v="MEXICO CROSSINGS THROUGH OTAY MESA CALIFORNIA"/>
    <n v="48576"/>
    <s v="Truck"/>
    <m/>
    <m/>
    <n v="2023"/>
    <s v="N/A"/>
    <s v="I (import)"/>
    <m/>
  </r>
  <r>
    <s v="WATERMELONS"/>
    <x v="13"/>
    <s v="No"/>
    <s v="N/A"/>
    <s v="SEEDLESS"/>
    <x v="405"/>
    <s v="MEXICO CROSSINGS THROUGH NOGALES ARIZONA"/>
    <n v="46728"/>
    <s v="Truck"/>
    <m/>
    <m/>
    <n v="2023"/>
    <s v="N/A"/>
    <s v="I (import)"/>
    <m/>
  </r>
  <r>
    <s v="WATERMELONS"/>
    <x v="13"/>
    <s v="No"/>
    <s v="N/A"/>
    <s v="N/A"/>
    <x v="405"/>
    <s v="MEXICO CROSSINGS THROUGH SANTA TERESA NEW MEXICO"/>
    <n v="216216"/>
    <s v="Truck"/>
    <m/>
    <m/>
    <n v="2023"/>
    <s v="N/A"/>
    <s v="I (import)"/>
    <m/>
  </r>
  <r>
    <s v="WATERMELONS"/>
    <x v="13"/>
    <s v="No"/>
    <s v="N/A"/>
    <s v="N/A"/>
    <x v="405"/>
    <s v="MEXICO CROSSINGS THROUGH PHARR TEXAS"/>
    <n v="174482"/>
    <s v="Truck"/>
    <m/>
    <m/>
    <n v="2023"/>
    <s v="N/A"/>
    <s v="I (import)"/>
    <m/>
  </r>
  <r>
    <s v="WATERMELONS"/>
    <x v="13"/>
    <s v="No"/>
    <s v="N/A"/>
    <s v="N/A"/>
    <x v="405"/>
    <s v="MEXICO CROSSINGS THROUGH NOGALES ARIZONA"/>
    <n v="76996"/>
    <s v="Truck"/>
    <m/>
    <m/>
    <n v="2023"/>
    <s v="N/A"/>
    <s v="I (import)"/>
    <m/>
  </r>
  <r>
    <s v="WATERMELONS"/>
    <x v="13"/>
    <s v="No"/>
    <s v="N/A"/>
    <s v="SEEDLESS"/>
    <x v="405"/>
    <s v="MEXICO CROSSINGS THROUGH PRESIDIO TEXAS"/>
    <n v="525536"/>
    <s v="Truck"/>
    <m/>
    <m/>
    <n v="2023"/>
    <s v="N/A"/>
    <s v="I (import)"/>
    <m/>
  </r>
  <r>
    <s v="WATERMELONS"/>
    <x v="13"/>
    <s v="No"/>
    <s v="N/A"/>
    <s v="N/A"/>
    <x v="405"/>
    <s v="MEXICO CROSSINGS THROUGH PROGRESO TEXAS"/>
    <n v="305451"/>
    <s v="Truck"/>
    <m/>
    <m/>
    <n v="2023"/>
    <s v="N/A"/>
    <s v="I (import)"/>
    <m/>
  </r>
  <r>
    <s v="WATERMELONS"/>
    <x v="13"/>
    <s v="No"/>
    <s v="N/A"/>
    <s v="N/A"/>
    <x v="422"/>
    <s v="MEXICO CROSSINGS THROUGH SANTA TERESA NEW MEXICO"/>
    <n v="299376"/>
    <s v="Truck"/>
    <m/>
    <m/>
    <n v="2023"/>
    <s v="N/A"/>
    <s v="I (import)"/>
    <m/>
  </r>
  <r>
    <s v="WATERMELONS"/>
    <x v="13"/>
    <s v="No"/>
    <s v="N/A"/>
    <s v="SEEDLESS"/>
    <x v="422"/>
    <s v="MEXICO CROSSINGS THROUGH OTAY MESA CALIFORNIA"/>
    <n v="99686"/>
    <s v="Truck"/>
    <m/>
    <m/>
    <n v="2023"/>
    <s v="N/A"/>
    <s v="I (import)"/>
    <m/>
  </r>
  <r>
    <s v="WATERMELONS"/>
    <x v="13"/>
    <s v="No"/>
    <s v="N/A"/>
    <s v="N/A"/>
    <x v="422"/>
    <s v="MEXICO CROSSINGS THROUGH PHARR TEXAS"/>
    <n v="156728"/>
    <s v="Truck"/>
    <m/>
    <m/>
    <n v="2023"/>
    <s v="N/A"/>
    <s v="I (import)"/>
    <m/>
  </r>
  <r>
    <s v="WATERMELONS"/>
    <x v="13"/>
    <s v="No"/>
    <s v="N/A"/>
    <s v="RED FLESH SEEDLESS MINIATURE"/>
    <x v="422"/>
    <s v="MEXICO CROSSINGS THROUGH PHARR TEXAS"/>
    <n v="92202"/>
    <s v="Truck"/>
    <m/>
    <m/>
    <n v="2023"/>
    <s v="N/A"/>
    <s v="I (import)"/>
    <m/>
  </r>
  <r>
    <s v="WATERMELONS"/>
    <x v="13"/>
    <s v="No"/>
    <s v="N/A"/>
    <s v="N/A"/>
    <x v="422"/>
    <s v="MEXICO CROSSINGS THROUGH PROGRESO TEXAS"/>
    <n v="148014"/>
    <s v="Truck"/>
    <m/>
    <m/>
    <n v="2023"/>
    <s v="N/A"/>
    <s v="I (import)"/>
    <m/>
  </r>
  <r>
    <s v="WATERMELONS"/>
    <x v="13"/>
    <s v="No"/>
    <s v="N/A"/>
    <s v="N/A"/>
    <x v="422"/>
    <s v="MEXICO CROSSINGS THROUGH NOGALES ARIZONA"/>
    <n v="37147"/>
    <s v="Truck"/>
    <m/>
    <m/>
    <n v="2023"/>
    <s v="N/A"/>
    <s v="I (import)"/>
    <m/>
  </r>
  <r>
    <s v="WATERMELONS"/>
    <x v="13"/>
    <s v="No"/>
    <s v="N/A"/>
    <s v="SEEDLESS"/>
    <x v="422"/>
    <s v="MEXICO CROSSINGS THROUGH NOGALES ARIZONA"/>
    <n v="211715"/>
    <s v="Truck"/>
    <m/>
    <m/>
    <n v="2023"/>
    <s v="N/A"/>
    <s v="I (import)"/>
    <m/>
  </r>
  <r>
    <s v="WATERMELONS"/>
    <x v="13"/>
    <s v="No"/>
    <s v="N/A"/>
    <s v="N/A"/>
    <x v="423"/>
    <s v="MEXICO CROSSINGS THROUGH NOGALES ARIZONA"/>
    <n v="38498"/>
    <s v="Truck"/>
    <m/>
    <m/>
    <n v="2023"/>
    <s v="N/A"/>
    <s v="I (import)"/>
    <m/>
  </r>
  <r>
    <s v="WATERMELONS"/>
    <x v="13"/>
    <s v="No"/>
    <s v="N/A"/>
    <s v="N/A"/>
    <x v="423"/>
    <s v="MEXICO CROSSINGS THROUGH OTAY MESA CALIFORNIA"/>
    <n v="36420"/>
    <s v="Truck"/>
    <m/>
    <m/>
    <n v="2023"/>
    <s v="N/A"/>
    <s v="I (import)"/>
    <m/>
  </r>
  <r>
    <s v="WATERMELONS"/>
    <x v="13"/>
    <s v="No"/>
    <s v="N/A"/>
    <s v="SEEDLESS"/>
    <x v="423"/>
    <s v="MEXICO CROSSINGS THROUGH OTAY MESA CALIFORNIA"/>
    <n v="100496"/>
    <s v="Truck"/>
    <m/>
    <m/>
    <n v="2023"/>
    <s v="N/A"/>
    <s v="I (import)"/>
    <m/>
  </r>
  <r>
    <s v="WATERMELONS"/>
    <x v="13"/>
    <s v="No"/>
    <s v="N/A"/>
    <s v="N/A"/>
    <x v="423"/>
    <s v="MEXICO CROSSINGS THROUGH PROGRESO TEXAS"/>
    <n v="678024"/>
    <s v="Truck"/>
    <m/>
    <m/>
    <n v="2023"/>
    <s v="N/A"/>
    <s v="I (import)"/>
    <m/>
  </r>
  <r>
    <s v="WATERMELONS"/>
    <x v="13"/>
    <s v="No"/>
    <s v="N/A"/>
    <s v="SEEDLESS"/>
    <x v="423"/>
    <s v="MEXICO CROSSINGS THROUGH NOGALES ARIZONA"/>
    <n v="225075"/>
    <s v="Truck"/>
    <m/>
    <m/>
    <n v="2023"/>
    <s v="N/A"/>
    <s v="I (import)"/>
    <m/>
  </r>
  <r>
    <s v="WATERMELONS"/>
    <x v="13"/>
    <s v="No"/>
    <s v="N/A"/>
    <s v="N/A"/>
    <x v="423"/>
    <s v="MEXICO CROSSINGS THROUGH SANTA TERESA NEW MEXICO"/>
    <n v="349272"/>
    <s v="Truck"/>
    <m/>
    <m/>
    <n v="2023"/>
    <s v="N/A"/>
    <s v="I (import)"/>
    <m/>
  </r>
  <r>
    <s v="WATERMELONS"/>
    <x v="13"/>
    <s v="No"/>
    <s v="N/A"/>
    <s v="SEEDLESS"/>
    <x v="423"/>
    <s v="MEXICO CROSSINGS THROUGH PRESIDIO TEXAS"/>
    <n v="745712"/>
    <s v="Truck"/>
    <m/>
    <m/>
    <n v="2023"/>
    <s v="N/A"/>
    <s v="I (import)"/>
    <m/>
  </r>
  <r>
    <s v="WATERMELONS"/>
    <x v="13"/>
    <s v="No"/>
    <s v="N/A"/>
    <s v="RED FLESH SEEDLESS MINIATURE"/>
    <x v="423"/>
    <s v="MEXICO CROSSINGS THROUGH PHARR TEXAS"/>
    <n v="93100"/>
    <s v="Truck"/>
    <m/>
    <m/>
    <n v="2023"/>
    <s v="N/A"/>
    <s v="I (import)"/>
    <m/>
  </r>
  <r>
    <s v="WATERMELONS"/>
    <x v="13"/>
    <s v="No"/>
    <s v="N/A"/>
    <s v="N/A"/>
    <x v="424"/>
    <s v="MEXICO CROSSINGS THROUGH NOGALES ARIZONA"/>
    <n v="77671"/>
    <s v="Truck"/>
    <m/>
    <m/>
    <n v="2023"/>
    <s v="N/A"/>
    <s v="I (import)"/>
    <m/>
  </r>
  <r>
    <s v="WATERMELONS"/>
    <x v="13"/>
    <s v="No"/>
    <s v="N/A"/>
    <s v="N/A"/>
    <x v="424"/>
    <s v="MEXICO CROSSINGS THROUGH OTAY MESA CALIFORNIA"/>
    <n v="37155"/>
    <s v="Truck"/>
    <m/>
    <m/>
    <n v="2023"/>
    <s v="N/A"/>
    <s v="I (import)"/>
    <m/>
  </r>
  <r>
    <s v="WATERMELONS"/>
    <x v="13"/>
    <s v="No"/>
    <s v="N/A"/>
    <s v="RED FLESH SEEDLESS MINIATURE"/>
    <x v="424"/>
    <s v="MEXICO CROSSINGS THROUGH PRESIDIO TEXAS"/>
    <n v="44007"/>
    <s v="Truck"/>
    <m/>
    <m/>
    <n v="2023"/>
    <s v="N/A"/>
    <s v="I (import)"/>
    <m/>
  </r>
  <r>
    <s v="WATERMELONS"/>
    <x v="13"/>
    <s v="No"/>
    <s v="N/A"/>
    <s v="SEEDLESS"/>
    <x v="424"/>
    <s v="MEXICO CROSSINGS THROUGH NOGALES ARIZONA"/>
    <n v="127101"/>
    <s v="Truck"/>
    <m/>
    <m/>
    <n v="2023"/>
    <s v="N/A"/>
    <s v="I (import)"/>
    <m/>
  </r>
  <r>
    <s v="WATERMELONS"/>
    <x v="13"/>
    <s v="No"/>
    <s v="N/A"/>
    <s v="SEEDLESS"/>
    <x v="424"/>
    <s v="MEXICO CROSSINGS THROUGH PROGRESO TEXAS"/>
    <n v="311124"/>
    <s v="Truck"/>
    <m/>
    <m/>
    <n v="2023"/>
    <s v="N/A"/>
    <s v="I (import)"/>
    <m/>
  </r>
  <r>
    <s v="WATERMELONS"/>
    <x v="13"/>
    <s v="No"/>
    <s v="N/A"/>
    <s v="SEEDLESS"/>
    <x v="424"/>
    <s v="MEXICO CROSSINGS THROUGH OTAY MESA CALIFORNIA"/>
    <n v="151098"/>
    <s v="Truck"/>
    <m/>
    <m/>
    <n v="2023"/>
    <s v="N/A"/>
    <s v="I (import)"/>
    <m/>
  </r>
  <r>
    <s v="WATERMELONS"/>
    <x v="13"/>
    <s v="No"/>
    <s v="N/A"/>
    <s v="RED FLESH SEEDLESS MINIATURE"/>
    <x v="424"/>
    <s v="MEXICO CROSSINGS THROUGH PHARR TEXAS"/>
    <n v="189798"/>
    <s v="Truck"/>
    <m/>
    <m/>
    <n v="2023"/>
    <s v="N/A"/>
    <s v="I (import)"/>
    <m/>
  </r>
  <r>
    <s v="WATERMELONS"/>
    <x v="13"/>
    <s v="No"/>
    <s v="N/A"/>
    <s v="SEEDLESS"/>
    <x v="424"/>
    <s v="MEXICO CROSSINGS THROUGH PRESIDIO TEXAS"/>
    <n v="204160"/>
    <s v="Truck"/>
    <m/>
    <m/>
    <n v="2023"/>
    <s v="N/A"/>
    <s v="I (import)"/>
    <m/>
  </r>
  <r>
    <s v="WATERMELONS"/>
    <x v="13"/>
    <s v="No"/>
    <s v="N/A"/>
    <s v="N/A"/>
    <x v="424"/>
    <s v="MEXICO CROSSINGS THROUGH PROGRESO TEXAS"/>
    <n v="221484"/>
    <s v="Truck"/>
    <m/>
    <m/>
    <n v="2023"/>
    <s v="N/A"/>
    <s v="I (import)"/>
    <m/>
  </r>
  <r>
    <s v="WATERMELONS"/>
    <x v="13"/>
    <s v="No"/>
    <s v="N/A"/>
    <s v="SEEDLESS"/>
    <x v="425"/>
    <s v="MEXICO CROSSINGS THROUGH EL PASO TEXAS"/>
    <n v="15400"/>
    <s v="Truck"/>
    <m/>
    <m/>
    <n v="2023"/>
    <s v="N/A"/>
    <s v="I (import)"/>
    <m/>
  </r>
  <r>
    <s v="WATERMELONS"/>
    <x v="13"/>
    <s v="No"/>
    <s v="N/A"/>
    <s v="SEEDLESS"/>
    <x v="425"/>
    <s v="MEXICO CROSSINGS THROUGH OTAY MESA CALIFORNIA"/>
    <n v="118413"/>
    <s v="Truck"/>
    <m/>
    <m/>
    <n v="2023"/>
    <s v="N/A"/>
    <s v="I (import)"/>
    <m/>
  </r>
  <r>
    <s v="WATERMELONS"/>
    <x v="13"/>
    <s v="No"/>
    <s v="N/A"/>
    <s v="SEEDLESS"/>
    <x v="425"/>
    <s v="MEXICO CROSSINGS THROUGH NOGALES ARIZONA"/>
    <n v="77671"/>
    <s v="Truck"/>
    <m/>
    <m/>
    <n v="2023"/>
    <s v="N/A"/>
    <s v="I (import)"/>
    <m/>
  </r>
  <r>
    <s v="WATERMELONS"/>
    <x v="13"/>
    <s v="No"/>
    <s v="N/A"/>
    <s v="N/A"/>
    <x v="425"/>
    <s v="MEXICO CROSSINGS THROUGH OTAY MESA CALIFORNIA"/>
    <n v="38016"/>
    <s v="Truck"/>
    <m/>
    <m/>
    <n v="2023"/>
    <s v="N/A"/>
    <s v="I (import)"/>
    <m/>
  </r>
  <r>
    <s v="WATERMELONS"/>
    <x v="13"/>
    <s v="No"/>
    <s v="N/A"/>
    <s v="N/A"/>
    <x v="425"/>
    <s v="MEXICO CROSSINGS THROUGH PHARR TEXAS"/>
    <n v="159632"/>
    <s v="Truck"/>
    <m/>
    <m/>
    <n v="2023"/>
    <s v="N/A"/>
    <s v="I (import)"/>
    <m/>
  </r>
  <r>
    <s v="WATERMELONS"/>
    <x v="13"/>
    <s v="No"/>
    <s v="N/A"/>
    <s v="N/A"/>
    <x v="425"/>
    <s v="MEXICO CROSSINGS THROUGH PROGRESO TEXAS"/>
    <n v="466391"/>
    <s v="Truck"/>
    <m/>
    <m/>
    <n v="2023"/>
    <s v="N/A"/>
    <s v="I (import)"/>
    <m/>
  </r>
  <r>
    <s v="WATERMELONS"/>
    <x v="13"/>
    <s v="No"/>
    <s v="N/A"/>
    <s v="SEEDLESS"/>
    <x v="425"/>
    <s v="MEXICO CROSSINGS THROUGH PRESIDIO TEXAS"/>
    <n v="1595022"/>
    <s v="Truck"/>
    <m/>
    <m/>
    <n v="2023"/>
    <s v="N/A"/>
    <s v="I (import)"/>
    <m/>
  </r>
  <r>
    <s v="WATERMELONS"/>
    <x v="13"/>
    <s v="No"/>
    <s v="N/A"/>
    <s v="N/A"/>
    <x v="425"/>
    <s v="MEXICO CROSSINGS THROUGH SANTA TERESA NEW MEXICO"/>
    <n v="299376"/>
    <s v="Truck"/>
    <m/>
    <m/>
    <n v="2023"/>
    <s v="N/A"/>
    <s v="I (import)"/>
    <m/>
  </r>
  <r>
    <s v="WATERMELONS"/>
    <x v="13"/>
    <s v="No"/>
    <s v="N/A"/>
    <s v="SEEDLESS"/>
    <x v="426"/>
    <s v="MEXICO CROSSINGS THROUGH PRESIDIO TEXAS"/>
    <n v="396880"/>
    <s v="Truck"/>
    <m/>
    <m/>
    <n v="2023"/>
    <s v="N/A"/>
    <s v="I (import)"/>
    <m/>
  </r>
  <r>
    <s v="WATERMELONS"/>
    <x v="13"/>
    <s v="No"/>
    <s v="N/A"/>
    <s v="N/A"/>
    <x v="426"/>
    <s v="MEXICO CROSSINGS THROUGH SANTA TERESA NEW MEXICO"/>
    <n v="149688"/>
    <s v="Truck"/>
    <m/>
    <m/>
    <n v="2023"/>
    <s v="N/A"/>
    <s v="I (import)"/>
    <m/>
  </r>
  <r>
    <s v="WATERMELONS"/>
    <x v="13"/>
    <s v="No"/>
    <s v="N/A"/>
    <s v="SEEDLESS"/>
    <x v="426"/>
    <s v="MEXICO CROSSINGS THROUGH OTAY MESA CALIFORNIA"/>
    <n v="359024"/>
    <s v="Truck"/>
    <m/>
    <m/>
    <n v="2023"/>
    <s v="N/A"/>
    <s v="I (import)"/>
    <m/>
  </r>
  <r>
    <s v="WATERMELONS"/>
    <x v="13"/>
    <s v="No"/>
    <s v="N/A"/>
    <s v="N/A"/>
    <x v="426"/>
    <s v="MEXICO CROSSINGS THROUGH PHARR TEXAS"/>
    <n v="199298"/>
    <s v="Truck"/>
    <m/>
    <m/>
    <n v="2023"/>
    <s v="N/A"/>
    <s v="I (import)"/>
    <m/>
  </r>
  <r>
    <s v="WATERMELONS"/>
    <x v="13"/>
    <s v="No"/>
    <s v="N/A"/>
    <s v="N/A"/>
    <x v="426"/>
    <s v="MEXICO CROSSINGS THROUGH PROGRESO TEXAS"/>
    <n v="522254"/>
    <s v="Truck"/>
    <m/>
    <m/>
    <n v="2023"/>
    <s v="N/A"/>
    <s v="I (import)"/>
    <m/>
  </r>
  <r>
    <s v="WATERMELONS"/>
    <x v="13"/>
    <s v="No"/>
    <s v="N/A"/>
    <s v="N/A"/>
    <x v="426"/>
    <s v="MEXICO CROSSINGS THROUGH OTAY MESA CALIFORNIA"/>
    <n v="116723"/>
    <s v="Truck"/>
    <m/>
    <m/>
    <n v="2023"/>
    <s v="N/A"/>
    <s v="I (import)"/>
    <m/>
  </r>
  <r>
    <s v="WATERMELONS"/>
    <x v="13"/>
    <s v="No"/>
    <s v="N/A"/>
    <s v="N/A"/>
    <x v="426"/>
    <s v="MEXICO CROSSINGS THROUGH NOGALES ARIZONA"/>
    <n v="37147"/>
    <s v="Truck"/>
    <m/>
    <m/>
    <n v="2023"/>
    <s v="N/A"/>
    <s v="I (import)"/>
    <m/>
  </r>
  <r>
    <s v="WATERMELONS"/>
    <x v="13"/>
    <s v="No"/>
    <s v="N/A"/>
    <s v="RED FLESH SEEDLESS MINIATURE"/>
    <x v="428"/>
    <s v="MEXICO CROSSINGS THROUGH PHARR TEXAS"/>
    <n v="538851"/>
    <s v="Truck"/>
    <m/>
    <m/>
    <n v="2023"/>
    <s v="N/A"/>
    <s v="I (import)"/>
    <m/>
  </r>
  <r>
    <s v="WATERMELONS"/>
    <x v="13"/>
    <s v="No"/>
    <s v="N/A"/>
    <s v="N/A"/>
    <x v="428"/>
    <s v="MEXICO CROSSINGS THROUGH PROGRESO TEXAS"/>
    <n v="309526"/>
    <s v="Truck"/>
    <m/>
    <m/>
    <n v="2023"/>
    <s v="N/A"/>
    <s v="I (import)"/>
    <m/>
  </r>
  <r>
    <s v="WATERMELONS"/>
    <x v="13"/>
    <s v="No"/>
    <s v="N/A"/>
    <s v="N/A"/>
    <x v="428"/>
    <s v="MEXICO CROSSINGS THROUGH NOGALES ARIZONA"/>
    <n v="11482"/>
    <s v="Truck"/>
    <m/>
    <m/>
    <n v="2023"/>
    <s v="N/A"/>
    <s v="I (import)"/>
    <m/>
  </r>
  <r>
    <s v="WATERMELONS"/>
    <x v="13"/>
    <s v="No"/>
    <s v="N/A"/>
    <s v="N/A"/>
    <x v="428"/>
    <s v="MEXICO CROSSINGS THROUGH PHARR TEXAS"/>
    <n v="199518"/>
    <s v="Truck"/>
    <m/>
    <m/>
    <n v="2023"/>
    <s v="N/A"/>
    <s v="I (import)"/>
    <m/>
  </r>
  <r>
    <s v="WATERMELONS"/>
    <x v="13"/>
    <s v="No"/>
    <s v="N/A"/>
    <s v="SEEDLESS"/>
    <x v="428"/>
    <s v="MEXICO CROSSINGS THROUGH PRESIDIO TEXAS"/>
    <n v="483384"/>
    <s v="Truck"/>
    <m/>
    <m/>
    <n v="2023"/>
    <s v="N/A"/>
    <s v="I (import)"/>
    <m/>
  </r>
  <r>
    <s v="WATERMELONS"/>
    <x v="13"/>
    <s v="No"/>
    <s v="N/A"/>
    <s v="N/A"/>
    <x v="428"/>
    <s v="MEXICO CROSSINGS THROUGH SANTA TERESA NEW MEXICO"/>
    <n v="299376"/>
    <s v="Truck"/>
    <m/>
    <m/>
    <n v="2023"/>
    <s v="N/A"/>
    <s v="I (import)"/>
    <m/>
  </r>
  <r>
    <s v="WATERMELONS"/>
    <x v="13"/>
    <s v="No"/>
    <s v="N/A"/>
    <s v="SEEDLESS"/>
    <x v="428"/>
    <s v="MEXICO CROSSINGS THROUGH NOGALES ARIZONA"/>
    <n v="96582"/>
    <s v="Truck"/>
    <m/>
    <m/>
    <n v="2023"/>
    <s v="N/A"/>
    <s v="I (import)"/>
    <m/>
  </r>
  <r>
    <s v="WATERMELONS"/>
    <x v="13"/>
    <s v="No"/>
    <s v="N/A"/>
    <s v="N/A"/>
    <x v="429"/>
    <s v="MEXICO CROSSINGS THROUGH PHARR TEXAS"/>
    <n v="78430"/>
    <s v="Truck"/>
    <m/>
    <m/>
    <n v="2023"/>
    <s v="N/A"/>
    <s v="I (import)"/>
    <m/>
  </r>
  <r>
    <s v="WATERMELONS"/>
    <x v="13"/>
    <s v="No"/>
    <s v="N/A"/>
    <s v="N/A"/>
    <x v="429"/>
    <s v="MEXICO CROSSINGS THROUGH NOGALES ARIZONA"/>
    <n v="38498"/>
    <s v="Truck"/>
    <m/>
    <m/>
    <n v="2023"/>
    <s v="N/A"/>
    <s v="I (import)"/>
    <m/>
  </r>
  <r>
    <s v="WATERMELONS"/>
    <x v="13"/>
    <s v="No"/>
    <s v="N/A"/>
    <s v="N/A"/>
    <x v="429"/>
    <s v="MEXICO CROSSINGS THROUGH OTAY MESA CALIFORNIA"/>
    <n v="6336"/>
    <s v="Truck"/>
    <m/>
    <m/>
    <n v="2023"/>
    <s v="N/A"/>
    <s v="I (import)"/>
    <m/>
  </r>
  <r>
    <s v="WATERMELONS"/>
    <x v="13"/>
    <s v="No"/>
    <s v="N/A"/>
    <s v="SEEDLESS"/>
    <x v="429"/>
    <s v="MEXICO CROSSINGS THROUGH PRESIDIO TEXAS"/>
    <n v="969584"/>
    <s v="Truck"/>
    <m/>
    <m/>
    <n v="2023"/>
    <s v="N/A"/>
    <s v="I (import)"/>
    <m/>
  </r>
  <r>
    <s v="WATERMELONS"/>
    <x v="13"/>
    <s v="No"/>
    <s v="N/A"/>
    <s v="N/A"/>
    <x v="429"/>
    <s v="MEXICO CROSSINGS THROUGH PROGRESO TEXAS"/>
    <n v="983239"/>
    <s v="Truck"/>
    <m/>
    <m/>
    <n v="2023"/>
    <s v="N/A"/>
    <s v="I (import)"/>
    <m/>
  </r>
  <r>
    <s v="WATERMELONS"/>
    <x v="13"/>
    <s v="No"/>
    <s v="N/A"/>
    <s v="RED FLESH SEEDLESS MINIATURE"/>
    <x v="429"/>
    <s v="MEXICO CROSSINGS THROUGH PHARR TEXAS"/>
    <n v="65111"/>
    <s v="Truck"/>
    <m/>
    <m/>
    <n v="2023"/>
    <s v="N/A"/>
    <s v="I (import)"/>
    <m/>
  </r>
  <r>
    <s v="WATERMELONS"/>
    <x v="13"/>
    <s v="No"/>
    <s v="N/A"/>
    <s v="N/A"/>
    <x v="429"/>
    <s v="MEXICO CROSSINGS THROUGH PRESIDIO TEXAS"/>
    <n v="193160"/>
    <s v="Truck"/>
    <m/>
    <m/>
    <n v="2023"/>
    <s v="N/A"/>
    <s v="I (import)"/>
    <m/>
  </r>
  <r>
    <s v="WATERMELONS"/>
    <x v="13"/>
    <s v="No"/>
    <s v="N/A"/>
    <s v="SEEDLESS"/>
    <x v="429"/>
    <s v="MEXICO CROSSINGS THROUGH OTAY MESA CALIFORNIA"/>
    <n v="226252"/>
    <s v="Truck"/>
    <m/>
    <m/>
    <n v="2023"/>
    <s v="N/A"/>
    <s v="I (import)"/>
    <m/>
  </r>
  <r>
    <s v="WATERMELONS"/>
    <x v="13"/>
    <s v="No"/>
    <s v="N/A"/>
    <s v="SEEDLESS"/>
    <x v="429"/>
    <s v="MEXICO CROSSINGS THROUGH NOGALES ARIZONA"/>
    <n v="77671"/>
    <s v="Truck"/>
    <m/>
    <m/>
    <n v="2023"/>
    <s v="N/A"/>
    <s v="I (import)"/>
    <m/>
  </r>
  <r>
    <s v="WATERMELONS"/>
    <x v="13"/>
    <s v="No"/>
    <s v="N/A"/>
    <s v="SEEDLESS"/>
    <x v="429"/>
    <s v="MEXICO CROSSINGS THROUGH SANTA TERESA NEW MEXICO"/>
    <n v="60496"/>
    <s v="Truck"/>
    <m/>
    <m/>
    <n v="2023"/>
    <s v="N/A"/>
    <s v="I (import)"/>
    <m/>
  </r>
  <r>
    <s v="WATERMELONS"/>
    <x v="13"/>
    <s v="No"/>
    <s v="N/A"/>
    <s v="SEEDLESS"/>
    <x v="430"/>
    <s v="MEXICO CROSSINGS THROUGH OTAY MESA CALIFORNIA"/>
    <n v="89830"/>
    <s v="Truck"/>
    <m/>
    <m/>
    <n v="2023"/>
    <s v="N/A"/>
    <s v="I (import)"/>
    <s v="added on 08/21/2024"/>
  </r>
  <r>
    <s v="WATERMELONS"/>
    <x v="13"/>
    <s v="No"/>
    <s v="N/A"/>
    <s v="SEEDLESS"/>
    <x v="430"/>
    <s v="MEXICO CROSSINGS THROUGH SANTA TERESA NEW MEXICO"/>
    <n v="57721"/>
    <s v="Truck"/>
    <m/>
    <m/>
    <n v="2023"/>
    <s v="N/A"/>
    <s v="I (import)"/>
    <s v="added on 08/21/2024"/>
  </r>
  <r>
    <s v="WATERMELONS"/>
    <x v="13"/>
    <s v="No"/>
    <s v="N/A"/>
    <s v="SEEDLESS"/>
    <x v="430"/>
    <s v="MEXICO CROSSINGS THROUGH PRESIDIO TEXAS"/>
    <n v="479864"/>
    <s v="Truck"/>
    <m/>
    <m/>
    <n v="2023"/>
    <s v="N/A"/>
    <s v="I (import)"/>
    <s v="added on 08/21/2024"/>
  </r>
  <r>
    <s v="WATERMELONS"/>
    <x v="13"/>
    <s v="No"/>
    <s v="N/A"/>
    <s v="SEEDLESS"/>
    <x v="430"/>
    <s v="MEXICO CROSSINGS THROUGH NOGALES ARIZONA"/>
    <n v="38498"/>
    <s v="Truck"/>
    <m/>
    <m/>
    <n v="2023"/>
    <s v="N/A"/>
    <s v="I (import)"/>
    <s v="added on 08/21/2024"/>
  </r>
  <r>
    <s v="WATERMELONS"/>
    <x v="13"/>
    <s v="No"/>
    <s v="N/A"/>
    <s v="N/A"/>
    <x v="430"/>
    <s v="MEXICO CROSSINGS THROUGH NOGALES ARIZONA"/>
    <n v="76996"/>
    <s v="Truck"/>
    <m/>
    <m/>
    <n v="2023"/>
    <s v="N/A"/>
    <s v="I (import)"/>
    <s v="added on 08/21/2024"/>
  </r>
  <r>
    <s v="WATERMELONS"/>
    <x v="13"/>
    <s v="No"/>
    <s v="N/A"/>
    <s v="SEEDLESS"/>
    <x v="430"/>
    <s v="MEXICO CROSSINGS THROUGH PROGRESO TEXAS"/>
    <n v="1407978"/>
    <s v="Truck"/>
    <m/>
    <m/>
    <n v="2023"/>
    <s v="N/A"/>
    <s v="I (import)"/>
    <s v="added on 08/21/2024"/>
  </r>
  <r>
    <s v="WATERMELONS"/>
    <x v="13"/>
    <s v="No"/>
    <s v="N/A"/>
    <s v="N/A"/>
    <x v="430"/>
    <s v="MEXICO CROSSINGS THROUGH SANTA TERESA NEW MEXICO"/>
    <n v="49896"/>
    <s v="Truck"/>
    <m/>
    <m/>
    <n v="2023"/>
    <s v="N/A"/>
    <s v="I (import)"/>
    <s v="added on 08/21/2024"/>
  </r>
  <r>
    <s v="WATERMELONS"/>
    <x v="13"/>
    <s v="No"/>
    <s v="N/A"/>
    <s v="N/A"/>
    <x v="430"/>
    <s v="MEXICO CROSSINGS THROUGH PROGRESO TEXAS"/>
    <n v="841064"/>
    <s v="Truck"/>
    <m/>
    <m/>
    <n v="2023"/>
    <s v="N/A"/>
    <s v="I (import)"/>
    <s v="added on 08/21/2024"/>
  </r>
  <r>
    <s v="WATERMELONS"/>
    <x v="13"/>
    <s v="No"/>
    <s v="N/A"/>
    <s v="N/A"/>
    <x v="430"/>
    <s v="MEXICO CROSSINGS THROUGH OTAY MESA CALIFORNIA"/>
    <n v="155344"/>
    <s v="Truck"/>
    <m/>
    <m/>
    <n v="2023"/>
    <s v="N/A"/>
    <s v="I (import)"/>
    <s v="added on 08/21/2024"/>
  </r>
  <r>
    <s v="WATERMELONS"/>
    <x v="13"/>
    <s v="No"/>
    <s v="N/A"/>
    <s v="N/A"/>
    <x v="430"/>
    <s v="MEXICO CROSSINGS THROUGH LAREDO TEXAS"/>
    <n v="398156"/>
    <s v="Truck"/>
    <m/>
    <m/>
    <n v="2023"/>
    <s v="N/A"/>
    <s v="I (import)"/>
    <s v="added on 08/21/2024"/>
  </r>
  <r>
    <s v="WATERMELONS"/>
    <x v="13"/>
    <s v="No"/>
    <s v="N/A"/>
    <s v="RED FLESH SEEDLESS MINIATURE"/>
    <x v="430"/>
    <s v="MEXICO CROSSINGS THROUGH PHARR TEXAS"/>
    <n v="62865"/>
    <s v="Truck"/>
    <m/>
    <m/>
    <n v="2023"/>
    <s v="N/A"/>
    <s v="I (import)"/>
    <s v="added on 08/21/2024"/>
  </r>
  <r>
    <s v="WATERMELONS"/>
    <x v="13"/>
    <s v="No"/>
    <s v="N/A"/>
    <s v="RED FLESH SEEDLESS MINIATURE"/>
    <x v="431"/>
    <s v="MEXICO CROSSINGS THROUGH PHARR TEXAS"/>
    <n v="62865"/>
    <s v="Truck"/>
    <m/>
    <m/>
    <n v="2023"/>
    <s v="N/A"/>
    <s v="I (import)"/>
    <s v="added on 08/22/2024"/>
  </r>
  <r>
    <s v="WATERMELONS"/>
    <x v="13"/>
    <s v="No"/>
    <s v="N/A"/>
    <s v="SEEDLESS"/>
    <x v="431"/>
    <s v="MEXICO CROSSINGS THROUGH NOGALES ARIZONA"/>
    <n v="31068"/>
    <s v="Truck"/>
    <m/>
    <m/>
    <n v="2023"/>
    <s v="N/A"/>
    <s v="I (import)"/>
    <s v="added on 08/22/2024"/>
  </r>
  <r>
    <s v="WATERMELONS"/>
    <x v="13"/>
    <s v="No"/>
    <s v="N/A"/>
    <s v="N/A"/>
    <x v="431"/>
    <s v="MEXICO CROSSINGS THROUGH SANTA TERESA NEW MEXICO"/>
    <n v="399168"/>
    <s v="Truck"/>
    <m/>
    <m/>
    <n v="2023"/>
    <s v="N/A"/>
    <s v="I (import)"/>
    <s v="added on 08/22/2024"/>
  </r>
  <r>
    <s v="WATERMELONS"/>
    <x v="13"/>
    <s v="No"/>
    <s v="N/A"/>
    <s v="SEEDLESS"/>
    <x v="431"/>
    <s v="MEXICO CROSSINGS THROUGH PRESIDIO TEXAS"/>
    <n v="686048"/>
    <s v="Truck"/>
    <m/>
    <m/>
    <n v="2023"/>
    <s v="N/A"/>
    <s v="I (import)"/>
    <s v="added on 08/22/2024"/>
  </r>
  <r>
    <s v="WATERMELONS"/>
    <x v="13"/>
    <s v="No"/>
    <s v="N/A"/>
    <s v="N/A"/>
    <x v="431"/>
    <s v="MEXICO CROSSINGS THROUGH NOGALES ARIZONA"/>
    <n v="10131"/>
    <s v="Truck"/>
    <m/>
    <m/>
    <n v="2023"/>
    <s v="N/A"/>
    <s v="I (import)"/>
    <s v="added on 08/22/2024"/>
  </r>
  <r>
    <s v="WATERMELONS"/>
    <x v="13"/>
    <s v="No"/>
    <s v="N/A"/>
    <s v="SEEDLESS"/>
    <x v="431"/>
    <s v="MEXICO CROSSINGS THROUGH OTAY MESA CALIFORNIA"/>
    <n v="89971"/>
    <s v="Truck"/>
    <m/>
    <m/>
    <n v="2023"/>
    <s v="N/A"/>
    <s v="I (import)"/>
    <s v="added on 08/22/2024"/>
  </r>
  <r>
    <s v="WATERMELONS"/>
    <x v="13"/>
    <s v="No"/>
    <s v="N/A"/>
    <s v="N/A"/>
    <x v="431"/>
    <s v="MEXICO CROSSINGS THROUGH PROGRESO TEXAS"/>
    <n v="590069"/>
    <s v="Truck"/>
    <m/>
    <m/>
    <n v="2023"/>
    <s v="N/A"/>
    <s v="I (import)"/>
    <s v="added on 08/22/2024"/>
  </r>
  <r>
    <s v="WATERMELONS"/>
    <x v="13"/>
    <s v="No"/>
    <s v="N/A"/>
    <s v="N/A"/>
    <x v="431"/>
    <s v="MEXICO CROSSINGS THROUGH OTAY MESA CALIFORNIA"/>
    <n v="38016"/>
    <s v="Truck"/>
    <m/>
    <m/>
    <n v="2023"/>
    <s v="N/A"/>
    <s v="I (import)"/>
    <s v="added on 08/22/2024"/>
  </r>
  <r>
    <s v="WATERMELONS"/>
    <x v="13"/>
    <s v="No"/>
    <s v="N/A"/>
    <s v="N/A"/>
    <x v="432"/>
    <s v="MEXICO CROSSINGS THROUGH NOGALES ARIZONA"/>
    <n v="25665"/>
    <s v="Truck"/>
    <m/>
    <m/>
    <n v="2023"/>
    <s v="N/A"/>
    <s v="I (import)"/>
    <m/>
  </r>
  <r>
    <s v="WATERMELONS"/>
    <x v="13"/>
    <s v="No"/>
    <s v="N/A"/>
    <s v="N/A"/>
    <x v="432"/>
    <s v="MEXICO CROSSINGS THROUGH SANTA TERESA NEW MEXICO"/>
    <n v="149688"/>
    <s v="Truck"/>
    <m/>
    <m/>
    <n v="2023"/>
    <s v="N/A"/>
    <s v="I (import)"/>
    <m/>
  </r>
  <r>
    <s v="WATERMELONS"/>
    <x v="13"/>
    <s v="No"/>
    <s v="N/A"/>
    <s v="RED FLESH SEEDLESS MINIATURE"/>
    <x v="432"/>
    <s v="MEXICO CROSSINGS THROUGH PRESIDIO TEXAS"/>
    <n v="92202"/>
    <s v="Truck"/>
    <m/>
    <m/>
    <n v="2023"/>
    <s v="N/A"/>
    <s v="I (import)"/>
    <m/>
  </r>
  <r>
    <s v="WATERMELONS"/>
    <x v="13"/>
    <s v="No"/>
    <s v="N/A"/>
    <s v="RED FLESH SEEDLESS MINIATURE"/>
    <x v="432"/>
    <s v="MEXICO CROSSINGS THROUGH PHARR TEXAS"/>
    <n v="155067"/>
    <s v="Truck"/>
    <m/>
    <m/>
    <n v="2023"/>
    <s v="N/A"/>
    <s v="I (import)"/>
    <m/>
  </r>
  <r>
    <s v="WATERMELONS"/>
    <x v="13"/>
    <s v="No"/>
    <s v="N/A"/>
    <s v="SEEDLESS"/>
    <x v="432"/>
    <s v="MEXICO CROSSINGS THROUGH PRESIDIO TEXAS"/>
    <n v="404404"/>
    <s v="Truck"/>
    <m/>
    <m/>
    <n v="2023"/>
    <s v="N/A"/>
    <s v="I (import)"/>
    <m/>
  </r>
  <r>
    <s v="WATERMELONS"/>
    <x v="13"/>
    <s v="No"/>
    <s v="N/A"/>
    <s v="N/A"/>
    <x v="432"/>
    <s v="MEXICO CROSSINGS THROUGH OTAY MESA CALIFORNIA"/>
    <n v="151208"/>
    <s v="Truck"/>
    <m/>
    <m/>
    <n v="2023"/>
    <s v="N/A"/>
    <s v="I (import)"/>
    <m/>
  </r>
  <r>
    <s v="WATERMELONS"/>
    <x v="13"/>
    <s v="No"/>
    <s v="N/A"/>
    <s v="N/A"/>
    <x v="432"/>
    <s v="MEXICO CROSSINGS THROUGH PROGRESO TEXAS"/>
    <n v="370355"/>
    <s v="Truck"/>
    <m/>
    <m/>
    <n v="2023"/>
    <s v="N/A"/>
    <s v="I (import)"/>
    <m/>
  </r>
  <r>
    <s v="WATERMELONS"/>
    <x v="13"/>
    <s v="No"/>
    <s v="N/A"/>
    <s v="SEEDLESS"/>
    <x v="432"/>
    <s v="MEXICO CROSSINGS THROUGH OTAY MESA CALIFORNIA"/>
    <n v="211939"/>
    <s v="Truck"/>
    <m/>
    <m/>
    <n v="2023"/>
    <s v="N/A"/>
    <s v="I (import)"/>
    <m/>
  </r>
  <r>
    <s v="WATERMELONS"/>
    <x v="13"/>
    <s v="No"/>
    <s v="N/A"/>
    <s v="SEEDLESS"/>
    <x v="432"/>
    <s v="MEXICO CROSSINGS THROUGH SANTA TERESA NEW MEXICO"/>
    <n v="119796"/>
    <s v="Truck"/>
    <m/>
    <m/>
    <n v="2023"/>
    <s v="N/A"/>
    <s v="I (import)"/>
    <m/>
  </r>
  <r>
    <s v="WATERMELONS"/>
    <x v="13"/>
    <s v="No"/>
    <s v="N/A"/>
    <s v="SEEDLESS"/>
    <x v="434"/>
    <s v="MEXICO CROSSINGS THROUGH PHARR TEXAS"/>
    <n v="158400"/>
    <s v="Truck"/>
    <m/>
    <m/>
    <n v="2023"/>
    <s v="N/A"/>
    <s v="I (import)"/>
    <m/>
  </r>
  <r>
    <s v="WATERMELONS"/>
    <x v="13"/>
    <s v="No"/>
    <s v="N/A"/>
    <s v="SEEDLESS"/>
    <x v="434"/>
    <s v="MEXICO CROSSINGS THROUGH PROGRESO TEXAS"/>
    <n v="158400"/>
    <s v="Truck"/>
    <m/>
    <m/>
    <n v="2023"/>
    <s v="N/A"/>
    <s v="I (import)"/>
    <m/>
  </r>
  <r>
    <s v="WATERMELONS"/>
    <x v="13"/>
    <s v="No"/>
    <s v="N/A"/>
    <s v="RED FLESH SEEDLESS MINIATURE"/>
    <x v="434"/>
    <s v="MEXICO CROSSINGS THROUGH PHARR TEXAS"/>
    <n v="217932"/>
    <s v="Truck"/>
    <m/>
    <m/>
    <n v="2023"/>
    <s v="N/A"/>
    <s v="I (import)"/>
    <m/>
  </r>
  <r>
    <s v="WATERMELONS"/>
    <x v="13"/>
    <s v="No"/>
    <s v="N/A"/>
    <s v="N/A"/>
    <x v="434"/>
    <s v="MEXICO CROSSINGS THROUGH SANTA TERESA NEW MEXICO"/>
    <n v="199584"/>
    <s v="Truck"/>
    <m/>
    <m/>
    <n v="2023"/>
    <s v="N/A"/>
    <s v="I (import)"/>
    <m/>
  </r>
  <r>
    <s v="WATERMELONS"/>
    <x v="13"/>
    <s v="No"/>
    <s v="N/A"/>
    <s v="N/A"/>
    <x v="434"/>
    <s v="MEXICO CROSSINGS THROUGH PROGRESO TEXAS"/>
    <n v="447642"/>
    <s v="Truck"/>
    <m/>
    <m/>
    <n v="2023"/>
    <s v="N/A"/>
    <s v="I (import)"/>
    <m/>
  </r>
  <r>
    <s v="WATERMELONS"/>
    <x v="13"/>
    <s v="No"/>
    <s v="N/A"/>
    <s v="SEEDLESS"/>
    <x v="434"/>
    <s v="MEXICO CROSSINGS THROUGH OTAY MESA CALIFORNIA"/>
    <n v="79974"/>
    <s v="Truck"/>
    <m/>
    <m/>
    <n v="2023"/>
    <s v="N/A"/>
    <s v="I (import)"/>
    <m/>
  </r>
  <r>
    <s v="WATERMELONS"/>
    <x v="13"/>
    <s v="No"/>
    <s v="N/A"/>
    <s v="SEEDLESS"/>
    <x v="435"/>
    <s v="MEXICO CROSSINGS THROUGH OTAY MESA CALIFORNIA"/>
    <n v="14960"/>
    <s v="Truck"/>
    <m/>
    <m/>
    <n v="2023"/>
    <s v="N/A"/>
    <s v="I (import)"/>
    <m/>
  </r>
  <r>
    <s v="WATERMELONS"/>
    <x v="13"/>
    <s v="No"/>
    <s v="N/A"/>
    <s v="N/A"/>
    <x v="435"/>
    <s v="MEXICO CROSSINGS THROUGH PROGRESO TEXAS"/>
    <n v="546320"/>
    <s v="Truck"/>
    <m/>
    <m/>
    <n v="2023"/>
    <s v="N/A"/>
    <s v="I (import)"/>
    <m/>
  </r>
  <r>
    <s v="WATERMELONS"/>
    <x v="13"/>
    <s v="No"/>
    <s v="N/A"/>
    <s v="SEEDLESS"/>
    <x v="435"/>
    <s v="MEXICO CROSSINGS THROUGH SANTA TERESA NEW MEXICO"/>
    <n v="60636"/>
    <s v="Truck"/>
    <m/>
    <m/>
    <n v="2023"/>
    <s v="N/A"/>
    <s v="I (import)"/>
    <m/>
  </r>
  <r>
    <s v="WATERMELONS"/>
    <x v="13"/>
    <s v="No"/>
    <s v="N/A"/>
    <s v="N/A"/>
    <x v="435"/>
    <s v="MEXICO CROSSINGS THROUGH SANTA TERESA NEW MEXICO"/>
    <n v="249480"/>
    <s v="Truck"/>
    <m/>
    <m/>
    <n v="2023"/>
    <s v="N/A"/>
    <s v="I (import)"/>
    <m/>
  </r>
  <r>
    <s v="WATERMELONS"/>
    <x v="13"/>
    <s v="No"/>
    <s v="N/A"/>
    <s v="N/A"/>
    <x v="435"/>
    <s v="MEXICO CROSSINGS THROUGH OTAY MESA CALIFORNIA"/>
    <n v="96061"/>
    <s v="Truck"/>
    <m/>
    <m/>
    <n v="2023"/>
    <s v="N/A"/>
    <s v="I (import)"/>
    <m/>
  </r>
  <r>
    <s v="WATERMELONS"/>
    <x v="13"/>
    <s v="No"/>
    <s v="N/A"/>
    <s v="N/A"/>
    <x v="435"/>
    <s v="MEXICO CROSSINGS THROUGH PRESIDIO TEXAS"/>
    <n v="150216"/>
    <s v="Truck"/>
    <m/>
    <m/>
    <n v="2023"/>
    <s v="N/A"/>
    <s v="I (import)"/>
    <m/>
  </r>
  <r>
    <s v="WATERMELONS"/>
    <x v="13"/>
    <s v="No"/>
    <s v="N/A"/>
    <s v="RED FLESH SEEDLESS MINIATURE"/>
    <x v="435"/>
    <s v="MEXICO CROSSINGS THROUGH PHARR TEXAS"/>
    <n v="431673"/>
    <s v="Truck"/>
    <m/>
    <m/>
    <n v="2023"/>
    <s v="N/A"/>
    <s v="I (import)"/>
    <m/>
  </r>
  <r>
    <s v="WATERMELONS"/>
    <x v="13"/>
    <s v="No"/>
    <s v="N/A"/>
    <s v="SEEDLESS"/>
    <x v="435"/>
    <s v="MEXICO CROSSINGS THROUGH PROGRESO TEXAS"/>
    <n v="356400"/>
    <s v="Truck"/>
    <m/>
    <m/>
    <n v="2023"/>
    <s v="N/A"/>
    <s v="I (import)"/>
    <m/>
  </r>
  <r>
    <s v="WATERMELONS"/>
    <x v="13"/>
    <s v="No"/>
    <s v="N/A"/>
    <s v="SEEDLESS"/>
    <x v="435"/>
    <s v="MEXICO CROSSINGS THROUGH PRESIDIO TEXAS"/>
    <n v="1119074"/>
    <s v="Truck"/>
    <m/>
    <m/>
    <n v="2023"/>
    <s v="N/A"/>
    <s v="I (import)"/>
    <m/>
  </r>
  <r>
    <s v="WATERMELONS"/>
    <x v="13"/>
    <s v="No"/>
    <s v="N/A"/>
    <s v="SEEDLESS"/>
    <x v="435"/>
    <s v="MEXICO CROSSINGS THROUGH PHARR TEXAS"/>
    <n v="79200"/>
    <s v="Truck"/>
    <m/>
    <m/>
    <n v="2023"/>
    <s v="N/A"/>
    <s v="I (import)"/>
    <m/>
  </r>
  <r>
    <s v="WATERMELONS"/>
    <x v="13"/>
    <s v="No"/>
    <s v="N/A"/>
    <s v="RED FLESH SEEDLESS MINIATURE"/>
    <x v="436"/>
    <s v="MEXICO CROSSINGS THROUGH PRESIDIO TEXAS"/>
    <n v="92202"/>
    <s v="Truck"/>
    <m/>
    <m/>
    <n v="2023"/>
    <s v="N/A"/>
    <s v="I (import)"/>
    <m/>
  </r>
  <r>
    <s v="WATERMELONS"/>
    <x v="13"/>
    <s v="No"/>
    <s v="N/A"/>
    <s v="N/A"/>
    <x v="436"/>
    <s v="MEXICO CROSSINGS THROUGH PROGRESO TEXAS"/>
    <n v="290889"/>
    <s v="Truck"/>
    <m/>
    <m/>
    <n v="2023"/>
    <s v="N/A"/>
    <s v="I (import)"/>
    <m/>
  </r>
  <r>
    <s v="WATERMELONS"/>
    <x v="13"/>
    <s v="No"/>
    <s v="N/A"/>
    <s v="RED FLESH SEEDLESS MINIATURE"/>
    <x v="436"/>
    <s v="MEXICO CROSSINGS THROUGH PHARR TEXAS"/>
    <n v="402336"/>
    <s v="Truck"/>
    <m/>
    <m/>
    <n v="2023"/>
    <s v="N/A"/>
    <s v="I (import)"/>
    <m/>
  </r>
  <r>
    <s v="WATERMELONS"/>
    <x v="13"/>
    <s v="No"/>
    <s v="N/A"/>
    <s v="SEEDLESS"/>
    <x v="436"/>
    <s v="MEXICO CROSSINGS THROUGH PRESIDIO TEXAS"/>
    <n v="813274"/>
    <s v="Truck"/>
    <m/>
    <m/>
    <n v="2023"/>
    <s v="N/A"/>
    <s v="I (import)"/>
    <m/>
  </r>
  <r>
    <s v="WATERMELONS"/>
    <x v="13"/>
    <s v="No"/>
    <s v="N/A"/>
    <s v="N/A"/>
    <x v="436"/>
    <s v="MEXICO CROSSINGS THROUGH OTAY MESA CALIFORNIA"/>
    <n v="64676"/>
    <s v="Truck"/>
    <m/>
    <m/>
    <n v="2023"/>
    <s v="N/A"/>
    <s v="I (import)"/>
    <m/>
  </r>
  <r>
    <s v="WATERMELONS"/>
    <x v="13"/>
    <s v="No"/>
    <s v="N/A"/>
    <s v="SEEDLESS"/>
    <x v="436"/>
    <s v="MEXICO CROSSINGS THROUGH PHARR TEXAS"/>
    <n v="79200"/>
    <s v="Truck"/>
    <m/>
    <m/>
    <n v="2023"/>
    <s v="N/A"/>
    <s v="I (import)"/>
    <m/>
  </r>
  <r>
    <s v="WATERMELONS"/>
    <x v="13"/>
    <s v="No"/>
    <s v="N/A"/>
    <s v="SEEDLESS"/>
    <x v="436"/>
    <s v="MEXICO CROSSINGS THROUGH PROGRESO TEXAS"/>
    <n v="1416206"/>
    <s v="Truck"/>
    <m/>
    <m/>
    <n v="2023"/>
    <s v="N/A"/>
    <s v="I (import)"/>
    <m/>
  </r>
  <r>
    <s v="WATERMELONS"/>
    <x v="13"/>
    <s v="No"/>
    <s v="N/A"/>
    <s v="N/A"/>
    <x v="436"/>
    <s v="MEXICO CROSSINGS THROUGH SANTA TERESA NEW MEXICO"/>
    <n v="249480"/>
    <s v="Truck"/>
    <m/>
    <m/>
    <n v="2023"/>
    <s v="N/A"/>
    <s v="I (import)"/>
    <m/>
  </r>
  <r>
    <s v="WATERMELONS"/>
    <x v="13"/>
    <s v="No"/>
    <s v="N/A"/>
    <s v="SEEDLESS"/>
    <x v="437"/>
    <s v="MEXICO CROSSINGS THROUGH OTAY MESA CALIFORNIA"/>
    <n v="209286"/>
    <s v="Truck"/>
    <m/>
    <m/>
    <n v="2023"/>
    <s v="N/A"/>
    <s v="I (import)"/>
    <m/>
  </r>
  <r>
    <s v="WATERMELONS"/>
    <x v="13"/>
    <s v="No"/>
    <s v="N/A"/>
    <s v="SEEDLESS"/>
    <x v="437"/>
    <s v="MEXICO CROSSINGS THROUGH PRESIDIO TEXAS"/>
    <n v="588016"/>
    <s v="Truck"/>
    <m/>
    <m/>
    <n v="2023"/>
    <s v="N/A"/>
    <s v="I (import)"/>
    <m/>
  </r>
  <r>
    <s v="WATERMELONS"/>
    <x v="13"/>
    <s v="No"/>
    <s v="N/A"/>
    <s v="N/A"/>
    <x v="437"/>
    <s v="MEXICO CROSSINGS THROUGH PROGRESO TEXAS"/>
    <n v="778021"/>
    <s v="Truck"/>
    <m/>
    <m/>
    <n v="2023"/>
    <s v="N/A"/>
    <s v="I (import)"/>
    <m/>
  </r>
  <r>
    <s v="WATERMELONS"/>
    <x v="13"/>
    <s v="No"/>
    <s v="N/A"/>
    <s v="N/A"/>
    <x v="437"/>
    <s v="MEXICO CROSSINGS THROUGH OTAY MESA CALIFORNIA"/>
    <n v="44352"/>
    <s v="Truck"/>
    <m/>
    <m/>
    <n v="2023"/>
    <s v="N/A"/>
    <s v="I (import)"/>
    <m/>
  </r>
  <r>
    <s v="WATERMELONS"/>
    <x v="13"/>
    <s v="No"/>
    <s v="N/A"/>
    <s v="SEEDLESS"/>
    <x v="437"/>
    <s v="MEXICO CROSSINGS THROUGH SANTA TERESA NEW MEXICO"/>
    <n v="55466"/>
    <s v="Truck"/>
    <m/>
    <m/>
    <n v="2023"/>
    <s v="N/A"/>
    <s v="I (import)"/>
    <m/>
  </r>
  <r>
    <s v="WATERMELONS"/>
    <x v="13"/>
    <s v="No"/>
    <s v="N/A"/>
    <s v="N/A"/>
    <x v="437"/>
    <s v="MEXICO CROSSINGS THROUGH SANTA TERESA NEW MEXICO"/>
    <n v="399168"/>
    <s v="Truck"/>
    <m/>
    <m/>
    <n v="2023"/>
    <s v="N/A"/>
    <s v="I (import)"/>
    <m/>
  </r>
  <r>
    <s v="WATERMELONS"/>
    <x v="13"/>
    <s v="No"/>
    <s v="N/A"/>
    <s v="SEEDLESS"/>
    <x v="437"/>
    <s v="MEXICO CROSSINGS THROUGH PROGRESO TEXAS"/>
    <n v="96536"/>
    <s v="Truck"/>
    <m/>
    <m/>
    <n v="2023"/>
    <s v="N/A"/>
    <s v="I (import)"/>
    <m/>
  </r>
  <r>
    <s v="WATERMELONS"/>
    <x v="13"/>
    <s v="Yes"/>
    <s v="N/A"/>
    <s v="SEEDLESS"/>
    <x v="437"/>
    <s v="MEXICO CROSSINGS THROUGH NOGALES ARIZONA"/>
    <n v="26400"/>
    <s v="Truck"/>
    <m/>
    <m/>
    <n v="2023"/>
    <s v="N/A"/>
    <s v="I (import)"/>
    <m/>
  </r>
  <r>
    <s v="WATERMELONS"/>
    <x v="13"/>
    <s v="No"/>
    <s v="N/A"/>
    <s v="RED FLESH SEEDLESS MINIATURE"/>
    <x v="437"/>
    <s v="MEXICO CROSSINGS THROUGH PHARR TEXAS"/>
    <n v="88011"/>
    <s v="Truck"/>
    <m/>
    <m/>
    <n v="2023"/>
    <s v="N/A"/>
    <s v="I (import)"/>
    <m/>
  </r>
  <r>
    <s v="WATERMELONS"/>
    <x v="13"/>
    <s v="No"/>
    <s v="N/A"/>
    <s v="RED FLESH SEEDLESS MINIATURE"/>
    <x v="438"/>
    <s v="MEXICO CROSSINGS THROUGH PRESIDIO TEXAS"/>
    <n v="92202"/>
    <s v="Truck"/>
    <m/>
    <m/>
    <n v="2024"/>
    <s v="N/A"/>
    <s v="I (import)"/>
    <m/>
  </r>
  <r>
    <s v="WATERMELONS"/>
    <x v="13"/>
    <s v="No"/>
    <s v="N/A"/>
    <s v="RED FLESH SEEDLESS MINIATURE"/>
    <x v="438"/>
    <s v="MEXICO CROSSINGS THROUGH PHARR TEXAS"/>
    <n v="92202"/>
    <s v="Truck"/>
    <m/>
    <m/>
    <n v="2024"/>
    <s v="N/A"/>
    <s v="I (import)"/>
    <m/>
  </r>
  <r>
    <s v="WATERMELONS"/>
    <x v="13"/>
    <s v="No"/>
    <s v="N/A"/>
    <s v="SEEDLESS"/>
    <x v="438"/>
    <s v="MEXICO CROSSINGS THROUGH OTAY MESA CALIFORNIA"/>
    <n v="182758"/>
    <s v="Truck"/>
    <m/>
    <m/>
    <n v="2024"/>
    <s v="N/A"/>
    <s v="I (import)"/>
    <m/>
  </r>
  <r>
    <s v="WATERMELONS"/>
    <x v="13"/>
    <s v="No"/>
    <s v="N/A"/>
    <s v="N/A"/>
    <x v="438"/>
    <s v="MEXICO CROSSINGS THROUGH PROGRESO TEXAS"/>
    <n v="152884"/>
    <s v="Truck"/>
    <m/>
    <m/>
    <n v="2024"/>
    <s v="N/A"/>
    <s v="I (import)"/>
    <m/>
  </r>
  <r>
    <s v="WATERMELONS"/>
    <x v="13"/>
    <s v="No"/>
    <s v="N/A"/>
    <s v="SEEDLESS"/>
    <x v="438"/>
    <s v="MEXICO CROSSINGS THROUGH PRESIDIO TEXAS"/>
    <n v="628188"/>
    <s v="Truck"/>
    <m/>
    <m/>
    <n v="2024"/>
    <s v="N/A"/>
    <s v="I (import)"/>
    <m/>
  </r>
  <r>
    <s v="WATERMELONS"/>
    <x v="13"/>
    <s v="No"/>
    <s v="N/A"/>
    <s v="SEEDLESS"/>
    <x v="438"/>
    <s v="MEXICO CROSSINGS THROUGH EL PASO TEXAS"/>
    <n v="20020"/>
    <s v="Truck"/>
    <m/>
    <m/>
    <n v="2024"/>
    <s v="N/A"/>
    <s v="I (import)"/>
    <m/>
  </r>
  <r>
    <s v="WATERMELONS"/>
    <x v="13"/>
    <s v="No"/>
    <s v="N/A"/>
    <s v="N/A"/>
    <x v="438"/>
    <s v="MEXICO CROSSINGS THROUGH OTAY MESA CALIFORNIA"/>
    <n v="148192"/>
    <s v="Truck"/>
    <m/>
    <m/>
    <n v="2024"/>
    <s v="N/A"/>
    <s v="I (import)"/>
    <m/>
  </r>
  <r>
    <s v="WATERMELONS"/>
    <x v="13"/>
    <s v="No"/>
    <s v="N/A"/>
    <s v="N/A"/>
    <x v="438"/>
    <s v="MEXICO CROSSINGS THROUGH SANTA TERESA NEW MEXICO"/>
    <n v="399168"/>
    <s v="Truck"/>
    <m/>
    <m/>
    <n v="2024"/>
    <s v="N/A"/>
    <s v="I (import)"/>
    <m/>
  </r>
  <r>
    <s v="WATERMELONS"/>
    <x v="13"/>
    <s v="No"/>
    <s v="N/A"/>
    <s v="N/A"/>
    <x v="441"/>
    <s v="MEXICO CROSSINGS THROUGH PROGRESO TEXAS"/>
    <n v="108889"/>
    <s v="Truck"/>
    <m/>
    <m/>
    <n v="2024"/>
    <s v="N/A"/>
    <s v="I (import)"/>
    <m/>
  </r>
  <r>
    <s v="WATERMELONS"/>
    <x v="13"/>
    <s v="No"/>
    <s v="N/A"/>
    <s v="N/A"/>
    <x v="441"/>
    <s v="MEXICO CROSSINGS THROUGH NOGALES ARIZONA"/>
    <n v="60786"/>
    <s v="Truck"/>
    <m/>
    <m/>
    <n v="2024"/>
    <s v="N/A"/>
    <s v="I (import)"/>
    <m/>
  </r>
  <r>
    <s v="WATERMELONS"/>
    <x v="13"/>
    <s v="No"/>
    <s v="N/A"/>
    <s v="SEEDLESS"/>
    <x v="441"/>
    <s v="MEXICO CROSSINGS THROUGH NOGALES ARIZONA"/>
    <n v="131010"/>
    <s v="Truck"/>
    <m/>
    <m/>
    <n v="2024"/>
    <s v="N/A"/>
    <s v="I (import)"/>
    <m/>
  </r>
  <r>
    <s v="WATERMELONS"/>
    <x v="13"/>
    <s v="No"/>
    <s v="N/A"/>
    <s v="RED FLESH SEEDLESS MINIATURE"/>
    <x v="441"/>
    <s v="MEXICO CROSSINGS THROUGH PHARR TEXAS"/>
    <n v="310134"/>
    <s v="Truck"/>
    <m/>
    <m/>
    <n v="2024"/>
    <s v="N/A"/>
    <s v="I (import)"/>
    <m/>
  </r>
  <r>
    <s v="WATERMELONS"/>
    <x v="13"/>
    <s v="No"/>
    <s v="N/A"/>
    <s v="SEEDLESS"/>
    <x v="441"/>
    <s v="MEXICO CROSSINGS THROUGH PHARR TEXAS"/>
    <n v="79200"/>
    <s v="Truck"/>
    <m/>
    <m/>
    <n v="2024"/>
    <s v="N/A"/>
    <s v="I (import)"/>
    <m/>
  </r>
  <r>
    <s v="WATERMELONS"/>
    <x v="13"/>
    <s v="No"/>
    <s v="N/A"/>
    <s v="SEEDLESS"/>
    <x v="441"/>
    <s v="MEXICO CROSSINGS THROUGH PRESIDIO TEXAS"/>
    <n v="1174228"/>
    <s v="Truck"/>
    <m/>
    <m/>
    <n v="2024"/>
    <s v="N/A"/>
    <s v="I (import)"/>
    <m/>
  </r>
  <r>
    <s v="WATERMELONS"/>
    <x v="13"/>
    <s v="No"/>
    <s v="N/A"/>
    <s v="SEEDLESS"/>
    <x v="441"/>
    <s v="MEXICO CROSSINGS THROUGH PROGRESO TEXAS"/>
    <n v="134112"/>
    <s v="Truck"/>
    <m/>
    <m/>
    <n v="2024"/>
    <s v="N/A"/>
    <s v="I (import)"/>
    <m/>
  </r>
  <r>
    <s v="WATERMELONS"/>
    <x v="13"/>
    <s v="No"/>
    <s v="N/A"/>
    <s v="N/A"/>
    <x v="441"/>
    <s v="MEXICO CROSSINGS THROUGH SANTA TERESA NEW MEXICO"/>
    <n v="99792"/>
    <s v="Truck"/>
    <m/>
    <m/>
    <n v="2024"/>
    <s v="N/A"/>
    <s v="I (import)"/>
    <m/>
  </r>
  <r>
    <s v="WATERMELONS"/>
    <x v="13"/>
    <s v="No"/>
    <s v="N/A"/>
    <s v="SEEDLESS"/>
    <x v="442"/>
    <s v="MEXICO CROSSINGS THROUGH PROGRESO TEXAS"/>
    <n v="855052"/>
    <s v="Truck"/>
    <m/>
    <m/>
    <n v="2024"/>
    <s v="N/A"/>
    <s v="I (import)"/>
    <m/>
  </r>
  <r>
    <s v="WATERMELONS"/>
    <x v="13"/>
    <s v="No"/>
    <s v="N/A"/>
    <s v="SEEDLESS"/>
    <x v="442"/>
    <s v="MEXICO CROSSINGS THROUGH NOGALES ARIZONA"/>
    <n v="72512"/>
    <s v="Truck"/>
    <m/>
    <m/>
    <n v="2024"/>
    <s v="N/A"/>
    <s v="I (import)"/>
    <m/>
  </r>
  <r>
    <s v="WATERMELONS"/>
    <x v="13"/>
    <s v="No"/>
    <s v="N/A"/>
    <s v="SEEDLESS"/>
    <x v="442"/>
    <s v="MEXICO CROSSINGS THROUGH PRESIDIO TEXAS"/>
    <n v="215292"/>
    <s v="Truck"/>
    <m/>
    <m/>
    <n v="2024"/>
    <s v="N/A"/>
    <s v="I (import)"/>
    <m/>
  </r>
  <r>
    <s v="WATERMELONS"/>
    <x v="13"/>
    <s v="No"/>
    <s v="N/A"/>
    <s v="N/A"/>
    <x v="442"/>
    <s v="MEXICO CROSSINGS THROUGH NOGALES ARIZONA"/>
    <n v="44576"/>
    <s v="Truck"/>
    <m/>
    <m/>
    <n v="2024"/>
    <s v="N/A"/>
    <s v="I (import)"/>
    <m/>
  </r>
  <r>
    <s v="WATERMELONS"/>
    <x v="13"/>
    <s v="No"/>
    <s v="N/A"/>
    <s v="SEEDLESS"/>
    <x v="442"/>
    <s v="MEXICO CROSSINGS THROUGH SANTA TERESA NEW MEXICO"/>
    <n v="56065"/>
    <s v="Truck"/>
    <m/>
    <m/>
    <n v="2024"/>
    <s v="N/A"/>
    <s v="I (import)"/>
    <m/>
  </r>
  <r>
    <s v="WATERMELONS"/>
    <x v="13"/>
    <s v="No"/>
    <s v="N/A"/>
    <s v="RED FLESH SEEDLESS MINIATURE"/>
    <x v="442"/>
    <s v="MEXICO CROSSINGS THROUGH PHARR TEXAS"/>
    <n v="372999"/>
    <s v="Truck"/>
    <m/>
    <m/>
    <n v="2024"/>
    <s v="N/A"/>
    <s v="I (import)"/>
    <m/>
  </r>
  <r>
    <s v="WATERMELONS"/>
    <x v="13"/>
    <s v="No"/>
    <s v="N/A"/>
    <s v="SEEDLESS"/>
    <x v="442"/>
    <s v="MEXICO CROSSINGS THROUGH OTAY MESA CALIFORNIA"/>
    <n v="244411"/>
    <s v="Truck"/>
    <m/>
    <m/>
    <n v="2024"/>
    <s v="N/A"/>
    <s v="I (import)"/>
    <m/>
  </r>
  <r>
    <s v="WATERMELONS"/>
    <x v="13"/>
    <s v="No"/>
    <s v="N/A"/>
    <s v="N/A"/>
    <x v="442"/>
    <s v="MEXICO CROSSINGS THROUGH SANTA TERESA NEW MEXICO"/>
    <n v="249480"/>
    <s v="Truck"/>
    <m/>
    <m/>
    <n v="2024"/>
    <s v="N/A"/>
    <s v="I (import)"/>
    <m/>
  </r>
  <r>
    <s v="WATERMELONS"/>
    <x v="13"/>
    <s v="No"/>
    <s v="N/A"/>
    <s v="N/A"/>
    <x v="442"/>
    <s v="MEXICO CROSSINGS THROUGH PROGRESO TEXAS"/>
    <n v="335406"/>
    <s v="Truck"/>
    <m/>
    <m/>
    <n v="2024"/>
    <s v="N/A"/>
    <s v="I (import)"/>
    <m/>
  </r>
  <r>
    <s v="WATERMELONS"/>
    <x v="13"/>
    <s v="No"/>
    <s v="N/A"/>
    <s v="N/A"/>
    <x v="443"/>
    <s v="MEXICO CROSSINGS THROUGH PROGRESO TEXAS"/>
    <n v="1005647"/>
    <s v="Truck"/>
    <m/>
    <m/>
    <n v="2024"/>
    <s v="N/A"/>
    <s v="I (import)"/>
    <m/>
  </r>
  <r>
    <s v="WATERMELONS"/>
    <x v="13"/>
    <s v="No"/>
    <s v="N/A"/>
    <s v="N/A"/>
    <x v="443"/>
    <s v="MEXICO CROSSINGS THROUGH OTAY MESA CALIFORNIA"/>
    <n v="180734"/>
    <s v="Truck"/>
    <m/>
    <m/>
    <n v="2024"/>
    <s v="N/A"/>
    <s v="I (import)"/>
    <m/>
  </r>
  <r>
    <s v="WATERMELONS"/>
    <x v="13"/>
    <s v="No"/>
    <s v="N/A"/>
    <s v="SEEDLESS"/>
    <x v="443"/>
    <s v="MEXICO CROSSINGS THROUGH OTAY MESA CALIFORNIA"/>
    <n v="22387"/>
    <s v="Truck"/>
    <m/>
    <m/>
    <n v="2024"/>
    <s v="N/A"/>
    <s v="I (import)"/>
    <m/>
  </r>
  <r>
    <s v="WATERMELONS"/>
    <x v="13"/>
    <s v="No"/>
    <s v="N/A"/>
    <s v="SEEDLESS"/>
    <x v="443"/>
    <s v="MEXICO CROSSINGS THROUGH PRESIDIO TEXAS"/>
    <n v="421916"/>
    <s v="Truck"/>
    <m/>
    <m/>
    <n v="2024"/>
    <s v="N/A"/>
    <s v="I (import)"/>
    <m/>
  </r>
  <r>
    <s v="WATERMELONS"/>
    <x v="13"/>
    <s v="No"/>
    <s v="N/A"/>
    <s v="SEEDLESS"/>
    <x v="443"/>
    <s v="MEXICO CROSSINGS THROUGH NOGALES ARIZONA"/>
    <n v="87120"/>
    <s v="Truck"/>
    <m/>
    <m/>
    <n v="2024"/>
    <s v="N/A"/>
    <s v="I (import)"/>
    <m/>
  </r>
  <r>
    <s v="WATERMELONS"/>
    <x v="13"/>
    <s v="No"/>
    <s v="N/A"/>
    <s v="N/A"/>
    <x v="443"/>
    <s v="MEXICO CROSSINGS THROUGH SANTA TERESA NEW MEXICO"/>
    <n v="399168"/>
    <s v="Truck"/>
    <m/>
    <m/>
    <n v="2024"/>
    <s v="N/A"/>
    <s v="I (import)"/>
    <m/>
  </r>
  <r>
    <s v="WATERMELONS"/>
    <x v="13"/>
    <s v="No"/>
    <s v="N/A"/>
    <s v="N/A"/>
    <x v="444"/>
    <s v="MEXICO CROSSINGS THROUGH PROGRESO TEXAS"/>
    <n v="99319"/>
    <s v="Truck"/>
    <m/>
    <m/>
    <n v="2024"/>
    <s v="N/A"/>
    <s v="I (import)"/>
    <m/>
  </r>
  <r>
    <s v="WATERMELONS"/>
    <x v="13"/>
    <s v="No"/>
    <s v="N/A"/>
    <s v="SEEDLESS"/>
    <x v="444"/>
    <s v="MEXICO CROSSINGS THROUGH SANTA TERESA NEW MEXICO"/>
    <n v="19741"/>
    <s v="Truck"/>
    <m/>
    <m/>
    <n v="2024"/>
    <s v="N/A"/>
    <s v="I (import)"/>
    <m/>
  </r>
  <r>
    <s v="WATERMELONS"/>
    <x v="13"/>
    <s v="No"/>
    <s v="N/A"/>
    <s v="RED FLESH SEEDLESS MINIATURE"/>
    <x v="444"/>
    <s v="MEXICO CROSSINGS THROUGH PHARR TEXAS"/>
    <n v="125730"/>
    <s v="Truck"/>
    <m/>
    <m/>
    <n v="2024"/>
    <s v="N/A"/>
    <s v="I (import)"/>
    <m/>
  </r>
  <r>
    <s v="WATERMELONS"/>
    <x v="13"/>
    <s v="No"/>
    <s v="N/A"/>
    <s v="SEEDLESS"/>
    <x v="444"/>
    <s v="MEXICO CROSSINGS THROUGH PRESIDIO TEXAS"/>
    <n v="560780"/>
    <s v="Truck"/>
    <m/>
    <m/>
    <n v="2024"/>
    <s v="N/A"/>
    <s v="I (import)"/>
    <m/>
  </r>
  <r>
    <s v="WATERMELONS"/>
    <x v="13"/>
    <s v="No"/>
    <s v="N/A"/>
    <s v="SEEDLESS"/>
    <x v="444"/>
    <s v="MEXICO CROSSINGS THROUGH OTAY MESA CALIFORNIA"/>
    <n v="114294"/>
    <s v="Truck"/>
    <m/>
    <m/>
    <n v="2024"/>
    <s v="N/A"/>
    <s v="I (import)"/>
    <m/>
  </r>
  <r>
    <s v="WATERMELONS"/>
    <x v="13"/>
    <s v="No"/>
    <s v="N/A"/>
    <s v="N/A"/>
    <x v="444"/>
    <s v="MEXICO CROSSINGS THROUGH OTAY MESA CALIFORNIA"/>
    <n v="1362"/>
    <s v="Truck"/>
    <m/>
    <m/>
    <n v="2024"/>
    <s v="N/A"/>
    <s v="I (import)"/>
    <m/>
  </r>
  <r>
    <s v="WATERMELONS"/>
    <x v="13"/>
    <s v="No"/>
    <s v="N/A"/>
    <s v="N/A"/>
    <x v="444"/>
    <s v="MEXICO CROSSINGS THROUGH SANTA TERESA NEW MEXICO"/>
    <n v="349272"/>
    <s v="Truck"/>
    <m/>
    <m/>
    <n v="2024"/>
    <s v="N/A"/>
    <s v="I (import)"/>
    <m/>
  </r>
  <r>
    <s v="WATERMELONS"/>
    <x v="13"/>
    <s v="No"/>
    <s v="N/A"/>
    <s v="N/A"/>
    <x v="446"/>
    <s v="MEXICO CROSSINGS THROUGH OTAY MESA CALIFORNIA"/>
    <n v="76032"/>
    <s v="Truck"/>
    <m/>
    <m/>
    <n v="2024"/>
    <s v="N/A"/>
    <s v="I (import)"/>
    <m/>
  </r>
  <r>
    <s v="WATERMELONS"/>
    <x v="13"/>
    <s v="No"/>
    <s v="N/A"/>
    <s v="RED FLESH SEEDLESS MINIATURE"/>
    <x v="446"/>
    <s v="MEXICO CROSSINGS THROUGH PHARR TEXAS"/>
    <n v="125730"/>
    <s v="Truck"/>
    <m/>
    <m/>
    <n v="2024"/>
    <s v="N/A"/>
    <s v="I (import)"/>
    <m/>
  </r>
  <r>
    <s v="WATERMELONS"/>
    <x v="13"/>
    <s v="No"/>
    <s v="N/A"/>
    <s v="N/A"/>
    <x v="446"/>
    <s v="MEXICO CROSSINGS THROUGH PROGRESO TEXAS"/>
    <n v="158092"/>
    <s v="Truck"/>
    <m/>
    <m/>
    <n v="2024"/>
    <s v="N/A"/>
    <s v="I (import)"/>
    <m/>
  </r>
  <r>
    <s v="WATERMELONS"/>
    <x v="13"/>
    <s v="No"/>
    <s v="N/A"/>
    <s v="N/A"/>
    <x v="446"/>
    <s v="MEXICO CROSSINGS THROUGH NOGALES ARIZONA"/>
    <n v="44576"/>
    <s v="Truck"/>
    <m/>
    <m/>
    <n v="2024"/>
    <s v="N/A"/>
    <s v="I (import)"/>
    <m/>
  </r>
  <r>
    <s v="WATERMELONS"/>
    <x v="13"/>
    <s v="No"/>
    <s v="N/A"/>
    <s v="SEEDLESS"/>
    <x v="446"/>
    <s v="MEXICO CROSSINGS THROUGH PROGRESO TEXAS"/>
    <n v="39864"/>
    <s v="Truck"/>
    <m/>
    <m/>
    <n v="2024"/>
    <s v="N/A"/>
    <s v="I (import)"/>
    <m/>
  </r>
  <r>
    <s v="WATERMELONS"/>
    <x v="13"/>
    <s v="No"/>
    <s v="N/A"/>
    <s v="N/A"/>
    <x v="446"/>
    <s v="MEXICO CROSSINGS THROUGH SANTA TERESA NEW MEXICO"/>
    <n v="149688"/>
    <s v="Truck"/>
    <m/>
    <m/>
    <n v="2024"/>
    <s v="N/A"/>
    <s v="I (import)"/>
    <m/>
  </r>
  <r>
    <s v="WATERMELONS"/>
    <x v="13"/>
    <s v="No"/>
    <s v="N/A"/>
    <s v="SEEDLESS"/>
    <x v="446"/>
    <s v="MEXICO CROSSINGS THROUGH PRESIDIO TEXAS"/>
    <n v="219648"/>
    <s v="Truck"/>
    <m/>
    <m/>
    <n v="2024"/>
    <s v="N/A"/>
    <s v="I (import)"/>
    <m/>
  </r>
  <r>
    <s v="WATERMELONS"/>
    <x v="13"/>
    <s v="No"/>
    <s v="N/A"/>
    <s v="SEEDLESS"/>
    <x v="446"/>
    <s v="MEXICO CROSSINGS THROUGH OTAY MESA CALIFORNIA"/>
    <n v="126896"/>
    <s v="Truck"/>
    <m/>
    <m/>
    <n v="2024"/>
    <s v="N/A"/>
    <s v="I (import)"/>
    <m/>
  </r>
  <r>
    <s v="WATERMELONS"/>
    <x v="13"/>
    <s v="No"/>
    <s v="N/A"/>
    <s v="N/A"/>
    <x v="447"/>
    <s v="MEXICO CROSSINGS THROUGH NOGALES ARIZONA"/>
    <n v="43226"/>
    <s v="Truck"/>
    <m/>
    <m/>
    <n v="2024"/>
    <s v="N/A"/>
    <s v="I (import)"/>
    <m/>
  </r>
  <r>
    <s v="WATERMELONS"/>
    <x v="13"/>
    <s v="No"/>
    <s v="N/A"/>
    <s v="N/A"/>
    <x v="447"/>
    <s v="MEXICO CROSSINGS THROUGH SANTA TERESA NEW MEXICO"/>
    <n v="49896"/>
    <s v="Truck"/>
    <m/>
    <m/>
    <n v="2024"/>
    <s v="N/A"/>
    <s v="I (import)"/>
    <m/>
  </r>
  <r>
    <s v="WATERMELONS"/>
    <x v="13"/>
    <s v="No"/>
    <s v="N/A"/>
    <s v="RED FLESH SEEDLESS MINIATURE"/>
    <x v="447"/>
    <s v="MEXICO CROSSINGS THROUGH PHARR TEXAS"/>
    <n v="586740"/>
    <s v="Truck"/>
    <m/>
    <m/>
    <n v="2024"/>
    <s v="N/A"/>
    <s v="I (import)"/>
    <m/>
  </r>
  <r>
    <s v="WATERMELONS"/>
    <x v="13"/>
    <s v="No"/>
    <s v="N/A"/>
    <s v="SEEDLESS"/>
    <x v="447"/>
    <s v="MEXICO CROSSINGS THROUGH PROGRESO TEXAS"/>
    <n v="129866"/>
    <s v="Truck"/>
    <m/>
    <m/>
    <n v="2024"/>
    <s v="N/A"/>
    <s v="I (import)"/>
    <m/>
  </r>
  <r>
    <s v="WATERMELONS"/>
    <x v="13"/>
    <s v="No"/>
    <s v="N/A"/>
    <s v="SEEDLESS"/>
    <x v="447"/>
    <s v="MEXICO CROSSINGS THROUGH OTAY MESA CALIFORNIA"/>
    <n v="76032"/>
    <s v="Truck"/>
    <m/>
    <m/>
    <n v="2024"/>
    <s v="N/A"/>
    <s v="I (import)"/>
    <m/>
  </r>
  <r>
    <s v="WATERMELONS"/>
    <x v="13"/>
    <s v="No"/>
    <s v="N/A"/>
    <s v="SEEDLESS"/>
    <x v="447"/>
    <s v="MEXICO CROSSINGS THROUGH NOGALES ARIZONA"/>
    <n v="128700"/>
    <s v="Truck"/>
    <m/>
    <m/>
    <n v="2024"/>
    <s v="N/A"/>
    <s v="I (import)"/>
    <m/>
  </r>
  <r>
    <s v="WATERMELONS"/>
    <x v="13"/>
    <s v="No"/>
    <s v="N/A"/>
    <s v="SEEDLESS"/>
    <x v="447"/>
    <s v="MEXICO CROSSINGS THROUGH PRESIDIO TEXAS"/>
    <n v="203632"/>
    <s v="Truck"/>
    <m/>
    <m/>
    <n v="2024"/>
    <s v="N/A"/>
    <s v="I (import)"/>
    <m/>
  </r>
  <r>
    <s v="WATERMELONS"/>
    <x v="13"/>
    <s v="No"/>
    <s v="N/A"/>
    <s v="N/A"/>
    <x v="447"/>
    <s v="MEXICO CROSSINGS THROUGH PROGRESO TEXAS"/>
    <n v="234201"/>
    <s v="Truck"/>
    <m/>
    <m/>
    <n v="2024"/>
    <s v="N/A"/>
    <s v="I (import)"/>
    <m/>
  </r>
  <r>
    <s v="WATERMELONS"/>
    <x v="13"/>
    <s v="No"/>
    <s v="N/A"/>
    <s v="N/A"/>
    <x v="447"/>
    <s v="MEXICO CROSSINGS THROUGH OTAY MESA CALIFORNIA"/>
    <n v="59840"/>
    <s v="Truck"/>
    <m/>
    <m/>
    <n v="2024"/>
    <s v="N/A"/>
    <s v="I (import)"/>
    <m/>
  </r>
  <r>
    <s v="WATERMELONS"/>
    <x v="13"/>
    <s v="No"/>
    <s v="N/A"/>
    <s v="SEEDLESS"/>
    <x v="448"/>
    <s v="MEXICO CROSSINGS THROUGH SANTA TERESA NEW MEXICO"/>
    <n v="43351"/>
    <s v="Truck"/>
    <m/>
    <m/>
    <n v="2024"/>
    <s v="N/A"/>
    <s v="I (import)"/>
    <m/>
  </r>
  <r>
    <s v="WATERMELONS"/>
    <x v="13"/>
    <s v="No"/>
    <s v="N/A"/>
    <s v="N/A"/>
    <x v="448"/>
    <s v="MEXICO CROSSINGS THROUGH OTAY MESA CALIFORNIA"/>
    <n v="7014"/>
    <s v="Truck"/>
    <m/>
    <m/>
    <n v="2024"/>
    <s v="N/A"/>
    <s v="I (import)"/>
    <m/>
  </r>
  <r>
    <s v="WATERMELONS"/>
    <x v="13"/>
    <s v="No"/>
    <s v="N/A"/>
    <s v="SEEDLESS"/>
    <x v="448"/>
    <s v="MEXICO CROSSINGS THROUGH PROGRESO TEXAS"/>
    <n v="1473670"/>
    <s v="Truck"/>
    <m/>
    <m/>
    <n v="2024"/>
    <s v="N/A"/>
    <s v="I (import)"/>
    <m/>
  </r>
  <r>
    <s v="WATERMELONS"/>
    <x v="13"/>
    <s v="No"/>
    <s v="N/A"/>
    <s v="N/A"/>
    <x v="448"/>
    <s v="MEXICO CROSSINGS THROUGH SANTA TERESA NEW MEXICO"/>
    <n v="898128"/>
    <s v="Truck"/>
    <m/>
    <m/>
    <n v="2024"/>
    <s v="N/A"/>
    <s v="I (import)"/>
    <m/>
  </r>
  <r>
    <s v="WATERMELONS"/>
    <x v="13"/>
    <s v="No"/>
    <s v="N/A"/>
    <s v="RED FLESH SEEDLESS MINIATURE"/>
    <x v="448"/>
    <s v="MEXICO CROSSINGS THROUGH PHARR TEXAS"/>
    <n v="125730"/>
    <s v="Truck"/>
    <m/>
    <m/>
    <n v="2024"/>
    <s v="N/A"/>
    <s v="I (import)"/>
    <m/>
  </r>
  <r>
    <s v="WATERMELONS"/>
    <x v="13"/>
    <s v="No"/>
    <s v="N/A"/>
    <s v="SEEDLESS"/>
    <x v="448"/>
    <s v="MEXICO CROSSINGS THROUGH NOGALES ARIZONA"/>
    <n v="120384"/>
    <s v="Truck"/>
    <m/>
    <m/>
    <n v="2024"/>
    <s v="N/A"/>
    <s v="I (import)"/>
    <m/>
  </r>
  <r>
    <s v="WATERMELONS"/>
    <x v="13"/>
    <s v="No"/>
    <s v="N/A"/>
    <s v="N/A"/>
    <x v="448"/>
    <s v="MEXICO CROSSINGS THROUGH PRESIDIO TEXAS"/>
    <n v="47652"/>
    <s v="Truck"/>
    <m/>
    <m/>
    <n v="2024"/>
    <s v="N/A"/>
    <s v="I (import)"/>
    <m/>
  </r>
  <r>
    <s v="WATERMELONS"/>
    <x v="13"/>
    <s v="No"/>
    <s v="N/A"/>
    <s v="SEEDLESS"/>
    <x v="448"/>
    <s v="MEXICO CROSSINGS THROUGH PRESIDIO TEXAS"/>
    <n v="210760"/>
    <s v="Truck"/>
    <m/>
    <m/>
    <n v="2024"/>
    <s v="N/A"/>
    <s v="I (import)"/>
    <m/>
  </r>
  <r>
    <s v="WATERMELONS"/>
    <x v="13"/>
    <s v="No"/>
    <s v="N/A"/>
    <s v="SEEDLESS"/>
    <x v="448"/>
    <s v="MEXICO CROSSINGS THROUGH OTAY MESA CALIFORNIA"/>
    <n v="86170"/>
    <s v="Truck"/>
    <m/>
    <m/>
    <n v="2024"/>
    <s v="N/A"/>
    <s v="I (import)"/>
    <m/>
  </r>
  <r>
    <s v="WATERMELONS"/>
    <x v="13"/>
    <s v="No"/>
    <s v="N/A"/>
    <s v="N/A"/>
    <x v="448"/>
    <s v="MEXICO CROSSINGS THROUGH PROGRESO TEXAS"/>
    <n v="155661"/>
    <s v="Truck"/>
    <m/>
    <m/>
    <n v="2024"/>
    <s v="N/A"/>
    <s v="I (import)"/>
    <m/>
  </r>
  <r>
    <s v="WATERMELONS"/>
    <x v="13"/>
    <s v="No"/>
    <s v="N/A"/>
    <s v="N/A"/>
    <x v="449"/>
    <s v="MEXICO CROSSINGS THROUGH SANTA TERESA NEW MEXICO"/>
    <n v="399168"/>
    <s v="Truck"/>
    <m/>
    <m/>
    <n v="2024"/>
    <s v="N/A"/>
    <s v="I (import)"/>
    <m/>
  </r>
  <r>
    <s v="WATERMELONS"/>
    <x v="13"/>
    <s v="No"/>
    <s v="N/A"/>
    <s v="N/A"/>
    <x v="449"/>
    <s v="MEXICO CROSSINGS THROUGH OTAY MESA CALIFORNIA"/>
    <n v="25499"/>
    <s v="Truck"/>
    <m/>
    <m/>
    <n v="2024"/>
    <s v="N/A"/>
    <s v="I (import)"/>
    <m/>
  </r>
  <r>
    <s v="WATERMELONS"/>
    <x v="13"/>
    <s v="No"/>
    <s v="N/A"/>
    <s v="RED FLESH SEEDLESS MINIATURE"/>
    <x v="449"/>
    <s v="MEXICO CROSSINGS THROUGH PHARR TEXAS"/>
    <n v="62865"/>
    <s v="Truck"/>
    <m/>
    <m/>
    <n v="2024"/>
    <s v="N/A"/>
    <s v="I (import)"/>
    <m/>
  </r>
  <r>
    <s v="WATERMELONS"/>
    <x v="13"/>
    <s v="No"/>
    <s v="N/A"/>
    <s v="SEEDLESS"/>
    <x v="449"/>
    <s v="MEXICO CROSSINGS THROUGH PRESIDIO TEXAS"/>
    <n v="195272"/>
    <s v="Truck"/>
    <m/>
    <m/>
    <n v="2024"/>
    <s v="N/A"/>
    <s v="I (import)"/>
    <m/>
  </r>
  <r>
    <s v="WATERMELONS"/>
    <x v="13"/>
    <s v="No"/>
    <s v="N/A"/>
    <s v="RED FLESH SEEDLESS MINIATURE"/>
    <x v="449"/>
    <s v="MEXICO CROSSINGS THROUGH PRESIDIO TEXAS"/>
    <n v="46101"/>
    <s v="Truck"/>
    <m/>
    <m/>
    <n v="2024"/>
    <s v="N/A"/>
    <s v="I (import)"/>
    <m/>
  </r>
  <r>
    <s v="WATERMELONS"/>
    <x v="13"/>
    <s v="No"/>
    <s v="N/A"/>
    <s v="SEEDLESS"/>
    <x v="449"/>
    <s v="MEXICO CROSSINGS THROUGH NOGALES ARIZONA"/>
    <n v="180664"/>
    <s v="Truck"/>
    <m/>
    <m/>
    <n v="2024"/>
    <s v="N/A"/>
    <s v="I (import)"/>
    <m/>
  </r>
  <r>
    <s v="WATERMELONS"/>
    <x v="13"/>
    <s v="No"/>
    <s v="N/A"/>
    <s v="SEEDLESS"/>
    <x v="449"/>
    <s v="MEXICO CROSSINGS THROUGH SANTA TERESA NEW MEXICO"/>
    <n v="59778"/>
    <s v="Truck"/>
    <m/>
    <m/>
    <n v="2024"/>
    <s v="N/A"/>
    <s v="I (import)"/>
    <m/>
  </r>
  <r>
    <s v="WATERMELONS"/>
    <x v="13"/>
    <s v="No"/>
    <s v="N/A"/>
    <s v="N/A"/>
    <x v="449"/>
    <s v="MEXICO CROSSINGS THROUGH PROGRESO TEXAS"/>
    <n v="467271"/>
    <s v="Truck"/>
    <m/>
    <m/>
    <n v="2024"/>
    <s v="N/A"/>
    <s v="I (import)"/>
    <m/>
  </r>
  <r>
    <s v="WATERMELONS"/>
    <x v="13"/>
    <s v="No"/>
    <s v="N/A"/>
    <s v="N/A"/>
    <x v="450"/>
    <s v="MEXICO CROSSINGS THROUGH OTAY MESA CALIFORNIA"/>
    <n v="104454"/>
    <s v="Truck"/>
    <m/>
    <m/>
    <n v="2024"/>
    <s v="N/A"/>
    <s v="I (import)"/>
    <m/>
  </r>
  <r>
    <s v="WATERMELONS"/>
    <x v="13"/>
    <s v="No"/>
    <s v="N/A"/>
    <s v="SEEDLESS"/>
    <x v="450"/>
    <s v="MEXICO CROSSINGS THROUGH OTAY MESA CALIFORNIA"/>
    <n v="207240"/>
    <s v="Truck"/>
    <m/>
    <m/>
    <n v="2024"/>
    <s v="N/A"/>
    <s v="I (import)"/>
    <m/>
  </r>
  <r>
    <s v="WATERMELONS"/>
    <x v="13"/>
    <s v="No"/>
    <s v="N/A"/>
    <s v="RED FLESH SEEDLESS MINIATURE"/>
    <x v="450"/>
    <s v="MEXICO CROSSINGS THROUGH PRESIDIO TEXAS"/>
    <n v="46101"/>
    <s v="Truck"/>
    <m/>
    <m/>
    <n v="2024"/>
    <s v="N/A"/>
    <s v="I (import)"/>
    <m/>
  </r>
  <r>
    <s v="WATERMELONS"/>
    <x v="13"/>
    <s v="No"/>
    <s v="N/A"/>
    <s v="SEEDLESS"/>
    <x v="450"/>
    <s v="MEXICO CROSSINGS THROUGH NOGALES ARIZONA"/>
    <n v="43560"/>
    <s v="Truck"/>
    <m/>
    <m/>
    <n v="2024"/>
    <s v="N/A"/>
    <s v="I (import)"/>
    <m/>
  </r>
  <r>
    <s v="WATERMELONS"/>
    <x v="13"/>
    <s v="No"/>
    <s v="N/A"/>
    <s v="N/A"/>
    <x v="450"/>
    <s v="MEXICO CROSSINGS THROUGH SANTA TERESA NEW MEXICO"/>
    <n v="449064"/>
    <s v="Truck"/>
    <m/>
    <m/>
    <n v="2024"/>
    <s v="N/A"/>
    <s v="I (import)"/>
    <m/>
  </r>
  <r>
    <s v="WATERMELONS"/>
    <x v="13"/>
    <s v="No"/>
    <s v="N/A"/>
    <s v="SEEDLESS"/>
    <x v="450"/>
    <s v="MEXICO CROSSINGS THROUGH PRESIDIO TEXAS"/>
    <n v="96888"/>
    <s v="Truck"/>
    <m/>
    <m/>
    <n v="2024"/>
    <s v="N/A"/>
    <s v="I (import)"/>
    <m/>
  </r>
  <r>
    <s v="WATERMELONS"/>
    <x v="13"/>
    <s v="No"/>
    <s v="N/A"/>
    <s v="N/A"/>
    <x v="452"/>
    <s v="MEXICO CROSSINGS THROUGH SANTA TERESA NEW MEXICO"/>
    <n v="149688"/>
    <s v="Truck"/>
    <m/>
    <m/>
    <n v="2024"/>
    <s v="N/A"/>
    <s v="I (import)"/>
    <m/>
  </r>
  <r>
    <s v="WATERMELONS"/>
    <x v="13"/>
    <s v="No"/>
    <s v="N/A"/>
    <s v="SEEDLESS"/>
    <x v="452"/>
    <s v="MEXICO CROSSINGS THROUGH PRESIDIO TEXAS"/>
    <n v="311080"/>
    <s v="Truck"/>
    <m/>
    <m/>
    <n v="2024"/>
    <s v="N/A"/>
    <s v="I (import)"/>
    <m/>
  </r>
  <r>
    <s v="WATERMELONS"/>
    <x v="13"/>
    <s v="No"/>
    <s v="N/A"/>
    <s v="SEEDLESS"/>
    <x v="452"/>
    <s v="MEXICO CROSSINGS THROUGH OTAY MESA CALIFORNIA"/>
    <n v="54032"/>
    <s v="Truck"/>
    <m/>
    <m/>
    <n v="2024"/>
    <s v="N/A"/>
    <s v="I (import)"/>
    <m/>
  </r>
  <r>
    <s v="WATERMELONS"/>
    <x v="13"/>
    <s v="No"/>
    <s v="N/A"/>
    <s v="RED FLESH SEEDLESS MINIATURE"/>
    <x v="452"/>
    <s v="MEXICO CROSSINGS THROUGH PHARR TEXAS"/>
    <n v="92202"/>
    <s v="Truck"/>
    <m/>
    <m/>
    <n v="2024"/>
    <s v="N/A"/>
    <s v="I (import)"/>
    <m/>
  </r>
  <r>
    <s v="WATERMELONS"/>
    <x v="13"/>
    <s v="No"/>
    <s v="N/A"/>
    <s v="N/A"/>
    <x v="452"/>
    <s v="MEXICO CROSSINGS THROUGH OTAY MESA CALIFORNIA"/>
    <n v="38016"/>
    <s v="Truck"/>
    <m/>
    <m/>
    <n v="2024"/>
    <s v="N/A"/>
    <s v="I (import)"/>
    <m/>
  </r>
  <r>
    <s v="WATERMELONS"/>
    <x v="13"/>
    <s v="No"/>
    <s v="N/A"/>
    <s v="RED FLESH SEEDLESS MINIATURE"/>
    <x v="453"/>
    <s v="MEXICO CROSSINGS THROUGH PHARR TEXAS"/>
    <n v="62865"/>
    <s v="Truck"/>
    <m/>
    <m/>
    <n v="2024"/>
    <s v="N/A"/>
    <s v="I (import)"/>
    <m/>
  </r>
  <r>
    <s v="WATERMELONS"/>
    <x v="13"/>
    <s v="No"/>
    <s v="N/A"/>
    <s v="N/A"/>
    <x v="453"/>
    <s v="MEXICO CROSSINGS THROUGH SANTA TERESA NEW MEXICO"/>
    <n v="352123"/>
    <s v="Truck"/>
    <m/>
    <m/>
    <n v="2024"/>
    <s v="N/A"/>
    <s v="I (import)"/>
    <m/>
  </r>
  <r>
    <s v="WATERMELONS"/>
    <x v="13"/>
    <s v="No"/>
    <s v="N/A"/>
    <s v="N/A"/>
    <x v="453"/>
    <s v="MEXICO CROSSINGS THROUGH OTAY MESA CALIFORNIA"/>
    <n v="114253"/>
    <s v="Truck"/>
    <m/>
    <m/>
    <n v="2024"/>
    <s v="N/A"/>
    <s v="I (import)"/>
    <m/>
  </r>
  <r>
    <s v="WATERMELONS"/>
    <x v="13"/>
    <s v="No"/>
    <s v="N/A"/>
    <s v="N/A"/>
    <x v="453"/>
    <s v="MEXICO CROSSINGS THROUGH PROGRESO TEXAS"/>
    <n v="44110"/>
    <s v="Truck"/>
    <m/>
    <m/>
    <n v="2024"/>
    <s v="N/A"/>
    <s v="I (import)"/>
    <m/>
  </r>
  <r>
    <s v="WATERMELONS"/>
    <x v="13"/>
    <s v="No"/>
    <s v="N/A"/>
    <s v="SEEDLESS"/>
    <x v="453"/>
    <s v="MEXICO CROSSINGS THROUGH PROGRESO TEXAS"/>
    <n v="484418"/>
    <s v="Truck"/>
    <m/>
    <m/>
    <n v="2024"/>
    <s v="N/A"/>
    <s v="I (import)"/>
    <m/>
  </r>
  <r>
    <s v="WATERMELONS"/>
    <x v="13"/>
    <s v="No"/>
    <s v="N/A"/>
    <s v="SEEDLESS"/>
    <x v="453"/>
    <s v="MEXICO CROSSINGS THROUGH OTAY MESA CALIFORNIA"/>
    <n v="21120"/>
    <s v="Truck"/>
    <m/>
    <m/>
    <n v="2024"/>
    <s v="N/A"/>
    <s v="I (import)"/>
    <m/>
  </r>
  <r>
    <s v="WATERMELONS"/>
    <x v="13"/>
    <s v="No"/>
    <s v="N/A"/>
    <s v="SEEDLESS"/>
    <x v="453"/>
    <s v="MEXICO CROSSINGS THROUGH PRESIDIO TEXAS"/>
    <n v="92400"/>
    <s v="Truck"/>
    <m/>
    <m/>
    <n v="2024"/>
    <s v="N/A"/>
    <s v="I (import)"/>
    <m/>
  </r>
  <r>
    <s v="WATERMELONS"/>
    <x v="13"/>
    <s v="No"/>
    <s v="N/A"/>
    <s v="N/A"/>
    <x v="454"/>
    <s v="MEXICO CROSSINGS THROUGH OTAY MESA CALIFORNIA"/>
    <n v="41423"/>
    <s v="Truck"/>
    <m/>
    <m/>
    <n v="2024"/>
    <s v="N/A"/>
    <s v="I (import)"/>
    <m/>
  </r>
  <r>
    <s v="WATERMELONS"/>
    <x v="13"/>
    <s v="No"/>
    <s v="N/A"/>
    <s v="N/A"/>
    <x v="454"/>
    <s v="MEXICO CROSSINGS THROUGH SANTA TERESA NEW MEXICO"/>
    <n v="399168"/>
    <s v="Truck"/>
    <m/>
    <m/>
    <n v="2024"/>
    <s v="N/A"/>
    <s v="I (import)"/>
    <m/>
  </r>
  <r>
    <s v="WATERMELONS"/>
    <x v="13"/>
    <s v="No"/>
    <s v="N/A"/>
    <s v="SEEDLESS"/>
    <x v="454"/>
    <s v="MEXICO CROSSINGS THROUGH OTAY MESA CALIFORNIA"/>
    <n v="42328"/>
    <s v="Truck"/>
    <m/>
    <m/>
    <n v="2024"/>
    <s v="N/A"/>
    <s v="I (import)"/>
    <m/>
  </r>
  <r>
    <s v="WATERMELONS"/>
    <x v="13"/>
    <s v="No"/>
    <s v="N/A"/>
    <s v="N/A"/>
    <x v="454"/>
    <s v="MEXICO CROSSINGS THROUGH PROGRESO TEXAS"/>
    <n v="150482"/>
    <s v="Truck"/>
    <m/>
    <m/>
    <n v="2024"/>
    <s v="N/A"/>
    <s v="I (import)"/>
    <m/>
  </r>
  <r>
    <s v="WATERMELONS"/>
    <x v="13"/>
    <s v="No"/>
    <s v="N/A"/>
    <s v="SEEDLESS"/>
    <x v="454"/>
    <s v="MEXICO CROSSINGS THROUGH PRESIDIO TEXAS"/>
    <n v="219648"/>
    <s v="Truck"/>
    <m/>
    <m/>
    <n v="2024"/>
    <s v="N/A"/>
    <s v="I (import)"/>
    <m/>
  </r>
  <r>
    <s v="WATERMELONS"/>
    <x v="13"/>
    <s v="No"/>
    <s v="N/A"/>
    <s v="SEEDLESS"/>
    <x v="454"/>
    <s v="MEXICO CROSSINGS THROUGH PROGRESO TEXAS"/>
    <n v="928114"/>
    <s v="Truck"/>
    <m/>
    <m/>
    <n v="2024"/>
    <s v="N/A"/>
    <s v="I (import)"/>
    <m/>
  </r>
  <r>
    <s v="WATERMELONS"/>
    <x v="13"/>
    <s v="No"/>
    <s v="N/A"/>
    <s v="RED FLESH SEEDLESS MINIATURE"/>
    <x v="454"/>
    <s v="MEXICO CROSSINGS THROUGH PRESIDIO TEXAS"/>
    <n v="92202"/>
    <s v="Truck"/>
    <m/>
    <m/>
    <n v="2024"/>
    <s v="N/A"/>
    <s v="I (import)"/>
    <m/>
  </r>
  <r>
    <s v="WATERMELONS"/>
    <x v="13"/>
    <s v="No"/>
    <s v="N/A"/>
    <s v="SEEDLESS"/>
    <x v="455"/>
    <s v="MEXICO CROSSINGS THROUGH OTAY MESA CALIFORNIA"/>
    <n v="77440"/>
    <s v="Truck"/>
    <m/>
    <m/>
    <n v="2024"/>
    <s v="N/A"/>
    <s v="I (import)"/>
    <m/>
  </r>
  <r>
    <s v="WATERMELONS"/>
    <x v="13"/>
    <s v="No"/>
    <s v="N/A"/>
    <s v="N/A"/>
    <x v="455"/>
    <s v="MEXICO CROSSINGS THROUGH PROGRESO TEXAS"/>
    <n v="226096"/>
    <s v="Truck"/>
    <m/>
    <m/>
    <n v="2024"/>
    <s v="N/A"/>
    <s v="I (import)"/>
    <m/>
  </r>
  <r>
    <s v="WATERMELONS"/>
    <x v="13"/>
    <s v="No"/>
    <s v="N/A"/>
    <s v="N/A"/>
    <x v="455"/>
    <s v="MEXICO CROSSINGS THROUGH OTAY MESA CALIFORNIA"/>
    <n v="12853"/>
    <s v="Truck"/>
    <m/>
    <m/>
    <n v="2024"/>
    <s v="N/A"/>
    <s v="I (import)"/>
    <m/>
  </r>
  <r>
    <s v="WATERMELONS"/>
    <x v="13"/>
    <s v="No"/>
    <s v="N/A"/>
    <s v="N/A"/>
    <x v="455"/>
    <s v="MEXICO CROSSINGS THROUGH SANTA TERESA NEW MEXICO"/>
    <n v="399168"/>
    <s v="Truck"/>
    <m/>
    <m/>
    <n v="2024"/>
    <s v="N/A"/>
    <s v="I (import)"/>
    <m/>
  </r>
  <r>
    <s v="WATERMELONS"/>
    <x v="13"/>
    <s v="No"/>
    <s v="N/A"/>
    <s v="SEEDLESS"/>
    <x v="455"/>
    <s v="MEXICO CROSSINGS THROUGH PRESIDIO TEXAS"/>
    <n v="261184"/>
    <s v="Truck"/>
    <m/>
    <m/>
    <n v="2024"/>
    <s v="N/A"/>
    <s v="I (import)"/>
    <m/>
  </r>
  <r>
    <s v="WATERMELONS"/>
    <x v="13"/>
    <s v="No"/>
    <s v="N/A"/>
    <s v="N/A"/>
    <x v="455"/>
    <s v="MEXICO CROSSINGS THROUGH ROMA TEXAS"/>
    <n v="2816"/>
    <s v="Truck"/>
    <m/>
    <m/>
    <n v="2024"/>
    <s v="N/A"/>
    <s v="I (import)"/>
    <m/>
  </r>
  <r>
    <s v="WATERMELONS"/>
    <x v="13"/>
    <s v="No"/>
    <s v="N/A"/>
    <s v="SEEDLESS"/>
    <x v="455"/>
    <s v="MEXICO CROSSINGS THROUGH NOGALES ARIZONA"/>
    <n v="43560"/>
    <s v="Truck"/>
    <m/>
    <m/>
    <n v="2024"/>
    <s v="N/A"/>
    <s v="I (import)"/>
    <m/>
  </r>
  <r>
    <s v="WATERMELONS"/>
    <x v="13"/>
    <s v="No"/>
    <s v="N/A"/>
    <s v="SEEDLESS"/>
    <x v="456"/>
    <s v="MEXICO CROSSINGS THROUGH PRESIDIO TEXAS"/>
    <n v="109824"/>
    <s v="Truck"/>
    <m/>
    <m/>
    <n v="2024"/>
    <s v="N/A"/>
    <s v="I (import)"/>
    <m/>
  </r>
  <r>
    <s v="WATERMELONS"/>
    <x v="13"/>
    <s v="No"/>
    <s v="N/A"/>
    <s v="SEEDLESS"/>
    <x v="456"/>
    <s v="MEXICO CROSSINGS THROUGH NOGALES ARIZONA"/>
    <n v="77220"/>
    <s v="Truck"/>
    <m/>
    <m/>
    <n v="2024"/>
    <s v="N/A"/>
    <s v="I (import)"/>
    <m/>
  </r>
  <r>
    <s v="WATERMELONS"/>
    <x v="13"/>
    <s v="No"/>
    <s v="N/A"/>
    <s v="SEEDLESS"/>
    <x v="456"/>
    <s v="MEXICO CROSSINGS THROUGH SANTA TERESA NEW MEXICO"/>
    <n v="59677"/>
    <s v="Truck"/>
    <m/>
    <m/>
    <n v="2024"/>
    <s v="N/A"/>
    <s v="I (import)"/>
    <m/>
  </r>
  <r>
    <s v="WATERMELONS"/>
    <x v="13"/>
    <s v="No"/>
    <s v="N/A"/>
    <s v="SEEDLESS"/>
    <x v="456"/>
    <s v="MEXICO CROSSINGS THROUGH OTAY MESA CALIFORNIA"/>
    <n v="490497"/>
    <s v="Truck"/>
    <m/>
    <m/>
    <n v="2024"/>
    <s v="N/A"/>
    <s v="I (import)"/>
    <m/>
  </r>
  <r>
    <s v="WATERMELONS"/>
    <x v="13"/>
    <s v="No"/>
    <s v="N/A"/>
    <s v="N/A"/>
    <x v="456"/>
    <s v="MEXICO CROSSINGS THROUGH OTAY MESA CALIFORNIA"/>
    <n v="10472"/>
    <s v="Truck"/>
    <m/>
    <m/>
    <n v="2024"/>
    <s v="N/A"/>
    <s v="I (import)"/>
    <m/>
  </r>
  <r>
    <s v="WATERMELONS"/>
    <x v="13"/>
    <s v="No"/>
    <s v="N/A"/>
    <s v="N/A"/>
    <x v="456"/>
    <s v="MEXICO CROSSINGS THROUGH SANTA TERESA NEW MEXICO"/>
    <n v="498960"/>
    <s v="Truck"/>
    <m/>
    <m/>
    <n v="2024"/>
    <s v="N/A"/>
    <s v="I (import)"/>
    <m/>
  </r>
  <r>
    <s v="WATERMELONS"/>
    <x v="13"/>
    <s v="No"/>
    <s v="N/A"/>
    <s v="RED FLESH SEEDLESS MINIATURE"/>
    <x v="456"/>
    <s v="MEXICO CROSSINGS THROUGH PHARR TEXAS"/>
    <n v="121539"/>
    <s v="Truck"/>
    <m/>
    <m/>
    <n v="2024"/>
    <s v="N/A"/>
    <s v="I (import)"/>
    <m/>
  </r>
  <r>
    <s v="WATERMELONS"/>
    <x v="13"/>
    <s v="No"/>
    <s v="N/A"/>
    <s v="SEEDLESS"/>
    <x v="458"/>
    <s v="MEXICO CROSSINGS THROUGH PRESIDIO TEXAS"/>
    <n v="161920"/>
    <s v="Truck"/>
    <m/>
    <m/>
    <n v="2024"/>
    <s v="N/A"/>
    <s v="I (import)"/>
    <m/>
  </r>
  <r>
    <s v="WATERMELONS"/>
    <x v="13"/>
    <s v="No"/>
    <s v="N/A"/>
    <s v="N/A"/>
    <x v="458"/>
    <s v="MEXICO CROSSINGS THROUGH SANTA TERESA NEW MEXICO"/>
    <n v="149688"/>
    <s v="Truck"/>
    <m/>
    <m/>
    <n v="2024"/>
    <s v="N/A"/>
    <s v="I (import)"/>
    <m/>
  </r>
  <r>
    <s v="WATERMELONS"/>
    <x v="13"/>
    <s v="No"/>
    <s v="N/A"/>
    <s v="RED FLESH SEEDLESS MINIATURE"/>
    <x v="458"/>
    <s v="MEXICO CROSSINGS THROUGH PHARR TEXAS"/>
    <n v="73344"/>
    <s v="Truck"/>
    <m/>
    <m/>
    <n v="2024"/>
    <s v="N/A"/>
    <s v="I (import)"/>
    <m/>
  </r>
  <r>
    <s v="WATERMELONS"/>
    <x v="13"/>
    <s v="No"/>
    <s v="N/A"/>
    <s v="SEEDLESS"/>
    <x v="458"/>
    <s v="MEXICO CROSSINGS THROUGH SANTA TERESA NEW MEXICO"/>
    <n v="61455"/>
    <s v="Truck"/>
    <m/>
    <m/>
    <n v="2024"/>
    <s v="N/A"/>
    <s v="I (import)"/>
    <m/>
  </r>
  <r>
    <s v="WATERMELONS"/>
    <x v="13"/>
    <s v="No"/>
    <s v="N/A"/>
    <s v="SEEDLESS"/>
    <x v="459"/>
    <s v="MEXICO CROSSINGS THROUGH PRESIDIO TEXAS"/>
    <n v="54208"/>
    <s v="Truck"/>
    <m/>
    <m/>
    <n v="2024"/>
    <s v="N/A"/>
    <s v="I (import)"/>
    <m/>
  </r>
  <r>
    <s v="WATERMELONS"/>
    <x v="13"/>
    <s v="No"/>
    <s v="N/A"/>
    <s v="SEEDLESS"/>
    <x v="459"/>
    <s v="MEXICO CROSSINGS THROUGH SANTA TERESA NEW MEXICO"/>
    <n v="122249"/>
    <s v="Truck"/>
    <m/>
    <m/>
    <n v="2024"/>
    <s v="N/A"/>
    <s v="I (import)"/>
    <m/>
  </r>
  <r>
    <s v="WATERMELONS"/>
    <x v="13"/>
    <s v="No"/>
    <s v="N/A"/>
    <s v="N/A"/>
    <x v="459"/>
    <s v="MEXICO CROSSINGS THROUGH PROGRESO TEXAS"/>
    <n v="76535"/>
    <s v="Truck"/>
    <m/>
    <m/>
    <n v="2024"/>
    <s v="N/A"/>
    <s v="I (import)"/>
    <m/>
  </r>
  <r>
    <s v="WATERMELONS"/>
    <x v="13"/>
    <s v="No"/>
    <s v="N/A"/>
    <s v="N/A"/>
    <x v="459"/>
    <s v="MEXICO CROSSINGS THROUGH OTAY MESA CALIFORNIA"/>
    <n v="82769"/>
    <s v="Truck"/>
    <m/>
    <m/>
    <n v="2024"/>
    <s v="N/A"/>
    <s v="I (import)"/>
    <m/>
  </r>
  <r>
    <s v="WATERMELONS"/>
    <x v="13"/>
    <s v="No"/>
    <s v="N/A"/>
    <s v="N/A"/>
    <x v="459"/>
    <s v="MEXICO CROSSINGS THROUGH SANTA TERESA NEW MEXICO"/>
    <n v="99792"/>
    <s v="Truck"/>
    <m/>
    <m/>
    <n v="2024"/>
    <s v="N/A"/>
    <s v="I (import)"/>
    <m/>
  </r>
  <r>
    <s v="WATERMELONS"/>
    <x v="13"/>
    <s v="No"/>
    <s v="N/A"/>
    <s v="SEEDLESS"/>
    <x v="459"/>
    <s v="MEXICO CROSSINGS THROUGH PROGRESO TEXAS"/>
    <n v="236060"/>
    <s v="Truck"/>
    <m/>
    <m/>
    <n v="2024"/>
    <s v="N/A"/>
    <s v="I (import)"/>
    <m/>
  </r>
  <r>
    <s v="WATERMELONS"/>
    <x v="13"/>
    <s v="No"/>
    <s v="N/A"/>
    <s v="N/A"/>
    <x v="460"/>
    <s v="MEXICO CROSSINGS THROUGH OTAY MESA CALIFORNIA"/>
    <n v="36804"/>
    <s v="Truck"/>
    <m/>
    <m/>
    <n v="2024"/>
    <s v="N/A"/>
    <s v="I (import)"/>
    <m/>
  </r>
  <r>
    <s v="WATERMELONS"/>
    <x v="13"/>
    <s v="No"/>
    <s v="N/A"/>
    <s v="SEEDLESS"/>
    <x v="460"/>
    <s v="MEXICO CROSSINGS THROUGH OTAY MESA CALIFORNIA"/>
    <n v="91802"/>
    <s v="Truck"/>
    <m/>
    <m/>
    <n v="2024"/>
    <s v="N/A"/>
    <s v="I (import)"/>
    <m/>
  </r>
  <r>
    <s v="WATERMELONS"/>
    <x v="13"/>
    <s v="No"/>
    <s v="N/A"/>
    <s v="N/A"/>
    <x v="460"/>
    <s v="MEXICO CROSSINGS THROUGH PROGRESO TEXAS"/>
    <n v="554775"/>
    <s v="Truck"/>
    <m/>
    <m/>
    <n v="2024"/>
    <s v="N/A"/>
    <s v="I (import)"/>
    <m/>
  </r>
  <r>
    <s v="WATERMELONS"/>
    <x v="13"/>
    <s v="No"/>
    <s v="N/A"/>
    <s v="SEEDLESS"/>
    <x v="460"/>
    <s v="MEXICO CROSSINGS THROUGH PRESIDIO TEXAS"/>
    <n v="44352"/>
    <s v="Truck"/>
    <m/>
    <m/>
    <n v="2024"/>
    <s v="N/A"/>
    <s v="I (import)"/>
    <m/>
  </r>
  <r>
    <s v="WATERMELONS"/>
    <x v="13"/>
    <s v="No"/>
    <s v="N/A"/>
    <s v="SEEDLESS"/>
    <x v="460"/>
    <s v="MEXICO CROSSINGS THROUGH NOGALES ARIZONA"/>
    <n v="60984"/>
    <s v="Truck"/>
    <m/>
    <m/>
    <n v="2024"/>
    <s v="N/A"/>
    <s v="I (import)"/>
    <m/>
  </r>
  <r>
    <s v="WATERMELONS"/>
    <x v="13"/>
    <s v="No"/>
    <s v="N/A"/>
    <s v="SEEDLESS"/>
    <x v="460"/>
    <s v="MEXICO CROSSINGS THROUGH SANTA TERESA NEW MEXICO"/>
    <n v="49757"/>
    <s v="Truck"/>
    <m/>
    <m/>
    <n v="2024"/>
    <s v="N/A"/>
    <s v="I (import)"/>
    <m/>
  </r>
  <r>
    <s v="WATERMELONS"/>
    <x v="13"/>
    <s v="No"/>
    <s v="N/A"/>
    <s v="SEEDLESS"/>
    <x v="460"/>
    <s v="MEXICO CROSSINGS THROUGH PROGRESO TEXAS"/>
    <n v="2109602"/>
    <s v="Truck"/>
    <m/>
    <m/>
    <n v="2024"/>
    <s v="N/A"/>
    <s v="I (import)"/>
    <m/>
  </r>
  <r>
    <s v="WATERMELONS"/>
    <x v="13"/>
    <s v="No"/>
    <s v="N/A"/>
    <s v="SEEDLESS"/>
    <x v="460"/>
    <s v="MEXICO CROSSINGS THROUGH PHARR TEXAS"/>
    <n v="237600"/>
    <s v="Truck"/>
    <m/>
    <m/>
    <n v="2024"/>
    <s v="N/A"/>
    <s v="I (import)"/>
    <m/>
  </r>
  <r>
    <s v="WATERMELONS"/>
    <x v="13"/>
    <s v="No"/>
    <s v="N/A"/>
    <s v="N/A"/>
    <x v="461"/>
    <s v="MEXICO CROSSINGS THROUGH SANTA TERESA NEW MEXICO"/>
    <n v="449064"/>
    <s v="Truck"/>
    <m/>
    <m/>
    <n v="2024"/>
    <s v="N/A"/>
    <s v="I (import)"/>
    <m/>
  </r>
  <r>
    <s v="WATERMELONS"/>
    <x v="13"/>
    <s v="No"/>
    <s v="N/A"/>
    <s v="N/A"/>
    <x v="461"/>
    <s v="MEXICO CROSSINGS THROUGH OTAY MESA CALIFORNIA"/>
    <n v="33741"/>
    <s v="Truck"/>
    <m/>
    <m/>
    <n v="2024"/>
    <s v="N/A"/>
    <s v="I (import)"/>
    <m/>
  </r>
  <r>
    <s v="WATERMELONS"/>
    <x v="13"/>
    <s v="No"/>
    <s v="N/A"/>
    <s v="SEEDLESS"/>
    <x v="461"/>
    <s v="MEXICO CROSSINGS THROUGH PRESIDIO TEXAS"/>
    <n v="164736"/>
    <s v="Truck"/>
    <m/>
    <m/>
    <n v="2024"/>
    <s v="N/A"/>
    <s v="I (import)"/>
    <m/>
  </r>
  <r>
    <s v="WATERMELONS"/>
    <x v="13"/>
    <s v="No"/>
    <s v="N/A"/>
    <s v="N/A"/>
    <x v="461"/>
    <s v="MEXICO CROSSINGS THROUGH PROGRESO TEXAS"/>
    <n v="238418"/>
    <s v="Truck"/>
    <m/>
    <m/>
    <n v="2024"/>
    <s v="N/A"/>
    <s v="I (import)"/>
    <m/>
  </r>
  <r>
    <s v="WATERMELONS"/>
    <x v="13"/>
    <s v="No"/>
    <s v="N/A"/>
    <s v="RED FLESH SEEDLESS MINIATURE"/>
    <x v="462"/>
    <s v="MEXICO CROSSINGS THROUGH NOGALES ARIZONA"/>
    <n v="51885"/>
    <s v="Truck"/>
    <m/>
    <m/>
    <n v="2024"/>
    <s v="N/A"/>
    <s v="I (import)"/>
    <m/>
  </r>
  <r>
    <s v="WATERMELONS"/>
    <x v="13"/>
    <s v="No"/>
    <s v="N/A"/>
    <s v="N/A"/>
    <x v="462"/>
    <s v="MEXICO CROSSINGS THROUGH SANTA TERESA NEW MEXICO"/>
    <n v="252331"/>
    <s v="Truck"/>
    <m/>
    <m/>
    <n v="2024"/>
    <s v="N/A"/>
    <s v="I (import)"/>
    <m/>
  </r>
  <r>
    <s v="WATERMELONS"/>
    <x v="13"/>
    <s v="No"/>
    <s v="N/A"/>
    <s v="N/A"/>
    <x v="462"/>
    <s v="MEXICO CROSSINGS THROUGH PROGRESO TEXAS"/>
    <n v="76391"/>
    <s v="Truck"/>
    <m/>
    <m/>
    <n v="2024"/>
    <s v="N/A"/>
    <s v="I (import)"/>
    <m/>
  </r>
  <r>
    <s v="WATERMELONS"/>
    <x v="13"/>
    <s v="No"/>
    <s v="N/A"/>
    <s v="SEEDLESS"/>
    <x v="462"/>
    <s v="MEXICO CROSSINGS THROUGH NOGALES ARIZONA"/>
    <n v="2178"/>
    <s v="Truck"/>
    <m/>
    <m/>
    <n v="2024"/>
    <s v="N/A"/>
    <s v="I (import)"/>
    <m/>
  </r>
  <r>
    <s v="WATERMELONS"/>
    <x v="13"/>
    <s v="No"/>
    <s v="N/A"/>
    <s v="N/A"/>
    <x v="464"/>
    <s v="MEXICO CROSSINGS THROUGH OTAY MESA CALIFORNIA"/>
    <n v="8519"/>
    <s v="Truck"/>
    <m/>
    <m/>
    <n v="2024"/>
    <s v="N/A"/>
    <s v="I (import)"/>
    <m/>
  </r>
  <r>
    <s v="WATERMELONS"/>
    <x v="13"/>
    <s v="No"/>
    <s v="N/A"/>
    <s v="SEEDLESS"/>
    <x v="464"/>
    <s v="MEXICO CROSSINGS THROUGH RIO GRANDE CITY TEXAS"/>
    <n v="79200"/>
    <s v="Truck"/>
    <m/>
    <m/>
    <n v="2024"/>
    <s v="N/A"/>
    <s v="I (import)"/>
    <m/>
  </r>
  <r>
    <s v="WATERMELONS"/>
    <x v="13"/>
    <s v="No"/>
    <s v="N/A"/>
    <s v="RED FLESH SEEDLESS MINIATURE"/>
    <x v="464"/>
    <s v="MEXICO CROSSINGS THROUGH NOGALES ARIZONA"/>
    <n v="64856"/>
    <s v="Truck"/>
    <m/>
    <m/>
    <n v="2024"/>
    <s v="N/A"/>
    <s v="I (import)"/>
    <m/>
  </r>
  <r>
    <s v="WATERMELONS"/>
    <x v="13"/>
    <s v="No"/>
    <s v="N/A"/>
    <s v="SEEDLESS"/>
    <x v="464"/>
    <s v="MEXICO CROSSINGS THROUGH PROGRESO TEXAS"/>
    <n v="637318"/>
    <s v="Truck"/>
    <m/>
    <m/>
    <n v="2024"/>
    <s v="N/A"/>
    <s v="I (import)"/>
    <m/>
  </r>
  <r>
    <s v="WATERMELONS"/>
    <x v="13"/>
    <s v="No"/>
    <s v="N/A"/>
    <s v="SEEDLESS"/>
    <x v="464"/>
    <s v="MEXICO CROSSINGS THROUGH PRESIDIO TEXAS"/>
    <n v="216832"/>
    <s v="Truck"/>
    <m/>
    <m/>
    <n v="2024"/>
    <s v="N/A"/>
    <s v="I (import)"/>
    <m/>
  </r>
  <r>
    <s v="WATERMELONS"/>
    <x v="13"/>
    <s v="No"/>
    <s v="N/A"/>
    <s v="N/A"/>
    <x v="464"/>
    <s v="MEXICO CROSSINGS THROUGH NEW MEXICO"/>
    <n v="49896"/>
    <s v="Truck"/>
    <m/>
    <m/>
    <n v="2024"/>
    <s v="N/A"/>
    <s v="I (import)"/>
    <m/>
  </r>
  <r>
    <s v="WATERMELONS"/>
    <x v="13"/>
    <s v="No"/>
    <s v="N/A"/>
    <s v="N/A"/>
    <x v="464"/>
    <s v="MEXICO CROSSINGS THROUGH PROGRESO TEXAS"/>
    <n v="73526"/>
    <s v="Truck"/>
    <m/>
    <m/>
    <n v="2024"/>
    <s v="N/A"/>
    <s v="I (import)"/>
    <m/>
  </r>
  <r>
    <s v="WATERMELONS"/>
    <x v="13"/>
    <s v="No"/>
    <s v="N/A"/>
    <s v="SEEDLESS"/>
    <x v="464"/>
    <s v="MEXICO CROSSINGS THROUGH PHARR TEXAS"/>
    <n v="118800"/>
    <s v="Truck"/>
    <m/>
    <m/>
    <n v="2024"/>
    <s v="N/A"/>
    <s v="I (import)"/>
    <m/>
  </r>
  <r>
    <s v="WATERMELONS"/>
    <x v="13"/>
    <s v="No"/>
    <s v="N/A"/>
    <s v="SEEDLESS"/>
    <x v="464"/>
    <s v="MEXICO CROSSINGS THROUGH OTAY MESA CALIFORNIA"/>
    <n v="7885"/>
    <s v="Truck"/>
    <m/>
    <m/>
    <n v="2024"/>
    <s v="N/A"/>
    <s v="I (import)"/>
    <m/>
  </r>
  <r>
    <s v="WATERMELONS"/>
    <x v="13"/>
    <s v="No"/>
    <s v="N/A"/>
    <s v="N/A"/>
    <x v="465"/>
    <s v="MEXICO CROSSINGS THROUGH SANTA TERESA NEW MEXICO"/>
    <n v="99792"/>
    <s v="Truck"/>
    <m/>
    <m/>
    <n v="2024"/>
    <s v="N/A"/>
    <s v="I (import)"/>
    <m/>
  </r>
  <r>
    <s v="WATERMELONS"/>
    <x v="13"/>
    <s v="No"/>
    <s v="N/A"/>
    <s v="RED FLESH SEEDLESS MINIATURE"/>
    <x v="465"/>
    <s v="MEXICO CROSSINGS THROUGH NOGALES ARIZONA"/>
    <n v="59991"/>
    <s v="Truck"/>
    <m/>
    <m/>
    <n v="2024"/>
    <s v="N/A"/>
    <s v="I (import)"/>
    <m/>
  </r>
  <r>
    <s v="WATERMELONS"/>
    <x v="13"/>
    <s v="No"/>
    <s v="N/A"/>
    <s v="N/A"/>
    <x v="465"/>
    <s v="MEXICO CROSSINGS THROUGH OTAY MESA CALIFORNIA"/>
    <n v="25954"/>
    <s v="Truck"/>
    <m/>
    <m/>
    <n v="2024"/>
    <s v="N/A"/>
    <s v="I (import)"/>
    <m/>
  </r>
  <r>
    <s v="WATERMELONS"/>
    <x v="13"/>
    <s v="No"/>
    <s v="N/A"/>
    <s v="SEEDLESS"/>
    <x v="465"/>
    <s v="MEXICO CROSSINGS THROUGH PROGRESO TEXAS"/>
    <n v="627836"/>
    <s v="Truck"/>
    <m/>
    <m/>
    <n v="2024"/>
    <s v="N/A"/>
    <s v="I (import)"/>
    <m/>
  </r>
  <r>
    <s v="WATERMELONS"/>
    <x v="13"/>
    <s v="No"/>
    <s v="N/A"/>
    <s v="SEEDLESS"/>
    <x v="465"/>
    <s v="MEXICO CROSSINGS THROUGH PHARR TEXAS"/>
    <n v="158400"/>
    <s v="Truck"/>
    <m/>
    <m/>
    <n v="2024"/>
    <s v="N/A"/>
    <s v="I (import)"/>
    <m/>
  </r>
  <r>
    <s v="WATERMELONS"/>
    <x v="13"/>
    <s v="No"/>
    <s v="N/A"/>
    <s v="SEEDLESS"/>
    <x v="465"/>
    <s v="MEXICO CROSSINGS THROUGH NOGALES ARIZONA"/>
    <n v="3960"/>
    <s v="Truck"/>
    <m/>
    <m/>
    <n v="2024"/>
    <s v="N/A"/>
    <s v="I (import)"/>
    <m/>
  </r>
  <r>
    <s v="WATERMELONS"/>
    <x v="13"/>
    <s v="No"/>
    <s v="N/A"/>
    <s v="SEEDLESS"/>
    <x v="465"/>
    <s v="MEXICO CROSSINGS THROUGH OTAY MESA CALIFORNIA"/>
    <n v="86029"/>
    <s v="Truck"/>
    <m/>
    <m/>
    <n v="2024"/>
    <s v="N/A"/>
    <s v="I (import)"/>
    <m/>
  </r>
  <r>
    <s v="WATERMELONS"/>
    <x v="13"/>
    <s v="No"/>
    <s v="N/A"/>
    <s v="SEEDLESS"/>
    <x v="465"/>
    <s v="MEXICO CROSSINGS THROUGH RIO GRANDE CITY TEXAS"/>
    <n v="79200"/>
    <s v="Truck"/>
    <m/>
    <m/>
    <n v="2024"/>
    <s v="N/A"/>
    <s v="I (import)"/>
    <m/>
  </r>
  <r>
    <s v="WATERMELONS"/>
    <x v="13"/>
    <s v="No"/>
    <s v="N/A"/>
    <s v="SEEDLESS"/>
    <x v="466"/>
    <s v="MEXICO CROSSINGS THROUGH OTAY MESA CALIFORNIA"/>
    <n v="87155"/>
    <s v="Truck"/>
    <m/>
    <m/>
    <n v="2024"/>
    <s v="N/A"/>
    <s v="I (import)"/>
    <m/>
  </r>
  <r>
    <s v="WATERMELONS"/>
    <x v="13"/>
    <s v="No"/>
    <s v="N/A"/>
    <s v="SEEDLESS"/>
    <x v="466"/>
    <s v="MEXICO CROSSINGS THROUGH RIO GRANDE CITY TEXAS"/>
    <n v="846450"/>
    <s v="Truck"/>
    <m/>
    <m/>
    <n v="2024"/>
    <s v="N/A"/>
    <s v="I (import)"/>
    <m/>
  </r>
  <r>
    <s v="WATERMELONS"/>
    <x v="13"/>
    <s v="No"/>
    <s v="N/A"/>
    <s v="N/A"/>
    <x v="466"/>
    <s v="MEXICO CROSSINGS THROUGH OTAY MESA CALIFORNIA"/>
    <n v="21380"/>
    <s v="Truck"/>
    <m/>
    <m/>
    <n v="2024"/>
    <s v="N/A"/>
    <s v="I (import)"/>
    <m/>
  </r>
  <r>
    <s v="WATERMELONS"/>
    <x v="13"/>
    <s v="No"/>
    <s v="N/A"/>
    <s v="N/A"/>
    <x v="466"/>
    <s v="MEXICO CROSSINGS THROUGH PROGRESO TEXAS"/>
    <n v="324416"/>
    <s v="Truck"/>
    <m/>
    <m/>
    <n v="2024"/>
    <s v="N/A"/>
    <s v="I (import)"/>
    <m/>
  </r>
  <r>
    <s v="WATERMELONS"/>
    <x v="13"/>
    <s v="No"/>
    <s v="N/A"/>
    <s v="SEEDLESS"/>
    <x v="466"/>
    <s v="MEXICO CROSSINGS THROUGH SANTA TERESA NEW MEXICO"/>
    <n v="120533"/>
    <s v="Truck"/>
    <m/>
    <m/>
    <n v="2024"/>
    <s v="N/A"/>
    <s v="I (import)"/>
    <m/>
  </r>
  <r>
    <s v="WATERMELONS"/>
    <x v="13"/>
    <s v="No"/>
    <s v="N/A"/>
    <s v="SEEDLESS"/>
    <x v="466"/>
    <s v="MEXICO CROSSINGS THROUGH NOGALES ARIZONA"/>
    <n v="11880"/>
    <s v="Truck"/>
    <m/>
    <m/>
    <n v="2024"/>
    <s v="N/A"/>
    <s v="I (import)"/>
    <m/>
  </r>
  <r>
    <s v="WATERMELONS"/>
    <x v="13"/>
    <s v="No"/>
    <s v="N/A"/>
    <s v="SEEDLESS"/>
    <x v="466"/>
    <s v="MEXICO CROSSINGS THROUGH PROGRESO TEXAS"/>
    <n v="2326324"/>
    <s v="Truck"/>
    <m/>
    <m/>
    <n v="2024"/>
    <s v="N/A"/>
    <s v="I (import)"/>
    <m/>
  </r>
  <r>
    <s v="WATERMELONS"/>
    <x v="13"/>
    <s v="No"/>
    <s v="N/A"/>
    <s v="SEEDLESS"/>
    <x v="466"/>
    <s v="MEXICO CROSSINGS THROUGH PHARR TEXAS"/>
    <n v="396000"/>
    <s v="Truck"/>
    <m/>
    <m/>
    <n v="2024"/>
    <s v="N/A"/>
    <s v="I (import)"/>
    <m/>
  </r>
  <r>
    <s v="WATERMELONS"/>
    <x v="13"/>
    <s v="No"/>
    <s v="N/A"/>
    <s v="N/A"/>
    <x v="466"/>
    <s v="MEXICO CROSSINGS THROUGH SANTA TERESA NEW MEXICO"/>
    <n v="49896"/>
    <s v="Truck"/>
    <m/>
    <m/>
    <n v="2024"/>
    <s v="N/A"/>
    <s v="I (import)"/>
    <m/>
  </r>
  <r>
    <s v="WATERMELONS"/>
    <x v="13"/>
    <s v="No"/>
    <s v="N/A"/>
    <s v="SEEDLESS"/>
    <x v="466"/>
    <s v="MEXICO CROSSINGS THROUGH PRESIDIO TEXAS"/>
    <n v="54912"/>
    <s v="Truck"/>
    <m/>
    <m/>
    <n v="2024"/>
    <s v="N/A"/>
    <s v="I (import)"/>
    <m/>
  </r>
  <r>
    <s v="WATERMELONS"/>
    <x v="13"/>
    <s v="No"/>
    <s v="N/A"/>
    <s v="RED FLESH SEEDLESS MINIATURE"/>
    <x v="466"/>
    <s v="MEXICO CROSSINGS THROUGH NOGALES ARIZONA"/>
    <n v="181596"/>
    <s v="Truck"/>
    <m/>
    <m/>
    <n v="2024"/>
    <s v="N/A"/>
    <s v="I (import)"/>
    <m/>
  </r>
  <r>
    <s v="WATERMELONS"/>
    <x v="13"/>
    <s v="No"/>
    <s v="N/A"/>
    <s v="SEEDLESS"/>
    <x v="467"/>
    <s v="MEXICO CROSSINGS THROUGH PROGRESO TEXAS"/>
    <n v="79200"/>
    <s v="Truck"/>
    <m/>
    <m/>
    <n v="2024"/>
    <s v="N/A"/>
    <s v="I (import)"/>
    <m/>
  </r>
  <r>
    <s v="WATERMELONS"/>
    <x v="13"/>
    <s v="No"/>
    <s v="N/A"/>
    <s v="N/A"/>
    <x v="467"/>
    <s v="MEXICO CROSSINGS THROUGH OTAY MESA CALIFORNIA"/>
    <n v="14091"/>
    <s v="Truck"/>
    <m/>
    <m/>
    <n v="2024"/>
    <s v="N/A"/>
    <s v="I (import)"/>
    <m/>
  </r>
  <r>
    <s v="WATERMELONS"/>
    <x v="13"/>
    <s v="No"/>
    <s v="N/A"/>
    <s v="SEEDLESS"/>
    <x v="467"/>
    <s v="MEXICO CROSSINGS THROUGH PHARR TEXAS"/>
    <n v="118800"/>
    <s v="Truck"/>
    <m/>
    <m/>
    <n v="2024"/>
    <s v="N/A"/>
    <s v="I (import)"/>
    <m/>
  </r>
  <r>
    <s v="WATERMELONS"/>
    <x v="13"/>
    <s v="No"/>
    <s v="N/A"/>
    <s v="N/A"/>
    <x v="467"/>
    <s v="MEXICO CROSSINGS THROUGH PROGRESO TEXAS"/>
    <n v="832238"/>
    <s v="Truck"/>
    <m/>
    <m/>
    <n v="2024"/>
    <s v="N/A"/>
    <s v="I (import)"/>
    <m/>
  </r>
  <r>
    <s v="WATERMELONS"/>
    <x v="13"/>
    <s v="No"/>
    <s v="N/A"/>
    <s v="N/A"/>
    <x v="467"/>
    <s v="MEXICO CROSSINGS THROUGH RIO GRANDE CITY TEXAS"/>
    <n v="40986"/>
    <s v="Truck"/>
    <m/>
    <m/>
    <n v="2024"/>
    <s v="N/A"/>
    <s v="I (import)"/>
    <m/>
  </r>
  <r>
    <s v="WATERMELONS"/>
    <x v="13"/>
    <s v="No"/>
    <s v="N/A"/>
    <s v="SEEDLESS"/>
    <x v="467"/>
    <s v="MEXICO CROSSINGS THROUGH OTAY MESA CALIFORNIA"/>
    <n v="49562"/>
    <s v="Truck"/>
    <m/>
    <m/>
    <n v="2024"/>
    <s v="N/A"/>
    <s v="I (import)"/>
    <m/>
  </r>
  <r>
    <s v="WATERMELONS"/>
    <x v="13"/>
    <s v="No"/>
    <s v="N/A"/>
    <s v="SEEDLESS"/>
    <x v="467"/>
    <s v="MEXICO CROSSINGS THROUGH PRESIDIO TEXAS"/>
    <n v="8448"/>
    <s v="Truck"/>
    <m/>
    <m/>
    <n v="2024"/>
    <s v="N/A"/>
    <s v="I (import)"/>
    <m/>
  </r>
  <r>
    <s v="WATERMELONS"/>
    <x v="13"/>
    <s v="No"/>
    <s v="N/A"/>
    <s v="RED FLESH SEEDLESS MINIATURE"/>
    <x v="467"/>
    <s v="MEXICO CROSSINGS THROUGH NOGALES ARIZONA"/>
    <n v="95662"/>
    <s v="Truck"/>
    <m/>
    <m/>
    <n v="2024"/>
    <s v="N/A"/>
    <s v="I (import)"/>
    <m/>
  </r>
  <r>
    <s v="WATERMELONS"/>
    <x v="13"/>
    <s v="No"/>
    <s v="N/A"/>
    <s v="N/A"/>
    <x v="467"/>
    <s v="MEXICO CROSSINGS THROUGH SANTA TERESA NEW MEXICO"/>
    <n v="299376"/>
    <s v="Truck"/>
    <m/>
    <m/>
    <n v="2024"/>
    <s v="N/A"/>
    <s v="I (import)"/>
    <m/>
  </r>
  <r>
    <s v="WATERMELONS"/>
    <x v="13"/>
    <s v="No"/>
    <s v="N/A"/>
    <s v="SEEDLESS"/>
    <x v="467"/>
    <s v="MEXICO CROSSINGS THROUGH SANTA TERESA NEW MEXICO"/>
    <n v="59657"/>
    <s v="Truck"/>
    <m/>
    <m/>
    <n v="2024"/>
    <s v="N/A"/>
    <s v="I (import)"/>
    <m/>
  </r>
  <r>
    <s v="WATERMELONS"/>
    <x v="13"/>
    <s v="No"/>
    <s v="N/A"/>
    <s v="SEEDLESS"/>
    <x v="467"/>
    <s v="MEXICO CROSSINGS THROUGH RIO GRANDE CITY TEXAS"/>
    <n v="172502"/>
    <s v="Truck"/>
    <m/>
    <m/>
    <n v="2024"/>
    <s v="N/A"/>
    <s v="I (import)"/>
    <m/>
  </r>
  <r>
    <s v="WATERMELONS"/>
    <x v="13"/>
    <s v="No"/>
    <s v="N/A"/>
    <s v="N/A"/>
    <x v="468"/>
    <s v="MEXICO CROSSINGS THROUGH OTAY MESA CALIFORNIA"/>
    <n v="8703"/>
    <s v="Truck"/>
    <m/>
    <m/>
    <n v="2024"/>
    <s v="N/A"/>
    <s v="I (import)"/>
    <m/>
  </r>
  <r>
    <s v="WATERMELONS"/>
    <x v="13"/>
    <s v="No"/>
    <s v="N/A"/>
    <s v="SEEDLESS"/>
    <x v="468"/>
    <s v="MEXICO CROSSINGS THROUGH SANTA TERESA NEW MEXICO"/>
    <n v="121431"/>
    <s v="Truck"/>
    <m/>
    <m/>
    <n v="2024"/>
    <s v="N/A"/>
    <s v="I (import)"/>
    <m/>
  </r>
  <r>
    <s v="WATERMELONS"/>
    <x v="13"/>
    <s v="No"/>
    <s v="N/A"/>
    <s v="RED FLESH SEEDLESS MINIATURE"/>
    <x v="468"/>
    <s v="MEXICO CROSSINGS THROUGH NOGALES ARIZONA"/>
    <n v="82691"/>
    <s v="Truck"/>
    <m/>
    <m/>
    <n v="2024"/>
    <s v="N/A"/>
    <s v="I (import)"/>
    <m/>
  </r>
  <r>
    <s v="WATERMELONS"/>
    <x v="13"/>
    <s v="No"/>
    <s v="N/A"/>
    <s v="SEEDLESS"/>
    <x v="468"/>
    <s v="MEXICO CROSSINGS THROUGH PRESIDIO TEXAS"/>
    <n v="109824"/>
    <s v="Truck"/>
    <m/>
    <m/>
    <n v="2024"/>
    <s v="N/A"/>
    <s v="I (import)"/>
    <m/>
  </r>
  <r>
    <s v="WATERMELONS"/>
    <x v="13"/>
    <s v="No"/>
    <s v="N/A"/>
    <s v="SEEDLESS"/>
    <x v="468"/>
    <s v="MEXICO CROSSINGS THROUGH OTAY MESA CALIFORNIA"/>
    <n v="78848"/>
    <s v="Truck"/>
    <m/>
    <m/>
    <n v="2024"/>
    <s v="N/A"/>
    <s v="I (import)"/>
    <m/>
  </r>
  <r>
    <s v="WATERMELONS"/>
    <x v="13"/>
    <s v="No"/>
    <s v="N/A"/>
    <s v="N/A"/>
    <x v="468"/>
    <s v="MEXICO CROSSINGS THROUGH SANTA TERESA NEW MEXICO"/>
    <n v="199584"/>
    <s v="Truck"/>
    <m/>
    <m/>
    <n v="2024"/>
    <s v="N/A"/>
    <s v="I (import)"/>
    <m/>
  </r>
  <r>
    <s v="WATERMELONS"/>
    <x v="13"/>
    <s v="No"/>
    <s v="N/A"/>
    <s v="SEEDLESS"/>
    <x v="468"/>
    <s v="MEXICO CROSSINGS THROUGH NOGALES ARIZONA"/>
    <n v="62951"/>
    <s v="Truck"/>
    <m/>
    <m/>
    <n v="2024"/>
    <s v="N/A"/>
    <s v="I (import)"/>
    <m/>
  </r>
  <r>
    <s v="WATERMELONS"/>
    <x v="13"/>
    <s v="No"/>
    <s v="N/A"/>
    <s v="SEEDLESS"/>
    <x v="470"/>
    <s v="MEXICO CROSSINGS THROUGH NOGALES ARIZONA"/>
    <n v="302644"/>
    <s v="Truck"/>
    <m/>
    <m/>
    <n v="2024"/>
    <s v="N/A"/>
    <s v="I (import)"/>
    <m/>
  </r>
  <r>
    <s v="WATERMELONS"/>
    <x v="13"/>
    <s v="No"/>
    <s v="N/A"/>
    <s v="N/A"/>
    <x v="470"/>
    <s v="MEXICO CROSSINGS THROUGH PROGRESO TEXAS"/>
    <n v="110458"/>
    <s v="Truck"/>
    <m/>
    <m/>
    <n v="2024"/>
    <s v="N/A"/>
    <s v="I (import)"/>
    <m/>
  </r>
  <r>
    <s v="WATERMELONS"/>
    <x v="13"/>
    <s v="No"/>
    <s v="N/A"/>
    <s v="SEEDLESS"/>
    <x v="470"/>
    <s v="MEXICO CROSSINGS THROUGH OTAY MESA CALIFORNIA"/>
    <n v="79814"/>
    <s v="Truck"/>
    <m/>
    <m/>
    <n v="2024"/>
    <s v="N/A"/>
    <s v="I (import)"/>
    <m/>
  </r>
  <r>
    <s v="WATERMELONS"/>
    <x v="13"/>
    <s v="No"/>
    <s v="N/A"/>
    <s v="SEEDLESS"/>
    <x v="470"/>
    <s v="MEXICO CROSSINGS THROUGH PRESIDIO TEXAS"/>
    <n v="104896"/>
    <s v="Truck"/>
    <m/>
    <m/>
    <n v="2024"/>
    <s v="N/A"/>
    <s v="I (import)"/>
    <m/>
  </r>
  <r>
    <s v="WATERMELONS"/>
    <x v="13"/>
    <s v="No"/>
    <s v="N/A"/>
    <s v="N/A"/>
    <x v="470"/>
    <s v="MEXICO CROSSINGS THROUGH OTAY MESA CALIFORNIA"/>
    <n v="27159"/>
    <s v="Truck"/>
    <m/>
    <m/>
    <n v="2024"/>
    <s v="N/A"/>
    <s v="I (import)"/>
    <m/>
  </r>
  <r>
    <s v="WATERMELONS"/>
    <x v="13"/>
    <s v="No"/>
    <s v="N/A"/>
    <s v="SEEDLESS"/>
    <x v="470"/>
    <s v="MEXICO CROSSINGS THROUGH PROGRESO TEXAS"/>
    <n v="949278"/>
    <s v="Truck"/>
    <m/>
    <m/>
    <n v="2024"/>
    <s v="N/A"/>
    <s v="I (import)"/>
    <m/>
  </r>
  <r>
    <s v="WATERMELONS"/>
    <x v="13"/>
    <s v="No"/>
    <s v="N/A"/>
    <s v="SEEDLESS"/>
    <x v="470"/>
    <s v="MEXICO CROSSINGS THROUGH RIO GRANDE CITY TEXAS"/>
    <n v="1157090"/>
    <s v="Truck"/>
    <m/>
    <m/>
    <n v="2024"/>
    <s v="N/A"/>
    <s v="I (import)"/>
    <m/>
  </r>
  <r>
    <s v="WATERMELONS"/>
    <x v="13"/>
    <s v="No"/>
    <s v="N/A"/>
    <s v="SEEDLESS"/>
    <x v="470"/>
    <s v="MEXICO CROSSINGS THROUGH SANTA TERESA NEW MEXICO"/>
    <n v="121270"/>
    <s v="Truck"/>
    <m/>
    <m/>
    <n v="2024"/>
    <s v="N/A"/>
    <s v="I (import)"/>
    <m/>
  </r>
  <r>
    <s v="WATERMELONS"/>
    <x v="13"/>
    <s v="No"/>
    <s v="N/A"/>
    <s v="SEEDLESS"/>
    <x v="470"/>
    <s v="MEXICO CROSSINGS THROUGH PHARR TEXAS"/>
    <n v="475200"/>
    <s v="Truck"/>
    <m/>
    <m/>
    <n v="2024"/>
    <s v="N/A"/>
    <s v="I (import)"/>
    <m/>
  </r>
  <r>
    <s v="WATERMELONS"/>
    <x v="13"/>
    <s v="No"/>
    <s v="N/A"/>
    <s v="RED FLESH SEEDLESS MINIATURE"/>
    <x v="470"/>
    <s v="MEXICO CROSSINGS THROUGH NOGALES ARIZONA"/>
    <n v="49016"/>
    <s v="Truck"/>
    <m/>
    <m/>
    <n v="2024"/>
    <s v="N/A"/>
    <s v="I (import)"/>
    <m/>
  </r>
  <r>
    <s v="WATERMELONS"/>
    <x v="13"/>
    <s v="No"/>
    <s v="N/A"/>
    <s v="SEEDLESS"/>
    <x v="471"/>
    <s v="MEXICO CROSSINGS THROUGH RIO GRANDE CITY TEXAS"/>
    <n v="673530"/>
    <s v="Truck"/>
    <m/>
    <m/>
    <n v="2024"/>
    <s v="N/A"/>
    <s v="I (import)"/>
    <m/>
  </r>
  <r>
    <s v="WATERMELONS"/>
    <x v="13"/>
    <s v="No"/>
    <s v="N/A"/>
    <s v="RED FLESH SEEDLESS MINIATURE"/>
    <x v="471"/>
    <s v="MEXICO CROSSINGS THROUGH NOGALES ARIZONA"/>
    <n v="77827"/>
    <s v="Truck"/>
    <m/>
    <m/>
    <n v="2024"/>
    <s v="N/A"/>
    <s v="I (import)"/>
    <m/>
  </r>
  <r>
    <s v="WATERMELONS"/>
    <x v="13"/>
    <s v="No"/>
    <s v="N/A"/>
    <s v="SEEDLESS"/>
    <x v="471"/>
    <s v="MEXICO CROSSINGS THROUGH PROGRESO TEXAS"/>
    <n v="479116"/>
    <s v="Truck"/>
    <m/>
    <m/>
    <n v="2024"/>
    <s v="N/A"/>
    <s v="I (import)"/>
    <m/>
  </r>
  <r>
    <s v="WATERMELONS"/>
    <x v="13"/>
    <s v="No"/>
    <s v="N/A"/>
    <s v="SEEDLESS"/>
    <x v="471"/>
    <s v="MEXICO CROSSINGS THROUGH NOGALES ARIZONA"/>
    <n v="631078"/>
    <s v="Truck"/>
    <m/>
    <m/>
    <n v="2024"/>
    <s v="N/A"/>
    <s v="I (import)"/>
    <m/>
  </r>
  <r>
    <s v="WATERMELONS"/>
    <x v="13"/>
    <s v="No"/>
    <s v="N/A"/>
    <s v="N/A"/>
    <x v="471"/>
    <s v="MEXICO CROSSINGS THROUGH OTAY MESA CALIFORNIA"/>
    <n v="10803"/>
    <s v="Truck"/>
    <m/>
    <m/>
    <n v="2024"/>
    <s v="N/A"/>
    <s v="I (import)"/>
    <m/>
  </r>
  <r>
    <s v="WATERMELONS"/>
    <x v="13"/>
    <s v="No"/>
    <s v="N/A"/>
    <s v="SEEDLESS"/>
    <x v="471"/>
    <s v="MEXICO CROSSINGS THROUGH PHARR TEXAS"/>
    <n v="518760"/>
    <s v="Truck"/>
    <m/>
    <m/>
    <n v="2024"/>
    <s v="N/A"/>
    <s v="I (import)"/>
    <m/>
  </r>
  <r>
    <s v="WATERMELONS"/>
    <x v="13"/>
    <s v="No"/>
    <s v="N/A"/>
    <s v="N/A"/>
    <x v="471"/>
    <s v="MEXICO CROSSINGS THROUGH PROGRESO TEXAS"/>
    <n v="186098"/>
    <s v="Truck"/>
    <m/>
    <m/>
    <n v="2024"/>
    <s v="N/A"/>
    <s v="I (import)"/>
    <m/>
  </r>
  <r>
    <s v="WATERMELONS"/>
    <x v="13"/>
    <s v="No"/>
    <s v="N/A"/>
    <s v="SEEDLESS"/>
    <x v="471"/>
    <s v="MEXICO CROSSINGS THROUGH OTAY MESA CALIFORNIA"/>
    <n v="20416"/>
    <s v="Truck"/>
    <m/>
    <m/>
    <n v="2024"/>
    <s v="N/A"/>
    <s v="I (import)"/>
    <m/>
  </r>
  <r>
    <s v="WATERMELONS"/>
    <x v="13"/>
    <s v="No"/>
    <s v="N/A"/>
    <s v="SEEDLESS"/>
    <x v="472"/>
    <s v="MEXICO CROSSINGS THROUGH PROGRESO TEXAS"/>
    <n v="3603666"/>
    <s v="Truck"/>
    <m/>
    <m/>
    <n v="2024"/>
    <s v="N/A"/>
    <s v="I (import)"/>
    <m/>
  </r>
  <r>
    <s v="WATERMELONS"/>
    <x v="13"/>
    <s v="No"/>
    <s v="N/A"/>
    <s v="SEEDLESS"/>
    <x v="472"/>
    <s v="MEXICO CROSSINGS THROUGH PRESIDIO TEXAS"/>
    <n v="159808"/>
    <s v="Truck"/>
    <m/>
    <m/>
    <n v="2024"/>
    <s v="N/A"/>
    <s v="I (import)"/>
    <m/>
  </r>
  <r>
    <s v="WATERMELONS"/>
    <x v="13"/>
    <s v="No"/>
    <s v="N/A"/>
    <s v="N/A"/>
    <x v="472"/>
    <s v="MEXICO CROSSINGS THROUGH PROGRESO TEXAS"/>
    <n v="335575"/>
    <s v="Truck"/>
    <m/>
    <m/>
    <n v="2024"/>
    <s v="N/A"/>
    <s v="I (import)"/>
    <m/>
  </r>
  <r>
    <s v="WATERMELONS"/>
    <x v="13"/>
    <s v="No"/>
    <s v="N/A"/>
    <s v="RED FLESH SEEDLESS MINIATURE"/>
    <x v="472"/>
    <s v="MEXICO CROSSINGS THROUGH NOGALES ARIZONA"/>
    <n v="177273"/>
    <s v="Truck"/>
    <m/>
    <m/>
    <n v="2024"/>
    <s v="N/A"/>
    <s v="I (import)"/>
    <m/>
  </r>
  <r>
    <s v="WATERMELONS"/>
    <x v="13"/>
    <s v="No"/>
    <s v="N/A"/>
    <s v="SEEDLESS"/>
    <x v="472"/>
    <s v="MEXICO CROSSINGS THROUGH PHARR TEXAS"/>
    <n v="752400"/>
    <s v="Truck"/>
    <m/>
    <m/>
    <n v="2024"/>
    <s v="N/A"/>
    <s v="I (import)"/>
    <m/>
  </r>
  <r>
    <s v="WATERMELONS"/>
    <x v="13"/>
    <s v="No"/>
    <s v="N/A"/>
    <s v="SEEDLESS"/>
    <x v="472"/>
    <s v="MEXICO CROSSINGS THROUGH RIO GRANDE CITY TEXAS"/>
    <n v="1687642"/>
    <s v="Truck"/>
    <m/>
    <m/>
    <n v="2024"/>
    <s v="N/A"/>
    <s v="I (import)"/>
    <m/>
  </r>
  <r>
    <s v="WATERMELONS"/>
    <x v="13"/>
    <s v="No"/>
    <s v="N/A"/>
    <s v="SEEDLESS"/>
    <x v="472"/>
    <s v="MEXICO CROSSINGS THROUGH OTAY MESA CALIFORNIA"/>
    <n v="69333"/>
    <s v="Truck"/>
    <m/>
    <m/>
    <n v="2024"/>
    <s v="N/A"/>
    <s v="I (import)"/>
    <m/>
  </r>
  <r>
    <s v="WATERMELONS"/>
    <x v="13"/>
    <s v="No"/>
    <s v="N/A"/>
    <s v="N/A"/>
    <x v="472"/>
    <s v="MEXICO CROSSINGS THROUGH NOGALES ARIZONA"/>
    <n v="163620"/>
    <s v="Truck"/>
    <m/>
    <m/>
    <n v="2024"/>
    <s v="N/A"/>
    <s v="I (import)"/>
    <m/>
  </r>
  <r>
    <s v="WATERMELONS"/>
    <x v="13"/>
    <s v="No"/>
    <s v="N/A"/>
    <s v="N/A"/>
    <x v="472"/>
    <s v="MEXICO CROSSINGS THROUGH OTAY MESA CALIFORNIA"/>
    <n v="13933"/>
    <s v="Truck"/>
    <m/>
    <m/>
    <n v="2024"/>
    <s v="N/A"/>
    <s v="I (import)"/>
    <m/>
  </r>
  <r>
    <s v="WATERMELONS"/>
    <x v="13"/>
    <s v="No"/>
    <s v="N/A"/>
    <s v="SEEDLESS"/>
    <x v="472"/>
    <s v="MEXICO CROSSINGS THROUGH SANTA TERESA NEW MEXICO"/>
    <n v="121570"/>
    <s v="Truck"/>
    <m/>
    <m/>
    <n v="2024"/>
    <s v="N/A"/>
    <s v="I (import)"/>
    <m/>
  </r>
  <r>
    <s v="WATERMELONS"/>
    <x v="13"/>
    <s v="No"/>
    <s v="N/A"/>
    <s v="SEEDLESS"/>
    <x v="472"/>
    <s v="MEXICO CROSSINGS THROUGH NOGALES ARIZONA"/>
    <n v="277816"/>
    <s v="Truck"/>
    <m/>
    <m/>
    <n v="2024"/>
    <s v="N/A"/>
    <s v="I (import)"/>
    <m/>
  </r>
  <r>
    <s v="WATERMELONS"/>
    <x v="13"/>
    <s v="No"/>
    <s v="N/A"/>
    <s v="N/A"/>
    <x v="473"/>
    <s v="MEXICO CROSSINGS THROUGH OTAY MESA CALIFORNIA"/>
    <n v="10381"/>
    <s v="Truck"/>
    <m/>
    <m/>
    <n v="2024"/>
    <s v="N/A"/>
    <s v="I (import)"/>
    <m/>
  </r>
  <r>
    <s v="WATERMELONS"/>
    <x v="13"/>
    <s v="No"/>
    <s v="N/A"/>
    <s v="N/A"/>
    <x v="473"/>
    <s v="MEXICO CROSSINGS THROUGH PROGRESO TEXAS"/>
    <n v="150656"/>
    <s v="Truck"/>
    <m/>
    <m/>
    <n v="2024"/>
    <s v="N/A"/>
    <s v="I (import)"/>
    <m/>
  </r>
  <r>
    <s v="WATERMELONS"/>
    <x v="13"/>
    <s v="No"/>
    <s v="N/A"/>
    <s v="SEEDLESS"/>
    <x v="473"/>
    <s v="MEXICO CROSSINGS THROUGH PRESIDIO TEXAS"/>
    <n v="183040"/>
    <s v="Truck"/>
    <m/>
    <m/>
    <n v="2024"/>
    <s v="N/A"/>
    <s v="I (import)"/>
    <m/>
  </r>
  <r>
    <s v="WATERMELONS"/>
    <x v="13"/>
    <s v="No"/>
    <s v="N/A"/>
    <s v="SEEDLESS"/>
    <x v="473"/>
    <s v="MEXICO CROSSINGS THROUGH NOGALES ARIZONA"/>
    <n v="1468501"/>
    <s v="Truck"/>
    <m/>
    <m/>
    <n v="2024"/>
    <s v="N/A"/>
    <s v="I (import)"/>
    <m/>
  </r>
  <r>
    <s v="WATERMELONS"/>
    <x v="13"/>
    <s v="No"/>
    <s v="N/A"/>
    <s v="RED FLESH SEEDLESS MINIATURE"/>
    <x v="473"/>
    <s v="MEXICO CROSSINGS THROUGH NOGALES ARIZONA"/>
    <n v="839603"/>
    <s v="Truck"/>
    <m/>
    <m/>
    <n v="2024"/>
    <s v="N/A"/>
    <s v="I (import)"/>
    <m/>
  </r>
  <r>
    <s v="WATERMELONS"/>
    <x v="13"/>
    <s v="No"/>
    <s v="N/A"/>
    <s v="SEEDLESS"/>
    <x v="474"/>
    <s v="MEXICO CROSSINGS THROUGH NOGALES ARIZONA"/>
    <n v="1659695"/>
    <s v="Truck"/>
    <m/>
    <m/>
    <n v="2024"/>
    <s v="N/A"/>
    <s v="I (import)"/>
    <m/>
  </r>
  <r>
    <s v="WATERMELONS"/>
    <x v="13"/>
    <s v="No"/>
    <s v="N/A"/>
    <s v="RED FLESH SEEDLESS MINIATURE"/>
    <x v="474"/>
    <s v="MEXICO CROSSINGS THROUGH NOGALES ARIZONA"/>
    <n v="496126"/>
    <s v="Truck"/>
    <m/>
    <m/>
    <n v="2024"/>
    <s v="N/A"/>
    <s v="I (import)"/>
    <m/>
  </r>
  <r>
    <s v="WATERMELONS"/>
    <x v="13"/>
    <s v="No"/>
    <s v="N/A"/>
    <s v="N/A"/>
    <x v="474"/>
    <s v="MEXICO CROSSINGS THROUGH NOGALES ARIZONA"/>
    <n v="139392"/>
    <s v="Truck"/>
    <m/>
    <m/>
    <n v="2024"/>
    <s v="N/A"/>
    <s v="I (import)"/>
    <m/>
  </r>
  <r>
    <s v="WATERMELONS"/>
    <x v="13"/>
    <s v="No"/>
    <s v="N/A"/>
    <s v="N/A"/>
    <x v="474"/>
    <s v="MEXICO CROSSINGS THROUGH PROGRESO TEXAS"/>
    <n v="449709"/>
    <s v="Truck"/>
    <m/>
    <m/>
    <n v="2024"/>
    <s v="N/A"/>
    <s v="I (import)"/>
    <m/>
  </r>
  <r>
    <s v="WATERMELONS"/>
    <x v="13"/>
    <s v="No"/>
    <s v="N/A"/>
    <s v="SEEDLESS"/>
    <x v="474"/>
    <s v="MEXICO CROSSINGS THROUGH OTAY MESA CALIFORNIA"/>
    <n v="253907"/>
    <s v="Truck"/>
    <m/>
    <m/>
    <n v="2024"/>
    <s v="N/A"/>
    <s v="I (import)"/>
    <m/>
  </r>
  <r>
    <s v="WATERMELONS"/>
    <x v="13"/>
    <s v="No"/>
    <s v="N/A"/>
    <s v="SEEDLESS"/>
    <x v="477"/>
    <s v="MEXICO CROSSINGS THROUGH RIO GRANDE CITY TEXAS"/>
    <n v="650078"/>
    <s v="Truck"/>
    <m/>
    <m/>
    <n v="2024"/>
    <s v="N/A"/>
    <s v="I (import)"/>
    <m/>
  </r>
  <r>
    <s v="WATERMELONS"/>
    <x v="13"/>
    <s v="No"/>
    <s v="N/A"/>
    <s v="RED FLESH SEEDLESS MINIATURE"/>
    <x v="477"/>
    <s v="MEXICO CROSSINGS THROUGH NOGALES ARIZONA"/>
    <n v="846375"/>
    <s v="Truck"/>
    <m/>
    <m/>
    <n v="2024"/>
    <s v="N/A"/>
    <s v="I (import)"/>
    <m/>
  </r>
  <r>
    <s v="WATERMELONS"/>
    <x v="13"/>
    <s v="No"/>
    <s v="N/A"/>
    <s v="SEEDLESS"/>
    <x v="477"/>
    <s v="MEXICO CROSSINGS THROUGH PHARR TEXAS"/>
    <n v="158400"/>
    <s v="Truck"/>
    <m/>
    <m/>
    <n v="2024"/>
    <s v="N/A"/>
    <s v="I (import)"/>
    <m/>
  </r>
  <r>
    <s v="WATERMELONS"/>
    <x v="13"/>
    <s v="No"/>
    <s v="N/A"/>
    <s v="SEEDLESS"/>
    <x v="477"/>
    <s v="MEXICO CROSSINGS THROUGH SANTA TERESA NEW MEXICO"/>
    <n v="122448"/>
    <s v="Truck"/>
    <m/>
    <m/>
    <n v="2024"/>
    <s v="N/A"/>
    <s v="I (import)"/>
    <m/>
  </r>
  <r>
    <s v="WATERMELONS"/>
    <x v="13"/>
    <s v="No"/>
    <s v="N/A"/>
    <s v="N/A"/>
    <x v="477"/>
    <s v="MEXICO CROSSINGS THROUGH PROGRESO TEXAS"/>
    <n v="131274"/>
    <s v="Truck"/>
    <m/>
    <m/>
    <n v="2024"/>
    <s v="N/A"/>
    <s v="I (import)"/>
    <m/>
  </r>
  <r>
    <s v="WATERMELONS"/>
    <x v="13"/>
    <s v="No"/>
    <s v="N/A"/>
    <s v="SEEDLESS"/>
    <x v="477"/>
    <s v="MEXICO CROSSINGS THROUGH NOGALES ARIZONA"/>
    <n v="1708707"/>
    <s v="Truck"/>
    <m/>
    <m/>
    <n v="2024"/>
    <s v="N/A"/>
    <s v="I (import)"/>
    <m/>
  </r>
  <r>
    <s v="WATERMELONS"/>
    <x v="13"/>
    <s v="No"/>
    <s v="N/A"/>
    <s v="SEEDLESS"/>
    <x v="477"/>
    <s v="MEXICO CROSSINGS THROUGH OTAY MESA CALIFORNIA"/>
    <n v="104632"/>
    <s v="Truck"/>
    <m/>
    <m/>
    <n v="2024"/>
    <s v="N/A"/>
    <s v="I (import)"/>
    <m/>
  </r>
  <r>
    <s v="WATERMELONS"/>
    <x v="13"/>
    <s v="No"/>
    <s v="N/A"/>
    <s v="N/A"/>
    <x v="477"/>
    <s v="MEXICO CROSSINGS THROUGH OTAY MESA CALIFORNIA"/>
    <n v="32895"/>
    <s v="Truck"/>
    <m/>
    <m/>
    <n v="2024"/>
    <s v="N/A"/>
    <s v="I (import)"/>
    <m/>
  </r>
  <r>
    <s v="WATERMELONS"/>
    <x v="13"/>
    <s v="No"/>
    <s v="N/A"/>
    <s v="SEEDLESS"/>
    <x v="477"/>
    <s v="MEXICO CROSSINGS THROUGH PRESIDIO TEXAS"/>
    <n v="203456"/>
    <s v="Truck"/>
    <m/>
    <m/>
    <n v="2024"/>
    <s v="N/A"/>
    <s v="I (import)"/>
    <m/>
  </r>
  <r>
    <s v="WATERMELONS"/>
    <x v="13"/>
    <s v="No"/>
    <s v="N/A"/>
    <s v="SEEDLESS"/>
    <x v="478"/>
    <s v="MEXICO CROSSINGS THROUGH PRESIDIO TEXAS"/>
    <n v="72033"/>
    <s v="Truck"/>
    <m/>
    <m/>
    <n v="2024"/>
    <s v="N/A"/>
    <s v="I (import)"/>
    <m/>
  </r>
  <r>
    <s v="WATERMELONS"/>
    <x v="13"/>
    <s v="No"/>
    <s v="N/A"/>
    <s v="SEEDLESS"/>
    <x v="478"/>
    <s v="MEXICO CROSSINGS THROUGH RIO GRANDE CITY TEXAS"/>
    <n v="920744"/>
    <s v="Truck"/>
    <m/>
    <m/>
    <n v="2024"/>
    <s v="N/A"/>
    <s v="I (import)"/>
    <m/>
  </r>
  <r>
    <s v="WATERMELONS"/>
    <x v="13"/>
    <s v="No"/>
    <s v="N/A"/>
    <s v="SEEDLESS"/>
    <x v="478"/>
    <s v="MEXICO CROSSINGS THROUGH NOGALES ARIZONA"/>
    <n v="1107409"/>
    <s v="Truck"/>
    <m/>
    <m/>
    <n v="2024"/>
    <s v="N/A"/>
    <s v="I (import)"/>
    <m/>
  </r>
  <r>
    <s v="WATERMELONS"/>
    <x v="13"/>
    <s v="No"/>
    <s v="N/A"/>
    <s v="SEEDLESS"/>
    <x v="478"/>
    <s v="MEXICO CROSSINGS THROUGH PROGRESO TEXAS"/>
    <n v="1263999"/>
    <s v="Truck"/>
    <m/>
    <m/>
    <n v="2024"/>
    <s v="N/A"/>
    <s v="I (import)"/>
    <m/>
  </r>
  <r>
    <s v="WATERMELONS"/>
    <x v="13"/>
    <s v="No"/>
    <s v="N/A"/>
    <s v="SEEDLESS"/>
    <x v="478"/>
    <s v="MEXICO CROSSINGS THROUGH SANTA TERESA NEW MEXICO"/>
    <n v="60795"/>
    <s v="Truck"/>
    <m/>
    <m/>
    <n v="2024"/>
    <s v="N/A"/>
    <s v="I (import)"/>
    <m/>
  </r>
  <r>
    <s v="WATERMELONS"/>
    <x v="13"/>
    <s v="No"/>
    <s v="N/A"/>
    <s v="RED FLESH SEEDLESS MINIATURE"/>
    <x v="478"/>
    <s v="MEXICO CROSSINGS THROUGH NOGALES ARIZONA"/>
    <n v="1323313"/>
    <s v="Truck"/>
    <m/>
    <m/>
    <n v="2024"/>
    <s v="N/A"/>
    <s v="I (import)"/>
    <m/>
  </r>
  <r>
    <s v="WATERMELONS"/>
    <x v="13"/>
    <s v="No"/>
    <s v="N/A"/>
    <s v="SEEDLESS"/>
    <x v="478"/>
    <s v="MEXICO CROSSINGS THROUGH PHARR TEXAS"/>
    <n v="1069200"/>
    <s v="Truck"/>
    <m/>
    <m/>
    <n v="2024"/>
    <s v="N/A"/>
    <s v="I (import)"/>
    <m/>
  </r>
  <r>
    <s v="WATERMELONS"/>
    <x v="13"/>
    <s v="No"/>
    <s v="N/A"/>
    <s v="N/A"/>
    <x v="478"/>
    <s v="MEXICO CROSSINGS THROUGH NOGALES ARIZONA"/>
    <n v="269298"/>
    <s v="Truck"/>
    <m/>
    <m/>
    <n v="2024"/>
    <s v="N/A"/>
    <s v="I (import)"/>
    <m/>
  </r>
  <r>
    <s v="WATERMELONS"/>
    <x v="13"/>
    <s v="No"/>
    <s v="N/A"/>
    <s v="N/A"/>
    <x v="478"/>
    <s v="MEXICO CROSSINGS THROUGH OTAY MESA CALIFORNIA"/>
    <n v="59486"/>
    <s v="Truck"/>
    <m/>
    <m/>
    <n v="2024"/>
    <s v="N/A"/>
    <s v="I (import)"/>
    <m/>
  </r>
  <r>
    <s v="WATERMELONS"/>
    <x v="13"/>
    <s v="No"/>
    <s v="N/A"/>
    <s v="RED FLESH SEEDLESS MINIATURE"/>
    <x v="479"/>
    <s v="MEXICO CROSSINGS THROUGH NOGALES ARIZONA"/>
    <n v="2163901"/>
    <s v="Truck"/>
    <m/>
    <m/>
    <n v="2024"/>
    <s v="N/A"/>
    <s v="I (import)"/>
    <m/>
  </r>
  <r>
    <s v="WATERMELONS"/>
    <x v="13"/>
    <s v="No"/>
    <s v="N/A"/>
    <s v="N/A"/>
    <x v="479"/>
    <s v="MEXICO CROSSINGS THROUGH OTAY MESA CALIFORNIA"/>
    <n v="11452"/>
    <s v="Truck"/>
    <m/>
    <m/>
    <n v="2024"/>
    <s v="N/A"/>
    <s v="I (import)"/>
    <m/>
  </r>
  <r>
    <s v="WATERMELONS"/>
    <x v="13"/>
    <s v="No"/>
    <s v="N/A"/>
    <s v="N/A"/>
    <x v="479"/>
    <s v="MEXICO CROSSINGS THROUGH NOGALES ARIZONA"/>
    <n v="922168"/>
    <s v="Truck"/>
    <m/>
    <m/>
    <n v="2024"/>
    <s v="N/A"/>
    <s v="I (import)"/>
    <m/>
  </r>
  <r>
    <s v="WATERMELONS"/>
    <x v="13"/>
    <s v="No"/>
    <s v="N/A"/>
    <s v="SEEDLESS"/>
    <x v="479"/>
    <s v="MEXICO CROSSINGS THROUGH PRESIDIO TEXAS"/>
    <n v="63360"/>
    <s v="Truck"/>
    <m/>
    <m/>
    <n v="2024"/>
    <s v="N/A"/>
    <s v="I (import)"/>
    <m/>
  </r>
  <r>
    <s v="WATERMELONS"/>
    <x v="13"/>
    <s v="No"/>
    <s v="N/A"/>
    <s v="SEEDLESS"/>
    <x v="479"/>
    <s v="MEXICO CROSSINGS THROUGH OTAY MESA CALIFORNIA"/>
    <n v="201344"/>
    <s v="Truck"/>
    <m/>
    <m/>
    <n v="2024"/>
    <s v="N/A"/>
    <s v="I (import)"/>
    <m/>
  </r>
  <r>
    <s v="WATERMELONS"/>
    <x v="13"/>
    <s v="No"/>
    <s v="N/A"/>
    <s v="N/A"/>
    <x v="479"/>
    <s v="MEXICO CROSSINGS THROUGH PROGRESO TEXAS"/>
    <n v="128071"/>
    <s v="Truck"/>
    <m/>
    <m/>
    <n v="2024"/>
    <s v="N/A"/>
    <s v="I (import)"/>
    <m/>
  </r>
  <r>
    <s v="WATERMELONS"/>
    <x v="13"/>
    <s v="Yes"/>
    <s v="N/A"/>
    <s v="RED FLESH SEEDLESS MINIATURE"/>
    <x v="479"/>
    <s v="MEXICO CROSSINGS THROUGH NOGALES ARIZONA"/>
    <n v="40964"/>
    <s v="Truck"/>
    <m/>
    <m/>
    <n v="2024"/>
    <s v="N/A"/>
    <s v="I (import)"/>
    <m/>
  </r>
  <r>
    <s v="WATERMELONS"/>
    <x v="13"/>
    <s v="No"/>
    <s v="N/A"/>
    <s v="SEEDLESS"/>
    <x v="479"/>
    <s v="MEXICO CROSSINGS THROUGH NOGALES ARIZONA"/>
    <n v="2139170"/>
    <s v="Truck"/>
    <m/>
    <m/>
    <n v="2024"/>
    <s v="N/A"/>
    <s v="I (import)"/>
    <m/>
  </r>
  <r>
    <s v="WATERMELONS"/>
    <x v="13"/>
    <s v="No"/>
    <s v="N/A"/>
    <s v="SEEDLESS"/>
    <x v="415"/>
    <s v="MEXICO CROSSINGS THROUGH NOGALES ARIZONA"/>
    <n v="1564391"/>
    <s v="Truck"/>
    <m/>
    <m/>
    <n v="2024"/>
    <s v="N/A"/>
    <s v="I (import)"/>
    <s v="added on 10/18/2024"/>
  </r>
  <r>
    <s v="WATERMELONS"/>
    <x v="13"/>
    <s v="No"/>
    <s v="N/A"/>
    <s v="RED FLESH SEEDLESS MINIATURE"/>
    <x v="415"/>
    <s v="MEXICO CROSSINGS THROUGH NOGALES ARIZONA"/>
    <n v="1856136"/>
    <s v="Truck"/>
    <m/>
    <m/>
    <n v="2024"/>
    <s v="N/A"/>
    <s v="I (import)"/>
    <s v="added on 10/18/2024"/>
  </r>
  <r>
    <s v="WATERMELONS"/>
    <x v="13"/>
    <s v="No"/>
    <s v="N/A"/>
    <s v="SEEDLESS"/>
    <x v="415"/>
    <s v="MEXICO CROSSINGS THROUGH OTAY MESA CALIFORNIA"/>
    <n v="38016"/>
    <s v="Truck"/>
    <m/>
    <m/>
    <n v="2024"/>
    <s v="N/A"/>
    <s v="I (import)"/>
    <s v="added on 10/18/2024"/>
  </r>
  <r>
    <s v="WATERMELONS"/>
    <x v="13"/>
    <s v="No"/>
    <s v="N/A"/>
    <s v="N/A"/>
    <x v="415"/>
    <s v="MEXICO CROSSINGS THROUGH OTAY MESA CALIFORNIA"/>
    <n v="76817"/>
    <s v="Truck"/>
    <m/>
    <m/>
    <n v="2024"/>
    <s v="N/A"/>
    <s v="I (import)"/>
    <s v="added on 10/18/2024"/>
  </r>
  <r>
    <s v="WATERMELONS"/>
    <x v="13"/>
    <s v="No"/>
    <s v="N/A"/>
    <s v="N/A"/>
    <x v="415"/>
    <s v="MEXICO CROSSINGS THROUGH NOGALES ARIZONA"/>
    <n v="547804"/>
    <s v="Truck"/>
    <m/>
    <m/>
    <n v="2024"/>
    <s v="N/A"/>
    <s v="I (import)"/>
    <s v="added on 10/18/2024"/>
  </r>
  <r>
    <s v="WATERMELONS"/>
    <x v="13"/>
    <s v="No"/>
    <s v="N/A"/>
    <s v="SEEDLESS"/>
    <x v="481"/>
    <s v="MEXICO CROSSINGS THROUGH PHARR TEXAS"/>
    <n v="277200"/>
    <s v="Truck"/>
    <m/>
    <m/>
    <n v="2024"/>
    <s v="N/A"/>
    <s v="I (import)"/>
    <s v="added on 10/21/2024"/>
  </r>
  <r>
    <s v="WATERMELONS"/>
    <x v="13"/>
    <s v="No"/>
    <s v="N/A"/>
    <s v="SEEDLESS"/>
    <x v="481"/>
    <s v="MEXICO CROSSINGS THROUGH PRESIDIO TEXAS"/>
    <n v="42944"/>
    <s v="Truck"/>
    <m/>
    <m/>
    <n v="2024"/>
    <s v="N/A"/>
    <s v="I (import)"/>
    <s v="added on 10/21/2024"/>
  </r>
  <r>
    <s v="WATERMELONS"/>
    <x v="13"/>
    <s v="No"/>
    <s v="N/A"/>
    <s v="N/A"/>
    <x v="481"/>
    <s v="MEXICO CROSSINGS THROUGH LAREDO TEXAS"/>
    <n v="165"/>
    <s v="Truck"/>
    <m/>
    <m/>
    <n v="2024"/>
    <s v="N/A"/>
    <s v="I (import)"/>
    <s v="added on 10/21/2024"/>
  </r>
  <r>
    <s v="WATERMELONS"/>
    <x v="13"/>
    <s v="No"/>
    <s v="N/A"/>
    <s v="SEEDLESS"/>
    <x v="481"/>
    <s v="MEXICO CROSSINGS THROUGH OTAY MESA CALIFORNIA"/>
    <n v="276475"/>
    <s v="Truck"/>
    <m/>
    <m/>
    <n v="2024"/>
    <s v="N/A"/>
    <s v="I (import)"/>
    <s v="added on 10/21/2024"/>
  </r>
  <r>
    <s v="WATERMELONS"/>
    <x v="13"/>
    <s v="No"/>
    <s v="N/A"/>
    <s v="SEEDLESS"/>
    <x v="481"/>
    <s v="MEXICO CROSSINGS THROUGH RIO GRANDE CITY TEXAS"/>
    <n v="361680"/>
    <s v="Truck"/>
    <m/>
    <m/>
    <n v="2024"/>
    <s v="N/A"/>
    <s v="I (import)"/>
    <s v="added on 10/21/2024"/>
  </r>
  <r>
    <s v="WATERMELONS"/>
    <x v="13"/>
    <s v="No"/>
    <s v="N/A"/>
    <s v="N/A"/>
    <x v="481"/>
    <s v="MEXICO CROSSINGS THROUGH OTAY MESA CALIFORNIA"/>
    <n v="51462"/>
    <s v="Truck"/>
    <m/>
    <m/>
    <n v="2024"/>
    <s v="N/A"/>
    <s v="I (import)"/>
    <s v="added on 10/21/2024"/>
  </r>
  <r>
    <s v="WATERMELONS"/>
    <x v="13"/>
    <s v="No"/>
    <s v="N/A"/>
    <s v="SEEDLESS"/>
    <x v="481"/>
    <s v="MEXICO CROSSINGS THROUGH PROGRESO TEXAS"/>
    <n v="225346"/>
    <s v="Truck"/>
    <m/>
    <m/>
    <n v="2024"/>
    <s v="N/A"/>
    <s v="I (import)"/>
    <s v="added on 10/21/2024"/>
  </r>
  <r>
    <s v="WATERMELONS"/>
    <x v="13"/>
    <s v="No"/>
    <s v="N/A"/>
    <s v="N/A"/>
    <x v="481"/>
    <s v="MEXICO CROSSINGS THROUGH NOGALES ARIZONA"/>
    <n v="541877"/>
    <s v="Truck"/>
    <m/>
    <m/>
    <n v="2024"/>
    <s v="N/A"/>
    <s v="I (import)"/>
    <s v="added on 10/21/2024"/>
  </r>
  <r>
    <s v="WATERMELONS"/>
    <x v="13"/>
    <s v="No"/>
    <s v="N/A"/>
    <s v="SEEDLESS"/>
    <x v="481"/>
    <s v="MEXICO CROSSINGS THROUGH SANTA TERESA NEW MEXICO"/>
    <n v="60995"/>
    <s v="Truck"/>
    <m/>
    <m/>
    <n v="2024"/>
    <s v="N/A"/>
    <s v="I (import)"/>
    <s v="added on 10/21/2024"/>
  </r>
  <r>
    <s v="WATERMELONS"/>
    <x v="13"/>
    <s v="No"/>
    <s v="N/A"/>
    <s v="SEEDLESS"/>
    <x v="481"/>
    <s v="MEXICO CROSSINGS THROUGH NOGALES ARIZONA"/>
    <n v="1296765"/>
    <s v="Truck"/>
    <m/>
    <m/>
    <n v="2024"/>
    <s v="N/A"/>
    <s v="I (import)"/>
    <s v="added on 10/21/2024"/>
  </r>
  <r>
    <s v="WATERMELONS"/>
    <x v="13"/>
    <s v="No"/>
    <s v="N/A"/>
    <s v="RED FLESH SEEDLESS MINIATURE"/>
    <x v="481"/>
    <s v="MEXICO CROSSINGS THROUGH NOGALES ARIZONA"/>
    <n v="2334516"/>
    <s v="Truck"/>
    <m/>
    <m/>
    <n v="2024"/>
    <s v="N/A"/>
    <s v="I (import)"/>
    <s v="added on 10/21/2024"/>
  </r>
  <r>
    <s v="WATERMELONS"/>
    <x v="13"/>
    <s v="No"/>
    <s v="N/A"/>
    <s v="RED FLESH SEEDLESS MINIATURE"/>
    <x v="482"/>
    <s v="MEXICO CROSSINGS THROUGH NOGALES ARIZONA"/>
    <n v="2684824"/>
    <s v="Truck"/>
    <m/>
    <m/>
    <n v="2024"/>
    <s v="N/A"/>
    <s v="I (import)"/>
    <m/>
  </r>
  <r>
    <s v="WATERMELONS"/>
    <x v="13"/>
    <s v="No"/>
    <s v="N/A"/>
    <s v="N/A"/>
    <x v="482"/>
    <s v="MEXICO CROSSINGS THROUGH NOGALES ARIZONA"/>
    <n v="1151276"/>
    <s v="Truck"/>
    <m/>
    <m/>
    <n v="2024"/>
    <s v="N/A"/>
    <s v="I (import)"/>
    <m/>
  </r>
  <r>
    <s v="WATERMELONS"/>
    <x v="13"/>
    <s v="No"/>
    <s v="N/A"/>
    <s v="SEEDLESS"/>
    <x v="482"/>
    <s v="MEXICO CROSSINGS THROUGH NOGALES ARIZONA"/>
    <n v="7029317"/>
    <s v="Truck"/>
    <m/>
    <m/>
    <n v="2024"/>
    <s v="N/A"/>
    <s v="I (import)"/>
    <m/>
  </r>
  <r>
    <s v="WATERMELONS"/>
    <x v="13"/>
    <s v="No"/>
    <s v="N/A"/>
    <s v="N/A"/>
    <x v="482"/>
    <s v="MEXICO CROSSINGS THROUGH PROGRESO TEXAS"/>
    <n v="341900"/>
    <s v="Truck"/>
    <m/>
    <m/>
    <n v="2024"/>
    <s v="N/A"/>
    <s v="I (import)"/>
    <m/>
  </r>
  <r>
    <s v="WATERMELONS"/>
    <x v="13"/>
    <s v="No"/>
    <s v="N/A"/>
    <s v="SEEDLESS"/>
    <x v="482"/>
    <s v="MEXICO CROSSINGS THROUGH SANTA TERESA NEW MEXICO"/>
    <n v="61853"/>
    <s v="Truck"/>
    <m/>
    <m/>
    <n v="2024"/>
    <s v="N/A"/>
    <s v="I (import)"/>
    <m/>
  </r>
  <r>
    <s v="WATERMELONS"/>
    <x v="13"/>
    <s v="No"/>
    <s v="N/A"/>
    <s v="SEEDLESS"/>
    <x v="482"/>
    <s v="MEXICO CROSSINGS THROUGH PROGRESO TEXAS"/>
    <n v="46266"/>
    <s v="Truck"/>
    <m/>
    <m/>
    <n v="2024"/>
    <s v="N/A"/>
    <s v="I (import)"/>
    <m/>
  </r>
  <r>
    <s v="WATERMELONS"/>
    <x v="13"/>
    <s v="No"/>
    <s v="N/A"/>
    <s v="N/A"/>
    <x v="482"/>
    <s v="MEXICO CROSSINGS THROUGH OTAY MESA CALIFORNIA"/>
    <n v="12648"/>
    <s v="Truck"/>
    <m/>
    <m/>
    <n v="2024"/>
    <s v="N/A"/>
    <s v="I (import)"/>
    <m/>
  </r>
  <r>
    <s v="WATERMELONS"/>
    <x v="13"/>
    <s v="No"/>
    <s v="N/A"/>
    <s v="SEEDLESS"/>
    <x v="482"/>
    <s v="MEXICO CROSSINGS THROUGH PHARR TEXAS"/>
    <n v="79200"/>
    <s v="Truck"/>
    <m/>
    <m/>
    <n v="2024"/>
    <s v="N/A"/>
    <s v="I (import)"/>
    <m/>
  </r>
  <r>
    <s v="WATERMELONS"/>
    <x v="13"/>
    <s v="Yes"/>
    <s v="N/A"/>
    <s v="RED FLESH SEEDLESS MINIATURE"/>
    <x v="482"/>
    <s v="MEXICO CROSSINGS THROUGH NOGALES ARIZONA"/>
    <n v="66000"/>
    <s v="Truck"/>
    <m/>
    <m/>
    <n v="2024"/>
    <s v="N/A"/>
    <s v="I (import)"/>
    <m/>
  </r>
  <r>
    <s v="WATERMELONS"/>
    <x v="13"/>
    <s v="No"/>
    <s v="N/A"/>
    <s v="SEEDLESS"/>
    <x v="482"/>
    <s v="MEXICO CROSSINGS THROUGH PRESIDIO TEXAS"/>
    <n v="54912"/>
    <s v="Truck"/>
    <m/>
    <m/>
    <n v="2024"/>
    <s v="N/A"/>
    <s v="I (import)"/>
    <m/>
  </r>
  <r>
    <s v="WATERMELONS"/>
    <x v="13"/>
    <s v="Yes"/>
    <s v="N/A"/>
    <s v="SEEDLESS"/>
    <x v="482"/>
    <s v="MEXICO CROSSINGS THROUGH NOGALES ARIZONA"/>
    <n v="127433"/>
    <s v="Truck"/>
    <m/>
    <m/>
    <n v="2024"/>
    <s v="N/A"/>
    <s v="I (import)"/>
    <m/>
  </r>
  <r>
    <s v="WATERMELONS"/>
    <x v="13"/>
    <s v="No"/>
    <s v="N/A"/>
    <s v="SEEDLESS"/>
    <x v="416"/>
    <s v="MEXICO CROSSINGS THROUGH NOGALES ARIZONA"/>
    <n v="2449726"/>
    <s v="Truck"/>
    <m/>
    <m/>
    <n v="2024"/>
    <s v="N/A"/>
    <s v="I (import)"/>
    <m/>
  </r>
  <r>
    <s v="WATERMELONS"/>
    <x v="13"/>
    <s v="No"/>
    <s v="N/A"/>
    <s v="RED FLESH SEEDLESS MINIATURE"/>
    <x v="416"/>
    <s v="MEXICO CROSSINGS THROUGH NOGALES ARIZONA"/>
    <n v="3130402"/>
    <s v="Truck"/>
    <m/>
    <m/>
    <n v="2024"/>
    <s v="N/A"/>
    <s v="I (import)"/>
    <m/>
  </r>
  <r>
    <s v="WATERMELONS"/>
    <x v="13"/>
    <s v="No"/>
    <s v="N/A"/>
    <s v="N/A"/>
    <x v="416"/>
    <s v="MEXICO CROSSINGS THROUGH NOGALES ARIZONA"/>
    <n v="762227"/>
    <s v="Truck"/>
    <m/>
    <m/>
    <n v="2024"/>
    <s v="N/A"/>
    <s v="I (import)"/>
    <m/>
  </r>
  <r>
    <s v="WATERMELONS"/>
    <x v="13"/>
    <s v="No"/>
    <s v="N/A"/>
    <s v="N/A"/>
    <x v="416"/>
    <s v="MEXICO CROSSINGS THROUGH OTAY MESA CALIFORNIA"/>
    <n v="3078"/>
    <s v="Truck"/>
    <m/>
    <m/>
    <n v="2024"/>
    <s v="N/A"/>
    <s v="I (import)"/>
    <m/>
  </r>
  <r>
    <s v="WATERMELONS"/>
    <x v="13"/>
    <s v="Yes"/>
    <s v="N/A"/>
    <s v="SEEDLESS"/>
    <x v="416"/>
    <s v="MEXICO CROSSINGS THROUGH NOGALES ARIZONA"/>
    <n v="49100"/>
    <s v="Truck"/>
    <m/>
    <m/>
    <n v="2024"/>
    <s v="N/A"/>
    <s v="I (import)"/>
    <m/>
  </r>
  <r>
    <s v="WATERMELONS"/>
    <x v="13"/>
    <s v="No"/>
    <s v="N/A"/>
    <s v="N/A"/>
    <x v="416"/>
    <s v="MEXICO CROSSINGS THROUGH PROGRESO TEXAS"/>
    <n v="44224"/>
    <s v="Truck"/>
    <m/>
    <m/>
    <n v="2024"/>
    <s v="N/A"/>
    <s v="I (import)"/>
    <m/>
  </r>
  <r>
    <s v="WATERMELONS"/>
    <x v="13"/>
    <s v="No"/>
    <s v="N/A"/>
    <s v="SEEDLESS"/>
    <x v="416"/>
    <s v="MEXICO CROSSINGS THROUGH OTAY MESA CALIFORNIA"/>
    <n v="83494"/>
    <s v="Truck"/>
    <m/>
    <m/>
    <n v="2024"/>
    <s v="N/A"/>
    <s v="I (import)"/>
    <m/>
  </r>
  <r>
    <s v="WATERMELONS"/>
    <x v="13"/>
    <s v="No"/>
    <s v="N/A"/>
    <s v="SEEDLESS"/>
    <x v="416"/>
    <s v="MEXICO CROSSINGS THROUGH PHARR TEXAS"/>
    <n v="316800"/>
    <s v="Truck"/>
    <m/>
    <m/>
    <n v="2024"/>
    <s v="N/A"/>
    <s v="I (import)"/>
    <m/>
  </r>
  <r>
    <s v="WATERMELONS"/>
    <x v="13"/>
    <s v="No"/>
    <s v="N/A"/>
    <s v="SEEDLESS"/>
    <x v="416"/>
    <s v="MEXICO CROSSINGS THROUGH PROGRESO TEXAS"/>
    <n v="2390410"/>
    <s v="Truck"/>
    <m/>
    <m/>
    <n v="2024"/>
    <s v="N/A"/>
    <s v="I (import)"/>
    <m/>
  </r>
  <r>
    <s v="WATERMELONS"/>
    <x v="13"/>
    <s v="Yes"/>
    <s v="N/A"/>
    <s v="RED FLESH SEEDLESS MINIATURE"/>
    <x v="571"/>
    <s v="MEXICO CROSSINGS THROUGH NOGALES ARIZONA"/>
    <n v="614750"/>
    <s v="Truck"/>
    <m/>
    <m/>
    <n v="2024"/>
    <s v="N/A"/>
    <s v="I (import)"/>
    <m/>
  </r>
  <r>
    <s v="WATERMELONS"/>
    <x v="13"/>
    <s v="No"/>
    <s v="N/A"/>
    <s v="RED FLESH SEEDLESS MINIATURE"/>
    <x v="571"/>
    <s v="MEXICO CROSSINGS THROUGH NOGALES ARIZONA"/>
    <n v="8162713"/>
    <s v="Truck"/>
    <m/>
    <m/>
    <n v="2024"/>
    <s v="N/A"/>
    <s v="I (import)"/>
    <m/>
  </r>
  <r>
    <s v="WATERMELONS"/>
    <x v="13"/>
    <s v="No"/>
    <s v="N/A"/>
    <s v="N/A"/>
    <x v="571"/>
    <s v="MEXICO CROSSINGS THROUGH NOGALES ARIZONA"/>
    <n v="1412916"/>
    <s v="Truck"/>
    <m/>
    <m/>
    <n v="2024"/>
    <s v="N/A"/>
    <s v="I (import)"/>
    <m/>
  </r>
  <r>
    <s v="WATERMELONS"/>
    <x v="13"/>
    <s v="No"/>
    <s v="N/A"/>
    <s v="N/A"/>
    <x v="571"/>
    <s v="MEXICO CROSSINGS THROUGH OTAY MESA CALIFORNIA"/>
    <n v="77270"/>
    <s v="Truck"/>
    <m/>
    <m/>
    <n v="2024"/>
    <s v="N/A"/>
    <s v="I (import)"/>
    <m/>
  </r>
  <r>
    <s v="WATERMELONS"/>
    <x v="13"/>
    <s v="No"/>
    <s v="N/A"/>
    <s v="SEEDLESS"/>
    <x v="571"/>
    <s v="MEXICO CROSSINGS THROUGH OTAY MESA CALIFORNIA"/>
    <n v="88693"/>
    <s v="Truck"/>
    <m/>
    <m/>
    <n v="2024"/>
    <s v="N/A"/>
    <s v="I (import)"/>
    <m/>
  </r>
  <r>
    <s v="WATERMELONS"/>
    <x v="13"/>
    <s v="No"/>
    <s v="N/A"/>
    <s v="SEEDLESS"/>
    <x v="571"/>
    <s v="MEXICO CROSSINGS THROUGH NOGALES ARIZONA"/>
    <n v="4127953"/>
    <s v="Truck"/>
    <m/>
    <m/>
    <n v="2024"/>
    <s v="N/A"/>
    <s v="I (import)"/>
    <m/>
  </r>
  <r>
    <s v="WATERMELONS"/>
    <x v="13"/>
    <s v="No"/>
    <s v="N/A"/>
    <s v="N/A"/>
    <x v="571"/>
    <s v="MEXICO CROSSINGS THROUGH PROGRESO TEXAS"/>
    <n v="847282"/>
    <s v="Truck"/>
    <m/>
    <m/>
    <n v="2024"/>
    <s v="N/A"/>
    <s v="I (import)"/>
    <m/>
  </r>
  <r>
    <s v="WATERMELONS"/>
    <x v="13"/>
    <s v="No"/>
    <s v="N/A"/>
    <s v="N/A"/>
    <x v="483"/>
    <s v="MEXICO CROSSINGS THROUGH NOGALES ARIZONA"/>
    <n v="430359"/>
    <s v="Truck"/>
    <m/>
    <m/>
    <n v="2024"/>
    <s v="N/A"/>
    <s v="I (import)"/>
    <m/>
  </r>
  <r>
    <s v="WATERMELONS"/>
    <x v="13"/>
    <s v="No"/>
    <s v="N/A"/>
    <s v="SEEDLESS"/>
    <x v="483"/>
    <s v="MEXICO CROSSINGS THROUGH PRESIDIO TEXAS"/>
    <n v="26048"/>
    <s v="Truck"/>
    <m/>
    <m/>
    <n v="2024"/>
    <s v="N/A"/>
    <s v="I (import)"/>
    <m/>
  </r>
  <r>
    <s v="WATERMELONS"/>
    <x v="13"/>
    <s v="No"/>
    <s v="N/A"/>
    <s v="SEEDLESS"/>
    <x v="483"/>
    <s v="MEXICO CROSSINGS THROUGH NOGALES ARIZONA"/>
    <n v="3185397"/>
    <s v="Truck"/>
    <m/>
    <m/>
    <n v="2024"/>
    <s v="N/A"/>
    <s v="I (import)"/>
    <m/>
  </r>
  <r>
    <s v="WATERMELONS"/>
    <x v="13"/>
    <s v="No"/>
    <s v="N/A"/>
    <s v="N/A"/>
    <x v="483"/>
    <s v="MEXICO CROSSINGS THROUGH PROGRESO TEXAS"/>
    <n v="178853"/>
    <s v="Truck"/>
    <m/>
    <m/>
    <n v="2024"/>
    <s v="N/A"/>
    <s v="I (import)"/>
    <m/>
  </r>
  <r>
    <s v="WATERMELONS"/>
    <x v="13"/>
    <s v="No"/>
    <s v="N/A"/>
    <s v="N/A"/>
    <x v="483"/>
    <s v="MEXICO CROSSINGS THROUGH OTAY MESA CALIFORNIA"/>
    <n v="80457"/>
    <s v="Truck"/>
    <m/>
    <m/>
    <n v="2024"/>
    <s v="N/A"/>
    <s v="I (import)"/>
    <m/>
  </r>
  <r>
    <s v="WATERMELONS"/>
    <x v="13"/>
    <s v="No"/>
    <s v="N/A"/>
    <s v="SEEDLESS"/>
    <x v="483"/>
    <s v="MEXICO CROSSINGS THROUGH OTAY MESA CALIFORNIA"/>
    <n v="96590"/>
    <s v="Truck"/>
    <m/>
    <m/>
    <n v="2024"/>
    <s v="N/A"/>
    <s v="I (import)"/>
    <m/>
  </r>
  <r>
    <s v="WATERMELONS"/>
    <x v="13"/>
    <s v="No"/>
    <s v="N/A"/>
    <s v="N/A"/>
    <x v="483"/>
    <s v="MEXICO CROSSINGS THROUGH PHARR TEXAS"/>
    <n v="302997"/>
    <s v="Truck"/>
    <m/>
    <m/>
    <n v="2024"/>
    <s v="N/A"/>
    <s v="I (import)"/>
    <m/>
  </r>
  <r>
    <s v="WATERMELONS"/>
    <x v="13"/>
    <s v="No"/>
    <s v="N/A"/>
    <s v="RED FLESH SEEDLESS MINIATURE"/>
    <x v="483"/>
    <s v="MEXICO CROSSINGS THROUGH NOGALES ARIZONA"/>
    <n v="3271825"/>
    <s v="Truck"/>
    <m/>
    <m/>
    <n v="2024"/>
    <s v="N/A"/>
    <s v="I (import)"/>
    <m/>
  </r>
  <r>
    <s v="WATERMELONS"/>
    <x v="13"/>
    <s v="No"/>
    <s v="N/A"/>
    <s v="SEEDLESS"/>
    <x v="483"/>
    <s v="MEXICO CROSSINGS THROUGH SANTA TERESA NEW MEXICO"/>
    <n v="182316"/>
    <s v="Truck"/>
    <m/>
    <m/>
    <n v="2024"/>
    <s v="N/A"/>
    <s v="I (import)"/>
    <m/>
  </r>
  <r>
    <s v="WATERMELONS"/>
    <x v="13"/>
    <s v="Yes"/>
    <s v="N/A"/>
    <s v="RED FLESH SEEDLESS MINIATURE"/>
    <x v="483"/>
    <s v="MEXICO CROSSINGS THROUGH NOGALES ARIZONA"/>
    <n v="465036"/>
    <s v="Truck"/>
    <m/>
    <m/>
    <n v="2024"/>
    <s v="N/A"/>
    <s v="I (import)"/>
    <m/>
  </r>
  <r>
    <s v="WATERMELONS"/>
    <x v="13"/>
    <s v="Yes"/>
    <s v="N/A"/>
    <s v="RED FLESH SEEDLESS MINIATURE"/>
    <x v="484"/>
    <s v="MEXICO CROSSINGS THROUGH NOGALES ARIZONA"/>
    <n v="360485"/>
    <s v="Truck"/>
    <m/>
    <m/>
    <n v="2024"/>
    <s v="N/A"/>
    <s v="I (import)"/>
    <m/>
  </r>
  <r>
    <s v="WATERMELONS"/>
    <x v="13"/>
    <s v="No"/>
    <s v="N/A"/>
    <s v="N/A"/>
    <x v="484"/>
    <s v="MEXICO CROSSINGS THROUGH PROGRESO TEXAS"/>
    <n v="85153"/>
    <s v="Truck"/>
    <m/>
    <m/>
    <n v="2024"/>
    <s v="N/A"/>
    <s v="I (import)"/>
    <m/>
  </r>
  <r>
    <s v="WATERMELONS"/>
    <x v="13"/>
    <s v="No"/>
    <s v="N/A"/>
    <s v="N/A"/>
    <x v="484"/>
    <s v="MEXICO CROSSINGS THROUGH PHARR TEXAS"/>
    <n v="92400"/>
    <s v="Truck"/>
    <m/>
    <m/>
    <n v="2024"/>
    <s v="N/A"/>
    <s v="I (import)"/>
    <m/>
  </r>
  <r>
    <s v="WATERMELONS"/>
    <x v="13"/>
    <s v="No"/>
    <s v="N/A"/>
    <s v="SEEDLESS"/>
    <x v="484"/>
    <s v="MEXICO CROSSINGS THROUGH PROGRESO TEXAS"/>
    <n v="272206"/>
    <s v="Truck"/>
    <m/>
    <m/>
    <n v="2024"/>
    <s v="N/A"/>
    <s v="I (import)"/>
    <m/>
  </r>
  <r>
    <s v="WATERMELONS"/>
    <x v="13"/>
    <s v="No"/>
    <s v="N/A"/>
    <s v="N/A"/>
    <x v="484"/>
    <s v="MEXICO CROSSINGS THROUGH NOGALES ARIZONA"/>
    <n v="982011"/>
    <s v="Truck"/>
    <m/>
    <m/>
    <n v="2024"/>
    <s v="N/A"/>
    <s v="I (import)"/>
    <m/>
  </r>
  <r>
    <s v="WATERMELONS"/>
    <x v="13"/>
    <s v="No"/>
    <s v="N/A"/>
    <s v="SEEDLESS"/>
    <x v="484"/>
    <s v="MEXICO CROSSINGS THROUGH NOGALES ARIZONA"/>
    <n v="5604571"/>
    <s v="Truck"/>
    <m/>
    <m/>
    <n v="2024"/>
    <s v="N/A"/>
    <s v="I (import)"/>
    <m/>
  </r>
  <r>
    <s v="WATERMELONS"/>
    <x v="13"/>
    <s v="Yes"/>
    <s v="N/A"/>
    <s v="SEEDLESS"/>
    <x v="484"/>
    <s v="MEXICO CROSSINGS THROUGH NOGALES ARIZONA"/>
    <n v="147510"/>
    <s v="Truck"/>
    <m/>
    <m/>
    <n v="2024"/>
    <s v="N/A"/>
    <s v="I (import)"/>
    <m/>
  </r>
  <r>
    <s v="WATERMELONS"/>
    <x v="13"/>
    <s v="No"/>
    <s v="N/A"/>
    <s v="RED FLESH SEEDLESS MINIATURE"/>
    <x v="484"/>
    <s v="MEXICO CROSSINGS THROUGH NOGALES ARIZONA"/>
    <n v="4524898"/>
    <s v="Truck"/>
    <m/>
    <m/>
    <n v="2024"/>
    <s v="N/A"/>
    <s v="I (import)"/>
    <m/>
  </r>
  <r>
    <s v="WATERMELONS"/>
    <x v="13"/>
    <s v="No"/>
    <s v="N/A"/>
    <s v="SEEDLESS"/>
    <x v="484"/>
    <s v="MEXICO CROSSINGS THROUGH OTAY MESA CALIFORNIA"/>
    <n v="3640"/>
    <s v="Truck"/>
    <m/>
    <m/>
    <n v="2024"/>
    <s v="N/A"/>
    <s v="I (import)"/>
    <m/>
  </r>
  <r>
    <s v="WATERMELONS"/>
    <x v="13"/>
    <s v="No"/>
    <s v="N/A"/>
    <s v="N/A"/>
    <x v="485"/>
    <s v="MEXICO CROSSINGS THROUGH NOGALES ARIZONA"/>
    <n v="1436729"/>
    <s v="Truck"/>
    <m/>
    <m/>
    <n v="2024"/>
    <s v="N/A"/>
    <s v="I (import)"/>
    <m/>
  </r>
  <r>
    <s v="WATERMELONS"/>
    <x v="13"/>
    <s v="No"/>
    <s v="N/A"/>
    <s v="RED FLESH SEEDLESS MINIATURE"/>
    <x v="485"/>
    <s v="MEXICO CROSSINGS THROUGH NOGALES ARIZONA"/>
    <n v="3944816"/>
    <s v="Truck"/>
    <m/>
    <m/>
    <n v="2024"/>
    <s v="N/A"/>
    <s v="I (import)"/>
    <m/>
  </r>
  <r>
    <s v="WATERMELONS"/>
    <x v="13"/>
    <s v="No"/>
    <s v="N/A"/>
    <s v="N/A"/>
    <x v="485"/>
    <s v="MEXICO CROSSINGS THROUGH PHARR TEXAS"/>
    <n v="44660"/>
    <s v="Truck"/>
    <m/>
    <m/>
    <n v="2024"/>
    <s v="N/A"/>
    <s v="I (import)"/>
    <m/>
  </r>
  <r>
    <s v="WATERMELONS"/>
    <x v="13"/>
    <s v="Yes"/>
    <s v="N/A"/>
    <s v="RED FLESH SEEDLESS MINIATURE"/>
    <x v="485"/>
    <s v="MEXICO CROSSINGS THROUGH NOGALES ARIZONA"/>
    <n v="183031"/>
    <s v="Truck"/>
    <m/>
    <m/>
    <n v="2024"/>
    <s v="N/A"/>
    <s v="I (import)"/>
    <m/>
  </r>
  <r>
    <s v="WATERMELONS"/>
    <x v="13"/>
    <s v="Yes"/>
    <s v="N/A"/>
    <s v="SEEDLESS"/>
    <x v="485"/>
    <s v="MEXICO CROSSINGS THROUGH NOGALES ARIZONA"/>
    <n v="94642"/>
    <s v="Truck"/>
    <m/>
    <m/>
    <n v="2024"/>
    <s v="N/A"/>
    <s v="I (import)"/>
    <m/>
  </r>
  <r>
    <s v="WATERMELONS"/>
    <x v="13"/>
    <s v="No"/>
    <s v="N/A"/>
    <s v="SEEDLESS"/>
    <x v="485"/>
    <s v="MEXICO CROSSINGS THROUGH NOGALES ARIZONA"/>
    <n v="3803269"/>
    <s v="Truck"/>
    <m/>
    <m/>
    <n v="2024"/>
    <s v="N/A"/>
    <s v="I (import)"/>
    <m/>
  </r>
  <r>
    <s v="WATERMELONS"/>
    <x v="13"/>
    <s v="No"/>
    <s v="N/A"/>
    <s v="N/A"/>
    <x v="485"/>
    <s v="MEXICO CROSSINGS THROUGH PROGRESO TEXAS"/>
    <n v="327545"/>
    <s v="Truck"/>
    <m/>
    <m/>
    <n v="2024"/>
    <s v="N/A"/>
    <s v="I (import)"/>
    <m/>
  </r>
  <r>
    <s v="WATERMELONS"/>
    <x v="13"/>
    <s v="No"/>
    <s v="N/A"/>
    <s v="SEEDLESS"/>
    <x v="485"/>
    <s v="MEXICO CROSSINGS THROUGH OTAY MESA CALIFORNIA"/>
    <n v="129450"/>
    <s v="Truck"/>
    <m/>
    <m/>
    <n v="2024"/>
    <s v="N/A"/>
    <s v="I (import)"/>
    <m/>
  </r>
  <r>
    <s v="WATERMELONS"/>
    <x v="13"/>
    <s v="No"/>
    <s v="N/A"/>
    <s v="N/A"/>
    <x v="485"/>
    <s v="MEXICO CROSSINGS THROUGH OTAY MESA CALIFORNIA"/>
    <n v="110260"/>
    <s v="Truck"/>
    <m/>
    <m/>
    <n v="2024"/>
    <s v="N/A"/>
    <s v="I (import)"/>
    <m/>
  </r>
  <r>
    <s v="WATERMELONS"/>
    <x v="13"/>
    <s v="No"/>
    <s v="N/A"/>
    <s v="N/A"/>
    <x v="572"/>
    <s v="MEXICO CROSSINGS THROUGH OTAY MESA CALIFORNIA"/>
    <n v="21083"/>
    <s v="Truck"/>
    <m/>
    <m/>
    <n v="2024"/>
    <s v="N/A"/>
    <s v="I (import)"/>
    <m/>
  </r>
  <r>
    <s v="WATERMELONS"/>
    <x v="13"/>
    <s v="No"/>
    <s v="N/A"/>
    <s v="SEEDLESS"/>
    <x v="572"/>
    <s v="MEXICO CROSSINGS THROUGH OTAY MESA CALIFORNIA"/>
    <n v="41944"/>
    <s v="Truck"/>
    <m/>
    <m/>
    <n v="2024"/>
    <s v="N/A"/>
    <s v="I (import)"/>
    <m/>
  </r>
  <r>
    <s v="WATERMELONS"/>
    <x v="13"/>
    <s v="Yes"/>
    <s v="N/A"/>
    <s v="RED FLESH SEEDLESS MINIATURE"/>
    <x v="572"/>
    <s v="MEXICO CROSSINGS THROUGH NOGALES ARIZONA"/>
    <n v="268862"/>
    <s v="Truck"/>
    <m/>
    <m/>
    <n v="2024"/>
    <s v="N/A"/>
    <s v="I (import)"/>
    <m/>
  </r>
  <r>
    <s v="WATERMELONS"/>
    <x v="13"/>
    <s v="No"/>
    <s v="N/A"/>
    <s v="SEEDLESS"/>
    <x v="572"/>
    <s v="MEXICO CROSSINGS THROUGH PROGRESO TEXAS"/>
    <n v="722920"/>
    <s v="Truck"/>
    <m/>
    <m/>
    <n v="2024"/>
    <s v="N/A"/>
    <s v="I (import)"/>
    <m/>
  </r>
  <r>
    <s v="WATERMELONS"/>
    <x v="13"/>
    <s v="No"/>
    <s v="N/A"/>
    <s v="RED FLESH SEEDLESS MINIATURE"/>
    <x v="572"/>
    <s v="MEXICO CROSSINGS THROUGH NOGALES ARIZONA"/>
    <n v="5782880"/>
    <s v="Truck"/>
    <m/>
    <m/>
    <n v="2024"/>
    <s v="N/A"/>
    <s v="I (import)"/>
    <m/>
  </r>
  <r>
    <s v="WATERMELONS"/>
    <x v="13"/>
    <s v="No"/>
    <s v="N/A"/>
    <s v="N/A"/>
    <x v="572"/>
    <s v="MEXICO CROSSINGS THROUGH PROGRESO TEXAS"/>
    <n v="155120"/>
    <s v="Truck"/>
    <m/>
    <m/>
    <n v="2024"/>
    <s v="N/A"/>
    <s v="I (import)"/>
    <m/>
  </r>
  <r>
    <s v="WATERMELONS"/>
    <x v="13"/>
    <s v="Yes"/>
    <s v="N/A"/>
    <s v="SEEDLESS"/>
    <x v="572"/>
    <s v="MEXICO CROSSINGS THROUGH NOGALES ARIZONA"/>
    <n v="41140"/>
    <s v="Truck"/>
    <m/>
    <m/>
    <n v="2024"/>
    <s v="N/A"/>
    <s v="I (import)"/>
    <m/>
  </r>
  <r>
    <s v="WATERMELONS"/>
    <x v="13"/>
    <s v="No"/>
    <s v="N/A"/>
    <s v="SEEDLESS"/>
    <x v="572"/>
    <s v="MEXICO CROSSINGS THROUGH RIO GRANDE CITY TEXAS"/>
    <n v="357390"/>
    <s v="Truck"/>
    <m/>
    <m/>
    <n v="2024"/>
    <s v="N/A"/>
    <s v="I (import)"/>
    <m/>
  </r>
  <r>
    <s v="WATERMELONS"/>
    <x v="13"/>
    <s v="No"/>
    <s v="N/A"/>
    <s v="N/A"/>
    <x v="572"/>
    <s v="MEXICO CROSSINGS THROUGH NOGALES ARIZONA"/>
    <n v="1312935"/>
    <s v="Truck"/>
    <m/>
    <m/>
    <n v="2024"/>
    <s v="N/A"/>
    <s v="I (import)"/>
    <m/>
  </r>
  <r>
    <s v="WATERMELONS"/>
    <x v="13"/>
    <s v="No"/>
    <s v="N/A"/>
    <s v="SEEDLESS"/>
    <x v="572"/>
    <s v="MEXICO CROSSINGS THROUGH NOGALES ARIZONA"/>
    <n v="3977945"/>
    <s v="Truck"/>
    <m/>
    <m/>
    <n v="2024"/>
    <s v="N/A"/>
    <s v="I (import)"/>
    <m/>
  </r>
  <r>
    <s v="WATERMELONS"/>
    <x v="13"/>
    <s v="No"/>
    <s v="N/A"/>
    <s v="N/A"/>
    <x v="573"/>
    <s v="MEXICO CROSSINGS THROUGH NOGALES ARIZONA"/>
    <n v="1477095"/>
    <s v="Truck"/>
    <m/>
    <m/>
    <n v="2024"/>
    <s v="N/A"/>
    <s v="I (import)"/>
    <m/>
  </r>
  <r>
    <s v="WATERMELONS"/>
    <x v="13"/>
    <s v="No"/>
    <s v="N/A"/>
    <s v="RED FLESH SEEDLESS MINIATURE"/>
    <x v="573"/>
    <s v="MEXICO CROSSINGS THROUGH NOGALES ARIZONA"/>
    <n v="4667149"/>
    <s v="Truck"/>
    <m/>
    <m/>
    <n v="2024"/>
    <s v="N/A"/>
    <s v="I (import)"/>
    <m/>
  </r>
  <r>
    <s v="WATERMELONS"/>
    <x v="13"/>
    <s v="No"/>
    <s v="N/A"/>
    <s v="N/A"/>
    <x v="573"/>
    <s v="MEXICO CROSSINGS THROUGH PHARR TEXAS"/>
    <n v="177188"/>
    <s v="Truck"/>
    <m/>
    <m/>
    <n v="2024"/>
    <s v="N/A"/>
    <s v="I (import)"/>
    <m/>
  </r>
  <r>
    <s v="WATERMELONS"/>
    <x v="13"/>
    <s v="No"/>
    <s v="N/A"/>
    <s v="N/A"/>
    <x v="573"/>
    <s v="MEXICO CROSSINGS THROUGH OTAY MESA CALIFORNIA"/>
    <n v="37149"/>
    <s v="Truck"/>
    <m/>
    <m/>
    <n v="2024"/>
    <s v="N/A"/>
    <s v="I (import)"/>
    <m/>
  </r>
  <r>
    <s v="WATERMELONS"/>
    <x v="13"/>
    <s v="No"/>
    <s v="N/A"/>
    <s v="N/A"/>
    <x v="573"/>
    <s v="MEXICO CROSSINGS THROUGH PROGRESO TEXAS"/>
    <n v="305743"/>
    <s v="Truck"/>
    <m/>
    <m/>
    <n v="2024"/>
    <s v="N/A"/>
    <s v="I (import)"/>
    <m/>
  </r>
  <r>
    <s v="WATERMELONS"/>
    <x v="13"/>
    <s v="Yes"/>
    <s v="N/A"/>
    <s v="RED FLESH SEEDLESS MINIATURE"/>
    <x v="573"/>
    <s v="MEXICO CROSSINGS THROUGH NOGALES ARIZONA"/>
    <n v="164798"/>
    <s v="Truck"/>
    <m/>
    <m/>
    <n v="2024"/>
    <s v="N/A"/>
    <s v="I (import)"/>
    <m/>
  </r>
  <r>
    <s v="WATERMELONS"/>
    <x v="13"/>
    <s v="No"/>
    <s v="N/A"/>
    <s v="SEEDLESS"/>
    <x v="573"/>
    <s v="MEXICO CROSSINGS THROUGH NOGALES ARIZONA"/>
    <n v="2475920"/>
    <s v="Truck"/>
    <m/>
    <m/>
    <n v="2024"/>
    <s v="N/A"/>
    <s v="I (import)"/>
    <m/>
  </r>
  <r>
    <s v="WATERMELONS"/>
    <x v="13"/>
    <s v="No"/>
    <s v="N/A"/>
    <s v="SEEDLESS"/>
    <x v="573"/>
    <s v="MEXICO CROSSINGS THROUGH PROGRESO TEXAS"/>
    <n v="92884"/>
    <s v="Truck"/>
    <m/>
    <m/>
    <n v="2024"/>
    <s v="N/A"/>
    <s v="I (import)"/>
    <m/>
  </r>
  <r>
    <s v="WATERMELONS"/>
    <x v="13"/>
    <s v="No"/>
    <s v="N/A"/>
    <s v="RED FLESH SEEDLESS MINIATURE"/>
    <x v="574"/>
    <s v="MEXICO CROSSINGS THROUGH NOGALES ARIZONA"/>
    <n v="3234408"/>
    <s v="Truck"/>
    <m/>
    <m/>
    <n v="2024"/>
    <s v="N/A"/>
    <s v="I (import)"/>
    <m/>
  </r>
  <r>
    <s v="WATERMELONS"/>
    <x v="13"/>
    <s v="Yes"/>
    <s v="N/A"/>
    <s v="SEEDLESS"/>
    <x v="574"/>
    <s v="MEXICO CROSSINGS THROUGH NOGALES ARIZONA"/>
    <n v="20698"/>
    <s v="Truck"/>
    <m/>
    <m/>
    <n v="2024"/>
    <s v="N/A"/>
    <s v="I (import)"/>
    <m/>
  </r>
  <r>
    <s v="WATERMELONS"/>
    <x v="13"/>
    <s v="No"/>
    <s v="N/A"/>
    <s v="SEEDLESS"/>
    <x v="574"/>
    <s v="MEXICO CROSSINGS THROUGH OTAY MESA CALIFORNIA"/>
    <n v="139392"/>
    <s v="Truck"/>
    <m/>
    <m/>
    <n v="2024"/>
    <s v="N/A"/>
    <s v="I (import)"/>
    <m/>
  </r>
  <r>
    <s v="WATERMELONS"/>
    <x v="13"/>
    <s v="Yes"/>
    <s v="N/A"/>
    <s v="RED FLESH SEEDLESS MINIATURE"/>
    <x v="574"/>
    <s v="MEXICO CROSSINGS THROUGH NOGALES ARIZONA"/>
    <n v="300300"/>
    <s v="Truck"/>
    <m/>
    <m/>
    <n v="2024"/>
    <s v="N/A"/>
    <s v="I (import)"/>
    <m/>
  </r>
  <r>
    <s v="WATERMELONS"/>
    <x v="13"/>
    <s v="No"/>
    <s v="N/A"/>
    <s v="N/A"/>
    <x v="574"/>
    <s v="MEXICO CROSSINGS THROUGH NOGALES ARIZONA"/>
    <n v="905259"/>
    <s v="Truck"/>
    <m/>
    <m/>
    <n v="2024"/>
    <s v="N/A"/>
    <s v="I (import)"/>
    <m/>
  </r>
  <r>
    <s v="WATERMELONS"/>
    <x v="13"/>
    <s v="No"/>
    <s v="N/A"/>
    <s v="SEEDLESS"/>
    <x v="574"/>
    <s v="MEXICO CROSSINGS THROUGH NOGALES ARIZONA"/>
    <n v="2681486"/>
    <s v="Truck"/>
    <m/>
    <m/>
    <n v="2024"/>
    <s v="N/A"/>
    <s v="I (import)"/>
    <m/>
  </r>
  <r>
    <s v="WATERMELONS"/>
    <x v="13"/>
    <s v="No"/>
    <s v="N/A"/>
    <s v="N/A"/>
    <x v="574"/>
    <s v="MEXICO CROSSINGS THROUGH PHARR TEXAS"/>
    <n v="89320"/>
    <s v="Truck"/>
    <m/>
    <m/>
    <n v="2024"/>
    <s v="N/A"/>
    <s v="I (import)"/>
    <m/>
  </r>
  <r>
    <s v="WATERMELONS"/>
    <x v="13"/>
    <s v="No"/>
    <s v="N/A"/>
    <s v="N/A"/>
    <x v="574"/>
    <s v="MEXICO CROSSINGS THROUGH PROGRESO TEXAS"/>
    <n v="80788"/>
    <s v="Truck"/>
    <m/>
    <m/>
    <n v="2024"/>
    <s v="N/A"/>
    <s v="I (import)"/>
    <m/>
  </r>
  <r>
    <s v="WATERMELONS"/>
    <x v="13"/>
    <s v="No"/>
    <s v="N/A"/>
    <s v="SEEDLESS"/>
    <x v="575"/>
    <s v="MEXICO CROSSINGS THROUGH PROGRESO TEXAS"/>
    <n v="221342"/>
    <s v="Truck"/>
    <m/>
    <m/>
    <n v="2024"/>
    <s v="N/A"/>
    <s v="I (import)"/>
    <m/>
  </r>
  <r>
    <s v="WATERMELONS"/>
    <x v="13"/>
    <s v="No"/>
    <s v="N/A"/>
    <s v="N/A"/>
    <x v="575"/>
    <s v="MEXICO CROSSINGS THROUGH PROGRESO TEXAS"/>
    <n v="207643"/>
    <s v="Truck"/>
    <m/>
    <m/>
    <n v="2024"/>
    <s v="N/A"/>
    <s v="I (import)"/>
    <m/>
  </r>
  <r>
    <s v="WATERMELONS"/>
    <x v="13"/>
    <s v="No"/>
    <s v="N/A"/>
    <s v="SEEDLESS"/>
    <x v="575"/>
    <s v="MEXICO CROSSINGS THROUGH SANTA TERESA NEW MEXICO"/>
    <n v="51476"/>
    <s v="Truck"/>
    <m/>
    <m/>
    <n v="2024"/>
    <s v="N/A"/>
    <s v="I (import)"/>
    <m/>
  </r>
  <r>
    <s v="WATERMELONS"/>
    <x v="13"/>
    <s v="No"/>
    <s v="N/A"/>
    <s v="SEEDLESS"/>
    <x v="575"/>
    <s v="MEXICO CROSSINGS THROUGH OTAY MESA CALIFORNIA"/>
    <n v="29756"/>
    <s v="Truck"/>
    <m/>
    <m/>
    <n v="2024"/>
    <s v="N/A"/>
    <s v="I (import)"/>
    <m/>
  </r>
  <r>
    <s v="WATERMELONS"/>
    <x v="13"/>
    <s v="No"/>
    <s v="N/A"/>
    <s v="SEEDLESS"/>
    <x v="575"/>
    <s v="MEXICO CROSSINGS THROUGH RIO GRANDE CITY TEXAS"/>
    <n v="269236"/>
    <s v="Truck"/>
    <m/>
    <m/>
    <n v="2024"/>
    <s v="N/A"/>
    <s v="I (import)"/>
    <m/>
  </r>
  <r>
    <s v="WATERMELONS"/>
    <x v="13"/>
    <s v="No"/>
    <s v="N/A"/>
    <s v="RED FLESH SEEDLESS MINIATURE"/>
    <x v="575"/>
    <s v="MEXICO CROSSINGS THROUGH NOGALES ARIZONA"/>
    <n v="4658767"/>
    <s v="Truck"/>
    <m/>
    <m/>
    <n v="2024"/>
    <s v="N/A"/>
    <s v="I (import)"/>
    <m/>
  </r>
  <r>
    <s v="WATERMELONS"/>
    <x v="13"/>
    <s v="No"/>
    <s v="N/A"/>
    <s v="N/A"/>
    <x v="575"/>
    <s v="MEXICO CROSSINGS THROUGH PHARR TEXAS"/>
    <n v="141240"/>
    <s v="Truck"/>
    <m/>
    <m/>
    <n v="2024"/>
    <s v="N/A"/>
    <s v="I (import)"/>
    <m/>
  </r>
  <r>
    <s v="WATERMELONS"/>
    <x v="13"/>
    <s v="Yes"/>
    <s v="N/A"/>
    <s v="RED FLESH SEEDLESS MINIATURE"/>
    <x v="575"/>
    <s v="MEXICO CROSSINGS THROUGH NOGALES ARIZONA"/>
    <n v="183137"/>
    <s v="Truck"/>
    <m/>
    <m/>
    <n v="2024"/>
    <s v="N/A"/>
    <s v="I (import)"/>
    <m/>
  </r>
  <r>
    <s v="WATERMELONS"/>
    <x v="13"/>
    <s v="No"/>
    <s v="N/A"/>
    <s v="N/A"/>
    <x v="575"/>
    <s v="MEXICO CROSSINGS THROUGH OTAY MESA CALIFORNIA"/>
    <n v="3668"/>
    <s v="Truck"/>
    <m/>
    <m/>
    <n v="2024"/>
    <s v="N/A"/>
    <s v="I (import)"/>
    <m/>
  </r>
  <r>
    <s v="WATERMELONS"/>
    <x v="13"/>
    <s v="Yes"/>
    <s v="N/A"/>
    <s v="SEEDLESS"/>
    <x v="575"/>
    <s v="MEXICO CROSSINGS THROUGH NOGALES ARIZONA"/>
    <n v="26180"/>
    <s v="Truck"/>
    <m/>
    <m/>
    <n v="2024"/>
    <s v="N/A"/>
    <s v="I (import)"/>
    <m/>
  </r>
  <r>
    <s v="WATERMELONS"/>
    <x v="13"/>
    <s v="No"/>
    <s v="N/A"/>
    <s v="N/A"/>
    <x v="575"/>
    <s v="MEXICO CROSSINGS THROUGH NOGALES ARIZONA"/>
    <n v="1478959"/>
    <s v="Truck"/>
    <m/>
    <m/>
    <n v="2024"/>
    <s v="N/A"/>
    <s v="I (import)"/>
    <m/>
  </r>
  <r>
    <s v="WATERMELONS"/>
    <x v="13"/>
    <s v="No"/>
    <s v="N/A"/>
    <s v="SEEDLESS"/>
    <x v="575"/>
    <s v="MEXICO CROSSINGS THROUGH NOGALES ARIZONA"/>
    <n v="4147847"/>
    <s v="Truck"/>
    <m/>
    <m/>
    <n v="2024"/>
    <s v="N/A"/>
    <s v="I (import)"/>
    <m/>
  </r>
  <r>
    <s v="WATERMELONS"/>
    <x v="13"/>
    <s v="No"/>
    <s v="N/A"/>
    <s v="SEEDLESS"/>
    <x v="576"/>
    <s v="MEXICO CROSSINGS THROUGH OTAY MESA CALIFORNIA"/>
    <n v="7885"/>
    <s v="Truck"/>
    <m/>
    <m/>
    <n v="2024"/>
    <s v="N/A"/>
    <s v="I (import)"/>
    <m/>
  </r>
  <r>
    <s v="WATERMELONS"/>
    <x v="13"/>
    <s v="No"/>
    <s v="N/A"/>
    <s v="N/A"/>
    <x v="576"/>
    <s v="MEXICO CROSSINGS THROUGH PHARR TEXAS"/>
    <n v="183392"/>
    <s v="Truck"/>
    <m/>
    <m/>
    <n v="2024"/>
    <s v="N/A"/>
    <s v="I (import)"/>
    <m/>
  </r>
  <r>
    <s v="WATERMELONS"/>
    <x v="13"/>
    <s v="No"/>
    <s v="N/A"/>
    <s v="N/A"/>
    <x v="576"/>
    <s v="MEXICO CROSSINGS THROUGH PROGRESO TEXAS"/>
    <n v="372548"/>
    <s v="Truck"/>
    <m/>
    <m/>
    <n v="2024"/>
    <s v="N/A"/>
    <s v="I (import)"/>
    <m/>
  </r>
  <r>
    <s v="WATERMELONS"/>
    <x v="13"/>
    <s v="Yes"/>
    <s v="N/A"/>
    <s v="SEEDLESS"/>
    <x v="576"/>
    <s v="MEXICO CROSSINGS THROUGH NOGALES ARIZONA"/>
    <n v="164681"/>
    <s v="Truck"/>
    <m/>
    <m/>
    <n v="2024"/>
    <s v="N/A"/>
    <s v="I (import)"/>
    <m/>
  </r>
  <r>
    <s v="WATERMELONS"/>
    <x v="13"/>
    <s v="No"/>
    <s v="N/A"/>
    <s v="SEEDLESS"/>
    <x v="576"/>
    <s v="MEXICO CROSSINGS THROUGH RIO GRANDE CITY TEXAS"/>
    <n v="710204"/>
    <s v="Truck"/>
    <m/>
    <m/>
    <n v="2024"/>
    <s v="N/A"/>
    <s v="I (import)"/>
    <m/>
  </r>
  <r>
    <s v="WATERMELONS"/>
    <x v="13"/>
    <s v="No"/>
    <s v="N/A"/>
    <s v="N/A"/>
    <x v="576"/>
    <s v="MEXICO CROSSINGS THROUGH OTAY MESA CALIFORNIA"/>
    <n v="101586"/>
    <s v="Truck"/>
    <m/>
    <m/>
    <n v="2024"/>
    <s v="N/A"/>
    <s v="I (import)"/>
    <m/>
  </r>
  <r>
    <s v="WATERMELONS"/>
    <x v="13"/>
    <s v="No"/>
    <s v="N/A"/>
    <s v="SEEDLESS"/>
    <x v="576"/>
    <s v="MEXICO CROSSINGS THROUGH PHARR TEXAS"/>
    <n v="316800"/>
    <s v="Truck"/>
    <m/>
    <m/>
    <n v="2024"/>
    <s v="N/A"/>
    <s v="I (import)"/>
    <m/>
  </r>
  <r>
    <s v="WATERMELONS"/>
    <x v="13"/>
    <s v="No"/>
    <s v="N/A"/>
    <s v="SEEDLESS"/>
    <x v="576"/>
    <s v="MEXICO CROSSINGS THROUGH PROGRESO TEXAS"/>
    <n v="180510"/>
    <s v="Truck"/>
    <m/>
    <m/>
    <n v="2024"/>
    <s v="N/A"/>
    <s v="I (import)"/>
    <m/>
  </r>
  <r>
    <s v="WATERMELONS"/>
    <x v="13"/>
    <s v="No"/>
    <s v="N/A"/>
    <s v="SEEDLESS"/>
    <x v="576"/>
    <s v="MEXICO CROSSINGS THROUGH NOGALES ARIZONA"/>
    <n v="2778412"/>
    <s v="Truck"/>
    <m/>
    <m/>
    <n v="2024"/>
    <s v="N/A"/>
    <s v="I (import)"/>
    <m/>
  </r>
  <r>
    <s v="WATERMELONS"/>
    <x v="13"/>
    <s v="Yes"/>
    <s v="N/A"/>
    <s v="RED FLESH SEEDLESS MINIATURE"/>
    <x v="576"/>
    <s v="MEXICO CROSSINGS THROUGH NOGALES ARIZONA"/>
    <n v="81946"/>
    <s v="Truck"/>
    <m/>
    <m/>
    <n v="2024"/>
    <s v="N/A"/>
    <s v="I (import)"/>
    <m/>
  </r>
  <r>
    <s v="WATERMELONS"/>
    <x v="13"/>
    <s v="No"/>
    <s v="N/A"/>
    <s v="N/A"/>
    <x v="576"/>
    <s v="MEXICO CROSSINGS THROUGH NOGALES ARIZONA"/>
    <n v="1006114"/>
    <s v="Truck"/>
    <m/>
    <m/>
    <n v="2024"/>
    <s v="N/A"/>
    <s v="I (import)"/>
    <m/>
  </r>
  <r>
    <s v="WATERMELONS"/>
    <x v="13"/>
    <s v="No"/>
    <s v="N/A"/>
    <s v="RED FLESH SEEDLESS MINIATURE"/>
    <x v="576"/>
    <s v="MEXICO CROSSINGS THROUGH NOGALES ARIZONA"/>
    <n v="3465574"/>
    <s v="Truck"/>
    <m/>
    <m/>
    <n v="2024"/>
    <s v="N/A"/>
    <s v="I (import)"/>
    <m/>
  </r>
  <r>
    <s v="WATERMELONS"/>
    <x v="13"/>
    <s v="No"/>
    <s v="N/A"/>
    <s v="SEEDLESS"/>
    <x v="576"/>
    <s v="MEXICO CROSSINGS THROUGH SANTA TERESA NEW MEXICO"/>
    <n v="36964"/>
    <s v="Truck"/>
    <m/>
    <m/>
    <n v="2024"/>
    <s v="N/A"/>
    <s v="I (import)"/>
    <m/>
  </r>
  <r>
    <s v="WATERMELONS"/>
    <x v="13"/>
    <s v="No"/>
    <s v="N/A"/>
    <s v="N/A"/>
    <x v="577"/>
    <s v="MEXICO CROSSINGS THROUGH NOGALES ARIZONA"/>
    <n v="925904"/>
    <s v="Truck"/>
    <m/>
    <m/>
    <n v="2024"/>
    <s v="N/A"/>
    <s v="I (import)"/>
    <s v="added on 11/06/2024"/>
  </r>
  <r>
    <s v="WATERMELONS"/>
    <x v="13"/>
    <s v="No"/>
    <s v="N/A"/>
    <s v="RED FLESH SEEDLESS MINIATURE"/>
    <x v="577"/>
    <s v="MEXICO CROSSINGS THROUGH NOGALES ARIZONA"/>
    <n v="3968753"/>
    <s v="Truck"/>
    <m/>
    <m/>
    <n v="2024"/>
    <s v="N/A"/>
    <s v="I (import)"/>
    <s v="added on 11/06/2024"/>
  </r>
  <r>
    <s v="WATERMELONS"/>
    <x v="13"/>
    <s v="Yes"/>
    <s v="N/A"/>
    <s v="SEEDLESS"/>
    <x v="577"/>
    <s v="MEXICO CROSSINGS THROUGH NOGALES ARIZONA"/>
    <n v="4290"/>
    <s v="Truck"/>
    <m/>
    <m/>
    <n v="2024"/>
    <s v="N/A"/>
    <s v="I (import)"/>
    <s v="added on 11/06/2024"/>
  </r>
  <r>
    <s v="WATERMELONS"/>
    <x v="13"/>
    <s v="No"/>
    <s v="N/A"/>
    <s v="N/A"/>
    <x v="577"/>
    <s v="MEXICO CROSSINGS THROUGH OTAY MESA CALIFORNIA"/>
    <n v="8873"/>
    <s v="Truck"/>
    <m/>
    <m/>
    <n v="2024"/>
    <s v="N/A"/>
    <s v="I (import)"/>
    <s v="added on 11/06/2024"/>
  </r>
  <r>
    <s v="WATERMELONS"/>
    <x v="13"/>
    <s v="No"/>
    <s v="N/A"/>
    <s v="N/A"/>
    <x v="577"/>
    <s v="MEXICO CROSSINGS THROUGH PHARR TEXAS"/>
    <n v="87252"/>
    <s v="Truck"/>
    <m/>
    <m/>
    <n v="2024"/>
    <s v="N/A"/>
    <s v="I (import)"/>
    <s v="added on 11/06/2024"/>
  </r>
  <r>
    <s v="WATERMELONS"/>
    <x v="13"/>
    <s v="No"/>
    <s v="N/A"/>
    <s v="SEEDLESS"/>
    <x v="577"/>
    <s v="MEXICO CROSSINGS THROUGH PHARR TEXAS"/>
    <n v="1227600"/>
    <s v="Truck"/>
    <m/>
    <m/>
    <n v="2024"/>
    <s v="N/A"/>
    <s v="I (import)"/>
    <s v="added on 11/06/2024"/>
  </r>
  <r>
    <s v="WATERMELONS"/>
    <x v="13"/>
    <s v="No"/>
    <s v="N/A"/>
    <s v="SEEDLESS"/>
    <x v="577"/>
    <s v="MEXICO CROSSINGS THROUGH PROGRESO TEXAS"/>
    <n v="1070861"/>
    <s v="Truck"/>
    <m/>
    <m/>
    <n v="2024"/>
    <s v="N/A"/>
    <s v="I (import)"/>
    <s v="added on 11/06/2024"/>
  </r>
  <r>
    <s v="WATERMELONS"/>
    <x v="13"/>
    <s v="No"/>
    <s v="N/A"/>
    <s v="SEEDLESS"/>
    <x v="577"/>
    <s v="MEXICO CROSSINGS THROUGH NOGALES ARIZONA"/>
    <n v="4652591"/>
    <s v="Truck"/>
    <m/>
    <m/>
    <n v="2024"/>
    <s v="N/A"/>
    <s v="I (import)"/>
    <s v="added on 11/06/2024"/>
  </r>
  <r>
    <s v="WATERMELONS"/>
    <x v="13"/>
    <s v="No"/>
    <s v="N/A"/>
    <s v="N/A"/>
    <x v="577"/>
    <s v="MEXICO CROSSINGS THROUGH PROGRESO TEXAS"/>
    <n v="242876"/>
    <s v="Truck"/>
    <m/>
    <m/>
    <n v="2024"/>
    <s v="N/A"/>
    <s v="I (import)"/>
    <s v="added on 11/06/2024"/>
  </r>
  <r>
    <s v="WATERMELONS"/>
    <x v="13"/>
    <s v="No"/>
    <s v="N/A"/>
    <s v="SEEDLESS"/>
    <x v="577"/>
    <s v="MEXICO CROSSINGS THROUGH RIO GRANDE CITY TEXAS"/>
    <n v="1249138"/>
    <s v="Truck"/>
    <m/>
    <m/>
    <n v="2024"/>
    <s v="N/A"/>
    <s v="I (import)"/>
    <s v="added on 11/06/2024"/>
  </r>
  <r>
    <s v="WATERMELONS"/>
    <x v="13"/>
    <s v="Yes"/>
    <s v="N/A"/>
    <s v="RED FLESH SEEDLESS MINIATURE"/>
    <x v="577"/>
    <s v="MEXICO CROSSINGS THROUGH NOGALES ARIZONA"/>
    <n v="380362"/>
    <s v="Truck"/>
    <m/>
    <m/>
    <n v="2024"/>
    <s v="N/A"/>
    <s v="I (import)"/>
    <s v="added on 11/06/2024"/>
  </r>
  <r>
    <s v="WATERMELONS"/>
    <x v="13"/>
    <s v="No"/>
    <s v="N/A"/>
    <s v="SEEDLESS"/>
    <x v="577"/>
    <s v="MEXICO CROSSINGS THROUGH OTAY MESA CALIFORNIA"/>
    <n v="65050"/>
    <s v="Truck"/>
    <m/>
    <m/>
    <n v="2024"/>
    <s v="N/A"/>
    <s v="I (import)"/>
    <s v="added on 11/06/2024"/>
  </r>
  <r>
    <s v="WATERMELONS"/>
    <x v="13"/>
    <s v="No"/>
    <s v="N/A"/>
    <s v="N/A"/>
    <x v="578"/>
    <s v="MEXICO CROSSINGS THROUGH PROGRESO TEXAS"/>
    <n v="172042"/>
    <s v="Truck"/>
    <m/>
    <m/>
    <n v="2024"/>
    <s v="N/A"/>
    <s v="I (import)"/>
    <s v="added on 11/07/2024"/>
  </r>
  <r>
    <s v="WATERMELONS"/>
    <x v="13"/>
    <s v="No"/>
    <s v="N/A"/>
    <s v="SEEDLESS"/>
    <x v="578"/>
    <s v="MEXICO CROSSINGS THROUGH NOGALES ARIZONA"/>
    <n v="239580"/>
    <s v="Truck"/>
    <m/>
    <m/>
    <n v="2024"/>
    <s v="N/A"/>
    <s v="I (import)"/>
    <m/>
  </r>
  <r>
    <s v="WATERMELONS"/>
    <x v="13"/>
    <s v="No"/>
    <s v="N/A"/>
    <s v="N/A"/>
    <x v="578"/>
    <s v="MEXICO CROSSINGS THROUGH ROMA TEXAS"/>
    <n v="1584"/>
    <s v="Truck"/>
    <m/>
    <m/>
    <n v="2024"/>
    <s v="N/A"/>
    <s v="I (import)"/>
    <s v="added on 11/07/2024"/>
  </r>
  <r>
    <s v="WATERMELONS"/>
    <x v="13"/>
    <s v="Yes"/>
    <s v="N/A"/>
    <s v="RED FLESH SEEDLESS TYPE"/>
    <x v="578"/>
    <s v="MEXICO CROSSINGS THROUGH NOGALES ARIZONA"/>
    <n v="5729"/>
    <s v="Truck"/>
    <m/>
    <m/>
    <n v="2024"/>
    <s v="N/A"/>
    <s v="I (import)"/>
    <s v="added on 11/07/2024"/>
  </r>
  <r>
    <s v="WATERMELONS"/>
    <x v="13"/>
    <s v="No"/>
    <s v="N/A"/>
    <s v="RED FLESH SEEDLESS MINIATURE"/>
    <x v="578"/>
    <s v="MEXICO CROSSINGS THROUGH NOGALES ARIZONA"/>
    <n v="3740"/>
    <s v="Truck"/>
    <m/>
    <m/>
    <n v="2024"/>
    <s v="N/A"/>
    <s v="I (import)"/>
    <m/>
  </r>
  <r>
    <s v="WATERMELONS"/>
    <x v="13"/>
    <s v="Yes"/>
    <s v="N/A"/>
    <s v="RED FLESH SEEDLESS MINIATURE"/>
    <x v="578"/>
    <s v="MEXICO CROSSINGS THROUGH NOGALES ARIZONA"/>
    <n v="92563"/>
    <s v="Truck"/>
    <m/>
    <m/>
    <n v="2024"/>
    <s v="N/A"/>
    <s v="I (import)"/>
    <s v="added on 11/07/2024"/>
  </r>
  <r>
    <s v="WATERMELONS"/>
    <x v="13"/>
    <s v="No"/>
    <s v="N/A"/>
    <s v="RED FLESH SEEDLESS TYPE"/>
    <x v="578"/>
    <s v="MEXICO CROSSINGS THROUGH NOGALES ARIZONA"/>
    <n v="3038482"/>
    <s v="Truck"/>
    <m/>
    <m/>
    <n v="2024"/>
    <s v="N/A"/>
    <s v="I (import)"/>
    <s v="added on 11/07/2024"/>
  </r>
  <r>
    <s v="WATERMELONS"/>
    <x v="13"/>
    <s v="No"/>
    <s v="N/A"/>
    <s v="RED FLESH SEEDLESS MINIATURE"/>
    <x v="578"/>
    <s v="MEXICO CROSSINGS THROUGH NOGALES ARIZONA"/>
    <n v="1930256"/>
    <s v="Truck"/>
    <m/>
    <m/>
    <n v="2024"/>
    <s v="N/A"/>
    <s v="I (import)"/>
    <s v="added on 11/07/2024"/>
  </r>
  <r>
    <s v="WATERMELONS"/>
    <x v="13"/>
    <s v="No"/>
    <s v="N/A"/>
    <s v="N/A"/>
    <x v="578"/>
    <s v="MEXICO CROSSINGS THROUGH NOGALES ARIZONA"/>
    <n v="1259643"/>
    <s v="Truck"/>
    <m/>
    <m/>
    <n v="2024"/>
    <s v="N/A"/>
    <s v="I (import)"/>
    <s v="added on 11/07/2024"/>
  </r>
  <r>
    <s v="WATERMELONS"/>
    <x v="13"/>
    <s v="No"/>
    <s v="N/A"/>
    <s v="N/A"/>
    <x v="578"/>
    <s v="MEXICO CROSSINGS THROUGH OTAY MESA CALIFORNIA"/>
    <n v="6151"/>
    <s v="Truck"/>
    <m/>
    <m/>
    <n v="2024"/>
    <s v="N/A"/>
    <s v="I (import)"/>
    <s v="added on 11/07/2024"/>
  </r>
  <r>
    <s v="WATERMELONS"/>
    <x v="13"/>
    <s v="No"/>
    <s v="N/A"/>
    <s v="SEEDLESS"/>
    <x v="578"/>
    <s v="MEXICO CROSSINGS THROUGH PROGRESO TEXAS"/>
    <n v="90453"/>
    <s v="Truck"/>
    <m/>
    <m/>
    <n v="2024"/>
    <s v="N/A"/>
    <s v="I (import)"/>
    <m/>
  </r>
  <r>
    <s v="WATERMELONS"/>
    <x v="13"/>
    <s v="No"/>
    <s v="N/A"/>
    <s v="RED FLESH SEEDLESS MINIATURE"/>
    <x v="579"/>
    <s v="MEXICO CROSSINGS THROUGH NOGALES ARIZONA"/>
    <n v="1598877"/>
    <s v="Truck"/>
    <m/>
    <m/>
    <n v="2024"/>
    <s v="N/A"/>
    <s v="I (import)"/>
    <m/>
  </r>
  <r>
    <s v="WATERMELONS"/>
    <x v="13"/>
    <s v="No"/>
    <s v="N/A"/>
    <s v="SEEDLESS"/>
    <x v="579"/>
    <s v="MEXICO CROSSINGS THROUGH NOGALES ARIZONA"/>
    <n v="3077162"/>
    <s v="Truck"/>
    <m/>
    <m/>
    <n v="2024"/>
    <s v="N/A"/>
    <s v="I (import)"/>
    <m/>
  </r>
  <r>
    <s v="WATERMELONS"/>
    <x v="13"/>
    <s v="No"/>
    <s v="N/A"/>
    <s v="N/A"/>
    <x v="579"/>
    <s v="MEXICO CROSSINGS THROUGH PHARR TEXAS"/>
    <n v="86592"/>
    <s v="Truck"/>
    <m/>
    <m/>
    <n v="2024"/>
    <s v="N/A"/>
    <s v="I (import)"/>
    <m/>
  </r>
  <r>
    <s v="WATERMELONS"/>
    <x v="13"/>
    <s v="Yes"/>
    <s v="N/A"/>
    <s v="RED FLESH SEEDLESS MINIATURE"/>
    <x v="579"/>
    <s v="MEXICO CROSSINGS THROUGH NOGALES ARIZONA"/>
    <n v="76019"/>
    <s v="Truck"/>
    <m/>
    <m/>
    <n v="2024"/>
    <s v="N/A"/>
    <s v="I (import)"/>
    <m/>
  </r>
  <r>
    <s v="WATERMELONS"/>
    <x v="13"/>
    <s v="No"/>
    <s v="N/A"/>
    <s v="N/A"/>
    <x v="579"/>
    <s v="MEXICO CROSSINGS THROUGH PROGRESO TEXAS"/>
    <n v="81271"/>
    <s v="Truck"/>
    <m/>
    <m/>
    <n v="2024"/>
    <s v="N/A"/>
    <s v="I (import)"/>
    <m/>
  </r>
  <r>
    <s v="WATERMELONS"/>
    <x v="13"/>
    <s v="No"/>
    <s v="N/A"/>
    <s v="N/A"/>
    <x v="579"/>
    <s v="MEXICO CROSSINGS THROUGH NOGALES ARIZONA"/>
    <n v="479358"/>
    <s v="Truck"/>
    <m/>
    <m/>
    <n v="2024"/>
    <s v="N/A"/>
    <s v="I (import)"/>
    <m/>
  </r>
  <r>
    <s v="WATERMELONS"/>
    <x v="13"/>
    <s v="No"/>
    <s v="N/A"/>
    <s v="N/A"/>
    <x v="638"/>
    <s v="MEXICO CROSSINGS THROUGH PROGRESO TEXAS"/>
    <n v="86592"/>
    <s v="Truck"/>
    <m/>
    <m/>
    <n v="2024"/>
    <s v="N/A"/>
    <s v="I (import)"/>
    <m/>
  </r>
  <r>
    <s v="WATERMELONS"/>
    <x v="13"/>
    <s v="No"/>
    <s v="N/A"/>
    <s v="RED FLESH SEEDLESS TYPE"/>
    <x v="638"/>
    <s v="MEXICO CROSSINGS THROUGH OTAY MESA CALIFORNIA"/>
    <n v="59840"/>
    <s v="Truck"/>
    <m/>
    <m/>
    <n v="2024"/>
    <s v="N/A"/>
    <s v="I (import)"/>
    <m/>
  </r>
  <r>
    <s v="WATERMELONS"/>
    <x v="13"/>
    <s v="No"/>
    <s v="N/A"/>
    <s v="SEEDLESS"/>
    <x v="580"/>
    <s v="MEXICO CROSSINGS THROUGH PROGRESO TEXAS"/>
    <n v="176759"/>
    <s v="Truck"/>
    <m/>
    <m/>
    <n v="2024"/>
    <s v="N/A"/>
    <s v="I (import)"/>
    <m/>
  </r>
  <r>
    <s v="WATERMELONS"/>
    <x v="13"/>
    <s v="No"/>
    <s v="N/A"/>
    <s v="SEEDLESS"/>
    <x v="580"/>
    <s v="MEXICO CROSSINGS THROUGH OTAY MESA CALIFORNIA"/>
    <n v="35904"/>
    <s v="Truck"/>
    <m/>
    <m/>
    <n v="2024"/>
    <s v="N/A"/>
    <s v="I (import)"/>
    <m/>
  </r>
  <r>
    <s v="WATERMELONS"/>
    <x v="13"/>
    <s v="No"/>
    <s v="N/A"/>
    <s v="SEEDLESS"/>
    <x v="580"/>
    <s v="MEXICO CROSSINGS THROUGH RIO GRANDE CITY TEXAS"/>
    <n v="446072"/>
    <s v="Truck"/>
    <m/>
    <m/>
    <n v="2024"/>
    <s v="N/A"/>
    <s v="I (import)"/>
    <m/>
  </r>
  <r>
    <s v="WATERMELONS"/>
    <x v="13"/>
    <s v="No"/>
    <s v="N/A"/>
    <s v="SEEDLESS"/>
    <x v="580"/>
    <s v="MEXICO CROSSINGS THROUGH NOGALES ARIZONA"/>
    <n v="3894001"/>
    <s v="Truck"/>
    <m/>
    <m/>
    <n v="2024"/>
    <s v="N/A"/>
    <s v="I (import)"/>
    <m/>
  </r>
  <r>
    <s v="WATERMELONS"/>
    <x v="13"/>
    <s v="Yes"/>
    <s v="N/A"/>
    <s v="SEEDLESS"/>
    <x v="580"/>
    <s v="MEXICO CROSSINGS THROUGH NOGALES ARIZONA"/>
    <n v="18363"/>
    <s v="Truck"/>
    <m/>
    <m/>
    <n v="2024"/>
    <s v="N/A"/>
    <s v="I (import)"/>
    <m/>
  </r>
  <r>
    <s v="WATERMELONS"/>
    <x v="13"/>
    <s v="No"/>
    <s v="N/A"/>
    <s v="N/A"/>
    <x v="580"/>
    <s v="MEXICO CROSSINGS THROUGH NOGALES ARIZONA"/>
    <n v="915396"/>
    <s v="Truck"/>
    <m/>
    <m/>
    <n v="2024"/>
    <s v="N/A"/>
    <s v="I (import)"/>
    <m/>
  </r>
  <r>
    <s v="WATERMELONS"/>
    <x v="13"/>
    <s v="No"/>
    <s v="N/A"/>
    <s v="N/A"/>
    <x v="580"/>
    <s v="MEXICO CROSSINGS THROUGH PROGRESO TEXAS"/>
    <n v="176671"/>
    <s v="Truck"/>
    <m/>
    <m/>
    <n v="2024"/>
    <s v="N/A"/>
    <s v="I (import)"/>
    <m/>
  </r>
  <r>
    <s v="WATERMELONS"/>
    <x v="13"/>
    <s v="No"/>
    <s v="N/A"/>
    <s v="N/A"/>
    <x v="580"/>
    <s v="MEXICO CROSSINGS THROUGH OTAY MESA CALIFORNIA"/>
    <n v="75310"/>
    <s v="Truck"/>
    <m/>
    <m/>
    <n v="2024"/>
    <s v="N/A"/>
    <s v="I (import)"/>
    <m/>
  </r>
  <r>
    <s v="WATERMELONS"/>
    <x v="13"/>
    <s v="Yes"/>
    <s v="N/A"/>
    <s v="RED FLESH SEEDLESS MINIATURE"/>
    <x v="580"/>
    <s v="MEXICO CROSSINGS THROUGH NOGALES ARIZONA"/>
    <n v="88726"/>
    <s v="Truck"/>
    <m/>
    <m/>
    <n v="2024"/>
    <s v="N/A"/>
    <s v="I (import)"/>
    <m/>
  </r>
  <r>
    <s v="WATERMELONS"/>
    <x v="13"/>
    <s v="No"/>
    <s v="N/A"/>
    <s v="SEEDLESS"/>
    <x v="580"/>
    <s v="MEXICO CROSSINGS THROUGH PHARR TEXAS"/>
    <n v="475200"/>
    <s v="Truck"/>
    <m/>
    <m/>
    <n v="2024"/>
    <s v="N/A"/>
    <s v="I (import)"/>
    <m/>
  </r>
  <r>
    <s v="WATERMELONS"/>
    <x v="13"/>
    <s v="No"/>
    <s v="N/A"/>
    <s v="RED FLESH SEEDLESS MINIATURE"/>
    <x v="580"/>
    <s v="MEXICO CROSSINGS THROUGH NOGALES ARIZONA"/>
    <n v="1726375"/>
    <s v="Truck"/>
    <m/>
    <m/>
    <n v="2024"/>
    <s v="N/A"/>
    <s v="I (import)"/>
    <m/>
  </r>
  <r>
    <s v="WATERMELONS"/>
    <x v="13"/>
    <s v="No"/>
    <s v="N/A"/>
    <s v="N/A"/>
    <x v="417"/>
    <s v="MEXICO CROSSINGS THROUGH NOGALES ARIZONA"/>
    <n v="553455"/>
    <s v="Truck"/>
    <m/>
    <m/>
    <n v="2024"/>
    <s v="N/A"/>
    <s v="I (import)"/>
    <m/>
  </r>
  <r>
    <s v="WATERMELONS"/>
    <x v="13"/>
    <s v="No"/>
    <s v="N/A"/>
    <s v="SEEDLESS"/>
    <x v="417"/>
    <s v="MEXICO CROSSINGS THROUGH PHARR TEXAS"/>
    <n v="435600"/>
    <s v="Truck"/>
    <m/>
    <m/>
    <n v="2024"/>
    <s v="N/A"/>
    <s v="I (import)"/>
    <m/>
  </r>
  <r>
    <s v="WATERMELONS"/>
    <x v="13"/>
    <s v="No"/>
    <s v="N/A"/>
    <s v="N/A"/>
    <x v="417"/>
    <s v="MEXICO CROSSINGS THROUGH OTAY MESA CALIFORNIA"/>
    <n v="596"/>
    <s v="Truck"/>
    <m/>
    <m/>
    <n v="2024"/>
    <s v="N/A"/>
    <s v="I (import)"/>
    <m/>
  </r>
  <r>
    <s v="WATERMELONS"/>
    <x v="13"/>
    <s v="No"/>
    <s v="N/A"/>
    <s v="SEEDLESS"/>
    <x v="417"/>
    <s v="MEXICO CROSSINGS THROUGH NOGALES ARIZONA"/>
    <n v="1922074"/>
    <s v="Truck"/>
    <m/>
    <m/>
    <n v="2024"/>
    <s v="N/A"/>
    <s v="I (import)"/>
    <m/>
  </r>
  <r>
    <s v="WATERMELONS"/>
    <x v="13"/>
    <s v="No"/>
    <s v="N/A"/>
    <s v="N/A"/>
    <x v="417"/>
    <s v="MEXICO CROSSINGS THROUGH PHARR TEXAS"/>
    <n v="44220"/>
    <s v="Truck"/>
    <m/>
    <m/>
    <n v="2024"/>
    <s v="N/A"/>
    <s v="I (import)"/>
    <m/>
  </r>
  <r>
    <s v="WATERMELONS"/>
    <x v="13"/>
    <s v="No"/>
    <s v="N/A"/>
    <s v="SEEDLESS"/>
    <x v="417"/>
    <s v="MEXICO CROSSINGS THROUGH OTAY MESA CALIFORNIA"/>
    <n v="9856"/>
    <s v="Truck"/>
    <m/>
    <m/>
    <n v="2024"/>
    <s v="N/A"/>
    <s v="I (import)"/>
    <m/>
  </r>
  <r>
    <s v="WATERMELONS"/>
    <x v="13"/>
    <s v="No"/>
    <s v="N/A"/>
    <s v="SEEDLESS"/>
    <x v="417"/>
    <s v="MEXICO CROSSINGS THROUGH PROGRESO TEXAS"/>
    <n v="744546"/>
    <s v="Truck"/>
    <m/>
    <m/>
    <n v="2024"/>
    <s v="N/A"/>
    <s v="I (import)"/>
    <m/>
  </r>
  <r>
    <s v="WATERMELONS"/>
    <x v="13"/>
    <s v="Yes"/>
    <s v="N/A"/>
    <s v="SEEDLESS"/>
    <x v="417"/>
    <s v="MEXICO CROSSINGS THROUGH NOGALES ARIZONA"/>
    <n v="35743"/>
    <s v="Truck"/>
    <m/>
    <m/>
    <n v="2024"/>
    <s v="N/A"/>
    <s v="I (import)"/>
    <m/>
  </r>
  <r>
    <s v="WATERMELONS"/>
    <x v="13"/>
    <s v="Yes"/>
    <s v="N/A"/>
    <s v="RED FLESH SEEDLESS MINIATURE"/>
    <x v="417"/>
    <s v="MEXICO CROSSINGS THROUGH NOGALES ARIZONA"/>
    <n v="42568"/>
    <s v="Truck"/>
    <m/>
    <m/>
    <n v="2024"/>
    <s v="N/A"/>
    <s v="I (import)"/>
    <m/>
  </r>
  <r>
    <s v="WATERMELONS"/>
    <x v="13"/>
    <s v="No"/>
    <s v="N/A"/>
    <s v="RED FLESH SEEDLESS MINIATURE"/>
    <x v="417"/>
    <s v="MEXICO CROSSINGS THROUGH NOGALES ARIZONA"/>
    <n v="612562"/>
    <s v="Truck"/>
    <m/>
    <m/>
    <n v="2024"/>
    <s v="N/A"/>
    <s v="I (import)"/>
    <m/>
  </r>
  <r>
    <s v="WATERMELONS"/>
    <x v="13"/>
    <s v="No"/>
    <s v="N/A"/>
    <s v="N/A"/>
    <x v="417"/>
    <s v="MEXICO CROSSINGS THROUGH PROGRESO TEXAS"/>
    <n v="41921"/>
    <s v="Truck"/>
    <m/>
    <m/>
    <n v="2024"/>
    <s v="N/A"/>
    <s v="I (import)"/>
    <m/>
  </r>
  <r>
    <s v="WATERMELONS"/>
    <x v="13"/>
    <s v="No"/>
    <s v="N/A"/>
    <s v="RED FLESH SEEDLESS MINIATURE"/>
    <x v="639"/>
    <s v="MEXICO CROSSINGS THROUGH NOGALES ARIZONA"/>
    <n v="810754"/>
    <s v="Truck"/>
    <m/>
    <m/>
    <n v="2024"/>
    <s v="N/A"/>
    <s v="I (import)"/>
    <m/>
  </r>
  <r>
    <s v="WATERMELONS"/>
    <x v="13"/>
    <s v="No"/>
    <s v="N/A"/>
    <s v="SEEDLESS"/>
    <x v="639"/>
    <s v="MEXICO CROSSINGS THROUGH OTAY MESA CALIFORNIA"/>
    <n v="27597"/>
    <s v="Truck"/>
    <m/>
    <m/>
    <n v="2024"/>
    <s v="N/A"/>
    <s v="I (import)"/>
    <m/>
  </r>
  <r>
    <s v="WATERMELONS"/>
    <x v="13"/>
    <s v="No"/>
    <s v="N/A"/>
    <s v="SEEDLESS"/>
    <x v="639"/>
    <s v="MEXICO CROSSINGS THROUGH PROGRESO TEXAS"/>
    <n v="46046"/>
    <s v="Truck"/>
    <m/>
    <m/>
    <n v="2024"/>
    <s v="N/A"/>
    <s v="I (import)"/>
    <m/>
  </r>
  <r>
    <s v="WATERMELONS"/>
    <x v="13"/>
    <s v="No"/>
    <s v="N/A"/>
    <s v="N/A"/>
    <x v="639"/>
    <s v="MEXICO CROSSINGS THROUGH NOGALES ARIZONA"/>
    <n v="438931"/>
    <s v="Truck"/>
    <m/>
    <m/>
    <n v="2024"/>
    <s v="N/A"/>
    <s v="I (import)"/>
    <m/>
  </r>
  <r>
    <s v="WATERMELONS"/>
    <x v="13"/>
    <s v="No"/>
    <s v="N/A"/>
    <s v="N/A"/>
    <x v="639"/>
    <s v="MEXICO CROSSINGS THROUGH PHARR TEXAS"/>
    <n v="127008"/>
    <s v="Truck"/>
    <m/>
    <m/>
    <n v="2024"/>
    <s v="N/A"/>
    <s v="I (import)"/>
    <m/>
  </r>
  <r>
    <s v="WATERMELONS"/>
    <x v="13"/>
    <s v="No"/>
    <s v="N/A"/>
    <s v="SEEDLESS"/>
    <x v="639"/>
    <s v="MEXICO CROSSINGS THROUGH NOGALES ARIZONA"/>
    <n v="3275890"/>
    <s v="Truck"/>
    <m/>
    <m/>
    <n v="2024"/>
    <s v="N/A"/>
    <s v="I (import)"/>
    <m/>
  </r>
  <r>
    <s v="WATERMELONS"/>
    <x v="13"/>
    <s v="No"/>
    <s v="N/A"/>
    <s v="N/A"/>
    <x v="639"/>
    <s v="MEXICO CROSSINGS THROUGH PROGRESO TEXAS"/>
    <n v="73590"/>
    <s v="Truck"/>
    <m/>
    <m/>
    <n v="2024"/>
    <s v="N/A"/>
    <s v="I (import)"/>
    <m/>
  </r>
  <r>
    <s v="WATERMELONS"/>
    <x v="13"/>
    <s v="Yes"/>
    <s v="N/A"/>
    <s v="RED FLESH SEEDLESS MINIATURE"/>
    <x v="639"/>
    <s v="MEXICO CROSSINGS THROUGH NOGALES ARIZONA"/>
    <n v="40755"/>
    <s v="Truck"/>
    <m/>
    <m/>
    <n v="2024"/>
    <s v="N/A"/>
    <s v="I (import)"/>
    <m/>
  </r>
  <r>
    <s v="WATERMELONS"/>
    <x v="13"/>
    <s v="No"/>
    <s v="N/A"/>
    <s v="N/A"/>
    <x v="639"/>
    <s v="MEXICO CROSSINGS THROUGH OTAY MESA CALIFORNIA"/>
    <n v="15607"/>
    <s v="Truck"/>
    <m/>
    <m/>
    <n v="2024"/>
    <s v="N/A"/>
    <s v="I (import)"/>
    <m/>
  </r>
  <r>
    <s v="WATERMELONS"/>
    <x v="13"/>
    <s v="No"/>
    <s v="N/A"/>
    <s v="SEEDLESS"/>
    <x v="640"/>
    <s v="MEXICO CROSSINGS THROUGH NOGALES ARIZONA"/>
    <n v="2072944"/>
    <s v="Truck"/>
    <m/>
    <m/>
    <n v="2024"/>
    <s v="N/A"/>
    <s v="I (import)"/>
    <m/>
  </r>
  <r>
    <s v="WATERMELONS"/>
    <x v="13"/>
    <s v="Yes"/>
    <s v="N/A"/>
    <s v="RED FLESH SEEDLESS MINIATURE"/>
    <x v="640"/>
    <s v="MEXICO CROSSINGS THROUGH NOGALES ARIZONA"/>
    <n v="39930"/>
    <s v="Truck"/>
    <m/>
    <m/>
    <n v="2024"/>
    <s v="N/A"/>
    <s v="I (import)"/>
    <m/>
  </r>
  <r>
    <s v="WATERMELONS"/>
    <x v="13"/>
    <s v="No"/>
    <s v="N/A"/>
    <s v="N/A"/>
    <x v="640"/>
    <s v="MEXICO CROSSINGS THROUGH NOGALES ARIZONA"/>
    <n v="605312"/>
    <s v="Truck"/>
    <m/>
    <m/>
    <n v="2024"/>
    <s v="N/A"/>
    <s v="I (import)"/>
    <m/>
  </r>
  <r>
    <s v="WATERMELONS"/>
    <x v="13"/>
    <s v="No"/>
    <s v="N/A"/>
    <s v="N/A"/>
    <x v="640"/>
    <s v="MEXICO CROSSINGS THROUGH PHARR TEXAS"/>
    <n v="226380"/>
    <s v="Truck"/>
    <m/>
    <m/>
    <n v="2024"/>
    <s v="N/A"/>
    <s v="I (import)"/>
    <m/>
  </r>
  <r>
    <s v="WATERMELONS"/>
    <x v="13"/>
    <s v="No"/>
    <s v="N/A"/>
    <s v="SEEDLESS"/>
    <x v="640"/>
    <s v="MEXICO CROSSINGS THROUGH PROGRESO TEXAS"/>
    <n v="90288"/>
    <s v="Truck"/>
    <m/>
    <m/>
    <n v="2024"/>
    <s v="N/A"/>
    <s v="I (import)"/>
    <m/>
  </r>
  <r>
    <s v="WATERMELONS"/>
    <x v="13"/>
    <s v="No"/>
    <s v="N/A"/>
    <s v="RED FLESH SEEDLESS MINIATURE"/>
    <x v="640"/>
    <s v="MEXICO CROSSINGS THROUGH NOGALES ARIZONA"/>
    <n v="667958"/>
    <s v="Truck"/>
    <m/>
    <m/>
    <n v="2024"/>
    <s v="N/A"/>
    <s v="I (import)"/>
    <m/>
  </r>
  <r>
    <s v="WATERMELONS"/>
    <x v="13"/>
    <s v="No"/>
    <s v="N/A"/>
    <s v="N/A"/>
    <x v="640"/>
    <s v="MEXICO CROSSINGS THROUGH OTAY MESA CALIFORNIA"/>
    <n v="73975"/>
    <s v="Truck"/>
    <m/>
    <m/>
    <n v="2024"/>
    <s v="N/A"/>
    <s v="I (import)"/>
    <m/>
  </r>
  <r>
    <s v="WATERMELONS"/>
    <x v="13"/>
    <s v="No"/>
    <s v="N/A"/>
    <s v="SEEDLESS"/>
    <x v="581"/>
    <s v="MEXICO CROSSINGS THROUGH PROGRESO TEXAS"/>
    <n v="270721"/>
    <s v="Truck"/>
    <m/>
    <m/>
    <n v="2024"/>
    <s v="N/A"/>
    <s v="I (import)"/>
    <m/>
  </r>
  <r>
    <s v="WATERMELONS"/>
    <x v="13"/>
    <s v="No"/>
    <s v="N/A"/>
    <s v="N/A"/>
    <x v="581"/>
    <s v="MEXICO CROSSINGS THROUGH PHARR TEXAS"/>
    <n v="130790"/>
    <s v="Truck"/>
    <m/>
    <m/>
    <n v="2024"/>
    <s v="N/A"/>
    <s v="I (import)"/>
    <m/>
  </r>
  <r>
    <s v="WATERMELONS"/>
    <x v="13"/>
    <s v="No"/>
    <s v="N/A"/>
    <s v="RED FLESH SEEDLESS MINIATURE"/>
    <x v="581"/>
    <s v="MEXICO CROSSINGS THROUGH NOGALES ARIZONA"/>
    <n v="500644"/>
    <s v="Truck"/>
    <m/>
    <m/>
    <n v="2024"/>
    <s v="N/A"/>
    <s v="I (import)"/>
    <m/>
  </r>
  <r>
    <s v="WATERMELONS"/>
    <x v="13"/>
    <s v="No"/>
    <s v="N/A"/>
    <s v="SEEDLESS"/>
    <x v="581"/>
    <s v="MEXICO CROSSINGS THROUGH OTAY MESA CALIFORNIA"/>
    <n v="120936"/>
    <s v="Truck"/>
    <m/>
    <m/>
    <n v="2024"/>
    <s v="N/A"/>
    <s v="I (import)"/>
    <m/>
  </r>
  <r>
    <s v="WATERMELONS"/>
    <x v="13"/>
    <s v="No"/>
    <s v="N/A"/>
    <s v="N/A"/>
    <x v="581"/>
    <s v="MEXICO CROSSINGS THROUGH NOGALES ARIZONA"/>
    <n v="464246"/>
    <s v="Truck"/>
    <m/>
    <m/>
    <n v="2024"/>
    <s v="N/A"/>
    <s v="I (import)"/>
    <m/>
  </r>
  <r>
    <s v="WATERMELONS"/>
    <x v="13"/>
    <s v="Yes"/>
    <s v="N/A"/>
    <s v="RED FLESH SEEDLESS MINIATURE"/>
    <x v="581"/>
    <s v="MEXICO CROSSINGS THROUGH NOGALES ARIZONA"/>
    <n v="21780"/>
    <s v="Truck"/>
    <m/>
    <m/>
    <n v="2024"/>
    <s v="N/A"/>
    <s v="I (import)"/>
    <m/>
  </r>
  <r>
    <s v="WATERMELONS"/>
    <x v="13"/>
    <s v="No"/>
    <s v="N/A"/>
    <s v="SEEDLESS"/>
    <x v="581"/>
    <s v="MEXICO CROSSINGS THROUGH PHARR TEXAS"/>
    <n v="475200"/>
    <s v="Truck"/>
    <m/>
    <m/>
    <n v="2024"/>
    <s v="N/A"/>
    <s v="I (import)"/>
    <m/>
  </r>
  <r>
    <s v="WATERMELONS"/>
    <x v="13"/>
    <s v="No"/>
    <s v="N/A"/>
    <s v="SEEDLESS"/>
    <x v="581"/>
    <s v="MEXICO CROSSINGS THROUGH RIO GRANDE CITY TEXAS"/>
    <n v="170302"/>
    <s v="Truck"/>
    <m/>
    <m/>
    <n v="2024"/>
    <s v="N/A"/>
    <s v="I (import)"/>
    <m/>
  </r>
  <r>
    <s v="WATERMELONS"/>
    <x v="13"/>
    <s v="No"/>
    <s v="N/A"/>
    <s v="SEEDLESS"/>
    <x v="581"/>
    <s v="MEXICO CROSSINGS THROUGH NOGALES ARIZONA"/>
    <n v="840231"/>
    <s v="Truck"/>
    <m/>
    <m/>
    <n v="2024"/>
    <s v="N/A"/>
    <s v="I (import)"/>
    <m/>
  </r>
  <r>
    <s v="WATERMELONS"/>
    <x v="13"/>
    <s v="No"/>
    <s v="N/A"/>
    <s v="RED FLESH SEEDLESS MINIATURE"/>
    <x v="626"/>
    <s v="MEXICO CROSSINGS THROUGH NOGALES ARIZONA"/>
    <n v="867546"/>
    <s v="Truck"/>
    <m/>
    <m/>
    <n v="2024"/>
    <s v="N/A"/>
    <s v="I (import)"/>
    <m/>
  </r>
  <r>
    <s v="WATERMELONS"/>
    <x v="13"/>
    <s v="Yes"/>
    <s v="N/A"/>
    <s v="RED FLESH SEEDLESS MINIATURE"/>
    <x v="626"/>
    <s v="MEXICO CROSSINGS THROUGH NOGALES ARIZONA"/>
    <n v="286000"/>
    <s v="Truck"/>
    <m/>
    <m/>
    <n v="2024"/>
    <s v="N/A"/>
    <s v="I (import)"/>
    <m/>
  </r>
  <r>
    <s v="WATERMELONS"/>
    <x v="13"/>
    <s v="Yes"/>
    <s v="N/A"/>
    <s v="SEEDLESS"/>
    <x v="626"/>
    <s v="MEXICO CROSSINGS THROUGH NOGALES ARIZONA"/>
    <n v="2145"/>
    <s v="Truck"/>
    <m/>
    <m/>
    <n v="2024"/>
    <s v="N/A"/>
    <s v="I (import)"/>
    <m/>
  </r>
  <r>
    <s v="WATERMELONS"/>
    <x v="13"/>
    <s v="No"/>
    <s v="N/A"/>
    <s v="N/A"/>
    <x v="626"/>
    <s v="MEXICO CROSSINGS THROUGH PHARR TEXAS"/>
    <n v="89327"/>
    <s v="Truck"/>
    <m/>
    <m/>
    <n v="2024"/>
    <s v="N/A"/>
    <s v="I (import)"/>
    <m/>
  </r>
  <r>
    <s v="WATERMELONS"/>
    <x v="13"/>
    <s v="No"/>
    <s v="N/A"/>
    <s v="SEEDLESS"/>
    <x v="626"/>
    <s v="MEXICO CROSSINGS THROUGH PROGRESO TEXAS"/>
    <n v="357280"/>
    <s v="Truck"/>
    <m/>
    <m/>
    <n v="2024"/>
    <s v="N/A"/>
    <s v="I (import)"/>
    <m/>
  </r>
  <r>
    <s v="WATERMELONS"/>
    <x v="13"/>
    <s v="No"/>
    <s v="N/A"/>
    <s v="N/A"/>
    <x v="626"/>
    <s v="MEXICO CROSSINGS THROUGH NOGALES ARIZONA"/>
    <n v="890738"/>
    <s v="Truck"/>
    <m/>
    <m/>
    <n v="2024"/>
    <s v="N/A"/>
    <s v="I (import)"/>
    <m/>
  </r>
  <r>
    <s v="WATERMELONS"/>
    <x v="13"/>
    <s v="No"/>
    <s v="N/A"/>
    <s v="N/A"/>
    <x v="626"/>
    <s v="MEXICO CROSSINGS THROUGH OTAY MESA CALIFORNIA"/>
    <n v="2798"/>
    <s v="Truck"/>
    <m/>
    <m/>
    <n v="2024"/>
    <s v="N/A"/>
    <s v="I (import)"/>
    <m/>
  </r>
  <r>
    <s v="WATERMELONS"/>
    <x v="13"/>
    <s v="No"/>
    <s v="N/A"/>
    <s v="SEEDLESS"/>
    <x v="626"/>
    <s v="MEXICO CROSSINGS THROUGH RIO GRANDE CITY TEXAS"/>
    <n v="697334"/>
    <s v="Truck"/>
    <m/>
    <m/>
    <n v="2024"/>
    <s v="N/A"/>
    <s v="I (import)"/>
    <m/>
  </r>
  <r>
    <s v="WATERMELONS"/>
    <x v="13"/>
    <s v="No"/>
    <s v="N/A"/>
    <s v="SEEDLESS"/>
    <x v="626"/>
    <s v="MEXICO CROSSINGS THROUGH PHARR TEXAS"/>
    <n v="435600"/>
    <s v="Truck"/>
    <m/>
    <m/>
    <n v="2024"/>
    <s v="N/A"/>
    <s v="I (import)"/>
    <m/>
  </r>
  <r>
    <s v="WATERMELONS"/>
    <x v="13"/>
    <s v="No"/>
    <s v="N/A"/>
    <s v="RED FLESH SEEDLESS MINIATURE"/>
    <x v="626"/>
    <s v="MEXICO CROSSINGS THROUGH PHARR TEXAS"/>
    <n v="15090"/>
    <s v="Truck"/>
    <m/>
    <m/>
    <n v="2024"/>
    <s v="N/A"/>
    <s v="I (import)"/>
    <m/>
  </r>
  <r>
    <s v="WATERMELONS"/>
    <x v="13"/>
    <s v="No"/>
    <s v="N/A"/>
    <s v="SEEDLESS"/>
    <x v="626"/>
    <s v="MEXICO CROSSINGS THROUGH NOGALES ARIZONA"/>
    <n v="2645463"/>
    <s v="Truck"/>
    <m/>
    <m/>
    <n v="2024"/>
    <s v="N/A"/>
    <s v="I (import)"/>
    <m/>
  </r>
  <r>
    <s v="WATERMELONS"/>
    <x v="13"/>
    <s v="No"/>
    <s v="N/A"/>
    <s v="N/A"/>
    <x v="626"/>
    <s v="MEXICO CROSSINGS THROUGH PROGRESO TEXAS"/>
    <n v="89430"/>
    <s v="Truck"/>
    <m/>
    <m/>
    <n v="2024"/>
    <s v="N/A"/>
    <s v="I (import)"/>
    <m/>
  </r>
  <r>
    <s v="WATERMELONS"/>
    <x v="13"/>
    <s v="Yes"/>
    <s v="N/A"/>
    <s v="RED FLESH SEEDLESS MINIATURE"/>
    <x v="626"/>
    <s v="MEXICO CROSSINGS THROUGH PHARR TEXAS"/>
    <n v="17833"/>
    <s v="Truck"/>
    <m/>
    <m/>
    <n v="2024"/>
    <s v="N/A"/>
    <s v="I (import)"/>
    <m/>
  </r>
  <r>
    <s v="WATERMELONS"/>
    <x v="13"/>
    <s v="No"/>
    <s v="N/A"/>
    <s v="SEEDLESS"/>
    <x v="418"/>
    <s v="MEXICO CROSSINGS THROUGH NOGALES ARIZONA"/>
    <n v="1613736"/>
    <s v="Truck"/>
    <m/>
    <m/>
    <n v="2024"/>
    <s v="N/A"/>
    <s v="I (import)"/>
    <m/>
  </r>
  <r>
    <s v="WATERMELONS"/>
    <x v="13"/>
    <s v="No"/>
    <s v="N/A"/>
    <s v="N/A"/>
    <x v="418"/>
    <s v="MEXICO CROSSINGS THROUGH OTAY MESA CALIFORNIA"/>
    <n v="46376"/>
    <s v="Truck"/>
    <m/>
    <m/>
    <n v="2024"/>
    <s v="N/A"/>
    <s v="I (import)"/>
    <m/>
  </r>
  <r>
    <s v="WATERMELONS"/>
    <x v="13"/>
    <s v="No"/>
    <s v="N/A"/>
    <s v="SEEDLESS"/>
    <x v="418"/>
    <s v="MEXICO CROSSINGS THROUGH OTAY MESA CALIFORNIA"/>
    <n v="34679"/>
    <s v="Truck"/>
    <m/>
    <m/>
    <n v="2024"/>
    <s v="N/A"/>
    <s v="I (import)"/>
    <m/>
  </r>
  <r>
    <s v="WATERMELONS"/>
    <x v="13"/>
    <s v="No"/>
    <s v="N/A"/>
    <s v="SEEDLESS"/>
    <x v="418"/>
    <s v="MEXICO CROSSINGS THROUGH RIO GRANDE CITY TEXAS"/>
    <n v="1616098"/>
    <s v="Truck"/>
    <m/>
    <m/>
    <n v="2024"/>
    <s v="N/A"/>
    <s v="I (import)"/>
    <m/>
  </r>
  <r>
    <s v="WATERMELONS"/>
    <x v="13"/>
    <s v="No"/>
    <s v="N/A"/>
    <s v="SEEDLESS"/>
    <x v="418"/>
    <s v="MEXICO CROSSINGS THROUGH PHARR TEXAS"/>
    <n v="514800"/>
    <s v="Truck"/>
    <m/>
    <m/>
    <n v="2024"/>
    <s v="N/A"/>
    <s v="I (import)"/>
    <m/>
  </r>
  <r>
    <s v="WATERMELONS"/>
    <x v="13"/>
    <s v="No"/>
    <s v="N/A"/>
    <s v="N/A"/>
    <x v="418"/>
    <s v="MEXICO CROSSINGS THROUGH PROGRESO TEXAS"/>
    <n v="28028"/>
    <s v="Truck"/>
    <m/>
    <m/>
    <n v="2024"/>
    <s v="N/A"/>
    <s v="I (import)"/>
    <m/>
  </r>
  <r>
    <s v="WATERMELONS"/>
    <x v="13"/>
    <s v="No"/>
    <s v="N/A"/>
    <s v="N/A"/>
    <x v="418"/>
    <s v="MEXICO CROSSINGS THROUGH NOGALES ARIZONA"/>
    <n v="65652"/>
    <s v="Truck"/>
    <m/>
    <m/>
    <n v="2024"/>
    <s v="N/A"/>
    <s v="I (import)"/>
    <m/>
  </r>
  <r>
    <s v="WATERMELONS"/>
    <x v="13"/>
    <s v="No"/>
    <s v="N/A"/>
    <s v="RED FLESH SEEDLESS MINIATURE"/>
    <x v="418"/>
    <s v="MEXICO CROSSINGS THROUGH PHARR TEXAS"/>
    <n v="21947"/>
    <s v="Truck"/>
    <m/>
    <m/>
    <n v="2024"/>
    <s v="N/A"/>
    <s v="I (import)"/>
    <m/>
  </r>
  <r>
    <s v="WATERMELONS"/>
    <x v="13"/>
    <s v="No"/>
    <s v="N/A"/>
    <s v="SEEDLESS"/>
    <x v="418"/>
    <s v="MEXICO CROSSINGS THROUGH PROGRESO TEXAS"/>
    <n v="345400"/>
    <s v="Truck"/>
    <m/>
    <m/>
    <n v="2024"/>
    <s v="N/A"/>
    <s v="I (import)"/>
    <m/>
  </r>
  <r>
    <s v="WATERMELONS"/>
    <x v="13"/>
    <s v="Yes"/>
    <s v="N/A"/>
    <s v="RED FLESH SEEDLESS MINIATURE"/>
    <x v="418"/>
    <s v="MEXICO CROSSINGS THROUGH NOGALES ARIZONA"/>
    <n v="27115"/>
    <s v="Truck"/>
    <m/>
    <m/>
    <n v="2024"/>
    <s v="N/A"/>
    <s v="I (import)"/>
    <m/>
  </r>
  <r>
    <s v="WATERMELONS"/>
    <x v="13"/>
    <s v="No"/>
    <s v="N/A"/>
    <s v="SEEDLESS"/>
    <x v="418"/>
    <s v="MEXICO CROSSINGS THROUGH EL PASO TEXAS"/>
    <n v="10780"/>
    <s v="Truck"/>
    <m/>
    <m/>
    <n v="2024"/>
    <s v="N/A"/>
    <s v="I (import)"/>
    <m/>
  </r>
  <r>
    <s v="WATERMELONS"/>
    <x v="13"/>
    <s v="No"/>
    <s v="N/A"/>
    <s v="N/A"/>
    <x v="418"/>
    <s v="MEXICO CROSSINGS THROUGH PHARR TEXAS"/>
    <n v="95007"/>
    <s v="Truck"/>
    <m/>
    <m/>
    <n v="2024"/>
    <s v="N/A"/>
    <s v="I (import)"/>
    <m/>
  </r>
  <r>
    <s v="WATERMELONS"/>
    <x v="13"/>
    <s v="No"/>
    <s v="N/A"/>
    <s v="RED FLESH SEEDLESS MINIATURE"/>
    <x v="418"/>
    <s v="MEXICO CROSSINGS THROUGH NOGALES ARIZONA"/>
    <n v="941742"/>
    <s v="Truck"/>
    <m/>
    <m/>
    <n v="2024"/>
    <s v="N/A"/>
    <s v="I (import)"/>
    <m/>
  </r>
  <r>
    <s v="WATERMELONS"/>
    <x v="13"/>
    <s v="Yes"/>
    <s v="N/A"/>
    <s v="RED FLESH SEEDLESS MINIATURE"/>
    <x v="418"/>
    <s v="MEXICO CROSSINGS THROUGH PHARR TEXAS"/>
    <n v="13717"/>
    <s v="Truck"/>
    <m/>
    <m/>
    <n v="2024"/>
    <s v="N/A"/>
    <s v="I (import)"/>
    <m/>
  </r>
  <r>
    <s v="WATERMELONS"/>
    <x v="13"/>
    <s v="No"/>
    <s v="N/A"/>
    <s v="SEEDLESS"/>
    <x v="627"/>
    <s v="MEXICO CROSSINGS THROUGH PROGRESO TEXAS"/>
    <n v="918566"/>
    <s v="Truck"/>
    <m/>
    <m/>
    <n v="2024"/>
    <s v="N/A"/>
    <s v="I (import)"/>
    <m/>
  </r>
  <r>
    <s v="WATERMELONS"/>
    <x v="13"/>
    <s v="No"/>
    <s v="N/A"/>
    <s v="N/A"/>
    <x v="627"/>
    <s v="MEXICO CROSSINGS THROUGH PROGRESO TEXAS"/>
    <n v="305382"/>
    <s v="Truck"/>
    <m/>
    <m/>
    <n v="2024"/>
    <s v="N/A"/>
    <s v="I (import)"/>
    <m/>
  </r>
  <r>
    <s v="WATERMELONS"/>
    <x v="13"/>
    <s v="Yes"/>
    <s v="N/A"/>
    <s v="RED FLESH SEEDLESS MINIATURE"/>
    <x v="627"/>
    <s v="MEXICO CROSSINGS THROUGH PHARR TEXAS"/>
    <n v="24750"/>
    <s v="Truck"/>
    <m/>
    <m/>
    <n v="2024"/>
    <s v="N/A"/>
    <s v="I (import)"/>
    <m/>
  </r>
  <r>
    <s v="WATERMELONS"/>
    <x v="13"/>
    <s v="No"/>
    <s v="N/A"/>
    <s v="N/A"/>
    <x v="627"/>
    <s v="MEXICO CROSSINGS THROUGH OTAY MESA CALIFORNIA"/>
    <n v="8346"/>
    <s v="Truck"/>
    <m/>
    <m/>
    <n v="2024"/>
    <s v="N/A"/>
    <s v="I (import)"/>
    <m/>
  </r>
  <r>
    <s v="WATERMELONS"/>
    <x v="13"/>
    <s v="No"/>
    <s v="N/A"/>
    <s v="N/A"/>
    <x v="627"/>
    <s v="MEXICO CROSSINGS THROUGH PHARR TEXAS"/>
    <n v="88968"/>
    <s v="Truck"/>
    <m/>
    <m/>
    <n v="2024"/>
    <s v="N/A"/>
    <s v="I (import)"/>
    <m/>
  </r>
  <r>
    <s v="WATERMELONS"/>
    <x v="13"/>
    <s v="Yes"/>
    <s v="N/A"/>
    <s v="RED FLESH SEEDLESS MINIATURE"/>
    <x v="627"/>
    <s v="MEXICO CROSSINGS THROUGH NOGALES ARIZONA"/>
    <n v="25410"/>
    <s v="Truck"/>
    <m/>
    <m/>
    <n v="2024"/>
    <s v="Greenhouse"/>
    <s v="I (import)"/>
    <m/>
  </r>
  <r>
    <s v="WATERMELONS"/>
    <x v="13"/>
    <s v="No"/>
    <s v="N/A"/>
    <s v="SEEDLESS"/>
    <x v="627"/>
    <s v="MEXICO CROSSINGS THROUGH NOGALES ARIZONA"/>
    <n v="2679650"/>
    <s v="Truck"/>
    <m/>
    <m/>
    <n v="2024"/>
    <s v="N/A"/>
    <s v="I (import)"/>
    <m/>
  </r>
  <r>
    <s v="WATERMELONS"/>
    <x v="13"/>
    <s v="No"/>
    <s v="N/A"/>
    <s v="SEEDLESS"/>
    <x v="627"/>
    <s v="MEXICO CROSSINGS THROUGH OTAY MESA CALIFORNIA"/>
    <n v="31539"/>
    <s v="Truck"/>
    <m/>
    <m/>
    <n v="2024"/>
    <s v="N/A"/>
    <s v="I (import)"/>
    <m/>
  </r>
  <r>
    <s v="WATERMELONS"/>
    <x v="13"/>
    <s v="No"/>
    <s v="N/A"/>
    <s v="SEEDLESS"/>
    <x v="627"/>
    <s v="MEXICO CROSSINGS THROUGH RIO GRANDE CITY TEXAS"/>
    <n v="625042"/>
    <s v="Truck"/>
    <m/>
    <m/>
    <n v="2024"/>
    <s v="N/A"/>
    <s v="I (import)"/>
    <m/>
  </r>
  <r>
    <s v="WATERMELONS"/>
    <x v="13"/>
    <s v="No"/>
    <s v="N/A"/>
    <s v="SEEDLESS"/>
    <x v="627"/>
    <s v="MEXICO CROSSINGS THROUGH PHARR TEXAS"/>
    <n v="468641"/>
    <s v="Truck"/>
    <m/>
    <m/>
    <n v="2024"/>
    <s v="N/A"/>
    <s v="I (import)"/>
    <m/>
  </r>
  <r>
    <s v="WATERMELONS"/>
    <x v="13"/>
    <s v="No"/>
    <s v="N/A"/>
    <s v="RED FLESH SEEDLESS MINIATURE"/>
    <x v="627"/>
    <s v="MEXICO CROSSINGS THROUGH NOGALES ARIZONA"/>
    <n v="2412591"/>
    <s v="Truck"/>
    <m/>
    <m/>
    <n v="2024"/>
    <s v="N/A"/>
    <s v="I (import)"/>
    <m/>
  </r>
  <r>
    <s v="WATERMELONS"/>
    <x v="13"/>
    <s v="No"/>
    <s v="N/A"/>
    <s v="N/A"/>
    <x v="627"/>
    <s v="MEXICO CROSSINGS THROUGH NOGALES ARIZONA"/>
    <n v="196022"/>
    <s v="Truck"/>
    <m/>
    <m/>
    <n v="2024"/>
    <s v="N/A"/>
    <s v="I (import)"/>
    <m/>
  </r>
  <r>
    <s v="WATERMELONS"/>
    <x v="13"/>
    <s v="No"/>
    <s v="N/A"/>
    <s v="N/A"/>
    <x v="628"/>
    <s v="MEXICO CROSSINGS THROUGH PROGRESO TEXAS"/>
    <n v="294206"/>
    <s v="Truck"/>
    <m/>
    <m/>
    <n v="2024"/>
    <s v="N/A"/>
    <s v="I (import)"/>
    <m/>
  </r>
  <r>
    <s v="WATERMELONS"/>
    <x v="13"/>
    <s v="No"/>
    <s v="N/A"/>
    <s v="N/A"/>
    <x v="628"/>
    <s v="MEXICO CROSSINGS THROUGH NOGALES ARIZONA"/>
    <n v="466987"/>
    <s v="Truck"/>
    <m/>
    <m/>
    <n v="2024"/>
    <s v="N/A"/>
    <s v="I (import)"/>
    <m/>
  </r>
  <r>
    <s v="WATERMELONS"/>
    <x v="13"/>
    <s v="No"/>
    <s v="N/A"/>
    <s v="SEEDLESS"/>
    <x v="628"/>
    <s v="MEXICO CROSSINGS THROUGH RIO GRANDE CITY TEXAS"/>
    <n v="1189584"/>
    <s v="Truck"/>
    <m/>
    <m/>
    <n v="2024"/>
    <s v="N/A"/>
    <s v="I (import)"/>
    <m/>
  </r>
  <r>
    <s v="WATERMELONS"/>
    <x v="13"/>
    <s v="No"/>
    <s v="N/A"/>
    <s v="N/A"/>
    <x v="628"/>
    <s v="MEXICO CROSSINGS THROUGH OTAY MESA CALIFORNIA"/>
    <n v="34696"/>
    <s v="Truck"/>
    <m/>
    <m/>
    <n v="2024"/>
    <s v="N/A"/>
    <s v="I (import)"/>
    <m/>
  </r>
  <r>
    <s v="WATERMELONS"/>
    <x v="13"/>
    <s v="No"/>
    <s v="N/A"/>
    <s v="SEEDLESS"/>
    <x v="628"/>
    <s v="MEXICO CROSSINGS THROUGH OTAY MESA CALIFORNIA"/>
    <n v="27596"/>
    <s v="Truck"/>
    <m/>
    <m/>
    <n v="2024"/>
    <s v="N/A"/>
    <s v="I (import)"/>
    <m/>
  </r>
  <r>
    <s v="WATERMELONS"/>
    <x v="13"/>
    <s v="Yes"/>
    <s v="N/A"/>
    <s v="RED FLESH SEEDLESS MINIATURE"/>
    <x v="628"/>
    <s v="MEXICO CROSSINGS THROUGH NOGALES ARIZONA"/>
    <n v="31680"/>
    <s v="Truck"/>
    <m/>
    <m/>
    <n v="2024"/>
    <s v="N/A"/>
    <s v="I (import)"/>
    <m/>
  </r>
  <r>
    <s v="WATERMELONS"/>
    <x v="13"/>
    <s v="No"/>
    <s v="N/A"/>
    <s v="SEEDLESS"/>
    <x v="628"/>
    <s v="MEXICO CROSSINGS THROUGH NOGALES ARIZONA"/>
    <n v="1542094"/>
    <s v="Truck"/>
    <m/>
    <m/>
    <n v="2024"/>
    <s v="N/A"/>
    <s v="I (import)"/>
    <m/>
  </r>
  <r>
    <s v="WATERMELONS"/>
    <x v="13"/>
    <s v="No"/>
    <s v="N/A"/>
    <s v="SEEDLESS"/>
    <x v="628"/>
    <s v="MEXICO CROSSINGS THROUGH PROGRESO TEXAS"/>
    <n v="124674"/>
    <s v="Truck"/>
    <m/>
    <m/>
    <n v="2024"/>
    <s v="N/A"/>
    <s v="I (import)"/>
    <m/>
  </r>
  <r>
    <s v="WATERMELONS"/>
    <x v="13"/>
    <s v="No"/>
    <s v="N/A"/>
    <s v="N/A"/>
    <x v="628"/>
    <s v="MEXICO CROSSINGS THROUGH PHARR TEXAS"/>
    <n v="314094"/>
    <s v="Truck"/>
    <m/>
    <m/>
    <n v="2024"/>
    <s v="N/A"/>
    <s v="I (import)"/>
    <m/>
  </r>
  <r>
    <s v="WATERMELONS"/>
    <x v="13"/>
    <s v="No"/>
    <s v="N/A"/>
    <s v="RED FLESH SEEDLESS MINIATURE"/>
    <x v="628"/>
    <s v="MEXICO CROSSINGS THROUGH NOGALES ARIZONA"/>
    <n v="706206"/>
    <s v="Truck"/>
    <m/>
    <m/>
    <n v="2024"/>
    <s v="N/A"/>
    <s v="I (import)"/>
    <m/>
  </r>
  <r>
    <s v="WATERMELONS"/>
    <x v="13"/>
    <s v="No"/>
    <s v="N/A"/>
    <s v="SEEDLESS"/>
    <x v="628"/>
    <s v="MEXICO CROSSINGS THROUGH PHARR TEXAS"/>
    <n v="81549"/>
    <s v="Truck"/>
    <m/>
    <m/>
    <n v="2024"/>
    <s v="N/A"/>
    <s v="I (import)"/>
    <m/>
  </r>
  <r>
    <s v="WATERMELONS"/>
    <x v="13"/>
    <s v="No"/>
    <s v="N/A"/>
    <s v="SEEDLESS"/>
    <x v="582"/>
    <s v="MEXICO CROSSINGS THROUGH RIO GRANDE CITY TEXAS"/>
    <n v="297396"/>
    <s v="Truck"/>
    <m/>
    <m/>
    <n v="2024"/>
    <s v="N/A"/>
    <s v="I (import)"/>
    <m/>
  </r>
  <r>
    <s v="WATERMELONS"/>
    <x v="13"/>
    <s v="No"/>
    <s v="N/A"/>
    <s v="N/A"/>
    <x v="582"/>
    <s v="MEXICO CROSSINGS THROUGH NOGALES ARIZONA"/>
    <n v="521666"/>
    <s v="Truck"/>
    <m/>
    <m/>
    <n v="2024"/>
    <s v="N/A"/>
    <s v="I (import)"/>
    <m/>
  </r>
  <r>
    <s v="WATERMELONS"/>
    <x v="13"/>
    <s v="No"/>
    <s v="N/A"/>
    <s v="SEEDLESS"/>
    <x v="582"/>
    <s v="MEXICO CROSSINGS THROUGH PROGRESO TEXAS"/>
    <n v="311894"/>
    <s v="Truck"/>
    <m/>
    <m/>
    <n v="2024"/>
    <s v="N/A"/>
    <s v="I (import)"/>
    <m/>
  </r>
  <r>
    <s v="WATERMELONS"/>
    <x v="13"/>
    <s v="No"/>
    <s v="N/A"/>
    <s v="SEEDLESS"/>
    <x v="582"/>
    <s v="MEXICO CROSSINGS THROUGH NOGALES ARIZONA"/>
    <n v="1957801"/>
    <s v="Truck"/>
    <m/>
    <m/>
    <n v="2024"/>
    <s v="N/A"/>
    <s v="I (import)"/>
    <m/>
  </r>
  <r>
    <s v="WATERMELONS"/>
    <x v="13"/>
    <s v="No"/>
    <s v="N/A"/>
    <s v="RED FLESH SEEDLESS MINIATURE"/>
    <x v="582"/>
    <s v="MEXICO CROSSINGS THROUGH NOGALES ARIZONA"/>
    <n v="1326566"/>
    <s v="Truck"/>
    <m/>
    <m/>
    <n v="2024"/>
    <s v="N/A"/>
    <s v="I (import)"/>
    <m/>
  </r>
  <r>
    <s v="WATERMELONS"/>
    <x v="13"/>
    <s v="Yes"/>
    <s v="N/A"/>
    <s v="RED FLESH SEEDLESS MINIATURE"/>
    <x v="582"/>
    <s v="MEXICO CROSSINGS THROUGH NOGALES ARIZONA"/>
    <n v="67155"/>
    <s v="Truck"/>
    <m/>
    <m/>
    <n v="2024"/>
    <s v="N/A"/>
    <s v="I (import)"/>
    <m/>
  </r>
  <r>
    <s v="WATERMELONS"/>
    <x v="13"/>
    <s v="No"/>
    <s v="N/A"/>
    <s v="N/A"/>
    <x v="582"/>
    <s v="MEXICO CROSSINGS THROUGH PHARR TEXAS"/>
    <n v="44220"/>
    <s v="Truck"/>
    <m/>
    <m/>
    <n v="2024"/>
    <s v="N/A"/>
    <s v="I (import)"/>
    <m/>
  </r>
  <r>
    <s v="WATERMELONS"/>
    <x v="13"/>
    <s v="No"/>
    <s v="N/A"/>
    <s v="SEEDLESS"/>
    <x v="582"/>
    <s v="MEXICO CROSSINGS THROUGH PHARR TEXAS"/>
    <n v="44381"/>
    <s v="Truck"/>
    <m/>
    <m/>
    <n v="2024"/>
    <s v="N/A"/>
    <s v="I (import)"/>
    <m/>
  </r>
  <r>
    <s v="WATERMELONS"/>
    <x v="13"/>
    <s v="No"/>
    <s v="N/A"/>
    <s v="N/A"/>
    <x v="582"/>
    <s v="MEXICO CROSSINGS THROUGH OTAY MESA CALIFORNIA"/>
    <n v="7141"/>
    <s v="Truck"/>
    <m/>
    <m/>
    <n v="2024"/>
    <s v="N/A"/>
    <s v="I (import)"/>
    <m/>
  </r>
  <r>
    <s v="WATERMELONS"/>
    <x v="13"/>
    <s v="No"/>
    <s v="N/A"/>
    <s v="N/A"/>
    <x v="582"/>
    <s v="MEXICO CROSSINGS THROUGH PROGRESO TEXAS"/>
    <n v="148432"/>
    <s v="Truck"/>
    <m/>
    <m/>
    <n v="2024"/>
    <s v="N/A"/>
    <s v="I (import)"/>
    <m/>
  </r>
  <r>
    <s v="WATERMELONS"/>
    <x v="13"/>
    <s v="Yes"/>
    <s v="N/A"/>
    <s v="SEEDLESS"/>
    <x v="582"/>
    <s v="MEXICO CROSSINGS THROUGH NOGALES ARIZONA"/>
    <n v="9548"/>
    <s v="Truck"/>
    <m/>
    <m/>
    <n v="2024"/>
    <s v="N/A"/>
    <s v="I (import)"/>
    <m/>
  </r>
  <r>
    <s v="WATERMELONS"/>
    <x v="13"/>
    <s v="No"/>
    <s v="N/A"/>
    <s v="N/A"/>
    <x v="583"/>
    <s v="MEXICO CROSSINGS THROUGH OTAY MESA CALIFORNIA"/>
    <n v="66175"/>
    <s v="Truck"/>
    <m/>
    <m/>
    <n v="2024"/>
    <s v="N/A"/>
    <s v="I (import)"/>
    <m/>
  </r>
  <r>
    <s v="WATERMELONS"/>
    <x v="13"/>
    <s v="No"/>
    <s v="N/A"/>
    <s v="N/A"/>
    <x v="583"/>
    <s v="MEXICO CROSSINGS THROUGH PROGRESO TEXAS"/>
    <n v="1274167"/>
    <s v="Truck"/>
    <m/>
    <m/>
    <n v="2024"/>
    <s v="N/A"/>
    <s v="I (import)"/>
    <m/>
  </r>
  <r>
    <s v="WATERMELONS"/>
    <x v="13"/>
    <s v="Yes"/>
    <s v="N/A"/>
    <s v="RED FLESH SEEDLESS MINIATURE"/>
    <x v="583"/>
    <s v="MEXICO CROSSINGS THROUGH NOGALES ARIZONA"/>
    <n v="68970"/>
    <s v="Truck"/>
    <m/>
    <m/>
    <n v="2024"/>
    <s v="N/A"/>
    <s v="I (import)"/>
    <m/>
  </r>
  <r>
    <s v="WATERMELONS"/>
    <x v="13"/>
    <s v="No"/>
    <s v="N/A"/>
    <s v="N/A"/>
    <x v="583"/>
    <s v="MEXICO CROSSINGS THROUGH NOGALES ARIZONA"/>
    <n v="183472"/>
    <s v="Truck"/>
    <m/>
    <m/>
    <n v="2024"/>
    <s v="N/A"/>
    <s v="I (import)"/>
    <m/>
  </r>
  <r>
    <s v="WATERMELONS"/>
    <x v="13"/>
    <s v="Yes"/>
    <s v="N/A"/>
    <s v="RED FLESH SEEDLESS MINIATURE"/>
    <x v="583"/>
    <s v="MEXICO CROSSINGS THROUGH PHARR TEXAS"/>
    <n v="11000"/>
    <s v="Truck"/>
    <m/>
    <m/>
    <n v="2024"/>
    <s v="N/A"/>
    <s v="I (import)"/>
    <m/>
  </r>
  <r>
    <s v="WATERMELONS"/>
    <x v="13"/>
    <s v="No"/>
    <s v="N/A"/>
    <s v="SEEDLESS"/>
    <x v="583"/>
    <s v="MEXICO CROSSINGS THROUGH PROGRESO TEXAS"/>
    <n v="130108"/>
    <s v="Truck"/>
    <m/>
    <m/>
    <n v="2024"/>
    <s v="N/A"/>
    <s v="I (import)"/>
    <m/>
  </r>
  <r>
    <s v="WATERMELONS"/>
    <x v="13"/>
    <s v="No"/>
    <s v="N/A"/>
    <s v="RED FLESH SEEDLESS MINIATURE"/>
    <x v="583"/>
    <s v="MEXICO CROSSINGS THROUGH NOGALES ARIZONA"/>
    <n v="772847"/>
    <s v="Truck"/>
    <m/>
    <m/>
    <n v="2024"/>
    <s v="N/A"/>
    <s v="I (import)"/>
    <m/>
  </r>
  <r>
    <s v="WATERMELONS"/>
    <x v="13"/>
    <s v="No"/>
    <s v="N/A"/>
    <s v="RED FLESH SEEDLESS MINIATURE"/>
    <x v="583"/>
    <s v="MEXICO CROSSINGS THROUGH PHARR TEXAS"/>
    <n v="24750"/>
    <s v="Truck"/>
    <m/>
    <m/>
    <n v="2024"/>
    <s v="N/A"/>
    <s v="I (import)"/>
    <m/>
  </r>
  <r>
    <s v="WATERMELONS"/>
    <x v="13"/>
    <s v="No"/>
    <s v="N/A"/>
    <s v="N/A"/>
    <x v="583"/>
    <s v="MEXICO CROSSINGS THROUGH PHARR TEXAS"/>
    <n v="90860"/>
    <s v="Truck"/>
    <m/>
    <m/>
    <n v="2024"/>
    <s v="N/A"/>
    <s v="I (import)"/>
    <m/>
  </r>
  <r>
    <s v="WATERMELONS"/>
    <x v="13"/>
    <s v="No"/>
    <s v="N/A"/>
    <s v="SEEDLESS"/>
    <x v="583"/>
    <s v="MEXICO CROSSINGS THROUGH NOGALES ARIZONA"/>
    <n v="1181685"/>
    <s v="Truck"/>
    <m/>
    <m/>
    <n v="2024"/>
    <s v="N/A"/>
    <s v="I (import)"/>
    <m/>
  </r>
  <r>
    <s v="WATERMELONS"/>
    <x v="13"/>
    <s v="No"/>
    <s v="N/A"/>
    <s v="SEEDLESS"/>
    <x v="583"/>
    <s v="MEXICO CROSSINGS THROUGH PHARR TEXAS"/>
    <n v="80755"/>
    <s v="Truck"/>
    <m/>
    <m/>
    <n v="2024"/>
    <s v="N/A"/>
    <s v="I (import)"/>
    <m/>
  </r>
  <r>
    <s v="WATERMELONS"/>
    <x v="13"/>
    <s v="No"/>
    <s v="N/A"/>
    <s v="SEEDLESS"/>
    <x v="583"/>
    <s v="IMPORTS THROUGH DETROIT MICHIGAN"/>
    <n v="39054"/>
    <s v="Truck"/>
    <m/>
    <m/>
    <n v="2024"/>
    <s v="N/A"/>
    <s v="I (import)"/>
    <m/>
  </r>
  <r>
    <s v="WATERMELONS"/>
    <x v="13"/>
    <s v="No"/>
    <s v="N/A"/>
    <s v="N/A"/>
    <x v="629"/>
    <s v="MEXICO CROSSINGS THROUGH OTAY MESA CALIFORNIA"/>
    <n v="1678"/>
    <s v="Truck"/>
    <m/>
    <m/>
    <n v="2024"/>
    <s v="N/A"/>
    <s v="I (import)"/>
    <m/>
  </r>
  <r>
    <s v="WATERMELONS"/>
    <x v="13"/>
    <s v="No"/>
    <s v="N/A"/>
    <s v="RED FLESH SEEDLESS MINIATURE"/>
    <x v="629"/>
    <s v="MEXICO CROSSINGS THROUGH PHARR TEXAS"/>
    <n v="20574"/>
    <s v="Truck"/>
    <m/>
    <m/>
    <n v="2024"/>
    <s v="N/A"/>
    <s v="I (import)"/>
    <m/>
  </r>
  <r>
    <s v="WATERMELONS"/>
    <x v="13"/>
    <s v="Yes"/>
    <s v="N/A"/>
    <s v="RED FLESH SEEDLESS MINIATURE"/>
    <x v="629"/>
    <s v="MEXICO CROSSINGS THROUGH NOGALES ARIZONA"/>
    <n v="72600"/>
    <s v="Truck"/>
    <m/>
    <m/>
    <n v="2024"/>
    <s v="N/A"/>
    <s v="I (import)"/>
    <m/>
  </r>
  <r>
    <s v="WATERMELONS"/>
    <x v="13"/>
    <s v="No"/>
    <s v="N/A"/>
    <s v="SEEDLESS"/>
    <x v="629"/>
    <s v="MEXICO CROSSINGS THROUGH NOGALES ARIZONA"/>
    <n v="1586488"/>
    <s v="Truck"/>
    <m/>
    <m/>
    <n v="2024"/>
    <s v="N/A"/>
    <s v="I (import)"/>
    <m/>
  </r>
  <r>
    <s v="WATERMELONS"/>
    <x v="13"/>
    <s v="Yes"/>
    <s v="N/A"/>
    <s v="RED FLESH SEEDLESS MINIATURE"/>
    <x v="629"/>
    <s v="MEXICO CROSSINGS THROUGH PHARR TEXAS"/>
    <n v="9601"/>
    <s v="Truck"/>
    <m/>
    <m/>
    <n v="2024"/>
    <s v="N/A"/>
    <s v="I (import)"/>
    <m/>
  </r>
  <r>
    <s v="WATERMELONS"/>
    <x v="13"/>
    <s v="No"/>
    <s v="N/A"/>
    <s v="N/A"/>
    <x v="629"/>
    <s v="MEXICO CROSSINGS THROUGH PHARR TEXAS"/>
    <n v="46200"/>
    <s v="Truck"/>
    <m/>
    <m/>
    <n v="2024"/>
    <s v="N/A"/>
    <s v="I (import)"/>
    <m/>
  </r>
  <r>
    <s v="WATERMELONS"/>
    <x v="13"/>
    <s v="No"/>
    <s v="N/A"/>
    <s v="SEEDLESS"/>
    <x v="629"/>
    <s v="MEXICO CROSSINGS THROUGH OTAY MESA CALIFORNIA"/>
    <n v="124591"/>
    <s v="Truck"/>
    <m/>
    <m/>
    <n v="2024"/>
    <s v="N/A"/>
    <s v="I (import)"/>
    <m/>
  </r>
  <r>
    <s v="WATERMELONS"/>
    <x v="13"/>
    <s v="No"/>
    <s v="N/A"/>
    <s v="N/A"/>
    <x v="629"/>
    <s v="MEXICO CROSSINGS THROUGH NOGALES ARIZONA"/>
    <n v="132708"/>
    <s v="Truck"/>
    <m/>
    <m/>
    <n v="2024"/>
    <s v="N/A"/>
    <s v="I (import)"/>
    <m/>
  </r>
  <r>
    <s v="WATERMELONS"/>
    <x v="13"/>
    <s v="No"/>
    <s v="N/A"/>
    <s v="SEEDLESS"/>
    <x v="629"/>
    <s v="MEXICO CROSSINGS THROUGH PROGRESO TEXAS"/>
    <n v="616770"/>
    <s v="Truck"/>
    <m/>
    <m/>
    <n v="2024"/>
    <s v="N/A"/>
    <s v="I (import)"/>
    <m/>
  </r>
  <r>
    <s v="WATERMELONS"/>
    <x v="13"/>
    <s v="No"/>
    <s v="N/A"/>
    <s v="RED FLESH SEEDLESS MINIATURE"/>
    <x v="629"/>
    <s v="MEXICO CROSSINGS THROUGH NOGALES ARIZONA"/>
    <n v="823276"/>
    <s v="Truck"/>
    <m/>
    <m/>
    <n v="2024"/>
    <s v="N/A"/>
    <s v="I (import)"/>
    <m/>
  </r>
  <r>
    <s v="WATERMELONS"/>
    <x v="13"/>
    <s v="No"/>
    <s v="N/A"/>
    <s v="N/A"/>
    <x v="629"/>
    <s v="MEXICO CROSSINGS THROUGH PROGRESO TEXAS"/>
    <n v="54813"/>
    <s v="Truck"/>
    <m/>
    <m/>
    <n v="2024"/>
    <s v="N/A"/>
    <s v="I (import)"/>
    <m/>
  </r>
  <r>
    <s v="WATERMELONS"/>
    <x v="13"/>
    <s v="No"/>
    <s v="N/A"/>
    <s v="SEEDLESS"/>
    <x v="629"/>
    <s v="MEXICO CROSSINGS THROUGH PHARR TEXAS"/>
    <n v="173806"/>
    <s v="Truck"/>
    <m/>
    <m/>
    <n v="2024"/>
    <s v="N/A"/>
    <s v="I (import)"/>
    <m/>
  </r>
  <r>
    <s v="WATERMELONS"/>
    <x v="13"/>
    <s v="Yes"/>
    <s v="N/A"/>
    <s v="RED FLESH SEEDLESS MINIATURE"/>
    <x v="584"/>
    <s v="MEXICO CROSSINGS THROUGH NOGALES ARIZONA"/>
    <n v="27225"/>
    <s v="Truck"/>
    <m/>
    <m/>
    <n v="2024"/>
    <s v="N/A"/>
    <s v="I (import)"/>
    <m/>
  </r>
  <r>
    <s v="WATERMELONS"/>
    <x v="13"/>
    <s v="No"/>
    <s v="N/A"/>
    <s v="N/A"/>
    <x v="584"/>
    <s v="MEXICO CROSSINGS THROUGH PHARR TEXAS"/>
    <n v="181720"/>
    <s v="Truck"/>
    <m/>
    <m/>
    <n v="2024"/>
    <s v="N/A"/>
    <s v="I (import)"/>
    <m/>
  </r>
  <r>
    <s v="WATERMELONS"/>
    <x v="13"/>
    <s v="No"/>
    <s v="N/A"/>
    <s v="SEEDLESS"/>
    <x v="584"/>
    <s v="MEXICO CROSSINGS THROUGH PHARR TEXAS"/>
    <n v="90550"/>
    <s v="Truck"/>
    <m/>
    <m/>
    <n v="2024"/>
    <s v="N/A"/>
    <s v="I (import)"/>
    <m/>
  </r>
  <r>
    <s v="WATERMELONS"/>
    <x v="13"/>
    <s v="No"/>
    <s v="N/A"/>
    <s v="SEEDLESS"/>
    <x v="584"/>
    <s v="MEXICO CROSSINGS THROUGH PROGRESO TEXAS"/>
    <n v="44990"/>
    <s v="Truck"/>
    <m/>
    <m/>
    <n v="2024"/>
    <s v="N/A"/>
    <s v="I (import)"/>
    <m/>
  </r>
  <r>
    <s v="WATERMELONS"/>
    <x v="13"/>
    <s v="No"/>
    <s v="N/A"/>
    <s v="SEEDLESS"/>
    <x v="584"/>
    <s v="MEXICO CROSSINGS THROUGH NOGALES ARIZONA"/>
    <n v="1344392"/>
    <s v="Truck"/>
    <m/>
    <m/>
    <n v="2024"/>
    <s v="N/A"/>
    <s v="I (import)"/>
    <m/>
  </r>
  <r>
    <s v="WATERMELONS"/>
    <x v="13"/>
    <s v="No"/>
    <s v="N/A"/>
    <s v="N/A"/>
    <x v="584"/>
    <s v="MEXICO CROSSINGS THROUGH NOGALES ARIZONA"/>
    <n v="72850"/>
    <s v="Truck"/>
    <m/>
    <m/>
    <n v="2024"/>
    <s v="N/A"/>
    <s v="I (import)"/>
    <m/>
  </r>
  <r>
    <s v="WATERMELONS"/>
    <x v="13"/>
    <s v="No"/>
    <s v="N/A"/>
    <s v="RED FLESH SEEDLESS MINIATURE"/>
    <x v="584"/>
    <s v="MEXICO CROSSINGS THROUGH NOGALES ARIZONA"/>
    <n v="627690"/>
    <s v="Truck"/>
    <m/>
    <m/>
    <n v="2024"/>
    <s v="N/A"/>
    <s v="I (import)"/>
    <m/>
  </r>
  <r>
    <s v="WATERMELONS"/>
    <x v="13"/>
    <s v="No"/>
    <s v="N/A"/>
    <s v="N/A"/>
    <x v="584"/>
    <s v="MEXICO CROSSINGS THROUGH OTAY MESA CALIFORNIA"/>
    <n v="25446"/>
    <s v="Truck"/>
    <m/>
    <m/>
    <n v="2024"/>
    <s v="N/A"/>
    <s v="I (import)"/>
    <m/>
  </r>
  <r>
    <s v="WATERMELONS"/>
    <x v="13"/>
    <s v="Yes"/>
    <s v="N/A"/>
    <s v="RED FLESH SEEDLESS MINIATURE"/>
    <x v="630"/>
    <s v="MEXICO CROSSINGS THROUGH NOGALES ARIZONA"/>
    <n v="30855"/>
    <s v="Truck"/>
    <m/>
    <m/>
    <n v="2024"/>
    <s v="N/A"/>
    <s v="I (import)"/>
    <m/>
  </r>
  <r>
    <s v="WATERMELONS"/>
    <x v="13"/>
    <s v="No"/>
    <s v="N/A"/>
    <s v="N/A"/>
    <x v="630"/>
    <s v="MEXICO CROSSINGS THROUGH PHARR TEXAS"/>
    <n v="91718"/>
    <s v="Truck"/>
    <m/>
    <m/>
    <n v="2024"/>
    <s v="N/A"/>
    <s v="I (import)"/>
    <m/>
  </r>
  <r>
    <s v="WATERMELONS"/>
    <x v="13"/>
    <s v="No"/>
    <s v="N/A"/>
    <s v="N/A"/>
    <x v="630"/>
    <s v="MEXICO CROSSINGS THROUGH NOGALES ARIZONA"/>
    <n v="56100"/>
    <s v="Truck"/>
    <m/>
    <m/>
    <n v="2024"/>
    <s v="N/A"/>
    <s v="I (import)"/>
    <m/>
  </r>
  <r>
    <s v="WATERMELONS"/>
    <x v="13"/>
    <s v="No"/>
    <s v="N/A"/>
    <s v="SEEDLESS"/>
    <x v="630"/>
    <s v="MEXICO CROSSINGS THROUGH OTAY MESA CALIFORNIA"/>
    <n v="112923"/>
    <s v="Truck"/>
    <m/>
    <m/>
    <n v="2024"/>
    <s v="N/A"/>
    <s v="I (import)"/>
    <m/>
  </r>
  <r>
    <s v="WATERMELONS"/>
    <x v="13"/>
    <s v="No"/>
    <s v="N/A"/>
    <s v="SEEDLESS"/>
    <x v="630"/>
    <s v="MEXICO CROSSINGS THROUGH PHARR TEXAS"/>
    <n v="85345"/>
    <s v="Truck"/>
    <m/>
    <m/>
    <n v="2024"/>
    <s v="N/A"/>
    <s v="I (import)"/>
    <m/>
  </r>
  <r>
    <s v="WATERMELONS"/>
    <x v="13"/>
    <s v="No"/>
    <s v="N/A"/>
    <s v="N/A"/>
    <x v="630"/>
    <s v="MEXICO CROSSINGS THROUGH PROGRESO TEXAS"/>
    <n v="143924"/>
    <s v="Truck"/>
    <m/>
    <m/>
    <n v="2024"/>
    <s v="N/A"/>
    <s v="I (import)"/>
    <m/>
  </r>
  <r>
    <s v="WATERMELONS"/>
    <x v="13"/>
    <s v="No"/>
    <s v="N/A"/>
    <s v="RED FLESH SEEDLESS MINIATURE"/>
    <x v="630"/>
    <s v="MEXICO CROSSINGS THROUGH NOGALES ARIZONA"/>
    <n v="360448"/>
    <s v="Truck"/>
    <m/>
    <m/>
    <n v="2024"/>
    <s v="N/A"/>
    <s v="I (import)"/>
    <m/>
  </r>
  <r>
    <s v="WATERMELONS"/>
    <x v="13"/>
    <s v="No"/>
    <s v="N/A"/>
    <s v="SEEDLESS"/>
    <x v="630"/>
    <s v="MEXICO CROSSINGS THROUGH PROGRESO TEXAS"/>
    <n v="225038"/>
    <s v="Truck"/>
    <m/>
    <m/>
    <n v="2024"/>
    <s v="N/A"/>
    <s v="I (import)"/>
    <m/>
  </r>
  <r>
    <s v="WATERMELONS"/>
    <x v="13"/>
    <s v="No"/>
    <s v="N/A"/>
    <s v="SEEDLESS"/>
    <x v="630"/>
    <s v="MEXICO CROSSINGS THROUGH NOGALES ARIZONA"/>
    <n v="1325038"/>
    <s v="Truck"/>
    <m/>
    <m/>
    <n v="2024"/>
    <s v="N/A"/>
    <s v="I (import)"/>
    <m/>
  </r>
  <r>
    <s v="WATERMELONS"/>
    <x v="13"/>
    <s v="No"/>
    <s v="N/A"/>
    <s v="N/A"/>
    <x v="419"/>
    <s v="MEXICO CROSSINGS THROUGH PROGRESO TEXAS"/>
    <n v="816112"/>
    <s v="Truck"/>
    <m/>
    <m/>
    <n v="2024"/>
    <s v="N/A"/>
    <s v="I (import)"/>
    <m/>
  </r>
  <r>
    <s v="WATERMELONS"/>
    <x v="13"/>
    <s v="No"/>
    <s v="N/A"/>
    <s v="SEEDLESS"/>
    <x v="419"/>
    <s v="MEXICO CROSSINGS THROUGH PROGRESO TEXAS"/>
    <n v="373032"/>
    <s v="Truck"/>
    <m/>
    <m/>
    <n v="2024"/>
    <s v="N/A"/>
    <s v="I (import)"/>
    <m/>
  </r>
  <r>
    <s v="WATERMELONS"/>
    <x v="13"/>
    <s v="No"/>
    <s v="N/A"/>
    <s v="N/A"/>
    <x v="419"/>
    <s v="MEXICO CROSSINGS THROUGH RIO GRANDE CITY TEXAS"/>
    <n v="76538"/>
    <s v="Truck"/>
    <m/>
    <m/>
    <n v="2024"/>
    <s v="N/A"/>
    <s v="I (import)"/>
    <m/>
  </r>
  <r>
    <s v="WATERMELONS"/>
    <x v="13"/>
    <s v="No"/>
    <s v="N/A"/>
    <s v="SEEDLESS"/>
    <x v="419"/>
    <s v="MEXICO CROSSINGS THROUGH NOGALES ARIZONA"/>
    <n v="2359809"/>
    <s v="Truck"/>
    <m/>
    <m/>
    <n v="2024"/>
    <s v="N/A"/>
    <s v="I (import)"/>
    <m/>
  </r>
  <r>
    <s v="WATERMELONS"/>
    <x v="13"/>
    <s v="No"/>
    <s v="N/A"/>
    <s v="N/A"/>
    <x v="419"/>
    <s v="MEXICO CROSSINGS THROUGH OTAY MESA CALIFORNIA"/>
    <n v="10441"/>
    <s v="Truck"/>
    <m/>
    <m/>
    <n v="2024"/>
    <s v="N/A"/>
    <s v="I (import)"/>
    <m/>
  </r>
  <r>
    <s v="WATERMELONS"/>
    <x v="13"/>
    <s v="Yes"/>
    <s v="N/A"/>
    <s v="RED FLESH SEEDLESS MINIATURE"/>
    <x v="419"/>
    <s v="MEXICO CROSSINGS THROUGH NOGALES ARIZONA"/>
    <n v="130680"/>
    <s v="Truck"/>
    <m/>
    <m/>
    <n v="2024"/>
    <s v="N/A"/>
    <s v="I (import)"/>
    <m/>
  </r>
  <r>
    <s v="WATERMELONS"/>
    <x v="13"/>
    <s v="No"/>
    <s v="N/A"/>
    <s v="SEEDLESS"/>
    <x v="419"/>
    <s v="MEXICO CROSSINGS THROUGH PHARR TEXAS"/>
    <n v="132518"/>
    <s v="Truck"/>
    <m/>
    <m/>
    <n v="2024"/>
    <s v="N/A"/>
    <s v="I (import)"/>
    <m/>
  </r>
  <r>
    <s v="WATERMELONS"/>
    <x v="13"/>
    <s v="No"/>
    <s v="N/A"/>
    <s v="SEEDLESS"/>
    <x v="419"/>
    <s v="MEXICO CROSSINGS THROUGH RIO GRANDE CITY TEXAS"/>
    <n v="985204"/>
    <s v="Truck"/>
    <m/>
    <m/>
    <n v="2024"/>
    <s v="N/A"/>
    <s v="I (import)"/>
    <m/>
  </r>
  <r>
    <s v="WATERMELONS"/>
    <x v="13"/>
    <s v="No"/>
    <s v="N/A"/>
    <s v="N/A"/>
    <x v="419"/>
    <s v="MEXICO CROSSINGS THROUGH NOGALES ARIZONA"/>
    <n v="63413"/>
    <s v="Truck"/>
    <m/>
    <m/>
    <n v="2024"/>
    <s v="N/A"/>
    <s v="I (import)"/>
    <m/>
  </r>
  <r>
    <s v="WATERMELONS"/>
    <x v="13"/>
    <s v="No"/>
    <s v="N/A"/>
    <s v="SEEDLESS"/>
    <x v="419"/>
    <s v="MEXICO CROSSINGS THROUGH OTAY MESA CALIFORNIA"/>
    <n v="41384"/>
    <s v="Truck"/>
    <m/>
    <m/>
    <n v="2024"/>
    <s v="N/A"/>
    <s v="I (import)"/>
    <m/>
  </r>
  <r>
    <s v="WATERMELONS"/>
    <x v="13"/>
    <s v="No"/>
    <s v="N/A"/>
    <s v="RED FLESH SEEDLESS MINIATURE"/>
    <x v="419"/>
    <s v="MEXICO CROSSINGS THROUGH NOGALES ARIZONA"/>
    <n v="672426"/>
    <s v="Truck"/>
    <m/>
    <m/>
    <n v="2024"/>
    <s v="N/A"/>
    <s v="I (import)"/>
    <m/>
  </r>
  <r>
    <s v="WATERMELONS"/>
    <x v="13"/>
    <s v="No"/>
    <s v="N/A"/>
    <s v="N/A"/>
    <x v="419"/>
    <s v="MEXICO CROSSINGS THROUGH PHARR TEXAS"/>
    <n v="48730"/>
    <s v="Truck"/>
    <m/>
    <m/>
    <n v="2024"/>
    <s v="N/A"/>
    <s v="I (import)"/>
    <m/>
  </r>
  <r>
    <s v="WATERMELONS"/>
    <x v="13"/>
    <s v="No"/>
    <s v="N/A"/>
    <s v="SEEDLESS"/>
    <x v="585"/>
    <s v="MEXICO CROSSINGS THROUGH OTAY MESA CALIFORNIA"/>
    <n v="65191"/>
    <s v="Truck"/>
    <m/>
    <m/>
    <n v="2024"/>
    <s v="N/A"/>
    <s v="I (import)"/>
    <m/>
  </r>
  <r>
    <s v="WATERMELONS"/>
    <x v="13"/>
    <s v="No"/>
    <s v="N/A"/>
    <s v="RED FLESH SEEDLESS MINIATURE"/>
    <x v="585"/>
    <s v="MEXICO CROSSINGS THROUGH NOGALES ARIZONA"/>
    <n v="452554"/>
    <s v="Truck"/>
    <m/>
    <m/>
    <n v="2024"/>
    <s v="N/A"/>
    <s v="I (import)"/>
    <m/>
  </r>
  <r>
    <s v="WATERMELONS"/>
    <x v="13"/>
    <s v="No"/>
    <s v="N/A"/>
    <s v="SEEDLESS"/>
    <x v="585"/>
    <s v="MEXICO CROSSINGS THROUGH NOGALES ARIZONA"/>
    <n v="1299226"/>
    <s v="Truck"/>
    <m/>
    <m/>
    <n v="2024"/>
    <s v="N/A"/>
    <s v="I (import)"/>
    <m/>
  </r>
  <r>
    <s v="WATERMELONS"/>
    <x v="13"/>
    <s v="No"/>
    <s v="N/A"/>
    <s v="N/A"/>
    <x v="585"/>
    <s v="MEXICO CROSSINGS THROUGH PROGRESO TEXAS"/>
    <n v="241538"/>
    <s v="Truck"/>
    <m/>
    <m/>
    <n v="2024"/>
    <s v="N/A"/>
    <s v="I (import)"/>
    <m/>
  </r>
  <r>
    <s v="WATERMELONS"/>
    <x v="13"/>
    <s v="No"/>
    <s v="N/A"/>
    <s v="N/A"/>
    <x v="585"/>
    <s v="MEXICO CROSSINGS THROUGH OTAY MESA CALIFORNIA"/>
    <n v="757"/>
    <s v="Truck"/>
    <m/>
    <m/>
    <n v="2024"/>
    <s v="N/A"/>
    <s v="I (import)"/>
    <m/>
  </r>
  <r>
    <s v="WATERMELONS"/>
    <x v="13"/>
    <s v="No"/>
    <s v="N/A"/>
    <s v="SEEDLESS"/>
    <x v="585"/>
    <s v="MEXICO CROSSINGS THROUGH RIO GRANDE CITY TEXAS"/>
    <n v="1084358"/>
    <s v="Truck"/>
    <m/>
    <m/>
    <n v="2024"/>
    <s v="N/A"/>
    <s v="I (import)"/>
    <m/>
  </r>
  <r>
    <s v="WATERMELONS"/>
    <x v="13"/>
    <s v="No"/>
    <s v="N/A"/>
    <s v="SEEDLESS"/>
    <x v="585"/>
    <s v="MEXICO CROSSINGS THROUGH PHARR TEXAS"/>
    <n v="57677"/>
    <s v="Truck"/>
    <m/>
    <m/>
    <n v="2024"/>
    <s v="N/A"/>
    <s v="I (import)"/>
    <m/>
  </r>
  <r>
    <s v="WATERMELONS"/>
    <x v="13"/>
    <s v="Yes"/>
    <s v="N/A"/>
    <s v="RED FLESH SEEDLESS MINIATURE"/>
    <x v="585"/>
    <s v="MEXICO CROSSINGS THROUGH NOGALES ARIZONA"/>
    <n v="62590"/>
    <s v="Truck"/>
    <m/>
    <m/>
    <n v="2024"/>
    <s v="N/A"/>
    <s v="I (import)"/>
    <m/>
  </r>
  <r>
    <s v="WATERMELONS"/>
    <x v="13"/>
    <s v="No"/>
    <s v="N/A"/>
    <s v="SEEDLESS"/>
    <x v="585"/>
    <s v="MEXICO CROSSINGS THROUGH PROGRESO TEXAS"/>
    <n v="250173"/>
    <s v="Truck"/>
    <m/>
    <m/>
    <n v="2024"/>
    <s v="N/A"/>
    <s v="I (import)"/>
    <m/>
  </r>
  <r>
    <s v="WATERMELONS"/>
    <x v="13"/>
    <s v="No"/>
    <s v="N/A"/>
    <s v="RED FLESH SEEDLESS MINIATURE"/>
    <x v="586"/>
    <s v="MEXICO CROSSINGS THROUGH NOGALES ARIZONA"/>
    <n v="1006880"/>
    <s v="Truck"/>
    <m/>
    <m/>
    <n v="2024"/>
    <s v="N/A"/>
    <s v="I (import)"/>
    <m/>
  </r>
  <r>
    <s v="WATERMELONS"/>
    <x v="13"/>
    <s v="No"/>
    <s v="N/A"/>
    <s v="N/A"/>
    <x v="586"/>
    <s v="MEXICO CROSSINGS THROUGH OTAY MESA CALIFORNIA"/>
    <n v="6615"/>
    <s v="Truck"/>
    <m/>
    <m/>
    <n v="2024"/>
    <s v="N/A"/>
    <s v="I (import)"/>
    <m/>
  </r>
  <r>
    <s v="WATERMELONS"/>
    <x v="13"/>
    <s v="No"/>
    <s v="N/A"/>
    <s v="SEEDLESS"/>
    <x v="586"/>
    <s v="MEXICO CROSSINGS THROUGH OTAY MESA CALIFORNIA"/>
    <n v="35482"/>
    <s v="Truck"/>
    <m/>
    <m/>
    <n v="2024"/>
    <s v="N/A"/>
    <s v="I (import)"/>
    <m/>
  </r>
  <r>
    <s v="WATERMELONS"/>
    <x v="13"/>
    <s v="No"/>
    <s v="N/A"/>
    <s v="N/A"/>
    <x v="586"/>
    <s v="MEXICO CROSSINGS THROUGH PROGRESO TEXAS"/>
    <n v="447756"/>
    <s v="Truck"/>
    <m/>
    <m/>
    <n v="2024"/>
    <s v="N/A"/>
    <s v="I (import)"/>
    <m/>
  </r>
  <r>
    <s v="WATERMELONS"/>
    <x v="13"/>
    <s v="No"/>
    <s v="N/A"/>
    <s v="SEEDLESS"/>
    <x v="586"/>
    <s v="MEXICO CROSSINGS THROUGH PHARR TEXAS"/>
    <n v="256579"/>
    <s v="Truck"/>
    <m/>
    <m/>
    <n v="2024"/>
    <s v="N/A"/>
    <s v="I (import)"/>
    <m/>
  </r>
  <r>
    <s v="WATERMELONS"/>
    <x v="13"/>
    <s v="No"/>
    <s v="N/A"/>
    <s v="SEEDLESS"/>
    <x v="586"/>
    <s v="MEXICO CROSSINGS THROUGH PROGRESO TEXAS"/>
    <n v="468930"/>
    <s v="Truck"/>
    <m/>
    <m/>
    <n v="2024"/>
    <s v="N/A"/>
    <s v="I (import)"/>
    <m/>
  </r>
  <r>
    <s v="WATERMELONS"/>
    <x v="13"/>
    <s v="No"/>
    <s v="N/A"/>
    <s v="SEEDLESS"/>
    <x v="586"/>
    <s v="MEXICO CROSSINGS THROUGH NOGALES ARIZONA"/>
    <n v="1436775"/>
    <s v="Truck"/>
    <m/>
    <m/>
    <n v="2024"/>
    <s v="N/A"/>
    <s v="I (import)"/>
    <m/>
  </r>
  <r>
    <s v="WATERMELONS"/>
    <x v="13"/>
    <s v="No"/>
    <s v="N/A"/>
    <s v="N/A"/>
    <x v="586"/>
    <s v="MEXICO CROSSINGS THROUGH NOGALES ARIZONA"/>
    <n v="41976"/>
    <s v="Truck"/>
    <m/>
    <m/>
    <n v="2024"/>
    <s v="N/A"/>
    <s v="I (import)"/>
    <m/>
  </r>
  <r>
    <s v="WATERMELONS"/>
    <x v="13"/>
    <s v="Yes"/>
    <s v="N/A"/>
    <s v="RED FLESH SEEDLESS MINIATURE"/>
    <x v="586"/>
    <s v="MEXICO CROSSINGS THROUGH NOGALES ARIZONA"/>
    <n v="81453"/>
    <s v="Truck"/>
    <m/>
    <m/>
    <n v="2024"/>
    <s v="N/A"/>
    <s v="I (import)"/>
    <m/>
  </r>
  <r>
    <s v="WATERMELONS"/>
    <x v="13"/>
    <s v="No"/>
    <s v="N/A"/>
    <s v="SEEDLESS"/>
    <x v="587"/>
    <s v="MEXICO CROSSINGS THROUGH PROGRESO TEXAS"/>
    <n v="232672"/>
    <s v="Truck"/>
    <m/>
    <m/>
    <n v="2024"/>
    <s v="N/A"/>
    <s v="I (import)"/>
    <m/>
  </r>
  <r>
    <s v="WATERMELONS"/>
    <x v="13"/>
    <s v="No"/>
    <s v="N/A"/>
    <s v="SEEDLESS"/>
    <x v="587"/>
    <s v="MEXICO CROSSINGS THROUGH OTAY MESA CALIFORNIA"/>
    <n v="27878"/>
    <s v="Truck"/>
    <m/>
    <m/>
    <n v="2024"/>
    <s v="N/A"/>
    <s v="I (import)"/>
    <m/>
  </r>
  <r>
    <s v="WATERMELONS"/>
    <x v="13"/>
    <s v="No"/>
    <s v="N/A"/>
    <s v="RED FLESH SEEDLESS MINIATURE"/>
    <x v="587"/>
    <s v="MEXICO CROSSINGS THROUGH NOGALES ARIZONA"/>
    <n v="482631"/>
    <s v="Truck"/>
    <m/>
    <m/>
    <n v="2024"/>
    <s v="N/A"/>
    <s v="I (import)"/>
    <m/>
  </r>
  <r>
    <s v="WATERMELONS"/>
    <x v="13"/>
    <s v="No"/>
    <s v="N/A"/>
    <s v="N/A"/>
    <x v="587"/>
    <s v="MEXICO CROSSINGS THROUGH OTAY MESA CALIFORNIA"/>
    <n v="137984"/>
    <s v="Truck"/>
    <m/>
    <m/>
    <n v="2024"/>
    <s v="N/A"/>
    <s v="I (import)"/>
    <m/>
  </r>
  <r>
    <s v="WATERMELONS"/>
    <x v="13"/>
    <s v="No"/>
    <s v="N/A"/>
    <s v="SEEDLESS"/>
    <x v="587"/>
    <s v="MEXICO CROSSINGS THROUGH PHARR TEXAS"/>
    <n v="41906"/>
    <s v="Truck"/>
    <m/>
    <m/>
    <n v="2024"/>
    <s v="N/A"/>
    <s v="I (import)"/>
    <m/>
  </r>
  <r>
    <s v="WATERMELONS"/>
    <x v="13"/>
    <s v="No"/>
    <s v="N/A"/>
    <s v="SEEDLESS"/>
    <x v="587"/>
    <s v="MEXICO CROSSINGS THROUGH NOGALES ARIZONA"/>
    <n v="437182"/>
    <s v="Truck"/>
    <m/>
    <m/>
    <n v="2024"/>
    <s v="N/A"/>
    <s v="I (import)"/>
    <m/>
  </r>
  <r>
    <s v="WATERMELONS"/>
    <x v="13"/>
    <s v="No"/>
    <s v="N/A"/>
    <s v="N/A"/>
    <x v="587"/>
    <s v="MEXICO CROSSINGS THROUGH PROGRESO TEXAS"/>
    <n v="37035"/>
    <s v="Truck"/>
    <m/>
    <m/>
    <n v="2024"/>
    <s v="N/A"/>
    <s v="I (import)"/>
    <m/>
  </r>
  <r>
    <s v="WATERMELONS"/>
    <x v="13"/>
    <s v="No"/>
    <s v="N/A"/>
    <s v="RED FLESH SEEDLESS MINIATURE"/>
    <x v="420"/>
    <s v="MEXICO CROSSINGS THROUGH NOGALES ARIZONA"/>
    <n v="788581"/>
    <s v="Truck"/>
    <m/>
    <m/>
    <n v="2024"/>
    <s v="N/A"/>
    <s v="I (import)"/>
    <m/>
  </r>
  <r>
    <s v="WATERMELONS"/>
    <x v="13"/>
    <s v="No"/>
    <s v="N/A"/>
    <s v="N/A"/>
    <x v="420"/>
    <s v="MEXICO CROSSINGS THROUGH OTAY MESA CALIFORNIA"/>
    <n v="70963"/>
    <s v="Truck"/>
    <m/>
    <m/>
    <n v="2024"/>
    <s v="N/A"/>
    <s v="I (import)"/>
    <m/>
  </r>
  <r>
    <s v="WATERMELONS"/>
    <x v="13"/>
    <s v="No"/>
    <s v="N/A"/>
    <s v="SEEDLESS"/>
    <x v="420"/>
    <s v="MEXICO CROSSINGS THROUGH PHARR TEXAS"/>
    <n v="120809"/>
    <s v="Truck"/>
    <m/>
    <m/>
    <n v="2024"/>
    <s v="N/A"/>
    <s v="I (import)"/>
    <m/>
  </r>
  <r>
    <s v="WATERMELONS"/>
    <x v="13"/>
    <s v="No"/>
    <s v="N/A"/>
    <s v="N/A"/>
    <x v="420"/>
    <s v="MEXICO CROSSINGS THROUGH NOGALES ARIZONA"/>
    <n v="50371"/>
    <s v="Truck"/>
    <m/>
    <m/>
    <n v="2024"/>
    <s v="N/A"/>
    <s v="I (import)"/>
    <m/>
  </r>
  <r>
    <s v="WATERMELONS"/>
    <x v="13"/>
    <s v="No"/>
    <s v="N/A"/>
    <s v="SEEDLESS"/>
    <x v="420"/>
    <s v="MEXICO CROSSINGS THROUGH NOGALES ARIZONA"/>
    <n v="700998"/>
    <s v="Truck"/>
    <m/>
    <m/>
    <n v="2024"/>
    <s v="N/A"/>
    <s v="I (import)"/>
    <m/>
  </r>
  <r>
    <s v="WATERMELONS"/>
    <x v="13"/>
    <s v="No"/>
    <s v="N/A"/>
    <s v="N/A"/>
    <x v="420"/>
    <s v="MEXICO CROSSINGS THROUGH PROGRESO TEXAS"/>
    <n v="38874"/>
    <s v="Truck"/>
    <m/>
    <m/>
    <n v="2024"/>
    <s v="N/A"/>
    <s v="I (import)"/>
    <m/>
  </r>
  <r>
    <s v="WATERMELONS"/>
    <x v="13"/>
    <s v="No"/>
    <s v="N/A"/>
    <s v="SEEDLESS"/>
    <x v="420"/>
    <s v="MEXICO CROSSINGS THROUGH PROGRESO TEXAS"/>
    <n v="99836"/>
    <s v="Truck"/>
    <m/>
    <m/>
    <n v="2024"/>
    <s v="N/A"/>
    <s v="I (import)"/>
    <m/>
  </r>
  <r>
    <s v="WATERMELONS"/>
    <x v="13"/>
    <s v="No"/>
    <s v="N/A"/>
    <s v="SEEDLESS"/>
    <x v="420"/>
    <s v="MEXICO CROSSINGS THROUGH OTAY MESA CALIFORNIA"/>
    <n v="14080"/>
    <s v="Truck"/>
    <m/>
    <m/>
    <n v="2024"/>
    <s v="N/A"/>
    <s v="I (import)"/>
    <m/>
  </r>
  <r>
    <s v="WATERMELONS"/>
    <x v="13"/>
    <s v="No"/>
    <s v="N/A"/>
    <s v="RED FLESH SEEDLESS MINIATURE"/>
    <x v="631"/>
    <s v="MEXICO CROSSINGS THROUGH PHARR TEXAS"/>
    <n v="28875"/>
    <s v="Truck"/>
    <m/>
    <m/>
    <n v="2024"/>
    <s v="N/A"/>
    <s v="I (import)"/>
    <m/>
  </r>
  <r>
    <s v="WATERMELONS"/>
    <x v="13"/>
    <s v="No"/>
    <s v="N/A"/>
    <s v="N/A"/>
    <x v="631"/>
    <s v="MEXICO CROSSINGS THROUGH PROGRESO TEXAS"/>
    <n v="1529176"/>
    <s v="Truck"/>
    <m/>
    <m/>
    <n v="2024"/>
    <s v="N/A"/>
    <s v="I (import)"/>
    <m/>
  </r>
  <r>
    <s v="WATERMELONS"/>
    <x v="13"/>
    <s v="No"/>
    <s v="N/A"/>
    <s v="SEEDLESS"/>
    <x v="631"/>
    <s v="MEXICO CROSSINGS THROUGH RIO GRANDE CITY TEXAS"/>
    <n v="272800"/>
    <s v="Truck"/>
    <m/>
    <m/>
    <n v="2024"/>
    <s v="N/A"/>
    <s v="I (import)"/>
    <m/>
  </r>
  <r>
    <s v="WATERMELONS"/>
    <x v="13"/>
    <s v="No"/>
    <s v="N/A"/>
    <s v="SEEDLESS"/>
    <x v="631"/>
    <s v="MEXICO CROSSINGS THROUGH PROGRESO TEXAS"/>
    <n v="284163"/>
    <s v="Truck"/>
    <m/>
    <m/>
    <n v="2024"/>
    <s v="N/A"/>
    <s v="I (import)"/>
    <m/>
  </r>
  <r>
    <s v="WATERMELONS"/>
    <x v="13"/>
    <s v="No"/>
    <s v="N/A"/>
    <s v="SEEDLESS"/>
    <x v="631"/>
    <s v="MEXICO CROSSINGS THROUGH OTAY MESA CALIFORNIA"/>
    <n v="1408"/>
    <s v="Truck"/>
    <m/>
    <m/>
    <n v="2024"/>
    <s v="N/A"/>
    <s v="I (import)"/>
    <m/>
  </r>
  <r>
    <s v="WATERMELONS"/>
    <x v="13"/>
    <s v="No"/>
    <s v="N/A"/>
    <s v="N/A"/>
    <x v="631"/>
    <s v="MEXICO CROSSINGS THROUGH OTAY MESA CALIFORNIA"/>
    <n v="59136"/>
    <s v="Truck"/>
    <m/>
    <m/>
    <n v="2024"/>
    <s v="N/A"/>
    <s v="I (import)"/>
    <m/>
  </r>
  <r>
    <s v="WATERMELONS"/>
    <x v="13"/>
    <s v="No"/>
    <s v="N/A"/>
    <s v="RED FLESH SEEDLESS MINIATURE"/>
    <x v="631"/>
    <s v="MEXICO CROSSINGS THROUGH NOGALES ARIZONA"/>
    <n v="481628"/>
    <s v="Truck"/>
    <m/>
    <m/>
    <n v="2024"/>
    <s v="N/A"/>
    <s v="I (import)"/>
    <m/>
  </r>
  <r>
    <s v="WATERMELONS"/>
    <x v="13"/>
    <s v="No"/>
    <s v="N/A"/>
    <s v="SEEDLESS"/>
    <x v="631"/>
    <s v="MEXICO CROSSINGS THROUGH PHARR TEXAS"/>
    <n v="85546"/>
    <s v="Truck"/>
    <m/>
    <m/>
    <n v="2024"/>
    <s v="N/A"/>
    <s v="I (import)"/>
    <m/>
  </r>
  <r>
    <s v="WATERMELONS"/>
    <x v="13"/>
    <s v="No"/>
    <s v="N/A"/>
    <s v="SEEDLESS"/>
    <x v="631"/>
    <s v="MEXICO CROSSINGS THROUGH NOGALES ARIZONA"/>
    <n v="475641"/>
    <s v="Truck"/>
    <m/>
    <m/>
    <n v="2024"/>
    <s v="N/A"/>
    <s v="I (import)"/>
    <m/>
  </r>
  <r>
    <s v="WATERMELONS"/>
    <x v="13"/>
    <s v="No"/>
    <s v="N/A"/>
    <s v="SEEDLESS"/>
    <x v="588"/>
    <s v="MEXICO CROSSINGS THROUGH PHARR TEXAS"/>
    <n v="79253"/>
    <s v="Truck"/>
    <m/>
    <m/>
    <n v="2024"/>
    <s v="N/A"/>
    <s v="I (import)"/>
    <m/>
  </r>
  <r>
    <s v="WATERMELONS"/>
    <x v="13"/>
    <s v="No"/>
    <s v="N/A"/>
    <s v="RED FLESH SEEDLESS MINIATURE"/>
    <x v="588"/>
    <s v="MEXICO CROSSINGS THROUGH NOGALES ARIZONA"/>
    <n v="1227617"/>
    <s v="Truck"/>
    <m/>
    <m/>
    <n v="2024"/>
    <s v="N/A"/>
    <s v="I (import)"/>
    <m/>
  </r>
  <r>
    <s v="WATERMELONS"/>
    <x v="13"/>
    <s v="No"/>
    <s v="N/A"/>
    <s v="N/A"/>
    <x v="588"/>
    <s v="MEXICO CROSSINGS THROUGH PHARR TEXAS"/>
    <n v="99656"/>
    <s v="Truck"/>
    <m/>
    <m/>
    <n v="2024"/>
    <s v="N/A"/>
    <s v="I (import)"/>
    <m/>
  </r>
  <r>
    <s v="WATERMELONS"/>
    <x v="13"/>
    <s v="No"/>
    <s v="N/A"/>
    <s v="SEEDLESS"/>
    <x v="588"/>
    <s v="MEXICO CROSSINGS THROUGH NOGALES ARIZONA"/>
    <n v="1877230"/>
    <s v="Truck"/>
    <m/>
    <m/>
    <n v="2024"/>
    <s v="N/A"/>
    <s v="I (import)"/>
    <m/>
  </r>
  <r>
    <s v="WATERMELONS"/>
    <x v="13"/>
    <s v="No"/>
    <s v="N/A"/>
    <s v="SEEDLESS"/>
    <x v="588"/>
    <s v="MEXICO CROSSINGS THROUGH OTAY MESA CALIFORNIA"/>
    <n v="9856"/>
    <s v="Truck"/>
    <m/>
    <m/>
    <n v="2024"/>
    <s v="N/A"/>
    <s v="I (import)"/>
    <m/>
  </r>
  <r>
    <s v="WATERMELONS"/>
    <x v="13"/>
    <s v="No"/>
    <s v="N/A"/>
    <s v="N/A"/>
    <x v="588"/>
    <s v="MEXICO CROSSINGS THROUGH NOGALES ARIZONA"/>
    <n v="13306"/>
    <s v="Truck"/>
    <m/>
    <m/>
    <n v="2024"/>
    <s v="N/A"/>
    <s v="I (import)"/>
    <m/>
  </r>
  <r>
    <s v="WATERMELONS"/>
    <x v="13"/>
    <s v="No"/>
    <s v="N/A"/>
    <s v="N/A"/>
    <x v="588"/>
    <s v="MEXICO CROSSINGS THROUGH PROGRESO TEXAS"/>
    <n v="366575"/>
    <s v="Truck"/>
    <m/>
    <m/>
    <n v="2024"/>
    <s v="N/A"/>
    <s v="I (import)"/>
    <m/>
  </r>
  <r>
    <s v="WATERMELONS"/>
    <x v="13"/>
    <s v="No"/>
    <s v="N/A"/>
    <s v="N/A"/>
    <x v="588"/>
    <s v="MEXICO CROSSINGS THROUGH OTAY MESA CALIFORNIA"/>
    <n v="73423"/>
    <s v="Truck"/>
    <m/>
    <m/>
    <n v="2024"/>
    <s v="N/A"/>
    <s v="I (import)"/>
    <m/>
  </r>
  <r>
    <s v="WATERMELONS"/>
    <x v="13"/>
    <s v="No"/>
    <s v="N/A"/>
    <s v="SEEDLESS"/>
    <x v="588"/>
    <s v="MEXICO CROSSINGS THROUGH RIO GRANDE CITY TEXAS"/>
    <n v="224312"/>
    <s v="Truck"/>
    <m/>
    <m/>
    <n v="2024"/>
    <s v="N/A"/>
    <s v="I (import)"/>
    <m/>
  </r>
  <r>
    <s v="WATERMELONS"/>
    <x v="13"/>
    <s v="No"/>
    <s v="N/A"/>
    <s v="SEEDLESS"/>
    <x v="588"/>
    <s v="MEXICO CROSSINGS THROUGH PROGRESO TEXAS"/>
    <n v="1511035"/>
    <s v="Truck"/>
    <m/>
    <m/>
    <n v="2024"/>
    <s v="N/A"/>
    <s v="I (import)"/>
    <m/>
  </r>
  <r>
    <s v="WATERMELONS"/>
    <x v="13"/>
    <s v="No"/>
    <s v="N/A"/>
    <s v="N/A"/>
    <x v="589"/>
    <s v="MEXICO CROSSINGS THROUGH OTAY MESA CALIFORNIA"/>
    <n v="79491"/>
    <s v="Truck"/>
    <m/>
    <m/>
    <n v="2024"/>
    <s v="N/A"/>
    <s v="I (import)"/>
    <m/>
  </r>
  <r>
    <s v="WATERMELONS"/>
    <x v="13"/>
    <s v="No"/>
    <s v="N/A"/>
    <s v="N/A"/>
    <x v="589"/>
    <s v="MEXICO CROSSINGS THROUGH PHARR TEXAS"/>
    <n v="46103"/>
    <s v="Truck"/>
    <m/>
    <m/>
    <n v="2024"/>
    <s v="N/A"/>
    <s v="I (import)"/>
    <m/>
  </r>
  <r>
    <s v="WATERMELONS"/>
    <x v="13"/>
    <s v="No"/>
    <s v="N/A"/>
    <s v="RED FLESH SEEDLESS MINIATURE"/>
    <x v="589"/>
    <s v="MEXICO CROSSINGS THROUGH NOGALES ARIZONA"/>
    <n v="162079"/>
    <s v="Truck"/>
    <m/>
    <m/>
    <n v="2024"/>
    <s v="N/A"/>
    <s v="I (import)"/>
    <m/>
  </r>
  <r>
    <s v="WATERMELONS"/>
    <x v="13"/>
    <s v="No"/>
    <s v="N/A"/>
    <s v="N/A"/>
    <x v="589"/>
    <s v="MEXICO CROSSINGS THROUGH PROGRESO TEXAS"/>
    <n v="1427811"/>
    <s v="Truck"/>
    <m/>
    <m/>
    <n v="2024"/>
    <s v="N/A"/>
    <s v="I (import)"/>
    <m/>
  </r>
  <r>
    <s v="WATERMELONS"/>
    <x v="13"/>
    <s v="No"/>
    <s v="N/A"/>
    <s v="SEEDLESS"/>
    <x v="589"/>
    <s v="MEXICO CROSSINGS THROUGH NOGALES ARIZONA"/>
    <n v="266516"/>
    <s v="Truck"/>
    <m/>
    <m/>
    <n v="2024"/>
    <s v="N/A"/>
    <s v="I (import)"/>
    <m/>
  </r>
  <r>
    <s v="WATERMELONS"/>
    <x v="13"/>
    <s v="No"/>
    <s v="N/A"/>
    <s v="SEEDLESS"/>
    <x v="589"/>
    <s v="MEXICO CROSSINGS THROUGH PHARR TEXAS"/>
    <n v="129090"/>
    <s v="Truck"/>
    <m/>
    <m/>
    <n v="2024"/>
    <s v="N/A"/>
    <s v="I (import)"/>
    <m/>
  </r>
  <r>
    <s v="WATERMELONS"/>
    <x v="13"/>
    <s v="No"/>
    <s v="N/A"/>
    <s v="SEEDLESS"/>
    <x v="589"/>
    <s v="MEXICO CROSSINGS THROUGH PROGRESO TEXAS"/>
    <n v="48576"/>
    <s v="Truck"/>
    <m/>
    <m/>
    <n v="2024"/>
    <s v="N/A"/>
    <s v="I (import)"/>
    <m/>
  </r>
  <r>
    <s v="WATERMELONS"/>
    <x v="13"/>
    <s v="No"/>
    <s v="N/A"/>
    <s v="N/A"/>
    <x v="632"/>
    <s v="MEXICO CROSSINGS THROUGH NOGALES ARIZONA"/>
    <n v="58386"/>
    <s v="Truck"/>
    <m/>
    <m/>
    <n v="2024"/>
    <s v="N/A"/>
    <s v="I (import)"/>
    <m/>
  </r>
  <r>
    <s v="WATERMELONS"/>
    <x v="13"/>
    <s v="No"/>
    <s v="N/A"/>
    <s v="RED FLESH SEEDLESS MINIATURE"/>
    <x v="632"/>
    <s v="MEXICO CROSSINGS THROUGH NOGALES ARIZONA"/>
    <n v="408885"/>
    <s v="Truck"/>
    <m/>
    <m/>
    <n v="2024"/>
    <s v="N/A"/>
    <s v="I (import)"/>
    <m/>
  </r>
  <r>
    <s v="WATERMELONS"/>
    <x v="13"/>
    <s v="No"/>
    <s v="N/A"/>
    <s v="SEEDLESS"/>
    <x v="632"/>
    <s v="MEXICO CROSSINGS THROUGH NOGALES ARIZONA"/>
    <n v="741503"/>
    <s v="Truck"/>
    <m/>
    <m/>
    <n v="2024"/>
    <s v="N/A"/>
    <s v="I (import)"/>
    <m/>
  </r>
  <r>
    <s v="WATERMELONS"/>
    <x v="13"/>
    <s v="No"/>
    <s v="N/A"/>
    <s v="N/A"/>
    <x v="632"/>
    <s v="MEXICO CROSSINGS THROUGH OTAY MESA CALIFORNIA"/>
    <n v="35482"/>
    <s v="Truck"/>
    <m/>
    <m/>
    <n v="2024"/>
    <s v="N/A"/>
    <s v="I (import)"/>
    <m/>
  </r>
  <r>
    <s v="WATERMELONS"/>
    <x v="13"/>
    <s v="No"/>
    <s v="N/A"/>
    <s v="SEEDLESS"/>
    <x v="632"/>
    <s v="MEXICO CROSSINGS THROUGH OTAY MESA CALIFORNIA"/>
    <n v="79834"/>
    <s v="Truck"/>
    <m/>
    <m/>
    <n v="2024"/>
    <s v="N/A"/>
    <s v="I (import)"/>
    <m/>
  </r>
  <r>
    <s v="WATERMELONS"/>
    <x v="13"/>
    <s v="No"/>
    <s v="N/A"/>
    <s v="N/A"/>
    <x v="632"/>
    <s v="MEXICO CROSSINGS THROUGH PHARR TEXAS"/>
    <n v="46187"/>
    <s v="Truck"/>
    <m/>
    <m/>
    <n v="2024"/>
    <s v="N/A"/>
    <s v="I (import)"/>
    <m/>
  </r>
  <r>
    <s v="WATERMELONS"/>
    <x v="13"/>
    <s v="No"/>
    <s v="N/A"/>
    <s v="N/A"/>
    <x v="632"/>
    <s v="MEXICO CROSSINGS THROUGH PROGRESO TEXAS"/>
    <n v="818730"/>
    <s v="Truck"/>
    <m/>
    <m/>
    <n v="2024"/>
    <s v="N/A"/>
    <s v="I (import)"/>
    <m/>
  </r>
  <r>
    <s v="WATERMELONS"/>
    <x v="13"/>
    <s v="No"/>
    <s v="N/A"/>
    <s v="N/A"/>
    <x v="421"/>
    <s v="MEXICO CROSSINGS THROUGH NOGALES ARIZONA"/>
    <n v="123211"/>
    <s v="Truck"/>
    <m/>
    <m/>
    <n v="2024"/>
    <s v="N/A"/>
    <s v="I (import)"/>
    <m/>
  </r>
  <r>
    <s v="WATERMELONS"/>
    <x v="13"/>
    <s v="No"/>
    <s v="N/A"/>
    <s v="RED FLESH SEEDLESS MINIATURE"/>
    <x v="421"/>
    <s v="MEXICO CROSSINGS THROUGH NOGALES ARIZONA"/>
    <n v="448006"/>
    <s v="Truck"/>
    <m/>
    <m/>
    <n v="2024"/>
    <s v="N/A"/>
    <s v="I (import)"/>
    <m/>
  </r>
  <r>
    <s v="WATERMELONS"/>
    <x v="13"/>
    <s v="Yes"/>
    <s v="N/A"/>
    <s v="SEEDLESS"/>
    <x v="421"/>
    <s v="MEXICO CROSSINGS THROUGH NOGALES ARIZONA"/>
    <n v="54230"/>
    <s v="Truck"/>
    <m/>
    <m/>
    <n v="2024"/>
    <s v="N/A"/>
    <s v="I (import)"/>
    <m/>
  </r>
  <r>
    <s v="WATERMELONS"/>
    <x v="13"/>
    <s v="No"/>
    <s v="N/A"/>
    <s v="SEEDLESS"/>
    <x v="421"/>
    <s v="MEXICO CROSSINGS THROUGH NOGALES ARIZONA"/>
    <n v="1152428"/>
    <s v="Truck"/>
    <m/>
    <m/>
    <n v="2024"/>
    <s v="N/A"/>
    <s v="I (import)"/>
    <m/>
  </r>
  <r>
    <s v="WATERMELONS"/>
    <x v="13"/>
    <s v="No"/>
    <s v="N/A"/>
    <s v="N/A"/>
    <x v="421"/>
    <s v="MEXICO CROSSINGS THROUGH OTAY MESA CALIFORNIA"/>
    <n v="102832"/>
    <s v="Truck"/>
    <m/>
    <m/>
    <n v="2024"/>
    <s v="N/A"/>
    <s v="I (import)"/>
    <m/>
  </r>
  <r>
    <s v="WATERMELONS"/>
    <x v="13"/>
    <s v="No"/>
    <s v="N/A"/>
    <s v="SEEDLESS"/>
    <x v="421"/>
    <s v="MEXICO CROSSINGS THROUGH OTAY MESA CALIFORNIA"/>
    <n v="21243"/>
    <s v="Truck"/>
    <m/>
    <m/>
    <n v="2024"/>
    <s v="N/A"/>
    <s v="I (import)"/>
    <m/>
  </r>
  <r>
    <s v="WATERMELONS"/>
    <x v="13"/>
    <s v="No"/>
    <s v="N/A"/>
    <s v="N/A"/>
    <x v="421"/>
    <s v="MEXICO CROSSINGS THROUGH PROGRESO TEXAS"/>
    <n v="464385"/>
    <s v="Truck"/>
    <m/>
    <m/>
    <n v="2024"/>
    <s v="N/A"/>
    <s v="I (import)"/>
    <m/>
  </r>
  <r>
    <s v="WATERMELONS"/>
    <x v="13"/>
    <s v="No"/>
    <s v="N/A"/>
    <s v="SEEDLESS"/>
    <x v="421"/>
    <s v="MEXICO CROSSINGS THROUGH PROGRESO TEXAS"/>
    <n v="865029"/>
    <s v="Truck"/>
    <m/>
    <m/>
    <n v="2024"/>
    <s v="N/A"/>
    <s v="I (import)"/>
    <m/>
  </r>
  <r>
    <s v="WATERMELONS"/>
    <x v="13"/>
    <s v="No"/>
    <s v="N/A"/>
    <s v="SEEDLESS"/>
    <x v="421"/>
    <s v="MEXICO CROSSINGS THROUGH RIO GRANDE CITY TEXAS"/>
    <n v="186318"/>
    <s v="Truck"/>
    <m/>
    <m/>
    <n v="2024"/>
    <s v="N/A"/>
    <s v="I (import)"/>
    <m/>
  </r>
  <r>
    <s v="WATERMELONS"/>
    <x v="14"/>
    <s v="No"/>
    <s v="CWT"/>
    <s v="RED FLESH SEEDLESS TYPE"/>
    <x v="377"/>
    <s v="MICHIGAN"/>
    <n v="40000"/>
    <s v="Truck"/>
    <n v="400"/>
    <m/>
    <n v="2024"/>
    <s v="N/A"/>
    <s v="D (domestic)"/>
    <m/>
  </r>
  <r>
    <s v="WATERMELONS"/>
    <x v="14"/>
    <s v="No"/>
    <s v="CWT"/>
    <s v="RED FLESH SEEDLESS TYPE"/>
    <x v="378"/>
    <s v="MICHIGAN"/>
    <n v="160000"/>
    <s v="Truck"/>
    <n v="1600"/>
    <m/>
    <n v="2024"/>
    <s v="N/A"/>
    <s v="D (domestic)"/>
    <m/>
  </r>
  <r>
    <s v="WATERMELONS"/>
    <x v="14"/>
    <s v="No"/>
    <s v="CWT"/>
    <s v="RED FLESH SEEDLESS TYPE"/>
    <x v="379"/>
    <s v="MICHIGAN"/>
    <n v="40000"/>
    <s v="Truck"/>
    <n v="400"/>
    <m/>
    <n v="2024"/>
    <s v="N/A"/>
    <s v="D (domestic)"/>
    <m/>
  </r>
  <r>
    <s v="WATERMELONS"/>
    <x v="14"/>
    <s v="No"/>
    <s v="CWT"/>
    <s v="RED FLESH SEEDLESS TYPE"/>
    <x v="380"/>
    <s v="MICHIGAN"/>
    <n v="280000"/>
    <s v="Truck"/>
    <n v="2800"/>
    <m/>
    <n v="2024"/>
    <s v="N/A"/>
    <s v="D (domestic)"/>
    <m/>
  </r>
  <r>
    <s v="WATERMELONS"/>
    <x v="14"/>
    <s v="No"/>
    <s v="CWT"/>
    <s v="RED FLESH SEEDLESS TYPE"/>
    <x v="381"/>
    <s v="MICHIGAN"/>
    <n v="320000"/>
    <s v="Truck"/>
    <n v="3200"/>
    <m/>
    <n v="2024"/>
    <s v="N/A"/>
    <s v="D (domestic)"/>
    <m/>
  </r>
  <r>
    <s v="WATERMELONS"/>
    <x v="14"/>
    <s v="No"/>
    <s v="CWT"/>
    <s v="RED FLESH SEEDLESS TYPE"/>
    <x v="382"/>
    <s v="MICHIGAN"/>
    <n v="440000"/>
    <s v="Truck"/>
    <n v="4400"/>
    <m/>
    <n v="2024"/>
    <s v="N/A"/>
    <s v="D (domestic)"/>
    <m/>
  </r>
  <r>
    <s v="WATERMELONS"/>
    <x v="14"/>
    <s v="No"/>
    <s v="CWT"/>
    <s v="RED FLESH SEEDLESS TYPE"/>
    <x v="383"/>
    <s v="MICHIGAN"/>
    <n v="280000"/>
    <s v="Truck"/>
    <n v="2800"/>
    <m/>
    <n v="2024"/>
    <s v="N/A"/>
    <s v="D (domestic)"/>
    <m/>
  </r>
  <r>
    <s v="WATERMELONS"/>
    <x v="14"/>
    <s v="No"/>
    <s v="CWT"/>
    <s v="RED FLESH SEEDLESS TYPE"/>
    <x v="384"/>
    <s v="MICHIGAN"/>
    <n v="280000"/>
    <s v="Truck"/>
    <n v="2800"/>
    <m/>
    <n v="2024"/>
    <s v="N/A"/>
    <s v="D (domestic)"/>
    <m/>
  </r>
  <r>
    <s v="WATERMELONS"/>
    <x v="14"/>
    <s v="No"/>
    <s v="CWT"/>
    <s v="RED FLESH SEEDLESS TYPE"/>
    <x v="385"/>
    <s v="MICHIGAN"/>
    <n v="320000"/>
    <s v="Truck"/>
    <n v="3200"/>
    <m/>
    <n v="2024"/>
    <s v="N/A"/>
    <s v="D (domestic)"/>
    <m/>
  </r>
  <r>
    <s v="WATERMELONS"/>
    <x v="14"/>
    <s v="No"/>
    <s v="CWT"/>
    <s v="RED FLESH SEEDLESS TYPE"/>
    <x v="386"/>
    <s v="MICHIGAN"/>
    <n v="800000"/>
    <s v="Truck"/>
    <n v="8000"/>
    <m/>
    <n v="2024"/>
    <s v="N/A"/>
    <s v="D (domestic)"/>
    <m/>
  </r>
  <r>
    <s v="WATERMELONS"/>
    <x v="14"/>
    <s v="No"/>
    <s v="CWT"/>
    <s v="RED FLESH SEEDLESS TYPE"/>
    <x v="387"/>
    <s v="MICHIGAN"/>
    <n v="1400000"/>
    <s v="Truck"/>
    <n v="14000"/>
    <m/>
    <n v="2024"/>
    <s v="N/A"/>
    <s v="D (domestic)"/>
    <m/>
  </r>
  <r>
    <s v="WATERMELONS"/>
    <x v="14"/>
    <s v="No"/>
    <s v="CWT"/>
    <s v="RED FLESH SEEDLESS TYPE"/>
    <x v="388"/>
    <s v="MICHIGAN"/>
    <n v="960000"/>
    <s v="Truck"/>
    <n v="9600"/>
    <m/>
    <n v="2024"/>
    <s v="N/A"/>
    <s v="D (domestic)"/>
    <m/>
  </r>
  <r>
    <s v="WATERMELONS"/>
    <x v="14"/>
    <s v="No"/>
    <s v="CWT"/>
    <s v="RED FLESH SEEDLESS TYPE"/>
    <x v="537"/>
    <s v="MICHIGAN"/>
    <n v="1000000"/>
    <s v="Truck"/>
    <n v="10000"/>
    <m/>
    <n v="2024"/>
    <s v="N/A"/>
    <s v="D (domestic)"/>
    <m/>
  </r>
  <r>
    <s v="WATERMELONS"/>
    <x v="14"/>
    <s v="No"/>
    <s v="CWT"/>
    <s v="RED FLESH SEEDLESS TYPE"/>
    <x v="538"/>
    <s v="MICHIGAN"/>
    <n v="800000"/>
    <s v="Truck"/>
    <n v="8000"/>
    <m/>
    <n v="2024"/>
    <s v="N/A"/>
    <s v="D (domestic)"/>
    <m/>
  </r>
  <r>
    <s v="WATERMELONS"/>
    <x v="14"/>
    <s v="No"/>
    <s v="CWT"/>
    <s v="RED FLESH SEEDLESS TYPE"/>
    <x v="389"/>
    <s v="MICHIGAN"/>
    <n v="1200000"/>
    <s v="Truck"/>
    <n v="12000"/>
    <m/>
    <n v="2024"/>
    <s v="N/A"/>
    <s v="D (domestic)"/>
    <m/>
  </r>
  <r>
    <s v="WATERMELONS"/>
    <x v="14"/>
    <s v="No"/>
    <s v="CWT"/>
    <s v="RED FLESH SEEDLESS TYPE"/>
    <x v="390"/>
    <s v="MICHIGAN"/>
    <n v="1920000"/>
    <s v="Truck"/>
    <n v="19200"/>
    <m/>
    <n v="2024"/>
    <s v="N/A"/>
    <s v="D (domestic)"/>
    <m/>
  </r>
  <r>
    <s v="WATERMELONS"/>
    <x v="14"/>
    <s v="No"/>
    <s v="CWT"/>
    <s v="RED FLESH SEEDED TYPE"/>
    <x v="390"/>
    <s v="MICHIGAN"/>
    <n v="80000"/>
    <s v="Truck"/>
    <n v="800"/>
    <m/>
    <n v="2024"/>
    <s v="N/A"/>
    <s v="D (domestic)"/>
    <m/>
  </r>
  <r>
    <s v="WATERMELONS"/>
    <x v="14"/>
    <s v="No"/>
    <s v="CWT"/>
    <s v="RED FLESH SEEDED TYPE"/>
    <x v="391"/>
    <s v="MICHIGAN"/>
    <n v="40000"/>
    <s v="Truck"/>
    <n v="400"/>
    <m/>
    <n v="2024"/>
    <s v="N/A"/>
    <s v="D (domestic)"/>
    <m/>
  </r>
  <r>
    <s v="WATERMELONS"/>
    <x v="14"/>
    <s v="No"/>
    <s v="CWT"/>
    <s v="RED FLESH SEEDLESS TYPE"/>
    <x v="391"/>
    <s v="MICHIGAN"/>
    <n v="1480000"/>
    <s v="Truck"/>
    <n v="14800"/>
    <m/>
    <n v="2024"/>
    <s v="N/A"/>
    <s v="D (domestic)"/>
    <m/>
  </r>
  <r>
    <s v="WATERMELONS"/>
    <x v="14"/>
    <s v="No"/>
    <s v="CWT"/>
    <s v="RED FLESH SEEDLESS TYPE"/>
    <x v="392"/>
    <s v="MICHIGAN"/>
    <n v="1400000"/>
    <s v="Truck"/>
    <n v="14000"/>
    <m/>
    <n v="2024"/>
    <s v="N/A"/>
    <s v="D (domestic)"/>
    <m/>
  </r>
  <r>
    <s v="WATERMELONS"/>
    <x v="14"/>
    <s v="No"/>
    <s v="CWT"/>
    <s v="RED FLESH SEEDLESS TYPE"/>
    <x v="393"/>
    <s v="MICHIGAN"/>
    <n v="1360000"/>
    <s v="Truck"/>
    <n v="13600"/>
    <m/>
    <n v="2024"/>
    <s v="N/A"/>
    <s v="D (domestic)"/>
    <m/>
  </r>
  <r>
    <s v="WATERMELONS"/>
    <x v="14"/>
    <s v="No"/>
    <s v="CWT"/>
    <s v="RED FLESH SEEDLESS TYPE"/>
    <x v="394"/>
    <s v="MICHIGAN"/>
    <n v="1200000"/>
    <s v="Truck"/>
    <n v="12000"/>
    <m/>
    <n v="2024"/>
    <s v="N/A"/>
    <s v="D (domestic)"/>
    <m/>
  </r>
  <r>
    <s v="WATERMELONS"/>
    <x v="14"/>
    <s v="No"/>
    <s v="CWT"/>
    <s v="RED FLESH SEEDLESS TYPE"/>
    <x v="539"/>
    <s v="MICHIGAN"/>
    <n v="480000"/>
    <s v="Truck"/>
    <n v="4800"/>
    <m/>
    <n v="2024"/>
    <s v="N/A"/>
    <s v="D (domestic)"/>
    <m/>
  </r>
  <r>
    <s v="WATERMELONS"/>
    <x v="14"/>
    <s v="No"/>
    <s v="CWT"/>
    <s v="RED FLESH SEEDLESS TYPE"/>
    <x v="395"/>
    <s v="MICHIGAN"/>
    <n v="720000"/>
    <s v="Truck"/>
    <n v="7200"/>
    <m/>
    <n v="2024"/>
    <s v="N/A"/>
    <s v="D (domestic)"/>
    <m/>
  </r>
  <r>
    <s v="WATERMELONS"/>
    <x v="14"/>
    <s v="No"/>
    <s v="CWT"/>
    <s v="RED FLESH SEEDLESS TYPE"/>
    <x v="396"/>
    <s v="MICHIGAN"/>
    <n v="1600000"/>
    <s v="Truck"/>
    <n v="16000"/>
    <m/>
    <n v="2024"/>
    <s v="N/A"/>
    <s v="D (domestic)"/>
    <m/>
  </r>
  <r>
    <s v="WATERMELONS"/>
    <x v="14"/>
    <s v="No"/>
    <s v="CWT"/>
    <s v="RED FLESH SEEDLESS TYPE"/>
    <x v="397"/>
    <s v="MICHIGAN"/>
    <n v="1400000"/>
    <s v="Truck"/>
    <n v="14000"/>
    <m/>
    <n v="2024"/>
    <s v="N/A"/>
    <s v="D (domestic)"/>
    <m/>
  </r>
  <r>
    <s v="WATERMELONS"/>
    <x v="14"/>
    <s v="No"/>
    <s v="CWT"/>
    <s v="RED FLESH SEEDLESS TYPE"/>
    <x v="398"/>
    <s v="MICHIGAN"/>
    <n v="1440000"/>
    <s v="Truck"/>
    <n v="14400"/>
    <m/>
    <n v="2024"/>
    <s v="N/A"/>
    <s v="D (domestic)"/>
    <m/>
  </r>
  <r>
    <s v="WATERMELONS"/>
    <x v="14"/>
    <s v="No"/>
    <s v="CWT"/>
    <s v="RED FLESH SEEDLESS TYPE"/>
    <x v="399"/>
    <s v="MICHIGAN"/>
    <n v="640000"/>
    <s v="Truck"/>
    <n v="6400"/>
    <m/>
    <n v="2024"/>
    <s v="N/A"/>
    <s v="D (domestic)"/>
    <s v="added on 08/02/2024"/>
  </r>
  <r>
    <s v="WATERMELONS"/>
    <x v="14"/>
    <s v="No"/>
    <s v="CWT"/>
    <s v="RED FLESH SEEDLESS TYPE"/>
    <x v="400"/>
    <s v="MICHIGAN"/>
    <n v="560000"/>
    <s v="Truck"/>
    <n v="5600"/>
    <m/>
    <n v="2024"/>
    <s v="N/A"/>
    <s v="D (domestic)"/>
    <s v="added on 08/03/2024"/>
  </r>
  <r>
    <s v="WATERMELONS"/>
    <x v="14"/>
    <s v="No"/>
    <s v="CWT"/>
    <s v="RED FLESH SEEDLESS TYPE"/>
    <x v="540"/>
    <s v="MICHIGAN"/>
    <n v="600000"/>
    <s v="Truck"/>
    <n v="6000"/>
    <m/>
    <n v="2024"/>
    <s v="N/A"/>
    <s v="D (domestic)"/>
    <s v="added on 08/04/2024"/>
  </r>
  <r>
    <s v="WATERMELONS"/>
    <x v="14"/>
    <s v="No"/>
    <s v="CWT"/>
    <s v="RED FLESH SEEDLESS TYPE"/>
    <x v="401"/>
    <s v="MICHIGAN"/>
    <n v="-2800000"/>
    <s v="Truck"/>
    <n v="-28000"/>
    <m/>
    <n v="2024"/>
    <s v="N/A"/>
    <s v="D (domestic)"/>
    <s v="subtracted on 08/05/2024"/>
  </r>
  <r>
    <s v="WATERMELONS"/>
    <x v="14"/>
    <s v="No"/>
    <s v="CWT"/>
    <s v="RED FLESH SEEDLESS TYPE"/>
    <x v="401"/>
    <s v="MICHIGAN"/>
    <n v="3696000"/>
    <s v="Truck"/>
    <n v="36960"/>
    <m/>
    <n v="2024"/>
    <s v="N/A"/>
    <s v="D (domestic)"/>
    <m/>
  </r>
  <r>
    <s v="WATERMELONS"/>
    <x v="14"/>
    <s v="No"/>
    <s v="CWT"/>
    <s v="RED FLESH SEEDLESS TYPE"/>
    <x v="402"/>
    <s v="MICHIGAN"/>
    <n v="640000"/>
    <s v="Truck"/>
    <n v="6400"/>
    <m/>
    <n v="2024"/>
    <s v="N/A"/>
    <s v="D (domestic)"/>
    <m/>
  </r>
  <r>
    <s v="WATERMELONS"/>
    <x v="14"/>
    <s v="No"/>
    <s v="CWT"/>
    <s v="RED FLESH SEEDLESS TYPE"/>
    <x v="403"/>
    <s v="MICHIGAN"/>
    <n v="720000"/>
    <s v="Truck"/>
    <n v="7200"/>
    <m/>
    <n v="2024"/>
    <s v="N/A"/>
    <s v="D (domestic)"/>
    <m/>
  </r>
  <r>
    <s v="WATERMELONS"/>
    <x v="14"/>
    <s v="No"/>
    <s v="CWT"/>
    <s v="RED FLESH SEEDLESS TYPE"/>
    <x v="404"/>
    <s v="MICHIGAN"/>
    <n v="880000"/>
    <s v="Truck"/>
    <n v="8800"/>
    <m/>
    <n v="2024"/>
    <s v="N/A"/>
    <s v="D (domestic)"/>
    <m/>
  </r>
  <r>
    <s v="WATERMELONS"/>
    <x v="14"/>
    <s v="No"/>
    <s v="CWT"/>
    <s v="RED FLESH SEEDLESS TYPE"/>
    <x v="405"/>
    <s v="MICHIGAN"/>
    <n v="960000"/>
    <s v="Truck"/>
    <n v="9600"/>
    <m/>
    <n v="2024"/>
    <s v="N/A"/>
    <s v="D (domestic)"/>
    <m/>
  </r>
  <r>
    <s v="WATERMELONS"/>
    <x v="14"/>
    <s v="No"/>
    <s v="CWT"/>
    <s v="RED FLESH SEEDLESS TYPE"/>
    <x v="406"/>
    <s v="MICHIGAN"/>
    <n v="1040000"/>
    <s v="Truck"/>
    <n v="10400"/>
    <m/>
    <n v="2024"/>
    <s v="N/A"/>
    <s v="D (domestic)"/>
    <m/>
  </r>
  <r>
    <s v="WATERMELONS"/>
    <x v="14"/>
    <s v="No"/>
    <s v="CWT"/>
    <s v="RED FLESH SEEDLESS TYPE"/>
    <x v="541"/>
    <s v="MICHIGAN"/>
    <n v="560000"/>
    <s v="Truck"/>
    <n v="5600"/>
    <m/>
    <n v="2024"/>
    <s v="N/A"/>
    <s v="D (domestic)"/>
    <m/>
  </r>
  <r>
    <s v="WATERMELONS"/>
    <x v="14"/>
    <s v="No"/>
    <s v="CWT"/>
    <s v="RED FLESH SEEDLESS TYPE"/>
    <x v="422"/>
    <s v="MICHIGAN"/>
    <n v="920000"/>
    <s v="Truck"/>
    <n v="9200"/>
    <m/>
    <n v="2024"/>
    <s v="N/A"/>
    <s v="D (domestic)"/>
    <m/>
  </r>
  <r>
    <s v="WATERMELONS"/>
    <x v="14"/>
    <s v="No"/>
    <s v="CWT"/>
    <s v="RED FLESH SEEDLESS TYPE"/>
    <x v="423"/>
    <s v="MICHIGAN"/>
    <n v="920000"/>
    <s v="Truck"/>
    <n v="9200"/>
    <m/>
    <n v="2024"/>
    <s v="N/A"/>
    <s v="D (domestic)"/>
    <m/>
  </r>
  <r>
    <s v="WATERMELONS"/>
    <x v="14"/>
    <s v="No"/>
    <s v="CWT"/>
    <s v="RED FLESH SEEDLESS TYPE"/>
    <x v="424"/>
    <s v="MICHIGAN"/>
    <n v="1040000"/>
    <s v="Truck"/>
    <n v="10400"/>
    <m/>
    <n v="2024"/>
    <s v="N/A"/>
    <s v="D (domestic)"/>
    <m/>
  </r>
  <r>
    <s v="WATERMELONS"/>
    <x v="14"/>
    <s v="No"/>
    <s v="CWT"/>
    <s v="RED FLESH SEEDED TYPE"/>
    <x v="425"/>
    <s v="MICHIGAN"/>
    <n v="40000"/>
    <s v="Truck"/>
    <n v="400"/>
    <m/>
    <n v="2024"/>
    <s v="N/A"/>
    <s v="D (domestic)"/>
    <m/>
  </r>
  <r>
    <s v="WATERMELONS"/>
    <x v="14"/>
    <s v="No"/>
    <s v="CWT"/>
    <s v="RED FLESH SEEDLESS TYPE"/>
    <x v="425"/>
    <s v="MICHIGAN"/>
    <n v="1400000"/>
    <s v="Truck"/>
    <n v="14000"/>
    <m/>
    <n v="2024"/>
    <s v="N/A"/>
    <s v="D (domestic)"/>
    <m/>
  </r>
  <r>
    <s v="WATERMELONS"/>
    <x v="14"/>
    <s v="No"/>
    <s v="CWT"/>
    <s v="RED FLESH SEEDLESS TYPE"/>
    <x v="426"/>
    <s v="MICHIGAN"/>
    <n v="2000000"/>
    <s v="Truck"/>
    <n v="20000"/>
    <m/>
    <n v="2024"/>
    <s v="N/A"/>
    <s v="D (domestic)"/>
    <m/>
  </r>
  <r>
    <s v="WATERMELONS"/>
    <x v="14"/>
    <s v="No"/>
    <s v="CWT"/>
    <s v="RED FLESH SEEDED TYPE"/>
    <x v="426"/>
    <s v="MICHIGAN"/>
    <n v="160000"/>
    <s v="Truck"/>
    <n v="1600"/>
    <m/>
    <n v="2024"/>
    <s v="N/A"/>
    <s v="D (domestic)"/>
    <m/>
  </r>
  <r>
    <s v="WATERMELONS"/>
    <x v="14"/>
    <s v="No"/>
    <s v="CWT"/>
    <s v="RED FLESH SEEDED TYPE"/>
    <x v="427"/>
    <s v="MICHIGAN"/>
    <n v="200000"/>
    <s v="Truck"/>
    <n v="2000"/>
    <m/>
    <n v="2024"/>
    <s v="N/A"/>
    <s v="D (domestic)"/>
    <m/>
  </r>
  <r>
    <s v="WATERMELONS"/>
    <x v="14"/>
    <s v="No"/>
    <s v="CWT"/>
    <s v="RED FLESH SEEDLESS TYPE"/>
    <x v="427"/>
    <s v="MICHIGAN"/>
    <n v="1800000"/>
    <s v="Truck"/>
    <n v="18000"/>
    <m/>
    <n v="2024"/>
    <s v="N/A"/>
    <s v="D (domestic)"/>
    <m/>
  </r>
  <r>
    <s v="WATERMELONS"/>
    <x v="14"/>
    <s v="No"/>
    <s v="CWT"/>
    <s v="RED FLESH SEEDLESS TYPE"/>
    <x v="542"/>
    <s v="MICHIGAN"/>
    <n v="1680000"/>
    <s v="Truck"/>
    <n v="16800"/>
    <m/>
    <n v="2024"/>
    <s v="N/A"/>
    <s v="D (domestic)"/>
    <m/>
  </r>
  <r>
    <s v="WATERMELONS"/>
    <x v="14"/>
    <s v="No"/>
    <s v="CWT"/>
    <s v="RED FLESH SEEDED TYPE"/>
    <x v="542"/>
    <s v="MICHIGAN"/>
    <n v="160000"/>
    <s v="Truck"/>
    <n v="1600"/>
    <m/>
    <n v="2024"/>
    <s v="N/A"/>
    <s v="D (domestic)"/>
    <m/>
  </r>
  <r>
    <s v="WATERMELONS"/>
    <x v="14"/>
    <s v="No"/>
    <s v="CWT"/>
    <s v="RED FLESH SEEDLESS TYPE"/>
    <x v="428"/>
    <s v="MICHIGAN"/>
    <n v="2200000"/>
    <s v="Truck"/>
    <n v="22000"/>
    <m/>
    <n v="2024"/>
    <s v="N/A"/>
    <s v="D (domestic)"/>
    <m/>
  </r>
  <r>
    <s v="WATERMELONS"/>
    <x v="14"/>
    <s v="No"/>
    <s v="CWT"/>
    <s v="RED FLESH SEEDED TYPE"/>
    <x v="428"/>
    <s v="MICHIGAN"/>
    <n v="160000"/>
    <s v="Truck"/>
    <n v="1600"/>
    <m/>
    <n v="2024"/>
    <s v="N/A"/>
    <s v="D (domestic)"/>
    <m/>
  </r>
  <r>
    <s v="WATERMELONS"/>
    <x v="14"/>
    <s v="No"/>
    <s v="CWT"/>
    <s v="RED FLESH SEEDLESS TYPE"/>
    <x v="429"/>
    <s v="MICHIGAN"/>
    <n v="1840000"/>
    <s v="Truck"/>
    <n v="18400"/>
    <m/>
    <n v="2024"/>
    <s v="N/A"/>
    <s v="D (domestic)"/>
    <m/>
  </r>
  <r>
    <s v="WATERMELONS"/>
    <x v="14"/>
    <s v="No"/>
    <s v="CWT"/>
    <s v="RED FLESH SEEDED TYPE"/>
    <x v="429"/>
    <s v="MICHIGAN"/>
    <n v="200000"/>
    <s v="Truck"/>
    <n v="2000"/>
    <m/>
    <n v="2024"/>
    <s v="N/A"/>
    <s v="D (domestic)"/>
    <m/>
  </r>
  <r>
    <s v="WATERMELONS"/>
    <x v="14"/>
    <s v="No"/>
    <s v="CWT"/>
    <s v="RED FLESH SEEDLESS TYPE"/>
    <x v="430"/>
    <s v="MICHIGAN"/>
    <n v="2080000"/>
    <s v="Truck"/>
    <n v="20800"/>
    <m/>
    <n v="2024"/>
    <s v="N/A"/>
    <s v="D (domestic)"/>
    <m/>
  </r>
  <r>
    <s v="WATERMELONS"/>
    <x v="14"/>
    <s v="No"/>
    <s v="CWT"/>
    <s v="RED FLESH SEEDED TYPE"/>
    <x v="430"/>
    <s v="MICHIGAN"/>
    <n v="160000"/>
    <s v="Truck"/>
    <n v="1600"/>
    <m/>
    <n v="2024"/>
    <s v="N/A"/>
    <s v="D (domestic)"/>
    <m/>
  </r>
  <r>
    <s v="WATERMELONS"/>
    <x v="14"/>
    <s v="No"/>
    <s v="CWT"/>
    <s v="RED FLESH SEEDED TYPE"/>
    <x v="431"/>
    <s v="MICHIGAN"/>
    <n v="80000"/>
    <s v="Truck"/>
    <n v="800"/>
    <m/>
    <n v="2024"/>
    <s v="N/A"/>
    <s v="D (domestic)"/>
    <m/>
  </r>
  <r>
    <s v="WATERMELONS"/>
    <x v="14"/>
    <s v="No"/>
    <s v="CWT"/>
    <s v="RED FLESH SEEDLESS TYPE"/>
    <x v="431"/>
    <s v="MICHIGAN"/>
    <n v="2440000"/>
    <s v="Truck"/>
    <n v="24400"/>
    <m/>
    <n v="2024"/>
    <s v="N/A"/>
    <s v="D (domestic)"/>
    <m/>
  </r>
  <r>
    <s v="WATERMELONS"/>
    <x v="14"/>
    <s v="No"/>
    <s v="CWT"/>
    <s v="RED FLESH SEEDLESS TYPE"/>
    <x v="432"/>
    <s v="MICHIGAN"/>
    <n v="2680000"/>
    <s v="Truck"/>
    <n v="26800"/>
    <m/>
    <n v="2024"/>
    <s v="N/A"/>
    <s v="D (domestic)"/>
    <m/>
  </r>
  <r>
    <s v="WATERMELONS"/>
    <x v="14"/>
    <s v="No"/>
    <s v="CWT"/>
    <s v="RED FLESH SEEDED TYPE"/>
    <x v="432"/>
    <s v="MICHIGAN"/>
    <n v="120000"/>
    <s v="Truck"/>
    <n v="1200"/>
    <m/>
    <n v="2024"/>
    <s v="N/A"/>
    <s v="D (domestic)"/>
    <m/>
  </r>
  <r>
    <s v="WATERMELONS"/>
    <x v="14"/>
    <s v="No"/>
    <s v="CWT"/>
    <s v="RED FLESH SEEDED TYPE"/>
    <x v="433"/>
    <s v="MICHIGAN"/>
    <n v="120000"/>
    <s v="Truck"/>
    <n v="1200"/>
    <m/>
    <n v="2024"/>
    <s v="N/A"/>
    <s v="D (domestic)"/>
    <m/>
  </r>
  <r>
    <s v="WATERMELONS"/>
    <x v="14"/>
    <s v="No"/>
    <s v="CWT"/>
    <s v="RED FLESH SEEDLESS TYPE"/>
    <x v="433"/>
    <s v="MICHIGAN"/>
    <n v="2320000"/>
    <s v="Truck"/>
    <n v="23200"/>
    <m/>
    <n v="2024"/>
    <s v="N/A"/>
    <s v="D (domestic)"/>
    <m/>
  </r>
  <r>
    <s v="WATERMELONS"/>
    <x v="14"/>
    <s v="No"/>
    <s v="CWT"/>
    <s v="RED FLESH SEEDED TYPE"/>
    <x v="543"/>
    <s v="MICHIGAN"/>
    <n v="80000"/>
    <s v="Truck"/>
    <n v="800"/>
    <m/>
    <n v="2024"/>
    <s v="N/A"/>
    <s v="D (domestic)"/>
    <m/>
  </r>
  <r>
    <s v="WATERMELONS"/>
    <x v="14"/>
    <s v="No"/>
    <s v="CWT"/>
    <s v="RED FLESH SEEDLESS TYPE"/>
    <x v="543"/>
    <s v="MICHIGAN"/>
    <n v="2360000"/>
    <s v="Truck"/>
    <n v="23600"/>
    <m/>
    <n v="2024"/>
    <s v="N/A"/>
    <s v="D (domestic)"/>
    <m/>
  </r>
  <r>
    <s v="WATERMELONS"/>
    <x v="14"/>
    <s v="No"/>
    <s v="CWT"/>
    <s v="RED FLESH SEEDED TYPE"/>
    <x v="434"/>
    <s v="MICHIGAN"/>
    <n v="200000"/>
    <s v="Truck"/>
    <n v="2000"/>
    <m/>
    <n v="2024"/>
    <s v="N/A"/>
    <s v="D (domestic)"/>
    <m/>
  </r>
  <r>
    <s v="WATERMELONS"/>
    <x v="14"/>
    <s v="No"/>
    <s v="CWT"/>
    <s v="RED FLESH SEEDLESS TYPE"/>
    <x v="434"/>
    <s v="MICHIGAN"/>
    <n v="3040000"/>
    <s v="Truck"/>
    <n v="30400"/>
    <m/>
    <n v="2024"/>
    <s v="N/A"/>
    <s v="D (domestic)"/>
    <m/>
  </r>
  <r>
    <s v="WATERMELONS"/>
    <x v="14"/>
    <s v="No"/>
    <s v="CWT"/>
    <s v="RED FLESH SEEDLESS TYPE"/>
    <x v="435"/>
    <s v="MICHIGAN"/>
    <n v="3200000"/>
    <s v="Truck"/>
    <n v="32000"/>
    <m/>
    <n v="2024"/>
    <s v="N/A"/>
    <s v="D (domestic)"/>
    <m/>
  </r>
  <r>
    <s v="WATERMELONS"/>
    <x v="14"/>
    <s v="No"/>
    <s v="CWT"/>
    <s v="RED FLESH SEEDED TYPE"/>
    <x v="435"/>
    <s v="MICHIGAN"/>
    <n v="240000"/>
    <s v="Truck"/>
    <n v="2400"/>
    <m/>
    <n v="2024"/>
    <s v="N/A"/>
    <s v="D (domestic)"/>
    <m/>
  </r>
  <r>
    <s v="WATERMELONS"/>
    <x v="14"/>
    <s v="No"/>
    <s v="CWT"/>
    <s v="RED FLESH SEEDED TYPE"/>
    <x v="436"/>
    <s v="MICHIGAN"/>
    <n v="200000"/>
    <s v="Truck"/>
    <n v="2000"/>
    <m/>
    <n v="2024"/>
    <s v="N/A"/>
    <s v="D (domestic)"/>
    <m/>
  </r>
  <r>
    <s v="WATERMELONS"/>
    <x v="14"/>
    <s v="No"/>
    <s v="CWT"/>
    <s v="RED FLESH SEEDLESS TYPE"/>
    <x v="436"/>
    <s v="MICHIGAN"/>
    <n v="2720000"/>
    <s v="Truck"/>
    <n v="27200"/>
    <m/>
    <n v="2024"/>
    <s v="N/A"/>
    <s v="D (domestic)"/>
    <m/>
  </r>
  <r>
    <s v="WATERMELONS"/>
    <x v="14"/>
    <s v="No"/>
    <s v="CWT"/>
    <s v="RED FLESH SEEDLESS TYPE"/>
    <x v="437"/>
    <s v="MICHIGAN"/>
    <n v="3240000"/>
    <s v="Truck"/>
    <n v="32400"/>
    <m/>
    <n v="2024"/>
    <s v="N/A"/>
    <s v="D (domestic)"/>
    <m/>
  </r>
  <r>
    <s v="WATERMELONS"/>
    <x v="14"/>
    <s v="No"/>
    <s v="CWT"/>
    <s v="RED FLESH SEEDED TYPE"/>
    <x v="437"/>
    <s v="MICHIGAN"/>
    <n v="280000"/>
    <s v="Truck"/>
    <n v="2800"/>
    <m/>
    <n v="2024"/>
    <s v="N/A"/>
    <s v="D (domestic)"/>
    <m/>
  </r>
  <r>
    <s v="WATERMELONS"/>
    <x v="14"/>
    <s v="No"/>
    <s v="CWT"/>
    <s v="RED FLESH SEEDED TYPE"/>
    <x v="438"/>
    <s v="MICHIGAN"/>
    <n v="200000"/>
    <s v="Truck"/>
    <n v="2000"/>
    <m/>
    <n v="2024"/>
    <s v="N/A"/>
    <s v="D (domestic)"/>
    <m/>
  </r>
  <r>
    <s v="WATERMELONS"/>
    <x v="14"/>
    <s v="No"/>
    <s v="CWT"/>
    <s v="RED FLESH SEEDLESS TYPE"/>
    <x v="438"/>
    <s v="MICHIGAN"/>
    <n v="3080000"/>
    <s v="Truck"/>
    <n v="30800"/>
    <m/>
    <n v="2024"/>
    <s v="N/A"/>
    <s v="D (domestic)"/>
    <m/>
  </r>
  <r>
    <s v="WATERMELONS"/>
    <x v="14"/>
    <s v="No"/>
    <s v="CWT"/>
    <s v="RED FLESH SEEDED TYPE"/>
    <x v="439"/>
    <s v="MICHIGAN"/>
    <n v="120000"/>
    <s v="Truck"/>
    <n v="1200"/>
    <m/>
    <n v="2024"/>
    <s v="N/A"/>
    <s v="D (domestic)"/>
    <m/>
  </r>
  <r>
    <s v="WATERMELONS"/>
    <x v="14"/>
    <s v="No"/>
    <s v="CWT"/>
    <s v="RED FLESH SEEDLESS TYPE"/>
    <x v="439"/>
    <s v="MICHIGAN"/>
    <n v="2480000"/>
    <s v="Truck"/>
    <n v="24800"/>
    <m/>
    <n v="2024"/>
    <s v="N/A"/>
    <s v="D (domestic)"/>
    <m/>
  </r>
  <r>
    <s v="WATERMELONS"/>
    <x v="14"/>
    <s v="No"/>
    <s v="CWT"/>
    <s v="RED FLESH SEEDED TYPE"/>
    <x v="544"/>
    <s v="MICHIGAN"/>
    <n v="120000"/>
    <s v="Truck"/>
    <n v="1200"/>
    <m/>
    <n v="2024"/>
    <s v="N/A"/>
    <s v="D (domestic)"/>
    <m/>
  </r>
  <r>
    <s v="WATERMELONS"/>
    <x v="14"/>
    <s v="No"/>
    <s v="CWT"/>
    <s v="RED FLESH SEEDLESS TYPE"/>
    <x v="544"/>
    <s v="MICHIGAN"/>
    <n v="2040000"/>
    <s v="Truck"/>
    <n v="20400"/>
    <m/>
    <n v="2024"/>
    <s v="N/A"/>
    <s v="D (domestic)"/>
    <m/>
  </r>
  <r>
    <s v="WATERMELONS"/>
    <x v="14"/>
    <s v="No"/>
    <s v="CWT"/>
    <s v="RED FLESH SEEDED TYPE"/>
    <x v="440"/>
    <s v="MICHIGAN"/>
    <n v="120000"/>
    <s v="Truck"/>
    <n v="1200"/>
    <m/>
    <n v="2024"/>
    <s v="N/A"/>
    <s v="D (domestic)"/>
    <m/>
  </r>
  <r>
    <s v="WATERMELONS"/>
    <x v="14"/>
    <s v="No"/>
    <s v="CWT"/>
    <s v="RED FLESH SEEDLESS TYPE"/>
    <x v="440"/>
    <s v="MICHIGAN"/>
    <n v="1960000"/>
    <s v="Truck"/>
    <n v="19600"/>
    <m/>
    <n v="2024"/>
    <s v="N/A"/>
    <s v="D (domestic)"/>
    <m/>
  </r>
  <r>
    <s v="WATERMELONS"/>
    <x v="14"/>
    <s v="No"/>
    <s v="CWT"/>
    <s v="RED FLESH SEEDED TYPE"/>
    <x v="441"/>
    <s v="MICHIGAN"/>
    <n v="80000"/>
    <s v="Truck"/>
    <n v="800"/>
    <m/>
    <n v="2024"/>
    <s v="N/A"/>
    <s v="D (domestic)"/>
    <m/>
  </r>
  <r>
    <s v="WATERMELONS"/>
    <x v="14"/>
    <s v="No"/>
    <s v="CWT"/>
    <s v="RED FLESH SEEDLESS TYPE"/>
    <x v="441"/>
    <s v="MICHIGAN"/>
    <n v="2000000"/>
    <s v="Truck"/>
    <n v="20000"/>
    <m/>
    <n v="2024"/>
    <s v="N/A"/>
    <s v="D (domestic)"/>
    <m/>
  </r>
  <r>
    <s v="WATERMELONS"/>
    <x v="14"/>
    <s v="No"/>
    <s v="CWT"/>
    <s v="RED FLESH SEEDED TYPE"/>
    <x v="442"/>
    <s v="MICHIGAN"/>
    <n v="160000"/>
    <s v="Truck"/>
    <n v="1600"/>
    <m/>
    <n v="2024"/>
    <s v="N/A"/>
    <s v="D (domestic)"/>
    <m/>
  </r>
  <r>
    <s v="WATERMELONS"/>
    <x v="14"/>
    <s v="No"/>
    <s v="CWT"/>
    <s v="RED FLESH SEEDLESS TYPE"/>
    <x v="442"/>
    <s v="MICHIGAN"/>
    <n v="1640000"/>
    <s v="Truck"/>
    <n v="16400"/>
    <m/>
    <n v="2024"/>
    <s v="N/A"/>
    <s v="D (domestic)"/>
    <m/>
  </r>
  <r>
    <s v="WATERMELONS"/>
    <x v="14"/>
    <s v="No"/>
    <s v="CWT"/>
    <s v="RED FLESH SEEDLESS MINIATURE"/>
    <x v="443"/>
    <s v="MICHIGAN"/>
    <n v="40000"/>
    <s v="Truck"/>
    <n v="400"/>
    <m/>
    <n v="2024"/>
    <s v="N/A"/>
    <s v="D (domestic)"/>
    <m/>
  </r>
  <r>
    <s v="WATERMELONS"/>
    <x v="14"/>
    <s v="No"/>
    <s v="CWT"/>
    <s v="RED FLESH SEEDLESS TYPE"/>
    <x v="443"/>
    <s v="MICHIGAN"/>
    <n v="1600000"/>
    <s v="Truck"/>
    <n v="16000"/>
    <m/>
    <n v="2024"/>
    <s v="N/A"/>
    <s v="D (domestic)"/>
    <m/>
  </r>
  <r>
    <s v="WATERMELONS"/>
    <x v="14"/>
    <s v="No"/>
    <s v="CWT"/>
    <s v="RED FLESH SEEDED TYPE"/>
    <x v="443"/>
    <s v="MICHIGAN"/>
    <n v="120000"/>
    <s v="Truck"/>
    <n v="1200"/>
    <m/>
    <n v="2024"/>
    <s v="N/A"/>
    <s v="D (domestic)"/>
    <m/>
  </r>
  <r>
    <s v="WATERMELONS"/>
    <x v="14"/>
    <s v="No"/>
    <s v="CWT"/>
    <s v="RED FLESH SEEDLESS TYPE"/>
    <x v="444"/>
    <s v="MICHIGAN"/>
    <n v="1800000"/>
    <s v="Truck"/>
    <n v="18000"/>
    <m/>
    <n v="2024"/>
    <s v="N/A"/>
    <s v="D (domestic)"/>
    <m/>
  </r>
  <r>
    <s v="WATERMELONS"/>
    <x v="14"/>
    <s v="No"/>
    <s v="CWT"/>
    <s v="RED FLESH SEEDED TYPE"/>
    <x v="444"/>
    <s v="MICHIGAN"/>
    <n v="120000"/>
    <s v="Truck"/>
    <n v="1200"/>
    <m/>
    <n v="2024"/>
    <s v="N/A"/>
    <s v="D (domestic)"/>
    <m/>
  </r>
  <r>
    <s v="WATERMELONS"/>
    <x v="14"/>
    <s v="No"/>
    <s v="CWT"/>
    <s v="RED FLESH SEEDLESS TYPE"/>
    <x v="445"/>
    <s v="MICHIGAN"/>
    <n v="1600000"/>
    <s v="Truck"/>
    <n v="16000"/>
    <m/>
    <n v="2024"/>
    <s v="N/A"/>
    <s v="D (domestic)"/>
    <m/>
  </r>
  <r>
    <s v="WATERMELONS"/>
    <x v="14"/>
    <s v="No"/>
    <s v="CWT"/>
    <s v="RED FLESH SEEDED TYPE"/>
    <x v="445"/>
    <s v="MICHIGAN"/>
    <n v="40000"/>
    <s v="Truck"/>
    <n v="400"/>
    <m/>
    <n v="2024"/>
    <s v="N/A"/>
    <s v="D (domestic)"/>
    <m/>
  </r>
  <r>
    <s v="WATERMELONS"/>
    <x v="14"/>
    <s v="No"/>
    <s v="CWT"/>
    <s v="RED FLESH SEEDED TYPE"/>
    <x v="545"/>
    <s v="MICHIGAN"/>
    <n v="40000"/>
    <s v="Truck"/>
    <n v="400"/>
    <m/>
    <n v="2024"/>
    <s v="N/A"/>
    <s v="D (domestic)"/>
    <m/>
  </r>
  <r>
    <s v="WATERMELONS"/>
    <x v="14"/>
    <s v="No"/>
    <s v="CWT"/>
    <s v="RED FLESH SEEDLESS TYPE"/>
    <x v="545"/>
    <s v="MICHIGAN"/>
    <n v="1520000"/>
    <s v="Truck"/>
    <n v="15200"/>
    <m/>
    <n v="2024"/>
    <s v="N/A"/>
    <s v="D (domestic)"/>
    <m/>
  </r>
  <r>
    <s v="WATERMELONS"/>
    <x v="14"/>
    <s v="No"/>
    <s v="CWT"/>
    <s v="RED FLESH SEEDED TYPE"/>
    <x v="446"/>
    <s v="MICHIGAN"/>
    <n v="80000"/>
    <s v="Truck"/>
    <n v="800"/>
    <m/>
    <n v="2024"/>
    <s v="N/A"/>
    <s v="D (domestic)"/>
    <m/>
  </r>
  <r>
    <s v="WATERMELONS"/>
    <x v="14"/>
    <s v="No"/>
    <s v="CWT"/>
    <s v="RED FLESH SEEDLESS TYPE"/>
    <x v="446"/>
    <s v="MICHIGAN"/>
    <n v="2080000"/>
    <s v="Truck"/>
    <n v="20800"/>
    <m/>
    <n v="2024"/>
    <s v="N/A"/>
    <s v="D (domestic)"/>
    <m/>
  </r>
  <r>
    <s v="WATERMELONS"/>
    <x v="14"/>
    <s v="No"/>
    <s v="CWT"/>
    <s v="RED FLESH SEEDED TYPE"/>
    <x v="447"/>
    <s v="MICHIGAN"/>
    <n v="120000"/>
    <s v="Truck"/>
    <n v="1200"/>
    <m/>
    <n v="2024"/>
    <s v="N/A"/>
    <s v="D (domestic)"/>
    <m/>
  </r>
  <r>
    <s v="WATERMELONS"/>
    <x v="14"/>
    <s v="No"/>
    <s v="CWT"/>
    <s v="RED FLESH SEEDLESS TYPE"/>
    <x v="447"/>
    <s v="MICHIGAN"/>
    <n v="2280000"/>
    <s v="Truck"/>
    <n v="22800"/>
    <m/>
    <n v="2024"/>
    <s v="N/A"/>
    <s v="D (domestic)"/>
    <m/>
  </r>
  <r>
    <s v="WATERMELONS"/>
    <x v="14"/>
    <s v="No"/>
    <s v="CWT"/>
    <s v="RED FLESH SEEDLESS TYPE"/>
    <x v="448"/>
    <s v="MICHIGAN"/>
    <n v="1600000"/>
    <s v="Truck"/>
    <n v="16000"/>
    <m/>
    <n v="2024"/>
    <s v="N/A"/>
    <s v="D (domestic)"/>
    <m/>
  </r>
  <r>
    <s v="WATERMELONS"/>
    <x v="14"/>
    <s v="No"/>
    <s v="CWT"/>
    <s v="RED FLESH SEEDED TYPE"/>
    <x v="448"/>
    <s v="MICHIGAN"/>
    <n v="160000"/>
    <s v="Truck"/>
    <n v="1600"/>
    <m/>
    <n v="2024"/>
    <s v="N/A"/>
    <s v="D (domestic)"/>
    <m/>
  </r>
  <r>
    <s v="WATERMELONS"/>
    <x v="14"/>
    <s v="No"/>
    <s v="CWT"/>
    <s v="RED FLESH SEEDLESS TYPE"/>
    <x v="449"/>
    <s v="MICHIGAN"/>
    <n v="2400000"/>
    <s v="Truck"/>
    <n v="24000"/>
    <m/>
    <n v="2024"/>
    <s v="N/A"/>
    <s v="D (domestic)"/>
    <m/>
  </r>
  <r>
    <s v="WATERMELONS"/>
    <x v="14"/>
    <s v="No"/>
    <s v="CWT"/>
    <s v="RED FLESH SEEDED TYPE"/>
    <x v="449"/>
    <s v="MICHIGAN"/>
    <n v="80000"/>
    <s v="Truck"/>
    <n v="800"/>
    <m/>
    <n v="2024"/>
    <s v="N/A"/>
    <s v="D (domestic)"/>
    <m/>
  </r>
  <r>
    <s v="WATERMELONS"/>
    <x v="14"/>
    <s v="No"/>
    <s v="CWT"/>
    <s v="RED FLESH SEEDLESS MINIATURE"/>
    <x v="450"/>
    <s v="MICHIGAN"/>
    <n v="80000"/>
    <s v="Truck"/>
    <n v="800"/>
    <m/>
    <n v="2024"/>
    <s v="N/A"/>
    <s v="D (domestic)"/>
    <m/>
  </r>
  <r>
    <s v="WATERMELONS"/>
    <x v="14"/>
    <s v="No"/>
    <s v="CWT"/>
    <s v="RED FLESH SEEDLESS TYPE"/>
    <x v="450"/>
    <s v="MICHIGAN"/>
    <n v="1800000"/>
    <s v="Truck"/>
    <n v="18000"/>
    <m/>
    <n v="2024"/>
    <s v="N/A"/>
    <s v="D (domestic)"/>
    <m/>
  </r>
  <r>
    <s v="WATERMELONS"/>
    <x v="14"/>
    <s v="No"/>
    <s v="CWT"/>
    <s v="RED FLESH SEEDED TYPE"/>
    <x v="450"/>
    <s v="MICHIGAN"/>
    <n v="80000"/>
    <s v="Truck"/>
    <n v="800"/>
    <m/>
    <n v="2024"/>
    <s v="N/A"/>
    <s v="D (domestic)"/>
    <m/>
  </r>
  <r>
    <s v="WATERMELONS"/>
    <x v="14"/>
    <s v="No"/>
    <s v="CWT"/>
    <s v="RED FLESH SEEDLESS TYPE"/>
    <x v="451"/>
    <s v="MICHIGAN"/>
    <n v="1640000"/>
    <s v="Truck"/>
    <n v="16400"/>
    <m/>
    <n v="2024"/>
    <s v="N/A"/>
    <s v="D (domestic)"/>
    <m/>
  </r>
  <r>
    <s v="WATERMELONS"/>
    <x v="14"/>
    <s v="No"/>
    <s v="CWT"/>
    <s v="RED FLESH SEEDED TYPE"/>
    <x v="451"/>
    <s v="MICHIGAN"/>
    <n v="40000"/>
    <s v="Truck"/>
    <n v="400"/>
    <m/>
    <n v="2024"/>
    <s v="N/A"/>
    <s v="D (domestic)"/>
    <m/>
  </r>
  <r>
    <s v="WATERMELONS"/>
    <x v="14"/>
    <s v="No"/>
    <s v="CWT"/>
    <s v="RED FLESH SEEDED TYPE"/>
    <x v="546"/>
    <s v="MICHIGAN"/>
    <n v="40000"/>
    <s v="Truck"/>
    <n v="400"/>
    <m/>
    <n v="2024"/>
    <s v="N/A"/>
    <s v="D (domestic)"/>
    <m/>
  </r>
  <r>
    <s v="WATERMELONS"/>
    <x v="14"/>
    <s v="No"/>
    <s v="CWT"/>
    <s v="RED FLESH SEEDLESS TYPE"/>
    <x v="546"/>
    <s v="MICHIGAN"/>
    <n v="1480000"/>
    <s v="Truck"/>
    <n v="14800"/>
    <m/>
    <n v="2024"/>
    <s v="N/A"/>
    <s v="D (domestic)"/>
    <m/>
  </r>
  <r>
    <s v="WATERMELONS"/>
    <x v="14"/>
    <s v="No"/>
    <s v="CWT"/>
    <s v="RED FLESH SEEDLESS TYPE"/>
    <x v="452"/>
    <s v="MICHIGAN"/>
    <n v="1760000"/>
    <s v="Truck"/>
    <n v="17600"/>
    <m/>
    <n v="2024"/>
    <s v="N/A"/>
    <s v="D (domestic)"/>
    <m/>
  </r>
  <r>
    <s v="WATERMELONS"/>
    <x v="14"/>
    <s v="No"/>
    <s v="CWT"/>
    <s v="RED FLESH SEEDLESS MINIATURE"/>
    <x v="452"/>
    <s v="MICHIGAN"/>
    <n v="80000"/>
    <s v="Truck"/>
    <n v="800"/>
    <m/>
    <n v="2024"/>
    <s v="N/A"/>
    <s v="D (domestic)"/>
    <m/>
  </r>
  <r>
    <s v="WATERMELONS"/>
    <x v="14"/>
    <s v="No"/>
    <s v="CWT"/>
    <s v="RED FLESH SEEDED TYPE"/>
    <x v="452"/>
    <s v="MICHIGAN"/>
    <n v="80000"/>
    <s v="Truck"/>
    <n v="800"/>
    <m/>
    <n v="2024"/>
    <s v="N/A"/>
    <s v="D (domestic)"/>
    <m/>
  </r>
  <r>
    <s v="WATERMELONS"/>
    <x v="14"/>
    <s v="No"/>
    <s v="CWT"/>
    <s v="RED FLESH SEEDLESS TYPE"/>
    <x v="453"/>
    <s v="MICHIGAN"/>
    <n v="2080000"/>
    <s v="Truck"/>
    <n v="20800"/>
    <m/>
    <n v="2024"/>
    <s v="N/A"/>
    <s v="D (domestic)"/>
    <m/>
  </r>
  <r>
    <s v="WATERMELONS"/>
    <x v="14"/>
    <s v="No"/>
    <s v="CWT"/>
    <s v="RED FLESH SEEDLESS MINIATURE"/>
    <x v="453"/>
    <s v="MICHIGAN"/>
    <n v="80000"/>
    <s v="Truck"/>
    <n v="800"/>
    <m/>
    <n v="2024"/>
    <s v="N/A"/>
    <s v="D (domestic)"/>
    <m/>
  </r>
  <r>
    <s v="WATERMELONS"/>
    <x v="14"/>
    <s v="No"/>
    <s v="CWT"/>
    <s v="RED FLESH SEEDED TYPE"/>
    <x v="453"/>
    <s v="MICHIGAN"/>
    <n v="80000"/>
    <s v="Truck"/>
    <n v="800"/>
    <m/>
    <n v="2024"/>
    <s v="N/A"/>
    <s v="D (domestic)"/>
    <m/>
  </r>
  <r>
    <s v="WATERMELONS"/>
    <x v="14"/>
    <s v="No"/>
    <s v="CWT"/>
    <s v="RED FLESH SEEDLESS MINIATURE"/>
    <x v="454"/>
    <s v="MICHIGAN"/>
    <n v="80000"/>
    <s v="Truck"/>
    <n v="800"/>
    <m/>
    <n v="2024"/>
    <s v="N/A"/>
    <s v="D (domestic)"/>
    <m/>
  </r>
  <r>
    <s v="WATERMELONS"/>
    <x v="14"/>
    <s v="No"/>
    <s v="CWT"/>
    <s v="RED FLESH SEEDLESS TYPE"/>
    <x v="454"/>
    <s v="MICHIGAN"/>
    <n v="2200000"/>
    <s v="Truck"/>
    <n v="22000"/>
    <m/>
    <n v="2024"/>
    <s v="N/A"/>
    <s v="D (domestic)"/>
    <m/>
  </r>
  <r>
    <s v="WATERMELONS"/>
    <x v="14"/>
    <s v="No"/>
    <s v="CWT"/>
    <s v="RED FLESH SEEDED TYPE"/>
    <x v="454"/>
    <s v="MICHIGAN"/>
    <n v="80000"/>
    <s v="Truck"/>
    <n v="800"/>
    <m/>
    <n v="2024"/>
    <s v="N/A"/>
    <s v="D (domestic)"/>
    <m/>
  </r>
  <r>
    <s v="WATERMELONS"/>
    <x v="14"/>
    <s v="No"/>
    <s v="CWT"/>
    <s v="RED FLESH SEEDLESS TYPE"/>
    <x v="455"/>
    <s v="MICHIGAN"/>
    <n v="2080000"/>
    <s v="Truck"/>
    <n v="20800"/>
    <m/>
    <n v="2024"/>
    <s v="N/A"/>
    <s v="D (domestic)"/>
    <m/>
  </r>
  <r>
    <s v="WATERMELONS"/>
    <x v="14"/>
    <s v="No"/>
    <s v="CWT"/>
    <s v="RED FLESH SEEDLESS MINIATURE"/>
    <x v="455"/>
    <s v="MICHIGAN"/>
    <n v="40000"/>
    <s v="Truck"/>
    <n v="400"/>
    <m/>
    <n v="2024"/>
    <s v="N/A"/>
    <s v="D (domestic)"/>
    <m/>
  </r>
  <r>
    <s v="WATERMELONS"/>
    <x v="14"/>
    <s v="No"/>
    <s v="CWT"/>
    <s v="RED FLESH SEEDED TYPE"/>
    <x v="455"/>
    <s v="MICHIGAN"/>
    <n v="40000"/>
    <s v="Truck"/>
    <n v="400"/>
    <m/>
    <n v="2024"/>
    <s v="N/A"/>
    <s v="D (domestic)"/>
    <m/>
  </r>
  <r>
    <s v="WATERMELONS"/>
    <x v="14"/>
    <s v="No"/>
    <s v="CWT"/>
    <s v="RED FLESH SEEDLESS TYPE"/>
    <x v="456"/>
    <s v="MICHIGAN"/>
    <n v="1920000"/>
    <s v="Truck"/>
    <n v="19200"/>
    <m/>
    <n v="2024"/>
    <s v="N/A"/>
    <s v="D (domestic)"/>
    <m/>
  </r>
  <r>
    <s v="WATERMELONS"/>
    <x v="14"/>
    <s v="No"/>
    <s v="CWT"/>
    <s v="RED FLESH SEEDED TYPE"/>
    <x v="456"/>
    <s v="MICHIGAN"/>
    <n v="40000"/>
    <s v="Truck"/>
    <n v="400"/>
    <m/>
    <n v="2024"/>
    <s v="N/A"/>
    <s v="D (domestic)"/>
    <m/>
  </r>
  <r>
    <s v="WATERMELONS"/>
    <x v="14"/>
    <s v="No"/>
    <s v="CWT"/>
    <s v="RED FLESH SEEDLESS MINIATURE"/>
    <x v="456"/>
    <s v="MICHIGAN"/>
    <n v="40000"/>
    <s v="Truck"/>
    <n v="400"/>
    <m/>
    <n v="2024"/>
    <s v="N/A"/>
    <s v="D (domestic)"/>
    <m/>
  </r>
  <r>
    <s v="WATERMELONS"/>
    <x v="14"/>
    <s v="No"/>
    <s v="CWT"/>
    <s v="RED FLESH SEEDLESS MINIATURE"/>
    <x v="457"/>
    <s v="MICHIGAN"/>
    <n v="40000"/>
    <s v="Truck"/>
    <n v="400"/>
    <m/>
    <n v="2024"/>
    <s v="N/A"/>
    <s v="D (domestic)"/>
    <m/>
  </r>
  <r>
    <s v="WATERMELONS"/>
    <x v="14"/>
    <s v="No"/>
    <s v="CWT"/>
    <s v="RED FLESH SEEDED TYPE"/>
    <x v="457"/>
    <s v="MICHIGAN"/>
    <n v="40000"/>
    <s v="Truck"/>
    <n v="400"/>
    <m/>
    <n v="2024"/>
    <s v="N/A"/>
    <s v="D (domestic)"/>
    <m/>
  </r>
  <r>
    <s v="WATERMELONS"/>
    <x v="14"/>
    <s v="No"/>
    <s v="CWT"/>
    <s v="RED FLESH SEEDLESS TYPE"/>
    <x v="457"/>
    <s v="MICHIGAN"/>
    <n v="1800000"/>
    <s v="Truck"/>
    <n v="18000"/>
    <m/>
    <n v="2024"/>
    <s v="N/A"/>
    <s v="D (domestic)"/>
    <m/>
  </r>
  <r>
    <s v="WATERMELONS"/>
    <x v="14"/>
    <s v="No"/>
    <s v="CWT"/>
    <s v="RED FLESH SEEDLESS MINIATURE"/>
    <x v="547"/>
    <s v="MICHIGAN"/>
    <n v="40000"/>
    <s v="Truck"/>
    <n v="400"/>
    <m/>
    <n v="2024"/>
    <s v="N/A"/>
    <s v="D (domestic)"/>
    <m/>
  </r>
  <r>
    <s v="WATERMELONS"/>
    <x v="14"/>
    <s v="No"/>
    <s v="CWT"/>
    <s v="RED FLESH SEEDED TYPE"/>
    <x v="547"/>
    <s v="MICHIGAN"/>
    <n v="40000"/>
    <s v="Truck"/>
    <n v="400"/>
    <m/>
    <n v="2024"/>
    <s v="N/A"/>
    <s v="D (domestic)"/>
    <m/>
  </r>
  <r>
    <s v="WATERMELONS"/>
    <x v="14"/>
    <s v="No"/>
    <s v="CWT"/>
    <s v="RED FLESH SEEDLESS TYPE"/>
    <x v="547"/>
    <s v="MICHIGAN"/>
    <n v="1400000"/>
    <s v="Truck"/>
    <n v="14000"/>
    <m/>
    <n v="2024"/>
    <s v="N/A"/>
    <s v="D (domestic)"/>
    <m/>
  </r>
  <r>
    <s v="WATERMELONS"/>
    <x v="14"/>
    <s v="No"/>
    <s v="CWT"/>
    <s v="RED FLESH SEEDED TYPE"/>
    <x v="458"/>
    <s v="MICHIGAN"/>
    <n v="80000"/>
    <s v="Truck"/>
    <n v="800"/>
    <m/>
    <n v="2024"/>
    <s v="N/A"/>
    <s v="D (domestic)"/>
    <m/>
  </r>
  <r>
    <s v="WATERMELONS"/>
    <x v="14"/>
    <s v="No"/>
    <s v="CWT"/>
    <s v="RED FLESH SEEDLESS TYPE"/>
    <x v="458"/>
    <s v="MICHIGAN"/>
    <n v="1800000"/>
    <s v="Truck"/>
    <n v="18000"/>
    <m/>
    <n v="2024"/>
    <s v="N/A"/>
    <s v="D (domestic)"/>
    <m/>
  </r>
  <r>
    <s v="WATERMELONS"/>
    <x v="14"/>
    <s v="No"/>
    <s v="CWT"/>
    <s v="RED FLESH SEEDLESS MINIATURE"/>
    <x v="458"/>
    <s v="MICHIGAN"/>
    <n v="40000"/>
    <s v="Truck"/>
    <n v="400"/>
    <m/>
    <n v="2024"/>
    <s v="N/A"/>
    <s v="D (domestic)"/>
    <m/>
  </r>
  <r>
    <s v="WATERMELONS"/>
    <x v="14"/>
    <s v="No"/>
    <s v="CWT"/>
    <s v="RED FLESH SEEDED TYPE"/>
    <x v="459"/>
    <s v="MICHIGAN"/>
    <n v="80000"/>
    <s v="Truck"/>
    <n v="800"/>
    <m/>
    <n v="2024"/>
    <s v="N/A"/>
    <s v="D (domestic)"/>
    <m/>
  </r>
  <r>
    <s v="WATERMELONS"/>
    <x v="14"/>
    <s v="No"/>
    <s v="CWT"/>
    <s v="RED FLESH SEEDLESS MINIATURE"/>
    <x v="459"/>
    <s v="MICHIGAN"/>
    <n v="80000"/>
    <s v="Truck"/>
    <n v="800"/>
    <m/>
    <n v="2024"/>
    <s v="N/A"/>
    <s v="D (domestic)"/>
    <m/>
  </r>
  <r>
    <s v="WATERMELONS"/>
    <x v="14"/>
    <s v="No"/>
    <s v="CWT"/>
    <s v="RED FLESH SEEDLESS TYPE"/>
    <x v="459"/>
    <s v="MICHIGAN"/>
    <n v="1520000"/>
    <s v="Truck"/>
    <n v="15200"/>
    <m/>
    <n v="2024"/>
    <s v="N/A"/>
    <s v="D (domestic)"/>
    <m/>
  </r>
  <r>
    <s v="WATERMELONS"/>
    <x v="14"/>
    <s v="No"/>
    <s v="CWT"/>
    <s v="RED FLESH SEEDLESS MINIATURE"/>
    <x v="460"/>
    <s v="MICHIGAN"/>
    <n v="40000"/>
    <s v="Truck"/>
    <n v="400"/>
    <m/>
    <n v="2024"/>
    <s v="N/A"/>
    <s v="D (domestic)"/>
    <m/>
  </r>
  <r>
    <s v="WATERMELONS"/>
    <x v="14"/>
    <s v="No"/>
    <s v="CWT"/>
    <s v="RED FLESH SEEDLESS TYPE"/>
    <x v="460"/>
    <s v="MICHIGAN"/>
    <n v="800000"/>
    <s v="Truck"/>
    <n v="8000"/>
    <m/>
    <n v="2024"/>
    <s v="N/A"/>
    <s v="D (domestic)"/>
    <m/>
  </r>
  <r>
    <s v="WATERMELONS"/>
    <x v="14"/>
    <s v="No"/>
    <s v="CWT"/>
    <s v="RED FLESH SEEDED TYPE"/>
    <x v="460"/>
    <s v="MICHIGAN"/>
    <n v="40000"/>
    <s v="Truck"/>
    <n v="400"/>
    <m/>
    <n v="2024"/>
    <s v="N/A"/>
    <s v="D (domestic)"/>
    <m/>
  </r>
  <r>
    <s v="WATERMELONS"/>
    <x v="14"/>
    <s v="No"/>
    <s v="CWT"/>
    <s v="RED FLESH SEEDLESS MINIATURE"/>
    <x v="461"/>
    <s v="MICHIGAN"/>
    <n v="40000"/>
    <s v="Truck"/>
    <n v="400"/>
    <m/>
    <n v="2024"/>
    <s v="N/A"/>
    <s v="D (domestic)"/>
    <m/>
  </r>
  <r>
    <s v="WATERMELONS"/>
    <x v="14"/>
    <s v="No"/>
    <s v="CWT"/>
    <s v="RED FLESH SEEDLESS TYPE"/>
    <x v="461"/>
    <s v="MICHIGAN"/>
    <n v="1000000"/>
    <s v="Truck"/>
    <n v="10000"/>
    <m/>
    <n v="2024"/>
    <s v="N/A"/>
    <s v="D (domestic)"/>
    <m/>
  </r>
  <r>
    <s v="WATERMELONS"/>
    <x v="14"/>
    <s v="No"/>
    <s v="CWT"/>
    <s v="RED FLESH SEEDED TYPE"/>
    <x v="461"/>
    <s v="MICHIGAN"/>
    <n v="40000"/>
    <s v="Truck"/>
    <n v="400"/>
    <m/>
    <n v="2024"/>
    <s v="N/A"/>
    <s v="D (domestic)"/>
    <m/>
  </r>
  <r>
    <s v="WATERMELONS"/>
    <x v="14"/>
    <s v="No"/>
    <s v="CWT"/>
    <s v="RED FLESH SEEDLESS TYPE"/>
    <x v="464"/>
    <s v="MICHIGAN"/>
    <n v="640000"/>
    <s v="Truck"/>
    <n v="6400"/>
    <m/>
    <n v="2024"/>
    <s v="N/A"/>
    <s v="D (domestic)"/>
    <m/>
  </r>
  <r>
    <s v="WATERMELONS"/>
    <x v="14"/>
    <s v="No"/>
    <s v="CWT"/>
    <s v="RED FLESH SEEDLESS TYPE"/>
    <x v="465"/>
    <s v="MICHIGAN"/>
    <n v="800000"/>
    <s v="Truck"/>
    <n v="8000"/>
    <m/>
    <n v="2024"/>
    <s v="N/A"/>
    <s v="D (domestic)"/>
    <m/>
  </r>
  <r>
    <s v="WATERMELONS"/>
    <x v="14"/>
    <s v="No"/>
    <s v="CWT"/>
    <s v="RED FLESH SEEDLESS TYPE"/>
    <x v="466"/>
    <s v="MICHIGAN"/>
    <n v="600000"/>
    <s v="Truck"/>
    <n v="6000"/>
    <m/>
    <n v="2024"/>
    <s v="N/A"/>
    <s v="D (domestic)"/>
    <m/>
  </r>
  <r>
    <s v="WATERMELONS"/>
    <x v="14"/>
    <s v="No"/>
    <s v="CWT"/>
    <s v="RED FLESH SEEDLESS TYPE"/>
    <x v="467"/>
    <s v="MICHIGAN"/>
    <n v="400000"/>
    <s v="Truck"/>
    <n v="4000"/>
    <m/>
    <n v="2024"/>
    <s v="N/A"/>
    <s v="D (domestic)"/>
    <m/>
  </r>
  <r>
    <s v="WATERMELONS"/>
    <x v="14"/>
    <s v="No"/>
    <s v="CWT"/>
    <s v="RED FLESH SEEDLESS TYPE"/>
    <x v="468"/>
    <s v="MICHIGAN"/>
    <n v="160000"/>
    <s v="Truck"/>
    <n v="1600"/>
    <m/>
    <n v="2024"/>
    <s v="N/A"/>
    <s v="D (domestic)"/>
    <s v="added on 10/04/2024"/>
  </r>
  <r>
    <s v="WATERMELONS"/>
    <x v="14"/>
    <s v="No"/>
    <s v="CWT"/>
    <s v="RED FLESH SEEDLESS TYPE"/>
    <x v="469"/>
    <s v="MICHIGAN"/>
    <n v="80000"/>
    <s v="Truck"/>
    <n v="800"/>
    <m/>
    <n v="2024"/>
    <s v="N/A"/>
    <s v="D (domestic)"/>
    <s v="added on 10/05/2024"/>
  </r>
  <r>
    <s v="WATERMELONS"/>
    <x v="14"/>
    <s v="No"/>
    <s v="CWT"/>
    <s v="RED FLESH SEEDLESS TYPE"/>
    <x v="548"/>
    <s v="MICHIGAN"/>
    <n v="40000"/>
    <s v="Truck"/>
    <n v="400"/>
    <m/>
    <n v="2024"/>
    <s v="N/A"/>
    <s v="D (domestic)"/>
    <s v="added on 10/06/2024"/>
  </r>
  <r>
    <s v="WATERMELONS"/>
    <x v="14"/>
    <s v="No"/>
    <s v="CWT"/>
    <s v="RED FLESH SEEDLESS TYPE"/>
    <x v="470"/>
    <s v="MICHIGAN"/>
    <n v="120000"/>
    <s v="Truck"/>
    <n v="1200"/>
    <m/>
    <n v="2024"/>
    <s v="N/A"/>
    <s v="D (domestic)"/>
    <m/>
  </r>
  <r>
    <s v="WATERMELONS"/>
    <x v="15"/>
    <s v="No"/>
    <s v="CWT"/>
    <s v="RED FLESH SEEDED TYPE"/>
    <x v="364"/>
    <s v="SOUTHEAST MISSOURI"/>
    <n v="40000"/>
    <s v="Truck"/>
    <n v="400"/>
    <m/>
    <n v="2024"/>
    <s v="N/A"/>
    <s v="D (domestic)"/>
    <m/>
  </r>
  <r>
    <s v="WATERMELONS"/>
    <x v="15"/>
    <s v="No"/>
    <s v="CWT"/>
    <s v="RED FLESH SEEDLESS TYPE"/>
    <x v="364"/>
    <s v="SOUTHEAST MISSOURI"/>
    <n v="160000"/>
    <s v="Truck"/>
    <n v="1600"/>
    <m/>
    <n v="2024"/>
    <s v="N/A"/>
    <s v="D (domestic)"/>
    <m/>
  </r>
  <r>
    <s v="WATERMELONS"/>
    <x v="15"/>
    <s v="No"/>
    <s v="CWT"/>
    <s v="RED FLESH SEEDLESS TYPE"/>
    <x v="365"/>
    <s v="SOUTHEAST MISSOURI"/>
    <n v="40000"/>
    <s v="Truck"/>
    <n v="400"/>
    <m/>
    <n v="2024"/>
    <s v="N/A"/>
    <s v="D (domestic)"/>
    <m/>
  </r>
  <r>
    <s v="WATERMELONS"/>
    <x v="15"/>
    <s v="No"/>
    <s v="CWT"/>
    <s v="RED FLESH SEEDLESS TYPE"/>
    <x v="366"/>
    <s v="SOUTHEAST MISSOURI"/>
    <n v="120000"/>
    <s v="Truck"/>
    <n v="1200"/>
    <m/>
    <n v="2024"/>
    <s v="N/A"/>
    <s v="D (domestic)"/>
    <m/>
  </r>
  <r>
    <s v="WATERMELONS"/>
    <x v="15"/>
    <s v="No"/>
    <s v="CWT"/>
    <s v="RED FLESH SEEDED TYPE"/>
    <x v="366"/>
    <s v="SOUTHEAST MISSOURI"/>
    <n v="80000"/>
    <s v="Truck"/>
    <n v="800"/>
    <m/>
    <n v="2024"/>
    <s v="N/A"/>
    <s v="D (domestic)"/>
    <m/>
  </r>
  <r>
    <s v="WATERMELONS"/>
    <x v="15"/>
    <s v="No"/>
    <s v="CWT"/>
    <s v="RED FLESH SEEDLESS TYPE"/>
    <x v="367"/>
    <s v="SOUTHEAST MISSOURI"/>
    <n v="480000"/>
    <s v="Truck"/>
    <n v="4800"/>
    <m/>
    <n v="2024"/>
    <s v="N/A"/>
    <s v="D (domestic)"/>
    <m/>
  </r>
  <r>
    <s v="WATERMELONS"/>
    <x v="15"/>
    <s v="No"/>
    <s v="CWT"/>
    <s v="RED FLESH SEEDED TYPE"/>
    <x v="367"/>
    <s v="SOUTHEAST MISSOURI"/>
    <n v="120000"/>
    <s v="Truck"/>
    <n v="1200"/>
    <m/>
    <n v="2024"/>
    <s v="N/A"/>
    <s v="D (domestic)"/>
    <m/>
  </r>
  <r>
    <s v="WATERMELONS"/>
    <x v="15"/>
    <s v="No"/>
    <s v="CWT"/>
    <s v="RED FLESH SEEDLESS TYPE"/>
    <x v="368"/>
    <s v="SOUTHEAST MISSOURI"/>
    <n v="120000"/>
    <s v="Truck"/>
    <n v="1200"/>
    <m/>
    <n v="2024"/>
    <s v="N/A"/>
    <s v="D (domestic)"/>
    <m/>
  </r>
  <r>
    <s v="WATERMELONS"/>
    <x v="15"/>
    <s v="No"/>
    <s v="CWT"/>
    <s v="RED FLESH SEEDED TYPE"/>
    <x v="368"/>
    <s v="SOUTHEAST MISSOURI"/>
    <n v="80000"/>
    <s v="Truck"/>
    <n v="800"/>
    <m/>
    <n v="2024"/>
    <s v="N/A"/>
    <s v="D (domestic)"/>
    <m/>
  </r>
  <r>
    <s v="WATERMELONS"/>
    <x v="15"/>
    <s v="No"/>
    <s v="CWT"/>
    <s v="RED FLESH SEEDLESS TYPE"/>
    <x v="369"/>
    <s v="SOUTHEAST MISSOURI"/>
    <n v="160000"/>
    <s v="Truck"/>
    <n v="1600"/>
    <m/>
    <n v="2024"/>
    <s v="N/A"/>
    <s v="D (domestic)"/>
    <m/>
  </r>
  <r>
    <s v="WATERMELONS"/>
    <x v="15"/>
    <s v="No"/>
    <s v="CWT"/>
    <s v="RED FLESH SEEDED TYPE"/>
    <x v="369"/>
    <s v="SOUTHEAST MISSOURI"/>
    <n v="40000"/>
    <s v="Truck"/>
    <n v="400"/>
    <m/>
    <n v="2024"/>
    <s v="N/A"/>
    <s v="D (domestic)"/>
    <m/>
  </r>
  <r>
    <s v="WATERMELONS"/>
    <x v="15"/>
    <s v="No"/>
    <s v="CWT"/>
    <s v="RED FLESH SEEDLESS TYPE"/>
    <x v="618"/>
    <s v="SOUTHEAST MISSOURI"/>
    <n v="120000"/>
    <s v="Truck"/>
    <n v="1200"/>
    <m/>
    <n v="2024"/>
    <s v="N/A"/>
    <s v="D (domestic)"/>
    <m/>
  </r>
  <r>
    <s v="WATERMELONS"/>
    <x v="15"/>
    <s v="No"/>
    <s v="CWT"/>
    <s v="RED FLESH SEEDED TYPE"/>
    <x v="618"/>
    <s v="SOUTHEAST MISSOURI"/>
    <n v="120000"/>
    <s v="Truck"/>
    <n v="1200"/>
    <m/>
    <n v="2024"/>
    <s v="N/A"/>
    <s v="D (domestic)"/>
    <m/>
  </r>
  <r>
    <s v="WATERMELONS"/>
    <x v="15"/>
    <s v="No"/>
    <s v="CWT"/>
    <s v="RED FLESH SEEDLESS TYPE"/>
    <x v="370"/>
    <s v="SOUTHEAST MISSOURI"/>
    <n v="280000"/>
    <s v="Truck"/>
    <n v="2800"/>
    <m/>
    <n v="2024"/>
    <s v="N/A"/>
    <s v="D (domestic)"/>
    <s v="added on 07/01/2024"/>
  </r>
  <r>
    <s v="WATERMELONS"/>
    <x v="15"/>
    <s v="No"/>
    <s v="CWT"/>
    <s v="RED FLESH SEEDLESS TYPE"/>
    <x v="371"/>
    <s v="SOUTHEAST MISSOURI"/>
    <n v="280000"/>
    <s v="Truck"/>
    <n v="2800"/>
    <m/>
    <n v="2024"/>
    <s v="N/A"/>
    <s v="D (domestic)"/>
    <s v="added on 07/02/2024"/>
  </r>
  <r>
    <s v="WATERMELONS"/>
    <x v="15"/>
    <s v="No"/>
    <s v="CWT"/>
    <s v="RED FLESH SEEDED TYPE"/>
    <x v="371"/>
    <s v="SOUTHEAST MISSOURI"/>
    <n v="40000"/>
    <s v="Truck"/>
    <n v="400"/>
    <m/>
    <n v="2024"/>
    <s v="N/A"/>
    <s v="D (domestic)"/>
    <m/>
  </r>
  <r>
    <s v="WATERMELONS"/>
    <x v="15"/>
    <s v="No"/>
    <s v="CWT"/>
    <s v="RED FLESH SEEDLESS TYPE"/>
    <x v="371"/>
    <s v="SOUTHEAST MISSOURI"/>
    <n v="200000"/>
    <s v="Truck"/>
    <n v="2000"/>
    <m/>
    <n v="2024"/>
    <s v="N/A"/>
    <s v="D (domestic)"/>
    <m/>
  </r>
  <r>
    <s v="WATERMELONS"/>
    <x v="15"/>
    <s v="No"/>
    <s v="CWT"/>
    <s v="RED FLESH SEEDLESS TYPE"/>
    <x v="372"/>
    <s v="SOUTHEAST MISSOURI"/>
    <n v="640000"/>
    <s v="Truck"/>
    <n v="6400"/>
    <m/>
    <n v="2024"/>
    <s v="N/A"/>
    <s v="D (domestic)"/>
    <m/>
  </r>
  <r>
    <s v="WATERMELONS"/>
    <x v="15"/>
    <s v="No"/>
    <s v="CWT"/>
    <s v="RED FLESH SEEDED TYPE"/>
    <x v="372"/>
    <s v="SOUTHEAST MISSOURI"/>
    <n v="120000"/>
    <s v="Truck"/>
    <n v="1200"/>
    <m/>
    <n v="2024"/>
    <s v="N/A"/>
    <s v="D (domestic)"/>
    <m/>
  </r>
  <r>
    <s v="WATERMELONS"/>
    <x v="15"/>
    <s v="No"/>
    <s v="CWT"/>
    <s v="RED FLESH SEEDLESS TYPE"/>
    <x v="373"/>
    <s v="SOUTHEAST MISSOURI"/>
    <n v="120000"/>
    <s v="Truck"/>
    <n v="1200"/>
    <m/>
    <n v="2024"/>
    <s v="N/A"/>
    <s v="D (domestic)"/>
    <m/>
  </r>
  <r>
    <s v="WATERMELONS"/>
    <x v="15"/>
    <s v="No"/>
    <s v="CWT"/>
    <s v="RED FLESH SEEDLESS TYPE"/>
    <x v="374"/>
    <s v="SOUTHEAST MISSOURI"/>
    <n v="1520000"/>
    <s v="Truck"/>
    <n v="15200"/>
    <m/>
    <n v="2024"/>
    <s v="N/A"/>
    <s v="D (domestic)"/>
    <m/>
  </r>
  <r>
    <s v="WATERMELONS"/>
    <x v="15"/>
    <s v="No"/>
    <s v="CWT"/>
    <s v="RED FLESH SEEDED TYPE"/>
    <x v="374"/>
    <s v="SOUTHEAST MISSOURI"/>
    <n v="200000"/>
    <s v="Truck"/>
    <n v="2000"/>
    <m/>
    <n v="2024"/>
    <s v="N/A"/>
    <s v="D (domestic)"/>
    <m/>
  </r>
  <r>
    <s v="WATERMELONS"/>
    <x v="15"/>
    <s v="No"/>
    <s v="CWT"/>
    <s v="RED FLESH SEEDLESS TYPE"/>
    <x v="375"/>
    <s v="SOUTHEAST MISSOURI"/>
    <n v="1640000"/>
    <s v="Truck"/>
    <n v="16400"/>
    <m/>
    <n v="2024"/>
    <s v="N/A"/>
    <s v="D (domestic)"/>
    <m/>
  </r>
  <r>
    <s v="WATERMELONS"/>
    <x v="15"/>
    <s v="No"/>
    <s v="CWT"/>
    <s v="RED FLESH SEEDED TYPE"/>
    <x v="375"/>
    <s v="SOUTHEAST MISSOURI"/>
    <n v="80000"/>
    <s v="Truck"/>
    <n v="800"/>
    <m/>
    <n v="2024"/>
    <s v="N/A"/>
    <s v="D (domestic)"/>
    <m/>
  </r>
  <r>
    <s v="WATERMELONS"/>
    <x v="15"/>
    <s v="No"/>
    <s v="CWT"/>
    <s v="RED FLESH SEEDED TYPE"/>
    <x v="376"/>
    <s v="SOUTHEAST MISSOURI"/>
    <n v="80000"/>
    <s v="Truck"/>
    <n v="800"/>
    <m/>
    <n v="2024"/>
    <s v="N/A"/>
    <s v="D (domestic)"/>
    <m/>
  </r>
  <r>
    <s v="WATERMELONS"/>
    <x v="15"/>
    <s v="No"/>
    <s v="CWT"/>
    <s v="RED FLESH SEEDLESS TYPE"/>
    <x v="376"/>
    <s v="SOUTHEAST MISSOURI"/>
    <n v="1480000"/>
    <s v="Truck"/>
    <n v="14800"/>
    <m/>
    <n v="2024"/>
    <s v="N/A"/>
    <s v="D (domestic)"/>
    <m/>
  </r>
  <r>
    <s v="WATERMELONS"/>
    <x v="15"/>
    <s v="No"/>
    <s v="CWT"/>
    <s v="RED FLESH SEEDLESS TYPE"/>
    <x v="377"/>
    <s v="SOUTHEAST MISSOURI"/>
    <n v="2000000"/>
    <s v="Truck"/>
    <n v="20000"/>
    <m/>
    <n v="2024"/>
    <s v="N/A"/>
    <s v="D (domestic)"/>
    <m/>
  </r>
  <r>
    <s v="WATERMELONS"/>
    <x v="15"/>
    <s v="No"/>
    <s v="CWT"/>
    <s v="RED FLESH SEEDED TYPE"/>
    <x v="377"/>
    <s v="SOUTHEAST MISSOURI"/>
    <n v="280000"/>
    <s v="Truck"/>
    <n v="2800"/>
    <m/>
    <n v="2024"/>
    <s v="N/A"/>
    <s v="D (domestic)"/>
    <m/>
  </r>
  <r>
    <s v="WATERMELONS"/>
    <x v="15"/>
    <s v="No"/>
    <s v="CWT"/>
    <s v="RED FLESH SEEDLESS TYPE"/>
    <x v="378"/>
    <s v="SOUTHEAST MISSOURI"/>
    <n v="2400000"/>
    <s v="Truck"/>
    <n v="24000"/>
    <m/>
    <n v="2024"/>
    <s v="N/A"/>
    <s v="D (domestic)"/>
    <m/>
  </r>
  <r>
    <s v="WATERMELONS"/>
    <x v="15"/>
    <s v="No"/>
    <s v="CWT"/>
    <s v="RED FLESH SEEDED TYPE"/>
    <x v="378"/>
    <s v="SOUTHEAST MISSOURI"/>
    <n v="320000"/>
    <s v="Truck"/>
    <n v="3200"/>
    <m/>
    <n v="2024"/>
    <s v="N/A"/>
    <s v="D (domestic)"/>
    <m/>
  </r>
  <r>
    <s v="WATERMELONS"/>
    <x v="15"/>
    <s v="No"/>
    <s v="CWT"/>
    <s v="RED FLESH SEEDLESS TYPE"/>
    <x v="379"/>
    <s v="SOUTHEAST MISSOURI"/>
    <n v="2600000"/>
    <s v="Truck"/>
    <n v="26000"/>
    <m/>
    <n v="2024"/>
    <s v="N/A"/>
    <s v="D (domestic)"/>
    <m/>
  </r>
  <r>
    <s v="WATERMELONS"/>
    <x v="15"/>
    <s v="No"/>
    <s v="CWT"/>
    <s v="RED FLESH SEEDED TYPE"/>
    <x v="379"/>
    <s v="SOUTHEAST MISSOURI"/>
    <n v="320000"/>
    <s v="Truck"/>
    <n v="3200"/>
    <m/>
    <n v="2024"/>
    <s v="N/A"/>
    <s v="D (domestic)"/>
    <m/>
  </r>
  <r>
    <s v="WATERMELONS"/>
    <x v="15"/>
    <s v="No"/>
    <s v="CWT"/>
    <s v="RED FLESH SEEDLESS TYPE"/>
    <x v="380"/>
    <s v="SOUTHEAST MISSOURI"/>
    <n v="2840000"/>
    <s v="Truck"/>
    <n v="28400"/>
    <m/>
    <n v="2024"/>
    <s v="N/A"/>
    <s v="D (domestic)"/>
    <m/>
  </r>
  <r>
    <s v="WATERMELONS"/>
    <x v="15"/>
    <s v="No"/>
    <s v="CWT"/>
    <s v="RED FLESH SEEDED TYPE"/>
    <x v="380"/>
    <s v="SOUTHEAST MISSOURI"/>
    <n v="400000"/>
    <s v="Truck"/>
    <n v="4000"/>
    <m/>
    <n v="2024"/>
    <s v="N/A"/>
    <s v="D (domestic)"/>
    <m/>
  </r>
  <r>
    <s v="WATERMELONS"/>
    <x v="15"/>
    <s v="No"/>
    <s v="CWT"/>
    <s v="RED FLESH SEEDLESS MINIATURE"/>
    <x v="381"/>
    <s v="SOUTHEAST MISSOURI"/>
    <n v="220000"/>
    <s v="Truck"/>
    <n v="2200"/>
    <m/>
    <n v="2024"/>
    <s v="N/A"/>
    <s v="D (domestic)"/>
    <m/>
  </r>
  <r>
    <s v="WATERMELONS"/>
    <x v="15"/>
    <s v="No"/>
    <s v="CWT"/>
    <s v="RED FLESH SEEDLESS TYPE"/>
    <x v="381"/>
    <s v="SOUTHEAST MISSOURI"/>
    <n v="4160000"/>
    <s v="Truck"/>
    <n v="41600"/>
    <m/>
    <n v="2024"/>
    <s v="N/A"/>
    <s v="D (domestic)"/>
    <m/>
  </r>
  <r>
    <s v="WATERMELONS"/>
    <x v="15"/>
    <s v="No"/>
    <s v="CWT"/>
    <s v="RED FLESH SEEDED TYPE"/>
    <x v="381"/>
    <s v="SOUTHEAST MISSOURI"/>
    <n v="480000"/>
    <s v="Truck"/>
    <n v="4800"/>
    <m/>
    <n v="2024"/>
    <s v="N/A"/>
    <s v="D (domestic)"/>
    <m/>
  </r>
  <r>
    <s v="WATERMELONS"/>
    <x v="15"/>
    <s v="No"/>
    <s v="CWT"/>
    <s v="RED FLESH SEEDLESS MINIATURE"/>
    <x v="382"/>
    <s v="SOUTHEAST MISSOURI"/>
    <n v="146400"/>
    <s v="Truck"/>
    <n v="1464"/>
    <m/>
    <n v="2024"/>
    <s v="N/A"/>
    <s v="D (domestic)"/>
    <m/>
  </r>
  <r>
    <s v="WATERMELONS"/>
    <x v="15"/>
    <s v="No"/>
    <s v="CWT"/>
    <s v="RED FLESH SEEDLESS TYPE"/>
    <x v="382"/>
    <s v="SOUTHEAST MISSOURI"/>
    <n v="3520000"/>
    <s v="Truck"/>
    <n v="35200"/>
    <m/>
    <n v="2024"/>
    <s v="N/A"/>
    <s v="D (domestic)"/>
    <m/>
  </r>
  <r>
    <s v="WATERMELONS"/>
    <x v="15"/>
    <s v="No"/>
    <s v="CWT"/>
    <s v="RED FLESH SEEDED TYPE"/>
    <x v="382"/>
    <s v="SOUTHEAST MISSOURI"/>
    <n v="200000"/>
    <s v="Truck"/>
    <n v="2000"/>
    <m/>
    <n v="2024"/>
    <s v="N/A"/>
    <s v="D (domestic)"/>
    <m/>
  </r>
  <r>
    <s v="WATERMELONS"/>
    <x v="15"/>
    <s v="No"/>
    <s v="CWT"/>
    <s v="RED FLESH SEEDLESS TYPE"/>
    <x v="383"/>
    <s v="SOUTHEAST MISSOURI"/>
    <n v="2200000"/>
    <s v="Truck"/>
    <n v="22000"/>
    <m/>
    <n v="2024"/>
    <s v="N/A"/>
    <s v="D (domestic)"/>
    <m/>
  </r>
  <r>
    <s v="WATERMELONS"/>
    <x v="15"/>
    <s v="No"/>
    <s v="CWT"/>
    <s v="RED FLESH SEEDLESS MINIATURE"/>
    <x v="383"/>
    <s v="SOUTHEAST MISSOURI"/>
    <n v="88000"/>
    <s v="Truck"/>
    <n v="880"/>
    <m/>
    <n v="2024"/>
    <s v="N/A"/>
    <s v="D (domestic)"/>
    <m/>
  </r>
  <r>
    <s v="WATERMELONS"/>
    <x v="15"/>
    <s v="No"/>
    <s v="CWT"/>
    <s v="RED FLESH SEEDED TYPE"/>
    <x v="383"/>
    <s v="SOUTHEAST MISSOURI"/>
    <n v="160000"/>
    <s v="Truck"/>
    <n v="1600"/>
    <m/>
    <n v="2024"/>
    <s v="N/A"/>
    <s v="D (domestic)"/>
    <m/>
  </r>
  <r>
    <s v="WATERMELONS"/>
    <x v="15"/>
    <s v="No"/>
    <s v="CWT"/>
    <s v="RED FLESH SEEDLESS TYPE"/>
    <x v="384"/>
    <s v="SOUTHEAST MISSOURI"/>
    <n v="4720000"/>
    <s v="Truck"/>
    <n v="47200"/>
    <m/>
    <n v="2024"/>
    <s v="N/A"/>
    <s v="D (domestic)"/>
    <m/>
  </r>
  <r>
    <s v="WATERMELONS"/>
    <x v="15"/>
    <s v="No"/>
    <s v="CWT"/>
    <s v="RED FLESH SEEDED TYPE"/>
    <x v="384"/>
    <s v="SOUTHEAST MISSOURI"/>
    <n v="440000"/>
    <s v="Truck"/>
    <n v="4400"/>
    <m/>
    <n v="2024"/>
    <s v="N/A"/>
    <s v="D (domestic)"/>
    <m/>
  </r>
  <r>
    <s v="WATERMELONS"/>
    <x v="15"/>
    <s v="No"/>
    <s v="CWT"/>
    <s v="RED FLESH SEEDED TYPE"/>
    <x v="385"/>
    <s v="SOUTHEAST MISSOURI"/>
    <n v="600000"/>
    <s v="Truck"/>
    <n v="6000"/>
    <m/>
    <n v="2024"/>
    <s v="N/A"/>
    <s v="D (domestic)"/>
    <m/>
  </r>
  <r>
    <s v="WATERMELONS"/>
    <x v="15"/>
    <s v="No"/>
    <s v="CWT"/>
    <s v="RED FLESH SEEDLESS TYPE"/>
    <x v="385"/>
    <s v="SOUTHEAST MISSOURI"/>
    <n v="4040000"/>
    <s v="Truck"/>
    <n v="40400"/>
    <m/>
    <n v="2024"/>
    <s v="N/A"/>
    <s v="D (domestic)"/>
    <m/>
  </r>
  <r>
    <s v="WATERMELONS"/>
    <x v="15"/>
    <s v="No"/>
    <s v="CWT"/>
    <s v="RED FLESH SEEDED TYPE"/>
    <x v="386"/>
    <s v="SOUTHEAST MISSOURI"/>
    <n v="760000"/>
    <s v="Truck"/>
    <n v="7600"/>
    <m/>
    <n v="2024"/>
    <s v="N/A"/>
    <s v="D (domestic)"/>
    <m/>
  </r>
  <r>
    <s v="WATERMELONS"/>
    <x v="15"/>
    <s v="No"/>
    <s v="CWT"/>
    <s v="RED FLESH SEEDLESS MINIATURE"/>
    <x v="386"/>
    <s v="SOUTHEAST MISSOURI"/>
    <n v="220000"/>
    <s v="Truck"/>
    <n v="2200"/>
    <m/>
    <n v="2024"/>
    <s v="N/A"/>
    <s v="D (domestic)"/>
    <m/>
  </r>
  <r>
    <s v="WATERMELONS"/>
    <x v="15"/>
    <s v="No"/>
    <s v="CWT"/>
    <s v="RED FLESH SEEDLESS TYPE"/>
    <x v="386"/>
    <s v="SOUTHEAST MISSOURI"/>
    <n v="4600000"/>
    <s v="Truck"/>
    <n v="46000"/>
    <m/>
    <n v="2024"/>
    <s v="N/A"/>
    <s v="D (domestic)"/>
    <m/>
  </r>
  <r>
    <s v="WATERMELONS"/>
    <x v="15"/>
    <s v="No"/>
    <s v="CWT"/>
    <s v="RED FLESH SEEDLESS TYPE"/>
    <x v="387"/>
    <s v="SOUTHEAST MISSOURI"/>
    <n v="4800000"/>
    <s v="Truck"/>
    <n v="48000"/>
    <m/>
    <n v="2024"/>
    <s v="N/A"/>
    <s v="D (domestic)"/>
    <m/>
  </r>
  <r>
    <s v="WATERMELONS"/>
    <x v="15"/>
    <s v="No"/>
    <s v="CWT"/>
    <s v="RED FLESH SEEDLESS MINIATURE"/>
    <x v="387"/>
    <s v="SOUTHEAST MISSOURI"/>
    <n v="220000"/>
    <s v="Truck"/>
    <n v="2200"/>
    <m/>
    <n v="2024"/>
    <s v="N/A"/>
    <s v="D (domestic)"/>
    <m/>
  </r>
  <r>
    <s v="WATERMELONS"/>
    <x v="15"/>
    <s v="No"/>
    <s v="CWT"/>
    <s v="RED FLESH SEEDED TYPE"/>
    <x v="387"/>
    <s v="SOUTHEAST MISSOURI"/>
    <n v="840000"/>
    <s v="Truck"/>
    <n v="8400"/>
    <m/>
    <n v="2024"/>
    <s v="N/A"/>
    <s v="D (domestic)"/>
    <m/>
  </r>
  <r>
    <s v="WATERMELONS"/>
    <x v="15"/>
    <s v="No"/>
    <s v="CWT"/>
    <s v="RED FLESH SEEDED TYPE"/>
    <x v="388"/>
    <s v="SOUTHEAST MISSOURI"/>
    <n v="600000"/>
    <s v="Truck"/>
    <n v="6000"/>
    <m/>
    <n v="2024"/>
    <s v="N/A"/>
    <s v="D (domestic)"/>
    <m/>
  </r>
  <r>
    <s v="WATERMELONS"/>
    <x v="15"/>
    <s v="No"/>
    <s v="CWT"/>
    <s v="RED FLESH SEEDLESS TYPE"/>
    <x v="388"/>
    <s v="SOUTHEAST MISSOURI"/>
    <n v="5000000"/>
    <s v="Truck"/>
    <n v="50000"/>
    <m/>
    <n v="2024"/>
    <s v="N/A"/>
    <s v="D (domestic)"/>
    <m/>
  </r>
  <r>
    <s v="WATERMELONS"/>
    <x v="15"/>
    <s v="No"/>
    <s v="CWT"/>
    <s v="RED FLESH SEEDED TYPE"/>
    <x v="537"/>
    <s v="SOUTHEAST MISSOURI"/>
    <n v="480000"/>
    <s v="Truck"/>
    <n v="4800"/>
    <m/>
    <n v="2024"/>
    <s v="N/A"/>
    <s v="D (domestic)"/>
    <m/>
  </r>
  <r>
    <s v="WATERMELONS"/>
    <x v="15"/>
    <s v="No"/>
    <s v="CWT"/>
    <s v="RED FLESH SEEDLESS TYPE"/>
    <x v="537"/>
    <s v="SOUTHEAST MISSOURI"/>
    <n v="4480000"/>
    <s v="Truck"/>
    <n v="44800"/>
    <m/>
    <n v="2024"/>
    <s v="N/A"/>
    <s v="D (domestic)"/>
    <m/>
  </r>
  <r>
    <s v="WATERMELONS"/>
    <x v="15"/>
    <s v="No"/>
    <s v="CWT"/>
    <s v="RED FLESH SEEDED TYPE"/>
    <x v="538"/>
    <s v="SOUTHEAST MISSOURI"/>
    <n v="240000"/>
    <s v="Truck"/>
    <n v="2400"/>
    <m/>
    <n v="2024"/>
    <s v="N/A"/>
    <s v="D (domestic)"/>
    <m/>
  </r>
  <r>
    <s v="WATERMELONS"/>
    <x v="15"/>
    <s v="No"/>
    <s v="CWT"/>
    <s v="RED FLESH SEEDLESS TYPE"/>
    <x v="538"/>
    <s v="SOUTHEAST MISSOURI"/>
    <n v="2800000"/>
    <s v="Truck"/>
    <n v="28000"/>
    <m/>
    <n v="2024"/>
    <s v="N/A"/>
    <s v="D (domestic)"/>
    <m/>
  </r>
  <r>
    <s v="WATERMELONS"/>
    <x v="15"/>
    <s v="No"/>
    <s v="CWT"/>
    <s v="RED FLESH SEEDLESS MINIATURE"/>
    <x v="389"/>
    <s v="SOUTHEAST MISSOURI"/>
    <n v="146400"/>
    <s v="Truck"/>
    <n v="1464"/>
    <m/>
    <n v="2024"/>
    <s v="N/A"/>
    <s v="D (domestic)"/>
    <m/>
  </r>
  <r>
    <s v="WATERMELONS"/>
    <x v="15"/>
    <s v="No"/>
    <s v="CWT"/>
    <s v="RED FLESH SEEDLESS TYPE"/>
    <x v="389"/>
    <s v="SOUTHEAST MISSOURI"/>
    <n v="4400000"/>
    <s v="Truck"/>
    <n v="44000"/>
    <m/>
    <n v="2024"/>
    <s v="N/A"/>
    <s v="D (domestic)"/>
    <m/>
  </r>
  <r>
    <s v="WATERMELONS"/>
    <x v="15"/>
    <s v="No"/>
    <s v="CWT"/>
    <s v="RED FLESH SEEDED TYPE"/>
    <x v="389"/>
    <s v="SOUTHEAST MISSOURI"/>
    <n v="600000"/>
    <s v="Truck"/>
    <n v="6000"/>
    <m/>
    <n v="2024"/>
    <s v="N/A"/>
    <s v="D (domestic)"/>
    <m/>
  </r>
  <r>
    <s v="WATERMELONS"/>
    <x v="15"/>
    <s v="No"/>
    <s v="CWT"/>
    <s v="RED FLESH SEEDLESS TYPE"/>
    <x v="390"/>
    <s v="SOUTHEAST MISSOURI"/>
    <n v="3400000"/>
    <s v="Truck"/>
    <n v="34000"/>
    <m/>
    <n v="2024"/>
    <s v="N/A"/>
    <s v="D (domestic)"/>
    <m/>
  </r>
  <r>
    <s v="WATERMELONS"/>
    <x v="15"/>
    <s v="No"/>
    <s v="CWT"/>
    <s v="RED FLESH SEEDED TYPE"/>
    <x v="390"/>
    <s v="SOUTHEAST MISSOURI"/>
    <n v="1000000"/>
    <s v="Truck"/>
    <n v="10000"/>
    <m/>
    <n v="2024"/>
    <s v="N/A"/>
    <s v="D (domestic)"/>
    <m/>
  </r>
  <r>
    <s v="WATERMELONS"/>
    <x v="15"/>
    <s v="No"/>
    <s v="CWT"/>
    <s v="RED FLESH SEEDLESS MINIATURE"/>
    <x v="391"/>
    <s v="SOUTHEAST MISSOURI"/>
    <n v="132000"/>
    <s v="Truck"/>
    <n v="1320"/>
    <m/>
    <n v="2024"/>
    <s v="N/A"/>
    <s v="D (domestic)"/>
    <m/>
  </r>
  <r>
    <s v="WATERMELONS"/>
    <x v="15"/>
    <s v="No"/>
    <s v="CWT"/>
    <s v="RED FLESH SEEDED TYPE"/>
    <x v="391"/>
    <s v="SOUTHEAST MISSOURI"/>
    <n v="560000"/>
    <s v="Truck"/>
    <n v="5600"/>
    <m/>
    <n v="2024"/>
    <s v="N/A"/>
    <s v="D (domestic)"/>
    <m/>
  </r>
  <r>
    <s v="WATERMELONS"/>
    <x v="15"/>
    <s v="No"/>
    <s v="CWT"/>
    <s v="RED FLESH SEEDLESS TYPE"/>
    <x v="391"/>
    <s v="SOUTHEAST MISSOURI"/>
    <n v="3480000"/>
    <s v="Truck"/>
    <n v="34800"/>
    <m/>
    <n v="2024"/>
    <s v="N/A"/>
    <s v="D (domestic)"/>
    <m/>
  </r>
  <r>
    <s v="WATERMELONS"/>
    <x v="15"/>
    <s v="No"/>
    <s v="CWT"/>
    <s v="RED FLESH SEEDLESS TYPE"/>
    <x v="392"/>
    <s v="SOUTHEAST MISSOURI"/>
    <n v="3400000"/>
    <s v="Truck"/>
    <n v="34000"/>
    <m/>
    <n v="2024"/>
    <s v="N/A"/>
    <s v="D (domestic)"/>
    <m/>
  </r>
  <r>
    <s v="WATERMELONS"/>
    <x v="15"/>
    <s v="No"/>
    <s v="CWT"/>
    <s v="RED FLESH SEEDED TYPE"/>
    <x v="392"/>
    <s v="SOUTHEAST MISSOURI"/>
    <n v="760000"/>
    <s v="Truck"/>
    <n v="7600"/>
    <m/>
    <n v="2024"/>
    <s v="N/A"/>
    <s v="D (domestic)"/>
    <m/>
  </r>
  <r>
    <s v="WATERMELONS"/>
    <x v="15"/>
    <s v="No"/>
    <s v="CWT"/>
    <s v="RED FLESH SEEDLESS MINIATURE"/>
    <x v="392"/>
    <s v="SOUTHEAST MISSOURI"/>
    <n v="132000"/>
    <s v="Truck"/>
    <n v="1320"/>
    <m/>
    <n v="2024"/>
    <s v="N/A"/>
    <s v="D (domestic)"/>
    <m/>
  </r>
  <r>
    <s v="WATERMELONS"/>
    <x v="15"/>
    <s v="No"/>
    <s v="CWT"/>
    <s v="RED FLESH SEEDLESS TYPE"/>
    <x v="393"/>
    <s v="SOUTHEAST MISSOURI"/>
    <n v="3680000"/>
    <s v="Truck"/>
    <n v="36800"/>
    <m/>
    <n v="2024"/>
    <s v="N/A"/>
    <s v="D (domestic)"/>
    <m/>
  </r>
  <r>
    <s v="WATERMELONS"/>
    <x v="15"/>
    <s v="No"/>
    <s v="CWT"/>
    <s v="RED FLESH SEEDED TYPE"/>
    <x v="393"/>
    <s v="SOUTHEAST MISSOURI"/>
    <n v="600000"/>
    <s v="Truck"/>
    <n v="6000"/>
    <m/>
    <n v="2024"/>
    <s v="N/A"/>
    <s v="D (domestic)"/>
    <m/>
  </r>
  <r>
    <s v="WATERMELONS"/>
    <x v="15"/>
    <s v="No"/>
    <s v="CWT"/>
    <s v="RED FLESH SEEDED TYPE"/>
    <x v="394"/>
    <s v="SOUTHEAST MISSOURI"/>
    <n v="600000"/>
    <s v="Truck"/>
    <n v="6000"/>
    <m/>
    <n v="2024"/>
    <s v="N/A"/>
    <s v="D (domestic)"/>
    <m/>
  </r>
  <r>
    <s v="WATERMELONS"/>
    <x v="15"/>
    <s v="No"/>
    <s v="CWT"/>
    <s v="RED FLESH SEEDLESS TYPE"/>
    <x v="394"/>
    <s v="SOUTHEAST MISSOURI"/>
    <n v="3200000"/>
    <s v="Truck"/>
    <n v="32000"/>
    <m/>
    <n v="2024"/>
    <s v="N/A"/>
    <s v="D (domestic)"/>
    <m/>
  </r>
  <r>
    <s v="WATERMELONS"/>
    <x v="15"/>
    <s v="No"/>
    <s v="CWT"/>
    <s v="RED FLESH SEEDED TYPE"/>
    <x v="539"/>
    <s v="SOUTHEAST MISSOURI"/>
    <n v="400000"/>
    <s v="Truck"/>
    <n v="4000"/>
    <m/>
    <n v="2024"/>
    <s v="N/A"/>
    <s v="D (domestic)"/>
    <m/>
  </r>
  <r>
    <s v="WATERMELONS"/>
    <x v="15"/>
    <s v="No"/>
    <s v="CWT"/>
    <s v="RED FLESH SEEDLESS TYPE"/>
    <x v="539"/>
    <s v="SOUTHEAST MISSOURI"/>
    <n v="2400000"/>
    <s v="Truck"/>
    <n v="24000"/>
    <m/>
    <n v="2024"/>
    <s v="N/A"/>
    <s v="D (domestic)"/>
    <m/>
  </r>
  <r>
    <s v="WATERMELONS"/>
    <x v="15"/>
    <s v="No"/>
    <s v="CWT"/>
    <s v="RED FLESH SEEDED TYPE"/>
    <x v="395"/>
    <s v="SOUTHEAST MISSOURI"/>
    <n v="600000"/>
    <s v="Truck"/>
    <n v="6000"/>
    <m/>
    <n v="2024"/>
    <s v="N/A"/>
    <s v="D (domestic)"/>
    <m/>
  </r>
  <r>
    <s v="WATERMELONS"/>
    <x v="15"/>
    <s v="No"/>
    <s v="CWT"/>
    <s v="RED FLESH SEEDLESS TYPE"/>
    <x v="395"/>
    <s v="SOUTHEAST MISSOURI"/>
    <n v="3800000"/>
    <s v="Truck"/>
    <n v="38000"/>
    <m/>
    <n v="2024"/>
    <s v="N/A"/>
    <s v="D (domestic)"/>
    <m/>
  </r>
  <r>
    <s v="WATERMELONS"/>
    <x v="15"/>
    <s v="No"/>
    <s v="CWT"/>
    <s v="RED FLESH SEEDED TYPE"/>
    <x v="396"/>
    <s v="SOUTHEAST MISSOURI"/>
    <n v="480000"/>
    <s v="Truck"/>
    <n v="4800"/>
    <m/>
    <n v="2024"/>
    <s v="N/A"/>
    <s v="D (domestic)"/>
    <m/>
  </r>
  <r>
    <s v="WATERMELONS"/>
    <x v="15"/>
    <s v="No"/>
    <s v="CWT"/>
    <s v="RED FLESH SEEDLESS TYPE"/>
    <x v="396"/>
    <s v="SOUTHEAST MISSOURI"/>
    <n v="3240000"/>
    <s v="Truck"/>
    <n v="32400"/>
    <m/>
    <n v="2024"/>
    <s v="N/A"/>
    <s v="D (domestic)"/>
    <m/>
  </r>
  <r>
    <s v="WATERMELONS"/>
    <x v="15"/>
    <s v="No"/>
    <s v="CWT"/>
    <s v="RED FLESH SEEDLESS TYPE"/>
    <x v="397"/>
    <s v="SOUTHEAST MISSOURI"/>
    <n v="2400000"/>
    <s v="Truck"/>
    <n v="24000"/>
    <m/>
    <n v="2024"/>
    <s v="N/A"/>
    <s v="D (domestic)"/>
    <m/>
  </r>
  <r>
    <s v="WATERMELONS"/>
    <x v="15"/>
    <s v="No"/>
    <s v="CWT"/>
    <s v="RED FLESH SEEDED TYPE"/>
    <x v="397"/>
    <s v="SOUTHEAST MISSOURI"/>
    <n v="280000"/>
    <s v="Truck"/>
    <n v="2800"/>
    <m/>
    <n v="2024"/>
    <s v="N/A"/>
    <s v="D (domestic)"/>
    <m/>
  </r>
  <r>
    <s v="WATERMELONS"/>
    <x v="15"/>
    <s v="No"/>
    <s v="CWT"/>
    <s v="RED FLESH SEEDLESS TYPE"/>
    <x v="398"/>
    <s v="SOUTHEAST MISSOURI"/>
    <n v="2000000"/>
    <s v="Truck"/>
    <n v="20000"/>
    <m/>
    <n v="2024"/>
    <s v="N/A"/>
    <s v="D (domestic)"/>
    <m/>
  </r>
  <r>
    <s v="WATERMELONS"/>
    <x v="15"/>
    <s v="No"/>
    <s v="CWT"/>
    <s v="RED FLESH SEEDED TYPE"/>
    <x v="398"/>
    <s v="SOUTHEAST MISSOURI"/>
    <n v="200000"/>
    <s v="Truck"/>
    <n v="2000"/>
    <m/>
    <n v="2024"/>
    <s v="N/A"/>
    <s v="D (domestic)"/>
    <m/>
  </r>
  <r>
    <s v="WATERMELONS"/>
    <x v="15"/>
    <s v="No"/>
    <s v="CWT"/>
    <s v="RED FLESH SEEDED TYPE"/>
    <x v="399"/>
    <s v="SOUTHEAST MISSOURI"/>
    <n v="80000"/>
    <s v="Truck"/>
    <n v="800"/>
    <m/>
    <n v="2024"/>
    <s v="N/A"/>
    <s v="D (domestic)"/>
    <m/>
  </r>
  <r>
    <s v="WATERMELONS"/>
    <x v="15"/>
    <s v="No"/>
    <s v="CWT"/>
    <s v="RED FLESH SEEDLESS TYPE"/>
    <x v="399"/>
    <s v="SOUTHEAST MISSOURI"/>
    <n v="1360000"/>
    <s v="Truck"/>
    <n v="13600"/>
    <m/>
    <n v="2024"/>
    <s v="N/A"/>
    <s v="D (domestic)"/>
    <m/>
  </r>
  <r>
    <s v="WATERMELONS"/>
    <x v="15"/>
    <s v="No"/>
    <s v="CWT"/>
    <s v="RED FLESH SEEDED TYPE"/>
    <x v="400"/>
    <s v="SOUTHEAST MISSOURI"/>
    <n v="120000"/>
    <s v="Truck"/>
    <n v="1200"/>
    <m/>
    <n v="2024"/>
    <s v="N/A"/>
    <s v="D (domestic)"/>
    <m/>
  </r>
  <r>
    <s v="WATERMELONS"/>
    <x v="15"/>
    <s v="No"/>
    <s v="CWT"/>
    <s v="RED FLESH SEEDLESS MINIATURE"/>
    <x v="400"/>
    <s v="SOUTHEAST MISSOURI"/>
    <n v="1240000"/>
    <s v="Truck"/>
    <n v="12400"/>
    <m/>
    <n v="2024"/>
    <s v="N/A"/>
    <s v="D (domestic)"/>
    <m/>
  </r>
  <r>
    <s v="WATERMELONS"/>
    <x v="15"/>
    <s v="No"/>
    <s v="CWT"/>
    <s v="RED FLESH SEEDED TYPE"/>
    <x v="540"/>
    <s v="SOUTHEAST MISSOURI"/>
    <n v="80000"/>
    <s v="Truck"/>
    <n v="800"/>
    <m/>
    <n v="2024"/>
    <s v="N/A"/>
    <s v="D (domestic)"/>
    <m/>
  </r>
  <r>
    <s v="WATERMELONS"/>
    <x v="15"/>
    <s v="No"/>
    <s v="CWT"/>
    <s v="RED FLESH SEEDLESS TYPE"/>
    <x v="540"/>
    <s v="SOUTHEAST MISSOURI"/>
    <n v="840000"/>
    <s v="Truck"/>
    <n v="8400"/>
    <m/>
    <n v="2024"/>
    <s v="N/A"/>
    <s v="D (domestic)"/>
    <m/>
  </r>
  <r>
    <s v="WATERMELONS"/>
    <x v="15"/>
    <s v="No"/>
    <s v="CWT"/>
    <s v="RED FLESH SEEDLESS TYPE"/>
    <x v="401"/>
    <s v="SOUTHEAST MISSOURI"/>
    <n v="2904000"/>
    <s v="Truck"/>
    <n v="29040"/>
    <m/>
    <n v="2024"/>
    <s v="N/A"/>
    <s v="D (domestic)"/>
    <m/>
  </r>
  <r>
    <s v="WATERMELONS"/>
    <x v="15"/>
    <s v="No"/>
    <s v="CWT"/>
    <s v="RED FLESH SEEDED TYPE"/>
    <x v="401"/>
    <s v="SOUTHEAST MISSOURI"/>
    <n v="840000"/>
    <s v="Truck"/>
    <n v="8400"/>
    <m/>
    <n v="2024"/>
    <s v="N/A"/>
    <s v="D (domestic)"/>
    <m/>
  </r>
  <r>
    <s v="WATERMELONS"/>
    <x v="15"/>
    <s v="No"/>
    <s v="CWT"/>
    <s v="RED FLESH SEEDLESS TYPE"/>
    <x v="402"/>
    <s v="SOUTHEAST MISSOURI"/>
    <n v="1320000"/>
    <s v="Truck"/>
    <n v="13200"/>
    <m/>
    <n v="2024"/>
    <s v="N/A"/>
    <s v="D (domestic)"/>
    <m/>
  </r>
  <r>
    <s v="WATERMELONS"/>
    <x v="15"/>
    <s v="No"/>
    <s v="CWT"/>
    <s v="RED FLESH SEEDED TYPE"/>
    <x v="402"/>
    <s v="SOUTHEAST MISSOURI"/>
    <n v="120000"/>
    <s v="Truck"/>
    <n v="1200"/>
    <m/>
    <n v="2024"/>
    <s v="N/A"/>
    <s v="D (domestic)"/>
    <m/>
  </r>
  <r>
    <s v="WATERMELONS"/>
    <x v="15"/>
    <s v="No"/>
    <s v="CWT"/>
    <s v="RED FLESH SEEDLESS TYPE"/>
    <x v="403"/>
    <s v="SOUTHEAST MISSOURI"/>
    <n v="1200000"/>
    <s v="Truck"/>
    <n v="12000"/>
    <m/>
    <n v="2024"/>
    <s v="N/A"/>
    <s v="D (domestic)"/>
    <m/>
  </r>
  <r>
    <s v="WATERMELONS"/>
    <x v="15"/>
    <s v="No"/>
    <s v="CWT"/>
    <s v="RED FLESH SEEDED TYPE"/>
    <x v="403"/>
    <s v="SOUTHEAST MISSOURI"/>
    <n v="160000"/>
    <s v="Truck"/>
    <n v="1600"/>
    <m/>
    <n v="2024"/>
    <s v="N/A"/>
    <s v="D (domestic)"/>
    <m/>
  </r>
  <r>
    <s v="WATERMELONS"/>
    <x v="15"/>
    <s v="No"/>
    <s v="CWT"/>
    <s v="RED FLESH SEEDLESS TYPE"/>
    <x v="404"/>
    <s v="SOUTHEAST MISSOURI"/>
    <n v="1000000"/>
    <s v="Truck"/>
    <n v="10000"/>
    <m/>
    <n v="2024"/>
    <s v="N/A"/>
    <s v="D (domestic)"/>
    <m/>
  </r>
  <r>
    <s v="WATERMELONS"/>
    <x v="15"/>
    <s v="No"/>
    <s v="CWT"/>
    <s v="RED FLESH SEEDED TYPE"/>
    <x v="404"/>
    <s v="SOUTHEAST MISSOURI"/>
    <n v="160000"/>
    <s v="Truck"/>
    <n v="1600"/>
    <m/>
    <n v="2024"/>
    <s v="N/A"/>
    <s v="D (domestic)"/>
    <m/>
  </r>
  <r>
    <s v="WATERMELONS"/>
    <x v="15"/>
    <s v="No"/>
    <s v="CWT"/>
    <s v="RED FLESH SEEDLESS TYPE"/>
    <x v="405"/>
    <s v="SOUTHEAST MISSOURI"/>
    <n v="320000"/>
    <s v="Truck"/>
    <n v="3200"/>
    <m/>
    <n v="2024"/>
    <s v="N/A"/>
    <s v="D (domestic)"/>
    <m/>
  </r>
  <r>
    <s v="WATERMELONS"/>
    <x v="15"/>
    <s v="No"/>
    <s v="CWT"/>
    <s v="RED FLESH SEEDLESS TYPE"/>
    <x v="406"/>
    <s v="SOUTHEAST MISSOURI"/>
    <n v="240000"/>
    <s v="Truck"/>
    <n v="2400"/>
    <m/>
    <n v="2024"/>
    <s v="N/A"/>
    <s v="D (domestic)"/>
    <m/>
  </r>
  <r>
    <s v="WATERMELONS"/>
    <x v="15"/>
    <s v="No"/>
    <s v="CWT"/>
    <s v="RED FLESH SEEDLESS TYPE"/>
    <x v="541"/>
    <s v="SOUTHEAST MISSOURI"/>
    <n v="160000"/>
    <s v="Truck"/>
    <n v="1600"/>
    <m/>
    <n v="2024"/>
    <s v="N/A"/>
    <s v="D (domestic)"/>
    <m/>
  </r>
  <r>
    <s v="WATERMELONS"/>
    <x v="15"/>
    <s v="No"/>
    <s v="CWT"/>
    <s v="RED FLESH SEEDLESS TYPE"/>
    <x v="422"/>
    <s v="SOUTHEAST MISSOURI"/>
    <n v="600000"/>
    <s v="Truck"/>
    <n v="6000"/>
    <m/>
    <n v="2024"/>
    <s v="N/A"/>
    <s v="D (domestic)"/>
    <m/>
  </r>
  <r>
    <s v="WATERMELONS"/>
    <x v="15"/>
    <s v="No"/>
    <s v="CWT"/>
    <s v="RED FLESH SEEDLESS TYPE"/>
    <x v="423"/>
    <s v="SOUTHEAST MISSOURI"/>
    <n v="480000"/>
    <s v="Truck"/>
    <n v="4800"/>
    <m/>
    <n v="2024"/>
    <s v="N/A"/>
    <s v="D (domestic)"/>
    <m/>
  </r>
  <r>
    <s v="WATERMELONS"/>
    <x v="15"/>
    <s v="No"/>
    <s v="CWT"/>
    <s v="RED FLESH SEEDLESS TYPE"/>
    <x v="424"/>
    <s v="SOUTHEAST MISSOURI"/>
    <n v="400000"/>
    <s v="Truck"/>
    <n v="4000"/>
    <m/>
    <n v="2024"/>
    <s v="N/A"/>
    <s v="D (domestic)"/>
    <m/>
  </r>
  <r>
    <s v="WATERMELONS"/>
    <x v="15"/>
    <s v="No"/>
    <s v="CWT"/>
    <s v="RED FLESH SEEDED TYPE"/>
    <x v="425"/>
    <s v="SOUTHEAST MISSOURI"/>
    <n v="320000"/>
    <s v="Truck"/>
    <n v="3200"/>
    <m/>
    <n v="2024"/>
    <s v="N/A"/>
    <s v="D (domestic)"/>
    <m/>
  </r>
  <r>
    <s v="WATERMELONS"/>
    <x v="15"/>
    <s v="No"/>
    <s v="CWT"/>
    <s v="RED FLESH SEEDLESS TYPE"/>
    <x v="425"/>
    <s v="SOUTHEAST MISSOURI"/>
    <n v="960000"/>
    <s v="Truck"/>
    <n v="9600"/>
    <m/>
    <n v="2024"/>
    <s v="N/A"/>
    <s v="D (domestic)"/>
    <m/>
  </r>
  <r>
    <s v="WATERMELONS"/>
    <x v="15"/>
    <s v="No"/>
    <s v="CWT"/>
    <s v="RED FLESH SEEDED TYPE"/>
    <x v="426"/>
    <s v="SOUTHEAST MISSOURI"/>
    <n v="320000"/>
    <s v="Truck"/>
    <n v="3200"/>
    <m/>
    <n v="2024"/>
    <s v="N/A"/>
    <s v="D (domestic)"/>
    <m/>
  </r>
  <r>
    <s v="WATERMELONS"/>
    <x v="15"/>
    <s v="No"/>
    <s v="CWT"/>
    <s v="RED FLESH SEEDLESS TYPE"/>
    <x v="426"/>
    <s v="SOUTHEAST MISSOURI"/>
    <n v="720000"/>
    <s v="Truck"/>
    <n v="7200"/>
    <m/>
    <n v="2024"/>
    <s v="N/A"/>
    <s v="D (domestic)"/>
    <m/>
  </r>
  <r>
    <s v="WATERMELONS"/>
    <x v="15"/>
    <s v="No"/>
    <s v="CWT"/>
    <s v="RED FLESH SEEDED TYPE"/>
    <x v="427"/>
    <s v="SOUTHEAST MISSOURI"/>
    <n v="200000"/>
    <s v="Truck"/>
    <n v="2000"/>
    <m/>
    <n v="2024"/>
    <s v="N/A"/>
    <s v="D (domestic)"/>
    <m/>
  </r>
  <r>
    <s v="WATERMELONS"/>
    <x v="15"/>
    <s v="No"/>
    <s v="CWT"/>
    <s v="RED FLESH SEEDLESS TYPE"/>
    <x v="427"/>
    <s v="SOUTHEAST MISSOURI"/>
    <n v="720000"/>
    <s v="Truck"/>
    <n v="7200"/>
    <m/>
    <n v="2024"/>
    <s v="N/A"/>
    <s v="D (domestic)"/>
    <m/>
  </r>
  <r>
    <s v="WATERMELONS"/>
    <x v="15"/>
    <s v="No"/>
    <s v="CWT"/>
    <s v="RED FLESH SEEDLESS TYPE"/>
    <x v="542"/>
    <s v="SOUTHEAST MISSOURI"/>
    <n v="280000"/>
    <s v="Truck"/>
    <n v="2800"/>
    <m/>
    <n v="2024"/>
    <s v="N/A"/>
    <s v="D (domestic)"/>
    <m/>
  </r>
  <r>
    <s v="WATERMELONS"/>
    <x v="15"/>
    <s v="No"/>
    <s v="CWT"/>
    <s v="RED FLESH SEEDED TYPE"/>
    <x v="542"/>
    <s v="SOUTHEAST MISSOURI"/>
    <n v="40000"/>
    <s v="Truck"/>
    <n v="400"/>
    <m/>
    <n v="2024"/>
    <s v="N/A"/>
    <s v="D (domestic)"/>
    <m/>
  </r>
  <r>
    <s v="WATERMELONS"/>
    <x v="15"/>
    <s v="No"/>
    <s v="CWT"/>
    <s v="RED FLESH SEEDLESS TYPE"/>
    <x v="428"/>
    <s v="SOUTHEAST MISSOURI"/>
    <n v="480000"/>
    <s v="Truck"/>
    <n v="4800"/>
    <m/>
    <n v="2024"/>
    <s v="N/A"/>
    <s v="D (domestic)"/>
    <m/>
  </r>
  <r>
    <s v="WATERMELONS"/>
    <x v="15"/>
    <s v="No"/>
    <s v="CWT"/>
    <s v="RED FLESH SEEDED TYPE"/>
    <x v="428"/>
    <s v="SOUTHEAST MISSOURI"/>
    <n v="120000"/>
    <s v="Truck"/>
    <n v="1200"/>
    <m/>
    <n v="2024"/>
    <s v="N/A"/>
    <s v="D (domestic)"/>
    <m/>
  </r>
  <r>
    <s v="WATERMELONS"/>
    <x v="15"/>
    <s v="No"/>
    <s v="CWT"/>
    <s v="RED FLESH SEEDLESS TYPE"/>
    <x v="429"/>
    <s v="SOUTHEAST MISSOURI"/>
    <n v="560000"/>
    <s v="Truck"/>
    <n v="5600"/>
    <m/>
    <n v="2024"/>
    <s v="N/A"/>
    <s v="D (domestic)"/>
    <m/>
  </r>
  <r>
    <s v="WATERMELONS"/>
    <x v="15"/>
    <s v="No"/>
    <s v="CWT"/>
    <s v="RED FLESH SEEDED TYPE"/>
    <x v="429"/>
    <s v="SOUTHEAST MISSOURI"/>
    <n v="40000"/>
    <s v="Truck"/>
    <n v="400"/>
    <m/>
    <n v="2024"/>
    <s v="N/A"/>
    <s v="D (domestic)"/>
    <m/>
  </r>
  <r>
    <s v="WATERMELONS"/>
    <x v="15"/>
    <s v="No"/>
    <s v="CWT"/>
    <s v="RED FLESH SEEDLESS TYPE"/>
    <x v="430"/>
    <s v="SOUTHEAST MISSOURI"/>
    <n v="600000"/>
    <s v="Truck"/>
    <n v="6000"/>
    <m/>
    <n v="2024"/>
    <s v="N/A"/>
    <s v="D (domestic)"/>
    <m/>
  </r>
  <r>
    <s v="WATERMELONS"/>
    <x v="15"/>
    <s v="No"/>
    <s v="CWT"/>
    <s v="RED FLESH SEEDED TYPE"/>
    <x v="430"/>
    <s v="SOUTHEAST MISSOURI"/>
    <n v="240000"/>
    <s v="Truck"/>
    <n v="2400"/>
    <m/>
    <n v="2024"/>
    <s v="N/A"/>
    <s v="D (domestic)"/>
    <m/>
  </r>
  <r>
    <s v="WATERMELONS"/>
    <x v="15"/>
    <s v="No"/>
    <s v="CWT"/>
    <s v="RED FLESH SEEDED TYPE"/>
    <x v="431"/>
    <s v="SOUTHEAST MISSOURI"/>
    <n v="80000"/>
    <s v="Truck"/>
    <n v="800"/>
    <m/>
    <n v="2024"/>
    <s v="N/A"/>
    <s v="D (domestic)"/>
    <m/>
  </r>
  <r>
    <s v="WATERMELONS"/>
    <x v="15"/>
    <s v="No"/>
    <s v="CWT"/>
    <s v="RED FLESH SEEDLESS TYPE"/>
    <x v="431"/>
    <s v="SOUTHEAST MISSOURI"/>
    <n v="240000"/>
    <s v="Truck"/>
    <n v="2400"/>
    <m/>
    <n v="2024"/>
    <s v="N/A"/>
    <s v="D (domestic)"/>
    <m/>
  </r>
  <r>
    <s v="WATERMELONS"/>
    <x v="15"/>
    <s v="No"/>
    <s v="CWT"/>
    <s v="RED FLESH SEEDED TYPE"/>
    <x v="432"/>
    <s v="SOUTHEAST MISSOURI"/>
    <n v="120000"/>
    <s v="Truck"/>
    <n v="1200"/>
    <m/>
    <n v="2024"/>
    <s v="N/A"/>
    <s v="D (domestic)"/>
    <s v="added on 08/23/2024"/>
  </r>
  <r>
    <s v="WATERMELONS"/>
    <x v="15"/>
    <s v="No"/>
    <s v="CWT"/>
    <s v="RED FLESH SEEDLESS TYPE"/>
    <x v="432"/>
    <s v="SOUTHEAST MISSOURI"/>
    <n v="280000"/>
    <s v="Truck"/>
    <n v="2800"/>
    <m/>
    <n v="2024"/>
    <s v="N/A"/>
    <s v="D (domestic)"/>
    <s v="added on 08/23/2024"/>
  </r>
  <r>
    <s v="WATERMELONS"/>
    <x v="15"/>
    <s v="No"/>
    <s v="CWT"/>
    <s v="RED FLESH SEEDLESS TYPE"/>
    <x v="433"/>
    <s v="SOUTHEAST MISSOURI"/>
    <n v="160000"/>
    <s v="Truck"/>
    <n v="1600"/>
    <m/>
    <n v="2024"/>
    <s v="N/A"/>
    <s v="D (domestic)"/>
    <s v="added on 08/24/2024"/>
  </r>
  <r>
    <s v="WATERMELONS"/>
    <x v="15"/>
    <s v="No"/>
    <s v="CWT"/>
    <s v="RED FLESH SEEDED TYPE"/>
    <x v="433"/>
    <s v="SOUTHEAST MISSOURI"/>
    <n v="80000"/>
    <s v="Truck"/>
    <n v="800"/>
    <m/>
    <n v="2024"/>
    <s v="N/A"/>
    <s v="D (domestic)"/>
    <s v="added on 08/24/2024"/>
  </r>
  <r>
    <s v="WATERMELONS"/>
    <x v="15"/>
    <s v="No"/>
    <s v="CWT"/>
    <s v="RED FLESH SEEDLESS TYPE"/>
    <x v="442"/>
    <s v="SOUTHEAST MISSOURI"/>
    <n v="240000"/>
    <s v="Truck"/>
    <n v="2400"/>
    <m/>
    <n v="2024"/>
    <s v="N/A"/>
    <s v="D (domestic)"/>
    <m/>
  </r>
  <r>
    <s v="WATERMELONS"/>
    <x v="15"/>
    <s v="No"/>
    <s v="CWT"/>
    <s v="RED FLESH SEEDLESS TYPE"/>
    <x v="443"/>
    <s v="SOUTHEAST MISSOURI"/>
    <n v="80000"/>
    <s v="Truck"/>
    <n v="800"/>
    <m/>
    <n v="2024"/>
    <s v="N/A"/>
    <s v="D (domestic)"/>
    <m/>
  </r>
  <r>
    <s v="WATERMELONS"/>
    <x v="15"/>
    <s v="No"/>
    <s v="CWT"/>
    <s v="RED FLESH SEEDLESS TYPE"/>
    <x v="444"/>
    <s v="SOUTHEAST MISSOURI"/>
    <n v="160000"/>
    <s v="Truck"/>
    <n v="1600"/>
    <m/>
    <n v="2024"/>
    <s v="N/A"/>
    <s v="D (domestic)"/>
    <m/>
  </r>
  <r>
    <s v="WATERMELONS"/>
    <x v="15"/>
    <s v="No"/>
    <s v="CWT"/>
    <s v="RED FLESH SEEDLESS TYPE"/>
    <x v="445"/>
    <s v="SOUTHEAST MISSOURI"/>
    <n v="160000"/>
    <s v="Truck"/>
    <n v="1600"/>
    <m/>
    <n v="2024"/>
    <s v="N/A"/>
    <s v="D (domestic)"/>
    <m/>
  </r>
  <r>
    <s v="WATERMELONS"/>
    <x v="15"/>
    <s v="No"/>
    <s v="CWT"/>
    <s v="RED FLESH SEEDLESS TYPE"/>
    <x v="446"/>
    <s v="SOUTHEAST MISSOURI"/>
    <n v="120000"/>
    <s v="Truck"/>
    <n v="1200"/>
    <m/>
    <n v="2024"/>
    <s v="N/A"/>
    <s v="D (domestic)"/>
    <m/>
  </r>
  <r>
    <s v="WATERMELONS"/>
    <x v="15"/>
    <s v="No"/>
    <s v="CWT"/>
    <s v="RED FLESH SEEDLESS TYPE"/>
    <x v="447"/>
    <s v="SOUTHEAST MISSOURI"/>
    <n v="80000"/>
    <s v="Truck"/>
    <n v="800"/>
    <m/>
    <n v="2024"/>
    <s v="N/A"/>
    <s v="D (domestic)"/>
    <m/>
  </r>
  <r>
    <s v="WATERMELONS"/>
    <x v="16"/>
    <s v="No"/>
    <s v="CWT"/>
    <s v="RED FLESH SEEDED TYPE"/>
    <x v="360"/>
    <s v="NORTH CAROLINA"/>
    <n v="80000"/>
    <s v="Truck"/>
    <n v="800"/>
    <m/>
    <n v="2024"/>
    <s v="N/A"/>
    <s v="D (domestic)"/>
    <s v="added on 06/20/2024"/>
  </r>
  <r>
    <s v="WATERMELONS"/>
    <x v="16"/>
    <s v="No"/>
    <s v="CWT"/>
    <s v="RED FLESH SEEDLESS TYPE"/>
    <x v="361"/>
    <s v="NORTH CAROLINA"/>
    <n v="120000"/>
    <s v="Truck"/>
    <n v="1200"/>
    <m/>
    <n v="2024"/>
    <s v="N/A"/>
    <s v="D (domestic)"/>
    <m/>
  </r>
  <r>
    <s v="WATERMELONS"/>
    <x v="16"/>
    <s v="No"/>
    <s v="CWT"/>
    <s v="RED FLESH SEEDED TYPE"/>
    <x v="362"/>
    <s v="NORTH CAROLINA"/>
    <n v="80000"/>
    <s v="Truck"/>
    <n v="800"/>
    <m/>
    <n v="2024"/>
    <s v="N/A"/>
    <s v="D (domestic)"/>
    <m/>
  </r>
  <r>
    <s v="WATERMELONS"/>
    <x v="16"/>
    <s v="No"/>
    <s v="CWT"/>
    <s v="RED FLESH SEEDLESS TYPE"/>
    <x v="362"/>
    <s v="NORTH CAROLINA"/>
    <n v="320000"/>
    <s v="Truck"/>
    <n v="3200"/>
    <m/>
    <n v="2024"/>
    <s v="N/A"/>
    <s v="D (domestic)"/>
    <m/>
  </r>
  <r>
    <s v="WATERMELONS"/>
    <x v="16"/>
    <s v="No"/>
    <s v="CWT"/>
    <s v="RED FLESH SEEDLESS TYPE"/>
    <x v="363"/>
    <s v="NORTH CAROLINA"/>
    <n v="400000"/>
    <s v="Truck"/>
    <n v="4000"/>
    <m/>
    <n v="2024"/>
    <s v="N/A"/>
    <s v="D (domestic)"/>
    <m/>
  </r>
  <r>
    <s v="WATERMELONS"/>
    <x v="16"/>
    <s v="No"/>
    <s v="CWT"/>
    <s v="RED FLESH SEEDLESS TYPE"/>
    <x v="364"/>
    <s v="NORTH CAROLINA"/>
    <n v="280000"/>
    <s v="Truck"/>
    <n v="2800"/>
    <m/>
    <n v="2024"/>
    <s v="N/A"/>
    <s v="D (domestic)"/>
    <m/>
  </r>
  <r>
    <s v="WATERMELONS"/>
    <x v="16"/>
    <s v="No"/>
    <s v="CWT"/>
    <s v="RED FLESH SEEDED TYPE"/>
    <x v="364"/>
    <s v="NORTH CAROLINA"/>
    <n v="80000"/>
    <s v="Truck"/>
    <n v="800"/>
    <m/>
    <n v="2024"/>
    <s v="N/A"/>
    <s v="D (domestic)"/>
    <m/>
  </r>
  <r>
    <s v="WATERMELONS"/>
    <x v="16"/>
    <s v="No"/>
    <s v="CWT"/>
    <s v="RED FLESH SEEDLESS TYPE"/>
    <x v="365"/>
    <s v="NORTH CAROLINA"/>
    <n v="320000"/>
    <s v="Truck"/>
    <n v="3200"/>
    <m/>
    <n v="2024"/>
    <s v="N/A"/>
    <s v="D (domestic)"/>
    <m/>
  </r>
  <r>
    <s v="WATERMELONS"/>
    <x v="16"/>
    <s v="No"/>
    <s v="CWT"/>
    <s v="RED FLESH SEEDED TYPE"/>
    <x v="365"/>
    <s v="NORTH CAROLINA"/>
    <n v="120000"/>
    <s v="Truck"/>
    <n v="1200"/>
    <m/>
    <n v="2024"/>
    <s v="N/A"/>
    <s v="D (domestic)"/>
    <m/>
  </r>
  <r>
    <s v="WATERMELONS"/>
    <x v="16"/>
    <s v="No"/>
    <s v="CWT"/>
    <s v="RED FLESH SEEDLESS TYPE"/>
    <x v="366"/>
    <s v="NORTH CAROLINA"/>
    <n v="720000"/>
    <s v="Truck"/>
    <n v="7200"/>
    <m/>
    <n v="2024"/>
    <s v="N/A"/>
    <s v="D (domestic)"/>
    <m/>
  </r>
  <r>
    <s v="WATERMELONS"/>
    <x v="16"/>
    <s v="No"/>
    <s v="CWT"/>
    <s v="RED FLESH SEEDED TYPE"/>
    <x v="366"/>
    <s v="NORTH CAROLINA"/>
    <n v="200000"/>
    <s v="Truck"/>
    <n v="2000"/>
    <m/>
    <n v="2024"/>
    <s v="N/A"/>
    <s v="D (domestic)"/>
    <m/>
  </r>
  <r>
    <s v="WATERMELONS"/>
    <x v="16"/>
    <s v="No"/>
    <s v="CWT"/>
    <s v="RED FLESH SEEDLESS TYPE"/>
    <x v="367"/>
    <s v="NORTH CAROLINA"/>
    <n v="680000"/>
    <s v="Truck"/>
    <n v="6800"/>
    <m/>
    <n v="2024"/>
    <s v="N/A"/>
    <s v="D (domestic)"/>
    <m/>
  </r>
  <r>
    <s v="WATERMELONS"/>
    <x v="16"/>
    <s v="No"/>
    <s v="CWT"/>
    <s v="RED FLESH SEEDED TYPE"/>
    <x v="367"/>
    <s v="NORTH CAROLINA"/>
    <n v="160000"/>
    <s v="Truck"/>
    <n v="1600"/>
    <m/>
    <n v="2024"/>
    <s v="N/A"/>
    <s v="D (domestic)"/>
    <m/>
  </r>
  <r>
    <s v="WATERMELONS"/>
    <x v="16"/>
    <s v="No"/>
    <s v="CWT"/>
    <s v="RED FLESH SEEDLESS TYPE"/>
    <x v="368"/>
    <s v="NORTH CAROLINA"/>
    <n v="920000"/>
    <s v="Truck"/>
    <n v="9200"/>
    <m/>
    <n v="2024"/>
    <s v="N/A"/>
    <s v="D (domestic)"/>
    <m/>
  </r>
  <r>
    <s v="WATERMELONS"/>
    <x v="16"/>
    <s v="No"/>
    <s v="CWT"/>
    <s v="RED FLESH SEEDLESS TYPE"/>
    <x v="369"/>
    <s v="NORTH CAROLINA"/>
    <n v="1000000"/>
    <s v="Truck"/>
    <n v="10000"/>
    <m/>
    <n v="2024"/>
    <s v="N/A"/>
    <s v="D (domestic)"/>
    <m/>
  </r>
  <r>
    <s v="WATERMELONS"/>
    <x v="16"/>
    <s v="No"/>
    <s v="CWT"/>
    <s v="RED FLESH SEEDED TYPE"/>
    <x v="369"/>
    <s v="NORTH CAROLINA"/>
    <n v="40000"/>
    <s v="Truck"/>
    <n v="400"/>
    <m/>
    <n v="2024"/>
    <s v="N/A"/>
    <s v="D (domestic)"/>
    <m/>
  </r>
  <r>
    <s v="WATERMELONS"/>
    <x v="16"/>
    <s v="No"/>
    <s v="CWT"/>
    <s v="RED FLESH SEEDLESS TYPE"/>
    <x v="618"/>
    <s v="NORTH CAROLINA"/>
    <n v="920000"/>
    <s v="Truck"/>
    <n v="9200"/>
    <m/>
    <n v="2024"/>
    <s v="N/A"/>
    <s v="D (domestic)"/>
    <m/>
  </r>
  <r>
    <s v="WATERMELONS"/>
    <x v="16"/>
    <s v="No"/>
    <s v="CWT"/>
    <s v="RED FLESH SEEDED TYPE"/>
    <x v="618"/>
    <s v="NORTH CAROLINA"/>
    <n v="80000"/>
    <s v="Truck"/>
    <n v="800"/>
    <m/>
    <n v="2024"/>
    <s v="N/A"/>
    <s v="D (domestic)"/>
    <m/>
  </r>
  <r>
    <s v="WATERMELONS"/>
    <x v="16"/>
    <s v="No"/>
    <s v="CWT"/>
    <s v="RED FLESH SEEDED TYPE"/>
    <x v="370"/>
    <s v="NORTH CAROLINA"/>
    <n v="240000"/>
    <s v="Truck"/>
    <n v="2400"/>
    <m/>
    <n v="2024"/>
    <s v="N/A"/>
    <s v="D (domestic)"/>
    <m/>
  </r>
  <r>
    <s v="WATERMELONS"/>
    <x v="16"/>
    <s v="No"/>
    <s v="CWT"/>
    <s v="RED FLESH SEEDLESS TYPE"/>
    <x v="370"/>
    <s v="NORTH CAROLINA"/>
    <n v="760000"/>
    <s v="Truck"/>
    <n v="7600"/>
    <m/>
    <n v="2024"/>
    <s v="N/A"/>
    <s v="D (domestic)"/>
    <m/>
  </r>
  <r>
    <s v="WATERMELONS"/>
    <x v="16"/>
    <s v="No"/>
    <s v="CWT"/>
    <s v="RED FLESH SEEDED TYPE"/>
    <x v="371"/>
    <s v="NORTH CAROLINA"/>
    <n v="200000"/>
    <s v="Truck"/>
    <n v="2000"/>
    <m/>
    <n v="2024"/>
    <s v="N/A"/>
    <s v="D (domestic)"/>
    <m/>
  </r>
  <r>
    <s v="WATERMELONS"/>
    <x v="16"/>
    <s v="No"/>
    <s v="CWT"/>
    <s v="RED FLESH SEEDLESS TYPE"/>
    <x v="371"/>
    <s v="NORTH CAROLINA"/>
    <n v="960000"/>
    <s v="Truck"/>
    <n v="9600"/>
    <m/>
    <n v="2024"/>
    <s v="N/A"/>
    <s v="D (domestic)"/>
    <m/>
  </r>
  <r>
    <s v="WATERMELONS"/>
    <x v="16"/>
    <s v="No"/>
    <s v="CWT"/>
    <s v="RED FLESH SEEDED TYPE"/>
    <x v="372"/>
    <s v="NORTH CAROLINA"/>
    <n v="160000"/>
    <s v="Truck"/>
    <n v="1600"/>
    <m/>
    <n v="2024"/>
    <s v="N/A"/>
    <s v="D (domestic)"/>
    <m/>
  </r>
  <r>
    <s v="WATERMELONS"/>
    <x v="16"/>
    <s v="No"/>
    <s v="CWT"/>
    <s v="RED FLESH SEEDLESS TYPE"/>
    <x v="372"/>
    <s v="NORTH CAROLINA"/>
    <n v="440000"/>
    <s v="Truck"/>
    <n v="4400"/>
    <m/>
    <n v="2024"/>
    <s v="N/A"/>
    <s v="D (domestic)"/>
    <m/>
  </r>
  <r>
    <s v="WATERMELONS"/>
    <x v="16"/>
    <s v="No"/>
    <s v="CWT"/>
    <s v="RED FLESH SEEDLESS TYPE"/>
    <x v="373"/>
    <s v="NORTH CAROLINA"/>
    <n v="400000"/>
    <s v="Truck"/>
    <n v="4000"/>
    <m/>
    <n v="2024"/>
    <s v="N/A"/>
    <s v="D (domestic)"/>
    <m/>
  </r>
  <r>
    <s v="WATERMELONS"/>
    <x v="16"/>
    <s v="No"/>
    <s v="CWT"/>
    <s v="RED FLESH SEEDED TYPE"/>
    <x v="373"/>
    <s v="NORTH CAROLINA"/>
    <n v="160000"/>
    <s v="Truck"/>
    <n v="1600"/>
    <m/>
    <n v="2024"/>
    <s v="N/A"/>
    <s v="D (domestic)"/>
    <m/>
  </r>
  <r>
    <s v="WATERMELONS"/>
    <x v="16"/>
    <s v="No"/>
    <s v="CWT"/>
    <s v="RED FLESH SEEDLESS TYPE"/>
    <x v="374"/>
    <s v="NORTH CAROLINA"/>
    <n v="200000"/>
    <s v="Truck"/>
    <n v="2000"/>
    <m/>
    <n v="2024"/>
    <s v="N/A"/>
    <s v="D (domestic)"/>
    <s v="added on 07/05/2024"/>
  </r>
  <r>
    <s v="WATERMELONS"/>
    <x v="16"/>
    <s v="No"/>
    <s v="CWT"/>
    <s v="RED FLESH SEEDLESS TYPE"/>
    <x v="374"/>
    <s v="NORTH CAROLINA"/>
    <n v="1320000"/>
    <s v="Truck"/>
    <n v="13200"/>
    <m/>
    <n v="2024"/>
    <s v="N/A"/>
    <s v="D (domestic)"/>
    <m/>
  </r>
  <r>
    <s v="WATERMELONS"/>
    <x v="16"/>
    <s v="No"/>
    <s v="CWT"/>
    <s v="RED FLESH SEEDED TYPE"/>
    <x v="374"/>
    <s v="NORTH CAROLINA"/>
    <n v="440000"/>
    <s v="Truck"/>
    <n v="4400"/>
    <m/>
    <n v="2024"/>
    <s v="N/A"/>
    <s v="D (domestic)"/>
    <m/>
  </r>
  <r>
    <s v="WATERMELONS"/>
    <x v="16"/>
    <s v="No"/>
    <s v="CWT"/>
    <s v="RED FLESH SEEDED TYPE"/>
    <x v="375"/>
    <s v="NORTH CAROLINA"/>
    <n v="200000"/>
    <s v="Truck"/>
    <n v="2000"/>
    <m/>
    <n v="2024"/>
    <s v="N/A"/>
    <s v="D (domestic)"/>
    <s v="Week Ending Amount on 07/06/2024"/>
  </r>
  <r>
    <s v="WATERMELONS"/>
    <x v="16"/>
    <s v="No"/>
    <s v="CWT"/>
    <s v="RED FLESH SEEDLESS TYPE"/>
    <x v="375"/>
    <s v="NORTH CAROLINA"/>
    <n v="120000"/>
    <s v="Truck"/>
    <n v="1200"/>
    <m/>
    <n v="2024"/>
    <s v="N/A"/>
    <s v="D (domestic)"/>
    <s v="added on 07/06/2024"/>
  </r>
  <r>
    <s v="WATERMELONS"/>
    <x v="16"/>
    <s v="No"/>
    <s v="CWT"/>
    <s v="RED FLESH SEEDLESS TYPE"/>
    <x v="375"/>
    <s v="NORTH CAROLINA"/>
    <n v="1200000"/>
    <s v="Truck"/>
    <n v="12000"/>
    <m/>
    <n v="2024"/>
    <s v="N/A"/>
    <s v="D (domestic)"/>
    <s v="Week Ending Amount on 07/06/2024"/>
  </r>
  <r>
    <s v="WATERMELONS"/>
    <x v="16"/>
    <s v="No"/>
    <s v="CWT"/>
    <s v="RED FLESH SEEDLESS TYPE"/>
    <x v="375"/>
    <s v="NORTH CAROLINA"/>
    <n v="1200000"/>
    <s v="Truck"/>
    <n v="12000"/>
    <m/>
    <n v="2024"/>
    <s v="N/A"/>
    <s v="D (domestic)"/>
    <m/>
  </r>
  <r>
    <s v="WATERMELONS"/>
    <x v="16"/>
    <s v="No"/>
    <s v="CWT"/>
    <s v="RED FLESH SEEDED TYPE"/>
    <x v="375"/>
    <s v="NORTH CAROLINA"/>
    <n v="280000"/>
    <s v="Truck"/>
    <n v="2800"/>
    <m/>
    <n v="2024"/>
    <s v="N/A"/>
    <s v="D (domestic)"/>
    <m/>
  </r>
  <r>
    <s v="WATERMELONS"/>
    <x v="16"/>
    <s v="No"/>
    <s v="CWT"/>
    <s v="RED FLESH SEEDED TYPE"/>
    <x v="376"/>
    <s v="NORTH CAROLINA"/>
    <n v="40000"/>
    <s v="Truck"/>
    <n v="400"/>
    <m/>
    <n v="2024"/>
    <s v="N/A"/>
    <s v="D (domestic)"/>
    <s v="added on 07/07/2024"/>
  </r>
  <r>
    <s v="WATERMELONS"/>
    <x v="16"/>
    <s v="No"/>
    <s v="CWT"/>
    <s v="RED FLESH SEEDLESS TYPE"/>
    <x v="376"/>
    <s v="NORTH CAROLINA"/>
    <n v="200000"/>
    <s v="Truck"/>
    <n v="2000"/>
    <m/>
    <n v="2024"/>
    <s v="N/A"/>
    <s v="D (domestic)"/>
    <s v="added on 07/07/2024"/>
  </r>
  <r>
    <s v="WATERMELONS"/>
    <x v="16"/>
    <s v="No"/>
    <s v="CWT"/>
    <s v="RED FLESH SEEDLESS TYPE"/>
    <x v="376"/>
    <s v="NORTH CAROLINA"/>
    <n v="80000"/>
    <s v="Truck"/>
    <n v="800"/>
    <m/>
    <n v="2024"/>
    <s v="N/A"/>
    <s v="D (domestic)"/>
    <s v="added on 07/07/2024"/>
  </r>
  <r>
    <s v="WATERMELONS"/>
    <x v="16"/>
    <s v="No"/>
    <s v="CWT"/>
    <s v="RED FLESH SEEDLESS TYPE"/>
    <x v="376"/>
    <s v="NORTH CAROLINA"/>
    <n v="920000"/>
    <s v="Truck"/>
    <n v="9200"/>
    <m/>
    <n v="2024"/>
    <s v="N/A"/>
    <s v="D (domestic)"/>
    <m/>
  </r>
  <r>
    <s v="WATERMELONS"/>
    <x v="16"/>
    <s v="No"/>
    <s v="CWT"/>
    <s v="RED FLESH SEEDED TYPE"/>
    <x v="376"/>
    <s v="NORTH CAROLINA"/>
    <n v="400000"/>
    <s v="Truck"/>
    <n v="4000"/>
    <m/>
    <n v="2024"/>
    <s v="N/A"/>
    <s v="D (domestic)"/>
    <m/>
  </r>
  <r>
    <s v="WATERMELONS"/>
    <x v="16"/>
    <s v="No"/>
    <s v="CWT"/>
    <s v="RED FLESH SEEDLESS TYPE"/>
    <x v="377"/>
    <s v="NORTH CAROLINA"/>
    <n v="80000"/>
    <s v="Truck"/>
    <n v="800"/>
    <m/>
    <n v="2024"/>
    <s v="N/A"/>
    <s v="D (domestic)"/>
    <s v="added on 07/08/2024"/>
  </r>
  <r>
    <s v="WATERMELONS"/>
    <x v="16"/>
    <s v="No"/>
    <s v="CWT"/>
    <s v="RED FLESH SEEDLESS TYPE"/>
    <x v="377"/>
    <s v="NORTH CAROLINA"/>
    <n v="200000"/>
    <s v="Truck"/>
    <n v="2000"/>
    <m/>
    <n v="2024"/>
    <s v="N/A"/>
    <s v="D (domestic)"/>
    <s v="added on 07/08/2024"/>
  </r>
  <r>
    <s v="WATERMELONS"/>
    <x v="16"/>
    <s v="No"/>
    <s v="CWT"/>
    <s v="RED FLESH SEEDLESS MINIATURE"/>
    <x v="377"/>
    <s v="NORTH CAROLINA"/>
    <n v="82000"/>
    <s v="Truck"/>
    <n v="820"/>
    <m/>
    <n v="2024"/>
    <s v="N/A"/>
    <s v="D (domestic)"/>
    <s v="added on 07/08/2024"/>
  </r>
  <r>
    <s v="WATERMELONS"/>
    <x v="16"/>
    <s v="No"/>
    <s v="CWT"/>
    <s v="RED FLESH SEEDED TYPE"/>
    <x v="377"/>
    <s v="NORTH CAROLINA"/>
    <n v="40000"/>
    <s v="Truck"/>
    <n v="400"/>
    <m/>
    <n v="2024"/>
    <s v="N/A"/>
    <s v="D (domestic)"/>
    <s v="added on 07/08/2024"/>
  </r>
  <r>
    <s v="WATERMELONS"/>
    <x v="16"/>
    <s v="No"/>
    <s v="CWT"/>
    <s v="RED FLESH SEEDLESS TYPE"/>
    <x v="377"/>
    <s v="NORTH CAROLINA"/>
    <n v="1920000"/>
    <s v="Truck"/>
    <n v="19200"/>
    <m/>
    <n v="2024"/>
    <s v="N/A"/>
    <s v="D (domestic)"/>
    <m/>
  </r>
  <r>
    <s v="WATERMELONS"/>
    <x v="16"/>
    <s v="No"/>
    <s v="CWT"/>
    <s v="RED FLESH SEEDED TYPE"/>
    <x v="377"/>
    <s v="NORTH CAROLINA"/>
    <n v="240000"/>
    <s v="Truck"/>
    <n v="2400"/>
    <m/>
    <n v="2024"/>
    <s v="N/A"/>
    <s v="D (domestic)"/>
    <m/>
  </r>
  <r>
    <s v="WATERMELONS"/>
    <x v="16"/>
    <s v="No"/>
    <s v="CWT"/>
    <s v="RED FLESH SEEDED TYPE"/>
    <x v="378"/>
    <s v="NORTH CAROLINA"/>
    <n v="40000"/>
    <s v="Truck"/>
    <n v="400"/>
    <m/>
    <n v="2024"/>
    <s v="N/A"/>
    <s v="D (domestic)"/>
    <s v="added on 07/09/2024"/>
  </r>
  <r>
    <s v="WATERMELONS"/>
    <x v="16"/>
    <s v="No"/>
    <s v="CWT"/>
    <s v="RED FLESH SEEDLESS MINIATURE"/>
    <x v="378"/>
    <s v="NORTH CAROLINA"/>
    <n v="82000"/>
    <s v="Truck"/>
    <n v="820"/>
    <m/>
    <n v="2024"/>
    <s v="N/A"/>
    <s v="D (domestic)"/>
    <m/>
  </r>
  <r>
    <s v="WATERMELONS"/>
    <x v="16"/>
    <s v="No"/>
    <s v="CWT"/>
    <s v="RED FLESH SEEDLESS TYPE"/>
    <x v="378"/>
    <s v="NORTH CAROLINA"/>
    <n v="2980000"/>
    <s v="Truck"/>
    <n v="29800"/>
    <m/>
    <n v="2024"/>
    <s v="N/A"/>
    <s v="D (domestic)"/>
    <m/>
  </r>
  <r>
    <s v="WATERMELONS"/>
    <x v="16"/>
    <s v="No"/>
    <s v="CWT"/>
    <s v="RED FLESH SEEDED TYPE"/>
    <x v="378"/>
    <s v="NORTH CAROLINA"/>
    <n v="220000"/>
    <s v="Truck"/>
    <n v="2200"/>
    <m/>
    <n v="2024"/>
    <s v="N/A"/>
    <s v="D (domestic)"/>
    <m/>
  </r>
  <r>
    <s v="WATERMELONS"/>
    <x v="16"/>
    <s v="No"/>
    <s v="CWT"/>
    <s v="RED FLESH SEEDLESS TYPE"/>
    <x v="378"/>
    <s v="NORTH CAROLINA"/>
    <n v="200000"/>
    <s v="Truck"/>
    <n v="2000"/>
    <m/>
    <n v="2024"/>
    <s v="N/A"/>
    <s v="D (domestic)"/>
    <s v="added on 07/09/2024"/>
  </r>
  <r>
    <s v="WATERMELONS"/>
    <x v="16"/>
    <s v="No"/>
    <s v="CWT"/>
    <s v="RED FLESH SEEDLESS MINIATURE"/>
    <x v="379"/>
    <s v="NORTH CAROLINA"/>
    <n v="123000"/>
    <s v="Truck"/>
    <n v="1230"/>
    <m/>
    <n v="2024"/>
    <s v="N/A"/>
    <s v="D (domestic)"/>
    <m/>
  </r>
  <r>
    <s v="WATERMELONS"/>
    <x v="16"/>
    <s v="No"/>
    <s v="CWT"/>
    <s v="RED FLESH SEEDLESS TYPE"/>
    <x v="379"/>
    <s v="NORTH CAROLINA"/>
    <n v="200000"/>
    <s v="Truck"/>
    <n v="2000"/>
    <m/>
    <n v="2024"/>
    <s v="N/A"/>
    <s v="D (domestic)"/>
    <s v="added on 07/10/2024"/>
  </r>
  <r>
    <s v="WATERMELONS"/>
    <x v="16"/>
    <s v="No"/>
    <s v="CWT"/>
    <s v="RED FLESH SEEDED TYPE"/>
    <x v="379"/>
    <s v="NORTH CAROLINA"/>
    <n v="240000"/>
    <s v="Truck"/>
    <n v="2400"/>
    <m/>
    <n v="2024"/>
    <s v="N/A"/>
    <s v="D (domestic)"/>
    <m/>
  </r>
  <r>
    <s v="WATERMELONS"/>
    <x v="16"/>
    <s v="No"/>
    <s v="CWT"/>
    <s v="RED FLESH SEEDED TYPE"/>
    <x v="379"/>
    <s v="NORTH CAROLINA"/>
    <n v="40000"/>
    <s v="Truck"/>
    <n v="400"/>
    <m/>
    <n v="2024"/>
    <s v="N/A"/>
    <s v="D (domestic)"/>
    <s v="added on 07/10/2024"/>
  </r>
  <r>
    <s v="WATERMELONS"/>
    <x v="16"/>
    <s v="No"/>
    <s v="CWT"/>
    <s v="RED FLESH SEEDLESS TYPE"/>
    <x v="379"/>
    <s v="NORTH CAROLINA"/>
    <n v="3320000"/>
    <s v="Truck"/>
    <n v="33200"/>
    <m/>
    <n v="2024"/>
    <s v="N/A"/>
    <s v="D (domestic)"/>
    <m/>
  </r>
  <r>
    <s v="WATERMELONS"/>
    <x v="16"/>
    <s v="No"/>
    <s v="CWT"/>
    <s v="RED FLESH SEEDED TYPE"/>
    <x v="380"/>
    <s v="NORTH CAROLINA"/>
    <n v="360000"/>
    <s v="Truck"/>
    <n v="3600"/>
    <m/>
    <n v="2024"/>
    <s v="N/A"/>
    <s v="D (domestic)"/>
    <m/>
  </r>
  <r>
    <s v="WATERMELONS"/>
    <x v="16"/>
    <s v="No"/>
    <s v="CWT"/>
    <s v="RED FLESH SEEDLESS TYPE"/>
    <x v="380"/>
    <s v="NORTH CAROLINA"/>
    <n v="3800000"/>
    <s v="Truck"/>
    <n v="38000"/>
    <m/>
    <n v="2024"/>
    <s v="N/A"/>
    <s v="D (domestic)"/>
    <m/>
  </r>
  <r>
    <s v="WATERMELONS"/>
    <x v="16"/>
    <s v="No"/>
    <s v="CWT"/>
    <s v="RED FLESH SEEDLESS MINIATURE"/>
    <x v="381"/>
    <s v="NORTH CAROLINA"/>
    <n v="120000"/>
    <s v="Truck"/>
    <n v="1200"/>
    <m/>
    <n v="2024"/>
    <s v="N/A"/>
    <s v="D (domestic)"/>
    <m/>
  </r>
  <r>
    <s v="WATERMELONS"/>
    <x v="16"/>
    <s v="No"/>
    <s v="CWT"/>
    <s v="RED FLESH SEEDED TYPE"/>
    <x v="381"/>
    <s v="NORTH CAROLINA"/>
    <n v="320000"/>
    <s v="Truck"/>
    <n v="3200"/>
    <m/>
    <n v="2024"/>
    <s v="N/A"/>
    <s v="D (domestic)"/>
    <m/>
  </r>
  <r>
    <s v="WATERMELONS"/>
    <x v="16"/>
    <s v="No"/>
    <s v="CWT"/>
    <s v="RED FLESH SEEDLESS TYPE"/>
    <x v="381"/>
    <s v="NORTH CAROLINA"/>
    <n v="2840000"/>
    <s v="Truck"/>
    <n v="28400"/>
    <m/>
    <n v="2024"/>
    <s v="N/A"/>
    <s v="D (domestic)"/>
    <m/>
  </r>
  <r>
    <s v="WATERMELONS"/>
    <x v="16"/>
    <s v="No"/>
    <s v="CWT"/>
    <s v="RED FLESH SEEDLESS TYPE"/>
    <x v="382"/>
    <s v="NORTH CAROLINA"/>
    <n v="880000"/>
    <s v="Truck"/>
    <n v="8800"/>
    <m/>
    <n v="2024"/>
    <s v="N/A"/>
    <s v="D (domestic)"/>
    <s v="Week Ending Amount on 07/13/2024"/>
  </r>
  <r>
    <s v="WATERMELONS"/>
    <x v="16"/>
    <s v="No"/>
    <s v="CWT"/>
    <s v="RED FLESH SEEDLESS TYPE"/>
    <x v="382"/>
    <s v="NORTH CAROLINA"/>
    <n v="2760000"/>
    <s v="Truck"/>
    <n v="27600"/>
    <m/>
    <n v="2024"/>
    <s v="N/A"/>
    <s v="D (domestic)"/>
    <m/>
  </r>
  <r>
    <s v="WATERMELONS"/>
    <x v="16"/>
    <s v="No"/>
    <s v="CWT"/>
    <s v="RED FLESH SEEDLESS MINIATURE"/>
    <x v="382"/>
    <s v="NORTH CAROLINA"/>
    <n v="120000"/>
    <s v="Truck"/>
    <n v="1200"/>
    <m/>
    <n v="2024"/>
    <s v="N/A"/>
    <s v="D (domestic)"/>
    <m/>
  </r>
  <r>
    <s v="WATERMELONS"/>
    <x v="16"/>
    <s v="No"/>
    <s v="CWT"/>
    <s v="RED FLESH SEEDED TYPE"/>
    <x v="382"/>
    <s v="NORTH CAROLINA"/>
    <n v="280000"/>
    <s v="Truck"/>
    <n v="2800"/>
    <m/>
    <n v="2024"/>
    <s v="N/A"/>
    <s v="D (domestic)"/>
    <m/>
  </r>
  <r>
    <s v="WATERMELONS"/>
    <x v="16"/>
    <s v="No"/>
    <s v="CWT"/>
    <s v="RED FLESH SEEDLESS TYPE"/>
    <x v="383"/>
    <s v="NORTH CAROLINA"/>
    <n v="80000"/>
    <s v="Truck"/>
    <n v="800"/>
    <m/>
    <n v="2024"/>
    <s v="N/A"/>
    <s v="D (domestic)"/>
    <s v="added on 07/14/2024"/>
  </r>
  <r>
    <s v="WATERMELONS"/>
    <x v="16"/>
    <s v="No"/>
    <s v="CWT"/>
    <s v="RED FLESH SEEDED TYPE"/>
    <x v="383"/>
    <s v="NORTH CAROLINA"/>
    <n v="320000"/>
    <s v="Truck"/>
    <n v="3200"/>
    <m/>
    <n v="2024"/>
    <s v="N/A"/>
    <s v="D (domestic)"/>
    <m/>
  </r>
  <r>
    <s v="WATERMELONS"/>
    <x v="16"/>
    <s v="No"/>
    <s v="CWT"/>
    <s v="RED FLESH SEEDLESS TYPE"/>
    <x v="383"/>
    <s v="NORTH CAROLINA"/>
    <n v="2720000"/>
    <s v="Truck"/>
    <n v="27200"/>
    <m/>
    <n v="2024"/>
    <s v="N/A"/>
    <s v="D (domestic)"/>
    <m/>
  </r>
  <r>
    <s v="WATERMELONS"/>
    <x v="16"/>
    <s v="No"/>
    <s v="CWT"/>
    <s v="RED FLESH SEEDLESS MINIATURE"/>
    <x v="383"/>
    <s v="NORTH CAROLINA"/>
    <n v="80000"/>
    <s v="Truck"/>
    <n v="800"/>
    <m/>
    <n v="2024"/>
    <s v="N/A"/>
    <s v="D (domestic)"/>
    <m/>
  </r>
  <r>
    <s v="WATERMELONS"/>
    <x v="16"/>
    <s v="No"/>
    <s v="CWT"/>
    <s v="RED FLESH SEEDLESS TYPE"/>
    <x v="384"/>
    <s v="NORTH CAROLINA"/>
    <n v="4360000"/>
    <s v="Truck"/>
    <n v="43600"/>
    <m/>
    <n v="2024"/>
    <s v="N/A"/>
    <s v="D (domestic)"/>
    <m/>
  </r>
  <r>
    <s v="WATERMELONS"/>
    <x v="16"/>
    <s v="No"/>
    <s v="CWT"/>
    <s v="RED FLESH SEEDED TYPE"/>
    <x v="384"/>
    <s v="NORTH CAROLINA"/>
    <n v="240000"/>
    <s v="Truck"/>
    <n v="2400"/>
    <m/>
    <n v="2024"/>
    <s v="N/A"/>
    <s v="D (domestic)"/>
    <m/>
  </r>
  <r>
    <s v="WATERMELONS"/>
    <x v="16"/>
    <s v="No"/>
    <s v="CWT"/>
    <s v="RED FLESH SEEDLESS TYPE"/>
    <x v="385"/>
    <s v="NORTH CAROLINA"/>
    <n v="4680000"/>
    <s v="Truck"/>
    <n v="46800"/>
    <m/>
    <n v="2024"/>
    <s v="N/A"/>
    <s v="D (domestic)"/>
    <m/>
  </r>
  <r>
    <s v="WATERMELONS"/>
    <x v="16"/>
    <s v="No"/>
    <s v="CWT"/>
    <s v="RED FLESH SEEDLESS MINIATURE"/>
    <x v="385"/>
    <s v="NORTH CAROLINA"/>
    <n v="160000"/>
    <s v="Truck"/>
    <n v="1600"/>
    <m/>
    <n v="2024"/>
    <s v="N/A"/>
    <s v="D (domestic)"/>
    <m/>
  </r>
  <r>
    <s v="WATERMELONS"/>
    <x v="16"/>
    <s v="No"/>
    <s v="CWT"/>
    <s v="RED FLESH SEEDED TYPE"/>
    <x v="385"/>
    <s v="NORTH CAROLINA"/>
    <n v="240000"/>
    <s v="Truck"/>
    <n v="2400"/>
    <m/>
    <n v="2024"/>
    <s v="N/A"/>
    <s v="D (domestic)"/>
    <m/>
  </r>
  <r>
    <s v="WATERMELONS"/>
    <x v="16"/>
    <s v="No"/>
    <s v="CWT"/>
    <s v="RED FLESH SEEDLESS TYPE"/>
    <x v="385"/>
    <s v="NORTH CAROLINA"/>
    <n v="120000"/>
    <s v="Truck"/>
    <n v="1200"/>
    <m/>
    <n v="2024"/>
    <s v="N/A"/>
    <s v="D (domestic)"/>
    <s v="added on 07/16/2024"/>
  </r>
  <r>
    <s v="WATERMELONS"/>
    <x v="16"/>
    <s v="No"/>
    <s v="CWT"/>
    <s v="RED FLESH SEEDED TYPE"/>
    <x v="386"/>
    <s v="NORTH CAROLINA"/>
    <n v="440000"/>
    <s v="Truck"/>
    <n v="4400"/>
    <m/>
    <n v="2024"/>
    <s v="N/A"/>
    <s v="D (domestic)"/>
    <m/>
  </r>
  <r>
    <s v="WATERMELONS"/>
    <x v="16"/>
    <s v="No"/>
    <s v="CWT"/>
    <s v="RED FLESH SEEDLESS MINIATURE"/>
    <x v="386"/>
    <s v="NORTH CAROLINA"/>
    <n v="280000"/>
    <s v="Truck"/>
    <n v="2800"/>
    <m/>
    <n v="2024"/>
    <s v="N/A"/>
    <s v="D (domestic)"/>
    <m/>
  </r>
  <r>
    <s v="WATERMELONS"/>
    <x v="16"/>
    <s v="No"/>
    <s v="CWT"/>
    <s v="RED FLESH SEEDLESS TYPE"/>
    <x v="386"/>
    <s v="NORTH CAROLINA"/>
    <n v="5400000"/>
    <s v="Truck"/>
    <n v="54000"/>
    <m/>
    <n v="2024"/>
    <s v="N/A"/>
    <s v="D (domestic)"/>
    <m/>
  </r>
  <r>
    <s v="WATERMELONS"/>
    <x v="16"/>
    <s v="No"/>
    <s v="CWT"/>
    <s v="RED FLESH SEEDED TYPE"/>
    <x v="387"/>
    <s v="NORTH CAROLINA"/>
    <n v="240000"/>
    <s v="Truck"/>
    <n v="2400"/>
    <m/>
    <n v="2024"/>
    <s v="N/A"/>
    <s v="D (domestic)"/>
    <m/>
  </r>
  <r>
    <s v="WATERMELONS"/>
    <x v="16"/>
    <s v="No"/>
    <s v="CWT"/>
    <s v="RED FLESH SEEDLESS MINIATURE"/>
    <x v="387"/>
    <s v="NORTH CAROLINA"/>
    <n v="160000"/>
    <s v="Truck"/>
    <n v="1600"/>
    <m/>
    <n v="2024"/>
    <s v="N/A"/>
    <s v="D (domestic)"/>
    <m/>
  </r>
  <r>
    <s v="WATERMELONS"/>
    <x v="16"/>
    <s v="No"/>
    <s v="CWT"/>
    <s v="RED FLESH SEEDLESS TYPE"/>
    <x v="387"/>
    <s v="NORTH CAROLINA"/>
    <n v="4880000"/>
    <s v="Truck"/>
    <n v="48800"/>
    <m/>
    <n v="2024"/>
    <s v="N/A"/>
    <s v="D (domestic)"/>
    <m/>
  </r>
  <r>
    <s v="WATERMELONS"/>
    <x v="16"/>
    <s v="No"/>
    <s v="CWT"/>
    <s v="RED FLESH SEEDLESS TYPE"/>
    <x v="388"/>
    <s v="NORTH CAROLINA"/>
    <n v="4180000"/>
    <s v="Truck"/>
    <n v="41800"/>
    <m/>
    <n v="2024"/>
    <s v="N/A"/>
    <s v="D (domestic)"/>
    <m/>
  </r>
  <r>
    <s v="WATERMELONS"/>
    <x v="16"/>
    <s v="No"/>
    <s v="CWT"/>
    <s v="RED FLESH SEEDLESS MINIATURE"/>
    <x v="388"/>
    <s v="NORTH CAROLINA"/>
    <n v="320000"/>
    <s v="Truck"/>
    <n v="3200"/>
    <m/>
    <n v="2024"/>
    <s v="N/A"/>
    <s v="D (domestic)"/>
    <m/>
  </r>
  <r>
    <s v="WATERMELONS"/>
    <x v="16"/>
    <s v="No"/>
    <s v="CWT"/>
    <s v="RED FLESH SEEDED TYPE"/>
    <x v="388"/>
    <s v="NORTH CAROLINA"/>
    <n v="420000"/>
    <s v="Truck"/>
    <n v="4200"/>
    <m/>
    <n v="2024"/>
    <s v="N/A"/>
    <s v="D (domestic)"/>
    <m/>
  </r>
  <r>
    <s v="WATERMELONS"/>
    <x v="16"/>
    <s v="No"/>
    <s v="CWT"/>
    <s v="RED FLESH SEEDLESS TYPE"/>
    <x v="537"/>
    <s v="NORTH CAROLINA"/>
    <n v="3520000"/>
    <s v="Truck"/>
    <n v="35200"/>
    <m/>
    <n v="2024"/>
    <s v="N/A"/>
    <s v="D (domestic)"/>
    <m/>
  </r>
  <r>
    <s v="WATERMELONS"/>
    <x v="16"/>
    <s v="No"/>
    <s v="CWT"/>
    <s v="RED FLESH SEEDLESS MINIATURE"/>
    <x v="537"/>
    <s v="NORTH CAROLINA"/>
    <n v="240000"/>
    <s v="Truck"/>
    <n v="2400"/>
    <m/>
    <n v="2024"/>
    <s v="N/A"/>
    <s v="D (domestic)"/>
    <m/>
  </r>
  <r>
    <s v="WATERMELONS"/>
    <x v="16"/>
    <s v="No"/>
    <s v="CWT"/>
    <s v="RED FLESH SEEDED TYPE"/>
    <x v="537"/>
    <s v="NORTH CAROLINA"/>
    <n v="240000"/>
    <s v="Truck"/>
    <n v="2400"/>
    <m/>
    <n v="2024"/>
    <s v="N/A"/>
    <s v="D (domestic)"/>
    <m/>
  </r>
  <r>
    <s v="WATERMELONS"/>
    <x v="16"/>
    <s v="No"/>
    <s v="CWT"/>
    <s v="RED FLESH SEEDLESS MINIATURE"/>
    <x v="538"/>
    <s v="NORTH CAROLINA"/>
    <n v="40000"/>
    <s v="Truck"/>
    <n v="400"/>
    <m/>
    <n v="2024"/>
    <s v="N/A"/>
    <s v="D (domestic)"/>
    <m/>
  </r>
  <r>
    <s v="WATERMELONS"/>
    <x v="16"/>
    <s v="No"/>
    <s v="CWT"/>
    <s v="RED FLESH SEEDED TYPE"/>
    <x v="538"/>
    <s v="NORTH CAROLINA"/>
    <n v="270000"/>
    <s v="Truck"/>
    <n v="2700"/>
    <m/>
    <n v="2024"/>
    <s v="N/A"/>
    <s v="D (domestic)"/>
    <m/>
  </r>
  <r>
    <s v="WATERMELONS"/>
    <x v="16"/>
    <s v="No"/>
    <s v="CWT"/>
    <s v="RED FLESH SEEDLESS TYPE"/>
    <x v="538"/>
    <s v="NORTH CAROLINA"/>
    <n v="3410000"/>
    <s v="Truck"/>
    <n v="34100"/>
    <m/>
    <n v="2024"/>
    <s v="N/A"/>
    <s v="D (domestic)"/>
    <m/>
  </r>
  <r>
    <s v="WATERMELONS"/>
    <x v="16"/>
    <s v="No"/>
    <s v="CWT"/>
    <s v="RED FLESH SEEDLESS MINIATURE"/>
    <x v="389"/>
    <s v="NORTH CAROLINA"/>
    <n v="120000"/>
    <s v="Truck"/>
    <n v="1200"/>
    <m/>
    <n v="2024"/>
    <s v="N/A"/>
    <s v="D (domestic)"/>
    <m/>
  </r>
  <r>
    <s v="WATERMELONS"/>
    <x v="16"/>
    <s v="No"/>
    <s v="CWT"/>
    <s v="RED FLESH SEEDLESS TYPE"/>
    <x v="389"/>
    <s v="NORTH CAROLINA"/>
    <n v="4520000"/>
    <s v="Truck"/>
    <n v="45200"/>
    <m/>
    <n v="2024"/>
    <s v="N/A"/>
    <s v="D (domestic)"/>
    <m/>
  </r>
  <r>
    <s v="WATERMELONS"/>
    <x v="16"/>
    <s v="No"/>
    <s v="CWT"/>
    <s v="RED FLESH SEEDED TYPE"/>
    <x v="389"/>
    <s v="NORTH CAROLINA"/>
    <n v="360000"/>
    <s v="Truck"/>
    <n v="3600"/>
    <m/>
    <n v="2024"/>
    <s v="N/A"/>
    <s v="D (domestic)"/>
    <m/>
  </r>
  <r>
    <s v="WATERMELONS"/>
    <x v="16"/>
    <s v="No"/>
    <s v="CWT"/>
    <s v="RED FLESH SEEDLESS TYPE"/>
    <x v="390"/>
    <s v="NORTH CAROLINA"/>
    <n v="4760000"/>
    <s v="Truck"/>
    <n v="47600"/>
    <m/>
    <n v="2024"/>
    <s v="N/A"/>
    <s v="D (domestic)"/>
    <m/>
  </r>
  <r>
    <s v="WATERMELONS"/>
    <x v="16"/>
    <s v="No"/>
    <s v="CWT"/>
    <s v="RED FLESH SEEDED TYPE"/>
    <x v="390"/>
    <s v="NORTH CAROLINA"/>
    <n v="280000"/>
    <s v="Truck"/>
    <n v="2800"/>
    <m/>
    <n v="2024"/>
    <s v="N/A"/>
    <s v="D (domestic)"/>
    <m/>
  </r>
  <r>
    <s v="WATERMELONS"/>
    <x v="16"/>
    <s v="No"/>
    <s v="CWT"/>
    <s v="RED FLESH SEEDLESS TYPE"/>
    <x v="391"/>
    <s v="NORTH CAROLINA"/>
    <n v="3960000"/>
    <s v="Truck"/>
    <n v="39600"/>
    <m/>
    <n v="2024"/>
    <s v="N/A"/>
    <s v="D (domestic)"/>
    <m/>
  </r>
  <r>
    <s v="WATERMELONS"/>
    <x v="16"/>
    <s v="No"/>
    <s v="CWT"/>
    <s v="RED FLESH SEEDLESS MINIATURE"/>
    <x v="391"/>
    <s v="NORTH CAROLINA"/>
    <n v="160000"/>
    <s v="Truck"/>
    <n v="1600"/>
    <m/>
    <n v="2024"/>
    <s v="N/A"/>
    <s v="D (domestic)"/>
    <m/>
  </r>
  <r>
    <s v="WATERMELONS"/>
    <x v="16"/>
    <s v="No"/>
    <s v="CWT"/>
    <s v="RED FLESH SEEDED TYPE"/>
    <x v="391"/>
    <s v="NORTH CAROLINA"/>
    <n v="360000"/>
    <s v="Truck"/>
    <n v="3600"/>
    <m/>
    <n v="2024"/>
    <s v="N/A"/>
    <s v="D (domestic)"/>
    <m/>
  </r>
  <r>
    <s v="WATERMELONS"/>
    <x v="16"/>
    <s v="No"/>
    <s v="CWT"/>
    <s v="RED FLESH SEEDLESS MINIATURE"/>
    <x v="392"/>
    <s v="NORTH CAROLINA"/>
    <n v="60000"/>
    <s v="Truck"/>
    <n v="600"/>
    <m/>
    <n v="2024"/>
    <s v="N/A"/>
    <s v="D (domestic)"/>
    <m/>
  </r>
  <r>
    <s v="WATERMELONS"/>
    <x v="16"/>
    <s v="No"/>
    <s v="CWT"/>
    <s v="RED FLESH SEEDLESS TYPE"/>
    <x v="392"/>
    <s v="NORTH CAROLINA"/>
    <n v="2800000"/>
    <s v="Truck"/>
    <n v="28000"/>
    <m/>
    <n v="2024"/>
    <s v="N/A"/>
    <s v="D (domestic)"/>
    <m/>
  </r>
  <r>
    <s v="WATERMELONS"/>
    <x v="16"/>
    <s v="No"/>
    <s v="CWT"/>
    <s v="RED FLESH SEEDED TYPE"/>
    <x v="392"/>
    <s v="NORTH CAROLINA"/>
    <n v="280000"/>
    <s v="Truck"/>
    <n v="2800"/>
    <m/>
    <n v="2024"/>
    <s v="N/A"/>
    <s v="D (domestic)"/>
    <m/>
  </r>
  <r>
    <s v="WATERMELONS"/>
    <x v="16"/>
    <s v="No"/>
    <s v="CWT"/>
    <s v="RED FLESH SEEDED TYPE"/>
    <x v="393"/>
    <s v="NORTH CAROLINA"/>
    <n v="120000"/>
    <s v="Truck"/>
    <n v="1200"/>
    <m/>
    <n v="2024"/>
    <s v="N/A"/>
    <s v="D (domestic)"/>
    <m/>
  </r>
  <r>
    <s v="WATERMELONS"/>
    <x v="16"/>
    <s v="No"/>
    <s v="CWT"/>
    <s v="RED FLESH SEEDLESS MINIATURE"/>
    <x v="393"/>
    <s v="NORTH CAROLINA"/>
    <n v="120000"/>
    <s v="Truck"/>
    <n v="1200"/>
    <m/>
    <n v="2024"/>
    <s v="N/A"/>
    <s v="D (domestic)"/>
    <m/>
  </r>
  <r>
    <s v="WATERMELONS"/>
    <x v="16"/>
    <s v="No"/>
    <s v="CWT"/>
    <s v="RED FLESH SEEDLESS TYPE"/>
    <x v="393"/>
    <s v="NORTH CAROLINA"/>
    <n v="3360000"/>
    <s v="Truck"/>
    <n v="33600"/>
    <m/>
    <n v="2024"/>
    <s v="N/A"/>
    <s v="D (domestic)"/>
    <m/>
  </r>
  <r>
    <s v="WATERMELONS"/>
    <x v="16"/>
    <s v="No"/>
    <s v="CWT"/>
    <s v="RED FLESH SEEDLESS TYPE"/>
    <x v="394"/>
    <s v="NORTH CAROLINA"/>
    <n v="800000"/>
    <s v="Truck"/>
    <n v="8000"/>
    <m/>
    <n v="2024"/>
    <s v="N/A"/>
    <s v="D (domestic)"/>
    <s v="Week Ending Amount on 07/27/2024"/>
  </r>
  <r>
    <s v="WATERMELONS"/>
    <x v="16"/>
    <s v="No"/>
    <s v="CWT"/>
    <s v="RED FLESH SEEDLESS MINIATURE"/>
    <x v="394"/>
    <s v="NORTH CAROLINA"/>
    <n v="120000"/>
    <s v="Truck"/>
    <n v="1200"/>
    <m/>
    <n v="2024"/>
    <s v="N/A"/>
    <s v="D (domestic)"/>
    <m/>
  </r>
  <r>
    <s v="WATERMELONS"/>
    <x v="16"/>
    <s v="No"/>
    <s v="CWT"/>
    <s v="RED FLESH SEEDED TYPE"/>
    <x v="394"/>
    <s v="NORTH CAROLINA"/>
    <n v="80000"/>
    <s v="Truck"/>
    <n v="800"/>
    <m/>
    <n v="2024"/>
    <s v="N/A"/>
    <s v="D (domestic)"/>
    <m/>
  </r>
  <r>
    <s v="WATERMELONS"/>
    <x v="16"/>
    <s v="No"/>
    <s v="CWT"/>
    <s v="RED FLESH SEEDLESS TYPE"/>
    <x v="394"/>
    <s v="NORTH CAROLINA"/>
    <n v="3800000"/>
    <s v="Truck"/>
    <n v="38000"/>
    <m/>
    <n v="2024"/>
    <s v="N/A"/>
    <s v="D (domestic)"/>
    <m/>
  </r>
  <r>
    <s v="WATERMELONS"/>
    <x v="16"/>
    <s v="No"/>
    <s v="CWT"/>
    <s v="RED FLESH SEEDLESS MINIATURE"/>
    <x v="539"/>
    <s v="NORTH CAROLINA"/>
    <n v="360000"/>
    <s v="Truck"/>
    <n v="3600"/>
    <m/>
    <n v="2024"/>
    <s v="N/A"/>
    <s v="D (domestic)"/>
    <m/>
  </r>
  <r>
    <s v="WATERMELONS"/>
    <x v="16"/>
    <s v="No"/>
    <s v="CWT"/>
    <s v="RED FLESH SEEDLESS TYPE"/>
    <x v="539"/>
    <s v="NORTH CAROLINA"/>
    <n v="2800000"/>
    <s v="Truck"/>
    <n v="28000"/>
    <m/>
    <n v="2024"/>
    <s v="N/A"/>
    <s v="D (domestic)"/>
    <m/>
  </r>
  <r>
    <s v="WATERMELONS"/>
    <x v="16"/>
    <s v="No"/>
    <s v="CWT"/>
    <s v="RED FLESH SEEDED TYPE"/>
    <x v="539"/>
    <s v="NORTH CAROLINA"/>
    <n v="80000"/>
    <s v="Truck"/>
    <n v="800"/>
    <m/>
    <n v="2024"/>
    <s v="N/A"/>
    <s v="D (domestic)"/>
    <m/>
  </r>
  <r>
    <s v="WATERMELONS"/>
    <x v="16"/>
    <s v="No"/>
    <s v="CWT"/>
    <s v="RED FLESH SEEDED TYPE"/>
    <x v="395"/>
    <s v="NORTH CAROLINA"/>
    <n v="220000"/>
    <s v="Truck"/>
    <n v="2200"/>
    <m/>
    <n v="2024"/>
    <s v="N/A"/>
    <s v="D (domestic)"/>
    <m/>
  </r>
  <r>
    <s v="WATERMELONS"/>
    <x v="16"/>
    <s v="No"/>
    <s v="CWT"/>
    <s v="RED FLESH SEEDLESS TYPE"/>
    <x v="395"/>
    <s v="NORTH CAROLINA"/>
    <n v="3040000"/>
    <s v="Truck"/>
    <n v="30400"/>
    <m/>
    <n v="2024"/>
    <s v="N/A"/>
    <s v="D (domestic)"/>
    <m/>
  </r>
  <r>
    <s v="WATERMELONS"/>
    <x v="16"/>
    <s v="No"/>
    <s v="CWT"/>
    <s v="RED FLESH SEEDLESS MINIATURE"/>
    <x v="395"/>
    <s v="NORTH CAROLINA"/>
    <n v="280000"/>
    <s v="Truck"/>
    <n v="2800"/>
    <m/>
    <n v="2024"/>
    <s v="N/A"/>
    <s v="D (domestic)"/>
    <m/>
  </r>
  <r>
    <s v="WATERMELONS"/>
    <x v="16"/>
    <s v="No"/>
    <s v="CWT"/>
    <s v="RED FLESH SEEDED TYPE"/>
    <x v="396"/>
    <s v="NORTH CAROLINA"/>
    <n v="200000"/>
    <s v="Truck"/>
    <n v="2000"/>
    <m/>
    <n v="2024"/>
    <s v="N/A"/>
    <s v="D (domestic)"/>
    <m/>
  </r>
  <r>
    <s v="WATERMELONS"/>
    <x v="16"/>
    <s v="No"/>
    <s v="CWT"/>
    <s v="RED FLESH SEEDLESS MINIATURE"/>
    <x v="396"/>
    <s v="NORTH CAROLINA"/>
    <n v="280000"/>
    <s v="Truck"/>
    <n v="2800"/>
    <m/>
    <n v="2024"/>
    <s v="N/A"/>
    <s v="D (domestic)"/>
    <m/>
  </r>
  <r>
    <s v="WATERMELONS"/>
    <x v="16"/>
    <s v="No"/>
    <s v="CWT"/>
    <s v="RED FLESH SEEDLESS TYPE"/>
    <x v="396"/>
    <s v="NORTH CAROLINA"/>
    <n v="3840000"/>
    <s v="Truck"/>
    <n v="38400"/>
    <m/>
    <n v="2024"/>
    <s v="N/A"/>
    <s v="D (domestic)"/>
    <m/>
  </r>
  <r>
    <s v="WATERMELONS"/>
    <x v="16"/>
    <s v="No"/>
    <s v="CWT"/>
    <s v="RED FLESH SEEDLESS MINIATURE"/>
    <x v="397"/>
    <s v="NORTH CAROLINA"/>
    <n v="360000"/>
    <s v="Truck"/>
    <n v="3600"/>
    <m/>
    <n v="2024"/>
    <s v="N/A"/>
    <s v="D (domestic)"/>
    <m/>
  </r>
  <r>
    <s v="WATERMELONS"/>
    <x v="16"/>
    <s v="No"/>
    <s v="CWT"/>
    <s v="RED FLESH SEEDLESS TYPE"/>
    <x v="397"/>
    <s v="NORTH CAROLINA"/>
    <n v="160000"/>
    <s v="Truck"/>
    <n v="1600"/>
    <m/>
    <n v="2024"/>
    <s v="N/A"/>
    <s v="D (domestic)"/>
    <s v="added on 07/31/2024"/>
  </r>
  <r>
    <s v="WATERMELONS"/>
    <x v="16"/>
    <s v="No"/>
    <s v="CWT"/>
    <s v="RED FLESH SEEDLESS TYPE"/>
    <x v="397"/>
    <s v="NORTH CAROLINA"/>
    <n v="3960000"/>
    <s v="Truck"/>
    <n v="39600"/>
    <m/>
    <n v="2024"/>
    <s v="N/A"/>
    <s v="D (domestic)"/>
    <m/>
  </r>
  <r>
    <s v="WATERMELONS"/>
    <x v="16"/>
    <s v="No"/>
    <s v="CWT"/>
    <s v="RED FLESH SEEDED TYPE"/>
    <x v="397"/>
    <s v="NORTH CAROLINA"/>
    <n v="120000"/>
    <s v="Truck"/>
    <n v="1200"/>
    <m/>
    <n v="2024"/>
    <s v="N/A"/>
    <s v="D (domestic)"/>
    <m/>
  </r>
  <r>
    <s v="WATERMELONS"/>
    <x v="16"/>
    <s v="No"/>
    <s v="CWT"/>
    <s v="RED FLESH SEEDLESS MINIATURE"/>
    <x v="398"/>
    <s v="NORTH CAROLINA"/>
    <n v="320000"/>
    <s v="Truck"/>
    <n v="3200"/>
    <m/>
    <n v="2024"/>
    <s v="N/A"/>
    <s v="D (domestic)"/>
    <m/>
  </r>
  <r>
    <s v="WATERMELONS"/>
    <x v="16"/>
    <s v="No"/>
    <s v="CWT"/>
    <s v="RED FLESH SEEDLESS TYPE"/>
    <x v="398"/>
    <s v="NORTH CAROLINA"/>
    <n v="4320000"/>
    <s v="Truck"/>
    <n v="43200"/>
    <m/>
    <n v="2024"/>
    <s v="N/A"/>
    <s v="D (domestic)"/>
    <m/>
  </r>
  <r>
    <s v="WATERMELONS"/>
    <x v="16"/>
    <s v="No"/>
    <s v="CWT"/>
    <s v="RED FLESH SEEDED TYPE"/>
    <x v="398"/>
    <s v="NORTH CAROLINA"/>
    <n v="160000"/>
    <s v="Truck"/>
    <n v="1600"/>
    <m/>
    <n v="2024"/>
    <s v="N/A"/>
    <s v="D (domestic)"/>
    <m/>
  </r>
  <r>
    <s v="WATERMELONS"/>
    <x v="16"/>
    <s v="No"/>
    <s v="CWT"/>
    <s v="RED FLESH SEEDLESS MINIATURE"/>
    <x v="399"/>
    <s v="NORTH CAROLINA"/>
    <n v="320000"/>
    <s v="Truck"/>
    <n v="3200"/>
    <m/>
    <n v="2024"/>
    <s v="N/A"/>
    <s v="D (domestic)"/>
    <m/>
  </r>
  <r>
    <s v="WATERMELONS"/>
    <x v="16"/>
    <s v="No"/>
    <s v="CWT"/>
    <s v="RED FLESH SEEDED TYPE"/>
    <x v="399"/>
    <s v="NORTH CAROLINA"/>
    <n v="160000"/>
    <s v="Truck"/>
    <n v="1600"/>
    <m/>
    <n v="2024"/>
    <s v="N/A"/>
    <s v="D (domestic)"/>
    <m/>
  </r>
  <r>
    <s v="WATERMELONS"/>
    <x v="16"/>
    <s v="No"/>
    <s v="CWT"/>
    <s v="RED FLESH SEEDLESS TYPE"/>
    <x v="399"/>
    <s v="NORTH CAROLINA"/>
    <n v="3040000"/>
    <s v="Truck"/>
    <n v="30400"/>
    <m/>
    <n v="2024"/>
    <s v="N/A"/>
    <s v="D (domestic)"/>
    <m/>
  </r>
  <r>
    <s v="WATERMELONS"/>
    <x v="16"/>
    <s v="No"/>
    <s v="CWT"/>
    <s v="RED FLESH SEEDED TYPE"/>
    <x v="400"/>
    <s v="NORTH CAROLINA"/>
    <n v="80000"/>
    <s v="Truck"/>
    <n v="800"/>
    <m/>
    <n v="2024"/>
    <s v="N/A"/>
    <s v="D (domestic)"/>
    <m/>
  </r>
  <r>
    <s v="WATERMELONS"/>
    <x v="16"/>
    <s v="No"/>
    <s v="CWT"/>
    <s v="RED FLESH SEEDLESS MINIATURE"/>
    <x v="400"/>
    <s v="NORTH CAROLINA"/>
    <n v="400000"/>
    <s v="Truck"/>
    <n v="4000"/>
    <m/>
    <n v="2024"/>
    <s v="N/A"/>
    <s v="D (domestic)"/>
    <m/>
  </r>
  <r>
    <s v="WATERMELONS"/>
    <x v="16"/>
    <s v="No"/>
    <s v="CWT"/>
    <s v="RED FLESH SEEDLESS TYPE"/>
    <x v="400"/>
    <s v="NORTH CAROLINA"/>
    <n v="2320000"/>
    <s v="Truck"/>
    <n v="23200"/>
    <m/>
    <n v="2024"/>
    <s v="N/A"/>
    <s v="D (domestic)"/>
    <m/>
  </r>
  <r>
    <s v="WATERMELONS"/>
    <x v="16"/>
    <s v="No"/>
    <s v="CWT"/>
    <s v="RED FLESH SEEDLESS TYPE"/>
    <x v="540"/>
    <s v="NORTH CAROLINA"/>
    <n v="2080000"/>
    <s v="Truck"/>
    <n v="20800"/>
    <m/>
    <n v="2024"/>
    <s v="N/A"/>
    <s v="D (domestic)"/>
    <m/>
  </r>
  <r>
    <s v="WATERMELONS"/>
    <x v="16"/>
    <s v="No"/>
    <s v="CWT"/>
    <s v="RED FLESH SEEDED TYPE"/>
    <x v="540"/>
    <s v="NORTH CAROLINA"/>
    <n v="40000"/>
    <s v="Truck"/>
    <n v="400"/>
    <m/>
    <n v="2024"/>
    <s v="N/A"/>
    <s v="D (domestic)"/>
    <m/>
  </r>
  <r>
    <s v="WATERMELONS"/>
    <x v="16"/>
    <s v="No"/>
    <s v="CWT"/>
    <s v="RED FLESH SEEDLESS MINIATURE"/>
    <x v="401"/>
    <s v="NORTH CAROLINA"/>
    <n v="360000"/>
    <s v="Truck"/>
    <n v="3600"/>
    <m/>
    <n v="2024"/>
    <s v="N/A"/>
    <s v="D (domestic)"/>
    <m/>
  </r>
  <r>
    <s v="WATERMELONS"/>
    <x v="16"/>
    <s v="No"/>
    <s v="CWT"/>
    <s v="RED FLESH SEEDED TYPE"/>
    <x v="401"/>
    <s v="NORTH CAROLINA"/>
    <n v="320000"/>
    <s v="Truck"/>
    <n v="3200"/>
    <m/>
    <n v="2024"/>
    <s v="N/A"/>
    <s v="D (domestic)"/>
    <m/>
  </r>
  <r>
    <s v="WATERMELONS"/>
    <x v="16"/>
    <s v="No"/>
    <s v="CWT"/>
    <s v="RED FLESH SEEDLESS TYPE"/>
    <x v="401"/>
    <s v="NORTH CAROLINA"/>
    <n v="2860000"/>
    <s v="Truck"/>
    <n v="28600"/>
    <m/>
    <n v="2024"/>
    <s v="N/A"/>
    <s v="D (domestic)"/>
    <m/>
  </r>
  <r>
    <s v="WATERMELONS"/>
    <x v="16"/>
    <s v="No"/>
    <s v="CWT"/>
    <s v="RED FLESH SEEDLESS TYPE"/>
    <x v="402"/>
    <s v="NORTH CAROLINA"/>
    <n v="2320000"/>
    <s v="Truck"/>
    <n v="23200"/>
    <m/>
    <n v="2024"/>
    <s v="N/A"/>
    <s v="D (domestic)"/>
    <m/>
  </r>
  <r>
    <s v="WATERMELONS"/>
    <x v="16"/>
    <s v="No"/>
    <s v="CWT"/>
    <s v="RED FLESH SEEDLESS MINIATURE"/>
    <x v="402"/>
    <s v="NORTH CAROLINA"/>
    <n v="120000"/>
    <s v="Truck"/>
    <n v="1200"/>
    <m/>
    <n v="2024"/>
    <s v="N/A"/>
    <s v="D (domestic)"/>
    <m/>
  </r>
  <r>
    <s v="WATERMELONS"/>
    <x v="16"/>
    <s v="No"/>
    <s v="CWT"/>
    <s v="RED FLESH SEEDED TYPE"/>
    <x v="402"/>
    <s v="NORTH CAROLINA"/>
    <n v="240000"/>
    <s v="Truck"/>
    <n v="2400"/>
    <m/>
    <n v="2024"/>
    <s v="N/A"/>
    <s v="D (domestic)"/>
    <m/>
  </r>
  <r>
    <s v="WATERMELONS"/>
    <x v="16"/>
    <s v="No"/>
    <s v="CWT"/>
    <s v="RED FLESH SEEDLESS MINIATURE"/>
    <x v="403"/>
    <s v="NORTH CAROLINA"/>
    <n v="160000"/>
    <s v="Truck"/>
    <n v="1600"/>
    <m/>
    <n v="2024"/>
    <s v="N/A"/>
    <s v="D (domestic)"/>
    <m/>
  </r>
  <r>
    <s v="WATERMELONS"/>
    <x v="16"/>
    <s v="No"/>
    <s v="CWT"/>
    <s v="RED FLESH SEEDLESS TYPE"/>
    <x v="403"/>
    <s v="NORTH CAROLINA"/>
    <n v="2160000"/>
    <s v="Truck"/>
    <n v="21600"/>
    <m/>
    <n v="2024"/>
    <s v="N/A"/>
    <s v="D (domestic)"/>
    <m/>
  </r>
  <r>
    <s v="WATERMELONS"/>
    <x v="16"/>
    <s v="No"/>
    <s v="CWT"/>
    <s v="RED FLESH SEEDED TYPE"/>
    <x v="403"/>
    <s v="NORTH CAROLINA"/>
    <n v="160000"/>
    <s v="Truck"/>
    <n v="1600"/>
    <m/>
    <n v="2024"/>
    <s v="N/A"/>
    <s v="D (domestic)"/>
    <m/>
  </r>
  <r>
    <s v="WATERMELONS"/>
    <x v="16"/>
    <s v="No"/>
    <s v="CWT"/>
    <s v="RED FLESH SEEDLESS TYPE"/>
    <x v="404"/>
    <s v="NORTH CAROLINA"/>
    <n v="1540000"/>
    <s v="Truck"/>
    <n v="15400"/>
    <m/>
    <n v="2024"/>
    <s v="N/A"/>
    <s v="D (domestic)"/>
    <m/>
  </r>
  <r>
    <s v="WATERMELONS"/>
    <x v="16"/>
    <s v="No"/>
    <s v="CWT"/>
    <s v="RED FLESH SEEDLESS MINIATURE"/>
    <x v="404"/>
    <s v="NORTH CAROLINA"/>
    <n v="80000"/>
    <s v="Truck"/>
    <n v="800"/>
    <m/>
    <n v="2024"/>
    <s v="N/A"/>
    <s v="D (domestic)"/>
    <m/>
  </r>
  <r>
    <s v="WATERMELONS"/>
    <x v="16"/>
    <s v="No"/>
    <s v="CWT"/>
    <s v="RED FLESH SEEDLESS TYPE"/>
    <x v="405"/>
    <s v="NORTH CAROLINA"/>
    <n v="600000"/>
    <s v="Truck"/>
    <n v="6000"/>
    <m/>
    <n v="2024"/>
    <s v="N/A"/>
    <s v="D (domestic)"/>
    <m/>
  </r>
  <r>
    <s v="WATERMELONS"/>
    <x v="16"/>
    <s v="No"/>
    <s v="CWT"/>
    <s v="RED FLESH SEEDLESS TYPE"/>
    <x v="406"/>
    <s v="NORTH CAROLINA"/>
    <n v="360000"/>
    <s v="Truck"/>
    <n v="3600"/>
    <m/>
    <n v="2024"/>
    <s v="N/A"/>
    <s v="D (domestic)"/>
    <m/>
  </r>
  <r>
    <s v="WATERMELONS"/>
    <x v="16"/>
    <s v="No"/>
    <s v="CWT"/>
    <s v="RED FLESH SEEDLESS TYPE"/>
    <x v="541"/>
    <s v="NORTH CAROLINA"/>
    <n v="160000"/>
    <s v="Truck"/>
    <n v="1600"/>
    <m/>
    <n v="2024"/>
    <s v="N/A"/>
    <s v="D (domestic)"/>
    <m/>
  </r>
  <r>
    <s v="WATERMELONS"/>
    <x v="16"/>
    <s v="No"/>
    <s v="CWT"/>
    <s v="RED FLESH SEEDLESS MINIATURE"/>
    <x v="422"/>
    <s v="NORTH CAROLINA"/>
    <n v="80000"/>
    <s v="Truck"/>
    <n v="800"/>
    <m/>
    <n v="2024"/>
    <s v="N/A"/>
    <s v="D (domestic)"/>
    <s v="added on 08/12/2024"/>
  </r>
  <r>
    <s v="WATERMELONS"/>
    <x v="16"/>
    <s v="No"/>
    <s v="CWT"/>
    <s v="RED FLESH SEEDLESS TYPE"/>
    <x v="422"/>
    <s v="NORTH CAROLINA"/>
    <n v="1440000"/>
    <s v="Truck"/>
    <n v="14400"/>
    <m/>
    <n v="2024"/>
    <s v="N/A"/>
    <s v="D (domestic)"/>
    <m/>
  </r>
  <r>
    <s v="WATERMELONS"/>
    <x v="16"/>
    <s v="No"/>
    <s v="CWT"/>
    <s v="RED FLESH SEEDLESS MINIATURE"/>
    <x v="423"/>
    <s v="NORTH CAROLINA"/>
    <n v="120000"/>
    <s v="Truck"/>
    <n v="1200"/>
    <m/>
    <n v="2024"/>
    <s v="N/A"/>
    <s v="D (domestic)"/>
    <s v="added on 08/13/2024"/>
  </r>
  <r>
    <s v="WATERMELONS"/>
    <x v="16"/>
    <s v="No"/>
    <s v="CWT"/>
    <s v="RED FLESH SEEDED TYPE"/>
    <x v="423"/>
    <s v="NORTH CAROLINA"/>
    <n v="40000"/>
    <s v="Truck"/>
    <n v="400"/>
    <m/>
    <n v="2024"/>
    <s v="N/A"/>
    <s v="D (domestic)"/>
    <m/>
  </r>
  <r>
    <s v="WATERMELONS"/>
    <x v="16"/>
    <s v="No"/>
    <s v="CWT"/>
    <s v="RED FLESH SEEDLESS TYPE"/>
    <x v="423"/>
    <s v="NORTH CAROLINA"/>
    <n v="1640000"/>
    <s v="Truck"/>
    <n v="16400"/>
    <m/>
    <n v="2024"/>
    <s v="N/A"/>
    <s v="D (domestic)"/>
    <m/>
  </r>
  <r>
    <s v="WATERMELONS"/>
    <x v="16"/>
    <s v="No"/>
    <s v="CWT"/>
    <s v="RED FLESH SEEDLESS TYPE"/>
    <x v="424"/>
    <s v="NORTH CAROLINA"/>
    <n v="2520000"/>
    <s v="Truck"/>
    <n v="25200"/>
    <m/>
    <n v="2024"/>
    <s v="N/A"/>
    <s v="D (domestic)"/>
    <m/>
  </r>
  <r>
    <s v="WATERMELONS"/>
    <x v="16"/>
    <s v="No"/>
    <s v="CWT"/>
    <s v="RED FLESH SEEDED TYPE"/>
    <x v="424"/>
    <s v="NORTH CAROLINA"/>
    <n v="80000"/>
    <s v="Truck"/>
    <n v="800"/>
    <m/>
    <n v="2024"/>
    <s v="N/A"/>
    <s v="D (domestic)"/>
    <m/>
  </r>
  <r>
    <s v="WATERMELONS"/>
    <x v="16"/>
    <s v="No"/>
    <s v="CWT"/>
    <s v="RED FLESH SEEDLESS MINIATURE"/>
    <x v="424"/>
    <s v="NORTH CAROLINA"/>
    <n v="80000"/>
    <s v="Truck"/>
    <n v="800"/>
    <m/>
    <n v="2024"/>
    <s v="N/A"/>
    <s v="D (domestic)"/>
    <m/>
  </r>
  <r>
    <s v="WATERMELONS"/>
    <x v="16"/>
    <s v="No"/>
    <s v="CWT"/>
    <s v="RED FLESH SEEDLESS MINIATURE"/>
    <x v="425"/>
    <s v="NORTH CAROLINA"/>
    <n v="80000"/>
    <s v="Truck"/>
    <n v="800"/>
    <m/>
    <n v="2024"/>
    <s v="N/A"/>
    <s v="D (domestic)"/>
    <s v="added on 08/15/2024"/>
  </r>
  <r>
    <s v="WATERMELONS"/>
    <x v="16"/>
    <s v="No"/>
    <s v="CWT"/>
    <s v="RED FLESH SEEDLESS TYPE"/>
    <x v="425"/>
    <s v="NORTH CAROLINA"/>
    <n v="200000"/>
    <s v="Truck"/>
    <n v="2000"/>
    <m/>
    <n v="2024"/>
    <s v="N/A"/>
    <s v="D (domestic)"/>
    <s v="added on 08/15/2024"/>
  </r>
  <r>
    <s v="WATERMELONS"/>
    <x v="16"/>
    <s v="No"/>
    <s v="CWT"/>
    <s v="RED FLESH SEEDED TYPE"/>
    <x v="425"/>
    <s v="NORTH CAROLINA"/>
    <n v="40000"/>
    <s v="Truck"/>
    <n v="400"/>
    <m/>
    <n v="2024"/>
    <s v="N/A"/>
    <s v="D (domestic)"/>
    <m/>
  </r>
  <r>
    <s v="WATERMELONS"/>
    <x v="16"/>
    <s v="No"/>
    <s v="CWT"/>
    <s v="RED FLESH SEEDLESS TYPE"/>
    <x v="425"/>
    <s v="NORTH CAROLINA"/>
    <n v="2460000"/>
    <s v="Truck"/>
    <n v="24600"/>
    <m/>
    <n v="2024"/>
    <s v="N/A"/>
    <s v="D (domestic)"/>
    <m/>
  </r>
  <r>
    <s v="WATERMELONS"/>
    <x v="16"/>
    <s v="No"/>
    <s v="CWT"/>
    <s v="RED FLESH SEEDLESS TYPE"/>
    <x v="426"/>
    <s v="NORTH CAROLINA"/>
    <n v="2000000"/>
    <s v="Truck"/>
    <n v="20000"/>
    <m/>
    <n v="2024"/>
    <s v="N/A"/>
    <s v="D (domestic)"/>
    <m/>
  </r>
  <r>
    <s v="WATERMELONS"/>
    <x v="16"/>
    <s v="No"/>
    <s v="CWT"/>
    <s v="RED FLESH SEEDED TYPE"/>
    <x v="427"/>
    <s v="NORTH CAROLINA"/>
    <n v="40000"/>
    <s v="Truck"/>
    <n v="400"/>
    <m/>
    <n v="2024"/>
    <s v="N/A"/>
    <s v="D (domestic)"/>
    <m/>
  </r>
  <r>
    <s v="WATERMELONS"/>
    <x v="16"/>
    <s v="No"/>
    <s v="CWT"/>
    <s v="RED FLESH SEEDLESS TYPE"/>
    <x v="427"/>
    <s v="NORTH CAROLINA"/>
    <n v="1840000"/>
    <s v="Truck"/>
    <n v="18400"/>
    <m/>
    <n v="2024"/>
    <s v="N/A"/>
    <s v="D (domestic)"/>
    <m/>
  </r>
  <r>
    <s v="WATERMELONS"/>
    <x v="16"/>
    <s v="No"/>
    <s v="CWT"/>
    <s v="RED FLESH SEEDLESS TYPE"/>
    <x v="542"/>
    <s v="NORTH CAROLINA"/>
    <n v="1360000"/>
    <s v="Truck"/>
    <n v="13600"/>
    <m/>
    <n v="2024"/>
    <s v="N/A"/>
    <s v="D (domestic)"/>
    <m/>
  </r>
  <r>
    <s v="WATERMELONS"/>
    <x v="16"/>
    <s v="No"/>
    <s v="CWT"/>
    <s v="RED FLESH SEEDLESS TYPE"/>
    <x v="428"/>
    <s v="NORTH CAROLINA"/>
    <n v="1800000"/>
    <s v="Truck"/>
    <n v="18000"/>
    <m/>
    <n v="2024"/>
    <s v="N/A"/>
    <s v="D (domestic)"/>
    <m/>
  </r>
  <r>
    <s v="WATERMELONS"/>
    <x v="16"/>
    <s v="No"/>
    <s v="CWT"/>
    <s v="RED FLESH SEEDED TYPE"/>
    <x v="428"/>
    <s v="NORTH CAROLINA"/>
    <n v="80000"/>
    <s v="Truck"/>
    <n v="800"/>
    <m/>
    <n v="2024"/>
    <s v="N/A"/>
    <s v="D (domestic)"/>
    <m/>
  </r>
  <r>
    <s v="WATERMELONS"/>
    <x v="16"/>
    <s v="No"/>
    <s v="CWT"/>
    <s v="RED FLESH SEEDLESS TYPE"/>
    <x v="429"/>
    <s v="NORTH CAROLINA"/>
    <n v="1840000"/>
    <s v="Truck"/>
    <n v="18400"/>
    <m/>
    <n v="2024"/>
    <s v="N/A"/>
    <s v="D (domestic)"/>
    <m/>
  </r>
  <r>
    <s v="WATERMELONS"/>
    <x v="16"/>
    <s v="No"/>
    <s v="CWT"/>
    <s v="RED FLESH SEEDED TYPE"/>
    <x v="429"/>
    <s v="NORTH CAROLINA"/>
    <n v="40000"/>
    <s v="Truck"/>
    <n v="400"/>
    <m/>
    <n v="2024"/>
    <s v="N/A"/>
    <s v="D (domestic)"/>
    <m/>
  </r>
  <r>
    <s v="WATERMELONS"/>
    <x v="16"/>
    <s v="No"/>
    <s v="CWT"/>
    <s v="RED FLESH SEEDLESS MINIATURE"/>
    <x v="430"/>
    <s v="NORTH CAROLINA"/>
    <n v="80000"/>
    <s v="Truck"/>
    <n v="800"/>
    <m/>
    <n v="2024"/>
    <s v="N/A"/>
    <s v="D (domestic)"/>
    <m/>
  </r>
  <r>
    <s v="WATERMELONS"/>
    <x v="16"/>
    <s v="No"/>
    <s v="CWT"/>
    <s v="RED FLESH SEEDLESS TYPE"/>
    <x v="430"/>
    <s v="NORTH CAROLINA"/>
    <n v="1440000"/>
    <s v="Truck"/>
    <n v="14400"/>
    <m/>
    <n v="2024"/>
    <s v="N/A"/>
    <s v="D (domestic)"/>
    <m/>
  </r>
  <r>
    <s v="WATERMELONS"/>
    <x v="16"/>
    <s v="No"/>
    <s v="CWT"/>
    <s v="RED FLESH SEEDED TYPE"/>
    <x v="430"/>
    <s v="NORTH CAROLINA"/>
    <n v="80000"/>
    <s v="Truck"/>
    <n v="800"/>
    <m/>
    <n v="2024"/>
    <s v="N/A"/>
    <s v="D (domestic)"/>
    <m/>
  </r>
  <r>
    <s v="WATERMELONS"/>
    <x v="16"/>
    <s v="No"/>
    <s v="CWT"/>
    <s v="RED FLESH SEEDLESS MINIATURE"/>
    <x v="431"/>
    <s v="NORTH CAROLINA"/>
    <n v="120000"/>
    <s v="Truck"/>
    <n v="1200"/>
    <m/>
    <n v="2024"/>
    <s v="N/A"/>
    <s v="D (domestic)"/>
    <m/>
  </r>
  <r>
    <s v="WATERMELONS"/>
    <x v="16"/>
    <s v="No"/>
    <s v="CWT"/>
    <s v="RED FLESH SEEDLESS TYPE"/>
    <x v="431"/>
    <s v="NORTH CAROLINA"/>
    <n v="1300000"/>
    <s v="Truck"/>
    <n v="13000"/>
    <m/>
    <n v="2024"/>
    <s v="N/A"/>
    <s v="D (domestic)"/>
    <m/>
  </r>
  <r>
    <s v="WATERMELONS"/>
    <x v="16"/>
    <s v="No"/>
    <s v="CWT"/>
    <s v="RED FLESH SEEDED TYPE"/>
    <x v="431"/>
    <s v="NORTH CAROLINA"/>
    <n v="40000"/>
    <s v="Truck"/>
    <n v="400"/>
    <m/>
    <n v="2024"/>
    <s v="N/A"/>
    <s v="D (domestic)"/>
    <m/>
  </r>
  <r>
    <s v="WATERMELONS"/>
    <x v="16"/>
    <s v="No"/>
    <s v="CWT"/>
    <s v="RED FLESH SEEDLESS TYPE"/>
    <x v="432"/>
    <s v="NORTH CAROLINA"/>
    <n v="1080000"/>
    <s v="Truck"/>
    <n v="10800"/>
    <m/>
    <n v="2024"/>
    <s v="N/A"/>
    <s v="D (domestic)"/>
    <m/>
  </r>
  <r>
    <s v="WATERMELONS"/>
    <x v="16"/>
    <s v="No"/>
    <s v="CWT"/>
    <s v="RED FLESH SEEDLESS MINIATURE"/>
    <x v="432"/>
    <s v="NORTH CAROLINA"/>
    <n v="40000"/>
    <s v="Truck"/>
    <n v="400"/>
    <m/>
    <n v="2024"/>
    <s v="N/A"/>
    <s v="D (domestic)"/>
    <m/>
  </r>
  <r>
    <s v="WATERMELONS"/>
    <x v="16"/>
    <s v="No"/>
    <s v="CWT"/>
    <s v="RED FLESH SEEDLESS TYPE"/>
    <x v="433"/>
    <s v="NORTH CAROLINA"/>
    <n v="800000"/>
    <s v="Truck"/>
    <n v="8000"/>
    <m/>
    <n v="2024"/>
    <s v="N/A"/>
    <s v="D (domestic)"/>
    <m/>
  </r>
  <r>
    <s v="WATERMELONS"/>
    <x v="16"/>
    <s v="No"/>
    <s v="CWT"/>
    <s v="RED FLESH SEEDLESS MINIATURE"/>
    <x v="433"/>
    <s v="NORTH CAROLINA"/>
    <n v="40000"/>
    <s v="Truck"/>
    <n v="400"/>
    <m/>
    <n v="2024"/>
    <s v="N/A"/>
    <s v="D (domestic)"/>
    <m/>
  </r>
  <r>
    <s v="WATERMELONS"/>
    <x v="16"/>
    <s v="No"/>
    <s v="CWT"/>
    <s v="RED FLESH SEEDLESS TYPE"/>
    <x v="543"/>
    <s v="NORTH CAROLINA"/>
    <n v="640000"/>
    <s v="Truck"/>
    <n v="6400"/>
    <m/>
    <n v="2024"/>
    <s v="N/A"/>
    <s v="D (domestic)"/>
    <m/>
  </r>
  <r>
    <s v="WATERMELONS"/>
    <x v="16"/>
    <s v="No"/>
    <s v="CWT"/>
    <s v="RED FLESH SEEDLESS MINIATURE"/>
    <x v="543"/>
    <s v="NORTH CAROLINA"/>
    <n v="40000"/>
    <s v="Truck"/>
    <n v="400"/>
    <m/>
    <n v="2024"/>
    <s v="N/A"/>
    <s v="D (domestic)"/>
    <m/>
  </r>
  <r>
    <s v="WATERMELONS"/>
    <x v="16"/>
    <s v="No"/>
    <s v="CWT"/>
    <s v="RED FLESH SEEDLESS TYPE"/>
    <x v="434"/>
    <s v="NORTH CAROLINA"/>
    <n v="1440000"/>
    <s v="Truck"/>
    <n v="14400"/>
    <m/>
    <n v="2024"/>
    <s v="N/A"/>
    <s v="D (domestic)"/>
    <m/>
  </r>
  <r>
    <s v="WATERMELONS"/>
    <x v="16"/>
    <s v="No"/>
    <s v="CWT"/>
    <s v="RED FLESH SEEDED TYPE"/>
    <x v="434"/>
    <s v="NORTH CAROLINA"/>
    <n v="40000"/>
    <s v="Truck"/>
    <n v="400"/>
    <m/>
    <n v="2024"/>
    <s v="N/A"/>
    <s v="D (domestic)"/>
    <m/>
  </r>
  <r>
    <s v="WATERMELONS"/>
    <x v="16"/>
    <s v="No"/>
    <s v="CWT"/>
    <s v="RED FLESH SEEDLESS MINIATURE"/>
    <x v="434"/>
    <s v="NORTH CAROLINA"/>
    <n v="80000"/>
    <s v="Truck"/>
    <n v="800"/>
    <m/>
    <n v="2024"/>
    <s v="N/A"/>
    <s v="D (domestic)"/>
    <m/>
  </r>
  <r>
    <s v="WATERMELONS"/>
    <x v="16"/>
    <s v="No"/>
    <s v="CWT"/>
    <s v="RED FLESH SEEDED TYPE"/>
    <x v="435"/>
    <s v="NORTH CAROLINA"/>
    <n v="40000"/>
    <s v="Truck"/>
    <n v="400"/>
    <m/>
    <n v="2024"/>
    <s v="N/A"/>
    <s v="D (domestic)"/>
    <m/>
  </r>
  <r>
    <s v="WATERMELONS"/>
    <x v="16"/>
    <s v="No"/>
    <s v="CWT"/>
    <s v="RED FLESH SEEDLESS TYPE"/>
    <x v="435"/>
    <s v="NORTH CAROLINA"/>
    <n v="1120000"/>
    <s v="Truck"/>
    <n v="11200"/>
    <m/>
    <n v="2024"/>
    <s v="N/A"/>
    <s v="D (domestic)"/>
    <m/>
  </r>
  <r>
    <s v="WATERMELONS"/>
    <x v="16"/>
    <s v="No"/>
    <s v="CWT"/>
    <s v="RED FLESH SEEDLESS MINIATURE"/>
    <x v="435"/>
    <s v="NORTH CAROLINA"/>
    <n v="80000"/>
    <s v="Truck"/>
    <n v="800"/>
    <m/>
    <n v="2024"/>
    <s v="N/A"/>
    <s v="D (domestic)"/>
    <m/>
  </r>
  <r>
    <s v="WATERMELONS"/>
    <x v="16"/>
    <s v="No"/>
    <s v="CWT"/>
    <s v="RED FLESH SEEDLESS TYPE"/>
    <x v="436"/>
    <s v="NORTH CAROLINA"/>
    <n v="800000"/>
    <s v="Truck"/>
    <n v="8000"/>
    <m/>
    <n v="2024"/>
    <s v="N/A"/>
    <s v="D (domestic)"/>
    <m/>
  </r>
  <r>
    <s v="WATERMELONS"/>
    <x v="16"/>
    <s v="No"/>
    <s v="CWT"/>
    <s v="RED FLESH SEEDLESS MINIATURE"/>
    <x v="436"/>
    <s v="NORTH CAROLINA"/>
    <n v="80000"/>
    <s v="Truck"/>
    <n v="800"/>
    <m/>
    <n v="2024"/>
    <s v="N/A"/>
    <s v="D (domestic)"/>
    <m/>
  </r>
  <r>
    <s v="WATERMELONS"/>
    <x v="16"/>
    <s v="No"/>
    <s v="CWT"/>
    <s v="RED FLESH SEEDED TYPE"/>
    <x v="437"/>
    <s v="NORTH CAROLINA"/>
    <n v="40000"/>
    <s v="Truck"/>
    <n v="400"/>
    <m/>
    <n v="2024"/>
    <s v="N/A"/>
    <s v="D (domestic)"/>
    <m/>
  </r>
  <r>
    <s v="WATERMELONS"/>
    <x v="16"/>
    <s v="No"/>
    <s v="CWT"/>
    <s v="RED FLESH SEEDLESS MINIATURE"/>
    <x v="437"/>
    <s v="NORTH CAROLINA"/>
    <n v="40000"/>
    <s v="Truck"/>
    <n v="400"/>
    <m/>
    <n v="2024"/>
    <s v="N/A"/>
    <s v="D (domestic)"/>
    <m/>
  </r>
  <r>
    <s v="WATERMELONS"/>
    <x v="16"/>
    <s v="No"/>
    <s v="CWT"/>
    <s v="RED FLESH SEEDLESS TYPE"/>
    <x v="437"/>
    <s v="NORTH CAROLINA"/>
    <n v="760000"/>
    <s v="Truck"/>
    <n v="7600"/>
    <m/>
    <n v="2024"/>
    <s v="N/A"/>
    <s v="D (domestic)"/>
    <m/>
  </r>
  <r>
    <s v="WATERMELONS"/>
    <x v="16"/>
    <s v="No"/>
    <s v="CWT"/>
    <s v="RED FLESH SEEDLESS TYPE"/>
    <x v="438"/>
    <s v="NORTH CAROLINA"/>
    <n v="480000"/>
    <s v="Truck"/>
    <n v="4800"/>
    <m/>
    <n v="2024"/>
    <s v="N/A"/>
    <s v="D (domestic)"/>
    <m/>
  </r>
  <r>
    <s v="WATERMELONS"/>
    <x v="16"/>
    <s v="No"/>
    <s v="CWT"/>
    <s v="RED FLESH SEEDLESS TYPE"/>
    <x v="439"/>
    <s v="NORTH CAROLINA"/>
    <n v="280000"/>
    <s v="Truck"/>
    <n v="2800"/>
    <m/>
    <n v="2024"/>
    <s v="N/A"/>
    <s v="D (domestic)"/>
    <m/>
  </r>
  <r>
    <s v="WATERMELONS"/>
    <x v="16"/>
    <s v="No"/>
    <s v="CWT"/>
    <s v="RED FLESH SEEDLESS TYPE"/>
    <x v="544"/>
    <s v="NORTH CAROLINA"/>
    <n v="200000"/>
    <s v="Truck"/>
    <n v="2000"/>
    <m/>
    <n v="2024"/>
    <s v="N/A"/>
    <s v="D (domestic)"/>
    <m/>
  </r>
  <r>
    <s v="WATERMELONS"/>
    <x v="16"/>
    <s v="No"/>
    <s v="CWT"/>
    <s v="RED FLESH SEEDLESS TYPE"/>
    <x v="440"/>
    <s v="NORTH CAROLINA"/>
    <n v="80000"/>
    <s v="Truck"/>
    <n v="800"/>
    <m/>
    <n v="2024"/>
    <s v="N/A"/>
    <s v="D (domestic)"/>
    <m/>
  </r>
  <r>
    <s v="WATERMELONS"/>
    <x v="16"/>
    <s v="No"/>
    <s v="CWT"/>
    <s v="RED FLESH SEEDLESS TYPE"/>
    <x v="441"/>
    <s v="NORTH CAROLINA"/>
    <n v="240000"/>
    <s v="Truck"/>
    <n v="2400"/>
    <m/>
    <n v="2024"/>
    <s v="N/A"/>
    <s v="D (domestic)"/>
    <m/>
  </r>
  <r>
    <s v="WATERMELONS"/>
    <x v="16"/>
    <s v="No"/>
    <s v="CWT"/>
    <s v="RED FLESH SEEDLESS TYPE"/>
    <x v="442"/>
    <s v="NORTH CAROLINA"/>
    <n v="240000"/>
    <s v="Truck"/>
    <n v="2400"/>
    <m/>
    <n v="2024"/>
    <s v="N/A"/>
    <s v="D (domestic)"/>
    <m/>
  </r>
  <r>
    <s v="WATERMELONS"/>
    <x v="16"/>
    <s v="No"/>
    <s v="CWT"/>
    <s v="RED FLESH SEEDLESS MINIATURE"/>
    <x v="442"/>
    <s v="NORTH CAROLINA"/>
    <n v="40000"/>
    <s v="Truck"/>
    <n v="400"/>
    <m/>
    <n v="2024"/>
    <s v="N/A"/>
    <s v="D (domestic)"/>
    <m/>
  </r>
  <r>
    <s v="WATERMELONS"/>
    <x v="16"/>
    <s v="No"/>
    <s v="CWT"/>
    <s v="RED FLESH SEEDED TYPE"/>
    <x v="442"/>
    <s v="NORTH CAROLINA"/>
    <n v="120000"/>
    <s v="Truck"/>
    <n v="1200"/>
    <m/>
    <n v="2024"/>
    <s v="N/A"/>
    <s v="D (domestic)"/>
    <m/>
  </r>
  <r>
    <s v="WATERMELONS"/>
    <x v="16"/>
    <s v="No"/>
    <s v="CWT"/>
    <s v="RED FLESH SEEDLESS TYPE"/>
    <x v="443"/>
    <s v="NORTH CAROLINA"/>
    <n v="120000"/>
    <s v="Truck"/>
    <n v="1200"/>
    <m/>
    <n v="2024"/>
    <s v="N/A"/>
    <s v="D (domestic)"/>
    <m/>
  </r>
  <r>
    <s v="WATERMELONS"/>
    <x v="16"/>
    <s v="No"/>
    <s v="CWT"/>
    <s v="RED FLESH SEEDED TYPE"/>
    <x v="443"/>
    <s v="NORTH CAROLINA"/>
    <n v="120000"/>
    <s v="Truck"/>
    <n v="1200"/>
    <m/>
    <n v="2024"/>
    <s v="N/A"/>
    <s v="D (domestic)"/>
    <m/>
  </r>
  <r>
    <s v="WATERMELONS"/>
    <x v="16"/>
    <s v="No"/>
    <s v="CWT"/>
    <s v="RED FLESH SEEDLESS TYPE"/>
    <x v="444"/>
    <s v="NORTH CAROLINA"/>
    <n v="160000"/>
    <s v="Truck"/>
    <n v="1600"/>
    <m/>
    <n v="2024"/>
    <s v="N/A"/>
    <s v="D (domestic)"/>
    <m/>
  </r>
  <r>
    <s v="WATERMELONS"/>
    <x v="16"/>
    <s v="No"/>
    <s v="CWT"/>
    <s v="RED FLESH SEEDLESS TYPE"/>
    <x v="445"/>
    <s v="NORTH CAROLINA"/>
    <n v="120000"/>
    <s v="Truck"/>
    <n v="1200"/>
    <m/>
    <n v="2024"/>
    <s v="N/A"/>
    <s v="D (domestic)"/>
    <m/>
  </r>
  <r>
    <s v="WATERMELONS"/>
    <x v="16"/>
    <s v="No"/>
    <s v="CWT"/>
    <s v="RED FLESH SEEDLESS TYPE"/>
    <x v="545"/>
    <s v="NORTH CAROLINA"/>
    <n v="40000"/>
    <s v="Truck"/>
    <n v="400"/>
    <m/>
    <n v="2024"/>
    <s v="N/A"/>
    <s v="D (domestic)"/>
    <m/>
  </r>
  <r>
    <s v="WATERMELONS"/>
    <x v="16"/>
    <s v="No"/>
    <s v="CWT"/>
    <s v="RED FLESH SEEDLESS TYPE"/>
    <x v="447"/>
    <s v="NORTH CAROLINA"/>
    <n v="280000"/>
    <s v="Truck"/>
    <n v="2800"/>
    <m/>
    <n v="2024"/>
    <s v="N/A"/>
    <s v="D (domestic)"/>
    <m/>
  </r>
  <r>
    <s v="WATERMELONS"/>
    <x v="16"/>
    <s v="No"/>
    <s v="CWT"/>
    <s v="RED FLESH SEEDLESS TYPE"/>
    <x v="448"/>
    <s v="NORTH CAROLINA"/>
    <n v="280000"/>
    <s v="Truck"/>
    <n v="2800"/>
    <m/>
    <n v="2024"/>
    <s v="N/A"/>
    <s v="D (domestic)"/>
    <m/>
  </r>
  <r>
    <s v="WATERMELONS"/>
    <x v="16"/>
    <s v="No"/>
    <s v="CWT"/>
    <s v="RED FLESH SEEDLESS TYPE"/>
    <x v="449"/>
    <s v="NORTH CAROLINA"/>
    <n v="280000"/>
    <s v="Truck"/>
    <n v="2800"/>
    <m/>
    <n v="2024"/>
    <s v="N/A"/>
    <s v="D (domestic)"/>
    <m/>
  </r>
  <r>
    <s v="WATERMELONS"/>
    <x v="16"/>
    <s v="No"/>
    <s v="CWT"/>
    <s v="RED FLESH SEEDLESS TYPE"/>
    <x v="450"/>
    <s v="NORTH CAROLINA"/>
    <n v="160000"/>
    <s v="Truck"/>
    <n v="1600"/>
    <m/>
    <n v="2024"/>
    <s v="N/A"/>
    <s v="D (domestic)"/>
    <m/>
  </r>
  <r>
    <s v="WATERMELONS"/>
    <x v="16"/>
    <s v="No"/>
    <s v="CWT"/>
    <s v="RED FLESH SEEDLESS TYPE"/>
    <x v="451"/>
    <s v="NORTH CAROLINA"/>
    <n v="240000"/>
    <s v="Truck"/>
    <n v="2400"/>
    <m/>
    <n v="2024"/>
    <s v="N/A"/>
    <s v="D (domestic)"/>
    <s v="Week Ending Amount on 09/14/2024"/>
  </r>
  <r>
    <s v="WATERMELONS"/>
    <x v="16"/>
    <s v="No"/>
    <s v="CWT"/>
    <s v="RED FLESH SEEDLESS TYPE"/>
    <x v="451"/>
    <s v="NORTH CAROLINA"/>
    <n v="160000"/>
    <s v="Truck"/>
    <n v="1600"/>
    <m/>
    <n v="2024"/>
    <s v="N/A"/>
    <s v="D (domestic)"/>
    <m/>
  </r>
  <r>
    <s v="WATERMELONS"/>
    <x v="16"/>
    <s v="No"/>
    <s v="CWT"/>
    <s v="RED FLESH SEEDLESS TYPE"/>
    <x v="546"/>
    <s v="NORTH CAROLINA"/>
    <n v="120000"/>
    <s v="Truck"/>
    <n v="1200"/>
    <m/>
    <n v="2024"/>
    <s v="N/A"/>
    <s v="D (domestic)"/>
    <m/>
  </r>
  <r>
    <s v="WATERMELONS"/>
    <x v="16"/>
    <s v="No"/>
    <s v="CWT"/>
    <s v="RED FLESH SEEDLESS TYPE"/>
    <x v="452"/>
    <s v="NORTH CAROLINA"/>
    <n v="320000"/>
    <s v="Truck"/>
    <n v="3200"/>
    <m/>
    <n v="2024"/>
    <s v="N/A"/>
    <s v="D (domestic)"/>
    <m/>
  </r>
  <r>
    <s v="WATERMELONS"/>
    <x v="16"/>
    <s v="No"/>
    <s v="CWT"/>
    <s v="RED FLESH SEEDLESS TYPE"/>
    <x v="453"/>
    <s v="NORTH CAROLINA"/>
    <n v="80000"/>
    <s v="Truck"/>
    <n v="800"/>
    <m/>
    <n v="2024"/>
    <s v="N/A"/>
    <s v="D (domestic)"/>
    <m/>
  </r>
  <r>
    <s v="WATERMELONS"/>
    <x v="16"/>
    <s v="No"/>
    <s v="CWT"/>
    <s v="RED FLESH SEEDLESS TYPE"/>
    <x v="454"/>
    <s v="NORTH CAROLINA"/>
    <n v="160000"/>
    <s v="Truck"/>
    <n v="1600"/>
    <m/>
    <n v="2024"/>
    <s v="N/A"/>
    <s v="D (domestic)"/>
    <m/>
  </r>
  <r>
    <s v="WATERMELONS"/>
    <x v="16"/>
    <s v="No"/>
    <s v="CWT"/>
    <s v="RED FLESH SEEDLESS TYPE"/>
    <x v="455"/>
    <s v="NORTH CAROLINA"/>
    <n v="40000"/>
    <s v="Truck"/>
    <n v="400"/>
    <m/>
    <n v="2024"/>
    <s v="N/A"/>
    <s v="D (domestic)"/>
    <m/>
  </r>
  <r>
    <s v="WATERMELONS"/>
    <x v="16"/>
    <s v="No"/>
    <s v="CWT"/>
    <s v="RED FLESH SEEDLESS TYPE"/>
    <x v="456"/>
    <s v="NORTH CAROLINA"/>
    <n v="200000"/>
    <s v="Truck"/>
    <n v="2000"/>
    <m/>
    <n v="2024"/>
    <s v="N/A"/>
    <s v="D (domestic)"/>
    <m/>
  </r>
  <r>
    <s v="WATERMELONS"/>
    <x v="16"/>
    <s v="No"/>
    <s v="CWT"/>
    <s v="RED FLESH SEEDLESS TYPE"/>
    <x v="457"/>
    <s v="NORTH CAROLINA"/>
    <n v="240000"/>
    <s v="Truck"/>
    <n v="2400"/>
    <m/>
    <n v="2024"/>
    <s v="N/A"/>
    <s v="D (domestic)"/>
    <s v="Week Ending Amount on 09/21/2024"/>
  </r>
  <r>
    <s v="WATERMELONS"/>
    <x v="16"/>
    <s v="No"/>
    <s v="CWT"/>
    <s v="RED FLESH SEEDLESS TYPE"/>
    <x v="457"/>
    <s v="NORTH CAROLINA"/>
    <n v="160000"/>
    <s v="Truck"/>
    <n v="1600"/>
    <m/>
    <n v="2024"/>
    <s v="N/A"/>
    <s v="D (domestic)"/>
    <m/>
  </r>
  <r>
    <s v="WATERMELONS"/>
    <x v="16"/>
    <s v="No"/>
    <s v="CWT"/>
    <s v="RED FLESH SEEDLESS TYPE"/>
    <x v="547"/>
    <s v="NORTH CAROLINA"/>
    <n v="160000"/>
    <s v="Truck"/>
    <n v="1600"/>
    <m/>
    <n v="2024"/>
    <s v="N/A"/>
    <s v="D (domestic)"/>
    <m/>
  </r>
  <r>
    <s v="WATERMELONS"/>
    <x v="16"/>
    <s v="No"/>
    <s v="CWT"/>
    <s v="RED FLESH SEEDLESS TYPE"/>
    <x v="547"/>
    <s v="NORTH CAROLINA"/>
    <n v="40000"/>
    <s v="Truck"/>
    <n v="400"/>
    <m/>
    <n v="2024"/>
    <s v="N/A"/>
    <s v="D (domestic)"/>
    <s v="added on 09/22/2024"/>
  </r>
  <r>
    <s v="WATERMELONS"/>
    <x v="16"/>
    <s v="No"/>
    <s v="CWT"/>
    <s v="RED FLESH SEEDLESS TYPE"/>
    <x v="458"/>
    <s v="NORTH CAROLINA"/>
    <n v="40000"/>
    <s v="Truck"/>
    <n v="400"/>
    <m/>
    <n v="2024"/>
    <s v="N/A"/>
    <s v="D (domestic)"/>
    <s v="added on 09/23/2024"/>
  </r>
  <r>
    <s v="WATERMELONS"/>
    <x v="16"/>
    <s v="No"/>
    <s v="CWT"/>
    <s v="RED FLESH SEEDLESS TYPE"/>
    <x v="458"/>
    <s v="NORTH CAROLINA"/>
    <n v="240000"/>
    <s v="Truck"/>
    <n v="2400"/>
    <m/>
    <n v="2024"/>
    <s v="N/A"/>
    <s v="D (domestic)"/>
    <m/>
  </r>
  <r>
    <s v="WATERMELONS"/>
    <x v="16"/>
    <s v="No"/>
    <s v="CWT"/>
    <s v="RED FLESH SEEDLESS TYPE"/>
    <x v="459"/>
    <s v="NORTH CAROLINA"/>
    <n v="80000"/>
    <s v="Truck"/>
    <n v="800"/>
    <m/>
    <n v="2024"/>
    <s v="N/A"/>
    <s v="D (domestic)"/>
    <m/>
  </r>
  <r>
    <s v="WATERMELONS"/>
    <x v="16"/>
    <s v="No"/>
    <s v="CWT"/>
    <s v="RED FLESH SEEDLESS TYPE"/>
    <x v="460"/>
    <s v="NORTH CAROLINA"/>
    <n v="80000"/>
    <s v="Truck"/>
    <n v="800"/>
    <m/>
    <n v="2024"/>
    <s v="N/A"/>
    <s v="D (domestic)"/>
    <m/>
  </r>
  <r>
    <s v="WATERMELONS"/>
    <x v="16"/>
    <s v="No"/>
    <s v="CWT"/>
    <s v="RED FLESH SEEDLESS TYPE"/>
    <x v="461"/>
    <s v="NORTH CAROLINA"/>
    <n v="200000"/>
    <s v="Truck"/>
    <n v="2000"/>
    <m/>
    <n v="2024"/>
    <s v="N/A"/>
    <s v="D (domestic)"/>
    <m/>
  </r>
  <r>
    <s v="WATERMELONS"/>
    <x v="18"/>
    <s v="No"/>
    <s v="N/A"/>
    <s v="N/A"/>
    <x v="558"/>
    <s v="IMPORTS THROUGH PORT CANAVERAL FLORIDA"/>
    <n v="20416"/>
    <s v="Boat"/>
    <m/>
    <m/>
    <n v="2023"/>
    <s v="N/A"/>
    <s v="I (import)"/>
    <m/>
  </r>
  <r>
    <s v="WATERMELONS"/>
    <x v="18"/>
    <s v="No"/>
    <s v="N/A"/>
    <s v="N/A"/>
    <x v="503"/>
    <s v="IMPORTS THROUGH PORT CANAVERAL FLORIDA"/>
    <n v="17591"/>
    <s v="Boat"/>
    <m/>
    <m/>
    <n v="2023"/>
    <s v="N/A"/>
    <s v="I (import)"/>
    <m/>
  </r>
  <r>
    <s v="WATERMELONS"/>
    <x v="18"/>
    <s v="No"/>
    <s v="N/A"/>
    <s v="SEEDLESS"/>
    <x v="506"/>
    <s v="IMPORTS THROUGH PORT CANAVERAL FLORIDA"/>
    <n v="46728"/>
    <s v="Boat"/>
    <m/>
    <m/>
    <n v="2023"/>
    <s v="N/A"/>
    <s v="I (import)"/>
    <m/>
  </r>
  <r>
    <s v="WATERMELONS"/>
    <x v="18"/>
    <s v="No"/>
    <s v="N/A"/>
    <s v="N/A"/>
    <x v="566"/>
    <s v="IMPORTS THROUGH PORT CANAVERAL FLORIDA"/>
    <n v="6046"/>
    <s v="Boat"/>
    <m/>
    <m/>
    <n v="2023"/>
    <s v="N/A"/>
    <s v="I (import)"/>
    <m/>
  </r>
  <r>
    <s v="WATERMELONS"/>
    <x v="18"/>
    <s v="No"/>
    <s v="N/A"/>
    <s v="SEEDLESS"/>
    <x v="625"/>
    <s v="IMPORTS THROUGH SOUTH FLORIDA/TAMPA"/>
    <n v="93456"/>
    <s v="Boat"/>
    <m/>
    <m/>
    <n v="2023"/>
    <s v="N/A"/>
    <s v="I (import)"/>
    <m/>
  </r>
  <r>
    <s v="WATERMELONS"/>
    <x v="18"/>
    <s v="No"/>
    <s v="N/A"/>
    <s v="SEEDLESS"/>
    <x v="567"/>
    <s v="IMPORTS THROUGH PORT CANAVERAL FLORIDA"/>
    <n v="93456"/>
    <s v="Boat"/>
    <m/>
    <m/>
    <n v="2023"/>
    <s v="N/A"/>
    <s v="I (import)"/>
    <m/>
  </r>
  <r>
    <s v="WATERMELONS"/>
    <x v="18"/>
    <s v="No"/>
    <s v="N/A"/>
    <s v="SEEDLESS"/>
    <x v="568"/>
    <s v="IMPORTS THROUGH SOUTH FLORIDA/TAMPA"/>
    <n v="32710"/>
    <s v="Boat"/>
    <m/>
    <m/>
    <n v="2023"/>
    <s v="N/A"/>
    <s v="I (import)"/>
    <m/>
  </r>
  <r>
    <s v="WATERMELONS"/>
    <x v="18"/>
    <s v="No"/>
    <s v="N/A"/>
    <s v="N/A"/>
    <x v="517"/>
    <s v="IMPORTS THROUGH PORT CANAVERAL FLORIDA"/>
    <n v="84436"/>
    <s v="Boat"/>
    <m/>
    <m/>
    <n v="2023"/>
    <s v="N/A"/>
    <s v="I (import)"/>
    <m/>
  </r>
  <r>
    <s v="WATERMELONS"/>
    <x v="18"/>
    <s v="No"/>
    <s v="N/A"/>
    <s v="SEEDLESS"/>
    <x v="518"/>
    <s v="IMPORTS THROUGH SOUTH FLORIDA/TAMPA"/>
    <n v="69322"/>
    <s v="Boat"/>
    <m/>
    <m/>
    <n v="2023"/>
    <s v="N/A"/>
    <s v="I (import)"/>
    <m/>
  </r>
  <r>
    <s v="WATERMELONS"/>
    <x v="18"/>
    <s v="No"/>
    <s v="N/A"/>
    <s v="N/A"/>
    <x v="520"/>
    <s v="IMPORTS THROUGH SOUTH FLORIDA/TAMPA"/>
    <n v="41910"/>
    <s v="Boat"/>
    <m/>
    <m/>
    <n v="2023"/>
    <s v="N/A"/>
    <s v="I (import)"/>
    <m/>
  </r>
  <r>
    <s v="WATERMELONS"/>
    <x v="18"/>
    <s v="No"/>
    <s v="N/A"/>
    <s v="N/A"/>
    <x v="593"/>
    <s v="IMPORTS THROUGH PORT CANAVERAL FLORIDA"/>
    <n v="39600"/>
    <s v="Boat"/>
    <m/>
    <m/>
    <n v="2023"/>
    <s v="N/A"/>
    <s v="I (import)"/>
    <m/>
  </r>
  <r>
    <s v="WATERMELONS"/>
    <x v="18"/>
    <s v="No"/>
    <s v="N/A"/>
    <s v="N/A"/>
    <x v="521"/>
    <s v="IMPORTS THROUGH PORT CANAVERAL FLORIDA"/>
    <n v="187235"/>
    <s v="Boat"/>
    <m/>
    <m/>
    <n v="2023"/>
    <s v="N/A"/>
    <s v="I (import)"/>
    <m/>
  </r>
  <r>
    <s v="WATERMELONS"/>
    <x v="18"/>
    <s v="No"/>
    <s v="N/A"/>
    <s v="N/A"/>
    <x v="523"/>
    <s v="IMPORTS THROUGH SOUTH FLORIDA/TAMPA"/>
    <n v="43276"/>
    <s v="Boat"/>
    <m/>
    <m/>
    <n v="2023"/>
    <s v="N/A"/>
    <s v="I (import)"/>
    <m/>
  </r>
  <r>
    <s v="WATERMELONS"/>
    <x v="18"/>
    <s v="No"/>
    <s v="N/A"/>
    <s v="N/A"/>
    <x v="525"/>
    <s v="IMPORTS THROUGH PORT CANAVERAL FLORIDA"/>
    <n v="66746"/>
    <s v="Boat"/>
    <m/>
    <m/>
    <n v="2023"/>
    <s v="N/A"/>
    <s v="I (import)"/>
    <m/>
  </r>
  <r>
    <s v="WATERMELONS"/>
    <x v="18"/>
    <s v="No"/>
    <s v="N/A"/>
    <s v="N/A"/>
    <x v="526"/>
    <s v="IMPORTS THROUGH SOUTH FLORIDA/TAMPA"/>
    <n v="39600"/>
    <s v="Boat"/>
    <m/>
    <m/>
    <n v="2023"/>
    <s v="N/A"/>
    <s v="I (import)"/>
    <m/>
  </r>
  <r>
    <s v="WATERMELONS"/>
    <x v="18"/>
    <s v="No"/>
    <s v="N/A"/>
    <s v="N/A"/>
    <x v="599"/>
    <s v="IMPORTS THROUGH SOUTH FLORIDA/TAMPA"/>
    <n v="69696"/>
    <s v="Boat"/>
    <m/>
    <m/>
    <n v="2023"/>
    <s v="N/A"/>
    <s v="I (import)"/>
    <m/>
  </r>
  <r>
    <s v="WATERMELONS"/>
    <x v="18"/>
    <s v="No"/>
    <s v="N/A"/>
    <s v="N/A"/>
    <x v="529"/>
    <s v="IMPORTS THROUGH PORT CANAVERAL FLORIDA"/>
    <n v="299508"/>
    <s v="Boat"/>
    <m/>
    <m/>
    <n v="2023"/>
    <s v="N/A"/>
    <s v="I (import)"/>
    <m/>
  </r>
  <r>
    <s v="WATERMELONS"/>
    <x v="18"/>
    <s v="No"/>
    <s v="N/A"/>
    <s v="SEEDLESS"/>
    <x v="602"/>
    <s v="IMPORTS THROUGH SOUTH FLORIDA/TAMPA"/>
    <n v="1760"/>
    <s v="Boat"/>
    <m/>
    <m/>
    <n v="2023"/>
    <s v="N/A"/>
    <s v="I (import)"/>
    <m/>
  </r>
  <r>
    <s v="WATERMELONS"/>
    <x v="18"/>
    <s v="No"/>
    <s v="N/A"/>
    <s v="N/A"/>
    <x v="604"/>
    <s v="IMPORTS THROUGH SOUTH FLORIDA/TAMPA"/>
    <n v="49632"/>
    <s v="Boat"/>
    <m/>
    <m/>
    <n v="2023"/>
    <s v="N/A"/>
    <s v="I (import)"/>
    <m/>
  </r>
  <r>
    <s v="WATERMELONS"/>
    <x v="18"/>
    <s v="No"/>
    <s v="N/A"/>
    <s v="N/A"/>
    <x v="531"/>
    <s v="IMPORTS THROUGH PORT CANAVERAL FLORIDA"/>
    <n v="216643"/>
    <s v="Boat"/>
    <m/>
    <m/>
    <n v="2023"/>
    <s v="N/A"/>
    <s v="I (import)"/>
    <m/>
  </r>
  <r>
    <s v="WATERMELONS"/>
    <x v="19"/>
    <s v="No"/>
    <s v="CWT"/>
    <s v="RED FLESH SEEDLESS TYPE"/>
    <x v="335"/>
    <s v="SOUTH CAROLINA"/>
    <n v="40000"/>
    <s v="Truck"/>
    <n v="400"/>
    <m/>
    <n v="2024"/>
    <s v="N/A"/>
    <s v="D (domestic)"/>
    <m/>
  </r>
  <r>
    <s v="WATERMELONS"/>
    <x v="19"/>
    <s v="No"/>
    <s v="CWT"/>
    <s v="RED FLESH SEEDLESS TYPE"/>
    <x v="336"/>
    <s v="SOUTH CAROLINA"/>
    <n v="40000"/>
    <s v="Truck"/>
    <n v="400"/>
    <m/>
    <n v="2024"/>
    <s v="N/A"/>
    <s v="D (domestic)"/>
    <m/>
  </r>
  <r>
    <s v="WATERMELONS"/>
    <x v="19"/>
    <s v="No"/>
    <s v="CWT"/>
    <s v="RED FLESH SEEDLESS TYPE"/>
    <x v="615"/>
    <s v="SOUTH CAROLINA"/>
    <n v="80000"/>
    <s v="Truck"/>
    <n v="800"/>
    <m/>
    <n v="2024"/>
    <s v="N/A"/>
    <s v="D (domestic)"/>
    <m/>
  </r>
  <r>
    <s v="WATERMELONS"/>
    <x v="19"/>
    <s v="No"/>
    <s v="CWT"/>
    <s v="RED FLESH SEEDLESS TYPE"/>
    <x v="338"/>
    <s v="SOUTH CAROLINA"/>
    <n v="80000"/>
    <s v="Truck"/>
    <n v="800"/>
    <m/>
    <n v="2024"/>
    <s v="N/A"/>
    <s v="D (domestic)"/>
    <m/>
  </r>
  <r>
    <s v="WATERMELONS"/>
    <x v="19"/>
    <s v="No"/>
    <s v="CWT"/>
    <s v="RED FLESH SEEDLESS TYPE"/>
    <x v="339"/>
    <s v="SOUTH CAROLINA"/>
    <n v="80000"/>
    <s v="Truck"/>
    <n v="800"/>
    <m/>
    <n v="2024"/>
    <s v="N/A"/>
    <s v="D (domestic)"/>
    <m/>
  </r>
  <r>
    <s v="WATERMELONS"/>
    <x v="19"/>
    <s v="No"/>
    <s v="CWT"/>
    <s v="RED FLESH SEEDLESS TYPE"/>
    <x v="340"/>
    <s v="SOUTH CAROLINA"/>
    <n v="80000"/>
    <s v="Truck"/>
    <n v="800"/>
    <m/>
    <n v="2024"/>
    <s v="N/A"/>
    <s v="D (domestic)"/>
    <m/>
  </r>
  <r>
    <s v="WATERMELONS"/>
    <x v="19"/>
    <s v="No"/>
    <s v="CWT"/>
    <s v="RED FLESH SEEDLESS TYPE"/>
    <x v="341"/>
    <s v="SOUTH CAROLINA"/>
    <n v="240000"/>
    <s v="Truck"/>
    <n v="2400"/>
    <m/>
    <n v="2024"/>
    <s v="N/A"/>
    <s v="D (domestic)"/>
    <m/>
  </r>
  <r>
    <s v="WATERMELONS"/>
    <x v="19"/>
    <s v="No"/>
    <s v="CWT"/>
    <s v="RED FLESH SEEDLESS TYPE"/>
    <x v="342"/>
    <s v="SOUTH CAROLINA"/>
    <n v="160000"/>
    <s v="Truck"/>
    <n v="1600"/>
    <m/>
    <n v="2024"/>
    <s v="N/A"/>
    <s v="D (domestic)"/>
    <m/>
  </r>
  <r>
    <s v="WATERMELONS"/>
    <x v="19"/>
    <s v="No"/>
    <s v="CWT"/>
    <s v="RED FLESH SEEDLESS TYPE"/>
    <x v="343"/>
    <s v="SOUTH CAROLINA"/>
    <n v="40000"/>
    <s v="Truck"/>
    <n v="400"/>
    <m/>
    <n v="2024"/>
    <s v="N/A"/>
    <s v="D (domestic)"/>
    <m/>
  </r>
  <r>
    <s v="WATERMELONS"/>
    <x v="19"/>
    <s v="No"/>
    <s v="CWT"/>
    <s v="RED FLESH SEEDLESS TYPE"/>
    <x v="616"/>
    <s v="SOUTH CAROLINA"/>
    <n v="160000"/>
    <s v="Truck"/>
    <n v="1600"/>
    <m/>
    <n v="2024"/>
    <s v="N/A"/>
    <s v="D (domestic)"/>
    <m/>
  </r>
  <r>
    <s v="WATERMELONS"/>
    <x v="19"/>
    <s v="No"/>
    <s v="CWT"/>
    <s v="RED FLESH SEEDLESS TYPE"/>
    <x v="344"/>
    <s v="SOUTH CAROLINA"/>
    <n v="280000"/>
    <s v="Truck"/>
    <n v="2800"/>
    <m/>
    <n v="2024"/>
    <s v="N/A"/>
    <s v="D (domestic)"/>
    <m/>
  </r>
  <r>
    <s v="WATERMELONS"/>
    <x v="19"/>
    <s v="No"/>
    <s v="CWT"/>
    <s v="RED FLESH SEEDLESS TYPE"/>
    <x v="345"/>
    <s v="SOUTH CAROLINA"/>
    <n v="320000"/>
    <s v="Truck"/>
    <n v="3200"/>
    <m/>
    <n v="2024"/>
    <s v="N/A"/>
    <s v="D (domestic)"/>
    <m/>
  </r>
  <r>
    <s v="WATERMELONS"/>
    <x v="19"/>
    <s v="No"/>
    <s v="CWT"/>
    <s v="RED FLESH SEEDLESS TYPE"/>
    <x v="346"/>
    <s v="SOUTH CAROLINA"/>
    <n v="320000"/>
    <s v="Truck"/>
    <n v="3200"/>
    <m/>
    <n v="2024"/>
    <s v="N/A"/>
    <s v="D (domestic)"/>
    <m/>
  </r>
  <r>
    <s v="WATERMELONS"/>
    <x v="19"/>
    <s v="No"/>
    <s v="CWT"/>
    <s v="RED FLESH SEEDLESS TYPE"/>
    <x v="347"/>
    <s v="SOUTH CAROLINA"/>
    <n v="280000"/>
    <s v="Truck"/>
    <n v="2800"/>
    <m/>
    <n v="2024"/>
    <s v="N/A"/>
    <s v="D (domestic)"/>
    <m/>
  </r>
  <r>
    <s v="WATERMELONS"/>
    <x v="19"/>
    <s v="No"/>
    <s v="CWT"/>
    <s v="RED FLESH SEEDLESS TYPE"/>
    <x v="348"/>
    <s v="SOUTH CAROLINA"/>
    <n v="480000"/>
    <s v="Truck"/>
    <n v="4800"/>
    <m/>
    <n v="2024"/>
    <s v="N/A"/>
    <s v="D (domestic)"/>
    <m/>
  </r>
  <r>
    <s v="WATERMELONS"/>
    <x v="19"/>
    <s v="No"/>
    <s v="CWT"/>
    <s v="RED FLESH SEEDLESS TYPE"/>
    <x v="349"/>
    <s v="SOUTH CAROLINA"/>
    <n v="680000"/>
    <s v="Truck"/>
    <n v="6800"/>
    <m/>
    <n v="2024"/>
    <s v="N/A"/>
    <s v="D (domestic)"/>
    <m/>
  </r>
  <r>
    <s v="WATERMELONS"/>
    <x v="19"/>
    <s v="No"/>
    <s v="CWT"/>
    <s v="RED FLESH SEEDLESS TYPE"/>
    <x v="617"/>
    <s v="SOUTH CAROLINA"/>
    <n v="440000"/>
    <s v="Truck"/>
    <n v="4400"/>
    <m/>
    <n v="2024"/>
    <s v="N/A"/>
    <s v="D (domestic)"/>
    <m/>
  </r>
  <r>
    <s v="WATERMELONS"/>
    <x v="19"/>
    <s v="No"/>
    <s v="CWT"/>
    <s v="RED FLESH SEEDLESS TYPE"/>
    <x v="350"/>
    <s v="SOUTH CAROLINA"/>
    <n v="640000"/>
    <s v="Truck"/>
    <n v="6400"/>
    <m/>
    <n v="2024"/>
    <s v="N/A"/>
    <s v="D (domestic)"/>
    <m/>
  </r>
  <r>
    <s v="WATERMELONS"/>
    <x v="19"/>
    <s v="No"/>
    <s v="CWT"/>
    <s v="RED FLESH SEEDLESS TYPE"/>
    <x v="351"/>
    <s v="SOUTH CAROLINA"/>
    <n v="600000"/>
    <s v="Truck"/>
    <n v="6000"/>
    <m/>
    <n v="2024"/>
    <s v="N/A"/>
    <s v="D (domestic)"/>
    <m/>
  </r>
  <r>
    <s v="WATERMELONS"/>
    <x v="19"/>
    <s v="No"/>
    <s v="CWT"/>
    <s v="RED FLESH SEEDLESS TYPE"/>
    <x v="352"/>
    <s v="SOUTH CAROLINA"/>
    <n v="600000"/>
    <s v="Truck"/>
    <n v="6000"/>
    <m/>
    <n v="2024"/>
    <s v="N/A"/>
    <s v="D (domestic)"/>
    <m/>
  </r>
  <r>
    <s v="WATERMELONS"/>
    <x v="19"/>
    <s v="No"/>
    <s v="CWT"/>
    <s v="RED FLESH SEEDLESS TYPE"/>
    <x v="353"/>
    <s v="SOUTH CAROLINA"/>
    <n v="720000"/>
    <s v="Truck"/>
    <n v="7200"/>
    <m/>
    <n v="2024"/>
    <s v="N/A"/>
    <s v="D (domestic)"/>
    <m/>
  </r>
  <r>
    <s v="WATERMELONS"/>
    <x v="19"/>
    <s v="No"/>
    <s v="CWT"/>
    <s v="RED FLESH SEEDLESS TYPE"/>
    <x v="354"/>
    <s v="SOUTH CAROLINA"/>
    <n v="840000"/>
    <s v="Truck"/>
    <n v="8400"/>
    <m/>
    <n v="2024"/>
    <s v="N/A"/>
    <s v="D (domestic)"/>
    <m/>
  </r>
  <r>
    <s v="WATERMELONS"/>
    <x v="19"/>
    <s v="No"/>
    <s v="CWT"/>
    <s v="RED FLESH SEEDLESS TYPE"/>
    <x v="355"/>
    <s v="SOUTH CAROLINA"/>
    <n v="640000"/>
    <s v="Truck"/>
    <n v="6400"/>
    <m/>
    <n v="2024"/>
    <s v="N/A"/>
    <s v="D (domestic)"/>
    <m/>
  </r>
  <r>
    <s v="WATERMELONS"/>
    <x v="19"/>
    <s v="No"/>
    <s v="CWT"/>
    <s v="RED FLESH SEEDLESS TYPE"/>
    <x v="355"/>
    <s v="SOUTH CAROLINA"/>
    <n v="400000"/>
    <s v="Truck"/>
    <n v="4000"/>
    <m/>
    <n v="2024"/>
    <s v="N/A"/>
    <s v="D (domestic)"/>
    <s v="added on 06/15/2024"/>
  </r>
  <r>
    <s v="WATERMELONS"/>
    <x v="19"/>
    <s v="No"/>
    <s v="CWT"/>
    <s v="RED FLESH SEEDLESS TYPE"/>
    <x v="356"/>
    <s v="SOUTH CAROLINA"/>
    <n v="400000"/>
    <s v="Truck"/>
    <n v="4000"/>
    <m/>
    <n v="2024"/>
    <s v="N/A"/>
    <s v="D (domestic)"/>
    <s v="added on 06/16/2024"/>
  </r>
  <r>
    <s v="WATERMELONS"/>
    <x v="19"/>
    <s v="No"/>
    <s v="CWT"/>
    <s v="RED FLESH SEEDLESS TYPE"/>
    <x v="356"/>
    <s v="SOUTH CAROLINA"/>
    <n v="800000"/>
    <s v="Truck"/>
    <n v="8000"/>
    <m/>
    <n v="2024"/>
    <s v="N/A"/>
    <s v="D (domestic)"/>
    <m/>
  </r>
  <r>
    <s v="WATERMELONS"/>
    <x v="19"/>
    <s v="No"/>
    <s v="CWT"/>
    <s v="RED FLESH SEEDLESS TYPE"/>
    <x v="357"/>
    <s v="SOUTH CAROLINA"/>
    <n v="1800000"/>
    <s v="Truck"/>
    <n v="18000"/>
    <m/>
    <n v="2024"/>
    <s v="N/A"/>
    <s v="D (domestic)"/>
    <m/>
  </r>
  <r>
    <s v="WATERMELONS"/>
    <x v="19"/>
    <s v="No"/>
    <s v="CWT"/>
    <s v="RED FLESH SEEDED TYPE"/>
    <x v="358"/>
    <s v="SOUTH CAROLINA"/>
    <n v="80000"/>
    <s v="Truck"/>
    <n v="800"/>
    <m/>
    <n v="2024"/>
    <s v="N/A"/>
    <s v="D (domestic)"/>
    <m/>
  </r>
  <r>
    <s v="WATERMELONS"/>
    <x v="19"/>
    <s v="No"/>
    <s v="CWT"/>
    <s v="RED FLESH SEEDLESS TYPE"/>
    <x v="358"/>
    <s v="SOUTH CAROLINA"/>
    <n v="2360000"/>
    <s v="Truck"/>
    <n v="23600"/>
    <m/>
    <n v="2024"/>
    <s v="N/A"/>
    <s v="D (domestic)"/>
    <m/>
  </r>
  <r>
    <s v="WATERMELONS"/>
    <x v="19"/>
    <s v="No"/>
    <s v="CWT"/>
    <s v="RED FLESH SEEDED TYPE"/>
    <x v="359"/>
    <s v="SOUTH CAROLINA"/>
    <n v="80000"/>
    <s v="Truck"/>
    <n v="800"/>
    <m/>
    <n v="2024"/>
    <s v="N/A"/>
    <s v="D (domestic)"/>
    <m/>
  </r>
  <r>
    <s v="WATERMELONS"/>
    <x v="19"/>
    <s v="No"/>
    <s v="CWT"/>
    <s v="RED FLESH SEEDLESS TYPE"/>
    <x v="359"/>
    <s v="SOUTH CAROLINA"/>
    <n v="2160000"/>
    <s v="Truck"/>
    <n v="21600"/>
    <m/>
    <n v="2024"/>
    <s v="N/A"/>
    <s v="D (domestic)"/>
    <m/>
  </r>
  <r>
    <s v="WATERMELONS"/>
    <x v="19"/>
    <s v="No"/>
    <s v="CWT"/>
    <s v="RED FLESH SEEDED TYPE"/>
    <x v="360"/>
    <s v="SOUTH CAROLINA"/>
    <n v="80000"/>
    <s v="Truck"/>
    <n v="800"/>
    <m/>
    <n v="2024"/>
    <s v="N/A"/>
    <s v="D (domestic)"/>
    <m/>
  </r>
  <r>
    <s v="WATERMELONS"/>
    <x v="19"/>
    <s v="No"/>
    <s v="CWT"/>
    <s v="RED FLESH SEEDLESS TYPE"/>
    <x v="360"/>
    <s v="SOUTH CAROLINA"/>
    <n v="2360000"/>
    <s v="Truck"/>
    <n v="23600"/>
    <m/>
    <n v="2024"/>
    <s v="N/A"/>
    <s v="D (domestic)"/>
    <m/>
  </r>
  <r>
    <s v="WATERMELONS"/>
    <x v="19"/>
    <s v="No"/>
    <s v="CWT"/>
    <s v="RED FLESH SEEDLESS TYPE"/>
    <x v="361"/>
    <s v="SOUTH CAROLINA"/>
    <n v="2840000"/>
    <s v="Truck"/>
    <n v="28400"/>
    <m/>
    <n v="2024"/>
    <s v="N/A"/>
    <s v="D (domestic)"/>
    <m/>
  </r>
  <r>
    <s v="WATERMELONS"/>
    <x v="19"/>
    <s v="No"/>
    <s v="CWT"/>
    <s v="RED FLESH SEEDED TYPE"/>
    <x v="361"/>
    <s v="SOUTH CAROLINA"/>
    <n v="80000"/>
    <s v="Truck"/>
    <n v="800"/>
    <m/>
    <n v="2024"/>
    <s v="N/A"/>
    <s v="D (domestic)"/>
    <m/>
  </r>
  <r>
    <s v="WATERMELONS"/>
    <x v="19"/>
    <s v="No"/>
    <s v="CWT"/>
    <s v="RED FLESH SEEDLESS TYPE"/>
    <x v="362"/>
    <s v="SOUTH CAROLINA"/>
    <n v="2920000"/>
    <s v="Truck"/>
    <n v="29200"/>
    <m/>
    <n v="2024"/>
    <s v="N/A"/>
    <s v="D (domestic)"/>
    <m/>
  </r>
  <r>
    <s v="WATERMELONS"/>
    <x v="19"/>
    <s v="No"/>
    <s v="CWT"/>
    <s v="RED FLESH SEEDED TYPE"/>
    <x v="362"/>
    <s v="SOUTH CAROLINA"/>
    <n v="80000"/>
    <s v="Truck"/>
    <n v="800"/>
    <m/>
    <n v="2024"/>
    <s v="N/A"/>
    <s v="D (domestic)"/>
    <m/>
  </r>
  <r>
    <s v="WATERMELONS"/>
    <x v="19"/>
    <s v="No"/>
    <s v="CWT"/>
    <s v="RED FLESH SEEDED TYPE"/>
    <x v="363"/>
    <s v="SOUTH CAROLINA"/>
    <n v="120000"/>
    <s v="Truck"/>
    <n v="1200"/>
    <m/>
    <n v="2024"/>
    <s v="N/A"/>
    <s v="D (domestic)"/>
    <m/>
  </r>
  <r>
    <s v="WATERMELONS"/>
    <x v="19"/>
    <s v="No"/>
    <s v="CWT"/>
    <s v="RED FLESH SEEDLESS TYPE"/>
    <x v="363"/>
    <s v="SOUTH CAROLINA"/>
    <n v="2960000"/>
    <s v="Truck"/>
    <n v="29600"/>
    <m/>
    <n v="2024"/>
    <s v="N/A"/>
    <s v="D (domestic)"/>
    <m/>
  </r>
  <r>
    <s v="WATERMELONS"/>
    <x v="19"/>
    <s v="No"/>
    <s v="CWT"/>
    <s v="RED FLESH SEEDLESS TYPE"/>
    <x v="364"/>
    <s v="SOUTH CAROLINA"/>
    <n v="3480000"/>
    <s v="Truck"/>
    <n v="34800"/>
    <m/>
    <n v="2024"/>
    <s v="N/A"/>
    <s v="D (domestic)"/>
    <m/>
  </r>
  <r>
    <s v="WATERMELONS"/>
    <x v="19"/>
    <s v="No"/>
    <s v="CWT"/>
    <s v="RED FLESH SEEDED TYPE"/>
    <x v="364"/>
    <s v="SOUTH CAROLINA"/>
    <n v="120000"/>
    <s v="Truck"/>
    <n v="1200"/>
    <m/>
    <n v="2024"/>
    <s v="N/A"/>
    <s v="D (domestic)"/>
    <m/>
  </r>
  <r>
    <s v="WATERMELONS"/>
    <x v="19"/>
    <s v="No"/>
    <s v="CWT"/>
    <s v="RED FLESH SEEDED TYPE"/>
    <x v="365"/>
    <s v="SOUTH CAROLINA"/>
    <n v="80000"/>
    <s v="Truck"/>
    <n v="800"/>
    <m/>
    <n v="2024"/>
    <s v="N/A"/>
    <s v="D (domestic)"/>
    <m/>
  </r>
  <r>
    <s v="WATERMELONS"/>
    <x v="19"/>
    <s v="No"/>
    <s v="CWT"/>
    <s v="RED FLESH SEEDLESS TYPE"/>
    <x v="365"/>
    <s v="SOUTH CAROLINA"/>
    <n v="4120000"/>
    <s v="Truck"/>
    <n v="41200"/>
    <m/>
    <n v="2024"/>
    <s v="N/A"/>
    <s v="D (domestic)"/>
    <m/>
  </r>
  <r>
    <s v="WATERMELONS"/>
    <x v="19"/>
    <s v="No"/>
    <s v="CWT"/>
    <s v="RED FLESH SEEDLESS TYPE"/>
    <x v="366"/>
    <s v="SOUTH CAROLINA"/>
    <n v="3200000"/>
    <s v="Truck"/>
    <n v="32000"/>
    <m/>
    <n v="2024"/>
    <s v="N/A"/>
    <s v="D (domestic)"/>
    <m/>
  </r>
  <r>
    <s v="WATERMELONS"/>
    <x v="19"/>
    <s v="No"/>
    <s v="CWT"/>
    <s v="RED FLESH SEEDED TYPE"/>
    <x v="366"/>
    <s v="SOUTH CAROLINA"/>
    <n v="160000"/>
    <s v="Truck"/>
    <n v="1600"/>
    <m/>
    <n v="2024"/>
    <s v="N/A"/>
    <s v="D (domestic)"/>
    <m/>
  </r>
  <r>
    <s v="WATERMELONS"/>
    <x v="19"/>
    <s v="No"/>
    <s v="CWT"/>
    <s v="RED FLESH SEEDLESS TYPE"/>
    <x v="367"/>
    <s v="SOUTH CAROLINA"/>
    <n v="3480000"/>
    <s v="Truck"/>
    <n v="34800"/>
    <m/>
    <n v="2024"/>
    <s v="N/A"/>
    <s v="D (domestic)"/>
    <m/>
  </r>
  <r>
    <s v="WATERMELONS"/>
    <x v="19"/>
    <s v="No"/>
    <s v="CWT"/>
    <s v="RED FLESH SEEDED TYPE"/>
    <x v="367"/>
    <s v="SOUTH CAROLINA"/>
    <n v="120000"/>
    <s v="Truck"/>
    <n v="1200"/>
    <m/>
    <n v="2024"/>
    <s v="N/A"/>
    <s v="D (domestic)"/>
    <m/>
  </r>
  <r>
    <s v="WATERMELONS"/>
    <x v="19"/>
    <s v="No"/>
    <s v="CWT"/>
    <s v="RED FLESH SEEDED TYPE"/>
    <x v="368"/>
    <s v="SOUTH CAROLINA"/>
    <n v="120000"/>
    <s v="Truck"/>
    <n v="1200"/>
    <m/>
    <n v="2024"/>
    <s v="N/A"/>
    <s v="D (domestic)"/>
    <m/>
  </r>
  <r>
    <s v="WATERMELONS"/>
    <x v="19"/>
    <s v="No"/>
    <s v="CWT"/>
    <s v="RED FLESH SEEDLESS TYPE"/>
    <x v="368"/>
    <s v="SOUTH CAROLINA"/>
    <n v="3120000"/>
    <s v="Truck"/>
    <n v="31200"/>
    <m/>
    <n v="2024"/>
    <s v="N/A"/>
    <s v="D (domestic)"/>
    <m/>
  </r>
  <r>
    <s v="WATERMELONS"/>
    <x v="19"/>
    <s v="No"/>
    <s v="CWT"/>
    <s v="RED FLESH SEEDLESS TYPE"/>
    <x v="369"/>
    <s v="SOUTH CAROLINA"/>
    <n v="400000"/>
    <s v="Truck"/>
    <n v="4000"/>
    <m/>
    <n v="2024"/>
    <s v="N/A"/>
    <s v="D (domestic)"/>
    <s v="added on 06/29/2024"/>
  </r>
  <r>
    <s v="WATERMELONS"/>
    <x v="19"/>
    <s v="No"/>
    <s v="CWT"/>
    <s v="RED FLESH SEEDLESS TYPE"/>
    <x v="369"/>
    <s v="SOUTH CAROLINA"/>
    <n v="3000000"/>
    <s v="Truck"/>
    <n v="30000"/>
    <m/>
    <n v="2024"/>
    <s v="N/A"/>
    <s v="D (domestic)"/>
    <m/>
  </r>
  <r>
    <s v="WATERMELONS"/>
    <x v="19"/>
    <s v="No"/>
    <s v="CWT"/>
    <s v="RED FLESH SEEDED TYPE"/>
    <x v="369"/>
    <s v="SOUTH CAROLINA"/>
    <n v="200000"/>
    <s v="Truck"/>
    <n v="2000"/>
    <m/>
    <n v="2024"/>
    <s v="N/A"/>
    <s v="D (domestic)"/>
    <m/>
  </r>
  <r>
    <s v="WATERMELONS"/>
    <x v="19"/>
    <s v="No"/>
    <s v="CWT"/>
    <s v="RED FLESH SEEDED TYPE"/>
    <x v="618"/>
    <s v="SOUTH CAROLINA"/>
    <n v="120000"/>
    <s v="Truck"/>
    <n v="1200"/>
    <m/>
    <n v="2024"/>
    <s v="N/A"/>
    <s v="D (domestic)"/>
    <m/>
  </r>
  <r>
    <s v="WATERMELONS"/>
    <x v="19"/>
    <s v="No"/>
    <s v="CWT"/>
    <s v="RED FLESH SEEDLESS TYPE"/>
    <x v="618"/>
    <s v="SOUTH CAROLINA"/>
    <n v="2800000"/>
    <s v="Truck"/>
    <n v="28000"/>
    <m/>
    <n v="2024"/>
    <s v="N/A"/>
    <s v="D (domestic)"/>
    <m/>
  </r>
  <r>
    <s v="WATERMELONS"/>
    <x v="19"/>
    <s v="No"/>
    <s v="CWT"/>
    <s v="RED FLESH SEEDLESS TYPE"/>
    <x v="618"/>
    <s v="SOUTH CAROLINA"/>
    <n v="320000"/>
    <s v="Truck"/>
    <n v="3200"/>
    <m/>
    <n v="2024"/>
    <s v="N/A"/>
    <s v="D (domestic)"/>
    <s v="added on 06/30/2024"/>
  </r>
  <r>
    <s v="WATERMELONS"/>
    <x v="19"/>
    <s v="No"/>
    <s v="CWT"/>
    <s v="RED FLESH SEEDLESS TYPE"/>
    <x v="370"/>
    <s v="SOUTH CAROLINA"/>
    <n v="2680000"/>
    <s v="Truck"/>
    <n v="26800"/>
    <m/>
    <n v="2024"/>
    <s v="N/A"/>
    <s v="D (domestic)"/>
    <m/>
  </r>
  <r>
    <s v="WATERMELONS"/>
    <x v="19"/>
    <s v="No"/>
    <s v="CWT"/>
    <s v="RED FLESH SEEDED TYPE"/>
    <x v="370"/>
    <s v="SOUTH CAROLINA"/>
    <n v="200000"/>
    <s v="Truck"/>
    <n v="2000"/>
    <m/>
    <n v="2024"/>
    <s v="N/A"/>
    <s v="D (domestic)"/>
    <m/>
  </r>
  <r>
    <s v="WATERMELONS"/>
    <x v="19"/>
    <s v="No"/>
    <s v="CWT"/>
    <s v="RED FLESH SEEDLESS TYPE"/>
    <x v="371"/>
    <s v="SOUTH CAROLINA"/>
    <n v="2720000"/>
    <s v="Truck"/>
    <n v="27200"/>
    <m/>
    <n v="2024"/>
    <s v="N/A"/>
    <s v="D (domestic)"/>
    <m/>
  </r>
  <r>
    <s v="WATERMELONS"/>
    <x v="19"/>
    <s v="No"/>
    <s v="CWT"/>
    <s v="RED FLESH SEEDED TYPE"/>
    <x v="371"/>
    <s v="SOUTH CAROLINA"/>
    <n v="160000"/>
    <s v="Truck"/>
    <n v="1600"/>
    <m/>
    <n v="2024"/>
    <s v="N/A"/>
    <s v="D (domestic)"/>
    <m/>
  </r>
  <r>
    <s v="WATERMELONS"/>
    <x v="19"/>
    <s v="No"/>
    <s v="CWT"/>
    <s v="RED FLESH SEEDLESS TYPE"/>
    <x v="372"/>
    <s v="SOUTH CAROLINA"/>
    <n v="3240000"/>
    <s v="Truck"/>
    <n v="32400"/>
    <m/>
    <n v="2024"/>
    <s v="N/A"/>
    <s v="D (domestic)"/>
    <m/>
  </r>
  <r>
    <s v="WATERMELONS"/>
    <x v="19"/>
    <s v="No"/>
    <s v="CWT"/>
    <s v="RED FLESH SEEDED TYPE"/>
    <x v="372"/>
    <s v="SOUTH CAROLINA"/>
    <n v="40000"/>
    <s v="Truck"/>
    <n v="400"/>
    <m/>
    <n v="2024"/>
    <s v="N/A"/>
    <s v="D (domestic)"/>
    <m/>
  </r>
  <r>
    <s v="WATERMELONS"/>
    <x v="19"/>
    <s v="No"/>
    <s v="CWT"/>
    <s v="RED FLESH SEEDED TYPE"/>
    <x v="373"/>
    <s v="SOUTH CAROLINA"/>
    <n v="80000"/>
    <s v="Truck"/>
    <n v="800"/>
    <m/>
    <n v="2024"/>
    <s v="N/A"/>
    <s v="D (domestic)"/>
    <m/>
  </r>
  <r>
    <s v="WATERMELONS"/>
    <x v="19"/>
    <s v="No"/>
    <s v="CWT"/>
    <s v="RED FLESH SEEDLESS TYPE"/>
    <x v="373"/>
    <s v="SOUTH CAROLINA"/>
    <n v="1560000"/>
    <s v="Truck"/>
    <n v="15600"/>
    <m/>
    <n v="2024"/>
    <s v="N/A"/>
    <s v="D (domestic)"/>
    <m/>
  </r>
  <r>
    <s v="WATERMELONS"/>
    <x v="19"/>
    <s v="No"/>
    <s v="CWT"/>
    <s v="RED FLESH SEEDLESS TYPE"/>
    <x v="374"/>
    <s v="SOUTH CAROLINA"/>
    <n v="2640000"/>
    <s v="Truck"/>
    <n v="26400"/>
    <m/>
    <n v="2024"/>
    <s v="N/A"/>
    <s v="D (domestic)"/>
    <m/>
  </r>
  <r>
    <s v="WATERMELONS"/>
    <x v="19"/>
    <s v="No"/>
    <s v="CWT"/>
    <s v="RED FLESH SEEDED TYPE"/>
    <x v="374"/>
    <s v="SOUTH CAROLINA"/>
    <n v="40000"/>
    <s v="Truck"/>
    <n v="400"/>
    <m/>
    <n v="2024"/>
    <s v="N/A"/>
    <s v="D (domestic)"/>
    <m/>
  </r>
  <r>
    <s v="WATERMELONS"/>
    <x v="19"/>
    <s v="No"/>
    <s v="CWT"/>
    <s v="RED FLESH SEEDLESS TYPE"/>
    <x v="375"/>
    <s v="SOUTH CAROLINA"/>
    <n v="3040000"/>
    <s v="Truck"/>
    <n v="30400"/>
    <m/>
    <n v="2024"/>
    <s v="N/A"/>
    <s v="D (domestic)"/>
    <m/>
  </r>
  <r>
    <s v="WATERMELONS"/>
    <x v="19"/>
    <s v="No"/>
    <s v="CWT"/>
    <s v="RED FLESH SEEDED TYPE"/>
    <x v="375"/>
    <s v="SOUTH CAROLINA"/>
    <n v="80000"/>
    <s v="Truck"/>
    <n v="800"/>
    <m/>
    <n v="2024"/>
    <s v="N/A"/>
    <s v="D (domestic)"/>
    <m/>
  </r>
  <r>
    <s v="WATERMELONS"/>
    <x v="19"/>
    <s v="No"/>
    <s v="CWT"/>
    <s v="RED FLESH SEEDLESS TYPE"/>
    <x v="376"/>
    <s v="SOUTH CAROLINA"/>
    <n v="1880000"/>
    <s v="Truck"/>
    <n v="18800"/>
    <m/>
    <n v="2024"/>
    <s v="N/A"/>
    <s v="D (domestic)"/>
    <m/>
  </r>
  <r>
    <s v="WATERMELONS"/>
    <x v="19"/>
    <s v="No"/>
    <s v="CWT"/>
    <s v="RED FLESH SEEDED TYPE"/>
    <x v="376"/>
    <s v="SOUTH CAROLINA"/>
    <n v="80000"/>
    <s v="Truck"/>
    <n v="800"/>
    <m/>
    <n v="2024"/>
    <s v="N/A"/>
    <s v="D (domestic)"/>
    <m/>
  </r>
  <r>
    <s v="WATERMELONS"/>
    <x v="19"/>
    <s v="No"/>
    <s v="CWT"/>
    <s v="RED FLESH SEEDED TYPE"/>
    <x v="377"/>
    <s v="SOUTH CAROLINA"/>
    <n v="360000"/>
    <s v="Truck"/>
    <n v="3600"/>
    <m/>
    <n v="2024"/>
    <s v="N/A"/>
    <s v="D (domestic)"/>
    <m/>
  </r>
  <r>
    <s v="WATERMELONS"/>
    <x v="19"/>
    <s v="No"/>
    <s v="CWT"/>
    <s v="RED FLESH SEEDLESS TYPE"/>
    <x v="377"/>
    <s v="SOUTH CAROLINA"/>
    <n v="2200000"/>
    <s v="Truck"/>
    <n v="22000"/>
    <m/>
    <n v="2024"/>
    <s v="N/A"/>
    <s v="D (domestic)"/>
    <m/>
  </r>
  <r>
    <s v="WATERMELONS"/>
    <x v="19"/>
    <s v="No"/>
    <s v="CWT"/>
    <s v="RED FLESH SEEDED TYPE"/>
    <x v="378"/>
    <s v="SOUTH CAROLINA"/>
    <n v="40000"/>
    <s v="Truck"/>
    <n v="400"/>
    <m/>
    <n v="2024"/>
    <s v="N/A"/>
    <s v="D (domestic)"/>
    <m/>
  </r>
  <r>
    <s v="WATERMELONS"/>
    <x v="19"/>
    <s v="No"/>
    <s v="CWT"/>
    <s v="RED FLESH SEEDLESS TYPE"/>
    <x v="378"/>
    <s v="SOUTH CAROLINA"/>
    <n v="1520000"/>
    <s v="Truck"/>
    <n v="15200"/>
    <m/>
    <n v="2024"/>
    <s v="N/A"/>
    <s v="D (domestic)"/>
    <m/>
  </r>
  <r>
    <s v="WATERMELONS"/>
    <x v="19"/>
    <s v="No"/>
    <s v="CWT"/>
    <s v="RED FLESH SEEDED TYPE"/>
    <x v="379"/>
    <s v="SOUTH CAROLINA"/>
    <n v="80000"/>
    <s v="Truck"/>
    <n v="800"/>
    <m/>
    <n v="2024"/>
    <s v="N/A"/>
    <s v="D (domestic)"/>
    <m/>
  </r>
  <r>
    <s v="WATERMELONS"/>
    <x v="19"/>
    <s v="No"/>
    <s v="CWT"/>
    <s v="RED FLESH SEEDLESS TYPE"/>
    <x v="379"/>
    <s v="SOUTH CAROLINA"/>
    <n v="1160000"/>
    <s v="Truck"/>
    <n v="11600"/>
    <m/>
    <n v="2024"/>
    <s v="N/A"/>
    <s v="D (domestic)"/>
    <m/>
  </r>
  <r>
    <s v="WATERMELONS"/>
    <x v="19"/>
    <s v="No"/>
    <s v="CWT"/>
    <s v="RED FLESH SEEDED TYPE"/>
    <x v="380"/>
    <s v="SOUTH CAROLINA"/>
    <n v="40000"/>
    <s v="Truck"/>
    <n v="400"/>
    <m/>
    <n v="2024"/>
    <s v="N/A"/>
    <s v="D (domestic)"/>
    <m/>
  </r>
  <r>
    <s v="WATERMELONS"/>
    <x v="19"/>
    <s v="No"/>
    <s v="CWT"/>
    <s v="RED FLESH SEEDLESS TYPE"/>
    <x v="380"/>
    <s v="SOUTH CAROLINA"/>
    <n v="1600000"/>
    <s v="Truck"/>
    <n v="16000"/>
    <m/>
    <n v="2024"/>
    <s v="N/A"/>
    <s v="D (domestic)"/>
    <m/>
  </r>
  <r>
    <s v="WATERMELONS"/>
    <x v="19"/>
    <s v="No"/>
    <s v="CWT"/>
    <s v="RED FLESH SEEDLESS TYPE"/>
    <x v="381"/>
    <s v="SOUTH CAROLINA"/>
    <n v="1520000"/>
    <s v="Truck"/>
    <n v="15200"/>
    <m/>
    <n v="2024"/>
    <s v="N/A"/>
    <s v="D (domestic)"/>
    <m/>
  </r>
  <r>
    <s v="WATERMELONS"/>
    <x v="19"/>
    <s v="No"/>
    <s v="CWT"/>
    <s v="RED FLESH SEEDLESS TYPE"/>
    <x v="382"/>
    <s v="SOUTH CAROLINA"/>
    <n v="1280000"/>
    <s v="Truck"/>
    <n v="12800"/>
    <m/>
    <n v="2024"/>
    <s v="N/A"/>
    <s v="D (domestic)"/>
    <m/>
  </r>
  <r>
    <s v="WATERMELONS"/>
    <x v="19"/>
    <s v="No"/>
    <s v="CWT"/>
    <s v="RED FLESH SEEDLESS TYPE"/>
    <x v="383"/>
    <s v="SOUTH CAROLINA"/>
    <n v="980000"/>
    <s v="Truck"/>
    <n v="9800"/>
    <m/>
    <n v="2024"/>
    <s v="N/A"/>
    <s v="D (domestic)"/>
    <m/>
  </r>
  <r>
    <s v="WATERMELONS"/>
    <x v="19"/>
    <s v="No"/>
    <s v="CWT"/>
    <s v="RED FLESH SEEDLESS TYPE"/>
    <x v="384"/>
    <s v="SOUTH CAROLINA"/>
    <n v="920000"/>
    <s v="Truck"/>
    <n v="9200"/>
    <m/>
    <n v="2024"/>
    <s v="N/A"/>
    <s v="D (domestic)"/>
    <m/>
  </r>
  <r>
    <s v="WATERMELONS"/>
    <x v="19"/>
    <s v="No"/>
    <s v="CWT"/>
    <s v="RED FLESH SEEDLESS TYPE"/>
    <x v="385"/>
    <s v="SOUTH CAROLINA"/>
    <n v="1240000"/>
    <s v="Truck"/>
    <n v="12400"/>
    <m/>
    <n v="2024"/>
    <s v="N/A"/>
    <s v="D (domestic)"/>
    <m/>
  </r>
  <r>
    <s v="WATERMELONS"/>
    <x v="19"/>
    <s v="No"/>
    <s v="CWT"/>
    <s v="RED FLESH SEEDLESS TYPE"/>
    <x v="386"/>
    <s v="SOUTH CAROLINA"/>
    <n v="1160000"/>
    <s v="Truck"/>
    <n v="11600"/>
    <m/>
    <n v="2024"/>
    <s v="N/A"/>
    <s v="D (domestic)"/>
    <m/>
  </r>
  <r>
    <s v="WATERMELONS"/>
    <x v="19"/>
    <s v="No"/>
    <s v="CWT"/>
    <s v="RED FLESH SEEDLESS TYPE"/>
    <x v="387"/>
    <s v="SOUTH CAROLINA"/>
    <n v="1200000"/>
    <s v="Truck"/>
    <n v="12000"/>
    <m/>
    <n v="2024"/>
    <s v="N/A"/>
    <s v="D (domestic)"/>
    <m/>
  </r>
  <r>
    <s v="WATERMELONS"/>
    <x v="19"/>
    <s v="No"/>
    <s v="CWT"/>
    <s v="RED FLESH SEEDLESS TYPE"/>
    <x v="388"/>
    <s v="SOUTH CAROLINA"/>
    <n v="720000"/>
    <s v="Truck"/>
    <n v="7200"/>
    <m/>
    <n v="2024"/>
    <s v="N/A"/>
    <s v="D (domestic)"/>
    <m/>
  </r>
  <r>
    <s v="WATERMELONS"/>
    <x v="19"/>
    <s v="No"/>
    <s v="CWT"/>
    <s v="RED FLESH SEEDLESS TYPE"/>
    <x v="537"/>
    <s v="SOUTH CAROLINA"/>
    <n v="800000"/>
    <s v="Truck"/>
    <n v="8000"/>
    <m/>
    <n v="2024"/>
    <s v="N/A"/>
    <s v="D (domestic)"/>
    <m/>
  </r>
  <r>
    <s v="WATERMELONS"/>
    <x v="19"/>
    <s v="No"/>
    <s v="CWT"/>
    <s v="RED FLESH SEEDLESS TYPE"/>
    <x v="538"/>
    <s v="SOUTH CAROLINA"/>
    <n v="320000"/>
    <s v="Truck"/>
    <n v="3200"/>
    <m/>
    <n v="2024"/>
    <s v="N/A"/>
    <s v="D (domestic)"/>
    <m/>
  </r>
  <r>
    <s v="WATERMELONS"/>
    <x v="19"/>
    <s v="No"/>
    <s v="CWT"/>
    <s v="RED FLESH SEEDLESS TYPE"/>
    <x v="389"/>
    <s v="SOUTH CAROLINA"/>
    <n v="760000"/>
    <s v="Truck"/>
    <n v="7600"/>
    <m/>
    <n v="2024"/>
    <s v="N/A"/>
    <s v="D (domestic)"/>
    <m/>
  </r>
  <r>
    <s v="WATERMELONS"/>
    <x v="19"/>
    <s v="No"/>
    <s v="CWT"/>
    <s v="RED FLESH SEEDLESS TYPE"/>
    <x v="390"/>
    <s v="SOUTH CAROLINA"/>
    <n v="640000"/>
    <s v="Truck"/>
    <n v="6400"/>
    <m/>
    <n v="2024"/>
    <s v="N/A"/>
    <s v="D (domestic)"/>
    <m/>
  </r>
  <r>
    <s v="WATERMELONS"/>
    <x v="19"/>
    <s v="No"/>
    <s v="CWT"/>
    <s v="RED FLESH SEEDLESS TYPE"/>
    <x v="391"/>
    <s v="SOUTH CAROLINA"/>
    <n v="680000"/>
    <s v="Truck"/>
    <n v="6800"/>
    <m/>
    <n v="2024"/>
    <s v="N/A"/>
    <s v="D (domestic)"/>
    <m/>
  </r>
  <r>
    <s v="WATERMELONS"/>
    <x v="19"/>
    <s v="No"/>
    <s v="CWT"/>
    <s v="RED FLESH SEEDLESS TYPE"/>
    <x v="392"/>
    <s v="SOUTH CAROLINA"/>
    <n v="520000"/>
    <s v="Truck"/>
    <n v="5200"/>
    <m/>
    <n v="2024"/>
    <s v="N/A"/>
    <s v="D (domestic)"/>
    <m/>
  </r>
  <r>
    <s v="WATERMELONS"/>
    <x v="19"/>
    <s v="No"/>
    <s v="CWT"/>
    <s v="RED FLESH SEEDLESS TYPE"/>
    <x v="393"/>
    <s v="SOUTH CAROLINA"/>
    <n v="360000"/>
    <s v="Truck"/>
    <n v="3600"/>
    <m/>
    <n v="2024"/>
    <s v="N/A"/>
    <s v="D (domestic)"/>
    <m/>
  </r>
  <r>
    <s v="WATERMELONS"/>
    <x v="19"/>
    <s v="No"/>
    <s v="CWT"/>
    <s v="RED FLESH SEEDLESS TYPE"/>
    <x v="394"/>
    <s v="SOUTH CAROLINA"/>
    <n v="560000"/>
    <s v="Truck"/>
    <n v="5600"/>
    <m/>
    <n v="2024"/>
    <s v="N/A"/>
    <s v="D (domestic)"/>
    <m/>
  </r>
  <r>
    <s v="WATERMELONS"/>
    <x v="19"/>
    <s v="No"/>
    <s v="CWT"/>
    <s v="RED FLESH SEEDLESS TYPE"/>
    <x v="539"/>
    <s v="SOUTH CAROLINA"/>
    <n v="120000"/>
    <s v="Truck"/>
    <n v="1200"/>
    <m/>
    <n v="2024"/>
    <s v="N/A"/>
    <s v="D (domestic)"/>
    <m/>
  </r>
  <r>
    <s v="WATERMELONS"/>
    <x v="19"/>
    <s v="No"/>
    <s v="CWT"/>
    <s v="RED FLESH SEEDLESS TYPE"/>
    <x v="395"/>
    <s v="SOUTH CAROLINA"/>
    <n v="360000"/>
    <s v="Truck"/>
    <n v="3600"/>
    <m/>
    <n v="2024"/>
    <s v="N/A"/>
    <s v="D (domestic)"/>
    <m/>
  </r>
  <r>
    <s v="WATERMELONS"/>
    <x v="19"/>
    <s v="No"/>
    <s v="CWT"/>
    <s v="RED FLESH SEEDLESS TYPE"/>
    <x v="396"/>
    <s v="SOUTH CAROLINA"/>
    <n v="480000"/>
    <s v="Truck"/>
    <n v="4800"/>
    <m/>
    <n v="2024"/>
    <s v="N/A"/>
    <s v="D (domestic)"/>
    <m/>
  </r>
  <r>
    <s v="WATERMELONS"/>
    <x v="19"/>
    <s v="No"/>
    <s v="CWT"/>
    <s v="RED FLESH SEEDLESS TYPE"/>
    <x v="397"/>
    <s v="SOUTH CAROLINA"/>
    <n v="440000"/>
    <s v="Truck"/>
    <n v="4400"/>
    <m/>
    <n v="2024"/>
    <s v="N/A"/>
    <s v="D (domestic)"/>
    <m/>
  </r>
  <r>
    <s v="WATERMELONS"/>
    <x v="19"/>
    <s v="No"/>
    <s v="CWT"/>
    <s v="RED FLESH SEEDLESS TYPE"/>
    <x v="398"/>
    <s v="SOUTH CAROLINA"/>
    <n v="320000"/>
    <s v="Truck"/>
    <n v="3200"/>
    <m/>
    <n v="2024"/>
    <s v="N/A"/>
    <s v="D (domestic)"/>
    <m/>
  </r>
  <r>
    <s v="WATERMELONS"/>
    <x v="19"/>
    <s v="No"/>
    <s v="CWT"/>
    <s v="RED FLESH SEEDLESS TYPE"/>
    <x v="399"/>
    <s v="SOUTH CAROLINA"/>
    <n v="280000"/>
    <s v="Truck"/>
    <n v="2800"/>
    <m/>
    <n v="2024"/>
    <s v="N/A"/>
    <s v="D (domestic)"/>
    <m/>
  </r>
  <r>
    <s v="WATERMELONS"/>
    <x v="19"/>
    <s v="No"/>
    <s v="CWT"/>
    <s v="RED FLESH SEEDLESS TYPE"/>
    <x v="400"/>
    <s v="SOUTH CAROLINA"/>
    <n v="280000"/>
    <s v="Truck"/>
    <n v="2800"/>
    <m/>
    <n v="2024"/>
    <s v="N/A"/>
    <s v="D (domestic)"/>
    <m/>
  </r>
  <r>
    <s v="WATERMELONS"/>
    <x v="19"/>
    <s v="No"/>
    <s v="CWT"/>
    <s v="RED FLESH SEEDLESS TYPE"/>
    <x v="540"/>
    <s v="SOUTH CAROLINA"/>
    <n v="280000"/>
    <s v="Truck"/>
    <n v="2800"/>
    <m/>
    <n v="2024"/>
    <s v="N/A"/>
    <s v="D (domestic)"/>
    <m/>
  </r>
  <r>
    <s v="WATERMELONS"/>
    <x v="19"/>
    <s v="No"/>
    <s v="CWT"/>
    <s v="RED FLESH SEEDLESS TYPE"/>
    <x v="401"/>
    <s v="SOUTH CAROLINA"/>
    <n v="280000"/>
    <s v="Truck"/>
    <n v="2800"/>
    <m/>
    <n v="2024"/>
    <s v="N/A"/>
    <s v="D (domestic)"/>
    <m/>
  </r>
  <r>
    <s v="WATERMELONS"/>
    <x v="19"/>
    <s v="No"/>
    <s v="CWT"/>
    <s v="RED FLESH SEEDLESS TYPE"/>
    <x v="402"/>
    <s v="SOUTH CAROLINA"/>
    <n v="120000"/>
    <s v="Truck"/>
    <n v="1200"/>
    <m/>
    <n v="2024"/>
    <s v="N/A"/>
    <s v="D (domestic)"/>
    <m/>
  </r>
  <r>
    <s v="WATERMELONS"/>
    <x v="19"/>
    <s v="No"/>
    <s v="CWT"/>
    <s v="RED FLESH SEEDLESS TYPE"/>
    <x v="403"/>
    <s v="SOUTH CAROLINA"/>
    <n v="160000"/>
    <s v="Truck"/>
    <n v="1600"/>
    <m/>
    <n v="2024"/>
    <s v="N/A"/>
    <s v="D (domestic)"/>
    <m/>
  </r>
  <r>
    <s v="WATERMELONS"/>
    <x v="19"/>
    <s v="No"/>
    <s v="CWT"/>
    <s v="RED FLESH SEEDLESS TYPE"/>
    <x v="404"/>
    <s v="SOUTH CAROLINA"/>
    <n v="200000"/>
    <s v="Truck"/>
    <n v="2000"/>
    <m/>
    <n v="2024"/>
    <s v="N/A"/>
    <s v="D (domestic)"/>
    <m/>
  </r>
  <r>
    <s v="WATERMELONS"/>
    <x v="19"/>
    <s v="No"/>
    <s v="CWT"/>
    <s v="RED FLESH SEEDLESS TYPE"/>
    <x v="405"/>
    <s v="SOUTH CAROLINA"/>
    <n v="200000"/>
    <s v="Truck"/>
    <n v="2000"/>
    <m/>
    <n v="2024"/>
    <s v="N/A"/>
    <s v="D (domestic)"/>
    <m/>
  </r>
  <r>
    <s v="WATERMELONS"/>
    <x v="19"/>
    <s v="No"/>
    <s v="CWT"/>
    <s v="RED FLESH SEEDLESS TYPE"/>
    <x v="406"/>
    <s v="SOUTH CAROLINA"/>
    <n v="240000"/>
    <s v="Truck"/>
    <n v="2400"/>
    <m/>
    <n v="2024"/>
    <s v="N/A"/>
    <s v="D (domestic)"/>
    <m/>
  </r>
  <r>
    <s v="WATERMELONS"/>
    <x v="19"/>
    <s v="No"/>
    <s v="CWT"/>
    <s v="RED FLESH SEEDLESS TYPE"/>
    <x v="422"/>
    <s v="SOUTH CAROLINA"/>
    <n v="280000"/>
    <s v="Truck"/>
    <n v="2800"/>
    <m/>
    <n v="2024"/>
    <s v="N/A"/>
    <s v="D (domestic)"/>
    <m/>
  </r>
  <r>
    <s v="WATERMELONS"/>
    <x v="20"/>
    <s v="No"/>
    <s v="24 inch bins"/>
    <s v="RED FLESH SEEDLESS TYPE"/>
    <x v="532"/>
    <s v="LOWER RIO GRANDE VALLEY TEXAS"/>
    <n v="1320000"/>
    <s v="Truck"/>
    <n v="1821"/>
    <m/>
    <n v="2024"/>
    <s v="N/A"/>
    <s v="D (domestic)"/>
    <m/>
  </r>
  <r>
    <s v="WATERMELONS"/>
    <x v="20"/>
    <s v="No"/>
    <s v="24 inch bins"/>
    <s v="SEEDED"/>
    <x v="607"/>
    <s v="LOWER RIO GRANDE VALLEY TEXAS"/>
    <n v="120000"/>
    <s v="Truck"/>
    <n v="165"/>
    <m/>
    <n v="2024"/>
    <s v="N/A"/>
    <s v="D (domestic)"/>
    <m/>
  </r>
  <r>
    <s v="WATERMELONS"/>
    <x v="20"/>
    <s v="No"/>
    <s v="24 inch bins"/>
    <s v="SEEDLESS"/>
    <x v="607"/>
    <s v="LOWER RIO GRANDE VALLEY TEXAS"/>
    <n v="1600000"/>
    <s v="Truck"/>
    <n v="2207"/>
    <m/>
    <n v="2024"/>
    <s v="N/A"/>
    <s v="D (domestic)"/>
    <m/>
  </r>
  <r>
    <s v="WATERMELONS"/>
    <x v="20"/>
    <s v="No"/>
    <s v="24 inch bins"/>
    <s v="SEEDLESS"/>
    <x v="533"/>
    <s v="LOWER RIO GRANDE VALLEY TEXAS"/>
    <n v="1840000"/>
    <s v="Truck"/>
    <n v="2538"/>
    <m/>
    <n v="2024"/>
    <s v="N/A"/>
    <s v="D (domestic)"/>
    <m/>
  </r>
  <r>
    <s v="WATERMELONS"/>
    <x v="20"/>
    <s v="No"/>
    <s v="24 inch bins"/>
    <s v="SEEDED"/>
    <x v="533"/>
    <s v="LOWER RIO GRANDE VALLEY TEXAS"/>
    <n v="80000"/>
    <s v="Truck"/>
    <n v="110"/>
    <m/>
    <n v="2024"/>
    <s v="N/A"/>
    <s v="D (domestic)"/>
    <m/>
  </r>
  <r>
    <s v="WATERMELONS"/>
    <x v="20"/>
    <s v="No"/>
    <s v="24 inch bins"/>
    <s v="SEEDED"/>
    <x v="534"/>
    <s v="LOWER RIO GRANDE VALLEY TEXAS"/>
    <n v="480000"/>
    <s v="Truck"/>
    <n v="662"/>
    <m/>
    <n v="2024"/>
    <s v="N/A"/>
    <s v="D (domestic)"/>
    <m/>
  </r>
  <r>
    <s v="WATERMELONS"/>
    <x v="20"/>
    <s v="No"/>
    <s v="24 inch bins"/>
    <s v="SEEDLESS"/>
    <x v="534"/>
    <s v="LOWER RIO GRANDE VALLEY TEXAS"/>
    <n v="2400000"/>
    <s v="Truck"/>
    <n v="3311"/>
    <m/>
    <n v="2024"/>
    <s v="N/A"/>
    <s v="D (domestic)"/>
    <m/>
  </r>
  <r>
    <s v="WATERMELONS"/>
    <x v="20"/>
    <s v="No"/>
    <s v="24 inch bins"/>
    <s v="SEEDED"/>
    <x v="608"/>
    <s v="LOWER RIO GRANDE VALLEY TEXAS"/>
    <n v="120000"/>
    <s v="Truck"/>
    <n v="165"/>
    <m/>
    <n v="2024"/>
    <s v="N/A"/>
    <s v="D (domestic)"/>
    <s v="added on 05/10/2024"/>
  </r>
  <r>
    <s v="WATERMELONS"/>
    <x v="20"/>
    <s v="No"/>
    <s v="24 inch bins"/>
    <s v="SEEDLESS"/>
    <x v="608"/>
    <s v="LOWER RIO GRANDE VALLEY TEXAS"/>
    <n v="1280000"/>
    <s v="Truck"/>
    <n v="1765"/>
    <m/>
    <n v="2024"/>
    <s v="N/A"/>
    <s v="D (domestic)"/>
    <s v="added on 05/10/2024"/>
  </r>
  <r>
    <s v="WATERMELONS"/>
    <x v="20"/>
    <s v="No"/>
    <s v="24 inch bins"/>
    <s v="SEEDED"/>
    <x v="609"/>
    <s v="LOWER RIO GRANDE VALLEY TEXAS"/>
    <n v="120000"/>
    <s v="Truck"/>
    <n v="166"/>
    <m/>
    <n v="2024"/>
    <s v="N/A"/>
    <s v="D (domestic)"/>
    <s v="added on 05/11/2024"/>
  </r>
  <r>
    <s v="WATERMELONS"/>
    <x v="20"/>
    <s v="No"/>
    <s v="24 inch bins"/>
    <s v="SEEDLESS"/>
    <x v="609"/>
    <s v="LOWER RIO GRANDE VALLEY TEXAS"/>
    <n v="600000"/>
    <s v="Truck"/>
    <n v="828"/>
    <m/>
    <n v="2024"/>
    <s v="N/A"/>
    <s v="D (domestic)"/>
    <s v="added on 05/11/2024"/>
  </r>
  <r>
    <s v="WATERMELONS"/>
    <x v="20"/>
    <s v="No"/>
    <s v="24 inch bins"/>
    <s v="SEEDLESS"/>
    <x v="610"/>
    <s v="LOWER RIO GRANDE VALLEY TEXAS"/>
    <n v="320000"/>
    <s v="Truck"/>
    <n v="441"/>
    <m/>
    <n v="2024"/>
    <s v="N/A"/>
    <s v="D (domestic)"/>
    <s v="added on 05/12/2024"/>
  </r>
  <r>
    <s v="WATERMELONS"/>
    <x v="20"/>
    <s v="No"/>
    <s v="24 inch bins"/>
    <s v="SEEDED"/>
    <x v="535"/>
    <s v="LOWER RIO GRANDE VALLEY TEXAS"/>
    <n v="720000"/>
    <s v="Truck"/>
    <n v="994"/>
    <m/>
    <n v="2024"/>
    <s v="N/A"/>
    <s v="D (domestic)"/>
    <m/>
  </r>
  <r>
    <s v="WATERMELONS"/>
    <x v="20"/>
    <s v="No"/>
    <s v="24 inch bins"/>
    <s v="SEEDLESS"/>
    <x v="535"/>
    <s v="LOWER RIO GRANDE VALLEY TEXAS"/>
    <n v="2480000"/>
    <s v="Truck"/>
    <n v="3420"/>
    <m/>
    <n v="2024"/>
    <s v="N/A"/>
    <s v="D (domestic)"/>
    <m/>
  </r>
  <r>
    <s v="WATERMELONS"/>
    <x v="20"/>
    <s v="No"/>
    <s v="24 inch bins"/>
    <s v="SEEDED"/>
    <x v="611"/>
    <s v="LOWER RIO GRANDE VALLEY TEXAS"/>
    <n v="480000"/>
    <s v="Truck"/>
    <n v="662"/>
    <m/>
    <n v="2024"/>
    <s v="N/A"/>
    <s v="D (domestic)"/>
    <m/>
  </r>
  <r>
    <s v="WATERMELONS"/>
    <x v="20"/>
    <s v="No"/>
    <s v="24 inch bins"/>
    <s v="SEEDLESS"/>
    <x v="611"/>
    <s v="LOWER RIO GRANDE VALLEY TEXAS"/>
    <n v="3400000"/>
    <s v="Truck"/>
    <n v="4689"/>
    <m/>
    <n v="2024"/>
    <s v="N/A"/>
    <s v="D (domestic)"/>
    <m/>
  </r>
  <r>
    <s v="WATERMELONS"/>
    <x v="20"/>
    <s v="No"/>
    <s v="24 inch bins"/>
    <s v="SEEDLESS"/>
    <x v="536"/>
    <s v="LOWER RIO GRANDE VALLEY TEXAS"/>
    <n v="120350"/>
    <s v="Truck"/>
    <n v="166"/>
    <m/>
    <n v="2024"/>
    <s v="N/A"/>
    <s v="D (domestic)"/>
    <s v="added on 05/15/2024"/>
  </r>
  <r>
    <s v="WATERMELONS"/>
    <x v="20"/>
    <s v="No"/>
    <s v="24 inch bins"/>
    <s v="SEEDED"/>
    <x v="536"/>
    <s v="LOWER RIO GRANDE VALLEY TEXAS"/>
    <n v="1000000"/>
    <s v="Truck"/>
    <n v="1379"/>
    <m/>
    <n v="2024"/>
    <s v="N/A"/>
    <s v="D (domestic)"/>
    <m/>
  </r>
  <r>
    <s v="WATERMELONS"/>
    <x v="20"/>
    <s v="No"/>
    <s v="24 inch bins"/>
    <s v="SEEDLESS"/>
    <x v="536"/>
    <s v="LOWER RIO GRANDE VALLEY TEXAS"/>
    <n v="3000000"/>
    <s v="Truck"/>
    <n v="4138"/>
    <m/>
    <n v="2024"/>
    <s v="N/A"/>
    <s v="D (domestic)"/>
    <m/>
  </r>
  <r>
    <s v="WATERMELONS"/>
    <x v="20"/>
    <s v="No"/>
    <s v="24 inch bins"/>
    <s v="SEEDLESS"/>
    <x v="569"/>
    <s v="LOWER RIO GRANDE VALLEY TEXAS"/>
    <n v="86275"/>
    <s v="Truck"/>
    <n v="119"/>
    <m/>
    <n v="2024"/>
    <s v="N/A"/>
    <s v="D (domestic)"/>
    <s v="added on 05/16/2024"/>
  </r>
  <r>
    <s v="WATERMELONS"/>
    <x v="20"/>
    <s v="No"/>
    <s v="24 inch bins"/>
    <s v="SEEDED"/>
    <x v="569"/>
    <s v="LOWER RIO GRANDE VALLEY TEXAS"/>
    <n v="34800"/>
    <s v="Truck"/>
    <n v="48"/>
    <m/>
    <n v="2024"/>
    <s v="N/A"/>
    <s v="D (domestic)"/>
    <s v="added on 05/16/2024"/>
  </r>
  <r>
    <s v="WATERMELONS"/>
    <x v="20"/>
    <s v="No"/>
    <s v="24 inch bins"/>
    <s v="SEEDED"/>
    <x v="569"/>
    <s v="LOWER RIO GRANDE VALLEY TEXAS"/>
    <n v="400000"/>
    <s v="Truck"/>
    <n v="552"/>
    <m/>
    <n v="2024"/>
    <s v="N/A"/>
    <s v="D (domestic)"/>
    <m/>
  </r>
  <r>
    <s v="WATERMELONS"/>
    <x v="20"/>
    <s v="No"/>
    <s v="24 inch bins"/>
    <s v="SEEDLESS"/>
    <x v="569"/>
    <s v="LOWER RIO GRANDE VALLEY TEXAS"/>
    <n v="4120000"/>
    <s v="Truck"/>
    <n v="5682"/>
    <m/>
    <n v="2024"/>
    <s v="N/A"/>
    <s v="D (domestic)"/>
    <m/>
  </r>
  <r>
    <s v="WATERMELONS"/>
    <x v="20"/>
    <s v="No"/>
    <s v="24 inch bins"/>
    <s v="SEEDED"/>
    <x v="570"/>
    <s v="LOWER RIO GRANDE VALLEY TEXAS"/>
    <n v="19575"/>
    <s v="Truck"/>
    <n v="27"/>
    <m/>
    <n v="2024"/>
    <s v="N/A"/>
    <s v="D (domestic)"/>
    <s v="added on 05/17/2024"/>
  </r>
  <r>
    <s v="WATERMELONS"/>
    <x v="20"/>
    <s v="No"/>
    <s v="24 inch bins"/>
    <s v="SEEDLESS"/>
    <x v="570"/>
    <s v="LOWER RIO GRANDE VALLEY TEXAS"/>
    <n v="150800"/>
    <s v="Truck"/>
    <n v="208"/>
    <m/>
    <n v="2024"/>
    <s v="N/A"/>
    <s v="D (domestic)"/>
    <s v="added on 05/17/2024"/>
  </r>
  <r>
    <s v="WATERMELONS"/>
    <x v="20"/>
    <s v="No"/>
    <s v="24 inch bins"/>
    <s v="SEEDLESS"/>
    <x v="570"/>
    <s v="LOWER RIO GRANDE VALLEY TEXAS"/>
    <n v="3960000"/>
    <s v="Truck"/>
    <n v="5461"/>
    <m/>
    <n v="2024"/>
    <s v="N/A"/>
    <s v="D (domestic)"/>
    <m/>
  </r>
  <r>
    <s v="WATERMELONS"/>
    <x v="20"/>
    <s v="No"/>
    <s v="24 inch bins"/>
    <s v="SEEDED"/>
    <x v="570"/>
    <s v="LOWER RIO GRANDE VALLEY TEXAS"/>
    <n v="1840000"/>
    <s v="Truck"/>
    <n v="2538"/>
    <m/>
    <n v="2024"/>
    <s v="N/A"/>
    <s v="D (domestic)"/>
    <m/>
  </r>
  <r>
    <s v="WATERMELONS"/>
    <x v="20"/>
    <s v="No"/>
    <s v="24 inch bins"/>
    <s v="SEEDLESS"/>
    <x v="612"/>
    <s v="LOWER RIO GRANDE VALLEY TEXAS"/>
    <n v="20300"/>
    <s v="Truck"/>
    <n v="28"/>
    <m/>
    <n v="2024"/>
    <s v="N/A"/>
    <s v="D (domestic)"/>
    <s v="added on 05/18/2024"/>
  </r>
  <r>
    <s v="WATERMELONS"/>
    <x v="20"/>
    <s v="No"/>
    <s v="24 inch bins"/>
    <s v="SEEDLESS"/>
    <x v="612"/>
    <s v="LOWER RIO GRANDE VALLEY TEXAS"/>
    <n v="4160000"/>
    <s v="Truck"/>
    <n v="5737"/>
    <m/>
    <n v="2024"/>
    <s v="N/A"/>
    <s v="D (domestic)"/>
    <m/>
  </r>
  <r>
    <s v="WATERMELONS"/>
    <x v="20"/>
    <s v="No"/>
    <s v="24 inch bins"/>
    <s v="SEEDED"/>
    <x v="612"/>
    <s v="LOWER RIO GRANDE VALLEY TEXAS"/>
    <n v="360000"/>
    <s v="Truck"/>
    <n v="496"/>
    <m/>
    <n v="2024"/>
    <s v="N/A"/>
    <s v="D (domestic)"/>
    <m/>
  </r>
  <r>
    <s v="WATERMELONS"/>
    <x v="20"/>
    <s v="No"/>
    <s v="24 inch bins"/>
    <s v="SEEDED"/>
    <x v="613"/>
    <s v="LOWER RIO GRANDE VALLEY TEXAS"/>
    <n v="240000"/>
    <s v="Truck"/>
    <n v="331"/>
    <m/>
    <n v="2024"/>
    <s v="N/A"/>
    <s v="D (domestic)"/>
    <m/>
  </r>
  <r>
    <s v="WATERMELONS"/>
    <x v="20"/>
    <s v="No"/>
    <s v="24 inch bins"/>
    <s v="SEEDLESS"/>
    <x v="613"/>
    <s v="LOWER RIO GRANDE VALLEY TEXAS"/>
    <n v="3640000"/>
    <s v="Truck"/>
    <n v="5020"/>
    <m/>
    <n v="2024"/>
    <s v="N/A"/>
    <s v="D (domestic)"/>
    <m/>
  </r>
  <r>
    <s v="WATERMELONS"/>
    <x v="20"/>
    <s v="No"/>
    <s v="24 inch bins"/>
    <s v="SEEDED"/>
    <x v="333"/>
    <s v="LOWER RIO GRANDE VALLEY TEXAS"/>
    <n v="360000"/>
    <s v="Truck"/>
    <n v="496"/>
    <m/>
    <n v="2024"/>
    <s v="N/A"/>
    <s v="D (domestic)"/>
    <m/>
  </r>
  <r>
    <s v="WATERMELONS"/>
    <x v="20"/>
    <s v="No"/>
    <s v="24 inch bins"/>
    <s v="SEEDLESS"/>
    <x v="333"/>
    <s v="LOWER RIO GRANDE VALLEY TEXAS"/>
    <n v="4080000"/>
    <s v="Truck"/>
    <n v="5628"/>
    <m/>
    <n v="2024"/>
    <s v="N/A"/>
    <s v="D (domestic)"/>
    <m/>
  </r>
  <r>
    <s v="WATERMELONS"/>
    <x v="20"/>
    <s v="No"/>
    <s v="24 inch bins"/>
    <s v="SEEDED"/>
    <x v="334"/>
    <s v="LOWER RIO GRANDE VALLEY TEXAS"/>
    <n v="600000"/>
    <s v="Truck"/>
    <n v="827"/>
    <m/>
    <n v="2024"/>
    <s v="N/A"/>
    <s v="D (domestic)"/>
    <m/>
  </r>
  <r>
    <s v="WATERMELONS"/>
    <x v="20"/>
    <s v="No"/>
    <s v="24 inch bins"/>
    <s v="SEEDLESS"/>
    <x v="334"/>
    <s v="LOWER RIO GRANDE VALLEY TEXAS"/>
    <n v="5360000"/>
    <s v="Truck"/>
    <n v="7394"/>
    <m/>
    <n v="2024"/>
    <s v="N/A"/>
    <s v="D (domestic)"/>
    <m/>
  </r>
  <r>
    <s v="WATERMELONS"/>
    <x v="20"/>
    <s v="No"/>
    <s v="24 inch bins"/>
    <s v="SEEDED"/>
    <x v="614"/>
    <s v="LOWER RIO GRANDE VALLEY TEXAS"/>
    <n v="520000"/>
    <s v="Truck"/>
    <n v="717"/>
    <m/>
    <n v="2024"/>
    <s v="N/A"/>
    <s v="D (domestic)"/>
    <m/>
  </r>
  <r>
    <s v="WATERMELONS"/>
    <x v="20"/>
    <s v="No"/>
    <s v="24 inch bins"/>
    <s v="SEEDLESS"/>
    <x v="614"/>
    <s v="LOWER RIO GRANDE VALLEY TEXAS"/>
    <n v="3360000"/>
    <s v="Truck"/>
    <n v="4634"/>
    <m/>
    <n v="2024"/>
    <s v="N/A"/>
    <s v="D (domestic)"/>
    <m/>
  </r>
  <r>
    <s v="WATERMELONS"/>
    <x v="20"/>
    <s v="No"/>
    <s v="24 inch bins"/>
    <s v="SEEDLESS"/>
    <x v="335"/>
    <s v="LOWER RIO GRANDE VALLEY TEXAS"/>
    <n v="3440000"/>
    <s v="Truck"/>
    <n v="4745"/>
    <m/>
    <n v="2024"/>
    <s v="N/A"/>
    <s v="D (domestic)"/>
    <m/>
  </r>
  <r>
    <s v="WATERMELONS"/>
    <x v="20"/>
    <s v="No"/>
    <s v="24 inch bins"/>
    <s v="SEEDED"/>
    <x v="335"/>
    <s v="LOWER RIO GRANDE VALLEY TEXAS"/>
    <n v="640000"/>
    <s v="Truck"/>
    <n v="882"/>
    <m/>
    <n v="2024"/>
    <s v="N/A"/>
    <s v="D (domestic)"/>
    <m/>
  </r>
  <r>
    <s v="WATERMELONS"/>
    <x v="20"/>
    <s v="No"/>
    <s v="24 inch bins"/>
    <s v="SEEDED"/>
    <x v="336"/>
    <s v="LOWER RIO GRANDE VALLEY TEXAS"/>
    <n v="480000"/>
    <s v="Truck"/>
    <n v="662"/>
    <m/>
    <n v="2024"/>
    <s v="N/A"/>
    <s v="D (domestic)"/>
    <m/>
  </r>
  <r>
    <s v="WATERMELONS"/>
    <x v="20"/>
    <s v="No"/>
    <s v="24 inch bins"/>
    <s v="SEEDLESS"/>
    <x v="336"/>
    <s v="LOWER RIO GRANDE VALLEY TEXAS"/>
    <n v="3600000"/>
    <s v="Truck"/>
    <n v="4965"/>
    <m/>
    <n v="2024"/>
    <s v="N/A"/>
    <s v="D (domestic)"/>
    <m/>
  </r>
  <r>
    <s v="WATERMELONS"/>
    <x v="20"/>
    <s v="No"/>
    <s v="24 inch bins"/>
    <s v="SEEDLESS"/>
    <x v="337"/>
    <s v="LOWER RIO GRANDE VALLEY TEXAS"/>
    <n v="56550"/>
    <s v="Truck"/>
    <n v="78"/>
    <m/>
    <n v="2024"/>
    <s v="N/A"/>
    <s v="D (domestic)"/>
    <s v="added on 05/25/2024"/>
  </r>
  <r>
    <s v="WATERMELONS"/>
    <x v="20"/>
    <s v="No"/>
    <s v="24 inch bins"/>
    <s v="SEEDLESS"/>
    <x v="337"/>
    <s v="LOWER RIO GRANDE VALLEY TEXAS"/>
    <n v="3120000"/>
    <s v="Truck"/>
    <n v="4303"/>
    <m/>
    <n v="2024"/>
    <s v="N/A"/>
    <s v="D (domestic)"/>
    <m/>
  </r>
  <r>
    <s v="WATERMELONS"/>
    <x v="20"/>
    <s v="No"/>
    <s v="24 inch bins"/>
    <s v="SEEDED"/>
    <x v="337"/>
    <s v="LOWER RIO GRANDE VALLEY TEXAS"/>
    <n v="600000"/>
    <s v="Truck"/>
    <n v="828"/>
    <m/>
    <n v="2024"/>
    <s v="N/A"/>
    <s v="D (domestic)"/>
    <m/>
  </r>
  <r>
    <s v="WATERMELONS"/>
    <x v="20"/>
    <s v="No"/>
    <s v="24 inch bins"/>
    <s v="SEEDLESS"/>
    <x v="615"/>
    <s v="LOWER RIO GRANDE VALLEY TEXAS"/>
    <n v="2160000"/>
    <s v="Truck"/>
    <n v="2980"/>
    <m/>
    <n v="2024"/>
    <s v="N/A"/>
    <s v="D (domestic)"/>
    <m/>
  </r>
  <r>
    <s v="WATERMELONS"/>
    <x v="20"/>
    <s v="No"/>
    <s v="24 inch bins"/>
    <s v="SEEDED"/>
    <x v="615"/>
    <s v="LOWER RIO GRANDE VALLEY TEXAS"/>
    <n v="240000"/>
    <s v="Truck"/>
    <n v="331"/>
    <m/>
    <n v="2024"/>
    <s v="N/A"/>
    <s v="D (domestic)"/>
    <m/>
  </r>
  <r>
    <s v="WATERMELONS"/>
    <x v="20"/>
    <s v="No"/>
    <s v="24 inch bins"/>
    <s v="SEEDLESS"/>
    <x v="338"/>
    <s v="LOWER RIO GRANDE VALLEY TEXAS"/>
    <n v="1200000"/>
    <s v="Truck"/>
    <n v="1656"/>
    <m/>
    <n v="2024"/>
    <s v="N/A"/>
    <s v="D (domestic)"/>
    <m/>
  </r>
  <r>
    <s v="WATERMELONS"/>
    <x v="20"/>
    <s v="No"/>
    <s v="24 inch bins"/>
    <s v="SEEDED"/>
    <x v="338"/>
    <s v="LOWER RIO GRANDE VALLEY TEXAS"/>
    <n v="80000"/>
    <s v="Truck"/>
    <n v="110"/>
    <m/>
    <n v="2024"/>
    <s v="N/A"/>
    <s v="D (domestic)"/>
    <m/>
  </r>
  <r>
    <s v="WATERMELONS"/>
    <x v="20"/>
    <s v="No"/>
    <s v="24 inch bins"/>
    <s v="SEEDLESS"/>
    <x v="339"/>
    <s v="LOWER RIO GRANDE VALLEY TEXAS"/>
    <n v="3840000"/>
    <s v="Truck"/>
    <n v="5297"/>
    <m/>
    <n v="2024"/>
    <s v="N/A"/>
    <s v="D (domestic)"/>
    <m/>
  </r>
  <r>
    <s v="WATERMELONS"/>
    <x v="20"/>
    <s v="No"/>
    <s v="24 inch bins"/>
    <s v="SEEDED"/>
    <x v="339"/>
    <s v="LOWER RIO GRANDE VALLEY TEXAS"/>
    <n v="320000"/>
    <s v="Truck"/>
    <n v="441"/>
    <m/>
    <n v="2024"/>
    <s v="N/A"/>
    <s v="D (domestic)"/>
    <m/>
  </r>
  <r>
    <s v="WATERMELONS"/>
    <x v="20"/>
    <s v="No"/>
    <s v="24 inch bins"/>
    <s v="SEEDED"/>
    <x v="340"/>
    <s v="LOWER RIO GRANDE VALLEY TEXAS"/>
    <n v="440000"/>
    <s v="Truck"/>
    <n v="608"/>
    <m/>
    <n v="2024"/>
    <s v="N/A"/>
    <s v="D (domestic)"/>
    <m/>
  </r>
  <r>
    <s v="WATERMELONS"/>
    <x v="20"/>
    <s v="No"/>
    <s v="24 inch bins"/>
    <s v="SEEDLESS"/>
    <x v="340"/>
    <s v="LOWER RIO GRANDE VALLEY TEXAS"/>
    <n v="3040000"/>
    <s v="Truck"/>
    <n v="4193"/>
    <m/>
    <n v="2024"/>
    <s v="N/A"/>
    <s v="D (domestic)"/>
    <m/>
  </r>
  <r>
    <s v="WATERMELONS"/>
    <x v="20"/>
    <s v="No"/>
    <s v="24 inch bins"/>
    <s v="SEEDED"/>
    <x v="341"/>
    <s v="LOWER RIO GRANDE VALLEY TEXAS"/>
    <n v="240000"/>
    <s v="Truck"/>
    <n v="331"/>
    <m/>
    <n v="2024"/>
    <s v="N/A"/>
    <s v="D (domestic)"/>
    <m/>
  </r>
  <r>
    <s v="WATERMELONS"/>
    <x v="20"/>
    <s v="No"/>
    <s v="24 inch bins"/>
    <s v="SEEDLESS"/>
    <x v="341"/>
    <s v="LOWER RIO GRANDE VALLEY TEXAS"/>
    <n v="3120000"/>
    <s v="Truck"/>
    <n v="4304"/>
    <m/>
    <n v="2024"/>
    <s v="N/A"/>
    <s v="D (domestic)"/>
    <m/>
  </r>
  <r>
    <s v="WATERMELONS"/>
    <x v="20"/>
    <s v="No"/>
    <s v="24 inch bins"/>
    <s v="SEEDLESS"/>
    <x v="342"/>
    <s v="LOWER RIO GRANDE VALLEY TEXAS"/>
    <n v="4440000"/>
    <s v="Truck"/>
    <n v="6124"/>
    <m/>
    <n v="2024"/>
    <s v="N/A"/>
    <s v="D (domestic)"/>
    <m/>
  </r>
  <r>
    <s v="WATERMELONS"/>
    <x v="20"/>
    <s v="No"/>
    <s v="24 inch bins"/>
    <s v="SEEDED"/>
    <x v="342"/>
    <s v="LOWER RIO GRANDE VALLEY TEXAS"/>
    <n v="480000"/>
    <s v="Truck"/>
    <n v="662"/>
    <m/>
    <n v="2024"/>
    <s v="N/A"/>
    <s v="D (domestic)"/>
    <m/>
  </r>
  <r>
    <s v="WATERMELONS"/>
    <x v="20"/>
    <s v="No"/>
    <s v="24 inch bins"/>
    <s v="SEEDLESS"/>
    <x v="343"/>
    <s v="LOWER RIO GRANDE VALLEY TEXAS"/>
    <n v="3800000"/>
    <s v="Truck"/>
    <n v="5242"/>
    <m/>
    <n v="2024"/>
    <s v="N/A"/>
    <s v="D (domestic)"/>
    <m/>
  </r>
  <r>
    <s v="WATERMELONS"/>
    <x v="20"/>
    <s v="No"/>
    <s v="24 inch bins"/>
    <s v="SEEDED"/>
    <x v="343"/>
    <s v="LOWER RIO GRANDE VALLEY TEXAS"/>
    <n v="480000"/>
    <s v="Truck"/>
    <n v="663"/>
    <m/>
    <n v="2024"/>
    <s v="N/A"/>
    <s v="D (domestic)"/>
    <m/>
  </r>
  <r>
    <s v="WATERMELONS"/>
    <x v="20"/>
    <s v="No"/>
    <s v="24 inch bins"/>
    <s v="SEEDLESS"/>
    <x v="616"/>
    <s v="LOWER RIO GRANDE VALLEY TEXAS"/>
    <n v="3080000"/>
    <s v="Truck"/>
    <n v="4248"/>
    <m/>
    <n v="2024"/>
    <s v="N/A"/>
    <s v="D (domestic)"/>
    <m/>
  </r>
  <r>
    <s v="WATERMELONS"/>
    <x v="20"/>
    <s v="No"/>
    <s v="24 inch bins"/>
    <s v="SEEDED"/>
    <x v="616"/>
    <s v="LOWER RIO GRANDE VALLEY TEXAS"/>
    <n v="320000"/>
    <s v="Truck"/>
    <n v="440"/>
    <m/>
    <n v="2024"/>
    <s v="N/A"/>
    <s v="D (domestic)"/>
    <m/>
  </r>
  <r>
    <s v="WATERMELONS"/>
    <x v="20"/>
    <s v="No"/>
    <s v="24 inch bins"/>
    <s v="SEEDLESS"/>
    <x v="344"/>
    <s v="LOWER RIO GRANDE VALLEY TEXAS"/>
    <n v="2680000"/>
    <s v="Truck"/>
    <n v="3697"/>
    <m/>
    <n v="2024"/>
    <s v="N/A"/>
    <s v="D (domestic)"/>
    <m/>
  </r>
  <r>
    <s v="WATERMELONS"/>
    <x v="20"/>
    <s v="No"/>
    <s v="24 inch bins"/>
    <s v="SEEDED"/>
    <x v="344"/>
    <s v="LOWER RIO GRANDE VALLEY TEXAS"/>
    <n v="840000"/>
    <s v="Truck"/>
    <n v="1159"/>
    <m/>
    <n v="2024"/>
    <s v="N/A"/>
    <s v="D (domestic)"/>
    <m/>
  </r>
  <r>
    <s v="WATERMELONS"/>
    <x v="20"/>
    <s v="No"/>
    <s v="24 inch bins"/>
    <s v="SEEDLESS"/>
    <x v="345"/>
    <s v="LOWER RIO GRANDE VALLEY TEXAS"/>
    <n v="3720000"/>
    <s v="Truck"/>
    <n v="5131"/>
    <m/>
    <n v="2024"/>
    <s v="N/A"/>
    <s v="D (domestic)"/>
    <m/>
  </r>
  <r>
    <s v="WATERMELONS"/>
    <x v="20"/>
    <s v="No"/>
    <s v="24 inch bins"/>
    <s v="SEEDED"/>
    <x v="345"/>
    <s v="LOWER RIO GRANDE VALLEY TEXAS"/>
    <n v="440000"/>
    <s v="Truck"/>
    <n v="607"/>
    <m/>
    <n v="2024"/>
    <s v="N/A"/>
    <s v="D (domestic)"/>
    <m/>
  </r>
  <r>
    <s v="WATERMELONS"/>
    <x v="20"/>
    <s v="No"/>
    <s v="24 inch bins"/>
    <s v="SEEDLESS"/>
    <x v="346"/>
    <s v="LOWER RIO GRANDE VALLEY TEXAS"/>
    <n v="3280000"/>
    <s v="Truck"/>
    <n v="4525"/>
    <m/>
    <n v="2024"/>
    <s v="N/A"/>
    <s v="D (domestic)"/>
    <m/>
  </r>
  <r>
    <s v="WATERMELONS"/>
    <x v="20"/>
    <s v="No"/>
    <s v="24 inch bins"/>
    <s v="SEEDED"/>
    <x v="346"/>
    <s v="LOWER RIO GRANDE VALLEY TEXAS"/>
    <n v="600000"/>
    <s v="Truck"/>
    <n v="828"/>
    <m/>
    <n v="2024"/>
    <s v="N/A"/>
    <s v="D (domestic)"/>
    <m/>
  </r>
  <r>
    <s v="WATERMELONS"/>
    <x v="20"/>
    <s v="No"/>
    <s v="24 inch bins"/>
    <s v="SEEDED"/>
    <x v="347"/>
    <s v="LOWER RIO GRANDE VALLEY TEXAS"/>
    <n v="440000"/>
    <s v="Truck"/>
    <n v="607"/>
    <m/>
    <n v="2024"/>
    <s v="N/A"/>
    <s v="D (domestic)"/>
    <m/>
  </r>
  <r>
    <s v="WATERMELONS"/>
    <x v="20"/>
    <s v="No"/>
    <s v="24 inch bins"/>
    <s v="SEEDLESS"/>
    <x v="347"/>
    <s v="LOWER RIO GRANDE VALLEY TEXAS"/>
    <n v="2960000"/>
    <s v="Truck"/>
    <n v="4083"/>
    <m/>
    <n v="2024"/>
    <s v="N/A"/>
    <s v="D (domestic)"/>
    <m/>
  </r>
  <r>
    <s v="WATERMELONS"/>
    <x v="20"/>
    <s v="No"/>
    <s v="24 inch bins"/>
    <s v="SEEDLESS"/>
    <x v="348"/>
    <s v="LOWER RIO GRANDE VALLEY TEXAS"/>
    <n v="2640000"/>
    <s v="Truck"/>
    <n v="3641"/>
    <m/>
    <n v="2024"/>
    <s v="N/A"/>
    <s v="D (domestic)"/>
    <m/>
  </r>
  <r>
    <s v="WATERMELONS"/>
    <x v="20"/>
    <s v="No"/>
    <s v="24 inch bins"/>
    <s v="SEEDED"/>
    <x v="348"/>
    <s v="LOWER RIO GRANDE VALLEY TEXAS"/>
    <n v="320000"/>
    <s v="Truck"/>
    <n v="441"/>
    <m/>
    <n v="2024"/>
    <s v="N/A"/>
    <s v="D (domestic)"/>
    <m/>
  </r>
  <r>
    <s v="WATERMELONS"/>
    <x v="20"/>
    <s v="No"/>
    <s v="24 inch bins"/>
    <s v="SEEDLESS"/>
    <x v="349"/>
    <s v="LOWER RIO GRANDE VALLEY TEXAS"/>
    <n v="2240000"/>
    <s v="Truck"/>
    <n v="3090"/>
    <m/>
    <n v="2024"/>
    <s v="N/A"/>
    <s v="D (domestic)"/>
    <m/>
  </r>
  <r>
    <s v="WATERMELONS"/>
    <x v="20"/>
    <s v="No"/>
    <s v="24 inch bins"/>
    <s v="SEEDED"/>
    <x v="349"/>
    <s v="LOWER RIO GRANDE VALLEY TEXAS"/>
    <n v="360000"/>
    <s v="Truck"/>
    <n v="497"/>
    <m/>
    <n v="2024"/>
    <s v="N/A"/>
    <s v="D (domestic)"/>
    <m/>
  </r>
  <r>
    <s v="WATERMELONS"/>
    <x v="20"/>
    <s v="No"/>
    <s v="24 inch bins"/>
    <s v="SEEDED"/>
    <x v="617"/>
    <s v="LOWER RIO GRANDE VALLEY TEXAS"/>
    <n v="320000"/>
    <s v="Truck"/>
    <n v="441"/>
    <m/>
    <n v="2024"/>
    <s v="N/A"/>
    <s v="D (domestic)"/>
    <m/>
  </r>
  <r>
    <s v="WATERMELONS"/>
    <x v="20"/>
    <s v="No"/>
    <s v="24 inch bins"/>
    <s v="SEEDLESS"/>
    <x v="617"/>
    <s v="LOWER RIO GRANDE VALLEY TEXAS"/>
    <n v="1920000"/>
    <s v="Truck"/>
    <n v="2648"/>
    <m/>
    <n v="2024"/>
    <s v="N/A"/>
    <s v="D (domestic)"/>
    <m/>
  </r>
  <r>
    <s v="WATERMELONS"/>
    <x v="20"/>
    <s v="No"/>
    <s v="24 inch bins"/>
    <s v="SEEDED"/>
    <x v="350"/>
    <s v="LOWER RIO GRANDE VALLEY TEXAS"/>
    <n v="600000"/>
    <s v="Truck"/>
    <n v="828"/>
    <m/>
    <n v="2024"/>
    <s v="N/A"/>
    <s v="D (domestic)"/>
    <m/>
  </r>
  <r>
    <s v="WATERMELONS"/>
    <x v="20"/>
    <s v="No"/>
    <s v="24 inch bins"/>
    <s v="SEEDLESS"/>
    <x v="350"/>
    <s v="LOWER RIO GRANDE VALLEY TEXAS"/>
    <n v="3400000"/>
    <s v="Truck"/>
    <n v="4690"/>
    <m/>
    <n v="2024"/>
    <s v="N/A"/>
    <s v="D (domestic)"/>
    <m/>
  </r>
  <r>
    <s v="WATERMELONS"/>
    <x v="20"/>
    <s v="No"/>
    <s v="24 inch bins"/>
    <s v="SEEDLESS"/>
    <x v="351"/>
    <s v="LOWER RIO GRANDE VALLEY TEXAS"/>
    <n v="2880000"/>
    <s v="Truck"/>
    <n v="3972"/>
    <m/>
    <n v="2024"/>
    <s v="N/A"/>
    <s v="D (domestic)"/>
    <m/>
  </r>
  <r>
    <s v="WATERMELONS"/>
    <x v="20"/>
    <s v="No"/>
    <s v="24 inch bins"/>
    <s v="SEEDED"/>
    <x v="351"/>
    <s v="LOWER RIO GRANDE VALLEY TEXAS"/>
    <n v="440000"/>
    <s v="Truck"/>
    <n v="607"/>
    <m/>
    <n v="2024"/>
    <s v="N/A"/>
    <s v="D (domestic)"/>
    <m/>
  </r>
  <r>
    <s v="WATERMELONS"/>
    <x v="20"/>
    <s v="No"/>
    <s v="24 inch bins"/>
    <s v="SEEDED"/>
    <x v="352"/>
    <s v="LOWER RIO GRANDE VALLEY TEXAS"/>
    <n v="320000"/>
    <s v="Truck"/>
    <n v="441"/>
    <m/>
    <n v="2024"/>
    <s v="N/A"/>
    <s v="D (domestic)"/>
    <m/>
  </r>
  <r>
    <s v="WATERMELONS"/>
    <x v="20"/>
    <s v="No"/>
    <s v="24 inch bins"/>
    <s v="SEEDLESS"/>
    <x v="352"/>
    <s v="LOWER RIO GRANDE VALLEY TEXAS"/>
    <n v="2360000"/>
    <s v="Truck"/>
    <n v="3255"/>
    <m/>
    <n v="2024"/>
    <s v="N/A"/>
    <s v="D (domestic)"/>
    <m/>
  </r>
  <r>
    <s v="WATERMELONS"/>
    <x v="20"/>
    <s v="No"/>
    <s v="24 inch bins"/>
    <s v="SEEDLESS"/>
    <x v="353"/>
    <s v="SOUTH TEXAS"/>
    <n v="62350"/>
    <s v="Truck"/>
    <n v="86"/>
    <m/>
    <n v="2024"/>
    <s v="N/A"/>
    <s v="D (domestic)"/>
    <s v="added on 06/13/2024"/>
  </r>
  <r>
    <s v="WATERMELONS"/>
    <x v="20"/>
    <s v="No"/>
    <s v="24 inch bins"/>
    <s v="SEEDLESS"/>
    <x v="353"/>
    <s v="LOWER RIO GRANDE VALLEY TEXAS"/>
    <n v="2920000"/>
    <s v="Truck"/>
    <n v="4028"/>
    <m/>
    <n v="2024"/>
    <s v="N/A"/>
    <s v="D (domestic)"/>
    <m/>
  </r>
  <r>
    <s v="WATERMELONS"/>
    <x v="20"/>
    <s v="No"/>
    <s v="24 inch bins"/>
    <s v="SEEDED"/>
    <x v="353"/>
    <s v="LOWER RIO GRANDE VALLEY TEXAS"/>
    <n v="400000"/>
    <s v="Truck"/>
    <n v="552"/>
    <m/>
    <n v="2024"/>
    <s v="N/A"/>
    <s v="D (domestic)"/>
    <m/>
  </r>
  <r>
    <s v="WATERMELONS"/>
    <x v="20"/>
    <s v="No"/>
    <s v="24 inch bins"/>
    <s v="SEEDLESS"/>
    <x v="354"/>
    <s v="LOWER RIO GRANDE VALLEY TEXAS"/>
    <n v="3600000"/>
    <s v="Truck"/>
    <n v="4965"/>
    <m/>
    <n v="2024"/>
    <s v="N/A"/>
    <s v="D (domestic)"/>
    <m/>
  </r>
  <r>
    <s v="WATERMELONS"/>
    <x v="20"/>
    <s v="No"/>
    <s v="24 inch bins"/>
    <s v="SEEDLESS"/>
    <x v="354"/>
    <s v="SOUTH TEXAS"/>
    <n v="73950"/>
    <s v="Truck"/>
    <n v="102"/>
    <m/>
    <n v="2024"/>
    <s v="N/A"/>
    <s v="D (domestic)"/>
    <s v="added on 06/14/2024"/>
  </r>
  <r>
    <s v="WATERMELONS"/>
    <x v="20"/>
    <s v="No"/>
    <s v="24 inch bins"/>
    <s v="SEEDED"/>
    <x v="354"/>
    <s v="LOWER RIO GRANDE VALLEY TEXAS"/>
    <n v="480000"/>
    <s v="Truck"/>
    <n v="662"/>
    <m/>
    <n v="2024"/>
    <s v="N/A"/>
    <s v="D (domestic)"/>
    <m/>
  </r>
  <r>
    <s v="WATERMELONS"/>
    <x v="20"/>
    <s v="No"/>
    <s v="24 inch bins"/>
    <s v="SEEDLESS"/>
    <x v="355"/>
    <s v="LOWER RIO GRANDE VALLEY TEXAS"/>
    <n v="3640000"/>
    <s v="Truck"/>
    <n v="5022"/>
    <m/>
    <n v="2024"/>
    <s v="N/A"/>
    <s v="D (domestic)"/>
    <m/>
  </r>
  <r>
    <s v="WATERMELONS"/>
    <x v="20"/>
    <s v="No"/>
    <s v="24 inch bins"/>
    <s v="SEEDLESS"/>
    <x v="355"/>
    <s v="SOUTH TEXAS"/>
    <n v="171100"/>
    <s v="Truck"/>
    <n v="236"/>
    <m/>
    <n v="2024"/>
    <s v="N/A"/>
    <s v="D (domestic)"/>
    <s v="added on 06/15/2024"/>
  </r>
  <r>
    <s v="WATERMELONS"/>
    <x v="20"/>
    <s v="No"/>
    <s v="24 inch bins"/>
    <s v="SEEDED"/>
    <x v="355"/>
    <s v="LOWER RIO GRANDE VALLEY TEXAS"/>
    <n v="360000"/>
    <s v="Truck"/>
    <n v="496"/>
    <m/>
    <n v="2024"/>
    <s v="N/A"/>
    <s v="D (domestic)"/>
    <m/>
  </r>
  <r>
    <s v="WATERMELONS"/>
    <x v="20"/>
    <s v="No"/>
    <s v="24 inch bins"/>
    <s v="SEEDLESS"/>
    <x v="356"/>
    <s v="LOWER RIO GRANDE VALLEY TEXAS"/>
    <n v="2120000"/>
    <s v="Truck"/>
    <n v="2924"/>
    <m/>
    <n v="2024"/>
    <s v="N/A"/>
    <s v="D (domestic)"/>
    <m/>
  </r>
  <r>
    <s v="WATERMELONS"/>
    <x v="20"/>
    <s v="No"/>
    <s v="24 inch bins"/>
    <s v="SEEDED"/>
    <x v="356"/>
    <s v="LOWER RIO GRANDE VALLEY TEXAS"/>
    <n v="320000"/>
    <s v="Truck"/>
    <n v="441"/>
    <m/>
    <n v="2024"/>
    <s v="N/A"/>
    <s v="D (domestic)"/>
    <m/>
  </r>
  <r>
    <s v="WATERMELONS"/>
    <x v="20"/>
    <s v="No"/>
    <s v="24 inch bins"/>
    <s v="SEEDED"/>
    <x v="357"/>
    <s v="LOWER RIO GRANDE VALLEY TEXAS"/>
    <n v="400000"/>
    <s v="Truck"/>
    <n v="551"/>
    <m/>
    <n v="2024"/>
    <s v="N/A"/>
    <s v="D (domestic)"/>
    <m/>
  </r>
  <r>
    <s v="WATERMELONS"/>
    <x v="20"/>
    <s v="No"/>
    <s v="24 inch bins"/>
    <s v="SEEDLESS"/>
    <x v="357"/>
    <s v="LOWER RIO GRANDE VALLEY TEXAS"/>
    <n v="3880000"/>
    <s v="Truck"/>
    <n v="5351"/>
    <m/>
    <n v="2024"/>
    <s v="N/A"/>
    <s v="D (domestic)"/>
    <m/>
  </r>
  <r>
    <s v="WATERMELONS"/>
    <x v="20"/>
    <s v="No"/>
    <s v="24 inch bins"/>
    <s v="SEEDLESS"/>
    <x v="357"/>
    <s v="SOUTH TEXAS"/>
    <n v="100050"/>
    <s v="Truck"/>
    <n v="138"/>
    <m/>
    <n v="2024"/>
    <s v="N/A"/>
    <s v="D (domestic)"/>
    <s v="added on 06/17/2024"/>
  </r>
  <r>
    <s v="WATERMELONS"/>
    <x v="20"/>
    <s v="No"/>
    <s v="24 inch bins"/>
    <s v="SEEDLESS"/>
    <x v="358"/>
    <s v="LOWER RIO GRANDE VALLEY TEXAS"/>
    <n v="2960000"/>
    <s v="Truck"/>
    <n v="4083"/>
    <m/>
    <n v="2024"/>
    <s v="N/A"/>
    <s v="D (domestic)"/>
    <s v="added on 06/18/2024"/>
  </r>
  <r>
    <s v="WATERMELONS"/>
    <x v="20"/>
    <s v="No"/>
    <s v="24 inch bins"/>
    <s v="SEEDED"/>
    <x v="358"/>
    <s v="LOWER RIO GRANDE VALLEY TEXAS"/>
    <n v="440000"/>
    <s v="Truck"/>
    <n v="607"/>
    <m/>
    <n v="2024"/>
    <s v="N/A"/>
    <s v="D (domestic)"/>
    <s v="added on 06/18/2024"/>
  </r>
  <r>
    <s v="WATERMELONS"/>
    <x v="20"/>
    <s v="No"/>
    <s v="24 inch bins"/>
    <s v="SEEDLESS"/>
    <x v="359"/>
    <s v="LOWER RIO GRANDE VALLEY TEXAS"/>
    <n v="3760000"/>
    <s v="Truck"/>
    <n v="5186"/>
    <m/>
    <n v="2024"/>
    <s v="N/A"/>
    <s v="D (domestic)"/>
    <m/>
  </r>
  <r>
    <s v="WATERMELONS"/>
    <x v="20"/>
    <s v="No"/>
    <s v="24 inch bins"/>
    <s v="SEEDED"/>
    <x v="359"/>
    <s v="LOWER RIO GRANDE VALLEY TEXAS"/>
    <n v="440000"/>
    <s v="Truck"/>
    <n v="607"/>
    <m/>
    <n v="2024"/>
    <s v="N/A"/>
    <s v="D (domestic)"/>
    <m/>
  </r>
  <r>
    <s v="WATERMELONS"/>
    <x v="20"/>
    <s v="No"/>
    <s v="24 inch bins"/>
    <s v="SEEDLESS"/>
    <x v="360"/>
    <s v="SOUTH TEXAS"/>
    <n v="226925"/>
    <s v="Truck"/>
    <n v="313"/>
    <m/>
    <n v="2024"/>
    <s v="N/A"/>
    <s v="D (domestic)"/>
    <s v="added on 06/20/2024"/>
  </r>
  <r>
    <s v="WATERMELONS"/>
    <x v="20"/>
    <s v="No"/>
    <s v="24 inch bins"/>
    <s v="SEEDED"/>
    <x v="360"/>
    <s v="SOUTH TEXAS"/>
    <n v="280000"/>
    <s v="Truck"/>
    <n v="385"/>
    <m/>
    <n v="2024"/>
    <s v="N/A"/>
    <s v="D (domestic)"/>
    <m/>
  </r>
  <r>
    <s v="WATERMELONS"/>
    <x v="20"/>
    <s v="No"/>
    <s v="24 inch bins"/>
    <s v="SEEDLESS"/>
    <x v="360"/>
    <s v="SOUTH TEXAS"/>
    <n v="760000"/>
    <s v="Truck"/>
    <n v="1048"/>
    <m/>
    <n v="2024"/>
    <s v="N/A"/>
    <s v="D (domestic)"/>
    <m/>
  </r>
  <r>
    <s v="WATERMELONS"/>
    <x v="20"/>
    <s v="No"/>
    <s v="24 inch bins"/>
    <s v="SEEDLESS"/>
    <x v="361"/>
    <s v="SOUTH TEXAS"/>
    <n v="1280000"/>
    <s v="Truck"/>
    <n v="1765"/>
    <m/>
    <n v="2024"/>
    <s v="N/A"/>
    <s v="D (domestic)"/>
    <m/>
  </r>
  <r>
    <s v="WATERMELONS"/>
    <x v="20"/>
    <s v="No"/>
    <s v="24 inch bins"/>
    <s v="SEEDLESS"/>
    <x v="361"/>
    <s v="SOUTH TEXAS"/>
    <n v="104400"/>
    <s v="Truck"/>
    <n v="144"/>
    <m/>
    <n v="2024"/>
    <s v="N/A"/>
    <s v="D (domestic)"/>
    <s v="added on 06/21/2024"/>
  </r>
  <r>
    <s v="WATERMELONS"/>
    <x v="20"/>
    <s v="No"/>
    <s v="24 inch bins"/>
    <s v="SEEDED"/>
    <x v="361"/>
    <s v="SOUTH TEXAS"/>
    <n v="200000"/>
    <s v="Truck"/>
    <n v="276"/>
    <m/>
    <n v="2024"/>
    <s v="N/A"/>
    <s v="D (domestic)"/>
    <m/>
  </r>
  <r>
    <s v="WATERMELONS"/>
    <x v="20"/>
    <s v="No"/>
    <s v="24 inch bins"/>
    <s v="SEEDLESS"/>
    <x v="362"/>
    <s v="SOUTH TEXAS"/>
    <n v="139200"/>
    <s v="Truck"/>
    <n v="192"/>
    <m/>
    <n v="2024"/>
    <s v="N/A"/>
    <s v="D (domestic)"/>
    <s v="added on 06/22/2024"/>
  </r>
  <r>
    <s v="WATERMELONS"/>
    <x v="20"/>
    <s v="No"/>
    <s v="24 inch bins"/>
    <s v="SEEDED"/>
    <x v="362"/>
    <s v="SOUTH TEXAS"/>
    <n v="480000"/>
    <s v="Truck"/>
    <n v="661"/>
    <m/>
    <n v="2024"/>
    <s v="N/A"/>
    <s v="D (domestic)"/>
    <m/>
  </r>
  <r>
    <s v="WATERMELONS"/>
    <x v="20"/>
    <s v="No"/>
    <s v="24 inch bins"/>
    <s v="SEEDLESS"/>
    <x v="362"/>
    <s v="SOUTH TEXAS"/>
    <n v="2120000"/>
    <s v="Truck"/>
    <n v="2924"/>
    <m/>
    <n v="2024"/>
    <s v="N/A"/>
    <s v="D (domestic)"/>
    <m/>
  </r>
  <r>
    <s v="WATERMELONS"/>
    <x v="20"/>
    <s v="No"/>
    <s v="24 inch bins"/>
    <s v="SEEDLESS"/>
    <x v="363"/>
    <s v="SOUTH TEXAS"/>
    <n v="1800000"/>
    <s v="Truck"/>
    <n v="2482"/>
    <m/>
    <n v="2024"/>
    <s v="N/A"/>
    <s v="D (domestic)"/>
    <m/>
  </r>
  <r>
    <s v="WATERMELONS"/>
    <x v="20"/>
    <s v="No"/>
    <s v="24 inch bins"/>
    <s v="SEEDED"/>
    <x v="363"/>
    <s v="SOUTH TEXAS"/>
    <n v="600000"/>
    <s v="Truck"/>
    <n v="828"/>
    <m/>
    <n v="2024"/>
    <s v="N/A"/>
    <s v="D (domestic)"/>
    <m/>
  </r>
  <r>
    <s v="WATERMELONS"/>
    <x v="20"/>
    <s v="No"/>
    <s v="24 inch bins"/>
    <s v="SEEDLESS"/>
    <x v="364"/>
    <s v="SOUTH TEXAS"/>
    <n v="177625"/>
    <s v="Truck"/>
    <n v="245"/>
    <m/>
    <n v="2024"/>
    <s v="N/A"/>
    <s v="D (domestic)"/>
    <s v="added on 06/24/2024"/>
  </r>
  <r>
    <s v="WATERMELONS"/>
    <x v="20"/>
    <s v="No"/>
    <s v="24 inch bins"/>
    <s v="SEEDLESS"/>
    <x v="364"/>
    <s v="SOUTH TEXAS"/>
    <n v="3040000"/>
    <s v="Truck"/>
    <n v="4193"/>
    <m/>
    <n v="2024"/>
    <s v="N/A"/>
    <s v="D (domestic)"/>
    <m/>
  </r>
  <r>
    <s v="WATERMELONS"/>
    <x v="20"/>
    <s v="No"/>
    <s v="24 inch bins"/>
    <s v="SEEDED"/>
    <x v="364"/>
    <s v="SOUTH TEXAS"/>
    <n v="280000"/>
    <s v="Truck"/>
    <n v="386"/>
    <m/>
    <n v="2024"/>
    <s v="N/A"/>
    <s v="D (domestic)"/>
    <m/>
  </r>
  <r>
    <s v="WATERMELONS"/>
    <x v="20"/>
    <s v="No"/>
    <s v="24 inch bins"/>
    <s v="SEEDED"/>
    <x v="365"/>
    <s v="SOUTH TEXAS"/>
    <n v="440000"/>
    <s v="Truck"/>
    <n v="607"/>
    <m/>
    <n v="2024"/>
    <s v="N/A"/>
    <s v="D (domestic)"/>
    <m/>
  </r>
  <r>
    <s v="WATERMELONS"/>
    <x v="20"/>
    <s v="No"/>
    <s v="24 inch bins"/>
    <s v="SEEDLESS"/>
    <x v="365"/>
    <s v="SOUTH TEXAS"/>
    <n v="76125"/>
    <s v="Truck"/>
    <n v="105"/>
    <m/>
    <n v="2024"/>
    <s v="N/A"/>
    <s v="D (domestic)"/>
    <s v="added on 06/25/2024"/>
  </r>
  <r>
    <s v="WATERMELONS"/>
    <x v="20"/>
    <s v="No"/>
    <s v="24 inch bins"/>
    <s v="SEEDLESS"/>
    <x v="365"/>
    <s v="SOUTH TEXAS"/>
    <n v="2880000"/>
    <s v="Truck"/>
    <n v="3973"/>
    <m/>
    <n v="2024"/>
    <s v="N/A"/>
    <s v="D (domestic)"/>
    <m/>
  </r>
  <r>
    <s v="WATERMELONS"/>
    <x v="20"/>
    <s v="No"/>
    <s v="24 inch bins"/>
    <s v="SEEDLESS"/>
    <x v="366"/>
    <s v="SOUTH TEXAS"/>
    <n v="41325"/>
    <s v="Truck"/>
    <n v="57"/>
    <m/>
    <n v="2024"/>
    <s v="N/A"/>
    <s v="D (domestic)"/>
    <s v="added on 06/26/2024"/>
  </r>
  <r>
    <s v="WATERMELONS"/>
    <x v="20"/>
    <s v="No"/>
    <s v="24 inch bins"/>
    <s v="SEEDLESS"/>
    <x v="366"/>
    <s v="SOUTH TEXAS"/>
    <n v="2720000"/>
    <s v="Truck"/>
    <n v="3752"/>
    <m/>
    <n v="2024"/>
    <s v="N/A"/>
    <s v="D (domestic)"/>
    <m/>
  </r>
  <r>
    <s v="WATERMELONS"/>
    <x v="20"/>
    <s v="No"/>
    <s v="24 inch bins"/>
    <s v="SEEDED"/>
    <x v="366"/>
    <s v="SOUTH TEXAS"/>
    <n v="200000"/>
    <s v="Truck"/>
    <n v="276"/>
    <m/>
    <n v="2024"/>
    <s v="N/A"/>
    <s v="D (domestic)"/>
    <m/>
  </r>
  <r>
    <s v="WATERMELONS"/>
    <x v="20"/>
    <s v="No"/>
    <s v="24 inch bins"/>
    <s v="SEEDLESS"/>
    <x v="367"/>
    <s v="SOUTH TEXAS"/>
    <n v="129050"/>
    <s v="Truck"/>
    <n v="178"/>
    <m/>
    <n v="2024"/>
    <s v="N/A"/>
    <s v="D (domestic)"/>
    <s v="added on 06/27/2024"/>
  </r>
  <r>
    <s v="WATERMELONS"/>
    <x v="20"/>
    <s v="No"/>
    <s v="24 inch bins"/>
    <s v="SEEDED"/>
    <x v="367"/>
    <s v="SOUTH TEXAS"/>
    <n v="320000"/>
    <s v="Truck"/>
    <n v="441"/>
    <m/>
    <n v="2024"/>
    <s v="N/A"/>
    <s v="D (domestic)"/>
    <m/>
  </r>
  <r>
    <s v="WATERMELONS"/>
    <x v="20"/>
    <s v="No"/>
    <s v="24 inch bins"/>
    <s v="SEEDLESS"/>
    <x v="367"/>
    <s v="SOUTH TEXAS"/>
    <n v="2360000"/>
    <s v="Truck"/>
    <n v="3255"/>
    <m/>
    <n v="2024"/>
    <s v="N/A"/>
    <s v="D (domestic)"/>
    <m/>
  </r>
  <r>
    <s v="WATERMELONS"/>
    <x v="20"/>
    <s v="No"/>
    <s v="24 inch bins"/>
    <s v="SEEDLESS"/>
    <x v="368"/>
    <s v="SOUTH TEXAS"/>
    <n v="261725"/>
    <s v="Truck"/>
    <n v="361"/>
    <m/>
    <n v="2024"/>
    <s v="N/A"/>
    <s v="D (domestic)"/>
    <s v="added on 06/28/2024"/>
  </r>
  <r>
    <s v="WATERMELONS"/>
    <x v="20"/>
    <s v="No"/>
    <s v="24 inch bins"/>
    <s v="SEEDLESS"/>
    <x v="368"/>
    <s v="SOUTH TEXAS"/>
    <n v="3120000"/>
    <s v="Truck"/>
    <n v="4303"/>
    <m/>
    <n v="2024"/>
    <s v="N/A"/>
    <s v="D (domestic)"/>
    <m/>
  </r>
  <r>
    <s v="WATERMELONS"/>
    <x v="20"/>
    <s v="No"/>
    <s v="24 inch bins"/>
    <s v="SEEDED"/>
    <x v="368"/>
    <s v="SOUTH TEXAS"/>
    <n v="280000"/>
    <s v="Truck"/>
    <n v="386"/>
    <m/>
    <n v="2024"/>
    <s v="N/A"/>
    <s v="D (domestic)"/>
    <m/>
  </r>
  <r>
    <s v="WATERMELONS"/>
    <x v="20"/>
    <s v="No"/>
    <s v="24 inch bins"/>
    <s v="SEEDLESS"/>
    <x v="369"/>
    <s v="SOUTH TEXAS"/>
    <n v="185600"/>
    <s v="Truck"/>
    <n v="256"/>
    <m/>
    <n v="2024"/>
    <s v="N/A"/>
    <s v="D (domestic)"/>
    <s v="added on 06/29/2024"/>
  </r>
  <r>
    <s v="WATERMELONS"/>
    <x v="20"/>
    <s v="No"/>
    <s v="24 inch bins"/>
    <s v="SEEDLESS"/>
    <x v="369"/>
    <s v="SOUTH TEXAS"/>
    <n v="3280000"/>
    <s v="Truck"/>
    <n v="4523"/>
    <m/>
    <n v="2024"/>
    <s v="N/A"/>
    <s v="D (domestic)"/>
    <m/>
  </r>
  <r>
    <s v="WATERMELONS"/>
    <x v="20"/>
    <s v="No"/>
    <s v="24 inch bins"/>
    <s v="SEEDED"/>
    <x v="369"/>
    <s v="SOUTH TEXAS"/>
    <n v="480000"/>
    <s v="Truck"/>
    <n v="663"/>
    <m/>
    <n v="2024"/>
    <s v="N/A"/>
    <s v="D (domestic)"/>
    <m/>
  </r>
  <r>
    <s v="WATERMELONS"/>
    <x v="20"/>
    <s v="No"/>
    <s v="24 inch bins"/>
    <s v="SEEDLESS"/>
    <x v="618"/>
    <s v="SOUTH TEXAS"/>
    <n v="79750"/>
    <s v="Truck"/>
    <n v="110"/>
    <m/>
    <n v="2024"/>
    <s v="N/A"/>
    <s v="D (domestic)"/>
    <s v="added on 06/30/2024"/>
  </r>
  <r>
    <s v="WATERMELONS"/>
    <x v="20"/>
    <s v="No"/>
    <s v="24 inch bins"/>
    <s v="SEEDED"/>
    <x v="618"/>
    <s v="SOUTH TEXAS"/>
    <n v="400000"/>
    <s v="Truck"/>
    <n v="552"/>
    <m/>
    <n v="2024"/>
    <s v="N/A"/>
    <s v="D (domestic)"/>
    <m/>
  </r>
  <r>
    <s v="WATERMELONS"/>
    <x v="20"/>
    <s v="No"/>
    <s v="24 inch bins"/>
    <s v="SEEDLESS"/>
    <x v="618"/>
    <s v="SOUTH TEXAS"/>
    <n v="3280000"/>
    <s v="Truck"/>
    <n v="4524"/>
    <m/>
    <n v="2024"/>
    <s v="N/A"/>
    <s v="D (domestic)"/>
    <m/>
  </r>
  <r>
    <s v="WATERMELONS"/>
    <x v="20"/>
    <s v="No"/>
    <s v="24 inch bins"/>
    <s v="SEEDED"/>
    <x v="370"/>
    <s v="LOWER RIO GRANDE VALLEY TEXAS"/>
    <n v="400000"/>
    <s v="Truck"/>
    <n v="551"/>
    <m/>
    <n v="2024"/>
    <s v="N/A"/>
    <s v="D (domestic)"/>
    <s v="added on 07/01/2024"/>
  </r>
  <r>
    <s v="WATERMELONS"/>
    <x v="20"/>
    <s v="No"/>
    <s v="24 inch bins"/>
    <s v="SEEDLESS"/>
    <x v="370"/>
    <s v="SOUTH TEXAS"/>
    <n v="142100"/>
    <s v="Truck"/>
    <n v="196"/>
    <m/>
    <n v="2024"/>
    <s v="N/A"/>
    <s v="D (domestic)"/>
    <s v="added on 07/01/2024"/>
  </r>
  <r>
    <s v="WATERMELONS"/>
    <x v="20"/>
    <s v="No"/>
    <s v="24 inch bins"/>
    <s v="SEEDLESS"/>
    <x v="370"/>
    <s v="LOWER RIO GRANDE VALLEY TEXAS"/>
    <n v="2440000"/>
    <s v="Truck"/>
    <n v="3365"/>
    <m/>
    <n v="2024"/>
    <s v="N/A"/>
    <s v="D (domestic)"/>
    <s v="added on 07/01/2024"/>
  </r>
  <r>
    <s v="WATERMELONS"/>
    <x v="20"/>
    <s v="No"/>
    <s v="24 inch bins"/>
    <s v="SEEDED"/>
    <x v="371"/>
    <s v="LOWER RIO GRANDE VALLEY TEXAS"/>
    <n v="240000"/>
    <s v="Truck"/>
    <n v="330"/>
    <m/>
    <n v="2024"/>
    <s v="N/A"/>
    <s v="D (domestic)"/>
    <m/>
  </r>
  <r>
    <s v="WATERMELONS"/>
    <x v="20"/>
    <s v="No"/>
    <s v="24 inch bins"/>
    <s v="SEEDLESS"/>
    <x v="371"/>
    <s v="LOWER RIO GRANDE VALLEY TEXAS"/>
    <n v="2080000"/>
    <s v="Truck"/>
    <n v="2869"/>
    <m/>
    <n v="2024"/>
    <s v="N/A"/>
    <s v="D (domestic)"/>
    <m/>
  </r>
  <r>
    <s v="WATERMELONS"/>
    <x v="20"/>
    <s v="No"/>
    <s v="24 inch bins"/>
    <s v="SEEDLESS"/>
    <x v="372"/>
    <s v="SOUTH TEXAS"/>
    <n v="143550"/>
    <s v="Truck"/>
    <n v="198"/>
    <m/>
    <n v="2024"/>
    <s v="N/A"/>
    <s v="D (domestic)"/>
    <s v="added on 07/03/2024"/>
  </r>
  <r>
    <s v="WATERMELONS"/>
    <x v="20"/>
    <s v="No"/>
    <s v="24 inch bins"/>
    <s v="SEEDLESS"/>
    <x v="373"/>
    <s v="SOUTH TEXAS"/>
    <n v="1520000"/>
    <s v="Truck"/>
    <n v="2097"/>
    <m/>
    <n v="2024"/>
    <s v="N/A"/>
    <s v="D (domestic)"/>
    <m/>
  </r>
  <r>
    <s v="WATERMELONS"/>
    <x v="20"/>
    <s v="No"/>
    <s v="24 inch bins"/>
    <s v="SEEDED"/>
    <x v="373"/>
    <s v="SOUTH TEXAS"/>
    <n v="120000"/>
    <s v="Truck"/>
    <n v="165"/>
    <m/>
    <n v="2024"/>
    <s v="N/A"/>
    <s v="D (domestic)"/>
    <m/>
  </r>
  <r>
    <s v="WATERMELONS"/>
    <x v="20"/>
    <s v="No"/>
    <s v="24 inch bins"/>
    <s v="SEEDLESS"/>
    <x v="374"/>
    <s v="SOUTH TEXAS"/>
    <n v="102225"/>
    <s v="Truck"/>
    <n v="141"/>
    <m/>
    <n v="2024"/>
    <s v="N/A"/>
    <s v="D (domestic)"/>
    <s v="added on 07/05/2024"/>
  </r>
  <r>
    <s v="WATERMELONS"/>
    <x v="20"/>
    <s v="No"/>
    <s v="24 inch bins"/>
    <s v="SEEDED"/>
    <x v="374"/>
    <s v="SOUTH TEXAS"/>
    <n v="320000"/>
    <s v="Truck"/>
    <n v="441"/>
    <m/>
    <n v="2024"/>
    <s v="N/A"/>
    <s v="D (domestic)"/>
    <m/>
  </r>
  <r>
    <s v="WATERMELONS"/>
    <x v="20"/>
    <s v="No"/>
    <s v="24 inch bins"/>
    <s v="SEEDLESS"/>
    <x v="374"/>
    <s v="SOUTH TEXAS"/>
    <n v="1680000"/>
    <s v="Truck"/>
    <n v="2317"/>
    <m/>
    <n v="2024"/>
    <s v="N/A"/>
    <s v="D (domestic)"/>
    <m/>
  </r>
  <r>
    <s v="WATERMELONS"/>
    <x v="20"/>
    <s v="No"/>
    <s v="24 inch bins"/>
    <s v="SEEDLESS"/>
    <x v="375"/>
    <s v="SOUTH TEXAS"/>
    <n v="1320000"/>
    <s v="Truck"/>
    <n v="1821"/>
    <m/>
    <n v="2024"/>
    <s v="N/A"/>
    <s v="D (domestic)"/>
    <m/>
  </r>
  <r>
    <s v="WATERMELONS"/>
    <x v="20"/>
    <s v="No"/>
    <s v="24 inch bins"/>
    <s v="SEEDED"/>
    <x v="375"/>
    <s v="SOUTH TEXAS"/>
    <n v="320000"/>
    <s v="Truck"/>
    <n v="441"/>
    <m/>
    <n v="2024"/>
    <s v="N/A"/>
    <s v="D (domestic)"/>
    <m/>
  </r>
  <r>
    <s v="WATERMELONS"/>
    <x v="20"/>
    <s v="No"/>
    <s v="24 inch bins"/>
    <s v="SEEDLESS"/>
    <x v="375"/>
    <s v="SOUTH TEXAS"/>
    <n v="98600"/>
    <s v="Truck"/>
    <n v="136"/>
    <m/>
    <n v="2024"/>
    <s v="N/A"/>
    <s v="D (domestic)"/>
    <s v="added on 07/06/2024"/>
  </r>
  <r>
    <s v="WATERMELONS"/>
    <x v="20"/>
    <s v="No"/>
    <s v="24 inch bins"/>
    <s v="SEEDLESS"/>
    <x v="376"/>
    <s v="SOUTH TEXAS"/>
    <n v="58725"/>
    <s v="Truck"/>
    <n v="81"/>
    <m/>
    <n v="2024"/>
    <s v="N/A"/>
    <s v="D (domestic)"/>
    <s v="added on 07/07/2024"/>
  </r>
  <r>
    <s v="WATERMELONS"/>
    <x v="20"/>
    <s v="No"/>
    <s v="24 inch bins"/>
    <s v="SEEDLESS"/>
    <x v="376"/>
    <s v="SOUTH TEXAS"/>
    <n v="640000"/>
    <s v="Truck"/>
    <n v="883"/>
    <m/>
    <n v="2024"/>
    <s v="N/A"/>
    <s v="D (domestic)"/>
    <m/>
  </r>
  <r>
    <s v="WATERMELONS"/>
    <x v="20"/>
    <s v="No"/>
    <s v="24 inch bins"/>
    <s v="SEEDED"/>
    <x v="376"/>
    <s v="SOUTH TEXAS"/>
    <n v="80000"/>
    <s v="Truck"/>
    <n v="110"/>
    <m/>
    <n v="2024"/>
    <s v="N/A"/>
    <s v="D (domestic)"/>
    <m/>
  </r>
  <r>
    <s v="WATERMELONS"/>
    <x v="20"/>
    <s v="No"/>
    <s v="24 inch bins"/>
    <s v="SEEDLESS"/>
    <x v="377"/>
    <s v="LOWER RIO GRANDE VALLEY TEXAS"/>
    <n v="1320000"/>
    <s v="Truck"/>
    <n v="1820"/>
    <m/>
    <n v="2024"/>
    <s v="N/A"/>
    <s v="D (domestic)"/>
    <m/>
  </r>
  <r>
    <s v="WATERMELONS"/>
    <x v="20"/>
    <s v="No"/>
    <s v="24 inch bins"/>
    <s v="SEEDED"/>
    <x v="377"/>
    <s v="LOWER RIO GRANDE VALLEY TEXAS"/>
    <n v="200000"/>
    <s v="Truck"/>
    <n v="276"/>
    <m/>
    <n v="2024"/>
    <s v="N/A"/>
    <s v="D (domestic)"/>
    <m/>
  </r>
  <r>
    <s v="WATERMELONS"/>
    <x v="20"/>
    <s v="No"/>
    <s v="24 inch bins"/>
    <s v="SEEDLESS"/>
    <x v="377"/>
    <s v="SOUTH TEXAS"/>
    <n v="125425"/>
    <s v="Truck"/>
    <n v="173"/>
    <m/>
    <n v="2024"/>
    <s v="N/A"/>
    <s v="D (domestic)"/>
    <s v="added on 07/08/2024"/>
  </r>
  <r>
    <s v="WATERMELONS"/>
    <x v="20"/>
    <s v="No"/>
    <s v="24 inch bins"/>
    <s v="SEEDED"/>
    <x v="378"/>
    <s v="SOUTH TEXAS"/>
    <n v="27550"/>
    <s v="Truck"/>
    <n v="38"/>
    <m/>
    <n v="2024"/>
    <s v="N/A"/>
    <s v="D (domestic)"/>
    <s v="added on 07/09/2024"/>
  </r>
  <r>
    <s v="WATERMELONS"/>
    <x v="20"/>
    <s v="No"/>
    <s v="24 inch bins"/>
    <s v="SEEDLESS"/>
    <x v="378"/>
    <s v="SOUTH TEXAS"/>
    <n v="84825"/>
    <s v="Truck"/>
    <n v="117"/>
    <m/>
    <n v="2024"/>
    <s v="N/A"/>
    <s v="D (domestic)"/>
    <s v="added on 07/09/2024"/>
  </r>
  <r>
    <s v="WATERMELONS"/>
    <x v="20"/>
    <s v="No"/>
    <s v="24 inch bins"/>
    <s v="SEEDED"/>
    <x v="378"/>
    <s v="SOUTH TEXAS"/>
    <n v="320000"/>
    <s v="Truck"/>
    <n v="441"/>
    <m/>
    <n v="2024"/>
    <s v="N/A"/>
    <s v="D (domestic)"/>
    <m/>
  </r>
  <r>
    <s v="WATERMELONS"/>
    <x v="20"/>
    <s v="No"/>
    <s v="24 inch bins"/>
    <s v="SEEDLESS"/>
    <x v="378"/>
    <s v="SOUTH TEXAS"/>
    <n v="1800000"/>
    <s v="Truck"/>
    <n v="2483"/>
    <m/>
    <n v="2024"/>
    <s v="N/A"/>
    <s v="D (domestic)"/>
    <m/>
  </r>
  <r>
    <s v="WATERMELONS"/>
    <x v="20"/>
    <s v="No"/>
    <s v="24 inch bins"/>
    <s v="SEEDLESS"/>
    <x v="379"/>
    <s v="SOUTH TEXAS"/>
    <n v="191400"/>
    <s v="Truck"/>
    <n v="264"/>
    <m/>
    <n v="2024"/>
    <s v="N/A"/>
    <s v="D (domestic)"/>
    <s v="added on 07/10/2024"/>
  </r>
  <r>
    <s v="WATERMELONS"/>
    <x v="20"/>
    <s v="No"/>
    <s v="24 inch bins"/>
    <s v="SEEDLESS"/>
    <x v="379"/>
    <s v="SOUTH TEXAS"/>
    <n v="1840000"/>
    <s v="Truck"/>
    <n v="2538"/>
    <m/>
    <n v="2024"/>
    <s v="N/A"/>
    <s v="D (domestic)"/>
    <m/>
  </r>
  <r>
    <s v="WATERMELONS"/>
    <x v="20"/>
    <s v="No"/>
    <s v="24 inch bins"/>
    <s v="SEEDED"/>
    <x v="379"/>
    <s v="SOUTH TEXAS"/>
    <n v="160000"/>
    <s v="Truck"/>
    <n v="220"/>
    <m/>
    <n v="2024"/>
    <s v="N/A"/>
    <s v="D (domestic)"/>
    <m/>
  </r>
  <r>
    <s v="WATERMELONS"/>
    <x v="20"/>
    <s v="No"/>
    <s v="24 inch bins"/>
    <s v="SEEDED"/>
    <x v="380"/>
    <s v="SOUTH TEXAS"/>
    <n v="160000"/>
    <s v="Truck"/>
    <n v="220"/>
    <m/>
    <n v="2024"/>
    <s v="N/A"/>
    <s v="D (domestic)"/>
    <m/>
  </r>
  <r>
    <s v="WATERMELONS"/>
    <x v="20"/>
    <s v="No"/>
    <s v="24 inch bins"/>
    <s v="SEEDLESS"/>
    <x v="380"/>
    <s v="SOUTH TEXAS"/>
    <n v="188500"/>
    <s v="Truck"/>
    <n v="260"/>
    <m/>
    <n v="2024"/>
    <s v="N/A"/>
    <s v="D (domestic)"/>
    <s v="added on 07/11/2024"/>
  </r>
  <r>
    <s v="WATERMELONS"/>
    <x v="20"/>
    <s v="No"/>
    <s v="24 inch bins"/>
    <s v="SEEDLESS"/>
    <x v="380"/>
    <s v="SOUTH TEXAS"/>
    <n v="1440000"/>
    <s v="Truck"/>
    <n v="1986"/>
    <m/>
    <n v="2024"/>
    <s v="N/A"/>
    <s v="D (domestic)"/>
    <m/>
  </r>
  <r>
    <s v="WATERMELONS"/>
    <x v="20"/>
    <s v="No"/>
    <s v="24 inch bins"/>
    <s v="SEEDLESS"/>
    <x v="381"/>
    <s v="SOUTH TEXAS"/>
    <n v="1040000"/>
    <s v="Truck"/>
    <n v="1434"/>
    <m/>
    <n v="2024"/>
    <s v="N/A"/>
    <s v="D (domestic)"/>
    <m/>
  </r>
  <r>
    <s v="WATERMELONS"/>
    <x v="20"/>
    <s v="No"/>
    <s v="24 inch bins"/>
    <s v="SEEDLESS"/>
    <x v="381"/>
    <s v="SOUTH TEXAS"/>
    <n v="44950"/>
    <s v="Truck"/>
    <n v="62"/>
    <m/>
    <n v="2024"/>
    <s v="N/A"/>
    <s v="D (domestic)"/>
    <s v="added on 07/12/2024"/>
  </r>
  <r>
    <s v="WATERMELONS"/>
    <x v="20"/>
    <s v="No"/>
    <s v="24 inch bins"/>
    <s v="SEEDED"/>
    <x v="381"/>
    <s v="SOUTH TEXAS"/>
    <n v="40000"/>
    <s v="Truck"/>
    <n v="55"/>
    <m/>
    <n v="2024"/>
    <s v="N/A"/>
    <s v="D (domestic)"/>
    <m/>
  </r>
  <r>
    <s v="WATERMELONS"/>
    <x v="20"/>
    <s v="No"/>
    <s v="24 inch bins"/>
    <s v="SEEDED"/>
    <x v="382"/>
    <s v="SOUTH TEXAS"/>
    <n v="2175"/>
    <s v="Truck"/>
    <n v="3"/>
    <m/>
    <n v="2024"/>
    <s v="N/A"/>
    <s v="D (domestic)"/>
    <s v="added on 07/13/2024"/>
  </r>
  <r>
    <s v="WATERMELONS"/>
    <x v="20"/>
    <s v="No"/>
    <s v="24 inch bins"/>
    <s v="SEEDLESS"/>
    <x v="382"/>
    <s v="SOUTH TEXAS"/>
    <n v="43500"/>
    <s v="Truck"/>
    <n v="60"/>
    <m/>
    <n v="2024"/>
    <s v="N/A"/>
    <s v="D (domestic)"/>
    <s v="added on 07/13/2024"/>
  </r>
  <r>
    <s v="WATERMELONS"/>
    <x v="20"/>
    <s v="No"/>
    <s v="24 inch bins"/>
    <s v="SEEDLESS"/>
    <x v="382"/>
    <s v="SOUTH TEXAS"/>
    <n v="1000000"/>
    <s v="Truck"/>
    <n v="1379"/>
    <m/>
    <n v="2024"/>
    <s v="N/A"/>
    <s v="D (domestic)"/>
    <m/>
  </r>
  <r>
    <s v="WATERMELONS"/>
    <x v="20"/>
    <s v="No"/>
    <s v="24 inch bins"/>
    <s v="SEEDED"/>
    <x v="382"/>
    <s v="SOUTH TEXAS"/>
    <n v="120000"/>
    <s v="Truck"/>
    <n v="165"/>
    <m/>
    <n v="2024"/>
    <s v="N/A"/>
    <s v="D (domestic)"/>
    <m/>
  </r>
  <r>
    <s v="WATERMELONS"/>
    <x v="20"/>
    <s v="No"/>
    <s v="24 inch bins"/>
    <s v="SEEDED"/>
    <x v="383"/>
    <s v="SOUTH TEXAS"/>
    <n v="80000"/>
    <s v="Truck"/>
    <n v="110"/>
    <m/>
    <n v="2024"/>
    <s v="N/A"/>
    <s v="D (domestic)"/>
    <m/>
  </r>
  <r>
    <s v="WATERMELONS"/>
    <x v="20"/>
    <s v="No"/>
    <s v="24 inch bins"/>
    <s v="SEEDLESS"/>
    <x v="383"/>
    <s v="SOUTH TEXAS"/>
    <n v="320000"/>
    <s v="Truck"/>
    <n v="441"/>
    <m/>
    <n v="2024"/>
    <s v="N/A"/>
    <s v="D (domestic)"/>
    <m/>
  </r>
  <r>
    <s v="WATERMELONS"/>
    <x v="20"/>
    <s v="No"/>
    <s v="24 inch bins"/>
    <s v="SEEDLESS"/>
    <x v="384"/>
    <s v="TEXAS"/>
    <n v="131950"/>
    <s v="Truck"/>
    <n v="182"/>
    <m/>
    <n v="2024"/>
    <s v="N/A"/>
    <s v="D (domestic)"/>
    <s v="added on 07/15/2024"/>
  </r>
  <r>
    <s v="WATERMELONS"/>
    <x v="20"/>
    <s v="No"/>
    <s v="24 inch bins"/>
    <s v="SEEDED"/>
    <x v="384"/>
    <s v="TEXAS"/>
    <n v="30450"/>
    <s v="Truck"/>
    <n v="42"/>
    <m/>
    <n v="2024"/>
    <s v="N/A"/>
    <s v="D (domestic)"/>
    <s v="added on 07/15/2024"/>
  </r>
  <r>
    <s v="WATERMELONS"/>
    <x v="20"/>
    <s v="No"/>
    <s v="24 inch bins"/>
    <s v="SEEDLESS"/>
    <x v="384"/>
    <s v="SOUTH TEXAS"/>
    <n v="1680000"/>
    <s v="Truck"/>
    <n v="2317"/>
    <m/>
    <n v="2024"/>
    <s v="N/A"/>
    <s v="D (domestic)"/>
    <m/>
  </r>
  <r>
    <s v="WATERMELONS"/>
    <x v="20"/>
    <s v="No"/>
    <s v="24 inch bins"/>
    <s v="SEEDED"/>
    <x v="384"/>
    <s v="SOUTH TEXAS"/>
    <n v="120000"/>
    <s v="Truck"/>
    <n v="165"/>
    <m/>
    <n v="2024"/>
    <s v="N/A"/>
    <s v="D (domestic)"/>
    <m/>
  </r>
  <r>
    <s v="WATERMELONS"/>
    <x v="20"/>
    <s v="No"/>
    <s v="24 inch bins"/>
    <s v="SEEDED"/>
    <x v="385"/>
    <s v="TEXAS"/>
    <n v="13775"/>
    <s v="Truck"/>
    <n v="19"/>
    <m/>
    <n v="2024"/>
    <s v="N/A"/>
    <s v="D (domestic)"/>
    <s v="added on 07/16/2024"/>
  </r>
  <r>
    <s v="WATERMELONS"/>
    <x v="20"/>
    <s v="No"/>
    <s v="24 inch bins"/>
    <s v="SEEDLESS"/>
    <x v="385"/>
    <s v="SOUTH TEXAS"/>
    <n v="1320000"/>
    <s v="Truck"/>
    <n v="1820"/>
    <m/>
    <n v="2024"/>
    <s v="N/A"/>
    <s v="D (domestic)"/>
    <m/>
  </r>
  <r>
    <s v="WATERMELONS"/>
    <x v="20"/>
    <s v="No"/>
    <s v="24 inch bins"/>
    <s v="SEEDLESS"/>
    <x v="385"/>
    <s v="TEXAS"/>
    <n v="113100"/>
    <s v="Truck"/>
    <n v="156"/>
    <m/>
    <n v="2024"/>
    <s v="N/A"/>
    <s v="D (domestic)"/>
    <s v="added on 07/16/2024"/>
  </r>
  <r>
    <s v="WATERMELONS"/>
    <x v="20"/>
    <s v="No"/>
    <s v="24 inch bins"/>
    <s v="SEEDED"/>
    <x v="386"/>
    <s v="SOUTH TEXAS"/>
    <n v="80000"/>
    <s v="Truck"/>
    <n v="110"/>
    <m/>
    <n v="2024"/>
    <s v="N/A"/>
    <s v="D (domestic)"/>
    <m/>
  </r>
  <r>
    <s v="WATERMELONS"/>
    <x v="20"/>
    <s v="No"/>
    <s v="24 inch bins"/>
    <s v="SEEDLESS"/>
    <x v="386"/>
    <s v="SOUTH TEXAS"/>
    <n v="1280000"/>
    <s v="Truck"/>
    <n v="1765"/>
    <m/>
    <n v="2024"/>
    <s v="N/A"/>
    <s v="D (domestic)"/>
    <m/>
  </r>
  <r>
    <s v="WATERMELONS"/>
    <x v="20"/>
    <s v="No"/>
    <s v="24 inch bins"/>
    <s v="SEEDED"/>
    <x v="387"/>
    <s v="SOUTH TEXAS"/>
    <n v="80000"/>
    <s v="Truck"/>
    <n v="110"/>
    <m/>
    <n v="2024"/>
    <s v="N/A"/>
    <s v="D (domestic)"/>
    <m/>
  </r>
  <r>
    <s v="WATERMELONS"/>
    <x v="20"/>
    <s v="No"/>
    <s v="24 inch bins"/>
    <s v="SEEDLESS"/>
    <x v="387"/>
    <s v="SOUTH TEXAS"/>
    <n v="1120000"/>
    <s v="Truck"/>
    <n v="1545"/>
    <m/>
    <n v="2024"/>
    <s v="N/A"/>
    <s v="D (domestic)"/>
    <m/>
  </r>
  <r>
    <s v="WATERMELONS"/>
    <x v="20"/>
    <s v="No"/>
    <s v="24 inch bins"/>
    <s v="SEEDLESS"/>
    <x v="388"/>
    <s v="SOUTH TEXAS"/>
    <n v="680000"/>
    <s v="Truck"/>
    <n v="938"/>
    <m/>
    <n v="2024"/>
    <s v="N/A"/>
    <s v="D (domestic)"/>
    <m/>
  </r>
  <r>
    <s v="WATERMELONS"/>
    <x v="20"/>
    <s v="No"/>
    <s v="24 inch bins"/>
    <s v="SEEDED"/>
    <x v="537"/>
    <s v="TEXAS"/>
    <n v="4350"/>
    <s v="Truck"/>
    <n v="6"/>
    <m/>
    <n v="2024"/>
    <s v="N/A"/>
    <s v="D (domestic)"/>
    <s v="added on 07/20/2024"/>
  </r>
  <r>
    <s v="WATERMELONS"/>
    <x v="20"/>
    <s v="No"/>
    <s v="24 inch bins"/>
    <s v="SEEDLESS"/>
    <x v="537"/>
    <s v="TEXAS"/>
    <n v="47850"/>
    <s v="Truck"/>
    <n v="66"/>
    <m/>
    <n v="2024"/>
    <s v="N/A"/>
    <s v="D (domestic)"/>
    <s v="added on 07/20/2024"/>
  </r>
  <r>
    <s v="WATERMELONS"/>
    <x v="20"/>
    <s v="No"/>
    <s v="24 inch bins"/>
    <s v="SEEDED"/>
    <x v="537"/>
    <s v="SOUTH TEXAS"/>
    <n v="40000"/>
    <s v="Truck"/>
    <n v="55"/>
    <m/>
    <n v="2024"/>
    <s v="N/A"/>
    <s v="D (domestic)"/>
    <m/>
  </r>
  <r>
    <s v="WATERMELONS"/>
    <x v="20"/>
    <s v="No"/>
    <s v="24 inch bins"/>
    <s v="SEEDLESS"/>
    <x v="537"/>
    <s v="SOUTH TEXAS"/>
    <n v="640000"/>
    <s v="Truck"/>
    <n v="883"/>
    <m/>
    <n v="2024"/>
    <s v="N/A"/>
    <s v="D (domestic)"/>
    <m/>
  </r>
  <r>
    <s v="WATERMELONS"/>
    <x v="20"/>
    <s v="No"/>
    <s v="24 inch bins"/>
    <s v="SEEDLESS"/>
    <x v="538"/>
    <s v="SOUTH TEXAS"/>
    <n v="120000"/>
    <s v="Truck"/>
    <n v="166"/>
    <m/>
    <n v="2024"/>
    <s v="N/A"/>
    <s v="D (domestic)"/>
    <m/>
  </r>
  <r>
    <s v="WATERMELONS"/>
    <x v="20"/>
    <s v="No"/>
    <s v="24 inch bins"/>
    <s v="SEEDED"/>
    <x v="389"/>
    <s v="TEXAS"/>
    <n v="10875"/>
    <s v="Truck"/>
    <n v="15"/>
    <m/>
    <n v="2024"/>
    <s v="N/A"/>
    <s v="D (domestic)"/>
    <s v="added on 07/22/2024"/>
  </r>
  <r>
    <s v="WATERMELONS"/>
    <x v="20"/>
    <s v="No"/>
    <s v="24 inch bins"/>
    <s v="SEEDLESS"/>
    <x v="389"/>
    <s v="TEXAS"/>
    <n v="151525"/>
    <s v="Truck"/>
    <n v="209"/>
    <m/>
    <n v="2024"/>
    <s v="N/A"/>
    <s v="D (domestic)"/>
    <s v="added on 07/22/2024"/>
  </r>
  <r>
    <s v="WATERMELONS"/>
    <x v="20"/>
    <s v="No"/>
    <s v="24 inch bins"/>
    <s v="SEEDLESS"/>
    <x v="389"/>
    <s v="SOUTH TEXAS"/>
    <n v="40000"/>
    <s v="Truck"/>
    <n v="55"/>
    <m/>
    <n v="2024"/>
    <s v="N/A"/>
    <s v="D (domestic)"/>
    <m/>
  </r>
  <r>
    <s v="WATERMELONS"/>
    <x v="20"/>
    <s v="No"/>
    <s v="24 inch bins"/>
    <s v="SEEDED"/>
    <x v="389"/>
    <s v="SOUTH TEXAS"/>
    <n v="200000"/>
    <s v="Truck"/>
    <n v="276"/>
    <m/>
    <n v="2024"/>
    <s v="N/A"/>
    <s v="D (domestic)"/>
    <m/>
  </r>
  <r>
    <s v="WATERMELONS"/>
    <x v="20"/>
    <s v="No"/>
    <s v="24 inch bins"/>
    <s v="SEEDLESS"/>
    <x v="390"/>
    <s v="TEXAS"/>
    <n v="187775"/>
    <s v="Truck"/>
    <n v="259"/>
    <m/>
    <n v="2024"/>
    <s v="N/A"/>
    <s v="D (domestic)"/>
    <s v="added on 07/23/2024"/>
  </r>
  <r>
    <s v="WATERMELONS"/>
    <x v="20"/>
    <s v="No"/>
    <s v="24 inch bins"/>
    <s v="SEEDED"/>
    <x v="390"/>
    <s v="TEXAS"/>
    <n v="21750"/>
    <s v="Truck"/>
    <n v="30"/>
    <m/>
    <n v="2024"/>
    <s v="N/A"/>
    <s v="D (domestic)"/>
    <s v="added on 07/23/2024"/>
  </r>
  <r>
    <s v="WATERMELONS"/>
    <x v="20"/>
    <s v="No"/>
    <s v="24 inch bins"/>
    <s v="SEEDLESS"/>
    <x v="390"/>
    <s v="SOUTH TEXAS"/>
    <n v="280000"/>
    <s v="Truck"/>
    <n v="386"/>
    <m/>
    <n v="2024"/>
    <s v="N/A"/>
    <s v="D (domestic)"/>
    <m/>
  </r>
  <r>
    <s v="WATERMELONS"/>
    <x v="20"/>
    <s v="No"/>
    <s v="24 inch bins"/>
    <s v="SEEDED"/>
    <x v="390"/>
    <s v="SOUTH TEXAS"/>
    <n v="40000"/>
    <s v="Truck"/>
    <n v="55"/>
    <m/>
    <n v="2024"/>
    <s v="N/A"/>
    <s v="D (domestic)"/>
    <m/>
  </r>
  <r>
    <s v="WATERMELONS"/>
    <x v="20"/>
    <s v="No"/>
    <s v="24 inch bins"/>
    <s v="SEEDED"/>
    <x v="391"/>
    <s v="SOUTH TEXAS"/>
    <n v="760000"/>
    <s v="Truck"/>
    <n v="1048"/>
    <m/>
    <n v="2024"/>
    <s v="N/A"/>
    <s v="D (domestic)"/>
    <m/>
  </r>
  <r>
    <s v="WATERMELONS"/>
    <x v="20"/>
    <s v="No"/>
    <s v="24 inch bins"/>
    <s v="SEEDLESS"/>
    <x v="391"/>
    <s v="SOUTH TEXAS"/>
    <n v="40000"/>
    <s v="Truck"/>
    <n v="55"/>
    <m/>
    <n v="2024"/>
    <s v="N/A"/>
    <s v="D (domestic)"/>
    <m/>
  </r>
  <r>
    <s v="WATERMELONS"/>
    <x v="20"/>
    <s v="No"/>
    <s v="24 inch bins"/>
    <s v="SEEDED"/>
    <x v="392"/>
    <s v="SOUTH TEXAS"/>
    <n v="40000"/>
    <s v="Truck"/>
    <n v="55"/>
    <m/>
    <n v="2024"/>
    <s v="N/A"/>
    <s v="D (domestic)"/>
    <m/>
  </r>
  <r>
    <s v="WATERMELONS"/>
    <x v="20"/>
    <s v="No"/>
    <s v="24 inch bins"/>
    <s v="SEEDLESS"/>
    <x v="392"/>
    <s v="SOUTH TEXAS"/>
    <n v="1080000"/>
    <s v="Truck"/>
    <n v="1490"/>
    <m/>
    <n v="2024"/>
    <s v="N/A"/>
    <s v="D (domestic)"/>
    <m/>
  </r>
  <r>
    <s v="WATERMELONS"/>
    <x v="20"/>
    <s v="No"/>
    <s v="24 inch bins"/>
    <s v="SEEDLESS"/>
    <x v="393"/>
    <s v="TEXAS"/>
    <n v="800000"/>
    <s v="Truck"/>
    <n v="1103"/>
    <m/>
    <n v="2024"/>
    <s v="N/A"/>
    <s v="D (domestic)"/>
    <m/>
  </r>
  <r>
    <s v="WATERMELONS"/>
    <x v="20"/>
    <s v="No"/>
    <s v="24 inch bins"/>
    <s v="SEEDED"/>
    <x v="393"/>
    <s v="TEXAS"/>
    <n v="80000"/>
    <s v="Truck"/>
    <n v="110"/>
    <m/>
    <n v="2024"/>
    <s v="N/A"/>
    <s v="D (domestic)"/>
    <m/>
  </r>
  <r>
    <s v="WATERMELONS"/>
    <x v="20"/>
    <s v="No"/>
    <s v="24 inch bins"/>
    <s v="SEEDLESS"/>
    <x v="394"/>
    <s v="TEXAS"/>
    <n v="840000"/>
    <s v="Truck"/>
    <n v="1159"/>
    <m/>
    <n v="2024"/>
    <s v="N/A"/>
    <s v="D (domestic)"/>
    <m/>
  </r>
  <r>
    <s v="WATERMELONS"/>
    <x v="20"/>
    <s v="No"/>
    <s v="24 inch bins"/>
    <s v="SEEDED"/>
    <x v="394"/>
    <s v="TEXAS"/>
    <n v="160000"/>
    <s v="Truck"/>
    <n v="220"/>
    <m/>
    <n v="2024"/>
    <s v="N/A"/>
    <s v="D (domestic)"/>
    <m/>
  </r>
  <r>
    <s v="WATERMELONS"/>
    <x v="20"/>
    <s v="No"/>
    <s v="24 inch bins"/>
    <s v="SEEDLESS"/>
    <x v="539"/>
    <s v="TEXAS"/>
    <n v="680000"/>
    <s v="Truck"/>
    <n v="938"/>
    <m/>
    <n v="2024"/>
    <s v="N/A"/>
    <s v="D (domestic)"/>
    <m/>
  </r>
  <r>
    <s v="WATERMELONS"/>
    <x v="20"/>
    <s v="No"/>
    <s v="24 inch bins"/>
    <s v="SEEDED"/>
    <x v="539"/>
    <s v="TEXAS"/>
    <n v="40000"/>
    <s v="Truck"/>
    <n v="55"/>
    <m/>
    <n v="2024"/>
    <s v="N/A"/>
    <s v="D (domestic)"/>
    <m/>
  </r>
  <r>
    <s v="WATERMELONS"/>
    <x v="20"/>
    <s v="No"/>
    <s v="24 inch bins"/>
    <s v="SEEDLESS"/>
    <x v="395"/>
    <s v="TEXAS"/>
    <n v="720000"/>
    <s v="Truck"/>
    <n v="993"/>
    <m/>
    <n v="2024"/>
    <s v="N/A"/>
    <s v="D (domestic)"/>
    <m/>
  </r>
  <r>
    <s v="WATERMELONS"/>
    <x v="20"/>
    <s v="No"/>
    <s v="24 inch bins"/>
    <s v="SEEDLESS"/>
    <x v="395"/>
    <s v="TEXAS"/>
    <n v="33350"/>
    <s v="Truck"/>
    <n v="46"/>
    <m/>
    <n v="2024"/>
    <s v="N/A"/>
    <s v="D (domestic)"/>
    <s v="added on 07/29/2024"/>
  </r>
  <r>
    <s v="WATERMELONS"/>
    <x v="20"/>
    <s v="No"/>
    <s v="24 inch bins"/>
    <s v="SEEDED"/>
    <x v="395"/>
    <s v="TEXAS"/>
    <n v="80000"/>
    <s v="Truck"/>
    <n v="110"/>
    <m/>
    <n v="2024"/>
    <s v="N/A"/>
    <s v="D (domestic)"/>
    <m/>
  </r>
  <r>
    <s v="WATERMELONS"/>
    <x v="20"/>
    <s v="No"/>
    <s v="24 inch bins"/>
    <s v="SEEDED"/>
    <x v="396"/>
    <s v="TEXAS"/>
    <n v="120000"/>
    <s v="Truck"/>
    <n v="165"/>
    <m/>
    <n v="2024"/>
    <s v="N/A"/>
    <s v="D (domestic)"/>
    <m/>
  </r>
  <r>
    <s v="WATERMELONS"/>
    <x v="20"/>
    <s v="No"/>
    <s v="24 inch bins"/>
    <s v="SEEDLESS"/>
    <x v="396"/>
    <s v="TEXAS"/>
    <n v="560000"/>
    <s v="Truck"/>
    <n v="773"/>
    <m/>
    <n v="2024"/>
    <s v="N/A"/>
    <s v="D (domestic)"/>
    <m/>
  </r>
  <r>
    <s v="WATERMELONS"/>
    <x v="20"/>
    <s v="No"/>
    <s v="24 inch bins"/>
    <s v="SEEDLESS"/>
    <x v="397"/>
    <s v="TEXAS"/>
    <n v="600000"/>
    <s v="Truck"/>
    <n v="828"/>
    <m/>
    <n v="2024"/>
    <s v="N/A"/>
    <s v="D (domestic)"/>
    <m/>
  </r>
  <r>
    <s v="WATERMELONS"/>
    <x v="20"/>
    <s v="No"/>
    <s v="24 inch bins"/>
    <s v="SEEDED"/>
    <x v="397"/>
    <s v="TEXAS"/>
    <n v="80000"/>
    <s v="Truck"/>
    <n v="110"/>
    <m/>
    <n v="2024"/>
    <s v="N/A"/>
    <s v="D (domestic)"/>
    <m/>
  </r>
  <r>
    <s v="WATERMELONS"/>
    <x v="20"/>
    <s v="No"/>
    <s v="24 inch bins"/>
    <s v="SEEDLESS"/>
    <x v="398"/>
    <s v="TEXAS"/>
    <n v="400000"/>
    <s v="Truck"/>
    <n v="552"/>
    <m/>
    <n v="2024"/>
    <s v="N/A"/>
    <s v="D (domestic)"/>
    <m/>
  </r>
  <r>
    <s v="WATERMELONS"/>
    <x v="20"/>
    <s v="No"/>
    <s v="24 inch bins"/>
    <s v="SEEDED"/>
    <x v="398"/>
    <s v="TEXAS"/>
    <n v="80000"/>
    <s v="Truck"/>
    <n v="110"/>
    <m/>
    <n v="2024"/>
    <s v="N/A"/>
    <s v="D (domestic)"/>
    <m/>
  </r>
  <r>
    <s v="WATERMELONS"/>
    <x v="20"/>
    <s v="No"/>
    <s v="24 inch bins"/>
    <s v="SEEDLESS"/>
    <x v="399"/>
    <s v="TEXAS"/>
    <n v="1480000"/>
    <s v="Truck"/>
    <n v="2041"/>
    <m/>
    <n v="2024"/>
    <s v="N/A"/>
    <s v="D (domestic)"/>
    <m/>
  </r>
  <r>
    <s v="WATERMELONS"/>
    <x v="20"/>
    <s v="No"/>
    <s v="24 inch bins"/>
    <s v="SEEDED"/>
    <x v="399"/>
    <s v="TEXAS"/>
    <n v="160000"/>
    <s v="Truck"/>
    <n v="220"/>
    <m/>
    <n v="2024"/>
    <s v="N/A"/>
    <s v="D (domestic)"/>
    <m/>
  </r>
  <r>
    <s v="WATERMELONS"/>
    <x v="20"/>
    <s v="No"/>
    <s v="24 inch bins"/>
    <s v="SEEDLESS"/>
    <x v="400"/>
    <s v="TEXAS"/>
    <n v="1360000"/>
    <s v="Truck"/>
    <n v="1876"/>
    <m/>
    <n v="2024"/>
    <s v="N/A"/>
    <s v="D (domestic)"/>
    <m/>
  </r>
  <r>
    <s v="WATERMELONS"/>
    <x v="20"/>
    <s v="No"/>
    <s v="24 inch bins"/>
    <s v="SEEDED"/>
    <x v="400"/>
    <s v="TEXAS"/>
    <n v="120000"/>
    <s v="Truck"/>
    <n v="165"/>
    <m/>
    <n v="2024"/>
    <s v="N/A"/>
    <s v="D (domestic)"/>
    <m/>
  </r>
  <r>
    <s v="WATERMELONS"/>
    <x v="20"/>
    <s v="No"/>
    <s v="24 inch bins"/>
    <s v="SEEDLESS"/>
    <x v="540"/>
    <s v="TEXAS"/>
    <n v="1240000"/>
    <s v="Truck"/>
    <n v="1711"/>
    <m/>
    <n v="2024"/>
    <s v="N/A"/>
    <s v="D (domestic)"/>
    <m/>
  </r>
  <r>
    <s v="WATERMELONS"/>
    <x v="20"/>
    <s v="No"/>
    <s v="24 inch bins"/>
    <s v="SEEDED"/>
    <x v="540"/>
    <s v="TEXAS"/>
    <n v="80000"/>
    <s v="Truck"/>
    <n v="110"/>
    <m/>
    <n v="2024"/>
    <s v="N/A"/>
    <s v="D (domestic)"/>
    <m/>
  </r>
  <r>
    <s v="WATERMELONS"/>
    <x v="20"/>
    <s v="No"/>
    <s v="24 inch bins"/>
    <s v="SEEDED"/>
    <x v="401"/>
    <s v="TEXAS"/>
    <n v="80000"/>
    <s v="Truck"/>
    <n v="110"/>
    <m/>
    <n v="2024"/>
    <s v="N/A"/>
    <s v="D (domestic)"/>
    <m/>
  </r>
  <r>
    <s v="WATERMELONS"/>
    <x v="20"/>
    <s v="No"/>
    <s v="24 inch bins"/>
    <s v="SEEDLESS"/>
    <x v="401"/>
    <s v="TEXAS"/>
    <n v="1240000"/>
    <s v="Truck"/>
    <n v="1710"/>
    <m/>
    <n v="2024"/>
    <s v="N/A"/>
    <s v="D (domestic)"/>
    <m/>
  </r>
  <r>
    <s v="WATERMELONS"/>
    <x v="20"/>
    <s v="No"/>
    <s v="24 inch bins"/>
    <s v="SEEDLESS"/>
    <x v="402"/>
    <s v="TEXAS"/>
    <n v="1280000"/>
    <s v="Truck"/>
    <n v="1765"/>
    <m/>
    <n v="2024"/>
    <s v="N/A"/>
    <s v="D (domestic)"/>
    <m/>
  </r>
  <r>
    <s v="WATERMELONS"/>
    <x v="20"/>
    <s v="No"/>
    <s v="24 inch bins"/>
    <s v="SEEDED"/>
    <x v="402"/>
    <s v="TEXAS"/>
    <n v="80000"/>
    <s v="Truck"/>
    <n v="110"/>
    <m/>
    <n v="2024"/>
    <s v="N/A"/>
    <s v="D (domestic)"/>
    <m/>
  </r>
  <r>
    <s v="WATERMELONS"/>
    <x v="20"/>
    <s v="No"/>
    <s v="24 inch bins"/>
    <s v="SEEDED"/>
    <x v="403"/>
    <s v="TEXAS"/>
    <n v="160000"/>
    <s v="Truck"/>
    <n v="220"/>
    <m/>
    <n v="2024"/>
    <s v="N/A"/>
    <s v="D (domestic)"/>
    <m/>
  </r>
  <r>
    <s v="WATERMELONS"/>
    <x v="20"/>
    <s v="No"/>
    <s v="24 inch bins"/>
    <s v="SEEDLESS"/>
    <x v="403"/>
    <s v="TEXAS"/>
    <n v="1760000"/>
    <s v="Truck"/>
    <n v="2427"/>
    <m/>
    <n v="2024"/>
    <s v="N/A"/>
    <s v="D (domestic)"/>
    <m/>
  </r>
  <r>
    <s v="WATERMELONS"/>
    <x v="20"/>
    <s v="No"/>
    <s v="24 inch bins"/>
    <s v="SEEDED"/>
    <x v="404"/>
    <s v="TEXAS"/>
    <n v="280000"/>
    <s v="Truck"/>
    <n v="386"/>
    <m/>
    <n v="2024"/>
    <s v="N/A"/>
    <s v="D (domestic)"/>
    <m/>
  </r>
  <r>
    <s v="WATERMELONS"/>
    <x v="20"/>
    <s v="No"/>
    <s v="24 inch bins"/>
    <s v="SEEDLESS"/>
    <x v="404"/>
    <s v="TEXAS"/>
    <n v="2000000"/>
    <s v="Truck"/>
    <n v="2758"/>
    <m/>
    <n v="2024"/>
    <s v="N/A"/>
    <s v="D (domestic)"/>
    <m/>
  </r>
  <r>
    <s v="WATERMELONS"/>
    <x v="20"/>
    <s v="No"/>
    <s v="24 inch bins"/>
    <s v="SEEDED"/>
    <x v="405"/>
    <s v="TEXAS"/>
    <n v="120000"/>
    <s v="Truck"/>
    <n v="165"/>
    <m/>
    <n v="2024"/>
    <s v="N/A"/>
    <s v="D (domestic)"/>
    <m/>
  </r>
  <r>
    <s v="WATERMELONS"/>
    <x v="20"/>
    <s v="No"/>
    <s v="24 inch bins"/>
    <s v="SEEDLESS"/>
    <x v="405"/>
    <s v="TEXAS"/>
    <n v="1400000"/>
    <s v="Truck"/>
    <n v="1931"/>
    <m/>
    <n v="2024"/>
    <s v="N/A"/>
    <s v="D (domestic)"/>
    <m/>
  </r>
  <r>
    <s v="WATERMELONS"/>
    <x v="20"/>
    <s v="No"/>
    <s v="24 inch bins"/>
    <s v="SEEDED"/>
    <x v="406"/>
    <s v="TEXAS"/>
    <n v="80000"/>
    <s v="Truck"/>
    <n v="110"/>
    <m/>
    <n v="2024"/>
    <s v="N/A"/>
    <s v="D (domestic)"/>
    <m/>
  </r>
  <r>
    <s v="WATERMELONS"/>
    <x v="20"/>
    <s v="No"/>
    <s v="24 inch bins"/>
    <s v="SEEDLESS"/>
    <x v="406"/>
    <s v="TEXAS"/>
    <n v="1840000"/>
    <s v="Truck"/>
    <n v="2537"/>
    <m/>
    <n v="2024"/>
    <s v="N/A"/>
    <s v="D (domestic)"/>
    <m/>
  </r>
  <r>
    <s v="WATERMELONS"/>
    <x v="20"/>
    <s v="No"/>
    <s v="24 inch bins"/>
    <s v="SEEDED"/>
    <x v="541"/>
    <s v="TEXAS"/>
    <n v="40000"/>
    <s v="Truck"/>
    <n v="55"/>
    <m/>
    <n v="2024"/>
    <s v="N/A"/>
    <s v="D (domestic)"/>
    <m/>
  </r>
  <r>
    <s v="WATERMELONS"/>
    <x v="20"/>
    <s v="No"/>
    <s v="24 inch bins"/>
    <s v="SEEDLESS"/>
    <x v="541"/>
    <s v="TEXAS"/>
    <n v="1400000"/>
    <s v="Truck"/>
    <n v="1931"/>
    <m/>
    <n v="2024"/>
    <s v="N/A"/>
    <s v="D (domestic)"/>
    <m/>
  </r>
  <r>
    <s v="WATERMELONS"/>
    <x v="20"/>
    <s v="No"/>
    <s v="24 inch bins"/>
    <s v="SEEDLESS"/>
    <x v="422"/>
    <s v="TEXAS"/>
    <n v="1720000"/>
    <s v="Truck"/>
    <n v="2372"/>
    <m/>
    <n v="2024"/>
    <s v="N/A"/>
    <s v="D (domestic)"/>
    <m/>
  </r>
  <r>
    <s v="WATERMELONS"/>
    <x v="20"/>
    <s v="No"/>
    <s v="24 inch bins"/>
    <s v="SEEDED"/>
    <x v="422"/>
    <s v="TEXAS"/>
    <n v="160000"/>
    <s v="Truck"/>
    <n v="220"/>
    <m/>
    <n v="2024"/>
    <s v="N/A"/>
    <s v="D (domestic)"/>
    <m/>
  </r>
  <r>
    <s v="WATERMELONS"/>
    <x v="20"/>
    <s v="No"/>
    <s v="24 inch bins"/>
    <s v="SEEDED"/>
    <x v="423"/>
    <s v="TEXAS"/>
    <n v="200000"/>
    <s v="Truck"/>
    <n v="276"/>
    <m/>
    <n v="2024"/>
    <s v="N/A"/>
    <s v="D (domestic)"/>
    <m/>
  </r>
  <r>
    <s v="WATERMELONS"/>
    <x v="20"/>
    <s v="No"/>
    <s v="24 inch bins"/>
    <s v="SEEDLESS"/>
    <x v="423"/>
    <s v="TEXAS"/>
    <n v="1200000"/>
    <s v="Truck"/>
    <n v="1655"/>
    <m/>
    <n v="2024"/>
    <s v="N/A"/>
    <s v="D (domestic)"/>
    <m/>
  </r>
  <r>
    <s v="WATERMELONS"/>
    <x v="20"/>
    <s v="No"/>
    <s v="24 inch bins"/>
    <s v="SEEDLESS"/>
    <x v="424"/>
    <s v="TEXAS"/>
    <n v="1320000"/>
    <s v="Truck"/>
    <n v="1820"/>
    <m/>
    <n v="2024"/>
    <s v="N/A"/>
    <s v="D (domestic)"/>
    <m/>
  </r>
  <r>
    <s v="WATERMELONS"/>
    <x v="20"/>
    <s v="No"/>
    <s v="24 inch bins"/>
    <s v="SEEDED"/>
    <x v="424"/>
    <s v="TEXAS"/>
    <n v="200000"/>
    <s v="Truck"/>
    <n v="275"/>
    <m/>
    <n v="2024"/>
    <s v="N/A"/>
    <s v="D (domestic)"/>
    <m/>
  </r>
  <r>
    <s v="WATERMELONS"/>
    <x v="20"/>
    <s v="No"/>
    <s v="24 inch bins"/>
    <s v="SEEDLESS"/>
    <x v="425"/>
    <s v="TEXAS"/>
    <n v="1440000"/>
    <s v="Truck"/>
    <n v="1986"/>
    <m/>
    <n v="2024"/>
    <s v="N/A"/>
    <s v="D (domestic)"/>
    <m/>
  </r>
  <r>
    <s v="WATERMELONS"/>
    <x v="20"/>
    <s v="No"/>
    <s v="24 inch bins"/>
    <s v="SEEDED"/>
    <x v="425"/>
    <s v="TEXAS"/>
    <n v="160000"/>
    <s v="Truck"/>
    <n v="220"/>
    <m/>
    <n v="2024"/>
    <s v="N/A"/>
    <s v="D (domestic)"/>
    <m/>
  </r>
  <r>
    <s v="WATERMELONS"/>
    <x v="20"/>
    <s v="No"/>
    <s v="24 inch bins"/>
    <s v="SEEDED"/>
    <x v="426"/>
    <s v="TEXAS"/>
    <n v="520000"/>
    <s v="Truck"/>
    <n v="717"/>
    <m/>
    <n v="2024"/>
    <s v="N/A"/>
    <s v="D (domestic)"/>
    <m/>
  </r>
  <r>
    <s v="WATERMELONS"/>
    <x v="20"/>
    <s v="No"/>
    <s v="24 inch bins"/>
    <s v="SEEDLESS"/>
    <x v="426"/>
    <s v="TEXAS"/>
    <n v="2280000"/>
    <s v="Truck"/>
    <n v="3144"/>
    <m/>
    <n v="2024"/>
    <s v="N/A"/>
    <s v="D (domestic)"/>
    <m/>
  </r>
  <r>
    <s v="WATERMELONS"/>
    <x v="20"/>
    <s v="No"/>
    <s v="24 inch bins"/>
    <s v="SEEDLESS"/>
    <x v="427"/>
    <s v="TEXAS"/>
    <n v="1560000"/>
    <s v="Truck"/>
    <n v="2151"/>
    <m/>
    <n v="2024"/>
    <s v="N/A"/>
    <s v="D (domestic)"/>
    <m/>
  </r>
  <r>
    <s v="WATERMELONS"/>
    <x v="20"/>
    <s v="No"/>
    <s v="24 inch bins"/>
    <s v="SEEDED"/>
    <x v="427"/>
    <s v="TEXAS"/>
    <n v="240000"/>
    <s v="Truck"/>
    <n v="331"/>
    <m/>
    <n v="2024"/>
    <s v="N/A"/>
    <s v="D (domestic)"/>
    <m/>
  </r>
  <r>
    <s v="WATERMELONS"/>
    <x v="20"/>
    <s v="No"/>
    <s v="24 inch bins"/>
    <s v="SEEDLESS"/>
    <x v="542"/>
    <s v="TEXAS"/>
    <n v="1120000"/>
    <s v="Truck"/>
    <n v="1545"/>
    <m/>
    <n v="2024"/>
    <s v="N/A"/>
    <s v="D (domestic)"/>
    <m/>
  </r>
  <r>
    <s v="WATERMELONS"/>
    <x v="20"/>
    <s v="No"/>
    <s v="24 inch bins"/>
    <s v="SEEDED"/>
    <x v="542"/>
    <s v="TEXAS"/>
    <n v="120000"/>
    <s v="Truck"/>
    <n v="165"/>
    <m/>
    <n v="2024"/>
    <s v="N/A"/>
    <s v="D (domestic)"/>
    <m/>
  </r>
  <r>
    <s v="WATERMELONS"/>
    <x v="20"/>
    <s v="No"/>
    <s v="24 inch bins"/>
    <s v="SEEDLESS"/>
    <x v="428"/>
    <s v="TEXAS"/>
    <n v="1800000"/>
    <s v="Truck"/>
    <n v="2483"/>
    <m/>
    <n v="2024"/>
    <s v="N/A"/>
    <s v="D (domestic)"/>
    <m/>
  </r>
  <r>
    <s v="WATERMELONS"/>
    <x v="20"/>
    <s v="No"/>
    <s v="24 inch bins"/>
    <s v="SEEDED"/>
    <x v="428"/>
    <s v="TEXAS"/>
    <n v="200000"/>
    <s v="Truck"/>
    <n v="276"/>
    <m/>
    <n v="2024"/>
    <s v="N/A"/>
    <s v="D (domestic)"/>
    <m/>
  </r>
  <r>
    <s v="WATERMELONS"/>
    <x v="20"/>
    <s v="No"/>
    <s v="24 inch bins"/>
    <s v="SEEDED"/>
    <x v="429"/>
    <s v="TEXAS"/>
    <n v="120000"/>
    <s v="Truck"/>
    <n v="165"/>
    <m/>
    <n v="2024"/>
    <s v="N/A"/>
    <s v="D (domestic)"/>
    <m/>
  </r>
  <r>
    <s v="WATERMELONS"/>
    <x v="20"/>
    <s v="No"/>
    <s v="24 inch bins"/>
    <s v="SEEDLESS"/>
    <x v="429"/>
    <s v="TEXAS"/>
    <n v="1920000"/>
    <s v="Truck"/>
    <n v="2648"/>
    <m/>
    <n v="2024"/>
    <s v="N/A"/>
    <s v="D (domestic)"/>
    <m/>
  </r>
  <r>
    <s v="WATERMELONS"/>
    <x v="20"/>
    <s v="No"/>
    <s v="24 inch bins"/>
    <s v="SEEDLESS"/>
    <x v="430"/>
    <s v="TEXAS"/>
    <n v="1520000"/>
    <s v="Truck"/>
    <n v="2096"/>
    <m/>
    <n v="2024"/>
    <s v="N/A"/>
    <s v="D (domestic)"/>
    <m/>
  </r>
  <r>
    <s v="WATERMELONS"/>
    <x v="20"/>
    <s v="No"/>
    <s v="24 inch bins"/>
    <s v="SEEDED"/>
    <x v="430"/>
    <s v="TEXAS"/>
    <n v="280000"/>
    <s v="Truck"/>
    <n v="386"/>
    <m/>
    <n v="2024"/>
    <s v="N/A"/>
    <s v="D (domestic)"/>
    <m/>
  </r>
  <r>
    <s v="WATERMELONS"/>
    <x v="20"/>
    <s v="No"/>
    <s v="24 inch bins"/>
    <s v="SEEDED"/>
    <x v="431"/>
    <s v="TEXAS"/>
    <n v="280000"/>
    <s v="Truck"/>
    <n v="387"/>
    <m/>
    <n v="2024"/>
    <s v="N/A"/>
    <s v="D (domestic)"/>
    <m/>
  </r>
  <r>
    <s v="WATERMELONS"/>
    <x v="20"/>
    <s v="No"/>
    <s v="24 inch bins"/>
    <s v="SEEDLESS"/>
    <x v="431"/>
    <s v="TEXAS"/>
    <n v="1480000"/>
    <s v="Truck"/>
    <n v="2041"/>
    <m/>
    <n v="2024"/>
    <s v="N/A"/>
    <s v="D (domestic)"/>
    <m/>
  </r>
  <r>
    <s v="WATERMELONS"/>
    <x v="20"/>
    <s v="No"/>
    <s v="24 inch bins"/>
    <s v="SEEDED"/>
    <x v="432"/>
    <s v="TEXAS"/>
    <n v="200000"/>
    <s v="Truck"/>
    <n v="275"/>
    <m/>
    <n v="2024"/>
    <s v="N/A"/>
    <s v="D (domestic)"/>
    <m/>
  </r>
  <r>
    <s v="WATERMELONS"/>
    <x v="20"/>
    <s v="No"/>
    <s v="24 inch bins"/>
    <s v="SEEDLESS"/>
    <x v="432"/>
    <s v="TEXAS"/>
    <n v="2160000"/>
    <s v="Truck"/>
    <n v="2979"/>
    <m/>
    <n v="2024"/>
    <s v="N/A"/>
    <s v="D (domestic)"/>
    <m/>
  </r>
  <r>
    <s v="WATERMELONS"/>
    <x v="20"/>
    <s v="No"/>
    <s v="24 inch bins"/>
    <s v="SEEDED"/>
    <x v="433"/>
    <s v="TEXAS"/>
    <n v="200000"/>
    <s v="Truck"/>
    <n v="276"/>
    <m/>
    <n v="2024"/>
    <s v="N/A"/>
    <s v="D (domestic)"/>
    <m/>
  </r>
  <r>
    <s v="WATERMELONS"/>
    <x v="20"/>
    <s v="No"/>
    <s v="24 inch bins"/>
    <s v="SEEDLESS"/>
    <x v="433"/>
    <s v="TEXAS"/>
    <n v="2480000"/>
    <s v="Truck"/>
    <n v="3420"/>
    <m/>
    <n v="2024"/>
    <s v="N/A"/>
    <s v="D (domestic)"/>
    <m/>
  </r>
  <r>
    <s v="WATERMELONS"/>
    <x v="20"/>
    <s v="No"/>
    <s v="24 inch bins"/>
    <s v="SEEDLESS"/>
    <x v="543"/>
    <s v="TEXAS"/>
    <n v="920000"/>
    <s v="Truck"/>
    <n v="1270"/>
    <m/>
    <n v="2024"/>
    <s v="N/A"/>
    <s v="D (domestic)"/>
    <m/>
  </r>
  <r>
    <s v="WATERMELONS"/>
    <x v="20"/>
    <s v="No"/>
    <s v="24 inch bins"/>
    <s v="SEEDED"/>
    <x v="543"/>
    <s v="TEXAS"/>
    <n v="120000"/>
    <s v="Truck"/>
    <n v="165"/>
    <m/>
    <n v="2024"/>
    <s v="N/A"/>
    <s v="D (domestic)"/>
    <m/>
  </r>
  <r>
    <s v="WATERMELONS"/>
    <x v="20"/>
    <s v="No"/>
    <s v="24 inch bins"/>
    <s v="SEEDLESS"/>
    <x v="434"/>
    <s v="TEXAS"/>
    <n v="1680000"/>
    <s v="Truck"/>
    <n v="2317"/>
    <m/>
    <n v="2024"/>
    <s v="N/A"/>
    <s v="D (domestic)"/>
    <m/>
  </r>
  <r>
    <s v="WATERMELONS"/>
    <x v="20"/>
    <s v="No"/>
    <s v="24 inch bins"/>
    <s v="SEEDED"/>
    <x v="434"/>
    <s v="TEXAS"/>
    <n v="200000"/>
    <s v="Truck"/>
    <n v="276"/>
    <m/>
    <n v="2024"/>
    <s v="N/A"/>
    <s v="D (domestic)"/>
    <m/>
  </r>
  <r>
    <s v="WATERMELONS"/>
    <x v="20"/>
    <s v="No"/>
    <s v="24 inch bins"/>
    <s v="SEEDED"/>
    <x v="435"/>
    <s v="TEXAS"/>
    <n v="160000"/>
    <s v="Truck"/>
    <n v="220"/>
    <m/>
    <n v="2024"/>
    <s v="N/A"/>
    <s v="D (domestic)"/>
    <m/>
  </r>
  <r>
    <s v="WATERMELONS"/>
    <x v="20"/>
    <s v="No"/>
    <s v="24 inch bins"/>
    <s v="SEEDLESS"/>
    <x v="435"/>
    <s v="TEXAS"/>
    <n v="1600000"/>
    <s v="Truck"/>
    <n v="2207"/>
    <m/>
    <n v="2024"/>
    <s v="N/A"/>
    <s v="D (domestic)"/>
    <m/>
  </r>
  <r>
    <s v="WATERMELONS"/>
    <x v="20"/>
    <s v="No"/>
    <s v="24 inch bins"/>
    <s v="SEEDLESS"/>
    <x v="436"/>
    <s v="TEXAS"/>
    <n v="1720000"/>
    <s v="Truck"/>
    <n v="2372"/>
    <m/>
    <n v="2024"/>
    <s v="N/A"/>
    <s v="D (domestic)"/>
    <m/>
  </r>
  <r>
    <s v="WATERMELONS"/>
    <x v="20"/>
    <s v="No"/>
    <s v="24 inch bins"/>
    <s v="SEEDED"/>
    <x v="436"/>
    <s v="TEXAS"/>
    <n v="200000"/>
    <s v="Truck"/>
    <n v="276"/>
    <m/>
    <n v="2024"/>
    <s v="N/A"/>
    <s v="D (domestic)"/>
    <m/>
  </r>
  <r>
    <s v="WATERMELONS"/>
    <x v="20"/>
    <s v="No"/>
    <s v="24 inch bins"/>
    <s v="SEEDLESS"/>
    <x v="437"/>
    <s v="TEXAS"/>
    <n v="1800000"/>
    <s v="Truck"/>
    <n v="2483"/>
    <m/>
    <n v="2024"/>
    <s v="N/A"/>
    <s v="D (domestic)"/>
    <m/>
  </r>
  <r>
    <s v="WATERMELONS"/>
    <x v="20"/>
    <s v="No"/>
    <s v="24 inch bins"/>
    <s v="SEEDED"/>
    <x v="437"/>
    <s v="TEXAS"/>
    <n v="80000"/>
    <s v="Truck"/>
    <n v="110"/>
    <m/>
    <n v="2024"/>
    <s v="N/A"/>
    <s v="D (domestic)"/>
    <m/>
  </r>
  <r>
    <s v="WATERMELONS"/>
    <x v="20"/>
    <s v="No"/>
    <s v="24 inch bins"/>
    <s v="SEEDLESS"/>
    <x v="438"/>
    <s v="TEXAS"/>
    <n v="1000000"/>
    <s v="Truck"/>
    <n v="1378"/>
    <m/>
    <n v="2024"/>
    <s v="N/A"/>
    <s v="D (domestic)"/>
    <m/>
  </r>
  <r>
    <s v="WATERMELONS"/>
    <x v="20"/>
    <s v="No"/>
    <s v="24 inch bins"/>
    <s v="SEEDED"/>
    <x v="438"/>
    <s v="TEXAS"/>
    <n v="40000"/>
    <s v="Truck"/>
    <n v="55"/>
    <m/>
    <n v="2024"/>
    <s v="N/A"/>
    <s v="D (domestic)"/>
    <m/>
  </r>
  <r>
    <s v="WATERMELONS"/>
    <x v="20"/>
    <s v="No"/>
    <s v="24 inch bins"/>
    <s v="SEEDLESS"/>
    <x v="439"/>
    <s v="TEXAS"/>
    <n v="400000"/>
    <s v="Truck"/>
    <n v="552"/>
    <m/>
    <n v="2024"/>
    <s v="N/A"/>
    <s v="D (domestic)"/>
    <m/>
  </r>
  <r>
    <s v="WATERMELONS"/>
    <x v="20"/>
    <s v="No"/>
    <s v="24 inch bins"/>
    <s v="SEEDED"/>
    <x v="439"/>
    <s v="TEXAS"/>
    <n v="40000"/>
    <s v="Truck"/>
    <n v="55"/>
    <m/>
    <n v="2024"/>
    <s v="N/A"/>
    <s v="D (domestic)"/>
    <m/>
  </r>
  <r>
    <s v="WATERMELONS"/>
    <x v="20"/>
    <s v="No"/>
    <s v="24 inch bins"/>
    <s v="SEEDLESS"/>
    <x v="544"/>
    <s v="TEXAS"/>
    <n v="400000"/>
    <s v="Truck"/>
    <n v="551"/>
    <m/>
    <n v="2024"/>
    <s v="N/A"/>
    <s v="D (domestic)"/>
    <m/>
  </r>
  <r>
    <s v="WATERMELONS"/>
    <x v="20"/>
    <s v="No"/>
    <s v="24 inch bins"/>
    <s v="SEEDED"/>
    <x v="544"/>
    <s v="TEXAS"/>
    <n v="40000"/>
    <s v="Truck"/>
    <n v="55"/>
    <m/>
    <n v="2024"/>
    <s v="N/A"/>
    <s v="D (domestic)"/>
    <m/>
  </r>
  <r>
    <s v="WATERMELONS"/>
    <x v="20"/>
    <s v="No"/>
    <s v="24 inch bins"/>
    <s v="SEEDED"/>
    <x v="440"/>
    <s v="TEXAS"/>
    <n v="40000"/>
    <s v="Truck"/>
    <n v="55"/>
    <m/>
    <n v="2024"/>
    <s v="N/A"/>
    <s v="D (domestic)"/>
    <m/>
  </r>
  <r>
    <s v="WATERMELONS"/>
    <x v="20"/>
    <s v="No"/>
    <s v="24 inch bins"/>
    <s v="SEEDLESS"/>
    <x v="440"/>
    <s v="TEXAS"/>
    <n v="40000"/>
    <s v="Truck"/>
    <n v="55"/>
    <m/>
    <n v="2024"/>
    <s v="N/A"/>
    <s v="D (domestic)"/>
    <m/>
  </r>
  <r>
    <s v="WATERMELONS"/>
    <x v="20"/>
    <s v="No"/>
    <s v="24 inch bins"/>
    <s v="SEEDLESS"/>
    <x v="441"/>
    <s v="TEXAS"/>
    <n v="120000"/>
    <s v="Truck"/>
    <n v="165"/>
    <m/>
    <n v="2024"/>
    <s v="N/A"/>
    <s v="D (domestic)"/>
    <m/>
  </r>
  <r>
    <s v="WATERMELONS"/>
    <x v="20"/>
    <s v="No"/>
    <s v="24 inch bins"/>
    <s v="SEEDLESS"/>
    <x v="442"/>
    <s v="TEXAS"/>
    <n v="720000"/>
    <s v="Truck"/>
    <n v="993"/>
    <m/>
    <n v="2024"/>
    <s v="N/A"/>
    <s v="D (domestic)"/>
    <m/>
  </r>
  <r>
    <s v="WATERMELONS"/>
    <x v="20"/>
    <s v="No"/>
    <s v="24 inch bins"/>
    <s v="SEEDED"/>
    <x v="442"/>
    <s v="TEXAS"/>
    <n v="80000"/>
    <s v="Truck"/>
    <n v="110"/>
    <m/>
    <n v="2024"/>
    <s v="N/A"/>
    <s v="D (domestic)"/>
    <m/>
  </r>
  <r>
    <s v="WATERMELONS"/>
    <x v="20"/>
    <s v="No"/>
    <s v="24 inch bins"/>
    <s v="SEEDLESS"/>
    <x v="443"/>
    <s v="TEXAS"/>
    <n v="920000"/>
    <s v="Truck"/>
    <n v="1269"/>
    <m/>
    <n v="2024"/>
    <s v="N/A"/>
    <s v="D (domestic)"/>
    <m/>
  </r>
  <r>
    <s v="WATERMELONS"/>
    <x v="20"/>
    <s v="No"/>
    <s v="24 inch bins"/>
    <s v="SEEDLESS"/>
    <x v="444"/>
    <s v="TEXAS"/>
    <n v="720000"/>
    <s v="Truck"/>
    <n v="993"/>
    <m/>
    <n v="2024"/>
    <s v="N/A"/>
    <s v="D (domestic)"/>
    <m/>
  </r>
  <r>
    <s v="WATERMELONS"/>
    <x v="20"/>
    <s v="No"/>
    <s v="24 inch bins"/>
    <s v="SEEDLESS"/>
    <x v="445"/>
    <s v="TEXAS"/>
    <n v="720000"/>
    <s v="Truck"/>
    <n v="994"/>
    <m/>
    <n v="2024"/>
    <s v="N/A"/>
    <s v="D (domestic)"/>
    <m/>
  </r>
  <r>
    <s v="WATERMELONS"/>
    <x v="20"/>
    <s v="No"/>
    <s v="24 inch bins"/>
    <s v="SEEDLESS"/>
    <x v="545"/>
    <s v="TEXAS"/>
    <n v="80000"/>
    <s v="Truck"/>
    <n v="110"/>
    <m/>
    <n v="2024"/>
    <s v="N/A"/>
    <s v="D (domestic)"/>
    <m/>
  </r>
  <r>
    <s v="WATERMELONS"/>
    <x v="20"/>
    <s v="No"/>
    <s v="24 inch bins"/>
    <s v="SEEDLESS"/>
    <x v="446"/>
    <s v="TEXAS"/>
    <n v="560000"/>
    <s v="Truck"/>
    <n v="772"/>
    <m/>
    <n v="2024"/>
    <s v="N/A"/>
    <s v="D (domestic)"/>
    <m/>
  </r>
  <r>
    <s v="WATERMELONS"/>
    <x v="20"/>
    <s v="No"/>
    <s v="24 inch bins"/>
    <s v="SEEDED"/>
    <x v="446"/>
    <s v="TEXAS"/>
    <n v="40000"/>
    <s v="Truck"/>
    <n v="55"/>
    <m/>
    <n v="2024"/>
    <s v="N/A"/>
    <s v="D (domestic)"/>
    <m/>
  </r>
  <r>
    <s v="WATERMELONS"/>
    <x v="20"/>
    <s v="No"/>
    <s v="24 inch bins"/>
    <s v="SEEDLESS"/>
    <x v="447"/>
    <s v="TEXAS"/>
    <n v="880000"/>
    <s v="Truck"/>
    <n v="1214"/>
    <m/>
    <n v="2024"/>
    <s v="N/A"/>
    <s v="D (domestic)"/>
    <m/>
  </r>
  <r>
    <s v="WATERMELONS"/>
    <x v="20"/>
    <s v="No"/>
    <s v="24 inch bins"/>
    <s v="SEEDLESS"/>
    <x v="448"/>
    <s v="TEXAS"/>
    <n v="800000"/>
    <s v="Truck"/>
    <n v="1104"/>
    <m/>
    <n v="2024"/>
    <s v="N/A"/>
    <s v="D (domestic)"/>
    <m/>
  </r>
  <r>
    <s v="WATERMELONS"/>
    <x v="20"/>
    <s v="No"/>
    <s v="24 inch bins"/>
    <s v="SEEDLESS"/>
    <x v="449"/>
    <s v="TEXAS"/>
    <n v="680000"/>
    <s v="Truck"/>
    <n v="937"/>
    <m/>
    <n v="2024"/>
    <s v="N/A"/>
    <s v="D (domestic)"/>
    <m/>
  </r>
  <r>
    <s v="WATERMELONS"/>
    <x v="20"/>
    <s v="No"/>
    <s v="24 inch bins"/>
    <s v="SEEDLESS"/>
    <x v="450"/>
    <s v="TEXAS"/>
    <n v="360000"/>
    <s v="Truck"/>
    <n v="497"/>
    <m/>
    <n v="2024"/>
    <s v="N/A"/>
    <s v="D (domestic)"/>
    <m/>
  </r>
  <r>
    <s v="WATERMELONS"/>
    <x v="20"/>
    <s v="No"/>
    <s v="24 inch bins"/>
    <s v="SEEDED"/>
    <x v="450"/>
    <s v="TEXAS"/>
    <n v="80000"/>
    <s v="Truck"/>
    <n v="110"/>
    <m/>
    <n v="2024"/>
    <s v="N/A"/>
    <s v="D (domestic)"/>
    <m/>
  </r>
  <r>
    <s v="WATERMELONS"/>
    <x v="20"/>
    <s v="No"/>
    <s v="24 inch bins"/>
    <s v="SEEDED"/>
    <x v="451"/>
    <s v="TEXAS"/>
    <n v="40000"/>
    <s v="Truck"/>
    <n v="55"/>
    <m/>
    <n v="2024"/>
    <s v="N/A"/>
    <s v="D (domestic)"/>
    <m/>
  </r>
  <r>
    <s v="WATERMELONS"/>
    <x v="20"/>
    <s v="No"/>
    <s v="24 inch bins"/>
    <s v="SEEDLESS"/>
    <x v="451"/>
    <s v="TEXAS"/>
    <n v="440000"/>
    <s v="Truck"/>
    <n v="607"/>
    <m/>
    <n v="2024"/>
    <s v="N/A"/>
    <s v="D (domestic)"/>
    <m/>
  </r>
  <r>
    <s v="WATERMELONS"/>
    <x v="20"/>
    <s v="No"/>
    <s v="24 inch bins"/>
    <s v="SEEDLESS"/>
    <x v="452"/>
    <s v="TEXAS"/>
    <n v="600000"/>
    <s v="Truck"/>
    <n v="827"/>
    <m/>
    <n v="2024"/>
    <s v="N/A"/>
    <s v="D (domestic)"/>
    <m/>
  </r>
  <r>
    <s v="WATERMELONS"/>
    <x v="20"/>
    <s v="No"/>
    <s v="24 inch bins"/>
    <s v="SEEDLESS"/>
    <x v="453"/>
    <s v="TEXAS"/>
    <n v="640000"/>
    <s v="Truck"/>
    <n v="883"/>
    <m/>
    <n v="2024"/>
    <s v="N/A"/>
    <s v="D (domestic)"/>
    <m/>
  </r>
  <r>
    <s v="WATERMELONS"/>
    <x v="20"/>
    <s v="No"/>
    <s v="24 inch bins"/>
    <s v="SEEDLESS"/>
    <x v="454"/>
    <s v="TEXAS"/>
    <n v="720000"/>
    <s v="Truck"/>
    <n v="993"/>
    <m/>
    <n v="2024"/>
    <s v="N/A"/>
    <s v="D (domestic)"/>
    <m/>
  </r>
  <r>
    <s v="WATERMELONS"/>
    <x v="20"/>
    <s v="No"/>
    <s v="24 inch bins"/>
    <s v="SEEDLESS"/>
    <x v="455"/>
    <s v="TEXAS"/>
    <n v="680000"/>
    <s v="Truck"/>
    <n v="938"/>
    <m/>
    <n v="2024"/>
    <s v="N/A"/>
    <s v="D (domestic)"/>
    <m/>
  </r>
  <r>
    <s v="WATERMELONS"/>
    <x v="20"/>
    <s v="No"/>
    <s v="24 inch bins"/>
    <s v="SEEDLESS"/>
    <x v="456"/>
    <s v="TEXAS"/>
    <n v="520000"/>
    <s v="Truck"/>
    <n v="717"/>
    <m/>
    <n v="2024"/>
    <s v="N/A"/>
    <s v="D (domestic)"/>
    <s v="added on 09/20/2024"/>
  </r>
  <r>
    <s v="WATERMELONS"/>
    <x v="20"/>
    <s v="No"/>
    <s v="24 inch bins"/>
    <s v="SEEDLESS"/>
    <x v="457"/>
    <s v="TEXAS"/>
    <n v="440000"/>
    <s v="Truck"/>
    <n v="607"/>
    <m/>
    <n v="2024"/>
    <s v="N/A"/>
    <s v="D (domestic)"/>
    <s v="added on 09/21/2024"/>
  </r>
  <r>
    <s v="WATERMELONS"/>
    <x v="20"/>
    <s v="No"/>
    <s v="24 inch bins"/>
    <s v="SEEDLESS"/>
    <x v="547"/>
    <s v="TEXAS"/>
    <n v="40000"/>
    <s v="Truck"/>
    <n v="55"/>
    <m/>
    <n v="2024"/>
    <s v="N/A"/>
    <s v="D (domestic)"/>
    <s v="added on 09/22/2024"/>
  </r>
  <r>
    <s v="WATERMELONS"/>
    <x v="20"/>
    <s v="No"/>
    <s v="24 inch bins"/>
    <s v="SEEDLESS"/>
    <x v="459"/>
    <s v="TEXAS"/>
    <n v="840000"/>
    <s v="Truck"/>
    <n v="1159"/>
    <m/>
    <n v="2024"/>
    <s v="N/A"/>
    <s v="D (domestic)"/>
    <m/>
  </r>
  <r>
    <s v="WATERMELONS"/>
    <x v="20"/>
    <s v="No"/>
    <s v="24 inch bins"/>
    <s v="SEEDLESS"/>
    <x v="460"/>
    <s v="TEXAS"/>
    <n v="520000"/>
    <s v="Truck"/>
    <n v="718"/>
    <m/>
    <n v="2024"/>
    <s v="N/A"/>
    <s v="D (domestic)"/>
    <s v="added on 09/25/2024"/>
  </r>
  <r>
    <s v="WATERMELONS"/>
    <x v="20"/>
    <s v="No"/>
    <s v="24 inch bins"/>
    <s v="SEEDLESS"/>
    <x v="461"/>
    <s v="TEXAS"/>
    <n v="400000"/>
    <s v="Truck"/>
    <n v="551"/>
    <m/>
    <n v="2024"/>
    <s v="N/A"/>
    <s v="D (domestic)"/>
    <m/>
  </r>
  <r>
    <s v="WATERMELONS"/>
    <x v="20"/>
    <s v="No"/>
    <s v="24 inch bins"/>
    <s v="SEEDLESS"/>
    <x v="462"/>
    <s v="TEXAS"/>
    <n v="760000"/>
    <s v="Truck"/>
    <n v="1049"/>
    <m/>
    <n v="2024"/>
    <s v="N/A"/>
    <s v="D (domestic)"/>
    <m/>
  </r>
  <r>
    <s v="WATERMELONS"/>
    <x v="20"/>
    <s v="No"/>
    <s v="24 inch bins"/>
    <s v="SEEDLESS"/>
    <x v="463"/>
    <s v="TEXAS"/>
    <n v="280000"/>
    <s v="Truck"/>
    <n v="387"/>
    <m/>
    <n v="2024"/>
    <s v="N/A"/>
    <s v="D (domestic)"/>
    <m/>
  </r>
  <r>
    <s v="WATERMELONS"/>
    <x v="20"/>
    <s v="No"/>
    <s v="24 inch bins"/>
    <s v="SEEDLESS"/>
    <x v="641"/>
    <s v="TEXAS"/>
    <n v="80000"/>
    <s v="Truck"/>
    <n v="110"/>
    <m/>
    <n v="2024"/>
    <s v="N/A"/>
    <s v="D (domestic)"/>
    <m/>
  </r>
  <r>
    <s v="WATERMELONS"/>
    <x v="20"/>
    <s v="No"/>
    <s v="24 inch bins"/>
    <s v="SEEDLESS"/>
    <x v="464"/>
    <s v="TEXAS"/>
    <n v="720000"/>
    <s v="Truck"/>
    <n v="993"/>
    <m/>
    <n v="2024"/>
    <s v="N/A"/>
    <s v="D (domestic)"/>
    <m/>
  </r>
  <r>
    <s v="WATERMELONS"/>
    <x v="20"/>
    <s v="No"/>
    <s v="24 inch bins"/>
    <s v="SEEDLESS"/>
    <x v="465"/>
    <s v="TEXAS"/>
    <n v="600000"/>
    <s v="Truck"/>
    <n v="827"/>
    <m/>
    <n v="2024"/>
    <s v="N/A"/>
    <s v="D (domestic)"/>
    <m/>
  </r>
  <r>
    <s v="WATERMELONS"/>
    <x v="20"/>
    <s v="No"/>
    <s v="24 inch bins"/>
    <s v="SEEDLESS"/>
    <x v="466"/>
    <s v="TEXAS"/>
    <n v="600000"/>
    <s v="Truck"/>
    <n v="827"/>
    <m/>
    <n v="2024"/>
    <s v="N/A"/>
    <s v="D (domestic)"/>
    <m/>
  </r>
  <r>
    <s v="WATERMELONS"/>
    <x v="20"/>
    <s v="No"/>
    <s v="24 inch bins"/>
    <s v="SEEDLESS"/>
    <x v="467"/>
    <s v="TEXAS"/>
    <n v="240000"/>
    <s v="Truck"/>
    <n v="331"/>
    <m/>
    <n v="2024"/>
    <s v="N/A"/>
    <s v="D (domestic)"/>
    <m/>
  </r>
  <r>
    <s v="WATERMELONS"/>
    <x v="20"/>
    <s v="No"/>
    <s v="24 inch bins"/>
    <s v="SEEDLESS"/>
    <x v="468"/>
    <s v="TEXAS"/>
    <n v="120000"/>
    <s v="Truck"/>
    <n v="165"/>
    <m/>
    <n v="2024"/>
    <s v="N/A"/>
    <s v="D (domestic)"/>
    <m/>
  </r>
  <r>
    <s v="WATERMELONS"/>
    <x v="20"/>
    <s v="No"/>
    <s v="24 inch bins"/>
    <s v="SEEDLESS"/>
    <x v="468"/>
    <s v="LOWER RIO GRANDE VALLEY TEXAS"/>
    <n v="560000"/>
    <s v="Truck"/>
    <n v="773"/>
    <m/>
    <n v="2024"/>
    <s v="N/A"/>
    <s v="D (domestic)"/>
    <m/>
  </r>
  <r>
    <s v="WATERMELONS"/>
    <x v="20"/>
    <s v="No"/>
    <s v="24 inch bins"/>
    <s v="SEEDLESS"/>
    <x v="470"/>
    <s v="LOWER RIO GRANDE VALLEY TEXAS"/>
    <n v="760000"/>
    <s v="Truck"/>
    <n v="1049"/>
    <m/>
    <n v="2024"/>
    <s v="N/A"/>
    <s v="D (domestic)"/>
    <m/>
  </r>
  <r>
    <s v="WATERMELONS"/>
    <x v="20"/>
    <s v="No"/>
    <s v="24 inch bins"/>
    <s v="SEEDLESS"/>
    <x v="471"/>
    <s v="LOWER RIO GRANDE VALLEY TEXAS"/>
    <n v="480000"/>
    <s v="Truck"/>
    <n v="662"/>
    <m/>
    <n v="2024"/>
    <s v="N/A"/>
    <s v="D (domestic)"/>
    <m/>
  </r>
  <r>
    <s v="WATERMELONS"/>
    <x v="20"/>
    <s v="No"/>
    <s v="24 inch bins"/>
    <s v="SEEDLESS"/>
    <x v="472"/>
    <s v="LOWER RIO GRANDE VALLEY TEXAS"/>
    <n v="680000"/>
    <s v="Truck"/>
    <n v="938"/>
    <m/>
    <n v="2024"/>
    <s v="N/A"/>
    <s v="D (domestic)"/>
    <m/>
  </r>
  <r>
    <s v="WATERMELONS"/>
    <x v="20"/>
    <s v="No"/>
    <s v="24 inch bins"/>
    <s v="SEEDLESS"/>
    <x v="473"/>
    <s v="LOWER RIO GRANDE VALLEY TEXAS"/>
    <n v="1080000"/>
    <s v="Truck"/>
    <n v="1490"/>
    <m/>
    <n v="2024"/>
    <s v="N/A"/>
    <s v="D (domestic)"/>
    <m/>
  </r>
  <r>
    <s v="WATERMELONS"/>
    <x v="20"/>
    <s v="No"/>
    <s v="24 inch bins"/>
    <s v="SEEDED"/>
    <x v="474"/>
    <s v="LOWER RIO GRANDE VALLEY TEXAS"/>
    <n v="40000"/>
    <s v="Truck"/>
    <n v="55"/>
    <m/>
    <n v="2024"/>
    <s v="N/A"/>
    <s v="D (domestic)"/>
    <m/>
  </r>
  <r>
    <s v="WATERMELONS"/>
    <x v="20"/>
    <s v="No"/>
    <s v="24 inch bins"/>
    <s v="SEEDLESS"/>
    <x v="474"/>
    <s v="LOWER RIO GRANDE VALLEY TEXAS"/>
    <n v="1640000"/>
    <s v="Truck"/>
    <n v="2262"/>
    <m/>
    <n v="2024"/>
    <s v="N/A"/>
    <s v="D (domestic)"/>
    <m/>
  </r>
  <r>
    <s v="WATERMELONS"/>
    <x v="20"/>
    <s v="No"/>
    <s v="24 inch bins"/>
    <s v="SEEDED"/>
    <x v="475"/>
    <s v="LOWER RIO GRANDE VALLEY TEXAS"/>
    <n v="40000"/>
    <s v="Truck"/>
    <n v="55"/>
    <m/>
    <n v="2024"/>
    <s v="N/A"/>
    <s v="D (domestic)"/>
    <m/>
  </r>
  <r>
    <s v="WATERMELONS"/>
    <x v="20"/>
    <s v="No"/>
    <s v="24 inch bins"/>
    <s v="SEEDLESS"/>
    <x v="475"/>
    <s v="LOWER RIO GRANDE VALLEY TEXAS"/>
    <n v="1080000"/>
    <s v="Truck"/>
    <n v="1490"/>
    <m/>
    <n v="2024"/>
    <s v="N/A"/>
    <s v="D (domestic)"/>
    <m/>
  </r>
  <r>
    <s v="WATERMELONS"/>
    <x v="20"/>
    <s v="No"/>
    <s v="24 inch bins"/>
    <s v="SEEDED"/>
    <x v="642"/>
    <s v="LOWER RIO GRANDE VALLEY TEXAS"/>
    <n v="40000"/>
    <s v="Truck"/>
    <n v="55"/>
    <m/>
    <n v="2024"/>
    <s v="N/A"/>
    <s v="D (domestic)"/>
    <m/>
  </r>
  <r>
    <s v="WATERMELONS"/>
    <x v="20"/>
    <s v="No"/>
    <s v="24 inch bins"/>
    <s v="SEEDLESS"/>
    <x v="642"/>
    <s v="LOWER RIO GRANDE VALLEY TEXAS"/>
    <n v="560000"/>
    <s v="Truck"/>
    <n v="772"/>
    <m/>
    <n v="2024"/>
    <s v="N/A"/>
    <s v="D (domestic)"/>
    <m/>
  </r>
  <r>
    <s v="WATERMELONS"/>
    <x v="20"/>
    <s v="No"/>
    <s v="24 inch bins"/>
    <s v="SEEDLESS"/>
    <x v="476"/>
    <s v="LOWER RIO GRANDE VALLEY TEXAS"/>
    <n v="1000000"/>
    <s v="Truck"/>
    <n v="1379"/>
    <m/>
    <n v="2024"/>
    <s v="N/A"/>
    <s v="D (domestic)"/>
    <m/>
  </r>
  <r>
    <s v="WATERMELONS"/>
    <x v="20"/>
    <s v="No"/>
    <s v="24 inch bins"/>
    <s v="SEEDLESS"/>
    <x v="477"/>
    <s v="LOWER RIO GRANDE VALLEY TEXAS"/>
    <n v="1600000"/>
    <s v="Truck"/>
    <n v="2207"/>
    <m/>
    <n v="2024"/>
    <s v="N/A"/>
    <s v="D (domestic)"/>
    <m/>
  </r>
  <r>
    <s v="WATERMELONS"/>
    <x v="20"/>
    <s v="No"/>
    <s v="24 inch bins"/>
    <s v="SEEDED"/>
    <x v="477"/>
    <s v="LOWER RIO GRANDE VALLEY TEXAS"/>
    <n v="80000"/>
    <s v="Truck"/>
    <n v="110"/>
    <m/>
    <n v="2024"/>
    <s v="N/A"/>
    <s v="D (domestic)"/>
    <m/>
  </r>
  <r>
    <s v="WATERMELONS"/>
    <x v="20"/>
    <s v="No"/>
    <s v="24 inch bins"/>
    <s v="SEEDLESS"/>
    <x v="478"/>
    <s v="LOWER RIO GRANDE VALLEY TEXAS"/>
    <n v="1520000"/>
    <s v="Truck"/>
    <n v="2096"/>
    <m/>
    <n v="2024"/>
    <s v="N/A"/>
    <s v="D (domestic)"/>
    <m/>
  </r>
  <r>
    <s v="WATERMELONS"/>
    <x v="20"/>
    <s v="No"/>
    <s v="24 inch bins"/>
    <s v="SEEDED"/>
    <x v="478"/>
    <s v="LOWER RIO GRANDE VALLEY TEXAS"/>
    <n v="120000"/>
    <s v="Truck"/>
    <n v="166"/>
    <m/>
    <n v="2024"/>
    <s v="N/A"/>
    <s v="D (domestic)"/>
    <m/>
  </r>
  <r>
    <s v="WATERMELONS"/>
    <x v="20"/>
    <s v="No"/>
    <s v="24 inch bins"/>
    <s v="SEEDLESS"/>
    <x v="479"/>
    <s v="LOWER RIO GRANDE VALLEY TEXAS"/>
    <n v="1280000"/>
    <s v="Truck"/>
    <n v="1766"/>
    <m/>
    <n v="2024"/>
    <s v="N/A"/>
    <s v="D (domestic)"/>
    <m/>
  </r>
  <r>
    <s v="WATERMELONS"/>
    <x v="20"/>
    <s v="No"/>
    <s v="24 inch bins"/>
    <s v="SEEDED"/>
    <x v="479"/>
    <s v="LOWER RIO GRANDE VALLEY TEXAS"/>
    <n v="80000"/>
    <s v="Truck"/>
    <n v="110"/>
    <m/>
    <n v="2024"/>
    <s v="N/A"/>
    <s v="D (domestic)"/>
    <m/>
  </r>
  <r>
    <s v="WATERMELONS"/>
    <x v="20"/>
    <s v="No"/>
    <s v="24 inch bins"/>
    <s v="SEEDED"/>
    <x v="415"/>
    <s v="LOWER RIO GRANDE VALLEY TEXAS"/>
    <n v="80000"/>
    <s v="Truck"/>
    <n v="110"/>
    <m/>
    <n v="2024"/>
    <s v="N/A"/>
    <s v="D (domestic)"/>
    <m/>
  </r>
  <r>
    <s v="WATERMELONS"/>
    <x v="20"/>
    <s v="No"/>
    <s v="24 inch bins"/>
    <s v="SEEDLESS"/>
    <x v="415"/>
    <s v="LOWER RIO GRANDE VALLEY TEXAS"/>
    <n v="1600000"/>
    <s v="Truck"/>
    <n v="2207"/>
    <m/>
    <n v="2024"/>
    <s v="N/A"/>
    <s v="D (domestic)"/>
    <m/>
  </r>
  <r>
    <s v="WATERMELONS"/>
    <x v="20"/>
    <s v="No"/>
    <s v="24 inch bins"/>
    <s v="SEEDLESS"/>
    <x v="480"/>
    <s v="LOWER RIO GRANDE VALLEY TEXAS"/>
    <n v="1220000"/>
    <s v="Truck"/>
    <n v="1682"/>
    <m/>
    <n v="2024"/>
    <s v="N/A"/>
    <s v="D (domestic)"/>
    <m/>
  </r>
  <r>
    <s v="WATERMELONS"/>
    <x v="20"/>
    <s v="No"/>
    <s v="24 inch bins"/>
    <s v="SEEDLESS"/>
    <x v="643"/>
    <s v="LOWER RIO GRANDE VALLEY TEXAS"/>
    <n v="200000"/>
    <s v="Truck"/>
    <n v="276"/>
    <m/>
    <n v="2024"/>
    <s v="N/A"/>
    <s v="D (domestic)"/>
    <m/>
  </r>
  <r>
    <s v="WATERMELONS"/>
    <x v="20"/>
    <s v="No"/>
    <s v="24 inch bins"/>
    <s v="SEEDED"/>
    <x v="481"/>
    <s v="LOWER RIO GRANDE VALLEY TEXAS"/>
    <n v="80000"/>
    <s v="Truck"/>
    <n v="110"/>
    <m/>
    <n v="2024"/>
    <s v="N/A"/>
    <s v="D (domestic)"/>
    <m/>
  </r>
  <r>
    <s v="WATERMELONS"/>
    <x v="20"/>
    <s v="No"/>
    <s v="24 inch bins"/>
    <s v="SEEDLESS"/>
    <x v="481"/>
    <s v="LOWER RIO GRANDE VALLEY TEXAS"/>
    <n v="1200000"/>
    <s v="Truck"/>
    <n v="1655"/>
    <m/>
    <n v="2024"/>
    <s v="N/A"/>
    <s v="D (domestic)"/>
    <m/>
  </r>
  <r>
    <s v="WATERMELONS"/>
    <x v="20"/>
    <s v="No"/>
    <s v="24 inch bins"/>
    <s v="SEEDED"/>
    <x v="482"/>
    <s v="LOWER RIO GRANDE VALLEY TEXAS"/>
    <n v="80000"/>
    <s v="Truck"/>
    <n v="110"/>
    <m/>
    <n v="2024"/>
    <s v="N/A"/>
    <s v="D (domestic)"/>
    <m/>
  </r>
  <r>
    <s v="WATERMELONS"/>
    <x v="20"/>
    <s v="No"/>
    <s v="24 inch bins"/>
    <s v="SEEDLESS"/>
    <x v="482"/>
    <s v="LOWER RIO GRANDE VALLEY TEXAS"/>
    <n v="1360000"/>
    <s v="Truck"/>
    <n v="1876"/>
    <m/>
    <n v="2024"/>
    <s v="N/A"/>
    <s v="D (domestic)"/>
    <m/>
  </r>
  <r>
    <s v="WATERMELONS"/>
    <x v="20"/>
    <s v="No"/>
    <s v="24 inch bins"/>
    <s v="SEEDLESS"/>
    <x v="416"/>
    <s v="LOWER RIO GRANDE VALLEY TEXAS"/>
    <n v="1400000"/>
    <s v="Truck"/>
    <n v="1931"/>
    <m/>
    <n v="2024"/>
    <s v="N/A"/>
    <s v="D (domestic)"/>
    <m/>
  </r>
  <r>
    <s v="WATERMELONS"/>
    <x v="20"/>
    <s v="No"/>
    <s v="24 inch bins"/>
    <s v="SEEDLESS"/>
    <x v="571"/>
    <s v="LOWER RIO GRANDE VALLEY TEXAS"/>
    <n v="960000"/>
    <s v="Truck"/>
    <n v="1324"/>
    <m/>
    <n v="2024"/>
    <s v="N/A"/>
    <s v="D (domestic)"/>
    <m/>
  </r>
  <r>
    <s v="WATERMELONS"/>
    <x v="21"/>
    <s v="No"/>
    <s v="CWT"/>
    <s v="RED FLESH SEEDLESS TYPE"/>
    <x v="400"/>
    <s v="VIRGINIA"/>
    <n v="80000"/>
    <s v="Truck"/>
    <n v="800"/>
    <m/>
    <n v="2024"/>
    <s v="N/A"/>
    <s v="D (domestic)"/>
    <m/>
  </r>
  <r>
    <s v="WATERMELONS"/>
    <x v="21"/>
    <s v="No"/>
    <s v="CWT"/>
    <s v="RED FLESH SEEDED TYPE"/>
    <x v="400"/>
    <s v="VIRGINIA"/>
    <n v="40000"/>
    <s v="Truck"/>
    <n v="400"/>
    <m/>
    <n v="2024"/>
    <s v="N/A"/>
    <s v="D (domestic)"/>
    <m/>
  </r>
  <r>
    <s v="WATERMELONS"/>
    <x v="21"/>
    <s v="No"/>
    <s v="CWT"/>
    <s v="RED FLESH SEEDED TYPE"/>
    <x v="540"/>
    <s v="VIRGINIA"/>
    <n v="40000"/>
    <s v="Truck"/>
    <n v="400"/>
    <m/>
    <n v="2024"/>
    <s v="N/A"/>
    <s v="D (domestic)"/>
    <m/>
  </r>
  <r>
    <s v="WATERMELONS"/>
    <x v="21"/>
    <s v="No"/>
    <s v="CWT"/>
    <s v="RED FLESH SEEDLESS TYPE"/>
    <x v="540"/>
    <s v="VIRGINIA"/>
    <n v="80000"/>
    <s v="Truck"/>
    <n v="800"/>
    <m/>
    <n v="2024"/>
    <s v="N/A"/>
    <s v="D (domestic)"/>
    <m/>
  </r>
  <r>
    <s v="WATERMELONS"/>
    <x v="21"/>
    <s v="No"/>
    <s v="CWT"/>
    <s v="RED FLESH SEEDLESS TYPE"/>
    <x v="401"/>
    <s v="VIRGINIA"/>
    <n v="240000"/>
    <s v="Truck"/>
    <n v="2400"/>
    <m/>
    <n v="2024"/>
    <s v="N/A"/>
    <s v="D (domestic)"/>
    <m/>
  </r>
  <r>
    <s v="WATERMELONS"/>
    <x v="21"/>
    <s v="No"/>
    <s v="CWT"/>
    <s v="RED FLESH SEEDED TYPE"/>
    <x v="401"/>
    <s v="VIRGINIA"/>
    <n v="80000"/>
    <s v="Truck"/>
    <n v="800"/>
    <m/>
    <n v="2024"/>
    <s v="N/A"/>
    <s v="D (domestic)"/>
    <m/>
  </r>
  <r>
    <s v="WATERMELONS"/>
    <x v="21"/>
    <s v="No"/>
    <s v="CWT"/>
    <s v="RED FLESH SEEDLESS TYPE"/>
    <x v="402"/>
    <s v="VIRGINIA"/>
    <n v="360000"/>
    <s v="Truck"/>
    <n v="3600"/>
    <m/>
    <n v="2024"/>
    <s v="N/A"/>
    <s v="D (domestic)"/>
    <m/>
  </r>
  <r>
    <s v="WATERMELONS"/>
    <x v="21"/>
    <s v="No"/>
    <s v="CWT"/>
    <s v="RED FLESH SEEDED TYPE"/>
    <x v="402"/>
    <s v="VIRGINIA"/>
    <n v="80000"/>
    <s v="Truck"/>
    <n v="800"/>
    <m/>
    <n v="2024"/>
    <s v="N/A"/>
    <s v="D (domestic)"/>
    <m/>
  </r>
  <r>
    <s v="WATERMELONS"/>
    <x v="21"/>
    <s v="No"/>
    <s v="CWT"/>
    <s v="RED FLESH SEEDLESS TYPE"/>
    <x v="403"/>
    <s v="VIRGINIA"/>
    <n v="320000"/>
    <s v="Truck"/>
    <n v="3200"/>
    <m/>
    <n v="2024"/>
    <s v="N/A"/>
    <s v="D (domestic)"/>
    <m/>
  </r>
  <r>
    <s v="WATERMELONS"/>
    <x v="21"/>
    <s v="No"/>
    <s v="CWT"/>
    <s v="RED FLESH SEEDED TYPE"/>
    <x v="403"/>
    <s v="VIRGINIA"/>
    <n v="80000"/>
    <s v="Truck"/>
    <n v="800"/>
    <m/>
    <n v="2024"/>
    <s v="N/A"/>
    <s v="D (domestic)"/>
    <m/>
  </r>
  <r>
    <s v="WATERMELONS"/>
    <x v="21"/>
    <s v="No"/>
    <s v="CWT"/>
    <s v="RED FLESH SEEDLESS TYPE"/>
    <x v="404"/>
    <s v="VIRGINIA"/>
    <n v="320000"/>
    <s v="Truck"/>
    <n v="3200"/>
    <m/>
    <n v="2024"/>
    <s v="N/A"/>
    <s v="D (domestic)"/>
    <m/>
  </r>
  <r>
    <s v="WATERMELONS"/>
    <x v="21"/>
    <s v="No"/>
    <s v="CWT"/>
    <s v="RED FLESH SEEDED TYPE"/>
    <x v="404"/>
    <s v="VIRGINIA"/>
    <n v="40000"/>
    <s v="Truck"/>
    <n v="400"/>
    <m/>
    <n v="2024"/>
    <s v="N/A"/>
    <s v="D (domestic)"/>
    <m/>
  </r>
  <r>
    <s v="WATERMELONS"/>
    <x v="21"/>
    <s v="No"/>
    <s v="CWT"/>
    <s v="RED FLESH SEEDLESS TYPE"/>
    <x v="405"/>
    <s v="VIRGINIA"/>
    <n v="320000"/>
    <s v="Truck"/>
    <n v="3200"/>
    <m/>
    <n v="2024"/>
    <s v="N/A"/>
    <s v="D (domestic)"/>
    <m/>
  </r>
  <r>
    <s v="WATERMELONS"/>
    <x v="21"/>
    <s v="No"/>
    <s v="CWT"/>
    <s v="RED FLESH SEEDED TYPE"/>
    <x v="405"/>
    <s v="VIRGINIA"/>
    <n v="40000"/>
    <s v="Truck"/>
    <n v="400"/>
    <m/>
    <n v="2024"/>
    <s v="N/A"/>
    <s v="D (domestic)"/>
    <m/>
  </r>
  <r>
    <s v="WATERMELONS"/>
    <x v="21"/>
    <s v="No"/>
    <s v="CWT"/>
    <s v="RED FLESH SEEDED TYPE"/>
    <x v="406"/>
    <s v="VIRGINIA"/>
    <n v="80000"/>
    <s v="Truck"/>
    <n v="800"/>
    <m/>
    <n v="2024"/>
    <s v="N/A"/>
    <s v="D (domestic)"/>
    <m/>
  </r>
  <r>
    <s v="WATERMELONS"/>
    <x v="21"/>
    <s v="No"/>
    <s v="CWT"/>
    <s v="RED FLESH SEEDLESS TYPE"/>
    <x v="406"/>
    <s v="VIRGINIA"/>
    <n v="320000"/>
    <s v="Truck"/>
    <n v="3200"/>
    <m/>
    <n v="2024"/>
    <s v="N/A"/>
    <s v="D (domestic)"/>
    <m/>
  </r>
  <r>
    <s v="WATERMELONS"/>
    <x v="21"/>
    <s v="No"/>
    <s v="CWT"/>
    <s v="RED FLESH SEEDLESS TYPE"/>
    <x v="541"/>
    <s v="VIRGINIA"/>
    <n v="440000"/>
    <s v="Truck"/>
    <n v="4400"/>
    <m/>
    <n v="2024"/>
    <s v="N/A"/>
    <s v="D (domestic)"/>
    <m/>
  </r>
  <r>
    <s v="WATERMELONS"/>
    <x v="21"/>
    <s v="No"/>
    <s v="CWT"/>
    <s v="RED FLESH SEEDED TYPE"/>
    <x v="541"/>
    <s v="VIRGINIA"/>
    <n v="120000"/>
    <s v="Truck"/>
    <n v="1200"/>
    <m/>
    <n v="2024"/>
    <s v="N/A"/>
    <s v="D (domestic)"/>
    <m/>
  </r>
  <r>
    <s v="WATERMELONS"/>
    <x v="21"/>
    <s v="No"/>
    <s v="CWT"/>
    <s v="RED FLESH SEEDED TYPE"/>
    <x v="422"/>
    <s v="VIRGINIA"/>
    <n v="120000"/>
    <s v="Truck"/>
    <n v="1200"/>
    <m/>
    <n v="2024"/>
    <s v="N/A"/>
    <s v="D (domestic)"/>
    <m/>
  </r>
  <r>
    <s v="WATERMELONS"/>
    <x v="21"/>
    <s v="No"/>
    <s v="CWT"/>
    <s v="RED FLESH SEEDLESS TYPE"/>
    <x v="422"/>
    <s v="VIRGINIA"/>
    <n v="440000"/>
    <s v="Truck"/>
    <n v="4400"/>
    <m/>
    <n v="2024"/>
    <s v="N/A"/>
    <s v="D (domestic)"/>
    <m/>
  </r>
  <r>
    <s v="WATERMELONS"/>
    <x v="21"/>
    <s v="No"/>
    <s v="CWT"/>
    <s v="RED FLESH SEEDED TYPE"/>
    <x v="423"/>
    <s v="VIRGINIA"/>
    <n v="80000"/>
    <s v="Truck"/>
    <n v="800"/>
    <m/>
    <n v="2024"/>
    <s v="N/A"/>
    <s v="D (domestic)"/>
    <m/>
  </r>
  <r>
    <s v="WATERMELONS"/>
    <x v="21"/>
    <s v="No"/>
    <s v="CWT"/>
    <s v="RED FLESH SEEDLESS TYPE"/>
    <x v="423"/>
    <s v="VIRGINIA"/>
    <n v="320000"/>
    <s v="Truck"/>
    <n v="3200"/>
    <m/>
    <n v="2024"/>
    <s v="N/A"/>
    <s v="D (domestic)"/>
    <m/>
  </r>
  <r>
    <s v="WATERMELONS"/>
    <x v="21"/>
    <s v="No"/>
    <s v="CWT"/>
    <s v="RED FLESH SEEDED TYPE"/>
    <x v="424"/>
    <s v="VIRGINIA"/>
    <n v="80000"/>
    <s v="Truck"/>
    <n v="800"/>
    <m/>
    <n v="2024"/>
    <s v="N/A"/>
    <s v="D (domestic)"/>
    <m/>
  </r>
  <r>
    <s v="WATERMELONS"/>
    <x v="21"/>
    <s v="No"/>
    <s v="CWT"/>
    <s v="RED FLESH SEEDLESS TYPE"/>
    <x v="424"/>
    <s v="VIRGINIA"/>
    <n v="240000"/>
    <s v="Truck"/>
    <n v="2400"/>
    <m/>
    <n v="2024"/>
    <s v="N/A"/>
    <s v="D (domestic)"/>
    <m/>
  </r>
  <r>
    <s v="WATERMELONS"/>
    <x v="21"/>
    <s v="No"/>
    <s v="CWT"/>
    <s v="RED FLESH SEEDED TYPE"/>
    <x v="425"/>
    <s v="VIRGINIA"/>
    <n v="80000"/>
    <s v="Truck"/>
    <n v="800"/>
    <m/>
    <n v="2024"/>
    <s v="N/A"/>
    <s v="D (domestic)"/>
    <m/>
  </r>
  <r>
    <s v="WATERMELONS"/>
    <x v="21"/>
    <s v="No"/>
    <s v="CWT"/>
    <s v="RED FLESH SEEDLESS TYPE"/>
    <x v="425"/>
    <s v="VIRGINIA"/>
    <n v="200000"/>
    <s v="Truck"/>
    <n v="2000"/>
    <m/>
    <n v="2024"/>
    <s v="N/A"/>
    <s v="D (domestic)"/>
    <m/>
  </r>
  <r>
    <s v="WATERMELONS"/>
    <x v="21"/>
    <s v="No"/>
    <s v="CWT"/>
    <s v="RED FLESH SEEDLESS TYPE"/>
    <x v="426"/>
    <s v="VIRGINIA"/>
    <n v="320000"/>
    <s v="Truck"/>
    <n v="3200"/>
    <m/>
    <n v="2024"/>
    <s v="N/A"/>
    <s v="D (domestic)"/>
    <m/>
  </r>
  <r>
    <s v="WATERMELONS"/>
    <x v="21"/>
    <s v="No"/>
    <s v="CWT"/>
    <s v="RED FLESH SEEDED TYPE"/>
    <x v="426"/>
    <s v="VIRGINIA"/>
    <n v="80000"/>
    <s v="Truck"/>
    <n v="800"/>
    <m/>
    <n v="2024"/>
    <s v="N/A"/>
    <s v="D (domestic)"/>
    <m/>
  </r>
  <r>
    <s v="WATERMELONS"/>
    <x v="21"/>
    <s v="No"/>
    <s v="CWT"/>
    <s v="RED FLESH SEEDLESS TYPE"/>
    <x v="427"/>
    <s v="VIRGINIA"/>
    <n v="320000"/>
    <s v="Truck"/>
    <n v="3200"/>
    <m/>
    <n v="2024"/>
    <s v="N/A"/>
    <s v="D (domestic)"/>
    <s v="added on 08/17/2024"/>
  </r>
  <r>
    <s v="WATERMELONS"/>
    <x v="21"/>
    <s v="No"/>
    <s v="CWT"/>
    <s v="RED FLESH SEEDED TYPE"/>
    <x v="427"/>
    <s v="VIRGINIA"/>
    <n v="40000"/>
    <s v="Truck"/>
    <n v="400"/>
    <m/>
    <n v="2024"/>
    <s v="N/A"/>
    <s v="D (domestic)"/>
    <m/>
  </r>
  <r>
    <s v="WATERMELONS"/>
    <x v="21"/>
    <s v="No"/>
    <s v="CWT"/>
    <s v="RED FLESH SEEDED TYPE"/>
    <x v="427"/>
    <s v="VIRGINIA"/>
    <n v="80000"/>
    <s v="Truck"/>
    <n v="800"/>
    <m/>
    <n v="2024"/>
    <s v="N/A"/>
    <s v="D (domestic)"/>
    <s v="added on 08/17/2024"/>
  </r>
  <r>
    <s v="WATERMELONS"/>
    <x v="21"/>
    <s v="No"/>
    <s v="CWT"/>
    <s v="RED FLESH SEEDLESS TYPE"/>
    <x v="427"/>
    <s v="VIRGINIA"/>
    <n v="200000"/>
    <s v="Truck"/>
    <n v="2000"/>
    <m/>
    <n v="2024"/>
    <s v="N/A"/>
    <s v="D (domestic)"/>
    <m/>
  </r>
  <r>
    <s v="WATERMELONS"/>
    <x v="21"/>
    <s v="No"/>
    <s v="CWT"/>
    <s v="RED FLESH SEEDLESS TYPE"/>
    <x v="542"/>
    <s v="VIRGINIA"/>
    <n v="160000"/>
    <s v="Truck"/>
    <n v="1600"/>
    <m/>
    <n v="2024"/>
    <s v="N/A"/>
    <s v="D (domestic)"/>
    <m/>
  </r>
  <r>
    <s v="WATERMELONS"/>
    <x v="21"/>
    <s v="No"/>
    <s v="CWT"/>
    <s v="RED FLESH SEEDED TYPE"/>
    <x v="542"/>
    <s v="VIRGINIA"/>
    <n v="40000"/>
    <s v="Truck"/>
    <n v="400"/>
    <m/>
    <n v="2024"/>
    <s v="N/A"/>
    <s v="D (domestic)"/>
    <m/>
  </r>
  <r>
    <s v="WATERMELONS"/>
    <x v="21"/>
    <s v="No"/>
    <s v="CWT"/>
    <s v="RED FLESH SEEDED TYPE"/>
    <x v="428"/>
    <s v="VIRGINIA"/>
    <n v="120000"/>
    <s v="Truck"/>
    <n v="1200"/>
    <m/>
    <n v="2024"/>
    <s v="N/A"/>
    <s v="D (domestic)"/>
    <m/>
  </r>
  <r>
    <s v="WATERMELONS"/>
    <x v="21"/>
    <s v="No"/>
    <s v="CWT"/>
    <s v="RED FLESH SEEDLESS TYPE"/>
    <x v="428"/>
    <s v="VIRGINIA"/>
    <n v="360000"/>
    <s v="Truck"/>
    <n v="3600"/>
    <m/>
    <n v="2024"/>
    <s v="N/A"/>
    <s v="D (domestic)"/>
    <m/>
  </r>
  <r>
    <s v="WATERMELONS"/>
    <x v="21"/>
    <s v="No"/>
    <s v="CWT"/>
    <s v="RED FLESH SEEDED TYPE"/>
    <x v="429"/>
    <s v="VIRGINIA"/>
    <n v="80000"/>
    <s v="Truck"/>
    <n v="800"/>
    <m/>
    <n v="2024"/>
    <s v="N/A"/>
    <s v="D (domestic)"/>
    <m/>
  </r>
  <r>
    <s v="WATERMELONS"/>
    <x v="21"/>
    <s v="No"/>
    <s v="CWT"/>
    <s v="RED FLESH SEEDLESS TYPE"/>
    <x v="429"/>
    <s v="VIRGINIA"/>
    <n v="320000"/>
    <s v="Truck"/>
    <n v="3200"/>
    <m/>
    <n v="2024"/>
    <s v="N/A"/>
    <s v="D (domestic)"/>
    <m/>
  </r>
  <r>
    <s v="WATERMELONS"/>
    <x v="21"/>
    <s v="No"/>
    <s v="CWT"/>
    <s v="RED FLESH SEEDLESS TYPE"/>
    <x v="430"/>
    <s v="VIRGINIA"/>
    <n v="480000"/>
    <s v="Truck"/>
    <n v="4800"/>
    <m/>
    <n v="2024"/>
    <s v="N/A"/>
    <s v="D (domestic)"/>
    <m/>
  </r>
  <r>
    <s v="WATERMELONS"/>
    <x v="21"/>
    <s v="No"/>
    <s v="CWT"/>
    <s v="RED FLESH SEEDED TYPE"/>
    <x v="430"/>
    <s v="VIRGINIA"/>
    <n v="120000"/>
    <s v="Truck"/>
    <n v="1200"/>
    <m/>
    <n v="2024"/>
    <s v="N/A"/>
    <s v="D (domestic)"/>
    <m/>
  </r>
  <r>
    <s v="WATERMELONS"/>
    <x v="21"/>
    <s v="No"/>
    <s v="CWT"/>
    <s v="RED FLESH SEEDED TYPE"/>
    <x v="431"/>
    <s v="VIRGINIA"/>
    <n v="80000"/>
    <s v="Truck"/>
    <n v="800"/>
    <m/>
    <n v="2024"/>
    <s v="N/A"/>
    <s v="D (domestic)"/>
    <m/>
  </r>
  <r>
    <s v="WATERMELONS"/>
    <x v="21"/>
    <s v="No"/>
    <s v="CWT"/>
    <s v="RED FLESH SEEDLESS TYPE"/>
    <x v="431"/>
    <s v="VIRGINIA"/>
    <n v="400000"/>
    <s v="Truck"/>
    <n v="4000"/>
    <m/>
    <n v="2024"/>
    <s v="N/A"/>
    <s v="D (domestic)"/>
    <m/>
  </r>
  <r>
    <s v="WATERMELONS"/>
    <x v="21"/>
    <s v="No"/>
    <s v="CWT"/>
    <s v="RED FLESH SEEDLESS TYPE"/>
    <x v="432"/>
    <s v="VIRGINIA"/>
    <n v="440000"/>
    <s v="Truck"/>
    <n v="4400"/>
    <m/>
    <n v="2024"/>
    <s v="N/A"/>
    <s v="D (domestic)"/>
    <m/>
  </r>
  <r>
    <s v="WATERMELONS"/>
    <x v="21"/>
    <s v="No"/>
    <s v="CWT"/>
    <s v="RED FLESH SEEDED TYPE"/>
    <x v="432"/>
    <s v="VIRGINIA"/>
    <n v="120000"/>
    <s v="Truck"/>
    <n v="1200"/>
    <m/>
    <n v="2024"/>
    <s v="N/A"/>
    <s v="D (domestic)"/>
    <m/>
  </r>
  <r>
    <s v="WATERMELONS"/>
    <x v="21"/>
    <s v="No"/>
    <s v="CWT"/>
    <s v="RED FLESH SEEDLESS TYPE"/>
    <x v="433"/>
    <s v="VIRGINIA"/>
    <n v="480000"/>
    <s v="Truck"/>
    <n v="4800"/>
    <m/>
    <n v="2024"/>
    <s v="N/A"/>
    <s v="D (domestic)"/>
    <m/>
  </r>
  <r>
    <s v="WATERMELONS"/>
    <x v="21"/>
    <s v="No"/>
    <s v="CWT"/>
    <s v="RED FLESH SEEDED TYPE"/>
    <x v="433"/>
    <s v="VIRGINIA"/>
    <n v="80000"/>
    <s v="Truck"/>
    <n v="800"/>
    <m/>
    <n v="2024"/>
    <s v="N/A"/>
    <s v="D (domestic)"/>
    <m/>
  </r>
  <r>
    <s v="WATERMELONS"/>
    <x v="21"/>
    <s v="No"/>
    <s v="CWT"/>
    <s v="RED FLESH SEEDED TYPE"/>
    <x v="543"/>
    <s v="VIRGINIA"/>
    <n v="40000"/>
    <s v="Truck"/>
    <n v="400"/>
    <m/>
    <n v="2024"/>
    <s v="N/A"/>
    <s v="D (domestic)"/>
    <m/>
  </r>
  <r>
    <s v="WATERMELONS"/>
    <x v="21"/>
    <s v="No"/>
    <s v="CWT"/>
    <s v="RED FLESH SEEDLESS TYPE"/>
    <x v="543"/>
    <s v="VIRGINIA"/>
    <n v="480000"/>
    <s v="Truck"/>
    <n v="4800"/>
    <m/>
    <n v="2024"/>
    <s v="N/A"/>
    <s v="D (domestic)"/>
    <m/>
  </r>
  <r>
    <s v="WATERMELONS"/>
    <x v="21"/>
    <s v="No"/>
    <s v="CWT"/>
    <s v="RED FLESH SEEDED TYPE"/>
    <x v="434"/>
    <s v="VIRGINIA"/>
    <n v="80000"/>
    <s v="Truck"/>
    <n v="800"/>
    <m/>
    <n v="2024"/>
    <s v="N/A"/>
    <s v="D (domestic)"/>
    <m/>
  </r>
  <r>
    <s v="WATERMELONS"/>
    <x v="21"/>
    <s v="No"/>
    <s v="CWT"/>
    <s v="RED FLESH SEEDLESS TYPE"/>
    <x v="434"/>
    <s v="VIRGINIA"/>
    <n v="400000"/>
    <s v="Truck"/>
    <n v="4000"/>
    <m/>
    <n v="2024"/>
    <s v="N/A"/>
    <s v="D (domestic)"/>
    <m/>
  </r>
  <r>
    <s v="WATERMELONS"/>
    <x v="21"/>
    <s v="No"/>
    <s v="CWT"/>
    <s v="RED FLESH SEEDED TYPE"/>
    <x v="435"/>
    <s v="VIRGINIA"/>
    <n v="80000"/>
    <s v="Truck"/>
    <n v="800"/>
    <m/>
    <n v="2024"/>
    <s v="N/A"/>
    <s v="D (domestic)"/>
    <m/>
  </r>
  <r>
    <s v="WATERMELONS"/>
    <x v="21"/>
    <s v="No"/>
    <s v="CWT"/>
    <s v="RED FLESH SEEDLESS TYPE"/>
    <x v="435"/>
    <s v="VIRGINIA"/>
    <n v="360000"/>
    <s v="Truck"/>
    <n v="3600"/>
    <m/>
    <n v="2024"/>
    <s v="N/A"/>
    <s v="D (domestic)"/>
    <m/>
  </r>
  <r>
    <s v="WATERMELONS"/>
    <x v="21"/>
    <s v="No"/>
    <s v="CWT"/>
    <s v="RED FLESH SEEDED TYPE"/>
    <x v="436"/>
    <s v="VIRGINIA"/>
    <n v="80000"/>
    <s v="Truck"/>
    <n v="800"/>
    <m/>
    <n v="2024"/>
    <s v="N/A"/>
    <s v="D (domestic)"/>
    <m/>
  </r>
  <r>
    <s v="WATERMELONS"/>
    <x v="21"/>
    <s v="No"/>
    <s v="CWT"/>
    <s v="RED FLESH SEEDLESS TYPE"/>
    <x v="436"/>
    <s v="VIRGINIA"/>
    <n v="480000"/>
    <s v="Truck"/>
    <n v="4800"/>
    <m/>
    <n v="2024"/>
    <s v="N/A"/>
    <s v="D (domestic)"/>
    <m/>
  </r>
  <r>
    <s v="WATERMELONS"/>
    <x v="21"/>
    <s v="No"/>
    <s v="CWT"/>
    <s v="RED FLESH SEEDLESS TYPE"/>
    <x v="437"/>
    <s v="VIRGINIA"/>
    <n v="440000"/>
    <s v="Truck"/>
    <n v="4400"/>
    <m/>
    <n v="2024"/>
    <s v="N/A"/>
    <s v="D (domestic)"/>
    <m/>
  </r>
  <r>
    <s v="WATERMELONS"/>
    <x v="21"/>
    <s v="No"/>
    <s v="CWT"/>
    <s v="RED FLESH SEEDED TYPE"/>
    <x v="437"/>
    <s v="VIRGINIA"/>
    <n v="80000"/>
    <s v="Truck"/>
    <n v="800"/>
    <m/>
    <n v="2024"/>
    <s v="N/A"/>
    <s v="D (domestic)"/>
    <m/>
  </r>
  <r>
    <s v="WATERMELONS"/>
    <x v="21"/>
    <s v="No"/>
    <s v="CWT"/>
    <s v="RED FLESH SEEDLESS TYPE"/>
    <x v="438"/>
    <s v="VIRGINIA"/>
    <n v="200000"/>
    <s v="Truck"/>
    <n v="2000"/>
    <m/>
    <n v="2024"/>
    <s v="N/A"/>
    <s v="D (domestic)"/>
    <m/>
  </r>
  <r>
    <s v="WATERMELONS"/>
    <x v="21"/>
    <s v="No"/>
    <s v="CWT"/>
    <s v="RED FLESH SEEDED TYPE"/>
    <x v="439"/>
    <s v="VIRGINIA"/>
    <n v="40000"/>
    <s v="Truck"/>
    <n v="400"/>
    <m/>
    <n v="2024"/>
    <s v="N/A"/>
    <s v="D (domestic)"/>
    <m/>
  </r>
  <r>
    <s v="WATERMELONS"/>
    <x v="21"/>
    <s v="No"/>
    <s v="CWT"/>
    <s v="RED FLESH SEEDLESS TYPE"/>
    <x v="439"/>
    <s v="VIRGINIA"/>
    <n v="200000"/>
    <s v="Truck"/>
    <n v="2000"/>
    <m/>
    <n v="2024"/>
    <s v="N/A"/>
    <s v="D (domestic)"/>
    <m/>
  </r>
  <r>
    <s v="WATERMELONS"/>
    <x v="21"/>
    <s v="No"/>
    <s v="CWT"/>
    <s v="RED FLESH SEEDLESS TYPE"/>
    <x v="544"/>
    <s v="VIRGINIA"/>
    <n v="120000"/>
    <s v="Truck"/>
    <n v="1200"/>
    <m/>
    <n v="2024"/>
    <s v="N/A"/>
    <s v="D (domestic)"/>
    <m/>
  </r>
  <r>
    <s v="WATERMELONS"/>
    <x v="21"/>
    <s v="No"/>
    <s v="CWT"/>
    <s v="RED FLESH SEEDLESS TYPE"/>
    <x v="440"/>
    <s v="VIRGINIA"/>
    <n v="80000"/>
    <s v="Truck"/>
    <n v="800"/>
    <m/>
    <n v="2024"/>
    <s v="N/A"/>
    <s v="D (domestic)"/>
    <m/>
  </r>
  <r>
    <s v="WATERMELONS"/>
    <x v="21"/>
    <s v="No"/>
    <s v="CWT"/>
    <s v="RED FLESH SEEDED TYPE"/>
    <x v="445"/>
    <s v="VIRGINIA"/>
    <n v="40000"/>
    <s v="Truck"/>
    <n v="400"/>
    <m/>
    <n v="2024"/>
    <s v="N/A"/>
    <s v="D (domestic)"/>
    <s v="Week Ending Amount on 09/07/2024"/>
  </r>
  <r>
    <s v="WATERMELONS"/>
    <x v="21"/>
    <s v="No"/>
    <s v="CWT"/>
    <s v="RED FLESH SEEDLESS TYPE"/>
    <x v="445"/>
    <s v="VIRGINIA"/>
    <n v="640000"/>
    <s v="Truck"/>
    <n v="6400"/>
    <m/>
    <n v="2024"/>
    <s v="N/A"/>
    <s v="D (domestic)"/>
    <s v="Week Ending Amount on 09/07/2024"/>
  </r>
  <r>
    <s v="WATERMELONS"/>
    <x v="21"/>
    <s v="No"/>
    <s v="CWT"/>
    <s v="RED FLESH SEEDLESS TYPE"/>
    <x v="446"/>
    <s v="VIRGINIA"/>
    <n v="160000"/>
    <s v="Truck"/>
    <n v="1600"/>
    <m/>
    <n v="2024"/>
    <s v="N/A"/>
    <s v="D (domestic)"/>
    <s v="added on 09/09/2024"/>
  </r>
  <r>
    <s v="WATERMELONS"/>
    <x v="21"/>
    <s v="No"/>
    <s v="CWT"/>
    <s v="RED FLESH SEEDLESS TYPE"/>
    <x v="447"/>
    <s v="VIRGINIA"/>
    <n v="160000"/>
    <s v="Truck"/>
    <n v="1600"/>
    <m/>
    <n v="2024"/>
    <s v="N/A"/>
    <s v="D (domestic)"/>
    <s v="added on 09/10/2024"/>
  </r>
  <r>
    <s v="WATERMELONS"/>
    <x v="21"/>
    <s v="No"/>
    <s v="CWT"/>
    <s v="RED FLESH SEEDED TYPE"/>
    <x v="448"/>
    <s v="VIRGINIA"/>
    <n v="40000"/>
    <s v="Truck"/>
    <n v="400"/>
    <m/>
    <n v="2024"/>
    <s v="N/A"/>
    <s v="D (domestic)"/>
    <s v="added on 09/11/2024"/>
  </r>
  <r>
    <s v="WATERMELONS"/>
    <x v="21"/>
    <s v="No"/>
    <s v="CWT"/>
    <s v="RED FLESH SEEDLESS TYPE"/>
    <x v="448"/>
    <s v="VIRGINIA"/>
    <n v="200000"/>
    <s v="Truck"/>
    <n v="2000"/>
    <m/>
    <n v="2024"/>
    <s v="N/A"/>
    <s v="D (domestic)"/>
    <s v="added on 09/11/2024"/>
  </r>
  <r>
    <s v="WATERMELONS"/>
    <x v="21"/>
    <s v="No"/>
    <s v="CWT"/>
    <s v="RED FLESH SEEDLESS TYPE"/>
    <x v="449"/>
    <s v="VIRGINIA"/>
    <n v="160000"/>
    <s v="Truck"/>
    <n v="1600"/>
    <m/>
    <n v="2024"/>
    <s v="N/A"/>
    <s v="D (domestic)"/>
    <m/>
  </r>
  <r>
    <s v="WATERMELONS"/>
    <x v="21"/>
    <s v="No"/>
    <s v="CWT"/>
    <s v="RED FLESH SEEDLESS TYPE"/>
    <x v="450"/>
    <s v="VIRGINIA"/>
    <n v="120000"/>
    <s v="Truck"/>
    <n v="1200"/>
    <m/>
    <n v="2024"/>
    <s v="N/A"/>
    <s v="D (domestic)"/>
    <m/>
  </r>
  <r>
    <s v="WATERMELONS"/>
    <x v="21"/>
    <s v="No"/>
    <s v="CWT"/>
    <s v="RED FLESH SEEDLESS TYPE"/>
    <x v="451"/>
    <s v="VIRGINIA"/>
    <n v="80000"/>
    <s v="Truck"/>
    <n v="800"/>
    <m/>
    <n v="2024"/>
    <s v="N/A"/>
    <s v="D (domestic)"/>
    <m/>
  </r>
  <r>
    <s v="WATERMELONS"/>
    <x v="21"/>
    <s v="No"/>
    <s v="CWT"/>
    <s v="RED FLESH SEEDLESS TYPE"/>
    <x v="546"/>
    <s v="VIRGINIA"/>
    <n v="80000"/>
    <s v="Truck"/>
    <n v="800"/>
    <m/>
    <n v="2024"/>
    <s v="N/A"/>
    <s v="D (domestic)"/>
    <m/>
  </r>
  <r>
    <s v="WATERMELONS"/>
    <x v="21"/>
    <s v="No"/>
    <s v="CWT"/>
    <s v="RED FLESH SEEDLESS TYPE"/>
    <x v="452"/>
    <s v="VIRGINIA"/>
    <n v="80000"/>
    <s v="Truck"/>
    <n v="800"/>
    <m/>
    <n v="2024"/>
    <s v="N/A"/>
    <s v="D (domestic)"/>
    <m/>
  </r>
  <r>
    <s v="WATERMELONS"/>
    <x v="21"/>
    <s v="No"/>
    <s v="CWT"/>
    <s v="RED FLESH SEEDLESS TYPE"/>
    <x v="453"/>
    <s v="VIRGINIA"/>
    <n v="80000"/>
    <s v="Truck"/>
    <n v="800"/>
    <m/>
    <n v="2024"/>
    <s v="N/A"/>
    <s v="D (domestic)"/>
    <m/>
  </r>
  <r>
    <s v="WATERMELONS"/>
    <x v="21"/>
    <s v="No"/>
    <s v="CWT"/>
    <s v="RED FLESH SEEDLESS TYPE"/>
    <x v="454"/>
    <s v="VIRGINIA"/>
    <n v="120000"/>
    <s v="Truck"/>
    <n v="1200"/>
    <m/>
    <n v="2024"/>
    <s v="N/A"/>
    <s v="D (domestic)"/>
    <m/>
  </r>
  <r>
    <s v="WATERMELONS"/>
    <x v="21"/>
    <s v="No"/>
    <s v="CWT"/>
    <s v="RED FLESH SEEDLESS TYPE"/>
    <x v="455"/>
    <s v="VIRGINIA"/>
    <n v="120000"/>
    <s v="Truck"/>
    <n v="1200"/>
    <m/>
    <n v="2024"/>
    <s v="N/A"/>
    <s v="D (domestic)"/>
    <m/>
  </r>
  <r>
    <s v="WATERMELONS"/>
    <x v="21"/>
    <s v="No"/>
    <s v="CWT"/>
    <s v="RED FLESH SEEDLESS TYPE"/>
    <x v="456"/>
    <s v="VIRGINIA"/>
    <n v="40000"/>
    <s v="Truck"/>
    <n v="400"/>
    <m/>
    <n v="2024"/>
    <s v="N/A"/>
    <s v="D (domestic)"/>
    <m/>
  </r>
  <r>
    <s v="WATERMELONS"/>
    <x v="21"/>
    <s v="No"/>
    <s v="CWT"/>
    <s v="RED FLESH SEEDLESS TYPE"/>
    <x v="457"/>
    <s v="VIRGINIA"/>
    <n v="40000"/>
    <s v="Truck"/>
    <n v="400"/>
    <m/>
    <n v="2024"/>
    <s v="N/A"/>
    <s v="D (domestic)"/>
    <m/>
  </r>
  <r>
    <s v="WATERMELONS"/>
    <x v="21"/>
    <s v="No"/>
    <s v="CWT"/>
    <s v="RED FLESH SEEDLESS TYPE"/>
    <x v="547"/>
    <s v="VIRGINIA"/>
    <n v="80000"/>
    <s v="Truck"/>
    <n v="800"/>
    <m/>
    <n v="2024"/>
    <s v="N/A"/>
    <s v="D (domestic)"/>
    <m/>
  </r>
  <r>
    <s v="WATERMELONS"/>
    <x v="21"/>
    <s v="No"/>
    <s v="CWT"/>
    <s v="RED FLESH SEEDLESS TYPE"/>
    <x v="458"/>
    <s v="VIRGINIA"/>
    <n v="40000"/>
    <s v="Truck"/>
    <n v="400"/>
    <m/>
    <n v="2024"/>
    <s v="N/A"/>
    <s v="D (domestic)"/>
    <m/>
  </r>
  <r>
    <s v="WATERMELONS"/>
    <x v="21"/>
    <s v="No"/>
    <s v="CWT"/>
    <s v="RED FLESH SEEDLESS TYPE"/>
    <x v="459"/>
    <s v="VIRGINIA"/>
    <n v="80000"/>
    <s v="Truck"/>
    <n v="800"/>
    <m/>
    <n v="2024"/>
    <s v="N/A"/>
    <s v="D (domestic)"/>
    <m/>
  </r>
  <r>
    <s v="WATERMELONS"/>
    <x v="21"/>
    <s v="No"/>
    <s v="CWT"/>
    <s v="RED FLESH SEEDLESS TYPE"/>
    <x v="460"/>
    <s v="VIRGINIA"/>
    <n v="120000"/>
    <s v="Truck"/>
    <n v="1200"/>
    <m/>
    <n v="2024"/>
    <s v="N/A"/>
    <s v="D (domestic)"/>
    <m/>
  </r>
  <r>
    <m/>
    <x v="22"/>
    <m/>
    <m/>
    <m/>
    <x v="64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4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314" firstHeaderRow="1" firstDataRow="2" firstDataCol="1"/>
  <pivotFields count="15">
    <pivotField showAll="0"/>
    <pivotField axis="axisCol" showAll="0" sortType="ascending">
      <items count="30">
        <item m="1" x="23"/>
        <item x="0"/>
        <item x="1"/>
        <item x="2"/>
        <item m="1" x="26"/>
        <item m="1" x="25"/>
        <item m="1" x="27"/>
        <item x="3"/>
        <item x="4"/>
        <item x="5"/>
        <item x="6"/>
        <item x="7"/>
        <item x="8"/>
        <item x="9"/>
        <item x="10"/>
        <item x="11"/>
        <item x="12"/>
        <item x="13"/>
        <item x="14"/>
        <item m="1" x="24"/>
        <item x="15"/>
        <item x="16"/>
        <item x="17"/>
        <item x="18"/>
        <item m="1" x="28"/>
        <item x="19"/>
        <item x="20"/>
        <item x="21"/>
        <item x="22"/>
        <item t="default"/>
      </items>
    </pivotField>
    <pivotField showAll="0"/>
    <pivotField showAll="0"/>
    <pivotField showAll="0"/>
    <pivotField axis="axisRow" showAll="0" sortType="ascending">
      <items count="2050">
        <item h="1" m="1" x="1010"/>
        <item h="1" m="1" x="1538"/>
        <item h="1" m="1" x="1021"/>
        <item h="1" m="1" x="1545"/>
        <item h="1" m="1" x="1027"/>
        <item h="1" m="1" x="1556"/>
        <item h="1" m="1" x="1035"/>
        <item h="1" m="1" x="1564"/>
        <item h="1" m="1" x="1043"/>
        <item h="1" m="1" x="1575"/>
        <item h="1" m="1" x="1053"/>
        <item h="1" m="1" x="1584"/>
        <item h="1" m="1" x="1062"/>
        <item h="1" m="1" x="1596"/>
        <item h="1" m="1" x="1074"/>
        <item h="1" m="1" x="1608"/>
        <item h="1" m="1" x="1085"/>
        <item h="1" m="1" x="1622"/>
        <item h="1" m="1" x="1100"/>
        <item h="1" m="1" x="1637"/>
        <item h="1" m="1" x="1115"/>
        <item h="1" m="1" x="1655"/>
        <item h="1" m="1" x="1133"/>
        <item h="1" m="1" x="1673"/>
        <item h="1" m="1" x="1150"/>
        <item h="1" m="1" x="1694"/>
        <item h="1" m="1" x="1171"/>
        <item h="1" m="1" x="1715"/>
        <item h="1" m="1" x="1192"/>
        <item h="1" m="1" x="1739"/>
        <item h="1" m="1" x="1547"/>
        <item h="1" m="1" x="1029"/>
        <item h="1" m="1" x="1558"/>
        <item h="1" m="1" x="1037"/>
        <item h="1" m="1" x="1566"/>
        <item h="1" m="1" x="1045"/>
        <item h="1" m="1" x="1577"/>
        <item h="1" m="1" x="1055"/>
        <item h="1" m="1" x="1586"/>
        <item h="1" m="1" x="1064"/>
        <item h="1" m="1" x="1598"/>
        <item h="1" m="1" x="1076"/>
        <item h="1" m="1" x="1610"/>
        <item h="1" m="1" x="1087"/>
        <item h="1" m="1" x="1624"/>
        <item h="1" m="1" x="1102"/>
        <item h="1" m="1" x="1639"/>
        <item h="1" m="1" x="1117"/>
        <item h="1" m="1" x="1657"/>
        <item h="1" m="1" x="1135"/>
        <item h="1" m="1" x="1675"/>
        <item h="1" m="1" x="1152"/>
        <item h="1" m="1" x="1696"/>
        <item h="1" m="1" x="1173"/>
        <item h="1" m="1" x="1717"/>
        <item h="1" m="1" x="1194"/>
        <item h="1" m="1" x="1741"/>
        <item h="1" m="1" x="1216"/>
        <item h="1" m="1" x="1569"/>
        <item h="1" m="1" x="1047"/>
        <item h="1" m="1" x="1580"/>
        <item h="1" m="1" x="1058"/>
        <item h="1" m="1" x="1589"/>
        <item h="1" m="1" x="1067"/>
        <item h="1" m="1" x="1601"/>
        <item h="1" m="1" x="1079"/>
        <item h="1" m="1" x="1612"/>
        <item h="1" m="1" x="1090"/>
        <item h="1" m="1" x="1627"/>
        <item h="1" m="1" x="1105"/>
        <item h="1" m="1" x="1642"/>
        <item h="1" m="1" x="1120"/>
        <item h="1" m="1" x="1660"/>
        <item h="1" m="1" x="1137"/>
        <item h="1" m="1" x="1678"/>
        <item h="1" m="1" x="1155"/>
        <item h="1" m="1" x="1699"/>
        <item h="1" m="1" x="1176"/>
        <item h="1" m="1" x="1720"/>
        <item h="1" m="1" x="1197"/>
        <item h="1" m="1" x="1744"/>
        <item h="1" m="1" x="1218"/>
        <item h="1" m="1" x="1763"/>
        <item h="1" m="1" x="1237"/>
        <item h="1" m="1" x="1784"/>
        <item h="1" m="1" x="1258"/>
        <item h="1" m="1" x="1805"/>
        <item h="1" m="1" x="1279"/>
        <item h="1" m="1" x="1828"/>
        <item h="1" m="1" x="1592"/>
        <item h="1" m="1" x="1070"/>
        <item h="1" m="1" x="1604"/>
        <item h="1" m="1" x="1082"/>
        <item h="1" m="1" x="1615"/>
        <item h="1" m="1" x="1093"/>
        <item h="1" m="1" x="1630"/>
        <item h="1" m="1" x="1108"/>
        <item h="1" m="1" x="1645"/>
        <item h="1" m="1" x="1123"/>
        <item h="1" m="1" x="1663"/>
        <item h="1" m="1" x="1140"/>
        <item h="1" m="1" x="1681"/>
        <item h="1" m="1" x="1158"/>
        <item h="1" m="1" x="1702"/>
        <item h="1" m="1" x="1179"/>
        <item h="1" m="1" x="1723"/>
        <item h="1" m="1" x="1200"/>
        <item h="1" m="1" x="1747"/>
        <item h="1" m="1" x="1221"/>
        <item h="1" m="1" x="1765"/>
        <item h="1" m="1" x="1239"/>
        <item h="1" m="1" x="1786"/>
        <item h="1" m="1" x="1260"/>
        <item h="1" m="1" x="1806"/>
        <item h="1" m="1" x="1281"/>
        <item h="1" m="1" x="1830"/>
        <item h="1" m="1" x="1303"/>
        <item h="1" m="1" x="1852"/>
        <item h="1" m="1" x="1324"/>
        <item h="1" m="1" x="1618"/>
        <item h="1" m="1" x="1096"/>
        <item h="1" m="1" x="1633"/>
        <item h="1" m="1" x="1111"/>
        <item h="1" m="1" x="1648"/>
        <item h="1" m="1" x="1126"/>
        <item h="1" m="1" x="1666"/>
        <item h="1" m="1" x="1143"/>
        <item h="1" m="1" x="1684"/>
        <item h="1" m="1" x="1161"/>
        <item h="1" m="1" x="1705"/>
        <item h="1" m="1" x="1182"/>
        <item h="1" m="1" x="1726"/>
        <item h="1" m="1" x="1203"/>
        <item h="1" m="1" x="1750"/>
        <item h="1" m="1" x="1224"/>
        <item h="1" m="1" x="1768"/>
        <item h="1" m="1" x="1242"/>
        <item h="1" m="1" x="1789"/>
        <item h="1" m="1" x="1263"/>
        <item h="1" m="1" x="1809"/>
        <item h="1" m="1" x="1284"/>
        <item h="1" m="1" x="1833"/>
        <item h="1" m="1" x="1305"/>
        <item h="1" m="1" x="1854"/>
        <item h="1" m="1" x="1326"/>
        <item h="1" m="1" x="1876"/>
        <item h="1" m="1" x="1348"/>
        <item h="1" m="1" x="1897"/>
        <item h="1" m="1" x="1369"/>
        <item h="1" m="1" x="1921"/>
        <item h="1" m="1" x="1651"/>
        <item h="1" m="1" x="1129"/>
        <item h="1" m="1" x="1669"/>
        <item h="1" m="1" x="1146"/>
        <item h="1" m="1" x="1687"/>
        <item h="1" m="1" x="1164"/>
        <item h="1" m="1" x="1708"/>
        <item h="1" m="1" x="1185"/>
        <item h="1" m="1" x="1729"/>
        <item h="1" m="1" x="1206"/>
        <item h="1" m="1" x="1753"/>
        <item h="1" m="1" x="1227"/>
        <item h="1" m="1" x="1771"/>
        <item h="1" m="1" x="1245"/>
        <item h="1" m="1" x="1792"/>
        <item h="1" m="1" x="1266"/>
        <item h="1" m="1" x="1812"/>
        <item h="1" m="1" x="1287"/>
        <item h="1" m="1" x="1836"/>
        <item h="1" m="1" x="1308"/>
        <item h="1" m="1" x="1857"/>
        <item h="1" m="1" x="1329"/>
        <item h="1" m="1" x="1878"/>
        <item h="1" m="1" x="1350"/>
        <item h="1" m="1" x="1899"/>
        <item h="1" m="1" x="1371"/>
        <item h="1" m="1" x="1923"/>
        <item h="1" m="1" x="1393"/>
        <item h="1" m="1" x="1944"/>
        <item h="1" m="1" x="1414"/>
        <item h="1" m="1" x="1690"/>
        <item h="1" m="1" x="1167"/>
        <item h="1" m="1" x="1711"/>
        <item h="1" m="1" x="1188"/>
        <item h="1" m="1" x="1732"/>
        <item h="1" m="1" x="1209"/>
        <item h="1" m="1" x="1756"/>
        <item h="1" m="1" x="1230"/>
        <item h="1" m="1" x="1774"/>
        <item h="1" m="1" x="1248"/>
        <item h="1" m="1" x="1795"/>
        <item h="1" m="1" x="1269"/>
        <item h="1" m="1" x="1815"/>
        <item h="1" m="1" x="1290"/>
        <item h="1" m="1" x="1839"/>
        <item h="1" m="1" x="1311"/>
        <item h="1" m="1" x="1860"/>
        <item h="1" m="1" x="1332"/>
        <item h="1" m="1" x="1881"/>
        <item h="1" m="1" x="1353"/>
        <item h="1" m="1" x="1902"/>
        <item h="1" m="1" x="1374"/>
        <item h="1" m="1" x="1926"/>
        <item h="1" m="1" x="1395"/>
        <item h="1" m="1" x="1946"/>
        <item h="1" m="1" x="1416"/>
        <item h="1" m="1" x="1965"/>
        <item h="1" m="1" x="1434"/>
        <item h="1" m="1" x="1983"/>
        <item h="1" m="1" x="1452"/>
        <item h="1" m="1" x="2001"/>
        <item h="1" m="1" x="1735"/>
        <item h="1" m="1" x="1212"/>
        <item h="1" m="1" x="1759"/>
        <item h="1" m="1" x="1233"/>
        <item h="1" m="1" x="1777"/>
        <item h="1" m="1" x="1251"/>
        <item h="1" m="1" x="1798"/>
        <item h="1" m="1" x="1272"/>
        <item h="1" m="1" x="1818"/>
        <item h="1" m="1" x="1293"/>
        <item h="1" m="1" x="1842"/>
        <item h="1" m="1" x="1314"/>
        <item h="1" m="1" x="1863"/>
        <item h="1" m="1" x="1335"/>
        <item h="1" m="1" x="1884"/>
        <item h="1" m="1" x="1356"/>
        <item h="1" m="1" x="1905"/>
        <item h="1" m="1" x="1377"/>
        <item h="1" m="1" x="1929"/>
        <item h="1" m="1" x="1398"/>
        <item h="1" m="1" x="1949"/>
        <item h="1" m="1" x="1419"/>
        <item h="1" m="1" x="1967"/>
        <item h="1" m="1" x="1436"/>
        <item h="1" m="1" x="1985"/>
        <item h="1" m="1" x="1454"/>
        <item h="1" m="1" x="2003"/>
        <item h="1" m="1" x="1469"/>
        <item h="1" m="1" x="2019"/>
        <item h="1" m="1" x="1483"/>
        <item h="1" m="1" x="2034"/>
        <item h="1" m="1" x="1780"/>
        <item h="1" m="1" x="1254"/>
        <item h="1" m="1" x="1801"/>
        <item h="1" m="1" x="1275"/>
        <item h="1" m="1" x="1821"/>
        <item h="1" m="1" x="1296"/>
        <item h="1" m="1" x="1845"/>
        <item h="1" m="1" x="1317"/>
        <item h="1" m="1" x="1866"/>
        <item h="1" m="1" x="1338"/>
        <item h="1" m="1" x="1887"/>
        <item h="1" m="1" x="1359"/>
        <item h="1" m="1" x="1908"/>
        <item h="1" m="1" x="1380"/>
        <item h="1" m="1" x="1932"/>
        <item h="1" m="1" x="1401"/>
        <item h="1" m="1" x="1952"/>
        <item h="1" m="1" x="1422"/>
        <item h="1" m="1" x="1970"/>
        <item h="1" m="1" x="1439"/>
        <item h="1" m="1" x="1988"/>
        <item h="1" m="1" x="1457"/>
        <item h="1" m="1" x="2006"/>
        <item h="1" m="1" x="1471"/>
        <item h="1" m="1" x="2021"/>
        <item h="1" m="1" x="1485"/>
        <item h="1" m="1" x="2036"/>
        <item h="1" m="1" x="1498"/>
        <item h="1" m="1" x="984"/>
        <item h="1" m="1" x="1509"/>
        <item h="1" m="1" x="1824"/>
        <item h="1" m="1" x="1299"/>
        <item h="1" m="1" x="1848"/>
        <item h="1" m="1" x="1320"/>
        <item h="1" m="1" x="1869"/>
        <item h="1" m="1" x="1341"/>
        <item h="1" m="1" x="1890"/>
        <item h="1" m="1" x="1362"/>
        <item h="1" m="1" x="1911"/>
        <item h="1" m="1" x="1383"/>
        <item h="1" m="1" x="1935"/>
        <item h="1" m="1" x="1404"/>
        <item h="1" m="1" x="1955"/>
        <item h="1" m="1" x="1425"/>
        <item h="1" m="1" x="1973"/>
        <item h="1" m="1" x="1442"/>
        <item h="1" m="1" x="1991"/>
        <item h="1" m="1" x="1460"/>
        <item h="1" m="1" x="2009"/>
        <item h="1" m="1" x="1474"/>
        <item h="1" m="1" x="2024"/>
        <item h="1" m="1" x="1488"/>
        <item h="1" m="1" x="2039"/>
        <item h="1" m="1" x="1500"/>
        <item h="1" m="1" x="986"/>
        <item h="1" m="1" x="1511"/>
        <item h="1" m="1" x="995"/>
        <item h="1" m="1" x="1520"/>
        <item h="1" m="1" x="1002"/>
        <item h="1" m="1" x="1529"/>
        <item h="1" m="1" x="1013"/>
        <item h="1" m="1" x="1872"/>
        <item h="1" m="1" x="1344"/>
        <item h="1" m="1" x="1893"/>
        <item h="1" m="1" x="1365"/>
        <item h="1" m="1" x="1914"/>
        <item h="1" m="1" x="1386"/>
        <item h="1" m="1" x="1938"/>
        <item h="1" m="1" x="1407"/>
        <item h="1" m="1" x="1958"/>
        <item h="1" m="1" x="1428"/>
        <item h="1" m="1" x="1976"/>
        <item h="1" m="1" x="1445"/>
        <item h="1" m="1" x="1994"/>
        <item h="1" m="1" x="1463"/>
        <item h="1" m="1" x="2012"/>
        <item h="1" m="1" x="1477"/>
        <item h="1" m="1" x="2027"/>
        <item h="1" m="1" x="1491"/>
        <item h="1" m="1" x="2042"/>
        <item h="1" m="1" x="1503"/>
        <item h="1" m="1" x="989"/>
        <item h="1" m="1" x="1514"/>
        <item h="1" m="1" x="997"/>
        <item h="1" m="1" x="1522"/>
        <item h="1" m="1" x="1004"/>
        <item h="1" m="1" x="1531"/>
        <item h="1" m="1" x="1015"/>
        <item h="1" m="1" x="1540"/>
        <item h="1" m="1" x="1024"/>
        <item h="1" m="1" x="1551"/>
        <item h="1" m="1" x="1917"/>
        <item h="1" m="1" x="1389"/>
        <item h="1" m="1" x="1941"/>
        <item h="1" m="1" x="1410"/>
        <item h="1" m="1" x="1961"/>
        <item h="1" m="1" x="1431"/>
        <item h="1" m="1" x="1979"/>
        <item h="1" m="1" x="1448"/>
        <item h="1" m="1" x="1997"/>
        <item h="1" m="1" x="1466"/>
        <item h="1" m="1" x="2015"/>
        <item h="1" m="1" x="1480"/>
        <item h="1" m="1" x="2030"/>
        <item h="1" m="1" x="1494"/>
        <item h="1" m="1" x="2045"/>
        <item h="1" m="1" x="1505"/>
        <item h="1" m="1" x="992"/>
        <item h="1" m="1" x="1525"/>
        <item h="1" m="1" x="1007"/>
        <item h="1" m="1" x="1534"/>
        <item h="1" m="1" x="1017"/>
        <item h="1" m="1" x="1542"/>
        <item h="1" m="1" x="1553"/>
        <item h="1" m="1" x="1033"/>
        <item h="1" m="1" x="1562"/>
        <item h="1" m="1" x="1041"/>
        <item h="1" m="1" x="1573"/>
        <item h="1" m="1" x="1051"/>
        <item h="1" m="1" x="1011"/>
        <item h="1" m="1" x="1539"/>
        <item h="1" m="1" x="1022"/>
        <item h="1" m="1" x="1546"/>
        <item h="1" m="1" x="1028"/>
        <item h="1" m="1" x="1557"/>
        <item h="1" m="1" x="1036"/>
        <item h="1" m="1" x="1565"/>
        <item h="1" m="1" x="1044"/>
        <item h="1" m="1" x="1576"/>
        <item h="1" m="1" x="1054"/>
        <item h="1" m="1" x="1585"/>
        <item h="1" m="1" x="1063"/>
        <item h="1" m="1" x="1597"/>
        <item h="1" m="1" x="1075"/>
        <item h="1" m="1" x="1609"/>
        <item h="1" m="1" x="1086"/>
        <item h="1" m="1" x="1623"/>
        <item h="1" m="1" x="1101"/>
        <item h="1" m="1" x="1638"/>
        <item h="1" m="1" x="1116"/>
        <item h="1" m="1" x="1656"/>
        <item h="1" m="1" x="1134"/>
        <item h="1" m="1" x="1674"/>
        <item h="1" m="1" x="1151"/>
        <item h="1" m="1" x="1695"/>
        <item h="1" m="1" x="1172"/>
        <item h="1" m="1" x="1716"/>
        <item h="1" m="1" x="1193"/>
        <item h="1" m="1" x="1740"/>
        <item h="1" m="1" x="1549"/>
        <item h="1" m="1" x="1031"/>
        <item h="1" m="1" x="1560"/>
        <item h="1" m="1" x="1039"/>
        <item h="1" m="1" x="1568"/>
        <item h="1" m="1" x="1046"/>
        <item h="1" m="1" x="1579"/>
        <item h="1" m="1" x="1057"/>
        <item h="1" m="1" x="1588"/>
        <item h="1" m="1" x="1066"/>
        <item h="1" m="1" x="1600"/>
        <item h="1" m="1" x="1078"/>
        <item h="1" m="1" x="1611"/>
        <item h="1" m="1" x="1089"/>
        <item h="1" m="1" x="1626"/>
        <item h="1" m="1" x="1104"/>
        <item h="1" m="1" x="1641"/>
        <item h="1" m="1" x="1119"/>
        <item h="1" m="1" x="1659"/>
        <item h="1" m="1" x="1136"/>
        <item h="1" m="1" x="1677"/>
        <item h="1" m="1" x="1154"/>
        <item h="1" m="1" x="1698"/>
        <item h="1" m="1" x="1175"/>
        <item h="1" m="1" x="1719"/>
        <item h="1" m="1" x="1196"/>
        <item h="1" m="1" x="1743"/>
        <item h="1" m="1" x="1217"/>
        <item h="1" m="1" x="1571"/>
        <item h="1" m="1" x="1049"/>
        <item h="1" m="1" x="1582"/>
        <item h="1" m="1" x="1060"/>
        <item h="1" m="1" x="1591"/>
        <item h="1" m="1" x="1069"/>
        <item h="1" m="1" x="1603"/>
        <item h="1" m="1" x="1081"/>
        <item h="1" m="1" x="1614"/>
        <item h="1" m="1" x="1092"/>
        <item h="1" m="1" x="1629"/>
        <item h="1" m="1" x="1107"/>
        <item h="1" m="1" x="1644"/>
        <item h="1" m="1" x="1122"/>
        <item h="1" m="1" x="1662"/>
        <item h="1" m="1" x="1139"/>
        <item h="1" m="1" x="1680"/>
        <item h="1" m="1" x="1157"/>
        <item h="1" m="1" x="1701"/>
        <item h="1" m="1" x="1178"/>
        <item h="1" m="1" x="1722"/>
        <item h="1" m="1" x="1199"/>
        <item h="1" m="1" x="1746"/>
        <item h="1" m="1" x="1220"/>
        <item h="1" m="1" x="1764"/>
        <item h="1" m="1" x="1238"/>
        <item h="1" m="1" x="1785"/>
        <item h="1" m="1" x="1259"/>
        <item h="1" m="1" x="1280"/>
        <item h="1" m="1" x="1829"/>
        <item h="1" m="1" x="1594"/>
        <item h="1" m="1" x="1072"/>
        <item h="1" m="1" x="1606"/>
        <item h="1" m="1" x="1084"/>
        <item h="1" m="1" x="1617"/>
        <item h="1" m="1" x="1095"/>
        <item h="1" m="1" x="1632"/>
        <item h="1" m="1" x="1110"/>
        <item h="1" m="1" x="1647"/>
        <item h="1" m="1" x="1125"/>
        <item h="1" m="1" x="1665"/>
        <item h="1" m="1" x="1142"/>
        <item h="1" m="1" x="1683"/>
        <item h="1" m="1" x="1160"/>
        <item h="1" m="1" x="1704"/>
        <item h="1" m="1" x="1181"/>
        <item h="1" m="1" x="1725"/>
        <item h="1" m="1" x="1202"/>
        <item h="1" m="1" x="1749"/>
        <item h="1" m="1" x="1223"/>
        <item h="1" m="1" x="1767"/>
        <item h="1" m="1" x="1241"/>
        <item h="1" m="1" x="1788"/>
        <item h="1" m="1" x="1262"/>
        <item h="1" m="1" x="1808"/>
        <item h="1" m="1" x="1283"/>
        <item h="1" m="1" x="1832"/>
        <item h="1" m="1" x="1304"/>
        <item h="1" m="1" x="1853"/>
        <item h="1" m="1" x="1325"/>
        <item h="1" m="1" x="1620"/>
        <item h="1" m="1" x="1098"/>
        <item h="1" m="1" x="1635"/>
        <item h="1" m="1" x="1113"/>
        <item h="1" m="1" x="1650"/>
        <item h="1" m="1" x="1128"/>
        <item h="1" m="1" x="1668"/>
        <item h="1" m="1" x="1145"/>
        <item h="1" m="1" x="1686"/>
        <item h="1" m="1" x="1163"/>
        <item h="1" m="1" x="1707"/>
        <item h="1" m="1" x="1184"/>
        <item h="1" m="1" x="1728"/>
        <item h="1" m="1" x="1205"/>
        <item h="1" m="1" x="1752"/>
        <item h="1" m="1" x="1226"/>
        <item h="1" m="1" x="1770"/>
        <item h="1" m="1" x="1244"/>
        <item h="1" m="1" x="1791"/>
        <item h="1" m="1" x="1265"/>
        <item h="1" m="1" x="1811"/>
        <item h="1" m="1" x="1286"/>
        <item h="1" m="1" x="1835"/>
        <item h="1" m="1" x="1307"/>
        <item h="1" m="1" x="1856"/>
        <item h="1" m="1" x="1328"/>
        <item h="1" m="1" x="1877"/>
        <item h="1" m="1" x="1349"/>
        <item h="1" m="1" x="1898"/>
        <item h="1" m="1" x="1370"/>
        <item h="1" m="1" x="1922"/>
        <item h="1" m="1" x="1653"/>
        <item h="1" m="1" x="1131"/>
        <item h="1" m="1" x="1671"/>
        <item h="1" m="1" x="1148"/>
        <item h="1" m="1" x="1689"/>
        <item h="1" m="1" x="1166"/>
        <item h="1" m="1" x="1710"/>
        <item h="1" m="1" x="1187"/>
        <item h="1" m="1" x="1731"/>
        <item h="1" m="1" x="1208"/>
        <item h="1" m="1" x="1755"/>
        <item h="1" m="1" x="1229"/>
        <item h="1" m="1" x="1773"/>
        <item h="1" m="1" x="1247"/>
        <item h="1" m="1" x="1794"/>
        <item h="1" m="1" x="1268"/>
        <item h="1" m="1" x="1814"/>
        <item h="1" m="1" x="1289"/>
        <item h="1" m="1" x="1838"/>
        <item h="1" m="1" x="1310"/>
        <item h="1" m="1" x="1859"/>
        <item h="1" m="1" x="1331"/>
        <item h="1" m="1" x="1880"/>
        <item h="1" m="1" x="1352"/>
        <item h="1" m="1" x="1901"/>
        <item h="1" m="1" x="1373"/>
        <item h="1" m="1" x="1925"/>
        <item h="1" m="1" x="1394"/>
        <item h="1" m="1" x="1945"/>
        <item h="1" m="1" x="1415"/>
        <item h="1" m="1" x="1692"/>
        <item h="1" m="1" x="1169"/>
        <item h="1" m="1" x="1713"/>
        <item h="1" m="1" x="1190"/>
        <item h="1" m="1" x="1734"/>
        <item h="1" m="1" x="1211"/>
        <item h="1" m="1" x="1758"/>
        <item h="1" m="1" x="1232"/>
        <item h="1" m="1" x="1776"/>
        <item h="1" m="1" x="1250"/>
        <item h="1" m="1" x="1797"/>
        <item h="1" m="1" x="1271"/>
        <item h="1" m="1" x="1817"/>
        <item h="1" m="1" x="1292"/>
        <item h="1" m="1" x="1841"/>
        <item h="1" m="1" x="1313"/>
        <item h="1" m="1" x="1862"/>
        <item h="1" m="1" x="1334"/>
        <item h="1" m="1" x="1883"/>
        <item h="1" m="1" x="1355"/>
        <item h="1" m="1" x="1904"/>
        <item h="1" m="1" x="1376"/>
        <item h="1" m="1" x="1928"/>
        <item h="1" m="1" x="1397"/>
        <item h="1" m="1" x="1948"/>
        <item h="1" m="1" x="1418"/>
        <item h="1" m="1" x="1966"/>
        <item h="1" m="1" x="1435"/>
        <item h="1" m="1" x="1984"/>
        <item h="1" m="1" x="1453"/>
        <item h="1" m="1" x="2002"/>
        <item h="1" m="1" x="1737"/>
        <item h="1" m="1" x="1214"/>
        <item h="1" m="1" x="1761"/>
        <item h="1" m="1" x="1235"/>
        <item h="1" m="1" x="1779"/>
        <item h="1" m="1" x="1253"/>
        <item h="1" m="1" x="1800"/>
        <item h="1" m="1" x="1274"/>
        <item h="1" m="1" x="1820"/>
        <item h="1" m="1" x="1295"/>
        <item h="1" m="1" x="1844"/>
        <item h="1" m="1" x="1316"/>
        <item h="1" m="1" x="1865"/>
        <item h="1" m="1" x="1337"/>
        <item h="1" m="1" x="1886"/>
        <item h="1" m="1" x="1358"/>
        <item h="1" m="1" x="1907"/>
        <item h="1" m="1" x="1379"/>
        <item h="1" m="1" x="1931"/>
        <item h="1" m="1" x="1400"/>
        <item h="1" m="1" x="1951"/>
        <item h="1" m="1" x="1421"/>
        <item h="1" m="1" x="1969"/>
        <item h="1" m="1" x="1438"/>
        <item h="1" m="1" x="1987"/>
        <item h="1" m="1" x="1456"/>
        <item h="1" m="1" x="2005"/>
        <item h="1" m="1" x="1470"/>
        <item h="1" m="1" x="2020"/>
        <item h="1" m="1" x="1484"/>
        <item h="1" m="1" x="2035"/>
        <item h="1" m="1" x="1782"/>
        <item h="1" m="1" x="1256"/>
        <item h="1" m="1" x="1803"/>
        <item h="1" m="1" x="1277"/>
        <item h="1" m="1" x="1823"/>
        <item h="1" m="1" x="1298"/>
        <item h="1" m="1" x="1847"/>
        <item h="1" m="1" x="1319"/>
        <item h="1" m="1" x="1868"/>
        <item h="1" m="1" x="1340"/>
        <item h="1" m="1" x="1889"/>
        <item h="1" m="1" x="1361"/>
        <item h="1" m="1" x="1910"/>
        <item h="1" m="1" x="1382"/>
        <item h="1" m="1" x="1934"/>
        <item h="1" m="1" x="1403"/>
        <item h="1" m="1" x="1954"/>
        <item h="1" m="1" x="1424"/>
        <item h="1" m="1" x="1972"/>
        <item h="1" m="1" x="1441"/>
        <item h="1" m="1" x="1990"/>
        <item h="1" m="1" x="1459"/>
        <item h="1" m="1" x="2008"/>
        <item h="1" m="1" x="1473"/>
        <item h="1" m="1" x="2023"/>
        <item h="1" m="1" x="1487"/>
        <item h="1" m="1" x="2038"/>
        <item h="1" m="1" x="1499"/>
        <item h="1" m="1" x="985"/>
        <item h="1" m="1" x="1510"/>
        <item h="1" m="1" x="1826"/>
        <item h="1" m="1" x="1301"/>
        <item h="1" m="1" x="1850"/>
        <item h="1" m="1" x="1322"/>
        <item h="1" m="1" x="1871"/>
        <item h="1" m="1" x="1343"/>
        <item h="1" m="1" x="1892"/>
        <item h="1" m="1" x="1364"/>
        <item h="1" m="1" x="1913"/>
        <item h="1" m="1" x="1385"/>
        <item h="1" m="1" x="1937"/>
        <item h="1" m="1" x="1406"/>
        <item h="1" m="1" x="1957"/>
        <item h="1" m="1" x="1427"/>
        <item h="1" m="1" x="1975"/>
        <item h="1" m="1" x="1444"/>
        <item h="1" m="1" x="1993"/>
        <item h="1" m="1" x="1462"/>
        <item h="1" m="1" x="2011"/>
        <item h="1" m="1" x="1476"/>
        <item h="1" m="1" x="2026"/>
        <item h="1" m="1" x="1490"/>
        <item h="1" m="1" x="2041"/>
        <item h="1" m="1" x="1502"/>
        <item h="1" m="1" x="988"/>
        <item h="1" m="1" x="1513"/>
        <item h="1" m="1" x="996"/>
        <item h="1" m="1" x="1521"/>
        <item h="1" m="1" x="1003"/>
        <item h="1" m="1" x="1530"/>
        <item h="1" m="1" x="1014"/>
        <item h="1" m="1" x="1874"/>
        <item h="1" m="1" x="1346"/>
        <item h="1" m="1" x="1895"/>
        <item h="1" m="1" x="1367"/>
        <item h="1" m="1" x="1916"/>
        <item h="1" m="1" x="1388"/>
        <item h="1" m="1" x="1940"/>
        <item h="1" m="1" x="1409"/>
        <item h="1" m="1" x="1960"/>
        <item h="1" m="1" x="1430"/>
        <item h="1" m="1" x="1978"/>
        <item h="1" m="1" x="1447"/>
        <item h="1" m="1" x="1996"/>
        <item h="1" m="1" x="1465"/>
        <item h="1" m="1" x="2014"/>
        <item h="1" m="1" x="1479"/>
        <item h="1" m="1" x="2029"/>
        <item h="1" m="1" x="1493"/>
        <item h="1" m="1" x="2044"/>
        <item h="1" m="1" x="1504"/>
        <item h="1" m="1" x="991"/>
        <item h="1" m="1" x="1516"/>
        <item h="1" m="1" x="999"/>
        <item h="1" m="1" x="1524"/>
        <item h="1" m="1" x="1006"/>
        <item h="1" m="1" x="1533"/>
        <item h="1" m="1" x="1016"/>
        <item h="1" m="1" x="1541"/>
        <item h="1" m="1" x="1025"/>
        <item h="1" m="1" x="1552"/>
        <item h="1" m="1" x="1919"/>
        <item h="1" m="1" x="1391"/>
        <item h="1" m="1" x="1942"/>
        <item h="1" m="1" x="1412"/>
        <item h="1" m="1" x="1963"/>
        <item h="1" m="1" x="1981"/>
        <item h="1" m="1" x="1450"/>
        <item h="1" m="1" x="1999"/>
        <item h="1" m="1" x="1467"/>
        <item h="1" m="1" x="2017"/>
        <item h="1" m="1" x="1482"/>
        <item h="1" m="1" x="2032"/>
        <item h="1" m="1" x="1496"/>
        <item h="1" m="1" x="2047"/>
        <item h="1" m="1" x="1507"/>
        <item h="1" m="1" x="993"/>
        <item h="1" m="1" x="1518"/>
        <item h="1" m="1" x="1001"/>
        <item h="1" m="1" x="1527"/>
        <item h="1" m="1" x="1008"/>
        <item h="1" m="1" x="1536"/>
        <item h="1" m="1" x="1019"/>
        <item h="1" m="1" x="1543"/>
        <item h="1" m="1" x="1555"/>
        <item h="1" m="1" x="1034"/>
        <item h="1" m="1" x="1563"/>
        <item h="1" m="1" x="1042"/>
        <item h="1" m="1" x="1574"/>
        <item h="1" m="1" x="1052"/>
        <item h="1" m="1" x="1012"/>
        <item h="1" m="1" x="1023"/>
        <item h="1" m="1" x="1548"/>
        <item h="1" m="1" x="1030"/>
        <item h="1" m="1" x="1559"/>
        <item h="1" m="1" x="1038"/>
        <item h="1" m="1" x="1567"/>
        <item h="1" m="1" x="1578"/>
        <item h="1" m="1" x="1056"/>
        <item h="1" m="1" x="1587"/>
        <item h="1" m="1" x="1065"/>
        <item h="1" m="1" x="1599"/>
        <item h="1" m="1" x="1077"/>
        <item h="1" m="1" x="1088"/>
        <item h="1" m="1" x="1625"/>
        <item h="1" m="1" x="1103"/>
        <item h="1" m="1" x="1640"/>
        <item h="1" m="1" x="1118"/>
        <item h="1" m="1" x="1658"/>
        <item h="1" m="1" x="1676"/>
        <item h="1" m="1" x="1153"/>
        <item h="1" m="1" x="1697"/>
        <item h="1" m="1" x="1174"/>
        <item h="1" m="1" x="1718"/>
        <item h="1" m="1" x="1195"/>
        <item h="1" m="1" x="1742"/>
        <item h="1" m="1" x="1550"/>
        <item h="1" m="1" x="1032"/>
        <item h="1" m="1" x="1561"/>
        <item h="1" m="1" x="1040"/>
        <item h="1" m="1" x="1570"/>
        <item h="1" m="1" x="1048"/>
        <item h="1" m="1" x="1581"/>
        <item h="1" m="1" x="1059"/>
        <item h="1" m="1" x="1590"/>
        <item h="1" m="1" x="1068"/>
        <item h="1" m="1" x="1602"/>
        <item h="1" m="1" x="1080"/>
        <item h="1" m="1" x="1613"/>
        <item h="1" m="1" x="1091"/>
        <item h="1" m="1" x="1628"/>
        <item h="1" m="1" x="1106"/>
        <item h="1" m="1" x="1643"/>
        <item h="1" m="1" x="1121"/>
        <item h="1" m="1" x="1661"/>
        <item h="1" m="1" x="1138"/>
        <item h="1" m="1" x="1679"/>
        <item h="1" m="1" x="1156"/>
        <item h="1" m="1" x="1700"/>
        <item h="1" m="1" x="1177"/>
        <item h="1" m="1" x="1721"/>
        <item h="1" m="1" x="1198"/>
        <item h="1" m="1" x="1745"/>
        <item h="1" m="1" x="1219"/>
        <item h="1" m="1" x="1572"/>
        <item h="1" m="1" x="1050"/>
        <item h="1" m="1" x="1583"/>
        <item h="1" m="1" x="1061"/>
        <item h="1" m="1" x="1593"/>
        <item h="1" m="1" x="1071"/>
        <item h="1" m="1" x="1605"/>
        <item h="1" m="1" x="1083"/>
        <item h="1" m="1" x="1616"/>
        <item h="1" m="1" x="1094"/>
        <item h="1" m="1" x="1631"/>
        <item h="1" m="1" x="1109"/>
        <item h="1" m="1" x="1646"/>
        <item h="1" m="1" x="1124"/>
        <item h="1" m="1" x="1664"/>
        <item h="1" m="1" x="1141"/>
        <item h="1" m="1" x="1682"/>
        <item h="1" m="1" x="1159"/>
        <item h="1" m="1" x="1703"/>
        <item h="1" m="1" x="1180"/>
        <item h="1" m="1" x="1724"/>
        <item h="1" m="1" x="1201"/>
        <item h="1" m="1" x="1748"/>
        <item h="1" m="1" x="1222"/>
        <item h="1" m="1" x="1766"/>
        <item h="1" m="1" x="1240"/>
        <item h="1" m="1" x="1787"/>
        <item h="1" m="1" x="1261"/>
        <item h="1" m="1" x="1807"/>
        <item h="1" m="1" x="1282"/>
        <item h="1" m="1" x="1831"/>
        <item h="1" m="1" x="1595"/>
        <item h="1" m="1" x="1073"/>
        <item h="1" m="1" x="1607"/>
        <item h="1" m="1" x="1619"/>
        <item h="1" m="1" x="1097"/>
        <item h="1" m="1" x="1634"/>
        <item h="1" m="1" x="1112"/>
        <item h="1" m="1" x="1649"/>
        <item h="1" m="1" x="1127"/>
        <item h="1" m="1" x="1667"/>
        <item h="1" m="1" x="1144"/>
        <item h="1" m="1" x="1685"/>
        <item h="1" m="1" x="1162"/>
        <item h="1" m="1" x="1706"/>
        <item h="1" m="1" x="1183"/>
        <item h="1" m="1" x="1727"/>
        <item h="1" m="1" x="1204"/>
        <item h="1" m="1" x="1751"/>
        <item h="1" m="1" x="1225"/>
        <item h="1" m="1" x="1769"/>
        <item h="1" m="1" x="1243"/>
        <item h="1" m="1" x="1790"/>
        <item h="1" m="1" x="1264"/>
        <item h="1" m="1" x="1810"/>
        <item h="1" m="1" x="1285"/>
        <item h="1" m="1" x="1834"/>
        <item h="1" m="1" x="1306"/>
        <item h="1" m="1" x="1855"/>
        <item h="1" m="1" x="1327"/>
        <item h="1" m="1" x="1621"/>
        <item h="1" m="1" x="1099"/>
        <item h="1" m="1" x="1636"/>
        <item h="1" m="1" x="1114"/>
        <item h="1" m="1" x="1652"/>
        <item h="1" m="1" x="1130"/>
        <item h="1" m="1" x="1670"/>
        <item h="1" m="1" x="1147"/>
        <item h="1" m="1" x="1688"/>
        <item h="1" m="1" x="1165"/>
        <item h="1" m="1" x="1709"/>
        <item h="1" m="1" x="1186"/>
        <item h="1" m="1" x="1730"/>
        <item h="1" m="1" x="1207"/>
        <item h="1" m="1" x="1754"/>
        <item h="1" m="1" x="1228"/>
        <item h="1" m="1" x="1772"/>
        <item h="1" m="1" x="1246"/>
        <item h="1" m="1" x="1793"/>
        <item h="1" m="1" x="1267"/>
        <item h="1" m="1" x="1813"/>
        <item h="1" m="1" x="1288"/>
        <item h="1" m="1" x="1837"/>
        <item h="1" m="1" x="1309"/>
        <item h="1" m="1" x="1858"/>
        <item h="1" m="1" x="1330"/>
        <item h="1" m="1" x="1879"/>
        <item h="1" m="1" x="1351"/>
        <item h="1" m="1" x="1900"/>
        <item h="1" m="1" x="1372"/>
        <item h="1" m="1" x="1924"/>
        <item h="1" m="1" x="1654"/>
        <item h="1" m="1" x="1132"/>
        <item h="1" m="1" x="1672"/>
        <item h="1" m="1" x="1149"/>
        <item h="1" m="1" x="1691"/>
        <item h="1" m="1" x="1168"/>
        <item h="1" m="1" x="1712"/>
        <item h="1" m="1" x="1189"/>
        <item h="1" m="1" x="1733"/>
        <item h="1" m="1" x="1210"/>
        <item h="1" m="1" x="1757"/>
        <item h="1" m="1" x="1231"/>
        <item h="1" m="1" x="1775"/>
        <item h="1" m="1" x="1249"/>
        <item h="1" m="1" x="1796"/>
        <item h="1" m="1" x="1270"/>
        <item h="1" m="1" x="1816"/>
        <item h="1" m="1" x="1291"/>
        <item h="1" m="1" x="1840"/>
        <item h="1" m="1" x="1312"/>
        <item h="1" m="1" x="1861"/>
        <item h="1" m="1" x="1333"/>
        <item h="1" m="1" x="1882"/>
        <item h="1" m="1" x="1354"/>
        <item h="1" m="1" x="1903"/>
        <item h="1" m="1" x="1375"/>
        <item h="1" m="1" x="1927"/>
        <item h="1" m="1" x="1396"/>
        <item h="1" m="1" x="1947"/>
        <item h="1" m="1" x="1417"/>
        <item h="1" m="1" x="1693"/>
        <item h="1" m="1" x="1170"/>
        <item h="1" m="1" x="1714"/>
        <item h="1" m="1" x="1191"/>
        <item h="1" m="1" x="1736"/>
        <item h="1" m="1" x="1213"/>
        <item h="1" m="1" x="1760"/>
        <item h="1" m="1" x="1234"/>
        <item h="1" m="1" x="1778"/>
        <item h="1" m="1" x="1252"/>
        <item h="1" m="1" x="1799"/>
        <item h="1" m="1" x="1273"/>
        <item h="1" m="1" x="1819"/>
        <item h="1" m="1" x="1294"/>
        <item h="1" m="1" x="1843"/>
        <item h="1" m="1" x="1315"/>
        <item h="1" m="1" x="1864"/>
        <item h="1" m="1" x="1336"/>
        <item h="1" m="1" x="1885"/>
        <item h="1" m="1" x="1357"/>
        <item h="1" m="1" x="1906"/>
        <item h="1" m="1" x="1378"/>
        <item h="1" m="1" x="1930"/>
        <item h="1" m="1" x="1399"/>
        <item h="1" m="1" x="1950"/>
        <item h="1" m="1" x="1420"/>
        <item h="1" m="1" x="1968"/>
        <item h="1" m="1" x="1437"/>
        <item h="1" m="1" x="1986"/>
        <item h="1" m="1" x="1455"/>
        <item h="1" m="1" x="2004"/>
        <item h="1" m="1" x="1738"/>
        <item h="1" m="1" x="1215"/>
        <item h="1" m="1" x="1762"/>
        <item h="1" m="1" x="1236"/>
        <item h="1" m="1" x="1781"/>
        <item h="1" m="1" x="1255"/>
        <item h="1" m="1" x="1802"/>
        <item h="1" m="1" x="1276"/>
        <item h="1" m="1" x="1822"/>
        <item h="1" m="1" x="1297"/>
        <item h="1" m="1" x="1846"/>
        <item h="1" m="1" x="1318"/>
        <item h="1" m="1" x="1867"/>
        <item h="1" m="1" x="1339"/>
        <item h="1" m="1" x="1888"/>
        <item h="1" m="1" x="1360"/>
        <item h="1" m="1" x="1909"/>
        <item h="1" m="1" x="1381"/>
        <item h="1" m="1" x="1933"/>
        <item h="1" m="1" x="1402"/>
        <item h="1" m="1" x="1953"/>
        <item h="1" m="1" x="1423"/>
        <item h="1" m="1" x="1971"/>
        <item h="1" m="1" x="1440"/>
        <item h="1" m="1" x="1989"/>
        <item h="1" m="1" x="1458"/>
        <item h="1" m="1" x="2007"/>
        <item h="1" m="1" x="1472"/>
        <item h="1" m="1" x="2022"/>
        <item h="1" m="1" x="1486"/>
        <item h="1" m="1" x="2037"/>
        <item h="1" m="1" x="1783"/>
        <item h="1" m="1" x="1257"/>
        <item h="1" m="1" x="1804"/>
        <item h="1" m="1" x="1278"/>
        <item h="1" m="1" x="1825"/>
        <item h="1" m="1" x="1300"/>
        <item h="1" m="1" x="1849"/>
        <item h="1" m="1" x="1321"/>
        <item h="1" m="1" x="1870"/>
        <item h="1" m="1" x="1342"/>
        <item h="1" m="1" x="1891"/>
        <item h="1" m="1" x="1363"/>
        <item h="1" m="1" x="1912"/>
        <item h="1" m="1" x="1384"/>
        <item h="1" m="1" x="1936"/>
        <item h="1" m="1" x="1405"/>
        <item h="1" m="1" x="1956"/>
        <item h="1" m="1" x="1426"/>
        <item h="1" m="1" x="1974"/>
        <item h="1" m="1" x="1443"/>
        <item h="1" m="1" x="1992"/>
        <item h="1" m="1" x="1461"/>
        <item h="1" m="1" x="2010"/>
        <item h="1" m="1" x="1475"/>
        <item h="1" m="1" x="2025"/>
        <item h="1" m="1" x="1489"/>
        <item h="1" m="1" x="2040"/>
        <item h="1" m="1" x="1501"/>
        <item h="1" m="1" x="987"/>
        <item h="1" m="1" x="1512"/>
        <item h="1" m="1" x="1827"/>
        <item h="1" m="1" x="1302"/>
        <item h="1" m="1" x="1851"/>
        <item h="1" m="1" x="1323"/>
        <item h="1" m="1" x="1873"/>
        <item h="1" m="1" x="1345"/>
        <item h="1" m="1" x="1894"/>
        <item h="1" m="1" x="1366"/>
        <item h="1" m="1" x="1915"/>
        <item h="1" m="1" x="1387"/>
        <item h="1" m="1" x="1939"/>
        <item h="1" m="1" x="1408"/>
        <item h="1" m="1" x="1959"/>
        <item h="1" m="1" x="1429"/>
        <item h="1" m="1" x="1977"/>
        <item h="1" m="1" x="1446"/>
        <item h="1" m="1" x="1995"/>
        <item h="1" m="1" x="1464"/>
        <item h="1" m="1" x="2013"/>
        <item h="1" m="1" x="1478"/>
        <item h="1" m="1" x="2028"/>
        <item h="1" m="1" x="1492"/>
        <item h="1" m="1" x="2043"/>
        <item h="1" m="1" x="990"/>
        <item h="1" m="1" x="1515"/>
        <item h="1" m="1" x="998"/>
        <item h="1" m="1" x="1523"/>
        <item h="1" m="1" x="1005"/>
        <item h="1" m="1" x="1532"/>
        <item h="1" m="1" x="1875"/>
        <item h="1" m="1" x="1347"/>
        <item h="1" m="1" x="1896"/>
        <item h="1" m="1" x="1368"/>
        <item h="1" m="1" x="1918"/>
        <item h="1" m="1" x="1390"/>
        <item h="1" m="1" x="1411"/>
        <item h="1" m="1" x="1962"/>
        <item h="1" m="1" x="1432"/>
        <item h="1" m="1" x="1980"/>
        <item h="1" m="1" x="1449"/>
        <item h="1" m="1" x="1998"/>
        <item h="1" m="1" x="2016"/>
        <item h="1" m="1" x="1481"/>
        <item h="1" m="1" x="2031"/>
        <item h="1" m="1" x="1495"/>
        <item h="1" m="1" x="2046"/>
        <item h="1" m="1" x="1506"/>
        <item h="1" m="1" x="1517"/>
        <item h="1" m="1" x="1000"/>
        <item h="1" m="1" x="1526"/>
        <item h="1" m="1" x="1535"/>
        <item h="1" m="1" x="1018"/>
        <item h="1" m="1" x="1026"/>
        <item h="1" m="1" x="1554"/>
        <item h="1" m="1" x="1920"/>
        <item h="1" m="1" x="1392"/>
        <item h="1" m="1" x="1943"/>
        <item h="1" m="1" x="1413"/>
        <item h="1" m="1" x="1964"/>
        <item h="1" m="1" x="1433"/>
        <item h="1" m="1" x="1982"/>
        <item h="1" m="1" x="1451"/>
        <item h="1" m="1" x="2000"/>
        <item h="1" m="1" x="1468"/>
        <item h="1" m="1" x="2018"/>
        <item h="1" m="1" x="2033"/>
        <item h="1" m="1" x="1497"/>
        <item h="1" m="1" x="2048"/>
        <item h="1" m="1" x="1508"/>
        <item h="1" m="1" x="994"/>
        <item h="1" m="1" x="1519"/>
        <item h="1" m="1" x="1528"/>
        <item h="1" m="1" x="1009"/>
        <item h="1" m="1" x="1537"/>
        <item h="1" m="1" x="1020"/>
        <item h="1" m="1" x="1544"/>
        <item h="1" m="1" x="646"/>
        <item h="1" m="1" x="647"/>
        <item h="1" m="1" x="648"/>
        <item h="1" m="1" x="649"/>
        <item h="1" m="1" x="650"/>
        <item h="1" m="1" x="651"/>
        <item h="1" m="1" x="652"/>
        <item h="1" m="1" x="653"/>
        <item h="1" m="1" x="654"/>
        <item h="1" m="1" x="655"/>
        <item h="1" m="1" x="656"/>
        <item h="1" m="1" x="657"/>
        <item h="1" m="1" x="658"/>
        <item h="1" m="1" x="659"/>
        <item h="1" m="1" x="660"/>
        <item h="1" m="1" x="661"/>
        <item h="1" m="1" x="662"/>
        <item h="1" m="1" x="663"/>
        <item h="1" m="1" x="664"/>
        <item h="1" m="1" x="665"/>
        <item h="1" m="1" x="666"/>
        <item h="1" m="1" x="667"/>
        <item h="1" m="1" x="668"/>
        <item h="1" m="1" x="669"/>
        <item h="1" m="1" x="670"/>
        <item h="1" m="1" x="671"/>
        <item h="1" m="1" x="672"/>
        <item h="1" m="1" x="673"/>
        <item h="1" m="1" x="674"/>
        <item h="1" m="1" x="675"/>
        <item h="1" m="1" x="676"/>
        <item h="1" m="1" x="677"/>
        <item h="1" m="1" x="678"/>
        <item h="1" m="1" x="679"/>
        <item h="1" m="1" x="680"/>
        <item h="1" m="1" x="681"/>
        <item h="1" m="1" x="682"/>
        <item h="1" m="1" x="683"/>
        <item h="1" m="1" x="684"/>
        <item h="1" m="1" x="685"/>
        <item h="1" m="1" x="686"/>
        <item h="1" m="1" x="687"/>
        <item h="1" m="1" x="688"/>
        <item h="1" m="1" x="689"/>
        <item h="1" m="1" x="690"/>
        <item h="1" m="1" x="691"/>
        <item h="1" m="1" x="692"/>
        <item h="1" m="1" x="693"/>
        <item h="1" m="1" x="694"/>
        <item h="1" m="1" x="695"/>
        <item h="1" m="1" x="696"/>
        <item h="1" m="1" x="697"/>
        <item h="1" m="1" x="698"/>
        <item h="1" m="1" x="699"/>
        <item h="1" m="1" x="700"/>
        <item h="1" m="1" x="701"/>
        <item h="1" m="1" x="702"/>
        <item h="1" m="1" x="703"/>
        <item h="1" m="1" x="704"/>
        <item h="1" m="1" x="705"/>
        <item h="1" m="1" x="706"/>
        <item h="1" m="1" x="707"/>
        <item h="1" m="1" x="708"/>
        <item h="1" m="1" x="709"/>
        <item h="1" m="1" x="710"/>
        <item h="1" m="1" x="711"/>
        <item h="1" m="1" x="712"/>
        <item h="1" m="1" x="713"/>
        <item h="1" m="1" x="714"/>
        <item h="1" m="1" x="715"/>
        <item h="1" m="1" x="716"/>
        <item h="1" m="1" x="717"/>
        <item h="1" m="1" x="718"/>
        <item h="1" m="1" x="719"/>
        <item h="1" m="1" x="720"/>
        <item h="1" m="1" x="721"/>
        <item h="1" m="1" x="722"/>
        <item h="1" m="1" x="723"/>
        <item h="1" m="1" x="724"/>
        <item h="1" m="1" x="725"/>
        <item h="1" m="1" x="726"/>
        <item h="1" m="1" x="727"/>
        <item h="1" m="1" x="728"/>
        <item h="1" m="1" x="729"/>
        <item h="1" m="1" x="730"/>
        <item h="1" m="1" x="731"/>
        <item h="1" m="1" x="732"/>
        <item h="1" m="1" x="733"/>
        <item h="1" m="1" x="734"/>
        <item h="1" m="1" x="735"/>
        <item h="1" m="1" x="736"/>
        <item h="1" m="1" x="737"/>
        <item h="1" m="1" x="738"/>
        <item h="1" m="1" x="739"/>
        <item h="1" m="1" x="740"/>
        <item h="1" m="1" x="741"/>
        <item h="1" m="1" x="742"/>
        <item h="1" m="1" x="743"/>
        <item h="1" m="1" x="744"/>
        <item h="1" m="1" x="745"/>
        <item h="1" m="1" x="746"/>
        <item h="1" m="1" x="747"/>
        <item h="1" m="1" x="748"/>
        <item h="1" m="1" x="749"/>
        <item h="1" m="1" x="750"/>
        <item h="1" m="1" x="751"/>
        <item h="1" m="1" x="752"/>
        <item h="1" m="1" x="753"/>
        <item h="1" m="1" x="754"/>
        <item h="1" m="1" x="755"/>
        <item h="1" m="1" x="756"/>
        <item h="1" m="1" x="757"/>
        <item h="1" m="1" x="758"/>
        <item h="1" m="1" x="759"/>
        <item h="1" m="1" x="760"/>
        <item h="1" m="1" x="761"/>
        <item h="1" m="1" x="762"/>
        <item h="1" m="1" x="763"/>
        <item h="1" m="1" x="764"/>
        <item h="1" m="1" x="765"/>
        <item h="1" m="1" x="766"/>
        <item h="1" m="1" x="767"/>
        <item h="1" m="1" x="768"/>
        <item h="1" m="1" x="769"/>
        <item h="1" m="1" x="770"/>
        <item h="1" m="1" x="771"/>
        <item h="1" m="1" x="772"/>
        <item h="1" m="1" x="773"/>
        <item h="1" m="1" x="774"/>
        <item h="1" m="1" x="775"/>
        <item h="1" m="1" x="776"/>
        <item h="1" m="1" x="777"/>
        <item h="1" m="1" x="778"/>
        <item h="1" m="1" x="779"/>
        <item h="1" m="1" x="780"/>
        <item h="1" m="1" x="781"/>
        <item h="1" m="1" x="782"/>
        <item h="1" m="1" x="783"/>
        <item h="1" m="1" x="784"/>
        <item h="1" m="1" x="785"/>
        <item h="1" m="1" x="786"/>
        <item h="1" m="1" x="787"/>
        <item h="1" m="1" x="788"/>
        <item h="1" m="1" x="789"/>
        <item h="1" m="1" x="790"/>
        <item h="1" m="1" x="791"/>
        <item h="1" m="1" x="792"/>
        <item h="1" m="1" x="793"/>
        <item h="1" m="1" x="794"/>
        <item h="1" m="1" x="795"/>
        <item h="1" m="1" x="796"/>
        <item h="1" m="1" x="797"/>
        <item h="1" m="1" x="798"/>
        <item h="1" m="1" x="799"/>
        <item h="1" m="1" x="800"/>
        <item h="1" m="1" x="801"/>
        <item h="1" m="1" x="802"/>
        <item h="1" m="1" x="803"/>
        <item h="1" m="1" x="804"/>
        <item h="1" m="1" x="805"/>
        <item h="1" m="1" x="806"/>
        <item h="1" m="1" x="807"/>
        <item h="1" m="1" x="808"/>
        <item h="1" m="1" x="809"/>
        <item h="1" m="1" x="810"/>
        <item h="1" m="1" x="811"/>
        <item h="1" m="1" x="812"/>
        <item h="1" m="1" x="813"/>
        <item h="1" m="1" x="814"/>
        <item h="1" m="1" x="815"/>
        <item h="1" m="1" x="816"/>
        <item h="1" m="1" x="817"/>
        <item h="1" m="1" x="818"/>
        <item h="1" m="1" x="819"/>
        <item h="1" m="1" x="820"/>
        <item h="1" m="1" x="821"/>
        <item h="1" m="1" x="822"/>
        <item h="1" m="1" x="823"/>
        <item h="1" m="1" x="824"/>
        <item h="1" m="1" x="825"/>
        <item h="1" m="1" x="826"/>
        <item h="1" m="1" x="827"/>
        <item h="1" m="1" x="828"/>
        <item h="1" m="1" x="829"/>
        <item h="1" m="1" x="830"/>
        <item h="1" m="1" x="831"/>
        <item h="1" m="1" x="832"/>
        <item h="1" m="1" x="833"/>
        <item h="1" m="1" x="834"/>
        <item h="1" m="1" x="835"/>
        <item h="1" m="1" x="836"/>
        <item h="1" m="1" x="837"/>
        <item h="1" m="1" x="838"/>
        <item h="1" m="1" x="839"/>
        <item h="1" m="1" x="840"/>
        <item h="1" m="1" x="841"/>
        <item h="1" m="1" x="842"/>
        <item h="1" m="1" x="843"/>
        <item h="1" m="1" x="844"/>
        <item h="1" m="1" x="845"/>
        <item h="1" m="1" x="846"/>
        <item h="1" m="1" x="847"/>
        <item h="1" m="1" x="848"/>
        <item h="1" m="1" x="849"/>
        <item h="1" m="1" x="850"/>
        <item h="1" m="1" x="851"/>
        <item h="1" m="1" x="852"/>
        <item h="1" m="1" x="853"/>
        <item h="1" m="1" x="854"/>
        <item h="1" m="1" x="855"/>
        <item h="1" m="1" x="856"/>
        <item h="1" m="1" x="857"/>
        <item h="1" m="1" x="858"/>
        <item h="1" m="1" x="859"/>
        <item h="1" m="1" x="860"/>
        <item h="1" m="1" x="861"/>
        <item h="1" m="1" x="862"/>
        <item h="1" m="1" x="863"/>
        <item h="1" m="1" x="864"/>
        <item h="1" m="1" x="865"/>
        <item h="1" m="1" x="866"/>
        <item h="1" m="1" x="867"/>
        <item h="1" m="1" x="868"/>
        <item h="1" m="1" x="869"/>
        <item h="1" m="1" x="870"/>
        <item h="1" m="1" x="871"/>
        <item h="1" m="1" x="872"/>
        <item h="1" m="1" x="873"/>
        <item h="1" m="1" x="874"/>
        <item h="1" m="1" x="875"/>
        <item h="1" m="1" x="876"/>
        <item h="1" m="1" x="877"/>
        <item h="1" m="1" x="878"/>
        <item h="1" m="1" x="879"/>
        <item h="1" m="1" x="880"/>
        <item h="1" m="1" x="881"/>
        <item h="1" m="1" x="882"/>
        <item h="1" m="1" x="883"/>
        <item h="1" m="1" x="884"/>
        <item h="1" m="1" x="885"/>
        <item h="1" m="1" x="886"/>
        <item h="1" m="1" x="887"/>
        <item h="1" m="1" x="888"/>
        <item h="1" m="1" x="889"/>
        <item h="1" m="1" x="890"/>
        <item h="1" m="1" x="891"/>
        <item h="1" m="1" x="892"/>
        <item h="1" m="1" x="893"/>
        <item h="1" m="1" x="894"/>
        <item h="1" m="1" x="895"/>
        <item h="1" m="1" x="896"/>
        <item h="1" m="1" x="897"/>
        <item h="1" m="1" x="898"/>
        <item h="1" m="1" x="899"/>
        <item h="1" m="1" x="900"/>
        <item h="1" m="1" x="901"/>
        <item h="1" m="1" x="902"/>
        <item h="1" m="1" x="903"/>
        <item h="1" m="1" x="904"/>
        <item h="1" m="1" x="905"/>
        <item h="1" m="1" x="906"/>
        <item h="1" m="1" x="907"/>
        <item h="1" m="1" x="908"/>
        <item h="1" m="1" x="909"/>
        <item h="1" m="1" x="910"/>
        <item h="1" m="1" x="911"/>
        <item h="1" m="1" x="912"/>
        <item h="1" m="1" x="913"/>
        <item h="1" m="1" x="914"/>
        <item h="1" m="1" x="915"/>
        <item h="1" m="1" x="916"/>
        <item h="1" m="1" x="917"/>
        <item h="1" m="1" x="918"/>
        <item h="1" m="1" x="919"/>
        <item h="1" m="1" x="920"/>
        <item h="1" m="1" x="921"/>
        <item h="1" m="1" x="922"/>
        <item h="1" m="1" x="923"/>
        <item h="1" m="1" x="924"/>
        <item h="1" m="1" x="925"/>
        <item h="1" m="1" x="926"/>
        <item h="1" m="1" x="927"/>
        <item h="1" m="1" x="928"/>
        <item h="1" m="1" x="929"/>
        <item h="1" m="1" x="930"/>
        <item h="1" m="1" x="931"/>
        <item h="1" m="1" x="932"/>
        <item h="1" m="1" x="933"/>
        <item h="1" m="1" x="934"/>
        <item h="1" m="1" x="935"/>
        <item h="1" m="1" x="936"/>
        <item h="1" m="1" x="937"/>
        <item h="1" m="1" x="938"/>
        <item h="1" m="1" x="939"/>
        <item h="1" m="1" x="940"/>
        <item h="1" m="1" x="941"/>
        <item h="1" m="1" x="942"/>
        <item h="1" m="1" x="943"/>
        <item h="1" m="1" x="944"/>
        <item h="1" m="1" x="945"/>
        <item h="1" m="1" x="946"/>
        <item h="1" m="1" x="947"/>
        <item h="1" m="1" x="948"/>
        <item h="1" m="1" x="949"/>
        <item h="1" m="1" x="950"/>
        <item h="1" m="1" x="951"/>
        <item h="1" m="1" x="952"/>
        <item h="1" m="1" x="953"/>
        <item h="1" m="1" x="954"/>
        <item h="1" m="1" x="955"/>
        <item h="1" m="1" x="956"/>
        <item h="1" m="1" x="957"/>
        <item h="1" m="1" x="958"/>
        <item h="1" m="1" x="959"/>
        <item h="1" m="1" x="960"/>
        <item h="1" m="1" x="961"/>
        <item h="1" m="1" x="962"/>
        <item h="1" m="1" x="963"/>
        <item h="1" m="1" x="964"/>
        <item h="1" m="1" x="965"/>
        <item h="1" m="1" x="966"/>
        <item h="1" m="1" x="967"/>
        <item h="1" m="1" x="968"/>
        <item h="1" m="1" x="969"/>
        <item h="1" m="1" x="970"/>
        <item h="1" m="1" x="971"/>
        <item h="1" m="1" x="972"/>
        <item h="1" m="1" x="973"/>
        <item h="1" m="1" x="974"/>
        <item h="1" m="1" x="975"/>
        <item h="1" m="1" x="976"/>
        <item h="1" m="1" x="977"/>
        <item h="1" m="1" x="978"/>
        <item h="1" m="1" x="979"/>
        <item h="1" m="1" x="980"/>
        <item h="1" m="1" x="981"/>
        <item h="1" m="1" x="982"/>
        <item h="1" m="1" x="983"/>
        <item h="1" x="319"/>
        <item h="1" x="205"/>
        <item h="1" x="206"/>
        <item h="1" x="61"/>
        <item h="1" x="207"/>
        <item h="1" x="320"/>
        <item h="1" x="289"/>
        <item h="1" x="208"/>
        <item h="1" x="62"/>
        <item h="1" x="290"/>
        <item h="1" x="291"/>
        <item h="1" x="305"/>
        <item h="1" x="306"/>
        <item h="1" x="307"/>
        <item h="1" x="63"/>
        <item h="1" x="292"/>
        <item h="1" x="293"/>
        <item h="1" x="294"/>
        <item h="1" x="308"/>
        <item h="1" x="309"/>
        <item h="1" x="295"/>
        <item h="1" x="64"/>
        <item h="1" x="209"/>
        <item h="1" x="210"/>
        <item h="1" x="211"/>
        <item h="1" x="310"/>
        <item h="1" x="311"/>
        <item h="1" x="212"/>
        <item h="1" x="213"/>
        <item h="1" x="214"/>
        <item h="1" x="215"/>
        <item h="1" x="216"/>
        <item h="1" x="312"/>
        <item h="1" x="313"/>
        <item h="1" x="65"/>
        <item h="1" x="66"/>
        <item h="1" x="217"/>
        <item h="1" x="296"/>
        <item h="1" x="218"/>
        <item h="1" x="314"/>
        <item h="1" x="304"/>
        <item h="1" x="219"/>
        <item h="1" x="220"/>
        <item h="1" x="221"/>
        <item h="1" x="222"/>
        <item h="1" x="223"/>
        <item h="1" x="315"/>
        <item h="1" x="288"/>
        <item h="1" x="316"/>
        <item h="1" x="67"/>
        <item h="1" x="224"/>
        <item h="1" x="297"/>
        <item h="1" x="298"/>
        <item h="1" x="225"/>
        <item h="1" x="68"/>
        <item h="1" x="226"/>
        <item h="1" x="227"/>
        <item h="1" x="228"/>
        <item h="1" x="317"/>
        <item h="1" x="69"/>
        <item h="1" x="299"/>
        <item h="1" x="156"/>
        <item h="1" x="157"/>
        <item h="1" x="158"/>
        <item h="1" x="321"/>
        <item h="1" x="70"/>
        <item h="1" x="300"/>
        <item h="1" x="159"/>
        <item h="1" x="160"/>
        <item h="1" x="161"/>
        <item h="1" x="322"/>
        <item h="1" x="284"/>
        <item h="1" x="71"/>
        <item h="1" x="162"/>
        <item h="1" x="163"/>
        <item h="1" x="164"/>
        <item h="1" x="285"/>
        <item h="1" x="286"/>
        <item h="1" x="229"/>
        <item h="1" x="165"/>
        <item h="1" x="166"/>
        <item h="1" x="167"/>
        <item h="1" x="168"/>
        <item h="1" x="257"/>
        <item h="1" x="258"/>
        <item h="1" x="230"/>
        <item h="1" x="169"/>
        <item h="1" x="170"/>
        <item h="1" x="171"/>
        <item h="1" x="172"/>
        <item h="1" x="259"/>
        <item h="1" x="260"/>
        <item h="1" x="231"/>
        <item h="1" x="173"/>
        <item h="1" x="174"/>
        <item h="1" x="155"/>
        <item h="1" x="175"/>
        <item h="1" x="261"/>
        <item h="1" x="262"/>
        <item h="1" x="263"/>
        <item h="1" x="176"/>
        <item h="1" x="177"/>
        <item h="1" x="178"/>
        <item h="1" x="179"/>
        <item h="1" x="264"/>
        <item h="1" x="265"/>
        <item h="1" x="266"/>
        <item h="1" x="267"/>
        <item h="1" x="180"/>
        <item h="1" x="181"/>
        <item h="1" x="182"/>
        <item h="1" x="268"/>
        <item h="1" x="269"/>
        <item h="1" x="183"/>
        <item h="1" x="270"/>
        <item h="1" x="184"/>
        <item h="1" x="185"/>
        <item h="1" x="232"/>
        <item h="1" x="271"/>
        <item h="1" x="272"/>
        <item h="1" x="186"/>
        <item h="1" x="273"/>
        <item h="1" x="274"/>
        <item h="1" x="187"/>
        <item h="1" x="188"/>
        <item h="1" x="275"/>
        <item h="1" x="276"/>
        <item h="1" x="277"/>
        <item h="1" x="278"/>
        <item h="1" x="189"/>
        <item h="1" x="190"/>
        <item h="1" x="191"/>
        <item h="1" x="279"/>
        <item h="1" x="280"/>
        <item h="1" x="281"/>
        <item h="1" x="233"/>
        <item h="1" x="59"/>
        <item h="1" x="0"/>
        <item h="1" x="1"/>
        <item h="1" x="2"/>
        <item h="1" x="282"/>
        <item h="1" x="3"/>
        <item h="1" x="4"/>
        <item h="1" x="5"/>
        <item h="1" x="6"/>
        <item h="1" x="7"/>
        <item h="1" x="8"/>
        <item h="1" x="283"/>
        <item h="1" x="9"/>
        <item h="1" x="10"/>
        <item h="1" x="11"/>
        <item h="1" x="12"/>
        <item h="1" x="13"/>
        <item h="1" x="14"/>
        <item h="1" x="55"/>
        <item h="1" x="15"/>
        <item h="1" x="16"/>
        <item h="1" x="17"/>
        <item h="1" x="18"/>
        <item h="1" x="19"/>
        <item h="1" x="20"/>
        <item h="1" x="153"/>
        <item h="1" x="21"/>
        <item h="1" x="22"/>
        <item h="1" x="23"/>
        <item h="1" x="24"/>
        <item h="1" x="25"/>
        <item h="1" x="26"/>
        <item h="1" x="27"/>
        <item h="1" x="28"/>
        <item h="1" x="29"/>
        <item h="1" x="30"/>
        <item h="1" x="31"/>
        <item h="1" x="32"/>
        <item h="1" x="33"/>
        <item h="1" x="58"/>
        <item h="1" x="34"/>
        <item h="1" x="56"/>
        <item h="1" x="35"/>
        <item h="1" x="36"/>
        <item h="1" x="37"/>
        <item h="1" x="38"/>
        <item h="1" x="57"/>
        <item h="1" x="39"/>
        <item h="1" x="40"/>
        <item h="1" x="41"/>
        <item h="1" x="42"/>
        <item h="1" x="43"/>
        <item h="1" x="44"/>
        <item h="1" x="287"/>
        <item h="1" x="45"/>
        <item h="1" x="46"/>
        <item h="1" x="47"/>
        <item h="1" x="48"/>
        <item h="1" x="49"/>
        <item h="1" x="50"/>
        <item h="1" x="196"/>
        <item h="1" x="51"/>
        <item h="1" x="52"/>
        <item h="1" x="53"/>
        <item h="1" x="54"/>
        <item h="1" x="84"/>
        <item h="1" x="85"/>
        <item h="1" x="197"/>
        <item h="1" x="86"/>
        <item h="1" x="87"/>
        <item h="1" x="88"/>
        <item h="1" x="89"/>
        <item h="1" x="90"/>
        <item h="1" x="152"/>
        <item h="1" x="192"/>
        <item h="1" x="91"/>
        <item h="1" x="92"/>
        <item h="1" x="93"/>
        <item h="1" x="94"/>
        <item h="1" x="95"/>
        <item h="1" x="96"/>
        <item h="1" x="198"/>
        <item h="1" x="97"/>
        <item h="1" x="98"/>
        <item h="1" x="99"/>
        <item h="1" x="100"/>
        <item h="1" x="101"/>
        <item h="1" x="102"/>
        <item h="1" x="199"/>
        <item h="1" x="103"/>
        <item h="1" x="104"/>
        <item h="1" x="105"/>
        <item h="1" x="106"/>
        <item h="1" x="107"/>
        <item h="1" x="108"/>
        <item h="1" x="193"/>
        <item h="1" x="109"/>
        <item h="1" x="110"/>
        <item h="1" x="111"/>
        <item h="1" x="112"/>
        <item h="1" x="113"/>
        <item h="1" x="114"/>
        <item h="1" x="194"/>
        <item h="1" x="115"/>
        <item h="1" x="116"/>
        <item h="1" x="117"/>
        <item h="1" x="118"/>
        <item h="1" x="119"/>
        <item h="1" x="120"/>
        <item h="1" x="200"/>
        <item h="1" x="121"/>
        <item h="1" x="122"/>
        <item h="1" x="123"/>
        <item h="1" x="124"/>
        <item h="1" x="125"/>
        <item h="1" x="126"/>
        <item h="1" x="201"/>
        <item h="1" x="127"/>
        <item h="1" x="72"/>
        <item h="1" x="128"/>
        <item h="1" x="129"/>
        <item h="1" x="130"/>
        <item h="1" x="202"/>
        <item h="1" x="203"/>
        <item h="1" x="131"/>
        <item h="1" x="132"/>
        <item h="1" x="133"/>
        <item h="1" x="134"/>
        <item h="1" x="135"/>
        <item h="1" x="136"/>
        <item h="1" x="195"/>
        <item h="1" x="137"/>
        <item h="1" x="138"/>
        <item h="1" x="139"/>
        <item h="1" x="140"/>
        <item h="1" x="141"/>
        <item h="1" x="142"/>
        <item h="1" x="204"/>
        <item h="1" x="143"/>
        <item h="1" x="144"/>
        <item h="1" x="145"/>
        <item h="1" x="146"/>
        <item h="1" x="147"/>
        <item h="1" x="148"/>
        <item h="1" x="332"/>
        <item h="1" x="149"/>
        <item h="1" x="73"/>
        <item h="1" x="150"/>
        <item h="1" x="151"/>
        <item h="1" x="234"/>
        <item h="1" x="60"/>
        <item h="1" x="154"/>
        <item h="1" x="235"/>
        <item h="1" x="236"/>
        <item h="1" x="74"/>
        <item h="1" x="323"/>
        <item h="1" x="324"/>
        <item h="1" x="318"/>
        <item h="1" x="75"/>
        <item h="1" x="237"/>
        <item h="1" x="238"/>
        <item h="1" x="239"/>
        <item h="1" x="325"/>
        <item h="1" x="76"/>
        <item h="1" x="77"/>
        <item h="1" x="240"/>
        <item h="1" x="241"/>
        <item h="1" x="326"/>
        <item h="1" x="327"/>
        <item h="1" x="242"/>
        <item h="1" x="78"/>
        <item h="1" x="243"/>
        <item h="1" x="244"/>
        <item h="1" x="245"/>
        <item h="1" x="328"/>
        <item h="1" x="246"/>
        <item h="1" x="79"/>
        <item h="1" x="247"/>
        <item h="1" x="301"/>
        <item h="1" x="329"/>
        <item h="1" x="248"/>
        <item h="1" x="80"/>
        <item h="1" x="249"/>
        <item h="1" x="81"/>
        <item h="1" x="250"/>
        <item h="1" x="330"/>
        <item h="1" x="82"/>
        <item h="1" x="251"/>
        <item h="1" x="302"/>
        <item h="1" x="303"/>
        <item h="1" x="252"/>
        <item h="1" x="331"/>
        <item h="1" x="83"/>
        <item h="1" x="253"/>
        <item h="1" x="254"/>
        <item h="1" x="255"/>
        <item h="1" x="256"/>
        <item x="486"/>
        <item x="407"/>
        <item x="549"/>
        <item x="619"/>
        <item x="633"/>
        <item x="550"/>
        <item x="620"/>
        <item x="551"/>
        <item x="621"/>
        <item x="552"/>
        <item x="634"/>
        <item x="635"/>
        <item x="408"/>
        <item x="553"/>
        <item x="554"/>
        <item x="555"/>
        <item x="487"/>
        <item x="409"/>
        <item x="556"/>
        <item x="557"/>
        <item x="558"/>
        <item x="559"/>
        <item x="560"/>
        <item x="561"/>
        <item x="562"/>
        <item x="563"/>
        <item x="636"/>
        <item x="410"/>
        <item x="488"/>
        <item x="489"/>
        <item x="490"/>
        <item x="491"/>
        <item x="411"/>
        <item x="564"/>
        <item x="492"/>
        <item x="493"/>
        <item x="622"/>
        <item x="623"/>
        <item x="412"/>
        <item x="494"/>
        <item x="495"/>
        <item x="496"/>
        <item x="637"/>
        <item x="497"/>
        <item x="413"/>
        <item x="498"/>
        <item m="1" x="645"/>
        <item x="499"/>
        <item x="414"/>
        <item x="500"/>
        <item x="501"/>
        <item x="502"/>
        <item x="503"/>
        <item x="565"/>
        <item x="504"/>
        <item x="505"/>
        <item x="506"/>
        <item x="566"/>
        <item x="507"/>
        <item x="508"/>
        <item x="509"/>
        <item x="510"/>
        <item x="624"/>
        <item x="625"/>
        <item x="511"/>
        <item x="512"/>
        <item x="567"/>
        <item x="513"/>
        <item x="590"/>
        <item x="568"/>
        <item x="514"/>
        <item x="515"/>
        <item x="516"/>
        <item x="517"/>
        <item x="591"/>
        <item x="592"/>
        <item x="518"/>
        <item x="519"/>
        <item x="520"/>
        <item x="593"/>
        <item x="521"/>
        <item x="594"/>
        <item x="595"/>
        <item x="596"/>
        <item x="522"/>
        <item x="523"/>
        <item x="524"/>
        <item x="525"/>
        <item x="597"/>
        <item x="598"/>
        <item x="526"/>
        <item x="527"/>
        <item x="599"/>
        <item x="528"/>
        <item x="529"/>
        <item x="600"/>
        <item x="601"/>
        <item x="602"/>
        <item x="603"/>
        <item x="530"/>
        <item x="604"/>
        <item x="531"/>
        <item x="605"/>
        <item x="606"/>
        <item x="532"/>
        <item x="607"/>
        <item x="533"/>
        <item x="534"/>
        <item x="608"/>
        <item x="609"/>
        <item x="610"/>
        <item x="535"/>
        <item x="611"/>
        <item x="536"/>
        <item x="569"/>
        <item x="570"/>
        <item x="612"/>
        <item x="613"/>
        <item x="333"/>
        <item x="334"/>
        <item x="614"/>
        <item x="335"/>
        <item x="336"/>
        <item x="337"/>
        <item x="615"/>
        <item x="338"/>
        <item x="339"/>
        <item x="340"/>
        <item x="341"/>
        <item x="342"/>
        <item x="343"/>
        <item x="616"/>
        <item x="344"/>
        <item x="345"/>
        <item x="346"/>
        <item x="347"/>
        <item x="348"/>
        <item x="349"/>
        <item x="617"/>
        <item x="350"/>
        <item x="351"/>
        <item x="352"/>
        <item x="353"/>
        <item x="354"/>
        <item x="355"/>
        <item x="356"/>
        <item x="357"/>
        <item x="358"/>
        <item x="359"/>
        <item x="360"/>
        <item x="361"/>
        <item x="362"/>
        <item x="363"/>
        <item x="364"/>
        <item x="365"/>
        <item x="366"/>
        <item x="367"/>
        <item x="368"/>
        <item x="369"/>
        <item x="618"/>
        <item x="370"/>
        <item x="371"/>
        <item x="372"/>
        <item x="373"/>
        <item x="374"/>
        <item x="375"/>
        <item x="376"/>
        <item x="377"/>
        <item x="378"/>
        <item x="379"/>
        <item x="380"/>
        <item x="381"/>
        <item x="382"/>
        <item x="383"/>
        <item x="384"/>
        <item x="385"/>
        <item x="386"/>
        <item x="387"/>
        <item x="388"/>
        <item x="537"/>
        <item x="538"/>
        <item x="389"/>
        <item x="390"/>
        <item x="391"/>
        <item x="392"/>
        <item x="393"/>
        <item x="394"/>
        <item x="539"/>
        <item x="395"/>
        <item x="396"/>
        <item x="397"/>
        <item x="398"/>
        <item x="399"/>
        <item x="400"/>
        <item x="540"/>
        <item x="401"/>
        <item x="402"/>
        <item x="403"/>
        <item x="404"/>
        <item x="405"/>
        <item x="406"/>
        <item x="541"/>
        <item x="422"/>
        <item x="423"/>
        <item x="424"/>
        <item x="425"/>
        <item x="426"/>
        <item x="427"/>
        <item x="542"/>
        <item x="428"/>
        <item x="429"/>
        <item x="430"/>
        <item x="431"/>
        <item x="432"/>
        <item x="433"/>
        <item x="543"/>
        <item x="434"/>
        <item x="435"/>
        <item x="436"/>
        <item x="437"/>
        <item x="438"/>
        <item x="439"/>
        <item x="544"/>
        <item x="440"/>
        <item x="441"/>
        <item x="442"/>
        <item x="443"/>
        <item x="444"/>
        <item x="445"/>
        <item x="545"/>
        <item x="446"/>
        <item x="447"/>
        <item x="448"/>
        <item x="449"/>
        <item x="450"/>
        <item x="451"/>
        <item x="546"/>
        <item x="452"/>
        <item x="453"/>
        <item x="454"/>
        <item x="455"/>
        <item x="456"/>
        <item x="457"/>
        <item x="547"/>
        <item x="458"/>
        <item x="459"/>
        <item x="460"/>
        <item x="461"/>
        <item x="462"/>
        <item x="463"/>
        <item x="641"/>
        <item x="464"/>
        <item x="465"/>
        <item x="466"/>
        <item x="467"/>
        <item x="468"/>
        <item x="469"/>
        <item x="548"/>
        <item x="470"/>
        <item x="471"/>
        <item x="472"/>
        <item x="473"/>
        <item x="474"/>
        <item x="475"/>
        <item x="642"/>
        <item x="476"/>
        <item x="477"/>
        <item x="478"/>
        <item x="479"/>
        <item x="415"/>
        <item x="480"/>
        <item x="643"/>
        <item x="481"/>
        <item x="482"/>
        <item x="416"/>
        <item x="571"/>
        <item x="483"/>
        <item x="484"/>
        <item x="485"/>
        <item x="572"/>
        <item x="573"/>
        <item x="574"/>
        <item x="575"/>
        <item x="576"/>
        <item x="577"/>
        <item x="578"/>
        <item x="579"/>
        <item x="638"/>
        <item x="580"/>
        <item x="417"/>
        <item x="639"/>
        <item x="640"/>
        <item x="581"/>
        <item x="626"/>
        <item x="418"/>
        <item x="627"/>
        <item x="628"/>
        <item x="582"/>
        <item x="583"/>
        <item x="629"/>
        <item x="584"/>
        <item x="630"/>
        <item x="419"/>
        <item x="585"/>
        <item x="586"/>
        <item x="587"/>
        <item x="420"/>
        <item x="631"/>
        <item x="588"/>
        <item x="589"/>
        <item x="632"/>
        <item x="421"/>
        <item h="1" x="644"/>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312">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33">
      <pivotArea outline="0" collapsedLevelsAreSubtotals="1"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2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2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2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22">
      <pivotArea dataOnly="0" labelOnly="1" fieldPosition="0">
        <references count="1">
          <reference field="5" count="7">
            <x v="561"/>
            <x v="562"/>
            <x v="563"/>
            <x v="564"/>
            <x v="565"/>
            <x v="566"/>
            <x v="567"/>
          </reference>
        </references>
      </pivotArea>
    </format>
    <format dxfId="21">
      <pivotArea dataOnly="0" labelOnly="1" grandRow="1" outline="0" fieldPosition="0"/>
    </format>
    <format dxfId="20">
      <pivotArea dataOnly="0" labelOnly="1" fieldPosition="0">
        <references count="1">
          <reference field="1" count="20">
            <x v="0"/>
            <x v="1"/>
            <x v="3"/>
            <x v="8"/>
            <x v="9"/>
            <x v="10"/>
            <x v="11"/>
            <x v="12"/>
            <x v="13"/>
            <x v="14"/>
            <x v="15"/>
            <x v="16"/>
            <x v="17"/>
            <x v="18"/>
            <x v="19"/>
            <x v="20"/>
            <x v="21"/>
            <x v="23"/>
            <x v="25"/>
            <x v="26"/>
          </reference>
        </references>
      </pivotArea>
    </format>
    <format dxfId="19">
      <pivotArea dataOnly="0" labelOnly="1" grandCol="1" outline="0"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field="5" type="button" dataOnly="0" labelOnly="1" outline="0" axis="axisRow" fieldPosition="0"/>
    </format>
    <format dxfId="12">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11">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10">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9">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8">
      <pivotArea dataOnly="0" labelOnly="1" fieldPosition="0">
        <references count="1">
          <reference field="5" count="7">
            <x v="561"/>
            <x v="562"/>
            <x v="563"/>
            <x v="564"/>
            <x v="565"/>
            <x v="566"/>
            <x v="567"/>
          </reference>
        </references>
      </pivotArea>
    </format>
    <format dxfId="7">
      <pivotArea dataOnly="0" labelOnly="1" grandRow="1" outline="0" fieldPosition="0"/>
    </format>
    <format dxfId="6">
      <pivotArea dataOnly="0" labelOnly="1" fieldPosition="0">
        <references count="1">
          <reference field="1" count="20">
            <x v="0"/>
            <x v="1"/>
            <x v="3"/>
            <x v="8"/>
            <x v="9"/>
            <x v="10"/>
            <x v="11"/>
            <x v="12"/>
            <x v="13"/>
            <x v="14"/>
            <x v="15"/>
            <x v="16"/>
            <x v="17"/>
            <x v="18"/>
            <x v="19"/>
            <x v="20"/>
            <x v="21"/>
            <x v="23"/>
            <x v="25"/>
            <x v="26"/>
          </reference>
        </references>
      </pivotArea>
    </format>
    <format dxfId="5">
      <pivotArea dataOnly="0" labelOnly="1" grandCol="1" outline="0" fieldPosition="0"/>
    </format>
    <format dxfId="4">
      <pivotArea type="origin" dataOnly="0" labelOnly="1" outline="0" fieldPosition="0"/>
    </format>
    <format dxfId="3">
      <pivotArea field="5" type="button" dataOnly="0" labelOnly="1" outline="0" axis="axisRow" fieldPosition="0"/>
    </format>
    <format dxfId="2">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1">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marketnews.usda.gov/mnp/fv-report-config-step1?type=shipPr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9" sqref="C29"/>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22" t="s">
        <v>522</v>
      </c>
      <c r="B2" s="122" t="s">
        <v>2</v>
      </c>
      <c r="C2" s="122" t="s">
        <v>533</v>
      </c>
    </row>
    <row r="3" spans="1:3" x14ac:dyDescent="0.15">
      <c r="A3" s="10" t="s">
        <v>459</v>
      </c>
      <c r="B3" s="2" t="s">
        <v>538</v>
      </c>
      <c r="C3" s="3" t="s">
        <v>534</v>
      </c>
    </row>
    <row r="4" spans="1:3" x14ac:dyDescent="0.15">
      <c r="A4" s="11" t="s">
        <v>523</v>
      </c>
      <c r="B4" s="4" t="s">
        <v>538</v>
      </c>
      <c r="C4" s="5" t="s">
        <v>546</v>
      </c>
    </row>
    <row r="5" spans="1:3" x14ac:dyDescent="0.15">
      <c r="A5" s="11" t="s">
        <v>524</v>
      </c>
      <c r="B5" s="4" t="s">
        <v>538</v>
      </c>
      <c r="C5" s="5" t="s">
        <v>547</v>
      </c>
    </row>
    <row r="6" spans="1:3" x14ac:dyDescent="0.15">
      <c r="A6" s="11" t="s">
        <v>525</v>
      </c>
      <c r="B6" s="4" t="s">
        <v>538</v>
      </c>
      <c r="C6" s="5" t="s">
        <v>548</v>
      </c>
    </row>
    <row r="7" spans="1:3" x14ac:dyDescent="0.15">
      <c r="A7" s="11" t="s">
        <v>545</v>
      </c>
      <c r="B7" s="4" t="s">
        <v>538</v>
      </c>
      <c r="C7" s="5" t="s">
        <v>760</v>
      </c>
    </row>
    <row r="8" spans="1:3" x14ac:dyDescent="0.15">
      <c r="A8" s="11" t="s">
        <v>526</v>
      </c>
      <c r="B8" s="4" t="s">
        <v>538</v>
      </c>
      <c r="C8" s="5" t="s">
        <v>535</v>
      </c>
    </row>
    <row r="9" spans="1:3" x14ac:dyDescent="0.15">
      <c r="A9" s="11" t="s">
        <v>527</v>
      </c>
      <c r="B9" s="4" t="s">
        <v>538</v>
      </c>
      <c r="C9" s="5" t="s">
        <v>536</v>
      </c>
    </row>
    <row r="10" spans="1:3" x14ac:dyDescent="0.15">
      <c r="A10" s="12" t="s">
        <v>528</v>
      </c>
      <c r="B10" s="6" t="s">
        <v>538</v>
      </c>
      <c r="C10" s="7" t="s">
        <v>537</v>
      </c>
    </row>
    <row r="11" spans="1:3" x14ac:dyDescent="0.15">
      <c r="A11" s="13" t="s">
        <v>529</v>
      </c>
      <c r="B11" s="2" t="s">
        <v>539</v>
      </c>
      <c r="C11" s="3" t="s">
        <v>540</v>
      </c>
    </row>
    <row r="12" spans="1:3" x14ac:dyDescent="0.15">
      <c r="A12" s="14" t="s">
        <v>530</v>
      </c>
      <c r="B12" s="4" t="s">
        <v>539</v>
      </c>
      <c r="C12" s="5" t="s">
        <v>541</v>
      </c>
    </row>
    <row r="13" spans="1:3" x14ac:dyDescent="0.15">
      <c r="A13" s="15" t="s">
        <v>531</v>
      </c>
      <c r="B13" s="6" t="s">
        <v>539</v>
      </c>
      <c r="C13" s="7" t="s">
        <v>542</v>
      </c>
    </row>
    <row r="14" spans="1:3" x14ac:dyDescent="0.15">
      <c r="A14" s="16" t="s">
        <v>532</v>
      </c>
      <c r="B14" s="8" t="s">
        <v>543</v>
      </c>
      <c r="C14" s="9" t="s">
        <v>544</v>
      </c>
    </row>
    <row r="15" spans="1:3" x14ac:dyDescent="0.15">
      <c r="A15" s="193" t="s">
        <v>560</v>
      </c>
      <c r="B15" s="194"/>
      <c r="C15" s="195"/>
    </row>
  </sheetData>
  <mergeCells count="1">
    <mergeCell ref="A15:C15"/>
  </mergeCells>
  <hyperlinks>
    <hyperlink ref="C14" r:id="rId1" xr:uid="{DCEE64EA-E5B7-724B-B87F-539DDE02E06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H307" activePane="bottomRight" state="frozen"/>
      <selection pane="topRight" activeCell="B1" sqref="B1"/>
      <selection pane="bottomLeft" activeCell="A2" sqref="A2"/>
      <selection pane="bottomRight" activeCell="DJ35" sqref="DJ35"/>
    </sheetView>
  </sheetViews>
  <sheetFormatPr baseColWidth="10" defaultColWidth="10.83203125" defaultRowHeight="15" x14ac:dyDescent="0.15"/>
  <cols>
    <col min="1" max="1" width="8.5" style="1" bestFit="1" customWidth="1"/>
    <col min="2" max="2" width="11.33203125" style="1" bestFit="1" customWidth="1"/>
    <col min="3" max="3" width="13.83203125" style="1" bestFit="1" customWidth="1"/>
    <col min="4" max="4" width="11.33203125" style="1" bestFit="1" customWidth="1"/>
    <col min="5" max="5" width="14.33203125" style="1" bestFit="1" customWidth="1"/>
    <col min="6" max="6" width="11.83203125" style="1" bestFit="1" customWidth="1"/>
    <col min="7" max="7" width="13.5" style="1" bestFit="1" customWidth="1"/>
    <col min="8" max="8" width="14.33203125" style="1" bestFit="1" customWidth="1"/>
    <col min="9" max="9" width="11.83203125" style="1" bestFit="1" customWidth="1"/>
    <col min="10" max="10" width="14.5" style="1" bestFit="1" customWidth="1"/>
    <col min="11" max="11" width="14.83203125" style="1" bestFit="1" customWidth="1"/>
    <col min="12" max="12" width="14" style="1" bestFit="1" customWidth="1"/>
    <col min="13" max="13" width="13.33203125" style="1" bestFit="1" customWidth="1"/>
    <col min="14" max="14" width="14.1640625" style="1" bestFit="1" customWidth="1"/>
    <col min="15" max="15" width="13.5" style="1" bestFit="1" customWidth="1"/>
    <col min="16" max="16" width="15.1640625" style="1" bestFit="1" customWidth="1"/>
    <col min="17" max="17" width="14.1640625" style="1" bestFit="1" customWidth="1"/>
    <col min="18" max="18" width="13" style="1" bestFit="1" customWidth="1"/>
    <col min="19" max="19" width="14.5" style="1" bestFit="1" customWidth="1"/>
    <col min="20" max="20" width="20.1640625" style="1" bestFit="1" customWidth="1"/>
    <col min="21" max="21" width="13.33203125" style="1" bestFit="1" customWidth="1"/>
    <col min="22" max="22" width="11" style="1" bestFit="1" customWidth="1"/>
    <col min="23" max="23" width="19.6640625" style="1" bestFit="1" customWidth="1"/>
    <col min="24" max="24" width="13" style="1" bestFit="1" customWidth="1"/>
    <col min="25" max="25" width="13.33203125" style="1" bestFit="1" customWidth="1"/>
    <col min="26" max="26" width="16" style="1" bestFit="1" customWidth="1"/>
    <col min="27" max="27" width="14" style="1" customWidth="1"/>
    <col min="28" max="28" width="9.83203125" style="1" bestFit="1" customWidth="1"/>
    <col min="29" max="29" width="11.33203125" style="1" bestFit="1" customWidth="1"/>
    <col min="30" max="30" width="14.33203125" style="1" bestFit="1" customWidth="1"/>
    <col min="31" max="31" width="12" style="1" bestFit="1" customWidth="1"/>
    <col min="32" max="32" width="14.6640625" style="1" bestFit="1" customWidth="1"/>
    <col min="33" max="33" width="11.83203125" style="1" bestFit="1" customWidth="1"/>
    <col min="34" max="34" width="13.5" style="1" bestFit="1" customWidth="1"/>
    <col min="35" max="35" width="14.33203125" style="1" bestFit="1" customWidth="1"/>
    <col min="36" max="36" width="12.1640625" style="1" bestFit="1" customWidth="1"/>
    <col min="37" max="37" width="15.83203125" style="1" bestFit="1" customWidth="1"/>
    <col min="38" max="38" width="15" style="1" bestFit="1" customWidth="1"/>
    <col min="39" max="39" width="14.6640625" style="1" bestFit="1" customWidth="1"/>
    <col min="40" max="40" width="13.83203125" style="1" bestFit="1" customWidth="1"/>
    <col min="41" max="41" width="14.83203125" style="1" bestFit="1" customWidth="1"/>
    <col min="42" max="42" width="13.1640625" style="1" bestFit="1" customWidth="1"/>
    <col min="43" max="43" width="16.5" style="1" bestFit="1" customWidth="1"/>
    <col min="44" max="44" width="14" style="1" bestFit="1" customWidth="1"/>
    <col min="45" max="45" width="13" style="1" bestFit="1" customWidth="1"/>
    <col min="46" max="46" width="14.33203125" style="1" bestFit="1" customWidth="1"/>
    <col min="47" max="47" width="20.1640625" style="1" bestFit="1" customWidth="1"/>
    <col min="48" max="48" width="13.33203125" style="1" bestFit="1" customWidth="1"/>
    <col min="49" max="49" width="12.5" style="1" bestFit="1" customWidth="1"/>
    <col min="50" max="50" width="19.6640625" style="1" bestFit="1" customWidth="1"/>
    <col min="51" max="51" width="14.6640625" style="1" bestFit="1" customWidth="1"/>
    <col min="52" max="52" width="13.1640625" style="1" bestFit="1" customWidth="1"/>
    <col min="53" max="53" width="16.33203125" style="1" bestFit="1" customWidth="1"/>
    <col min="54" max="54" width="12.6640625" style="1" bestFit="1" customWidth="1"/>
    <col min="55" max="55" width="9.83203125" style="1" bestFit="1" customWidth="1"/>
    <col min="56" max="56" width="12.33203125" style="1" bestFit="1" customWidth="1"/>
    <col min="57" max="57" width="14" style="1" bestFit="1" customWidth="1"/>
    <col min="58" max="58" width="12" style="1" bestFit="1" customWidth="1"/>
    <col min="59" max="59" width="14.6640625" style="1" bestFit="1" customWidth="1"/>
    <col min="60" max="60" width="11.83203125" style="1" bestFit="1" customWidth="1"/>
    <col min="61" max="61" width="13.5" style="1" bestFit="1" customWidth="1"/>
    <col min="62" max="62" width="14.33203125" style="1" bestFit="1" customWidth="1"/>
    <col min="63" max="63" width="11.83203125" style="1" bestFit="1" customWidth="1"/>
    <col min="64" max="64" width="14.5" style="1" bestFit="1" customWidth="1"/>
    <col min="65" max="65" width="13.83203125" style="1" bestFit="1" customWidth="1"/>
    <col min="66" max="66" width="14" style="1" bestFit="1" customWidth="1"/>
    <col min="67" max="67" width="13.33203125" style="1" bestFit="1" customWidth="1"/>
    <col min="68" max="68" width="14.6640625" style="1" bestFit="1" customWidth="1"/>
    <col min="69" max="69" width="13.5" style="1" bestFit="1" customWidth="1"/>
    <col min="70" max="70" width="15.1640625" style="1" bestFit="1" customWidth="1"/>
    <col min="71" max="71" width="13.6640625" style="1" bestFit="1" customWidth="1"/>
    <col min="72" max="72" width="13" style="1" bestFit="1" customWidth="1"/>
    <col min="73" max="73" width="14.1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4.6640625" style="1" bestFit="1" customWidth="1"/>
    <col min="79" max="79" width="13.1640625" style="1" bestFit="1" customWidth="1"/>
    <col min="80" max="80" width="16.33203125" style="1" bestFit="1" customWidth="1"/>
    <col min="81" max="81" width="10.83203125" style="1"/>
    <col min="82" max="82" width="11.5" style="1" bestFit="1" customWidth="1"/>
    <col min="83" max="83" width="11.33203125" style="1" bestFit="1" customWidth="1"/>
    <col min="84" max="84" width="12.1640625" style="1" bestFit="1" customWidth="1"/>
    <col min="85" max="85" width="8.83203125"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1.6640625" style="1" bestFit="1" customWidth="1"/>
    <col min="92" max="92" width="11.33203125" style="1" bestFit="1" customWidth="1"/>
    <col min="93" max="93" width="14" style="1" bestFit="1" customWidth="1"/>
    <col min="94" max="94" width="13.1640625" style="1" bestFit="1" customWidth="1"/>
    <col min="95" max="95" width="11.5" style="1" bestFit="1" customWidth="1"/>
    <col min="96" max="96" width="13" style="1" bestFit="1" customWidth="1"/>
    <col min="97" max="97" width="12"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2.83203125" style="1" bestFit="1" customWidth="1"/>
    <col min="106" max="106" width="10.6640625" style="1" bestFit="1" customWidth="1"/>
    <col min="107" max="107" width="12" style="1" bestFit="1" customWidth="1"/>
    <col min="108" max="108" width="13" style="1" bestFit="1" customWidth="1"/>
    <col min="109" max="109" width="10.83203125" style="1"/>
    <col min="110" max="110" width="20.83203125" style="1" bestFit="1" customWidth="1"/>
    <col min="111" max="111" width="15" style="1" bestFit="1" customWidth="1"/>
    <col min="112" max="112" width="15.6640625" style="1" bestFit="1" customWidth="1"/>
    <col min="113" max="113" width="14.1640625" style="1" bestFit="1" customWidth="1"/>
    <col min="114" max="114" width="10.1640625" style="1" bestFit="1" customWidth="1"/>
    <col min="115" max="115" width="15.33203125" style="1" bestFit="1" customWidth="1"/>
    <col min="116" max="116" width="13.6640625" style="1" bestFit="1" customWidth="1"/>
    <col min="117" max="117" width="11.83203125" style="1" bestFit="1" customWidth="1"/>
    <col min="118" max="118" width="4" style="1" customWidth="1"/>
    <col min="119" max="119" width="20.1640625" style="1" bestFit="1" customWidth="1"/>
    <col min="120" max="120" width="15" style="1" bestFit="1" customWidth="1"/>
    <col min="121" max="121" width="14.83203125" style="1" bestFit="1" customWidth="1"/>
    <col min="122" max="122" width="13.6640625" style="1" bestFit="1" customWidth="1"/>
    <col min="123" max="123" width="10.1640625" style="1" bestFit="1" customWidth="1"/>
    <col min="124" max="124" width="14.6640625" style="1" bestFit="1" customWidth="1"/>
    <col min="125" max="125" width="13.1640625" style="1" bestFit="1" customWidth="1"/>
    <col min="126" max="126" width="11.83203125" style="1" bestFit="1" customWidth="1"/>
    <col min="127" max="127" width="4" style="1" customWidth="1"/>
    <col min="128" max="128" width="20.1640625" style="1" bestFit="1" customWidth="1"/>
    <col min="129" max="130" width="13.33203125" style="1" bestFit="1" customWidth="1"/>
    <col min="131" max="131" width="13" style="1" bestFit="1" customWidth="1"/>
    <col min="132" max="132" width="10.1640625" style="1" bestFit="1" customWidth="1"/>
    <col min="133" max="133" width="13.83203125" style="1" bestFit="1" customWidth="1"/>
    <col min="134" max="134" width="12.6640625" style="1" bestFit="1" customWidth="1"/>
    <col min="135" max="135" width="11.83203125" style="1" bestFit="1" customWidth="1"/>
    <col min="136" max="16384" width="10.83203125" style="1"/>
  </cols>
  <sheetData>
    <row r="1" spans="1:136" x14ac:dyDescent="0.15">
      <c r="A1" s="17">
        <v>2024</v>
      </c>
      <c r="B1" s="17" t="s">
        <v>16</v>
      </c>
      <c r="C1" s="17" t="s">
        <v>22</v>
      </c>
      <c r="D1" s="17" t="s">
        <v>83</v>
      </c>
      <c r="E1" s="17" t="s">
        <v>29</v>
      </c>
      <c r="F1" s="17" t="s">
        <v>561</v>
      </c>
      <c r="G1" s="17" t="s">
        <v>32</v>
      </c>
      <c r="H1" s="17" t="s">
        <v>40</v>
      </c>
      <c r="I1" s="17" t="s">
        <v>767</v>
      </c>
      <c r="J1" s="17" t="s">
        <v>42</v>
      </c>
      <c r="K1" s="17" t="s">
        <v>44</v>
      </c>
      <c r="L1" s="17" t="s">
        <v>46</v>
      </c>
      <c r="M1" s="17" t="s">
        <v>49</v>
      </c>
      <c r="N1" s="17" t="s">
        <v>50</v>
      </c>
      <c r="O1" s="17" t="s">
        <v>52</v>
      </c>
      <c r="P1" s="17" t="s">
        <v>54</v>
      </c>
      <c r="Q1" s="17" t="s">
        <v>65</v>
      </c>
      <c r="R1" s="17" t="s">
        <v>67</v>
      </c>
      <c r="S1" s="17" t="s">
        <v>68</v>
      </c>
      <c r="T1" s="17" t="s">
        <v>70</v>
      </c>
      <c r="U1" s="17" t="s">
        <v>72</v>
      </c>
      <c r="V1" s="17" t="s">
        <v>74</v>
      </c>
      <c r="W1" s="17" t="s">
        <v>75</v>
      </c>
      <c r="X1" s="17" t="s">
        <v>77</v>
      </c>
      <c r="Y1" s="17" t="s">
        <v>81</v>
      </c>
      <c r="Z1" s="17" t="s">
        <v>90</v>
      </c>
      <c r="AA1" s="18"/>
      <c r="AB1" s="19">
        <v>2023</v>
      </c>
      <c r="AC1" s="19" t="s">
        <v>16</v>
      </c>
      <c r="AD1" s="19" t="s">
        <v>22</v>
      </c>
      <c r="AE1" s="19" t="s">
        <v>83</v>
      </c>
      <c r="AF1" s="19" t="s">
        <v>29</v>
      </c>
      <c r="AG1" s="19" t="s">
        <v>561</v>
      </c>
      <c r="AH1" s="19" t="s">
        <v>32</v>
      </c>
      <c r="AI1" s="19" t="s">
        <v>40</v>
      </c>
      <c r="AJ1" s="19" t="s">
        <v>767</v>
      </c>
      <c r="AK1" s="19" t="s">
        <v>42</v>
      </c>
      <c r="AL1" s="19" t="s">
        <v>44</v>
      </c>
      <c r="AM1" s="19" t="s">
        <v>46</v>
      </c>
      <c r="AN1" s="19" t="s">
        <v>49</v>
      </c>
      <c r="AO1" s="19" t="s">
        <v>50</v>
      </c>
      <c r="AP1" s="19" t="s">
        <v>52</v>
      </c>
      <c r="AQ1" s="19" t="s">
        <v>54</v>
      </c>
      <c r="AR1" s="19" t="s">
        <v>65</v>
      </c>
      <c r="AS1" s="19" t="s">
        <v>67</v>
      </c>
      <c r="AT1" s="19" t="s">
        <v>68</v>
      </c>
      <c r="AU1" s="19" t="s">
        <v>70</v>
      </c>
      <c r="AV1" s="19" t="s">
        <v>72</v>
      </c>
      <c r="AW1" s="19" t="s">
        <v>74</v>
      </c>
      <c r="AX1" s="19" t="s">
        <v>75</v>
      </c>
      <c r="AY1" s="19" t="s">
        <v>77</v>
      </c>
      <c r="AZ1" s="19" t="s">
        <v>81</v>
      </c>
      <c r="BA1" s="19" t="s">
        <v>90</v>
      </c>
      <c r="BC1" s="20" t="s">
        <v>761</v>
      </c>
      <c r="BD1" s="20" t="s">
        <v>16</v>
      </c>
      <c r="BE1" s="20" t="s">
        <v>22</v>
      </c>
      <c r="BF1" s="20" t="s">
        <v>83</v>
      </c>
      <c r="BG1" s="20" t="s">
        <v>29</v>
      </c>
      <c r="BH1" s="20" t="s">
        <v>561</v>
      </c>
      <c r="BI1" s="20" t="s">
        <v>32</v>
      </c>
      <c r="BJ1" s="20" t="s">
        <v>40</v>
      </c>
      <c r="BK1" s="20" t="s">
        <v>767</v>
      </c>
      <c r="BL1" s="20" t="s">
        <v>42</v>
      </c>
      <c r="BM1" s="20" t="s">
        <v>44</v>
      </c>
      <c r="BN1" s="20" t="s">
        <v>46</v>
      </c>
      <c r="BO1" s="20" t="s">
        <v>49</v>
      </c>
      <c r="BP1" s="20" t="s">
        <v>50</v>
      </c>
      <c r="BQ1" s="20" t="s">
        <v>52</v>
      </c>
      <c r="BR1" s="20" t="s">
        <v>54</v>
      </c>
      <c r="BS1" s="20" t="s">
        <v>65</v>
      </c>
      <c r="BT1" s="20" t="s">
        <v>67</v>
      </c>
      <c r="BU1" s="20" t="s">
        <v>68</v>
      </c>
      <c r="BV1" s="20" t="s">
        <v>70</v>
      </c>
      <c r="BW1" s="20" t="s">
        <v>72</v>
      </c>
      <c r="BX1" s="20" t="s">
        <v>74</v>
      </c>
      <c r="BY1" s="20" t="s">
        <v>75</v>
      </c>
      <c r="BZ1" s="20" t="s">
        <v>77</v>
      </c>
      <c r="CA1" s="20" t="s">
        <v>81</v>
      </c>
      <c r="CB1" s="20" t="s">
        <v>90</v>
      </c>
      <c r="CD1" s="21" t="s">
        <v>762</v>
      </c>
      <c r="CE1" s="21" t="s">
        <v>16</v>
      </c>
      <c r="CF1" s="21" t="s">
        <v>22</v>
      </c>
      <c r="CG1" s="21" t="s">
        <v>83</v>
      </c>
      <c r="CH1" s="21" t="s">
        <v>29</v>
      </c>
      <c r="CI1" s="21" t="s">
        <v>561</v>
      </c>
      <c r="CJ1" s="21" t="s">
        <v>32</v>
      </c>
      <c r="CK1" s="21" t="s">
        <v>40</v>
      </c>
      <c r="CL1" s="21" t="s">
        <v>767</v>
      </c>
      <c r="CM1" s="21" t="s">
        <v>42</v>
      </c>
      <c r="CN1" s="21" t="s">
        <v>44</v>
      </c>
      <c r="CO1" s="21" t="s">
        <v>46</v>
      </c>
      <c r="CP1" s="21" t="s">
        <v>49</v>
      </c>
      <c r="CQ1" s="21" t="s">
        <v>50</v>
      </c>
      <c r="CR1" s="21" t="s">
        <v>52</v>
      </c>
      <c r="CS1" s="21" t="s">
        <v>54</v>
      </c>
      <c r="CT1" s="21" t="s">
        <v>65</v>
      </c>
      <c r="CU1" s="21" t="s">
        <v>67</v>
      </c>
      <c r="CV1" s="21" t="s">
        <v>68</v>
      </c>
      <c r="CW1" s="21" t="s">
        <v>70</v>
      </c>
      <c r="CX1" s="21" t="s">
        <v>72</v>
      </c>
      <c r="CY1" s="21" t="s">
        <v>74</v>
      </c>
      <c r="CZ1" s="21" t="s">
        <v>75</v>
      </c>
      <c r="DA1" s="21" t="s">
        <v>77</v>
      </c>
      <c r="DB1" s="21" t="s">
        <v>81</v>
      </c>
      <c r="DC1" s="21" t="s">
        <v>90</v>
      </c>
      <c r="DD1" s="22" t="s">
        <v>465</v>
      </c>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row>
    <row r="2" spans="1:136" x14ac:dyDescent="0.15">
      <c r="A2" s="25" t="s">
        <v>94</v>
      </c>
      <c r="B2" s="26"/>
      <c r="C2" s="179"/>
      <c r="D2" s="179"/>
      <c r="E2" s="179"/>
      <c r="F2" s="179"/>
      <c r="G2" s="179"/>
      <c r="H2" s="179"/>
      <c r="I2" s="179"/>
      <c r="J2" s="179"/>
      <c r="K2" s="179"/>
      <c r="L2" s="179"/>
      <c r="M2" s="179"/>
      <c r="N2" s="179"/>
      <c r="O2" s="179"/>
      <c r="P2" s="179"/>
      <c r="Q2" s="179"/>
      <c r="R2" s="179"/>
      <c r="S2" s="179"/>
      <c r="T2" s="179"/>
      <c r="U2" s="179"/>
      <c r="V2" s="179"/>
      <c r="W2" s="179"/>
      <c r="X2" s="179"/>
      <c r="Y2" s="179"/>
      <c r="Z2" s="26">
        <f t="shared" ref="Z2:Z65" si="0">SUM(B2:Y2)</f>
        <v>0</v>
      </c>
      <c r="AA2" s="26"/>
      <c r="AB2" s="25" t="s">
        <v>94</v>
      </c>
      <c r="AC2" s="26"/>
      <c r="AD2" s="26"/>
      <c r="AE2" s="26"/>
      <c r="AF2" s="26"/>
      <c r="AG2" s="26"/>
      <c r="AH2" s="26"/>
      <c r="AI2" s="26"/>
      <c r="AJ2" s="26"/>
      <c r="AK2" s="26"/>
      <c r="AL2" s="26"/>
      <c r="AM2" s="26"/>
      <c r="AN2" s="26"/>
      <c r="AO2" s="26"/>
      <c r="AP2" s="26"/>
      <c r="AQ2" s="26"/>
      <c r="AR2" s="26"/>
      <c r="AS2" s="26"/>
      <c r="AT2" s="26"/>
      <c r="AU2" s="26"/>
      <c r="AV2" s="26"/>
      <c r="AW2" s="26"/>
      <c r="AX2" s="26"/>
      <c r="AY2" s="26"/>
      <c r="AZ2" s="26"/>
      <c r="BA2" s="45">
        <f t="shared" ref="BA2:BA65" si="1">SUM(AC2:AZ2)</f>
        <v>0</v>
      </c>
      <c r="BB2" s="27"/>
      <c r="BC2" s="25" t="s">
        <v>94</v>
      </c>
      <c r="BD2" s="28">
        <v>0</v>
      </c>
      <c r="BE2" s="28">
        <v>0</v>
      </c>
      <c r="BF2" s="28">
        <v>0</v>
      </c>
      <c r="BG2" s="28">
        <v>0</v>
      </c>
      <c r="BH2" s="28">
        <v>0</v>
      </c>
      <c r="BI2" s="28">
        <v>0</v>
      </c>
      <c r="BJ2" s="28">
        <v>0</v>
      </c>
      <c r="BK2" s="28">
        <v>0</v>
      </c>
      <c r="BL2" s="28">
        <v>0</v>
      </c>
      <c r="BM2" s="28">
        <v>0</v>
      </c>
      <c r="BN2" s="28">
        <v>0</v>
      </c>
      <c r="BO2" s="28">
        <v>0</v>
      </c>
      <c r="BP2" s="28">
        <v>0</v>
      </c>
      <c r="BQ2" s="28">
        <v>0</v>
      </c>
      <c r="BR2" s="28">
        <v>0</v>
      </c>
      <c r="BS2" s="28">
        <v>0</v>
      </c>
      <c r="BT2" s="28">
        <v>0</v>
      </c>
      <c r="BU2" s="28">
        <v>0</v>
      </c>
      <c r="BV2" s="28">
        <v>0</v>
      </c>
      <c r="BW2" s="28">
        <v>0</v>
      </c>
      <c r="BX2" s="28">
        <v>0</v>
      </c>
      <c r="BY2" s="28">
        <v>0</v>
      </c>
      <c r="BZ2" s="28">
        <v>0</v>
      </c>
      <c r="CA2" s="28">
        <v>0</v>
      </c>
      <c r="CB2" s="29">
        <f>SUM(BD2:CA2)</f>
        <v>0</v>
      </c>
      <c r="CD2" s="25" t="s">
        <v>94</v>
      </c>
      <c r="CE2" s="30">
        <f t="shared" ref="CE2:CE65" si="2">B2-BD2</f>
        <v>0</v>
      </c>
      <c r="CF2" s="30">
        <f t="shared" ref="CF2:CF65" si="3">C2-BE2</f>
        <v>0</v>
      </c>
      <c r="CG2" s="30">
        <f t="shared" ref="CG2:CG65" si="4">D2-BF2</f>
        <v>0</v>
      </c>
      <c r="CH2" s="30">
        <f t="shared" ref="CH2:CH65" si="5">E2-BG2</f>
        <v>0</v>
      </c>
      <c r="CI2" s="30">
        <f t="shared" ref="CI2:CI65" si="6">F2-BH2</f>
        <v>0</v>
      </c>
      <c r="CJ2" s="30">
        <f t="shared" ref="CJ2:CJ65" si="7">G2-BI2</f>
        <v>0</v>
      </c>
      <c r="CK2" s="30">
        <f t="shared" ref="CK2:CK65" si="8">H2-BJ2</f>
        <v>0</v>
      </c>
      <c r="CL2" s="30">
        <f t="shared" ref="CL2:CL65" si="9">I2-BK2</f>
        <v>0</v>
      </c>
      <c r="CM2" s="30">
        <f t="shared" ref="CM2:CM65" si="10">J2-BL2</f>
        <v>0</v>
      </c>
      <c r="CN2" s="30">
        <f t="shared" ref="CN2:CN65" si="11">K2-BM2</f>
        <v>0</v>
      </c>
      <c r="CO2" s="30">
        <f t="shared" ref="CO2:CO65" si="12">L2-BN2</f>
        <v>0</v>
      </c>
      <c r="CP2" s="30">
        <f t="shared" ref="CP2:CP65" si="13">M2-BO2</f>
        <v>0</v>
      </c>
      <c r="CQ2" s="30">
        <f t="shared" ref="CQ2:CQ65" si="14">N2-BP2</f>
        <v>0</v>
      </c>
      <c r="CR2" s="30">
        <f t="shared" ref="CR2:CR65" si="15">O2-BQ2</f>
        <v>0</v>
      </c>
      <c r="CS2" s="30">
        <f t="shared" ref="CS2:CS65" si="16">P2-BR2</f>
        <v>0</v>
      </c>
      <c r="CT2" s="30">
        <f t="shared" ref="CT2:CT65" si="17">Q2-BS2</f>
        <v>0</v>
      </c>
      <c r="CU2" s="30">
        <f t="shared" ref="CU2:CU65" si="18">R2-BT2</f>
        <v>0</v>
      </c>
      <c r="CV2" s="30">
        <f t="shared" ref="CV2:CV65" si="19">S2-BU2</f>
        <v>0</v>
      </c>
      <c r="CW2" s="30">
        <f t="shared" ref="CW2:CW65" si="20">T2-BV2</f>
        <v>0</v>
      </c>
      <c r="CX2" s="30">
        <f t="shared" ref="CX2:CX65" si="21">U2-BW2</f>
        <v>0</v>
      </c>
      <c r="CY2" s="30">
        <f t="shared" ref="CY2:CY65" si="22">V2-BX2</f>
        <v>0</v>
      </c>
      <c r="CZ2" s="30">
        <f t="shared" ref="CZ2:CZ65" si="23">W2-BY2</f>
        <v>0</v>
      </c>
      <c r="DA2" s="30">
        <f t="shared" ref="DA2:DA65" si="24">X2-BZ2</f>
        <v>0</v>
      </c>
      <c r="DB2" s="30">
        <f t="shared" ref="DB2:DB65" si="25">Y2-CA2</f>
        <v>0</v>
      </c>
      <c r="DC2" s="30">
        <f t="shared" ref="DC2:DC65" si="26">Z2-CB2</f>
        <v>0</v>
      </c>
      <c r="DD2" s="30">
        <f>DC2</f>
        <v>0</v>
      </c>
      <c r="DE2" s="36"/>
      <c r="DF2" s="23"/>
      <c r="DG2" s="193" t="s">
        <v>559</v>
      </c>
      <c r="DH2" s="194"/>
      <c r="DI2" s="194"/>
      <c r="DJ2" s="194"/>
      <c r="DK2" s="194"/>
      <c r="DL2" s="194"/>
      <c r="DM2" s="195"/>
      <c r="DN2" s="24"/>
      <c r="DO2" s="23"/>
      <c r="DP2" s="193" t="s">
        <v>463</v>
      </c>
      <c r="DQ2" s="194"/>
      <c r="DR2" s="194"/>
      <c r="DS2" s="194"/>
      <c r="DT2" s="194"/>
      <c r="DU2" s="194"/>
      <c r="DV2" s="195"/>
      <c r="DW2" s="24"/>
      <c r="DX2" s="23"/>
      <c r="DY2" s="193" t="s">
        <v>464</v>
      </c>
      <c r="DZ2" s="194"/>
      <c r="EA2" s="194"/>
      <c r="EB2" s="194"/>
      <c r="EC2" s="194"/>
      <c r="ED2" s="194"/>
      <c r="EE2" s="195"/>
      <c r="EF2" s="36"/>
    </row>
    <row r="3" spans="1:136" x14ac:dyDescent="0.15">
      <c r="A3" s="25" t="s">
        <v>95</v>
      </c>
      <c r="B3" s="26"/>
      <c r="C3" s="179"/>
      <c r="D3" s="179"/>
      <c r="E3" s="179"/>
      <c r="F3" s="179">
        <v>18</v>
      </c>
      <c r="G3" s="179"/>
      <c r="H3" s="179"/>
      <c r="I3" s="179">
        <v>7632</v>
      </c>
      <c r="J3" s="179"/>
      <c r="K3" s="179"/>
      <c r="L3" s="179">
        <v>1056000</v>
      </c>
      <c r="M3" s="179"/>
      <c r="N3" s="179"/>
      <c r="O3" s="179"/>
      <c r="P3" s="179">
        <v>3901994</v>
      </c>
      <c r="Q3" s="179"/>
      <c r="R3" s="179"/>
      <c r="S3" s="179"/>
      <c r="T3" s="179"/>
      <c r="U3" s="179"/>
      <c r="V3" s="179"/>
      <c r="W3" s="179"/>
      <c r="X3" s="179"/>
      <c r="Y3" s="179"/>
      <c r="Z3" s="26">
        <f t="shared" si="0"/>
        <v>4965644</v>
      </c>
      <c r="AA3" s="26"/>
      <c r="AB3" s="25" t="s">
        <v>95</v>
      </c>
      <c r="AC3" s="26"/>
      <c r="AD3" s="26"/>
      <c r="AE3" s="26"/>
      <c r="AF3" s="26"/>
      <c r="AG3" s="26"/>
      <c r="AH3" s="26"/>
      <c r="AI3" s="26"/>
      <c r="AJ3" s="26"/>
      <c r="AK3" s="26"/>
      <c r="AL3" s="26"/>
      <c r="AM3" s="26"/>
      <c r="AN3" s="26"/>
      <c r="AO3" s="26"/>
      <c r="AP3" s="26"/>
      <c r="AQ3" s="26">
        <v>60000</v>
      </c>
      <c r="AR3" s="26"/>
      <c r="AS3" s="26"/>
      <c r="AT3" s="26"/>
      <c r="AU3" s="26"/>
      <c r="AV3" s="26"/>
      <c r="AW3" s="26"/>
      <c r="AX3" s="26"/>
      <c r="AY3" s="26"/>
      <c r="AZ3" s="26"/>
      <c r="BA3" s="45">
        <f t="shared" si="1"/>
        <v>60000</v>
      </c>
      <c r="BB3" s="27"/>
      <c r="BC3" s="25" t="s">
        <v>95</v>
      </c>
      <c r="BD3" s="28">
        <v>0</v>
      </c>
      <c r="BE3" s="28">
        <v>0</v>
      </c>
      <c r="BF3" s="28">
        <v>0</v>
      </c>
      <c r="BG3" s="28">
        <v>0</v>
      </c>
      <c r="BH3" s="28">
        <v>0</v>
      </c>
      <c r="BI3" s="28">
        <v>0</v>
      </c>
      <c r="BJ3" s="28">
        <v>0</v>
      </c>
      <c r="BK3" s="28">
        <v>4000</v>
      </c>
      <c r="BL3" s="28">
        <v>0</v>
      </c>
      <c r="BM3" s="28">
        <v>0</v>
      </c>
      <c r="BN3" s="28">
        <v>556000</v>
      </c>
      <c r="BO3" s="28">
        <v>136000</v>
      </c>
      <c r="BP3" s="28">
        <v>0</v>
      </c>
      <c r="BQ3" s="28">
        <v>0</v>
      </c>
      <c r="BR3" s="28">
        <v>1474000</v>
      </c>
      <c r="BS3" s="28">
        <v>0</v>
      </c>
      <c r="BT3" s="28">
        <v>0</v>
      </c>
      <c r="BU3" s="28">
        <v>0</v>
      </c>
      <c r="BV3" s="28">
        <v>0</v>
      </c>
      <c r="BW3" s="28">
        <v>0</v>
      </c>
      <c r="BX3" s="28">
        <v>0</v>
      </c>
      <c r="BY3" s="28">
        <v>0</v>
      </c>
      <c r="BZ3" s="28">
        <v>0</v>
      </c>
      <c r="CA3" s="28">
        <v>0</v>
      </c>
      <c r="CB3" s="29">
        <f t="shared" ref="CB3:CB66" si="27">SUM(BD3:CA3)</f>
        <v>2170000</v>
      </c>
      <c r="CD3" s="25" t="s">
        <v>95</v>
      </c>
      <c r="CE3" s="30">
        <f t="shared" si="2"/>
        <v>0</v>
      </c>
      <c r="CF3" s="30">
        <f t="shared" si="3"/>
        <v>0</v>
      </c>
      <c r="CG3" s="30">
        <f t="shared" si="4"/>
        <v>0</v>
      </c>
      <c r="CH3" s="30">
        <f t="shared" si="5"/>
        <v>0</v>
      </c>
      <c r="CI3" s="30">
        <f t="shared" si="6"/>
        <v>18</v>
      </c>
      <c r="CJ3" s="30">
        <f t="shared" si="7"/>
        <v>0</v>
      </c>
      <c r="CK3" s="30">
        <f t="shared" si="8"/>
        <v>0</v>
      </c>
      <c r="CL3" s="30">
        <f t="shared" si="9"/>
        <v>3632</v>
      </c>
      <c r="CM3" s="30">
        <f t="shared" si="10"/>
        <v>0</v>
      </c>
      <c r="CN3" s="30">
        <f t="shared" si="11"/>
        <v>0</v>
      </c>
      <c r="CO3" s="30">
        <f t="shared" si="12"/>
        <v>500000</v>
      </c>
      <c r="CP3" s="30">
        <f t="shared" si="13"/>
        <v>-136000</v>
      </c>
      <c r="CQ3" s="30">
        <f t="shared" si="14"/>
        <v>0</v>
      </c>
      <c r="CR3" s="30">
        <f t="shared" si="15"/>
        <v>0</v>
      </c>
      <c r="CS3" s="30">
        <f t="shared" si="16"/>
        <v>2427994</v>
      </c>
      <c r="CT3" s="30">
        <f t="shared" si="17"/>
        <v>0</v>
      </c>
      <c r="CU3" s="30">
        <f t="shared" si="18"/>
        <v>0</v>
      </c>
      <c r="CV3" s="30">
        <f t="shared" si="19"/>
        <v>0</v>
      </c>
      <c r="CW3" s="30">
        <f t="shared" si="20"/>
        <v>0</v>
      </c>
      <c r="CX3" s="30">
        <f t="shared" si="21"/>
        <v>0</v>
      </c>
      <c r="CY3" s="30">
        <f t="shared" si="22"/>
        <v>0</v>
      </c>
      <c r="CZ3" s="30">
        <f t="shared" si="23"/>
        <v>0</v>
      </c>
      <c r="DA3" s="30">
        <f t="shared" si="24"/>
        <v>0</v>
      </c>
      <c r="DB3" s="30">
        <f t="shared" si="25"/>
        <v>0</v>
      </c>
      <c r="DC3" s="30">
        <f t="shared" si="26"/>
        <v>2795644</v>
      </c>
      <c r="DD3" s="30">
        <f>DD2+DC3</f>
        <v>2795644</v>
      </c>
      <c r="DE3" s="36"/>
      <c r="DF3" s="31" t="s">
        <v>462</v>
      </c>
      <c r="DG3" s="32">
        <v>2024</v>
      </c>
      <c r="DH3" s="32">
        <v>2023</v>
      </c>
      <c r="DI3" s="32" t="s">
        <v>763</v>
      </c>
      <c r="DJ3" s="32" t="s">
        <v>763</v>
      </c>
      <c r="DK3" s="32" t="s">
        <v>764</v>
      </c>
      <c r="DL3" s="32" t="s">
        <v>765</v>
      </c>
      <c r="DM3" s="32" t="s">
        <v>765</v>
      </c>
      <c r="DN3" s="24"/>
      <c r="DO3" s="31" t="s">
        <v>462</v>
      </c>
      <c r="DP3" s="32">
        <v>2024</v>
      </c>
      <c r="DQ3" s="32">
        <v>2023</v>
      </c>
      <c r="DR3" s="32" t="s">
        <v>763</v>
      </c>
      <c r="DS3" s="32" t="s">
        <v>763</v>
      </c>
      <c r="DT3" s="32" t="s">
        <v>764</v>
      </c>
      <c r="DU3" s="32" t="s">
        <v>765</v>
      </c>
      <c r="DV3" s="32" t="s">
        <v>765</v>
      </c>
      <c r="DW3" s="24"/>
      <c r="DX3" s="31" t="s">
        <v>462</v>
      </c>
      <c r="DY3" s="32">
        <v>2024</v>
      </c>
      <c r="DZ3" s="32">
        <v>2023</v>
      </c>
      <c r="EA3" s="32" t="s">
        <v>763</v>
      </c>
      <c r="EB3" s="32" t="s">
        <v>763</v>
      </c>
      <c r="EC3" s="32" t="s">
        <v>764</v>
      </c>
      <c r="ED3" s="32" t="s">
        <v>765</v>
      </c>
      <c r="EE3" s="32" t="s">
        <v>765</v>
      </c>
      <c r="EF3" s="36"/>
    </row>
    <row r="4" spans="1:136" x14ac:dyDescent="0.15">
      <c r="A4" s="25" t="s">
        <v>96</v>
      </c>
      <c r="B4" s="26"/>
      <c r="C4" s="179"/>
      <c r="D4" s="179">
        <v>160090</v>
      </c>
      <c r="E4" s="179"/>
      <c r="F4" s="179"/>
      <c r="G4" s="179"/>
      <c r="H4" s="179"/>
      <c r="I4" s="179"/>
      <c r="J4" s="179"/>
      <c r="K4" s="179"/>
      <c r="L4" s="179">
        <v>2473487</v>
      </c>
      <c r="M4" s="179">
        <v>286000</v>
      </c>
      <c r="N4" s="179"/>
      <c r="O4" s="179"/>
      <c r="P4" s="179">
        <v>4869918</v>
      </c>
      <c r="Q4" s="179"/>
      <c r="R4" s="179"/>
      <c r="S4" s="179"/>
      <c r="T4" s="179"/>
      <c r="U4" s="179"/>
      <c r="V4" s="179"/>
      <c r="W4" s="179"/>
      <c r="X4" s="179"/>
      <c r="Y4" s="179"/>
      <c r="Z4" s="26">
        <f t="shared" si="0"/>
        <v>7789495</v>
      </c>
      <c r="AA4" s="26"/>
      <c r="AB4" s="25" t="s">
        <v>96</v>
      </c>
      <c r="AC4" s="26"/>
      <c r="AD4" s="26"/>
      <c r="AE4" s="26"/>
      <c r="AF4" s="26"/>
      <c r="AG4" s="26"/>
      <c r="AH4" s="26"/>
      <c r="AI4" s="26"/>
      <c r="AJ4" s="26">
        <v>60000</v>
      </c>
      <c r="AK4" s="26"/>
      <c r="AL4" s="26"/>
      <c r="AM4" s="26">
        <v>110000</v>
      </c>
      <c r="AN4" s="26"/>
      <c r="AO4" s="26"/>
      <c r="AP4" s="26"/>
      <c r="AQ4" s="26">
        <v>6990000</v>
      </c>
      <c r="AR4" s="26"/>
      <c r="AS4" s="26"/>
      <c r="AT4" s="26"/>
      <c r="AU4" s="26"/>
      <c r="AV4" s="26"/>
      <c r="AW4" s="26"/>
      <c r="AX4" s="26"/>
      <c r="AY4" s="26"/>
      <c r="AZ4" s="26"/>
      <c r="BA4" s="45">
        <f t="shared" si="1"/>
        <v>7160000</v>
      </c>
      <c r="BB4" s="45"/>
      <c r="BC4" s="25" t="s">
        <v>96</v>
      </c>
      <c r="BD4" s="43">
        <v>0</v>
      </c>
      <c r="BE4" s="43">
        <v>0</v>
      </c>
      <c r="BF4" s="43">
        <v>0</v>
      </c>
      <c r="BG4" s="43">
        <v>0</v>
      </c>
      <c r="BH4" s="43">
        <v>0</v>
      </c>
      <c r="BI4" s="43">
        <v>0</v>
      </c>
      <c r="BJ4" s="43">
        <v>0</v>
      </c>
      <c r="BK4" s="43">
        <v>12000</v>
      </c>
      <c r="BL4" s="43">
        <v>0</v>
      </c>
      <c r="BM4" s="43">
        <v>0</v>
      </c>
      <c r="BN4" s="43">
        <v>892000</v>
      </c>
      <c r="BO4" s="43">
        <v>154000</v>
      </c>
      <c r="BP4" s="43">
        <v>0</v>
      </c>
      <c r="BQ4" s="43">
        <v>0</v>
      </c>
      <c r="BR4" s="43">
        <v>3614000</v>
      </c>
      <c r="BS4" s="43">
        <v>0</v>
      </c>
      <c r="BT4" s="43">
        <v>0</v>
      </c>
      <c r="BU4" s="43">
        <v>0</v>
      </c>
      <c r="BV4" s="43">
        <v>0</v>
      </c>
      <c r="BW4" s="43">
        <v>0</v>
      </c>
      <c r="BX4" s="43">
        <v>0</v>
      </c>
      <c r="BY4" s="43">
        <v>0</v>
      </c>
      <c r="BZ4" s="43">
        <v>0</v>
      </c>
      <c r="CA4" s="43">
        <v>0</v>
      </c>
      <c r="CB4" s="29">
        <f t="shared" si="27"/>
        <v>4672000</v>
      </c>
      <c r="CD4" s="25" t="s">
        <v>96</v>
      </c>
      <c r="CE4" s="44">
        <f t="shared" si="2"/>
        <v>0</v>
      </c>
      <c r="CF4" s="44">
        <f t="shared" si="3"/>
        <v>0</v>
      </c>
      <c r="CG4" s="44">
        <f t="shared" si="4"/>
        <v>160090</v>
      </c>
      <c r="CH4" s="44">
        <f t="shared" si="5"/>
        <v>0</v>
      </c>
      <c r="CI4" s="44">
        <f t="shared" si="6"/>
        <v>0</v>
      </c>
      <c r="CJ4" s="44">
        <f t="shared" si="7"/>
        <v>0</v>
      </c>
      <c r="CK4" s="44">
        <f t="shared" si="8"/>
        <v>0</v>
      </c>
      <c r="CL4" s="44">
        <f t="shared" si="9"/>
        <v>-12000</v>
      </c>
      <c r="CM4" s="44">
        <f t="shared" si="10"/>
        <v>0</v>
      </c>
      <c r="CN4" s="44">
        <f t="shared" si="11"/>
        <v>0</v>
      </c>
      <c r="CO4" s="44">
        <f t="shared" si="12"/>
        <v>1581487</v>
      </c>
      <c r="CP4" s="44">
        <f t="shared" si="13"/>
        <v>132000</v>
      </c>
      <c r="CQ4" s="44">
        <f t="shared" si="14"/>
        <v>0</v>
      </c>
      <c r="CR4" s="44">
        <f t="shared" si="15"/>
        <v>0</v>
      </c>
      <c r="CS4" s="44">
        <f t="shared" si="16"/>
        <v>1255918</v>
      </c>
      <c r="CT4" s="44">
        <f t="shared" si="17"/>
        <v>0</v>
      </c>
      <c r="CU4" s="44">
        <f t="shared" si="18"/>
        <v>0</v>
      </c>
      <c r="CV4" s="44">
        <f t="shared" si="19"/>
        <v>0</v>
      </c>
      <c r="CW4" s="44">
        <f t="shared" si="20"/>
        <v>0</v>
      </c>
      <c r="CX4" s="44">
        <f t="shared" si="21"/>
        <v>0</v>
      </c>
      <c r="CY4" s="44">
        <f t="shared" si="22"/>
        <v>0</v>
      </c>
      <c r="CZ4" s="44">
        <f t="shared" si="23"/>
        <v>0</v>
      </c>
      <c r="DA4" s="44">
        <f t="shared" si="24"/>
        <v>0</v>
      </c>
      <c r="DB4" s="44">
        <f t="shared" si="25"/>
        <v>0</v>
      </c>
      <c r="DC4" s="44">
        <f t="shared" si="26"/>
        <v>3117495</v>
      </c>
      <c r="DD4" s="44">
        <f t="shared" ref="DD4:DD67" si="28">DD3+DC4</f>
        <v>5913139</v>
      </c>
      <c r="DE4" s="36"/>
      <c r="DF4" s="33" t="s">
        <v>54</v>
      </c>
      <c r="DG4" s="34">
        <f>HLOOKUP(DF4,$A$1:$Y$371,367,FALSE)</f>
        <v>1509727917</v>
      </c>
      <c r="DH4" s="34">
        <f>HLOOKUP(DF4,$AB$1:$AZ$371,367,FALSE)</f>
        <v>1628600000</v>
      </c>
      <c r="DI4" s="34">
        <f>DG4-DH4</f>
        <v>-118872083</v>
      </c>
      <c r="DJ4" s="35">
        <f>IF(DH4&gt;0,DI4/DH4,"NA")</f>
        <v>-7.2990349379835437E-2</v>
      </c>
      <c r="DK4" s="34">
        <f>HLOOKUP(DF4,$BC$1:$CA$371,367,FALSE)</f>
        <v>1533336000</v>
      </c>
      <c r="DL4" s="34">
        <f>DG4-DK4</f>
        <v>-23608083</v>
      </c>
      <c r="DM4" s="35">
        <f>IF(DK4&gt;0,DL4/DK4,"NA")</f>
        <v>-1.5396549092958099E-2</v>
      </c>
      <c r="DN4" s="36"/>
      <c r="DO4" s="33" t="s">
        <v>54</v>
      </c>
      <c r="DP4" s="34">
        <f>HLOOKUP(DO4,$A$1:$Y$371,369,FALSE)</f>
        <v>77289772</v>
      </c>
      <c r="DQ4" s="34">
        <f>HLOOKUP(DO4,$AB$1:$AZ$371,369,FALSE)</f>
        <v>98630000</v>
      </c>
      <c r="DR4" s="34">
        <f>DP4-DQ4</f>
        <v>-21340228</v>
      </c>
      <c r="DS4" s="35">
        <f>IF(DQ4&gt;0,DR4/DQ4,"NA")</f>
        <v>-0.2163665010645848</v>
      </c>
      <c r="DT4" s="34">
        <f>HLOOKUP(DO4,$BC$1:$CA$371,369,FALSE)</f>
        <v>98296000</v>
      </c>
      <c r="DU4" s="34">
        <f>DP4-DT4</f>
        <v>-21006228</v>
      </c>
      <c r="DV4" s="35">
        <f>IF(DT4&gt;0,DU4/DT4,"NA")</f>
        <v>-0.21370379262635306</v>
      </c>
      <c r="DW4" s="36"/>
      <c r="DX4" s="33" t="s">
        <v>54</v>
      </c>
      <c r="DY4" s="34">
        <f>HLOOKUP(DX4,$A$1:$Z$371,371,FALSE)</f>
        <v>16466991</v>
      </c>
      <c r="DZ4" s="34">
        <f>HLOOKUP(DX4,$AB$1:$BA$371,371,FALSE)</f>
        <v>23180000</v>
      </c>
      <c r="EA4" s="34">
        <f>DY4-DZ4</f>
        <v>-6713009</v>
      </c>
      <c r="EB4" s="35">
        <f>IF(DZ4&gt;0,EA4/DZ4,"NA")</f>
        <v>-0.28960349439171701</v>
      </c>
      <c r="EC4" s="34">
        <f>HLOOKUP(DX4,$BC$1:$CB$371,371,FALSE)</f>
        <v>24652000</v>
      </c>
      <c r="ED4" s="34">
        <f>DY4-EC4</f>
        <v>-8185009</v>
      </c>
      <c r="EE4" s="35">
        <f>IF(EC4&gt;0,ED4/EC4,"NA")</f>
        <v>-0.33202210773973712</v>
      </c>
      <c r="EF4" s="36"/>
    </row>
    <row r="5" spans="1:136" x14ac:dyDescent="0.15">
      <c r="A5" s="25" t="s">
        <v>97</v>
      </c>
      <c r="B5" s="26"/>
      <c r="C5" s="179"/>
      <c r="D5" s="179"/>
      <c r="E5" s="179"/>
      <c r="F5" s="179"/>
      <c r="G5" s="179"/>
      <c r="H5" s="179"/>
      <c r="I5" s="179">
        <v>3245</v>
      </c>
      <c r="J5" s="179"/>
      <c r="K5" s="179"/>
      <c r="L5" s="179">
        <v>7036240</v>
      </c>
      <c r="M5" s="179">
        <v>357500</v>
      </c>
      <c r="N5" s="179"/>
      <c r="O5" s="179"/>
      <c r="P5" s="179">
        <v>3523983</v>
      </c>
      <c r="Q5" s="179"/>
      <c r="R5" s="179"/>
      <c r="S5" s="179"/>
      <c r="T5" s="179"/>
      <c r="U5" s="179"/>
      <c r="V5" s="179"/>
      <c r="W5" s="179"/>
      <c r="X5" s="179"/>
      <c r="Y5" s="179"/>
      <c r="Z5" s="26">
        <f t="shared" si="0"/>
        <v>10920968</v>
      </c>
      <c r="AA5" s="26"/>
      <c r="AB5" s="25" t="s">
        <v>97</v>
      </c>
      <c r="AC5" s="26"/>
      <c r="AD5" s="26"/>
      <c r="AE5" s="26"/>
      <c r="AF5" s="26"/>
      <c r="AG5" s="26"/>
      <c r="AH5" s="26"/>
      <c r="AI5" s="26"/>
      <c r="AJ5" s="26">
        <v>50000</v>
      </c>
      <c r="AK5" s="26"/>
      <c r="AL5" s="26"/>
      <c r="AM5" s="26">
        <v>2630000</v>
      </c>
      <c r="AN5" s="26"/>
      <c r="AO5" s="26"/>
      <c r="AP5" s="26"/>
      <c r="AQ5" s="26">
        <v>6410000</v>
      </c>
      <c r="AR5" s="26"/>
      <c r="AS5" s="26"/>
      <c r="AT5" s="26"/>
      <c r="AU5" s="26"/>
      <c r="AV5" s="26"/>
      <c r="AW5" s="26"/>
      <c r="AX5" s="26"/>
      <c r="AY5" s="26"/>
      <c r="AZ5" s="26"/>
      <c r="BA5" s="45">
        <f t="shared" si="1"/>
        <v>9090000</v>
      </c>
      <c r="BB5" s="27"/>
      <c r="BC5" s="25" t="s">
        <v>97</v>
      </c>
      <c r="BD5" s="28">
        <v>0</v>
      </c>
      <c r="BE5" s="28">
        <v>0</v>
      </c>
      <c r="BF5" s="28">
        <v>72000</v>
      </c>
      <c r="BG5" s="28">
        <v>0</v>
      </c>
      <c r="BH5" s="28">
        <v>0</v>
      </c>
      <c r="BI5" s="28">
        <v>0</v>
      </c>
      <c r="BJ5" s="28">
        <v>0</v>
      </c>
      <c r="BK5" s="28">
        <v>10000</v>
      </c>
      <c r="BL5" s="28">
        <v>0</v>
      </c>
      <c r="BM5" s="28">
        <v>0</v>
      </c>
      <c r="BN5" s="28">
        <v>2620000</v>
      </c>
      <c r="BO5" s="28">
        <v>410000</v>
      </c>
      <c r="BP5" s="28">
        <v>0</v>
      </c>
      <c r="BQ5" s="28">
        <v>0</v>
      </c>
      <c r="BR5" s="28">
        <v>3530000</v>
      </c>
      <c r="BS5" s="28">
        <v>0</v>
      </c>
      <c r="BT5" s="28">
        <v>0</v>
      </c>
      <c r="BU5" s="28">
        <v>0</v>
      </c>
      <c r="BV5" s="28">
        <v>0</v>
      </c>
      <c r="BW5" s="28">
        <v>0</v>
      </c>
      <c r="BX5" s="28">
        <v>0</v>
      </c>
      <c r="BY5" s="28">
        <v>0</v>
      </c>
      <c r="BZ5" s="28">
        <v>0</v>
      </c>
      <c r="CA5" s="28">
        <v>0</v>
      </c>
      <c r="CB5" s="29">
        <f t="shared" si="27"/>
        <v>6642000</v>
      </c>
      <c r="CD5" s="25" t="s">
        <v>97</v>
      </c>
      <c r="CE5" s="30">
        <f t="shared" si="2"/>
        <v>0</v>
      </c>
      <c r="CF5" s="30">
        <f t="shared" si="3"/>
        <v>0</v>
      </c>
      <c r="CG5" s="30">
        <f t="shared" si="4"/>
        <v>-72000</v>
      </c>
      <c r="CH5" s="30">
        <f t="shared" si="5"/>
        <v>0</v>
      </c>
      <c r="CI5" s="30">
        <f t="shared" si="6"/>
        <v>0</v>
      </c>
      <c r="CJ5" s="30">
        <f t="shared" si="7"/>
        <v>0</v>
      </c>
      <c r="CK5" s="30">
        <f t="shared" si="8"/>
        <v>0</v>
      </c>
      <c r="CL5" s="30">
        <f t="shared" si="9"/>
        <v>-6755</v>
      </c>
      <c r="CM5" s="30">
        <f t="shared" si="10"/>
        <v>0</v>
      </c>
      <c r="CN5" s="30">
        <f t="shared" si="11"/>
        <v>0</v>
      </c>
      <c r="CO5" s="30">
        <f t="shared" si="12"/>
        <v>4416240</v>
      </c>
      <c r="CP5" s="30">
        <f t="shared" si="13"/>
        <v>-52500</v>
      </c>
      <c r="CQ5" s="30">
        <f t="shared" si="14"/>
        <v>0</v>
      </c>
      <c r="CR5" s="30">
        <f t="shared" si="15"/>
        <v>0</v>
      </c>
      <c r="CS5" s="30">
        <f t="shared" si="16"/>
        <v>-6017</v>
      </c>
      <c r="CT5" s="30">
        <f t="shared" si="17"/>
        <v>0</v>
      </c>
      <c r="CU5" s="30">
        <f t="shared" si="18"/>
        <v>0</v>
      </c>
      <c r="CV5" s="30">
        <f t="shared" si="19"/>
        <v>0</v>
      </c>
      <c r="CW5" s="30">
        <f t="shared" si="20"/>
        <v>0</v>
      </c>
      <c r="CX5" s="30">
        <f t="shared" si="21"/>
        <v>0</v>
      </c>
      <c r="CY5" s="30">
        <f t="shared" si="22"/>
        <v>0</v>
      </c>
      <c r="CZ5" s="30">
        <f t="shared" si="23"/>
        <v>0</v>
      </c>
      <c r="DA5" s="30">
        <f t="shared" si="24"/>
        <v>0</v>
      </c>
      <c r="DB5" s="30">
        <f t="shared" si="25"/>
        <v>0</v>
      </c>
      <c r="DC5" s="30">
        <f t="shared" si="26"/>
        <v>4278968</v>
      </c>
      <c r="DD5" s="30">
        <f t="shared" si="28"/>
        <v>10192107</v>
      </c>
      <c r="DE5" s="36"/>
      <c r="DF5" s="37" t="s">
        <v>42</v>
      </c>
      <c r="DG5" s="38">
        <f>HLOOKUP(DF5,$A$1:$Y$371,367,FALSE)</f>
        <v>903244000</v>
      </c>
      <c r="DH5" s="38">
        <f>HLOOKUP(DF5,$AB$1:$AZ$371,367,FALSE)</f>
        <v>1045140000</v>
      </c>
      <c r="DI5" s="38">
        <f>DG5-DH5</f>
        <v>-141896000</v>
      </c>
      <c r="DJ5" s="39">
        <f>IF(DH5&gt;0,DI5/DH5,"NA")</f>
        <v>-0.13576745699140785</v>
      </c>
      <c r="DK5" s="38">
        <f>HLOOKUP(DF5,$BC$1:$CA$371,367,FALSE)</f>
        <v>975010000</v>
      </c>
      <c r="DL5" s="38">
        <f>DG5-DK5</f>
        <v>-71766000</v>
      </c>
      <c r="DM5" s="39">
        <f>IF(DK5&gt;0,DL5/DK5,"NA")</f>
        <v>-7.3605398918985446E-2</v>
      </c>
      <c r="DN5" s="36"/>
      <c r="DO5" s="37" t="s">
        <v>46</v>
      </c>
      <c r="DP5" s="38">
        <f>HLOOKUP(DO5,$A$1:$Y$371,369,FALSE)</f>
        <v>15786569</v>
      </c>
      <c r="DQ5" s="38">
        <f>HLOOKUP(DO5,$AB$1:$AZ$371,369,FALSE)</f>
        <v>18740000</v>
      </c>
      <c r="DR5" s="38">
        <f>DP5-DQ5</f>
        <v>-2953431</v>
      </c>
      <c r="DS5" s="39">
        <f>IF(DQ5&gt;0,DR5/DQ5,"NA")</f>
        <v>-0.15760037353255069</v>
      </c>
      <c r="DT5" s="38">
        <f>HLOOKUP(DO5,$BC$1:$CA$371,369,FALSE)</f>
        <v>10648000</v>
      </c>
      <c r="DU5" s="38">
        <f>DP5-DT5</f>
        <v>5138569</v>
      </c>
      <c r="DV5" s="39">
        <f>IF(DT5&gt;0,DU5/DT5,"NA")</f>
        <v>0.48258536814425246</v>
      </c>
      <c r="DW5" s="36"/>
      <c r="DX5" s="37" t="s">
        <v>46</v>
      </c>
      <c r="DY5" s="38">
        <f>HLOOKUP(DX5,$A$1:$Z$371,371,FALSE)</f>
        <v>6606972</v>
      </c>
      <c r="DZ5" s="38">
        <f>HLOOKUP(DX5,$AB$1:$BA$371,371,FALSE)</f>
        <v>6020000</v>
      </c>
      <c r="EA5" s="38">
        <f>DY5-DZ5</f>
        <v>586972</v>
      </c>
      <c r="EB5" s="39">
        <f>IF(DZ5&gt;0,EA5/DZ5,"NA")</f>
        <v>9.7503654485049829E-2</v>
      </c>
      <c r="EC5" s="38">
        <f>HLOOKUP(DX5,$BC$1:$CB$371,371,FALSE)</f>
        <v>5384000</v>
      </c>
      <c r="ED5" s="38">
        <f>DY5-EC5</f>
        <v>1222972</v>
      </c>
      <c r="EE5" s="39">
        <f>IF(EC5&gt;0,ED5/EC5,"NA")</f>
        <v>0.22714933135215454</v>
      </c>
      <c r="EF5" s="36"/>
    </row>
    <row r="6" spans="1:136" x14ac:dyDescent="0.15">
      <c r="A6" s="25" t="s">
        <v>98</v>
      </c>
      <c r="B6" s="26"/>
      <c r="C6" s="179"/>
      <c r="D6" s="179"/>
      <c r="E6" s="179"/>
      <c r="F6" s="179"/>
      <c r="G6" s="179"/>
      <c r="H6" s="179"/>
      <c r="I6" s="179"/>
      <c r="J6" s="179"/>
      <c r="K6" s="179"/>
      <c r="L6" s="179">
        <v>2030904</v>
      </c>
      <c r="M6" s="179"/>
      <c r="N6" s="179"/>
      <c r="O6" s="179"/>
      <c r="P6" s="179">
        <v>5076740</v>
      </c>
      <c r="Q6" s="179"/>
      <c r="R6" s="179"/>
      <c r="S6" s="179"/>
      <c r="T6" s="179"/>
      <c r="U6" s="179"/>
      <c r="V6" s="179"/>
      <c r="W6" s="179"/>
      <c r="X6" s="179"/>
      <c r="Y6" s="179"/>
      <c r="Z6" s="26">
        <f t="shared" si="0"/>
        <v>7107644</v>
      </c>
      <c r="AA6" s="26"/>
      <c r="AB6" s="25" t="s">
        <v>98</v>
      </c>
      <c r="AC6" s="26"/>
      <c r="AD6" s="26"/>
      <c r="AE6" s="26">
        <v>80000</v>
      </c>
      <c r="AF6" s="26"/>
      <c r="AG6" s="26"/>
      <c r="AH6" s="26"/>
      <c r="AI6" s="26"/>
      <c r="AJ6" s="26"/>
      <c r="AK6" s="26"/>
      <c r="AL6" s="26"/>
      <c r="AM6" s="26">
        <v>470000</v>
      </c>
      <c r="AN6" s="26"/>
      <c r="AO6" s="26"/>
      <c r="AP6" s="26"/>
      <c r="AQ6" s="26">
        <v>3230000</v>
      </c>
      <c r="AR6" s="26"/>
      <c r="AS6" s="26"/>
      <c r="AT6" s="26"/>
      <c r="AU6" s="26"/>
      <c r="AV6" s="26"/>
      <c r="AW6" s="26"/>
      <c r="AX6" s="26"/>
      <c r="AY6" s="26"/>
      <c r="AZ6" s="26"/>
      <c r="BA6" s="45">
        <f t="shared" si="1"/>
        <v>3780000</v>
      </c>
      <c r="BB6" s="27"/>
      <c r="BC6" s="25" t="s">
        <v>98</v>
      </c>
      <c r="BD6" s="43">
        <v>0</v>
      </c>
      <c r="BE6" s="43">
        <v>0</v>
      </c>
      <c r="BF6" s="43">
        <v>46000</v>
      </c>
      <c r="BG6" s="43">
        <v>0</v>
      </c>
      <c r="BH6" s="43">
        <v>0</v>
      </c>
      <c r="BI6" s="43">
        <v>0</v>
      </c>
      <c r="BJ6" s="43">
        <v>0</v>
      </c>
      <c r="BK6" s="43">
        <v>8000</v>
      </c>
      <c r="BL6" s="43">
        <v>0</v>
      </c>
      <c r="BM6" s="43">
        <v>0</v>
      </c>
      <c r="BN6" s="43">
        <v>458000</v>
      </c>
      <c r="BO6" s="43">
        <v>24000</v>
      </c>
      <c r="BP6" s="43">
        <v>0</v>
      </c>
      <c r="BQ6" s="43">
        <v>0</v>
      </c>
      <c r="BR6" s="43">
        <v>2542000</v>
      </c>
      <c r="BS6" s="43">
        <v>0</v>
      </c>
      <c r="BT6" s="43">
        <v>0</v>
      </c>
      <c r="BU6" s="43">
        <v>0</v>
      </c>
      <c r="BV6" s="43">
        <v>0</v>
      </c>
      <c r="BW6" s="43">
        <v>0</v>
      </c>
      <c r="BX6" s="43">
        <v>0</v>
      </c>
      <c r="BY6" s="43">
        <v>0</v>
      </c>
      <c r="BZ6" s="43">
        <v>0</v>
      </c>
      <c r="CA6" s="43">
        <v>0</v>
      </c>
      <c r="CB6" s="29">
        <f t="shared" si="27"/>
        <v>3078000</v>
      </c>
      <c r="CD6" s="25" t="s">
        <v>98</v>
      </c>
      <c r="CE6" s="44">
        <f t="shared" si="2"/>
        <v>0</v>
      </c>
      <c r="CF6" s="44">
        <f t="shared" si="3"/>
        <v>0</v>
      </c>
      <c r="CG6" s="44">
        <f t="shared" si="4"/>
        <v>-46000</v>
      </c>
      <c r="CH6" s="44">
        <f t="shared" si="5"/>
        <v>0</v>
      </c>
      <c r="CI6" s="44">
        <f t="shared" si="6"/>
        <v>0</v>
      </c>
      <c r="CJ6" s="44">
        <f t="shared" si="7"/>
        <v>0</v>
      </c>
      <c r="CK6" s="44">
        <f t="shared" si="8"/>
        <v>0</v>
      </c>
      <c r="CL6" s="44">
        <f t="shared" si="9"/>
        <v>-8000</v>
      </c>
      <c r="CM6" s="44">
        <f t="shared" si="10"/>
        <v>0</v>
      </c>
      <c r="CN6" s="44">
        <f t="shared" si="11"/>
        <v>0</v>
      </c>
      <c r="CO6" s="44">
        <f t="shared" si="12"/>
        <v>1572904</v>
      </c>
      <c r="CP6" s="44">
        <f t="shared" si="13"/>
        <v>-24000</v>
      </c>
      <c r="CQ6" s="44">
        <f t="shared" si="14"/>
        <v>0</v>
      </c>
      <c r="CR6" s="44">
        <f t="shared" si="15"/>
        <v>0</v>
      </c>
      <c r="CS6" s="44">
        <f t="shared" si="16"/>
        <v>2534740</v>
      </c>
      <c r="CT6" s="44">
        <f t="shared" si="17"/>
        <v>0</v>
      </c>
      <c r="CU6" s="44">
        <f t="shared" si="18"/>
        <v>0</v>
      </c>
      <c r="CV6" s="44">
        <f t="shared" si="19"/>
        <v>0</v>
      </c>
      <c r="CW6" s="44">
        <f t="shared" si="20"/>
        <v>0</v>
      </c>
      <c r="CX6" s="44">
        <f t="shared" si="21"/>
        <v>0</v>
      </c>
      <c r="CY6" s="44">
        <f t="shared" si="22"/>
        <v>0</v>
      </c>
      <c r="CZ6" s="44">
        <f t="shared" si="23"/>
        <v>0</v>
      </c>
      <c r="DA6" s="44">
        <f t="shared" si="24"/>
        <v>0</v>
      </c>
      <c r="DB6" s="44">
        <f t="shared" si="25"/>
        <v>0</v>
      </c>
      <c r="DC6" s="44">
        <f t="shared" si="26"/>
        <v>4029644</v>
      </c>
      <c r="DD6" s="44">
        <f t="shared" si="28"/>
        <v>14221751</v>
      </c>
      <c r="DE6" s="36"/>
      <c r="DF6" s="4" t="s">
        <v>44</v>
      </c>
      <c r="DG6" s="38">
        <f>HLOOKUP(DF6,$A$1:$Y$371,367,FALSE)</f>
        <v>658388000</v>
      </c>
      <c r="DH6" s="38">
        <f>HLOOKUP(DF6,$AB$1:$AZ$371,367,FALSE)</f>
        <v>620600000</v>
      </c>
      <c r="DI6" s="38">
        <f>DG6-DH6</f>
        <v>37788000</v>
      </c>
      <c r="DJ6" s="39">
        <f>IF(DH6&gt;0,DI6/DH6,"NA")</f>
        <v>6.08894618111505E-2</v>
      </c>
      <c r="DK6" s="38">
        <f>HLOOKUP(DF6,$BC$1:$CA$371,367,FALSE)</f>
        <v>654112000</v>
      </c>
      <c r="DL6" s="38">
        <f>DG6-DK6</f>
        <v>4276000</v>
      </c>
      <c r="DM6" s="39">
        <f>IF(DK6&gt;0,DL6/DK6,"NA")</f>
        <v>6.5371067951665767E-3</v>
      </c>
      <c r="DN6" s="36"/>
      <c r="DO6" s="4" t="s">
        <v>83</v>
      </c>
      <c r="DP6" s="38">
        <f>HLOOKUP(DO6,$A$1:$Y$371,369,FALSE)</f>
        <v>883490</v>
      </c>
      <c r="DQ6" s="38">
        <f>HLOOKUP(DO6,$AB$1:$AZ$371,369,FALSE)</f>
        <v>520000</v>
      </c>
      <c r="DR6" s="38">
        <f>DP6-DQ6</f>
        <v>363490</v>
      </c>
      <c r="DS6" s="39">
        <f>IF(DQ6&gt;0,DR6/DQ6,"NA")</f>
        <v>0.69901923076923078</v>
      </c>
      <c r="DT6" s="38">
        <f>HLOOKUP(DO6,$BC$1:$CA$371,369,FALSE)</f>
        <v>426000</v>
      </c>
      <c r="DU6" s="38">
        <f>DP6-DT6</f>
        <v>457490</v>
      </c>
      <c r="DV6" s="39">
        <f>IF(DT6&gt;0,DU6/DT6,"NA")</f>
        <v>1.0739201877934272</v>
      </c>
      <c r="DW6" s="36"/>
      <c r="DX6" s="37" t="s">
        <v>83</v>
      </c>
      <c r="DY6" s="38">
        <f>HLOOKUP(DX6,$A$1:$Z$371,371,FALSE)</f>
        <v>242447</v>
      </c>
      <c r="DZ6" s="38">
        <f>HLOOKUP(DX6,$AB$1:$BA$371,371,FALSE)</f>
        <v>100000</v>
      </c>
      <c r="EA6" s="38">
        <f>DY6-DZ6</f>
        <v>142447</v>
      </c>
      <c r="EB6" s="39">
        <f>IF(DZ6&gt;0,EA6/DZ6,"NA")</f>
        <v>1.4244699999999999</v>
      </c>
      <c r="EC6" s="38">
        <f>HLOOKUP(DX6,$BC$1:$CB$371,371,FALSE)</f>
        <v>92000</v>
      </c>
      <c r="ED6" s="38">
        <f>DY6-EC6</f>
        <v>150447</v>
      </c>
      <c r="EE6" s="39">
        <f>IF(EC6&gt;0,ED6/EC6,"NA")</f>
        <v>1.6352934782608695</v>
      </c>
      <c r="EF6" s="36"/>
    </row>
    <row r="7" spans="1:136" x14ac:dyDescent="0.15">
      <c r="A7" s="25" t="s">
        <v>99</v>
      </c>
      <c r="B7" s="26"/>
      <c r="C7" s="179"/>
      <c r="D7" s="179"/>
      <c r="E7" s="179"/>
      <c r="F7" s="179"/>
      <c r="G7" s="179"/>
      <c r="H7" s="179"/>
      <c r="I7" s="179"/>
      <c r="J7" s="179"/>
      <c r="K7" s="179"/>
      <c r="L7" s="179"/>
      <c r="M7" s="179"/>
      <c r="N7" s="179"/>
      <c r="O7" s="179"/>
      <c r="P7" s="179">
        <v>59598</v>
      </c>
      <c r="Q7" s="179"/>
      <c r="R7" s="179"/>
      <c r="S7" s="179"/>
      <c r="T7" s="179"/>
      <c r="U7" s="179"/>
      <c r="V7" s="179"/>
      <c r="W7" s="179"/>
      <c r="X7" s="179"/>
      <c r="Y7" s="179"/>
      <c r="Z7" s="26">
        <f t="shared" si="0"/>
        <v>59598</v>
      </c>
      <c r="AA7" s="26"/>
      <c r="AB7" s="25" t="s">
        <v>99</v>
      </c>
      <c r="AC7" s="26"/>
      <c r="AD7" s="26"/>
      <c r="AE7" s="26"/>
      <c r="AF7" s="26"/>
      <c r="AG7" s="26"/>
      <c r="AH7" s="26"/>
      <c r="AI7" s="26"/>
      <c r="AJ7" s="26">
        <v>10000</v>
      </c>
      <c r="AK7" s="26"/>
      <c r="AL7" s="26"/>
      <c r="AM7" s="26">
        <v>2910000</v>
      </c>
      <c r="AN7" s="26">
        <v>1200000</v>
      </c>
      <c r="AO7" s="26"/>
      <c r="AP7" s="26"/>
      <c r="AQ7" s="26">
        <v>7080000</v>
      </c>
      <c r="AR7" s="26"/>
      <c r="AS7" s="26"/>
      <c r="AT7" s="26"/>
      <c r="AU7" s="26"/>
      <c r="AV7" s="26"/>
      <c r="AW7" s="26"/>
      <c r="AX7" s="26"/>
      <c r="AY7" s="26"/>
      <c r="AZ7" s="26"/>
      <c r="BA7" s="45">
        <f t="shared" si="1"/>
        <v>11200000</v>
      </c>
      <c r="BB7" s="45"/>
      <c r="BC7" s="25" t="s">
        <v>99</v>
      </c>
      <c r="BD7" s="43">
        <v>0</v>
      </c>
      <c r="BE7" s="43">
        <v>0</v>
      </c>
      <c r="BF7" s="43">
        <v>8000</v>
      </c>
      <c r="BG7" s="43">
        <v>0</v>
      </c>
      <c r="BH7" s="43">
        <v>0</v>
      </c>
      <c r="BI7" s="43">
        <v>0</v>
      </c>
      <c r="BJ7" s="43">
        <v>0</v>
      </c>
      <c r="BK7" s="43">
        <v>2000</v>
      </c>
      <c r="BL7" s="43">
        <v>0</v>
      </c>
      <c r="BM7" s="43">
        <v>0</v>
      </c>
      <c r="BN7" s="43">
        <v>982000</v>
      </c>
      <c r="BO7" s="43">
        <v>388000</v>
      </c>
      <c r="BP7" s="43">
        <v>0</v>
      </c>
      <c r="BQ7" s="43">
        <v>0</v>
      </c>
      <c r="BR7" s="43">
        <v>4338000</v>
      </c>
      <c r="BS7" s="43">
        <v>0</v>
      </c>
      <c r="BT7" s="43">
        <v>0</v>
      </c>
      <c r="BU7" s="43">
        <v>0</v>
      </c>
      <c r="BV7" s="43">
        <v>0</v>
      </c>
      <c r="BW7" s="43">
        <v>0</v>
      </c>
      <c r="BX7" s="43">
        <v>0</v>
      </c>
      <c r="BY7" s="43">
        <v>0</v>
      </c>
      <c r="BZ7" s="43">
        <v>0</v>
      </c>
      <c r="CA7" s="43">
        <v>0</v>
      </c>
      <c r="CB7" s="29">
        <f t="shared" si="27"/>
        <v>5718000</v>
      </c>
      <c r="CD7" s="25" t="s">
        <v>99</v>
      </c>
      <c r="CE7" s="44">
        <f t="shared" si="2"/>
        <v>0</v>
      </c>
      <c r="CF7" s="44">
        <f t="shared" si="3"/>
        <v>0</v>
      </c>
      <c r="CG7" s="44">
        <f t="shared" si="4"/>
        <v>-8000</v>
      </c>
      <c r="CH7" s="44">
        <f t="shared" si="5"/>
        <v>0</v>
      </c>
      <c r="CI7" s="44">
        <f t="shared" si="6"/>
        <v>0</v>
      </c>
      <c r="CJ7" s="44">
        <f t="shared" si="7"/>
        <v>0</v>
      </c>
      <c r="CK7" s="44">
        <f t="shared" si="8"/>
        <v>0</v>
      </c>
      <c r="CL7" s="44">
        <f t="shared" si="9"/>
        <v>-2000</v>
      </c>
      <c r="CM7" s="44">
        <f t="shared" si="10"/>
        <v>0</v>
      </c>
      <c r="CN7" s="44">
        <f t="shared" si="11"/>
        <v>0</v>
      </c>
      <c r="CO7" s="44">
        <f t="shared" si="12"/>
        <v>-982000</v>
      </c>
      <c r="CP7" s="44">
        <f t="shared" si="13"/>
        <v>-388000</v>
      </c>
      <c r="CQ7" s="44">
        <f t="shared" si="14"/>
        <v>0</v>
      </c>
      <c r="CR7" s="44">
        <f t="shared" si="15"/>
        <v>0</v>
      </c>
      <c r="CS7" s="44">
        <f t="shared" si="16"/>
        <v>-4278402</v>
      </c>
      <c r="CT7" s="44">
        <f t="shared" si="17"/>
        <v>0</v>
      </c>
      <c r="CU7" s="44">
        <f t="shared" si="18"/>
        <v>0</v>
      </c>
      <c r="CV7" s="44">
        <f t="shared" si="19"/>
        <v>0</v>
      </c>
      <c r="CW7" s="44">
        <f t="shared" si="20"/>
        <v>0</v>
      </c>
      <c r="CX7" s="44">
        <f t="shared" si="21"/>
        <v>0</v>
      </c>
      <c r="CY7" s="44">
        <f t="shared" si="22"/>
        <v>0</v>
      </c>
      <c r="CZ7" s="44">
        <f t="shared" si="23"/>
        <v>0</v>
      </c>
      <c r="DA7" s="44">
        <f t="shared" si="24"/>
        <v>0</v>
      </c>
      <c r="DB7" s="44">
        <f t="shared" si="25"/>
        <v>0</v>
      </c>
      <c r="DC7" s="44">
        <f t="shared" si="26"/>
        <v>-5658402</v>
      </c>
      <c r="DD7" s="44">
        <f t="shared" si="28"/>
        <v>8563349</v>
      </c>
      <c r="DE7" s="36"/>
      <c r="DF7" s="37" t="s">
        <v>29</v>
      </c>
      <c r="DG7" s="38">
        <f>HLOOKUP(DF7,$A$1:$Y$371,367,FALSE)</f>
        <v>542906550</v>
      </c>
      <c r="DH7" s="38">
        <f>HLOOKUP(DF7,$AB$1:$AZ$371,367,FALSE)</f>
        <v>634980000</v>
      </c>
      <c r="DI7" s="38">
        <f>DG7-DH7</f>
        <v>-92073450</v>
      </c>
      <c r="DJ7" s="39">
        <f>IF(DH7&gt;0,DI7/DH7,"NA")</f>
        <v>-0.14500212605121421</v>
      </c>
      <c r="DK7" s="38">
        <f>HLOOKUP(DF7,$BC$1:$CA$371,367,FALSE)</f>
        <v>485386000</v>
      </c>
      <c r="DL7" s="38">
        <f>DG7-DK7</f>
        <v>57520550</v>
      </c>
      <c r="DM7" s="39">
        <f>IF(DK7&gt;0,DL7/DK7,"NA")</f>
        <v>0.11850475703872794</v>
      </c>
      <c r="DN7" s="36"/>
      <c r="DO7" s="4" t="s">
        <v>767</v>
      </c>
      <c r="DP7" s="38">
        <f>HLOOKUP(DO7,$A$1:$Y$371,369,FALSE)</f>
        <v>95546</v>
      </c>
      <c r="DQ7" s="38">
        <f>HLOOKUP(DO7,$AB$1:$AZ$371,369,FALSE)</f>
        <v>450000</v>
      </c>
      <c r="DR7" s="38">
        <f>DP7-DQ7</f>
        <v>-354454</v>
      </c>
      <c r="DS7" s="39">
        <f>IF(DQ7&gt;0,DR7/DQ7,"NA")</f>
        <v>-0.78767555555555557</v>
      </c>
      <c r="DT7" s="38">
        <f>HLOOKUP(DO7,$BC$1:$CA$371,369,FALSE)</f>
        <v>254000</v>
      </c>
      <c r="DU7" s="38">
        <f>DP7-DT7</f>
        <v>-158454</v>
      </c>
      <c r="DV7" s="39">
        <f>IF(DT7&gt;0,DU7/DT7,"NA")</f>
        <v>-0.62383464566929137</v>
      </c>
      <c r="DW7" s="36"/>
      <c r="DX7" s="4" t="s">
        <v>767</v>
      </c>
      <c r="DY7" s="38">
        <f>HLOOKUP(DX7,$A$1:$Z$371,371,FALSE)</f>
        <v>14364</v>
      </c>
      <c r="DZ7" s="38">
        <f>HLOOKUP(DX7,$AB$1:$BA$371,371,FALSE)</f>
        <v>120000</v>
      </c>
      <c r="EA7" s="38">
        <f>DY7-DZ7</f>
        <v>-105636</v>
      </c>
      <c r="EB7" s="39">
        <f>IF(DZ7&gt;0,EA7/DZ7,"NA")</f>
        <v>-0.88029999999999997</v>
      </c>
      <c r="EC7" s="38">
        <f>HLOOKUP(DX7,$BC$1:$CB$371,371,FALSE)</f>
        <v>44000</v>
      </c>
      <c r="ED7" s="38">
        <f>DY7-EC7</f>
        <v>-29636</v>
      </c>
      <c r="EE7" s="39">
        <f>IF(EC7&gt;0,ED7/EC7,"NA")</f>
        <v>-0.67354545454545456</v>
      </c>
      <c r="EF7" s="36"/>
    </row>
    <row r="8" spans="1:136" x14ac:dyDescent="0.15">
      <c r="A8" s="25" t="s">
        <v>100</v>
      </c>
      <c r="B8" s="26"/>
      <c r="C8" s="179"/>
      <c r="D8" s="179"/>
      <c r="E8" s="179"/>
      <c r="F8" s="179"/>
      <c r="G8" s="179"/>
      <c r="H8" s="179"/>
      <c r="I8" s="179"/>
      <c r="J8" s="179"/>
      <c r="K8" s="179"/>
      <c r="L8" s="179"/>
      <c r="M8" s="179"/>
      <c r="N8" s="179"/>
      <c r="O8" s="179"/>
      <c r="P8" s="179"/>
      <c r="Q8" s="179"/>
      <c r="R8" s="179"/>
      <c r="S8" s="179"/>
      <c r="T8" s="179"/>
      <c r="U8" s="179"/>
      <c r="V8" s="179"/>
      <c r="W8" s="179"/>
      <c r="X8" s="179"/>
      <c r="Y8" s="179"/>
      <c r="Z8" s="26">
        <f t="shared" si="0"/>
        <v>0</v>
      </c>
      <c r="AA8" s="26"/>
      <c r="AB8" s="25" t="s">
        <v>100</v>
      </c>
      <c r="AC8" s="26"/>
      <c r="AD8" s="26"/>
      <c r="AE8" s="26"/>
      <c r="AF8" s="26"/>
      <c r="AG8" s="26"/>
      <c r="AH8" s="26"/>
      <c r="AI8" s="26"/>
      <c r="AJ8" s="26"/>
      <c r="AK8" s="26"/>
      <c r="AL8" s="26"/>
      <c r="AM8" s="26"/>
      <c r="AN8" s="26"/>
      <c r="AO8" s="26"/>
      <c r="AP8" s="26"/>
      <c r="AQ8" s="26">
        <v>370000</v>
      </c>
      <c r="AR8" s="26"/>
      <c r="AS8" s="26"/>
      <c r="AT8" s="26"/>
      <c r="AU8" s="26"/>
      <c r="AV8" s="26"/>
      <c r="AW8" s="26"/>
      <c r="AX8" s="26"/>
      <c r="AY8" s="26"/>
      <c r="AZ8" s="26"/>
      <c r="BA8" s="45">
        <f t="shared" si="1"/>
        <v>370000</v>
      </c>
      <c r="BB8" s="27"/>
      <c r="BC8" s="25" t="s">
        <v>100</v>
      </c>
      <c r="BD8" s="43">
        <v>0</v>
      </c>
      <c r="BE8" s="43">
        <v>0</v>
      </c>
      <c r="BF8" s="43">
        <v>0</v>
      </c>
      <c r="BG8" s="43">
        <v>0</v>
      </c>
      <c r="BH8" s="43">
        <v>0</v>
      </c>
      <c r="BI8" s="43">
        <v>0</v>
      </c>
      <c r="BJ8" s="43">
        <v>0</v>
      </c>
      <c r="BK8" s="43">
        <v>2000</v>
      </c>
      <c r="BL8" s="43">
        <v>0</v>
      </c>
      <c r="BM8" s="43">
        <v>0</v>
      </c>
      <c r="BN8" s="43">
        <v>742000</v>
      </c>
      <c r="BO8" s="43">
        <v>124000</v>
      </c>
      <c r="BP8" s="43">
        <v>0</v>
      </c>
      <c r="BQ8" s="43">
        <v>0</v>
      </c>
      <c r="BR8" s="43">
        <v>2634000</v>
      </c>
      <c r="BS8" s="43">
        <v>0</v>
      </c>
      <c r="BT8" s="43">
        <v>0</v>
      </c>
      <c r="BU8" s="43">
        <v>0</v>
      </c>
      <c r="BV8" s="43">
        <v>0</v>
      </c>
      <c r="BW8" s="43">
        <v>0</v>
      </c>
      <c r="BX8" s="43">
        <v>0</v>
      </c>
      <c r="BY8" s="43">
        <v>0</v>
      </c>
      <c r="BZ8" s="43">
        <v>0</v>
      </c>
      <c r="CA8" s="43">
        <v>0</v>
      </c>
      <c r="CB8" s="29">
        <f t="shared" si="27"/>
        <v>3502000</v>
      </c>
      <c r="CD8" s="25" t="s">
        <v>100</v>
      </c>
      <c r="CE8" s="44">
        <f t="shared" si="2"/>
        <v>0</v>
      </c>
      <c r="CF8" s="44">
        <f t="shared" si="3"/>
        <v>0</v>
      </c>
      <c r="CG8" s="44">
        <f t="shared" si="4"/>
        <v>0</v>
      </c>
      <c r="CH8" s="44">
        <f t="shared" si="5"/>
        <v>0</v>
      </c>
      <c r="CI8" s="44">
        <f t="shared" si="6"/>
        <v>0</v>
      </c>
      <c r="CJ8" s="44">
        <f t="shared" si="7"/>
        <v>0</v>
      </c>
      <c r="CK8" s="44">
        <f t="shared" si="8"/>
        <v>0</v>
      </c>
      <c r="CL8" s="44">
        <f t="shared" si="9"/>
        <v>-2000</v>
      </c>
      <c r="CM8" s="44">
        <f t="shared" si="10"/>
        <v>0</v>
      </c>
      <c r="CN8" s="44">
        <f t="shared" si="11"/>
        <v>0</v>
      </c>
      <c r="CO8" s="44">
        <f t="shared" si="12"/>
        <v>-742000</v>
      </c>
      <c r="CP8" s="44">
        <f t="shared" si="13"/>
        <v>-124000</v>
      </c>
      <c r="CQ8" s="44">
        <f t="shared" si="14"/>
        <v>0</v>
      </c>
      <c r="CR8" s="44">
        <f t="shared" si="15"/>
        <v>0</v>
      </c>
      <c r="CS8" s="44">
        <f t="shared" si="16"/>
        <v>-2634000</v>
      </c>
      <c r="CT8" s="44">
        <f t="shared" si="17"/>
        <v>0</v>
      </c>
      <c r="CU8" s="44">
        <f t="shared" si="18"/>
        <v>0</v>
      </c>
      <c r="CV8" s="44">
        <f t="shared" si="19"/>
        <v>0</v>
      </c>
      <c r="CW8" s="44">
        <f t="shared" si="20"/>
        <v>0</v>
      </c>
      <c r="CX8" s="44">
        <f t="shared" si="21"/>
        <v>0</v>
      </c>
      <c r="CY8" s="44">
        <f t="shared" si="22"/>
        <v>0</v>
      </c>
      <c r="CZ8" s="44">
        <f t="shared" si="23"/>
        <v>0</v>
      </c>
      <c r="DA8" s="44">
        <f t="shared" si="24"/>
        <v>0</v>
      </c>
      <c r="DB8" s="44">
        <f t="shared" si="25"/>
        <v>0</v>
      </c>
      <c r="DC8" s="44">
        <f t="shared" si="26"/>
        <v>-3502000</v>
      </c>
      <c r="DD8" s="44">
        <f t="shared" si="28"/>
        <v>5061349</v>
      </c>
      <c r="DE8" s="36"/>
      <c r="DF8" s="37" t="s">
        <v>50</v>
      </c>
      <c r="DG8" s="38">
        <f>HLOOKUP(DF8,$A$1:$Y$371,367,FALSE)</f>
        <v>453965200</v>
      </c>
      <c r="DH8" s="38">
        <f>HLOOKUP(DF8,$AB$1:$AZ$371,367,FALSE)</f>
        <v>426400000</v>
      </c>
      <c r="DI8" s="38">
        <f>DG8-DH8</f>
        <v>27565200</v>
      </c>
      <c r="DJ8" s="39">
        <f>IF(DH8&gt;0,DI8/DH8,"NA")</f>
        <v>6.4646341463414636E-2</v>
      </c>
      <c r="DK8" s="38">
        <f>HLOOKUP(DF8,$BC$1:$CA$371,367,FALSE)</f>
        <v>392500000</v>
      </c>
      <c r="DL8" s="38">
        <f>DG8-DK8</f>
        <v>61465200</v>
      </c>
      <c r="DM8" s="39">
        <f>IF(DK8&gt;0,DL8/DK8,"NA")</f>
        <v>0.1565992356687898</v>
      </c>
      <c r="DN8" s="36"/>
      <c r="DO8" s="37" t="s">
        <v>77</v>
      </c>
      <c r="DP8" s="38">
        <f>HLOOKUP(DO8,$A$1:$Y$371,369,FALSE)</f>
        <v>0</v>
      </c>
      <c r="DQ8" s="38">
        <f>HLOOKUP(DO8,$AB$1:$AZ$371,369,FALSE)</f>
        <v>0</v>
      </c>
      <c r="DR8" s="38">
        <f>DP8-DQ8</f>
        <v>0</v>
      </c>
      <c r="DS8" s="39" t="str">
        <f>IF(DQ8&gt;0,DR8/DQ8,"NA")</f>
        <v>NA</v>
      </c>
      <c r="DT8" s="38">
        <f>HLOOKUP(DO8,$BC$1:$CA$371,369,FALSE)</f>
        <v>600000</v>
      </c>
      <c r="DU8" s="38">
        <f>DP8-DT8</f>
        <v>-600000</v>
      </c>
      <c r="DV8" s="39">
        <f>IF(DT8&gt;0,DU8/DT8,"NA")</f>
        <v>-1</v>
      </c>
      <c r="DW8" s="36"/>
      <c r="DX8" s="37" t="s">
        <v>77</v>
      </c>
      <c r="DY8" s="38">
        <f>HLOOKUP(DX8,$A$1:$Z$371,371,FALSE)</f>
        <v>0</v>
      </c>
      <c r="DZ8" s="38">
        <f>HLOOKUP(DX8,$AB$1:$BA$371,371,FALSE)</f>
        <v>0</v>
      </c>
      <c r="EA8" s="38">
        <f>DY8-DZ8</f>
        <v>0</v>
      </c>
      <c r="EB8" s="39" t="str">
        <f>IF(DZ8&gt;0,EA8/DZ8,"NA")</f>
        <v>NA</v>
      </c>
      <c r="EC8" s="38">
        <f>HLOOKUP(DX8,$BC$1:$CB$371,371,FALSE)</f>
        <v>232000</v>
      </c>
      <c r="ED8" s="38">
        <f>DY8-EC8</f>
        <v>-232000</v>
      </c>
      <c r="EE8" s="39">
        <f>IF(EC8&gt;0,ED8/EC8,"NA")</f>
        <v>-1</v>
      </c>
      <c r="EF8" s="36"/>
    </row>
    <row r="9" spans="1:136" x14ac:dyDescent="0.15">
      <c r="A9" s="25" t="s">
        <v>101</v>
      </c>
      <c r="B9" s="26"/>
      <c r="C9" s="179"/>
      <c r="D9" s="179"/>
      <c r="E9" s="179"/>
      <c r="F9" s="179"/>
      <c r="G9" s="179"/>
      <c r="H9" s="179"/>
      <c r="I9" s="179">
        <v>4149</v>
      </c>
      <c r="J9" s="179"/>
      <c r="K9" s="179"/>
      <c r="L9" s="179">
        <v>2075632</v>
      </c>
      <c r="M9" s="179">
        <v>107250</v>
      </c>
      <c r="N9" s="179"/>
      <c r="O9" s="179"/>
      <c r="P9" s="179">
        <v>7263676</v>
      </c>
      <c r="Q9" s="179"/>
      <c r="R9" s="179"/>
      <c r="S9" s="179"/>
      <c r="T9" s="179"/>
      <c r="U9" s="179"/>
      <c r="V9" s="179"/>
      <c r="W9" s="179"/>
      <c r="X9" s="179"/>
      <c r="Y9" s="179"/>
      <c r="Z9" s="26">
        <f t="shared" si="0"/>
        <v>9450707</v>
      </c>
      <c r="AA9" s="26"/>
      <c r="AB9" s="25" t="s">
        <v>101</v>
      </c>
      <c r="AC9" s="26"/>
      <c r="AD9" s="26"/>
      <c r="AE9" s="26"/>
      <c r="AF9" s="26"/>
      <c r="AG9" s="26"/>
      <c r="AH9" s="26"/>
      <c r="AI9" s="26"/>
      <c r="AJ9" s="26"/>
      <c r="AK9" s="26"/>
      <c r="AL9" s="26"/>
      <c r="AM9" s="26"/>
      <c r="AN9" s="26"/>
      <c r="AO9" s="26"/>
      <c r="AP9" s="26"/>
      <c r="AQ9" s="26"/>
      <c r="AR9" s="26"/>
      <c r="AS9" s="26"/>
      <c r="AT9" s="26"/>
      <c r="AU9" s="26"/>
      <c r="AV9" s="26"/>
      <c r="AW9" s="26"/>
      <c r="AX9" s="26"/>
      <c r="AY9" s="26"/>
      <c r="AZ9" s="26"/>
      <c r="BA9" s="45">
        <f t="shared" si="1"/>
        <v>0</v>
      </c>
      <c r="BB9" s="27"/>
      <c r="BC9" s="25" t="s">
        <v>101</v>
      </c>
      <c r="BD9" s="43">
        <v>0</v>
      </c>
      <c r="BE9" s="43">
        <v>0</v>
      </c>
      <c r="BF9" s="43">
        <v>0</v>
      </c>
      <c r="BG9" s="43">
        <v>0</v>
      </c>
      <c r="BH9" s="43">
        <v>0</v>
      </c>
      <c r="BI9" s="43">
        <v>0</v>
      </c>
      <c r="BJ9" s="43">
        <v>0</v>
      </c>
      <c r="BK9" s="43">
        <v>0</v>
      </c>
      <c r="BL9" s="43">
        <v>0</v>
      </c>
      <c r="BM9" s="43">
        <v>0</v>
      </c>
      <c r="BN9" s="43">
        <v>92000</v>
      </c>
      <c r="BO9" s="43">
        <v>0</v>
      </c>
      <c r="BP9" s="43">
        <v>0</v>
      </c>
      <c r="BQ9" s="43">
        <v>0</v>
      </c>
      <c r="BR9" s="43">
        <v>2076000</v>
      </c>
      <c r="BS9" s="43">
        <v>0</v>
      </c>
      <c r="BT9" s="43">
        <v>0</v>
      </c>
      <c r="BU9" s="43">
        <v>0</v>
      </c>
      <c r="BV9" s="43">
        <v>0</v>
      </c>
      <c r="BW9" s="43">
        <v>0</v>
      </c>
      <c r="BX9" s="43">
        <v>0</v>
      </c>
      <c r="BY9" s="43">
        <v>0</v>
      </c>
      <c r="BZ9" s="43">
        <v>0</v>
      </c>
      <c r="CA9" s="43">
        <v>0</v>
      </c>
      <c r="CB9" s="29">
        <f t="shared" si="27"/>
        <v>2168000</v>
      </c>
      <c r="CD9" s="25" t="s">
        <v>101</v>
      </c>
      <c r="CE9" s="44">
        <f t="shared" si="2"/>
        <v>0</v>
      </c>
      <c r="CF9" s="44">
        <f t="shared" si="3"/>
        <v>0</v>
      </c>
      <c r="CG9" s="44">
        <f t="shared" si="4"/>
        <v>0</v>
      </c>
      <c r="CH9" s="44">
        <f t="shared" si="5"/>
        <v>0</v>
      </c>
      <c r="CI9" s="44">
        <f t="shared" si="6"/>
        <v>0</v>
      </c>
      <c r="CJ9" s="44">
        <f t="shared" si="7"/>
        <v>0</v>
      </c>
      <c r="CK9" s="44">
        <f t="shared" si="8"/>
        <v>0</v>
      </c>
      <c r="CL9" s="44">
        <f t="shared" si="9"/>
        <v>4149</v>
      </c>
      <c r="CM9" s="44">
        <f t="shared" si="10"/>
        <v>0</v>
      </c>
      <c r="CN9" s="44">
        <f t="shared" si="11"/>
        <v>0</v>
      </c>
      <c r="CO9" s="44">
        <f t="shared" si="12"/>
        <v>1983632</v>
      </c>
      <c r="CP9" s="44">
        <f t="shared" si="13"/>
        <v>107250</v>
      </c>
      <c r="CQ9" s="44">
        <f t="shared" si="14"/>
        <v>0</v>
      </c>
      <c r="CR9" s="44">
        <f t="shared" si="15"/>
        <v>0</v>
      </c>
      <c r="CS9" s="44">
        <f t="shared" si="16"/>
        <v>5187676</v>
      </c>
      <c r="CT9" s="44">
        <f t="shared" si="17"/>
        <v>0</v>
      </c>
      <c r="CU9" s="44">
        <f t="shared" si="18"/>
        <v>0</v>
      </c>
      <c r="CV9" s="44">
        <f t="shared" si="19"/>
        <v>0</v>
      </c>
      <c r="CW9" s="44">
        <f t="shared" si="20"/>
        <v>0</v>
      </c>
      <c r="CX9" s="44">
        <f t="shared" si="21"/>
        <v>0</v>
      </c>
      <c r="CY9" s="44">
        <f t="shared" si="22"/>
        <v>0</v>
      </c>
      <c r="CZ9" s="44">
        <f t="shared" si="23"/>
        <v>0</v>
      </c>
      <c r="DA9" s="44">
        <f t="shared" si="24"/>
        <v>0</v>
      </c>
      <c r="DB9" s="44">
        <f t="shared" si="25"/>
        <v>0</v>
      </c>
      <c r="DC9" s="44">
        <f t="shared" si="26"/>
        <v>7282707</v>
      </c>
      <c r="DD9" s="44">
        <f t="shared" si="28"/>
        <v>12344056</v>
      </c>
      <c r="DE9" s="36"/>
      <c r="DF9" s="37" t="s">
        <v>77</v>
      </c>
      <c r="DG9" s="38">
        <f>HLOOKUP(DF9,$A$1:$Y$371,367,FALSE)</f>
        <v>311218100</v>
      </c>
      <c r="DH9" s="38">
        <f>HLOOKUP(DF9,$AB$1:$AZ$371,367,FALSE)</f>
        <v>410870000</v>
      </c>
      <c r="DI9" s="38">
        <f>DG9-DH9</f>
        <v>-99651900</v>
      </c>
      <c r="DJ9" s="39">
        <f>IF(DH9&gt;0,DI9/DH9,"NA")</f>
        <v>-0.24253875921824422</v>
      </c>
      <c r="DK9" s="38">
        <f>HLOOKUP(DF9,$BC$1:$CA$371,367,FALSE)</f>
        <v>457928000</v>
      </c>
      <c r="DL9" s="38">
        <f>DG9-DK9</f>
        <v>-146709900</v>
      </c>
      <c r="DM9" s="39">
        <f>IF(DK9&gt;0,DL9/DK9,"NA")</f>
        <v>-0.32037765762303244</v>
      </c>
      <c r="DN9" s="36"/>
      <c r="DO9" s="4" t="s">
        <v>49</v>
      </c>
      <c r="DP9" s="38">
        <f>HLOOKUP(DO9,$A$1:$Y$371,369,FALSE)</f>
        <v>0</v>
      </c>
      <c r="DQ9" s="38">
        <f>HLOOKUP(DO9,$AB$1:$AZ$371,369,FALSE)</f>
        <v>0</v>
      </c>
      <c r="DR9" s="38">
        <f>DP9-DQ9</f>
        <v>0</v>
      </c>
      <c r="DS9" s="39" t="str">
        <f>IF(DQ9&gt;0,DR9/DQ9,"NA")</f>
        <v>NA</v>
      </c>
      <c r="DT9" s="38">
        <f>HLOOKUP(DO9,$BC$1:$CA$371,369,FALSE)</f>
        <v>42000</v>
      </c>
      <c r="DU9" s="38">
        <f>DP9-DT9</f>
        <v>-42000</v>
      </c>
      <c r="DV9" s="39">
        <f>IF(DT9&gt;0,DU9/DT9,"NA")</f>
        <v>-1</v>
      </c>
      <c r="DW9" s="36"/>
      <c r="DX9" s="4" t="s">
        <v>49</v>
      </c>
      <c r="DY9" s="38">
        <f>HLOOKUP(DX9,$A$1:$Z$371,371,FALSE)</f>
        <v>0</v>
      </c>
      <c r="DZ9" s="38">
        <f>HLOOKUP(DX9,$AB$1:$BA$371,371,FALSE)</f>
        <v>0</v>
      </c>
      <c r="EA9" s="38">
        <f>DY9-DZ9</f>
        <v>0</v>
      </c>
      <c r="EB9" s="39" t="str">
        <f>IF(DZ9&gt;0,EA9/DZ9,"NA")</f>
        <v>NA</v>
      </c>
      <c r="EC9" s="38">
        <f>HLOOKUP(DX9,$BC$1:$CB$371,371,FALSE)</f>
        <v>42000</v>
      </c>
      <c r="ED9" s="38">
        <f>DY9-EC9</f>
        <v>-42000</v>
      </c>
      <c r="EE9" s="39">
        <f>IF(EC9&gt;0,ED9/EC9,"NA")</f>
        <v>-1</v>
      </c>
      <c r="EF9" s="36"/>
    </row>
    <row r="10" spans="1:136" x14ac:dyDescent="0.15">
      <c r="A10" s="25" t="s">
        <v>102</v>
      </c>
      <c r="B10" s="26"/>
      <c r="C10" s="179"/>
      <c r="D10" s="179"/>
      <c r="E10" s="179"/>
      <c r="F10" s="179"/>
      <c r="G10" s="179"/>
      <c r="H10" s="179"/>
      <c r="I10" s="179"/>
      <c r="J10" s="179"/>
      <c r="K10" s="179"/>
      <c r="L10" s="179">
        <v>4027586</v>
      </c>
      <c r="M10" s="179"/>
      <c r="N10" s="179"/>
      <c r="O10" s="179"/>
      <c r="P10" s="179">
        <v>6941245</v>
      </c>
      <c r="Q10" s="179"/>
      <c r="R10" s="179"/>
      <c r="S10" s="179"/>
      <c r="T10" s="179"/>
      <c r="U10" s="179"/>
      <c r="V10" s="179"/>
      <c r="W10" s="179"/>
      <c r="X10" s="179"/>
      <c r="Y10" s="179"/>
      <c r="Z10" s="26">
        <f t="shared" si="0"/>
        <v>10968831</v>
      </c>
      <c r="AA10" s="26"/>
      <c r="AB10" s="25" t="s">
        <v>102</v>
      </c>
      <c r="AC10" s="26"/>
      <c r="AD10" s="26"/>
      <c r="AE10" s="26"/>
      <c r="AF10" s="26"/>
      <c r="AG10" s="26"/>
      <c r="AH10" s="26"/>
      <c r="AI10" s="26"/>
      <c r="AJ10" s="26"/>
      <c r="AK10" s="26"/>
      <c r="AL10" s="26"/>
      <c r="AM10" s="26">
        <v>590000</v>
      </c>
      <c r="AN10" s="26"/>
      <c r="AO10" s="26"/>
      <c r="AP10" s="26"/>
      <c r="AQ10" s="26">
        <v>4040000</v>
      </c>
      <c r="AR10" s="26"/>
      <c r="AS10" s="26"/>
      <c r="AT10" s="26"/>
      <c r="AU10" s="26"/>
      <c r="AV10" s="26"/>
      <c r="AW10" s="26"/>
      <c r="AX10" s="26"/>
      <c r="AY10" s="26"/>
      <c r="AZ10" s="26"/>
      <c r="BA10" s="45">
        <f t="shared" si="1"/>
        <v>4630000</v>
      </c>
      <c r="BB10" s="27"/>
      <c r="BC10" s="25" t="s">
        <v>102</v>
      </c>
      <c r="BD10" s="28">
        <v>0</v>
      </c>
      <c r="BE10" s="28">
        <v>0</v>
      </c>
      <c r="BF10" s="28">
        <v>0</v>
      </c>
      <c r="BG10" s="28">
        <v>0</v>
      </c>
      <c r="BH10" s="28">
        <v>0</v>
      </c>
      <c r="BI10" s="28">
        <v>0</v>
      </c>
      <c r="BJ10" s="28">
        <v>0</v>
      </c>
      <c r="BK10" s="28">
        <v>0</v>
      </c>
      <c r="BL10" s="28">
        <v>0</v>
      </c>
      <c r="BM10" s="28">
        <v>0</v>
      </c>
      <c r="BN10" s="28">
        <v>118000</v>
      </c>
      <c r="BO10" s="28">
        <v>0</v>
      </c>
      <c r="BP10" s="28">
        <v>0</v>
      </c>
      <c r="BQ10" s="28">
        <v>0</v>
      </c>
      <c r="BR10" s="28">
        <v>2296000</v>
      </c>
      <c r="BS10" s="28">
        <v>0</v>
      </c>
      <c r="BT10" s="28">
        <v>0</v>
      </c>
      <c r="BU10" s="28">
        <v>0</v>
      </c>
      <c r="BV10" s="28">
        <v>0</v>
      </c>
      <c r="BW10" s="28">
        <v>0</v>
      </c>
      <c r="BX10" s="28">
        <v>0</v>
      </c>
      <c r="BY10" s="28">
        <v>0</v>
      </c>
      <c r="BZ10" s="28">
        <v>0</v>
      </c>
      <c r="CA10" s="28">
        <v>0</v>
      </c>
      <c r="CB10" s="29">
        <f t="shared" si="27"/>
        <v>2414000</v>
      </c>
      <c r="CD10" s="25" t="s">
        <v>102</v>
      </c>
      <c r="CE10" s="30">
        <f t="shared" si="2"/>
        <v>0</v>
      </c>
      <c r="CF10" s="30">
        <f t="shared" si="3"/>
        <v>0</v>
      </c>
      <c r="CG10" s="30">
        <f t="shared" si="4"/>
        <v>0</v>
      </c>
      <c r="CH10" s="30">
        <f t="shared" si="5"/>
        <v>0</v>
      </c>
      <c r="CI10" s="30">
        <f t="shared" si="6"/>
        <v>0</v>
      </c>
      <c r="CJ10" s="30">
        <f t="shared" si="7"/>
        <v>0</v>
      </c>
      <c r="CK10" s="30">
        <f t="shared" si="8"/>
        <v>0</v>
      </c>
      <c r="CL10" s="30">
        <f t="shared" si="9"/>
        <v>0</v>
      </c>
      <c r="CM10" s="30">
        <f t="shared" si="10"/>
        <v>0</v>
      </c>
      <c r="CN10" s="30">
        <f t="shared" si="11"/>
        <v>0</v>
      </c>
      <c r="CO10" s="30">
        <f t="shared" si="12"/>
        <v>3909586</v>
      </c>
      <c r="CP10" s="30">
        <f t="shared" si="13"/>
        <v>0</v>
      </c>
      <c r="CQ10" s="30">
        <f t="shared" si="14"/>
        <v>0</v>
      </c>
      <c r="CR10" s="30">
        <f t="shared" si="15"/>
        <v>0</v>
      </c>
      <c r="CS10" s="30">
        <f t="shared" si="16"/>
        <v>4645245</v>
      </c>
      <c r="CT10" s="30">
        <f t="shared" si="17"/>
        <v>0</v>
      </c>
      <c r="CU10" s="30">
        <f t="shared" si="18"/>
        <v>0</v>
      </c>
      <c r="CV10" s="30">
        <f t="shared" si="19"/>
        <v>0</v>
      </c>
      <c r="CW10" s="30">
        <f t="shared" si="20"/>
        <v>0</v>
      </c>
      <c r="CX10" s="30">
        <f t="shared" si="21"/>
        <v>0</v>
      </c>
      <c r="CY10" s="30">
        <f t="shared" si="22"/>
        <v>0</v>
      </c>
      <c r="CZ10" s="30">
        <f t="shared" si="23"/>
        <v>0</v>
      </c>
      <c r="DA10" s="30">
        <f t="shared" si="24"/>
        <v>0</v>
      </c>
      <c r="DB10" s="30">
        <f t="shared" si="25"/>
        <v>0</v>
      </c>
      <c r="DC10" s="30">
        <f t="shared" si="26"/>
        <v>8554831</v>
      </c>
      <c r="DD10" s="30">
        <f t="shared" si="28"/>
        <v>20898887</v>
      </c>
      <c r="DE10" s="36"/>
      <c r="DF10" s="37" t="s">
        <v>22</v>
      </c>
      <c r="DG10" s="38">
        <f>HLOOKUP(DF10,$A$1:$Y$371,367,FALSE)</f>
        <v>244943247</v>
      </c>
      <c r="DH10" s="38">
        <f>HLOOKUP(DF10,$AB$1:$AZ$371,367,FALSE)</f>
        <v>159950000</v>
      </c>
      <c r="DI10" s="38">
        <f>DG10-DH10</f>
        <v>84993247</v>
      </c>
      <c r="DJ10" s="39">
        <f>IF(DH10&gt;0,DI10/DH10,"NA")</f>
        <v>0.53137384807752419</v>
      </c>
      <c r="DK10" s="38">
        <f>HLOOKUP(DF10,$BC$1:$CA$371,367,FALSE)</f>
        <v>139526000</v>
      </c>
      <c r="DL10" s="38">
        <f>DG10-DK10</f>
        <v>105417247</v>
      </c>
      <c r="DM10" s="39">
        <f>IF(DK10&gt;0,DL10/DK10,"NA")</f>
        <v>0.75553837277640012</v>
      </c>
      <c r="DN10" s="36"/>
      <c r="DO10" s="37" t="s">
        <v>29</v>
      </c>
      <c r="DP10" s="38">
        <f>HLOOKUP(DO10,$A$1:$Y$371,369,FALSE)</f>
        <v>0</v>
      </c>
      <c r="DQ10" s="38">
        <f>HLOOKUP(DO10,$AB$1:$AZ$371,369,FALSE)</f>
        <v>0</v>
      </c>
      <c r="DR10" s="38">
        <f>DP10-DQ10</f>
        <v>0</v>
      </c>
      <c r="DS10" s="39" t="str">
        <f>IF(DQ10&gt;0,DR10/DQ10,"NA")</f>
        <v>NA</v>
      </c>
      <c r="DT10" s="38">
        <f>HLOOKUP(DO10,$BC$1:$CA$371,369,FALSE)</f>
        <v>0</v>
      </c>
      <c r="DU10" s="38">
        <f>DP10-DT10</f>
        <v>0</v>
      </c>
      <c r="DV10" s="39" t="str">
        <f>IF(DT10&gt;0,DU10/DT10,"NA")</f>
        <v>NA</v>
      </c>
      <c r="DW10" s="36"/>
      <c r="DX10" s="37" t="s">
        <v>29</v>
      </c>
      <c r="DY10" s="38">
        <f>HLOOKUP(DX10,$A$1:$Z$371,371,FALSE)</f>
        <v>0</v>
      </c>
      <c r="DZ10" s="38">
        <f>HLOOKUP(DX10,$AB$1:$BA$371,371,FALSE)</f>
        <v>0</v>
      </c>
      <c r="EA10" s="38">
        <f>DY10-DZ10</f>
        <v>0</v>
      </c>
      <c r="EB10" s="39" t="str">
        <f>IF(DZ10&gt;0,EA10/DZ10,"NA")</f>
        <v>NA</v>
      </c>
      <c r="EC10" s="38">
        <f>HLOOKUP(DX10,$BC$1:$CB$371,371,FALSE)</f>
        <v>0</v>
      </c>
      <c r="ED10" s="38">
        <f>DY10-EC10</f>
        <v>0</v>
      </c>
      <c r="EE10" s="39" t="str">
        <f>IF(EC10&gt;0,ED10/EC10,"NA")</f>
        <v>NA</v>
      </c>
      <c r="EF10" s="36"/>
    </row>
    <row r="11" spans="1:136" x14ac:dyDescent="0.15">
      <c r="A11" s="25" t="s">
        <v>103</v>
      </c>
      <c r="B11" s="26"/>
      <c r="C11" s="179"/>
      <c r="D11" s="179"/>
      <c r="E11" s="179"/>
      <c r="F11" s="179"/>
      <c r="G11" s="179"/>
      <c r="H11" s="179"/>
      <c r="I11" s="179">
        <v>31744</v>
      </c>
      <c r="J11" s="179"/>
      <c r="K11" s="179"/>
      <c r="L11" s="179">
        <v>3241643</v>
      </c>
      <c r="M11" s="179"/>
      <c r="N11" s="179"/>
      <c r="O11" s="179"/>
      <c r="P11" s="179">
        <v>3997136</v>
      </c>
      <c r="Q11" s="179"/>
      <c r="R11" s="179"/>
      <c r="S11" s="179"/>
      <c r="T11" s="179"/>
      <c r="U11" s="179"/>
      <c r="V11" s="179"/>
      <c r="W11" s="179"/>
      <c r="X11" s="179"/>
      <c r="Y11" s="179"/>
      <c r="Z11" s="26">
        <f t="shared" si="0"/>
        <v>7270523</v>
      </c>
      <c r="AA11" s="26"/>
      <c r="AB11" s="25" t="s">
        <v>103</v>
      </c>
      <c r="AC11" s="26"/>
      <c r="AD11" s="26"/>
      <c r="AE11" s="26"/>
      <c r="AF11" s="26"/>
      <c r="AG11" s="26"/>
      <c r="AH11" s="26"/>
      <c r="AI11" s="26"/>
      <c r="AJ11" s="26">
        <v>50000</v>
      </c>
      <c r="AK11" s="26"/>
      <c r="AL11" s="26"/>
      <c r="AM11" s="26">
        <v>2600000</v>
      </c>
      <c r="AN11" s="26"/>
      <c r="AO11" s="26"/>
      <c r="AP11" s="26"/>
      <c r="AQ11" s="26">
        <v>7120000</v>
      </c>
      <c r="AR11" s="26"/>
      <c r="AS11" s="26"/>
      <c r="AT11" s="26"/>
      <c r="AU11" s="26"/>
      <c r="AV11" s="26"/>
      <c r="AW11" s="26"/>
      <c r="AX11" s="26"/>
      <c r="AY11" s="26"/>
      <c r="AZ11" s="26"/>
      <c r="BA11" s="45">
        <f t="shared" si="1"/>
        <v>9770000</v>
      </c>
      <c r="BB11" s="27"/>
      <c r="BC11" s="25" t="s">
        <v>103</v>
      </c>
      <c r="BD11" s="28">
        <v>0</v>
      </c>
      <c r="BE11" s="28">
        <v>0</v>
      </c>
      <c r="BF11" s="28">
        <v>0</v>
      </c>
      <c r="BG11" s="28">
        <v>0</v>
      </c>
      <c r="BH11" s="28">
        <v>0</v>
      </c>
      <c r="BI11" s="28">
        <v>0</v>
      </c>
      <c r="BJ11" s="28">
        <v>0</v>
      </c>
      <c r="BK11" s="28">
        <v>10000</v>
      </c>
      <c r="BL11" s="28">
        <v>0</v>
      </c>
      <c r="BM11" s="28">
        <v>0</v>
      </c>
      <c r="BN11" s="28">
        <v>1282000</v>
      </c>
      <c r="BO11" s="28">
        <v>0</v>
      </c>
      <c r="BP11" s="28">
        <v>0</v>
      </c>
      <c r="BQ11" s="28">
        <v>0</v>
      </c>
      <c r="BR11" s="28">
        <v>3248000</v>
      </c>
      <c r="BS11" s="28">
        <v>0</v>
      </c>
      <c r="BT11" s="28">
        <v>0</v>
      </c>
      <c r="BU11" s="28">
        <v>0</v>
      </c>
      <c r="BV11" s="28">
        <v>0</v>
      </c>
      <c r="BW11" s="28">
        <v>0</v>
      </c>
      <c r="BX11" s="28">
        <v>0</v>
      </c>
      <c r="BY11" s="28">
        <v>0</v>
      </c>
      <c r="BZ11" s="28">
        <v>0</v>
      </c>
      <c r="CA11" s="28">
        <v>0</v>
      </c>
      <c r="CB11" s="29">
        <f t="shared" si="27"/>
        <v>4540000</v>
      </c>
      <c r="CD11" s="25" t="s">
        <v>103</v>
      </c>
      <c r="CE11" s="30">
        <f t="shared" si="2"/>
        <v>0</v>
      </c>
      <c r="CF11" s="30">
        <f t="shared" si="3"/>
        <v>0</v>
      </c>
      <c r="CG11" s="30">
        <f t="shared" si="4"/>
        <v>0</v>
      </c>
      <c r="CH11" s="30">
        <f t="shared" si="5"/>
        <v>0</v>
      </c>
      <c r="CI11" s="30">
        <f t="shared" si="6"/>
        <v>0</v>
      </c>
      <c r="CJ11" s="30">
        <f t="shared" si="7"/>
        <v>0</v>
      </c>
      <c r="CK11" s="30">
        <f t="shared" si="8"/>
        <v>0</v>
      </c>
      <c r="CL11" s="30">
        <f t="shared" si="9"/>
        <v>21744</v>
      </c>
      <c r="CM11" s="30">
        <f t="shared" si="10"/>
        <v>0</v>
      </c>
      <c r="CN11" s="30">
        <f t="shared" si="11"/>
        <v>0</v>
      </c>
      <c r="CO11" s="30">
        <f t="shared" si="12"/>
        <v>1959643</v>
      </c>
      <c r="CP11" s="30">
        <f t="shared" si="13"/>
        <v>0</v>
      </c>
      <c r="CQ11" s="30">
        <f t="shared" si="14"/>
        <v>0</v>
      </c>
      <c r="CR11" s="30">
        <f t="shared" si="15"/>
        <v>0</v>
      </c>
      <c r="CS11" s="30">
        <f t="shared" si="16"/>
        <v>749136</v>
      </c>
      <c r="CT11" s="30">
        <f t="shared" si="17"/>
        <v>0</v>
      </c>
      <c r="CU11" s="30">
        <f t="shared" si="18"/>
        <v>0</v>
      </c>
      <c r="CV11" s="30">
        <f t="shared" si="19"/>
        <v>0</v>
      </c>
      <c r="CW11" s="30">
        <f t="shared" si="20"/>
        <v>0</v>
      </c>
      <c r="CX11" s="30">
        <f t="shared" si="21"/>
        <v>0</v>
      </c>
      <c r="CY11" s="30">
        <f t="shared" si="22"/>
        <v>0</v>
      </c>
      <c r="CZ11" s="30">
        <f t="shared" si="23"/>
        <v>0</v>
      </c>
      <c r="DA11" s="30">
        <f t="shared" si="24"/>
        <v>0</v>
      </c>
      <c r="DB11" s="30">
        <f t="shared" si="25"/>
        <v>0</v>
      </c>
      <c r="DC11" s="30">
        <f t="shared" si="26"/>
        <v>2730523</v>
      </c>
      <c r="DD11" s="30">
        <f t="shared" si="28"/>
        <v>23629410</v>
      </c>
      <c r="DE11" s="36"/>
      <c r="DF11" s="37" t="s">
        <v>46</v>
      </c>
      <c r="DG11" s="38">
        <f>HLOOKUP(DF11,$A$1:$Y$371,367,FALSE)</f>
        <v>225971408</v>
      </c>
      <c r="DH11" s="38">
        <f>HLOOKUP(DF11,$AB$1:$AZ$371,367,FALSE)</f>
        <v>186280000</v>
      </c>
      <c r="DI11" s="38">
        <f>DG11-DH11</f>
        <v>39691408</v>
      </c>
      <c r="DJ11" s="39">
        <f>IF(DH11&gt;0,DI11/DH11,"NA")</f>
        <v>0.21307391024264549</v>
      </c>
      <c r="DK11" s="38">
        <f>HLOOKUP(DF11,$BC$1:$CA$371,367,FALSE)</f>
        <v>145636000</v>
      </c>
      <c r="DL11" s="38">
        <f>DG11-DK11</f>
        <v>80335408</v>
      </c>
      <c r="DM11" s="39">
        <f>IF(DK11&gt;0,DL11/DK11,"NA")</f>
        <v>0.5516177868109533</v>
      </c>
      <c r="DN11" s="36"/>
      <c r="DO11" s="37" t="s">
        <v>72</v>
      </c>
      <c r="DP11" s="38">
        <f>HLOOKUP(DO11,$A$1:$Y$371,369,FALSE)</f>
        <v>0</v>
      </c>
      <c r="DQ11" s="38">
        <f>HLOOKUP(DO11,$AB$1:$AZ$371,369,FALSE)</f>
        <v>0</v>
      </c>
      <c r="DR11" s="38">
        <f>DP11-DQ11</f>
        <v>0</v>
      </c>
      <c r="DS11" s="39" t="str">
        <f>IF(DQ11&gt;0,DR11/DQ11,"NA")</f>
        <v>NA</v>
      </c>
      <c r="DT11" s="38">
        <f>HLOOKUP(DO11,$BC$1:$CA$371,369,FALSE)</f>
        <v>0</v>
      </c>
      <c r="DU11" s="38">
        <f>DP11-DT11</f>
        <v>0</v>
      </c>
      <c r="DV11" s="39" t="str">
        <f>IF(DT11&gt;0,DU11/DT11,"NA")</f>
        <v>NA</v>
      </c>
      <c r="DW11" s="36"/>
      <c r="DX11" s="37" t="s">
        <v>72</v>
      </c>
      <c r="DY11" s="38">
        <f>HLOOKUP(DX11,$A$1:$Z$371,371,FALSE)</f>
        <v>0</v>
      </c>
      <c r="DZ11" s="38">
        <f>HLOOKUP(DX11,$AB$1:$BA$371,371,FALSE)</f>
        <v>0</v>
      </c>
      <c r="EA11" s="38">
        <f>DY11-DZ11</f>
        <v>0</v>
      </c>
      <c r="EB11" s="39" t="str">
        <f>IF(DZ11&gt;0,EA11/DZ11,"NA")</f>
        <v>NA</v>
      </c>
      <c r="EC11" s="38">
        <f>HLOOKUP(DX11,$BC$1:$CB$371,371,FALSE)</f>
        <v>0</v>
      </c>
      <c r="ED11" s="38">
        <f>DY11-EC11</f>
        <v>0</v>
      </c>
      <c r="EE11" s="39" t="str">
        <f>IF(EC11&gt;0,ED11/EC11,"NA")</f>
        <v>NA</v>
      </c>
      <c r="EF11" s="36"/>
    </row>
    <row r="12" spans="1:136" x14ac:dyDescent="0.15">
      <c r="A12" s="25" t="s">
        <v>104</v>
      </c>
      <c r="B12" s="26"/>
      <c r="C12" s="179"/>
      <c r="D12" s="179"/>
      <c r="E12" s="179"/>
      <c r="F12" s="179"/>
      <c r="G12" s="179"/>
      <c r="H12" s="179"/>
      <c r="I12" s="179"/>
      <c r="J12" s="179"/>
      <c r="K12" s="179"/>
      <c r="L12" s="179">
        <v>3419085</v>
      </c>
      <c r="M12" s="179"/>
      <c r="N12" s="179"/>
      <c r="O12" s="179"/>
      <c r="P12" s="179">
        <v>6241605</v>
      </c>
      <c r="Q12" s="179"/>
      <c r="R12" s="179"/>
      <c r="S12" s="179"/>
      <c r="T12" s="179"/>
      <c r="U12" s="179"/>
      <c r="V12" s="179"/>
      <c r="W12" s="179"/>
      <c r="X12" s="179"/>
      <c r="Y12" s="179"/>
      <c r="Z12" s="26">
        <f t="shared" si="0"/>
        <v>9660690</v>
      </c>
      <c r="AA12" s="26"/>
      <c r="AB12" s="25" t="s">
        <v>104</v>
      </c>
      <c r="AC12" s="26"/>
      <c r="AD12" s="26"/>
      <c r="AE12" s="26">
        <v>130000</v>
      </c>
      <c r="AF12" s="26"/>
      <c r="AG12" s="26"/>
      <c r="AH12" s="26"/>
      <c r="AI12" s="26"/>
      <c r="AJ12" s="26">
        <v>0</v>
      </c>
      <c r="AK12" s="26"/>
      <c r="AL12" s="26"/>
      <c r="AM12" s="26">
        <v>2570000</v>
      </c>
      <c r="AN12" s="26">
        <v>720000</v>
      </c>
      <c r="AO12" s="26"/>
      <c r="AP12" s="26"/>
      <c r="AQ12" s="26">
        <v>4920000</v>
      </c>
      <c r="AR12" s="26"/>
      <c r="AS12" s="26"/>
      <c r="AT12" s="26"/>
      <c r="AU12" s="26"/>
      <c r="AV12" s="26"/>
      <c r="AW12" s="26"/>
      <c r="AX12" s="26"/>
      <c r="AY12" s="26"/>
      <c r="AZ12" s="26"/>
      <c r="BA12" s="45">
        <f t="shared" si="1"/>
        <v>8340000</v>
      </c>
      <c r="BB12" s="27"/>
      <c r="BC12" s="25" t="s">
        <v>104</v>
      </c>
      <c r="BD12" s="28">
        <v>0</v>
      </c>
      <c r="BE12" s="28">
        <v>0</v>
      </c>
      <c r="BF12" s="28">
        <v>84000</v>
      </c>
      <c r="BG12" s="28">
        <v>0</v>
      </c>
      <c r="BH12" s="28">
        <v>0</v>
      </c>
      <c r="BI12" s="28">
        <v>0</v>
      </c>
      <c r="BJ12" s="28">
        <v>0</v>
      </c>
      <c r="BK12" s="28">
        <v>0</v>
      </c>
      <c r="BL12" s="28">
        <v>0</v>
      </c>
      <c r="BM12" s="28">
        <v>0</v>
      </c>
      <c r="BN12" s="28">
        <v>2208000</v>
      </c>
      <c r="BO12" s="28">
        <v>1228000</v>
      </c>
      <c r="BP12" s="28">
        <v>0</v>
      </c>
      <c r="BQ12" s="28">
        <v>0</v>
      </c>
      <c r="BR12" s="28">
        <v>3196000</v>
      </c>
      <c r="BS12" s="28">
        <v>0</v>
      </c>
      <c r="BT12" s="28">
        <v>0</v>
      </c>
      <c r="BU12" s="28">
        <v>0</v>
      </c>
      <c r="BV12" s="28">
        <v>0</v>
      </c>
      <c r="BW12" s="28">
        <v>0</v>
      </c>
      <c r="BX12" s="28">
        <v>0</v>
      </c>
      <c r="BY12" s="28">
        <v>0</v>
      </c>
      <c r="BZ12" s="28">
        <v>0</v>
      </c>
      <c r="CA12" s="28">
        <v>0</v>
      </c>
      <c r="CB12" s="29">
        <f t="shared" si="27"/>
        <v>6716000</v>
      </c>
      <c r="CD12" s="25" t="s">
        <v>104</v>
      </c>
      <c r="CE12" s="30">
        <f t="shared" si="2"/>
        <v>0</v>
      </c>
      <c r="CF12" s="30">
        <f t="shared" si="3"/>
        <v>0</v>
      </c>
      <c r="CG12" s="30">
        <f t="shared" si="4"/>
        <v>-84000</v>
      </c>
      <c r="CH12" s="30">
        <f t="shared" si="5"/>
        <v>0</v>
      </c>
      <c r="CI12" s="30">
        <f t="shared" si="6"/>
        <v>0</v>
      </c>
      <c r="CJ12" s="30">
        <f t="shared" si="7"/>
        <v>0</v>
      </c>
      <c r="CK12" s="30">
        <f t="shared" si="8"/>
        <v>0</v>
      </c>
      <c r="CL12" s="30">
        <f t="shared" si="9"/>
        <v>0</v>
      </c>
      <c r="CM12" s="30">
        <f t="shared" si="10"/>
        <v>0</v>
      </c>
      <c r="CN12" s="30">
        <f t="shared" si="11"/>
        <v>0</v>
      </c>
      <c r="CO12" s="30">
        <f t="shared" si="12"/>
        <v>1211085</v>
      </c>
      <c r="CP12" s="30">
        <f t="shared" si="13"/>
        <v>-1228000</v>
      </c>
      <c r="CQ12" s="30">
        <f t="shared" si="14"/>
        <v>0</v>
      </c>
      <c r="CR12" s="30">
        <f t="shared" si="15"/>
        <v>0</v>
      </c>
      <c r="CS12" s="30">
        <f t="shared" si="16"/>
        <v>3045605</v>
      </c>
      <c r="CT12" s="30">
        <f t="shared" si="17"/>
        <v>0</v>
      </c>
      <c r="CU12" s="30">
        <f t="shared" si="18"/>
        <v>0</v>
      </c>
      <c r="CV12" s="30">
        <f t="shared" si="19"/>
        <v>0</v>
      </c>
      <c r="CW12" s="30">
        <f t="shared" si="20"/>
        <v>0</v>
      </c>
      <c r="CX12" s="30">
        <f t="shared" si="21"/>
        <v>0</v>
      </c>
      <c r="CY12" s="30">
        <f t="shared" si="22"/>
        <v>0</v>
      </c>
      <c r="CZ12" s="30">
        <f t="shared" si="23"/>
        <v>0</v>
      </c>
      <c r="DA12" s="30">
        <f t="shared" si="24"/>
        <v>0</v>
      </c>
      <c r="DB12" s="30">
        <f t="shared" si="25"/>
        <v>0</v>
      </c>
      <c r="DC12" s="30">
        <f t="shared" si="26"/>
        <v>2944690</v>
      </c>
      <c r="DD12" s="30">
        <f t="shared" si="28"/>
        <v>26574100</v>
      </c>
      <c r="DE12" s="36"/>
      <c r="DF12" s="37" t="s">
        <v>40</v>
      </c>
      <c r="DG12" s="38">
        <f>HLOOKUP(DF12,$A$1:$Y$371,367,FALSE)</f>
        <v>177520000</v>
      </c>
      <c r="DH12" s="38">
        <f>HLOOKUP(DF12,$AB$1:$AZ$371,367,FALSE)</f>
        <v>147420000</v>
      </c>
      <c r="DI12" s="38">
        <f>DG12-DH12</f>
        <v>30100000</v>
      </c>
      <c r="DJ12" s="39">
        <f>IF(DH12&gt;0,DI12/DH12,"NA")</f>
        <v>0.20417853751187084</v>
      </c>
      <c r="DK12" s="38">
        <f>HLOOKUP(DF12,$BC$1:$CA$371,367,FALSE)</f>
        <v>135006000</v>
      </c>
      <c r="DL12" s="38">
        <f>DG12-DK12</f>
        <v>42514000</v>
      </c>
      <c r="DM12" s="39">
        <f>IF(DK12&gt;0,DL12/DK12,"NA")</f>
        <v>0.3149045227619513</v>
      </c>
      <c r="DN12" s="36"/>
      <c r="DO12" s="4" t="s">
        <v>65</v>
      </c>
      <c r="DP12" s="38">
        <f>HLOOKUP(DO12,$A$1:$Y$371,369,FALSE)</f>
        <v>0</v>
      </c>
      <c r="DQ12" s="38">
        <f>HLOOKUP(DO12,$AB$1:$AZ$371,369,FALSE)</f>
        <v>0</v>
      </c>
      <c r="DR12" s="38">
        <f>DP12-DQ12</f>
        <v>0</v>
      </c>
      <c r="DS12" s="39" t="str">
        <f>IF(DQ12&gt;0,DR12/DQ12,"NA")</f>
        <v>NA</v>
      </c>
      <c r="DT12" s="38">
        <f>HLOOKUP(DO12,$BC$1:$CA$371,369,FALSE)</f>
        <v>0</v>
      </c>
      <c r="DU12" s="38">
        <f>DP12-DT12</f>
        <v>0</v>
      </c>
      <c r="DV12" s="39" t="str">
        <f>IF(DT12&gt;0,DU12/DT12,"NA")</f>
        <v>NA</v>
      </c>
      <c r="DW12" s="36"/>
      <c r="DX12" s="4" t="s">
        <v>65</v>
      </c>
      <c r="DY12" s="38">
        <f>HLOOKUP(DX12,$A$1:$Z$371,371,FALSE)</f>
        <v>0</v>
      </c>
      <c r="DZ12" s="38">
        <f>HLOOKUP(DX12,$AB$1:$BA$371,371,FALSE)</f>
        <v>0</v>
      </c>
      <c r="EA12" s="38">
        <f>DY12-DZ12</f>
        <v>0</v>
      </c>
      <c r="EB12" s="39" t="str">
        <f>IF(DZ12&gt;0,EA12/DZ12,"NA")</f>
        <v>NA</v>
      </c>
      <c r="EC12" s="38">
        <f>HLOOKUP(DX12,$BC$1:$CB$371,371,FALSE)</f>
        <v>0</v>
      </c>
      <c r="ED12" s="38">
        <f>DY12-EC12</f>
        <v>0</v>
      </c>
      <c r="EE12" s="39" t="str">
        <f>IF(EC12&gt;0,ED12/EC12,"NA")</f>
        <v>NA</v>
      </c>
      <c r="EF12" s="36"/>
    </row>
    <row r="13" spans="1:136" x14ac:dyDescent="0.15">
      <c r="A13" s="25" t="s">
        <v>105</v>
      </c>
      <c r="B13" s="26"/>
      <c r="C13" s="179"/>
      <c r="D13" s="179"/>
      <c r="E13" s="179"/>
      <c r="F13" s="179"/>
      <c r="G13" s="179"/>
      <c r="H13" s="179"/>
      <c r="I13" s="179">
        <v>37737</v>
      </c>
      <c r="J13" s="179"/>
      <c r="K13" s="179"/>
      <c r="L13" s="179">
        <v>1535798</v>
      </c>
      <c r="M13" s="179"/>
      <c r="N13" s="179"/>
      <c r="O13" s="179"/>
      <c r="P13" s="179">
        <v>5602944</v>
      </c>
      <c r="Q13" s="179"/>
      <c r="R13" s="179"/>
      <c r="S13" s="179"/>
      <c r="T13" s="179"/>
      <c r="U13" s="179"/>
      <c r="V13" s="179"/>
      <c r="W13" s="179"/>
      <c r="X13" s="179"/>
      <c r="Y13" s="179"/>
      <c r="Z13" s="26">
        <f t="shared" si="0"/>
        <v>7176479</v>
      </c>
      <c r="AA13" s="26"/>
      <c r="AB13" s="25" t="s">
        <v>105</v>
      </c>
      <c r="AC13" s="26"/>
      <c r="AD13" s="26"/>
      <c r="AE13" s="26"/>
      <c r="AF13" s="26"/>
      <c r="AG13" s="26"/>
      <c r="AH13" s="26"/>
      <c r="AI13" s="26"/>
      <c r="AJ13" s="26"/>
      <c r="AK13" s="26"/>
      <c r="AL13" s="26"/>
      <c r="AM13" s="26">
        <v>1020000</v>
      </c>
      <c r="AN13" s="26"/>
      <c r="AO13" s="26"/>
      <c r="AP13" s="26"/>
      <c r="AQ13" s="26">
        <v>7940000</v>
      </c>
      <c r="AR13" s="26"/>
      <c r="AS13" s="26"/>
      <c r="AT13" s="26"/>
      <c r="AU13" s="26"/>
      <c r="AV13" s="26"/>
      <c r="AW13" s="26"/>
      <c r="AX13" s="26"/>
      <c r="AY13" s="26"/>
      <c r="AZ13" s="26"/>
      <c r="BA13" s="45">
        <f t="shared" si="1"/>
        <v>8960000</v>
      </c>
      <c r="BB13" s="27"/>
      <c r="BC13" s="25" t="s">
        <v>105</v>
      </c>
      <c r="BD13" s="43">
        <v>0</v>
      </c>
      <c r="BE13" s="43">
        <v>0</v>
      </c>
      <c r="BF13" s="43">
        <v>0</v>
      </c>
      <c r="BG13" s="43">
        <v>0</v>
      </c>
      <c r="BH13" s="43">
        <v>0</v>
      </c>
      <c r="BI13" s="43">
        <v>0</v>
      </c>
      <c r="BJ13" s="43">
        <v>0</v>
      </c>
      <c r="BK13" s="43">
        <v>6000</v>
      </c>
      <c r="BL13" s="43">
        <v>0</v>
      </c>
      <c r="BM13" s="43">
        <v>0</v>
      </c>
      <c r="BN13" s="43">
        <v>1360000</v>
      </c>
      <c r="BO13" s="43">
        <v>598000</v>
      </c>
      <c r="BP13" s="43">
        <v>0</v>
      </c>
      <c r="BQ13" s="43">
        <v>0</v>
      </c>
      <c r="BR13" s="43">
        <v>3502000</v>
      </c>
      <c r="BS13" s="43">
        <v>0</v>
      </c>
      <c r="BT13" s="43">
        <v>0</v>
      </c>
      <c r="BU13" s="43">
        <v>0</v>
      </c>
      <c r="BV13" s="43">
        <v>0</v>
      </c>
      <c r="BW13" s="43">
        <v>0</v>
      </c>
      <c r="BX13" s="43">
        <v>0</v>
      </c>
      <c r="BY13" s="43">
        <v>0</v>
      </c>
      <c r="BZ13" s="43">
        <v>0</v>
      </c>
      <c r="CA13" s="43">
        <v>0</v>
      </c>
      <c r="CB13" s="29">
        <f t="shared" si="27"/>
        <v>5466000</v>
      </c>
      <c r="CD13" s="25" t="s">
        <v>105</v>
      </c>
      <c r="CE13" s="44">
        <f t="shared" si="2"/>
        <v>0</v>
      </c>
      <c r="CF13" s="44">
        <f t="shared" si="3"/>
        <v>0</v>
      </c>
      <c r="CG13" s="44">
        <f t="shared" si="4"/>
        <v>0</v>
      </c>
      <c r="CH13" s="44">
        <f t="shared" si="5"/>
        <v>0</v>
      </c>
      <c r="CI13" s="44">
        <f t="shared" si="6"/>
        <v>0</v>
      </c>
      <c r="CJ13" s="44">
        <f t="shared" si="7"/>
        <v>0</v>
      </c>
      <c r="CK13" s="44">
        <f t="shared" si="8"/>
        <v>0</v>
      </c>
      <c r="CL13" s="44">
        <f t="shared" si="9"/>
        <v>31737</v>
      </c>
      <c r="CM13" s="44">
        <f t="shared" si="10"/>
        <v>0</v>
      </c>
      <c r="CN13" s="44">
        <f t="shared" si="11"/>
        <v>0</v>
      </c>
      <c r="CO13" s="44">
        <f t="shared" si="12"/>
        <v>175798</v>
      </c>
      <c r="CP13" s="44">
        <f t="shared" si="13"/>
        <v>-598000</v>
      </c>
      <c r="CQ13" s="44">
        <f t="shared" si="14"/>
        <v>0</v>
      </c>
      <c r="CR13" s="44">
        <f t="shared" si="15"/>
        <v>0</v>
      </c>
      <c r="CS13" s="44">
        <f t="shared" si="16"/>
        <v>2100944</v>
      </c>
      <c r="CT13" s="44">
        <f t="shared" si="17"/>
        <v>0</v>
      </c>
      <c r="CU13" s="44">
        <f t="shared" si="18"/>
        <v>0</v>
      </c>
      <c r="CV13" s="44">
        <f t="shared" si="19"/>
        <v>0</v>
      </c>
      <c r="CW13" s="44">
        <f t="shared" si="20"/>
        <v>0</v>
      </c>
      <c r="CX13" s="44">
        <f t="shared" si="21"/>
        <v>0</v>
      </c>
      <c r="CY13" s="44">
        <f t="shared" si="22"/>
        <v>0</v>
      </c>
      <c r="CZ13" s="44">
        <f t="shared" si="23"/>
        <v>0</v>
      </c>
      <c r="DA13" s="44">
        <f t="shared" si="24"/>
        <v>0</v>
      </c>
      <c r="DB13" s="44">
        <f t="shared" si="25"/>
        <v>0</v>
      </c>
      <c r="DC13" s="44">
        <f t="shared" si="26"/>
        <v>1710479</v>
      </c>
      <c r="DD13" s="44">
        <f t="shared" si="28"/>
        <v>28284579</v>
      </c>
      <c r="DE13" s="36"/>
      <c r="DF13" s="4" t="s">
        <v>70</v>
      </c>
      <c r="DG13" s="38">
        <f>HLOOKUP(DF13,$A$1:$Y$371,367,FALSE)</f>
        <v>175207000</v>
      </c>
      <c r="DH13" s="38">
        <f>HLOOKUP(DF13,$AB$1:$AZ$371,367,FALSE)</f>
        <v>277490000</v>
      </c>
      <c r="DI13" s="38">
        <f>DG13-DH13</f>
        <v>-102283000</v>
      </c>
      <c r="DJ13" s="39">
        <f>IF(DH13&gt;0,DI13/DH13,"NA")</f>
        <v>-0.368600670294425</v>
      </c>
      <c r="DK13" s="38">
        <f>HLOOKUP(DF13,$BC$1:$CA$371,367,FALSE)</f>
        <v>207300000</v>
      </c>
      <c r="DL13" s="38">
        <f>DG13-DK13</f>
        <v>-32093000</v>
      </c>
      <c r="DM13" s="39">
        <f>IF(DK13&gt;0,DL13/DK13,"NA")</f>
        <v>-0.15481427882296189</v>
      </c>
      <c r="DN13" s="36"/>
      <c r="DO13" s="37" t="s">
        <v>70</v>
      </c>
      <c r="DP13" s="38">
        <f>HLOOKUP(DO13,$A$1:$Y$371,369,FALSE)</f>
        <v>0</v>
      </c>
      <c r="DQ13" s="38">
        <f>HLOOKUP(DO13,$AB$1:$AZ$371,369,FALSE)</f>
        <v>0</v>
      </c>
      <c r="DR13" s="38">
        <f>DP13-DQ13</f>
        <v>0</v>
      </c>
      <c r="DS13" s="39" t="str">
        <f>IF(DQ13&gt;0,DR13/DQ13,"NA")</f>
        <v>NA</v>
      </c>
      <c r="DT13" s="38">
        <f>HLOOKUP(DO13,$BC$1:$CA$371,369,FALSE)</f>
        <v>0</v>
      </c>
      <c r="DU13" s="38">
        <f>DP13-DT13</f>
        <v>0</v>
      </c>
      <c r="DV13" s="39" t="str">
        <f>IF(DT13&gt;0,DU13/DT13,"NA")</f>
        <v>NA</v>
      </c>
      <c r="DW13" s="36"/>
      <c r="DX13" s="37" t="s">
        <v>70</v>
      </c>
      <c r="DY13" s="38">
        <f>HLOOKUP(DX13,$A$1:$Z$371,371,FALSE)</f>
        <v>0</v>
      </c>
      <c r="DZ13" s="38">
        <f>HLOOKUP(DX13,$AB$1:$BA$371,371,FALSE)</f>
        <v>0</v>
      </c>
      <c r="EA13" s="38">
        <f>DY13-DZ13</f>
        <v>0</v>
      </c>
      <c r="EB13" s="39" t="str">
        <f>IF(DZ13&gt;0,EA13/DZ13,"NA")</f>
        <v>NA</v>
      </c>
      <c r="EC13" s="38">
        <f>HLOOKUP(DX13,$BC$1:$CB$371,371,FALSE)</f>
        <v>0</v>
      </c>
      <c r="ED13" s="38">
        <f>DY13-EC13</f>
        <v>0</v>
      </c>
      <c r="EE13" s="39" t="str">
        <f>IF(EC13&gt;0,ED13/EC13,"NA")</f>
        <v>NA</v>
      </c>
      <c r="EF13" s="36"/>
    </row>
    <row r="14" spans="1:136" x14ac:dyDescent="0.15">
      <c r="A14" s="25" t="s">
        <v>106</v>
      </c>
      <c r="B14" s="26"/>
      <c r="C14" s="179"/>
      <c r="D14" s="179"/>
      <c r="E14" s="179"/>
      <c r="F14" s="179"/>
      <c r="G14" s="179"/>
      <c r="H14" s="179"/>
      <c r="I14" s="179"/>
      <c r="J14" s="179"/>
      <c r="K14" s="179"/>
      <c r="L14" s="179"/>
      <c r="M14" s="179"/>
      <c r="N14" s="179"/>
      <c r="O14" s="179"/>
      <c r="P14" s="179">
        <v>9977</v>
      </c>
      <c r="Q14" s="179"/>
      <c r="R14" s="179"/>
      <c r="S14" s="179"/>
      <c r="T14" s="179"/>
      <c r="U14" s="179"/>
      <c r="V14" s="179"/>
      <c r="W14" s="179"/>
      <c r="X14" s="179"/>
      <c r="Y14" s="179"/>
      <c r="Z14" s="26">
        <f t="shared" si="0"/>
        <v>9977</v>
      </c>
      <c r="AA14" s="26"/>
      <c r="AB14" s="25" t="s">
        <v>106</v>
      </c>
      <c r="AC14" s="26"/>
      <c r="AD14" s="26"/>
      <c r="AE14" s="26"/>
      <c r="AF14" s="26"/>
      <c r="AG14" s="26"/>
      <c r="AH14" s="26"/>
      <c r="AI14" s="26"/>
      <c r="AJ14" s="26"/>
      <c r="AK14" s="26"/>
      <c r="AL14" s="26"/>
      <c r="AM14" s="26">
        <v>1450000</v>
      </c>
      <c r="AN14" s="26"/>
      <c r="AO14" s="26"/>
      <c r="AP14" s="26"/>
      <c r="AQ14" s="26">
        <v>3540000</v>
      </c>
      <c r="AR14" s="26"/>
      <c r="AS14" s="26"/>
      <c r="AT14" s="26"/>
      <c r="AU14" s="26"/>
      <c r="AV14" s="26"/>
      <c r="AW14" s="26"/>
      <c r="AX14" s="26"/>
      <c r="AY14" s="26"/>
      <c r="AZ14" s="26"/>
      <c r="BA14" s="45">
        <f t="shared" si="1"/>
        <v>4990000</v>
      </c>
      <c r="BB14" s="27"/>
      <c r="BC14" s="25" t="s">
        <v>106</v>
      </c>
      <c r="BD14" s="43">
        <v>0</v>
      </c>
      <c r="BE14" s="43">
        <v>0</v>
      </c>
      <c r="BF14" s="43">
        <v>22000</v>
      </c>
      <c r="BG14" s="43">
        <v>0</v>
      </c>
      <c r="BH14" s="43">
        <v>0</v>
      </c>
      <c r="BI14" s="43">
        <v>0</v>
      </c>
      <c r="BJ14" s="43">
        <v>0</v>
      </c>
      <c r="BK14" s="43">
        <v>0</v>
      </c>
      <c r="BL14" s="43">
        <v>0</v>
      </c>
      <c r="BM14" s="43">
        <v>0</v>
      </c>
      <c r="BN14" s="43">
        <v>392000</v>
      </c>
      <c r="BO14" s="43">
        <v>0</v>
      </c>
      <c r="BP14" s="43">
        <v>0</v>
      </c>
      <c r="BQ14" s="43">
        <v>0</v>
      </c>
      <c r="BR14" s="43">
        <v>3384000</v>
      </c>
      <c r="BS14" s="43">
        <v>0</v>
      </c>
      <c r="BT14" s="43">
        <v>0</v>
      </c>
      <c r="BU14" s="43">
        <v>0</v>
      </c>
      <c r="BV14" s="43">
        <v>0</v>
      </c>
      <c r="BW14" s="43">
        <v>0</v>
      </c>
      <c r="BX14" s="43">
        <v>0</v>
      </c>
      <c r="BY14" s="43">
        <v>0</v>
      </c>
      <c r="BZ14" s="43">
        <v>0</v>
      </c>
      <c r="CA14" s="43">
        <v>0</v>
      </c>
      <c r="CB14" s="29">
        <f t="shared" si="27"/>
        <v>3798000</v>
      </c>
      <c r="CD14" s="25" t="s">
        <v>106</v>
      </c>
      <c r="CE14" s="44">
        <f t="shared" si="2"/>
        <v>0</v>
      </c>
      <c r="CF14" s="44">
        <f t="shared" si="3"/>
        <v>0</v>
      </c>
      <c r="CG14" s="44">
        <f t="shared" si="4"/>
        <v>-22000</v>
      </c>
      <c r="CH14" s="44">
        <f t="shared" si="5"/>
        <v>0</v>
      </c>
      <c r="CI14" s="44">
        <f t="shared" si="6"/>
        <v>0</v>
      </c>
      <c r="CJ14" s="44">
        <f t="shared" si="7"/>
        <v>0</v>
      </c>
      <c r="CK14" s="44">
        <f t="shared" si="8"/>
        <v>0</v>
      </c>
      <c r="CL14" s="44">
        <f t="shared" si="9"/>
        <v>0</v>
      </c>
      <c r="CM14" s="44">
        <f t="shared" si="10"/>
        <v>0</v>
      </c>
      <c r="CN14" s="44">
        <f t="shared" si="11"/>
        <v>0</v>
      </c>
      <c r="CO14" s="44">
        <f t="shared" si="12"/>
        <v>-392000</v>
      </c>
      <c r="CP14" s="44">
        <f t="shared" si="13"/>
        <v>0</v>
      </c>
      <c r="CQ14" s="44">
        <f t="shared" si="14"/>
        <v>0</v>
      </c>
      <c r="CR14" s="44">
        <f t="shared" si="15"/>
        <v>0</v>
      </c>
      <c r="CS14" s="44">
        <f t="shared" si="16"/>
        <v>-3374023</v>
      </c>
      <c r="CT14" s="44">
        <f t="shared" si="17"/>
        <v>0</v>
      </c>
      <c r="CU14" s="44">
        <f t="shared" si="18"/>
        <v>0</v>
      </c>
      <c r="CV14" s="44">
        <f t="shared" si="19"/>
        <v>0</v>
      </c>
      <c r="CW14" s="44">
        <f t="shared" si="20"/>
        <v>0</v>
      </c>
      <c r="CX14" s="44">
        <f t="shared" si="21"/>
        <v>0</v>
      </c>
      <c r="CY14" s="44">
        <f t="shared" si="22"/>
        <v>0</v>
      </c>
      <c r="CZ14" s="44">
        <f t="shared" si="23"/>
        <v>0</v>
      </c>
      <c r="DA14" s="44">
        <f t="shared" si="24"/>
        <v>0</v>
      </c>
      <c r="DB14" s="44">
        <f t="shared" si="25"/>
        <v>0</v>
      </c>
      <c r="DC14" s="44">
        <f t="shared" si="26"/>
        <v>-3788023</v>
      </c>
      <c r="DD14" s="44">
        <f t="shared" si="28"/>
        <v>24496556</v>
      </c>
      <c r="DE14" s="36"/>
      <c r="DF14" s="4" t="s">
        <v>68</v>
      </c>
      <c r="DG14" s="38">
        <f>HLOOKUP(DF14,$A$1:$Y$371,367,FALSE)</f>
        <v>128448800</v>
      </c>
      <c r="DH14" s="38">
        <f>HLOOKUP(DF14,$AB$1:$AZ$371,367,FALSE)</f>
        <v>175990000</v>
      </c>
      <c r="DI14" s="38">
        <f>DG14-DH14</f>
        <v>-47541200</v>
      </c>
      <c r="DJ14" s="39">
        <f>IF(DH14&gt;0,DI14/DH14,"NA")</f>
        <v>-0.27013580317063468</v>
      </c>
      <c r="DK14" s="38">
        <f>HLOOKUP(DF14,$BC$1:$CA$371,367,FALSE)</f>
        <v>145384000</v>
      </c>
      <c r="DL14" s="38">
        <f>DG14-DK14</f>
        <v>-16935200</v>
      </c>
      <c r="DM14" s="39">
        <f>IF(DK14&gt;0,DL14/DK14,"NA")</f>
        <v>-0.11648599570791834</v>
      </c>
      <c r="DN14" s="36"/>
      <c r="DO14" s="37" t="s">
        <v>40</v>
      </c>
      <c r="DP14" s="38">
        <f>HLOOKUP(DO14,$A$1:$Y$371,369,FALSE)</f>
        <v>0</v>
      </c>
      <c r="DQ14" s="38">
        <f>HLOOKUP(DO14,$AB$1:$AZ$371,369,FALSE)</f>
        <v>0</v>
      </c>
      <c r="DR14" s="38">
        <f>DP14-DQ14</f>
        <v>0</v>
      </c>
      <c r="DS14" s="39" t="str">
        <f>IF(DQ14&gt;0,DR14/DQ14,"NA")</f>
        <v>NA</v>
      </c>
      <c r="DT14" s="38">
        <f>HLOOKUP(DO14,$BC$1:$CA$371,369,FALSE)</f>
        <v>0</v>
      </c>
      <c r="DU14" s="38">
        <f>DP14-DT14</f>
        <v>0</v>
      </c>
      <c r="DV14" s="39" t="str">
        <f>IF(DT14&gt;0,DU14/DT14,"NA")</f>
        <v>NA</v>
      </c>
      <c r="DW14" s="36"/>
      <c r="DX14" s="37" t="s">
        <v>40</v>
      </c>
      <c r="DY14" s="38">
        <f>HLOOKUP(DX14,$A$1:$Z$371,371,FALSE)</f>
        <v>0</v>
      </c>
      <c r="DZ14" s="38">
        <f>HLOOKUP(DX14,$AB$1:$BA$371,371,FALSE)</f>
        <v>0</v>
      </c>
      <c r="EA14" s="38">
        <f>DY14-DZ14</f>
        <v>0</v>
      </c>
      <c r="EB14" s="39" t="str">
        <f>IF(DZ14&gt;0,EA14/DZ14,"NA")</f>
        <v>NA</v>
      </c>
      <c r="EC14" s="38">
        <f>HLOOKUP(DX14,$BC$1:$CB$371,371,FALSE)</f>
        <v>0</v>
      </c>
      <c r="ED14" s="38">
        <f>DY14-EC14</f>
        <v>0</v>
      </c>
      <c r="EE14" s="39" t="str">
        <f>IF(EC14&gt;0,ED14/EC14,"NA")</f>
        <v>NA</v>
      </c>
      <c r="EF14" s="36"/>
    </row>
    <row r="15" spans="1:136" x14ac:dyDescent="0.15">
      <c r="A15" s="25" t="s">
        <v>107</v>
      </c>
      <c r="B15" s="26"/>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26">
        <f t="shared" si="0"/>
        <v>0</v>
      </c>
      <c r="AA15" s="26"/>
      <c r="AB15" s="25" t="s">
        <v>107</v>
      </c>
      <c r="AC15" s="26"/>
      <c r="AD15" s="26"/>
      <c r="AE15" s="26"/>
      <c r="AF15" s="26"/>
      <c r="AG15" s="26"/>
      <c r="AH15" s="26"/>
      <c r="AI15" s="26"/>
      <c r="AJ15" s="26"/>
      <c r="AK15" s="26"/>
      <c r="AL15" s="26"/>
      <c r="AM15" s="26"/>
      <c r="AN15" s="26"/>
      <c r="AO15" s="26"/>
      <c r="AP15" s="26"/>
      <c r="AQ15" s="26">
        <v>400000</v>
      </c>
      <c r="AR15" s="26"/>
      <c r="AS15" s="26"/>
      <c r="AT15" s="26"/>
      <c r="AU15" s="26"/>
      <c r="AV15" s="26"/>
      <c r="AW15" s="26"/>
      <c r="AX15" s="26"/>
      <c r="AY15" s="26"/>
      <c r="AZ15" s="26"/>
      <c r="BA15" s="45">
        <f t="shared" si="1"/>
        <v>400000</v>
      </c>
      <c r="BB15" s="27"/>
      <c r="BC15" s="25" t="s">
        <v>107</v>
      </c>
      <c r="BD15" s="43">
        <v>0</v>
      </c>
      <c r="BE15" s="43">
        <v>0</v>
      </c>
      <c r="BF15" s="43">
        <v>0</v>
      </c>
      <c r="BG15" s="43">
        <v>0</v>
      </c>
      <c r="BH15" s="43">
        <v>0</v>
      </c>
      <c r="BI15" s="43">
        <v>0</v>
      </c>
      <c r="BJ15" s="43">
        <v>0</v>
      </c>
      <c r="BK15" s="43">
        <v>0</v>
      </c>
      <c r="BL15" s="43">
        <v>0</v>
      </c>
      <c r="BM15" s="43">
        <v>0</v>
      </c>
      <c r="BN15" s="43">
        <v>558000</v>
      </c>
      <c r="BO15" s="43">
        <v>366000</v>
      </c>
      <c r="BP15" s="43">
        <v>0</v>
      </c>
      <c r="BQ15" s="43">
        <v>0</v>
      </c>
      <c r="BR15" s="43">
        <v>2466000</v>
      </c>
      <c r="BS15" s="43">
        <v>0</v>
      </c>
      <c r="BT15" s="43">
        <v>0</v>
      </c>
      <c r="BU15" s="43">
        <v>0</v>
      </c>
      <c r="BV15" s="43">
        <v>0</v>
      </c>
      <c r="BW15" s="43">
        <v>0</v>
      </c>
      <c r="BX15" s="43">
        <v>0</v>
      </c>
      <c r="BY15" s="43">
        <v>0</v>
      </c>
      <c r="BZ15" s="43">
        <v>0</v>
      </c>
      <c r="CA15" s="43">
        <v>0</v>
      </c>
      <c r="CB15" s="29">
        <f t="shared" si="27"/>
        <v>3390000</v>
      </c>
      <c r="CD15" s="25" t="s">
        <v>107</v>
      </c>
      <c r="CE15" s="44">
        <f t="shared" si="2"/>
        <v>0</v>
      </c>
      <c r="CF15" s="44">
        <f t="shared" si="3"/>
        <v>0</v>
      </c>
      <c r="CG15" s="44">
        <f t="shared" si="4"/>
        <v>0</v>
      </c>
      <c r="CH15" s="44">
        <f t="shared" si="5"/>
        <v>0</v>
      </c>
      <c r="CI15" s="44">
        <f t="shared" si="6"/>
        <v>0</v>
      </c>
      <c r="CJ15" s="44">
        <f t="shared" si="7"/>
        <v>0</v>
      </c>
      <c r="CK15" s="44">
        <f t="shared" si="8"/>
        <v>0</v>
      </c>
      <c r="CL15" s="44">
        <f t="shared" si="9"/>
        <v>0</v>
      </c>
      <c r="CM15" s="44">
        <f t="shared" si="10"/>
        <v>0</v>
      </c>
      <c r="CN15" s="44">
        <f t="shared" si="11"/>
        <v>0</v>
      </c>
      <c r="CO15" s="44">
        <f t="shared" si="12"/>
        <v>-558000</v>
      </c>
      <c r="CP15" s="44">
        <f t="shared" si="13"/>
        <v>-366000</v>
      </c>
      <c r="CQ15" s="44">
        <f t="shared" si="14"/>
        <v>0</v>
      </c>
      <c r="CR15" s="44">
        <f t="shared" si="15"/>
        <v>0</v>
      </c>
      <c r="CS15" s="44">
        <f t="shared" si="16"/>
        <v>-2466000</v>
      </c>
      <c r="CT15" s="44">
        <f t="shared" si="17"/>
        <v>0</v>
      </c>
      <c r="CU15" s="44">
        <f t="shared" si="18"/>
        <v>0</v>
      </c>
      <c r="CV15" s="44">
        <f t="shared" si="19"/>
        <v>0</v>
      </c>
      <c r="CW15" s="44">
        <f t="shared" si="20"/>
        <v>0</v>
      </c>
      <c r="CX15" s="44">
        <f t="shared" si="21"/>
        <v>0</v>
      </c>
      <c r="CY15" s="44">
        <f t="shared" si="22"/>
        <v>0</v>
      </c>
      <c r="CZ15" s="44">
        <f t="shared" si="23"/>
        <v>0</v>
      </c>
      <c r="DA15" s="44">
        <f t="shared" si="24"/>
        <v>0</v>
      </c>
      <c r="DB15" s="44">
        <f t="shared" si="25"/>
        <v>0</v>
      </c>
      <c r="DC15" s="44">
        <f t="shared" si="26"/>
        <v>-3390000</v>
      </c>
      <c r="DD15" s="44">
        <f t="shared" si="28"/>
        <v>21106556</v>
      </c>
      <c r="DE15" s="36"/>
      <c r="DF15" s="37" t="s">
        <v>65</v>
      </c>
      <c r="DG15" s="38">
        <f>HLOOKUP(DF15,$A$1:$Y$371,367,FALSE)</f>
        <v>126496000</v>
      </c>
      <c r="DH15" s="38">
        <f>HLOOKUP(DF15,$AB$1:$AZ$371,367,FALSE)</f>
        <v>119720000</v>
      </c>
      <c r="DI15" s="38">
        <f>DG15-DH15</f>
        <v>6776000</v>
      </c>
      <c r="DJ15" s="39">
        <f>IF(DH15&gt;0,DI15/DH15,"NA")</f>
        <v>5.6598730370865352E-2</v>
      </c>
      <c r="DK15" s="38">
        <f>HLOOKUP(DF15,$BC$1:$CA$371,367,FALSE)</f>
        <v>111578000</v>
      </c>
      <c r="DL15" s="38">
        <f>DG15-DK15</f>
        <v>14918000</v>
      </c>
      <c r="DM15" s="39">
        <f>IF(DK15&gt;0,DL15/DK15,"NA")</f>
        <v>0.13370019179408127</v>
      </c>
      <c r="DN15" s="36"/>
      <c r="DO15" s="37" t="s">
        <v>50</v>
      </c>
      <c r="DP15" s="38">
        <f>HLOOKUP(DO15,$A$1:$Y$371,369,FALSE)</f>
        <v>0</v>
      </c>
      <c r="DQ15" s="38">
        <f>HLOOKUP(DO15,$AB$1:$AZ$371,369,FALSE)</f>
        <v>0</v>
      </c>
      <c r="DR15" s="38">
        <f>DP15-DQ15</f>
        <v>0</v>
      </c>
      <c r="DS15" s="39" t="str">
        <f>IF(DQ15&gt;0,DR15/DQ15,"NA")</f>
        <v>NA</v>
      </c>
      <c r="DT15" s="38">
        <f>HLOOKUP(DO15,$BC$1:$CA$371,369,FALSE)</f>
        <v>0</v>
      </c>
      <c r="DU15" s="38">
        <f>DP15-DT15</f>
        <v>0</v>
      </c>
      <c r="DV15" s="39" t="str">
        <f>IF(DT15&gt;0,DU15/DT15,"NA")</f>
        <v>NA</v>
      </c>
      <c r="DW15" s="36"/>
      <c r="DX15" s="37" t="s">
        <v>52</v>
      </c>
      <c r="DY15" s="38">
        <f>HLOOKUP(DX15,$A$1:$Z$371,371,FALSE)</f>
        <v>0</v>
      </c>
      <c r="DZ15" s="38">
        <f>HLOOKUP(DX15,$AB$1:$BA$371,371,FALSE)</f>
        <v>0</v>
      </c>
      <c r="EA15" s="38">
        <f>DY15-DZ15</f>
        <v>0</v>
      </c>
      <c r="EB15" s="39" t="str">
        <f>IF(DZ15&gt;0,EA15/DZ15,"NA")</f>
        <v>NA</v>
      </c>
      <c r="EC15" s="38">
        <f>HLOOKUP(DX15,$BC$1:$CB$371,371,FALSE)</f>
        <v>0</v>
      </c>
      <c r="ED15" s="38">
        <f>DY15-EC15</f>
        <v>0</v>
      </c>
      <c r="EE15" s="39" t="str">
        <f>IF(EC15&gt;0,ED15/EC15,"NA")</f>
        <v>NA</v>
      </c>
      <c r="EF15" s="36"/>
    </row>
    <row r="16" spans="1:136" x14ac:dyDescent="0.15">
      <c r="A16" s="25" t="s">
        <v>108</v>
      </c>
      <c r="B16" s="26"/>
      <c r="C16" s="179"/>
      <c r="D16" s="179"/>
      <c r="E16" s="179"/>
      <c r="F16" s="179"/>
      <c r="G16" s="179"/>
      <c r="H16" s="179"/>
      <c r="I16" s="179"/>
      <c r="J16" s="179"/>
      <c r="K16" s="179"/>
      <c r="L16" s="179"/>
      <c r="M16" s="179"/>
      <c r="N16" s="179"/>
      <c r="O16" s="179"/>
      <c r="P16" s="179">
        <v>94448</v>
      </c>
      <c r="Q16" s="179"/>
      <c r="R16" s="179"/>
      <c r="S16" s="179"/>
      <c r="T16" s="179"/>
      <c r="U16" s="179"/>
      <c r="V16" s="179"/>
      <c r="W16" s="179"/>
      <c r="X16" s="179"/>
      <c r="Y16" s="179"/>
      <c r="Z16" s="26">
        <f t="shared" si="0"/>
        <v>94448</v>
      </c>
      <c r="AA16" s="26"/>
      <c r="AB16" s="25" t="s">
        <v>108</v>
      </c>
      <c r="AC16" s="26"/>
      <c r="AD16" s="26"/>
      <c r="AE16" s="26"/>
      <c r="AF16" s="26"/>
      <c r="AG16" s="26"/>
      <c r="AH16" s="26"/>
      <c r="AI16" s="26"/>
      <c r="AJ16" s="26"/>
      <c r="AK16" s="26"/>
      <c r="AL16" s="26"/>
      <c r="AM16" s="26"/>
      <c r="AN16" s="26"/>
      <c r="AO16" s="26"/>
      <c r="AP16" s="26"/>
      <c r="AQ16" s="26">
        <v>0</v>
      </c>
      <c r="AR16" s="26"/>
      <c r="AS16" s="26"/>
      <c r="AT16" s="26"/>
      <c r="AU16" s="26"/>
      <c r="AV16" s="26"/>
      <c r="AW16" s="26"/>
      <c r="AX16" s="26"/>
      <c r="AY16" s="26"/>
      <c r="AZ16" s="26"/>
      <c r="BA16" s="45">
        <f t="shared" si="1"/>
        <v>0</v>
      </c>
      <c r="BB16" s="45"/>
      <c r="BC16" s="25" t="s">
        <v>108</v>
      </c>
      <c r="BD16" s="43">
        <v>0</v>
      </c>
      <c r="BE16" s="43">
        <v>0</v>
      </c>
      <c r="BF16" s="43">
        <v>0</v>
      </c>
      <c r="BG16" s="43">
        <v>0</v>
      </c>
      <c r="BH16" s="43">
        <v>0</v>
      </c>
      <c r="BI16" s="43">
        <v>0</v>
      </c>
      <c r="BJ16" s="43">
        <v>0</v>
      </c>
      <c r="BK16" s="43">
        <v>0</v>
      </c>
      <c r="BL16" s="43">
        <v>0</v>
      </c>
      <c r="BM16" s="43">
        <v>0</v>
      </c>
      <c r="BN16" s="43">
        <v>38000</v>
      </c>
      <c r="BO16" s="43">
        <v>0</v>
      </c>
      <c r="BP16" s="43">
        <v>0</v>
      </c>
      <c r="BQ16" s="43">
        <v>0</v>
      </c>
      <c r="BR16" s="43">
        <v>2208000</v>
      </c>
      <c r="BS16" s="43">
        <v>0</v>
      </c>
      <c r="BT16" s="43">
        <v>0</v>
      </c>
      <c r="BU16" s="43">
        <v>0</v>
      </c>
      <c r="BV16" s="43">
        <v>0</v>
      </c>
      <c r="BW16" s="43">
        <v>0</v>
      </c>
      <c r="BX16" s="43">
        <v>0</v>
      </c>
      <c r="BY16" s="43">
        <v>0</v>
      </c>
      <c r="BZ16" s="43">
        <v>0</v>
      </c>
      <c r="CA16" s="43">
        <v>0</v>
      </c>
      <c r="CB16" s="29">
        <f t="shared" si="27"/>
        <v>2246000</v>
      </c>
      <c r="CD16" s="25" t="s">
        <v>108</v>
      </c>
      <c r="CE16" s="44">
        <f t="shared" si="2"/>
        <v>0</v>
      </c>
      <c r="CF16" s="44">
        <f t="shared" si="3"/>
        <v>0</v>
      </c>
      <c r="CG16" s="44">
        <f t="shared" si="4"/>
        <v>0</v>
      </c>
      <c r="CH16" s="44">
        <f t="shared" si="5"/>
        <v>0</v>
      </c>
      <c r="CI16" s="44">
        <f t="shared" si="6"/>
        <v>0</v>
      </c>
      <c r="CJ16" s="44">
        <f t="shared" si="7"/>
        <v>0</v>
      </c>
      <c r="CK16" s="44">
        <f t="shared" si="8"/>
        <v>0</v>
      </c>
      <c r="CL16" s="44">
        <f t="shared" si="9"/>
        <v>0</v>
      </c>
      <c r="CM16" s="44">
        <f t="shared" si="10"/>
        <v>0</v>
      </c>
      <c r="CN16" s="44">
        <f t="shared" si="11"/>
        <v>0</v>
      </c>
      <c r="CO16" s="44">
        <f t="shared" si="12"/>
        <v>-38000</v>
      </c>
      <c r="CP16" s="44">
        <f t="shared" si="13"/>
        <v>0</v>
      </c>
      <c r="CQ16" s="44">
        <f t="shared" si="14"/>
        <v>0</v>
      </c>
      <c r="CR16" s="44">
        <f t="shared" si="15"/>
        <v>0</v>
      </c>
      <c r="CS16" s="44">
        <f t="shared" si="16"/>
        <v>-2113552</v>
      </c>
      <c r="CT16" s="44">
        <f t="shared" si="17"/>
        <v>0</v>
      </c>
      <c r="CU16" s="44">
        <f t="shared" si="18"/>
        <v>0</v>
      </c>
      <c r="CV16" s="44">
        <f t="shared" si="19"/>
        <v>0</v>
      </c>
      <c r="CW16" s="44">
        <f t="shared" si="20"/>
        <v>0</v>
      </c>
      <c r="CX16" s="44">
        <f t="shared" si="21"/>
        <v>0</v>
      </c>
      <c r="CY16" s="44">
        <f t="shared" si="22"/>
        <v>0</v>
      </c>
      <c r="CZ16" s="44">
        <f t="shared" si="23"/>
        <v>0</v>
      </c>
      <c r="DA16" s="44">
        <f t="shared" si="24"/>
        <v>0</v>
      </c>
      <c r="DB16" s="44">
        <f t="shared" si="25"/>
        <v>0</v>
      </c>
      <c r="DC16" s="44">
        <f t="shared" si="26"/>
        <v>-2151552</v>
      </c>
      <c r="DD16" s="44">
        <f t="shared" si="28"/>
        <v>18955004</v>
      </c>
      <c r="DE16" s="36"/>
      <c r="DF16" s="37" t="s">
        <v>75</v>
      </c>
      <c r="DG16" s="38">
        <f>HLOOKUP(DF16,$A$1:$Y$371,367,FALSE)</f>
        <v>95340000</v>
      </c>
      <c r="DH16" s="38">
        <f>HLOOKUP(DF16,$AB$1:$AZ$371,367,FALSE)</f>
        <v>85340000</v>
      </c>
      <c r="DI16" s="38">
        <f>DG16-DH16</f>
        <v>10000000</v>
      </c>
      <c r="DJ16" s="39">
        <f>IF(DH16&gt;0,DI16/DH16,"NA")</f>
        <v>0.11717834544176237</v>
      </c>
      <c r="DK16" s="38">
        <f>HLOOKUP(DF16,$BC$1:$CA$371,367,FALSE)</f>
        <v>98134000</v>
      </c>
      <c r="DL16" s="38">
        <f>DG16-DK16</f>
        <v>-2794000</v>
      </c>
      <c r="DM16" s="39">
        <f>IF(DK16&gt;0,DL16/DK16,"NA")</f>
        <v>-2.8471273972323557E-2</v>
      </c>
      <c r="DN16" s="36"/>
      <c r="DO16" s="37" t="s">
        <v>81</v>
      </c>
      <c r="DP16" s="38">
        <f>HLOOKUP(DO16,$A$1:$Y$371,369,FALSE)</f>
        <v>0</v>
      </c>
      <c r="DQ16" s="38">
        <f>HLOOKUP(DO16,$AB$1:$AZ$371,369,FALSE)</f>
        <v>0</v>
      </c>
      <c r="DR16" s="38">
        <f>DP16-DQ16</f>
        <v>0</v>
      </c>
      <c r="DS16" s="39" t="str">
        <f>IF(DQ16&gt;0,DR16/DQ16,"NA")</f>
        <v>NA</v>
      </c>
      <c r="DT16" s="38">
        <f>HLOOKUP(DO16,$BC$1:$CA$371,369,FALSE)</f>
        <v>0</v>
      </c>
      <c r="DU16" s="38">
        <f>DP16-DT16</f>
        <v>0</v>
      </c>
      <c r="DV16" s="39" t="str">
        <f>IF(DT16&gt;0,DU16/DT16,"NA")</f>
        <v>NA</v>
      </c>
      <c r="DW16" s="36"/>
      <c r="DX16" s="37" t="s">
        <v>50</v>
      </c>
      <c r="DY16" s="38">
        <f>HLOOKUP(DX16,$A$1:$Z$371,371,FALSE)</f>
        <v>0</v>
      </c>
      <c r="DZ16" s="38">
        <f>HLOOKUP(DX16,$AB$1:$BA$371,371,FALSE)</f>
        <v>0</v>
      </c>
      <c r="EA16" s="38">
        <f>DY16-DZ16</f>
        <v>0</v>
      </c>
      <c r="EB16" s="39" t="str">
        <f>IF(DZ16&gt;0,EA16/DZ16,"NA")</f>
        <v>NA</v>
      </c>
      <c r="EC16" s="38">
        <f>HLOOKUP(DX16,$BC$1:$CB$371,371,FALSE)</f>
        <v>0</v>
      </c>
      <c r="ED16" s="38">
        <f>DY16-EC16</f>
        <v>0</v>
      </c>
      <c r="EE16" s="39" t="str">
        <f>IF(EC16&gt;0,ED16/EC16,"NA")</f>
        <v>NA</v>
      </c>
      <c r="EF16" s="36"/>
    </row>
    <row r="17" spans="1:136" x14ac:dyDescent="0.15">
      <c r="A17" s="25" t="s">
        <v>109</v>
      </c>
      <c r="B17" s="26"/>
      <c r="C17" s="179"/>
      <c r="D17" s="179">
        <v>155918</v>
      </c>
      <c r="E17" s="179"/>
      <c r="F17" s="179"/>
      <c r="G17" s="179"/>
      <c r="H17" s="179"/>
      <c r="I17" s="179">
        <v>7528</v>
      </c>
      <c r="J17" s="179"/>
      <c r="K17" s="179"/>
      <c r="L17" s="179">
        <v>1483033</v>
      </c>
      <c r="M17" s="179">
        <v>536250</v>
      </c>
      <c r="N17" s="179"/>
      <c r="O17" s="179"/>
      <c r="P17" s="179">
        <v>4709584</v>
      </c>
      <c r="Q17" s="179"/>
      <c r="R17" s="179"/>
      <c r="S17" s="179"/>
      <c r="T17" s="179"/>
      <c r="U17" s="179"/>
      <c r="V17" s="179"/>
      <c r="W17" s="179"/>
      <c r="X17" s="179"/>
      <c r="Y17" s="179"/>
      <c r="Z17" s="26">
        <f t="shared" si="0"/>
        <v>6892313</v>
      </c>
      <c r="AA17" s="26"/>
      <c r="AB17" s="25" t="s">
        <v>109</v>
      </c>
      <c r="AC17" s="26"/>
      <c r="AD17" s="26"/>
      <c r="AE17" s="26"/>
      <c r="AF17" s="26"/>
      <c r="AG17" s="26"/>
      <c r="AH17" s="26"/>
      <c r="AI17" s="26"/>
      <c r="AJ17" s="26"/>
      <c r="AK17" s="26"/>
      <c r="AL17" s="26"/>
      <c r="AM17" s="26"/>
      <c r="AN17" s="26"/>
      <c r="AO17" s="26"/>
      <c r="AP17" s="26"/>
      <c r="AQ17" s="26">
        <v>0</v>
      </c>
      <c r="AR17" s="26"/>
      <c r="AS17" s="26"/>
      <c r="AT17" s="26"/>
      <c r="AU17" s="26"/>
      <c r="AV17" s="26"/>
      <c r="AW17" s="26"/>
      <c r="AX17" s="26"/>
      <c r="AY17" s="26"/>
      <c r="AZ17" s="26"/>
      <c r="BA17" s="45">
        <f t="shared" si="1"/>
        <v>0</v>
      </c>
      <c r="BB17" s="27"/>
      <c r="BC17" s="25" t="s">
        <v>109</v>
      </c>
      <c r="BD17" s="28">
        <v>0</v>
      </c>
      <c r="BE17" s="28">
        <v>0</v>
      </c>
      <c r="BF17" s="28">
        <v>0</v>
      </c>
      <c r="BG17" s="28">
        <v>0</v>
      </c>
      <c r="BH17" s="28">
        <v>0</v>
      </c>
      <c r="BI17" s="28">
        <v>0</v>
      </c>
      <c r="BJ17" s="28">
        <v>0</v>
      </c>
      <c r="BK17" s="28">
        <v>0</v>
      </c>
      <c r="BL17" s="28">
        <v>0</v>
      </c>
      <c r="BM17" s="28">
        <v>0</v>
      </c>
      <c r="BN17" s="28">
        <v>0</v>
      </c>
      <c r="BO17" s="28">
        <v>0</v>
      </c>
      <c r="BP17" s="28">
        <v>0</v>
      </c>
      <c r="BQ17" s="28">
        <v>0</v>
      </c>
      <c r="BR17" s="28">
        <v>1264000</v>
      </c>
      <c r="BS17" s="28">
        <v>0</v>
      </c>
      <c r="BT17" s="28">
        <v>0</v>
      </c>
      <c r="BU17" s="28">
        <v>0</v>
      </c>
      <c r="BV17" s="28">
        <v>0</v>
      </c>
      <c r="BW17" s="28">
        <v>0</v>
      </c>
      <c r="BX17" s="28">
        <v>0</v>
      </c>
      <c r="BY17" s="28">
        <v>0</v>
      </c>
      <c r="BZ17" s="28">
        <v>0</v>
      </c>
      <c r="CA17" s="28">
        <v>0</v>
      </c>
      <c r="CB17" s="29">
        <f t="shared" si="27"/>
        <v>1264000</v>
      </c>
      <c r="CD17" s="25" t="s">
        <v>109</v>
      </c>
      <c r="CE17" s="30">
        <f t="shared" si="2"/>
        <v>0</v>
      </c>
      <c r="CF17" s="30">
        <f t="shared" si="3"/>
        <v>0</v>
      </c>
      <c r="CG17" s="30">
        <f t="shared" si="4"/>
        <v>155918</v>
      </c>
      <c r="CH17" s="30">
        <f t="shared" si="5"/>
        <v>0</v>
      </c>
      <c r="CI17" s="30">
        <f t="shared" si="6"/>
        <v>0</v>
      </c>
      <c r="CJ17" s="30">
        <f t="shared" si="7"/>
        <v>0</v>
      </c>
      <c r="CK17" s="30">
        <f t="shared" si="8"/>
        <v>0</v>
      </c>
      <c r="CL17" s="30">
        <f t="shared" si="9"/>
        <v>7528</v>
      </c>
      <c r="CM17" s="30">
        <f t="shared" si="10"/>
        <v>0</v>
      </c>
      <c r="CN17" s="30">
        <f t="shared" si="11"/>
        <v>0</v>
      </c>
      <c r="CO17" s="30">
        <f t="shared" si="12"/>
        <v>1483033</v>
      </c>
      <c r="CP17" s="30">
        <f t="shared" si="13"/>
        <v>536250</v>
      </c>
      <c r="CQ17" s="30">
        <f t="shared" si="14"/>
        <v>0</v>
      </c>
      <c r="CR17" s="30">
        <f t="shared" si="15"/>
        <v>0</v>
      </c>
      <c r="CS17" s="30">
        <f t="shared" si="16"/>
        <v>3445584</v>
      </c>
      <c r="CT17" s="30">
        <f t="shared" si="17"/>
        <v>0</v>
      </c>
      <c r="CU17" s="30">
        <f t="shared" si="18"/>
        <v>0</v>
      </c>
      <c r="CV17" s="30">
        <f t="shared" si="19"/>
        <v>0</v>
      </c>
      <c r="CW17" s="30">
        <f t="shared" si="20"/>
        <v>0</v>
      </c>
      <c r="CX17" s="30">
        <f t="shared" si="21"/>
        <v>0</v>
      </c>
      <c r="CY17" s="30">
        <f t="shared" si="22"/>
        <v>0</v>
      </c>
      <c r="CZ17" s="30">
        <f t="shared" si="23"/>
        <v>0</v>
      </c>
      <c r="DA17" s="30">
        <f t="shared" si="24"/>
        <v>0</v>
      </c>
      <c r="DB17" s="30">
        <f t="shared" si="25"/>
        <v>0</v>
      </c>
      <c r="DC17" s="30">
        <f t="shared" si="26"/>
        <v>5628313</v>
      </c>
      <c r="DD17" s="30">
        <f t="shared" si="28"/>
        <v>24583317</v>
      </c>
      <c r="DE17" s="36"/>
      <c r="DF17" s="37" t="s">
        <v>52</v>
      </c>
      <c r="DG17" s="38">
        <f>HLOOKUP(DF17,$A$1:$Y$371,367,FALSE)</f>
        <v>81580000</v>
      </c>
      <c r="DH17" s="38">
        <f>HLOOKUP(DF17,$AB$1:$AZ$371,367,FALSE)</f>
        <v>91640000</v>
      </c>
      <c r="DI17" s="38">
        <f>DG17-DH17</f>
        <v>-10060000</v>
      </c>
      <c r="DJ17" s="39">
        <f>IF(DH17&gt;0,DI17/DH17,"NA")</f>
        <v>-0.1097773897861196</v>
      </c>
      <c r="DK17" s="38">
        <f>HLOOKUP(DF17,$BC$1:$CA$371,367,FALSE)</f>
        <v>82368000</v>
      </c>
      <c r="DL17" s="38">
        <f>DG17-DK17</f>
        <v>-788000</v>
      </c>
      <c r="DM17" s="39">
        <f>IF(DK17&gt;0,DL17/DK17,"NA")</f>
        <v>-9.5668220668220661E-3</v>
      </c>
      <c r="DN17" s="36"/>
      <c r="DO17" s="37" t="s">
        <v>52</v>
      </c>
      <c r="DP17" s="38">
        <f>HLOOKUP(DO17,$A$1:$Y$371,369,FALSE)</f>
        <v>0</v>
      </c>
      <c r="DQ17" s="38">
        <f>HLOOKUP(DO17,$AB$1:$AZ$371,369,FALSE)</f>
        <v>0</v>
      </c>
      <c r="DR17" s="38">
        <f>DP17-DQ17</f>
        <v>0</v>
      </c>
      <c r="DS17" s="39" t="str">
        <f>IF(DQ17&gt;0,DR17/DQ17,"NA")</f>
        <v>NA</v>
      </c>
      <c r="DT17" s="38">
        <f>HLOOKUP(DO17,$BC$1:$CA$371,369,FALSE)</f>
        <v>0</v>
      </c>
      <c r="DU17" s="38">
        <f>DP17-DT17</f>
        <v>0</v>
      </c>
      <c r="DV17" s="39" t="str">
        <f>IF(DT17&gt;0,DU17/DT17,"NA")</f>
        <v>NA</v>
      </c>
      <c r="DW17" s="36"/>
      <c r="DX17" s="37" t="s">
        <v>81</v>
      </c>
      <c r="DY17" s="38">
        <f>HLOOKUP(DX17,$A$1:$Z$371,371,FALSE)</f>
        <v>0</v>
      </c>
      <c r="DZ17" s="38">
        <f>HLOOKUP(DX17,$AB$1:$BA$371,371,FALSE)</f>
        <v>0</v>
      </c>
      <c r="EA17" s="38">
        <f>DY17-DZ17</f>
        <v>0</v>
      </c>
      <c r="EB17" s="39" t="str">
        <f>IF(DZ17&gt;0,EA17/DZ17,"NA")</f>
        <v>NA</v>
      </c>
      <c r="EC17" s="38">
        <f>HLOOKUP(DX17,$BC$1:$CB$371,371,FALSE)</f>
        <v>0</v>
      </c>
      <c r="ED17" s="38">
        <f>DY17-EC17</f>
        <v>0</v>
      </c>
      <c r="EE17" s="39" t="str">
        <f>IF(EC17&gt;0,ED17/EC17,"NA")</f>
        <v>NA</v>
      </c>
      <c r="EF17" s="36"/>
    </row>
    <row r="18" spans="1:136" x14ac:dyDescent="0.15">
      <c r="A18" s="25" t="s">
        <v>110</v>
      </c>
      <c r="B18" s="26"/>
      <c r="C18" s="179"/>
      <c r="D18" s="179"/>
      <c r="E18" s="179"/>
      <c r="F18" s="179"/>
      <c r="G18" s="179"/>
      <c r="H18" s="179"/>
      <c r="I18" s="179">
        <v>63824</v>
      </c>
      <c r="J18" s="179"/>
      <c r="K18" s="179"/>
      <c r="L18" s="179">
        <v>2837217</v>
      </c>
      <c r="M18" s="179">
        <v>500500</v>
      </c>
      <c r="N18" s="179"/>
      <c r="O18" s="179"/>
      <c r="P18" s="179">
        <v>6369074</v>
      </c>
      <c r="Q18" s="179"/>
      <c r="R18" s="179"/>
      <c r="S18" s="179"/>
      <c r="T18" s="179"/>
      <c r="U18" s="179"/>
      <c r="V18" s="179"/>
      <c r="W18" s="179"/>
      <c r="X18" s="179"/>
      <c r="Y18" s="179"/>
      <c r="Z18" s="26">
        <f t="shared" si="0"/>
        <v>9770615</v>
      </c>
      <c r="AA18" s="26"/>
      <c r="AB18" s="25" t="s">
        <v>110</v>
      </c>
      <c r="AC18" s="26"/>
      <c r="AD18" s="26"/>
      <c r="AE18" s="26">
        <v>150000</v>
      </c>
      <c r="AF18" s="26"/>
      <c r="AG18" s="26"/>
      <c r="AH18" s="26"/>
      <c r="AI18" s="26"/>
      <c r="AJ18" s="26"/>
      <c r="AK18" s="26"/>
      <c r="AL18" s="26"/>
      <c r="AM18" s="26">
        <v>3110000</v>
      </c>
      <c r="AN18" s="26">
        <v>1200000</v>
      </c>
      <c r="AO18" s="26"/>
      <c r="AP18" s="26"/>
      <c r="AQ18" s="26">
        <v>5050000</v>
      </c>
      <c r="AR18" s="26"/>
      <c r="AS18" s="26"/>
      <c r="AT18" s="26"/>
      <c r="AU18" s="26"/>
      <c r="AV18" s="26"/>
      <c r="AW18" s="26"/>
      <c r="AX18" s="26"/>
      <c r="AY18" s="26"/>
      <c r="AZ18" s="26"/>
      <c r="BA18" s="45">
        <f t="shared" si="1"/>
        <v>9510000</v>
      </c>
      <c r="BB18" s="27"/>
      <c r="BC18" s="25" t="s">
        <v>110</v>
      </c>
      <c r="BD18" s="28">
        <v>0</v>
      </c>
      <c r="BE18" s="28">
        <v>0</v>
      </c>
      <c r="BF18" s="28">
        <v>30000</v>
      </c>
      <c r="BG18" s="28">
        <v>0</v>
      </c>
      <c r="BH18" s="28">
        <v>0</v>
      </c>
      <c r="BI18" s="28">
        <v>0</v>
      </c>
      <c r="BJ18" s="28">
        <v>0</v>
      </c>
      <c r="BK18" s="28">
        <v>0</v>
      </c>
      <c r="BL18" s="28">
        <v>0</v>
      </c>
      <c r="BM18" s="28">
        <v>0</v>
      </c>
      <c r="BN18" s="28">
        <v>622000</v>
      </c>
      <c r="BO18" s="28">
        <v>240000</v>
      </c>
      <c r="BP18" s="28">
        <v>0</v>
      </c>
      <c r="BQ18" s="28">
        <v>0</v>
      </c>
      <c r="BR18" s="28">
        <v>2682000</v>
      </c>
      <c r="BS18" s="28">
        <v>0</v>
      </c>
      <c r="BT18" s="28">
        <v>0</v>
      </c>
      <c r="BU18" s="28">
        <v>0</v>
      </c>
      <c r="BV18" s="28">
        <v>0</v>
      </c>
      <c r="BW18" s="28">
        <v>0</v>
      </c>
      <c r="BX18" s="28">
        <v>0</v>
      </c>
      <c r="BY18" s="28">
        <v>0</v>
      </c>
      <c r="BZ18" s="28">
        <v>0</v>
      </c>
      <c r="CA18" s="28">
        <v>0</v>
      </c>
      <c r="CB18" s="29">
        <f t="shared" si="27"/>
        <v>3574000</v>
      </c>
      <c r="CD18" s="25" t="s">
        <v>110</v>
      </c>
      <c r="CE18" s="30">
        <f t="shared" si="2"/>
        <v>0</v>
      </c>
      <c r="CF18" s="30">
        <f t="shared" si="3"/>
        <v>0</v>
      </c>
      <c r="CG18" s="30">
        <f t="shared" si="4"/>
        <v>-30000</v>
      </c>
      <c r="CH18" s="30">
        <f t="shared" si="5"/>
        <v>0</v>
      </c>
      <c r="CI18" s="30">
        <f t="shared" si="6"/>
        <v>0</v>
      </c>
      <c r="CJ18" s="30">
        <f t="shared" si="7"/>
        <v>0</v>
      </c>
      <c r="CK18" s="30">
        <f t="shared" si="8"/>
        <v>0</v>
      </c>
      <c r="CL18" s="30">
        <f t="shared" si="9"/>
        <v>63824</v>
      </c>
      <c r="CM18" s="30">
        <f t="shared" si="10"/>
        <v>0</v>
      </c>
      <c r="CN18" s="30">
        <f t="shared" si="11"/>
        <v>0</v>
      </c>
      <c r="CO18" s="30">
        <f t="shared" si="12"/>
        <v>2215217</v>
      </c>
      <c r="CP18" s="30">
        <f t="shared" si="13"/>
        <v>260500</v>
      </c>
      <c r="CQ18" s="30">
        <f t="shared" si="14"/>
        <v>0</v>
      </c>
      <c r="CR18" s="30">
        <f t="shared" si="15"/>
        <v>0</v>
      </c>
      <c r="CS18" s="30">
        <f t="shared" si="16"/>
        <v>3687074</v>
      </c>
      <c r="CT18" s="30">
        <f t="shared" si="17"/>
        <v>0</v>
      </c>
      <c r="CU18" s="30">
        <f t="shared" si="18"/>
        <v>0</v>
      </c>
      <c r="CV18" s="30">
        <f t="shared" si="19"/>
        <v>0</v>
      </c>
      <c r="CW18" s="30">
        <f t="shared" si="20"/>
        <v>0</v>
      </c>
      <c r="CX18" s="30">
        <f t="shared" si="21"/>
        <v>0</v>
      </c>
      <c r="CY18" s="30">
        <f t="shared" si="22"/>
        <v>0</v>
      </c>
      <c r="CZ18" s="30">
        <f t="shared" si="23"/>
        <v>0</v>
      </c>
      <c r="DA18" s="30">
        <f t="shared" si="24"/>
        <v>0</v>
      </c>
      <c r="DB18" s="30">
        <f t="shared" si="25"/>
        <v>0</v>
      </c>
      <c r="DC18" s="30">
        <f t="shared" si="26"/>
        <v>6196615</v>
      </c>
      <c r="DD18" s="30">
        <f t="shared" si="28"/>
        <v>30779932</v>
      </c>
      <c r="DE18" s="36"/>
      <c r="DF18" s="4" t="s">
        <v>49</v>
      </c>
      <c r="DG18" s="38">
        <f>HLOOKUP(DF18,$A$1:$Y$371,367,FALSE)</f>
        <v>43078848</v>
      </c>
      <c r="DH18" s="38">
        <f>HLOOKUP(DF18,$AB$1:$AZ$371,367,FALSE)</f>
        <v>68780000</v>
      </c>
      <c r="DI18" s="38">
        <f>DG18-DH18</f>
        <v>-25701152</v>
      </c>
      <c r="DJ18" s="39">
        <f>IF(DH18&gt;0,DI18/DH18,"NA")</f>
        <v>-0.37367188136086071</v>
      </c>
      <c r="DK18" s="38">
        <f>HLOOKUP(DF18,$BC$1:$CA$371,367,FALSE)</f>
        <v>73670000</v>
      </c>
      <c r="DL18" s="38">
        <f>DG18-DK18</f>
        <v>-30591152</v>
      </c>
      <c r="DM18" s="39">
        <f>IF(DK18&gt;0,DL18/DK18,"NA")</f>
        <v>-0.41524571738835347</v>
      </c>
      <c r="DN18" s="36"/>
      <c r="DO18" s="37" t="s">
        <v>561</v>
      </c>
      <c r="DP18" s="38">
        <f>HLOOKUP(DO18,$A$1:$Y$371,369,FALSE)</f>
        <v>0</v>
      </c>
      <c r="DQ18" s="38">
        <f>HLOOKUP(DO18,$AB$1:$AZ$371,369,FALSE)</f>
        <v>0</v>
      </c>
      <c r="DR18" s="38">
        <f>DP18-DQ18</f>
        <v>0</v>
      </c>
      <c r="DS18" s="39" t="str">
        <f>IF(DQ18&gt;0,DR18/DQ18,"NA")</f>
        <v>NA</v>
      </c>
      <c r="DT18" s="38">
        <f>HLOOKUP(DO18,$BC$1:$CA$371,369,FALSE)</f>
        <v>0</v>
      </c>
      <c r="DU18" s="38">
        <f>DP18-DT18</f>
        <v>0</v>
      </c>
      <c r="DV18" s="39" t="str">
        <f>IF(DT18&gt;0,DU18/DT18,"NA")</f>
        <v>NA</v>
      </c>
      <c r="DW18" s="36"/>
      <c r="DX18" s="4" t="s">
        <v>561</v>
      </c>
      <c r="DY18" s="38">
        <f>HLOOKUP(DX18,$A$1:$Z$371,371,FALSE)</f>
        <v>0</v>
      </c>
      <c r="DZ18" s="38">
        <f>HLOOKUP(DX18,$AB$1:$BA$371,371,FALSE)</f>
        <v>0</v>
      </c>
      <c r="EA18" s="38">
        <f>DY18-DZ18</f>
        <v>0</v>
      </c>
      <c r="EB18" s="39" t="str">
        <f>IF(DZ18&gt;0,EA18/DZ18,"NA")</f>
        <v>NA</v>
      </c>
      <c r="EC18" s="38">
        <f>HLOOKUP(DX18,$BC$1:$CB$371,371,FALSE)</f>
        <v>0</v>
      </c>
      <c r="ED18" s="38">
        <f>DY18-EC18</f>
        <v>0</v>
      </c>
      <c r="EE18" s="39" t="str">
        <f>IF(EC18&gt;0,ED18/EC18,"NA")</f>
        <v>NA</v>
      </c>
      <c r="EF18" s="36"/>
    </row>
    <row r="19" spans="1:136" x14ac:dyDescent="0.15">
      <c r="A19" s="25" t="s">
        <v>111</v>
      </c>
      <c r="B19" s="26"/>
      <c r="C19" s="179"/>
      <c r="D19" s="179"/>
      <c r="E19" s="179"/>
      <c r="F19" s="179"/>
      <c r="G19" s="179"/>
      <c r="H19" s="179"/>
      <c r="I19" s="179">
        <v>3177</v>
      </c>
      <c r="J19" s="179"/>
      <c r="K19" s="179"/>
      <c r="L19" s="179">
        <v>3318760</v>
      </c>
      <c r="M19" s="179"/>
      <c r="N19" s="179"/>
      <c r="O19" s="179"/>
      <c r="P19" s="179">
        <v>5297387</v>
      </c>
      <c r="Q19" s="179"/>
      <c r="R19" s="179"/>
      <c r="S19" s="179"/>
      <c r="T19" s="179"/>
      <c r="U19" s="179"/>
      <c r="V19" s="179"/>
      <c r="W19" s="179"/>
      <c r="X19" s="179"/>
      <c r="Y19" s="179"/>
      <c r="Z19" s="26">
        <f t="shared" si="0"/>
        <v>8619324</v>
      </c>
      <c r="AA19" s="26"/>
      <c r="AB19" s="25" t="s">
        <v>111</v>
      </c>
      <c r="AC19" s="26"/>
      <c r="AD19" s="26"/>
      <c r="AE19" s="26"/>
      <c r="AF19" s="26"/>
      <c r="AG19" s="26"/>
      <c r="AH19" s="26"/>
      <c r="AI19" s="26"/>
      <c r="AJ19" s="26"/>
      <c r="AK19" s="26"/>
      <c r="AL19" s="26"/>
      <c r="AM19" s="26">
        <v>1200000</v>
      </c>
      <c r="AN19" s="26"/>
      <c r="AO19" s="26"/>
      <c r="AP19" s="26"/>
      <c r="AQ19" s="26">
        <v>8600000</v>
      </c>
      <c r="AR19" s="26"/>
      <c r="AS19" s="26"/>
      <c r="AT19" s="26"/>
      <c r="AU19" s="26"/>
      <c r="AV19" s="26"/>
      <c r="AW19" s="26"/>
      <c r="AX19" s="26"/>
      <c r="AY19" s="26"/>
      <c r="AZ19" s="26"/>
      <c r="BA19" s="45">
        <f t="shared" si="1"/>
        <v>9800000</v>
      </c>
      <c r="BB19" s="27"/>
      <c r="BC19" s="25" t="s">
        <v>111</v>
      </c>
      <c r="BD19" s="28">
        <v>0</v>
      </c>
      <c r="BE19" s="28">
        <v>0</v>
      </c>
      <c r="BF19" s="28">
        <v>20000</v>
      </c>
      <c r="BG19" s="28">
        <v>0</v>
      </c>
      <c r="BH19" s="28">
        <v>0</v>
      </c>
      <c r="BI19" s="28">
        <v>0</v>
      </c>
      <c r="BJ19" s="28">
        <v>0</v>
      </c>
      <c r="BK19" s="28">
        <v>2000</v>
      </c>
      <c r="BL19" s="28">
        <v>0</v>
      </c>
      <c r="BM19" s="28">
        <v>0</v>
      </c>
      <c r="BN19" s="28">
        <v>2256000</v>
      </c>
      <c r="BO19" s="28">
        <v>556000</v>
      </c>
      <c r="BP19" s="28">
        <v>0</v>
      </c>
      <c r="BQ19" s="28">
        <v>0</v>
      </c>
      <c r="BR19" s="28">
        <v>3916000</v>
      </c>
      <c r="BS19" s="28">
        <v>0</v>
      </c>
      <c r="BT19" s="28">
        <v>0</v>
      </c>
      <c r="BU19" s="28">
        <v>0</v>
      </c>
      <c r="BV19" s="28">
        <v>0</v>
      </c>
      <c r="BW19" s="28">
        <v>0</v>
      </c>
      <c r="BX19" s="28">
        <v>0</v>
      </c>
      <c r="BY19" s="28">
        <v>0</v>
      </c>
      <c r="BZ19" s="28">
        <v>0</v>
      </c>
      <c r="CA19" s="28">
        <v>0</v>
      </c>
      <c r="CB19" s="29">
        <f t="shared" si="27"/>
        <v>6750000</v>
      </c>
      <c r="CD19" s="25" t="s">
        <v>111</v>
      </c>
      <c r="CE19" s="30">
        <f t="shared" si="2"/>
        <v>0</v>
      </c>
      <c r="CF19" s="30">
        <f t="shared" si="3"/>
        <v>0</v>
      </c>
      <c r="CG19" s="30">
        <f t="shared" si="4"/>
        <v>-20000</v>
      </c>
      <c r="CH19" s="30">
        <f t="shared" si="5"/>
        <v>0</v>
      </c>
      <c r="CI19" s="30">
        <f t="shared" si="6"/>
        <v>0</v>
      </c>
      <c r="CJ19" s="30">
        <f t="shared" si="7"/>
        <v>0</v>
      </c>
      <c r="CK19" s="30">
        <f t="shared" si="8"/>
        <v>0</v>
      </c>
      <c r="CL19" s="30">
        <f t="shared" si="9"/>
        <v>1177</v>
      </c>
      <c r="CM19" s="30">
        <f t="shared" si="10"/>
        <v>0</v>
      </c>
      <c r="CN19" s="30">
        <f t="shared" si="11"/>
        <v>0</v>
      </c>
      <c r="CO19" s="30">
        <f t="shared" si="12"/>
        <v>1062760</v>
      </c>
      <c r="CP19" s="30">
        <f t="shared" si="13"/>
        <v>-556000</v>
      </c>
      <c r="CQ19" s="30">
        <f t="shared" si="14"/>
        <v>0</v>
      </c>
      <c r="CR19" s="30">
        <f t="shared" si="15"/>
        <v>0</v>
      </c>
      <c r="CS19" s="30">
        <f t="shared" si="16"/>
        <v>1381387</v>
      </c>
      <c r="CT19" s="30">
        <f t="shared" si="17"/>
        <v>0</v>
      </c>
      <c r="CU19" s="30">
        <f t="shared" si="18"/>
        <v>0</v>
      </c>
      <c r="CV19" s="30">
        <f t="shared" si="19"/>
        <v>0</v>
      </c>
      <c r="CW19" s="30">
        <f t="shared" si="20"/>
        <v>0</v>
      </c>
      <c r="CX19" s="30">
        <f t="shared" si="21"/>
        <v>0</v>
      </c>
      <c r="CY19" s="30">
        <f t="shared" si="22"/>
        <v>0</v>
      </c>
      <c r="CZ19" s="30">
        <f t="shared" si="23"/>
        <v>0</v>
      </c>
      <c r="DA19" s="30">
        <f t="shared" si="24"/>
        <v>0</v>
      </c>
      <c r="DB19" s="30">
        <f t="shared" si="25"/>
        <v>0</v>
      </c>
      <c r="DC19" s="30">
        <f t="shared" si="26"/>
        <v>1869324</v>
      </c>
      <c r="DD19" s="30">
        <f t="shared" si="28"/>
        <v>32649256</v>
      </c>
      <c r="DE19" s="36"/>
      <c r="DF19" s="37" t="s">
        <v>32</v>
      </c>
      <c r="DG19" s="38">
        <f>HLOOKUP(DF19,$A$1:$Y$371,367,FALSE)</f>
        <v>25508268</v>
      </c>
      <c r="DH19" s="38">
        <f>HLOOKUP(DF19,$AB$1:$AZ$371,367,FALSE)</f>
        <v>17620000</v>
      </c>
      <c r="DI19" s="38">
        <f>DG19-DH19</f>
        <v>7888268</v>
      </c>
      <c r="DJ19" s="39">
        <f>IF(DH19&gt;0,DI19/DH19,"NA")</f>
        <v>0.4476883087400681</v>
      </c>
      <c r="DK19" s="38">
        <f>HLOOKUP(DF19,$BC$1:$CA$371,367,FALSE)</f>
        <v>15892000</v>
      </c>
      <c r="DL19" s="38">
        <f>DG19-DK19</f>
        <v>9616268</v>
      </c>
      <c r="DM19" s="39">
        <f>IF(DK19&gt;0,DL19/DK19,"NA")</f>
        <v>0.60510118298514981</v>
      </c>
      <c r="DN19" s="36"/>
      <c r="DO19" s="37" t="s">
        <v>68</v>
      </c>
      <c r="DP19" s="38">
        <f>HLOOKUP(DO19,$A$1:$Y$371,369,FALSE)</f>
        <v>0</v>
      </c>
      <c r="DQ19" s="38">
        <f>HLOOKUP(DO19,$AB$1:$AZ$371,369,FALSE)</f>
        <v>0</v>
      </c>
      <c r="DR19" s="38">
        <f>DP19-DQ19</f>
        <v>0</v>
      </c>
      <c r="DS19" s="39" t="str">
        <f>IF(DQ19&gt;0,DR19/DQ19,"NA")</f>
        <v>NA</v>
      </c>
      <c r="DT19" s="38">
        <f>HLOOKUP(DO19,$BC$1:$CA$371,369,FALSE)</f>
        <v>0</v>
      </c>
      <c r="DU19" s="38">
        <f>DP19-DT19</f>
        <v>0</v>
      </c>
      <c r="DV19" s="39" t="str">
        <f>IF(DT19&gt;0,DU19/DT19,"NA")</f>
        <v>NA</v>
      </c>
      <c r="DW19" s="36"/>
      <c r="DX19" s="37" t="s">
        <v>68</v>
      </c>
      <c r="DY19" s="38">
        <f>HLOOKUP(DX19,$A$1:$Z$371,371,FALSE)</f>
        <v>0</v>
      </c>
      <c r="DZ19" s="38">
        <f>HLOOKUP(DX19,$AB$1:$BA$371,371,FALSE)</f>
        <v>0</v>
      </c>
      <c r="EA19" s="38">
        <f>DY19-DZ19</f>
        <v>0</v>
      </c>
      <c r="EB19" s="39" t="str">
        <f>IF(DZ19&gt;0,EA19/DZ19,"NA")</f>
        <v>NA</v>
      </c>
      <c r="EC19" s="38">
        <f>HLOOKUP(DX19,$BC$1:$CB$371,371,FALSE)</f>
        <v>0</v>
      </c>
      <c r="ED19" s="38">
        <f>DY19-EC19</f>
        <v>0</v>
      </c>
      <c r="EE19" s="39" t="str">
        <f>IF(EC19&gt;0,ED19/EC19,"NA")</f>
        <v>NA</v>
      </c>
      <c r="EF19" s="36"/>
    </row>
    <row r="20" spans="1:136" x14ac:dyDescent="0.15">
      <c r="A20" s="25" t="s">
        <v>112</v>
      </c>
      <c r="B20" s="26"/>
      <c r="C20" s="179"/>
      <c r="D20" s="179"/>
      <c r="E20" s="179"/>
      <c r="F20" s="179"/>
      <c r="G20" s="179"/>
      <c r="H20" s="179"/>
      <c r="I20" s="179">
        <v>33708</v>
      </c>
      <c r="J20" s="179"/>
      <c r="K20" s="179"/>
      <c r="L20" s="179">
        <v>516402</v>
      </c>
      <c r="M20" s="179"/>
      <c r="N20" s="179"/>
      <c r="O20" s="179"/>
      <c r="P20" s="179">
        <v>4288586</v>
      </c>
      <c r="Q20" s="179"/>
      <c r="R20" s="179"/>
      <c r="S20" s="179"/>
      <c r="T20" s="179"/>
      <c r="U20" s="179"/>
      <c r="V20" s="179"/>
      <c r="W20" s="179"/>
      <c r="X20" s="179"/>
      <c r="Y20" s="179"/>
      <c r="Z20" s="26">
        <f t="shared" si="0"/>
        <v>4838696</v>
      </c>
      <c r="AA20" s="26"/>
      <c r="AB20" s="25" t="s">
        <v>112</v>
      </c>
      <c r="AC20" s="26"/>
      <c r="AD20" s="26"/>
      <c r="AE20" s="26"/>
      <c r="AF20" s="26"/>
      <c r="AG20" s="26"/>
      <c r="AH20" s="26"/>
      <c r="AI20" s="26"/>
      <c r="AJ20" s="26"/>
      <c r="AK20" s="26"/>
      <c r="AL20" s="26"/>
      <c r="AM20" s="26">
        <v>1560000</v>
      </c>
      <c r="AN20" s="26"/>
      <c r="AO20" s="26"/>
      <c r="AP20" s="26"/>
      <c r="AQ20" s="26">
        <v>5700000</v>
      </c>
      <c r="AR20" s="26"/>
      <c r="AS20" s="26"/>
      <c r="AT20" s="26"/>
      <c r="AU20" s="26"/>
      <c r="AV20" s="26"/>
      <c r="AW20" s="26"/>
      <c r="AX20" s="26"/>
      <c r="AY20" s="26"/>
      <c r="AZ20" s="26"/>
      <c r="BA20" s="45">
        <f t="shared" si="1"/>
        <v>7260000</v>
      </c>
      <c r="BB20" s="45"/>
      <c r="BC20" s="25" t="s">
        <v>112</v>
      </c>
      <c r="BD20" s="43">
        <v>0</v>
      </c>
      <c r="BE20" s="43">
        <v>0</v>
      </c>
      <c r="BF20" s="43">
        <v>0</v>
      </c>
      <c r="BG20" s="43">
        <v>0</v>
      </c>
      <c r="BH20" s="43">
        <v>0</v>
      </c>
      <c r="BI20" s="43">
        <v>0</v>
      </c>
      <c r="BJ20" s="43">
        <v>0</v>
      </c>
      <c r="BK20" s="43">
        <v>0</v>
      </c>
      <c r="BL20" s="43">
        <v>0</v>
      </c>
      <c r="BM20" s="43">
        <v>0</v>
      </c>
      <c r="BN20" s="43">
        <v>2308000</v>
      </c>
      <c r="BO20" s="43">
        <v>608000</v>
      </c>
      <c r="BP20" s="43">
        <v>0</v>
      </c>
      <c r="BQ20" s="43">
        <v>0</v>
      </c>
      <c r="BR20" s="43">
        <v>2940000</v>
      </c>
      <c r="BS20" s="43">
        <v>0</v>
      </c>
      <c r="BT20" s="43">
        <v>0</v>
      </c>
      <c r="BU20" s="43">
        <v>0</v>
      </c>
      <c r="BV20" s="43">
        <v>0</v>
      </c>
      <c r="BW20" s="43">
        <v>0</v>
      </c>
      <c r="BX20" s="43">
        <v>0</v>
      </c>
      <c r="BY20" s="43">
        <v>0</v>
      </c>
      <c r="BZ20" s="43">
        <v>0</v>
      </c>
      <c r="CA20" s="43">
        <v>0</v>
      </c>
      <c r="CB20" s="29">
        <f t="shared" si="27"/>
        <v>5856000</v>
      </c>
      <c r="CD20" s="25" t="s">
        <v>112</v>
      </c>
      <c r="CE20" s="44">
        <f t="shared" si="2"/>
        <v>0</v>
      </c>
      <c r="CF20" s="44">
        <f t="shared" si="3"/>
        <v>0</v>
      </c>
      <c r="CG20" s="44">
        <f t="shared" si="4"/>
        <v>0</v>
      </c>
      <c r="CH20" s="44">
        <f t="shared" si="5"/>
        <v>0</v>
      </c>
      <c r="CI20" s="44">
        <f t="shared" si="6"/>
        <v>0</v>
      </c>
      <c r="CJ20" s="44">
        <f t="shared" si="7"/>
        <v>0</v>
      </c>
      <c r="CK20" s="44">
        <f t="shared" si="8"/>
        <v>0</v>
      </c>
      <c r="CL20" s="44">
        <f t="shared" si="9"/>
        <v>33708</v>
      </c>
      <c r="CM20" s="44">
        <f t="shared" si="10"/>
        <v>0</v>
      </c>
      <c r="CN20" s="44">
        <f t="shared" si="11"/>
        <v>0</v>
      </c>
      <c r="CO20" s="44">
        <f t="shared" si="12"/>
        <v>-1791598</v>
      </c>
      <c r="CP20" s="44">
        <f t="shared" si="13"/>
        <v>-608000</v>
      </c>
      <c r="CQ20" s="44">
        <f t="shared" si="14"/>
        <v>0</v>
      </c>
      <c r="CR20" s="44">
        <f t="shared" si="15"/>
        <v>0</v>
      </c>
      <c r="CS20" s="44">
        <f t="shared" si="16"/>
        <v>1348586</v>
      </c>
      <c r="CT20" s="44">
        <f t="shared" si="17"/>
        <v>0</v>
      </c>
      <c r="CU20" s="44">
        <f t="shared" si="18"/>
        <v>0</v>
      </c>
      <c r="CV20" s="44">
        <f t="shared" si="19"/>
        <v>0</v>
      </c>
      <c r="CW20" s="44">
        <f t="shared" si="20"/>
        <v>0</v>
      </c>
      <c r="CX20" s="44">
        <f t="shared" si="21"/>
        <v>0</v>
      </c>
      <c r="CY20" s="44">
        <f t="shared" si="22"/>
        <v>0</v>
      </c>
      <c r="CZ20" s="44">
        <f t="shared" si="23"/>
        <v>0</v>
      </c>
      <c r="DA20" s="44">
        <f t="shared" si="24"/>
        <v>0</v>
      </c>
      <c r="DB20" s="44">
        <f t="shared" si="25"/>
        <v>0</v>
      </c>
      <c r="DC20" s="44">
        <f t="shared" si="26"/>
        <v>-1017304</v>
      </c>
      <c r="DD20" s="44">
        <f t="shared" si="28"/>
        <v>31631952</v>
      </c>
      <c r="DE20" s="36"/>
      <c r="DF20" s="155" t="s">
        <v>81</v>
      </c>
      <c r="DG20" s="156">
        <f>HLOOKUP(DF20,$A$1:$Y$371,367,FALSE)</f>
        <v>14600000</v>
      </c>
      <c r="DH20" s="156">
        <f>HLOOKUP(DF20,$AB$1:$AZ$371,367,FALSE)</f>
        <v>13840000</v>
      </c>
      <c r="DI20" s="156">
        <f>DG20-DH20</f>
        <v>760000</v>
      </c>
      <c r="DJ20" s="157">
        <f>IF(DH20&gt;0,DI20/DH20,"NA")</f>
        <v>5.4913294797687862E-2</v>
      </c>
      <c r="DK20" s="156">
        <f>HLOOKUP(DF20,$BC$1:$CA$371,367,FALSE)</f>
        <v>15740000</v>
      </c>
      <c r="DL20" s="156">
        <f>DG20-DK20</f>
        <v>-1140000</v>
      </c>
      <c r="DM20" s="157">
        <f>IF(DK20&gt;0,DL20/DK20,"NA")</f>
        <v>-7.2426937738246502E-2</v>
      </c>
      <c r="DN20" s="36"/>
      <c r="DO20" s="37" t="s">
        <v>75</v>
      </c>
      <c r="DP20" s="38">
        <f>HLOOKUP(DO20,$A$1:$Y$371,369,FALSE)</f>
        <v>0</v>
      </c>
      <c r="DQ20" s="38">
        <f>HLOOKUP(DO20,$AB$1:$AZ$371,369,FALSE)</f>
        <v>0</v>
      </c>
      <c r="DR20" s="38">
        <f>DP20-DQ20</f>
        <v>0</v>
      </c>
      <c r="DS20" s="39" t="str">
        <f>IF(DQ20&gt;0,DR20/DQ20,"NA")</f>
        <v>NA</v>
      </c>
      <c r="DT20" s="38">
        <f>HLOOKUP(DO20,$BC$1:$CA$371,369,FALSE)</f>
        <v>0</v>
      </c>
      <c r="DU20" s="38">
        <f>DP20-DT20</f>
        <v>0</v>
      </c>
      <c r="DV20" s="39" t="str">
        <f>IF(DT20&gt;0,DU20/DT20,"NA")</f>
        <v>NA</v>
      </c>
      <c r="DW20" s="36"/>
      <c r="DX20" s="4" t="s">
        <v>22</v>
      </c>
      <c r="DY20" s="156">
        <f>HLOOKUP(DX20,$A$1:$Z$371,371,FALSE)</f>
        <v>0</v>
      </c>
      <c r="DZ20" s="156">
        <f>HLOOKUP(DX20,$AB$1:$BA$371,371,FALSE)</f>
        <v>0</v>
      </c>
      <c r="EA20" s="156">
        <f>DY20-DZ20</f>
        <v>0</v>
      </c>
      <c r="EB20" s="157" t="str">
        <f>IF(DZ20&gt;0,EA20/DZ20,"NA")</f>
        <v>NA</v>
      </c>
      <c r="EC20" s="156">
        <f>HLOOKUP(DX20,$BC$1:$CB$371,371,FALSE)</f>
        <v>0</v>
      </c>
      <c r="ED20" s="156">
        <f>DY20-EC20</f>
        <v>0</v>
      </c>
      <c r="EE20" s="157" t="str">
        <f>IF(EC20&gt;0,ED20/EC20,"NA")</f>
        <v>NA</v>
      </c>
      <c r="EF20" s="36"/>
    </row>
    <row r="21" spans="1:136" x14ac:dyDescent="0.15">
      <c r="A21" s="25" t="s">
        <v>113</v>
      </c>
      <c r="B21" s="26"/>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26">
        <f t="shared" si="0"/>
        <v>0</v>
      </c>
      <c r="AA21" s="26"/>
      <c r="AB21" s="25" t="s">
        <v>113</v>
      </c>
      <c r="AC21" s="26"/>
      <c r="AD21" s="26"/>
      <c r="AE21" s="26"/>
      <c r="AF21" s="26"/>
      <c r="AG21" s="26"/>
      <c r="AH21" s="26"/>
      <c r="AI21" s="26"/>
      <c r="AJ21" s="26"/>
      <c r="AK21" s="26"/>
      <c r="AL21" s="26"/>
      <c r="AM21" s="26">
        <v>1710000</v>
      </c>
      <c r="AN21" s="26"/>
      <c r="AO21" s="26"/>
      <c r="AP21" s="26"/>
      <c r="AQ21" s="26">
        <v>3920000</v>
      </c>
      <c r="AR21" s="26"/>
      <c r="AS21" s="26"/>
      <c r="AT21" s="26"/>
      <c r="AU21" s="26"/>
      <c r="AV21" s="26"/>
      <c r="AW21" s="26"/>
      <c r="AX21" s="26"/>
      <c r="AY21" s="26"/>
      <c r="AZ21" s="26"/>
      <c r="BA21" s="45">
        <f t="shared" si="1"/>
        <v>5630000</v>
      </c>
      <c r="BB21" s="27"/>
      <c r="BC21" s="25" t="s">
        <v>113</v>
      </c>
      <c r="BD21" s="28">
        <v>0</v>
      </c>
      <c r="BE21" s="28">
        <v>0</v>
      </c>
      <c r="BF21" s="28">
        <v>42000</v>
      </c>
      <c r="BG21" s="28">
        <v>0</v>
      </c>
      <c r="BH21" s="28">
        <v>0</v>
      </c>
      <c r="BI21" s="28">
        <v>0</v>
      </c>
      <c r="BJ21" s="28">
        <v>0</v>
      </c>
      <c r="BK21" s="28">
        <v>4000</v>
      </c>
      <c r="BL21" s="28">
        <v>0</v>
      </c>
      <c r="BM21" s="28">
        <v>0</v>
      </c>
      <c r="BN21" s="28">
        <v>1478000</v>
      </c>
      <c r="BO21" s="28">
        <v>94000</v>
      </c>
      <c r="BP21" s="28">
        <v>0</v>
      </c>
      <c r="BQ21" s="28">
        <v>0</v>
      </c>
      <c r="BR21" s="28">
        <v>3698000</v>
      </c>
      <c r="BS21" s="28">
        <v>0</v>
      </c>
      <c r="BT21" s="28">
        <v>0</v>
      </c>
      <c r="BU21" s="28">
        <v>0</v>
      </c>
      <c r="BV21" s="28">
        <v>0</v>
      </c>
      <c r="BW21" s="28">
        <v>0</v>
      </c>
      <c r="BX21" s="28">
        <v>0</v>
      </c>
      <c r="BY21" s="28">
        <v>0</v>
      </c>
      <c r="BZ21" s="28">
        <v>0</v>
      </c>
      <c r="CA21" s="28">
        <v>0</v>
      </c>
      <c r="CB21" s="29">
        <f t="shared" si="27"/>
        <v>5316000</v>
      </c>
      <c r="CD21" s="25" t="s">
        <v>113</v>
      </c>
      <c r="CE21" s="30">
        <f t="shared" si="2"/>
        <v>0</v>
      </c>
      <c r="CF21" s="30">
        <f t="shared" si="3"/>
        <v>0</v>
      </c>
      <c r="CG21" s="30">
        <f t="shared" si="4"/>
        <v>-42000</v>
      </c>
      <c r="CH21" s="30">
        <f t="shared" si="5"/>
        <v>0</v>
      </c>
      <c r="CI21" s="30">
        <f t="shared" si="6"/>
        <v>0</v>
      </c>
      <c r="CJ21" s="30">
        <f t="shared" si="7"/>
        <v>0</v>
      </c>
      <c r="CK21" s="30">
        <f t="shared" si="8"/>
        <v>0</v>
      </c>
      <c r="CL21" s="30">
        <f t="shared" si="9"/>
        <v>-4000</v>
      </c>
      <c r="CM21" s="30">
        <f t="shared" si="10"/>
        <v>0</v>
      </c>
      <c r="CN21" s="30">
        <f t="shared" si="11"/>
        <v>0</v>
      </c>
      <c r="CO21" s="30">
        <f t="shared" si="12"/>
        <v>-1478000</v>
      </c>
      <c r="CP21" s="30">
        <f t="shared" si="13"/>
        <v>-94000</v>
      </c>
      <c r="CQ21" s="30">
        <f t="shared" si="14"/>
        <v>0</v>
      </c>
      <c r="CR21" s="30">
        <f t="shared" si="15"/>
        <v>0</v>
      </c>
      <c r="CS21" s="30">
        <f t="shared" si="16"/>
        <v>-3698000</v>
      </c>
      <c r="CT21" s="30">
        <f t="shared" si="17"/>
        <v>0</v>
      </c>
      <c r="CU21" s="30">
        <f t="shared" si="18"/>
        <v>0</v>
      </c>
      <c r="CV21" s="30">
        <f t="shared" si="19"/>
        <v>0</v>
      </c>
      <c r="CW21" s="30">
        <f t="shared" si="20"/>
        <v>0</v>
      </c>
      <c r="CX21" s="30">
        <f t="shared" si="21"/>
        <v>0</v>
      </c>
      <c r="CY21" s="30">
        <f t="shared" si="22"/>
        <v>0</v>
      </c>
      <c r="CZ21" s="30">
        <f t="shared" si="23"/>
        <v>0</v>
      </c>
      <c r="DA21" s="30">
        <f t="shared" si="24"/>
        <v>0</v>
      </c>
      <c r="DB21" s="30">
        <f t="shared" si="25"/>
        <v>0</v>
      </c>
      <c r="DC21" s="30">
        <f t="shared" si="26"/>
        <v>-5316000</v>
      </c>
      <c r="DD21" s="30">
        <f t="shared" si="28"/>
        <v>26315952</v>
      </c>
      <c r="DE21" s="36"/>
      <c r="DF21" s="4" t="s">
        <v>767</v>
      </c>
      <c r="DG21" s="38">
        <f>HLOOKUP(DF21,$A$1:$Y$371,367,FALSE)</f>
        <v>4186098</v>
      </c>
      <c r="DH21" s="38">
        <f>HLOOKUP(DF21,$AB$1:$AZ$371,367,FALSE)</f>
        <v>3640000</v>
      </c>
      <c r="DI21" s="38">
        <f>DG21-DH21</f>
        <v>546098</v>
      </c>
      <c r="DJ21" s="39">
        <f>IF(DH21&gt;0,DI21/DH21,"NA")</f>
        <v>0.15002692307692309</v>
      </c>
      <c r="DK21" s="38">
        <f>HLOOKUP(DF21,$BC$1:$CA$371,367,FALSE)</f>
        <v>1374000</v>
      </c>
      <c r="DL21" s="38">
        <f>DG21-DK21</f>
        <v>2812098</v>
      </c>
      <c r="DM21" s="39">
        <f>IF(DK21&gt;0,DL21/DK21,"NA")</f>
        <v>2.0466506550218342</v>
      </c>
      <c r="DN21" s="36"/>
      <c r="DO21" s="37" t="s">
        <v>74</v>
      </c>
      <c r="DP21" s="38">
        <f>HLOOKUP(DO21,$A$1:$Y$371,369,FALSE)</f>
        <v>0</v>
      </c>
      <c r="DQ21" s="38">
        <f>HLOOKUP(DO21,$AB$1:$AZ$371,369,FALSE)</f>
        <v>0</v>
      </c>
      <c r="DR21" s="38">
        <f>DP21-DQ21</f>
        <v>0</v>
      </c>
      <c r="DS21" s="39" t="str">
        <f>IF(DQ21&gt;0,DR21/DQ21,"NA")</f>
        <v>NA</v>
      </c>
      <c r="DT21" s="38">
        <f>HLOOKUP(DO21,$BC$1:$CA$371,369,FALSE)</f>
        <v>0</v>
      </c>
      <c r="DU21" s="38">
        <f>DP21-DT21</f>
        <v>0</v>
      </c>
      <c r="DV21" s="39" t="str">
        <f>IF(DT21&gt;0,DU21/DT21,"NA")</f>
        <v>NA</v>
      </c>
      <c r="DW21" s="36"/>
      <c r="DX21" s="37" t="s">
        <v>75</v>
      </c>
      <c r="DY21" s="38">
        <f>HLOOKUP(DX21,$A$1:$Z$371,371,FALSE)</f>
        <v>0</v>
      </c>
      <c r="DZ21" s="38">
        <f>HLOOKUP(DX21,$AB$1:$BA$371,371,FALSE)</f>
        <v>0</v>
      </c>
      <c r="EA21" s="38">
        <f>DY21-DZ21</f>
        <v>0</v>
      </c>
      <c r="EB21" s="39" t="str">
        <f>IF(DZ21&gt;0,EA21/DZ21,"NA")</f>
        <v>NA</v>
      </c>
      <c r="EC21" s="38">
        <f>HLOOKUP(DX21,$BC$1:$CB$371,371,FALSE)</f>
        <v>0</v>
      </c>
      <c r="ED21" s="38">
        <f>DY21-EC21</f>
        <v>0</v>
      </c>
      <c r="EE21" s="39" t="str">
        <f>IF(EC21&gt;0,ED21/EC21,"NA")</f>
        <v>NA</v>
      </c>
      <c r="EF21" s="36"/>
    </row>
    <row r="22" spans="1:136" x14ac:dyDescent="0.15">
      <c r="A22" s="25" t="s">
        <v>114</v>
      </c>
      <c r="B22" s="2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26">
        <f t="shared" si="0"/>
        <v>0</v>
      </c>
      <c r="AA22" s="26"/>
      <c r="AB22" s="25" t="s">
        <v>114</v>
      </c>
      <c r="AC22" s="26"/>
      <c r="AD22" s="26"/>
      <c r="AE22" s="26"/>
      <c r="AF22" s="26"/>
      <c r="AG22" s="26"/>
      <c r="AH22" s="26"/>
      <c r="AI22" s="26"/>
      <c r="AJ22" s="26"/>
      <c r="AK22" s="26"/>
      <c r="AL22" s="26"/>
      <c r="AM22" s="26"/>
      <c r="AN22" s="26"/>
      <c r="AO22" s="26"/>
      <c r="AP22" s="26"/>
      <c r="AQ22" s="26">
        <v>80000</v>
      </c>
      <c r="AR22" s="26"/>
      <c r="AS22" s="26"/>
      <c r="AT22" s="26"/>
      <c r="AU22" s="26"/>
      <c r="AV22" s="26"/>
      <c r="AW22" s="26"/>
      <c r="AX22" s="26"/>
      <c r="AY22" s="26"/>
      <c r="AZ22" s="26"/>
      <c r="BA22" s="45">
        <f t="shared" si="1"/>
        <v>80000</v>
      </c>
      <c r="BB22" s="27"/>
      <c r="BC22" s="25" t="s">
        <v>114</v>
      </c>
      <c r="BD22" s="28">
        <v>0</v>
      </c>
      <c r="BE22" s="28">
        <v>0</v>
      </c>
      <c r="BF22" s="28">
        <v>0</v>
      </c>
      <c r="BG22" s="28">
        <v>0</v>
      </c>
      <c r="BH22" s="28">
        <v>0</v>
      </c>
      <c r="BI22" s="28">
        <v>0</v>
      </c>
      <c r="BJ22" s="28">
        <v>0</v>
      </c>
      <c r="BK22" s="28">
        <v>4000</v>
      </c>
      <c r="BL22" s="28">
        <v>0</v>
      </c>
      <c r="BM22" s="28">
        <v>0</v>
      </c>
      <c r="BN22" s="28">
        <v>580000</v>
      </c>
      <c r="BO22" s="28">
        <v>366000</v>
      </c>
      <c r="BP22" s="28">
        <v>0</v>
      </c>
      <c r="BQ22" s="28">
        <v>0</v>
      </c>
      <c r="BR22" s="28">
        <v>2536000</v>
      </c>
      <c r="BS22" s="28">
        <v>0</v>
      </c>
      <c r="BT22" s="28">
        <v>0</v>
      </c>
      <c r="BU22" s="28">
        <v>0</v>
      </c>
      <c r="BV22" s="28">
        <v>0</v>
      </c>
      <c r="BW22" s="28">
        <v>0</v>
      </c>
      <c r="BX22" s="28">
        <v>0</v>
      </c>
      <c r="BY22" s="28">
        <v>0</v>
      </c>
      <c r="BZ22" s="28">
        <v>0</v>
      </c>
      <c r="CA22" s="28">
        <v>0</v>
      </c>
      <c r="CB22" s="29">
        <f t="shared" si="27"/>
        <v>3486000</v>
      </c>
      <c r="CD22" s="25" t="s">
        <v>114</v>
      </c>
      <c r="CE22" s="30">
        <f t="shared" si="2"/>
        <v>0</v>
      </c>
      <c r="CF22" s="30">
        <f t="shared" si="3"/>
        <v>0</v>
      </c>
      <c r="CG22" s="30">
        <f t="shared" si="4"/>
        <v>0</v>
      </c>
      <c r="CH22" s="30">
        <f t="shared" si="5"/>
        <v>0</v>
      </c>
      <c r="CI22" s="30">
        <f t="shared" si="6"/>
        <v>0</v>
      </c>
      <c r="CJ22" s="30">
        <f t="shared" si="7"/>
        <v>0</v>
      </c>
      <c r="CK22" s="30">
        <f t="shared" si="8"/>
        <v>0</v>
      </c>
      <c r="CL22" s="30">
        <f t="shared" si="9"/>
        <v>-4000</v>
      </c>
      <c r="CM22" s="30">
        <f t="shared" si="10"/>
        <v>0</v>
      </c>
      <c r="CN22" s="30">
        <f t="shared" si="11"/>
        <v>0</v>
      </c>
      <c r="CO22" s="30">
        <f t="shared" si="12"/>
        <v>-580000</v>
      </c>
      <c r="CP22" s="30">
        <f t="shared" si="13"/>
        <v>-366000</v>
      </c>
      <c r="CQ22" s="30">
        <f t="shared" si="14"/>
        <v>0</v>
      </c>
      <c r="CR22" s="30">
        <f t="shared" si="15"/>
        <v>0</v>
      </c>
      <c r="CS22" s="30">
        <f t="shared" si="16"/>
        <v>-2536000</v>
      </c>
      <c r="CT22" s="30">
        <f t="shared" si="17"/>
        <v>0</v>
      </c>
      <c r="CU22" s="30">
        <f t="shared" si="18"/>
        <v>0</v>
      </c>
      <c r="CV22" s="30">
        <f t="shared" si="19"/>
        <v>0</v>
      </c>
      <c r="CW22" s="30">
        <f t="shared" si="20"/>
        <v>0</v>
      </c>
      <c r="CX22" s="30">
        <f t="shared" si="21"/>
        <v>0</v>
      </c>
      <c r="CY22" s="30">
        <f t="shared" si="22"/>
        <v>0</v>
      </c>
      <c r="CZ22" s="30">
        <f t="shared" si="23"/>
        <v>0</v>
      </c>
      <c r="DA22" s="30">
        <f t="shared" si="24"/>
        <v>0</v>
      </c>
      <c r="DB22" s="30">
        <f t="shared" si="25"/>
        <v>0</v>
      </c>
      <c r="DC22" s="30">
        <f t="shared" si="26"/>
        <v>-3486000</v>
      </c>
      <c r="DD22" s="30">
        <f t="shared" si="28"/>
        <v>22829952</v>
      </c>
      <c r="DE22" s="36"/>
      <c r="DF22" s="37" t="s">
        <v>561</v>
      </c>
      <c r="DG22" s="38">
        <f>HLOOKUP(DF22,$A$1:$Y$371,367,FALSE)</f>
        <v>3200180</v>
      </c>
      <c r="DH22" s="38">
        <f>HLOOKUP(DF22,$AB$1:$AZ$371,367,FALSE)</f>
        <v>1180000</v>
      </c>
      <c r="DI22" s="38">
        <f>DG22-DH22</f>
        <v>2020180</v>
      </c>
      <c r="DJ22" s="39">
        <f>IF(DH22&gt;0,DI22/DH22,"NA")</f>
        <v>1.7120169491525423</v>
      </c>
      <c r="DK22" s="38">
        <f>HLOOKUP(DF22,$BC$1:$CA$371,367,FALSE)</f>
        <v>1378000</v>
      </c>
      <c r="DL22" s="38">
        <f>DG22-DK22</f>
        <v>1822180</v>
      </c>
      <c r="DM22" s="39">
        <f>IF(DK22&gt;0,DL22/DK22,"NA")</f>
        <v>1.3223367198838898</v>
      </c>
      <c r="DN22" s="36"/>
      <c r="DO22" s="37" t="s">
        <v>67</v>
      </c>
      <c r="DP22" s="38">
        <f>HLOOKUP(DO22,$A$1:$Y$371,369,FALSE)</f>
        <v>0</v>
      </c>
      <c r="DQ22" s="38">
        <f>HLOOKUP(DO22,$AB$1:$AZ$371,369,FALSE)</f>
        <v>0</v>
      </c>
      <c r="DR22" s="38">
        <f>DP22-DQ22</f>
        <v>0</v>
      </c>
      <c r="DS22" s="39" t="str">
        <f>IF(DQ22&gt;0,DR22/DQ22,"NA")</f>
        <v>NA</v>
      </c>
      <c r="DT22" s="38">
        <f>HLOOKUP(DO22,$BC$1:$CA$371,369,FALSE)</f>
        <v>0</v>
      </c>
      <c r="DU22" s="38">
        <f>DP22-DT22</f>
        <v>0</v>
      </c>
      <c r="DV22" s="39" t="str">
        <f>IF(DT22&gt;0,DU22/DT22,"NA")</f>
        <v>NA</v>
      </c>
      <c r="DW22" s="36"/>
      <c r="DX22" s="4" t="s">
        <v>32</v>
      </c>
      <c r="DY22" s="38">
        <f>HLOOKUP(DX22,$A$1:$Z$371,371,FALSE)</f>
        <v>0</v>
      </c>
      <c r="DZ22" s="38">
        <f>HLOOKUP(DX22,$AB$1:$BA$371,371,FALSE)</f>
        <v>0</v>
      </c>
      <c r="EA22" s="38">
        <f>DY22-DZ22</f>
        <v>0</v>
      </c>
      <c r="EB22" s="39" t="str">
        <f>IF(DZ22&gt;0,EA22/DZ22,"NA")</f>
        <v>NA</v>
      </c>
      <c r="EC22" s="38">
        <f>HLOOKUP(DX22,$BC$1:$CB$371,371,FALSE)</f>
        <v>0</v>
      </c>
      <c r="ED22" s="38">
        <f>DY22-EC22</f>
        <v>0</v>
      </c>
      <c r="EE22" s="39" t="str">
        <f>IF(EC22&gt;0,ED22/EC22,"NA")</f>
        <v>NA</v>
      </c>
      <c r="EF22" s="36"/>
    </row>
    <row r="23" spans="1:136" x14ac:dyDescent="0.15">
      <c r="A23" s="25" t="s">
        <v>115</v>
      </c>
      <c r="B23" s="26"/>
      <c r="C23" s="179"/>
      <c r="D23" s="179"/>
      <c r="E23" s="179"/>
      <c r="F23" s="179">
        <v>18</v>
      </c>
      <c r="G23" s="179"/>
      <c r="H23" s="179"/>
      <c r="I23" s="179">
        <v>5980</v>
      </c>
      <c r="J23" s="179"/>
      <c r="K23" s="179"/>
      <c r="L23" s="179">
        <v>6520626</v>
      </c>
      <c r="M23" s="179">
        <v>2752750</v>
      </c>
      <c r="N23" s="179"/>
      <c r="O23" s="179"/>
      <c r="P23" s="179">
        <v>3832286</v>
      </c>
      <c r="Q23" s="179"/>
      <c r="R23" s="179"/>
      <c r="S23" s="179"/>
      <c r="T23" s="179"/>
      <c r="U23" s="179"/>
      <c r="V23" s="179"/>
      <c r="W23" s="179"/>
      <c r="X23" s="179"/>
      <c r="Y23" s="179"/>
      <c r="Z23" s="26">
        <f t="shared" si="0"/>
        <v>13111660</v>
      </c>
      <c r="AA23" s="26"/>
      <c r="AB23" s="25" t="s">
        <v>115</v>
      </c>
      <c r="AC23" s="26"/>
      <c r="AD23" s="26"/>
      <c r="AE23" s="26"/>
      <c r="AF23" s="26"/>
      <c r="AG23" s="26"/>
      <c r="AH23" s="26"/>
      <c r="AI23" s="26"/>
      <c r="AJ23" s="26"/>
      <c r="AK23" s="26"/>
      <c r="AL23" s="26"/>
      <c r="AM23" s="26"/>
      <c r="AN23" s="26"/>
      <c r="AO23" s="26"/>
      <c r="AP23" s="26"/>
      <c r="AQ23" s="26">
        <v>0</v>
      </c>
      <c r="AR23" s="26"/>
      <c r="AS23" s="26"/>
      <c r="AT23" s="26"/>
      <c r="AU23" s="26"/>
      <c r="AV23" s="26"/>
      <c r="AW23" s="26"/>
      <c r="AX23" s="26"/>
      <c r="AY23" s="26"/>
      <c r="AZ23" s="26"/>
      <c r="BA23" s="45">
        <f t="shared" si="1"/>
        <v>0</v>
      </c>
      <c r="BB23" s="27"/>
      <c r="BC23" s="25" t="s">
        <v>115</v>
      </c>
      <c r="BD23" s="43">
        <v>0</v>
      </c>
      <c r="BE23" s="43">
        <v>0</v>
      </c>
      <c r="BF23" s="43">
        <v>0</v>
      </c>
      <c r="BG23" s="43">
        <v>0</v>
      </c>
      <c r="BH23" s="43">
        <v>0</v>
      </c>
      <c r="BI23" s="43">
        <v>0</v>
      </c>
      <c r="BJ23" s="43">
        <v>0</v>
      </c>
      <c r="BK23" s="43">
        <v>0</v>
      </c>
      <c r="BL23" s="43">
        <v>0</v>
      </c>
      <c r="BM23" s="43">
        <v>0</v>
      </c>
      <c r="BN23" s="43">
        <v>292000</v>
      </c>
      <c r="BO23" s="43">
        <v>396000</v>
      </c>
      <c r="BP23" s="43">
        <v>0</v>
      </c>
      <c r="BQ23" s="43">
        <v>0</v>
      </c>
      <c r="BR23" s="43">
        <v>1996000</v>
      </c>
      <c r="BS23" s="43">
        <v>0</v>
      </c>
      <c r="BT23" s="43">
        <v>0</v>
      </c>
      <c r="BU23" s="43">
        <v>0</v>
      </c>
      <c r="BV23" s="43">
        <v>0</v>
      </c>
      <c r="BW23" s="43">
        <v>0</v>
      </c>
      <c r="BX23" s="43">
        <v>0</v>
      </c>
      <c r="BY23" s="43">
        <v>0</v>
      </c>
      <c r="BZ23" s="43">
        <v>0</v>
      </c>
      <c r="CA23" s="43">
        <v>0</v>
      </c>
      <c r="CB23" s="29">
        <f t="shared" si="27"/>
        <v>2684000</v>
      </c>
      <c r="CD23" s="25" t="s">
        <v>115</v>
      </c>
      <c r="CE23" s="44">
        <f t="shared" si="2"/>
        <v>0</v>
      </c>
      <c r="CF23" s="44">
        <f t="shared" si="3"/>
        <v>0</v>
      </c>
      <c r="CG23" s="44">
        <f t="shared" si="4"/>
        <v>0</v>
      </c>
      <c r="CH23" s="44">
        <f t="shared" si="5"/>
        <v>0</v>
      </c>
      <c r="CI23" s="44">
        <f t="shared" si="6"/>
        <v>18</v>
      </c>
      <c r="CJ23" s="44">
        <f t="shared" si="7"/>
        <v>0</v>
      </c>
      <c r="CK23" s="44">
        <f t="shared" si="8"/>
        <v>0</v>
      </c>
      <c r="CL23" s="44">
        <f t="shared" si="9"/>
        <v>5980</v>
      </c>
      <c r="CM23" s="44">
        <f t="shared" si="10"/>
        <v>0</v>
      </c>
      <c r="CN23" s="44">
        <f t="shared" si="11"/>
        <v>0</v>
      </c>
      <c r="CO23" s="44">
        <f t="shared" si="12"/>
        <v>6228626</v>
      </c>
      <c r="CP23" s="44">
        <f t="shared" si="13"/>
        <v>2356750</v>
      </c>
      <c r="CQ23" s="44">
        <f t="shared" si="14"/>
        <v>0</v>
      </c>
      <c r="CR23" s="44">
        <f t="shared" si="15"/>
        <v>0</v>
      </c>
      <c r="CS23" s="44">
        <f t="shared" si="16"/>
        <v>1836286</v>
      </c>
      <c r="CT23" s="44">
        <f t="shared" si="17"/>
        <v>0</v>
      </c>
      <c r="CU23" s="44">
        <f t="shared" si="18"/>
        <v>0</v>
      </c>
      <c r="CV23" s="44">
        <f t="shared" si="19"/>
        <v>0</v>
      </c>
      <c r="CW23" s="44">
        <f t="shared" si="20"/>
        <v>0</v>
      </c>
      <c r="CX23" s="44">
        <f t="shared" si="21"/>
        <v>0</v>
      </c>
      <c r="CY23" s="44">
        <f t="shared" si="22"/>
        <v>0</v>
      </c>
      <c r="CZ23" s="44">
        <f t="shared" si="23"/>
        <v>0</v>
      </c>
      <c r="DA23" s="44">
        <f t="shared" si="24"/>
        <v>0</v>
      </c>
      <c r="DB23" s="44">
        <f t="shared" si="25"/>
        <v>0</v>
      </c>
      <c r="DC23" s="44">
        <f t="shared" si="26"/>
        <v>10427660</v>
      </c>
      <c r="DD23" s="44">
        <f t="shared" si="28"/>
        <v>33257612</v>
      </c>
      <c r="DF23" s="37" t="s">
        <v>83</v>
      </c>
      <c r="DG23" s="38">
        <f>HLOOKUP(DF23,$A$1:$Y$371,367,FALSE)</f>
        <v>1748357</v>
      </c>
      <c r="DH23" s="38">
        <f>HLOOKUP(DF23,$AB$1:$AZ$371,367,FALSE)</f>
        <v>2610000</v>
      </c>
      <c r="DI23" s="38">
        <f>DG23-DH23</f>
        <v>-861643</v>
      </c>
      <c r="DJ23" s="39">
        <f>IF(DH23&gt;0,DI23/DH23,"NA")</f>
        <v>-0.33013141762452108</v>
      </c>
      <c r="DK23" s="38">
        <f>HLOOKUP(DF23,$BC$1:$CA$371,367,FALSE)</f>
        <v>1598000</v>
      </c>
      <c r="DL23" s="38">
        <f>DG23-DK23</f>
        <v>150357</v>
      </c>
      <c r="DM23" s="39">
        <f>IF(DK23&gt;0,DL23/DK23,"NA")</f>
        <v>9.4090738423028786E-2</v>
      </c>
      <c r="DO23" s="155" t="s">
        <v>44</v>
      </c>
      <c r="DP23" s="38">
        <f>HLOOKUP(DO23,$A$1:$Y$371,369,FALSE)</f>
        <v>0</v>
      </c>
      <c r="DQ23" s="38">
        <f>HLOOKUP(DO23,$AB$1:$AZ$371,369,FALSE)</f>
        <v>0</v>
      </c>
      <c r="DR23" s="38">
        <f>DP23-DQ23</f>
        <v>0</v>
      </c>
      <c r="DS23" s="39" t="str">
        <f>IF(DQ23&gt;0,DR23/DQ23,"NA")</f>
        <v>NA</v>
      </c>
      <c r="DT23" s="38">
        <f>HLOOKUP(DO23,$BC$1:$CA$371,369,FALSE)</f>
        <v>0</v>
      </c>
      <c r="DU23" s="38">
        <f>DP23-DT23</f>
        <v>0</v>
      </c>
      <c r="DV23" s="39" t="str">
        <f>IF(DT23&gt;0,DU23/DT23,"NA")</f>
        <v>NA</v>
      </c>
      <c r="DX23" s="155" t="s">
        <v>44</v>
      </c>
      <c r="DY23" s="38">
        <f>HLOOKUP(DX23,$A$1:$Z$371,371,FALSE)</f>
        <v>0</v>
      </c>
      <c r="DZ23" s="38">
        <f>HLOOKUP(DX23,$AB$1:$BA$371,371,FALSE)</f>
        <v>0</v>
      </c>
      <c r="EA23" s="38">
        <f>DY23-DZ23</f>
        <v>0</v>
      </c>
      <c r="EB23" s="39" t="str">
        <f>IF(DZ23&gt;0,EA23/DZ23,"NA")</f>
        <v>NA</v>
      </c>
      <c r="EC23" s="38">
        <f>HLOOKUP(DX23,$BC$1:$CB$371,371,FALSE)</f>
        <v>0</v>
      </c>
      <c r="ED23" s="38">
        <f>DY23-EC23</f>
        <v>0</v>
      </c>
      <c r="EE23" s="39" t="str">
        <f>IF(EC23&gt;0,ED23/EC23,"NA")</f>
        <v>NA</v>
      </c>
    </row>
    <row r="24" spans="1:136" x14ac:dyDescent="0.15">
      <c r="A24" s="25" t="s">
        <v>116</v>
      </c>
      <c r="B24" s="26"/>
      <c r="C24" s="179"/>
      <c r="D24" s="179">
        <v>87226</v>
      </c>
      <c r="E24" s="179"/>
      <c r="F24" s="179"/>
      <c r="G24" s="179"/>
      <c r="H24" s="179"/>
      <c r="I24" s="179">
        <v>34910</v>
      </c>
      <c r="J24" s="179"/>
      <c r="K24" s="179"/>
      <c r="L24" s="179">
        <v>2330235</v>
      </c>
      <c r="M24" s="179"/>
      <c r="N24" s="179"/>
      <c r="O24" s="179"/>
      <c r="P24" s="179">
        <v>5347675</v>
      </c>
      <c r="Q24" s="179"/>
      <c r="R24" s="179"/>
      <c r="S24" s="179"/>
      <c r="T24" s="179"/>
      <c r="U24" s="179"/>
      <c r="V24" s="179"/>
      <c r="W24" s="179"/>
      <c r="X24" s="179"/>
      <c r="Y24" s="179"/>
      <c r="Z24" s="26">
        <f t="shared" si="0"/>
        <v>7800046</v>
      </c>
      <c r="AA24" s="26"/>
      <c r="AB24" s="25" t="s">
        <v>116</v>
      </c>
      <c r="AC24" s="26"/>
      <c r="AD24" s="26"/>
      <c r="AE24" s="26"/>
      <c r="AF24" s="26"/>
      <c r="AG24" s="26"/>
      <c r="AH24" s="26"/>
      <c r="AI24" s="26"/>
      <c r="AJ24" s="26"/>
      <c r="AK24" s="26"/>
      <c r="AL24" s="26"/>
      <c r="AM24" s="26">
        <v>1970000</v>
      </c>
      <c r="AN24" s="26"/>
      <c r="AO24" s="26"/>
      <c r="AP24" s="26"/>
      <c r="AQ24" s="26">
        <v>4760000</v>
      </c>
      <c r="AR24" s="26"/>
      <c r="AS24" s="26"/>
      <c r="AT24" s="26"/>
      <c r="AU24" s="26"/>
      <c r="AV24" s="26"/>
      <c r="AW24" s="26"/>
      <c r="AX24" s="26"/>
      <c r="AY24" s="26"/>
      <c r="AZ24" s="26"/>
      <c r="BA24" s="45">
        <f t="shared" si="1"/>
        <v>6730000</v>
      </c>
      <c r="BB24" s="27"/>
      <c r="BC24" s="25" t="s">
        <v>116</v>
      </c>
      <c r="BD24" s="28">
        <v>0</v>
      </c>
      <c r="BE24" s="28">
        <v>0</v>
      </c>
      <c r="BF24" s="28">
        <v>0</v>
      </c>
      <c r="BG24" s="28">
        <v>0</v>
      </c>
      <c r="BH24" s="28">
        <v>0</v>
      </c>
      <c r="BI24" s="28">
        <v>0</v>
      </c>
      <c r="BJ24" s="28">
        <v>0</v>
      </c>
      <c r="BK24" s="28">
        <v>0</v>
      </c>
      <c r="BL24" s="28">
        <v>0</v>
      </c>
      <c r="BM24" s="28">
        <v>0</v>
      </c>
      <c r="BN24" s="28">
        <v>394000</v>
      </c>
      <c r="BO24" s="28">
        <v>0</v>
      </c>
      <c r="BP24" s="28">
        <v>0</v>
      </c>
      <c r="BQ24" s="28">
        <v>0</v>
      </c>
      <c r="BR24" s="28">
        <v>2288000</v>
      </c>
      <c r="BS24" s="28">
        <v>0</v>
      </c>
      <c r="BT24" s="28">
        <v>0</v>
      </c>
      <c r="BU24" s="28">
        <v>0</v>
      </c>
      <c r="BV24" s="28">
        <v>0</v>
      </c>
      <c r="BW24" s="28">
        <v>0</v>
      </c>
      <c r="BX24" s="28">
        <v>0</v>
      </c>
      <c r="BY24" s="28">
        <v>0</v>
      </c>
      <c r="BZ24" s="28">
        <v>0</v>
      </c>
      <c r="CA24" s="28">
        <v>0</v>
      </c>
      <c r="CB24" s="29">
        <f t="shared" si="27"/>
        <v>2682000</v>
      </c>
      <c r="CD24" s="25" t="s">
        <v>116</v>
      </c>
      <c r="CE24" s="30">
        <f t="shared" si="2"/>
        <v>0</v>
      </c>
      <c r="CF24" s="30">
        <f t="shared" si="3"/>
        <v>0</v>
      </c>
      <c r="CG24" s="30">
        <f t="shared" si="4"/>
        <v>87226</v>
      </c>
      <c r="CH24" s="30">
        <f t="shared" si="5"/>
        <v>0</v>
      </c>
      <c r="CI24" s="30">
        <f t="shared" si="6"/>
        <v>0</v>
      </c>
      <c r="CJ24" s="30">
        <f t="shared" si="7"/>
        <v>0</v>
      </c>
      <c r="CK24" s="30">
        <f t="shared" si="8"/>
        <v>0</v>
      </c>
      <c r="CL24" s="30">
        <f t="shared" si="9"/>
        <v>34910</v>
      </c>
      <c r="CM24" s="30">
        <f t="shared" si="10"/>
        <v>0</v>
      </c>
      <c r="CN24" s="30">
        <f t="shared" si="11"/>
        <v>0</v>
      </c>
      <c r="CO24" s="30">
        <f t="shared" si="12"/>
        <v>1936235</v>
      </c>
      <c r="CP24" s="30">
        <f t="shared" si="13"/>
        <v>0</v>
      </c>
      <c r="CQ24" s="30">
        <f t="shared" si="14"/>
        <v>0</v>
      </c>
      <c r="CR24" s="30">
        <f t="shared" si="15"/>
        <v>0</v>
      </c>
      <c r="CS24" s="30">
        <f t="shared" si="16"/>
        <v>3059675</v>
      </c>
      <c r="CT24" s="30">
        <f t="shared" si="17"/>
        <v>0</v>
      </c>
      <c r="CU24" s="30">
        <f t="shared" si="18"/>
        <v>0</v>
      </c>
      <c r="CV24" s="30">
        <f t="shared" si="19"/>
        <v>0</v>
      </c>
      <c r="CW24" s="30">
        <f t="shared" si="20"/>
        <v>0</v>
      </c>
      <c r="CX24" s="30">
        <f t="shared" si="21"/>
        <v>0</v>
      </c>
      <c r="CY24" s="30">
        <f t="shared" si="22"/>
        <v>0</v>
      </c>
      <c r="CZ24" s="30">
        <f t="shared" si="23"/>
        <v>0</v>
      </c>
      <c r="DA24" s="30">
        <f t="shared" si="24"/>
        <v>0</v>
      </c>
      <c r="DB24" s="30">
        <f t="shared" si="25"/>
        <v>0</v>
      </c>
      <c r="DC24" s="30">
        <f t="shared" si="26"/>
        <v>5118046</v>
      </c>
      <c r="DD24" s="30">
        <f t="shared" si="28"/>
        <v>38375658</v>
      </c>
      <c r="DE24" s="36"/>
      <c r="DF24" s="37" t="s">
        <v>74</v>
      </c>
      <c r="DG24" s="38">
        <f>HLOOKUP(DF24,$A$1:$Y$371,367,FALSE)</f>
        <v>1519767</v>
      </c>
      <c r="DH24" s="38">
        <f>HLOOKUP(DF24,$AB$1:$AZ$371,367,FALSE)</f>
        <v>6680000</v>
      </c>
      <c r="DI24" s="38">
        <f>DG24-DH24</f>
        <v>-5160233</v>
      </c>
      <c r="DJ24" s="39">
        <f>IF(DH24&gt;0,DI24/DH24,"NA")</f>
        <v>-0.77248997005988029</v>
      </c>
      <c r="DK24" s="38">
        <f>HLOOKUP(DF24,$BC$1:$CA$371,367,FALSE)</f>
        <v>3612000</v>
      </c>
      <c r="DL24" s="38">
        <f>DG24-DK24</f>
        <v>-2092233</v>
      </c>
      <c r="DM24" s="39">
        <f>IF(DK24&gt;0,DL24/DK24,"NA")</f>
        <v>-0.57924501661129568</v>
      </c>
      <c r="DN24" s="36"/>
      <c r="DO24" s="37" t="s">
        <v>42</v>
      </c>
      <c r="DP24" s="38">
        <f>HLOOKUP(DO24,$A$1:$Y$371,369,FALSE)</f>
        <v>0</v>
      </c>
      <c r="DQ24" s="38">
        <f>HLOOKUP(DO24,$AB$1:$AZ$371,369,FALSE)</f>
        <v>0</v>
      </c>
      <c r="DR24" s="38">
        <f>DP24-DQ24</f>
        <v>0</v>
      </c>
      <c r="DS24" s="39" t="str">
        <f>IF(DQ24&gt;0,DR24/DQ24,"NA")</f>
        <v>NA</v>
      </c>
      <c r="DT24" s="38">
        <f>HLOOKUP(DO24,$BC$1:$CA$371,369,FALSE)</f>
        <v>0</v>
      </c>
      <c r="DU24" s="38">
        <f>DP24-DT24</f>
        <v>0</v>
      </c>
      <c r="DV24" s="39" t="str">
        <f>IF(DT24&gt;0,DU24/DT24,"NA")</f>
        <v>NA</v>
      </c>
      <c r="DW24" s="36"/>
      <c r="DX24" s="37" t="s">
        <v>42</v>
      </c>
      <c r="DY24" s="38">
        <f>HLOOKUP(DX24,$A$1:$Z$371,371,FALSE)</f>
        <v>0</v>
      </c>
      <c r="DZ24" s="38">
        <f>HLOOKUP(DX24,$AB$1:$BA$371,371,FALSE)</f>
        <v>0</v>
      </c>
      <c r="EA24" s="38">
        <f>DY24-DZ24</f>
        <v>0</v>
      </c>
      <c r="EB24" s="39" t="str">
        <f>IF(DZ24&gt;0,EA24/DZ24,"NA")</f>
        <v>NA</v>
      </c>
      <c r="EC24" s="38">
        <f>HLOOKUP(DX24,$BC$1:$CB$371,371,FALSE)</f>
        <v>0</v>
      </c>
      <c r="ED24" s="38">
        <f>DY24-EC24</f>
        <v>0</v>
      </c>
      <c r="EE24" s="39" t="str">
        <f>IF(EC24&gt;0,ED24/EC24,"NA")</f>
        <v>NA</v>
      </c>
      <c r="EF24" s="36"/>
    </row>
    <row r="25" spans="1:136" x14ac:dyDescent="0.15">
      <c r="A25" s="25" t="s">
        <v>117</v>
      </c>
      <c r="B25" s="26"/>
      <c r="C25" s="179"/>
      <c r="D25" s="179"/>
      <c r="E25" s="179"/>
      <c r="F25" s="179"/>
      <c r="G25" s="179"/>
      <c r="H25" s="179"/>
      <c r="I25" s="179">
        <v>98116</v>
      </c>
      <c r="J25" s="179"/>
      <c r="K25" s="179"/>
      <c r="L25" s="179">
        <v>4545632</v>
      </c>
      <c r="M25" s="179"/>
      <c r="N25" s="179"/>
      <c r="O25" s="179"/>
      <c r="P25" s="179">
        <v>5005440</v>
      </c>
      <c r="Q25" s="179"/>
      <c r="R25" s="179"/>
      <c r="S25" s="179"/>
      <c r="T25" s="179"/>
      <c r="U25" s="179"/>
      <c r="V25" s="179"/>
      <c r="W25" s="179"/>
      <c r="X25" s="179"/>
      <c r="Y25" s="179"/>
      <c r="Z25" s="26">
        <f t="shared" si="0"/>
        <v>9649188</v>
      </c>
      <c r="AA25" s="26"/>
      <c r="AB25" s="25" t="s">
        <v>117</v>
      </c>
      <c r="AC25" s="26"/>
      <c r="AD25" s="26"/>
      <c r="AE25" s="26">
        <v>90000</v>
      </c>
      <c r="AF25" s="26"/>
      <c r="AG25" s="26"/>
      <c r="AH25" s="26"/>
      <c r="AI25" s="26"/>
      <c r="AJ25" s="26">
        <v>20000</v>
      </c>
      <c r="AK25" s="26"/>
      <c r="AL25" s="26"/>
      <c r="AM25" s="26">
        <v>1890000</v>
      </c>
      <c r="AN25" s="26">
        <v>850000</v>
      </c>
      <c r="AO25" s="26"/>
      <c r="AP25" s="26"/>
      <c r="AQ25" s="26">
        <v>6940000</v>
      </c>
      <c r="AR25" s="26"/>
      <c r="AS25" s="26"/>
      <c r="AT25" s="26"/>
      <c r="AU25" s="26"/>
      <c r="AV25" s="26"/>
      <c r="AW25" s="26"/>
      <c r="AX25" s="26"/>
      <c r="AY25" s="26"/>
      <c r="AZ25" s="26"/>
      <c r="BA25" s="45">
        <f t="shared" si="1"/>
        <v>9790000</v>
      </c>
      <c r="BB25" s="27"/>
      <c r="BC25" s="25" t="s">
        <v>117</v>
      </c>
      <c r="BD25" s="28">
        <v>0</v>
      </c>
      <c r="BE25" s="28">
        <v>0</v>
      </c>
      <c r="BF25" s="28">
        <v>18000</v>
      </c>
      <c r="BG25" s="28">
        <v>0</v>
      </c>
      <c r="BH25" s="28">
        <v>0</v>
      </c>
      <c r="BI25" s="28">
        <v>0</v>
      </c>
      <c r="BJ25" s="28">
        <v>0</v>
      </c>
      <c r="BK25" s="28">
        <v>4000</v>
      </c>
      <c r="BL25" s="28">
        <v>0</v>
      </c>
      <c r="BM25" s="28">
        <v>0</v>
      </c>
      <c r="BN25" s="28">
        <v>434000</v>
      </c>
      <c r="BO25" s="28">
        <v>170000</v>
      </c>
      <c r="BP25" s="28">
        <v>0</v>
      </c>
      <c r="BQ25" s="28">
        <v>0</v>
      </c>
      <c r="BR25" s="28">
        <v>3492000</v>
      </c>
      <c r="BS25" s="28">
        <v>0</v>
      </c>
      <c r="BT25" s="28">
        <v>0</v>
      </c>
      <c r="BU25" s="28">
        <v>0</v>
      </c>
      <c r="BV25" s="28">
        <v>0</v>
      </c>
      <c r="BW25" s="28">
        <v>0</v>
      </c>
      <c r="BX25" s="28">
        <v>0</v>
      </c>
      <c r="BY25" s="28">
        <v>0</v>
      </c>
      <c r="BZ25" s="28">
        <v>0</v>
      </c>
      <c r="CA25" s="28">
        <v>0</v>
      </c>
      <c r="CB25" s="29">
        <f t="shared" si="27"/>
        <v>4118000</v>
      </c>
      <c r="CD25" s="25" t="s">
        <v>117</v>
      </c>
      <c r="CE25" s="30">
        <f t="shared" si="2"/>
        <v>0</v>
      </c>
      <c r="CF25" s="30">
        <f t="shared" si="3"/>
        <v>0</v>
      </c>
      <c r="CG25" s="30">
        <f t="shared" si="4"/>
        <v>-18000</v>
      </c>
      <c r="CH25" s="30">
        <f t="shared" si="5"/>
        <v>0</v>
      </c>
      <c r="CI25" s="30">
        <f t="shared" si="6"/>
        <v>0</v>
      </c>
      <c r="CJ25" s="30">
        <f t="shared" si="7"/>
        <v>0</v>
      </c>
      <c r="CK25" s="30">
        <f t="shared" si="8"/>
        <v>0</v>
      </c>
      <c r="CL25" s="30">
        <f t="shared" si="9"/>
        <v>94116</v>
      </c>
      <c r="CM25" s="30">
        <f t="shared" si="10"/>
        <v>0</v>
      </c>
      <c r="CN25" s="30">
        <f t="shared" si="11"/>
        <v>0</v>
      </c>
      <c r="CO25" s="30">
        <f t="shared" si="12"/>
        <v>4111632</v>
      </c>
      <c r="CP25" s="30">
        <f t="shared" si="13"/>
        <v>-170000</v>
      </c>
      <c r="CQ25" s="30">
        <f t="shared" si="14"/>
        <v>0</v>
      </c>
      <c r="CR25" s="30">
        <f t="shared" si="15"/>
        <v>0</v>
      </c>
      <c r="CS25" s="30">
        <f t="shared" si="16"/>
        <v>1513440</v>
      </c>
      <c r="CT25" s="30">
        <f t="shared" si="17"/>
        <v>0</v>
      </c>
      <c r="CU25" s="30">
        <f t="shared" si="18"/>
        <v>0</v>
      </c>
      <c r="CV25" s="30">
        <f t="shared" si="19"/>
        <v>0</v>
      </c>
      <c r="CW25" s="30">
        <f t="shared" si="20"/>
        <v>0</v>
      </c>
      <c r="CX25" s="30">
        <f t="shared" si="21"/>
        <v>0</v>
      </c>
      <c r="CY25" s="30">
        <f t="shared" si="22"/>
        <v>0</v>
      </c>
      <c r="CZ25" s="30">
        <f t="shared" si="23"/>
        <v>0</v>
      </c>
      <c r="DA25" s="30">
        <f t="shared" si="24"/>
        <v>0</v>
      </c>
      <c r="DB25" s="30">
        <f t="shared" si="25"/>
        <v>0</v>
      </c>
      <c r="DC25" s="30">
        <f t="shared" si="26"/>
        <v>5531188</v>
      </c>
      <c r="DD25" s="30">
        <f t="shared" si="28"/>
        <v>43906846</v>
      </c>
      <c r="DE25" s="36"/>
      <c r="DF25" s="37" t="s">
        <v>72</v>
      </c>
      <c r="DG25" s="38">
        <f>HLOOKUP(DF25,$A$1:$Y$371,367,FALSE)</f>
        <v>0</v>
      </c>
      <c r="DH25" s="38">
        <f>HLOOKUP(DF25,$AB$1:$AZ$371,367,FALSE)</f>
        <v>3720000</v>
      </c>
      <c r="DI25" s="38">
        <f>DG25-DH25</f>
        <v>-3720000</v>
      </c>
      <c r="DJ25" s="39">
        <f>IF(DH25&gt;0,DI25/DH25,"NA")</f>
        <v>-1</v>
      </c>
      <c r="DK25" s="38">
        <f>HLOOKUP(DF25,$BC$1:$CA$371,367,FALSE)</f>
        <v>12214000</v>
      </c>
      <c r="DL25" s="38">
        <f>DG25-DK25</f>
        <v>-12214000</v>
      </c>
      <c r="DM25" s="39">
        <f>IF(DK25&gt;0,DL25/DK25,"NA")</f>
        <v>-1</v>
      </c>
      <c r="DN25" s="36"/>
      <c r="DO25" s="4" t="s">
        <v>32</v>
      </c>
      <c r="DP25" s="38">
        <f>HLOOKUP(DO25,$A$1:$Y$371,369,FALSE)</f>
        <v>0</v>
      </c>
      <c r="DQ25" s="38">
        <f>HLOOKUP(DO25,$AB$1:$AZ$371,369,FALSE)</f>
        <v>0</v>
      </c>
      <c r="DR25" s="38">
        <f>DP25-DQ25</f>
        <v>0</v>
      </c>
      <c r="DS25" s="39" t="str">
        <f>IF(DQ25&gt;0,DR25/DQ25,"NA")</f>
        <v>NA</v>
      </c>
      <c r="DT25" s="38">
        <f>HLOOKUP(DO25,$BC$1:$CA$371,369,FALSE)</f>
        <v>0</v>
      </c>
      <c r="DU25" s="38">
        <f>DP25-DT25</f>
        <v>0</v>
      </c>
      <c r="DV25" s="39" t="str">
        <f>IF(DT25&gt;0,DU25/DT25,"NA")</f>
        <v>NA</v>
      </c>
      <c r="DW25" s="36"/>
      <c r="DX25" s="37" t="s">
        <v>16</v>
      </c>
      <c r="DY25" s="38">
        <f>HLOOKUP(DX25,$A$1:$Z$371,371,FALSE)</f>
        <v>0</v>
      </c>
      <c r="DZ25" s="38">
        <f>HLOOKUP(DX25,$AB$1:$BA$371,371,FALSE)</f>
        <v>0</v>
      </c>
      <c r="EA25" s="38">
        <f>DY25-DZ25</f>
        <v>0</v>
      </c>
      <c r="EB25" s="39" t="str">
        <f>IF(DZ25&gt;0,EA25/DZ25,"NA")</f>
        <v>NA</v>
      </c>
      <c r="EC25" s="38">
        <f>HLOOKUP(DX25,$BC$1:$CB$371,371,FALSE)</f>
        <v>0</v>
      </c>
      <c r="ED25" s="38">
        <f>DY25-EC25</f>
        <v>0</v>
      </c>
      <c r="EE25" s="39" t="str">
        <f>IF(EC25&gt;0,ED25/EC25,"NA")</f>
        <v>NA</v>
      </c>
      <c r="EF25" s="36"/>
    </row>
    <row r="26" spans="1:136" x14ac:dyDescent="0.15">
      <c r="A26" s="25" t="s">
        <v>118</v>
      </c>
      <c r="B26" s="26"/>
      <c r="C26" s="179"/>
      <c r="D26" s="179"/>
      <c r="E26" s="179"/>
      <c r="F26" s="179"/>
      <c r="G26" s="179"/>
      <c r="H26" s="179"/>
      <c r="I26" s="179">
        <v>19668</v>
      </c>
      <c r="J26" s="179"/>
      <c r="K26" s="179"/>
      <c r="L26" s="179">
        <v>2398330</v>
      </c>
      <c r="M26" s="179">
        <v>393250</v>
      </c>
      <c r="N26" s="179"/>
      <c r="O26" s="179"/>
      <c r="P26" s="179">
        <v>7202904</v>
      </c>
      <c r="Q26" s="179"/>
      <c r="R26" s="179"/>
      <c r="S26" s="179"/>
      <c r="T26" s="179"/>
      <c r="U26" s="179"/>
      <c r="V26" s="179"/>
      <c r="W26" s="179"/>
      <c r="X26" s="179"/>
      <c r="Y26" s="179"/>
      <c r="Z26" s="26">
        <f t="shared" si="0"/>
        <v>10014152</v>
      </c>
      <c r="AA26" s="26"/>
      <c r="AB26" s="25" t="s">
        <v>118</v>
      </c>
      <c r="AC26" s="26"/>
      <c r="AD26" s="26"/>
      <c r="AE26" s="26"/>
      <c r="AF26" s="26"/>
      <c r="AG26" s="26"/>
      <c r="AH26" s="26"/>
      <c r="AI26" s="26"/>
      <c r="AJ26" s="26">
        <v>30000</v>
      </c>
      <c r="AK26" s="26"/>
      <c r="AL26" s="26"/>
      <c r="AM26" s="26">
        <v>2350000</v>
      </c>
      <c r="AN26" s="26"/>
      <c r="AO26" s="26"/>
      <c r="AP26" s="26"/>
      <c r="AQ26" s="26">
        <v>4990000</v>
      </c>
      <c r="AR26" s="26"/>
      <c r="AS26" s="26"/>
      <c r="AT26" s="26"/>
      <c r="AU26" s="26"/>
      <c r="AV26" s="26"/>
      <c r="AW26" s="26"/>
      <c r="AX26" s="26"/>
      <c r="AY26" s="26"/>
      <c r="AZ26" s="26"/>
      <c r="BA26" s="45">
        <f t="shared" si="1"/>
        <v>7370000</v>
      </c>
      <c r="BB26" s="27"/>
      <c r="BC26" s="25" t="s">
        <v>118</v>
      </c>
      <c r="BD26" s="28">
        <v>0</v>
      </c>
      <c r="BE26" s="28">
        <v>0</v>
      </c>
      <c r="BF26" s="28">
        <v>10000</v>
      </c>
      <c r="BG26" s="28">
        <v>0</v>
      </c>
      <c r="BH26" s="28">
        <v>0</v>
      </c>
      <c r="BI26" s="28">
        <v>28000</v>
      </c>
      <c r="BJ26" s="28">
        <v>0</v>
      </c>
      <c r="BK26" s="28">
        <v>12000</v>
      </c>
      <c r="BL26" s="28">
        <v>0</v>
      </c>
      <c r="BM26" s="28">
        <v>0</v>
      </c>
      <c r="BN26" s="28">
        <v>1634000</v>
      </c>
      <c r="BO26" s="28">
        <v>942000</v>
      </c>
      <c r="BP26" s="28">
        <v>0</v>
      </c>
      <c r="BQ26" s="28">
        <v>0</v>
      </c>
      <c r="BR26" s="28">
        <v>3858000</v>
      </c>
      <c r="BS26" s="28">
        <v>0</v>
      </c>
      <c r="BT26" s="28">
        <v>0</v>
      </c>
      <c r="BU26" s="28">
        <v>0</v>
      </c>
      <c r="BV26" s="28">
        <v>0</v>
      </c>
      <c r="BW26" s="28">
        <v>0</v>
      </c>
      <c r="BX26" s="28">
        <v>0</v>
      </c>
      <c r="BY26" s="28">
        <v>0</v>
      </c>
      <c r="BZ26" s="28">
        <v>0</v>
      </c>
      <c r="CA26" s="28">
        <v>0</v>
      </c>
      <c r="CB26" s="29">
        <f t="shared" si="27"/>
        <v>6484000</v>
      </c>
      <c r="CD26" s="25" t="s">
        <v>118</v>
      </c>
      <c r="CE26" s="30">
        <f t="shared" si="2"/>
        <v>0</v>
      </c>
      <c r="CF26" s="30">
        <f t="shared" si="3"/>
        <v>0</v>
      </c>
      <c r="CG26" s="30">
        <f t="shared" si="4"/>
        <v>-10000</v>
      </c>
      <c r="CH26" s="30">
        <f t="shared" si="5"/>
        <v>0</v>
      </c>
      <c r="CI26" s="30">
        <f t="shared" si="6"/>
        <v>0</v>
      </c>
      <c r="CJ26" s="30">
        <f t="shared" si="7"/>
        <v>-28000</v>
      </c>
      <c r="CK26" s="30">
        <f t="shared" si="8"/>
        <v>0</v>
      </c>
      <c r="CL26" s="30">
        <f t="shared" si="9"/>
        <v>7668</v>
      </c>
      <c r="CM26" s="30">
        <f t="shared" si="10"/>
        <v>0</v>
      </c>
      <c r="CN26" s="30">
        <f t="shared" si="11"/>
        <v>0</v>
      </c>
      <c r="CO26" s="30">
        <f t="shared" si="12"/>
        <v>764330</v>
      </c>
      <c r="CP26" s="30">
        <f t="shared" si="13"/>
        <v>-548750</v>
      </c>
      <c r="CQ26" s="30">
        <f t="shared" si="14"/>
        <v>0</v>
      </c>
      <c r="CR26" s="30">
        <f t="shared" si="15"/>
        <v>0</v>
      </c>
      <c r="CS26" s="30">
        <f t="shared" si="16"/>
        <v>3344904</v>
      </c>
      <c r="CT26" s="30">
        <f t="shared" si="17"/>
        <v>0</v>
      </c>
      <c r="CU26" s="30">
        <f t="shared" si="18"/>
        <v>0</v>
      </c>
      <c r="CV26" s="30">
        <f t="shared" si="19"/>
        <v>0</v>
      </c>
      <c r="CW26" s="30">
        <f t="shared" si="20"/>
        <v>0</v>
      </c>
      <c r="CX26" s="30">
        <f t="shared" si="21"/>
        <v>0</v>
      </c>
      <c r="CY26" s="30">
        <f t="shared" si="22"/>
        <v>0</v>
      </c>
      <c r="CZ26" s="30">
        <f t="shared" si="23"/>
        <v>0</v>
      </c>
      <c r="DA26" s="30">
        <f t="shared" si="24"/>
        <v>0</v>
      </c>
      <c r="DB26" s="30">
        <f t="shared" si="25"/>
        <v>0</v>
      </c>
      <c r="DC26" s="30">
        <f t="shared" si="26"/>
        <v>3530152</v>
      </c>
      <c r="DD26" s="30">
        <f t="shared" si="28"/>
        <v>47436998</v>
      </c>
      <c r="DE26" s="36"/>
      <c r="DF26" s="37" t="s">
        <v>16</v>
      </c>
      <c r="DG26" s="38">
        <f>HLOOKUP(DF26,$A$1:$Y$371,367,FALSE)</f>
        <v>0</v>
      </c>
      <c r="DH26" s="38">
        <f>HLOOKUP(DF26,$AB$1:$AZ$371,367,FALSE)</f>
        <v>0</v>
      </c>
      <c r="DI26" s="38">
        <f>DG26-DH26</f>
        <v>0</v>
      </c>
      <c r="DJ26" s="39" t="str">
        <f>IF(DH26&gt;0,DI26/DH26,"NA")</f>
        <v>NA</v>
      </c>
      <c r="DK26" s="38">
        <f>HLOOKUP(DF26,$BC$1:$CA$371,367,FALSE)</f>
        <v>8756000</v>
      </c>
      <c r="DL26" s="38">
        <f>DG26-DK26</f>
        <v>-8756000</v>
      </c>
      <c r="DM26" s="39">
        <f>IF(DK26&gt;0,DL26/DK26,"NA")</f>
        <v>-1</v>
      </c>
      <c r="DN26" s="36"/>
      <c r="DO26" s="37" t="s">
        <v>22</v>
      </c>
      <c r="DP26" s="156">
        <f>HLOOKUP(DO26,$A$1:$Y$371,369,FALSE)</f>
        <v>0</v>
      </c>
      <c r="DQ26" s="156">
        <f>HLOOKUP(DO26,$AB$1:$AZ$371,369,FALSE)</f>
        <v>0</v>
      </c>
      <c r="DR26" s="156">
        <f>DP26-DQ26</f>
        <v>0</v>
      </c>
      <c r="DS26" s="157" t="str">
        <f>IF(DQ26&gt;0,DR26/DQ26,"NA")</f>
        <v>NA</v>
      </c>
      <c r="DT26" s="156">
        <f>HLOOKUP(DO26,$BC$1:$CA$371,369,FALSE)</f>
        <v>0</v>
      </c>
      <c r="DU26" s="156">
        <f>DP26-DT26</f>
        <v>0</v>
      </c>
      <c r="DV26" s="157" t="str">
        <f>IF(DT26&gt;0,DU26/DT26,"NA")</f>
        <v>NA</v>
      </c>
      <c r="DW26" s="36"/>
      <c r="DX26" s="37" t="s">
        <v>67</v>
      </c>
      <c r="DY26" s="38">
        <f>HLOOKUP(DX26,$A$1:$Z$371,371,FALSE)</f>
        <v>0</v>
      </c>
      <c r="DZ26" s="38">
        <f>HLOOKUP(DX26,$AB$1:$BA$371,371,FALSE)</f>
        <v>0</v>
      </c>
      <c r="EA26" s="38">
        <f>DY26-DZ26</f>
        <v>0</v>
      </c>
      <c r="EB26" s="39" t="str">
        <f>IF(DZ26&gt;0,EA26/DZ26,"NA")</f>
        <v>NA</v>
      </c>
      <c r="EC26" s="38">
        <f>HLOOKUP(DX26,$BC$1:$CB$371,371,FALSE)</f>
        <v>0</v>
      </c>
      <c r="ED26" s="38">
        <f>DY26-EC26</f>
        <v>0</v>
      </c>
      <c r="EE26" s="39" t="str">
        <f>IF(EC26&gt;0,ED26/EC26,"NA")</f>
        <v>NA</v>
      </c>
      <c r="EF26" s="36"/>
    </row>
    <row r="27" spans="1:136" x14ac:dyDescent="0.15">
      <c r="A27" s="25" t="s">
        <v>119</v>
      </c>
      <c r="B27" s="26"/>
      <c r="C27" s="179"/>
      <c r="D27" s="179"/>
      <c r="E27" s="179"/>
      <c r="F27" s="179"/>
      <c r="G27" s="179"/>
      <c r="H27" s="179"/>
      <c r="I27" s="179">
        <v>58144</v>
      </c>
      <c r="J27" s="179"/>
      <c r="K27" s="179"/>
      <c r="L27" s="179">
        <v>3251754</v>
      </c>
      <c r="M27" s="179">
        <v>3360500</v>
      </c>
      <c r="N27" s="179"/>
      <c r="O27" s="179"/>
      <c r="P27" s="179">
        <v>1840558</v>
      </c>
      <c r="Q27" s="179"/>
      <c r="R27" s="179"/>
      <c r="S27" s="179"/>
      <c r="T27" s="179"/>
      <c r="U27" s="179"/>
      <c r="V27" s="179">
        <v>20416</v>
      </c>
      <c r="W27" s="179"/>
      <c r="X27" s="179"/>
      <c r="Y27" s="179"/>
      <c r="Z27" s="26">
        <f t="shared" si="0"/>
        <v>8531372</v>
      </c>
      <c r="AA27" s="26"/>
      <c r="AB27" s="25" t="s">
        <v>119</v>
      </c>
      <c r="AC27" s="26"/>
      <c r="AD27" s="26"/>
      <c r="AE27" s="26"/>
      <c r="AF27" s="26"/>
      <c r="AG27" s="26"/>
      <c r="AH27" s="26"/>
      <c r="AI27" s="26"/>
      <c r="AJ27" s="26">
        <v>30000</v>
      </c>
      <c r="AK27" s="26"/>
      <c r="AL27" s="26"/>
      <c r="AM27" s="26">
        <v>4900000</v>
      </c>
      <c r="AN27" s="26">
        <v>1790000</v>
      </c>
      <c r="AO27" s="26"/>
      <c r="AP27" s="26"/>
      <c r="AQ27" s="26">
        <v>8650000</v>
      </c>
      <c r="AR27" s="26"/>
      <c r="AS27" s="26"/>
      <c r="AT27" s="26"/>
      <c r="AU27" s="26"/>
      <c r="AV27" s="26"/>
      <c r="AW27" s="26"/>
      <c r="AX27" s="26"/>
      <c r="AY27" s="26"/>
      <c r="AZ27" s="26"/>
      <c r="BA27" s="45">
        <f t="shared" si="1"/>
        <v>15370000</v>
      </c>
      <c r="BB27" s="45"/>
      <c r="BC27" s="25" t="s">
        <v>119</v>
      </c>
      <c r="BD27" s="43">
        <v>0</v>
      </c>
      <c r="BE27" s="43">
        <v>0</v>
      </c>
      <c r="BF27" s="43">
        <v>164000</v>
      </c>
      <c r="BG27" s="43">
        <v>0</v>
      </c>
      <c r="BH27" s="43">
        <v>0</v>
      </c>
      <c r="BI27" s="43">
        <v>0</v>
      </c>
      <c r="BJ27" s="43">
        <v>0</v>
      </c>
      <c r="BK27" s="43">
        <v>14000</v>
      </c>
      <c r="BL27" s="43">
        <v>0</v>
      </c>
      <c r="BM27" s="43">
        <v>0</v>
      </c>
      <c r="BN27" s="43">
        <v>4996000</v>
      </c>
      <c r="BO27" s="43">
        <v>1276000</v>
      </c>
      <c r="BP27" s="43">
        <v>0</v>
      </c>
      <c r="BQ27" s="43">
        <v>0</v>
      </c>
      <c r="BR27" s="43">
        <v>4412000</v>
      </c>
      <c r="BS27" s="43">
        <v>0</v>
      </c>
      <c r="BT27" s="43">
        <v>0</v>
      </c>
      <c r="BU27" s="43">
        <v>0</v>
      </c>
      <c r="BV27" s="43">
        <v>0</v>
      </c>
      <c r="BW27" s="43">
        <v>0</v>
      </c>
      <c r="BX27" s="43">
        <v>0</v>
      </c>
      <c r="BY27" s="43">
        <v>0</v>
      </c>
      <c r="BZ27" s="43">
        <v>0</v>
      </c>
      <c r="CA27" s="43">
        <v>0</v>
      </c>
      <c r="CB27" s="29">
        <f t="shared" si="27"/>
        <v>10862000</v>
      </c>
      <c r="CD27" s="25" t="s">
        <v>119</v>
      </c>
      <c r="CE27" s="44">
        <f t="shared" si="2"/>
        <v>0</v>
      </c>
      <c r="CF27" s="44">
        <f t="shared" si="3"/>
        <v>0</v>
      </c>
      <c r="CG27" s="44">
        <f t="shared" si="4"/>
        <v>-164000</v>
      </c>
      <c r="CH27" s="44">
        <f t="shared" si="5"/>
        <v>0</v>
      </c>
      <c r="CI27" s="44">
        <f t="shared" si="6"/>
        <v>0</v>
      </c>
      <c r="CJ27" s="44">
        <f t="shared" si="7"/>
        <v>0</v>
      </c>
      <c r="CK27" s="44">
        <f t="shared" si="8"/>
        <v>0</v>
      </c>
      <c r="CL27" s="44">
        <f t="shared" si="9"/>
        <v>44144</v>
      </c>
      <c r="CM27" s="44">
        <f t="shared" si="10"/>
        <v>0</v>
      </c>
      <c r="CN27" s="44">
        <f t="shared" si="11"/>
        <v>0</v>
      </c>
      <c r="CO27" s="44">
        <f t="shared" si="12"/>
        <v>-1744246</v>
      </c>
      <c r="CP27" s="44">
        <f t="shared" si="13"/>
        <v>2084500</v>
      </c>
      <c r="CQ27" s="44">
        <f t="shared" si="14"/>
        <v>0</v>
      </c>
      <c r="CR27" s="44">
        <f t="shared" si="15"/>
        <v>0</v>
      </c>
      <c r="CS27" s="44">
        <f t="shared" si="16"/>
        <v>-2571442</v>
      </c>
      <c r="CT27" s="44">
        <f t="shared" si="17"/>
        <v>0</v>
      </c>
      <c r="CU27" s="44">
        <f t="shared" si="18"/>
        <v>0</v>
      </c>
      <c r="CV27" s="44">
        <f t="shared" si="19"/>
        <v>0</v>
      </c>
      <c r="CW27" s="44">
        <f t="shared" si="20"/>
        <v>0</v>
      </c>
      <c r="CX27" s="44">
        <f t="shared" si="21"/>
        <v>0</v>
      </c>
      <c r="CY27" s="44">
        <f t="shared" si="22"/>
        <v>20416</v>
      </c>
      <c r="CZ27" s="44">
        <f t="shared" si="23"/>
        <v>0</v>
      </c>
      <c r="DA27" s="44">
        <f t="shared" si="24"/>
        <v>0</v>
      </c>
      <c r="DB27" s="44">
        <f t="shared" si="25"/>
        <v>0</v>
      </c>
      <c r="DC27" s="44">
        <f t="shared" si="26"/>
        <v>-2330628</v>
      </c>
      <c r="DD27" s="44">
        <f t="shared" si="28"/>
        <v>45106370</v>
      </c>
      <c r="DE27" s="36"/>
      <c r="DF27" s="40" t="s">
        <v>67</v>
      </c>
      <c r="DG27" s="41">
        <f>HLOOKUP(DF27,$A$1:$Y$371,367,FALSE)</f>
        <v>0</v>
      </c>
      <c r="DH27" s="41">
        <f>HLOOKUP(DF27,$AB$1:$AZ$371,367,FALSE)</f>
        <v>0</v>
      </c>
      <c r="DI27" s="41">
        <f>DG27-DH27</f>
        <v>0</v>
      </c>
      <c r="DJ27" s="42" t="str">
        <f>IF(DH27&gt;0,DI27/DH27,"NA")</f>
        <v>NA</v>
      </c>
      <c r="DK27" s="41">
        <f>HLOOKUP(DF27,$BC$1:$CA$371,367,FALSE)</f>
        <v>3968000</v>
      </c>
      <c r="DL27" s="41">
        <f>DG27-DK27</f>
        <v>-3968000</v>
      </c>
      <c r="DM27" s="42">
        <f>IF(DK27&gt;0,DL27/DK27,"NA")</f>
        <v>-1</v>
      </c>
      <c r="DN27" s="36"/>
      <c r="DO27" s="40" t="s">
        <v>16</v>
      </c>
      <c r="DP27" s="41">
        <f>HLOOKUP(DO27,$A$1:$Y$371,369,FALSE)</f>
        <v>0</v>
      </c>
      <c r="DQ27" s="41">
        <f>HLOOKUP(DO27,$AB$1:$AZ$371,369,FALSE)</f>
        <v>0</v>
      </c>
      <c r="DR27" s="41">
        <f>DP27-DQ27</f>
        <v>0</v>
      </c>
      <c r="DS27" s="42" t="str">
        <f>IF(DQ27&gt;0,DR27/DQ27,"NA")</f>
        <v>NA</v>
      </c>
      <c r="DT27" s="41">
        <f>HLOOKUP(DO27,$BC$1:$CA$371,369,FALSE)</f>
        <v>0</v>
      </c>
      <c r="DU27" s="41">
        <f>DP27-DT27</f>
        <v>0</v>
      </c>
      <c r="DV27" s="42" t="str">
        <f>IF(DT27&gt;0,DU27/DT27,"NA")</f>
        <v>NA</v>
      </c>
      <c r="DW27" s="36"/>
      <c r="DX27" s="40" t="s">
        <v>74</v>
      </c>
      <c r="DY27" s="41">
        <f>HLOOKUP(DX27,$A$1:$Z$371,371,FALSE)</f>
        <v>0</v>
      </c>
      <c r="DZ27" s="41">
        <f>HLOOKUP(DX27,$AB$1:$BA$371,371,FALSE)</f>
        <v>0</v>
      </c>
      <c r="EA27" s="41">
        <f>DY27-DZ27</f>
        <v>0</v>
      </c>
      <c r="EB27" s="42" t="str">
        <f>IF(DZ27&gt;0,EA27/DZ27,"NA")</f>
        <v>NA</v>
      </c>
      <c r="EC27" s="41">
        <f>HLOOKUP(DX27,$BC$1:$CB$371,371,FALSE)</f>
        <v>0</v>
      </c>
      <c r="ED27" s="41">
        <f>DY27-EC27</f>
        <v>0</v>
      </c>
      <c r="EE27" s="42" t="str">
        <f>IF(EC27&gt;0,ED27/EC27,"NA")</f>
        <v>NA</v>
      </c>
      <c r="EF27" s="36"/>
    </row>
    <row r="28" spans="1:136" x14ac:dyDescent="0.15">
      <c r="A28" s="25" t="s">
        <v>120</v>
      </c>
      <c r="B28" s="26"/>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26">
        <f t="shared" si="0"/>
        <v>0</v>
      </c>
      <c r="AA28" s="26"/>
      <c r="AB28" s="25" t="s">
        <v>120</v>
      </c>
      <c r="AC28" s="26"/>
      <c r="AD28" s="26"/>
      <c r="AE28" s="26"/>
      <c r="AF28" s="26"/>
      <c r="AG28" s="26"/>
      <c r="AH28" s="26"/>
      <c r="AI28" s="26"/>
      <c r="AJ28" s="26">
        <v>20000</v>
      </c>
      <c r="AK28" s="26"/>
      <c r="AL28" s="26"/>
      <c r="AM28" s="26">
        <v>2700000</v>
      </c>
      <c r="AN28" s="26"/>
      <c r="AO28" s="26"/>
      <c r="AP28" s="26"/>
      <c r="AQ28" s="26">
        <v>3150000</v>
      </c>
      <c r="AR28" s="26"/>
      <c r="AS28" s="26"/>
      <c r="AT28" s="26"/>
      <c r="AU28" s="26"/>
      <c r="AV28" s="26"/>
      <c r="AW28" s="26"/>
      <c r="AX28" s="26"/>
      <c r="AY28" s="26"/>
      <c r="AZ28" s="26"/>
      <c r="BA28" s="45">
        <f t="shared" si="1"/>
        <v>5870000</v>
      </c>
      <c r="BB28" s="27"/>
      <c r="BC28" s="25" t="s">
        <v>120</v>
      </c>
      <c r="BD28" s="43">
        <v>0</v>
      </c>
      <c r="BE28" s="43">
        <v>0</v>
      </c>
      <c r="BF28" s="43">
        <v>0</v>
      </c>
      <c r="BG28" s="43">
        <v>0</v>
      </c>
      <c r="BH28" s="43">
        <v>0</v>
      </c>
      <c r="BI28" s="43">
        <v>0</v>
      </c>
      <c r="BJ28" s="43">
        <v>0</v>
      </c>
      <c r="BK28" s="43">
        <v>4000</v>
      </c>
      <c r="BL28" s="43">
        <v>0</v>
      </c>
      <c r="BM28" s="43">
        <v>0</v>
      </c>
      <c r="BN28" s="43">
        <v>1624000</v>
      </c>
      <c r="BO28" s="43">
        <v>272000</v>
      </c>
      <c r="BP28" s="43">
        <v>0</v>
      </c>
      <c r="BQ28" s="43">
        <v>0</v>
      </c>
      <c r="BR28" s="43">
        <v>3790000</v>
      </c>
      <c r="BS28" s="43">
        <v>0</v>
      </c>
      <c r="BT28" s="43">
        <v>0</v>
      </c>
      <c r="BU28" s="43">
        <v>0</v>
      </c>
      <c r="BV28" s="43">
        <v>0</v>
      </c>
      <c r="BW28" s="43">
        <v>0</v>
      </c>
      <c r="BX28" s="43">
        <v>0</v>
      </c>
      <c r="BY28" s="43">
        <v>0</v>
      </c>
      <c r="BZ28" s="43">
        <v>0</v>
      </c>
      <c r="CA28" s="43">
        <v>0</v>
      </c>
      <c r="CB28" s="29">
        <f t="shared" si="27"/>
        <v>5690000</v>
      </c>
      <c r="CD28" s="25" t="s">
        <v>120</v>
      </c>
      <c r="CE28" s="44">
        <f t="shared" si="2"/>
        <v>0</v>
      </c>
      <c r="CF28" s="44">
        <f t="shared" si="3"/>
        <v>0</v>
      </c>
      <c r="CG28" s="44">
        <f t="shared" si="4"/>
        <v>0</v>
      </c>
      <c r="CH28" s="44">
        <f t="shared" si="5"/>
        <v>0</v>
      </c>
      <c r="CI28" s="30">
        <f t="shared" si="6"/>
        <v>0</v>
      </c>
      <c r="CJ28" s="44">
        <f t="shared" si="7"/>
        <v>0</v>
      </c>
      <c r="CK28" s="44">
        <f t="shared" si="8"/>
        <v>0</v>
      </c>
      <c r="CL28" s="44">
        <f t="shared" si="9"/>
        <v>-4000</v>
      </c>
      <c r="CM28" s="44">
        <f t="shared" si="10"/>
        <v>0</v>
      </c>
      <c r="CN28" s="44">
        <f t="shared" si="11"/>
        <v>0</v>
      </c>
      <c r="CO28" s="44">
        <f t="shared" si="12"/>
        <v>-1624000</v>
      </c>
      <c r="CP28" s="44">
        <f t="shared" si="13"/>
        <v>-272000</v>
      </c>
      <c r="CQ28" s="44">
        <f t="shared" si="14"/>
        <v>0</v>
      </c>
      <c r="CR28" s="44">
        <f t="shared" si="15"/>
        <v>0</v>
      </c>
      <c r="CS28" s="44">
        <f t="shared" si="16"/>
        <v>-3790000</v>
      </c>
      <c r="CT28" s="44">
        <f t="shared" si="17"/>
        <v>0</v>
      </c>
      <c r="CU28" s="44">
        <f t="shared" si="18"/>
        <v>0</v>
      </c>
      <c r="CV28" s="44">
        <f t="shared" si="19"/>
        <v>0</v>
      </c>
      <c r="CW28" s="44">
        <f t="shared" si="20"/>
        <v>0</v>
      </c>
      <c r="CX28" s="44">
        <f t="shared" si="21"/>
        <v>0</v>
      </c>
      <c r="CY28" s="44">
        <f t="shared" si="22"/>
        <v>0</v>
      </c>
      <c r="CZ28" s="44">
        <f t="shared" si="23"/>
        <v>0</v>
      </c>
      <c r="DA28" s="44">
        <f t="shared" si="24"/>
        <v>0</v>
      </c>
      <c r="DB28" s="44">
        <f t="shared" si="25"/>
        <v>0</v>
      </c>
      <c r="DC28" s="44">
        <f t="shared" si="26"/>
        <v>-5690000</v>
      </c>
      <c r="DD28" s="44">
        <f t="shared" si="28"/>
        <v>39416370</v>
      </c>
      <c r="DE28" s="36"/>
      <c r="DF28" s="141"/>
      <c r="DG28" s="142"/>
      <c r="DH28" s="142"/>
      <c r="DI28" s="142"/>
      <c r="DJ28" s="142"/>
      <c r="DK28" s="142"/>
      <c r="DL28" s="142"/>
      <c r="DM28" s="143"/>
      <c r="DN28" s="36"/>
      <c r="DO28" s="141"/>
      <c r="DP28" s="142"/>
      <c r="DQ28" s="142"/>
      <c r="DR28" s="142"/>
      <c r="DS28" s="142"/>
      <c r="DT28" s="142"/>
      <c r="DU28" s="142"/>
      <c r="DV28" s="143"/>
      <c r="DW28" s="36"/>
      <c r="DX28" s="141"/>
      <c r="DY28" s="142"/>
      <c r="DZ28" s="142"/>
      <c r="EA28" s="142"/>
      <c r="EB28" s="142"/>
      <c r="EC28" s="142"/>
      <c r="ED28" s="142"/>
      <c r="EE28" s="143"/>
      <c r="EF28" s="36"/>
    </row>
    <row r="29" spans="1:136" x14ac:dyDescent="0.15">
      <c r="A29" s="25" t="s">
        <v>121</v>
      </c>
      <c r="B29" s="26"/>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26">
        <f t="shared" si="0"/>
        <v>0</v>
      </c>
      <c r="AA29" s="26"/>
      <c r="AB29" s="25" t="s">
        <v>121</v>
      </c>
      <c r="AC29" s="26"/>
      <c r="AD29" s="26"/>
      <c r="AE29" s="26"/>
      <c r="AF29" s="26"/>
      <c r="AG29" s="26"/>
      <c r="AH29" s="26"/>
      <c r="AI29" s="26"/>
      <c r="AJ29" s="26"/>
      <c r="AK29" s="26"/>
      <c r="AL29" s="26"/>
      <c r="AM29" s="26"/>
      <c r="AN29" s="26"/>
      <c r="AO29" s="26"/>
      <c r="AP29" s="26"/>
      <c r="AQ29" s="26">
        <v>210000</v>
      </c>
      <c r="AR29" s="26"/>
      <c r="AS29" s="26"/>
      <c r="AT29" s="26"/>
      <c r="AU29" s="26"/>
      <c r="AV29" s="26"/>
      <c r="AW29" s="26"/>
      <c r="AX29" s="26"/>
      <c r="AY29" s="26"/>
      <c r="AZ29" s="26"/>
      <c r="BA29" s="45">
        <f t="shared" si="1"/>
        <v>210000</v>
      </c>
      <c r="BB29" s="27"/>
      <c r="BC29" s="25" t="s">
        <v>121</v>
      </c>
      <c r="BD29" s="43">
        <v>0</v>
      </c>
      <c r="BE29" s="43">
        <v>0</v>
      </c>
      <c r="BF29" s="43">
        <v>0</v>
      </c>
      <c r="BG29" s="43">
        <v>0</v>
      </c>
      <c r="BH29" s="43">
        <v>0</v>
      </c>
      <c r="BI29" s="43">
        <v>0</v>
      </c>
      <c r="BJ29" s="43">
        <v>0</v>
      </c>
      <c r="BK29" s="43">
        <v>12000</v>
      </c>
      <c r="BL29" s="43">
        <v>0</v>
      </c>
      <c r="BM29" s="43">
        <v>0</v>
      </c>
      <c r="BN29" s="43">
        <v>1444000</v>
      </c>
      <c r="BO29" s="43">
        <v>242000</v>
      </c>
      <c r="BP29" s="43">
        <v>0</v>
      </c>
      <c r="BQ29" s="43">
        <v>0</v>
      </c>
      <c r="BR29" s="43">
        <v>4138000</v>
      </c>
      <c r="BS29" s="43">
        <v>0</v>
      </c>
      <c r="BT29" s="43">
        <v>0</v>
      </c>
      <c r="BU29" s="43">
        <v>0</v>
      </c>
      <c r="BV29" s="43">
        <v>0</v>
      </c>
      <c r="BW29" s="43">
        <v>0</v>
      </c>
      <c r="BX29" s="43">
        <v>0</v>
      </c>
      <c r="BY29" s="43">
        <v>0</v>
      </c>
      <c r="BZ29" s="43">
        <v>0</v>
      </c>
      <c r="CA29" s="43">
        <v>0</v>
      </c>
      <c r="CB29" s="29">
        <f t="shared" si="27"/>
        <v>5836000</v>
      </c>
      <c r="CD29" s="25" t="s">
        <v>121</v>
      </c>
      <c r="CE29" s="44">
        <f t="shared" si="2"/>
        <v>0</v>
      </c>
      <c r="CF29" s="44">
        <f t="shared" si="3"/>
        <v>0</v>
      </c>
      <c r="CG29" s="44">
        <f t="shared" si="4"/>
        <v>0</v>
      </c>
      <c r="CH29" s="44">
        <f t="shared" si="5"/>
        <v>0</v>
      </c>
      <c r="CI29" s="44">
        <f t="shared" si="6"/>
        <v>0</v>
      </c>
      <c r="CJ29" s="44">
        <f t="shared" si="7"/>
        <v>0</v>
      </c>
      <c r="CK29" s="44">
        <f t="shared" si="8"/>
        <v>0</v>
      </c>
      <c r="CL29" s="44">
        <f t="shared" si="9"/>
        <v>-12000</v>
      </c>
      <c r="CM29" s="44">
        <f t="shared" si="10"/>
        <v>0</v>
      </c>
      <c r="CN29" s="44">
        <f t="shared" si="11"/>
        <v>0</v>
      </c>
      <c r="CO29" s="44">
        <f t="shared" si="12"/>
        <v>-1444000</v>
      </c>
      <c r="CP29" s="44">
        <f t="shared" si="13"/>
        <v>-242000</v>
      </c>
      <c r="CQ29" s="44">
        <f t="shared" si="14"/>
        <v>0</v>
      </c>
      <c r="CR29" s="44">
        <f t="shared" si="15"/>
        <v>0</v>
      </c>
      <c r="CS29" s="44">
        <f t="shared" si="16"/>
        <v>-4138000</v>
      </c>
      <c r="CT29" s="44">
        <f t="shared" si="17"/>
        <v>0</v>
      </c>
      <c r="CU29" s="44">
        <f t="shared" si="18"/>
        <v>0</v>
      </c>
      <c r="CV29" s="44">
        <f t="shared" si="19"/>
        <v>0</v>
      </c>
      <c r="CW29" s="44">
        <f t="shared" si="20"/>
        <v>0</v>
      </c>
      <c r="CX29" s="44">
        <f t="shared" si="21"/>
        <v>0</v>
      </c>
      <c r="CY29" s="44">
        <f t="shared" si="22"/>
        <v>0</v>
      </c>
      <c r="CZ29" s="44">
        <f t="shared" si="23"/>
        <v>0</v>
      </c>
      <c r="DA29" s="44">
        <f t="shared" si="24"/>
        <v>0</v>
      </c>
      <c r="DB29" s="44">
        <f t="shared" si="25"/>
        <v>0</v>
      </c>
      <c r="DC29" s="44">
        <f t="shared" si="26"/>
        <v>-5836000</v>
      </c>
      <c r="DD29" s="44">
        <f t="shared" si="28"/>
        <v>33580370</v>
      </c>
      <c r="DE29" s="36"/>
      <c r="DF29" s="8" t="s">
        <v>90</v>
      </c>
      <c r="DG29" s="144">
        <f>SUM(DG4:DG27)</f>
        <v>5728797740</v>
      </c>
      <c r="DH29" s="144">
        <f>HLOOKUP(DF29,$AB$1:$BA$371,367,FALSE)</f>
        <v>6128490000</v>
      </c>
      <c r="DI29" s="145">
        <f>DG29-DH29</f>
        <v>-399692260</v>
      </c>
      <c r="DJ29" s="146">
        <f>DI29/DH29</f>
        <v>-6.5218717824455943E-2</v>
      </c>
      <c r="DK29" s="144">
        <f>HLOOKUP(DF29,$BC$1:$CB$371,367,FALSE)</f>
        <v>5701406000</v>
      </c>
      <c r="DL29" s="145">
        <f>DG29-DK29</f>
        <v>27391740</v>
      </c>
      <c r="DM29" s="146">
        <f>DL29/DK29</f>
        <v>4.8043833398288072E-3</v>
      </c>
      <c r="DN29" s="36"/>
      <c r="DO29" s="8" t="s">
        <v>90</v>
      </c>
      <c r="DP29" s="144">
        <f>HLOOKUP(DO29,$A$1:$Z$371,369,FALSE)</f>
        <v>94055377</v>
      </c>
      <c r="DQ29" s="144">
        <f>HLOOKUP(DO29,$AB$1:$BA$371,369,FALSE)</f>
        <v>118340000</v>
      </c>
      <c r="DR29" s="145">
        <f>DP29-DQ29</f>
        <v>-24284623</v>
      </c>
      <c r="DS29" s="146">
        <f>DR29/DQ29</f>
        <v>-0.20521060503633598</v>
      </c>
      <c r="DT29" s="144">
        <f>HLOOKUP(DO29,$BC$1:$CB$371,369,FALSE)</f>
        <v>110266000</v>
      </c>
      <c r="DU29" s="145">
        <f>DP29-DT29</f>
        <v>-16210623</v>
      </c>
      <c r="DV29" s="146">
        <f>DU29/DT29</f>
        <v>-0.14701379391652913</v>
      </c>
      <c r="DW29" s="36"/>
      <c r="DX29" s="8" t="s">
        <v>90</v>
      </c>
      <c r="DY29" s="144">
        <f>HLOOKUP(DX29,$A$1:$Z$371,371,FALSE)</f>
        <v>23330774</v>
      </c>
      <c r="DZ29" s="144">
        <f>HLOOKUP(DX29,$AB$1:$BA$371,371,FALSE)</f>
        <v>29420000</v>
      </c>
      <c r="EA29" s="145">
        <f>DY29-DZ29</f>
        <v>-6089226</v>
      </c>
      <c r="EB29" s="146">
        <f>EA29/DZ29</f>
        <v>-0.20697573079537729</v>
      </c>
      <c r="EC29" s="144">
        <f>HLOOKUP(DX29,$BC$1:$CB$371,371,FALSE)</f>
        <v>30446000</v>
      </c>
      <c r="ED29" s="145">
        <f>DY29-EC29</f>
        <v>-7115226</v>
      </c>
      <c r="EE29" s="146">
        <f>ED29/EC29</f>
        <v>-0.23369986205084411</v>
      </c>
      <c r="EF29" s="36"/>
    </row>
    <row r="30" spans="1:136" x14ac:dyDescent="0.15">
      <c r="A30" s="25" t="s">
        <v>122</v>
      </c>
      <c r="B30" s="26"/>
      <c r="C30" s="179"/>
      <c r="D30" s="179"/>
      <c r="E30" s="179"/>
      <c r="F30" s="179"/>
      <c r="G30" s="179"/>
      <c r="H30" s="179"/>
      <c r="I30" s="179">
        <v>26497</v>
      </c>
      <c r="J30" s="179"/>
      <c r="K30" s="179"/>
      <c r="L30" s="179">
        <v>2138045</v>
      </c>
      <c r="M30" s="179"/>
      <c r="N30" s="179"/>
      <c r="O30" s="179"/>
      <c r="P30" s="179">
        <v>2626419</v>
      </c>
      <c r="Q30" s="179"/>
      <c r="R30" s="179"/>
      <c r="S30" s="179"/>
      <c r="T30" s="179"/>
      <c r="U30" s="179"/>
      <c r="V30" s="179"/>
      <c r="W30" s="179"/>
      <c r="X30" s="179"/>
      <c r="Y30" s="179"/>
      <c r="Z30" s="26">
        <f t="shared" si="0"/>
        <v>4790961</v>
      </c>
      <c r="AA30" s="26"/>
      <c r="AB30" s="25" t="s">
        <v>122</v>
      </c>
      <c r="AC30" s="26"/>
      <c r="AD30" s="26"/>
      <c r="AE30" s="26"/>
      <c r="AF30" s="26"/>
      <c r="AG30" s="26"/>
      <c r="AH30" s="26"/>
      <c r="AI30" s="26"/>
      <c r="AJ30" s="26"/>
      <c r="AK30" s="26"/>
      <c r="AL30" s="26"/>
      <c r="AM30" s="26"/>
      <c r="AN30" s="26"/>
      <c r="AO30" s="26"/>
      <c r="AP30" s="26"/>
      <c r="AQ30" s="26">
        <v>0</v>
      </c>
      <c r="AR30" s="26"/>
      <c r="AS30" s="26"/>
      <c r="AT30" s="26"/>
      <c r="AU30" s="26"/>
      <c r="AV30" s="26"/>
      <c r="AW30" s="26"/>
      <c r="AX30" s="26"/>
      <c r="AY30" s="26"/>
      <c r="AZ30" s="26"/>
      <c r="BA30" s="45">
        <f t="shared" si="1"/>
        <v>0</v>
      </c>
      <c r="BB30" s="27"/>
      <c r="BC30" s="25" t="s">
        <v>122</v>
      </c>
      <c r="BD30" s="43">
        <v>0</v>
      </c>
      <c r="BE30" s="43">
        <v>0</v>
      </c>
      <c r="BF30" s="43">
        <v>0</v>
      </c>
      <c r="BG30" s="43">
        <v>0</v>
      </c>
      <c r="BH30" s="43">
        <v>0</v>
      </c>
      <c r="BI30" s="43">
        <v>0</v>
      </c>
      <c r="BJ30" s="43">
        <v>0</v>
      </c>
      <c r="BK30" s="43">
        <v>2000</v>
      </c>
      <c r="BL30" s="43">
        <v>0</v>
      </c>
      <c r="BM30" s="43">
        <v>0</v>
      </c>
      <c r="BN30" s="43">
        <v>146000</v>
      </c>
      <c r="BO30" s="43">
        <v>0</v>
      </c>
      <c r="BP30" s="43">
        <v>0</v>
      </c>
      <c r="BQ30" s="43">
        <v>0</v>
      </c>
      <c r="BR30" s="43">
        <v>2014000</v>
      </c>
      <c r="BS30" s="43">
        <v>0</v>
      </c>
      <c r="BT30" s="43">
        <v>0</v>
      </c>
      <c r="BU30" s="43">
        <v>0</v>
      </c>
      <c r="BV30" s="43">
        <v>0</v>
      </c>
      <c r="BW30" s="43">
        <v>0</v>
      </c>
      <c r="BX30" s="43">
        <v>0</v>
      </c>
      <c r="BY30" s="43">
        <v>0</v>
      </c>
      <c r="BZ30" s="43">
        <v>0</v>
      </c>
      <c r="CA30" s="43">
        <v>0</v>
      </c>
      <c r="CB30" s="29">
        <f t="shared" si="27"/>
        <v>2162000</v>
      </c>
      <c r="CD30" s="25" t="s">
        <v>122</v>
      </c>
      <c r="CE30" s="44">
        <f t="shared" si="2"/>
        <v>0</v>
      </c>
      <c r="CF30" s="44">
        <f t="shared" si="3"/>
        <v>0</v>
      </c>
      <c r="CG30" s="44">
        <f t="shared" si="4"/>
        <v>0</v>
      </c>
      <c r="CH30" s="44">
        <f t="shared" si="5"/>
        <v>0</v>
      </c>
      <c r="CI30" s="44">
        <f t="shared" si="6"/>
        <v>0</v>
      </c>
      <c r="CJ30" s="44">
        <f t="shared" si="7"/>
        <v>0</v>
      </c>
      <c r="CK30" s="44">
        <f t="shared" si="8"/>
        <v>0</v>
      </c>
      <c r="CL30" s="44">
        <f t="shared" si="9"/>
        <v>24497</v>
      </c>
      <c r="CM30" s="44">
        <f t="shared" si="10"/>
        <v>0</v>
      </c>
      <c r="CN30" s="44">
        <f t="shared" si="11"/>
        <v>0</v>
      </c>
      <c r="CO30" s="44">
        <f t="shared" si="12"/>
        <v>1992045</v>
      </c>
      <c r="CP30" s="44">
        <f t="shared" si="13"/>
        <v>0</v>
      </c>
      <c r="CQ30" s="44">
        <f t="shared" si="14"/>
        <v>0</v>
      </c>
      <c r="CR30" s="44">
        <f t="shared" si="15"/>
        <v>0</v>
      </c>
      <c r="CS30" s="44">
        <f t="shared" si="16"/>
        <v>612419</v>
      </c>
      <c r="CT30" s="44">
        <f t="shared" si="17"/>
        <v>0</v>
      </c>
      <c r="CU30" s="44">
        <f t="shared" si="18"/>
        <v>0</v>
      </c>
      <c r="CV30" s="44">
        <f t="shared" si="19"/>
        <v>0</v>
      </c>
      <c r="CW30" s="44">
        <f t="shared" si="20"/>
        <v>0</v>
      </c>
      <c r="CX30" s="44">
        <f t="shared" si="21"/>
        <v>0</v>
      </c>
      <c r="CY30" s="44">
        <f t="shared" si="22"/>
        <v>0</v>
      </c>
      <c r="CZ30" s="44">
        <f t="shared" si="23"/>
        <v>0</v>
      </c>
      <c r="DA30" s="44">
        <f t="shared" si="24"/>
        <v>0</v>
      </c>
      <c r="DB30" s="44">
        <f t="shared" si="25"/>
        <v>0</v>
      </c>
      <c r="DC30" s="44">
        <f t="shared" si="26"/>
        <v>2628961</v>
      </c>
      <c r="DD30" s="44">
        <f t="shared" si="28"/>
        <v>36209331</v>
      </c>
      <c r="DE30" s="36"/>
      <c r="DF30" s="36"/>
      <c r="DG30" s="36"/>
      <c r="DH30" s="36"/>
      <c r="DI30" s="36"/>
      <c r="DJ30" s="36"/>
      <c r="DK30" s="36"/>
      <c r="DL30" s="36"/>
      <c r="DM30" s="36"/>
      <c r="DO30" s="36"/>
      <c r="DP30" s="36"/>
      <c r="DQ30" s="36"/>
      <c r="DR30" s="36"/>
      <c r="DS30" s="36"/>
      <c r="DT30" s="36"/>
      <c r="DU30" s="36"/>
      <c r="DV30" s="36"/>
      <c r="DW30" s="36"/>
      <c r="DX30" s="36"/>
      <c r="DY30" s="36"/>
      <c r="DZ30" s="36"/>
      <c r="EA30" s="36"/>
      <c r="EB30" s="36"/>
      <c r="EC30" s="36"/>
      <c r="ED30" s="36"/>
      <c r="EE30" s="36"/>
      <c r="EF30" s="36"/>
    </row>
    <row r="31" spans="1:136" x14ac:dyDescent="0.15">
      <c r="A31" s="25" t="s">
        <v>123</v>
      </c>
      <c r="B31" s="26"/>
      <c r="C31" s="179"/>
      <c r="D31" s="179"/>
      <c r="E31" s="179"/>
      <c r="F31" s="179"/>
      <c r="G31" s="179"/>
      <c r="H31" s="179"/>
      <c r="I31" s="179">
        <v>23707</v>
      </c>
      <c r="J31" s="179"/>
      <c r="K31" s="179"/>
      <c r="L31" s="179">
        <v>3250164</v>
      </c>
      <c r="M31" s="179">
        <v>71500</v>
      </c>
      <c r="N31" s="179"/>
      <c r="O31" s="179"/>
      <c r="P31" s="179">
        <v>4856775</v>
      </c>
      <c r="Q31" s="179"/>
      <c r="R31" s="179"/>
      <c r="S31" s="179"/>
      <c r="T31" s="179"/>
      <c r="U31" s="179"/>
      <c r="V31" s="179"/>
      <c r="W31" s="179"/>
      <c r="X31" s="179"/>
      <c r="Y31" s="179"/>
      <c r="Z31" s="26">
        <f t="shared" si="0"/>
        <v>8202146</v>
      </c>
      <c r="AA31" s="26"/>
      <c r="AB31" s="25" t="s">
        <v>123</v>
      </c>
      <c r="AC31" s="26"/>
      <c r="AD31" s="26"/>
      <c r="AE31" s="26"/>
      <c r="AF31" s="26"/>
      <c r="AG31" s="26"/>
      <c r="AH31" s="26"/>
      <c r="AI31" s="26"/>
      <c r="AJ31" s="26">
        <v>20000</v>
      </c>
      <c r="AK31" s="26"/>
      <c r="AL31" s="26"/>
      <c r="AM31" s="26">
        <v>670000</v>
      </c>
      <c r="AN31" s="26">
        <v>140000</v>
      </c>
      <c r="AO31" s="26"/>
      <c r="AP31" s="26"/>
      <c r="AQ31" s="26">
        <v>2600000</v>
      </c>
      <c r="AR31" s="26"/>
      <c r="AS31" s="26"/>
      <c r="AT31" s="26"/>
      <c r="AU31" s="26"/>
      <c r="AV31" s="26"/>
      <c r="AW31" s="26"/>
      <c r="AX31" s="26"/>
      <c r="AY31" s="26"/>
      <c r="AZ31" s="26"/>
      <c r="BA31" s="45">
        <f t="shared" si="1"/>
        <v>3430000</v>
      </c>
      <c r="BB31" s="27"/>
      <c r="BC31" s="25" t="s">
        <v>123</v>
      </c>
      <c r="BD31" s="28">
        <v>0</v>
      </c>
      <c r="BE31" s="28">
        <v>0</v>
      </c>
      <c r="BF31" s="28">
        <v>0</v>
      </c>
      <c r="BG31" s="28">
        <v>0</v>
      </c>
      <c r="BH31" s="28">
        <v>0</v>
      </c>
      <c r="BI31" s="28">
        <v>0</v>
      </c>
      <c r="BJ31" s="28">
        <v>0</v>
      </c>
      <c r="BK31" s="28">
        <v>4000</v>
      </c>
      <c r="BL31" s="28">
        <v>0</v>
      </c>
      <c r="BM31" s="28">
        <v>0</v>
      </c>
      <c r="BN31" s="28">
        <v>134000</v>
      </c>
      <c r="BO31" s="28">
        <v>28000</v>
      </c>
      <c r="BP31" s="28">
        <v>0</v>
      </c>
      <c r="BQ31" s="28">
        <v>0</v>
      </c>
      <c r="BR31" s="28">
        <v>2204000</v>
      </c>
      <c r="BS31" s="28">
        <v>0</v>
      </c>
      <c r="BT31" s="28">
        <v>0</v>
      </c>
      <c r="BU31" s="28">
        <v>0</v>
      </c>
      <c r="BV31" s="28">
        <v>0</v>
      </c>
      <c r="BW31" s="28">
        <v>0</v>
      </c>
      <c r="BX31" s="28">
        <v>0</v>
      </c>
      <c r="BY31" s="28">
        <v>0</v>
      </c>
      <c r="BZ31" s="28">
        <v>0</v>
      </c>
      <c r="CA31" s="28">
        <v>0</v>
      </c>
      <c r="CB31" s="29">
        <f t="shared" si="27"/>
        <v>2370000</v>
      </c>
      <c r="CD31" s="25" t="s">
        <v>123</v>
      </c>
      <c r="CE31" s="30">
        <f t="shared" si="2"/>
        <v>0</v>
      </c>
      <c r="CF31" s="30">
        <f t="shared" si="3"/>
        <v>0</v>
      </c>
      <c r="CG31" s="30">
        <f t="shared" si="4"/>
        <v>0</v>
      </c>
      <c r="CH31" s="30">
        <f t="shared" si="5"/>
        <v>0</v>
      </c>
      <c r="CI31" s="30">
        <f t="shared" si="6"/>
        <v>0</v>
      </c>
      <c r="CJ31" s="30">
        <f t="shared" si="7"/>
        <v>0</v>
      </c>
      <c r="CK31" s="30">
        <f t="shared" si="8"/>
        <v>0</v>
      </c>
      <c r="CL31" s="30">
        <f t="shared" si="9"/>
        <v>19707</v>
      </c>
      <c r="CM31" s="30">
        <f t="shared" si="10"/>
        <v>0</v>
      </c>
      <c r="CN31" s="30">
        <f t="shared" si="11"/>
        <v>0</v>
      </c>
      <c r="CO31" s="30">
        <f t="shared" si="12"/>
        <v>3116164</v>
      </c>
      <c r="CP31" s="30">
        <f t="shared" si="13"/>
        <v>43500</v>
      </c>
      <c r="CQ31" s="30">
        <f t="shared" si="14"/>
        <v>0</v>
      </c>
      <c r="CR31" s="30">
        <f t="shared" si="15"/>
        <v>0</v>
      </c>
      <c r="CS31" s="30">
        <f t="shared" si="16"/>
        <v>2652775</v>
      </c>
      <c r="CT31" s="30">
        <f t="shared" si="17"/>
        <v>0</v>
      </c>
      <c r="CU31" s="30">
        <f t="shared" si="18"/>
        <v>0</v>
      </c>
      <c r="CV31" s="30">
        <f t="shared" si="19"/>
        <v>0</v>
      </c>
      <c r="CW31" s="30">
        <f t="shared" si="20"/>
        <v>0</v>
      </c>
      <c r="CX31" s="30">
        <f t="shared" si="21"/>
        <v>0</v>
      </c>
      <c r="CY31" s="30">
        <f t="shared" si="22"/>
        <v>0</v>
      </c>
      <c r="CZ31" s="30">
        <f t="shared" si="23"/>
        <v>0</v>
      </c>
      <c r="DA31" s="30">
        <f t="shared" si="24"/>
        <v>0</v>
      </c>
      <c r="DB31" s="30">
        <f t="shared" si="25"/>
        <v>0</v>
      </c>
      <c r="DC31" s="30">
        <f t="shared" si="26"/>
        <v>5832146</v>
      </c>
      <c r="DD31" s="30">
        <f t="shared" si="28"/>
        <v>42041477</v>
      </c>
    </row>
    <row r="32" spans="1:136" x14ac:dyDescent="0.15">
      <c r="A32" s="25" t="s">
        <v>124</v>
      </c>
      <c r="B32" s="26"/>
      <c r="C32" s="179"/>
      <c r="D32" s="179"/>
      <c r="E32" s="179"/>
      <c r="F32" s="179"/>
      <c r="G32" s="179"/>
      <c r="H32" s="179"/>
      <c r="I32" s="179">
        <v>99503</v>
      </c>
      <c r="J32" s="179"/>
      <c r="K32" s="179"/>
      <c r="L32" s="179">
        <v>4073486</v>
      </c>
      <c r="M32" s="179">
        <v>500500</v>
      </c>
      <c r="N32" s="179"/>
      <c r="O32" s="179"/>
      <c r="P32" s="179">
        <v>4889342</v>
      </c>
      <c r="Q32" s="179"/>
      <c r="R32" s="179"/>
      <c r="S32" s="179"/>
      <c r="T32" s="179"/>
      <c r="U32" s="179"/>
      <c r="V32" s="179"/>
      <c r="W32" s="179"/>
      <c r="X32" s="179"/>
      <c r="Y32" s="179"/>
      <c r="Z32" s="26">
        <f t="shared" si="0"/>
        <v>9562831</v>
      </c>
      <c r="AA32" s="26"/>
      <c r="AB32" s="25" t="s">
        <v>124</v>
      </c>
      <c r="AC32" s="26"/>
      <c r="AD32" s="26"/>
      <c r="AE32" s="26"/>
      <c r="AF32" s="26"/>
      <c r="AG32" s="26"/>
      <c r="AH32" s="26"/>
      <c r="AI32" s="26"/>
      <c r="AJ32" s="26">
        <v>60000</v>
      </c>
      <c r="AK32" s="26"/>
      <c r="AL32" s="26"/>
      <c r="AM32" s="26">
        <v>1420000</v>
      </c>
      <c r="AN32" s="26"/>
      <c r="AO32" s="26"/>
      <c r="AP32" s="26"/>
      <c r="AQ32" s="26">
        <v>6830000</v>
      </c>
      <c r="AR32" s="26"/>
      <c r="AS32" s="26"/>
      <c r="AT32" s="26"/>
      <c r="AU32" s="26"/>
      <c r="AV32" s="26"/>
      <c r="AW32" s="26"/>
      <c r="AX32" s="26"/>
      <c r="AY32" s="26"/>
      <c r="AZ32" s="26"/>
      <c r="BA32" s="45">
        <f t="shared" si="1"/>
        <v>8310000</v>
      </c>
      <c r="BB32" s="27"/>
      <c r="BC32" s="25" t="s">
        <v>124</v>
      </c>
      <c r="BD32" s="28">
        <v>0</v>
      </c>
      <c r="BE32" s="28">
        <v>0</v>
      </c>
      <c r="BF32" s="28">
        <v>10000</v>
      </c>
      <c r="BG32" s="28">
        <v>0</v>
      </c>
      <c r="BH32" s="28">
        <v>0</v>
      </c>
      <c r="BI32" s="28">
        <v>0</v>
      </c>
      <c r="BJ32" s="28">
        <v>0</v>
      </c>
      <c r="BK32" s="28">
        <v>12000</v>
      </c>
      <c r="BL32" s="28">
        <v>0</v>
      </c>
      <c r="BM32" s="28">
        <v>0</v>
      </c>
      <c r="BN32" s="28">
        <v>506000</v>
      </c>
      <c r="BO32" s="28">
        <v>0</v>
      </c>
      <c r="BP32" s="28">
        <v>0</v>
      </c>
      <c r="BQ32" s="28">
        <v>0</v>
      </c>
      <c r="BR32" s="28">
        <v>3494000</v>
      </c>
      <c r="BS32" s="28">
        <v>0</v>
      </c>
      <c r="BT32" s="28">
        <v>0</v>
      </c>
      <c r="BU32" s="28">
        <v>0</v>
      </c>
      <c r="BV32" s="28">
        <v>0</v>
      </c>
      <c r="BW32" s="28">
        <v>0</v>
      </c>
      <c r="BX32" s="28">
        <v>0</v>
      </c>
      <c r="BY32" s="28">
        <v>0</v>
      </c>
      <c r="BZ32" s="28">
        <v>0</v>
      </c>
      <c r="CA32" s="28">
        <v>0</v>
      </c>
      <c r="CB32" s="29">
        <f t="shared" si="27"/>
        <v>4022000</v>
      </c>
      <c r="CD32" s="25" t="s">
        <v>124</v>
      </c>
      <c r="CE32" s="30">
        <f t="shared" si="2"/>
        <v>0</v>
      </c>
      <c r="CF32" s="30">
        <f t="shared" si="3"/>
        <v>0</v>
      </c>
      <c r="CG32" s="30">
        <f t="shared" si="4"/>
        <v>-10000</v>
      </c>
      <c r="CH32" s="30">
        <f t="shared" si="5"/>
        <v>0</v>
      </c>
      <c r="CI32" s="30">
        <f t="shared" si="6"/>
        <v>0</v>
      </c>
      <c r="CJ32" s="30">
        <f t="shared" si="7"/>
        <v>0</v>
      </c>
      <c r="CK32" s="30">
        <f t="shared" si="8"/>
        <v>0</v>
      </c>
      <c r="CL32" s="30">
        <f t="shared" si="9"/>
        <v>87503</v>
      </c>
      <c r="CM32" s="30">
        <f t="shared" si="10"/>
        <v>0</v>
      </c>
      <c r="CN32" s="30">
        <f t="shared" si="11"/>
        <v>0</v>
      </c>
      <c r="CO32" s="30">
        <f t="shared" si="12"/>
        <v>3567486</v>
      </c>
      <c r="CP32" s="30">
        <f t="shared" si="13"/>
        <v>500500</v>
      </c>
      <c r="CQ32" s="30">
        <f t="shared" si="14"/>
        <v>0</v>
      </c>
      <c r="CR32" s="30">
        <f t="shared" si="15"/>
        <v>0</v>
      </c>
      <c r="CS32" s="30">
        <f t="shared" si="16"/>
        <v>1395342</v>
      </c>
      <c r="CT32" s="30">
        <f t="shared" si="17"/>
        <v>0</v>
      </c>
      <c r="CU32" s="30">
        <f t="shared" si="18"/>
        <v>0</v>
      </c>
      <c r="CV32" s="30">
        <f t="shared" si="19"/>
        <v>0</v>
      </c>
      <c r="CW32" s="30">
        <f t="shared" si="20"/>
        <v>0</v>
      </c>
      <c r="CX32" s="30">
        <f t="shared" si="21"/>
        <v>0</v>
      </c>
      <c r="CY32" s="30">
        <f t="shared" si="22"/>
        <v>0</v>
      </c>
      <c r="CZ32" s="30">
        <f t="shared" si="23"/>
        <v>0</v>
      </c>
      <c r="DA32" s="30">
        <f t="shared" si="24"/>
        <v>0</v>
      </c>
      <c r="DB32" s="30">
        <f t="shared" si="25"/>
        <v>0</v>
      </c>
      <c r="DC32" s="30">
        <f t="shared" si="26"/>
        <v>5540831</v>
      </c>
      <c r="DD32" s="30">
        <f t="shared" si="28"/>
        <v>47582308</v>
      </c>
    </row>
    <row r="33" spans="1:110" x14ac:dyDescent="0.15">
      <c r="A33" s="25" t="s">
        <v>125</v>
      </c>
      <c r="B33" s="26"/>
      <c r="C33" s="179"/>
      <c r="D33" s="179"/>
      <c r="E33" s="179"/>
      <c r="F33" s="179"/>
      <c r="G33" s="179"/>
      <c r="H33" s="179"/>
      <c r="I33" s="179">
        <v>39699</v>
      </c>
      <c r="J33" s="179"/>
      <c r="K33" s="179"/>
      <c r="L33" s="179">
        <v>983957</v>
      </c>
      <c r="M33" s="179"/>
      <c r="N33" s="179"/>
      <c r="O33" s="179"/>
      <c r="P33" s="179">
        <v>2317489</v>
      </c>
      <c r="Q33" s="179"/>
      <c r="R33" s="179"/>
      <c r="S33" s="179"/>
      <c r="T33" s="179"/>
      <c r="U33" s="179"/>
      <c r="V33" s="179"/>
      <c r="W33" s="179"/>
      <c r="X33" s="179"/>
      <c r="Y33" s="179"/>
      <c r="Z33" s="26">
        <f t="shared" si="0"/>
        <v>3341145</v>
      </c>
      <c r="AA33" s="26"/>
      <c r="AB33" s="25" t="s">
        <v>125</v>
      </c>
      <c r="AC33" s="26"/>
      <c r="AD33" s="26"/>
      <c r="AE33" s="26"/>
      <c r="AF33" s="26"/>
      <c r="AG33" s="26"/>
      <c r="AH33" s="26"/>
      <c r="AI33" s="26"/>
      <c r="AJ33" s="26">
        <v>10000</v>
      </c>
      <c r="AK33" s="26"/>
      <c r="AL33" s="26"/>
      <c r="AM33" s="26">
        <v>2320000</v>
      </c>
      <c r="AN33" s="26"/>
      <c r="AO33" s="26"/>
      <c r="AP33" s="26"/>
      <c r="AQ33" s="26">
        <v>6320000</v>
      </c>
      <c r="AR33" s="26"/>
      <c r="AS33" s="26"/>
      <c r="AT33" s="26"/>
      <c r="AU33" s="26"/>
      <c r="AV33" s="26"/>
      <c r="AW33" s="26"/>
      <c r="AX33" s="26"/>
      <c r="AY33" s="26"/>
      <c r="AZ33" s="26"/>
      <c r="BA33" s="45">
        <f t="shared" si="1"/>
        <v>8650000</v>
      </c>
      <c r="BB33" s="27"/>
      <c r="BC33" s="25" t="s">
        <v>125</v>
      </c>
      <c r="BD33" s="28">
        <v>0</v>
      </c>
      <c r="BE33" s="28">
        <v>0</v>
      </c>
      <c r="BF33" s="28">
        <v>24000</v>
      </c>
      <c r="BG33" s="28">
        <v>0</v>
      </c>
      <c r="BH33" s="28">
        <v>0</v>
      </c>
      <c r="BI33" s="28">
        <v>46000</v>
      </c>
      <c r="BJ33" s="28">
        <v>0</v>
      </c>
      <c r="BK33" s="28">
        <v>4000</v>
      </c>
      <c r="BL33" s="28">
        <v>0</v>
      </c>
      <c r="BM33" s="28">
        <v>0</v>
      </c>
      <c r="BN33" s="28">
        <v>2942000</v>
      </c>
      <c r="BO33" s="28">
        <v>622000</v>
      </c>
      <c r="BP33" s="28">
        <v>0</v>
      </c>
      <c r="BQ33" s="28">
        <v>0</v>
      </c>
      <c r="BR33" s="28">
        <v>4218000</v>
      </c>
      <c r="BS33" s="28">
        <v>0</v>
      </c>
      <c r="BT33" s="28">
        <v>0</v>
      </c>
      <c r="BU33" s="28">
        <v>0</v>
      </c>
      <c r="BV33" s="28">
        <v>0</v>
      </c>
      <c r="BW33" s="28">
        <v>0</v>
      </c>
      <c r="BX33" s="28">
        <v>0</v>
      </c>
      <c r="BY33" s="28">
        <v>0</v>
      </c>
      <c r="BZ33" s="28">
        <v>0</v>
      </c>
      <c r="CA33" s="28">
        <v>0</v>
      </c>
      <c r="CB33" s="29">
        <f t="shared" si="27"/>
        <v>7856000</v>
      </c>
      <c r="CD33" s="25" t="s">
        <v>125</v>
      </c>
      <c r="CE33" s="30">
        <f t="shared" si="2"/>
        <v>0</v>
      </c>
      <c r="CF33" s="30">
        <f t="shared" si="3"/>
        <v>0</v>
      </c>
      <c r="CG33" s="30">
        <f t="shared" si="4"/>
        <v>-24000</v>
      </c>
      <c r="CH33" s="30">
        <f t="shared" si="5"/>
        <v>0</v>
      </c>
      <c r="CI33" s="30">
        <f t="shared" si="6"/>
        <v>0</v>
      </c>
      <c r="CJ33" s="30">
        <f t="shared" si="7"/>
        <v>-46000</v>
      </c>
      <c r="CK33" s="30">
        <f t="shared" si="8"/>
        <v>0</v>
      </c>
      <c r="CL33" s="30">
        <f t="shared" si="9"/>
        <v>35699</v>
      </c>
      <c r="CM33" s="30">
        <f t="shared" si="10"/>
        <v>0</v>
      </c>
      <c r="CN33" s="30">
        <f t="shared" si="11"/>
        <v>0</v>
      </c>
      <c r="CO33" s="30">
        <f t="shared" si="12"/>
        <v>-1958043</v>
      </c>
      <c r="CP33" s="30">
        <f t="shared" si="13"/>
        <v>-622000</v>
      </c>
      <c r="CQ33" s="30">
        <f t="shared" si="14"/>
        <v>0</v>
      </c>
      <c r="CR33" s="30">
        <f t="shared" si="15"/>
        <v>0</v>
      </c>
      <c r="CS33" s="30">
        <f t="shared" si="16"/>
        <v>-1900511</v>
      </c>
      <c r="CT33" s="30">
        <f t="shared" si="17"/>
        <v>0</v>
      </c>
      <c r="CU33" s="30">
        <f t="shared" si="18"/>
        <v>0</v>
      </c>
      <c r="CV33" s="30">
        <f t="shared" si="19"/>
        <v>0</v>
      </c>
      <c r="CW33" s="30">
        <f t="shared" si="20"/>
        <v>0</v>
      </c>
      <c r="CX33" s="30">
        <f t="shared" si="21"/>
        <v>0</v>
      </c>
      <c r="CY33" s="30">
        <f t="shared" si="22"/>
        <v>0</v>
      </c>
      <c r="CZ33" s="30">
        <f t="shared" si="23"/>
        <v>0</v>
      </c>
      <c r="DA33" s="30">
        <f t="shared" si="24"/>
        <v>0</v>
      </c>
      <c r="DB33" s="30">
        <f t="shared" si="25"/>
        <v>0</v>
      </c>
      <c r="DC33" s="30">
        <f t="shared" si="26"/>
        <v>-4514855</v>
      </c>
      <c r="DD33" s="30">
        <f t="shared" si="28"/>
        <v>43067453</v>
      </c>
    </row>
    <row r="34" spans="1:110" x14ac:dyDescent="0.15">
      <c r="A34" s="25" t="s">
        <v>126</v>
      </c>
      <c r="B34" s="26"/>
      <c r="C34" s="179"/>
      <c r="D34" s="179"/>
      <c r="E34" s="179"/>
      <c r="F34" s="179"/>
      <c r="G34" s="179"/>
      <c r="H34" s="179"/>
      <c r="I34" s="179">
        <v>13473</v>
      </c>
      <c r="J34" s="179"/>
      <c r="K34" s="179"/>
      <c r="L34" s="179">
        <v>5065117</v>
      </c>
      <c r="M34" s="179">
        <v>3038750</v>
      </c>
      <c r="N34" s="179"/>
      <c r="O34" s="179"/>
      <c r="P34" s="179">
        <v>1694123</v>
      </c>
      <c r="Q34" s="179"/>
      <c r="R34" s="179"/>
      <c r="S34" s="179"/>
      <c r="T34" s="179"/>
      <c r="U34" s="179"/>
      <c r="V34" s="179"/>
      <c r="W34" s="179"/>
      <c r="X34" s="179"/>
      <c r="Y34" s="179"/>
      <c r="Z34" s="26">
        <f t="shared" si="0"/>
        <v>9811463</v>
      </c>
      <c r="AA34" s="26"/>
      <c r="AB34" s="25" t="s">
        <v>126</v>
      </c>
      <c r="AC34" s="26"/>
      <c r="AD34" s="26"/>
      <c r="AE34" s="26"/>
      <c r="AF34" s="26"/>
      <c r="AG34" s="26"/>
      <c r="AH34" s="26"/>
      <c r="AI34" s="26"/>
      <c r="AJ34" s="26">
        <v>100000</v>
      </c>
      <c r="AK34" s="26"/>
      <c r="AL34" s="26"/>
      <c r="AM34" s="26">
        <v>3690000</v>
      </c>
      <c r="AN34" s="26">
        <v>1400000</v>
      </c>
      <c r="AO34" s="26"/>
      <c r="AP34" s="26"/>
      <c r="AQ34" s="26">
        <v>3830000</v>
      </c>
      <c r="AR34" s="26"/>
      <c r="AS34" s="26"/>
      <c r="AT34" s="26"/>
      <c r="AU34" s="26"/>
      <c r="AV34" s="26"/>
      <c r="AW34" s="26"/>
      <c r="AX34" s="26"/>
      <c r="AY34" s="26"/>
      <c r="AZ34" s="26"/>
      <c r="BA34" s="45">
        <f t="shared" si="1"/>
        <v>9020000</v>
      </c>
      <c r="BB34" s="27"/>
      <c r="BC34" s="25" t="s">
        <v>126</v>
      </c>
      <c r="BD34" s="28">
        <v>0</v>
      </c>
      <c r="BE34" s="28">
        <v>0</v>
      </c>
      <c r="BF34" s="28">
        <v>0</v>
      </c>
      <c r="BG34" s="28">
        <v>0</v>
      </c>
      <c r="BH34" s="28">
        <v>0</v>
      </c>
      <c r="BI34" s="28">
        <v>8000</v>
      </c>
      <c r="BJ34" s="28">
        <v>0</v>
      </c>
      <c r="BK34" s="28">
        <v>20000</v>
      </c>
      <c r="BL34" s="28">
        <v>0</v>
      </c>
      <c r="BM34" s="28">
        <v>0</v>
      </c>
      <c r="BN34" s="28">
        <v>2872000</v>
      </c>
      <c r="BO34" s="28">
        <v>708000</v>
      </c>
      <c r="BP34" s="28">
        <v>0</v>
      </c>
      <c r="BQ34" s="28">
        <v>0</v>
      </c>
      <c r="BR34" s="28">
        <v>3980000</v>
      </c>
      <c r="BS34" s="28">
        <v>0</v>
      </c>
      <c r="BT34" s="28">
        <v>0</v>
      </c>
      <c r="BU34" s="28">
        <v>0</v>
      </c>
      <c r="BV34" s="28">
        <v>0</v>
      </c>
      <c r="BW34" s="28">
        <v>0</v>
      </c>
      <c r="BX34" s="28">
        <v>0</v>
      </c>
      <c r="BY34" s="28">
        <v>0</v>
      </c>
      <c r="BZ34" s="28">
        <v>0</v>
      </c>
      <c r="CA34" s="28">
        <v>0</v>
      </c>
      <c r="CB34" s="29">
        <f t="shared" si="27"/>
        <v>7588000</v>
      </c>
      <c r="CD34" s="25" t="s">
        <v>126</v>
      </c>
      <c r="CE34" s="30">
        <f t="shared" si="2"/>
        <v>0</v>
      </c>
      <c r="CF34" s="30">
        <f t="shared" si="3"/>
        <v>0</v>
      </c>
      <c r="CG34" s="30">
        <f t="shared" si="4"/>
        <v>0</v>
      </c>
      <c r="CH34" s="30">
        <f t="shared" si="5"/>
        <v>0</v>
      </c>
      <c r="CI34" s="30">
        <f t="shared" si="6"/>
        <v>0</v>
      </c>
      <c r="CJ34" s="30">
        <f t="shared" si="7"/>
        <v>-8000</v>
      </c>
      <c r="CK34" s="30">
        <f t="shared" si="8"/>
        <v>0</v>
      </c>
      <c r="CL34" s="30">
        <f t="shared" si="9"/>
        <v>-6527</v>
      </c>
      <c r="CM34" s="30">
        <f t="shared" si="10"/>
        <v>0</v>
      </c>
      <c r="CN34" s="30">
        <f t="shared" si="11"/>
        <v>0</v>
      </c>
      <c r="CO34" s="30">
        <f t="shared" si="12"/>
        <v>2193117</v>
      </c>
      <c r="CP34" s="30">
        <f t="shared" si="13"/>
        <v>2330750</v>
      </c>
      <c r="CQ34" s="30">
        <f t="shared" si="14"/>
        <v>0</v>
      </c>
      <c r="CR34" s="30">
        <f t="shared" si="15"/>
        <v>0</v>
      </c>
      <c r="CS34" s="30">
        <f t="shared" si="16"/>
        <v>-2285877</v>
      </c>
      <c r="CT34" s="30">
        <f t="shared" si="17"/>
        <v>0</v>
      </c>
      <c r="CU34" s="30">
        <f t="shared" si="18"/>
        <v>0</v>
      </c>
      <c r="CV34" s="30">
        <f t="shared" si="19"/>
        <v>0</v>
      </c>
      <c r="CW34" s="30">
        <f t="shared" si="20"/>
        <v>0</v>
      </c>
      <c r="CX34" s="30">
        <f t="shared" si="21"/>
        <v>0</v>
      </c>
      <c r="CY34" s="30">
        <f t="shared" si="22"/>
        <v>0</v>
      </c>
      <c r="CZ34" s="30">
        <f t="shared" si="23"/>
        <v>0</v>
      </c>
      <c r="DA34" s="30">
        <f t="shared" si="24"/>
        <v>0</v>
      </c>
      <c r="DB34" s="30">
        <f t="shared" si="25"/>
        <v>0</v>
      </c>
      <c r="DC34" s="30">
        <f t="shared" si="26"/>
        <v>2223463</v>
      </c>
      <c r="DD34" s="30">
        <f t="shared" si="28"/>
        <v>45290916</v>
      </c>
    </row>
    <row r="35" spans="1:110" x14ac:dyDescent="0.15">
      <c r="A35" s="25" t="s">
        <v>127</v>
      </c>
      <c r="B35" s="26"/>
      <c r="C35" s="179"/>
      <c r="D35" s="179"/>
      <c r="E35" s="179"/>
      <c r="F35" s="179"/>
      <c r="G35" s="179"/>
      <c r="H35" s="179"/>
      <c r="I35" s="179"/>
      <c r="J35" s="179"/>
      <c r="K35" s="179"/>
      <c r="L35" s="179"/>
      <c r="M35" s="179"/>
      <c r="N35" s="179"/>
      <c r="O35" s="179"/>
      <c r="P35" s="179">
        <v>55869</v>
      </c>
      <c r="Q35" s="179"/>
      <c r="R35" s="179"/>
      <c r="S35" s="179"/>
      <c r="T35" s="179"/>
      <c r="U35" s="179"/>
      <c r="V35" s="179"/>
      <c r="W35" s="179"/>
      <c r="X35" s="179"/>
      <c r="Y35" s="179"/>
      <c r="Z35" s="26">
        <f t="shared" si="0"/>
        <v>55869</v>
      </c>
      <c r="AA35" s="26"/>
      <c r="AB35" s="25" t="s">
        <v>127</v>
      </c>
      <c r="AC35" s="26"/>
      <c r="AD35" s="26"/>
      <c r="AE35" s="26"/>
      <c r="AF35" s="26"/>
      <c r="AG35" s="26"/>
      <c r="AH35" s="26"/>
      <c r="AI35" s="26"/>
      <c r="AJ35" s="26">
        <v>40000</v>
      </c>
      <c r="AK35" s="26"/>
      <c r="AL35" s="26"/>
      <c r="AM35" s="26">
        <v>1630000</v>
      </c>
      <c r="AN35" s="26"/>
      <c r="AO35" s="26"/>
      <c r="AP35" s="26"/>
      <c r="AQ35" s="26">
        <v>2560000</v>
      </c>
      <c r="AR35" s="26"/>
      <c r="AS35" s="26"/>
      <c r="AT35" s="26"/>
      <c r="AU35" s="26"/>
      <c r="AV35" s="26"/>
      <c r="AW35" s="26"/>
      <c r="AX35" s="26"/>
      <c r="AY35" s="26"/>
      <c r="AZ35" s="26"/>
      <c r="BA35" s="45">
        <f t="shared" si="1"/>
        <v>4230000</v>
      </c>
      <c r="BB35" s="45"/>
      <c r="BC35" s="25" t="s">
        <v>127</v>
      </c>
      <c r="BD35" s="43">
        <v>0</v>
      </c>
      <c r="BE35" s="43">
        <v>0</v>
      </c>
      <c r="BF35" s="43">
        <v>0</v>
      </c>
      <c r="BG35" s="43">
        <v>0</v>
      </c>
      <c r="BH35" s="43">
        <v>0</v>
      </c>
      <c r="BI35" s="43">
        <v>0</v>
      </c>
      <c r="BJ35" s="43">
        <v>0</v>
      </c>
      <c r="BK35" s="43">
        <v>16000</v>
      </c>
      <c r="BL35" s="43">
        <v>0</v>
      </c>
      <c r="BM35" s="43">
        <v>0</v>
      </c>
      <c r="BN35" s="43">
        <v>952000</v>
      </c>
      <c r="BO35" s="43">
        <v>0</v>
      </c>
      <c r="BP35" s="43">
        <v>0</v>
      </c>
      <c r="BQ35" s="43">
        <v>0</v>
      </c>
      <c r="BR35" s="43">
        <v>3552000</v>
      </c>
      <c r="BS35" s="43">
        <v>0</v>
      </c>
      <c r="BT35" s="43">
        <v>0</v>
      </c>
      <c r="BU35" s="43">
        <v>0</v>
      </c>
      <c r="BV35" s="43">
        <v>0</v>
      </c>
      <c r="BW35" s="43">
        <v>0</v>
      </c>
      <c r="BX35" s="43">
        <v>0</v>
      </c>
      <c r="BY35" s="43">
        <v>0</v>
      </c>
      <c r="BZ35" s="43">
        <v>0</v>
      </c>
      <c r="CA35" s="43">
        <v>0</v>
      </c>
      <c r="CB35" s="29">
        <f t="shared" si="27"/>
        <v>4520000</v>
      </c>
      <c r="CD35" s="25" t="s">
        <v>127</v>
      </c>
      <c r="CE35" s="44">
        <f t="shared" si="2"/>
        <v>0</v>
      </c>
      <c r="CF35" s="44">
        <f t="shared" si="3"/>
        <v>0</v>
      </c>
      <c r="CG35" s="44">
        <f t="shared" si="4"/>
        <v>0</v>
      </c>
      <c r="CH35" s="44">
        <f t="shared" si="5"/>
        <v>0</v>
      </c>
      <c r="CI35" s="44">
        <f t="shared" si="6"/>
        <v>0</v>
      </c>
      <c r="CJ35" s="44">
        <f t="shared" si="7"/>
        <v>0</v>
      </c>
      <c r="CK35" s="44">
        <f t="shared" si="8"/>
        <v>0</v>
      </c>
      <c r="CL35" s="44">
        <f t="shared" si="9"/>
        <v>-16000</v>
      </c>
      <c r="CM35" s="44">
        <f t="shared" si="10"/>
        <v>0</v>
      </c>
      <c r="CN35" s="44">
        <f t="shared" si="11"/>
        <v>0</v>
      </c>
      <c r="CO35" s="44">
        <f t="shared" si="12"/>
        <v>-952000</v>
      </c>
      <c r="CP35" s="44">
        <f t="shared" si="13"/>
        <v>0</v>
      </c>
      <c r="CQ35" s="44">
        <f t="shared" si="14"/>
        <v>0</v>
      </c>
      <c r="CR35" s="44">
        <f t="shared" si="15"/>
        <v>0</v>
      </c>
      <c r="CS35" s="44">
        <f t="shared" si="16"/>
        <v>-3496131</v>
      </c>
      <c r="CT35" s="44">
        <f t="shared" si="17"/>
        <v>0</v>
      </c>
      <c r="CU35" s="44">
        <f t="shared" si="18"/>
        <v>0</v>
      </c>
      <c r="CV35" s="44">
        <f t="shared" si="19"/>
        <v>0</v>
      </c>
      <c r="CW35" s="44">
        <f t="shared" si="20"/>
        <v>0</v>
      </c>
      <c r="CX35" s="44">
        <f t="shared" si="21"/>
        <v>0</v>
      </c>
      <c r="CY35" s="44">
        <f t="shared" si="22"/>
        <v>0</v>
      </c>
      <c r="CZ35" s="44">
        <f t="shared" si="23"/>
        <v>0</v>
      </c>
      <c r="DA35" s="44">
        <f t="shared" si="24"/>
        <v>0</v>
      </c>
      <c r="DB35" s="44">
        <f t="shared" si="25"/>
        <v>0</v>
      </c>
      <c r="DC35" s="44">
        <f t="shared" si="26"/>
        <v>-4464131</v>
      </c>
      <c r="DD35" s="44">
        <f t="shared" si="28"/>
        <v>40826785</v>
      </c>
    </row>
    <row r="36" spans="1:110" x14ac:dyDescent="0.15">
      <c r="A36" s="25" t="s">
        <v>128</v>
      </c>
      <c r="B36" s="26"/>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26">
        <f t="shared" si="0"/>
        <v>0</v>
      </c>
      <c r="AA36" s="26"/>
      <c r="AB36" s="25" t="s">
        <v>128</v>
      </c>
      <c r="AC36" s="26"/>
      <c r="AD36" s="26"/>
      <c r="AE36" s="26"/>
      <c r="AF36" s="26"/>
      <c r="AG36" s="26"/>
      <c r="AH36" s="26"/>
      <c r="AI36" s="26"/>
      <c r="AJ36" s="26"/>
      <c r="AK36" s="26"/>
      <c r="AL36" s="26"/>
      <c r="AM36" s="26"/>
      <c r="AN36" s="26"/>
      <c r="AO36" s="26"/>
      <c r="AP36" s="26"/>
      <c r="AQ36" s="26">
        <v>0</v>
      </c>
      <c r="AR36" s="26"/>
      <c r="AS36" s="26"/>
      <c r="AT36" s="26"/>
      <c r="AU36" s="26"/>
      <c r="AV36" s="26"/>
      <c r="AW36" s="26"/>
      <c r="AX36" s="26"/>
      <c r="AY36" s="26"/>
      <c r="AZ36" s="26"/>
      <c r="BA36" s="45">
        <f t="shared" si="1"/>
        <v>0</v>
      </c>
      <c r="BB36" s="27"/>
      <c r="BC36" s="25" t="s">
        <v>128</v>
      </c>
      <c r="BD36" s="43">
        <v>0</v>
      </c>
      <c r="BE36" s="43">
        <v>0</v>
      </c>
      <c r="BF36" s="43">
        <v>0</v>
      </c>
      <c r="BG36" s="43">
        <v>0</v>
      </c>
      <c r="BH36" s="43">
        <v>0</v>
      </c>
      <c r="BI36" s="43">
        <v>0</v>
      </c>
      <c r="BJ36" s="43">
        <v>0</v>
      </c>
      <c r="BK36" s="43">
        <v>0</v>
      </c>
      <c r="BL36" s="43">
        <v>0</v>
      </c>
      <c r="BM36" s="43">
        <v>0</v>
      </c>
      <c r="BN36" s="43">
        <v>1068000</v>
      </c>
      <c r="BO36" s="43">
        <v>338000</v>
      </c>
      <c r="BP36" s="43">
        <v>0</v>
      </c>
      <c r="BQ36" s="43">
        <v>0</v>
      </c>
      <c r="BR36" s="43">
        <v>3224000</v>
      </c>
      <c r="BS36" s="43">
        <v>0</v>
      </c>
      <c r="BT36" s="43">
        <v>0</v>
      </c>
      <c r="BU36" s="43">
        <v>0</v>
      </c>
      <c r="BV36" s="43">
        <v>0</v>
      </c>
      <c r="BW36" s="43">
        <v>0</v>
      </c>
      <c r="BX36" s="43">
        <v>0</v>
      </c>
      <c r="BY36" s="43">
        <v>0</v>
      </c>
      <c r="BZ36" s="43">
        <v>0</v>
      </c>
      <c r="CA36" s="43">
        <v>0</v>
      </c>
      <c r="CB36" s="29">
        <f t="shared" si="27"/>
        <v>4630000</v>
      </c>
      <c r="CD36" s="25" t="s">
        <v>128</v>
      </c>
      <c r="CE36" s="44">
        <f t="shared" si="2"/>
        <v>0</v>
      </c>
      <c r="CF36" s="44">
        <f t="shared" si="3"/>
        <v>0</v>
      </c>
      <c r="CG36" s="44">
        <f t="shared" si="4"/>
        <v>0</v>
      </c>
      <c r="CH36" s="44">
        <f t="shared" si="5"/>
        <v>0</v>
      </c>
      <c r="CI36" s="44">
        <f t="shared" si="6"/>
        <v>0</v>
      </c>
      <c r="CJ36" s="44">
        <f t="shared" si="7"/>
        <v>0</v>
      </c>
      <c r="CK36" s="44">
        <f t="shared" si="8"/>
        <v>0</v>
      </c>
      <c r="CL36" s="44">
        <f t="shared" si="9"/>
        <v>0</v>
      </c>
      <c r="CM36" s="44">
        <f t="shared" si="10"/>
        <v>0</v>
      </c>
      <c r="CN36" s="44">
        <f t="shared" si="11"/>
        <v>0</v>
      </c>
      <c r="CO36" s="44">
        <f t="shared" si="12"/>
        <v>-1068000</v>
      </c>
      <c r="CP36" s="44">
        <f t="shared" si="13"/>
        <v>-338000</v>
      </c>
      <c r="CQ36" s="44">
        <f t="shared" si="14"/>
        <v>0</v>
      </c>
      <c r="CR36" s="44">
        <f t="shared" si="15"/>
        <v>0</v>
      </c>
      <c r="CS36" s="44">
        <f t="shared" si="16"/>
        <v>-3224000</v>
      </c>
      <c r="CT36" s="44">
        <f t="shared" si="17"/>
        <v>0</v>
      </c>
      <c r="CU36" s="44">
        <f t="shared" si="18"/>
        <v>0</v>
      </c>
      <c r="CV36" s="44">
        <f t="shared" si="19"/>
        <v>0</v>
      </c>
      <c r="CW36" s="44">
        <f t="shared" si="20"/>
        <v>0</v>
      </c>
      <c r="CX36" s="44">
        <f t="shared" si="21"/>
        <v>0</v>
      </c>
      <c r="CY36" s="44">
        <f t="shared" si="22"/>
        <v>0</v>
      </c>
      <c r="CZ36" s="44">
        <f t="shared" si="23"/>
        <v>0</v>
      </c>
      <c r="DA36" s="44">
        <f t="shared" si="24"/>
        <v>0</v>
      </c>
      <c r="DB36" s="44">
        <f t="shared" si="25"/>
        <v>0</v>
      </c>
      <c r="DC36" s="44">
        <f t="shared" si="26"/>
        <v>-4630000</v>
      </c>
      <c r="DD36" s="44">
        <f t="shared" si="28"/>
        <v>36196785</v>
      </c>
    </row>
    <row r="37" spans="1:110" x14ac:dyDescent="0.15">
      <c r="A37" s="25" t="s">
        <v>129</v>
      </c>
      <c r="B37" s="26"/>
      <c r="C37" s="179"/>
      <c r="D37" s="179">
        <v>79134</v>
      </c>
      <c r="E37" s="179"/>
      <c r="F37" s="179"/>
      <c r="G37" s="179"/>
      <c r="H37" s="179"/>
      <c r="I37" s="179"/>
      <c r="J37" s="179"/>
      <c r="K37" s="179"/>
      <c r="L37" s="179">
        <v>2155483</v>
      </c>
      <c r="M37" s="179"/>
      <c r="N37" s="179"/>
      <c r="O37" s="179"/>
      <c r="P37" s="179">
        <v>2558860</v>
      </c>
      <c r="Q37" s="179"/>
      <c r="R37" s="179"/>
      <c r="S37" s="179"/>
      <c r="T37" s="179"/>
      <c r="U37" s="179"/>
      <c r="V37" s="179"/>
      <c r="W37" s="179"/>
      <c r="X37" s="179"/>
      <c r="Y37" s="179"/>
      <c r="Z37" s="26">
        <f t="shared" si="0"/>
        <v>4793477</v>
      </c>
      <c r="AA37" s="26"/>
      <c r="AB37" s="25" t="s">
        <v>129</v>
      </c>
      <c r="AC37" s="26"/>
      <c r="AD37" s="26"/>
      <c r="AE37" s="26"/>
      <c r="AF37" s="26"/>
      <c r="AG37" s="26"/>
      <c r="AH37" s="26"/>
      <c r="AI37" s="26"/>
      <c r="AJ37" s="26"/>
      <c r="AK37" s="26"/>
      <c r="AL37" s="26"/>
      <c r="AM37" s="26"/>
      <c r="AN37" s="26"/>
      <c r="AO37" s="26"/>
      <c r="AP37" s="26"/>
      <c r="AQ37" s="26">
        <v>0</v>
      </c>
      <c r="AR37" s="26"/>
      <c r="AS37" s="26"/>
      <c r="AT37" s="26"/>
      <c r="AU37" s="26"/>
      <c r="AV37" s="26"/>
      <c r="AW37" s="26"/>
      <c r="AX37" s="26"/>
      <c r="AY37" s="26"/>
      <c r="AZ37" s="26"/>
      <c r="BA37" s="45">
        <f t="shared" si="1"/>
        <v>0</v>
      </c>
      <c r="BB37" s="27"/>
      <c r="BC37" s="25" t="s">
        <v>129</v>
      </c>
      <c r="BD37" s="43">
        <v>0</v>
      </c>
      <c r="BE37" s="43">
        <v>0</v>
      </c>
      <c r="BF37" s="43">
        <v>14000</v>
      </c>
      <c r="BG37" s="43">
        <v>0</v>
      </c>
      <c r="BH37" s="43">
        <v>0</v>
      </c>
      <c r="BI37" s="43">
        <v>0</v>
      </c>
      <c r="BJ37" s="43">
        <v>0</v>
      </c>
      <c r="BK37" s="43">
        <v>4000</v>
      </c>
      <c r="BL37" s="43">
        <v>0</v>
      </c>
      <c r="BM37" s="43">
        <v>0</v>
      </c>
      <c r="BN37" s="43">
        <v>78000</v>
      </c>
      <c r="BO37" s="43">
        <v>0</v>
      </c>
      <c r="BP37" s="43">
        <v>0</v>
      </c>
      <c r="BQ37" s="43">
        <v>0</v>
      </c>
      <c r="BR37" s="43">
        <v>2232000</v>
      </c>
      <c r="BS37" s="43">
        <v>0</v>
      </c>
      <c r="BT37" s="43">
        <v>0</v>
      </c>
      <c r="BU37" s="43">
        <v>0</v>
      </c>
      <c r="BV37" s="43">
        <v>0</v>
      </c>
      <c r="BW37" s="43">
        <v>0</v>
      </c>
      <c r="BX37" s="43">
        <v>0</v>
      </c>
      <c r="BY37" s="43">
        <v>0</v>
      </c>
      <c r="BZ37" s="43">
        <v>0</v>
      </c>
      <c r="CA37" s="43">
        <v>0</v>
      </c>
      <c r="CB37" s="29">
        <f t="shared" si="27"/>
        <v>2328000</v>
      </c>
      <c r="CD37" s="25" t="s">
        <v>129</v>
      </c>
      <c r="CE37" s="44">
        <f t="shared" si="2"/>
        <v>0</v>
      </c>
      <c r="CF37" s="44">
        <f t="shared" si="3"/>
        <v>0</v>
      </c>
      <c r="CG37" s="44">
        <f t="shared" si="4"/>
        <v>65134</v>
      </c>
      <c r="CH37" s="44">
        <f t="shared" si="5"/>
        <v>0</v>
      </c>
      <c r="CI37" s="44">
        <f t="shared" si="6"/>
        <v>0</v>
      </c>
      <c r="CJ37" s="44">
        <f t="shared" si="7"/>
        <v>0</v>
      </c>
      <c r="CK37" s="44">
        <f t="shared" si="8"/>
        <v>0</v>
      </c>
      <c r="CL37" s="44">
        <f t="shared" si="9"/>
        <v>-4000</v>
      </c>
      <c r="CM37" s="44">
        <f t="shared" si="10"/>
        <v>0</v>
      </c>
      <c r="CN37" s="44">
        <f t="shared" si="11"/>
        <v>0</v>
      </c>
      <c r="CO37" s="44">
        <f t="shared" si="12"/>
        <v>2077483</v>
      </c>
      <c r="CP37" s="44">
        <f t="shared" si="13"/>
        <v>0</v>
      </c>
      <c r="CQ37" s="44">
        <f t="shared" si="14"/>
        <v>0</v>
      </c>
      <c r="CR37" s="44">
        <f t="shared" si="15"/>
        <v>0</v>
      </c>
      <c r="CS37" s="44">
        <f t="shared" si="16"/>
        <v>326860</v>
      </c>
      <c r="CT37" s="44">
        <f t="shared" si="17"/>
        <v>0</v>
      </c>
      <c r="CU37" s="44">
        <f t="shared" si="18"/>
        <v>0</v>
      </c>
      <c r="CV37" s="44">
        <f t="shared" si="19"/>
        <v>0</v>
      </c>
      <c r="CW37" s="44">
        <f t="shared" si="20"/>
        <v>0</v>
      </c>
      <c r="CX37" s="44">
        <f t="shared" si="21"/>
        <v>0</v>
      </c>
      <c r="CY37" s="44">
        <f t="shared" si="22"/>
        <v>0</v>
      </c>
      <c r="CZ37" s="44">
        <f t="shared" si="23"/>
        <v>0</v>
      </c>
      <c r="DA37" s="44">
        <f t="shared" si="24"/>
        <v>0</v>
      </c>
      <c r="DB37" s="44">
        <f t="shared" si="25"/>
        <v>0</v>
      </c>
      <c r="DC37" s="44">
        <f t="shared" si="26"/>
        <v>2465477</v>
      </c>
      <c r="DD37" s="44">
        <f t="shared" si="28"/>
        <v>38662262</v>
      </c>
      <c r="DF37" s="123" t="s">
        <v>558</v>
      </c>
    </row>
    <row r="38" spans="1:110" x14ac:dyDescent="0.15">
      <c r="A38" s="25" t="s">
        <v>130</v>
      </c>
      <c r="B38" s="26"/>
      <c r="C38" s="179"/>
      <c r="D38" s="179"/>
      <c r="E38" s="179"/>
      <c r="F38" s="179"/>
      <c r="G38" s="179">
        <v>48400</v>
      </c>
      <c r="H38" s="179"/>
      <c r="I38" s="179">
        <v>101528</v>
      </c>
      <c r="J38" s="179"/>
      <c r="K38" s="179"/>
      <c r="L38" s="179">
        <v>2163253</v>
      </c>
      <c r="M38" s="179"/>
      <c r="N38" s="179"/>
      <c r="O38" s="179"/>
      <c r="P38" s="179">
        <v>5017946</v>
      </c>
      <c r="Q38" s="179"/>
      <c r="R38" s="179"/>
      <c r="S38" s="179"/>
      <c r="T38" s="179"/>
      <c r="U38" s="179"/>
      <c r="V38" s="179"/>
      <c r="W38" s="179"/>
      <c r="X38" s="179"/>
      <c r="Y38" s="179"/>
      <c r="Z38" s="26">
        <f t="shared" si="0"/>
        <v>7331127</v>
      </c>
      <c r="AA38" s="26"/>
      <c r="AB38" s="25" t="s">
        <v>130</v>
      </c>
      <c r="AC38" s="26"/>
      <c r="AD38" s="26"/>
      <c r="AE38" s="26">
        <v>80000</v>
      </c>
      <c r="AF38" s="26"/>
      <c r="AG38" s="26"/>
      <c r="AH38" s="26"/>
      <c r="AI38" s="26"/>
      <c r="AJ38" s="26">
        <v>40000</v>
      </c>
      <c r="AK38" s="26"/>
      <c r="AL38" s="26"/>
      <c r="AM38" s="26">
        <v>550000</v>
      </c>
      <c r="AN38" s="26"/>
      <c r="AO38" s="26"/>
      <c r="AP38" s="26"/>
      <c r="AQ38" s="26">
        <v>4770000</v>
      </c>
      <c r="AR38" s="26"/>
      <c r="AS38" s="26"/>
      <c r="AT38" s="26"/>
      <c r="AU38" s="26"/>
      <c r="AV38" s="26"/>
      <c r="AW38" s="26"/>
      <c r="AX38" s="26"/>
      <c r="AY38" s="26"/>
      <c r="AZ38" s="26"/>
      <c r="BA38" s="45">
        <f t="shared" si="1"/>
        <v>5440000</v>
      </c>
      <c r="BB38" s="27"/>
      <c r="BC38" s="25" t="s">
        <v>130</v>
      </c>
      <c r="BD38" s="28">
        <v>0</v>
      </c>
      <c r="BE38" s="28">
        <v>0</v>
      </c>
      <c r="BF38" s="28">
        <v>16000</v>
      </c>
      <c r="BG38" s="28">
        <v>0</v>
      </c>
      <c r="BH38" s="28">
        <v>0</v>
      </c>
      <c r="BI38" s="28">
        <v>0</v>
      </c>
      <c r="BJ38" s="28">
        <v>0</v>
      </c>
      <c r="BK38" s="28">
        <v>8000</v>
      </c>
      <c r="BL38" s="28">
        <v>0</v>
      </c>
      <c r="BM38" s="28">
        <v>0</v>
      </c>
      <c r="BN38" s="28">
        <v>110000</v>
      </c>
      <c r="BO38" s="28">
        <v>0</v>
      </c>
      <c r="BP38" s="28">
        <v>0</v>
      </c>
      <c r="BQ38" s="28">
        <v>0</v>
      </c>
      <c r="BR38" s="28">
        <v>1778000</v>
      </c>
      <c r="BS38" s="28">
        <v>0</v>
      </c>
      <c r="BT38" s="28">
        <v>0</v>
      </c>
      <c r="BU38" s="28">
        <v>0</v>
      </c>
      <c r="BV38" s="28">
        <v>0</v>
      </c>
      <c r="BW38" s="28">
        <v>0</v>
      </c>
      <c r="BX38" s="28">
        <v>0</v>
      </c>
      <c r="BY38" s="28">
        <v>0</v>
      </c>
      <c r="BZ38" s="28">
        <v>0</v>
      </c>
      <c r="CA38" s="28">
        <v>0</v>
      </c>
      <c r="CB38" s="29">
        <f t="shared" si="27"/>
        <v>1912000</v>
      </c>
      <c r="CD38" s="25" t="s">
        <v>130</v>
      </c>
      <c r="CE38" s="30">
        <f t="shared" si="2"/>
        <v>0</v>
      </c>
      <c r="CF38" s="30">
        <f t="shared" si="3"/>
        <v>0</v>
      </c>
      <c r="CG38" s="30">
        <f t="shared" si="4"/>
        <v>-16000</v>
      </c>
      <c r="CH38" s="30">
        <f t="shared" si="5"/>
        <v>0</v>
      </c>
      <c r="CI38" s="30">
        <f t="shared" si="6"/>
        <v>0</v>
      </c>
      <c r="CJ38" s="30">
        <f t="shared" si="7"/>
        <v>48400</v>
      </c>
      <c r="CK38" s="30">
        <f t="shared" si="8"/>
        <v>0</v>
      </c>
      <c r="CL38" s="30">
        <f t="shared" si="9"/>
        <v>93528</v>
      </c>
      <c r="CM38" s="30">
        <f t="shared" si="10"/>
        <v>0</v>
      </c>
      <c r="CN38" s="30">
        <f t="shared" si="11"/>
        <v>0</v>
      </c>
      <c r="CO38" s="30">
        <f t="shared" si="12"/>
        <v>2053253</v>
      </c>
      <c r="CP38" s="30">
        <f t="shared" si="13"/>
        <v>0</v>
      </c>
      <c r="CQ38" s="30">
        <f t="shared" si="14"/>
        <v>0</v>
      </c>
      <c r="CR38" s="30">
        <f t="shared" si="15"/>
        <v>0</v>
      </c>
      <c r="CS38" s="30">
        <f t="shared" si="16"/>
        <v>3239946</v>
      </c>
      <c r="CT38" s="30">
        <f t="shared" si="17"/>
        <v>0</v>
      </c>
      <c r="CU38" s="30">
        <f t="shared" si="18"/>
        <v>0</v>
      </c>
      <c r="CV38" s="30">
        <f t="shared" si="19"/>
        <v>0</v>
      </c>
      <c r="CW38" s="30">
        <f t="shared" si="20"/>
        <v>0</v>
      </c>
      <c r="CX38" s="30">
        <f t="shared" si="21"/>
        <v>0</v>
      </c>
      <c r="CY38" s="30">
        <f t="shared" si="22"/>
        <v>0</v>
      </c>
      <c r="CZ38" s="30">
        <f t="shared" si="23"/>
        <v>0</v>
      </c>
      <c r="DA38" s="30">
        <f t="shared" si="24"/>
        <v>0</v>
      </c>
      <c r="DB38" s="30">
        <f t="shared" si="25"/>
        <v>0</v>
      </c>
      <c r="DC38" s="30">
        <f t="shared" si="26"/>
        <v>5419127</v>
      </c>
      <c r="DD38" s="30">
        <f t="shared" si="28"/>
        <v>44081389</v>
      </c>
    </row>
    <row r="39" spans="1:110" x14ac:dyDescent="0.15">
      <c r="A39" s="25" t="s">
        <v>131</v>
      </c>
      <c r="B39" s="26"/>
      <c r="C39" s="179"/>
      <c r="D39" s="179"/>
      <c r="E39" s="179"/>
      <c r="F39" s="179"/>
      <c r="G39" s="179">
        <v>102146</v>
      </c>
      <c r="H39" s="179"/>
      <c r="I39" s="179">
        <v>42082</v>
      </c>
      <c r="J39" s="179"/>
      <c r="K39" s="179"/>
      <c r="L39" s="179">
        <v>4512307</v>
      </c>
      <c r="M39" s="179">
        <v>643500</v>
      </c>
      <c r="N39" s="179"/>
      <c r="O39" s="179"/>
      <c r="P39" s="179">
        <v>5725950</v>
      </c>
      <c r="Q39" s="179"/>
      <c r="R39" s="179"/>
      <c r="S39" s="179"/>
      <c r="T39" s="179"/>
      <c r="U39" s="179"/>
      <c r="V39" s="179"/>
      <c r="W39" s="179"/>
      <c r="X39" s="179"/>
      <c r="Y39" s="179"/>
      <c r="Z39" s="26">
        <f t="shared" si="0"/>
        <v>11025985</v>
      </c>
      <c r="AA39" s="26"/>
      <c r="AB39" s="25" t="s">
        <v>131</v>
      </c>
      <c r="AC39" s="26"/>
      <c r="AD39" s="26"/>
      <c r="AE39" s="26">
        <v>120000</v>
      </c>
      <c r="AF39" s="26"/>
      <c r="AG39" s="26"/>
      <c r="AH39" s="26"/>
      <c r="AI39" s="26"/>
      <c r="AJ39" s="26">
        <v>0</v>
      </c>
      <c r="AK39" s="26"/>
      <c r="AL39" s="26"/>
      <c r="AM39" s="26">
        <v>2710000</v>
      </c>
      <c r="AN39" s="26">
        <v>1340000</v>
      </c>
      <c r="AO39" s="26"/>
      <c r="AP39" s="26"/>
      <c r="AQ39" s="26">
        <v>8470000</v>
      </c>
      <c r="AR39" s="26"/>
      <c r="AS39" s="26"/>
      <c r="AT39" s="26"/>
      <c r="AU39" s="26"/>
      <c r="AV39" s="26"/>
      <c r="AW39" s="26"/>
      <c r="AX39" s="26"/>
      <c r="AY39" s="26"/>
      <c r="AZ39" s="26"/>
      <c r="BA39" s="45">
        <f t="shared" si="1"/>
        <v>12640000</v>
      </c>
      <c r="BB39" s="27"/>
      <c r="BC39" s="25" t="s">
        <v>131</v>
      </c>
      <c r="BD39" s="28">
        <v>0</v>
      </c>
      <c r="BE39" s="28">
        <v>0</v>
      </c>
      <c r="BF39" s="28">
        <v>24000</v>
      </c>
      <c r="BG39" s="28">
        <v>0</v>
      </c>
      <c r="BH39" s="28">
        <v>0</v>
      </c>
      <c r="BI39" s="28">
        <v>0</v>
      </c>
      <c r="BJ39" s="28">
        <v>0</v>
      </c>
      <c r="BK39" s="28">
        <v>0</v>
      </c>
      <c r="BL39" s="28">
        <v>0</v>
      </c>
      <c r="BM39" s="28">
        <v>0</v>
      </c>
      <c r="BN39" s="28">
        <v>890000</v>
      </c>
      <c r="BO39" s="28">
        <v>696000</v>
      </c>
      <c r="BP39" s="28">
        <v>0</v>
      </c>
      <c r="BQ39" s="28">
        <v>0</v>
      </c>
      <c r="BR39" s="28">
        <v>3514000</v>
      </c>
      <c r="BS39" s="28">
        <v>0</v>
      </c>
      <c r="BT39" s="28">
        <v>0</v>
      </c>
      <c r="BU39" s="28">
        <v>0</v>
      </c>
      <c r="BV39" s="28">
        <v>0</v>
      </c>
      <c r="BW39" s="28">
        <v>0</v>
      </c>
      <c r="BX39" s="28">
        <v>0</v>
      </c>
      <c r="BY39" s="28">
        <v>0</v>
      </c>
      <c r="BZ39" s="28">
        <v>0</v>
      </c>
      <c r="CA39" s="28">
        <v>0</v>
      </c>
      <c r="CB39" s="29">
        <f t="shared" si="27"/>
        <v>5124000</v>
      </c>
      <c r="CD39" s="25" t="s">
        <v>131</v>
      </c>
      <c r="CE39" s="30">
        <f t="shared" si="2"/>
        <v>0</v>
      </c>
      <c r="CF39" s="30">
        <f t="shared" si="3"/>
        <v>0</v>
      </c>
      <c r="CG39" s="30">
        <f t="shared" si="4"/>
        <v>-24000</v>
      </c>
      <c r="CH39" s="30">
        <f t="shared" si="5"/>
        <v>0</v>
      </c>
      <c r="CI39" s="30">
        <f t="shared" si="6"/>
        <v>0</v>
      </c>
      <c r="CJ39" s="30">
        <f t="shared" si="7"/>
        <v>102146</v>
      </c>
      <c r="CK39" s="30">
        <f t="shared" si="8"/>
        <v>0</v>
      </c>
      <c r="CL39" s="30">
        <f t="shared" si="9"/>
        <v>42082</v>
      </c>
      <c r="CM39" s="30">
        <f t="shared" si="10"/>
        <v>0</v>
      </c>
      <c r="CN39" s="30">
        <f t="shared" si="11"/>
        <v>0</v>
      </c>
      <c r="CO39" s="30">
        <f t="shared" si="12"/>
        <v>3622307</v>
      </c>
      <c r="CP39" s="30">
        <f t="shared" si="13"/>
        <v>-52500</v>
      </c>
      <c r="CQ39" s="30">
        <f t="shared" si="14"/>
        <v>0</v>
      </c>
      <c r="CR39" s="30">
        <f t="shared" si="15"/>
        <v>0</v>
      </c>
      <c r="CS39" s="30">
        <f t="shared" si="16"/>
        <v>2211950</v>
      </c>
      <c r="CT39" s="30">
        <f t="shared" si="17"/>
        <v>0</v>
      </c>
      <c r="CU39" s="30">
        <f t="shared" si="18"/>
        <v>0</v>
      </c>
      <c r="CV39" s="30">
        <f t="shared" si="19"/>
        <v>0</v>
      </c>
      <c r="CW39" s="30">
        <f t="shared" si="20"/>
        <v>0</v>
      </c>
      <c r="CX39" s="30">
        <f t="shared" si="21"/>
        <v>0</v>
      </c>
      <c r="CY39" s="30">
        <f t="shared" si="22"/>
        <v>0</v>
      </c>
      <c r="CZ39" s="30">
        <f t="shared" si="23"/>
        <v>0</v>
      </c>
      <c r="DA39" s="30">
        <f t="shared" si="24"/>
        <v>0</v>
      </c>
      <c r="DB39" s="30">
        <f t="shared" si="25"/>
        <v>0</v>
      </c>
      <c r="DC39" s="30">
        <f t="shared" si="26"/>
        <v>5901985</v>
      </c>
      <c r="DD39" s="30">
        <f t="shared" si="28"/>
        <v>49983374</v>
      </c>
    </row>
    <row r="40" spans="1:110" x14ac:dyDescent="0.15">
      <c r="A40" s="25" t="s">
        <v>132</v>
      </c>
      <c r="B40" s="26"/>
      <c r="C40" s="179"/>
      <c r="D40" s="179"/>
      <c r="E40" s="179"/>
      <c r="F40" s="179"/>
      <c r="G40" s="179">
        <v>130086</v>
      </c>
      <c r="H40" s="179"/>
      <c r="I40" s="179">
        <v>14437</v>
      </c>
      <c r="J40" s="179"/>
      <c r="K40" s="179"/>
      <c r="L40" s="179">
        <v>1571349</v>
      </c>
      <c r="M40" s="179"/>
      <c r="N40" s="179"/>
      <c r="O40" s="179"/>
      <c r="P40" s="179">
        <v>2938418</v>
      </c>
      <c r="Q40" s="179"/>
      <c r="R40" s="179"/>
      <c r="S40" s="179"/>
      <c r="T40" s="179"/>
      <c r="U40" s="179"/>
      <c r="V40" s="179"/>
      <c r="W40" s="179"/>
      <c r="X40" s="179"/>
      <c r="Y40" s="179"/>
      <c r="Z40" s="26">
        <f t="shared" si="0"/>
        <v>4654290</v>
      </c>
      <c r="AA40" s="26"/>
      <c r="AB40" s="25" t="s">
        <v>132</v>
      </c>
      <c r="AC40" s="26"/>
      <c r="AD40" s="26"/>
      <c r="AE40" s="26"/>
      <c r="AF40" s="26"/>
      <c r="AG40" s="26"/>
      <c r="AH40" s="26"/>
      <c r="AI40" s="26"/>
      <c r="AJ40" s="26">
        <v>60000</v>
      </c>
      <c r="AK40" s="26"/>
      <c r="AL40" s="26"/>
      <c r="AM40" s="26">
        <v>1590000</v>
      </c>
      <c r="AN40" s="26"/>
      <c r="AO40" s="26"/>
      <c r="AP40" s="26"/>
      <c r="AQ40" s="26">
        <v>6530000</v>
      </c>
      <c r="AR40" s="26"/>
      <c r="AS40" s="26"/>
      <c r="AT40" s="26"/>
      <c r="AU40" s="26"/>
      <c r="AV40" s="26"/>
      <c r="AW40" s="26"/>
      <c r="AX40" s="26"/>
      <c r="AY40" s="26"/>
      <c r="AZ40" s="26"/>
      <c r="BA40" s="45">
        <f t="shared" si="1"/>
        <v>8180000</v>
      </c>
      <c r="BB40" s="27"/>
      <c r="BC40" s="25" t="s">
        <v>132</v>
      </c>
      <c r="BD40" s="28">
        <v>0</v>
      </c>
      <c r="BE40" s="28">
        <v>0</v>
      </c>
      <c r="BF40" s="28">
        <v>20000</v>
      </c>
      <c r="BG40" s="28">
        <v>0</v>
      </c>
      <c r="BH40" s="28">
        <v>0</v>
      </c>
      <c r="BI40" s="28">
        <v>0</v>
      </c>
      <c r="BJ40" s="28">
        <v>0</v>
      </c>
      <c r="BK40" s="28">
        <v>12000</v>
      </c>
      <c r="BL40" s="28">
        <v>0</v>
      </c>
      <c r="BM40" s="28">
        <v>0</v>
      </c>
      <c r="BN40" s="28">
        <v>2580000</v>
      </c>
      <c r="BO40" s="28">
        <v>490000</v>
      </c>
      <c r="BP40" s="28">
        <v>0</v>
      </c>
      <c r="BQ40" s="28">
        <v>0</v>
      </c>
      <c r="BR40" s="28">
        <v>4202000</v>
      </c>
      <c r="BS40" s="28">
        <v>0</v>
      </c>
      <c r="BT40" s="28">
        <v>0</v>
      </c>
      <c r="BU40" s="28">
        <v>0</v>
      </c>
      <c r="BV40" s="28">
        <v>0</v>
      </c>
      <c r="BW40" s="28">
        <v>0</v>
      </c>
      <c r="BX40" s="28">
        <v>0</v>
      </c>
      <c r="BY40" s="28">
        <v>0</v>
      </c>
      <c r="BZ40" s="28">
        <v>0</v>
      </c>
      <c r="CA40" s="28">
        <v>0</v>
      </c>
      <c r="CB40" s="29">
        <f t="shared" si="27"/>
        <v>7304000</v>
      </c>
      <c r="CD40" s="25" t="s">
        <v>132</v>
      </c>
      <c r="CE40" s="30">
        <f t="shared" si="2"/>
        <v>0</v>
      </c>
      <c r="CF40" s="30">
        <f t="shared" si="3"/>
        <v>0</v>
      </c>
      <c r="CG40" s="30">
        <f t="shared" si="4"/>
        <v>-20000</v>
      </c>
      <c r="CH40" s="30">
        <f t="shared" si="5"/>
        <v>0</v>
      </c>
      <c r="CI40" s="30">
        <f t="shared" si="6"/>
        <v>0</v>
      </c>
      <c r="CJ40" s="30">
        <f t="shared" si="7"/>
        <v>130086</v>
      </c>
      <c r="CK40" s="30">
        <f t="shared" si="8"/>
        <v>0</v>
      </c>
      <c r="CL40" s="30">
        <f t="shared" si="9"/>
        <v>2437</v>
      </c>
      <c r="CM40" s="30">
        <f t="shared" si="10"/>
        <v>0</v>
      </c>
      <c r="CN40" s="30">
        <f t="shared" si="11"/>
        <v>0</v>
      </c>
      <c r="CO40" s="30">
        <f t="shared" si="12"/>
        <v>-1008651</v>
      </c>
      <c r="CP40" s="30">
        <f t="shared" si="13"/>
        <v>-490000</v>
      </c>
      <c r="CQ40" s="30">
        <f t="shared" si="14"/>
        <v>0</v>
      </c>
      <c r="CR40" s="30">
        <f t="shared" si="15"/>
        <v>0</v>
      </c>
      <c r="CS40" s="30">
        <f t="shared" si="16"/>
        <v>-1263582</v>
      </c>
      <c r="CT40" s="30">
        <f t="shared" si="17"/>
        <v>0</v>
      </c>
      <c r="CU40" s="30">
        <f t="shared" si="18"/>
        <v>0</v>
      </c>
      <c r="CV40" s="30">
        <f t="shared" si="19"/>
        <v>0</v>
      </c>
      <c r="CW40" s="30">
        <f t="shared" si="20"/>
        <v>0</v>
      </c>
      <c r="CX40" s="30">
        <f t="shared" si="21"/>
        <v>0</v>
      </c>
      <c r="CY40" s="30">
        <f t="shared" si="22"/>
        <v>0</v>
      </c>
      <c r="CZ40" s="30">
        <f t="shared" si="23"/>
        <v>0</v>
      </c>
      <c r="DA40" s="30">
        <f t="shared" si="24"/>
        <v>0</v>
      </c>
      <c r="DB40" s="30">
        <f t="shared" si="25"/>
        <v>0</v>
      </c>
      <c r="DC40" s="30">
        <f t="shared" si="26"/>
        <v>-2649710</v>
      </c>
      <c r="DD40" s="30">
        <f t="shared" si="28"/>
        <v>47333664</v>
      </c>
    </row>
    <row r="41" spans="1:110" x14ac:dyDescent="0.15">
      <c r="A41" s="25" t="s">
        <v>133</v>
      </c>
      <c r="B41" s="26"/>
      <c r="C41" s="179"/>
      <c r="D41" s="179"/>
      <c r="E41" s="179"/>
      <c r="F41" s="179"/>
      <c r="G41" s="179">
        <v>107870</v>
      </c>
      <c r="H41" s="179"/>
      <c r="I41" s="179">
        <v>35470</v>
      </c>
      <c r="J41" s="179"/>
      <c r="K41" s="179"/>
      <c r="L41" s="179">
        <v>1489483</v>
      </c>
      <c r="M41" s="179"/>
      <c r="N41" s="179"/>
      <c r="O41" s="179"/>
      <c r="P41" s="179">
        <v>1709680</v>
      </c>
      <c r="Q41" s="179"/>
      <c r="R41" s="179"/>
      <c r="S41" s="179"/>
      <c r="T41" s="179"/>
      <c r="U41" s="179"/>
      <c r="V41" s="179"/>
      <c r="W41" s="179"/>
      <c r="X41" s="179"/>
      <c r="Y41" s="179"/>
      <c r="Z41" s="26">
        <f t="shared" si="0"/>
        <v>3342503</v>
      </c>
      <c r="AA41" s="26"/>
      <c r="AB41" s="25" t="s">
        <v>133</v>
      </c>
      <c r="AC41" s="26"/>
      <c r="AD41" s="26"/>
      <c r="AE41" s="26"/>
      <c r="AF41" s="26"/>
      <c r="AG41" s="26"/>
      <c r="AH41" s="26"/>
      <c r="AI41" s="26"/>
      <c r="AJ41" s="26"/>
      <c r="AK41" s="26"/>
      <c r="AL41" s="26"/>
      <c r="AM41" s="26">
        <v>4370000</v>
      </c>
      <c r="AN41" s="26">
        <v>2280000</v>
      </c>
      <c r="AO41" s="26"/>
      <c r="AP41" s="26"/>
      <c r="AQ41" s="26">
        <v>5030000</v>
      </c>
      <c r="AR41" s="26"/>
      <c r="AS41" s="26"/>
      <c r="AT41" s="26"/>
      <c r="AU41" s="26"/>
      <c r="AV41" s="26"/>
      <c r="AW41" s="26"/>
      <c r="AX41" s="26"/>
      <c r="AY41" s="26"/>
      <c r="AZ41" s="26"/>
      <c r="BA41" s="45">
        <f t="shared" si="1"/>
        <v>11680000</v>
      </c>
      <c r="BB41" s="45"/>
      <c r="BC41" s="25" t="s">
        <v>133</v>
      </c>
      <c r="BD41" s="43">
        <v>0</v>
      </c>
      <c r="BE41" s="43">
        <v>0</v>
      </c>
      <c r="BF41" s="43">
        <v>0</v>
      </c>
      <c r="BG41" s="43">
        <v>0</v>
      </c>
      <c r="BH41" s="43">
        <v>0</v>
      </c>
      <c r="BI41" s="43">
        <v>18000</v>
      </c>
      <c r="BJ41" s="43">
        <v>0</v>
      </c>
      <c r="BK41" s="43">
        <v>0</v>
      </c>
      <c r="BL41" s="43">
        <v>0</v>
      </c>
      <c r="BM41" s="43">
        <v>0</v>
      </c>
      <c r="BN41" s="43">
        <v>3632000</v>
      </c>
      <c r="BO41" s="43">
        <v>864000</v>
      </c>
      <c r="BP41" s="43">
        <v>0</v>
      </c>
      <c r="BQ41" s="43">
        <v>0</v>
      </c>
      <c r="BR41" s="43">
        <v>4092000</v>
      </c>
      <c r="BS41" s="43">
        <v>0</v>
      </c>
      <c r="BT41" s="43">
        <v>0</v>
      </c>
      <c r="BU41" s="43">
        <v>0</v>
      </c>
      <c r="BV41" s="43">
        <v>0</v>
      </c>
      <c r="BW41" s="43">
        <v>0</v>
      </c>
      <c r="BX41" s="43">
        <v>0</v>
      </c>
      <c r="BY41" s="43">
        <v>0</v>
      </c>
      <c r="BZ41" s="43">
        <v>0</v>
      </c>
      <c r="CA41" s="43">
        <v>0</v>
      </c>
      <c r="CB41" s="29">
        <f t="shared" si="27"/>
        <v>8606000</v>
      </c>
      <c r="CD41" s="25" t="s">
        <v>133</v>
      </c>
      <c r="CE41" s="44">
        <f t="shared" si="2"/>
        <v>0</v>
      </c>
      <c r="CF41" s="44">
        <f t="shared" si="3"/>
        <v>0</v>
      </c>
      <c r="CG41" s="44">
        <f t="shared" si="4"/>
        <v>0</v>
      </c>
      <c r="CH41" s="44">
        <f t="shared" si="5"/>
        <v>0</v>
      </c>
      <c r="CI41" s="44">
        <f t="shared" si="6"/>
        <v>0</v>
      </c>
      <c r="CJ41" s="44">
        <f t="shared" si="7"/>
        <v>89870</v>
      </c>
      <c r="CK41" s="44">
        <f t="shared" si="8"/>
        <v>0</v>
      </c>
      <c r="CL41" s="44">
        <f t="shared" si="9"/>
        <v>35470</v>
      </c>
      <c r="CM41" s="44">
        <f t="shared" si="10"/>
        <v>0</v>
      </c>
      <c r="CN41" s="44">
        <f t="shared" si="11"/>
        <v>0</v>
      </c>
      <c r="CO41" s="44">
        <f t="shared" si="12"/>
        <v>-2142517</v>
      </c>
      <c r="CP41" s="44">
        <f t="shared" si="13"/>
        <v>-864000</v>
      </c>
      <c r="CQ41" s="44">
        <f t="shared" si="14"/>
        <v>0</v>
      </c>
      <c r="CR41" s="44">
        <f t="shared" si="15"/>
        <v>0</v>
      </c>
      <c r="CS41" s="44">
        <f t="shared" si="16"/>
        <v>-2382320</v>
      </c>
      <c r="CT41" s="44">
        <f t="shared" si="17"/>
        <v>0</v>
      </c>
      <c r="CU41" s="44">
        <f t="shared" si="18"/>
        <v>0</v>
      </c>
      <c r="CV41" s="44">
        <f t="shared" si="19"/>
        <v>0</v>
      </c>
      <c r="CW41" s="44">
        <f t="shared" si="20"/>
        <v>0</v>
      </c>
      <c r="CX41" s="44">
        <f t="shared" si="21"/>
        <v>0</v>
      </c>
      <c r="CY41" s="44">
        <f t="shared" si="22"/>
        <v>0</v>
      </c>
      <c r="CZ41" s="44">
        <f t="shared" si="23"/>
        <v>0</v>
      </c>
      <c r="DA41" s="44">
        <f t="shared" si="24"/>
        <v>0</v>
      </c>
      <c r="DB41" s="44">
        <f t="shared" si="25"/>
        <v>0</v>
      </c>
      <c r="DC41" s="44">
        <f t="shared" si="26"/>
        <v>-5263497</v>
      </c>
      <c r="DD41" s="44">
        <f t="shared" si="28"/>
        <v>42070167</v>
      </c>
    </row>
    <row r="42" spans="1:110" x14ac:dyDescent="0.15">
      <c r="A42" s="25" t="s">
        <v>134</v>
      </c>
      <c r="B42" s="26"/>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26">
        <f t="shared" si="0"/>
        <v>0</v>
      </c>
      <c r="AA42" s="26"/>
      <c r="AB42" s="25" t="s">
        <v>134</v>
      </c>
      <c r="AC42" s="26"/>
      <c r="AD42" s="26"/>
      <c r="AE42" s="26"/>
      <c r="AF42" s="26"/>
      <c r="AG42" s="26"/>
      <c r="AH42" s="26"/>
      <c r="AI42" s="26"/>
      <c r="AJ42" s="26">
        <v>0</v>
      </c>
      <c r="AK42" s="26"/>
      <c r="AL42" s="26"/>
      <c r="AM42" s="26">
        <v>2230000</v>
      </c>
      <c r="AN42" s="26"/>
      <c r="AO42" s="26"/>
      <c r="AP42" s="26"/>
      <c r="AQ42" s="26">
        <v>4550000</v>
      </c>
      <c r="AR42" s="26"/>
      <c r="AS42" s="26"/>
      <c r="AT42" s="26"/>
      <c r="AU42" s="26"/>
      <c r="AV42" s="26"/>
      <c r="AW42" s="26"/>
      <c r="AX42" s="26"/>
      <c r="AY42" s="26"/>
      <c r="AZ42" s="26"/>
      <c r="BA42" s="45">
        <f t="shared" si="1"/>
        <v>6780000</v>
      </c>
      <c r="BB42" s="27"/>
      <c r="BC42" s="25" t="s">
        <v>134</v>
      </c>
      <c r="BD42" s="28">
        <v>0</v>
      </c>
      <c r="BE42" s="28">
        <v>0</v>
      </c>
      <c r="BF42" s="28">
        <v>0</v>
      </c>
      <c r="BG42" s="28">
        <v>0</v>
      </c>
      <c r="BH42" s="28">
        <v>0</v>
      </c>
      <c r="BI42" s="28">
        <v>0</v>
      </c>
      <c r="BJ42" s="28">
        <v>0</v>
      </c>
      <c r="BK42" s="28">
        <v>0</v>
      </c>
      <c r="BL42" s="28">
        <v>0</v>
      </c>
      <c r="BM42" s="28">
        <v>0</v>
      </c>
      <c r="BN42" s="28">
        <v>864000</v>
      </c>
      <c r="BO42" s="28">
        <v>0</v>
      </c>
      <c r="BP42" s="28">
        <v>0</v>
      </c>
      <c r="BQ42" s="28">
        <v>0</v>
      </c>
      <c r="BR42" s="28">
        <v>3300000</v>
      </c>
      <c r="BS42" s="28">
        <v>0</v>
      </c>
      <c r="BT42" s="28">
        <v>0</v>
      </c>
      <c r="BU42" s="28">
        <v>0</v>
      </c>
      <c r="BV42" s="28">
        <v>0</v>
      </c>
      <c r="BW42" s="28">
        <v>0</v>
      </c>
      <c r="BX42" s="28">
        <v>0</v>
      </c>
      <c r="BY42" s="28">
        <v>0</v>
      </c>
      <c r="BZ42" s="28">
        <v>0</v>
      </c>
      <c r="CA42" s="28">
        <v>0</v>
      </c>
      <c r="CB42" s="29">
        <f t="shared" si="27"/>
        <v>4164000</v>
      </c>
      <c r="CD42" s="25" t="s">
        <v>134</v>
      </c>
      <c r="CE42" s="30">
        <f t="shared" si="2"/>
        <v>0</v>
      </c>
      <c r="CF42" s="30">
        <f t="shared" si="3"/>
        <v>0</v>
      </c>
      <c r="CG42" s="30">
        <f t="shared" si="4"/>
        <v>0</v>
      </c>
      <c r="CH42" s="30">
        <f t="shared" si="5"/>
        <v>0</v>
      </c>
      <c r="CI42" s="30">
        <f t="shared" si="6"/>
        <v>0</v>
      </c>
      <c r="CJ42" s="30">
        <f t="shared" si="7"/>
        <v>0</v>
      </c>
      <c r="CK42" s="30">
        <f t="shared" si="8"/>
        <v>0</v>
      </c>
      <c r="CL42" s="30">
        <f t="shared" si="9"/>
        <v>0</v>
      </c>
      <c r="CM42" s="30">
        <f t="shared" si="10"/>
        <v>0</v>
      </c>
      <c r="CN42" s="30">
        <f t="shared" si="11"/>
        <v>0</v>
      </c>
      <c r="CO42" s="30">
        <f t="shared" si="12"/>
        <v>-864000</v>
      </c>
      <c r="CP42" s="30">
        <f t="shared" si="13"/>
        <v>0</v>
      </c>
      <c r="CQ42" s="30">
        <f t="shared" si="14"/>
        <v>0</v>
      </c>
      <c r="CR42" s="30">
        <f t="shared" si="15"/>
        <v>0</v>
      </c>
      <c r="CS42" s="30">
        <f t="shared" si="16"/>
        <v>-3300000</v>
      </c>
      <c r="CT42" s="30">
        <f t="shared" si="17"/>
        <v>0</v>
      </c>
      <c r="CU42" s="30">
        <f t="shared" si="18"/>
        <v>0</v>
      </c>
      <c r="CV42" s="30">
        <f t="shared" si="19"/>
        <v>0</v>
      </c>
      <c r="CW42" s="30">
        <f t="shared" si="20"/>
        <v>0</v>
      </c>
      <c r="CX42" s="30">
        <f t="shared" si="21"/>
        <v>0</v>
      </c>
      <c r="CY42" s="30">
        <f t="shared" si="22"/>
        <v>0</v>
      </c>
      <c r="CZ42" s="30">
        <f t="shared" si="23"/>
        <v>0</v>
      </c>
      <c r="DA42" s="30">
        <f t="shared" si="24"/>
        <v>0</v>
      </c>
      <c r="DB42" s="30">
        <f t="shared" si="25"/>
        <v>0</v>
      </c>
      <c r="DC42" s="30">
        <f t="shared" si="26"/>
        <v>-4164000</v>
      </c>
      <c r="DD42" s="30">
        <f t="shared" si="28"/>
        <v>37906167</v>
      </c>
    </row>
    <row r="43" spans="1:110" x14ac:dyDescent="0.15">
      <c r="A43" s="25" t="s">
        <v>135</v>
      </c>
      <c r="B43" s="26"/>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26">
        <f t="shared" si="0"/>
        <v>0</v>
      </c>
      <c r="AA43" s="26"/>
      <c r="AB43" s="25" t="s">
        <v>135</v>
      </c>
      <c r="AC43" s="26"/>
      <c r="AD43" s="26"/>
      <c r="AE43" s="26"/>
      <c r="AF43" s="26"/>
      <c r="AG43" s="26"/>
      <c r="AH43" s="26"/>
      <c r="AI43" s="26"/>
      <c r="AJ43" s="26"/>
      <c r="AK43" s="26"/>
      <c r="AL43" s="26"/>
      <c r="AM43" s="26"/>
      <c r="AN43" s="26"/>
      <c r="AO43" s="26"/>
      <c r="AP43" s="26"/>
      <c r="AQ43" s="26">
        <v>370000</v>
      </c>
      <c r="AR43" s="26"/>
      <c r="AS43" s="26"/>
      <c r="AT43" s="26"/>
      <c r="AU43" s="26"/>
      <c r="AV43" s="26"/>
      <c r="AW43" s="26"/>
      <c r="AX43" s="26"/>
      <c r="AY43" s="26"/>
      <c r="AZ43" s="26"/>
      <c r="BA43" s="45">
        <f t="shared" si="1"/>
        <v>370000</v>
      </c>
      <c r="BB43" s="27"/>
      <c r="BC43" s="25" t="s">
        <v>135</v>
      </c>
      <c r="BD43" s="43">
        <v>0</v>
      </c>
      <c r="BE43" s="43">
        <v>0</v>
      </c>
      <c r="BF43" s="43">
        <v>0</v>
      </c>
      <c r="BG43" s="43">
        <v>0</v>
      </c>
      <c r="BH43" s="43">
        <v>0</v>
      </c>
      <c r="BI43" s="43">
        <v>0</v>
      </c>
      <c r="BJ43" s="43">
        <v>0</v>
      </c>
      <c r="BK43" s="43">
        <v>0</v>
      </c>
      <c r="BL43" s="43">
        <v>0</v>
      </c>
      <c r="BM43" s="43">
        <v>0</v>
      </c>
      <c r="BN43" s="43">
        <v>1302000</v>
      </c>
      <c r="BO43" s="43">
        <v>360000</v>
      </c>
      <c r="BP43" s="43">
        <v>0</v>
      </c>
      <c r="BQ43" s="43">
        <v>0</v>
      </c>
      <c r="BR43" s="43">
        <v>2638000</v>
      </c>
      <c r="BS43" s="43">
        <v>0</v>
      </c>
      <c r="BT43" s="43">
        <v>0</v>
      </c>
      <c r="BU43" s="43">
        <v>0</v>
      </c>
      <c r="BV43" s="43">
        <v>0</v>
      </c>
      <c r="BW43" s="43">
        <v>0</v>
      </c>
      <c r="BX43" s="43">
        <v>0</v>
      </c>
      <c r="BY43" s="43">
        <v>0</v>
      </c>
      <c r="BZ43" s="43">
        <v>0</v>
      </c>
      <c r="CA43" s="43">
        <v>0</v>
      </c>
      <c r="CB43" s="29">
        <f t="shared" si="27"/>
        <v>4300000</v>
      </c>
      <c r="CD43" s="25" t="s">
        <v>135</v>
      </c>
      <c r="CE43" s="44">
        <f t="shared" si="2"/>
        <v>0</v>
      </c>
      <c r="CF43" s="44">
        <f t="shared" si="3"/>
        <v>0</v>
      </c>
      <c r="CG43" s="44">
        <f t="shared" si="4"/>
        <v>0</v>
      </c>
      <c r="CH43" s="44">
        <f t="shared" si="5"/>
        <v>0</v>
      </c>
      <c r="CI43" s="44">
        <f t="shared" si="6"/>
        <v>0</v>
      </c>
      <c r="CJ43" s="44">
        <f t="shared" si="7"/>
        <v>0</v>
      </c>
      <c r="CK43" s="44">
        <f t="shared" si="8"/>
        <v>0</v>
      </c>
      <c r="CL43" s="44">
        <f t="shared" si="9"/>
        <v>0</v>
      </c>
      <c r="CM43" s="44">
        <f t="shared" si="10"/>
        <v>0</v>
      </c>
      <c r="CN43" s="44">
        <f t="shared" si="11"/>
        <v>0</v>
      </c>
      <c r="CO43" s="44">
        <f t="shared" si="12"/>
        <v>-1302000</v>
      </c>
      <c r="CP43" s="44">
        <f t="shared" si="13"/>
        <v>-360000</v>
      </c>
      <c r="CQ43" s="44">
        <f t="shared" si="14"/>
        <v>0</v>
      </c>
      <c r="CR43" s="44">
        <f t="shared" si="15"/>
        <v>0</v>
      </c>
      <c r="CS43" s="44">
        <f t="shared" si="16"/>
        <v>-2638000</v>
      </c>
      <c r="CT43" s="44">
        <f t="shared" si="17"/>
        <v>0</v>
      </c>
      <c r="CU43" s="44">
        <f t="shared" si="18"/>
        <v>0</v>
      </c>
      <c r="CV43" s="44">
        <f t="shared" si="19"/>
        <v>0</v>
      </c>
      <c r="CW43" s="44">
        <f t="shared" si="20"/>
        <v>0</v>
      </c>
      <c r="CX43" s="44">
        <f t="shared" si="21"/>
        <v>0</v>
      </c>
      <c r="CY43" s="44">
        <f t="shared" si="22"/>
        <v>0</v>
      </c>
      <c r="CZ43" s="44">
        <f t="shared" si="23"/>
        <v>0</v>
      </c>
      <c r="DA43" s="44">
        <f t="shared" si="24"/>
        <v>0</v>
      </c>
      <c r="DB43" s="44">
        <f t="shared" si="25"/>
        <v>0</v>
      </c>
      <c r="DC43" s="44">
        <f t="shared" si="26"/>
        <v>-4300000</v>
      </c>
      <c r="DD43" s="44">
        <f t="shared" si="28"/>
        <v>33606167</v>
      </c>
    </row>
    <row r="44" spans="1:110" x14ac:dyDescent="0.15">
      <c r="A44" s="25" t="s">
        <v>136</v>
      </c>
      <c r="B44" s="26"/>
      <c r="C44" s="179"/>
      <c r="D44" s="179">
        <v>28301</v>
      </c>
      <c r="E44" s="179"/>
      <c r="F44" s="179"/>
      <c r="G44" s="179">
        <v>230274</v>
      </c>
      <c r="H44" s="179"/>
      <c r="I44" s="179">
        <v>3062</v>
      </c>
      <c r="J44" s="179"/>
      <c r="K44" s="179"/>
      <c r="L44" s="179">
        <v>5128879</v>
      </c>
      <c r="M44" s="179">
        <v>3753750</v>
      </c>
      <c r="N44" s="179"/>
      <c r="O44" s="179"/>
      <c r="P44" s="179">
        <v>2889816</v>
      </c>
      <c r="Q44" s="179"/>
      <c r="R44" s="179"/>
      <c r="S44" s="179"/>
      <c r="T44" s="179"/>
      <c r="U44" s="179"/>
      <c r="V44" s="179"/>
      <c r="W44" s="179"/>
      <c r="X44" s="179"/>
      <c r="Y44" s="179"/>
      <c r="Z44" s="26">
        <f t="shared" si="0"/>
        <v>12034082</v>
      </c>
      <c r="AA44" s="26"/>
      <c r="AB44" s="25" t="s">
        <v>136</v>
      </c>
      <c r="AC44" s="26"/>
      <c r="AD44" s="26"/>
      <c r="AE44" s="26"/>
      <c r="AF44" s="26"/>
      <c r="AG44" s="26"/>
      <c r="AH44" s="26"/>
      <c r="AI44" s="26"/>
      <c r="AJ44" s="26"/>
      <c r="AK44" s="26"/>
      <c r="AL44" s="26"/>
      <c r="AM44" s="26"/>
      <c r="AN44" s="26"/>
      <c r="AO44" s="26"/>
      <c r="AP44" s="26"/>
      <c r="AQ44" s="26">
        <v>10000</v>
      </c>
      <c r="AR44" s="26"/>
      <c r="AS44" s="26"/>
      <c r="AT44" s="26"/>
      <c r="AU44" s="26"/>
      <c r="AV44" s="26"/>
      <c r="AW44" s="26"/>
      <c r="AX44" s="26"/>
      <c r="AY44" s="26"/>
      <c r="AZ44" s="26"/>
      <c r="BA44" s="45">
        <f t="shared" si="1"/>
        <v>10000</v>
      </c>
      <c r="BB44" s="27"/>
      <c r="BC44" s="25" t="s">
        <v>136</v>
      </c>
      <c r="BD44" s="43">
        <v>0</v>
      </c>
      <c r="BE44" s="43">
        <v>0</v>
      </c>
      <c r="BF44" s="43">
        <v>30000</v>
      </c>
      <c r="BG44" s="43">
        <v>0</v>
      </c>
      <c r="BH44" s="43">
        <v>0</v>
      </c>
      <c r="BI44" s="43">
        <v>0</v>
      </c>
      <c r="BJ44" s="43">
        <v>0</v>
      </c>
      <c r="BK44" s="43">
        <v>0</v>
      </c>
      <c r="BL44" s="43">
        <v>0</v>
      </c>
      <c r="BM44" s="43">
        <v>0</v>
      </c>
      <c r="BN44" s="43">
        <v>322000</v>
      </c>
      <c r="BO44" s="43">
        <v>0</v>
      </c>
      <c r="BP44" s="43">
        <v>0</v>
      </c>
      <c r="BQ44" s="43">
        <v>0</v>
      </c>
      <c r="BR44" s="43">
        <v>2188000</v>
      </c>
      <c r="BS44" s="43">
        <v>0</v>
      </c>
      <c r="BT44" s="43">
        <v>0</v>
      </c>
      <c r="BU44" s="43">
        <v>0</v>
      </c>
      <c r="BV44" s="43">
        <v>0</v>
      </c>
      <c r="BW44" s="43">
        <v>0</v>
      </c>
      <c r="BX44" s="43">
        <v>0</v>
      </c>
      <c r="BY44" s="43">
        <v>0</v>
      </c>
      <c r="BZ44" s="43">
        <v>0</v>
      </c>
      <c r="CA44" s="43">
        <v>0</v>
      </c>
      <c r="CB44" s="29">
        <f t="shared" si="27"/>
        <v>2540000</v>
      </c>
      <c r="CD44" s="25" t="s">
        <v>136</v>
      </c>
      <c r="CE44" s="44">
        <f t="shared" si="2"/>
        <v>0</v>
      </c>
      <c r="CF44" s="44">
        <f t="shared" si="3"/>
        <v>0</v>
      </c>
      <c r="CG44" s="44">
        <f t="shared" si="4"/>
        <v>-1699</v>
      </c>
      <c r="CH44" s="44">
        <f t="shared" si="5"/>
        <v>0</v>
      </c>
      <c r="CI44" s="44">
        <f t="shared" si="6"/>
        <v>0</v>
      </c>
      <c r="CJ44" s="44">
        <f t="shared" si="7"/>
        <v>230274</v>
      </c>
      <c r="CK44" s="44">
        <f t="shared" si="8"/>
        <v>0</v>
      </c>
      <c r="CL44" s="44">
        <f t="shared" si="9"/>
        <v>3062</v>
      </c>
      <c r="CM44" s="44">
        <f t="shared" si="10"/>
        <v>0</v>
      </c>
      <c r="CN44" s="44">
        <f t="shared" si="11"/>
        <v>0</v>
      </c>
      <c r="CO44" s="44">
        <f t="shared" si="12"/>
        <v>4806879</v>
      </c>
      <c r="CP44" s="44">
        <f t="shared" si="13"/>
        <v>3753750</v>
      </c>
      <c r="CQ44" s="44">
        <f t="shared" si="14"/>
        <v>0</v>
      </c>
      <c r="CR44" s="44">
        <f t="shared" si="15"/>
        <v>0</v>
      </c>
      <c r="CS44" s="44">
        <f t="shared" si="16"/>
        <v>701816</v>
      </c>
      <c r="CT44" s="44">
        <f t="shared" si="17"/>
        <v>0</v>
      </c>
      <c r="CU44" s="44">
        <f t="shared" si="18"/>
        <v>0</v>
      </c>
      <c r="CV44" s="44">
        <f t="shared" si="19"/>
        <v>0</v>
      </c>
      <c r="CW44" s="44">
        <f t="shared" si="20"/>
        <v>0</v>
      </c>
      <c r="CX44" s="44">
        <f t="shared" si="21"/>
        <v>0</v>
      </c>
      <c r="CY44" s="44">
        <f t="shared" si="22"/>
        <v>0</v>
      </c>
      <c r="CZ44" s="44">
        <f t="shared" si="23"/>
        <v>0</v>
      </c>
      <c r="DA44" s="44">
        <f t="shared" si="24"/>
        <v>0</v>
      </c>
      <c r="DB44" s="44">
        <f t="shared" si="25"/>
        <v>0</v>
      </c>
      <c r="DC44" s="44">
        <f t="shared" si="26"/>
        <v>9494082</v>
      </c>
      <c r="DD44" s="44">
        <f t="shared" si="28"/>
        <v>43100249</v>
      </c>
    </row>
    <row r="45" spans="1:110" x14ac:dyDescent="0.15">
      <c r="A45" s="25" t="s">
        <v>137</v>
      </c>
      <c r="B45" s="26"/>
      <c r="C45" s="179"/>
      <c r="D45" s="179"/>
      <c r="E45" s="179"/>
      <c r="F45" s="179"/>
      <c r="G45" s="179"/>
      <c r="H45" s="179"/>
      <c r="I45" s="179">
        <v>54707</v>
      </c>
      <c r="J45" s="179"/>
      <c r="K45" s="179"/>
      <c r="L45" s="179">
        <v>2955056</v>
      </c>
      <c r="M45" s="179"/>
      <c r="N45" s="179"/>
      <c r="O45" s="179"/>
      <c r="P45" s="179">
        <v>5984744</v>
      </c>
      <c r="Q45" s="179"/>
      <c r="R45" s="179"/>
      <c r="S45" s="179"/>
      <c r="T45" s="179"/>
      <c r="U45" s="179"/>
      <c r="V45" s="179"/>
      <c r="W45" s="179"/>
      <c r="X45" s="179"/>
      <c r="Y45" s="179"/>
      <c r="Z45" s="26">
        <f t="shared" si="0"/>
        <v>8994507</v>
      </c>
      <c r="AA45" s="26"/>
      <c r="AB45" s="25" t="s">
        <v>137</v>
      </c>
      <c r="AC45" s="26"/>
      <c r="AD45" s="26"/>
      <c r="AE45" s="26"/>
      <c r="AF45" s="26"/>
      <c r="AG45" s="26"/>
      <c r="AH45" s="26"/>
      <c r="AI45" s="26"/>
      <c r="AJ45" s="26">
        <v>70000</v>
      </c>
      <c r="AK45" s="26"/>
      <c r="AL45" s="26"/>
      <c r="AM45" s="26">
        <v>680000</v>
      </c>
      <c r="AN45" s="26">
        <v>70000</v>
      </c>
      <c r="AO45" s="26"/>
      <c r="AP45" s="26"/>
      <c r="AQ45" s="26">
        <v>4370000</v>
      </c>
      <c r="AR45" s="26"/>
      <c r="AS45" s="26"/>
      <c r="AT45" s="26"/>
      <c r="AU45" s="26"/>
      <c r="AV45" s="26"/>
      <c r="AW45" s="26"/>
      <c r="AX45" s="26"/>
      <c r="AY45" s="26"/>
      <c r="AZ45" s="26"/>
      <c r="BA45" s="45">
        <f t="shared" si="1"/>
        <v>5190000</v>
      </c>
      <c r="BB45" s="27"/>
      <c r="BC45" s="25" t="s">
        <v>137</v>
      </c>
      <c r="BD45" s="28">
        <v>0</v>
      </c>
      <c r="BE45" s="28">
        <v>0</v>
      </c>
      <c r="BF45" s="28">
        <v>0</v>
      </c>
      <c r="BG45" s="28">
        <v>0</v>
      </c>
      <c r="BH45" s="28">
        <v>0</v>
      </c>
      <c r="BI45" s="28">
        <v>0</v>
      </c>
      <c r="BJ45" s="28">
        <v>0</v>
      </c>
      <c r="BK45" s="28">
        <v>14000</v>
      </c>
      <c r="BL45" s="28">
        <v>0</v>
      </c>
      <c r="BM45" s="28">
        <v>0</v>
      </c>
      <c r="BN45" s="28">
        <v>136000</v>
      </c>
      <c r="BO45" s="28">
        <v>14000</v>
      </c>
      <c r="BP45" s="28">
        <v>0</v>
      </c>
      <c r="BQ45" s="28">
        <v>0</v>
      </c>
      <c r="BR45" s="28">
        <v>2176000</v>
      </c>
      <c r="BS45" s="28">
        <v>0</v>
      </c>
      <c r="BT45" s="28">
        <v>0</v>
      </c>
      <c r="BU45" s="28">
        <v>0</v>
      </c>
      <c r="BV45" s="28">
        <v>0</v>
      </c>
      <c r="BW45" s="28">
        <v>0</v>
      </c>
      <c r="BX45" s="28">
        <v>0</v>
      </c>
      <c r="BY45" s="28">
        <v>0</v>
      </c>
      <c r="BZ45" s="28">
        <v>0</v>
      </c>
      <c r="CA45" s="28">
        <v>0</v>
      </c>
      <c r="CB45" s="29">
        <f t="shared" si="27"/>
        <v>2340000</v>
      </c>
      <c r="CD45" s="25" t="s">
        <v>137</v>
      </c>
      <c r="CE45" s="30">
        <f t="shared" si="2"/>
        <v>0</v>
      </c>
      <c r="CF45" s="30">
        <f t="shared" si="3"/>
        <v>0</v>
      </c>
      <c r="CG45" s="30">
        <f t="shared" si="4"/>
        <v>0</v>
      </c>
      <c r="CH45" s="30">
        <f t="shared" si="5"/>
        <v>0</v>
      </c>
      <c r="CI45" s="30">
        <f t="shared" si="6"/>
        <v>0</v>
      </c>
      <c r="CJ45" s="30">
        <f t="shared" si="7"/>
        <v>0</v>
      </c>
      <c r="CK45" s="30">
        <f t="shared" si="8"/>
        <v>0</v>
      </c>
      <c r="CL45" s="30">
        <f t="shared" si="9"/>
        <v>40707</v>
      </c>
      <c r="CM45" s="30">
        <f t="shared" si="10"/>
        <v>0</v>
      </c>
      <c r="CN45" s="30">
        <f t="shared" si="11"/>
        <v>0</v>
      </c>
      <c r="CO45" s="30">
        <f t="shared" si="12"/>
        <v>2819056</v>
      </c>
      <c r="CP45" s="30">
        <f t="shared" si="13"/>
        <v>-14000</v>
      </c>
      <c r="CQ45" s="30">
        <f t="shared" si="14"/>
        <v>0</v>
      </c>
      <c r="CR45" s="30">
        <f t="shared" si="15"/>
        <v>0</v>
      </c>
      <c r="CS45" s="30">
        <f t="shared" si="16"/>
        <v>3808744</v>
      </c>
      <c r="CT45" s="30">
        <f t="shared" si="17"/>
        <v>0</v>
      </c>
      <c r="CU45" s="30">
        <f t="shared" si="18"/>
        <v>0</v>
      </c>
      <c r="CV45" s="30">
        <f t="shared" si="19"/>
        <v>0</v>
      </c>
      <c r="CW45" s="30">
        <f t="shared" si="20"/>
        <v>0</v>
      </c>
      <c r="CX45" s="30">
        <f t="shared" si="21"/>
        <v>0</v>
      </c>
      <c r="CY45" s="30">
        <f t="shared" si="22"/>
        <v>0</v>
      </c>
      <c r="CZ45" s="30">
        <f t="shared" si="23"/>
        <v>0</v>
      </c>
      <c r="DA45" s="30">
        <f t="shared" si="24"/>
        <v>0</v>
      </c>
      <c r="DB45" s="30">
        <f t="shared" si="25"/>
        <v>0</v>
      </c>
      <c r="DC45" s="30">
        <f t="shared" si="26"/>
        <v>6654507</v>
      </c>
      <c r="DD45" s="30">
        <f t="shared" si="28"/>
        <v>49754756</v>
      </c>
    </row>
    <row r="46" spans="1:110" x14ac:dyDescent="0.15">
      <c r="A46" s="25" t="s">
        <v>138</v>
      </c>
      <c r="B46" s="26"/>
      <c r="C46" s="179"/>
      <c r="D46" s="179"/>
      <c r="E46" s="179"/>
      <c r="F46" s="179"/>
      <c r="G46" s="179">
        <v>260159</v>
      </c>
      <c r="H46" s="179"/>
      <c r="I46" s="179">
        <v>20944</v>
      </c>
      <c r="J46" s="179"/>
      <c r="K46" s="179"/>
      <c r="L46" s="179">
        <v>3645137</v>
      </c>
      <c r="M46" s="179">
        <v>679250</v>
      </c>
      <c r="N46" s="179"/>
      <c r="O46" s="179"/>
      <c r="P46" s="179">
        <v>5887258</v>
      </c>
      <c r="Q46" s="179"/>
      <c r="R46" s="179"/>
      <c r="S46" s="179"/>
      <c r="T46" s="179"/>
      <c r="U46" s="179"/>
      <c r="V46" s="179"/>
      <c r="W46" s="179"/>
      <c r="X46" s="179"/>
      <c r="Y46" s="179"/>
      <c r="Z46" s="26">
        <f t="shared" si="0"/>
        <v>10492748</v>
      </c>
      <c r="AA46" s="26"/>
      <c r="AB46" s="25" t="s">
        <v>138</v>
      </c>
      <c r="AC46" s="26"/>
      <c r="AD46" s="26"/>
      <c r="AE46" s="26"/>
      <c r="AF46" s="26"/>
      <c r="AG46" s="26"/>
      <c r="AH46" s="26"/>
      <c r="AI46" s="26"/>
      <c r="AJ46" s="26">
        <v>50000</v>
      </c>
      <c r="AK46" s="26"/>
      <c r="AL46" s="26"/>
      <c r="AM46" s="26">
        <v>580000</v>
      </c>
      <c r="AN46" s="26"/>
      <c r="AO46" s="26"/>
      <c r="AP46" s="26"/>
      <c r="AQ46" s="26">
        <v>7860000</v>
      </c>
      <c r="AR46" s="26"/>
      <c r="AS46" s="26"/>
      <c r="AT46" s="26"/>
      <c r="AU46" s="26"/>
      <c r="AV46" s="26"/>
      <c r="AW46" s="26"/>
      <c r="AX46" s="26"/>
      <c r="AY46" s="26"/>
      <c r="AZ46" s="26"/>
      <c r="BA46" s="45">
        <f t="shared" si="1"/>
        <v>8490000</v>
      </c>
      <c r="BB46" s="27"/>
      <c r="BC46" s="25" t="s">
        <v>138</v>
      </c>
      <c r="BD46" s="28">
        <v>0</v>
      </c>
      <c r="BE46" s="28">
        <v>0</v>
      </c>
      <c r="BF46" s="28">
        <v>0</v>
      </c>
      <c r="BG46" s="28">
        <v>0</v>
      </c>
      <c r="BH46" s="28">
        <v>0</v>
      </c>
      <c r="BI46" s="28">
        <v>0</v>
      </c>
      <c r="BJ46" s="28">
        <v>0</v>
      </c>
      <c r="BK46" s="28">
        <v>12000</v>
      </c>
      <c r="BL46" s="28">
        <v>0</v>
      </c>
      <c r="BM46" s="28">
        <v>0</v>
      </c>
      <c r="BN46" s="28">
        <v>572000</v>
      </c>
      <c r="BO46" s="28">
        <v>0</v>
      </c>
      <c r="BP46" s="28">
        <v>0</v>
      </c>
      <c r="BQ46" s="28">
        <v>0</v>
      </c>
      <c r="BR46" s="28">
        <v>3260000</v>
      </c>
      <c r="BS46" s="28">
        <v>0</v>
      </c>
      <c r="BT46" s="28">
        <v>0</v>
      </c>
      <c r="BU46" s="28">
        <v>0</v>
      </c>
      <c r="BV46" s="28">
        <v>0</v>
      </c>
      <c r="BW46" s="28">
        <v>0</v>
      </c>
      <c r="BX46" s="28">
        <v>0</v>
      </c>
      <c r="BY46" s="28">
        <v>0</v>
      </c>
      <c r="BZ46" s="28">
        <v>0</v>
      </c>
      <c r="CA46" s="28">
        <v>0</v>
      </c>
      <c r="CB46" s="29">
        <f t="shared" si="27"/>
        <v>3844000</v>
      </c>
      <c r="CD46" s="25" t="s">
        <v>138</v>
      </c>
      <c r="CE46" s="30">
        <f t="shared" si="2"/>
        <v>0</v>
      </c>
      <c r="CF46" s="30">
        <f t="shared" si="3"/>
        <v>0</v>
      </c>
      <c r="CG46" s="30">
        <f t="shared" si="4"/>
        <v>0</v>
      </c>
      <c r="CH46" s="30">
        <f t="shared" si="5"/>
        <v>0</v>
      </c>
      <c r="CI46" s="30">
        <f t="shared" si="6"/>
        <v>0</v>
      </c>
      <c r="CJ46" s="30">
        <f t="shared" si="7"/>
        <v>260159</v>
      </c>
      <c r="CK46" s="30">
        <f t="shared" si="8"/>
        <v>0</v>
      </c>
      <c r="CL46" s="30">
        <f t="shared" si="9"/>
        <v>8944</v>
      </c>
      <c r="CM46" s="30">
        <f t="shared" si="10"/>
        <v>0</v>
      </c>
      <c r="CN46" s="30">
        <f t="shared" si="11"/>
        <v>0</v>
      </c>
      <c r="CO46" s="30">
        <f t="shared" si="12"/>
        <v>3073137</v>
      </c>
      <c r="CP46" s="30">
        <f t="shared" si="13"/>
        <v>679250</v>
      </c>
      <c r="CQ46" s="30">
        <f t="shared" si="14"/>
        <v>0</v>
      </c>
      <c r="CR46" s="30">
        <f t="shared" si="15"/>
        <v>0</v>
      </c>
      <c r="CS46" s="30">
        <f t="shared" si="16"/>
        <v>2627258</v>
      </c>
      <c r="CT46" s="30">
        <f t="shared" si="17"/>
        <v>0</v>
      </c>
      <c r="CU46" s="30">
        <f t="shared" si="18"/>
        <v>0</v>
      </c>
      <c r="CV46" s="30">
        <f t="shared" si="19"/>
        <v>0</v>
      </c>
      <c r="CW46" s="30">
        <f t="shared" si="20"/>
        <v>0</v>
      </c>
      <c r="CX46" s="30">
        <f t="shared" si="21"/>
        <v>0</v>
      </c>
      <c r="CY46" s="30">
        <f t="shared" si="22"/>
        <v>0</v>
      </c>
      <c r="CZ46" s="30">
        <f t="shared" si="23"/>
        <v>0</v>
      </c>
      <c r="DA46" s="30">
        <f t="shared" si="24"/>
        <v>0</v>
      </c>
      <c r="DB46" s="30">
        <f t="shared" si="25"/>
        <v>0</v>
      </c>
      <c r="DC46" s="30">
        <f t="shared" si="26"/>
        <v>6648748</v>
      </c>
      <c r="DD46" s="30">
        <f t="shared" si="28"/>
        <v>56403504</v>
      </c>
    </row>
    <row r="47" spans="1:110" x14ac:dyDescent="0.15">
      <c r="A47" s="25" t="s">
        <v>139</v>
      </c>
      <c r="B47" s="26"/>
      <c r="C47" s="179"/>
      <c r="D47" s="179"/>
      <c r="E47" s="179"/>
      <c r="F47" s="179"/>
      <c r="G47" s="179">
        <v>370862</v>
      </c>
      <c r="H47" s="179"/>
      <c r="I47" s="179">
        <v>80667</v>
      </c>
      <c r="J47" s="179"/>
      <c r="K47" s="179"/>
      <c r="L47" s="179">
        <v>1391776</v>
      </c>
      <c r="M47" s="179"/>
      <c r="N47" s="179"/>
      <c r="O47" s="179"/>
      <c r="P47" s="179">
        <v>2373825</v>
      </c>
      <c r="Q47" s="179"/>
      <c r="R47" s="179"/>
      <c r="S47" s="179"/>
      <c r="T47" s="179"/>
      <c r="U47" s="179"/>
      <c r="V47" s="179"/>
      <c r="W47" s="179"/>
      <c r="X47" s="179"/>
      <c r="Y47" s="179"/>
      <c r="Z47" s="26">
        <f t="shared" si="0"/>
        <v>4217130</v>
      </c>
      <c r="AA47" s="26"/>
      <c r="AB47" s="25" t="s">
        <v>139</v>
      </c>
      <c r="AC47" s="26"/>
      <c r="AD47" s="26"/>
      <c r="AE47" s="26"/>
      <c r="AF47" s="26"/>
      <c r="AG47" s="26"/>
      <c r="AH47" s="26"/>
      <c r="AI47" s="26"/>
      <c r="AJ47" s="26">
        <v>0</v>
      </c>
      <c r="AK47" s="26"/>
      <c r="AL47" s="26"/>
      <c r="AM47" s="26">
        <v>3980000</v>
      </c>
      <c r="AN47" s="26"/>
      <c r="AO47" s="26"/>
      <c r="AP47" s="26"/>
      <c r="AQ47" s="26">
        <v>7510000</v>
      </c>
      <c r="AR47" s="26"/>
      <c r="AS47" s="26"/>
      <c r="AT47" s="26"/>
      <c r="AU47" s="26"/>
      <c r="AV47" s="26"/>
      <c r="AW47" s="26"/>
      <c r="AX47" s="26"/>
      <c r="AY47" s="26"/>
      <c r="AZ47" s="26"/>
      <c r="BA47" s="45">
        <f t="shared" si="1"/>
        <v>11490000</v>
      </c>
      <c r="BB47" s="27"/>
      <c r="BC47" s="25" t="s">
        <v>139</v>
      </c>
      <c r="BD47" s="28">
        <v>0</v>
      </c>
      <c r="BE47" s="28">
        <v>0</v>
      </c>
      <c r="BF47" s="28">
        <v>0</v>
      </c>
      <c r="BG47" s="28">
        <v>0</v>
      </c>
      <c r="BH47" s="28">
        <v>0</v>
      </c>
      <c r="BI47" s="28">
        <v>230000</v>
      </c>
      <c r="BJ47" s="28">
        <v>0</v>
      </c>
      <c r="BK47" s="28">
        <v>2000</v>
      </c>
      <c r="BL47" s="28">
        <v>0</v>
      </c>
      <c r="BM47" s="28">
        <v>0</v>
      </c>
      <c r="BN47" s="28">
        <v>2642000</v>
      </c>
      <c r="BO47" s="28">
        <v>1252000</v>
      </c>
      <c r="BP47" s="28">
        <v>0</v>
      </c>
      <c r="BQ47" s="28">
        <v>0</v>
      </c>
      <c r="BR47" s="28">
        <v>3958000</v>
      </c>
      <c r="BS47" s="28">
        <v>0</v>
      </c>
      <c r="BT47" s="28">
        <v>0</v>
      </c>
      <c r="BU47" s="28">
        <v>0</v>
      </c>
      <c r="BV47" s="28">
        <v>0</v>
      </c>
      <c r="BW47" s="28">
        <v>0</v>
      </c>
      <c r="BX47" s="28">
        <v>0</v>
      </c>
      <c r="BY47" s="28">
        <v>0</v>
      </c>
      <c r="BZ47" s="28">
        <v>0</v>
      </c>
      <c r="CA47" s="28">
        <v>0</v>
      </c>
      <c r="CB47" s="29">
        <f t="shared" si="27"/>
        <v>8084000</v>
      </c>
      <c r="CD47" s="25" t="s">
        <v>139</v>
      </c>
      <c r="CE47" s="30">
        <f t="shared" si="2"/>
        <v>0</v>
      </c>
      <c r="CF47" s="30">
        <f t="shared" si="3"/>
        <v>0</v>
      </c>
      <c r="CG47" s="30">
        <f t="shared" si="4"/>
        <v>0</v>
      </c>
      <c r="CH47" s="30">
        <f t="shared" si="5"/>
        <v>0</v>
      </c>
      <c r="CI47" s="30">
        <f t="shared" si="6"/>
        <v>0</v>
      </c>
      <c r="CJ47" s="30">
        <f t="shared" si="7"/>
        <v>140862</v>
      </c>
      <c r="CK47" s="30">
        <f t="shared" si="8"/>
        <v>0</v>
      </c>
      <c r="CL47" s="30">
        <f t="shared" si="9"/>
        <v>78667</v>
      </c>
      <c r="CM47" s="30">
        <f t="shared" si="10"/>
        <v>0</v>
      </c>
      <c r="CN47" s="30">
        <f t="shared" si="11"/>
        <v>0</v>
      </c>
      <c r="CO47" s="30">
        <f t="shared" si="12"/>
        <v>-1250224</v>
      </c>
      <c r="CP47" s="30">
        <f t="shared" si="13"/>
        <v>-1252000</v>
      </c>
      <c r="CQ47" s="30">
        <f t="shared" si="14"/>
        <v>0</v>
      </c>
      <c r="CR47" s="30">
        <f t="shared" si="15"/>
        <v>0</v>
      </c>
      <c r="CS47" s="30">
        <f t="shared" si="16"/>
        <v>-1584175</v>
      </c>
      <c r="CT47" s="30">
        <f t="shared" si="17"/>
        <v>0</v>
      </c>
      <c r="CU47" s="30">
        <f t="shared" si="18"/>
        <v>0</v>
      </c>
      <c r="CV47" s="30">
        <f t="shared" si="19"/>
        <v>0</v>
      </c>
      <c r="CW47" s="30">
        <f t="shared" si="20"/>
        <v>0</v>
      </c>
      <c r="CX47" s="30">
        <f t="shared" si="21"/>
        <v>0</v>
      </c>
      <c r="CY47" s="30">
        <f t="shared" si="22"/>
        <v>0</v>
      </c>
      <c r="CZ47" s="30">
        <f t="shared" si="23"/>
        <v>0</v>
      </c>
      <c r="DA47" s="30">
        <f t="shared" si="24"/>
        <v>0</v>
      </c>
      <c r="DB47" s="30">
        <f t="shared" si="25"/>
        <v>0</v>
      </c>
      <c r="DC47" s="30">
        <f t="shared" si="26"/>
        <v>-3866870</v>
      </c>
      <c r="DD47" s="30">
        <f t="shared" si="28"/>
        <v>52536634</v>
      </c>
    </row>
    <row r="48" spans="1:110" x14ac:dyDescent="0.15">
      <c r="A48" s="25" t="s">
        <v>140</v>
      </c>
      <c r="B48" s="26"/>
      <c r="C48" s="179"/>
      <c r="D48" s="179"/>
      <c r="E48" s="179"/>
      <c r="F48" s="179"/>
      <c r="G48" s="179"/>
      <c r="H48" s="179"/>
      <c r="I48" s="179"/>
      <c r="J48" s="179"/>
      <c r="K48" s="179"/>
      <c r="L48" s="179">
        <v>2284719</v>
      </c>
      <c r="M48" s="179">
        <v>3896750</v>
      </c>
      <c r="N48" s="179"/>
      <c r="O48" s="179"/>
      <c r="P48" s="179">
        <v>2792673</v>
      </c>
      <c r="Q48" s="179"/>
      <c r="R48" s="179"/>
      <c r="S48" s="179"/>
      <c r="T48" s="179"/>
      <c r="U48" s="179"/>
      <c r="V48" s="179"/>
      <c r="W48" s="179"/>
      <c r="X48" s="179"/>
      <c r="Y48" s="179"/>
      <c r="Z48" s="26">
        <f t="shared" si="0"/>
        <v>8974142</v>
      </c>
      <c r="AA48" s="26"/>
      <c r="AB48" s="25" t="s">
        <v>140</v>
      </c>
      <c r="AC48" s="26"/>
      <c r="AD48" s="26"/>
      <c r="AE48" s="26"/>
      <c r="AF48" s="26"/>
      <c r="AG48" s="26"/>
      <c r="AH48" s="26"/>
      <c r="AI48" s="26"/>
      <c r="AJ48" s="26">
        <v>20000</v>
      </c>
      <c r="AK48" s="26"/>
      <c r="AL48" s="26"/>
      <c r="AM48" s="26">
        <v>2550000</v>
      </c>
      <c r="AN48" s="26"/>
      <c r="AO48" s="26"/>
      <c r="AP48" s="26"/>
      <c r="AQ48" s="26">
        <v>4080000</v>
      </c>
      <c r="AR48" s="26"/>
      <c r="AS48" s="26"/>
      <c r="AT48" s="26"/>
      <c r="AU48" s="26"/>
      <c r="AV48" s="26"/>
      <c r="AW48" s="26"/>
      <c r="AX48" s="26"/>
      <c r="AY48" s="26"/>
      <c r="AZ48" s="26"/>
      <c r="BA48" s="45">
        <f t="shared" si="1"/>
        <v>6650000</v>
      </c>
      <c r="BB48" s="27"/>
      <c r="BC48" s="25" t="s">
        <v>140</v>
      </c>
      <c r="BD48" s="43">
        <v>0</v>
      </c>
      <c r="BE48" s="43">
        <v>0</v>
      </c>
      <c r="BF48" s="43">
        <v>16000</v>
      </c>
      <c r="BG48" s="43">
        <v>0</v>
      </c>
      <c r="BH48" s="43">
        <v>0</v>
      </c>
      <c r="BI48" s="43">
        <v>36000</v>
      </c>
      <c r="BJ48" s="43">
        <v>0</v>
      </c>
      <c r="BK48" s="43">
        <v>8000</v>
      </c>
      <c r="BL48" s="43">
        <v>0</v>
      </c>
      <c r="BM48" s="43">
        <v>0</v>
      </c>
      <c r="BN48" s="43">
        <v>2888000</v>
      </c>
      <c r="BO48" s="43">
        <v>1272000</v>
      </c>
      <c r="BP48" s="43">
        <v>0</v>
      </c>
      <c r="BQ48" s="43">
        <v>0</v>
      </c>
      <c r="BR48" s="43">
        <v>3608000</v>
      </c>
      <c r="BS48" s="43">
        <v>0</v>
      </c>
      <c r="BT48" s="43">
        <v>0</v>
      </c>
      <c r="BU48" s="43">
        <v>0</v>
      </c>
      <c r="BV48" s="43">
        <v>0</v>
      </c>
      <c r="BW48" s="43">
        <v>0</v>
      </c>
      <c r="BX48" s="43">
        <v>0</v>
      </c>
      <c r="BY48" s="43">
        <v>0</v>
      </c>
      <c r="BZ48" s="43">
        <v>0</v>
      </c>
      <c r="CA48" s="43">
        <v>0</v>
      </c>
      <c r="CB48" s="29">
        <f t="shared" si="27"/>
        <v>7828000</v>
      </c>
      <c r="CD48" s="25" t="s">
        <v>140</v>
      </c>
      <c r="CE48" s="44">
        <f t="shared" si="2"/>
        <v>0</v>
      </c>
      <c r="CF48" s="44">
        <f t="shared" si="3"/>
        <v>0</v>
      </c>
      <c r="CG48" s="44">
        <f t="shared" si="4"/>
        <v>-16000</v>
      </c>
      <c r="CH48" s="44">
        <f t="shared" si="5"/>
        <v>0</v>
      </c>
      <c r="CI48" s="44">
        <f t="shared" si="6"/>
        <v>0</v>
      </c>
      <c r="CJ48" s="44">
        <f t="shared" si="7"/>
        <v>-36000</v>
      </c>
      <c r="CK48" s="44">
        <f t="shared" si="8"/>
        <v>0</v>
      </c>
      <c r="CL48" s="44">
        <f t="shared" si="9"/>
        <v>-8000</v>
      </c>
      <c r="CM48" s="44">
        <f t="shared" si="10"/>
        <v>0</v>
      </c>
      <c r="CN48" s="44">
        <f t="shared" si="11"/>
        <v>0</v>
      </c>
      <c r="CO48" s="44">
        <f t="shared" si="12"/>
        <v>-603281</v>
      </c>
      <c r="CP48" s="44">
        <f t="shared" si="13"/>
        <v>2624750</v>
      </c>
      <c r="CQ48" s="44">
        <f t="shared" si="14"/>
        <v>0</v>
      </c>
      <c r="CR48" s="44">
        <f t="shared" si="15"/>
        <v>0</v>
      </c>
      <c r="CS48" s="44">
        <f t="shared" si="16"/>
        <v>-815327</v>
      </c>
      <c r="CT48" s="44">
        <f t="shared" si="17"/>
        <v>0</v>
      </c>
      <c r="CU48" s="44">
        <f t="shared" si="18"/>
        <v>0</v>
      </c>
      <c r="CV48" s="44">
        <f t="shared" si="19"/>
        <v>0</v>
      </c>
      <c r="CW48" s="44">
        <f t="shared" si="20"/>
        <v>0</v>
      </c>
      <c r="CX48" s="44">
        <f t="shared" si="21"/>
        <v>0</v>
      </c>
      <c r="CY48" s="44">
        <f t="shared" si="22"/>
        <v>0</v>
      </c>
      <c r="CZ48" s="44">
        <f t="shared" si="23"/>
        <v>0</v>
      </c>
      <c r="DA48" s="44">
        <f t="shared" si="24"/>
        <v>0</v>
      </c>
      <c r="DB48" s="44">
        <f t="shared" si="25"/>
        <v>0</v>
      </c>
      <c r="DC48" s="44">
        <f t="shared" si="26"/>
        <v>1146142</v>
      </c>
      <c r="DD48" s="44">
        <f t="shared" si="28"/>
        <v>53682776</v>
      </c>
    </row>
    <row r="49" spans="1:108" x14ac:dyDescent="0.15">
      <c r="A49" s="25" t="s">
        <v>141</v>
      </c>
      <c r="B49" s="26"/>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26">
        <f t="shared" si="0"/>
        <v>0</v>
      </c>
      <c r="AA49" s="26"/>
      <c r="AB49" s="25" t="s">
        <v>141</v>
      </c>
      <c r="AC49" s="26"/>
      <c r="AD49" s="26"/>
      <c r="AE49" s="26"/>
      <c r="AF49" s="26"/>
      <c r="AG49" s="26"/>
      <c r="AH49" s="26"/>
      <c r="AI49" s="26"/>
      <c r="AJ49" s="26">
        <v>70000</v>
      </c>
      <c r="AK49" s="26"/>
      <c r="AL49" s="26"/>
      <c r="AM49" s="26">
        <v>2510000</v>
      </c>
      <c r="AN49" s="26"/>
      <c r="AO49" s="26"/>
      <c r="AP49" s="26"/>
      <c r="AQ49" s="26">
        <v>4470000</v>
      </c>
      <c r="AR49" s="26"/>
      <c r="AS49" s="26"/>
      <c r="AT49" s="26"/>
      <c r="AU49" s="26"/>
      <c r="AV49" s="26"/>
      <c r="AW49" s="26"/>
      <c r="AX49" s="26"/>
      <c r="AY49" s="26"/>
      <c r="AZ49" s="26"/>
      <c r="BA49" s="45">
        <f t="shared" si="1"/>
        <v>7050000</v>
      </c>
      <c r="BB49" s="27"/>
      <c r="BC49" s="25" t="s">
        <v>141</v>
      </c>
      <c r="BD49" s="28">
        <v>0</v>
      </c>
      <c r="BE49" s="28">
        <v>0</v>
      </c>
      <c r="BF49" s="28">
        <v>18000</v>
      </c>
      <c r="BG49" s="28">
        <v>0</v>
      </c>
      <c r="BH49" s="28">
        <v>0</v>
      </c>
      <c r="BI49" s="28">
        <v>52000</v>
      </c>
      <c r="BJ49" s="28">
        <v>0</v>
      </c>
      <c r="BK49" s="28">
        <v>14000</v>
      </c>
      <c r="BL49" s="28">
        <v>0</v>
      </c>
      <c r="BM49" s="28">
        <v>0</v>
      </c>
      <c r="BN49" s="28">
        <v>1062000</v>
      </c>
      <c r="BO49" s="28">
        <v>0</v>
      </c>
      <c r="BP49" s="28">
        <v>0</v>
      </c>
      <c r="BQ49" s="28">
        <v>0</v>
      </c>
      <c r="BR49" s="28">
        <v>2786000</v>
      </c>
      <c r="BS49" s="28">
        <v>0</v>
      </c>
      <c r="BT49" s="28">
        <v>0</v>
      </c>
      <c r="BU49" s="28">
        <v>0</v>
      </c>
      <c r="BV49" s="28">
        <v>0</v>
      </c>
      <c r="BW49" s="28">
        <v>0</v>
      </c>
      <c r="BX49" s="28">
        <v>0</v>
      </c>
      <c r="BY49" s="28">
        <v>0</v>
      </c>
      <c r="BZ49" s="28">
        <v>0</v>
      </c>
      <c r="CA49" s="28">
        <v>0</v>
      </c>
      <c r="CB49" s="29">
        <f t="shared" si="27"/>
        <v>3932000</v>
      </c>
      <c r="CD49" s="25" t="s">
        <v>141</v>
      </c>
      <c r="CE49" s="30">
        <f t="shared" si="2"/>
        <v>0</v>
      </c>
      <c r="CF49" s="30">
        <f t="shared" si="3"/>
        <v>0</v>
      </c>
      <c r="CG49" s="30">
        <f t="shared" si="4"/>
        <v>-18000</v>
      </c>
      <c r="CH49" s="30">
        <f t="shared" si="5"/>
        <v>0</v>
      </c>
      <c r="CI49" s="30">
        <f t="shared" si="6"/>
        <v>0</v>
      </c>
      <c r="CJ49" s="30">
        <f t="shared" si="7"/>
        <v>-52000</v>
      </c>
      <c r="CK49" s="30">
        <f t="shared" si="8"/>
        <v>0</v>
      </c>
      <c r="CL49" s="30">
        <f t="shared" si="9"/>
        <v>-14000</v>
      </c>
      <c r="CM49" s="30">
        <f t="shared" si="10"/>
        <v>0</v>
      </c>
      <c r="CN49" s="30">
        <f t="shared" si="11"/>
        <v>0</v>
      </c>
      <c r="CO49" s="30">
        <f t="shared" si="12"/>
        <v>-1062000</v>
      </c>
      <c r="CP49" s="30">
        <f t="shared" si="13"/>
        <v>0</v>
      </c>
      <c r="CQ49" s="30">
        <f t="shared" si="14"/>
        <v>0</v>
      </c>
      <c r="CR49" s="30">
        <f t="shared" si="15"/>
        <v>0</v>
      </c>
      <c r="CS49" s="30">
        <f t="shared" si="16"/>
        <v>-2786000</v>
      </c>
      <c r="CT49" s="30">
        <f t="shared" si="17"/>
        <v>0</v>
      </c>
      <c r="CU49" s="30">
        <f t="shared" si="18"/>
        <v>0</v>
      </c>
      <c r="CV49" s="30">
        <f t="shared" si="19"/>
        <v>0</v>
      </c>
      <c r="CW49" s="30">
        <f t="shared" si="20"/>
        <v>0</v>
      </c>
      <c r="CX49" s="30">
        <f t="shared" si="21"/>
        <v>0</v>
      </c>
      <c r="CY49" s="30">
        <f t="shared" si="22"/>
        <v>0</v>
      </c>
      <c r="CZ49" s="30">
        <f t="shared" si="23"/>
        <v>0</v>
      </c>
      <c r="DA49" s="30">
        <f t="shared" si="24"/>
        <v>0</v>
      </c>
      <c r="DB49" s="30">
        <f t="shared" si="25"/>
        <v>0</v>
      </c>
      <c r="DC49" s="30">
        <f t="shared" si="26"/>
        <v>-3932000</v>
      </c>
      <c r="DD49" s="30">
        <f t="shared" si="28"/>
        <v>49750776</v>
      </c>
    </row>
    <row r="50" spans="1:108" x14ac:dyDescent="0.15">
      <c r="A50" s="25" t="s">
        <v>142</v>
      </c>
      <c r="B50" s="26"/>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26">
        <f t="shared" si="0"/>
        <v>0</v>
      </c>
      <c r="AA50" s="26"/>
      <c r="AB50" s="25" t="s">
        <v>142</v>
      </c>
      <c r="AC50" s="26"/>
      <c r="AD50" s="26"/>
      <c r="AE50" s="26"/>
      <c r="AF50" s="26"/>
      <c r="AG50" s="26"/>
      <c r="AH50" s="26"/>
      <c r="AI50" s="26"/>
      <c r="AJ50" s="26"/>
      <c r="AK50" s="26"/>
      <c r="AL50" s="26"/>
      <c r="AM50" s="26"/>
      <c r="AN50" s="26"/>
      <c r="AO50" s="26"/>
      <c r="AP50" s="26"/>
      <c r="AQ50" s="26">
        <v>160000</v>
      </c>
      <c r="AR50" s="26"/>
      <c r="AS50" s="26"/>
      <c r="AT50" s="26"/>
      <c r="AU50" s="26"/>
      <c r="AV50" s="26"/>
      <c r="AW50" s="26"/>
      <c r="AX50" s="26"/>
      <c r="AY50" s="26"/>
      <c r="AZ50" s="26"/>
      <c r="BA50" s="45">
        <f t="shared" si="1"/>
        <v>160000</v>
      </c>
      <c r="BB50" s="27"/>
      <c r="BC50" s="25" t="s">
        <v>142</v>
      </c>
      <c r="BD50" s="43">
        <v>0</v>
      </c>
      <c r="BE50" s="43">
        <v>0</v>
      </c>
      <c r="BF50" s="43">
        <v>0</v>
      </c>
      <c r="BG50" s="43">
        <v>0</v>
      </c>
      <c r="BH50" s="43">
        <v>0</v>
      </c>
      <c r="BI50" s="43">
        <v>0</v>
      </c>
      <c r="BJ50" s="43">
        <v>0</v>
      </c>
      <c r="BK50" s="43">
        <v>0</v>
      </c>
      <c r="BL50" s="43">
        <v>0</v>
      </c>
      <c r="BM50" s="43">
        <v>0</v>
      </c>
      <c r="BN50" s="43">
        <v>700000</v>
      </c>
      <c r="BO50" s="43">
        <v>0</v>
      </c>
      <c r="BP50" s="43">
        <v>0</v>
      </c>
      <c r="BQ50" s="43">
        <v>0</v>
      </c>
      <c r="BR50" s="43">
        <v>3666000</v>
      </c>
      <c r="BS50" s="43">
        <v>0</v>
      </c>
      <c r="BT50" s="43">
        <v>0</v>
      </c>
      <c r="BU50" s="43">
        <v>0</v>
      </c>
      <c r="BV50" s="43">
        <v>0</v>
      </c>
      <c r="BW50" s="43">
        <v>0</v>
      </c>
      <c r="BX50" s="43">
        <v>0</v>
      </c>
      <c r="BY50" s="43">
        <v>0</v>
      </c>
      <c r="BZ50" s="43">
        <v>0</v>
      </c>
      <c r="CA50" s="43">
        <v>0</v>
      </c>
      <c r="CB50" s="29">
        <f t="shared" si="27"/>
        <v>4366000</v>
      </c>
      <c r="CD50" s="25" t="s">
        <v>142</v>
      </c>
      <c r="CE50" s="44">
        <f t="shared" si="2"/>
        <v>0</v>
      </c>
      <c r="CF50" s="44">
        <f t="shared" si="3"/>
        <v>0</v>
      </c>
      <c r="CG50" s="44">
        <f t="shared" si="4"/>
        <v>0</v>
      </c>
      <c r="CH50" s="44">
        <f t="shared" si="5"/>
        <v>0</v>
      </c>
      <c r="CI50" s="44">
        <f t="shared" si="6"/>
        <v>0</v>
      </c>
      <c r="CJ50" s="44">
        <f t="shared" si="7"/>
        <v>0</v>
      </c>
      <c r="CK50" s="44">
        <f t="shared" si="8"/>
        <v>0</v>
      </c>
      <c r="CL50" s="44">
        <f t="shared" si="9"/>
        <v>0</v>
      </c>
      <c r="CM50" s="44">
        <f t="shared" si="10"/>
        <v>0</v>
      </c>
      <c r="CN50" s="44">
        <f t="shared" si="11"/>
        <v>0</v>
      </c>
      <c r="CO50" s="44">
        <f t="shared" si="12"/>
        <v>-700000</v>
      </c>
      <c r="CP50" s="44">
        <f t="shared" si="13"/>
        <v>0</v>
      </c>
      <c r="CQ50" s="44">
        <f t="shared" si="14"/>
        <v>0</v>
      </c>
      <c r="CR50" s="44">
        <f t="shared" si="15"/>
        <v>0</v>
      </c>
      <c r="CS50" s="44">
        <f t="shared" si="16"/>
        <v>-3666000</v>
      </c>
      <c r="CT50" s="44">
        <f t="shared" si="17"/>
        <v>0</v>
      </c>
      <c r="CU50" s="44">
        <f t="shared" si="18"/>
        <v>0</v>
      </c>
      <c r="CV50" s="44">
        <f t="shared" si="19"/>
        <v>0</v>
      </c>
      <c r="CW50" s="44">
        <f t="shared" si="20"/>
        <v>0</v>
      </c>
      <c r="CX50" s="44">
        <f t="shared" si="21"/>
        <v>0</v>
      </c>
      <c r="CY50" s="44">
        <f t="shared" si="22"/>
        <v>0</v>
      </c>
      <c r="CZ50" s="44">
        <f t="shared" si="23"/>
        <v>0</v>
      </c>
      <c r="DA50" s="44">
        <f t="shared" si="24"/>
        <v>0</v>
      </c>
      <c r="DB50" s="44">
        <f t="shared" si="25"/>
        <v>0</v>
      </c>
      <c r="DC50" s="44">
        <f t="shared" si="26"/>
        <v>-4366000</v>
      </c>
      <c r="DD50" s="44">
        <f t="shared" si="28"/>
        <v>45384776</v>
      </c>
    </row>
    <row r="51" spans="1:108" x14ac:dyDescent="0.15">
      <c r="A51" s="25" t="s">
        <v>143</v>
      </c>
      <c r="B51" s="26"/>
      <c r="C51" s="179"/>
      <c r="D51" s="179"/>
      <c r="E51" s="179"/>
      <c r="F51" s="179"/>
      <c r="G51" s="179"/>
      <c r="H51" s="179"/>
      <c r="I51" s="179"/>
      <c r="J51" s="179"/>
      <c r="K51" s="179"/>
      <c r="L51" s="179">
        <v>44000</v>
      </c>
      <c r="M51" s="179"/>
      <c r="N51" s="179"/>
      <c r="O51" s="179"/>
      <c r="P51" s="179"/>
      <c r="Q51" s="179"/>
      <c r="R51" s="179"/>
      <c r="S51" s="179"/>
      <c r="T51" s="179"/>
      <c r="U51" s="179"/>
      <c r="V51" s="179"/>
      <c r="W51" s="179"/>
      <c r="X51" s="179"/>
      <c r="Y51" s="179"/>
      <c r="Z51" s="26">
        <f t="shared" si="0"/>
        <v>44000</v>
      </c>
      <c r="AA51" s="26"/>
      <c r="AB51" s="25" t="s">
        <v>143</v>
      </c>
      <c r="AC51" s="26"/>
      <c r="AD51" s="26"/>
      <c r="AE51" s="26"/>
      <c r="AF51" s="26"/>
      <c r="AG51" s="26"/>
      <c r="AH51" s="26"/>
      <c r="AI51" s="26"/>
      <c r="AJ51" s="26"/>
      <c r="AK51" s="26"/>
      <c r="AL51" s="26"/>
      <c r="AM51" s="26">
        <v>2280000</v>
      </c>
      <c r="AN51" s="26">
        <v>2120000</v>
      </c>
      <c r="AO51" s="26"/>
      <c r="AP51" s="26"/>
      <c r="AQ51" s="26">
        <v>0</v>
      </c>
      <c r="AR51" s="26"/>
      <c r="AS51" s="26"/>
      <c r="AT51" s="26"/>
      <c r="AU51" s="26"/>
      <c r="AV51" s="26"/>
      <c r="AW51" s="26"/>
      <c r="AX51" s="26"/>
      <c r="AY51" s="26"/>
      <c r="AZ51" s="26"/>
      <c r="BA51" s="45">
        <f t="shared" si="1"/>
        <v>4400000</v>
      </c>
      <c r="BB51" s="45"/>
      <c r="BC51" s="25" t="s">
        <v>143</v>
      </c>
      <c r="BD51" s="43">
        <v>0</v>
      </c>
      <c r="BE51" s="43">
        <v>0</v>
      </c>
      <c r="BF51" s="43">
        <v>0</v>
      </c>
      <c r="BG51" s="43">
        <v>0</v>
      </c>
      <c r="BH51" s="43">
        <v>0</v>
      </c>
      <c r="BI51" s="43">
        <v>0</v>
      </c>
      <c r="BJ51" s="43">
        <v>0</v>
      </c>
      <c r="BK51" s="43">
        <v>0</v>
      </c>
      <c r="BL51" s="43">
        <v>0</v>
      </c>
      <c r="BM51" s="43">
        <v>0</v>
      </c>
      <c r="BN51" s="43">
        <v>1108000</v>
      </c>
      <c r="BO51" s="43">
        <v>778000</v>
      </c>
      <c r="BP51" s="43">
        <v>0</v>
      </c>
      <c r="BQ51" s="43">
        <v>0</v>
      </c>
      <c r="BR51" s="43">
        <v>1714000</v>
      </c>
      <c r="BS51" s="43">
        <v>0</v>
      </c>
      <c r="BT51" s="43">
        <v>0</v>
      </c>
      <c r="BU51" s="43">
        <v>0</v>
      </c>
      <c r="BV51" s="43">
        <v>0</v>
      </c>
      <c r="BW51" s="43">
        <v>0</v>
      </c>
      <c r="BX51" s="43">
        <v>0</v>
      </c>
      <c r="BY51" s="43">
        <v>0</v>
      </c>
      <c r="BZ51" s="43">
        <v>0</v>
      </c>
      <c r="CA51" s="43">
        <v>0</v>
      </c>
      <c r="CB51" s="29">
        <f t="shared" si="27"/>
        <v>3600000</v>
      </c>
      <c r="CD51" s="25" t="s">
        <v>143</v>
      </c>
      <c r="CE51" s="44">
        <f t="shared" si="2"/>
        <v>0</v>
      </c>
      <c r="CF51" s="44">
        <f t="shared" si="3"/>
        <v>0</v>
      </c>
      <c r="CG51" s="44">
        <f t="shared" si="4"/>
        <v>0</v>
      </c>
      <c r="CH51" s="44">
        <f t="shared" si="5"/>
        <v>0</v>
      </c>
      <c r="CI51" s="44">
        <f t="shared" si="6"/>
        <v>0</v>
      </c>
      <c r="CJ51" s="44">
        <f t="shared" si="7"/>
        <v>0</v>
      </c>
      <c r="CK51" s="44">
        <f t="shared" si="8"/>
        <v>0</v>
      </c>
      <c r="CL51" s="44">
        <f t="shared" si="9"/>
        <v>0</v>
      </c>
      <c r="CM51" s="44">
        <f t="shared" si="10"/>
        <v>0</v>
      </c>
      <c r="CN51" s="44">
        <f t="shared" si="11"/>
        <v>0</v>
      </c>
      <c r="CO51" s="44">
        <f t="shared" si="12"/>
        <v>-1064000</v>
      </c>
      <c r="CP51" s="44">
        <f t="shared" si="13"/>
        <v>-778000</v>
      </c>
      <c r="CQ51" s="44">
        <f t="shared" si="14"/>
        <v>0</v>
      </c>
      <c r="CR51" s="44">
        <f t="shared" si="15"/>
        <v>0</v>
      </c>
      <c r="CS51" s="44">
        <f t="shared" si="16"/>
        <v>-1714000</v>
      </c>
      <c r="CT51" s="44">
        <f t="shared" si="17"/>
        <v>0</v>
      </c>
      <c r="CU51" s="44">
        <f t="shared" si="18"/>
        <v>0</v>
      </c>
      <c r="CV51" s="44">
        <f t="shared" si="19"/>
        <v>0</v>
      </c>
      <c r="CW51" s="44">
        <f t="shared" si="20"/>
        <v>0</v>
      </c>
      <c r="CX51" s="44">
        <f t="shared" si="21"/>
        <v>0</v>
      </c>
      <c r="CY51" s="44">
        <f t="shared" si="22"/>
        <v>0</v>
      </c>
      <c r="CZ51" s="44">
        <f t="shared" si="23"/>
        <v>0</v>
      </c>
      <c r="DA51" s="44">
        <f t="shared" si="24"/>
        <v>0</v>
      </c>
      <c r="DB51" s="44">
        <f t="shared" si="25"/>
        <v>0</v>
      </c>
      <c r="DC51" s="44">
        <f t="shared" si="26"/>
        <v>-3556000</v>
      </c>
      <c r="DD51" s="44">
        <f t="shared" si="28"/>
        <v>41828776</v>
      </c>
    </row>
    <row r="52" spans="1:108" x14ac:dyDescent="0.15">
      <c r="A52" s="25" t="s">
        <v>144</v>
      </c>
      <c r="B52" s="26"/>
      <c r="C52" s="179"/>
      <c r="D52" s="179">
        <v>65789</v>
      </c>
      <c r="E52" s="179"/>
      <c r="F52" s="179"/>
      <c r="G52" s="179">
        <v>321816</v>
      </c>
      <c r="H52" s="179"/>
      <c r="I52" s="179">
        <v>42192</v>
      </c>
      <c r="J52" s="179"/>
      <c r="K52" s="179"/>
      <c r="L52" s="179">
        <v>1016407</v>
      </c>
      <c r="M52" s="179"/>
      <c r="N52" s="179"/>
      <c r="O52" s="179"/>
      <c r="P52" s="179">
        <v>7756200</v>
      </c>
      <c r="Q52" s="179"/>
      <c r="R52" s="179"/>
      <c r="S52" s="179"/>
      <c r="T52" s="179"/>
      <c r="U52" s="179"/>
      <c r="V52" s="179"/>
      <c r="W52" s="179"/>
      <c r="X52" s="179"/>
      <c r="Y52" s="179"/>
      <c r="Z52" s="26">
        <f t="shared" si="0"/>
        <v>9202404</v>
      </c>
      <c r="AA52" s="26"/>
      <c r="AB52" s="25" t="s">
        <v>144</v>
      </c>
      <c r="AC52" s="26"/>
      <c r="AD52" s="26"/>
      <c r="AE52" s="26"/>
      <c r="AF52" s="26"/>
      <c r="AG52" s="26"/>
      <c r="AH52" s="26"/>
      <c r="AI52" s="26"/>
      <c r="AJ52" s="26"/>
      <c r="AK52" s="26"/>
      <c r="AL52" s="26"/>
      <c r="AM52" s="26"/>
      <c r="AN52" s="26"/>
      <c r="AO52" s="26"/>
      <c r="AP52" s="26"/>
      <c r="AQ52" s="26">
        <v>50000</v>
      </c>
      <c r="AR52" s="26"/>
      <c r="AS52" s="26"/>
      <c r="AT52" s="26"/>
      <c r="AU52" s="26"/>
      <c r="AV52" s="26"/>
      <c r="AW52" s="26"/>
      <c r="AX52" s="26"/>
      <c r="AY52" s="26"/>
      <c r="AZ52" s="26"/>
      <c r="BA52" s="45">
        <f t="shared" si="1"/>
        <v>50000</v>
      </c>
      <c r="BB52" s="27"/>
      <c r="BC52" s="25" t="s">
        <v>144</v>
      </c>
      <c r="BD52" s="28">
        <v>0</v>
      </c>
      <c r="BE52" s="28">
        <v>0</v>
      </c>
      <c r="BF52" s="28">
        <v>0</v>
      </c>
      <c r="BG52" s="28">
        <v>0</v>
      </c>
      <c r="BH52" s="28">
        <v>0</v>
      </c>
      <c r="BI52" s="28">
        <v>0</v>
      </c>
      <c r="BJ52" s="28">
        <v>0</v>
      </c>
      <c r="BK52" s="28">
        <v>0</v>
      </c>
      <c r="BL52" s="28">
        <v>0</v>
      </c>
      <c r="BM52" s="28">
        <v>0</v>
      </c>
      <c r="BN52" s="28">
        <v>0</v>
      </c>
      <c r="BO52" s="28">
        <v>0</v>
      </c>
      <c r="BP52" s="28">
        <v>0</v>
      </c>
      <c r="BQ52" s="28">
        <v>0</v>
      </c>
      <c r="BR52" s="28">
        <v>1210000</v>
      </c>
      <c r="BS52" s="28">
        <v>0</v>
      </c>
      <c r="BT52" s="28">
        <v>0</v>
      </c>
      <c r="BU52" s="28">
        <v>0</v>
      </c>
      <c r="BV52" s="28">
        <v>0</v>
      </c>
      <c r="BW52" s="28">
        <v>0</v>
      </c>
      <c r="BX52" s="28">
        <v>0</v>
      </c>
      <c r="BY52" s="28">
        <v>0</v>
      </c>
      <c r="BZ52" s="28">
        <v>0</v>
      </c>
      <c r="CA52" s="28">
        <v>0</v>
      </c>
      <c r="CB52" s="29">
        <f t="shared" si="27"/>
        <v>1210000</v>
      </c>
      <c r="CD52" s="25" t="s">
        <v>144</v>
      </c>
      <c r="CE52" s="30">
        <f t="shared" si="2"/>
        <v>0</v>
      </c>
      <c r="CF52" s="30">
        <f t="shared" si="3"/>
        <v>0</v>
      </c>
      <c r="CG52" s="30">
        <f t="shared" si="4"/>
        <v>65789</v>
      </c>
      <c r="CH52" s="30">
        <f t="shared" si="5"/>
        <v>0</v>
      </c>
      <c r="CI52" s="30">
        <f t="shared" si="6"/>
        <v>0</v>
      </c>
      <c r="CJ52" s="30">
        <f t="shared" si="7"/>
        <v>321816</v>
      </c>
      <c r="CK52" s="30">
        <f t="shared" si="8"/>
        <v>0</v>
      </c>
      <c r="CL52" s="30">
        <f t="shared" si="9"/>
        <v>42192</v>
      </c>
      <c r="CM52" s="30">
        <f t="shared" si="10"/>
        <v>0</v>
      </c>
      <c r="CN52" s="30">
        <f t="shared" si="11"/>
        <v>0</v>
      </c>
      <c r="CO52" s="30">
        <f t="shared" si="12"/>
        <v>1016407</v>
      </c>
      <c r="CP52" s="30">
        <f t="shared" si="13"/>
        <v>0</v>
      </c>
      <c r="CQ52" s="30">
        <f t="shared" si="14"/>
        <v>0</v>
      </c>
      <c r="CR52" s="30">
        <f t="shared" si="15"/>
        <v>0</v>
      </c>
      <c r="CS52" s="30">
        <f t="shared" si="16"/>
        <v>6546200</v>
      </c>
      <c r="CT52" s="30">
        <f t="shared" si="17"/>
        <v>0</v>
      </c>
      <c r="CU52" s="30">
        <f t="shared" si="18"/>
        <v>0</v>
      </c>
      <c r="CV52" s="30">
        <f t="shared" si="19"/>
        <v>0</v>
      </c>
      <c r="CW52" s="30">
        <f t="shared" si="20"/>
        <v>0</v>
      </c>
      <c r="CX52" s="30">
        <f t="shared" si="21"/>
        <v>0</v>
      </c>
      <c r="CY52" s="30">
        <f t="shared" si="22"/>
        <v>0</v>
      </c>
      <c r="CZ52" s="30">
        <f t="shared" si="23"/>
        <v>0</v>
      </c>
      <c r="DA52" s="30">
        <f t="shared" si="24"/>
        <v>0</v>
      </c>
      <c r="DB52" s="30">
        <f t="shared" si="25"/>
        <v>0</v>
      </c>
      <c r="DC52" s="30">
        <f t="shared" si="26"/>
        <v>7992404</v>
      </c>
      <c r="DD52" s="30">
        <f t="shared" si="28"/>
        <v>49821180</v>
      </c>
    </row>
    <row r="53" spans="1:108" x14ac:dyDescent="0.15">
      <c r="A53" s="25" t="s">
        <v>145</v>
      </c>
      <c r="B53" s="26"/>
      <c r="C53" s="179"/>
      <c r="D53" s="179"/>
      <c r="E53" s="179"/>
      <c r="F53" s="179"/>
      <c r="G53" s="179">
        <v>91300</v>
      </c>
      <c r="H53" s="179"/>
      <c r="I53" s="179">
        <v>12650</v>
      </c>
      <c r="J53" s="179"/>
      <c r="K53" s="179"/>
      <c r="L53" s="179">
        <v>2774932</v>
      </c>
      <c r="M53" s="179"/>
      <c r="N53" s="179"/>
      <c r="O53" s="179"/>
      <c r="P53" s="179">
        <v>7092502</v>
      </c>
      <c r="Q53" s="179"/>
      <c r="R53" s="179"/>
      <c r="S53" s="179"/>
      <c r="T53" s="179"/>
      <c r="U53" s="179"/>
      <c r="V53" s="179"/>
      <c r="W53" s="179"/>
      <c r="X53" s="179"/>
      <c r="Y53" s="179"/>
      <c r="Z53" s="26">
        <f t="shared" si="0"/>
        <v>9971384</v>
      </c>
      <c r="AA53" s="26"/>
      <c r="AB53" s="25" t="s">
        <v>145</v>
      </c>
      <c r="AC53" s="26"/>
      <c r="AD53" s="26"/>
      <c r="AE53" s="26">
        <v>160000</v>
      </c>
      <c r="AF53" s="26"/>
      <c r="AG53" s="26"/>
      <c r="AH53" s="26"/>
      <c r="AI53" s="26"/>
      <c r="AJ53" s="26">
        <v>10000</v>
      </c>
      <c r="AK53" s="26"/>
      <c r="AL53" s="26"/>
      <c r="AM53" s="26">
        <v>1640000</v>
      </c>
      <c r="AN53" s="26">
        <v>520000</v>
      </c>
      <c r="AO53" s="26"/>
      <c r="AP53" s="26"/>
      <c r="AQ53" s="26">
        <v>8010000</v>
      </c>
      <c r="AR53" s="26"/>
      <c r="AS53" s="26"/>
      <c r="AT53" s="26"/>
      <c r="AU53" s="26"/>
      <c r="AV53" s="26"/>
      <c r="AW53" s="26"/>
      <c r="AX53" s="26"/>
      <c r="AY53" s="26"/>
      <c r="AZ53" s="26"/>
      <c r="BA53" s="45">
        <f t="shared" si="1"/>
        <v>10340000</v>
      </c>
      <c r="BB53" s="27"/>
      <c r="BC53" s="25" t="s">
        <v>145</v>
      </c>
      <c r="BD53" s="43">
        <v>0</v>
      </c>
      <c r="BE53" s="43">
        <v>0</v>
      </c>
      <c r="BF53" s="43">
        <v>32000</v>
      </c>
      <c r="BG53" s="43">
        <v>0</v>
      </c>
      <c r="BH53" s="43">
        <v>0</v>
      </c>
      <c r="BI53" s="43">
        <v>0</v>
      </c>
      <c r="BJ53" s="43">
        <v>0</v>
      </c>
      <c r="BK53" s="43">
        <v>2000</v>
      </c>
      <c r="BL53" s="43">
        <v>0</v>
      </c>
      <c r="BM53" s="43">
        <v>0</v>
      </c>
      <c r="BN53" s="43">
        <v>328000</v>
      </c>
      <c r="BO53" s="43">
        <v>104000</v>
      </c>
      <c r="BP53" s="43">
        <v>0</v>
      </c>
      <c r="BQ53" s="43">
        <v>0</v>
      </c>
      <c r="BR53" s="43">
        <v>2912000</v>
      </c>
      <c r="BS53" s="43">
        <v>0</v>
      </c>
      <c r="BT53" s="43">
        <v>0</v>
      </c>
      <c r="BU53" s="43">
        <v>0</v>
      </c>
      <c r="BV53" s="43">
        <v>0</v>
      </c>
      <c r="BW53" s="43">
        <v>0</v>
      </c>
      <c r="BX53" s="43">
        <v>0</v>
      </c>
      <c r="BY53" s="43">
        <v>0</v>
      </c>
      <c r="BZ53" s="43">
        <v>0</v>
      </c>
      <c r="CA53" s="43">
        <v>0</v>
      </c>
      <c r="CB53" s="29">
        <f t="shared" si="27"/>
        <v>3378000</v>
      </c>
      <c r="CD53" s="25" t="s">
        <v>145</v>
      </c>
      <c r="CE53" s="44">
        <f t="shared" si="2"/>
        <v>0</v>
      </c>
      <c r="CF53" s="44">
        <f t="shared" si="3"/>
        <v>0</v>
      </c>
      <c r="CG53" s="44">
        <f t="shared" si="4"/>
        <v>-32000</v>
      </c>
      <c r="CH53" s="44">
        <f t="shared" si="5"/>
        <v>0</v>
      </c>
      <c r="CI53" s="44">
        <f t="shared" si="6"/>
        <v>0</v>
      </c>
      <c r="CJ53" s="44">
        <f t="shared" si="7"/>
        <v>91300</v>
      </c>
      <c r="CK53" s="44">
        <f t="shared" si="8"/>
        <v>0</v>
      </c>
      <c r="CL53" s="44">
        <f t="shared" si="9"/>
        <v>10650</v>
      </c>
      <c r="CM53" s="44">
        <f t="shared" si="10"/>
        <v>0</v>
      </c>
      <c r="CN53" s="44">
        <f t="shared" si="11"/>
        <v>0</v>
      </c>
      <c r="CO53" s="44">
        <f t="shared" si="12"/>
        <v>2446932</v>
      </c>
      <c r="CP53" s="44">
        <f t="shared" si="13"/>
        <v>-104000</v>
      </c>
      <c r="CQ53" s="44">
        <f t="shared" si="14"/>
        <v>0</v>
      </c>
      <c r="CR53" s="44">
        <f t="shared" si="15"/>
        <v>0</v>
      </c>
      <c r="CS53" s="44">
        <f t="shared" si="16"/>
        <v>4180502</v>
      </c>
      <c r="CT53" s="44">
        <f t="shared" si="17"/>
        <v>0</v>
      </c>
      <c r="CU53" s="44">
        <f t="shared" si="18"/>
        <v>0</v>
      </c>
      <c r="CV53" s="44">
        <f t="shared" si="19"/>
        <v>0</v>
      </c>
      <c r="CW53" s="44">
        <f t="shared" si="20"/>
        <v>0</v>
      </c>
      <c r="CX53" s="44">
        <f t="shared" si="21"/>
        <v>0</v>
      </c>
      <c r="CY53" s="44">
        <f t="shared" si="22"/>
        <v>0</v>
      </c>
      <c r="CZ53" s="44">
        <f t="shared" si="23"/>
        <v>0</v>
      </c>
      <c r="DA53" s="44">
        <f t="shared" si="24"/>
        <v>0</v>
      </c>
      <c r="DB53" s="44">
        <f t="shared" si="25"/>
        <v>0</v>
      </c>
      <c r="DC53" s="44">
        <f t="shared" si="26"/>
        <v>6593384</v>
      </c>
      <c r="DD53" s="44">
        <f t="shared" si="28"/>
        <v>56414564</v>
      </c>
    </row>
    <row r="54" spans="1:108" x14ac:dyDescent="0.15">
      <c r="A54" s="25" t="s">
        <v>146</v>
      </c>
      <c r="B54" s="26"/>
      <c r="C54" s="179"/>
      <c r="D54" s="179"/>
      <c r="E54" s="179"/>
      <c r="F54" s="179"/>
      <c r="G54" s="179">
        <v>1117736</v>
      </c>
      <c r="H54" s="179"/>
      <c r="I54" s="179">
        <v>15644</v>
      </c>
      <c r="J54" s="179"/>
      <c r="K54" s="179"/>
      <c r="L54" s="179">
        <v>5051496</v>
      </c>
      <c r="M54" s="179">
        <v>120199</v>
      </c>
      <c r="N54" s="179"/>
      <c r="O54" s="179"/>
      <c r="P54" s="179">
        <v>6227540</v>
      </c>
      <c r="Q54" s="179"/>
      <c r="R54" s="179"/>
      <c r="S54" s="179"/>
      <c r="T54" s="179"/>
      <c r="U54" s="179"/>
      <c r="V54" s="179"/>
      <c r="W54" s="179"/>
      <c r="X54" s="179"/>
      <c r="Y54" s="179"/>
      <c r="Z54" s="26">
        <f t="shared" si="0"/>
        <v>12532615</v>
      </c>
      <c r="AA54" s="26"/>
      <c r="AB54" s="25" t="s">
        <v>146</v>
      </c>
      <c r="AC54" s="26"/>
      <c r="AD54" s="26"/>
      <c r="AE54" s="26"/>
      <c r="AF54" s="26"/>
      <c r="AG54" s="26"/>
      <c r="AH54" s="26"/>
      <c r="AI54" s="26"/>
      <c r="AJ54" s="26">
        <v>10000</v>
      </c>
      <c r="AK54" s="26"/>
      <c r="AL54" s="26"/>
      <c r="AM54" s="26">
        <v>2300000</v>
      </c>
      <c r="AN54" s="26">
        <v>40000</v>
      </c>
      <c r="AO54" s="26"/>
      <c r="AP54" s="26"/>
      <c r="AQ54" s="26">
        <v>5790000</v>
      </c>
      <c r="AR54" s="26"/>
      <c r="AS54" s="26"/>
      <c r="AT54" s="26"/>
      <c r="AU54" s="26"/>
      <c r="AV54" s="26"/>
      <c r="AW54" s="26"/>
      <c r="AX54" s="26"/>
      <c r="AY54" s="26"/>
      <c r="AZ54" s="26"/>
      <c r="BA54" s="45">
        <f t="shared" si="1"/>
        <v>8140000</v>
      </c>
      <c r="BB54" s="27"/>
      <c r="BC54" s="25" t="s">
        <v>146</v>
      </c>
      <c r="BD54" s="28">
        <v>0</v>
      </c>
      <c r="BE54" s="28">
        <v>0</v>
      </c>
      <c r="BF54" s="28">
        <v>14000</v>
      </c>
      <c r="BG54" s="28">
        <v>0</v>
      </c>
      <c r="BH54" s="28">
        <v>0</v>
      </c>
      <c r="BI54" s="28">
        <v>20000</v>
      </c>
      <c r="BJ54" s="28">
        <v>0</v>
      </c>
      <c r="BK54" s="28">
        <v>2000</v>
      </c>
      <c r="BL54" s="28">
        <v>0</v>
      </c>
      <c r="BM54" s="28">
        <v>0</v>
      </c>
      <c r="BN54" s="28">
        <v>3564000</v>
      </c>
      <c r="BO54" s="28">
        <v>322000</v>
      </c>
      <c r="BP54" s="28">
        <v>0</v>
      </c>
      <c r="BQ54" s="28">
        <v>0</v>
      </c>
      <c r="BR54" s="28">
        <v>3636000</v>
      </c>
      <c r="BS54" s="28">
        <v>0</v>
      </c>
      <c r="BT54" s="28">
        <v>0</v>
      </c>
      <c r="BU54" s="28">
        <v>0</v>
      </c>
      <c r="BV54" s="28">
        <v>0</v>
      </c>
      <c r="BW54" s="28">
        <v>0</v>
      </c>
      <c r="BX54" s="28">
        <v>0</v>
      </c>
      <c r="BY54" s="28">
        <v>0</v>
      </c>
      <c r="BZ54" s="28">
        <v>0</v>
      </c>
      <c r="CA54" s="28">
        <v>0</v>
      </c>
      <c r="CB54" s="29">
        <f t="shared" si="27"/>
        <v>7558000</v>
      </c>
      <c r="CD54" s="25" t="s">
        <v>146</v>
      </c>
      <c r="CE54" s="30">
        <f t="shared" si="2"/>
        <v>0</v>
      </c>
      <c r="CF54" s="30">
        <f t="shared" si="3"/>
        <v>0</v>
      </c>
      <c r="CG54" s="30">
        <f t="shared" si="4"/>
        <v>-14000</v>
      </c>
      <c r="CH54" s="30">
        <f t="shared" si="5"/>
        <v>0</v>
      </c>
      <c r="CI54" s="30">
        <f t="shared" si="6"/>
        <v>0</v>
      </c>
      <c r="CJ54" s="30">
        <f t="shared" si="7"/>
        <v>1097736</v>
      </c>
      <c r="CK54" s="30">
        <f t="shared" si="8"/>
        <v>0</v>
      </c>
      <c r="CL54" s="30">
        <f t="shared" si="9"/>
        <v>13644</v>
      </c>
      <c r="CM54" s="30">
        <f t="shared" si="10"/>
        <v>0</v>
      </c>
      <c r="CN54" s="30">
        <f t="shared" si="11"/>
        <v>0</v>
      </c>
      <c r="CO54" s="30">
        <f t="shared" si="12"/>
        <v>1487496</v>
      </c>
      <c r="CP54" s="30">
        <f t="shared" si="13"/>
        <v>-201801</v>
      </c>
      <c r="CQ54" s="30">
        <f t="shared" si="14"/>
        <v>0</v>
      </c>
      <c r="CR54" s="30">
        <f t="shared" si="15"/>
        <v>0</v>
      </c>
      <c r="CS54" s="30">
        <f t="shared" si="16"/>
        <v>2591540</v>
      </c>
      <c r="CT54" s="30">
        <f t="shared" si="17"/>
        <v>0</v>
      </c>
      <c r="CU54" s="30">
        <f t="shared" si="18"/>
        <v>0</v>
      </c>
      <c r="CV54" s="30">
        <f t="shared" si="19"/>
        <v>0</v>
      </c>
      <c r="CW54" s="30">
        <f t="shared" si="20"/>
        <v>0</v>
      </c>
      <c r="CX54" s="30">
        <f t="shared" si="21"/>
        <v>0</v>
      </c>
      <c r="CY54" s="30">
        <f t="shared" si="22"/>
        <v>0</v>
      </c>
      <c r="CZ54" s="30">
        <f t="shared" si="23"/>
        <v>0</v>
      </c>
      <c r="DA54" s="30">
        <f t="shared" si="24"/>
        <v>0</v>
      </c>
      <c r="DB54" s="30">
        <f t="shared" si="25"/>
        <v>0</v>
      </c>
      <c r="DC54" s="30">
        <f t="shared" si="26"/>
        <v>4974615</v>
      </c>
      <c r="DD54" s="30">
        <f t="shared" si="28"/>
        <v>61389179</v>
      </c>
    </row>
    <row r="55" spans="1:108" x14ac:dyDescent="0.15">
      <c r="A55" s="25" t="s">
        <v>147</v>
      </c>
      <c r="B55" s="26"/>
      <c r="C55" s="179"/>
      <c r="D55" s="179"/>
      <c r="E55" s="179"/>
      <c r="F55" s="179"/>
      <c r="G55" s="179">
        <v>130086</v>
      </c>
      <c r="H55" s="179"/>
      <c r="I55" s="179">
        <v>18318</v>
      </c>
      <c r="J55" s="179"/>
      <c r="K55" s="179"/>
      <c r="L55" s="179">
        <v>1271225</v>
      </c>
      <c r="M55" s="179"/>
      <c r="N55" s="179"/>
      <c r="O55" s="179"/>
      <c r="P55" s="179">
        <v>3893729</v>
      </c>
      <c r="Q55" s="179"/>
      <c r="R55" s="179"/>
      <c r="S55" s="179"/>
      <c r="T55" s="179"/>
      <c r="U55" s="179"/>
      <c r="V55" s="179"/>
      <c r="W55" s="179"/>
      <c r="X55" s="179"/>
      <c r="Y55" s="179"/>
      <c r="Z55" s="26">
        <f t="shared" si="0"/>
        <v>5313358</v>
      </c>
      <c r="AA55" s="26"/>
      <c r="AB55" s="25" t="s">
        <v>147</v>
      </c>
      <c r="AC55" s="26"/>
      <c r="AD55" s="26"/>
      <c r="AE55" s="26"/>
      <c r="AF55" s="26"/>
      <c r="AG55" s="26"/>
      <c r="AH55" s="26"/>
      <c r="AI55" s="26"/>
      <c r="AJ55" s="26"/>
      <c r="AK55" s="26"/>
      <c r="AL55" s="26"/>
      <c r="AM55" s="26">
        <v>2060000</v>
      </c>
      <c r="AN55" s="26"/>
      <c r="AO55" s="26"/>
      <c r="AP55" s="26"/>
      <c r="AQ55" s="26">
        <v>5080000</v>
      </c>
      <c r="AR55" s="26"/>
      <c r="AS55" s="26"/>
      <c r="AT55" s="26"/>
      <c r="AU55" s="26"/>
      <c r="AV55" s="26"/>
      <c r="AW55" s="26"/>
      <c r="AX55" s="26"/>
      <c r="AY55" s="26"/>
      <c r="AZ55" s="26"/>
      <c r="BA55" s="45">
        <f t="shared" si="1"/>
        <v>7140000</v>
      </c>
      <c r="BB55" s="27"/>
      <c r="BC55" s="25" t="s">
        <v>147</v>
      </c>
      <c r="BD55" s="28">
        <v>0</v>
      </c>
      <c r="BE55" s="28">
        <v>0</v>
      </c>
      <c r="BF55" s="28">
        <v>0</v>
      </c>
      <c r="BG55" s="28">
        <v>0</v>
      </c>
      <c r="BH55" s="28">
        <v>0</v>
      </c>
      <c r="BI55" s="28">
        <v>16000</v>
      </c>
      <c r="BJ55" s="28">
        <v>0</v>
      </c>
      <c r="BK55" s="28">
        <v>0</v>
      </c>
      <c r="BL55" s="28">
        <v>0</v>
      </c>
      <c r="BM55" s="28">
        <v>0</v>
      </c>
      <c r="BN55" s="28">
        <v>2718000</v>
      </c>
      <c r="BO55" s="28">
        <v>336000</v>
      </c>
      <c r="BP55" s="28">
        <v>0</v>
      </c>
      <c r="BQ55" s="28">
        <v>0</v>
      </c>
      <c r="BR55" s="28">
        <v>3038000</v>
      </c>
      <c r="BS55" s="28">
        <v>0</v>
      </c>
      <c r="BT55" s="28">
        <v>0</v>
      </c>
      <c r="BU55" s="28">
        <v>0</v>
      </c>
      <c r="BV55" s="28">
        <v>0</v>
      </c>
      <c r="BW55" s="28">
        <v>0</v>
      </c>
      <c r="BX55" s="28">
        <v>0</v>
      </c>
      <c r="BY55" s="28">
        <v>0</v>
      </c>
      <c r="BZ55" s="28">
        <v>0</v>
      </c>
      <c r="CA55" s="28">
        <v>0</v>
      </c>
      <c r="CB55" s="29">
        <f t="shared" si="27"/>
        <v>6108000</v>
      </c>
      <c r="CD55" s="25" t="s">
        <v>147</v>
      </c>
      <c r="CE55" s="30">
        <f t="shared" si="2"/>
        <v>0</v>
      </c>
      <c r="CF55" s="30">
        <f t="shared" si="3"/>
        <v>0</v>
      </c>
      <c r="CG55" s="30">
        <f t="shared" si="4"/>
        <v>0</v>
      </c>
      <c r="CH55" s="30">
        <f t="shared" si="5"/>
        <v>0</v>
      </c>
      <c r="CI55" s="30">
        <f t="shared" si="6"/>
        <v>0</v>
      </c>
      <c r="CJ55" s="30">
        <f t="shared" si="7"/>
        <v>114086</v>
      </c>
      <c r="CK55" s="30">
        <f t="shared" si="8"/>
        <v>0</v>
      </c>
      <c r="CL55" s="30">
        <f t="shared" si="9"/>
        <v>18318</v>
      </c>
      <c r="CM55" s="30">
        <f t="shared" si="10"/>
        <v>0</v>
      </c>
      <c r="CN55" s="30">
        <f t="shared" si="11"/>
        <v>0</v>
      </c>
      <c r="CO55" s="30">
        <f t="shared" si="12"/>
        <v>-1446775</v>
      </c>
      <c r="CP55" s="30">
        <f t="shared" si="13"/>
        <v>-336000</v>
      </c>
      <c r="CQ55" s="30">
        <f t="shared" si="14"/>
        <v>0</v>
      </c>
      <c r="CR55" s="30">
        <f t="shared" si="15"/>
        <v>0</v>
      </c>
      <c r="CS55" s="30">
        <f t="shared" si="16"/>
        <v>855729</v>
      </c>
      <c r="CT55" s="30">
        <f t="shared" si="17"/>
        <v>0</v>
      </c>
      <c r="CU55" s="30">
        <f t="shared" si="18"/>
        <v>0</v>
      </c>
      <c r="CV55" s="30">
        <f t="shared" si="19"/>
        <v>0</v>
      </c>
      <c r="CW55" s="30">
        <f t="shared" si="20"/>
        <v>0</v>
      </c>
      <c r="CX55" s="30">
        <f t="shared" si="21"/>
        <v>0</v>
      </c>
      <c r="CY55" s="30">
        <f t="shared" si="22"/>
        <v>0</v>
      </c>
      <c r="CZ55" s="30">
        <f t="shared" si="23"/>
        <v>0</v>
      </c>
      <c r="DA55" s="30">
        <f t="shared" si="24"/>
        <v>0</v>
      </c>
      <c r="DB55" s="30">
        <f t="shared" si="25"/>
        <v>0</v>
      </c>
      <c r="DC55" s="30">
        <f t="shared" si="26"/>
        <v>-794642</v>
      </c>
      <c r="DD55" s="30">
        <f t="shared" si="28"/>
        <v>60594537</v>
      </c>
    </row>
    <row r="56" spans="1:108" x14ac:dyDescent="0.15">
      <c r="A56" s="25" t="s">
        <v>148</v>
      </c>
      <c r="B56" s="26"/>
      <c r="C56" s="179"/>
      <c r="D56" s="179"/>
      <c r="E56" s="179"/>
      <c r="F56" s="179"/>
      <c r="G56" s="179"/>
      <c r="H56" s="179"/>
      <c r="I56" s="179"/>
      <c r="J56" s="179"/>
      <c r="K56" s="179"/>
      <c r="L56" s="179"/>
      <c r="M56" s="179"/>
      <c r="N56" s="179"/>
      <c r="O56" s="179"/>
      <c r="P56" s="179">
        <v>42108</v>
      </c>
      <c r="Q56" s="179"/>
      <c r="R56" s="179"/>
      <c r="S56" s="179"/>
      <c r="T56" s="179"/>
      <c r="U56" s="179"/>
      <c r="V56" s="179"/>
      <c r="W56" s="179"/>
      <c r="X56" s="179"/>
      <c r="Y56" s="179"/>
      <c r="Z56" s="26">
        <f t="shared" si="0"/>
        <v>42108</v>
      </c>
      <c r="AA56" s="26"/>
      <c r="AB56" s="25" t="s">
        <v>148</v>
      </c>
      <c r="AC56" s="26"/>
      <c r="AD56" s="26"/>
      <c r="AE56" s="26"/>
      <c r="AF56" s="26"/>
      <c r="AG56" s="26"/>
      <c r="AH56" s="26"/>
      <c r="AI56" s="26"/>
      <c r="AJ56" s="26"/>
      <c r="AK56" s="26"/>
      <c r="AL56" s="26"/>
      <c r="AM56" s="26">
        <v>3270000</v>
      </c>
      <c r="AN56" s="26">
        <v>2600000</v>
      </c>
      <c r="AO56" s="26"/>
      <c r="AP56" s="26"/>
      <c r="AQ56" s="26">
        <v>3920000</v>
      </c>
      <c r="AR56" s="26"/>
      <c r="AS56" s="26"/>
      <c r="AT56" s="26"/>
      <c r="AU56" s="26"/>
      <c r="AV56" s="26"/>
      <c r="AW56" s="26"/>
      <c r="AX56" s="26"/>
      <c r="AY56" s="26"/>
      <c r="AZ56" s="26"/>
      <c r="BA56" s="45">
        <f t="shared" si="1"/>
        <v>9790000</v>
      </c>
      <c r="BB56" s="45"/>
      <c r="BC56" s="25" t="s">
        <v>148</v>
      </c>
      <c r="BD56" s="43">
        <v>0</v>
      </c>
      <c r="BE56" s="43">
        <v>0</v>
      </c>
      <c r="BF56" s="43">
        <v>0</v>
      </c>
      <c r="BG56" s="43">
        <v>0</v>
      </c>
      <c r="BH56" s="43">
        <v>0</v>
      </c>
      <c r="BI56" s="43">
        <v>0</v>
      </c>
      <c r="BJ56" s="43">
        <v>0</v>
      </c>
      <c r="BK56" s="43">
        <v>4000</v>
      </c>
      <c r="BL56" s="43">
        <v>0</v>
      </c>
      <c r="BM56" s="43">
        <v>0</v>
      </c>
      <c r="BN56" s="43">
        <v>1752000</v>
      </c>
      <c r="BO56" s="43">
        <v>520000</v>
      </c>
      <c r="BP56" s="43">
        <v>0</v>
      </c>
      <c r="BQ56" s="43">
        <v>0</v>
      </c>
      <c r="BR56" s="43">
        <v>2700000</v>
      </c>
      <c r="BS56" s="43">
        <v>0</v>
      </c>
      <c r="BT56" s="43">
        <v>0</v>
      </c>
      <c r="BU56" s="43">
        <v>0</v>
      </c>
      <c r="BV56" s="43">
        <v>0</v>
      </c>
      <c r="BW56" s="43">
        <v>0</v>
      </c>
      <c r="BX56" s="43">
        <v>0</v>
      </c>
      <c r="BY56" s="43">
        <v>0</v>
      </c>
      <c r="BZ56" s="43">
        <v>0</v>
      </c>
      <c r="CA56" s="43">
        <v>0</v>
      </c>
      <c r="CB56" s="29">
        <f t="shared" si="27"/>
        <v>4976000</v>
      </c>
      <c r="CD56" s="25" t="s">
        <v>148</v>
      </c>
      <c r="CE56" s="44">
        <f t="shared" si="2"/>
        <v>0</v>
      </c>
      <c r="CF56" s="44">
        <f t="shared" si="3"/>
        <v>0</v>
      </c>
      <c r="CG56" s="44">
        <f t="shared" si="4"/>
        <v>0</v>
      </c>
      <c r="CH56" s="44">
        <f t="shared" si="5"/>
        <v>0</v>
      </c>
      <c r="CI56" s="44">
        <f t="shared" si="6"/>
        <v>0</v>
      </c>
      <c r="CJ56" s="44">
        <f t="shared" si="7"/>
        <v>0</v>
      </c>
      <c r="CK56" s="44">
        <f t="shared" si="8"/>
        <v>0</v>
      </c>
      <c r="CL56" s="44">
        <f t="shared" si="9"/>
        <v>-4000</v>
      </c>
      <c r="CM56" s="44">
        <f t="shared" si="10"/>
        <v>0</v>
      </c>
      <c r="CN56" s="44">
        <f t="shared" si="11"/>
        <v>0</v>
      </c>
      <c r="CO56" s="44">
        <f t="shared" si="12"/>
        <v>-1752000</v>
      </c>
      <c r="CP56" s="44">
        <f t="shared" si="13"/>
        <v>-520000</v>
      </c>
      <c r="CQ56" s="44">
        <f t="shared" si="14"/>
        <v>0</v>
      </c>
      <c r="CR56" s="44">
        <f t="shared" si="15"/>
        <v>0</v>
      </c>
      <c r="CS56" s="44">
        <f t="shared" si="16"/>
        <v>-2657892</v>
      </c>
      <c r="CT56" s="44">
        <f t="shared" si="17"/>
        <v>0</v>
      </c>
      <c r="CU56" s="44">
        <f t="shared" si="18"/>
        <v>0</v>
      </c>
      <c r="CV56" s="44">
        <f t="shared" si="19"/>
        <v>0</v>
      </c>
      <c r="CW56" s="44">
        <f t="shared" si="20"/>
        <v>0</v>
      </c>
      <c r="CX56" s="44">
        <f t="shared" si="21"/>
        <v>0</v>
      </c>
      <c r="CY56" s="44">
        <f t="shared" si="22"/>
        <v>0</v>
      </c>
      <c r="CZ56" s="44">
        <f t="shared" si="23"/>
        <v>0</v>
      </c>
      <c r="DA56" s="44">
        <f t="shared" si="24"/>
        <v>0</v>
      </c>
      <c r="DB56" s="44">
        <f t="shared" si="25"/>
        <v>0</v>
      </c>
      <c r="DC56" s="44">
        <f t="shared" si="26"/>
        <v>-4933892</v>
      </c>
      <c r="DD56" s="44">
        <f t="shared" si="28"/>
        <v>55660645</v>
      </c>
    </row>
    <row r="57" spans="1:108" x14ac:dyDescent="0.15">
      <c r="A57" s="25" t="s">
        <v>149</v>
      </c>
      <c r="B57" s="26"/>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26">
        <f t="shared" si="0"/>
        <v>0</v>
      </c>
      <c r="AA57" s="26"/>
      <c r="AB57" s="25" t="s">
        <v>149</v>
      </c>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45">
        <f t="shared" si="1"/>
        <v>0</v>
      </c>
      <c r="BB57" s="27"/>
      <c r="BC57" s="25" t="s">
        <v>149</v>
      </c>
      <c r="BD57" s="43">
        <v>0</v>
      </c>
      <c r="BE57" s="43">
        <v>0</v>
      </c>
      <c r="BF57" s="43">
        <v>0</v>
      </c>
      <c r="BG57" s="43">
        <v>0</v>
      </c>
      <c r="BH57" s="43">
        <v>0</v>
      </c>
      <c r="BI57" s="43">
        <v>0</v>
      </c>
      <c r="BJ57" s="43">
        <v>0</v>
      </c>
      <c r="BK57" s="43">
        <v>2000</v>
      </c>
      <c r="BL57" s="43">
        <v>0</v>
      </c>
      <c r="BM57" s="43">
        <v>0</v>
      </c>
      <c r="BN57" s="43">
        <v>996000</v>
      </c>
      <c r="BO57" s="43">
        <v>1446000</v>
      </c>
      <c r="BP57" s="43">
        <v>0</v>
      </c>
      <c r="BQ57" s="43">
        <v>0</v>
      </c>
      <c r="BR57" s="43">
        <v>3040000</v>
      </c>
      <c r="BS57" s="43">
        <v>0</v>
      </c>
      <c r="BT57" s="43">
        <v>0</v>
      </c>
      <c r="BU57" s="43">
        <v>0</v>
      </c>
      <c r="BV57" s="43">
        <v>0</v>
      </c>
      <c r="BW57" s="43">
        <v>0</v>
      </c>
      <c r="BX57" s="43">
        <v>0</v>
      </c>
      <c r="BY57" s="43">
        <v>0</v>
      </c>
      <c r="BZ57" s="43">
        <v>0</v>
      </c>
      <c r="CA57" s="43">
        <v>0</v>
      </c>
      <c r="CB57" s="29">
        <f t="shared" si="27"/>
        <v>5484000</v>
      </c>
      <c r="CD57" s="25" t="s">
        <v>149</v>
      </c>
      <c r="CE57" s="44">
        <f t="shared" si="2"/>
        <v>0</v>
      </c>
      <c r="CF57" s="44">
        <f t="shared" si="3"/>
        <v>0</v>
      </c>
      <c r="CG57" s="44">
        <f t="shared" si="4"/>
        <v>0</v>
      </c>
      <c r="CH57" s="44">
        <f t="shared" si="5"/>
        <v>0</v>
      </c>
      <c r="CI57" s="44">
        <f t="shared" si="6"/>
        <v>0</v>
      </c>
      <c r="CJ57" s="44">
        <f t="shared" si="7"/>
        <v>0</v>
      </c>
      <c r="CK57" s="44">
        <f t="shared" si="8"/>
        <v>0</v>
      </c>
      <c r="CL57" s="44">
        <f t="shared" si="9"/>
        <v>-2000</v>
      </c>
      <c r="CM57" s="44">
        <f t="shared" si="10"/>
        <v>0</v>
      </c>
      <c r="CN57" s="44">
        <f t="shared" si="11"/>
        <v>0</v>
      </c>
      <c r="CO57" s="44">
        <f t="shared" si="12"/>
        <v>-996000</v>
      </c>
      <c r="CP57" s="44">
        <f t="shared" si="13"/>
        <v>-1446000</v>
      </c>
      <c r="CQ57" s="44">
        <f t="shared" si="14"/>
        <v>0</v>
      </c>
      <c r="CR57" s="44">
        <f t="shared" si="15"/>
        <v>0</v>
      </c>
      <c r="CS57" s="44">
        <f t="shared" si="16"/>
        <v>-3040000</v>
      </c>
      <c r="CT57" s="44">
        <f t="shared" si="17"/>
        <v>0</v>
      </c>
      <c r="CU57" s="44">
        <f t="shared" si="18"/>
        <v>0</v>
      </c>
      <c r="CV57" s="44">
        <f t="shared" si="19"/>
        <v>0</v>
      </c>
      <c r="CW57" s="44">
        <f t="shared" si="20"/>
        <v>0</v>
      </c>
      <c r="CX57" s="44">
        <f t="shared" si="21"/>
        <v>0</v>
      </c>
      <c r="CY57" s="44">
        <f t="shared" si="22"/>
        <v>0</v>
      </c>
      <c r="CZ57" s="44">
        <f t="shared" si="23"/>
        <v>0</v>
      </c>
      <c r="DA57" s="44">
        <f t="shared" si="24"/>
        <v>0</v>
      </c>
      <c r="DB57" s="44">
        <f t="shared" si="25"/>
        <v>0</v>
      </c>
      <c r="DC57" s="44">
        <f t="shared" si="26"/>
        <v>-5484000</v>
      </c>
      <c r="DD57" s="44">
        <f t="shared" si="28"/>
        <v>50176645</v>
      </c>
    </row>
    <row r="58" spans="1:108" x14ac:dyDescent="0.15">
      <c r="A58" s="25" t="s">
        <v>150</v>
      </c>
      <c r="B58" s="26"/>
      <c r="C58" s="179"/>
      <c r="D58" s="179"/>
      <c r="E58" s="179"/>
      <c r="F58" s="179"/>
      <c r="G58" s="179">
        <v>253440</v>
      </c>
      <c r="H58" s="179"/>
      <c r="I58" s="179">
        <v>39116</v>
      </c>
      <c r="J58" s="179"/>
      <c r="K58" s="179"/>
      <c r="L58" s="179">
        <v>3623488</v>
      </c>
      <c r="M58" s="179">
        <v>1930500</v>
      </c>
      <c r="N58" s="179"/>
      <c r="O58" s="179"/>
      <c r="P58" s="179">
        <v>2199680</v>
      </c>
      <c r="Q58" s="179"/>
      <c r="R58" s="179"/>
      <c r="S58" s="179"/>
      <c r="T58" s="179"/>
      <c r="U58" s="179"/>
      <c r="V58" s="179"/>
      <c r="W58" s="179"/>
      <c r="X58" s="179"/>
      <c r="Y58" s="179"/>
      <c r="Z58" s="26">
        <f t="shared" si="0"/>
        <v>8046224</v>
      </c>
      <c r="AA58" s="26"/>
      <c r="AB58" s="25" t="s">
        <v>150</v>
      </c>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45">
        <f t="shared" si="1"/>
        <v>0</v>
      </c>
      <c r="BB58" s="27"/>
      <c r="BC58" s="25" t="s">
        <v>150</v>
      </c>
      <c r="BD58" s="43">
        <v>0</v>
      </c>
      <c r="BE58" s="43">
        <v>0</v>
      </c>
      <c r="BF58" s="43">
        <v>2000</v>
      </c>
      <c r="BG58" s="43">
        <v>0</v>
      </c>
      <c r="BH58" s="43">
        <v>0</v>
      </c>
      <c r="BI58" s="43">
        <v>0</v>
      </c>
      <c r="BJ58" s="43">
        <v>0</v>
      </c>
      <c r="BK58" s="43">
        <v>0</v>
      </c>
      <c r="BL58" s="43">
        <v>0</v>
      </c>
      <c r="BM58" s="43">
        <v>0</v>
      </c>
      <c r="BN58" s="43">
        <v>100000</v>
      </c>
      <c r="BO58" s="43">
        <v>0</v>
      </c>
      <c r="BP58" s="43">
        <v>0</v>
      </c>
      <c r="BQ58" s="43">
        <v>0</v>
      </c>
      <c r="BR58" s="43">
        <v>1696000</v>
      </c>
      <c r="BS58" s="43">
        <v>0</v>
      </c>
      <c r="BT58" s="43">
        <v>0</v>
      </c>
      <c r="BU58" s="43">
        <v>0</v>
      </c>
      <c r="BV58" s="43">
        <v>0</v>
      </c>
      <c r="BW58" s="43">
        <v>0</v>
      </c>
      <c r="BX58" s="43">
        <v>0</v>
      </c>
      <c r="BY58" s="43">
        <v>0</v>
      </c>
      <c r="BZ58" s="43">
        <v>0</v>
      </c>
      <c r="CA58" s="43">
        <v>0</v>
      </c>
      <c r="CB58" s="29">
        <f t="shared" si="27"/>
        <v>1798000</v>
      </c>
      <c r="CD58" s="25" t="s">
        <v>150</v>
      </c>
      <c r="CE58" s="44">
        <f t="shared" si="2"/>
        <v>0</v>
      </c>
      <c r="CF58" s="44">
        <f t="shared" si="3"/>
        <v>0</v>
      </c>
      <c r="CG58" s="44">
        <f t="shared" si="4"/>
        <v>-2000</v>
      </c>
      <c r="CH58" s="44">
        <f t="shared" si="5"/>
        <v>0</v>
      </c>
      <c r="CI58" s="44">
        <f t="shared" si="6"/>
        <v>0</v>
      </c>
      <c r="CJ58" s="44">
        <f t="shared" si="7"/>
        <v>253440</v>
      </c>
      <c r="CK58" s="44">
        <f t="shared" si="8"/>
        <v>0</v>
      </c>
      <c r="CL58" s="44">
        <f t="shared" si="9"/>
        <v>39116</v>
      </c>
      <c r="CM58" s="44">
        <f t="shared" si="10"/>
        <v>0</v>
      </c>
      <c r="CN58" s="44">
        <f t="shared" si="11"/>
        <v>0</v>
      </c>
      <c r="CO58" s="44">
        <f t="shared" si="12"/>
        <v>3523488</v>
      </c>
      <c r="CP58" s="44">
        <f t="shared" si="13"/>
        <v>1930500</v>
      </c>
      <c r="CQ58" s="44">
        <f t="shared" si="14"/>
        <v>0</v>
      </c>
      <c r="CR58" s="44">
        <f t="shared" si="15"/>
        <v>0</v>
      </c>
      <c r="CS58" s="44">
        <f t="shared" si="16"/>
        <v>503680</v>
      </c>
      <c r="CT58" s="44">
        <f t="shared" si="17"/>
        <v>0</v>
      </c>
      <c r="CU58" s="44">
        <f t="shared" si="18"/>
        <v>0</v>
      </c>
      <c r="CV58" s="44">
        <f t="shared" si="19"/>
        <v>0</v>
      </c>
      <c r="CW58" s="44">
        <f t="shared" si="20"/>
        <v>0</v>
      </c>
      <c r="CX58" s="44">
        <f t="shared" si="21"/>
        <v>0</v>
      </c>
      <c r="CY58" s="44">
        <f t="shared" si="22"/>
        <v>0</v>
      </c>
      <c r="CZ58" s="44">
        <f t="shared" si="23"/>
        <v>0</v>
      </c>
      <c r="DA58" s="44">
        <f t="shared" si="24"/>
        <v>0</v>
      </c>
      <c r="DB58" s="44">
        <f t="shared" si="25"/>
        <v>0</v>
      </c>
      <c r="DC58" s="44">
        <f t="shared" si="26"/>
        <v>6248224</v>
      </c>
      <c r="DD58" s="44">
        <f t="shared" si="28"/>
        <v>56424869</v>
      </c>
    </row>
    <row r="59" spans="1:108" x14ac:dyDescent="0.15">
      <c r="A59" s="25" t="s">
        <v>151</v>
      </c>
      <c r="B59" s="26"/>
      <c r="C59" s="179"/>
      <c r="D59" s="179">
        <v>30941</v>
      </c>
      <c r="E59" s="179"/>
      <c r="F59" s="179"/>
      <c r="G59" s="179">
        <v>555078</v>
      </c>
      <c r="H59" s="179"/>
      <c r="I59" s="179">
        <v>12916</v>
      </c>
      <c r="J59" s="179"/>
      <c r="K59" s="179"/>
      <c r="L59" s="179">
        <v>1757507</v>
      </c>
      <c r="M59" s="179"/>
      <c r="N59" s="179"/>
      <c r="O59" s="179"/>
      <c r="P59" s="179">
        <v>8514828</v>
      </c>
      <c r="Q59" s="179"/>
      <c r="R59" s="179"/>
      <c r="S59" s="179"/>
      <c r="T59" s="179"/>
      <c r="U59" s="179"/>
      <c r="V59" s="179"/>
      <c r="W59" s="179"/>
      <c r="X59" s="179"/>
      <c r="Y59" s="179"/>
      <c r="Z59" s="26">
        <f t="shared" si="0"/>
        <v>10871270</v>
      </c>
      <c r="AA59" s="26"/>
      <c r="AB59" s="25" t="s">
        <v>151</v>
      </c>
      <c r="AC59" s="26"/>
      <c r="AD59" s="26"/>
      <c r="AE59" s="26"/>
      <c r="AF59" s="26"/>
      <c r="AG59" s="26"/>
      <c r="AH59" s="26"/>
      <c r="AI59" s="26"/>
      <c r="AJ59" s="26">
        <v>40000</v>
      </c>
      <c r="AK59" s="26"/>
      <c r="AL59" s="26"/>
      <c r="AM59" s="26">
        <v>1490000</v>
      </c>
      <c r="AN59" s="26"/>
      <c r="AO59" s="26"/>
      <c r="AP59" s="26"/>
      <c r="AQ59" s="26">
        <v>3140000</v>
      </c>
      <c r="AR59" s="26"/>
      <c r="AS59" s="26"/>
      <c r="AT59" s="26"/>
      <c r="AU59" s="26"/>
      <c r="AV59" s="26"/>
      <c r="AW59" s="26"/>
      <c r="AX59" s="26"/>
      <c r="AY59" s="26"/>
      <c r="AZ59" s="26"/>
      <c r="BA59" s="45">
        <f t="shared" si="1"/>
        <v>4670000</v>
      </c>
      <c r="BB59" s="27"/>
      <c r="BC59" s="25" t="s">
        <v>151</v>
      </c>
      <c r="BD59" s="28">
        <v>0</v>
      </c>
      <c r="BE59" s="28">
        <v>0</v>
      </c>
      <c r="BF59" s="28">
        <v>0</v>
      </c>
      <c r="BG59" s="28">
        <v>0</v>
      </c>
      <c r="BH59" s="28">
        <v>0</v>
      </c>
      <c r="BI59" s="28">
        <v>0</v>
      </c>
      <c r="BJ59" s="28">
        <v>0</v>
      </c>
      <c r="BK59" s="28">
        <v>8000</v>
      </c>
      <c r="BL59" s="28">
        <v>0</v>
      </c>
      <c r="BM59" s="28">
        <v>0</v>
      </c>
      <c r="BN59" s="28">
        <v>298000</v>
      </c>
      <c r="BO59" s="28">
        <v>0</v>
      </c>
      <c r="BP59" s="28">
        <v>0</v>
      </c>
      <c r="BQ59" s="28">
        <v>0</v>
      </c>
      <c r="BR59" s="28">
        <v>1926000</v>
      </c>
      <c r="BS59" s="28">
        <v>0</v>
      </c>
      <c r="BT59" s="28">
        <v>0</v>
      </c>
      <c r="BU59" s="28">
        <v>0</v>
      </c>
      <c r="BV59" s="28">
        <v>0</v>
      </c>
      <c r="BW59" s="28">
        <v>0</v>
      </c>
      <c r="BX59" s="28">
        <v>0</v>
      </c>
      <c r="BY59" s="28">
        <v>0</v>
      </c>
      <c r="BZ59" s="28">
        <v>0</v>
      </c>
      <c r="CA59" s="28">
        <v>0</v>
      </c>
      <c r="CB59" s="29">
        <f t="shared" si="27"/>
        <v>2232000</v>
      </c>
      <c r="CD59" s="25" t="s">
        <v>151</v>
      </c>
      <c r="CE59" s="30">
        <f t="shared" si="2"/>
        <v>0</v>
      </c>
      <c r="CF59" s="30">
        <f t="shared" si="3"/>
        <v>0</v>
      </c>
      <c r="CG59" s="30">
        <f t="shared" si="4"/>
        <v>30941</v>
      </c>
      <c r="CH59" s="30">
        <f t="shared" si="5"/>
        <v>0</v>
      </c>
      <c r="CI59" s="30">
        <f t="shared" si="6"/>
        <v>0</v>
      </c>
      <c r="CJ59" s="30">
        <f t="shared" si="7"/>
        <v>555078</v>
      </c>
      <c r="CK59" s="30">
        <f t="shared" si="8"/>
        <v>0</v>
      </c>
      <c r="CL59" s="30">
        <f t="shared" si="9"/>
        <v>4916</v>
      </c>
      <c r="CM59" s="30">
        <f t="shared" si="10"/>
        <v>0</v>
      </c>
      <c r="CN59" s="30">
        <f t="shared" si="11"/>
        <v>0</v>
      </c>
      <c r="CO59" s="30">
        <f t="shared" si="12"/>
        <v>1459507</v>
      </c>
      <c r="CP59" s="30">
        <f t="shared" si="13"/>
        <v>0</v>
      </c>
      <c r="CQ59" s="30">
        <f t="shared" si="14"/>
        <v>0</v>
      </c>
      <c r="CR59" s="30">
        <f t="shared" si="15"/>
        <v>0</v>
      </c>
      <c r="CS59" s="30">
        <f t="shared" si="16"/>
        <v>6588828</v>
      </c>
      <c r="CT59" s="30">
        <f t="shared" si="17"/>
        <v>0</v>
      </c>
      <c r="CU59" s="30">
        <f t="shared" si="18"/>
        <v>0</v>
      </c>
      <c r="CV59" s="30">
        <f t="shared" si="19"/>
        <v>0</v>
      </c>
      <c r="CW59" s="30">
        <f t="shared" si="20"/>
        <v>0</v>
      </c>
      <c r="CX59" s="30">
        <f t="shared" si="21"/>
        <v>0</v>
      </c>
      <c r="CY59" s="30">
        <f t="shared" si="22"/>
        <v>0</v>
      </c>
      <c r="CZ59" s="30">
        <f t="shared" si="23"/>
        <v>0</v>
      </c>
      <c r="DA59" s="30">
        <f t="shared" si="24"/>
        <v>0</v>
      </c>
      <c r="DB59" s="30">
        <f t="shared" si="25"/>
        <v>0</v>
      </c>
      <c r="DC59" s="30">
        <f t="shared" si="26"/>
        <v>8639270</v>
      </c>
      <c r="DD59" s="30">
        <f t="shared" si="28"/>
        <v>65064139</v>
      </c>
    </row>
    <row r="60" spans="1:108" x14ac:dyDescent="0.15">
      <c r="A60" s="25" t="s">
        <v>152</v>
      </c>
      <c r="B60" s="26"/>
      <c r="C60" s="179"/>
      <c r="D60" s="179"/>
      <c r="E60" s="179"/>
      <c r="F60" s="179"/>
      <c r="G60" s="179">
        <v>261899</v>
      </c>
      <c r="H60" s="179"/>
      <c r="I60" s="179"/>
      <c r="J60" s="179"/>
      <c r="K60" s="179"/>
      <c r="L60" s="179">
        <v>4353529</v>
      </c>
      <c r="M60" s="179">
        <v>7005</v>
      </c>
      <c r="N60" s="179"/>
      <c r="O60" s="179"/>
      <c r="P60" s="179">
        <v>3507694</v>
      </c>
      <c r="Q60" s="179"/>
      <c r="R60" s="179"/>
      <c r="S60" s="179"/>
      <c r="T60" s="179"/>
      <c r="U60" s="179"/>
      <c r="V60" s="179"/>
      <c r="W60" s="179"/>
      <c r="X60" s="179"/>
      <c r="Y60" s="179"/>
      <c r="Z60" s="26">
        <f t="shared" si="0"/>
        <v>8130127</v>
      </c>
      <c r="AA60" s="26"/>
      <c r="AB60" s="25" t="s">
        <v>152</v>
      </c>
      <c r="AC60" s="26"/>
      <c r="AD60" s="26"/>
      <c r="AE60" s="26">
        <v>80000</v>
      </c>
      <c r="AF60" s="26"/>
      <c r="AG60" s="26"/>
      <c r="AH60" s="26"/>
      <c r="AI60" s="26"/>
      <c r="AJ60" s="26">
        <v>80000</v>
      </c>
      <c r="AK60" s="26"/>
      <c r="AL60" s="26"/>
      <c r="AM60" s="26">
        <v>1530000</v>
      </c>
      <c r="AN60" s="26">
        <v>10000</v>
      </c>
      <c r="AO60" s="26"/>
      <c r="AP60" s="26"/>
      <c r="AQ60" s="26">
        <v>7280000</v>
      </c>
      <c r="AR60" s="26"/>
      <c r="AS60" s="26"/>
      <c r="AT60" s="26"/>
      <c r="AU60" s="26"/>
      <c r="AV60" s="26"/>
      <c r="AW60" s="26"/>
      <c r="AX60" s="26"/>
      <c r="AY60" s="26"/>
      <c r="AZ60" s="26"/>
      <c r="BA60" s="45">
        <f t="shared" si="1"/>
        <v>8980000</v>
      </c>
      <c r="BB60" s="27"/>
      <c r="BC60" s="25" t="s">
        <v>152</v>
      </c>
      <c r="BD60" s="28">
        <v>0</v>
      </c>
      <c r="BE60" s="28">
        <v>0</v>
      </c>
      <c r="BF60" s="28">
        <v>16000</v>
      </c>
      <c r="BG60" s="28">
        <v>0</v>
      </c>
      <c r="BH60" s="28">
        <v>0</v>
      </c>
      <c r="BI60" s="28">
        <v>342000</v>
      </c>
      <c r="BJ60" s="28">
        <v>0</v>
      </c>
      <c r="BK60" s="28">
        <v>18000</v>
      </c>
      <c r="BL60" s="28">
        <v>0</v>
      </c>
      <c r="BM60" s="28">
        <v>0</v>
      </c>
      <c r="BN60" s="28">
        <v>4526000</v>
      </c>
      <c r="BO60" s="28">
        <v>728000</v>
      </c>
      <c r="BP60" s="28">
        <v>0</v>
      </c>
      <c r="BQ60" s="28">
        <v>0</v>
      </c>
      <c r="BR60" s="28">
        <v>3634000</v>
      </c>
      <c r="BS60" s="28">
        <v>0</v>
      </c>
      <c r="BT60" s="28">
        <v>0</v>
      </c>
      <c r="BU60" s="28">
        <v>0</v>
      </c>
      <c r="BV60" s="28">
        <v>0</v>
      </c>
      <c r="BW60" s="28">
        <v>0</v>
      </c>
      <c r="BX60" s="28">
        <v>0</v>
      </c>
      <c r="BY60" s="28">
        <v>0</v>
      </c>
      <c r="BZ60" s="28">
        <v>0</v>
      </c>
      <c r="CA60" s="28">
        <v>0</v>
      </c>
      <c r="CB60" s="29">
        <f t="shared" si="27"/>
        <v>9264000</v>
      </c>
      <c r="CD60" s="25" t="s">
        <v>152</v>
      </c>
      <c r="CE60" s="30">
        <f t="shared" si="2"/>
        <v>0</v>
      </c>
      <c r="CF60" s="30">
        <f t="shared" si="3"/>
        <v>0</v>
      </c>
      <c r="CG60" s="30">
        <f t="shared" si="4"/>
        <v>-16000</v>
      </c>
      <c r="CH60" s="30">
        <f t="shared" si="5"/>
        <v>0</v>
      </c>
      <c r="CI60" s="30">
        <f t="shared" si="6"/>
        <v>0</v>
      </c>
      <c r="CJ60" s="30">
        <f t="shared" si="7"/>
        <v>-80101</v>
      </c>
      <c r="CK60" s="30">
        <f t="shared" si="8"/>
        <v>0</v>
      </c>
      <c r="CL60" s="30">
        <f t="shared" si="9"/>
        <v>-18000</v>
      </c>
      <c r="CM60" s="30">
        <f t="shared" si="10"/>
        <v>0</v>
      </c>
      <c r="CN60" s="30">
        <f t="shared" si="11"/>
        <v>0</v>
      </c>
      <c r="CO60" s="30">
        <f t="shared" si="12"/>
        <v>-172471</v>
      </c>
      <c r="CP60" s="30">
        <f t="shared" si="13"/>
        <v>-720995</v>
      </c>
      <c r="CQ60" s="30">
        <f t="shared" si="14"/>
        <v>0</v>
      </c>
      <c r="CR60" s="30">
        <f t="shared" si="15"/>
        <v>0</v>
      </c>
      <c r="CS60" s="30">
        <f t="shared" si="16"/>
        <v>-126306</v>
      </c>
      <c r="CT60" s="30">
        <f t="shared" si="17"/>
        <v>0</v>
      </c>
      <c r="CU60" s="30">
        <f t="shared" si="18"/>
        <v>0</v>
      </c>
      <c r="CV60" s="30">
        <f t="shared" si="19"/>
        <v>0</v>
      </c>
      <c r="CW60" s="30">
        <f t="shared" si="20"/>
        <v>0</v>
      </c>
      <c r="CX60" s="30">
        <f t="shared" si="21"/>
        <v>0</v>
      </c>
      <c r="CY60" s="30">
        <f t="shared" si="22"/>
        <v>0</v>
      </c>
      <c r="CZ60" s="30">
        <f t="shared" si="23"/>
        <v>0</v>
      </c>
      <c r="DA60" s="30">
        <f t="shared" si="24"/>
        <v>0</v>
      </c>
      <c r="DB60" s="30">
        <f t="shared" si="25"/>
        <v>0</v>
      </c>
      <c r="DC60" s="30">
        <f t="shared" si="26"/>
        <v>-1133873</v>
      </c>
      <c r="DD60" s="30">
        <f t="shared" si="28"/>
        <v>63930266</v>
      </c>
    </row>
    <row r="61" spans="1:108" x14ac:dyDescent="0.15">
      <c r="A61" s="25" t="s">
        <v>153</v>
      </c>
      <c r="B61" s="26"/>
      <c r="C61" s="179"/>
      <c r="D61" s="179"/>
      <c r="E61" s="179"/>
      <c r="F61" s="179"/>
      <c r="G61" s="179">
        <v>1528687</v>
      </c>
      <c r="H61" s="179"/>
      <c r="I61" s="179">
        <v>22668</v>
      </c>
      <c r="J61" s="179"/>
      <c r="K61" s="179"/>
      <c r="L61" s="179">
        <v>5596011</v>
      </c>
      <c r="M61" s="179">
        <v>4146276</v>
      </c>
      <c r="N61" s="179"/>
      <c r="O61" s="179"/>
      <c r="P61" s="179">
        <v>6949470</v>
      </c>
      <c r="Q61" s="179"/>
      <c r="R61" s="179"/>
      <c r="S61" s="179"/>
      <c r="T61" s="179"/>
      <c r="U61" s="179"/>
      <c r="V61" s="179"/>
      <c r="W61" s="179"/>
      <c r="X61" s="179"/>
      <c r="Y61" s="179"/>
      <c r="Z61" s="26">
        <f t="shared" si="0"/>
        <v>18243112</v>
      </c>
      <c r="AA61" s="26"/>
      <c r="AB61" s="25" t="s">
        <v>153</v>
      </c>
      <c r="AC61" s="26"/>
      <c r="AD61" s="26"/>
      <c r="AE61" s="26"/>
      <c r="AF61" s="26"/>
      <c r="AG61" s="26"/>
      <c r="AH61" s="26"/>
      <c r="AI61" s="26"/>
      <c r="AJ61" s="26">
        <v>70000</v>
      </c>
      <c r="AK61" s="26"/>
      <c r="AL61" s="26"/>
      <c r="AM61" s="26">
        <v>2180000</v>
      </c>
      <c r="AN61" s="26">
        <v>2470000</v>
      </c>
      <c r="AO61" s="26"/>
      <c r="AP61" s="26"/>
      <c r="AQ61" s="26">
        <v>5170000</v>
      </c>
      <c r="AR61" s="26"/>
      <c r="AS61" s="26"/>
      <c r="AT61" s="26"/>
      <c r="AU61" s="26"/>
      <c r="AV61" s="26"/>
      <c r="AW61" s="26"/>
      <c r="AX61" s="26"/>
      <c r="AY61" s="26"/>
      <c r="AZ61" s="26"/>
      <c r="BA61" s="45">
        <f t="shared" si="1"/>
        <v>9890000</v>
      </c>
      <c r="BB61" s="45"/>
      <c r="BC61" s="25" t="s">
        <v>153</v>
      </c>
      <c r="BD61" s="43">
        <v>0</v>
      </c>
      <c r="BE61" s="43">
        <v>0</v>
      </c>
      <c r="BF61" s="43">
        <v>8000</v>
      </c>
      <c r="BG61" s="43">
        <v>0</v>
      </c>
      <c r="BH61" s="43">
        <v>0</v>
      </c>
      <c r="BI61" s="43">
        <v>0</v>
      </c>
      <c r="BJ61" s="43">
        <v>0</v>
      </c>
      <c r="BK61" s="43">
        <v>14000</v>
      </c>
      <c r="BL61" s="43">
        <v>0</v>
      </c>
      <c r="BM61" s="43">
        <v>0</v>
      </c>
      <c r="BN61" s="43">
        <v>1300000</v>
      </c>
      <c r="BO61" s="43">
        <v>494000</v>
      </c>
      <c r="BP61" s="43">
        <v>0</v>
      </c>
      <c r="BQ61" s="43">
        <v>0</v>
      </c>
      <c r="BR61" s="43">
        <v>3538000</v>
      </c>
      <c r="BS61" s="43">
        <v>0</v>
      </c>
      <c r="BT61" s="43">
        <v>0</v>
      </c>
      <c r="BU61" s="43">
        <v>0</v>
      </c>
      <c r="BV61" s="43">
        <v>0</v>
      </c>
      <c r="BW61" s="43">
        <v>0</v>
      </c>
      <c r="BX61" s="43">
        <v>0</v>
      </c>
      <c r="BY61" s="43">
        <v>0</v>
      </c>
      <c r="BZ61" s="43">
        <v>0</v>
      </c>
      <c r="CA61" s="43">
        <v>0</v>
      </c>
      <c r="CB61" s="29">
        <f t="shared" si="27"/>
        <v>5354000</v>
      </c>
      <c r="CD61" s="25" t="s">
        <v>153</v>
      </c>
      <c r="CE61" s="44">
        <f t="shared" si="2"/>
        <v>0</v>
      </c>
      <c r="CF61" s="44">
        <f t="shared" si="3"/>
        <v>0</v>
      </c>
      <c r="CG61" s="44">
        <f t="shared" si="4"/>
        <v>-8000</v>
      </c>
      <c r="CH61" s="44">
        <f t="shared" si="5"/>
        <v>0</v>
      </c>
      <c r="CI61" s="44">
        <f t="shared" si="6"/>
        <v>0</v>
      </c>
      <c r="CJ61" s="44">
        <f t="shared" si="7"/>
        <v>1528687</v>
      </c>
      <c r="CK61" s="44">
        <f t="shared" si="8"/>
        <v>0</v>
      </c>
      <c r="CL61" s="44">
        <f t="shared" si="9"/>
        <v>8668</v>
      </c>
      <c r="CM61" s="44">
        <f t="shared" si="10"/>
        <v>0</v>
      </c>
      <c r="CN61" s="44">
        <f t="shared" si="11"/>
        <v>0</v>
      </c>
      <c r="CO61" s="44">
        <f t="shared" si="12"/>
        <v>4296011</v>
      </c>
      <c r="CP61" s="44">
        <f t="shared" si="13"/>
        <v>3652276</v>
      </c>
      <c r="CQ61" s="44">
        <f t="shared" si="14"/>
        <v>0</v>
      </c>
      <c r="CR61" s="44">
        <f t="shared" si="15"/>
        <v>0</v>
      </c>
      <c r="CS61" s="44">
        <f t="shared" si="16"/>
        <v>3411470</v>
      </c>
      <c r="CT61" s="44">
        <f t="shared" si="17"/>
        <v>0</v>
      </c>
      <c r="CU61" s="44">
        <f t="shared" si="18"/>
        <v>0</v>
      </c>
      <c r="CV61" s="44">
        <f t="shared" si="19"/>
        <v>0</v>
      </c>
      <c r="CW61" s="44">
        <f t="shared" si="20"/>
        <v>0</v>
      </c>
      <c r="CX61" s="44">
        <f t="shared" si="21"/>
        <v>0</v>
      </c>
      <c r="CY61" s="44">
        <f t="shared" si="22"/>
        <v>0</v>
      </c>
      <c r="CZ61" s="44">
        <f t="shared" si="23"/>
        <v>0</v>
      </c>
      <c r="DA61" s="44">
        <f t="shared" si="24"/>
        <v>0</v>
      </c>
      <c r="DB61" s="44">
        <f t="shared" si="25"/>
        <v>0</v>
      </c>
      <c r="DC61" s="44">
        <f t="shared" si="26"/>
        <v>12889112</v>
      </c>
      <c r="DD61" s="44">
        <f t="shared" si="28"/>
        <v>76819378</v>
      </c>
    </row>
    <row r="62" spans="1:108" x14ac:dyDescent="0.15">
      <c r="A62" s="25" t="s">
        <v>154</v>
      </c>
      <c r="B62" s="26"/>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26">
        <f t="shared" si="0"/>
        <v>0</v>
      </c>
      <c r="AA62" s="26"/>
      <c r="AB62" s="25" t="s">
        <v>154</v>
      </c>
      <c r="AC62" s="26"/>
      <c r="AD62" s="26"/>
      <c r="AE62" s="26"/>
      <c r="AF62" s="26"/>
      <c r="AG62" s="26"/>
      <c r="AH62" s="26"/>
      <c r="AI62" s="26"/>
      <c r="AJ62" s="26">
        <v>80000</v>
      </c>
      <c r="AK62" s="26"/>
      <c r="AL62" s="26"/>
      <c r="AM62" s="26">
        <v>2960000</v>
      </c>
      <c r="AN62" s="26"/>
      <c r="AO62" s="26"/>
      <c r="AP62" s="26"/>
      <c r="AQ62" s="26">
        <v>7130000</v>
      </c>
      <c r="AR62" s="26"/>
      <c r="AS62" s="26"/>
      <c r="AT62" s="26"/>
      <c r="AU62" s="26"/>
      <c r="AV62" s="26"/>
      <c r="AW62" s="26"/>
      <c r="AX62" s="26"/>
      <c r="AY62" s="26"/>
      <c r="AZ62" s="26"/>
      <c r="BA62" s="45">
        <f t="shared" si="1"/>
        <v>10170000</v>
      </c>
      <c r="BB62" s="45"/>
      <c r="BC62" s="25" t="s">
        <v>154</v>
      </c>
      <c r="BD62" s="43">
        <v>0</v>
      </c>
      <c r="BE62" s="43">
        <v>0</v>
      </c>
      <c r="BF62" s="43">
        <v>0</v>
      </c>
      <c r="BG62" s="43">
        <v>0</v>
      </c>
      <c r="BH62" s="43">
        <v>0</v>
      </c>
      <c r="BI62" s="43">
        <v>174000</v>
      </c>
      <c r="BJ62" s="43">
        <v>0</v>
      </c>
      <c r="BK62" s="43">
        <v>20000</v>
      </c>
      <c r="BL62" s="43">
        <v>0</v>
      </c>
      <c r="BM62" s="43">
        <v>0</v>
      </c>
      <c r="BN62" s="43">
        <v>4228000</v>
      </c>
      <c r="BO62" s="43">
        <v>2672000</v>
      </c>
      <c r="BP62" s="43">
        <v>0</v>
      </c>
      <c r="BQ62" s="43">
        <v>0</v>
      </c>
      <c r="BR62" s="43">
        <v>4738000</v>
      </c>
      <c r="BS62" s="43">
        <v>0</v>
      </c>
      <c r="BT62" s="43">
        <v>0</v>
      </c>
      <c r="BU62" s="43">
        <v>0</v>
      </c>
      <c r="BV62" s="43">
        <v>0</v>
      </c>
      <c r="BW62" s="43">
        <v>0</v>
      </c>
      <c r="BX62" s="43">
        <v>0</v>
      </c>
      <c r="BY62" s="43">
        <v>0</v>
      </c>
      <c r="BZ62" s="43">
        <v>0</v>
      </c>
      <c r="CA62" s="43">
        <v>0</v>
      </c>
      <c r="CB62" s="29">
        <f t="shared" si="27"/>
        <v>11832000</v>
      </c>
      <c r="CD62" s="25" t="s">
        <v>154</v>
      </c>
      <c r="CE62" s="44">
        <f t="shared" si="2"/>
        <v>0</v>
      </c>
      <c r="CF62" s="44">
        <f t="shared" si="3"/>
        <v>0</v>
      </c>
      <c r="CG62" s="44">
        <f t="shared" si="4"/>
        <v>0</v>
      </c>
      <c r="CH62" s="44">
        <f t="shared" si="5"/>
        <v>0</v>
      </c>
      <c r="CI62" s="44">
        <f t="shared" si="6"/>
        <v>0</v>
      </c>
      <c r="CJ62" s="44">
        <f t="shared" si="7"/>
        <v>-174000</v>
      </c>
      <c r="CK62" s="44">
        <f t="shared" si="8"/>
        <v>0</v>
      </c>
      <c r="CL62" s="44">
        <f t="shared" si="9"/>
        <v>-20000</v>
      </c>
      <c r="CM62" s="44">
        <f t="shared" si="10"/>
        <v>0</v>
      </c>
      <c r="CN62" s="44">
        <f t="shared" si="11"/>
        <v>0</v>
      </c>
      <c r="CO62" s="44">
        <f t="shared" si="12"/>
        <v>-4228000</v>
      </c>
      <c r="CP62" s="44">
        <f t="shared" si="13"/>
        <v>-2672000</v>
      </c>
      <c r="CQ62" s="44">
        <f t="shared" si="14"/>
        <v>0</v>
      </c>
      <c r="CR62" s="44">
        <f t="shared" si="15"/>
        <v>0</v>
      </c>
      <c r="CS62" s="44">
        <f t="shared" si="16"/>
        <v>-4738000</v>
      </c>
      <c r="CT62" s="44">
        <f t="shared" si="17"/>
        <v>0</v>
      </c>
      <c r="CU62" s="44">
        <f t="shared" si="18"/>
        <v>0</v>
      </c>
      <c r="CV62" s="44">
        <f t="shared" si="19"/>
        <v>0</v>
      </c>
      <c r="CW62" s="44">
        <f t="shared" si="20"/>
        <v>0</v>
      </c>
      <c r="CX62" s="44">
        <f t="shared" si="21"/>
        <v>0</v>
      </c>
      <c r="CY62" s="44">
        <f t="shared" si="22"/>
        <v>0</v>
      </c>
      <c r="CZ62" s="44">
        <f t="shared" si="23"/>
        <v>0</v>
      </c>
      <c r="DA62" s="44">
        <f t="shared" si="24"/>
        <v>0</v>
      </c>
      <c r="DB62" s="44">
        <f t="shared" si="25"/>
        <v>0</v>
      </c>
      <c r="DC62" s="44">
        <f t="shared" si="26"/>
        <v>-11832000</v>
      </c>
      <c r="DD62" s="44">
        <f t="shared" si="28"/>
        <v>64987378</v>
      </c>
    </row>
    <row r="63" spans="1:108" x14ac:dyDescent="0.15">
      <c r="A63" s="25" t="s">
        <v>155</v>
      </c>
      <c r="B63" s="26"/>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26">
        <f t="shared" si="0"/>
        <v>0</v>
      </c>
      <c r="AA63" s="26"/>
      <c r="AB63" s="25" t="s">
        <v>155</v>
      </c>
      <c r="AC63" s="26"/>
      <c r="AD63" s="26"/>
      <c r="AE63" s="26"/>
      <c r="AF63" s="26"/>
      <c r="AG63" s="26"/>
      <c r="AH63" s="26"/>
      <c r="AI63" s="26"/>
      <c r="AJ63" s="26">
        <v>10000</v>
      </c>
      <c r="AK63" s="26"/>
      <c r="AL63" s="26"/>
      <c r="AM63" s="26">
        <v>1350000</v>
      </c>
      <c r="AN63" s="26">
        <v>40000</v>
      </c>
      <c r="AO63" s="26"/>
      <c r="AP63" s="26"/>
      <c r="AQ63" s="26">
        <v>4180000</v>
      </c>
      <c r="AR63" s="26"/>
      <c r="AS63" s="26"/>
      <c r="AT63" s="26"/>
      <c r="AU63" s="26"/>
      <c r="AV63" s="26"/>
      <c r="AW63" s="26"/>
      <c r="AX63" s="26"/>
      <c r="AY63" s="26"/>
      <c r="AZ63" s="26"/>
      <c r="BA63" s="45">
        <f t="shared" si="1"/>
        <v>5580000</v>
      </c>
      <c r="BB63" s="27"/>
      <c r="BC63" s="25" t="s">
        <v>155</v>
      </c>
      <c r="BD63" s="43">
        <v>0</v>
      </c>
      <c r="BE63" s="43">
        <v>0</v>
      </c>
      <c r="BF63" s="43">
        <v>0</v>
      </c>
      <c r="BG63" s="43">
        <v>0</v>
      </c>
      <c r="BH63" s="43">
        <v>0</v>
      </c>
      <c r="BI63" s="43">
        <v>54000</v>
      </c>
      <c r="BJ63" s="43">
        <v>0</v>
      </c>
      <c r="BK63" s="43">
        <v>2000</v>
      </c>
      <c r="BL63" s="43">
        <v>0</v>
      </c>
      <c r="BM63" s="43">
        <v>0</v>
      </c>
      <c r="BN63" s="43">
        <v>928000</v>
      </c>
      <c r="BO63" s="43">
        <v>8000</v>
      </c>
      <c r="BP63" s="43">
        <v>0</v>
      </c>
      <c r="BQ63" s="43">
        <v>0</v>
      </c>
      <c r="BR63" s="43">
        <v>2460000</v>
      </c>
      <c r="BS63" s="43">
        <v>0</v>
      </c>
      <c r="BT63" s="43">
        <v>0</v>
      </c>
      <c r="BU63" s="43">
        <v>0</v>
      </c>
      <c r="BV63" s="43">
        <v>0</v>
      </c>
      <c r="BW63" s="43">
        <v>0</v>
      </c>
      <c r="BX63" s="43">
        <v>18000</v>
      </c>
      <c r="BY63" s="43">
        <v>0</v>
      </c>
      <c r="BZ63" s="43">
        <v>0</v>
      </c>
      <c r="CA63" s="43">
        <v>0</v>
      </c>
      <c r="CB63" s="29">
        <f t="shared" si="27"/>
        <v>3470000</v>
      </c>
      <c r="CD63" s="25" t="s">
        <v>155</v>
      </c>
      <c r="CE63" s="44">
        <f t="shared" si="2"/>
        <v>0</v>
      </c>
      <c r="CF63" s="44">
        <f t="shared" si="3"/>
        <v>0</v>
      </c>
      <c r="CG63" s="44">
        <f t="shared" si="4"/>
        <v>0</v>
      </c>
      <c r="CH63" s="44">
        <f t="shared" si="5"/>
        <v>0</v>
      </c>
      <c r="CI63" s="30">
        <f t="shared" si="6"/>
        <v>0</v>
      </c>
      <c r="CJ63" s="44">
        <f t="shared" si="7"/>
        <v>-54000</v>
      </c>
      <c r="CK63" s="44">
        <f t="shared" si="8"/>
        <v>0</v>
      </c>
      <c r="CL63" s="44">
        <f t="shared" si="9"/>
        <v>-2000</v>
      </c>
      <c r="CM63" s="44">
        <f t="shared" si="10"/>
        <v>0</v>
      </c>
      <c r="CN63" s="44">
        <f t="shared" si="11"/>
        <v>0</v>
      </c>
      <c r="CO63" s="44">
        <f t="shared" si="12"/>
        <v>-928000</v>
      </c>
      <c r="CP63" s="44">
        <f t="shared" si="13"/>
        <v>-8000</v>
      </c>
      <c r="CQ63" s="44">
        <f t="shared" si="14"/>
        <v>0</v>
      </c>
      <c r="CR63" s="44">
        <f t="shared" si="15"/>
        <v>0</v>
      </c>
      <c r="CS63" s="44">
        <f t="shared" si="16"/>
        <v>-2460000</v>
      </c>
      <c r="CT63" s="44">
        <f t="shared" si="17"/>
        <v>0</v>
      </c>
      <c r="CU63" s="44">
        <f t="shared" si="18"/>
        <v>0</v>
      </c>
      <c r="CV63" s="44">
        <f t="shared" si="19"/>
        <v>0</v>
      </c>
      <c r="CW63" s="44">
        <f t="shared" si="20"/>
        <v>0</v>
      </c>
      <c r="CX63" s="44">
        <f t="shared" si="21"/>
        <v>0</v>
      </c>
      <c r="CY63" s="44">
        <f t="shared" si="22"/>
        <v>-18000</v>
      </c>
      <c r="CZ63" s="44">
        <f t="shared" si="23"/>
        <v>0</v>
      </c>
      <c r="DA63" s="44">
        <f t="shared" si="24"/>
        <v>0</v>
      </c>
      <c r="DB63" s="44">
        <f t="shared" si="25"/>
        <v>0</v>
      </c>
      <c r="DC63" s="44">
        <f t="shared" si="26"/>
        <v>-3470000</v>
      </c>
      <c r="DD63" s="44">
        <f t="shared" si="28"/>
        <v>61517378</v>
      </c>
    </row>
    <row r="64" spans="1:108" x14ac:dyDescent="0.15">
      <c r="A64" s="25" t="s">
        <v>156</v>
      </c>
      <c r="B64" s="26"/>
      <c r="C64" s="179"/>
      <c r="D64" s="179">
        <v>20295</v>
      </c>
      <c r="E64" s="179"/>
      <c r="F64" s="179"/>
      <c r="G64" s="179">
        <v>230340</v>
      </c>
      <c r="H64" s="179"/>
      <c r="I64" s="179"/>
      <c r="J64" s="179"/>
      <c r="K64" s="179"/>
      <c r="L64" s="179">
        <v>2057372</v>
      </c>
      <c r="M64" s="179"/>
      <c r="N64" s="179"/>
      <c r="O64" s="179"/>
      <c r="P64" s="179">
        <v>3832785</v>
      </c>
      <c r="Q64" s="179"/>
      <c r="R64" s="179"/>
      <c r="S64" s="179"/>
      <c r="T64" s="179"/>
      <c r="U64" s="179"/>
      <c r="V64" s="179"/>
      <c r="W64" s="179"/>
      <c r="X64" s="179"/>
      <c r="Y64" s="179"/>
      <c r="Z64" s="26">
        <f t="shared" si="0"/>
        <v>6140792</v>
      </c>
      <c r="AA64" s="26"/>
      <c r="AB64" s="25" t="s">
        <v>156</v>
      </c>
      <c r="AC64" s="26"/>
      <c r="AD64" s="26"/>
      <c r="AE64" s="26"/>
      <c r="AF64" s="26"/>
      <c r="AG64" s="26"/>
      <c r="AH64" s="26"/>
      <c r="AI64" s="26"/>
      <c r="AJ64" s="26"/>
      <c r="AK64" s="26"/>
      <c r="AL64" s="26"/>
      <c r="AM64" s="26"/>
      <c r="AN64" s="26"/>
      <c r="AO64" s="26"/>
      <c r="AP64" s="26"/>
      <c r="AQ64" s="26">
        <v>330000</v>
      </c>
      <c r="AR64" s="26"/>
      <c r="AS64" s="26"/>
      <c r="AT64" s="26"/>
      <c r="AU64" s="26"/>
      <c r="AV64" s="26"/>
      <c r="AW64" s="26"/>
      <c r="AX64" s="26"/>
      <c r="AY64" s="26"/>
      <c r="AZ64" s="26"/>
      <c r="BA64" s="45">
        <f t="shared" si="1"/>
        <v>330000</v>
      </c>
      <c r="BB64" s="27"/>
      <c r="BC64" s="25" t="s">
        <v>156</v>
      </c>
      <c r="BD64" s="43">
        <v>0</v>
      </c>
      <c r="BE64" s="43">
        <v>0</v>
      </c>
      <c r="BF64" s="43">
        <v>0</v>
      </c>
      <c r="BG64" s="43">
        <v>0</v>
      </c>
      <c r="BH64" s="43">
        <v>0</v>
      </c>
      <c r="BI64" s="43">
        <v>0</v>
      </c>
      <c r="BJ64" s="43">
        <v>0</v>
      </c>
      <c r="BK64" s="43">
        <v>0</v>
      </c>
      <c r="BL64" s="43">
        <v>0</v>
      </c>
      <c r="BM64" s="43">
        <v>0</v>
      </c>
      <c r="BN64" s="43">
        <v>1200000</v>
      </c>
      <c r="BO64" s="43">
        <v>532000</v>
      </c>
      <c r="BP64" s="43">
        <v>0</v>
      </c>
      <c r="BQ64" s="43">
        <v>0</v>
      </c>
      <c r="BR64" s="43">
        <v>2578000</v>
      </c>
      <c r="BS64" s="43">
        <v>0</v>
      </c>
      <c r="BT64" s="43">
        <v>0</v>
      </c>
      <c r="BU64" s="43">
        <v>0</v>
      </c>
      <c r="BV64" s="43">
        <v>0</v>
      </c>
      <c r="BW64" s="43">
        <v>0</v>
      </c>
      <c r="BX64" s="43">
        <v>0</v>
      </c>
      <c r="BY64" s="43">
        <v>0</v>
      </c>
      <c r="BZ64" s="43">
        <v>0</v>
      </c>
      <c r="CA64" s="43">
        <v>0</v>
      </c>
      <c r="CB64" s="29">
        <f t="shared" si="27"/>
        <v>4310000</v>
      </c>
      <c r="CD64" s="25" t="s">
        <v>156</v>
      </c>
      <c r="CE64" s="44">
        <f t="shared" si="2"/>
        <v>0</v>
      </c>
      <c r="CF64" s="44">
        <f t="shared" si="3"/>
        <v>0</v>
      </c>
      <c r="CG64" s="44">
        <f t="shared" si="4"/>
        <v>20295</v>
      </c>
      <c r="CH64" s="44">
        <f t="shared" si="5"/>
        <v>0</v>
      </c>
      <c r="CI64" s="44">
        <f t="shared" si="6"/>
        <v>0</v>
      </c>
      <c r="CJ64" s="44">
        <f t="shared" si="7"/>
        <v>230340</v>
      </c>
      <c r="CK64" s="44">
        <f t="shared" si="8"/>
        <v>0</v>
      </c>
      <c r="CL64" s="44">
        <f t="shared" si="9"/>
        <v>0</v>
      </c>
      <c r="CM64" s="44">
        <f t="shared" si="10"/>
        <v>0</v>
      </c>
      <c r="CN64" s="44">
        <f t="shared" si="11"/>
        <v>0</v>
      </c>
      <c r="CO64" s="44">
        <f t="shared" si="12"/>
        <v>857372</v>
      </c>
      <c r="CP64" s="44">
        <f t="shared" si="13"/>
        <v>-532000</v>
      </c>
      <c r="CQ64" s="44">
        <f t="shared" si="14"/>
        <v>0</v>
      </c>
      <c r="CR64" s="44">
        <f t="shared" si="15"/>
        <v>0</v>
      </c>
      <c r="CS64" s="44">
        <f t="shared" si="16"/>
        <v>1254785</v>
      </c>
      <c r="CT64" s="44">
        <f t="shared" si="17"/>
        <v>0</v>
      </c>
      <c r="CU64" s="44">
        <f t="shared" si="18"/>
        <v>0</v>
      </c>
      <c r="CV64" s="44">
        <f t="shared" si="19"/>
        <v>0</v>
      </c>
      <c r="CW64" s="44">
        <f t="shared" si="20"/>
        <v>0</v>
      </c>
      <c r="CX64" s="44">
        <f t="shared" si="21"/>
        <v>0</v>
      </c>
      <c r="CY64" s="44">
        <f t="shared" si="22"/>
        <v>0</v>
      </c>
      <c r="CZ64" s="44">
        <f t="shared" si="23"/>
        <v>0</v>
      </c>
      <c r="DA64" s="44">
        <f t="shared" si="24"/>
        <v>0</v>
      </c>
      <c r="DB64" s="44">
        <f t="shared" si="25"/>
        <v>0</v>
      </c>
      <c r="DC64" s="44">
        <f t="shared" si="26"/>
        <v>1830792</v>
      </c>
      <c r="DD64" s="44">
        <f t="shared" si="28"/>
        <v>63348170</v>
      </c>
    </row>
    <row r="65" spans="1:108" x14ac:dyDescent="0.15">
      <c r="A65" s="25" t="s">
        <v>157</v>
      </c>
      <c r="B65" s="26"/>
      <c r="C65" s="179"/>
      <c r="D65" s="179"/>
      <c r="E65" s="179"/>
      <c r="F65" s="179"/>
      <c r="G65" s="179">
        <v>78342</v>
      </c>
      <c r="H65" s="179"/>
      <c r="I65" s="179"/>
      <c r="J65" s="179"/>
      <c r="K65" s="179"/>
      <c r="L65" s="179">
        <v>2121285</v>
      </c>
      <c r="M65" s="179"/>
      <c r="N65" s="179"/>
      <c r="O65" s="179"/>
      <c r="P65" s="179">
        <v>6518713</v>
      </c>
      <c r="Q65" s="179"/>
      <c r="R65" s="179"/>
      <c r="S65" s="179"/>
      <c r="T65" s="179"/>
      <c r="U65" s="179"/>
      <c r="V65" s="179"/>
      <c r="W65" s="179"/>
      <c r="X65" s="179"/>
      <c r="Y65" s="179"/>
      <c r="Z65" s="26">
        <f t="shared" si="0"/>
        <v>8718340</v>
      </c>
      <c r="AA65" s="26"/>
      <c r="AB65" s="25" t="s">
        <v>157</v>
      </c>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45">
        <f t="shared" si="1"/>
        <v>0</v>
      </c>
      <c r="BB65" s="27"/>
      <c r="BC65" s="25" t="s">
        <v>157</v>
      </c>
      <c r="BD65" s="43">
        <v>0</v>
      </c>
      <c r="BE65" s="43">
        <v>0</v>
      </c>
      <c r="BF65" s="43">
        <v>0</v>
      </c>
      <c r="BG65" s="43">
        <v>0</v>
      </c>
      <c r="BH65" s="43">
        <v>0</v>
      </c>
      <c r="BI65" s="43">
        <v>0</v>
      </c>
      <c r="BJ65" s="43">
        <v>0</v>
      </c>
      <c r="BK65" s="43">
        <v>0</v>
      </c>
      <c r="BL65" s="43">
        <v>0</v>
      </c>
      <c r="BM65" s="43">
        <v>0</v>
      </c>
      <c r="BN65" s="43">
        <v>68000</v>
      </c>
      <c r="BO65" s="43">
        <v>12000</v>
      </c>
      <c r="BP65" s="43">
        <v>0</v>
      </c>
      <c r="BQ65" s="43">
        <v>0</v>
      </c>
      <c r="BR65" s="43">
        <v>2150000</v>
      </c>
      <c r="BS65" s="43">
        <v>0</v>
      </c>
      <c r="BT65" s="43">
        <v>0</v>
      </c>
      <c r="BU65" s="43">
        <v>0</v>
      </c>
      <c r="BV65" s="43">
        <v>0</v>
      </c>
      <c r="BW65" s="43">
        <v>0</v>
      </c>
      <c r="BX65" s="43">
        <v>0</v>
      </c>
      <c r="BY65" s="43">
        <v>0</v>
      </c>
      <c r="BZ65" s="43">
        <v>0</v>
      </c>
      <c r="CA65" s="43">
        <v>0</v>
      </c>
      <c r="CB65" s="29">
        <f t="shared" si="27"/>
        <v>2230000</v>
      </c>
      <c r="CD65" s="25" t="s">
        <v>157</v>
      </c>
      <c r="CE65" s="44">
        <f t="shared" si="2"/>
        <v>0</v>
      </c>
      <c r="CF65" s="44">
        <f t="shared" si="3"/>
        <v>0</v>
      </c>
      <c r="CG65" s="44">
        <f t="shared" si="4"/>
        <v>0</v>
      </c>
      <c r="CH65" s="44">
        <f t="shared" si="5"/>
        <v>0</v>
      </c>
      <c r="CI65" s="44">
        <f t="shared" si="6"/>
        <v>0</v>
      </c>
      <c r="CJ65" s="44">
        <f t="shared" si="7"/>
        <v>78342</v>
      </c>
      <c r="CK65" s="44">
        <f t="shared" si="8"/>
        <v>0</v>
      </c>
      <c r="CL65" s="44">
        <f t="shared" si="9"/>
        <v>0</v>
      </c>
      <c r="CM65" s="44">
        <f t="shared" si="10"/>
        <v>0</v>
      </c>
      <c r="CN65" s="44">
        <f t="shared" si="11"/>
        <v>0</v>
      </c>
      <c r="CO65" s="44">
        <f t="shared" si="12"/>
        <v>2053285</v>
      </c>
      <c r="CP65" s="44">
        <f t="shared" si="13"/>
        <v>-12000</v>
      </c>
      <c r="CQ65" s="44">
        <f t="shared" si="14"/>
        <v>0</v>
      </c>
      <c r="CR65" s="44">
        <f t="shared" si="15"/>
        <v>0</v>
      </c>
      <c r="CS65" s="44">
        <f t="shared" si="16"/>
        <v>4368713</v>
      </c>
      <c r="CT65" s="44">
        <f t="shared" si="17"/>
        <v>0</v>
      </c>
      <c r="CU65" s="44">
        <f t="shared" si="18"/>
        <v>0</v>
      </c>
      <c r="CV65" s="44">
        <f t="shared" si="19"/>
        <v>0</v>
      </c>
      <c r="CW65" s="44">
        <f t="shared" si="20"/>
        <v>0</v>
      </c>
      <c r="CX65" s="44">
        <f t="shared" si="21"/>
        <v>0</v>
      </c>
      <c r="CY65" s="44">
        <f t="shared" si="22"/>
        <v>0</v>
      </c>
      <c r="CZ65" s="44">
        <f t="shared" si="23"/>
        <v>0</v>
      </c>
      <c r="DA65" s="44">
        <f t="shared" si="24"/>
        <v>0</v>
      </c>
      <c r="DB65" s="44">
        <f t="shared" si="25"/>
        <v>0</v>
      </c>
      <c r="DC65" s="44">
        <f t="shared" si="26"/>
        <v>6488340</v>
      </c>
      <c r="DD65" s="44">
        <f t="shared" si="28"/>
        <v>69836510</v>
      </c>
    </row>
    <row r="66" spans="1:108" x14ac:dyDescent="0.15">
      <c r="A66" s="25" t="s">
        <v>158</v>
      </c>
      <c r="B66" s="26"/>
      <c r="C66" s="179"/>
      <c r="D66" s="179"/>
      <c r="E66" s="179"/>
      <c r="F66" s="179"/>
      <c r="G66" s="179">
        <v>1415735</v>
      </c>
      <c r="H66" s="179"/>
      <c r="I66" s="179">
        <v>44374</v>
      </c>
      <c r="J66" s="179"/>
      <c r="K66" s="179"/>
      <c r="L66" s="179">
        <v>2343286</v>
      </c>
      <c r="M66" s="179">
        <v>769558</v>
      </c>
      <c r="N66" s="179"/>
      <c r="O66" s="179"/>
      <c r="P66" s="179">
        <v>5623789</v>
      </c>
      <c r="Q66" s="179"/>
      <c r="R66" s="179"/>
      <c r="S66" s="179"/>
      <c r="T66" s="179"/>
      <c r="U66" s="179"/>
      <c r="V66" s="179"/>
      <c r="W66" s="179"/>
      <c r="X66" s="179"/>
      <c r="Y66" s="179"/>
      <c r="Z66" s="26">
        <f t="shared" ref="Z66:Z129" si="29">SUM(B66:Y66)</f>
        <v>10196742</v>
      </c>
      <c r="AA66" s="26"/>
      <c r="AB66" s="25" t="s">
        <v>158</v>
      </c>
      <c r="AC66" s="26"/>
      <c r="AD66" s="26"/>
      <c r="AE66" s="26">
        <v>110000</v>
      </c>
      <c r="AF66" s="26"/>
      <c r="AG66" s="26"/>
      <c r="AH66" s="26"/>
      <c r="AI66" s="26"/>
      <c r="AJ66" s="26">
        <v>10000</v>
      </c>
      <c r="AK66" s="26"/>
      <c r="AL66" s="26"/>
      <c r="AM66" s="26">
        <v>2620000</v>
      </c>
      <c r="AN66" s="26">
        <v>1400000</v>
      </c>
      <c r="AO66" s="26"/>
      <c r="AP66" s="26"/>
      <c r="AQ66" s="26">
        <v>3180000</v>
      </c>
      <c r="AR66" s="26"/>
      <c r="AS66" s="26"/>
      <c r="AT66" s="26"/>
      <c r="AU66" s="26"/>
      <c r="AV66" s="26"/>
      <c r="AW66" s="26">
        <v>40000</v>
      </c>
      <c r="AX66" s="26"/>
      <c r="AY66" s="26"/>
      <c r="AZ66" s="26"/>
      <c r="BA66" s="45">
        <f t="shared" ref="BA66:BA129" si="30">SUM(AC66:AZ66)</f>
        <v>7360000</v>
      </c>
      <c r="BB66" s="27"/>
      <c r="BC66" s="25" t="s">
        <v>158</v>
      </c>
      <c r="BD66" s="28">
        <v>0</v>
      </c>
      <c r="BE66" s="28">
        <v>0</v>
      </c>
      <c r="BF66" s="28">
        <v>22000</v>
      </c>
      <c r="BG66" s="28">
        <v>0</v>
      </c>
      <c r="BH66" s="28">
        <v>0</v>
      </c>
      <c r="BI66" s="28">
        <v>0</v>
      </c>
      <c r="BJ66" s="28">
        <v>0</v>
      </c>
      <c r="BK66" s="28">
        <v>2000</v>
      </c>
      <c r="BL66" s="28">
        <v>0</v>
      </c>
      <c r="BM66" s="28">
        <v>0</v>
      </c>
      <c r="BN66" s="28">
        <v>524000</v>
      </c>
      <c r="BO66" s="28">
        <v>280000</v>
      </c>
      <c r="BP66" s="28">
        <v>0</v>
      </c>
      <c r="BQ66" s="28">
        <v>0</v>
      </c>
      <c r="BR66" s="28">
        <v>2020000</v>
      </c>
      <c r="BS66" s="28">
        <v>0</v>
      </c>
      <c r="BT66" s="28">
        <v>0</v>
      </c>
      <c r="BU66" s="28">
        <v>0</v>
      </c>
      <c r="BV66" s="28">
        <v>0</v>
      </c>
      <c r="BW66" s="28">
        <v>0</v>
      </c>
      <c r="BX66" s="28">
        <v>8000</v>
      </c>
      <c r="BY66" s="28">
        <v>0</v>
      </c>
      <c r="BZ66" s="28">
        <v>0</v>
      </c>
      <c r="CA66" s="28">
        <v>0</v>
      </c>
      <c r="CB66" s="29">
        <f t="shared" si="27"/>
        <v>2856000</v>
      </c>
      <c r="CD66" s="25" t="s">
        <v>158</v>
      </c>
      <c r="CE66" s="30">
        <f t="shared" ref="CE66:CE129" si="31">B66-BD66</f>
        <v>0</v>
      </c>
      <c r="CF66" s="30">
        <f t="shared" ref="CF66:CF129" si="32">C66-BE66</f>
        <v>0</v>
      </c>
      <c r="CG66" s="30">
        <f t="shared" ref="CG66:CG129" si="33">D66-BF66</f>
        <v>-22000</v>
      </c>
      <c r="CH66" s="30">
        <f t="shared" ref="CH66:CH129" si="34">E66-BG66</f>
        <v>0</v>
      </c>
      <c r="CI66" s="30">
        <f t="shared" ref="CI66:CI129" si="35">F66-BH66</f>
        <v>0</v>
      </c>
      <c r="CJ66" s="30">
        <f t="shared" ref="CJ66:CJ129" si="36">G66-BI66</f>
        <v>1415735</v>
      </c>
      <c r="CK66" s="30">
        <f t="shared" ref="CK66:CK129" si="37">H66-BJ66</f>
        <v>0</v>
      </c>
      <c r="CL66" s="30">
        <f t="shared" ref="CL66:CL129" si="38">I66-BK66</f>
        <v>42374</v>
      </c>
      <c r="CM66" s="30">
        <f t="shared" ref="CM66:CM129" si="39">J66-BL66</f>
        <v>0</v>
      </c>
      <c r="CN66" s="30">
        <f t="shared" ref="CN66:CN129" si="40">K66-BM66</f>
        <v>0</v>
      </c>
      <c r="CO66" s="30">
        <f t="shared" ref="CO66:CO129" si="41">L66-BN66</f>
        <v>1819286</v>
      </c>
      <c r="CP66" s="30">
        <f t="shared" ref="CP66:CP129" si="42">M66-BO66</f>
        <v>489558</v>
      </c>
      <c r="CQ66" s="30">
        <f t="shared" ref="CQ66:CQ129" si="43">N66-BP66</f>
        <v>0</v>
      </c>
      <c r="CR66" s="30">
        <f t="shared" ref="CR66:CR129" si="44">O66-BQ66</f>
        <v>0</v>
      </c>
      <c r="CS66" s="30">
        <f t="shared" ref="CS66:CS129" si="45">P66-BR66</f>
        <v>3603789</v>
      </c>
      <c r="CT66" s="30">
        <f t="shared" ref="CT66:CT129" si="46">Q66-BS66</f>
        <v>0</v>
      </c>
      <c r="CU66" s="30">
        <f t="shared" ref="CU66:CU129" si="47">R66-BT66</f>
        <v>0</v>
      </c>
      <c r="CV66" s="30">
        <f t="shared" ref="CV66:CV129" si="48">S66-BU66</f>
        <v>0</v>
      </c>
      <c r="CW66" s="30">
        <f t="shared" ref="CW66:CW129" si="49">T66-BV66</f>
        <v>0</v>
      </c>
      <c r="CX66" s="30">
        <f t="shared" ref="CX66:CX129" si="50">U66-BW66</f>
        <v>0</v>
      </c>
      <c r="CY66" s="30">
        <f t="shared" ref="CY66:CY129" si="51">V66-BX66</f>
        <v>-8000</v>
      </c>
      <c r="CZ66" s="30">
        <f t="shared" ref="CZ66:CZ129" si="52">W66-BY66</f>
        <v>0</v>
      </c>
      <c r="DA66" s="30">
        <f t="shared" ref="DA66:DA129" si="53">X66-BZ66</f>
        <v>0</v>
      </c>
      <c r="DB66" s="30">
        <f t="shared" ref="DB66:DB129" si="54">Y66-CA66</f>
        <v>0</v>
      </c>
      <c r="DC66" s="30">
        <f t="shared" ref="DC66:DC129" si="55">Z66-CB66</f>
        <v>7340742</v>
      </c>
      <c r="DD66" s="30">
        <f t="shared" si="28"/>
        <v>77177252</v>
      </c>
    </row>
    <row r="67" spans="1:108" x14ac:dyDescent="0.15">
      <c r="A67" s="25" t="s">
        <v>159</v>
      </c>
      <c r="B67" s="26"/>
      <c r="C67" s="179"/>
      <c r="D67" s="179"/>
      <c r="E67" s="179"/>
      <c r="F67" s="179"/>
      <c r="G67" s="179">
        <v>501230</v>
      </c>
      <c r="H67" s="179"/>
      <c r="I67" s="179">
        <v>4096</v>
      </c>
      <c r="J67" s="179"/>
      <c r="K67" s="179"/>
      <c r="L67" s="179">
        <v>1685956</v>
      </c>
      <c r="M67" s="179"/>
      <c r="N67" s="179"/>
      <c r="O67" s="179"/>
      <c r="P67" s="179">
        <v>4071980</v>
      </c>
      <c r="Q67" s="179"/>
      <c r="R67" s="179"/>
      <c r="S67" s="179"/>
      <c r="T67" s="179"/>
      <c r="U67" s="179"/>
      <c r="V67" s="179"/>
      <c r="W67" s="179"/>
      <c r="X67" s="179"/>
      <c r="Y67" s="179"/>
      <c r="Z67" s="26">
        <f t="shared" si="29"/>
        <v>6263262</v>
      </c>
      <c r="AA67" s="26"/>
      <c r="AB67" s="25" t="s">
        <v>159</v>
      </c>
      <c r="AC67" s="26"/>
      <c r="AD67" s="26"/>
      <c r="AE67" s="26"/>
      <c r="AF67" s="26"/>
      <c r="AG67" s="26"/>
      <c r="AH67" s="26"/>
      <c r="AI67" s="26"/>
      <c r="AJ67" s="26"/>
      <c r="AK67" s="26"/>
      <c r="AL67" s="26"/>
      <c r="AM67" s="26">
        <v>1280000</v>
      </c>
      <c r="AN67" s="26"/>
      <c r="AO67" s="26"/>
      <c r="AP67" s="26"/>
      <c r="AQ67" s="26">
        <v>7260000</v>
      </c>
      <c r="AR67" s="26"/>
      <c r="AS67" s="26"/>
      <c r="AT67" s="26"/>
      <c r="AU67" s="26"/>
      <c r="AV67" s="26"/>
      <c r="AW67" s="26"/>
      <c r="AX67" s="26"/>
      <c r="AY67" s="26"/>
      <c r="AZ67" s="26"/>
      <c r="BA67" s="45">
        <f t="shared" si="30"/>
        <v>8540000</v>
      </c>
      <c r="BB67" s="27"/>
      <c r="BC67" s="25" t="s">
        <v>159</v>
      </c>
      <c r="BD67" s="28">
        <v>0</v>
      </c>
      <c r="BE67" s="28">
        <v>0</v>
      </c>
      <c r="BF67" s="28">
        <v>0</v>
      </c>
      <c r="BG67" s="28">
        <v>0</v>
      </c>
      <c r="BH67" s="28">
        <v>0</v>
      </c>
      <c r="BI67" s="28">
        <v>62000</v>
      </c>
      <c r="BJ67" s="28">
        <v>0</v>
      </c>
      <c r="BK67" s="28">
        <v>10000</v>
      </c>
      <c r="BL67" s="28">
        <v>0</v>
      </c>
      <c r="BM67" s="28">
        <v>0</v>
      </c>
      <c r="BN67" s="28">
        <v>1590000</v>
      </c>
      <c r="BO67" s="28">
        <v>1290000</v>
      </c>
      <c r="BP67" s="28">
        <v>0</v>
      </c>
      <c r="BQ67" s="28">
        <v>0</v>
      </c>
      <c r="BR67" s="28">
        <v>3308000</v>
      </c>
      <c r="BS67" s="28">
        <v>0</v>
      </c>
      <c r="BT67" s="28">
        <v>0</v>
      </c>
      <c r="BU67" s="28">
        <v>0</v>
      </c>
      <c r="BV67" s="28">
        <v>0</v>
      </c>
      <c r="BW67" s="28">
        <v>0</v>
      </c>
      <c r="BX67" s="28">
        <v>0</v>
      </c>
      <c r="BY67" s="28">
        <v>0</v>
      </c>
      <c r="BZ67" s="28">
        <v>0</v>
      </c>
      <c r="CA67" s="28">
        <v>0</v>
      </c>
      <c r="CB67" s="29">
        <f t="shared" ref="CB67:CB130" si="56">SUM(BD67:CA67)</f>
        <v>6260000</v>
      </c>
      <c r="CD67" s="25" t="s">
        <v>159</v>
      </c>
      <c r="CE67" s="30">
        <f t="shared" si="31"/>
        <v>0</v>
      </c>
      <c r="CF67" s="30">
        <f t="shared" si="32"/>
        <v>0</v>
      </c>
      <c r="CG67" s="30">
        <f t="shared" si="33"/>
        <v>0</v>
      </c>
      <c r="CH67" s="30">
        <f t="shared" si="34"/>
        <v>0</v>
      </c>
      <c r="CI67" s="30">
        <f t="shared" si="35"/>
        <v>0</v>
      </c>
      <c r="CJ67" s="30">
        <f t="shared" si="36"/>
        <v>439230</v>
      </c>
      <c r="CK67" s="30">
        <f t="shared" si="37"/>
        <v>0</v>
      </c>
      <c r="CL67" s="30">
        <f t="shared" si="38"/>
        <v>-5904</v>
      </c>
      <c r="CM67" s="30">
        <f t="shared" si="39"/>
        <v>0</v>
      </c>
      <c r="CN67" s="30">
        <f t="shared" si="40"/>
        <v>0</v>
      </c>
      <c r="CO67" s="30">
        <f t="shared" si="41"/>
        <v>95956</v>
      </c>
      <c r="CP67" s="30">
        <f t="shared" si="42"/>
        <v>-1290000</v>
      </c>
      <c r="CQ67" s="30">
        <f t="shared" si="43"/>
        <v>0</v>
      </c>
      <c r="CR67" s="30">
        <f t="shared" si="44"/>
        <v>0</v>
      </c>
      <c r="CS67" s="30">
        <f t="shared" si="45"/>
        <v>763980</v>
      </c>
      <c r="CT67" s="30">
        <f t="shared" si="46"/>
        <v>0</v>
      </c>
      <c r="CU67" s="30">
        <f t="shared" si="47"/>
        <v>0</v>
      </c>
      <c r="CV67" s="30">
        <f t="shared" si="48"/>
        <v>0</v>
      </c>
      <c r="CW67" s="30">
        <f t="shared" si="49"/>
        <v>0</v>
      </c>
      <c r="CX67" s="30">
        <f t="shared" si="50"/>
        <v>0</v>
      </c>
      <c r="CY67" s="30">
        <f t="shared" si="51"/>
        <v>0</v>
      </c>
      <c r="CZ67" s="30">
        <f t="shared" si="52"/>
        <v>0</v>
      </c>
      <c r="DA67" s="30">
        <f t="shared" si="53"/>
        <v>0</v>
      </c>
      <c r="DB67" s="30">
        <f t="shared" si="54"/>
        <v>0</v>
      </c>
      <c r="DC67" s="30">
        <f t="shared" si="55"/>
        <v>3262</v>
      </c>
      <c r="DD67" s="30">
        <f t="shared" si="28"/>
        <v>77180514</v>
      </c>
    </row>
    <row r="68" spans="1:108" x14ac:dyDescent="0.15">
      <c r="A68" s="25" t="s">
        <v>160</v>
      </c>
      <c r="B68" s="26"/>
      <c r="C68" s="179"/>
      <c r="D68" s="179"/>
      <c r="E68" s="179"/>
      <c r="F68" s="179"/>
      <c r="G68" s="179">
        <v>696035</v>
      </c>
      <c r="H68" s="179"/>
      <c r="I68" s="179">
        <v>123847</v>
      </c>
      <c r="J68" s="179"/>
      <c r="K68" s="179"/>
      <c r="L68" s="179">
        <v>4009975</v>
      </c>
      <c r="M68" s="179">
        <v>136883</v>
      </c>
      <c r="N68" s="179"/>
      <c r="O68" s="179"/>
      <c r="P68" s="179">
        <v>1723107</v>
      </c>
      <c r="Q68" s="179"/>
      <c r="R68" s="179"/>
      <c r="S68" s="179"/>
      <c r="T68" s="179"/>
      <c r="U68" s="179"/>
      <c r="V68" s="179">
        <v>17591</v>
      </c>
      <c r="W68" s="179"/>
      <c r="X68" s="179"/>
      <c r="Y68" s="179"/>
      <c r="Z68" s="26">
        <f t="shared" si="29"/>
        <v>6707438</v>
      </c>
      <c r="AA68" s="26"/>
      <c r="AB68" s="25" t="s">
        <v>160</v>
      </c>
      <c r="AC68" s="26"/>
      <c r="AD68" s="26"/>
      <c r="AE68" s="26"/>
      <c r="AF68" s="26"/>
      <c r="AG68" s="26"/>
      <c r="AH68" s="26">
        <v>140000</v>
      </c>
      <c r="AI68" s="26"/>
      <c r="AJ68" s="26"/>
      <c r="AK68" s="26"/>
      <c r="AL68" s="26"/>
      <c r="AM68" s="26">
        <v>1940000</v>
      </c>
      <c r="AN68" s="26"/>
      <c r="AO68" s="26"/>
      <c r="AP68" s="26"/>
      <c r="AQ68" s="26">
        <v>6780000</v>
      </c>
      <c r="AR68" s="26"/>
      <c r="AS68" s="26"/>
      <c r="AT68" s="26"/>
      <c r="AU68" s="26"/>
      <c r="AV68" s="26"/>
      <c r="AW68" s="26"/>
      <c r="AX68" s="26"/>
      <c r="AY68" s="26"/>
      <c r="AZ68" s="26"/>
      <c r="BA68" s="45">
        <f t="shared" si="30"/>
        <v>8860000</v>
      </c>
      <c r="BB68" s="27"/>
      <c r="BC68" s="25" t="s">
        <v>160</v>
      </c>
      <c r="BD68" s="28">
        <v>0</v>
      </c>
      <c r="BE68" s="28">
        <v>0</v>
      </c>
      <c r="BF68" s="28">
        <v>10000</v>
      </c>
      <c r="BG68" s="28">
        <v>0</v>
      </c>
      <c r="BH68" s="28">
        <v>0</v>
      </c>
      <c r="BI68" s="28">
        <v>28000</v>
      </c>
      <c r="BJ68" s="28">
        <v>0</v>
      </c>
      <c r="BK68" s="28">
        <v>0</v>
      </c>
      <c r="BL68" s="28">
        <v>0</v>
      </c>
      <c r="BM68" s="28">
        <v>0</v>
      </c>
      <c r="BN68" s="28">
        <v>1594000</v>
      </c>
      <c r="BO68" s="28">
        <v>338000</v>
      </c>
      <c r="BP68" s="28">
        <v>0</v>
      </c>
      <c r="BQ68" s="28">
        <v>0</v>
      </c>
      <c r="BR68" s="28">
        <v>3778000</v>
      </c>
      <c r="BS68" s="28">
        <v>0</v>
      </c>
      <c r="BT68" s="28">
        <v>0</v>
      </c>
      <c r="BU68" s="28">
        <v>0</v>
      </c>
      <c r="BV68" s="28">
        <v>0</v>
      </c>
      <c r="BW68" s="28">
        <v>0</v>
      </c>
      <c r="BX68" s="28">
        <v>48000</v>
      </c>
      <c r="BY68" s="28">
        <v>0</v>
      </c>
      <c r="BZ68" s="28">
        <v>0</v>
      </c>
      <c r="CA68" s="28">
        <v>0</v>
      </c>
      <c r="CB68" s="29">
        <f t="shared" si="56"/>
        <v>5796000</v>
      </c>
      <c r="CD68" s="25" t="s">
        <v>160</v>
      </c>
      <c r="CE68" s="30">
        <f t="shared" si="31"/>
        <v>0</v>
      </c>
      <c r="CF68" s="30">
        <f t="shared" si="32"/>
        <v>0</v>
      </c>
      <c r="CG68" s="30">
        <f t="shared" si="33"/>
        <v>-10000</v>
      </c>
      <c r="CH68" s="30">
        <f t="shared" si="34"/>
        <v>0</v>
      </c>
      <c r="CI68" s="30">
        <f t="shared" si="35"/>
        <v>0</v>
      </c>
      <c r="CJ68" s="30">
        <f t="shared" si="36"/>
        <v>668035</v>
      </c>
      <c r="CK68" s="30">
        <f t="shared" si="37"/>
        <v>0</v>
      </c>
      <c r="CL68" s="30">
        <f t="shared" si="38"/>
        <v>123847</v>
      </c>
      <c r="CM68" s="30">
        <f t="shared" si="39"/>
        <v>0</v>
      </c>
      <c r="CN68" s="30">
        <f t="shared" si="40"/>
        <v>0</v>
      </c>
      <c r="CO68" s="30">
        <f t="shared" si="41"/>
        <v>2415975</v>
      </c>
      <c r="CP68" s="30">
        <f t="shared" si="42"/>
        <v>-201117</v>
      </c>
      <c r="CQ68" s="30">
        <f t="shared" si="43"/>
        <v>0</v>
      </c>
      <c r="CR68" s="30">
        <f t="shared" si="44"/>
        <v>0</v>
      </c>
      <c r="CS68" s="30">
        <f t="shared" si="45"/>
        <v>-2054893</v>
      </c>
      <c r="CT68" s="30">
        <f t="shared" si="46"/>
        <v>0</v>
      </c>
      <c r="CU68" s="30">
        <f t="shared" si="47"/>
        <v>0</v>
      </c>
      <c r="CV68" s="30">
        <f t="shared" si="48"/>
        <v>0</v>
      </c>
      <c r="CW68" s="30">
        <f t="shared" si="49"/>
        <v>0</v>
      </c>
      <c r="CX68" s="30">
        <f t="shared" si="50"/>
        <v>0</v>
      </c>
      <c r="CY68" s="30">
        <f t="shared" si="51"/>
        <v>-30409</v>
      </c>
      <c r="CZ68" s="30">
        <f t="shared" si="52"/>
        <v>0</v>
      </c>
      <c r="DA68" s="30">
        <f t="shared" si="53"/>
        <v>0</v>
      </c>
      <c r="DB68" s="30">
        <f t="shared" si="54"/>
        <v>0</v>
      </c>
      <c r="DC68" s="30">
        <f t="shared" si="55"/>
        <v>911438</v>
      </c>
      <c r="DD68" s="30">
        <f t="shared" ref="DD68:DD131" si="57">DD67+DC68</f>
        <v>78091952</v>
      </c>
    </row>
    <row r="69" spans="1:108" x14ac:dyDescent="0.15">
      <c r="A69" s="25" t="s">
        <v>161</v>
      </c>
      <c r="B69" s="26"/>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26">
        <f t="shared" si="29"/>
        <v>0</v>
      </c>
      <c r="AA69" s="26"/>
      <c r="AB69" s="25" t="s">
        <v>161</v>
      </c>
      <c r="AC69" s="26"/>
      <c r="AD69" s="26"/>
      <c r="AE69" s="26"/>
      <c r="AF69" s="26"/>
      <c r="AG69" s="26"/>
      <c r="AH69" s="26">
        <v>240000</v>
      </c>
      <c r="AI69" s="26"/>
      <c r="AJ69" s="26">
        <v>10000</v>
      </c>
      <c r="AK69" s="26"/>
      <c r="AL69" s="26"/>
      <c r="AM69" s="26">
        <v>3810000</v>
      </c>
      <c r="AN69" s="26">
        <v>3390000</v>
      </c>
      <c r="AO69" s="26"/>
      <c r="AP69" s="26"/>
      <c r="AQ69" s="26">
        <v>5390000</v>
      </c>
      <c r="AR69" s="26"/>
      <c r="AS69" s="26"/>
      <c r="AT69" s="26"/>
      <c r="AU69" s="26"/>
      <c r="AV69" s="26"/>
      <c r="AW69" s="26"/>
      <c r="AX69" s="26"/>
      <c r="AY69" s="26"/>
      <c r="AZ69" s="26"/>
      <c r="BA69" s="45">
        <f t="shared" si="30"/>
        <v>12840000</v>
      </c>
      <c r="BB69" s="27"/>
      <c r="BC69" s="25" t="s">
        <v>161</v>
      </c>
      <c r="BD69" s="28">
        <v>0</v>
      </c>
      <c r="BE69" s="28">
        <v>0</v>
      </c>
      <c r="BF69" s="28">
        <v>0</v>
      </c>
      <c r="BG69" s="28">
        <v>0</v>
      </c>
      <c r="BH69" s="28">
        <v>0</v>
      </c>
      <c r="BI69" s="28">
        <v>266000</v>
      </c>
      <c r="BJ69" s="28">
        <v>0</v>
      </c>
      <c r="BK69" s="28">
        <v>2000</v>
      </c>
      <c r="BL69" s="28">
        <v>0</v>
      </c>
      <c r="BM69" s="28">
        <v>0</v>
      </c>
      <c r="BN69" s="28">
        <v>2334000</v>
      </c>
      <c r="BO69" s="28">
        <v>2512000</v>
      </c>
      <c r="BP69" s="28">
        <v>0</v>
      </c>
      <c r="BQ69" s="28">
        <v>0</v>
      </c>
      <c r="BR69" s="28">
        <v>5322000</v>
      </c>
      <c r="BS69" s="28">
        <v>0</v>
      </c>
      <c r="BT69" s="28">
        <v>0</v>
      </c>
      <c r="BU69" s="28">
        <v>0</v>
      </c>
      <c r="BV69" s="28">
        <v>0</v>
      </c>
      <c r="BW69" s="28">
        <v>0</v>
      </c>
      <c r="BX69" s="28">
        <v>28000</v>
      </c>
      <c r="BY69" s="28">
        <v>0</v>
      </c>
      <c r="BZ69" s="28">
        <v>0</v>
      </c>
      <c r="CA69" s="28">
        <v>0</v>
      </c>
      <c r="CB69" s="29">
        <f t="shared" si="56"/>
        <v>10464000</v>
      </c>
      <c r="CD69" s="25" t="s">
        <v>161</v>
      </c>
      <c r="CE69" s="30">
        <f t="shared" si="31"/>
        <v>0</v>
      </c>
      <c r="CF69" s="30">
        <f t="shared" si="32"/>
        <v>0</v>
      </c>
      <c r="CG69" s="30">
        <f t="shared" si="33"/>
        <v>0</v>
      </c>
      <c r="CH69" s="30">
        <f t="shared" si="34"/>
        <v>0</v>
      </c>
      <c r="CI69" s="30">
        <f t="shared" si="35"/>
        <v>0</v>
      </c>
      <c r="CJ69" s="30">
        <f t="shared" si="36"/>
        <v>-266000</v>
      </c>
      <c r="CK69" s="30">
        <f t="shared" si="37"/>
        <v>0</v>
      </c>
      <c r="CL69" s="30">
        <f t="shared" si="38"/>
        <v>-2000</v>
      </c>
      <c r="CM69" s="30">
        <f t="shared" si="39"/>
        <v>0</v>
      </c>
      <c r="CN69" s="30">
        <f t="shared" si="40"/>
        <v>0</v>
      </c>
      <c r="CO69" s="30">
        <f t="shared" si="41"/>
        <v>-2334000</v>
      </c>
      <c r="CP69" s="30">
        <f t="shared" si="42"/>
        <v>-2512000</v>
      </c>
      <c r="CQ69" s="30">
        <f t="shared" si="43"/>
        <v>0</v>
      </c>
      <c r="CR69" s="30">
        <f t="shared" si="44"/>
        <v>0</v>
      </c>
      <c r="CS69" s="30">
        <f t="shared" si="45"/>
        <v>-5322000</v>
      </c>
      <c r="CT69" s="30">
        <f t="shared" si="46"/>
        <v>0</v>
      </c>
      <c r="CU69" s="30">
        <f t="shared" si="47"/>
        <v>0</v>
      </c>
      <c r="CV69" s="30">
        <f t="shared" si="48"/>
        <v>0</v>
      </c>
      <c r="CW69" s="30">
        <f t="shared" si="49"/>
        <v>0</v>
      </c>
      <c r="CX69" s="30">
        <f t="shared" si="50"/>
        <v>0</v>
      </c>
      <c r="CY69" s="30">
        <f t="shared" si="51"/>
        <v>-28000</v>
      </c>
      <c r="CZ69" s="30">
        <f t="shared" si="52"/>
        <v>0</v>
      </c>
      <c r="DA69" s="30">
        <f t="shared" si="53"/>
        <v>0</v>
      </c>
      <c r="DB69" s="30">
        <f t="shared" si="54"/>
        <v>0</v>
      </c>
      <c r="DC69" s="30">
        <f t="shared" si="55"/>
        <v>-10464000</v>
      </c>
      <c r="DD69" s="30">
        <f t="shared" si="57"/>
        <v>67627952</v>
      </c>
    </row>
    <row r="70" spans="1:108" x14ac:dyDescent="0.15">
      <c r="A70" s="25" t="s">
        <v>162</v>
      </c>
      <c r="B70" s="26"/>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26">
        <f t="shared" si="29"/>
        <v>0</v>
      </c>
      <c r="AA70" s="26"/>
      <c r="AB70" s="25" t="s">
        <v>162</v>
      </c>
      <c r="AC70" s="26"/>
      <c r="AD70" s="26"/>
      <c r="AE70" s="26"/>
      <c r="AF70" s="26"/>
      <c r="AG70" s="26"/>
      <c r="AH70" s="26">
        <v>90000</v>
      </c>
      <c r="AI70" s="26"/>
      <c r="AJ70" s="26">
        <v>80000</v>
      </c>
      <c r="AK70" s="26"/>
      <c r="AL70" s="26"/>
      <c r="AM70" s="26">
        <v>1360000</v>
      </c>
      <c r="AN70" s="26"/>
      <c r="AO70" s="26"/>
      <c r="AP70" s="26"/>
      <c r="AQ70" s="26">
        <v>4170000</v>
      </c>
      <c r="AR70" s="26"/>
      <c r="AS70" s="26"/>
      <c r="AT70" s="26"/>
      <c r="AU70" s="26"/>
      <c r="AV70" s="26"/>
      <c r="AW70" s="26"/>
      <c r="AX70" s="26"/>
      <c r="AY70" s="26"/>
      <c r="AZ70" s="26"/>
      <c r="BA70" s="45">
        <f t="shared" si="30"/>
        <v>5700000</v>
      </c>
      <c r="BB70" s="27"/>
      <c r="BC70" s="25" t="s">
        <v>162</v>
      </c>
      <c r="BD70" s="43">
        <v>0</v>
      </c>
      <c r="BE70" s="43">
        <v>0</v>
      </c>
      <c r="BF70" s="43">
        <v>8000</v>
      </c>
      <c r="BG70" s="43">
        <v>0</v>
      </c>
      <c r="BH70" s="43">
        <v>0</v>
      </c>
      <c r="BI70" s="43">
        <v>104000</v>
      </c>
      <c r="BJ70" s="43">
        <v>0</v>
      </c>
      <c r="BK70" s="43">
        <v>16000</v>
      </c>
      <c r="BL70" s="43">
        <v>0</v>
      </c>
      <c r="BM70" s="43">
        <v>0</v>
      </c>
      <c r="BN70" s="43">
        <v>658000</v>
      </c>
      <c r="BO70" s="43">
        <v>0</v>
      </c>
      <c r="BP70" s="43">
        <v>0</v>
      </c>
      <c r="BQ70" s="43">
        <v>0</v>
      </c>
      <c r="BR70" s="43">
        <v>2738000</v>
      </c>
      <c r="BS70" s="43">
        <v>0</v>
      </c>
      <c r="BT70" s="43">
        <v>0</v>
      </c>
      <c r="BU70" s="43">
        <v>0</v>
      </c>
      <c r="BV70" s="43">
        <v>0</v>
      </c>
      <c r="BW70" s="43">
        <v>0</v>
      </c>
      <c r="BX70" s="43">
        <v>52000</v>
      </c>
      <c r="BY70" s="43">
        <v>0</v>
      </c>
      <c r="BZ70" s="43">
        <v>0</v>
      </c>
      <c r="CA70" s="43">
        <v>0</v>
      </c>
      <c r="CB70" s="29">
        <f t="shared" si="56"/>
        <v>3576000</v>
      </c>
      <c r="CD70" s="25" t="s">
        <v>162</v>
      </c>
      <c r="CE70" s="44">
        <f t="shared" si="31"/>
        <v>0</v>
      </c>
      <c r="CF70" s="44">
        <f t="shared" si="32"/>
        <v>0</v>
      </c>
      <c r="CG70" s="44">
        <f t="shared" si="33"/>
        <v>-8000</v>
      </c>
      <c r="CH70" s="44">
        <f t="shared" si="34"/>
        <v>0</v>
      </c>
      <c r="CI70" s="30">
        <f t="shared" si="35"/>
        <v>0</v>
      </c>
      <c r="CJ70" s="44">
        <f t="shared" si="36"/>
        <v>-104000</v>
      </c>
      <c r="CK70" s="44">
        <f t="shared" si="37"/>
        <v>0</v>
      </c>
      <c r="CL70" s="44">
        <f t="shared" si="38"/>
        <v>-16000</v>
      </c>
      <c r="CM70" s="44">
        <f t="shared" si="39"/>
        <v>0</v>
      </c>
      <c r="CN70" s="44">
        <f t="shared" si="40"/>
        <v>0</v>
      </c>
      <c r="CO70" s="44">
        <f t="shared" si="41"/>
        <v>-658000</v>
      </c>
      <c r="CP70" s="44">
        <f t="shared" si="42"/>
        <v>0</v>
      </c>
      <c r="CQ70" s="44">
        <f t="shared" si="43"/>
        <v>0</v>
      </c>
      <c r="CR70" s="44">
        <f t="shared" si="44"/>
        <v>0</v>
      </c>
      <c r="CS70" s="44">
        <f t="shared" si="45"/>
        <v>-2738000</v>
      </c>
      <c r="CT70" s="44">
        <f t="shared" si="46"/>
        <v>0</v>
      </c>
      <c r="CU70" s="44">
        <f t="shared" si="47"/>
        <v>0</v>
      </c>
      <c r="CV70" s="44">
        <f t="shared" si="48"/>
        <v>0</v>
      </c>
      <c r="CW70" s="44">
        <f t="shared" si="49"/>
        <v>0</v>
      </c>
      <c r="CX70" s="44">
        <f t="shared" si="50"/>
        <v>0</v>
      </c>
      <c r="CY70" s="44">
        <f t="shared" si="51"/>
        <v>-52000</v>
      </c>
      <c r="CZ70" s="44">
        <f t="shared" si="52"/>
        <v>0</v>
      </c>
      <c r="DA70" s="44">
        <f t="shared" si="53"/>
        <v>0</v>
      </c>
      <c r="DB70" s="44">
        <f t="shared" si="54"/>
        <v>0</v>
      </c>
      <c r="DC70" s="44">
        <f t="shared" si="55"/>
        <v>-3576000</v>
      </c>
      <c r="DD70" s="44">
        <f t="shared" si="57"/>
        <v>64051952</v>
      </c>
    </row>
    <row r="71" spans="1:108" x14ac:dyDescent="0.15">
      <c r="A71" s="25" t="s">
        <v>163</v>
      </c>
      <c r="B71" s="26"/>
      <c r="C71" s="179"/>
      <c r="D71" s="179"/>
      <c r="E71" s="179"/>
      <c r="F71" s="179"/>
      <c r="G71" s="179"/>
      <c r="H71" s="179"/>
      <c r="I71" s="179">
        <v>24666</v>
      </c>
      <c r="J71" s="179"/>
      <c r="K71" s="179"/>
      <c r="L71" s="179">
        <v>1173119</v>
      </c>
      <c r="M71" s="179"/>
      <c r="N71" s="179"/>
      <c r="O71" s="179"/>
      <c r="P71" s="179">
        <v>2985510</v>
      </c>
      <c r="Q71" s="179"/>
      <c r="R71" s="179"/>
      <c r="S71" s="179"/>
      <c r="T71" s="179"/>
      <c r="U71" s="179"/>
      <c r="V71" s="179"/>
      <c r="W71" s="179"/>
      <c r="X71" s="179"/>
      <c r="Y71" s="179"/>
      <c r="Z71" s="26">
        <f t="shared" si="29"/>
        <v>4183295</v>
      </c>
      <c r="AA71" s="26"/>
      <c r="AB71" s="25" t="s">
        <v>163</v>
      </c>
      <c r="AC71" s="26"/>
      <c r="AD71" s="26"/>
      <c r="AE71" s="26"/>
      <c r="AF71" s="26"/>
      <c r="AG71" s="26"/>
      <c r="AH71" s="26"/>
      <c r="AI71" s="26"/>
      <c r="AJ71" s="26"/>
      <c r="AK71" s="26"/>
      <c r="AL71" s="26"/>
      <c r="AM71" s="26"/>
      <c r="AN71" s="26"/>
      <c r="AO71" s="26"/>
      <c r="AP71" s="26"/>
      <c r="AQ71" s="26">
        <v>310000</v>
      </c>
      <c r="AR71" s="26"/>
      <c r="AS71" s="26"/>
      <c r="AT71" s="26"/>
      <c r="AU71" s="26"/>
      <c r="AV71" s="26"/>
      <c r="AW71" s="26"/>
      <c r="AX71" s="26"/>
      <c r="AY71" s="26"/>
      <c r="AZ71" s="26"/>
      <c r="BA71" s="45">
        <f t="shared" si="30"/>
        <v>310000</v>
      </c>
      <c r="BB71" s="27"/>
      <c r="BC71" s="25" t="s">
        <v>163</v>
      </c>
      <c r="BD71" s="43">
        <v>0</v>
      </c>
      <c r="BE71" s="43">
        <v>0</v>
      </c>
      <c r="BF71" s="43">
        <v>0</v>
      </c>
      <c r="BG71" s="43">
        <v>0</v>
      </c>
      <c r="BH71" s="43">
        <v>0</v>
      </c>
      <c r="BI71" s="43">
        <v>0</v>
      </c>
      <c r="BJ71" s="43">
        <v>0</v>
      </c>
      <c r="BK71" s="43">
        <v>0</v>
      </c>
      <c r="BL71" s="43">
        <v>0</v>
      </c>
      <c r="BM71" s="43">
        <v>0</v>
      </c>
      <c r="BN71" s="43">
        <v>1114000</v>
      </c>
      <c r="BO71" s="43">
        <v>130000</v>
      </c>
      <c r="BP71" s="43">
        <v>0</v>
      </c>
      <c r="BQ71" s="43">
        <v>0</v>
      </c>
      <c r="BR71" s="43">
        <v>2240000</v>
      </c>
      <c r="BS71" s="43">
        <v>0</v>
      </c>
      <c r="BT71" s="43">
        <v>0</v>
      </c>
      <c r="BU71" s="43">
        <v>0</v>
      </c>
      <c r="BV71" s="43">
        <v>0</v>
      </c>
      <c r="BW71" s="43">
        <v>0</v>
      </c>
      <c r="BX71" s="43">
        <v>0</v>
      </c>
      <c r="BY71" s="43">
        <v>0</v>
      </c>
      <c r="BZ71" s="43">
        <v>0</v>
      </c>
      <c r="CA71" s="43">
        <v>0</v>
      </c>
      <c r="CB71" s="29">
        <f t="shared" si="56"/>
        <v>3484000</v>
      </c>
      <c r="CD71" s="25" t="s">
        <v>163</v>
      </c>
      <c r="CE71" s="44">
        <f t="shared" si="31"/>
        <v>0</v>
      </c>
      <c r="CF71" s="44">
        <f t="shared" si="32"/>
        <v>0</v>
      </c>
      <c r="CG71" s="44">
        <f t="shared" si="33"/>
        <v>0</v>
      </c>
      <c r="CH71" s="44">
        <f t="shared" si="34"/>
        <v>0</v>
      </c>
      <c r="CI71" s="44">
        <f t="shared" si="35"/>
        <v>0</v>
      </c>
      <c r="CJ71" s="44">
        <f t="shared" si="36"/>
        <v>0</v>
      </c>
      <c r="CK71" s="44">
        <f t="shared" si="37"/>
        <v>0</v>
      </c>
      <c r="CL71" s="44">
        <f t="shared" si="38"/>
        <v>24666</v>
      </c>
      <c r="CM71" s="44">
        <f t="shared" si="39"/>
        <v>0</v>
      </c>
      <c r="CN71" s="44">
        <f t="shared" si="40"/>
        <v>0</v>
      </c>
      <c r="CO71" s="44">
        <f t="shared" si="41"/>
        <v>59119</v>
      </c>
      <c r="CP71" s="44">
        <f t="shared" si="42"/>
        <v>-130000</v>
      </c>
      <c r="CQ71" s="44">
        <f t="shared" si="43"/>
        <v>0</v>
      </c>
      <c r="CR71" s="44">
        <f t="shared" si="44"/>
        <v>0</v>
      </c>
      <c r="CS71" s="44">
        <f t="shared" si="45"/>
        <v>745510</v>
      </c>
      <c r="CT71" s="44">
        <f t="shared" si="46"/>
        <v>0</v>
      </c>
      <c r="CU71" s="44">
        <f t="shared" si="47"/>
        <v>0</v>
      </c>
      <c r="CV71" s="44">
        <f t="shared" si="48"/>
        <v>0</v>
      </c>
      <c r="CW71" s="44">
        <f t="shared" si="49"/>
        <v>0</v>
      </c>
      <c r="CX71" s="44">
        <f t="shared" si="50"/>
        <v>0</v>
      </c>
      <c r="CY71" s="44">
        <f t="shared" si="51"/>
        <v>0</v>
      </c>
      <c r="CZ71" s="44">
        <f t="shared" si="52"/>
        <v>0</v>
      </c>
      <c r="DA71" s="44">
        <f t="shared" si="53"/>
        <v>0</v>
      </c>
      <c r="DB71" s="44">
        <f t="shared" si="54"/>
        <v>0</v>
      </c>
      <c r="DC71" s="44">
        <f t="shared" si="55"/>
        <v>699295</v>
      </c>
      <c r="DD71" s="44">
        <f t="shared" si="57"/>
        <v>64751247</v>
      </c>
    </row>
    <row r="72" spans="1:108" x14ac:dyDescent="0.15">
      <c r="A72" s="25" t="s">
        <v>164</v>
      </c>
      <c r="B72" s="26"/>
      <c r="C72" s="179"/>
      <c r="D72" s="179"/>
      <c r="E72" s="179"/>
      <c r="F72" s="179"/>
      <c r="G72" s="179">
        <v>42900</v>
      </c>
      <c r="H72" s="179"/>
      <c r="I72" s="179"/>
      <c r="J72" s="179"/>
      <c r="K72" s="179"/>
      <c r="L72" s="179">
        <v>3748311</v>
      </c>
      <c r="M72" s="179"/>
      <c r="N72" s="179"/>
      <c r="O72" s="179"/>
      <c r="P72" s="179">
        <v>6075294</v>
      </c>
      <c r="Q72" s="179"/>
      <c r="R72" s="179"/>
      <c r="S72" s="179"/>
      <c r="T72" s="179"/>
      <c r="U72" s="179"/>
      <c r="V72" s="179"/>
      <c r="W72" s="179"/>
      <c r="X72" s="179"/>
      <c r="Y72" s="179"/>
      <c r="Z72" s="26">
        <f t="shared" si="29"/>
        <v>9866505</v>
      </c>
      <c r="AA72" s="26"/>
      <c r="AB72" s="25" t="s">
        <v>164</v>
      </c>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45">
        <f t="shared" si="30"/>
        <v>0</v>
      </c>
      <c r="BB72" s="27"/>
      <c r="BC72" s="25" t="s">
        <v>164</v>
      </c>
      <c r="BD72" s="43">
        <v>0</v>
      </c>
      <c r="BE72" s="43">
        <v>0</v>
      </c>
      <c r="BF72" s="43">
        <v>6000</v>
      </c>
      <c r="BG72" s="43">
        <v>0</v>
      </c>
      <c r="BH72" s="43">
        <v>0</v>
      </c>
      <c r="BI72" s="43">
        <v>0</v>
      </c>
      <c r="BJ72" s="43">
        <v>0</v>
      </c>
      <c r="BK72" s="43">
        <v>0</v>
      </c>
      <c r="BL72" s="43">
        <v>0</v>
      </c>
      <c r="BM72" s="43">
        <v>0</v>
      </c>
      <c r="BN72" s="43">
        <v>1134000</v>
      </c>
      <c r="BO72" s="43">
        <v>768000</v>
      </c>
      <c r="BP72" s="43">
        <v>0</v>
      </c>
      <c r="BQ72" s="43">
        <v>0</v>
      </c>
      <c r="BR72" s="43">
        <v>2528000</v>
      </c>
      <c r="BS72" s="43">
        <v>0</v>
      </c>
      <c r="BT72" s="43">
        <v>0</v>
      </c>
      <c r="BU72" s="43">
        <v>0</v>
      </c>
      <c r="BV72" s="43">
        <v>0</v>
      </c>
      <c r="BW72" s="43">
        <v>0</v>
      </c>
      <c r="BX72" s="43">
        <v>0</v>
      </c>
      <c r="BY72" s="43">
        <v>0</v>
      </c>
      <c r="BZ72" s="43">
        <v>0</v>
      </c>
      <c r="CA72" s="43">
        <v>0</v>
      </c>
      <c r="CB72" s="29">
        <f t="shared" si="56"/>
        <v>4436000</v>
      </c>
      <c r="CD72" s="25" t="s">
        <v>164</v>
      </c>
      <c r="CE72" s="44">
        <f t="shared" si="31"/>
        <v>0</v>
      </c>
      <c r="CF72" s="44">
        <f t="shared" si="32"/>
        <v>0</v>
      </c>
      <c r="CG72" s="44">
        <f t="shared" si="33"/>
        <v>-6000</v>
      </c>
      <c r="CH72" s="44">
        <f t="shared" si="34"/>
        <v>0</v>
      </c>
      <c r="CI72" s="44">
        <f t="shared" si="35"/>
        <v>0</v>
      </c>
      <c r="CJ72" s="44">
        <f t="shared" si="36"/>
        <v>42900</v>
      </c>
      <c r="CK72" s="44">
        <f t="shared" si="37"/>
        <v>0</v>
      </c>
      <c r="CL72" s="44">
        <f t="shared" si="38"/>
        <v>0</v>
      </c>
      <c r="CM72" s="44">
        <f t="shared" si="39"/>
        <v>0</v>
      </c>
      <c r="CN72" s="44">
        <f t="shared" si="40"/>
        <v>0</v>
      </c>
      <c r="CO72" s="44">
        <f t="shared" si="41"/>
        <v>2614311</v>
      </c>
      <c r="CP72" s="44">
        <f t="shared" si="42"/>
        <v>-768000</v>
      </c>
      <c r="CQ72" s="44">
        <f t="shared" si="43"/>
        <v>0</v>
      </c>
      <c r="CR72" s="44">
        <f t="shared" si="44"/>
        <v>0</v>
      </c>
      <c r="CS72" s="44">
        <f t="shared" si="45"/>
        <v>3547294</v>
      </c>
      <c r="CT72" s="44">
        <f t="shared" si="46"/>
        <v>0</v>
      </c>
      <c r="CU72" s="44">
        <f t="shared" si="47"/>
        <v>0</v>
      </c>
      <c r="CV72" s="44">
        <f t="shared" si="48"/>
        <v>0</v>
      </c>
      <c r="CW72" s="44">
        <f t="shared" si="49"/>
        <v>0</v>
      </c>
      <c r="CX72" s="44">
        <f t="shared" si="50"/>
        <v>0</v>
      </c>
      <c r="CY72" s="44">
        <f t="shared" si="51"/>
        <v>0</v>
      </c>
      <c r="CZ72" s="44">
        <f t="shared" si="52"/>
        <v>0</v>
      </c>
      <c r="DA72" s="44">
        <f t="shared" si="53"/>
        <v>0</v>
      </c>
      <c r="DB72" s="44">
        <f t="shared" si="54"/>
        <v>0</v>
      </c>
      <c r="DC72" s="44">
        <f t="shared" si="55"/>
        <v>5430505</v>
      </c>
      <c r="DD72" s="44">
        <f t="shared" si="57"/>
        <v>70181752</v>
      </c>
    </row>
    <row r="73" spans="1:108" x14ac:dyDescent="0.15">
      <c r="A73" s="25" t="s">
        <v>165</v>
      </c>
      <c r="B73" s="26"/>
      <c r="C73" s="179"/>
      <c r="D73" s="179"/>
      <c r="E73" s="179"/>
      <c r="F73" s="179"/>
      <c r="G73" s="179">
        <v>1521729</v>
      </c>
      <c r="H73" s="179"/>
      <c r="I73" s="179">
        <v>9359</v>
      </c>
      <c r="J73" s="179"/>
      <c r="K73" s="179"/>
      <c r="L73" s="179">
        <v>2119825</v>
      </c>
      <c r="M73" s="179">
        <v>286000</v>
      </c>
      <c r="N73" s="179"/>
      <c r="O73" s="179"/>
      <c r="P73" s="179">
        <v>5119181</v>
      </c>
      <c r="Q73" s="179"/>
      <c r="R73" s="179"/>
      <c r="S73" s="179"/>
      <c r="T73" s="179"/>
      <c r="U73" s="179"/>
      <c r="V73" s="179"/>
      <c r="W73" s="179"/>
      <c r="X73" s="179"/>
      <c r="Y73" s="179"/>
      <c r="Z73" s="26">
        <f t="shared" si="29"/>
        <v>9056094</v>
      </c>
      <c r="AA73" s="26"/>
      <c r="AB73" s="25" t="s">
        <v>165</v>
      </c>
      <c r="AC73" s="26"/>
      <c r="AD73" s="26"/>
      <c r="AE73" s="26">
        <v>70000</v>
      </c>
      <c r="AF73" s="26"/>
      <c r="AG73" s="26"/>
      <c r="AH73" s="26"/>
      <c r="AI73" s="26"/>
      <c r="AJ73" s="26">
        <v>10000</v>
      </c>
      <c r="AK73" s="26"/>
      <c r="AL73" s="26"/>
      <c r="AM73" s="26">
        <v>670000</v>
      </c>
      <c r="AN73" s="26"/>
      <c r="AO73" s="26"/>
      <c r="AP73" s="26"/>
      <c r="AQ73" s="26">
        <v>3090000</v>
      </c>
      <c r="AR73" s="26"/>
      <c r="AS73" s="26"/>
      <c r="AT73" s="26"/>
      <c r="AU73" s="26"/>
      <c r="AV73" s="26"/>
      <c r="AW73" s="26">
        <v>70000</v>
      </c>
      <c r="AX73" s="26"/>
      <c r="AY73" s="26"/>
      <c r="AZ73" s="26"/>
      <c r="BA73" s="45">
        <f t="shared" si="30"/>
        <v>3910000</v>
      </c>
      <c r="BB73" s="27"/>
      <c r="BC73" s="25" t="s">
        <v>165</v>
      </c>
      <c r="BD73" s="28">
        <v>0</v>
      </c>
      <c r="BE73" s="28">
        <v>0</v>
      </c>
      <c r="BF73" s="28">
        <v>14000</v>
      </c>
      <c r="BG73" s="28">
        <v>0</v>
      </c>
      <c r="BH73" s="28">
        <v>0</v>
      </c>
      <c r="BI73" s="28">
        <v>0</v>
      </c>
      <c r="BJ73" s="28">
        <v>0</v>
      </c>
      <c r="BK73" s="28">
        <v>2000</v>
      </c>
      <c r="BL73" s="28">
        <v>0</v>
      </c>
      <c r="BM73" s="28">
        <v>0</v>
      </c>
      <c r="BN73" s="28">
        <v>134000</v>
      </c>
      <c r="BO73" s="28">
        <v>0</v>
      </c>
      <c r="BP73" s="28">
        <v>0</v>
      </c>
      <c r="BQ73" s="28">
        <v>0</v>
      </c>
      <c r="BR73" s="28">
        <v>2294000</v>
      </c>
      <c r="BS73" s="28">
        <v>0</v>
      </c>
      <c r="BT73" s="28">
        <v>0</v>
      </c>
      <c r="BU73" s="28">
        <v>0</v>
      </c>
      <c r="BV73" s="28">
        <v>0</v>
      </c>
      <c r="BW73" s="28">
        <v>0</v>
      </c>
      <c r="BX73" s="28">
        <v>14000</v>
      </c>
      <c r="BY73" s="28">
        <v>0</v>
      </c>
      <c r="BZ73" s="28">
        <v>0</v>
      </c>
      <c r="CA73" s="28">
        <v>0</v>
      </c>
      <c r="CB73" s="29">
        <f t="shared" si="56"/>
        <v>2458000</v>
      </c>
      <c r="CD73" s="25" t="s">
        <v>165</v>
      </c>
      <c r="CE73" s="30">
        <f t="shared" si="31"/>
        <v>0</v>
      </c>
      <c r="CF73" s="30">
        <f t="shared" si="32"/>
        <v>0</v>
      </c>
      <c r="CG73" s="30">
        <f t="shared" si="33"/>
        <v>-14000</v>
      </c>
      <c r="CH73" s="30">
        <f t="shared" si="34"/>
        <v>0</v>
      </c>
      <c r="CI73" s="30">
        <f t="shared" si="35"/>
        <v>0</v>
      </c>
      <c r="CJ73" s="30">
        <f t="shared" si="36"/>
        <v>1521729</v>
      </c>
      <c r="CK73" s="30">
        <f t="shared" si="37"/>
        <v>0</v>
      </c>
      <c r="CL73" s="30">
        <f t="shared" si="38"/>
        <v>7359</v>
      </c>
      <c r="CM73" s="30">
        <f t="shared" si="39"/>
        <v>0</v>
      </c>
      <c r="CN73" s="30">
        <f t="shared" si="40"/>
        <v>0</v>
      </c>
      <c r="CO73" s="30">
        <f t="shared" si="41"/>
        <v>1985825</v>
      </c>
      <c r="CP73" s="30">
        <f t="shared" si="42"/>
        <v>286000</v>
      </c>
      <c r="CQ73" s="30">
        <f t="shared" si="43"/>
        <v>0</v>
      </c>
      <c r="CR73" s="30">
        <f t="shared" si="44"/>
        <v>0</v>
      </c>
      <c r="CS73" s="30">
        <f t="shared" si="45"/>
        <v>2825181</v>
      </c>
      <c r="CT73" s="30">
        <f t="shared" si="46"/>
        <v>0</v>
      </c>
      <c r="CU73" s="30">
        <f t="shared" si="47"/>
        <v>0</v>
      </c>
      <c r="CV73" s="30">
        <f t="shared" si="48"/>
        <v>0</v>
      </c>
      <c r="CW73" s="30">
        <f t="shared" si="49"/>
        <v>0</v>
      </c>
      <c r="CX73" s="30">
        <f t="shared" si="50"/>
        <v>0</v>
      </c>
      <c r="CY73" s="30">
        <f t="shared" si="51"/>
        <v>-14000</v>
      </c>
      <c r="CZ73" s="30">
        <f t="shared" si="52"/>
        <v>0</v>
      </c>
      <c r="DA73" s="30">
        <f t="shared" si="53"/>
        <v>0</v>
      </c>
      <c r="DB73" s="30">
        <f t="shared" si="54"/>
        <v>0</v>
      </c>
      <c r="DC73" s="30">
        <f t="shared" si="55"/>
        <v>6598094</v>
      </c>
      <c r="DD73" s="30">
        <f t="shared" si="57"/>
        <v>76779846</v>
      </c>
    </row>
    <row r="74" spans="1:108" x14ac:dyDescent="0.15">
      <c r="A74" s="25" t="s">
        <v>166</v>
      </c>
      <c r="B74" s="26"/>
      <c r="C74" s="179"/>
      <c r="D74" s="179"/>
      <c r="E74" s="179"/>
      <c r="F74" s="179"/>
      <c r="G74" s="179">
        <v>404758</v>
      </c>
      <c r="H74" s="179"/>
      <c r="I74" s="179">
        <v>45395</v>
      </c>
      <c r="J74" s="179"/>
      <c r="K74" s="179"/>
      <c r="L74" s="179">
        <v>1095912</v>
      </c>
      <c r="M74" s="179">
        <v>643500</v>
      </c>
      <c r="N74" s="179"/>
      <c r="O74" s="179"/>
      <c r="P74" s="179">
        <v>2553171</v>
      </c>
      <c r="Q74" s="179"/>
      <c r="R74" s="179"/>
      <c r="S74" s="179"/>
      <c r="T74" s="179"/>
      <c r="U74" s="179"/>
      <c r="V74" s="179">
        <v>46728</v>
      </c>
      <c r="W74" s="179"/>
      <c r="X74" s="179"/>
      <c r="Y74" s="179"/>
      <c r="Z74" s="26">
        <f t="shared" si="29"/>
        <v>4789464</v>
      </c>
      <c r="AA74" s="26"/>
      <c r="AB74" s="25" t="s">
        <v>166</v>
      </c>
      <c r="AC74" s="26"/>
      <c r="AD74" s="26"/>
      <c r="AE74" s="26"/>
      <c r="AF74" s="26"/>
      <c r="AG74" s="26"/>
      <c r="AH74" s="26"/>
      <c r="AI74" s="26"/>
      <c r="AJ74" s="26"/>
      <c r="AK74" s="26"/>
      <c r="AL74" s="26"/>
      <c r="AM74" s="26">
        <v>330000</v>
      </c>
      <c r="AN74" s="26">
        <v>540000</v>
      </c>
      <c r="AO74" s="26"/>
      <c r="AP74" s="26"/>
      <c r="AQ74" s="26">
        <v>8550000</v>
      </c>
      <c r="AR74" s="26"/>
      <c r="AS74" s="26"/>
      <c r="AT74" s="26"/>
      <c r="AU74" s="26"/>
      <c r="AV74" s="26"/>
      <c r="AW74" s="26"/>
      <c r="AX74" s="26"/>
      <c r="AY74" s="26"/>
      <c r="AZ74" s="26"/>
      <c r="BA74" s="45">
        <f t="shared" si="30"/>
        <v>9420000</v>
      </c>
      <c r="BB74" s="27"/>
      <c r="BC74" s="25" t="s">
        <v>166</v>
      </c>
      <c r="BD74" s="28">
        <v>0</v>
      </c>
      <c r="BE74" s="28">
        <v>0</v>
      </c>
      <c r="BF74" s="28">
        <v>0</v>
      </c>
      <c r="BG74" s="28">
        <v>0</v>
      </c>
      <c r="BH74" s="28">
        <v>0</v>
      </c>
      <c r="BI74" s="28">
        <v>1312000</v>
      </c>
      <c r="BJ74" s="28">
        <v>0</v>
      </c>
      <c r="BK74" s="28">
        <v>8000</v>
      </c>
      <c r="BL74" s="28">
        <v>0</v>
      </c>
      <c r="BM74" s="28">
        <v>0</v>
      </c>
      <c r="BN74" s="28">
        <v>1450000</v>
      </c>
      <c r="BO74" s="28">
        <v>2074000</v>
      </c>
      <c r="BP74" s="28">
        <v>0</v>
      </c>
      <c r="BQ74" s="28">
        <v>0</v>
      </c>
      <c r="BR74" s="28">
        <v>3646000</v>
      </c>
      <c r="BS74" s="28">
        <v>0</v>
      </c>
      <c r="BT74" s="28">
        <v>0</v>
      </c>
      <c r="BU74" s="28">
        <v>0</v>
      </c>
      <c r="BV74" s="28">
        <v>0</v>
      </c>
      <c r="BW74" s="28">
        <v>0</v>
      </c>
      <c r="BX74" s="28">
        <v>0</v>
      </c>
      <c r="BY74" s="28">
        <v>0</v>
      </c>
      <c r="BZ74" s="28">
        <v>0</v>
      </c>
      <c r="CA74" s="28">
        <v>0</v>
      </c>
      <c r="CB74" s="29">
        <f t="shared" si="56"/>
        <v>8490000</v>
      </c>
      <c r="CD74" s="25" t="s">
        <v>166</v>
      </c>
      <c r="CE74" s="30">
        <f t="shared" si="31"/>
        <v>0</v>
      </c>
      <c r="CF74" s="30">
        <f t="shared" si="32"/>
        <v>0</v>
      </c>
      <c r="CG74" s="30">
        <f t="shared" si="33"/>
        <v>0</v>
      </c>
      <c r="CH74" s="30">
        <f t="shared" si="34"/>
        <v>0</v>
      </c>
      <c r="CI74" s="30">
        <f t="shared" si="35"/>
        <v>0</v>
      </c>
      <c r="CJ74" s="30">
        <f t="shared" si="36"/>
        <v>-907242</v>
      </c>
      <c r="CK74" s="30">
        <f t="shared" si="37"/>
        <v>0</v>
      </c>
      <c r="CL74" s="30">
        <f t="shared" si="38"/>
        <v>37395</v>
      </c>
      <c r="CM74" s="30">
        <f t="shared" si="39"/>
        <v>0</v>
      </c>
      <c r="CN74" s="30">
        <f t="shared" si="40"/>
        <v>0</v>
      </c>
      <c r="CO74" s="30">
        <f t="shared" si="41"/>
        <v>-354088</v>
      </c>
      <c r="CP74" s="30">
        <f t="shared" si="42"/>
        <v>-1430500</v>
      </c>
      <c r="CQ74" s="30">
        <f t="shared" si="43"/>
        <v>0</v>
      </c>
      <c r="CR74" s="30">
        <f t="shared" si="44"/>
        <v>0</v>
      </c>
      <c r="CS74" s="30">
        <f t="shared" si="45"/>
        <v>-1092829</v>
      </c>
      <c r="CT74" s="30">
        <f t="shared" si="46"/>
        <v>0</v>
      </c>
      <c r="CU74" s="30">
        <f t="shared" si="47"/>
        <v>0</v>
      </c>
      <c r="CV74" s="30">
        <f t="shared" si="48"/>
        <v>0</v>
      </c>
      <c r="CW74" s="30">
        <f t="shared" si="49"/>
        <v>0</v>
      </c>
      <c r="CX74" s="30">
        <f t="shared" si="50"/>
        <v>0</v>
      </c>
      <c r="CY74" s="30">
        <f t="shared" si="51"/>
        <v>46728</v>
      </c>
      <c r="CZ74" s="30">
        <f t="shared" si="52"/>
        <v>0</v>
      </c>
      <c r="DA74" s="30">
        <f t="shared" si="53"/>
        <v>0</v>
      </c>
      <c r="DB74" s="30">
        <f t="shared" si="54"/>
        <v>0</v>
      </c>
      <c r="DC74" s="30">
        <f t="shared" si="55"/>
        <v>-3700536</v>
      </c>
      <c r="DD74" s="30">
        <f t="shared" si="57"/>
        <v>73079310</v>
      </c>
    </row>
    <row r="75" spans="1:108" x14ac:dyDescent="0.15">
      <c r="A75" s="25" t="s">
        <v>167</v>
      </c>
      <c r="B75" s="26"/>
      <c r="C75" s="179"/>
      <c r="D75" s="179"/>
      <c r="E75" s="179"/>
      <c r="F75" s="179"/>
      <c r="G75" s="179"/>
      <c r="H75" s="179"/>
      <c r="I75" s="179">
        <v>106862</v>
      </c>
      <c r="J75" s="179"/>
      <c r="K75" s="179"/>
      <c r="L75" s="179">
        <v>1164854</v>
      </c>
      <c r="M75" s="179"/>
      <c r="N75" s="179"/>
      <c r="O75" s="179"/>
      <c r="P75" s="179">
        <v>1595197</v>
      </c>
      <c r="Q75" s="179"/>
      <c r="R75" s="179"/>
      <c r="S75" s="179"/>
      <c r="T75" s="179"/>
      <c r="U75" s="179"/>
      <c r="V75" s="179">
        <v>6046</v>
      </c>
      <c r="W75" s="179"/>
      <c r="X75" s="179"/>
      <c r="Y75" s="179"/>
      <c r="Z75" s="26">
        <f t="shared" si="29"/>
        <v>2872959</v>
      </c>
      <c r="AA75" s="26"/>
      <c r="AB75" s="25" t="s">
        <v>167</v>
      </c>
      <c r="AC75" s="26"/>
      <c r="AD75" s="26"/>
      <c r="AE75" s="26"/>
      <c r="AF75" s="26"/>
      <c r="AG75" s="26"/>
      <c r="AH75" s="26">
        <v>510000</v>
      </c>
      <c r="AI75" s="26"/>
      <c r="AJ75" s="26">
        <v>30000</v>
      </c>
      <c r="AK75" s="26"/>
      <c r="AL75" s="26"/>
      <c r="AM75" s="26">
        <v>3630000</v>
      </c>
      <c r="AN75" s="26"/>
      <c r="AO75" s="26"/>
      <c r="AP75" s="26"/>
      <c r="AQ75" s="26">
        <v>8810000</v>
      </c>
      <c r="AR75" s="26"/>
      <c r="AS75" s="26"/>
      <c r="AT75" s="26"/>
      <c r="AU75" s="26"/>
      <c r="AV75" s="26"/>
      <c r="AW75" s="26"/>
      <c r="AX75" s="26"/>
      <c r="AY75" s="26"/>
      <c r="AZ75" s="26"/>
      <c r="BA75" s="45">
        <f t="shared" si="30"/>
        <v>12980000</v>
      </c>
      <c r="BB75" s="27"/>
      <c r="BC75" s="25" t="s">
        <v>167</v>
      </c>
      <c r="BD75" s="28">
        <v>0</v>
      </c>
      <c r="BE75" s="28">
        <v>0</v>
      </c>
      <c r="BF75" s="28">
        <v>0</v>
      </c>
      <c r="BG75" s="28">
        <v>0</v>
      </c>
      <c r="BH75" s="28">
        <v>0</v>
      </c>
      <c r="BI75" s="28">
        <v>102000</v>
      </c>
      <c r="BJ75" s="28">
        <v>0</v>
      </c>
      <c r="BK75" s="28">
        <v>6000</v>
      </c>
      <c r="BL75" s="28">
        <v>0</v>
      </c>
      <c r="BM75" s="28">
        <v>0</v>
      </c>
      <c r="BN75" s="28">
        <v>1042000</v>
      </c>
      <c r="BO75" s="28">
        <v>326000</v>
      </c>
      <c r="BP75" s="28">
        <v>0</v>
      </c>
      <c r="BQ75" s="28">
        <v>0</v>
      </c>
      <c r="BR75" s="28">
        <v>4604000</v>
      </c>
      <c r="BS75" s="28">
        <v>0</v>
      </c>
      <c r="BT75" s="28">
        <v>0</v>
      </c>
      <c r="BU75" s="28">
        <v>0</v>
      </c>
      <c r="BV75" s="28">
        <v>0</v>
      </c>
      <c r="BW75" s="28">
        <v>0</v>
      </c>
      <c r="BX75" s="28">
        <v>144000</v>
      </c>
      <c r="BY75" s="28">
        <v>0</v>
      </c>
      <c r="BZ75" s="28">
        <v>0</v>
      </c>
      <c r="CA75" s="28">
        <v>0</v>
      </c>
      <c r="CB75" s="29">
        <f t="shared" si="56"/>
        <v>6224000</v>
      </c>
      <c r="CD75" s="25" t="s">
        <v>167</v>
      </c>
      <c r="CE75" s="30">
        <f t="shared" si="31"/>
        <v>0</v>
      </c>
      <c r="CF75" s="30">
        <f t="shared" si="32"/>
        <v>0</v>
      </c>
      <c r="CG75" s="30">
        <f t="shared" si="33"/>
        <v>0</v>
      </c>
      <c r="CH75" s="30">
        <f t="shared" si="34"/>
        <v>0</v>
      </c>
      <c r="CI75" s="30">
        <f t="shared" si="35"/>
        <v>0</v>
      </c>
      <c r="CJ75" s="30">
        <f t="shared" si="36"/>
        <v>-102000</v>
      </c>
      <c r="CK75" s="30">
        <f t="shared" si="37"/>
        <v>0</v>
      </c>
      <c r="CL75" s="30">
        <f t="shared" si="38"/>
        <v>100862</v>
      </c>
      <c r="CM75" s="30">
        <f t="shared" si="39"/>
        <v>0</v>
      </c>
      <c r="CN75" s="30">
        <f t="shared" si="40"/>
        <v>0</v>
      </c>
      <c r="CO75" s="30">
        <f t="shared" si="41"/>
        <v>122854</v>
      </c>
      <c r="CP75" s="30">
        <f t="shared" si="42"/>
        <v>-326000</v>
      </c>
      <c r="CQ75" s="30">
        <f t="shared" si="43"/>
        <v>0</v>
      </c>
      <c r="CR75" s="30">
        <f t="shared" si="44"/>
        <v>0</v>
      </c>
      <c r="CS75" s="30">
        <f t="shared" si="45"/>
        <v>-3008803</v>
      </c>
      <c r="CT75" s="30">
        <f t="shared" si="46"/>
        <v>0</v>
      </c>
      <c r="CU75" s="30">
        <f t="shared" si="47"/>
        <v>0</v>
      </c>
      <c r="CV75" s="30">
        <f t="shared" si="48"/>
        <v>0</v>
      </c>
      <c r="CW75" s="30">
        <f t="shared" si="49"/>
        <v>0</v>
      </c>
      <c r="CX75" s="30">
        <f t="shared" si="50"/>
        <v>0</v>
      </c>
      <c r="CY75" s="30">
        <f t="shared" si="51"/>
        <v>-137954</v>
      </c>
      <c r="CZ75" s="30">
        <f t="shared" si="52"/>
        <v>0</v>
      </c>
      <c r="DA75" s="30">
        <f t="shared" si="53"/>
        <v>0</v>
      </c>
      <c r="DB75" s="30">
        <f t="shared" si="54"/>
        <v>0</v>
      </c>
      <c r="DC75" s="30">
        <f t="shared" si="55"/>
        <v>-3351041</v>
      </c>
      <c r="DD75" s="30">
        <f t="shared" si="57"/>
        <v>69728269</v>
      </c>
    </row>
    <row r="76" spans="1:108" x14ac:dyDescent="0.15">
      <c r="A76" s="25" t="s">
        <v>168</v>
      </c>
      <c r="B76" s="26"/>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26">
        <f t="shared" si="29"/>
        <v>0</v>
      </c>
      <c r="AA76" s="26"/>
      <c r="AB76" s="25" t="s">
        <v>168</v>
      </c>
      <c r="AC76" s="26"/>
      <c r="AD76" s="26"/>
      <c r="AE76" s="26"/>
      <c r="AF76" s="26"/>
      <c r="AG76" s="26"/>
      <c r="AH76" s="26">
        <v>600000</v>
      </c>
      <c r="AI76" s="26"/>
      <c r="AJ76" s="26">
        <v>10000</v>
      </c>
      <c r="AK76" s="26"/>
      <c r="AL76" s="26"/>
      <c r="AM76" s="26">
        <v>2020000</v>
      </c>
      <c r="AN76" s="26"/>
      <c r="AO76" s="26"/>
      <c r="AP76" s="26"/>
      <c r="AQ76" s="26">
        <v>4850000</v>
      </c>
      <c r="AR76" s="26"/>
      <c r="AS76" s="26"/>
      <c r="AT76" s="26"/>
      <c r="AU76" s="26"/>
      <c r="AV76" s="26"/>
      <c r="AW76" s="26">
        <v>90000</v>
      </c>
      <c r="AX76" s="26"/>
      <c r="AY76" s="26"/>
      <c r="AZ76" s="26"/>
      <c r="BA76" s="45">
        <f t="shared" si="30"/>
        <v>7570000</v>
      </c>
      <c r="BB76" s="27"/>
      <c r="BC76" s="25" t="s">
        <v>168</v>
      </c>
      <c r="BD76" s="28">
        <v>0</v>
      </c>
      <c r="BE76" s="28">
        <v>0</v>
      </c>
      <c r="BF76" s="28">
        <v>8000</v>
      </c>
      <c r="BG76" s="28">
        <v>0</v>
      </c>
      <c r="BH76" s="28">
        <v>0</v>
      </c>
      <c r="BI76" s="28">
        <v>738000</v>
      </c>
      <c r="BJ76" s="28">
        <v>0</v>
      </c>
      <c r="BK76" s="28">
        <v>2000</v>
      </c>
      <c r="BL76" s="28">
        <v>0</v>
      </c>
      <c r="BM76" s="28">
        <v>0</v>
      </c>
      <c r="BN76" s="28">
        <v>1932000</v>
      </c>
      <c r="BO76" s="28">
        <v>1712000</v>
      </c>
      <c r="BP76" s="28">
        <v>0</v>
      </c>
      <c r="BQ76" s="28">
        <v>0</v>
      </c>
      <c r="BR76" s="28">
        <v>5234000</v>
      </c>
      <c r="BS76" s="28">
        <v>0</v>
      </c>
      <c r="BT76" s="28">
        <v>0</v>
      </c>
      <c r="BU76" s="28">
        <v>0</v>
      </c>
      <c r="BV76" s="28">
        <v>0</v>
      </c>
      <c r="BW76" s="28">
        <v>0</v>
      </c>
      <c r="BX76" s="28">
        <v>18000</v>
      </c>
      <c r="BY76" s="28">
        <v>0</v>
      </c>
      <c r="BZ76" s="28">
        <v>0</v>
      </c>
      <c r="CA76" s="28">
        <v>0</v>
      </c>
      <c r="CB76" s="29">
        <f t="shared" si="56"/>
        <v>9644000</v>
      </c>
      <c r="CD76" s="25" t="s">
        <v>168</v>
      </c>
      <c r="CE76" s="30">
        <f t="shared" si="31"/>
        <v>0</v>
      </c>
      <c r="CF76" s="30">
        <f t="shared" si="32"/>
        <v>0</v>
      </c>
      <c r="CG76" s="30">
        <f t="shared" si="33"/>
        <v>-8000</v>
      </c>
      <c r="CH76" s="30">
        <f t="shared" si="34"/>
        <v>0</v>
      </c>
      <c r="CI76" s="30">
        <f t="shared" si="35"/>
        <v>0</v>
      </c>
      <c r="CJ76" s="30">
        <f t="shared" si="36"/>
        <v>-738000</v>
      </c>
      <c r="CK76" s="30">
        <f t="shared" si="37"/>
        <v>0</v>
      </c>
      <c r="CL76" s="30">
        <f t="shared" si="38"/>
        <v>-2000</v>
      </c>
      <c r="CM76" s="30">
        <f t="shared" si="39"/>
        <v>0</v>
      </c>
      <c r="CN76" s="30">
        <f t="shared" si="40"/>
        <v>0</v>
      </c>
      <c r="CO76" s="30">
        <f t="shared" si="41"/>
        <v>-1932000</v>
      </c>
      <c r="CP76" s="30">
        <f t="shared" si="42"/>
        <v>-1712000</v>
      </c>
      <c r="CQ76" s="30">
        <f t="shared" si="43"/>
        <v>0</v>
      </c>
      <c r="CR76" s="30">
        <f t="shared" si="44"/>
        <v>0</v>
      </c>
      <c r="CS76" s="30">
        <f t="shared" si="45"/>
        <v>-5234000</v>
      </c>
      <c r="CT76" s="30">
        <f t="shared" si="46"/>
        <v>0</v>
      </c>
      <c r="CU76" s="30">
        <f t="shared" si="47"/>
        <v>0</v>
      </c>
      <c r="CV76" s="30">
        <f t="shared" si="48"/>
        <v>0</v>
      </c>
      <c r="CW76" s="30">
        <f t="shared" si="49"/>
        <v>0</v>
      </c>
      <c r="CX76" s="30">
        <f t="shared" si="50"/>
        <v>0</v>
      </c>
      <c r="CY76" s="30">
        <f t="shared" si="51"/>
        <v>-18000</v>
      </c>
      <c r="CZ76" s="30">
        <f t="shared" si="52"/>
        <v>0</v>
      </c>
      <c r="DA76" s="30">
        <f t="shared" si="53"/>
        <v>0</v>
      </c>
      <c r="DB76" s="30">
        <f t="shared" si="54"/>
        <v>0</v>
      </c>
      <c r="DC76" s="30">
        <f t="shared" si="55"/>
        <v>-9644000</v>
      </c>
      <c r="DD76" s="30">
        <f t="shared" si="57"/>
        <v>60084269</v>
      </c>
    </row>
    <row r="77" spans="1:108" x14ac:dyDescent="0.15">
      <c r="A77" s="25" t="s">
        <v>169</v>
      </c>
      <c r="B77" s="26"/>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26">
        <f t="shared" si="29"/>
        <v>0</v>
      </c>
      <c r="AA77" s="26"/>
      <c r="AB77" s="25" t="s">
        <v>169</v>
      </c>
      <c r="AC77" s="26"/>
      <c r="AD77" s="26"/>
      <c r="AE77" s="26"/>
      <c r="AF77" s="26"/>
      <c r="AG77" s="26"/>
      <c r="AH77" s="26">
        <v>460000</v>
      </c>
      <c r="AI77" s="26"/>
      <c r="AJ77" s="26">
        <v>10000</v>
      </c>
      <c r="AK77" s="26">
        <v>80000</v>
      </c>
      <c r="AL77" s="26"/>
      <c r="AM77" s="26">
        <v>4220000</v>
      </c>
      <c r="AN77" s="26">
        <v>1920000</v>
      </c>
      <c r="AO77" s="26"/>
      <c r="AP77" s="26"/>
      <c r="AQ77" s="26">
        <v>3450000</v>
      </c>
      <c r="AR77" s="26"/>
      <c r="AS77" s="26"/>
      <c r="AT77" s="26"/>
      <c r="AU77" s="26"/>
      <c r="AV77" s="26"/>
      <c r="AW77" s="26">
        <v>370000</v>
      </c>
      <c r="AX77" s="26"/>
      <c r="AY77" s="26"/>
      <c r="AZ77" s="26"/>
      <c r="BA77" s="45">
        <f t="shared" si="30"/>
        <v>10510000</v>
      </c>
      <c r="BB77" s="27"/>
      <c r="BC77" s="25" t="s">
        <v>169</v>
      </c>
      <c r="BD77" s="43">
        <v>0</v>
      </c>
      <c r="BE77" s="43">
        <v>0</v>
      </c>
      <c r="BF77" s="43">
        <v>0</v>
      </c>
      <c r="BG77" s="43">
        <v>0</v>
      </c>
      <c r="BH77" s="43">
        <v>0</v>
      </c>
      <c r="BI77" s="43">
        <v>150000</v>
      </c>
      <c r="BJ77" s="43">
        <v>0</v>
      </c>
      <c r="BK77" s="43">
        <v>2000</v>
      </c>
      <c r="BL77" s="43">
        <v>16000</v>
      </c>
      <c r="BM77" s="43">
        <v>0</v>
      </c>
      <c r="BN77" s="43">
        <v>1404000</v>
      </c>
      <c r="BO77" s="43">
        <v>982000</v>
      </c>
      <c r="BP77" s="43">
        <v>0</v>
      </c>
      <c r="BQ77" s="43">
        <v>0</v>
      </c>
      <c r="BR77" s="43">
        <v>3618000</v>
      </c>
      <c r="BS77" s="43">
        <v>0</v>
      </c>
      <c r="BT77" s="43">
        <v>0</v>
      </c>
      <c r="BU77" s="43">
        <v>0</v>
      </c>
      <c r="BV77" s="43">
        <v>0</v>
      </c>
      <c r="BW77" s="43">
        <v>0</v>
      </c>
      <c r="BX77" s="43">
        <v>74000</v>
      </c>
      <c r="BY77" s="43">
        <v>0</v>
      </c>
      <c r="BZ77" s="43">
        <v>0</v>
      </c>
      <c r="CA77" s="43">
        <v>0</v>
      </c>
      <c r="CB77" s="29">
        <f t="shared" si="56"/>
        <v>6246000</v>
      </c>
      <c r="CD77" s="25" t="s">
        <v>169</v>
      </c>
      <c r="CE77" s="44">
        <f t="shared" si="31"/>
        <v>0</v>
      </c>
      <c r="CF77" s="44">
        <f t="shared" si="32"/>
        <v>0</v>
      </c>
      <c r="CG77" s="44">
        <f t="shared" si="33"/>
        <v>0</v>
      </c>
      <c r="CH77" s="44">
        <f t="shared" si="34"/>
        <v>0</v>
      </c>
      <c r="CI77" s="30">
        <f t="shared" si="35"/>
        <v>0</v>
      </c>
      <c r="CJ77" s="44">
        <f t="shared" si="36"/>
        <v>-150000</v>
      </c>
      <c r="CK77" s="44">
        <f t="shared" si="37"/>
        <v>0</v>
      </c>
      <c r="CL77" s="44">
        <f t="shared" si="38"/>
        <v>-2000</v>
      </c>
      <c r="CM77" s="44">
        <f t="shared" si="39"/>
        <v>-16000</v>
      </c>
      <c r="CN77" s="44">
        <f t="shared" si="40"/>
        <v>0</v>
      </c>
      <c r="CO77" s="44">
        <f t="shared" si="41"/>
        <v>-1404000</v>
      </c>
      <c r="CP77" s="44">
        <f t="shared" si="42"/>
        <v>-982000</v>
      </c>
      <c r="CQ77" s="44">
        <f t="shared" si="43"/>
        <v>0</v>
      </c>
      <c r="CR77" s="44">
        <f t="shared" si="44"/>
        <v>0</v>
      </c>
      <c r="CS77" s="44">
        <f t="shared" si="45"/>
        <v>-3618000</v>
      </c>
      <c r="CT77" s="44">
        <f t="shared" si="46"/>
        <v>0</v>
      </c>
      <c r="CU77" s="44">
        <f t="shared" si="47"/>
        <v>0</v>
      </c>
      <c r="CV77" s="44">
        <f t="shared" si="48"/>
        <v>0</v>
      </c>
      <c r="CW77" s="44">
        <f t="shared" si="49"/>
        <v>0</v>
      </c>
      <c r="CX77" s="44">
        <f t="shared" si="50"/>
        <v>0</v>
      </c>
      <c r="CY77" s="44">
        <f t="shared" si="51"/>
        <v>-74000</v>
      </c>
      <c r="CZ77" s="44">
        <f t="shared" si="52"/>
        <v>0</v>
      </c>
      <c r="DA77" s="44">
        <f t="shared" si="53"/>
        <v>0</v>
      </c>
      <c r="DB77" s="44">
        <f t="shared" si="54"/>
        <v>0</v>
      </c>
      <c r="DC77" s="44">
        <f t="shared" si="55"/>
        <v>-6246000</v>
      </c>
      <c r="DD77" s="44">
        <f t="shared" si="57"/>
        <v>53838269</v>
      </c>
    </row>
    <row r="78" spans="1:108" x14ac:dyDescent="0.15">
      <c r="A78" s="25" t="s">
        <v>170</v>
      </c>
      <c r="B78" s="26"/>
      <c r="C78" s="179"/>
      <c r="D78" s="179"/>
      <c r="E78" s="179"/>
      <c r="F78" s="179"/>
      <c r="G78" s="179">
        <v>276408</v>
      </c>
      <c r="H78" s="179"/>
      <c r="I78" s="179">
        <v>13922</v>
      </c>
      <c r="J78" s="179"/>
      <c r="K78" s="179"/>
      <c r="L78" s="179">
        <v>1730508</v>
      </c>
      <c r="M78" s="179">
        <v>510708</v>
      </c>
      <c r="N78" s="179"/>
      <c r="O78" s="179"/>
      <c r="P78" s="179">
        <v>2119671</v>
      </c>
      <c r="Q78" s="179"/>
      <c r="R78" s="179"/>
      <c r="S78" s="179"/>
      <c r="T78" s="179"/>
      <c r="U78" s="179"/>
      <c r="V78" s="179"/>
      <c r="W78" s="179"/>
      <c r="X78" s="179"/>
      <c r="Y78" s="179"/>
      <c r="Z78" s="26">
        <f t="shared" si="29"/>
        <v>4651217</v>
      </c>
      <c r="AA78" s="26"/>
      <c r="AB78" s="25" t="s">
        <v>170</v>
      </c>
      <c r="AC78" s="26"/>
      <c r="AD78" s="26"/>
      <c r="AE78" s="26"/>
      <c r="AF78" s="26"/>
      <c r="AG78" s="26"/>
      <c r="AH78" s="26"/>
      <c r="AI78" s="26"/>
      <c r="AJ78" s="26"/>
      <c r="AK78" s="26"/>
      <c r="AL78" s="26"/>
      <c r="AM78" s="26"/>
      <c r="AN78" s="26"/>
      <c r="AO78" s="26"/>
      <c r="AP78" s="26"/>
      <c r="AQ78" s="26">
        <v>120000</v>
      </c>
      <c r="AR78" s="26"/>
      <c r="AS78" s="26"/>
      <c r="AT78" s="26"/>
      <c r="AU78" s="26"/>
      <c r="AV78" s="26"/>
      <c r="AW78" s="26"/>
      <c r="AX78" s="26"/>
      <c r="AY78" s="26"/>
      <c r="AZ78" s="26"/>
      <c r="BA78" s="45">
        <f t="shared" si="30"/>
        <v>120000</v>
      </c>
      <c r="BB78" s="45"/>
      <c r="BC78" s="25" t="s">
        <v>170</v>
      </c>
      <c r="BD78" s="43">
        <v>0</v>
      </c>
      <c r="BE78" s="43">
        <v>0</v>
      </c>
      <c r="BF78" s="43">
        <v>0</v>
      </c>
      <c r="BG78" s="43">
        <v>0</v>
      </c>
      <c r="BH78" s="43">
        <v>0</v>
      </c>
      <c r="BI78" s="43">
        <v>46000</v>
      </c>
      <c r="BJ78" s="43">
        <v>0</v>
      </c>
      <c r="BK78" s="43">
        <v>0</v>
      </c>
      <c r="BL78" s="43">
        <v>0</v>
      </c>
      <c r="BM78" s="43">
        <v>0</v>
      </c>
      <c r="BN78" s="43">
        <v>348000</v>
      </c>
      <c r="BO78" s="43">
        <v>0</v>
      </c>
      <c r="BP78" s="43">
        <v>0</v>
      </c>
      <c r="BQ78" s="43">
        <v>0</v>
      </c>
      <c r="BR78" s="43">
        <v>3272000</v>
      </c>
      <c r="BS78" s="43">
        <v>0</v>
      </c>
      <c r="BT78" s="43">
        <v>0</v>
      </c>
      <c r="BU78" s="43">
        <v>0</v>
      </c>
      <c r="BV78" s="43">
        <v>0</v>
      </c>
      <c r="BW78" s="43">
        <v>0</v>
      </c>
      <c r="BX78" s="43">
        <v>72000</v>
      </c>
      <c r="BY78" s="43">
        <v>0</v>
      </c>
      <c r="BZ78" s="43">
        <v>0</v>
      </c>
      <c r="CA78" s="43">
        <v>0</v>
      </c>
      <c r="CB78" s="29">
        <f t="shared" si="56"/>
        <v>3738000</v>
      </c>
      <c r="CD78" s="25" t="s">
        <v>170</v>
      </c>
      <c r="CE78" s="44">
        <f t="shared" si="31"/>
        <v>0</v>
      </c>
      <c r="CF78" s="44">
        <f t="shared" si="32"/>
        <v>0</v>
      </c>
      <c r="CG78" s="44">
        <f t="shared" si="33"/>
        <v>0</v>
      </c>
      <c r="CH78" s="44">
        <f t="shared" si="34"/>
        <v>0</v>
      </c>
      <c r="CI78" s="44">
        <f t="shared" si="35"/>
        <v>0</v>
      </c>
      <c r="CJ78" s="44">
        <f t="shared" si="36"/>
        <v>230408</v>
      </c>
      <c r="CK78" s="44">
        <f t="shared" si="37"/>
        <v>0</v>
      </c>
      <c r="CL78" s="44">
        <f t="shared" si="38"/>
        <v>13922</v>
      </c>
      <c r="CM78" s="44">
        <f t="shared" si="39"/>
        <v>0</v>
      </c>
      <c r="CN78" s="44">
        <f t="shared" si="40"/>
        <v>0</v>
      </c>
      <c r="CO78" s="44">
        <f t="shared" si="41"/>
        <v>1382508</v>
      </c>
      <c r="CP78" s="44">
        <f t="shared" si="42"/>
        <v>510708</v>
      </c>
      <c r="CQ78" s="44">
        <f t="shared" si="43"/>
        <v>0</v>
      </c>
      <c r="CR78" s="44">
        <f t="shared" si="44"/>
        <v>0</v>
      </c>
      <c r="CS78" s="44">
        <f t="shared" si="45"/>
        <v>-1152329</v>
      </c>
      <c r="CT78" s="44">
        <f t="shared" si="46"/>
        <v>0</v>
      </c>
      <c r="CU78" s="44">
        <f t="shared" si="47"/>
        <v>0</v>
      </c>
      <c r="CV78" s="44">
        <f t="shared" si="48"/>
        <v>0</v>
      </c>
      <c r="CW78" s="44">
        <f t="shared" si="49"/>
        <v>0</v>
      </c>
      <c r="CX78" s="44">
        <f t="shared" si="50"/>
        <v>0</v>
      </c>
      <c r="CY78" s="44">
        <f t="shared" si="51"/>
        <v>-72000</v>
      </c>
      <c r="CZ78" s="44">
        <f t="shared" si="52"/>
        <v>0</v>
      </c>
      <c r="DA78" s="44">
        <f t="shared" si="53"/>
        <v>0</v>
      </c>
      <c r="DB78" s="44">
        <f t="shared" si="54"/>
        <v>0</v>
      </c>
      <c r="DC78" s="44">
        <f t="shared" si="55"/>
        <v>913217</v>
      </c>
      <c r="DD78" s="44">
        <f t="shared" si="57"/>
        <v>54751486</v>
      </c>
    </row>
    <row r="79" spans="1:108" x14ac:dyDescent="0.15">
      <c r="A79" s="25" t="s">
        <v>171</v>
      </c>
      <c r="B79" s="26"/>
      <c r="C79" s="179"/>
      <c r="D79" s="179"/>
      <c r="E79" s="179"/>
      <c r="F79" s="179"/>
      <c r="G79" s="179">
        <v>304095</v>
      </c>
      <c r="H79" s="179"/>
      <c r="I79" s="179">
        <v>9073</v>
      </c>
      <c r="J79" s="179"/>
      <c r="K79" s="179"/>
      <c r="L79" s="179">
        <v>3423061</v>
      </c>
      <c r="M79" s="179"/>
      <c r="N79" s="179"/>
      <c r="O79" s="179"/>
      <c r="P79" s="179">
        <v>5112638</v>
      </c>
      <c r="Q79" s="179"/>
      <c r="R79" s="179"/>
      <c r="S79" s="179"/>
      <c r="T79" s="179"/>
      <c r="U79" s="179"/>
      <c r="V79" s="179"/>
      <c r="W79" s="179"/>
      <c r="X79" s="179"/>
      <c r="Y79" s="179"/>
      <c r="Z79" s="26">
        <f t="shared" si="29"/>
        <v>8848867</v>
      </c>
      <c r="AA79" s="26"/>
      <c r="AB79" s="25" t="s">
        <v>171</v>
      </c>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45">
        <f t="shared" si="30"/>
        <v>0</v>
      </c>
      <c r="BB79" s="27"/>
      <c r="BC79" s="25" t="s">
        <v>171</v>
      </c>
      <c r="BD79" s="43">
        <v>0</v>
      </c>
      <c r="BE79" s="43">
        <v>0</v>
      </c>
      <c r="BF79" s="43">
        <v>0</v>
      </c>
      <c r="BG79" s="43">
        <v>0</v>
      </c>
      <c r="BH79" s="43">
        <v>0</v>
      </c>
      <c r="BI79" s="43">
        <v>28000</v>
      </c>
      <c r="BJ79" s="43">
        <v>0</v>
      </c>
      <c r="BK79" s="43">
        <v>0</v>
      </c>
      <c r="BL79" s="43">
        <v>0</v>
      </c>
      <c r="BM79" s="43">
        <v>0</v>
      </c>
      <c r="BN79" s="43">
        <v>18000</v>
      </c>
      <c r="BO79" s="43">
        <v>0</v>
      </c>
      <c r="BP79" s="43">
        <v>0</v>
      </c>
      <c r="BQ79" s="43">
        <v>0</v>
      </c>
      <c r="BR79" s="43">
        <v>2756000</v>
      </c>
      <c r="BS79" s="43">
        <v>0</v>
      </c>
      <c r="BT79" s="43">
        <v>0</v>
      </c>
      <c r="BU79" s="43">
        <v>0</v>
      </c>
      <c r="BV79" s="43">
        <v>0</v>
      </c>
      <c r="BW79" s="43">
        <v>0</v>
      </c>
      <c r="BX79" s="43">
        <v>0</v>
      </c>
      <c r="BY79" s="43">
        <v>0</v>
      </c>
      <c r="BZ79" s="43">
        <v>0</v>
      </c>
      <c r="CA79" s="43">
        <v>0</v>
      </c>
      <c r="CB79" s="29">
        <f t="shared" si="56"/>
        <v>2802000</v>
      </c>
      <c r="CD79" s="25" t="s">
        <v>171</v>
      </c>
      <c r="CE79" s="44">
        <f t="shared" si="31"/>
        <v>0</v>
      </c>
      <c r="CF79" s="44">
        <f t="shared" si="32"/>
        <v>0</v>
      </c>
      <c r="CG79" s="44">
        <f t="shared" si="33"/>
        <v>0</v>
      </c>
      <c r="CH79" s="44">
        <f t="shared" si="34"/>
        <v>0</v>
      </c>
      <c r="CI79" s="44">
        <f t="shared" si="35"/>
        <v>0</v>
      </c>
      <c r="CJ79" s="44">
        <f t="shared" si="36"/>
        <v>276095</v>
      </c>
      <c r="CK79" s="44">
        <f t="shared" si="37"/>
        <v>0</v>
      </c>
      <c r="CL79" s="44">
        <f t="shared" si="38"/>
        <v>9073</v>
      </c>
      <c r="CM79" s="44">
        <f t="shared" si="39"/>
        <v>0</v>
      </c>
      <c r="CN79" s="44">
        <f t="shared" si="40"/>
        <v>0</v>
      </c>
      <c r="CO79" s="44">
        <f t="shared" si="41"/>
        <v>3405061</v>
      </c>
      <c r="CP79" s="44">
        <f t="shared" si="42"/>
        <v>0</v>
      </c>
      <c r="CQ79" s="44">
        <f t="shared" si="43"/>
        <v>0</v>
      </c>
      <c r="CR79" s="44">
        <f t="shared" si="44"/>
        <v>0</v>
      </c>
      <c r="CS79" s="44">
        <f t="shared" si="45"/>
        <v>2356638</v>
      </c>
      <c r="CT79" s="44">
        <f t="shared" si="46"/>
        <v>0</v>
      </c>
      <c r="CU79" s="44">
        <f t="shared" si="47"/>
        <v>0</v>
      </c>
      <c r="CV79" s="44">
        <f t="shared" si="48"/>
        <v>0</v>
      </c>
      <c r="CW79" s="44">
        <f t="shared" si="49"/>
        <v>0</v>
      </c>
      <c r="CX79" s="44">
        <f t="shared" si="50"/>
        <v>0</v>
      </c>
      <c r="CY79" s="44">
        <f t="shared" si="51"/>
        <v>0</v>
      </c>
      <c r="CZ79" s="44">
        <f t="shared" si="52"/>
        <v>0</v>
      </c>
      <c r="DA79" s="44">
        <f t="shared" si="53"/>
        <v>0</v>
      </c>
      <c r="DB79" s="44">
        <f t="shared" si="54"/>
        <v>0</v>
      </c>
      <c r="DC79" s="44">
        <f t="shared" si="55"/>
        <v>6046867</v>
      </c>
      <c r="DD79" s="44">
        <f t="shared" si="57"/>
        <v>60798353</v>
      </c>
    </row>
    <row r="80" spans="1:108" x14ac:dyDescent="0.15">
      <c r="A80" s="25" t="s">
        <v>172</v>
      </c>
      <c r="B80" s="26"/>
      <c r="C80" s="179"/>
      <c r="D80" s="179"/>
      <c r="E80" s="179"/>
      <c r="F80" s="179"/>
      <c r="G80" s="179">
        <v>1293371</v>
      </c>
      <c r="H80" s="179"/>
      <c r="I80" s="179"/>
      <c r="J80" s="179"/>
      <c r="K80" s="179"/>
      <c r="L80" s="179">
        <v>3146381</v>
      </c>
      <c r="M80" s="179">
        <v>164637</v>
      </c>
      <c r="N80" s="179"/>
      <c r="O80" s="179"/>
      <c r="P80" s="179">
        <v>8037014</v>
      </c>
      <c r="Q80" s="179"/>
      <c r="R80" s="179"/>
      <c r="S80" s="179"/>
      <c r="T80" s="179"/>
      <c r="U80" s="179"/>
      <c r="V80" s="179"/>
      <c r="W80" s="179"/>
      <c r="X80" s="179"/>
      <c r="Y80" s="179"/>
      <c r="Z80" s="26">
        <f t="shared" si="29"/>
        <v>12641403</v>
      </c>
      <c r="AA80" s="26"/>
      <c r="AB80" s="25" t="s">
        <v>172</v>
      </c>
      <c r="AC80" s="26"/>
      <c r="AD80" s="26"/>
      <c r="AE80" s="26"/>
      <c r="AF80" s="26"/>
      <c r="AG80" s="26"/>
      <c r="AH80" s="26"/>
      <c r="AI80" s="26"/>
      <c r="AJ80" s="26"/>
      <c r="AK80" s="26">
        <v>120000</v>
      </c>
      <c r="AL80" s="26"/>
      <c r="AM80" s="26">
        <v>290000</v>
      </c>
      <c r="AN80" s="26"/>
      <c r="AO80" s="26"/>
      <c r="AP80" s="26"/>
      <c r="AQ80" s="26">
        <v>3120000</v>
      </c>
      <c r="AR80" s="26"/>
      <c r="AS80" s="26"/>
      <c r="AT80" s="26"/>
      <c r="AU80" s="26"/>
      <c r="AV80" s="26"/>
      <c r="AW80" s="26">
        <v>130000</v>
      </c>
      <c r="AX80" s="26"/>
      <c r="AY80" s="26"/>
      <c r="AZ80" s="26"/>
      <c r="BA80" s="45">
        <f t="shared" si="30"/>
        <v>3660000</v>
      </c>
      <c r="BB80" s="27"/>
      <c r="BC80" s="25" t="s">
        <v>172</v>
      </c>
      <c r="BD80" s="43">
        <v>0</v>
      </c>
      <c r="BE80" s="43">
        <v>0</v>
      </c>
      <c r="BF80" s="43">
        <v>0</v>
      </c>
      <c r="BG80" s="43">
        <v>0</v>
      </c>
      <c r="BH80" s="43">
        <v>0</v>
      </c>
      <c r="BI80" s="43">
        <v>0</v>
      </c>
      <c r="BJ80" s="43">
        <v>0</v>
      </c>
      <c r="BK80" s="43">
        <v>0</v>
      </c>
      <c r="BL80" s="43">
        <v>24000</v>
      </c>
      <c r="BM80" s="43">
        <v>0</v>
      </c>
      <c r="BN80" s="43">
        <v>1224000</v>
      </c>
      <c r="BO80" s="43">
        <v>0</v>
      </c>
      <c r="BP80" s="43">
        <v>0</v>
      </c>
      <c r="BQ80" s="43">
        <v>0</v>
      </c>
      <c r="BR80" s="43">
        <v>2550000</v>
      </c>
      <c r="BS80" s="43">
        <v>0</v>
      </c>
      <c r="BT80" s="43">
        <v>0</v>
      </c>
      <c r="BU80" s="43">
        <v>0</v>
      </c>
      <c r="BV80" s="43">
        <v>0</v>
      </c>
      <c r="BW80" s="43">
        <v>0</v>
      </c>
      <c r="BX80" s="43">
        <v>26000</v>
      </c>
      <c r="BY80" s="43">
        <v>0</v>
      </c>
      <c r="BZ80" s="43">
        <v>0</v>
      </c>
      <c r="CA80" s="43">
        <v>0</v>
      </c>
      <c r="CB80" s="29">
        <f t="shared" si="56"/>
        <v>3824000</v>
      </c>
      <c r="CD80" s="25" t="s">
        <v>172</v>
      </c>
      <c r="CE80" s="44">
        <f t="shared" si="31"/>
        <v>0</v>
      </c>
      <c r="CF80" s="44">
        <f t="shared" si="32"/>
        <v>0</v>
      </c>
      <c r="CG80" s="44">
        <f t="shared" si="33"/>
        <v>0</v>
      </c>
      <c r="CH80" s="44">
        <f t="shared" si="34"/>
        <v>0</v>
      </c>
      <c r="CI80" s="44">
        <f t="shared" si="35"/>
        <v>0</v>
      </c>
      <c r="CJ80" s="44">
        <f t="shared" si="36"/>
        <v>1293371</v>
      </c>
      <c r="CK80" s="44">
        <f t="shared" si="37"/>
        <v>0</v>
      </c>
      <c r="CL80" s="44">
        <f t="shared" si="38"/>
        <v>0</v>
      </c>
      <c r="CM80" s="44">
        <f t="shared" si="39"/>
        <v>-24000</v>
      </c>
      <c r="CN80" s="44">
        <f t="shared" si="40"/>
        <v>0</v>
      </c>
      <c r="CO80" s="44">
        <f t="shared" si="41"/>
        <v>1922381</v>
      </c>
      <c r="CP80" s="44">
        <f t="shared" si="42"/>
        <v>164637</v>
      </c>
      <c r="CQ80" s="44">
        <f t="shared" si="43"/>
        <v>0</v>
      </c>
      <c r="CR80" s="44">
        <f t="shared" si="44"/>
        <v>0</v>
      </c>
      <c r="CS80" s="44">
        <f t="shared" si="45"/>
        <v>5487014</v>
      </c>
      <c r="CT80" s="44">
        <f t="shared" si="46"/>
        <v>0</v>
      </c>
      <c r="CU80" s="44">
        <f t="shared" si="47"/>
        <v>0</v>
      </c>
      <c r="CV80" s="44">
        <f t="shared" si="48"/>
        <v>0</v>
      </c>
      <c r="CW80" s="44">
        <f t="shared" si="49"/>
        <v>0</v>
      </c>
      <c r="CX80" s="44">
        <f t="shared" si="50"/>
        <v>0</v>
      </c>
      <c r="CY80" s="44">
        <f t="shared" si="51"/>
        <v>-26000</v>
      </c>
      <c r="CZ80" s="44">
        <f t="shared" si="52"/>
        <v>0</v>
      </c>
      <c r="DA80" s="44">
        <f t="shared" si="53"/>
        <v>0</v>
      </c>
      <c r="DB80" s="44">
        <f t="shared" si="54"/>
        <v>0</v>
      </c>
      <c r="DC80" s="44">
        <f t="shared" si="55"/>
        <v>8817403</v>
      </c>
      <c r="DD80" s="44">
        <f t="shared" si="57"/>
        <v>69615756</v>
      </c>
    </row>
    <row r="81" spans="1:108" x14ac:dyDescent="0.15">
      <c r="A81" s="25" t="s">
        <v>173</v>
      </c>
      <c r="B81" s="26"/>
      <c r="C81" s="179"/>
      <c r="D81" s="179"/>
      <c r="E81" s="179"/>
      <c r="F81" s="179"/>
      <c r="G81" s="179">
        <v>130086</v>
      </c>
      <c r="H81" s="179"/>
      <c r="I81" s="179"/>
      <c r="J81" s="179"/>
      <c r="K81" s="179"/>
      <c r="L81" s="179">
        <v>3125738</v>
      </c>
      <c r="M81" s="179">
        <v>2175356</v>
      </c>
      <c r="N81" s="179"/>
      <c r="O81" s="179"/>
      <c r="P81" s="179">
        <v>3171157</v>
      </c>
      <c r="Q81" s="179"/>
      <c r="R81" s="179"/>
      <c r="S81" s="179"/>
      <c r="T81" s="179"/>
      <c r="U81" s="179"/>
      <c r="V81" s="179"/>
      <c r="W81" s="179"/>
      <c r="X81" s="179"/>
      <c r="Y81" s="179"/>
      <c r="Z81" s="26">
        <f t="shared" si="29"/>
        <v>8602337</v>
      </c>
      <c r="AA81" s="26"/>
      <c r="AB81" s="25" t="s">
        <v>173</v>
      </c>
      <c r="AC81" s="26"/>
      <c r="AD81" s="26"/>
      <c r="AE81" s="26">
        <v>70000</v>
      </c>
      <c r="AF81" s="26"/>
      <c r="AG81" s="26"/>
      <c r="AH81" s="26"/>
      <c r="AI81" s="26"/>
      <c r="AJ81" s="26">
        <v>10000</v>
      </c>
      <c r="AK81" s="26"/>
      <c r="AL81" s="26"/>
      <c r="AM81" s="26">
        <v>3350000</v>
      </c>
      <c r="AN81" s="26">
        <v>2570000</v>
      </c>
      <c r="AO81" s="26"/>
      <c r="AP81" s="26"/>
      <c r="AQ81" s="26">
        <v>7810000</v>
      </c>
      <c r="AR81" s="26"/>
      <c r="AS81" s="26"/>
      <c r="AT81" s="26"/>
      <c r="AU81" s="26"/>
      <c r="AV81" s="26"/>
      <c r="AW81" s="26">
        <v>120000</v>
      </c>
      <c r="AX81" s="26"/>
      <c r="AY81" s="26"/>
      <c r="AZ81" s="26"/>
      <c r="BA81" s="45">
        <f t="shared" si="30"/>
        <v>13930000</v>
      </c>
      <c r="BB81" s="27"/>
      <c r="BC81" s="25" t="s">
        <v>173</v>
      </c>
      <c r="BD81" s="28">
        <v>0</v>
      </c>
      <c r="BE81" s="28">
        <v>0</v>
      </c>
      <c r="BF81" s="28">
        <v>14000</v>
      </c>
      <c r="BG81" s="28">
        <v>0</v>
      </c>
      <c r="BH81" s="28">
        <v>0</v>
      </c>
      <c r="BI81" s="28">
        <v>780000</v>
      </c>
      <c r="BJ81" s="28">
        <v>0</v>
      </c>
      <c r="BK81" s="28">
        <v>2000</v>
      </c>
      <c r="BL81" s="28">
        <v>0</v>
      </c>
      <c r="BM81" s="28">
        <v>0</v>
      </c>
      <c r="BN81" s="28">
        <v>1616000</v>
      </c>
      <c r="BO81" s="28">
        <v>2238000</v>
      </c>
      <c r="BP81" s="28">
        <v>0</v>
      </c>
      <c r="BQ81" s="28">
        <v>0</v>
      </c>
      <c r="BR81" s="28">
        <v>4008000</v>
      </c>
      <c r="BS81" s="28">
        <v>0</v>
      </c>
      <c r="BT81" s="28">
        <v>0</v>
      </c>
      <c r="BU81" s="28">
        <v>0</v>
      </c>
      <c r="BV81" s="28">
        <v>0</v>
      </c>
      <c r="BW81" s="28">
        <v>0</v>
      </c>
      <c r="BX81" s="28">
        <v>44000</v>
      </c>
      <c r="BY81" s="28">
        <v>0</v>
      </c>
      <c r="BZ81" s="28">
        <v>0</v>
      </c>
      <c r="CA81" s="28">
        <v>0</v>
      </c>
      <c r="CB81" s="29">
        <f t="shared" si="56"/>
        <v>8702000</v>
      </c>
      <c r="CD81" s="25" t="s">
        <v>173</v>
      </c>
      <c r="CE81" s="30">
        <f t="shared" si="31"/>
        <v>0</v>
      </c>
      <c r="CF81" s="30">
        <f t="shared" si="32"/>
        <v>0</v>
      </c>
      <c r="CG81" s="30">
        <f t="shared" si="33"/>
        <v>-14000</v>
      </c>
      <c r="CH81" s="30">
        <f t="shared" si="34"/>
        <v>0</v>
      </c>
      <c r="CI81" s="30">
        <f t="shared" si="35"/>
        <v>0</v>
      </c>
      <c r="CJ81" s="30">
        <f t="shared" si="36"/>
        <v>-649914</v>
      </c>
      <c r="CK81" s="30">
        <f t="shared" si="37"/>
        <v>0</v>
      </c>
      <c r="CL81" s="30">
        <f t="shared" si="38"/>
        <v>-2000</v>
      </c>
      <c r="CM81" s="30">
        <f t="shared" si="39"/>
        <v>0</v>
      </c>
      <c r="CN81" s="30">
        <f t="shared" si="40"/>
        <v>0</v>
      </c>
      <c r="CO81" s="30">
        <f t="shared" si="41"/>
        <v>1509738</v>
      </c>
      <c r="CP81" s="30">
        <f t="shared" si="42"/>
        <v>-62644</v>
      </c>
      <c r="CQ81" s="30">
        <f t="shared" si="43"/>
        <v>0</v>
      </c>
      <c r="CR81" s="30">
        <f t="shared" si="44"/>
        <v>0</v>
      </c>
      <c r="CS81" s="30">
        <f t="shared" si="45"/>
        <v>-836843</v>
      </c>
      <c r="CT81" s="30">
        <f t="shared" si="46"/>
        <v>0</v>
      </c>
      <c r="CU81" s="30">
        <f t="shared" si="47"/>
        <v>0</v>
      </c>
      <c r="CV81" s="30">
        <f t="shared" si="48"/>
        <v>0</v>
      </c>
      <c r="CW81" s="30">
        <f t="shared" si="49"/>
        <v>0</v>
      </c>
      <c r="CX81" s="30">
        <f t="shared" si="50"/>
        <v>0</v>
      </c>
      <c r="CY81" s="30">
        <f t="shared" si="51"/>
        <v>-44000</v>
      </c>
      <c r="CZ81" s="30">
        <f t="shared" si="52"/>
        <v>0</v>
      </c>
      <c r="DA81" s="30">
        <f t="shared" si="53"/>
        <v>0</v>
      </c>
      <c r="DB81" s="30">
        <f t="shared" si="54"/>
        <v>0</v>
      </c>
      <c r="DC81" s="30">
        <f t="shared" si="55"/>
        <v>-99663</v>
      </c>
      <c r="DD81" s="30">
        <f t="shared" si="57"/>
        <v>69516093</v>
      </c>
    </row>
    <row r="82" spans="1:108" x14ac:dyDescent="0.15">
      <c r="A82" s="25" t="s">
        <v>174</v>
      </c>
      <c r="B82" s="26"/>
      <c r="C82" s="179"/>
      <c r="D82" s="179"/>
      <c r="E82" s="179"/>
      <c r="F82" s="179"/>
      <c r="G82" s="179"/>
      <c r="H82" s="179"/>
      <c r="I82" s="179"/>
      <c r="J82" s="179"/>
      <c r="K82" s="179"/>
      <c r="L82" s="179">
        <v>1723274</v>
      </c>
      <c r="M82" s="179"/>
      <c r="N82" s="179"/>
      <c r="O82" s="179"/>
      <c r="P82" s="179">
        <v>2011449</v>
      </c>
      <c r="Q82" s="179"/>
      <c r="R82" s="179"/>
      <c r="S82" s="179"/>
      <c r="T82" s="179"/>
      <c r="U82" s="179"/>
      <c r="V82" s="179"/>
      <c r="W82" s="179"/>
      <c r="X82" s="179"/>
      <c r="Y82" s="179"/>
      <c r="Z82" s="26">
        <f t="shared" si="29"/>
        <v>3734723</v>
      </c>
      <c r="AA82" s="26"/>
      <c r="AB82" s="25" t="s">
        <v>174</v>
      </c>
      <c r="AC82" s="26"/>
      <c r="AD82" s="26"/>
      <c r="AE82" s="26"/>
      <c r="AF82" s="26"/>
      <c r="AG82" s="26"/>
      <c r="AH82" s="26">
        <v>1210000</v>
      </c>
      <c r="AI82" s="26"/>
      <c r="AJ82" s="26">
        <v>10000</v>
      </c>
      <c r="AK82" s="26">
        <v>200000</v>
      </c>
      <c r="AL82" s="26"/>
      <c r="AM82" s="26">
        <v>3220000</v>
      </c>
      <c r="AN82" s="26">
        <v>3550000</v>
      </c>
      <c r="AO82" s="26"/>
      <c r="AP82" s="26"/>
      <c r="AQ82" s="26">
        <v>11170000</v>
      </c>
      <c r="AR82" s="26"/>
      <c r="AS82" s="26"/>
      <c r="AT82" s="26"/>
      <c r="AU82" s="26"/>
      <c r="AV82" s="26"/>
      <c r="AW82" s="26">
        <v>10000</v>
      </c>
      <c r="AX82" s="26"/>
      <c r="AY82" s="26"/>
      <c r="AZ82" s="26"/>
      <c r="BA82" s="45">
        <f t="shared" si="30"/>
        <v>19370000</v>
      </c>
      <c r="BB82" s="27"/>
      <c r="BC82" s="25" t="s">
        <v>174</v>
      </c>
      <c r="BD82" s="28">
        <v>0</v>
      </c>
      <c r="BE82" s="28">
        <v>0</v>
      </c>
      <c r="BF82" s="28">
        <v>0</v>
      </c>
      <c r="BG82" s="28">
        <v>0</v>
      </c>
      <c r="BH82" s="28">
        <v>0</v>
      </c>
      <c r="BI82" s="28">
        <v>242000</v>
      </c>
      <c r="BJ82" s="28">
        <v>0</v>
      </c>
      <c r="BK82" s="28">
        <v>2000</v>
      </c>
      <c r="BL82" s="28">
        <v>40000</v>
      </c>
      <c r="BM82" s="28">
        <v>0</v>
      </c>
      <c r="BN82" s="28">
        <v>1998000</v>
      </c>
      <c r="BO82" s="28">
        <v>1036000</v>
      </c>
      <c r="BP82" s="28">
        <v>0</v>
      </c>
      <c r="BQ82" s="28">
        <v>0</v>
      </c>
      <c r="BR82" s="28">
        <v>5048000</v>
      </c>
      <c r="BS82" s="28">
        <v>0</v>
      </c>
      <c r="BT82" s="28">
        <v>0</v>
      </c>
      <c r="BU82" s="28">
        <v>0</v>
      </c>
      <c r="BV82" s="28">
        <v>0</v>
      </c>
      <c r="BW82" s="28">
        <v>0</v>
      </c>
      <c r="BX82" s="28">
        <v>64000</v>
      </c>
      <c r="BY82" s="28">
        <v>0</v>
      </c>
      <c r="BZ82" s="28">
        <v>0</v>
      </c>
      <c r="CA82" s="28">
        <v>0</v>
      </c>
      <c r="CB82" s="29">
        <f t="shared" si="56"/>
        <v>8430000</v>
      </c>
      <c r="CD82" s="25" t="s">
        <v>174</v>
      </c>
      <c r="CE82" s="30">
        <f t="shared" si="31"/>
        <v>0</v>
      </c>
      <c r="CF82" s="30">
        <f t="shared" si="32"/>
        <v>0</v>
      </c>
      <c r="CG82" s="30">
        <f t="shared" si="33"/>
        <v>0</v>
      </c>
      <c r="CH82" s="30">
        <f t="shared" si="34"/>
        <v>0</v>
      </c>
      <c r="CI82" s="30">
        <f t="shared" si="35"/>
        <v>0</v>
      </c>
      <c r="CJ82" s="30">
        <f t="shared" si="36"/>
        <v>-242000</v>
      </c>
      <c r="CK82" s="30">
        <f t="shared" si="37"/>
        <v>0</v>
      </c>
      <c r="CL82" s="30">
        <f t="shared" si="38"/>
        <v>-2000</v>
      </c>
      <c r="CM82" s="30">
        <f t="shared" si="39"/>
        <v>-40000</v>
      </c>
      <c r="CN82" s="30">
        <f t="shared" si="40"/>
        <v>0</v>
      </c>
      <c r="CO82" s="30">
        <f t="shared" si="41"/>
        <v>-274726</v>
      </c>
      <c r="CP82" s="30">
        <f t="shared" si="42"/>
        <v>-1036000</v>
      </c>
      <c r="CQ82" s="30">
        <f t="shared" si="43"/>
        <v>0</v>
      </c>
      <c r="CR82" s="30">
        <f t="shared" si="44"/>
        <v>0</v>
      </c>
      <c r="CS82" s="30">
        <f t="shared" si="45"/>
        <v>-3036551</v>
      </c>
      <c r="CT82" s="30">
        <f t="shared" si="46"/>
        <v>0</v>
      </c>
      <c r="CU82" s="30">
        <f t="shared" si="47"/>
        <v>0</v>
      </c>
      <c r="CV82" s="30">
        <f t="shared" si="48"/>
        <v>0</v>
      </c>
      <c r="CW82" s="30">
        <f t="shared" si="49"/>
        <v>0</v>
      </c>
      <c r="CX82" s="30">
        <f t="shared" si="50"/>
        <v>0</v>
      </c>
      <c r="CY82" s="30">
        <f t="shared" si="51"/>
        <v>-64000</v>
      </c>
      <c r="CZ82" s="30">
        <f t="shared" si="52"/>
        <v>0</v>
      </c>
      <c r="DA82" s="30">
        <f t="shared" si="53"/>
        <v>0</v>
      </c>
      <c r="DB82" s="30">
        <f t="shared" si="54"/>
        <v>0</v>
      </c>
      <c r="DC82" s="30">
        <f t="shared" si="55"/>
        <v>-4695277</v>
      </c>
      <c r="DD82" s="30">
        <f t="shared" si="57"/>
        <v>64820816</v>
      </c>
    </row>
    <row r="83" spans="1:108" x14ac:dyDescent="0.15">
      <c r="A83" s="25" t="s">
        <v>175</v>
      </c>
      <c r="B83" s="26"/>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26">
        <f t="shared" si="29"/>
        <v>0</v>
      </c>
      <c r="AA83" s="26"/>
      <c r="AB83" s="25" t="s">
        <v>175</v>
      </c>
      <c r="AC83" s="26"/>
      <c r="AD83" s="26"/>
      <c r="AE83" s="26"/>
      <c r="AF83" s="26"/>
      <c r="AG83" s="26"/>
      <c r="AH83" s="26">
        <v>700000</v>
      </c>
      <c r="AI83" s="26"/>
      <c r="AJ83" s="26"/>
      <c r="AK83" s="26">
        <v>200000</v>
      </c>
      <c r="AL83" s="26"/>
      <c r="AM83" s="26">
        <v>2040000</v>
      </c>
      <c r="AN83" s="26">
        <v>720000</v>
      </c>
      <c r="AO83" s="26"/>
      <c r="AP83" s="26"/>
      <c r="AQ83" s="26">
        <v>4580000</v>
      </c>
      <c r="AR83" s="26"/>
      <c r="AS83" s="26"/>
      <c r="AT83" s="26"/>
      <c r="AU83" s="26"/>
      <c r="AV83" s="26"/>
      <c r="AW83" s="26">
        <v>580000</v>
      </c>
      <c r="AX83" s="26"/>
      <c r="AY83" s="26"/>
      <c r="AZ83" s="26"/>
      <c r="BA83" s="45">
        <f t="shared" si="30"/>
        <v>8820000</v>
      </c>
      <c r="BB83" s="27"/>
      <c r="BC83" s="25" t="s">
        <v>175</v>
      </c>
      <c r="BD83" s="28">
        <v>0</v>
      </c>
      <c r="BE83" s="28">
        <v>0</v>
      </c>
      <c r="BF83" s="28">
        <v>8000</v>
      </c>
      <c r="BG83" s="28">
        <v>0</v>
      </c>
      <c r="BH83" s="28">
        <v>0</v>
      </c>
      <c r="BI83" s="28">
        <v>798000</v>
      </c>
      <c r="BJ83" s="28">
        <v>0</v>
      </c>
      <c r="BK83" s="28">
        <v>0</v>
      </c>
      <c r="BL83" s="28">
        <v>40000</v>
      </c>
      <c r="BM83" s="28">
        <v>0</v>
      </c>
      <c r="BN83" s="28">
        <v>1842000</v>
      </c>
      <c r="BO83" s="28">
        <v>1072000</v>
      </c>
      <c r="BP83" s="28">
        <v>0</v>
      </c>
      <c r="BQ83" s="28">
        <v>0</v>
      </c>
      <c r="BR83" s="28">
        <v>6320000</v>
      </c>
      <c r="BS83" s="28">
        <v>0</v>
      </c>
      <c r="BT83" s="28">
        <v>0</v>
      </c>
      <c r="BU83" s="28">
        <v>0</v>
      </c>
      <c r="BV83" s="28">
        <v>0</v>
      </c>
      <c r="BW83" s="28">
        <v>0</v>
      </c>
      <c r="BX83" s="28">
        <v>144000</v>
      </c>
      <c r="BY83" s="28">
        <v>0</v>
      </c>
      <c r="BZ83" s="28">
        <v>0</v>
      </c>
      <c r="CA83" s="28">
        <v>0</v>
      </c>
      <c r="CB83" s="29">
        <f t="shared" si="56"/>
        <v>10224000</v>
      </c>
      <c r="CD83" s="25" t="s">
        <v>175</v>
      </c>
      <c r="CE83" s="30">
        <f t="shared" si="31"/>
        <v>0</v>
      </c>
      <c r="CF83" s="30">
        <f t="shared" si="32"/>
        <v>0</v>
      </c>
      <c r="CG83" s="30">
        <f t="shared" si="33"/>
        <v>-8000</v>
      </c>
      <c r="CH83" s="30">
        <f t="shared" si="34"/>
        <v>0</v>
      </c>
      <c r="CI83" s="30">
        <f t="shared" si="35"/>
        <v>0</v>
      </c>
      <c r="CJ83" s="30">
        <f t="shared" si="36"/>
        <v>-798000</v>
      </c>
      <c r="CK83" s="30">
        <f t="shared" si="37"/>
        <v>0</v>
      </c>
      <c r="CL83" s="30">
        <f t="shared" si="38"/>
        <v>0</v>
      </c>
      <c r="CM83" s="30">
        <f t="shared" si="39"/>
        <v>-40000</v>
      </c>
      <c r="CN83" s="30">
        <f t="shared" si="40"/>
        <v>0</v>
      </c>
      <c r="CO83" s="30">
        <f t="shared" si="41"/>
        <v>-1842000</v>
      </c>
      <c r="CP83" s="30">
        <f t="shared" si="42"/>
        <v>-1072000</v>
      </c>
      <c r="CQ83" s="30">
        <f t="shared" si="43"/>
        <v>0</v>
      </c>
      <c r="CR83" s="30">
        <f t="shared" si="44"/>
        <v>0</v>
      </c>
      <c r="CS83" s="30">
        <f t="shared" si="45"/>
        <v>-6320000</v>
      </c>
      <c r="CT83" s="30">
        <f t="shared" si="46"/>
        <v>0</v>
      </c>
      <c r="CU83" s="30">
        <f t="shared" si="47"/>
        <v>0</v>
      </c>
      <c r="CV83" s="30">
        <f t="shared" si="48"/>
        <v>0</v>
      </c>
      <c r="CW83" s="30">
        <f t="shared" si="49"/>
        <v>0</v>
      </c>
      <c r="CX83" s="30">
        <f t="shared" si="50"/>
        <v>0</v>
      </c>
      <c r="CY83" s="30">
        <f t="shared" si="51"/>
        <v>-144000</v>
      </c>
      <c r="CZ83" s="30">
        <f t="shared" si="52"/>
        <v>0</v>
      </c>
      <c r="DA83" s="30">
        <f t="shared" si="53"/>
        <v>0</v>
      </c>
      <c r="DB83" s="30">
        <f t="shared" si="54"/>
        <v>0</v>
      </c>
      <c r="DC83" s="30">
        <f t="shared" si="55"/>
        <v>-10224000</v>
      </c>
      <c r="DD83" s="30">
        <f t="shared" si="57"/>
        <v>54596816</v>
      </c>
    </row>
    <row r="84" spans="1:108" x14ac:dyDescent="0.15">
      <c r="A84" s="25" t="s">
        <v>176</v>
      </c>
      <c r="B84" s="26"/>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26">
        <f t="shared" si="29"/>
        <v>0</v>
      </c>
      <c r="AA84" s="26"/>
      <c r="AB84" s="25" t="s">
        <v>176</v>
      </c>
      <c r="AC84" s="26"/>
      <c r="AD84" s="26"/>
      <c r="AE84" s="26"/>
      <c r="AF84" s="26"/>
      <c r="AG84" s="26"/>
      <c r="AH84" s="26">
        <v>230000</v>
      </c>
      <c r="AI84" s="26"/>
      <c r="AJ84" s="26">
        <v>40000</v>
      </c>
      <c r="AK84" s="26">
        <v>440000</v>
      </c>
      <c r="AL84" s="26"/>
      <c r="AM84" s="26">
        <v>2380000</v>
      </c>
      <c r="AN84" s="26"/>
      <c r="AO84" s="26"/>
      <c r="AP84" s="26"/>
      <c r="AQ84" s="26">
        <v>3680000</v>
      </c>
      <c r="AR84" s="26"/>
      <c r="AS84" s="26"/>
      <c r="AT84" s="26"/>
      <c r="AU84" s="26"/>
      <c r="AV84" s="26"/>
      <c r="AW84" s="26">
        <v>270000</v>
      </c>
      <c r="AX84" s="26"/>
      <c r="AY84" s="26"/>
      <c r="AZ84" s="26"/>
      <c r="BA84" s="45">
        <f t="shared" si="30"/>
        <v>7040000</v>
      </c>
      <c r="BB84" s="27"/>
      <c r="BC84" s="25" t="s">
        <v>176</v>
      </c>
      <c r="BD84" s="43">
        <v>0</v>
      </c>
      <c r="BE84" s="43">
        <v>0</v>
      </c>
      <c r="BF84" s="43">
        <v>0</v>
      </c>
      <c r="BG84" s="43">
        <v>0</v>
      </c>
      <c r="BH84" s="43">
        <v>0</v>
      </c>
      <c r="BI84" s="43">
        <v>382000</v>
      </c>
      <c r="BJ84" s="43">
        <v>0</v>
      </c>
      <c r="BK84" s="43">
        <v>8000</v>
      </c>
      <c r="BL84" s="43">
        <v>88000</v>
      </c>
      <c r="BM84" s="43">
        <v>0</v>
      </c>
      <c r="BN84" s="43">
        <v>956000</v>
      </c>
      <c r="BO84" s="43">
        <v>1536000</v>
      </c>
      <c r="BP84" s="43">
        <v>0</v>
      </c>
      <c r="BQ84" s="43">
        <v>0</v>
      </c>
      <c r="BR84" s="43">
        <v>5266000</v>
      </c>
      <c r="BS84" s="43">
        <v>0</v>
      </c>
      <c r="BT84" s="43">
        <v>0</v>
      </c>
      <c r="BU84" s="43">
        <v>0</v>
      </c>
      <c r="BV84" s="43">
        <v>0</v>
      </c>
      <c r="BW84" s="43">
        <v>0</v>
      </c>
      <c r="BX84" s="43">
        <v>62000</v>
      </c>
      <c r="BY84" s="43">
        <v>0</v>
      </c>
      <c r="BZ84" s="43">
        <v>0</v>
      </c>
      <c r="CA84" s="43">
        <v>0</v>
      </c>
      <c r="CB84" s="29">
        <f t="shared" si="56"/>
        <v>8298000</v>
      </c>
      <c r="CD84" s="25" t="s">
        <v>176</v>
      </c>
      <c r="CE84" s="44">
        <f t="shared" si="31"/>
        <v>0</v>
      </c>
      <c r="CF84" s="44">
        <f t="shared" si="32"/>
        <v>0</v>
      </c>
      <c r="CG84" s="44">
        <f t="shared" si="33"/>
        <v>0</v>
      </c>
      <c r="CH84" s="44">
        <f t="shared" si="34"/>
        <v>0</v>
      </c>
      <c r="CI84" s="30">
        <f t="shared" si="35"/>
        <v>0</v>
      </c>
      <c r="CJ84" s="44">
        <f t="shared" si="36"/>
        <v>-382000</v>
      </c>
      <c r="CK84" s="44">
        <f t="shared" si="37"/>
        <v>0</v>
      </c>
      <c r="CL84" s="44">
        <f t="shared" si="38"/>
        <v>-8000</v>
      </c>
      <c r="CM84" s="44">
        <f t="shared" si="39"/>
        <v>-88000</v>
      </c>
      <c r="CN84" s="44">
        <f t="shared" si="40"/>
        <v>0</v>
      </c>
      <c r="CO84" s="44">
        <f t="shared" si="41"/>
        <v>-956000</v>
      </c>
      <c r="CP84" s="44">
        <f t="shared" si="42"/>
        <v>-1536000</v>
      </c>
      <c r="CQ84" s="44">
        <f t="shared" si="43"/>
        <v>0</v>
      </c>
      <c r="CR84" s="44">
        <f t="shared" si="44"/>
        <v>0</v>
      </c>
      <c r="CS84" s="44">
        <f t="shared" si="45"/>
        <v>-5266000</v>
      </c>
      <c r="CT84" s="44">
        <f t="shared" si="46"/>
        <v>0</v>
      </c>
      <c r="CU84" s="44">
        <f t="shared" si="47"/>
        <v>0</v>
      </c>
      <c r="CV84" s="44">
        <f t="shared" si="48"/>
        <v>0</v>
      </c>
      <c r="CW84" s="44">
        <f t="shared" si="49"/>
        <v>0</v>
      </c>
      <c r="CX84" s="44">
        <f t="shared" si="50"/>
        <v>0</v>
      </c>
      <c r="CY84" s="44">
        <f t="shared" si="51"/>
        <v>-62000</v>
      </c>
      <c r="CZ84" s="44">
        <f t="shared" si="52"/>
        <v>0</v>
      </c>
      <c r="DA84" s="44">
        <f t="shared" si="53"/>
        <v>0</v>
      </c>
      <c r="DB84" s="44">
        <f t="shared" si="54"/>
        <v>0</v>
      </c>
      <c r="DC84" s="44">
        <f t="shared" si="55"/>
        <v>-8298000</v>
      </c>
      <c r="DD84" s="44">
        <f t="shared" si="57"/>
        <v>46298816</v>
      </c>
    </row>
    <row r="85" spans="1:108" x14ac:dyDescent="0.15">
      <c r="A85" s="25" t="s">
        <v>177</v>
      </c>
      <c r="B85" s="26"/>
      <c r="C85" s="179"/>
      <c r="D85" s="179"/>
      <c r="E85" s="179"/>
      <c r="F85" s="179"/>
      <c r="G85" s="179"/>
      <c r="H85" s="179"/>
      <c r="I85" s="179"/>
      <c r="J85" s="179"/>
      <c r="K85" s="179"/>
      <c r="L85" s="179">
        <v>1601256</v>
      </c>
      <c r="M85" s="179">
        <v>325457</v>
      </c>
      <c r="N85" s="179"/>
      <c r="O85" s="179"/>
      <c r="P85" s="179">
        <v>2929668</v>
      </c>
      <c r="Q85" s="179"/>
      <c r="R85" s="179"/>
      <c r="S85" s="179"/>
      <c r="T85" s="179"/>
      <c r="U85" s="179"/>
      <c r="V85" s="179">
        <v>93456</v>
      </c>
      <c r="W85" s="179"/>
      <c r="X85" s="179"/>
      <c r="Y85" s="179"/>
      <c r="Z85" s="26">
        <f t="shared" si="29"/>
        <v>4949837</v>
      </c>
      <c r="AA85" s="26"/>
      <c r="AB85" s="25" t="s">
        <v>177</v>
      </c>
      <c r="AC85" s="26"/>
      <c r="AD85" s="26"/>
      <c r="AE85" s="26"/>
      <c r="AF85" s="26"/>
      <c r="AG85" s="26"/>
      <c r="AH85" s="26"/>
      <c r="AI85" s="26"/>
      <c r="AJ85" s="26"/>
      <c r="AK85" s="26">
        <v>600000</v>
      </c>
      <c r="AL85" s="26"/>
      <c r="AM85" s="26"/>
      <c r="AN85" s="26"/>
      <c r="AO85" s="26"/>
      <c r="AP85" s="26"/>
      <c r="AQ85" s="26">
        <v>280000</v>
      </c>
      <c r="AR85" s="26"/>
      <c r="AS85" s="26"/>
      <c r="AT85" s="26"/>
      <c r="AU85" s="26"/>
      <c r="AV85" s="26"/>
      <c r="AW85" s="26"/>
      <c r="AX85" s="26"/>
      <c r="AY85" s="26"/>
      <c r="AZ85" s="26"/>
      <c r="BA85" s="45">
        <f t="shared" si="30"/>
        <v>880000</v>
      </c>
      <c r="BB85" s="45"/>
      <c r="BC85" s="25" t="s">
        <v>177</v>
      </c>
      <c r="BD85" s="43">
        <v>0</v>
      </c>
      <c r="BE85" s="43">
        <v>0</v>
      </c>
      <c r="BF85" s="43">
        <v>0</v>
      </c>
      <c r="BG85" s="43">
        <v>0</v>
      </c>
      <c r="BH85" s="43">
        <v>0</v>
      </c>
      <c r="BI85" s="43">
        <v>36000</v>
      </c>
      <c r="BJ85" s="43">
        <v>0</v>
      </c>
      <c r="BK85" s="43">
        <v>0</v>
      </c>
      <c r="BL85" s="43">
        <v>144000</v>
      </c>
      <c r="BM85" s="43">
        <v>0</v>
      </c>
      <c r="BN85" s="43">
        <v>550000</v>
      </c>
      <c r="BO85" s="43">
        <v>0</v>
      </c>
      <c r="BP85" s="43">
        <v>0</v>
      </c>
      <c r="BQ85" s="43">
        <v>0</v>
      </c>
      <c r="BR85" s="43">
        <v>3244000</v>
      </c>
      <c r="BS85" s="43">
        <v>0</v>
      </c>
      <c r="BT85" s="43">
        <v>0</v>
      </c>
      <c r="BU85" s="43">
        <v>0</v>
      </c>
      <c r="BV85" s="43">
        <v>0</v>
      </c>
      <c r="BW85" s="43">
        <v>0</v>
      </c>
      <c r="BX85" s="43">
        <v>154000</v>
      </c>
      <c r="BY85" s="43">
        <v>0</v>
      </c>
      <c r="BZ85" s="43">
        <v>0</v>
      </c>
      <c r="CA85" s="43">
        <v>0</v>
      </c>
      <c r="CB85" s="29">
        <f t="shared" si="56"/>
        <v>4128000</v>
      </c>
      <c r="CD85" s="25" t="s">
        <v>177</v>
      </c>
      <c r="CE85" s="44">
        <f t="shared" si="31"/>
        <v>0</v>
      </c>
      <c r="CF85" s="44">
        <f t="shared" si="32"/>
        <v>0</v>
      </c>
      <c r="CG85" s="44">
        <f t="shared" si="33"/>
        <v>0</v>
      </c>
      <c r="CH85" s="44">
        <f t="shared" si="34"/>
        <v>0</v>
      </c>
      <c r="CI85" s="44">
        <f t="shared" si="35"/>
        <v>0</v>
      </c>
      <c r="CJ85" s="44">
        <f t="shared" si="36"/>
        <v>-36000</v>
      </c>
      <c r="CK85" s="44">
        <f t="shared" si="37"/>
        <v>0</v>
      </c>
      <c r="CL85" s="44">
        <f t="shared" si="38"/>
        <v>0</v>
      </c>
      <c r="CM85" s="44">
        <f t="shared" si="39"/>
        <v>-144000</v>
      </c>
      <c r="CN85" s="44">
        <f t="shared" si="40"/>
        <v>0</v>
      </c>
      <c r="CO85" s="44">
        <f t="shared" si="41"/>
        <v>1051256</v>
      </c>
      <c r="CP85" s="44">
        <f t="shared" si="42"/>
        <v>325457</v>
      </c>
      <c r="CQ85" s="44">
        <f t="shared" si="43"/>
        <v>0</v>
      </c>
      <c r="CR85" s="44">
        <f t="shared" si="44"/>
        <v>0</v>
      </c>
      <c r="CS85" s="44">
        <f t="shared" si="45"/>
        <v>-314332</v>
      </c>
      <c r="CT85" s="44">
        <f t="shared" si="46"/>
        <v>0</v>
      </c>
      <c r="CU85" s="44">
        <f t="shared" si="47"/>
        <v>0</v>
      </c>
      <c r="CV85" s="44">
        <f t="shared" si="48"/>
        <v>0</v>
      </c>
      <c r="CW85" s="44">
        <f t="shared" si="49"/>
        <v>0</v>
      </c>
      <c r="CX85" s="44">
        <f t="shared" si="50"/>
        <v>0</v>
      </c>
      <c r="CY85" s="44">
        <f t="shared" si="51"/>
        <v>-60544</v>
      </c>
      <c r="CZ85" s="44">
        <f t="shared" si="52"/>
        <v>0</v>
      </c>
      <c r="DA85" s="44">
        <f t="shared" si="53"/>
        <v>0</v>
      </c>
      <c r="DB85" s="44">
        <f t="shared" si="54"/>
        <v>0</v>
      </c>
      <c r="DC85" s="44">
        <f t="shared" si="55"/>
        <v>821837</v>
      </c>
      <c r="DD85" s="44">
        <f t="shared" si="57"/>
        <v>47120653</v>
      </c>
    </row>
    <row r="86" spans="1:108" x14ac:dyDescent="0.15">
      <c r="A86" s="25" t="s">
        <v>178</v>
      </c>
      <c r="B86" s="26"/>
      <c r="C86" s="179"/>
      <c r="D86" s="179"/>
      <c r="E86" s="179"/>
      <c r="F86" s="179"/>
      <c r="G86" s="179">
        <v>417879</v>
      </c>
      <c r="H86" s="179"/>
      <c r="I86" s="179"/>
      <c r="J86" s="179"/>
      <c r="K86" s="179"/>
      <c r="L86" s="179">
        <v>4240459</v>
      </c>
      <c r="M86" s="179"/>
      <c r="N86" s="179"/>
      <c r="O86" s="179"/>
      <c r="P86" s="179">
        <v>5699032</v>
      </c>
      <c r="Q86" s="179"/>
      <c r="R86" s="179"/>
      <c r="S86" s="179"/>
      <c r="T86" s="179"/>
      <c r="U86" s="179"/>
      <c r="V86" s="179"/>
      <c r="W86" s="179"/>
      <c r="X86" s="179"/>
      <c r="Y86" s="179"/>
      <c r="Z86" s="26">
        <f t="shared" si="29"/>
        <v>10357370</v>
      </c>
      <c r="AA86" s="26"/>
      <c r="AB86" s="25" t="s">
        <v>178</v>
      </c>
      <c r="AC86" s="26"/>
      <c r="AD86" s="26"/>
      <c r="AE86" s="26"/>
      <c r="AF86" s="26"/>
      <c r="AG86" s="26"/>
      <c r="AH86" s="26"/>
      <c r="AI86" s="26"/>
      <c r="AJ86" s="26"/>
      <c r="AK86" s="26">
        <v>560000</v>
      </c>
      <c r="AL86" s="26"/>
      <c r="AM86" s="26"/>
      <c r="AN86" s="26"/>
      <c r="AO86" s="26"/>
      <c r="AP86" s="26"/>
      <c r="AQ86" s="26"/>
      <c r="AR86" s="26"/>
      <c r="AS86" s="26"/>
      <c r="AT86" s="26"/>
      <c r="AU86" s="26"/>
      <c r="AV86" s="26"/>
      <c r="AW86" s="26"/>
      <c r="AX86" s="26"/>
      <c r="AY86" s="26"/>
      <c r="AZ86" s="26"/>
      <c r="BA86" s="45">
        <f t="shared" si="30"/>
        <v>560000</v>
      </c>
      <c r="BB86" s="27"/>
      <c r="BC86" s="25" t="s">
        <v>178</v>
      </c>
      <c r="BD86" s="43">
        <v>0</v>
      </c>
      <c r="BE86" s="43">
        <v>0</v>
      </c>
      <c r="BF86" s="43">
        <v>0</v>
      </c>
      <c r="BG86" s="43">
        <v>0</v>
      </c>
      <c r="BH86" s="43">
        <v>0</v>
      </c>
      <c r="BI86" s="43">
        <v>138000</v>
      </c>
      <c r="BJ86" s="43">
        <v>0</v>
      </c>
      <c r="BK86" s="43">
        <v>0</v>
      </c>
      <c r="BL86" s="43">
        <v>152000</v>
      </c>
      <c r="BM86" s="43">
        <v>0</v>
      </c>
      <c r="BN86" s="43">
        <v>162000</v>
      </c>
      <c r="BO86" s="43">
        <v>0</v>
      </c>
      <c r="BP86" s="43">
        <v>0</v>
      </c>
      <c r="BQ86" s="43">
        <v>0</v>
      </c>
      <c r="BR86" s="43">
        <v>3570000</v>
      </c>
      <c r="BS86" s="43">
        <v>0</v>
      </c>
      <c r="BT86" s="43">
        <v>0</v>
      </c>
      <c r="BU86" s="43">
        <v>0</v>
      </c>
      <c r="BV86" s="43">
        <v>0</v>
      </c>
      <c r="BW86" s="43">
        <v>0</v>
      </c>
      <c r="BX86" s="43">
        <v>0</v>
      </c>
      <c r="BY86" s="43">
        <v>0</v>
      </c>
      <c r="BZ86" s="43">
        <v>0</v>
      </c>
      <c r="CA86" s="43">
        <v>0</v>
      </c>
      <c r="CB86" s="29">
        <f t="shared" si="56"/>
        <v>4022000</v>
      </c>
      <c r="CD86" s="25" t="s">
        <v>178</v>
      </c>
      <c r="CE86" s="44">
        <f t="shared" si="31"/>
        <v>0</v>
      </c>
      <c r="CF86" s="44">
        <f t="shared" si="32"/>
        <v>0</v>
      </c>
      <c r="CG86" s="44">
        <f t="shared" si="33"/>
        <v>0</v>
      </c>
      <c r="CH86" s="44">
        <f t="shared" si="34"/>
        <v>0</v>
      </c>
      <c r="CI86" s="44">
        <f t="shared" si="35"/>
        <v>0</v>
      </c>
      <c r="CJ86" s="44">
        <f t="shared" si="36"/>
        <v>279879</v>
      </c>
      <c r="CK86" s="44">
        <f t="shared" si="37"/>
        <v>0</v>
      </c>
      <c r="CL86" s="44">
        <f t="shared" si="38"/>
        <v>0</v>
      </c>
      <c r="CM86" s="44">
        <f t="shared" si="39"/>
        <v>-152000</v>
      </c>
      <c r="CN86" s="44">
        <f t="shared" si="40"/>
        <v>0</v>
      </c>
      <c r="CO86" s="44">
        <f t="shared" si="41"/>
        <v>4078459</v>
      </c>
      <c r="CP86" s="44">
        <f t="shared" si="42"/>
        <v>0</v>
      </c>
      <c r="CQ86" s="44">
        <f t="shared" si="43"/>
        <v>0</v>
      </c>
      <c r="CR86" s="44">
        <f t="shared" si="44"/>
        <v>0</v>
      </c>
      <c r="CS86" s="44">
        <f t="shared" si="45"/>
        <v>2129032</v>
      </c>
      <c r="CT86" s="44">
        <f t="shared" si="46"/>
        <v>0</v>
      </c>
      <c r="CU86" s="44">
        <f t="shared" si="47"/>
        <v>0</v>
      </c>
      <c r="CV86" s="44">
        <f t="shared" si="48"/>
        <v>0</v>
      </c>
      <c r="CW86" s="44">
        <f t="shared" si="49"/>
        <v>0</v>
      </c>
      <c r="CX86" s="44">
        <f t="shared" si="50"/>
        <v>0</v>
      </c>
      <c r="CY86" s="44">
        <f t="shared" si="51"/>
        <v>0</v>
      </c>
      <c r="CZ86" s="44">
        <f t="shared" si="52"/>
        <v>0</v>
      </c>
      <c r="DA86" s="44">
        <f t="shared" si="53"/>
        <v>0</v>
      </c>
      <c r="DB86" s="44">
        <f t="shared" si="54"/>
        <v>0</v>
      </c>
      <c r="DC86" s="44">
        <f t="shared" si="55"/>
        <v>6335370</v>
      </c>
      <c r="DD86" s="44">
        <f t="shared" si="57"/>
        <v>53456023</v>
      </c>
    </row>
    <row r="87" spans="1:108" x14ac:dyDescent="0.15">
      <c r="A87" s="25" t="s">
        <v>179</v>
      </c>
      <c r="B87" s="26"/>
      <c r="C87" s="179"/>
      <c r="D87" s="179"/>
      <c r="E87" s="179"/>
      <c r="F87" s="179"/>
      <c r="G87" s="179">
        <v>1247919</v>
      </c>
      <c r="H87" s="179"/>
      <c r="I87" s="179"/>
      <c r="J87" s="179"/>
      <c r="K87" s="179"/>
      <c r="L87" s="179">
        <v>1947208</v>
      </c>
      <c r="M87" s="179">
        <v>34547</v>
      </c>
      <c r="N87" s="179"/>
      <c r="O87" s="179"/>
      <c r="P87" s="179">
        <v>6678788</v>
      </c>
      <c r="Q87" s="179"/>
      <c r="R87" s="179"/>
      <c r="S87" s="179"/>
      <c r="T87" s="179"/>
      <c r="U87" s="179"/>
      <c r="V87" s="179"/>
      <c r="W87" s="179"/>
      <c r="X87" s="179"/>
      <c r="Y87" s="179"/>
      <c r="Z87" s="26">
        <f t="shared" si="29"/>
        <v>9908462</v>
      </c>
      <c r="AA87" s="26"/>
      <c r="AB87" s="25" t="s">
        <v>179</v>
      </c>
      <c r="AC87" s="26"/>
      <c r="AD87" s="26"/>
      <c r="AE87" s="26"/>
      <c r="AF87" s="26"/>
      <c r="AG87" s="26"/>
      <c r="AH87" s="26"/>
      <c r="AI87" s="26"/>
      <c r="AJ87" s="26">
        <v>10000</v>
      </c>
      <c r="AK87" s="26">
        <v>720000</v>
      </c>
      <c r="AL87" s="26"/>
      <c r="AM87" s="26">
        <v>40000</v>
      </c>
      <c r="AN87" s="26">
        <v>360000</v>
      </c>
      <c r="AO87" s="26"/>
      <c r="AP87" s="26"/>
      <c r="AQ87" s="26">
        <v>4320000</v>
      </c>
      <c r="AR87" s="26"/>
      <c r="AS87" s="26"/>
      <c r="AT87" s="26"/>
      <c r="AU87" s="26"/>
      <c r="AV87" s="26"/>
      <c r="AW87" s="26">
        <v>360000</v>
      </c>
      <c r="AX87" s="26"/>
      <c r="AY87" s="26"/>
      <c r="AZ87" s="26"/>
      <c r="BA87" s="45">
        <f t="shared" si="30"/>
        <v>5810000</v>
      </c>
      <c r="BB87" s="27"/>
      <c r="BC87" s="25" t="s">
        <v>179</v>
      </c>
      <c r="BD87" s="28">
        <v>0</v>
      </c>
      <c r="BE87" s="28">
        <v>0</v>
      </c>
      <c r="BF87" s="28">
        <v>0</v>
      </c>
      <c r="BG87" s="28">
        <v>0</v>
      </c>
      <c r="BH87" s="28">
        <v>0</v>
      </c>
      <c r="BI87" s="28">
        <v>0</v>
      </c>
      <c r="BJ87" s="28">
        <v>0</v>
      </c>
      <c r="BK87" s="28">
        <v>2000</v>
      </c>
      <c r="BL87" s="28">
        <v>192000</v>
      </c>
      <c r="BM87" s="28">
        <v>0</v>
      </c>
      <c r="BN87" s="28">
        <v>86000</v>
      </c>
      <c r="BO87" s="28">
        <v>190000</v>
      </c>
      <c r="BP87" s="28">
        <v>0</v>
      </c>
      <c r="BQ87" s="28">
        <v>0</v>
      </c>
      <c r="BR87" s="28">
        <v>3308000</v>
      </c>
      <c r="BS87" s="28">
        <v>0</v>
      </c>
      <c r="BT87" s="28">
        <v>0</v>
      </c>
      <c r="BU87" s="28">
        <v>0</v>
      </c>
      <c r="BV87" s="28">
        <v>0</v>
      </c>
      <c r="BW87" s="28">
        <v>0</v>
      </c>
      <c r="BX87" s="28">
        <v>72000</v>
      </c>
      <c r="BY87" s="28">
        <v>0</v>
      </c>
      <c r="BZ87" s="28">
        <v>0</v>
      </c>
      <c r="CA87" s="28">
        <v>0</v>
      </c>
      <c r="CB87" s="29">
        <f t="shared" si="56"/>
        <v>3850000</v>
      </c>
      <c r="CD87" s="25" t="s">
        <v>179</v>
      </c>
      <c r="CE87" s="30">
        <f t="shared" si="31"/>
        <v>0</v>
      </c>
      <c r="CF87" s="30">
        <f t="shared" si="32"/>
        <v>0</v>
      </c>
      <c r="CG87" s="30">
        <f t="shared" si="33"/>
        <v>0</v>
      </c>
      <c r="CH87" s="30">
        <f t="shared" si="34"/>
        <v>0</v>
      </c>
      <c r="CI87" s="30">
        <f t="shared" si="35"/>
        <v>0</v>
      </c>
      <c r="CJ87" s="30">
        <f t="shared" si="36"/>
        <v>1247919</v>
      </c>
      <c r="CK87" s="30">
        <f t="shared" si="37"/>
        <v>0</v>
      </c>
      <c r="CL87" s="30">
        <f t="shared" si="38"/>
        <v>-2000</v>
      </c>
      <c r="CM87" s="30">
        <f t="shared" si="39"/>
        <v>-192000</v>
      </c>
      <c r="CN87" s="30">
        <f t="shared" si="40"/>
        <v>0</v>
      </c>
      <c r="CO87" s="30">
        <f t="shared" si="41"/>
        <v>1861208</v>
      </c>
      <c r="CP87" s="30">
        <f t="shared" si="42"/>
        <v>-155453</v>
      </c>
      <c r="CQ87" s="30">
        <f t="shared" si="43"/>
        <v>0</v>
      </c>
      <c r="CR87" s="30">
        <f t="shared" si="44"/>
        <v>0</v>
      </c>
      <c r="CS87" s="30">
        <f t="shared" si="45"/>
        <v>3370788</v>
      </c>
      <c r="CT87" s="30">
        <f t="shared" si="46"/>
        <v>0</v>
      </c>
      <c r="CU87" s="30">
        <f t="shared" si="47"/>
        <v>0</v>
      </c>
      <c r="CV87" s="30">
        <f t="shared" si="48"/>
        <v>0</v>
      </c>
      <c r="CW87" s="30">
        <f t="shared" si="49"/>
        <v>0</v>
      </c>
      <c r="CX87" s="30">
        <f t="shared" si="50"/>
        <v>0</v>
      </c>
      <c r="CY87" s="30">
        <f t="shared" si="51"/>
        <v>-72000</v>
      </c>
      <c r="CZ87" s="30">
        <f t="shared" si="52"/>
        <v>0</v>
      </c>
      <c r="DA87" s="30">
        <f t="shared" si="53"/>
        <v>0</v>
      </c>
      <c r="DB87" s="30">
        <f t="shared" si="54"/>
        <v>0</v>
      </c>
      <c r="DC87" s="30">
        <f t="shared" si="55"/>
        <v>6058462</v>
      </c>
      <c r="DD87" s="30">
        <f t="shared" si="57"/>
        <v>59514485</v>
      </c>
    </row>
    <row r="88" spans="1:108" x14ac:dyDescent="0.15">
      <c r="A88" s="25" t="s">
        <v>180</v>
      </c>
      <c r="B88" s="26"/>
      <c r="C88" s="179"/>
      <c r="D88" s="179"/>
      <c r="E88" s="179"/>
      <c r="F88" s="179"/>
      <c r="G88" s="179"/>
      <c r="H88" s="179"/>
      <c r="I88" s="179">
        <v>8584</v>
      </c>
      <c r="J88" s="179">
        <v>80000</v>
      </c>
      <c r="K88" s="179"/>
      <c r="L88" s="179">
        <v>1224369</v>
      </c>
      <c r="M88" s="179">
        <v>3372824</v>
      </c>
      <c r="N88" s="179"/>
      <c r="O88" s="179"/>
      <c r="P88" s="179">
        <v>3040267</v>
      </c>
      <c r="Q88" s="179"/>
      <c r="R88" s="179"/>
      <c r="S88" s="179"/>
      <c r="T88" s="179"/>
      <c r="U88" s="179"/>
      <c r="V88" s="179">
        <v>93456</v>
      </c>
      <c r="W88" s="179"/>
      <c r="X88" s="179"/>
      <c r="Y88" s="179"/>
      <c r="Z88" s="26">
        <f t="shared" si="29"/>
        <v>7819500</v>
      </c>
      <c r="AA88" s="26"/>
      <c r="AB88" s="25" t="s">
        <v>180</v>
      </c>
      <c r="AC88" s="26"/>
      <c r="AD88" s="26"/>
      <c r="AE88" s="26"/>
      <c r="AF88" s="26"/>
      <c r="AG88" s="26"/>
      <c r="AH88" s="26">
        <v>230000</v>
      </c>
      <c r="AI88" s="26"/>
      <c r="AJ88" s="26">
        <v>10000</v>
      </c>
      <c r="AK88" s="26">
        <v>720000</v>
      </c>
      <c r="AL88" s="26"/>
      <c r="AM88" s="26">
        <v>2480000</v>
      </c>
      <c r="AN88" s="26"/>
      <c r="AO88" s="26"/>
      <c r="AP88" s="26"/>
      <c r="AQ88" s="26">
        <v>11820000</v>
      </c>
      <c r="AR88" s="26"/>
      <c r="AS88" s="26"/>
      <c r="AT88" s="26"/>
      <c r="AU88" s="26"/>
      <c r="AV88" s="26"/>
      <c r="AW88" s="26">
        <v>520000</v>
      </c>
      <c r="AX88" s="26"/>
      <c r="AY88" s="26"/>
      <c r="AZ88" s="26"/>
      <c r="BA88" s="45">
        <f t="shared" si="30"/>
        <v>15780000</v>
      </c>
      <c r="BB88" s="27"/>
      <c r="BC88" s="25" t="s">
        <v>180</v>
      </c>
      <c r="BD88" s="28">
        <v>0</v>
      </c>
      <c r="BE88" s="28">
        <v>0</v>
      </c>
      <c r="BF88" s="28">
        <v>0</v>
      </c>
      <c r="BG88" s="28">
        <v>0</v>
      </c>
      <c r="BH88" s="28">
        <v>0</v>
      </c>
      <c r="BI88" s="28">
        <v>132000</v>
      </c>
      <c r="BJ88" s="28">
        <v>0</v>
      </c>
      <c r="BK88" s="28">
        <v>6000</v>
      </c>
      <c r="BL88" s="28">
        <v>192000</v>
      </c>
      <c r="BM88" s="28">
        <v>0</v>
      </c>
      <c r="BN88" s="28">
        <v>1340000</v>
      </c>
      <c r="BO88" s="28">
        <v>1144000</v>
      </c>
      <c r="BP88" s="28">
        <v>0</v>
      </c>
      <c r="BQ88" s="28">
        <v>0</v>
      </c>
      <c r="BR88" s="28">
        <v>5276000</v>
      </c>
      <c r="BS88" s="28">
        <v>0</v>
      </c>
      <c r="BT88" s="28">
        <v>0</v>
      </c>
      <c r="BU88" s="28">
        <v>0</v>
      </c>
      <c r="BV88" s="28">
        <v>0</v>
      </c>
      <c r="BW88" s="28">
        <v>0</v>
      </c>
      <c r="BX88" s="28">
        <v>104000</v>
      </c>
      <c r="BY88" s="28">
        <v>0</v>
      </c>
      <c r="BZ88" s="28">
        <v>0</v>
      </c>
      <c r="CA88" s="28">
        <v>0</v>
      </c>
      <c r="CB88" s="29">
        <f t="shared" si="56"/>
        <v>8194000</v>
      </c>
      <c r="CD88" s="25" t="s">
        <v>180</v>
      </c>
      <c r="CE88" s="30">
        <f t="shared" si="31"/>
        <v>0</v>
      </c>
      <c r="CF88" s="30">
        <f t="shared" si="32"/>
        <v>0</v>
      </c>
      <c r="CG88" s="30">
        <f t="shared" si="33"/>
        <v>0</v>
      </c>
      <c r="CH88" s="30">
        <f t="shared" si="34"/>
        <v>0</v>
      </c>
      <c r="CI88" s="30">
        <f t="shared" si="35"/>
        <v>0</v>
      </c>
      <c r="CJ88" s="30">
        <f t="shared" si="36"/>
        <v>-132000</v>
      </c>
      <c r="CK88" s="30">
        <f t="shared" si="37"/>
        <v>0</v>
      </c>
      <c r="CL88" s="30">
        <f t="shared" si="38"/>
        <v>2584</v>
      </c>
      <c r="CM88" s="30">
        <f t="shared" si="39"/>
        <v>-112000</v>
      </c>
      <c r="CN88" s="30">
        <f t="shared" si="40"/>
        <v>0</v>
      </c>
      <c r="CO88" s="30">
        <f t="shared" si="41"/>
        <v>-115631</v>
      </c>
      <c r="CP88" s="30">
        <f t="shared" si="42"/>
        <v>2228824</v>
      </c>
      <c r="CQ88" s="30">
        <f t="shared" si="43"/>
        <v>0</v>
      </c>
      <c r="CR88" s="30">
        <f t="shared" si="44"/>
        <v>0</v>
      </c>
      <c r="CS88" s="30">
        <f t="shared" si="45"/>
        <v>-2235733</v>
      </c>
      <c r="CT88" s="30">
        <f t="shared" si="46"/>
        <v>0</v>
      </c>
      <c r="CU88" s="30">
        <f t="shared" si="47"/>
        <v>0</v>
      </c>
      <c r="CV88" s="30">
        <f t="shared" si="48"/>
        <v>0</v>
      </c>
      <c r="CW88" s="30">
        <f t="shared" si="49"/>
        <v>0</v>
      </c>
      <c r="CX88" s="30">
        <f t="shared" si="50"/>
        <v>0</v>
      </c>
      <c r="CY88" s="30">
        <f t="shared" si="51"/>
        <v>-10544</v>
      </c>
      <c r="CZ88" s="30">
        <f t="shared" si="52"/>
        <v>0</v>
      </c>
      <c r="DA88" s="30">
        <f t="shared" si="53"/>
        <v>0</v>
      </c>
      <c r="DB88" s="30">
        <f t="shared" si="54"/>
        <v>0</v>
      </c>
      <c r="DC88" s="30">
        <f t="shared" si="55"/>
        <v>-374500</v>
      </c>
      <c r="DD88" s="30">
        <f t="shared" si="57"/>
        <v>59139985</v>
      </c>
    </row>
    <row r="89" spans="1:108" x14ac:dyDescent="0.15">
      <c r="A89" s="25" t="s">
        <v>181</v>
      </c>
      <c r="B89" s="26"/>
      <c r="C89" s="179"/>
      <c r="D89" s="179"/>
      <c r="E89" s="179"/>
      <c r="F89" s="179"/>
      <c r="G89" s="179">
        <v>932899</v>
      </c>
      <c r="H89" s="179"/>
      <c r="I89" s="179"/>
      <c r="J89" s="179">
        <v>40000</v>
      </c>
      <c r="K89" s="179"/>
      <c r="L89" s="179">
        <v>2760633</v>
      </c>
      <c r="M89" s="179"/>
      <c r="N89" s="179"/>
      <c r="O89" s="179"/>
      <c r="P89" s="179">
        <v>3582909</v>
      </c>
      <c r="Q89" s="179"/>
      <c r="R89" s="179"/>
      <c r="S89" s="179"/>
      <c r="T89" s="179"/>
      <c r="U89" s="179"/>
      <c r="V89" s="179"/>
      <c r="W89" s="179"/>
      <c r="X89" s="179"/>
      <c r="Y89" s="179"/>
      <c r="Z89" s="26">
        <f t="shared" si="29"/>
        <v>7316441</v>
      </c>
      <c r="AA89" s="26"/>
      <c r="AB89" s="25" t="s">
        <v>181</v>
      </c>
      <c r="AC89" s="26"/>
      <c r="AD89" s="26"/>
      <c r="AE89" s="26"/>
      <c r="AF89" s="26"/>
      <c r="AG89" s="26"/>
      <c r="AH89" s="26">
        <v>1490000</v>
      </c>
      <c r="AI89" s="26"/>
      <c r="AJ89" s="26">
        <v>10000</v>
      </c>
      <c r="AK89" s="26">
        <v>760000</v>
      </c>
      <c r="AL89" s="26"/>
      <c r="AM89" s="26">
        <v>1020000</v>
      </c>
      <c r="AN89" s="26">
        <v>540000</v>
      </c>
      <c r="AO89" s="26"/>
      <c r="AP89" s="26"/>
      <c r="AQ89" s="26">
        <v>11820000</v>
      </c>
      <c r="AR89" s="26"/>
      <c r="AS89" s="26"/>
      <c r="AT89" s="26"/>
      <c r="AU89" s="26"/>
      <c r="AV89" s="26"/>
      <c r="AW89" s="26"/>
      <c r="AX89" s="26"/>
      <c r="AY89" s="26"/>
      <c r="AZ89" s="26"/>
      <c r="BA89" s="45">
        <f t="shared" si="30"/>
        <v>15640000</v>
      </c>
      <c r="BB89" s="27"/>
      <c r="BC89" s="25" t="s">
        <v>181</v>
      </c>
      <c r="BD89" s="28">
        <v>0</v>
      </c>
      <c r="BE89" s="28">
        <v>0</v>
      </c>
      <c r="BF89" s="28">
        <v>0</v>
      </c>
      <c r="BG89" s="28">
        <v>0</v>
      </c>
      <c r="BH89" s="28">
        <v>0</v>
      </c>
      <c r="BI89" s="28">
        <v>390000</v>
      </c>
      <c r="BJ89" s="28">
        <v>0</v>
      </c>
      <c r="BK89" s="28">
        <v>2000</v>
      </c>
      <c r="BL89" s="28">
        <v>304000</v>
      </c>
      <c r="BM89" s="28">
        <v>0</v>
      </c>
      <c r="BN89" s="28">
        <v>1338000</v>
      </c>
      <c r="BO89" s="28">
        <v>498000</v>
      </c>
      <c r="BP89" s="28">
        <v>0</v>
      </c>
      <c r="BQ89" s="28">
        <v>0</v>
      </c>
      <c r="BR89" s="28">
        <v>5456000</v>
      </c>
      <c r="BS89" s="28">
        <v>0</v>
      </c>
      <c r="BT89" s="28">
        <v>0</v>
      </c>
      <c r="BU89" s="28">
        <v>0</v>
      </c>
      <c r="BV89" s="28">
        <v>0</v>
      </c>
      <c r="BW89" s="28">
        <v>0</v>
      </c>
      <c r="BX89" s="28">
        <v>126000</v>
      </c>
      <c r="BY89" s="28">
        <v>0</v>
      </c>
      <c r="BZ89" s="28">
        <v>0</v>
      </c>
      <c r="CA89" s="28">
        <v>0</v>
      </c>
      <c r="CB89" s="29">
        <f t="shared" si="56"/>
        <v>8114000</v>
      </c>
      <c r="CD89" s="25" t="s">
        <v>181</v>
      </c>
      <c r="CE89" s="30">
        <f t="shared" si="31"/>
        <v>0</v>
      </c>
      <c r="CF89" s="30">
        <f t="shared" si="32"/>
        <v>0</v>
      </c>
      <c r="CG89" s="30">
        <f t="shared" si="33"/>
        <v>0</v>
      </c>
      <c r="CH89" s="30">
        <f t="shared" si="34"/>
        <v>0</v>
      </c>
      <c r="CI89" s="30">
        <f t="shared" si="35"/>
        <v>0</v>
      </c>
      <c r="CJ89" s="30">
        <f t="shared" si="36"/>
        <v>542899</v>
      </c>
      <c r="CK89" s="30">
        <f t="shared" si="37"/>
        <v>0</v>
      </c>
      <c r="CL89" s="30">
        <f t="shared" si="38"/>
        <v>-2000</v>
      </c>
      <c r="CM89" s="30">
        <f t="shared" si="39"/>
        <v>-264000</v>
      </c>
      <c r="CN89" s="30">
        <f t="shared" si="40"/>
        <v>0</v>
      </c>
      <c r="CO89" s="30">
        <f t="shared" si="41"/>
        <v>1422633</v>
      </c>
      <c r="CP89" s="30">
        <f t="shared" si="42"/>
        <v>-498000</v>
      </c>
      <c r="CQ89" s="30">
        <f t="shared" si="43"/>
        <v>0</v>
      </c>
      <c r="CR89" s="30">
        <f t="shared" si="44"/>
        <v>0</v>
      </c>
      <c r="CS89" s="30">
        <f t="shared" si="45"/>
        <v>-1873091</v>
      </c>
      <c r="CT89" s="30">
        <f t="shared" si="46"/>
        <v>0</v>
      </c>
      <c r="CU89" s="30">
        <f t="shared" si="47"/>
        <v>0</v>
      </c>
      <c r="CV89" s="30">
        <f t="shared" si="48"/>
        <v>0</v>
      </c>
      <c r="CW89" s="30">
        <f t="shared" si="49"/>
        <v>0</v>
      </c>
      <c r="CX89" s="30">
        <f t="shared" si="50"/>
        <v>0</v>
      </c>
      <c r="CY89" s="30">
        <f t="shared" si="51"/>
        <v>-126000</v>
      </c>
      <c r="CZ89" s="30">
        <f t="shared" si="52"/>
        <v>0</v>
      </c>
      <c r="DA89" s="30">
        <f t="shared" si="53"/>
        <v>0</v>
      </c>
      <c r="DB89" s="30">
        <f t="shared" si="54"/>
        <v>0</v>
      </c>
      <c r="DC89" s="30">
        <f t="shared" si="55"/>
        <v>-797559</v>
      </c>
      <c r="DD89" s="30">
        <f t="shared" si="57"/>
        <v>58342426</v>
      </c>
    </row>
    <row r="90" spans="1:108" x14ac:dyDescent="0.15">
      <c r="A90" s="25" t="s">
        <v>182</v>
      </c>
      <c r="B90" s="26"/>
      <c r="C90" s="179"/>
      <c r="D90" s="179"/>
      <c r="E90" s="179"/>
      <c r="F90" s="179"/>
      <c r="G90" s="179"/>
      <c r="H90" s="179"/>
      <c r="I90" s="179"/>
      <c r="J90" s="179">
        <v>80000</v>
      </c>
      <c r="K90" s="179"/>
      <c r="L90" s="179"/>
      <c r="M90" s="179"/>
      <c r="N90" s="179"/>
      <c r="O90" s="179"/>
      <c r="P90" s="179"/>
      <c r="Q90" s="179"/>
      <c r="R90" s="179"/>
      <c r="S90" s="179"/>
      <c r="T90" s="179"/>
      <c r="U90" s="179"/>
      <c r="V90" s="179"/>
      <c r="W90" s="179"/>
      <c r="X90" s="179"/>
      <c r="Y90" s="179"/>
      <c r="Z90" s="26">
        <f t="shared" si="29"/>
        <v>80000</v>
      </c>
      <c r="AA90" s="26"/>
      <c r="AB90" s="25" t="s">
        <v>182</v>
      </c>
      <c r="AC90" s="26"/>
      <c r="AD90" s="26"/>
      <c r="AE90" s="26"/>
      <c r="AF90" s="26"/>
      <c r="AG90" s="26"/>
      <c r="AH90" s="26">
        <v>330000</v>
      </c>
      <c r="AI90" s="26"/>
      <c r="AJ90" s="26">
        <v>0</v>
      </c>
      <c r="AK90" s="26">
        <v>1000000</v>
      </c>
      <c r="AL90" s="26"/>
      <c r="AM90" s="26">
        <v>2760000</v>
      </c>
      <c r="AN90" s="26"/>
      <c r="AO90" s="26"/>
      <c r="AP90" s="26"/>
      <c r="AQ90" s="26">
        <v>4300000</v>
      </c>
      <c r="AR90" s="26"/>
      <c r="AS90" s="26"/>
      <c r="AT90" s="26"/>
      <c r="AU90" s="26"/>
      <c r="AV90" s="26"/>
      <c r="AW90" s="26">
        <v>240000</v>
      </c>
      <c r="AX90" s="26"/>
      <c r="AY90" s="26"/>
      <c r="AZ90" s="26"/>
      <c r="BA90" s="45">
        <f t="shared" si="30"/>
        <v>8630000</v>
      </c>
      <c r="BB90" s="27"/>
      <c r="BC90" s="25" t="s">
        <v>182</v>
      </c>
      <c r="BD90" s="43">
        <v>0</v>
      </c>
      <c r="BE90" s="43">
        <v>0</v>
      </c>
      <c r="BF90" s="43">
        <v>0</v>
      </c>
      <c r="BG90" s="43">
        <v>0</v>
      </c>
      <c r="BH90" s="43">
        <v>0</v>
      </c>
      <c r="BI90" s="43">
        <v>522000</v>
      </c>
      <c r="BJ90" s="43">
        <v>0</v>
      </c>
      <c r="BK90" s="43">
        <v>0</v>
      </c>
      <c r="BL90" s="43">
        <v>416000</v>
      </c>
      <c r="BM90" s="43">
        <v>0</v>
      </c>
      <c r="BN90" s="43">
        <v>2068000</v>
      </c>
      <c r="BO90" s="43">
        <v>2706000</v>
      </c>
      <c r="BP90" s="43">
        <v>0</v>
      </c>
      <c r="BQ90" s="43">
        <v>0</v>
      </c>
      <c r="BR90" s="43">
        <v>7870000</v>
      </c>
      <c r="BS90" s="43">
        <v>0</v>
      </c>
      <c r="BT90" s="43">
        <v>0</v>
      </c>
      <c r="BU90" s="43">
        <v>0</v>
      </c>
      <c r="BV90" s="43">
        <v>0</v>
      </c>
      <c r="BW90" s="43">
        <v>0</v>
      </c>
      <c r="BX90" s="43">
        <v>166000</v>
      </c>
      <c r="BY90" s="43">
        <v>0</v>
      </c>
      <c r="BZ90" s="43">
        <v>0</v>
      </c>
      <c r="CA90" s="43">
        <v>0</v>
      </c>
      <c r="CB90" s="29">
        <f t="shared" si="56"/>
        <v>13748000</v>
      </c>
      <c r="CD90" s="25" t="s">
        <v>182</v>
      </c>
      <c r="CE90" s="44">
        <f t="shared" si="31"/>
        <v>0</v>
      </c>
      <c r="CF90" s="44">
        <f t="shared" si="32"/>
        <v>0</v>
      </c>
      <c r="CG90" s="44">
        <f t="shared" si="33"/>
        <v>0</v>
      </c>
      <c r="CH90" s="44">
        <f t="shared" si="34"/>
        <v>0</v>
      </c>
      <c r="CI90" s="30">
        <f t="shared" si="35"/>
        <v>0</v>
      </c>
      <c r="CJ90" s="44">
        <f t="shared" si="36"/>
        <v>-522000</v>
      </c>
      <c r="CK90" s="44">
        <f t="shared" si="37"/>
        <v>0</v>
      </c>
      <c r="CL90" s="44">
        <f t="shared" si="38"/>
        <v>0</v>
      </c>
      <c r="CM90" s="44">
        <f t="shared" si="39"/>
        <v>-336000</v>
      </c>
      <c r="CN90" s="44">
        <f t="shared" si="40"/>
        <v>0</v>
      </c>
      <c r="CO90" s="44">
        <f t="shared" si="41"/>
        <v>-2068000</v>
      </c>
      <c r="CP90" s="44">
        <f t="shared" si="42"/>
        <v>-2706000</v>
      </c>
      <c r="CQ90" s="44">
        <f t="shared" si="43"/>
        <v>0</v>
      </c>
      <c r="CR90" s="44">
        <f t="shared" si="44"/>
        <v>0</v>
      </c>
      <c r="CS90" s="44">
        <f t="shared" si="45"/>
        <v>-7870000</v>
      </c>
      <c r="CT90" s="44">
        <f t="shared" si="46"/>
        <v>0</v>
      </c>
      <c r="CU90" s="44">
        <f t="shared" si="47"/>
        <v>0</v>
      </c>
      <c r="CV90" s="44">
        <f t="shared" si="48"/>
        <v>0</v>
      </c>
      <c r="CW90" s="44">
        <f t="shared" si="49"/>
        <v>0</v>
      </c>
      <c r="CX90" s="44">
        <f t="shared" si="50"/>
        <v>0</v>
      </c>
      <c r="CY90" s="44">
        <f t="shared" si="51"/>
        <v>-166000</v>
      </c>
      <c r="CZ90" s="44">
        <f t="shared" si="52"/>
        <v>0</v>
      </c>
      <c r="DA90" s="44">
        <f t="shared" si="53"/>
        <v>0</v>
      </c>
      <c r="DB90" s="44">
        <f t="shared" si="54"/>
        <v>0</v>
      </c>
      <c r="DC90" s="44">
        <f t="shared" si="55"/>
        <v>-13668000</v>
      </c>
      <c r="DD90" s="44">
        <f t="shared" si="57"/>
        <v>44674426</v>
      </c>
    </row>
    <row r="91" spans="1:108" x14ac:dyDescent="0.15">
      <c r="A91" s="25" t="s">
        <v>183</v>
      </c>
      <c r="B91" s="26"/>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26">
        <f t="shared" si="29"/>
        <v>0</v>
      </c>
      <c r="AA91" s="26"/>
      <c r="AB91" s="25" t="s">
        <v>183</v>
      </c>
      <c r="AC91" s="26"/>
      <c r="AD91" s="26"/>
      <c r="AE91" s="26"/>
      <c r="AF91" s="26"/>
      <c r="AG91" s="26"/>
      <c r="AH91" s="26">
        <v>320000</v>
      </c>
      <c r="AI91" s="26"/>
      <c r="AJ91" s="26">
        <v>40000</v>
      </c>
      <c r="AK91" s="26">
        <v>2320000</v>
      </c>
      <c r="AL91" s="26"/>
      <c r="AM91" s="26">
        <v>1900000</v>
      </c>
      <c r="AN91" s="26"/>
      <c r="AO91" s="26"/>
      <c r="AP91" s="26"/>
      <c r="AQ91" s="26">
        <v>5140000</v>
      </c>
      <c r="AR91" s="26"/>
      <c r="AS91" s="26"/>
      <c r="AT91" s="26"/>
      <c r="AU91" s="26"/>
      <c r="AV91" s="26"/>
      <c r="AW91" s="26">
        <v>800000</v>
      </c>
      <c r="AX91" s="26"/>
      <c r="AY91" s="26"/>
      <c r="AZ91" s="26"/>
      <c r="BA91" s="45">
        <f t="shared" si="30"/>
        <v>10520000</v>
      </c>
      <c r="BB91" s="27"/>
      <c r="BC91" s="25" t="s">
        <v>183</v>
      </c>
      <c r="BD91" s="43">
        <v>0</v>
      </c>
      <c r="BE91" s="43">
        <v>0</v>
      </c>
      <c r="BF91" s="43">
        <v>0</v>
      </c>
      <c r="BG91" s="43">
        <v>0</v>
      </c>
      <c r="BH91" s="43">
        <v>0</v>
      </c>
      <c r="BI91" s="43">
        <v>306000</v>
      </c>
      <c r="BJ91" s="43">
        <v>0</v>
      </c>
      <c r="BK91" s="43">
        <v>8000</v>
      </c>
      <c r="BL91" s="43">
        <v>736000</v>
      </c>
      <c r="BM91" s="43">
        <v>0</v>
      </c>
      <c r="BN91" s="43">
        <v>646000</v>
      </c>
      <c r="BO91" s="43">
        <v>358000</v>
      </c>
      <c r="BP91" s="43">
        <v>0</v>
      </c>
      <c r="BQ91" s="43">
        <v>0</v>
      </c>
      <c r="BR91" s="43">
        <v>4420000</v>
      </c>
      <c r="BS91" s="43">
        <v>0</v>
      </c>
      <c r="BT91" s="43">
        <v>0</v>
      </c>
      <c r="BU91" s="43">
        <v>0</v>
      </c>
      <c r="BV91" s="43">
        <v>0</v>
      </c>
      <c r="BW91" s="43">
        <v>0</v>
      </c>
      <c r="BX91" s="43">
        <v>196000</v>
      </c>
      <c r="BY91" s="43">
        <v>0</v>
      </c>
      <c r="BZ91" s="43">
        <v>0</v>
      </c>
      <c r="CA91" s="43">
        <v>0</v>
      </c>
      <c r="CB91" s="29">
        <f t="shared" si="56"/>
        <v>6670000</v>
      </c>
      <c r="CD91" s="25" t="s">
        <v>183</v>
      </c>
      <c r="CE91" s="44">
        <f t="shared" si="31"/>
        <v>0</v>
      </c>
      <c r="CF91" s="44">
        <f t="shared" si="32"/>
        <v>0</v>
      </c>
      <c r="CG91" s="44">
        <f t="shared" si="33"/>
        <v>0</v>
      </c>
      <c r="CH91" s="44">
        <f t="shared" si="34"/>
        <v>0</v>
      </c>
      <c r="CI91" s="30">
        <f t="shared" si="35"/>
        <v>0</v>
      </c>
      <c r="CJ91" s="44">
        <f t="shared" si="36"/>
        <v>-306000</v>
      </c>
      <c r="CK91" s="44">
        <f t="shared" si="37"/>
        <v>0</v>
      </c>
      <c r="CL91" s="44">
        <f t="shared" si="38"/>
        <v>-8000</v>
      </c>
      <c r="CM91" s="44">
        <f t="shared" si="39"/>
        <v>-736000</v>
      </c>
      <c r="CN91" s="44">
        <f t="shared" si="40"/>
        <v>0</v>
      </c>
      <c r="CO91" s="44">
        <f t="shared" si="41"/>
        <v>-646000</v>
      </c>
      <c r="CP91" s="44">
        <f t="shared" si="42"/>
        <v>-358000</v>
      </c>
      <c r="CQ91" s="44">
        <f t="shared" si="43"/>
        <v>0</v>
      </c>
      <c r="CR91" s="44">
        <f t="shared" si="44"/>
        <v>0</v>
      </c>
      <c r="CS91" s="44">
        <f t="shared" si="45"/>
        <v>-4420000</v>
      </c>
      <c r="CT91" s="44">
        <f t="shared" si="46"/>
        <v>0</v>
      </c>
      <c r="CU91" s="44">
        <f t="shared" si="47"/>
        <v>0</v>
      </c>
      <c r="CV91" s="44">
        <f t="shared" si="48"/>
        <v>0</v>
      </c>
      <c r="CW91" s="44">
        <f t="shared" si="49"/>
        <v>0</v>
      </c>
      <c r="CX91" s="44">
        <f t="shared" si="50"/>
        <v>0</v>
      </c>
      <c r="CY91" s="44">
        <f t="shared" si="51"/>
        <v>-196000</v>
      </c>
      <c r="CZ91" s="44">
        <f t="shared" si="52"/>
        <v>0</v>
      </c>
      <c r="DA91" s="44">
        <f t="shared" si="53"/>
        <v>0</v>
      </c>
      <c r="DB91" s="44">
        <f t="shared" si="54"/>
        <v>0</v>
      </c>
      <c r="DC91" s="44">
        <f t="shared" si="55"/>
        <v>-6670000</v>
      </c>
      <c r="DD91" s="44">
        <f t="shared" si="57"/>
        <v>38004426</v>
      </c>
    </row>
    <row r="92" spans="1:108" x14ac:dyDescent="0.15">
      <c r="A92" s="25" t="s">
        <v>184</v>
      </c>
      <c r="B92" s="26"/>
      <c r="C92" s="179"/>
      <c r="D92" s="179"/>
      <c r="E92" s="179"/>
      <c r="F92" s="179"/>
      <c r="G92" s="179"/>
      <c r="H92" s="179"/>
      <c r="I92" s="179">
        <v>95532</v>
      </c>
      <c r="J92" s="179">
        <v>240000</v>
      </c>
      <c r="K92" s="179"/>
      <c r="L92" s="179">
        <v>1999344</v>
      </c>
      <c r="M92" s="179">
        <v>14670</v>
      </c>
      <c r="N92" s="179"/>
      <c r="O92" s="179"/>
      <c r="P92" s="179">
        <v>4828862</v>
      </c>
      <c r="Q92" s="179"/>
      <c r="R92" s="179"/>
      <c r="S92" s="179"/>
      <c r="T92" s="179"/>
      <c r="U92" s="179"/>
      <c r="V92" s="179">
        <v>32710</v>
      </c>
      <c r="W92" s="179"/>
      <c r="X92" s="179"/>
      <c r="Y92" s="179"/>
      <c r="Z92" s="26">
        <f t="shared" si="29"/>
        <v>7211118</v>
      </c>
      <c r="AA92" s="26"/>
      <c r="AB92" s="25" t="s">
        <v>184</v>
      </c>
      <c r="AC92" s="26"/>
      <c r="AD92" s="26"/>
      <c r="AE92" s="26"/>
      <c r="AF92" s="26"/>
      <c r="AG92" s="26"/>
      <c r="AH92" s="26"/>
      <c r="AI92" s="26"/>
      <c r="AJ92" s="26"/>
      <c r="AK92" s="26">
        <v>3520000</v>
      </c>
      <c r="AL92" s="26"/>
      <c r="AM92" s="26"/>
      <c r="AN92" s="26"/>
      <c r="AO92" s="26"/>
      <c r="AP92" s="26"/>
      <c r="AQ92" s="26"/>
      <c r="AR92" s="26"/>
      <c r="AS92" s="26"/>
      <c r="AT92" s="26"/>
      <c r="AU92" s="26"/>
      <c r="AV92" s="26"/>
      <c r="AW92" s="26"/>
      <c r="AX92" s="26"/>
      <c r="AY92" s="26"/>
      <c r="AZ92" s="26"/>
      <c r="BA92" s="45">
        <f t="shared" si="30"/>
        <v>3520000</v>
      </c>
      <c r="BB92" s="45"/>
      <c r="BC92" s="25" t="s">
        <v>184</v>
      </c>
      <c r="BD92" s="43">
        <v>0</v>
      </c>
      <c r="BE92" s="43">
        <v>0</v>
      </c>
      <c r="BF92" s="43">
        <v>0</v>
      </c>
      <c r="BG92" s="43">
        <v>0</v>
      </c>
      <c r="BH92" s="43">
        <v>0</v>
      </c>
      <c r="BI92" s="43">
        <v>114000</v>
      </c>
      <c r="BJ92" s="43">
        <v>0</v>
      </c>
      <c r="BK92" s="43">
        <v>0</v>
      </c>
      <c r="BL92" s="43">
        <v>1256000</v>
      </c>
      <c r="BM92" s="43">
        <v>0</v>
      </c>
      <c r="BN92" s="43">
        <v>526000</v>
      </c>
      <c r="BO92" s="43">
        <v>0</v>
      </c>
      <c r="BP92" s="43">
        <v>0</v>
      </c>
      <c r="BQ92" s="43">
        <v>0</v>
      </c>
      <c r="BR92" s="43">
        <v>4494000</v>
      </c>
      <c r="BS92" s="43">
        <v>0</v>
      </c>
      <c r="BT92" s="43">
        <v>0</v>
      </c>
      <c r="BU92" s="43">
        <v>0</v>
      </c>
      <c r="BV92" s="43">
        <v>0</v>
      </c>
      <c r="BW92" s="43">
        <v>0</v>
      </c>
      <c r="BX92" s="43">
        <v>20000</v>
      </c>
      <c r="BY92" s="43">
        <v>0</v>
      </c>
      <c r="BZ92" s="43">
        <v>0</v>
      </c>
      <c r="CA92" s="43">
        <v>0</v>
      </c>
      <c r="CB92" s="29">
        <f t="shared" si="56"/>
        <v>6410000</v>
      </c>
      <c r="CD92" s="25" t="s">
        <v>184</v>
      </c>
      <c r="CE92" s="44">
        <f t="shared" si="31"/>
        <v>0</v>
      </c>
      <c r="CF92" s="44">
        <f t="shared" si="32"/>
        <v>0</v>
      </c>
      <c r="CG92" s="44">
        <f t="shared" si="33"/>
        <v>0</v>
      </c>
      <c r="CH92" s="44">
        <f t="shared" si="34"/>
        <v>0</v>
      </c>
      <c r="CI92" s="44">
        <f t="shared" si="35"/>
        <v>0</v>
      </c>
      <c r="CJ92" s="44">
        <f t="shared" si="36"/>
        <v>-114000</v>
      </c>
      <c r="CK92" s="44">
        <f t="shared" si="37"/>
        <v>0</v>
      </c>
      <c r="CL92" s="44">
        <f t="shared" si="38"/>
        <v>95532</v>
      </c>
      <c r="CM92" s="44">
        <f t="shared" si="39"/>
        <v>-1016000</v>
      </c>
      <c r="CN92" s="44">
        <f t="shared" si="40"/>
        <v>0</v>
      </c>
      <c r="CO92" s="44">
        <f t="shared" si="41"/>
        <v>1473344</v>
      </c>
      <c r="CP92" s="44">
        <f t="shared" si="42"/>
        <v>14670</v>
      </c>
      <c r="CQ92" s="44">
        <f t="shared" si="43"/>
        <v>0</v>
      </c>
      <c r="CR92" s="44">
        <f t="shared" si="44"/>
        <v>0</v>
      </c>
      <c r="CS92" s="44">
        <f t="shared" si="45"/>
        <v>334862</v>
      </c>
      <c r="CT92" s="44">
        <f t="shared" si="46"/>
        <v>0</v>
      </c>
      <c r="CU92" s="44">
        <f t="shared" si="47"/>
        <v>0</v>
      </c>
      <c r="CV92" s="44">
        <f t="shared" si="48"/>
        <v>0</v>
      </c>
      <c r="CW92" s="44">
        <f t="shared" si="49"/>
        <v>0</v>
      </c>
      <c r="CX92" s="44">
        <f t="shared" si="50"/>
        <v>0</v>
      </c>
      <c r="CY92" s="44">
        <f t="shared" si="51"/>
        <v>12710</v>
      </c>
      <c r="CZ92" s="44">
        <f t="shared" si="52"/>
        <v>0</v>
      </c>
      <c r="DA92" s="44">
        <f t="shared" si="53"/>
        <v>0</v>
      </c>
      <c r="DB92" s="44">
        <f t="shared" si="54"/>
        <v>0</v>
      </c>
      <c r="DC92" s="44">
        <f t="shared" si="55"/>
        <v>801118</v>
      </c>
      <c r="DD92" s="44">
        <f t="shared" si="57"/>
        <v>38805544</v>
      </c>
    </row>
    <row r="93" spans="1:108" x14ac:dyDescent="0.15">
      <c r="A93" s="25" t="s">
        <v>185</v>
      </c>
      <c r="B93" s="26"/>
      <c r="C93" s="179"/>
      <c r="D93" s="179"/>
      <c r="E93" s="179"/>
      <c r="F93" s="179"/>
      <c r="G93" s="179">
        <v>356862</v>
      </c>
      <c r="H93" s="179"/>
      <c r="I93" s="179">
        <v>35334</v>
      </c>
      <c r="J93" s="179">
        <v>440000</v>
      </c>
      <c r="K93" s="179"/>
      <c r="L93" s="179">
        <v>2805862</v>
      </c>
      <c r="M93" s="179"/>
      <c r="N93" s="179"/>
      <c r="O93" s="179"/>
      <c r="P93" s="179">
        <v>5939653</v>
      </c>
      <c r="Q93" s="179"/>
      <c r="R93" s="179"/>
      <c r="S93" s="179"/>
      <c r="T93" s="179"/>
      <c r="U93" s="179"/>
      <c r="V93" s="179"/>
      <c r="W93" s="179"/>
      <c r="X93" s="179"/>
      <c r="Y93" s="179"/>
      <c r="Z93" s="26">
        <f t="shared" si="29"/>
        <v>9577711</v>
      </c>
      <c r="AA93" s="26"/>
      <c r="AB93" s="25" t="s">
        <v>185</v>
      </c>
      <c r="AC93" s="26"/>
      <c r="AD93" s="26"/>
      <c r="AE93" s="26"/>
      <c r="AF93" s="26"/>
      <c r="AG93" s="26"/>
      <c r="AH93" s="26"/>
      <c r="AI93" s="26"/>
      <c r="AJ93" s="26"/>
      <c r="AK93" s="26">
        <v>3960000</v>
      </c>
      <c r="AL93" s="26"/>
      <c r="AM93" s="26"/>
      <c r="AN93" s="26"/>
      <c r="AO93" s="26"/>
      <c r="AP93" s="26"/>
      <c r="AQ93" s="26"/>
      <c r="AR93" s="26"/>
      <c r="AS93" s="26"/>
      <c r="AT93" s="26"/>
      <c r="AU93" s="26"/>
      <c r="AV93" s="26"/>
      <c r="AW93" s="26"/>
      <c r="AX93" s="26"/>
      <c r="AY93" s="26"/>
      <c r="AZ93" s="26"/>
      <c r="BA93" s="45">
        <f t="shared" si="30"/>
        <v>3960000</v>
      </c>
      <c r="BB93" s="27"/>
      <c r="BC93" s="25" t="s">
        <v>185</v>
      </c>
      <c r="BD93" s="43">
        <v>0</v>
      </c>
      <c r="BE93" s="43">
        <v>0</v>
      </c>
      <c r="BF93" s="43">
        <v>0</v>
      </c>
      <c r="BG93" s="43">
        <v>0</v>
      </c>
      <c r="BH93" s="43">
        <v>0</v>
      </c>
      <c r="BI93" s="43">
        <v>0</v>
      </c>
      <c r="BJ93" s="43">
        <v>0</v>
      </c>
      <c r="BK93" s="43">
        <v>0</v>
      </c>
      <c r="BL93" s="43">
        <v>1400000</v>
      </c>
      <c r="BM93" s="43">
        <v>0</v>
      </c>
      <c r="BN93" s="43">
        <v>900000</v>
      </c>
      <c r="BO93" s="43">
        <v>834000</v>
      </c>
      <c r="BP93" s="43">
        <v>0</v>
      </c>
      <c r="BQ93" s="43">
        <v>0</v>
      </c>
      <c r="BR93" s="43">
        <v>3482000</v>
      </c>
      <c r="BS93" s="43">
        <v>0</v>
      </c>
      <c r="BT93" s="43">
        <v>0</v>
      </c>
      <c r="BU93" s="43">
        <v>0</v>
      </c>
      <c r="BV93" s="43">
        <v>0</v>
      </c>
      <c r="BW93" s="43">
        <v>0</v>
      </c>
      <c r="BX93" s="43">
        <v>0</v>
      </c>
      <c r="BY93" s="43">
        <v>0</v>
      </c>
      <c r="BZ93" s="43">
        <v>0</v>
      </c>
      <c r="CA93" s="43">
        <v>0</v>
      </c>
      <c r="CB93" s="29">
        <f t="shared" si="56"/>
        <v>6616000</v>
      </c>
      <c r="CD93" s="25" t="s">
        <v>185</v>
      </c>
      <c r="CE93" s="44">
        <f t="shared" si="31"/>
        <v>0</v>
      </c>
      <c r="CF93" s="44">
        <f t="shared" si="32"/>
        <v>0</v>
      </c>
      <c r="CG93" s="44">
        <f t="shared" si="33"/>
        <v>0</v>
      </c>
      <c r="CH93" s="44">
        <f t="shared" si="34"/>
        <v>0</v>
      </c>
      <c r="CI93" s="44">
        <f t="shared" si="35"/>
        <v>0</v>
      </c>
      <c r="CJ93" s="44">
        <f t="shared" si="36"/>
        <v>356862</v>
      </c>
      <c r="CK93" s="44">
        <f t="shared" si="37"/>
        <v>0</v>
      </c>
      <c r="CL93" s="44">
        <f t="shared" si="38"/>
        <v>35334</v>
      </c>
      <c r="CM93" s="44">
        <f t="shared" si="39"/>
        <v>-960000</v>
      </c>
      <c r="CN93" s="44">
        <f t="shared" si="40"/>
        <v>0</v>
      </c>
      <c r="CO93" s="44">
        <f t="shared" si="41"/>
        <v>1905862</v>
      </c>
      <c r="CP93" s="44">
        <f t="shared" si="42"/>
        <v>-834000</v>
      </c>
      <c r="CQ93" s="44">
        <f t="shared" si="43"/>
        <v>0</v>
      </c>
      <c r="CR93" s="44">
        <f t="shared" si="44"/>
        <v>0</v>
      </c>
      <c r="CS93" s="44">
        <f t="shared" si="45"/>
        <v>2457653</v>
      </c>
      <c r="CT93" s="44">
        <f t="shared" si="46"/>
        <v>0</v>
      </c>
      <c r="CU93" s="44">
        <f t="shared" si="47"/>
        <v>0</v>
      </c>
      <c r="CV93" s="44">
        <f t="shared" si="48"/>
        <v>0</v>
      </c>
      <c r="CW93" s="44">
        <f t="shared" si="49"/>
        <v>0</v>
      </c>
      <c r="CX93" s="44">
        <f t="shared" si="50"/>
        <v>0</v>
      </c>
      <c r="CY93" s="44">
        <f t="shared" si="51"/>
        <v>0</v>
      </c>
      <c r="CZ93" s="44">
        <f t="shared" si="52"/>
        <v>0</v>
      </c>
      <c r="DA93" s="44">
        <f t="shared" si="53"/>
        <v>0</v>
      </c>
      <c r="DB93" s="44">
        <f t="shared" si="54"/>
        <v>0</v>
      </c>
      <c r="DC93" s="44">
        <f t="shared" si="55"/>
        <v>2961711</v>
      </c>
      <c r="DD93" s="44">
        <f t="shared" si="57"/>
        <v>41767255</v>
      </c>
    </row>
    <row r="94" spans="1:108" x14ac:dyDescent="0.15">
      <c r="A94" s="25" t="s">
        <v>186</v>
      </c>
      <c r="B94" s="26"/>
      <c r="C94" s="179"/>
      <c r="D94" s="179"/>
      <c r="E94" s="179"/>
      <c r="F94" s="179"/>
      <c r="G94" s="179">
        <v>750862</v>
      </c>
      <c r="H94" s="179"/>
      <c r="I94" s="179">
        <v>44222</v>
      </c>
      <c r="J94" s="179">
        <v>640000</v>
      </c>
      <c r="K94" s="179"/>
      <c r="L94" s="179">
        <v>2713090</v>
      </c>
      <c r="M94" s="179"/>
      <c r="N94" s="179"/>
      <c r="O94" s="179"/>
      <c r="P94" s="179">
        <v>8351340</v>
      </c>
      <c r="Q94" s="179"/>
      <c r="R94" s="179"/>
      <c r="S94" s="179"/>
      <c r="T94" s="179"/>
      <c r="U94" s="179"/>
      <c r="V94" s="179"/>
      <c r="W94" s="179"/>
      <c r="X94" s="179"/>
      <c r="Y94" s="179"/>
      <c r="Z94" s="26">
        <f t="shared" si="29"/>
        <v>12499514</v>
      </c>
      <c r="AA94" s="26"/>
      <c r="AB94" s="25" t="s">
        <v>186</v>
      </c>
      <c r="AC94" s="26"/>
      <c r="AD94" s="26"/>
      <c r="AE94" s="26"/>
      <c r="AF94" s="26"/>
      <c r="AG94" s="26"/>
      <c r="AH94" s="26"/>
      <c r="AI94" s="26"/>
      <c r="AJ94" s="26">
        <v>0</v>
      </c>
      <c r="AK94" s="26">
        <v>4800000</v>
      </c>
      <c r="AL94" s="26"/>
      <c r="AM94" s="26">
        <v>770000</v>
      </c>
      <c r="AN94" s="26"/>
      <c r="AO94" s="26"/>
      <c r="AP94" s="26"/>
      <c r="AQ94" s="26">
        <v>5820000</v>
      </c>
      <c r="AR94" s="26"/>
      <c r="AS94" s="26"/>
      <c r="AT94" s="26"/>
      <c r="AU94" s="26"/>
      <c r="AV94" s="26"/>
      <c r="AW94" s="26">
        <v>200000</v>
      </c>
      <c r="AX94" s="26"/>
      <c r="AY94" s="26"/>
      <c r="AZ94" s="26"/>
      <c r="BA94" s="45">
        <f t="shared" si="30"/>
        <v>11590000</v>
      </c>
      <c r="BB94" s="27"/>
      <c r="BC94" s="25" t="s">
        <v>186</v>
      </c>
      <c r="BD94" s="43">
        <v>0</v>
      </c>
      <c r="BE94" s="43">
        <v>0</v>
      </c>
      <c r="BF94" s="43">
        <v>0</v>
      </c>
      <c r="BG94" s="43">
        <v>0</v>
      </c>
      <c r="BH94" s="43">
        <v>0</v>
      </c>
      <c r="BI94" s="43">
        <v>0</v>
      </c>
      <c r="BJ94" s="43">
        <v>0</v>
      </c>
      <c r="BK94" s="43">
        <v>0</v>
      </c>
      <c r="BL94" s="43">
        <v>1736000</v>
      </c>
      <c r="BM94" s="43">
        <v>0</v>
      </c>
      <c r="BN94" s="43">
        <v>154000</v>
      </c>
      <c r="BO94" s="43">
        <v>0</v>
      </c>
      <c r="BP94" s="43">
        <v>0</v>
      </c>
      <c r="BQ94" s="43">
        <v>0</v>
      </c>
      <c r="BR94" s="43">
        <v>4186000</v>
      </c>
      <c r="BS94" s="43">
        <v>0</v>
      </c>
      <c r="BT94" s="43">
        <v>0</v>
      </c>
      <c r="BU94" s="43">
        <v>0</v>
      </c>
      <c r="BV94" s="43">
        <v>0</v>
      </c>
      <c r="BW94" s="43">
        <v>0</v>
      </c>
      <c r="BX94" s="43">
        <v>40000</v>
      </c>
      <c r="BY94" s="43">
        <v>0</v>
      </c>
      <c r="BZ94" s="43">
        <v>0</v>
      </c>
      <c r="CA94" s="43">
        <v>0</v>
      </c>
      <c r="CB94" s="29">
        <f t="shared" si="56"/>
        <v>6116000</v>
      </c>
      <c r="CD94" s="25" t="s">
        <v>186</v>
      </c>
      <c r="CE94" s="44">
        <f t="shared" si="31"/>
        <v>0</v>
      </c>
      <c r="CF94" s="44">
        <f t="shared" si="32"/>
        <v>0</v>
      </c>
      <c r="CG94" s="44">
        <f t="shared" si="33"/>
        <v>0</v>
      </c>
      <c r="CH94" s="44">
        <f t="shared" si="34"/>
        <v>0</v>
      </c>
      <c r="CI94" s="44">
        <f t="shared" si="35"/>
        <v>0</v>
      </c>
      <c r="CJ94" s="44">
        <f t="shared" si="36"/>
        <v>750862</v>
      </c>
      <c r="CK94" s="44">
        <f t="shared" si="37"/>
        <v>0</v>
      </c>
      <c r="CL94" s="44">
        <f t="shared" si="38"/>
        <v>44222</v>
      </c>
      <c r="CM94" s="44">
        <f t="shared" si="39"/>
        <v>-1096000</v>
      </c>
      <c r="CN94" s="44">
        <f t="shared" si="40"/>
        <v>0</v>
      </c>
      <c r="CO94" s="44">
        <f t="shared" si="41"/>
        <v>2559090</v>
      </c>
      <c r="CP94" s="44">
        <f t="shared" si="42"/>
        <v>0</v>
      </c>
      <c r="CQ94" s="44">
        <f t="shared" si="43"/>
        <v>0</v>
      </c>
      <c r="CR94" s="44">
        <f t="shared" si="44"/>
        <v>0</v>
      </c>
      <c r="CS94" s="44">
        <f t="shared" si="45"/>
        <v>4165340</v>
      </c>
      <c r="CT94" s="44">
        <f t="shared" si="46"/>
        <v>0</v>
      </c>
      <c r="CU94" s="44">
        <f t="shared" si="47"/>
        <v>0</v>
      </c>
      <c r="CV94" s="44">
        <f t="shared" si="48"/>
        <v>0</v>
      </c>
      <c r="CW94" s="44">
        <f t="shared" si="49"/>
        <v>0</v>
      </c>
      <c r="CX94" s="44">
        <f t="shared" si="50"/>
        <v>0</v>
      </c>
      <c r="CY94" s="44">
        <f t="shared" si="51"/>
        <v>-40000</v>
      </c>
      <c r="CZ94" s="44">
        <f t="shared" si="52"/>
        <v>0</v>
      </c>
      <c r="DA94" s="44">
        <f t="shared" si="53"/>
        <v>0</v>
      </c>
      <c r="DB94" s="44">
        <f t="shared" si="54"/>
        <v>0</v>
      </c>
      <c r="DC94" s="44">
        <f t="shared" si="55"/>
        <v>6383514</v>
      </c>
      <c r="DD94" s="44">
        <f t="shared" si="57"/>
        <v>48150769</v>
      </c>
    </row>
    <row r="95" spans="1:108" x14ac:dyDescent="0.15">
      <c r="A95" s="25" t="s">
        <v>187</v>
      </c>
      <c r="B95" s="26"/>
      <c r="C95" s="179"/>
      <c r="D95" s="179"/>
      <c r="E95" s="179"/>
      <c r="F95" s="179"/>
      <c r="G95" s="179">
        <v>140659</v>
      </c>
      <c r="H95" s="179"/>
      <c r="I95" s="179">
        <v>27780</v>
      </c>
      <c r="J95" s="179">
        <v>480000</v>
      </c>
      <c r="K95" s="179"/>
      <c r="L95" s="179">
        <v>1464350</v>
      </c>
      <c r="M95" s="179">
        <v>2273319</v>
      </c>
      <c r="N95" s="179"/>
      <c r="O95" s="179"/>
      <c r="P95" s="179">
        <v>2905977</v>
      </c>
      <c r="Q95" s="179"/>
      <c r="R95" s="179"/>
      <c r="S95" s="179"/>
      <c r="T95" s="179"/>
      <c r="U95" s="179"/>
      <c r="V95" s="179"/>
      <c r="W95" s="179"/>
      <c r="X95" s="179"/>
      <c r="Y95" s="179"/>
      <c r="Z95" s="26">
        <f t="shared" si="29"/>
        <v>7292085</v>
      </c>
      <c r="AA95" s="26"/>
      <c r="AB95" s="25" t="s">
        <v>187</v>
      </c>
      <c r="AC95" s="26"/>
      <c r="AD95" s="26"/>
      <c r="AE95" s="26"/>
      <c r="AF95" s="26"/>
      <c r="AG95" s="26"/>
      <c r="AH95" s="26">
        <v>180000</v>
      </c>
      <c r="AI95" s="26"/>
      <c r="AJ95" s="26"/>
      <c r="AK95" s="26">
        <v>6000000</v>
      </c>
      <c r="AL95" s="26"/>
      <c r="AM95" s="26">
        <v>3170000</v>
      </c>
      <c r="AN95" s="26">
        <v>4100000</v>
      </c>
      <c r="AO95" s="26"/>
      <c r="AP95" s="26"/>
      <c r="AQ95" s="26">
        <v>11460000</v>
      </c>
      <c r="AR95" s="26"/>
      <c r="AS95" s="26"/>
      <c r="AT95" s="26"/>
      <c r="AU95" s="26"/>
      <c r="AV95" s="26"/>
      <c r="AW95" s="26"/>
      <c r="AX95" s="26"/>
      <c r="AY95" s="26"/>
      <c r="AZ95" s="26"/>
      <c r="BA95" s="45">
        <f t="shared" si="30"/>
        <v>24910000</v>
      </c>
      <c r="BB95" s="27"/>
      <c r="BC95" s="25" t="s">
        <v>187</v>
      </c>
      <c r="BD95" s="28">
        <v>0</v>
      </c>
      <c r="BE95" s="28">
        <v>0</v>
      </c>
      <c r="BF95" s="28">
        <v>0</v>
      </c>
      <c r="BG95" s="28">
        <v>0</v>
      </c>
      <c r="BH95" s="28">
        <v>0</v>
      </c>
      <c r="BI95" s="28">
        <v>130000</v>
      </c>
      <c r="BJ95" s="28">
        <v>0</v>
      </c>
      <c r="BK95" s="28">
        <v>0</v>
      </c>
      <c r="BL95" s="28">
        <v>2104000</v>
      </c>
      <c r="BM95" s="28">
        <v>0</v>
      </c>
      <c r="BN95" s="28">
        <v>1916000</v>
      </c>
      <c r="BO95" s="28">
        <v>1274000</v>
      </c>
      <c r="BP95" s="28">
        <v>0</v>
      </c>
      <c r="BQ95" s="28">
        <v>0</v>
      </c>
      <c r="BR95" s="28">
        <v>6302000</v>
      </c>
      <c r="BS95" s="28">
        <v>0</v>
      </c>
      <c r="BT95" s="28">
        <v>0</v>
      </c>
      <c r="BU95" s="28">
        <v>0</v>
      </c>
      <c r="BV95" s="28">
        <v>0</v>
      </c>
      <c r="BW95" s="28">
        <v>0</v>
      </c>
      <c r="BX95" s="28">
        <v>52000</v>
      </c>
      <c r="BY95" s="28">
        <v>0</v>
      </c>
      <c r="BZ95" s="28">
        <v>0</v>
      </c>
      <c r="CA95" s="28">
        <v>0</v>
      </c>
      <c r="CB95" s="29">
        <f t="shared" si="56"/>
        <v>11778000</v>
      </c>
      <c r="CD95" s="25" t="s">
        <v>187</v>
      </c>
      <c r="CE95" s="30">
        <f t="shared" si="31"/>
        <v>0</v>
      </c>
      <c r="CF95" s="30">
        <f t="shared" si="32"/>
        <v>0</v>
      </c>
      <c r="CG95" s="30">
        <f t="shared" si="33"/>
        <v>0</v>
      </c>
      <c r="CH95" s="30">
        <f t="shared" si="34"/>
        <v>0</v>
      </c>
      <c r="CI95" s="30">
        <f t="shared" si="35"/>
        <v>0</v>
      </c>
      <c r="CJ95" s="30">
        <f t="shared" si="36"/>
        <v>10659</v>
      </c>
      <c r="CK95" s="30">
        <f t="shared" si="37"/>
        <v>0</v>
      </c>
      <c r="CL95" s="30">
        <f t="shared" si="38"/>
        <v>27780</v>
      </c>
      <c r="CM95" s="30">
        <f t="shared" si="39"/>
        <v>-1624000</v>
      </c>
      <c r="CN95" s="30">
        <f t="shared" si="40"/>
        <v>0</v>
      </c>
      <c r="CO95" s="30">
        <f t="shared" si="41"/>
        <v>-451650</v>
      </c>
      <c r="CP95" s="30">
        <f t="shared" si="42"/>
        <v>999319</v>
      </c>
      <c r="CQ95" s="30">
        <f t="shared" si="43"/>
        <v>0</v>
      </c>
      <c r="CR95" s="30">
        <f t="shared" si="44"/>
        <v>0</v>
      </c>
      <c r="CS95" s="30">
        <f t="shared" si="45"/>
        <v>-3396023</v>
      </c>
      <c r="CT95" s="30">
        <f t="shared" si="46"/>
        <v>0</v>
      </c>
      <c r="CU95" s="30">
        <f t="shared" si="47"/>
        <v>0</v>
      </c>
      <c r="CV95" s="30">
        <f t="shared" si="48"/>
        <v>0</v>
      </c>
      <c r="CW95" s="30">
        <f t="shared" si="49"/>
        <v>0</v>
      </c>
      <c r="CX95" s="30">
        <f t="shared" si="50"/>
        <v>0</v>
      </c>
      <c r="CY95" s="30">
        <f t="shared" si="51"/>
        <v>-52000</v>
      </c>
      <c r="CZ95" s="30">
        <f t="shared" si="52"/>
        <v>0</v>
      </c>
      <c r="DA95" s="30">
        <f t="shared" si="53"/>
        <v>0</v>
      </c>
      <c r="DB95" s="30">
        <f t="shared" si="54"/>
        <v>0</v>
      </c>
      <c r="DC95" s="30">
        <f t="shared" si="55"/>
        <v>-4485915</v>
      </c>
      <c r="DD95" s="30">
        <f t="shared" si="57"/>
        <v>43664854</v>
      </c>
    </row>
    <row r="96" spans="1:108" x14ac:dyDescent="0.15">
      <c r="A96" s="25" t="s">
        <v>188</v>
      </c>
      <c r="B96" s="26"/>
      <c r="C96" s="179"/>
      <c r="D96" s="179"/>
      <c r="E96" s="179"/>
      <c r="F96" s="179"/>
      <c r="G96" s="179">
        <v>769787</v>
      </c>
      <c r="H96" s="179"/>
      <c r="I96" s="179">
        <v>32837</v>
      </c>
      <c r="J96" s="179">
        <v>520000</v>
      </c>
      <c r="K96" s="179"/>
      <c r="L96" s="179">
        <v>1915593</v>
      </c>
      <c r="M96" s="179"/>
      <c r="N96" s="179"/>
      <c r="O96" s="179"/>
      <c r="P96" s="179">
        <v>3280982</v>
      </c>
      <c r="Q96" s="179"/>
      <c r="R96" s="179"/>
      <c r="S96" s="179"/>
      <c r="T96" s="179"/>
      <c r="U96" s="179"/>
      <c r="V96" s="179">
        <v>84436</v>
      </c>
      <c r="W96" s="179"/>
      <c r="X96" s="179"/>
      <c r="Y96" s="179"/>
      <c r="Z96" s="26">
        <f t="shared" si="29"/>
        <v>6603635</v>
      </c>
      <c r="AA96" s="26"/>
      <c r="AB96" s="25" t="s">
        <v>188</v>
      </c>
      <c r="AC96" s="26"/>
      <c r="AD96" s="26"/>
      <c r="AE96" s="26"/>
      <c r="AF96" s="26"/>
      <c r="AG96" s="26"/>
      <c r="AH96" s="26">
        <v>830000</v>
      </c>
      <c r="AI96" s="26"/>
      <c r="AJ96" s="26"/>
      <c r="AK96" s="26">
        <v>8000000</v>
      </c>
      <c r="AL96" s="26"/>
      <c r="AM96" s="26">
        <v>1380000</v>
      </c>
      <c r="AN96" s="26">
        <v>760000</v>
      </c>
      <c r="AO96" s="26"/>
      <c r="AP96" s="26"/>
      <c r="AQ96" s="26">
        <v>11990000</v>
      </c>
      <c r="AR96" s="26"/>
      <c r="AS96" s="26"/>
      <c r="AT96" s="26"/>
      <c r="AU96" s="26"/>
      <c r="AV96" s="26"/>
      <c r="AW96" s="26">
        <v>40000</v>
      </c>
      <c r="AX96" s="26"/>
      <c r="AY96" s="26"/>
      <c r="AZ96" s="26"/>
      <c r="BA96" s="45">
        <f t="shared" si="30"/>
        <v>23000000</v>
      </c>
      <c r="BB96" s="27"/>
      <c r="BC96" s="25" t="s">
        <v>188</v>
      </c>
      <c r="BD96" s="28">
        <v>0</v>
      </c>
      <c r="BE96" s="28">
        <v>0</v>
      </c>
      <c r="BF96" s="28">
        <v>0</v>
      </c>
      <c r="BG96" s="28">
        <v>0</v>
      </c>
      <c r="BH96" s="28">
        <v>0</v>
      </c>
      <c r="BI96" s="28">
        <v>386000</v>
      </c>
      <c r="BJ96" s="28">
        <v>0</v>
      </c>
      <c r="BK96" s="28">
        <v>0</v>
      </c>
      <c r="BL96" s="28">
        <v>2568000</v>
      </c>
      <c r="BM96" s="28">
        <v>0</v>
      </c>
      <c r="BN96" s="28">
        <v>1666000</v>
      </c>
      <c r="BO96" s="28">
        <v>730000</v>
      </c>
      <c r="BP96" s="28">
        <v>0</v>
      </c>
      <c r="BQ96" s="28">
        <v>0</v>
      </c>
      <c r="BR96" s="28">
        <v>6704000</v>
      </c>
      <c r="BS96" s="28">
        <v>0</v>
      </c>
      <c r="BT96" s="28">
        <v>0</v>
      </c>
      <c r="BU96" s="28">
        <v>0</v>
      </c>
      <c r="BV96" s="28">
        <v>0</v>
      </c>
      <c r="BW96" s="28">
        <v>0</v>
      </c>
      <c r="BX96" s="28">
        <v>138000</v>
      </c>
      <c r="BY96" s="28">
        <v>0</v>
      </c>
      <c r="BZ96" s="28">
        <v>0</v>
      </c>
      <c r="CA96" s="28">
        <v>0</v>
      </c>
      <c r="CB96" s="29">
        <f t="shared" si="56"/>
        <v>12192000</v>
      </c>
      <c r="CD96" s="25" t="s">
        <v>188</v>
      </c>
      <c r="CE96" s="30">
        <f t="shared" si="31"/>
        <v>0</v>
      </c>
      <c r="CF96" s="30">
        <f t="shared" si="32"/>
        <v>0</v>
      </c>
      <c r="CG96" s="30">
        <f t="shared" si="33"/>
        <v>0</v>
      </c>
      <c r="CH96" s="30">
        <f t="shared" si="34"/>
        <v>0</v>
      </c>
      <c r="CI96" s="30">
        <f t="shared" si="35"/>
        <v>0</v>
      </c>
      <c r="CJ96" s="30">
        <f t="shared" si="36"/>
        <v>383787</v>
      </c>
      <c r="CK96" s="30">
        <f t="shared" si="37"/>
        <v>0</v>
      </c>
      <c r="CL96" s="30">
        <f t="shared" si="38"/>
        <v>32837</v>
      </c>
      <c r="CM96" s="30">
        <f t="shared" si="39"/>
        <v>-2048000</v>
      </c>
      <c r="CN96" s="30">
        <f t="shared" si="40"/>
        <v>0</v>
      </c>
      <c r="CO96" s="30">
        <f t="shared" si="41"/>
        <v>249593</v>
      </c>
      <c r="CP96" s="30">
        <f t="shared" si="42"/>
        <v>-730000</v>
      </c>
      <c r="CQ96" s="30">
        <f t="shared" si="43"/>
        <v>0</v>
      </c>
      <c r="CR96" s="30">
        <f t="shared" si="44"/>
        <v>0</v>
      </c>
      <c r="CS96" s="30">
        <f t="shared" si="45"/>
        <v>-3423018</v>
      </c>
      <c r="CT96" s="30">
        <f t="shared" si="46"/>
        <v>0</v>
      </c>
      <c r="CU96" s="30">
        <f t="shared" si="47"/>
        <v>0</v>
      </c>
      <c r="CV96" s="30">
        <f t="shared" si="48"/>
        <v>0</v>
      </c>
      <c r="CW96" s="30">
        <f t="shared" si="49"/>
        <v>0</v>
      </c>
      <c r="CX96" s="30">
        <f t="shared" si="50"/>
        <v>0</v>
      </c>
      <c r="CY96" s="30">
        <f t="shared" si="51"/>
        <v>-53564</v>
      </c>
      <c r="CZ96" s="30">
        <f t="shared" si="52"/>
        <v>0</v>
      </c>
      <c r="DA96" s="30">
        <f t="shared" si="53"/>
        <v>0</v>
      </c>
      <c r="DB96" s="30">
        <f t="shared" si="54"/>
        <v>0</v>
      </c>
      <c r="DC96" s="30">
        <f t="shared" si="55"/>
        <v>-5588365</v>
      </c>
      <c r="DD96" s="30">
        <f t="shared" si="57"/>
        <v>38076489</v>
      </c>
    </row>
    <row r="97" spans="1:108" x14ac:dyDescent="0.15">
      <c r="A97" s="25" t="s">
        <v>189</v>
      </c>
      <c r="B97" s="26"/>
      <c r="C97" s="179"/>
      <c r="D97" s="179"/>
      <c r="E97" s="179"/>
      <c r="F97" s="179"/>
      <c r="G97" s="179"/>
      <c r="H97" s="179"/>
      <c r="I97" s="179"/>
      <c r="J97" s="179">
        <v>520000</v>
      </c>
      <c r="K97" s="179"/>
      <c r="L97" s="179"/>
      <c r="M97" s="179"/>
      <c r="N97" s="179"/>
      <c r="O97" s="179"/>
      <c r="P97" s="179"/>
      <c r="Q97" s="179"/>
      <c r="R97" s="179"/>
      <c r="S97" s="179"/>
      <c r="T97" s="179"/>
      <c r="U97" s="179"/>
      <c r="V97" s="179"/>
      <c r="W97" s="179"/>
      <c r="X97" s="179"/>
      <c r="Y97" s="179"/>
      <c r="Z97" s="26">
        <f t="shared" si="29"/>
        <v>520000</v>
      </c>
      <c r="AA97" s="26"/>
      <c r="AB97" s="25" t="s">
        <v>189</v>
      </c>
      <c r="AC97" s="26"/>
      <c r="AD97" s="26"/>
      <c r="AE97" s="26"/>
      <c r="AF97" s="26"/>
      <c r="AG97" s="26"/>
      <c r="AH97" s="26">
        <v>40000</v>
      </c>
      <c r="AI97" s="26"/>
      <c r="AJ97" s="26">
        <v>10000</v>
      </c>
      <c r="AK97" s="26">
        <v>7350000</v>
      </c>
      <c r="AL97" s="26"/>
      <c r="AM97" s="26">
        <v>1790000</v>
      </c>
      <c r="AN97" s="26">
        <v>2570000</v>
      </c>
      <c r="AO97" s="26"/>
      <c r="AP97" s="26"/>
      <c r="AQ97" s="26">
        <v>4670000</v>
      </c>
      <c r="AR97" s="26"/>
      <c r="AS97" s="26"/>
      <c r="AT97" s="26"/>
      <c r="AU97" s="26"/>
      <c r="AV97" s="26"/>
      <c r="AW97" s="26">
        <v>200000</v>
      </c>
      <c r="AX97" s="26"/>
      <c r="AY97" s="26"/>
      <c r="AZ97" s="26"/>
      <c r="BA97" s="45">
        <f t="shared" si="30"/>
        <v>16630000</v>
      </c>
      <c r="BB97" s="27"/>
      <c r="BC97" s="25" t="s">
        <v>189</v>
      </c>
      <c r="BD97" s="28">
        <v>0</v>
      </c>
      <c r="BE97" s="28">
        <v>0</v>
      </c>
      <c r="BF97" s="28">
        <v>0</v>
      </c>
      <c r="BG97" s="28">
        <v>0</v>
      </c>
      <c r="BH97" s="28">
        <v>0</v>
      </c>
      <c r="BI97" s="28">
        <v>540000</v>
      </c>
      <c r="BJ97" s="28">
        <v>0</v>
      </c>
      <c r="BK97" s="28">
        <v>2000</v>
      </c>
      <c r="BL97" s="28">
        <v>2590000</v>
      </c>
      <c r="BM97" s="28">
        <v>0</v>
      </c>
      <c r="BN97" s="28">
        <v>2212000</v>
      </c>
      <c r="BO97" s="28">
        <v>810000</v>
      </c>
      <c r="BP97" s="28">
        <v>0</v>
      </c>
      <c r="BQ97" s="28">
        <v>0</v>
      </c>
      <c r="BR97" s="28">
        <v>7378000</v>
      </c>
      <c r="BS97" s="28">
        <v>0</v>
      </c>
      <c r="BT97" s="28">
        <v>0</v>
      </c>
      <c r="BU97" s="28">
        <v>0</v>
      </c>
      <c r="BV97" s="28">
        <v>0</v>
      </c>
      <c r="BW97" s="28">
        <v>0</v>
      </c>
      <c r="BX97" s="28">
        <v>142000</v>
      </c>
      <c r="BY97" s="28">
        <v>0</v>
      </c>
      <c r="BZ97" s="28">
        <v>0</v>
      </c>
      <c r="CA97" s="28">
        <v>0</v>
      </c>
      <c r="CB97" s="29">
        <f t="shared" si="56"/>
        <v>13674000</v>
      </c>
      <c r="CD97" s="25" t="s">
        <v>189</v>
      </c>
      <c r="CE97" s="30">
        <f t="shared" si="31"/>
        <v>0</v>
      </c>
      <c r="CF97" s="30">
        <f t="shared" si="32"/>
        <v>0</v>
      </c>
      <c r="CG97" s="30">
        <f t="shared" si="33"/>
        <v>0</v>
      </c>
      <c r="CH97" s="30">
        <f t="shared" si="34"/>
        <v>0</v>
      </c>
      <c r="CI97" s="30">
        <f t="shared" si="35"/>
        <v>0</v>
      </c>
      <c r="CJ97" s="30">
        <f t="shared" si="36"/>
        <v>-540000</v>
      </c>
      <c r="CK97" s="30">
        <f t="shared" si="37"/>
        <v>0</v>
      </c>
      <c r="CL97" s="30">
        <f t="shared" si="38"/>
        <v>-2000</v>
      </c>
      <c r="CM97" s="30">
        <f t="shared" si="39"/>
        <v>-2070000</v>
      </c>
      <c r="CN97" s="30">
        <f t="shared" si="40"/>
        <v>0</v>
      </c>
      <c r="CO97" s="30">
        <f t="shared" si="41"/>
        <v>-2212000</v>
      </c>
      <c r="CP97" s="30">
        <f t="shared" si="42"/>
        <v>-810000</v>
      </c>
      <c r="CQ97" s="30">
        <f t="shared" si="43"/>
        <v>0</v>
      </c>
      <c r="CR97" s="30">
        <f t="shared" si="44"/>
        <v>0</v>
      </c>
      <c r="CS97" s="30">
        <f t="shared" si="45"/>
        <v>-7378000</v>
      </c>
      <c r="CT97" s="30">
        <f t="shared" si="46"/>
        <v>0</v>
      </c>
      <c r="CU97" s="30">
        <f t="shared" si="47"/>
        <v>0</v>
      </c>
      <c r="CV97" s="30">
        <f t="shared" si="48"/>
        <v>0</v>
      </c>
      <c r="CW97" s="30">
        <f t="shared" si="49"/>
        <v>0</v>
      </c>
      <c r="CX97" s="30">
        <f t="shared" si="50"/>
        <v>0</v>
      </c>
      <c r="CY97" s="30">
        <f t="shared" si="51"/>
        <v>-142000</v>
      </c>
      <c r="CZ97" s="30">
        <f t="shared" si="52"/>
        <v>0</v>
      </c>
      <c r="DA97" s="30">
        <f t="shared" si="53"/>
        <v>0</v>
      </c>
      <c r="DB97" s="30">
        <f t="shared" si="54"/>
        <v>0</v>
      </c>
      <c r="DC97" s="30">
        <f t="shared" si="55"/>
        <v>-13154000</v>
      </c>
      <c r="DD97" s="30">
        <f t="shared" si="57"/>
        <v>24922489</v>
      </c>
    </row>
    <row r="98" spans="1:108" x14ac:dyDescent="0.15">
      <c r="A98" s="25" t="s">
        <v>190</v>
      </c>
      <c r="B98" s="26"/>
      <c r="C98" s="179"/>
      <c r="D98" s="179"/>
      <c r="E98" s="179"/>
      <c r="F98" s="179"/>
      <c r="G98" s="179"/>
      <c r="H98" s="179"/>
      <c r="I98" s="179"/>
      <c r="J98" s="179">
        <v>400000</v>
      </c>
      <c r="K98" s="179"/>
      <c r="L98" s="179"/>
      <c r="M98" s="179"/>
      <c r="N98" s="179"/>
      <c r="O98" s="179"/>
      <c r="P98" s="179"/>
      <c r="Q98" s="179"/>
      <c r="R98" s="179"/>
      <c r="S98" s="179"/>
      <c r="T98" s="179"/>
      <c r="U98" s="179"/>
      <c r="V98" s="179"/>
      <c r="W98" s="179"/>
      <c r="X98" s="179"/>
      <c r="Y98" s="179"/>
      <c r="Z98" s="26">
        <f t="shared" si="29"/>
        <v>400000</v>
      </c>
      <c r="AA98" s="26"/>
      <c r="AB98" s="25" t="s">
        <v>190</v>
      </c>
      <c r="AC98" s="26"/>
      <c r="AD98" s="26"/>
      <c r="AE98" s="26"/>
      <c r="AF98" s="26"/>
      <c r="AG98" s="26"/>
      <c r="AH98" s="26">
        <v>470000</v>
      </c>
      <c r="AI98" s="26"/>
      <c r="AJ98" s="26"/>
      <c r="AK98" s="26">
        <v>7390000</v>
      </c>
      <c r="AL98" s="26"/>
      <c r="AM98" s="26">
        <v>1660000</v>
      </c>
      <c r="AN98" s="26"/>
      <c r="AO98" s="26"/>
      <c r="AP98" s="26"/>
      <c r="AQ98" s="26">
        <v>4580000</v>
      </c>
      <c r="AR98" s="26"/>
      <c r="AS98" s="26"/>
      <c r="AT98" s="26"/>
      <c r="AU98" s="26"/>
      <c r="AV98" s="26"/>
      <c r="AW98" s="26">
        <v>340000</v>
      </c>
      <c r="AX98" s="26"/>
      <c r="AY98" s="26"/>
      <c r="AZ98" s="26"/>
      <c r="BA98" s="45">
        <f t="shared" si="30"/>
        <v>14440000</v>
      </c>
      <c r="BB98" s="27"/>
      <c r="BC98" s="25" t="s">
        <v>190</v>
      </c>
      <c r="BD98" s="43">
        <v>0</v>
      </c>
      <c r="BE98" s="43">
        <v>0</v>
      </c>
      <c r="BF98" s="43">
        <v>0</v>
      </c>
      <c r="BG98" s="43">
        <v>0</v>
      </c>
      <c r="BH98" s="43">
        <v>0</v>
      </c>
      <c r="BI98" s="43">
        <v>180000</v>
      </c>
      <c r="BJ98" s="43">
        <v>0</v>
      </c>
      <c r="BK98" s="43">
        <v>0</v>
      </c>
      <c r="BL98" s="43">
        <v>2974000</v>
      </c>
      <c r="BM98" s="43">
        <v>0</v>
      </c>
      <c r="BN98" s="43">
        <v>688000</v>
      </c>
      <c r="BO98" s="43">
        <v>404000</v>
      </c>
      <c r="BP98" s="43">
        <v>0</v>
      </c>
      <c r="BQ98" s="43">
        <v>0</v>
      </c>
      <c r="BR98" s="43">
        <v>6108000</v>
      </c>
      <c r="BS98" s="43">
        <v>0</v>
      </c>
      <c r="BT98" s="43">
        <v>0</v>
      </c>
      <c r="BU98" s="43">
        <v>0</v>
      </c>
      <c r="BV98" s="43">
        <v>0</v>
      </c>
      <c r="BW98" s="43">
        <v>0</v>
      </c>
      <c r="BX98" s="43">
        <v>68000</v>
      </c>
      <c r="BY98" s="43">
        <v>0</v>
      </c>
      <c r="BZ98" s="43">
        <v>0</v>
      </c>
      <c r="CA98" s="43">
        <v>0</v>
      </c>
      <c r="CB98" s="29">
        <f t="shared" si="56"/>
        <v>10422000</v>
      </c>
      <c r="CD98" s="25" t="s">
        <v>190</v>
      </c>
      <c r="CE98" s="44">
        <f t="shared" si="31"/>
        <v>0</v>
      </c>
      <c r="CF98" s="44">
        <f t="shared" si="32"/>
        <v>0</v>
      </c>
      <c r="CG98" s="44">
        <f t="shared" si="33"/>
        <v>0</v>
      </c>
      <c r="CH98" s="44">
        <f t="shared" si="34"/>
        <v>0</v>
      </c>
      <c r="CI98" s="30">
        <f t="shared" si="35"/>
        <v>0</v>
      </c>
      <c r="CJ98" s="44">
        <f t="shared" si="36"/>
        <v>-180000</v>
      </c>
      <c r="CK98" s="44">
        <f t="shared" si="37"/>
        <v>0</v>
      </c>
      <c r="CL98" s="44">
        <f t="shared" si="38"/>
        <v>0</v>
      </c>
      <c r="CM98" s="44">
        <f t="shared" si="39"/>
        <v>-2574000</v>
      </c>
      <c r="CN98" s="44">
        <f t="shared" si="40"/>
        <v>0</v>
      </c>
      <c r="CO98" s="44">
        <f t="shared" si="41"/>
        <v>-688000</v>
      </c>
      <c r="CP98" s="44">
        <f t="shared" si="42"/>
        <v>-404000</v>
      </c>
      <c r="CQ98" s="44">
        <f t="shared" si="43"/>
        <v>0</v>
      </c>
      <c r="CR98" s="44">
        <f t="shared" si="44"/>
        <v>0</v>
      </c>
      <c r="CS98" s="44">
        <f t="shared" si="45"/>
        <v>-6108000</v>
      </c>
      <c r="CT98" s="44">
        <f t="shared" si="46"/>
        <v>0</v>
      </c>
      <c r="CU98" s="44">
        <f t="shared" si="47"/>
        <v>0</v>
      </c>
      <c r="CV98" s="44">
        <f t="shared" si="48"/>
        <v>0</v>
      </c>
      <c r="CW98" s="44">
        <f t="shared" si="49"/>
        <v>0</v>
      </c>
      <c r="CX98" s="44">
        <f t="shared" si="50"/>
        <v>0</v>
      </c>
      <c r="CY98" s="44">
        <f t="shared" si="51"/>
        <v>-68000</v>
      </c>
      <c r="CZ98" s="44">
        <f t="shared" si="52"/>
        <v>0</v>
      </c>
      <c r="DA98" s="44">
        <f t="shared" si="53"/>
        <v>0</v>
      </c>
      <c r="DB98" s="44">
        <f t="shared" si="54"/>
        <v>0</v>
      </c>
      <c r="DC98" s="44">
        <f t="shared" si="55"/>
        <v>-10022000</v>
      </c>
      <c r="DD98" s="44">
        <f t="shared" si="57"/>
        <v>14900489</v>
      </c>
    </row>
    <row r="99" spans="1:108" x14ac:dyDescent="0.15">
      <c r="A99" s="25" t="s">
        <v>191</v>
      </c>
      <c r="B99" s="26"/>
      <c r="C99" s="179"/>
      <c r="D99" s="179"/>
      <c r="E99" s="179"/>
      <c r="F99" s="179"/>
      <c r="G99" s="179">
        <v>43659</v>
      </c>
      <c r="H99" s="179"/>
      <c r="I99" s="179">
        <v>8604</v>
      </c>
      <c r="J99" s="179">
        <v>600000</v>
      </c>
      <c r="K99" s="179"/>
      <c r="L99" s="179">
        <v>657520</v>
      </c>
      <c r="M99" s="179">
        <v>25148</v>
      </c>
      <c r="N99" s="179"/>
      <c r="O99" s="179"/>
      <c r="P99" s="179">
        <v>4926647</v>
      </c>
      <c r="Q99" s="179"/>
      <c r="R99" s="179"/>
      <c r="S99" s="179"/>
      <c r="T99" s="179"/>
      <c r="U99" s="179"/>
      <c r="V99" s="179">
        <v>69322</v>
      </c>
      <c r="W99" s="179"/>
      <c r="X99" s="179"/>
      <c r="Y99" s="179"/>
      <c r="Z99" s="26">
        <f t="shared" si="29"/>
        <v>6330900</v>
      </c>
      <c r="AA99" s="26"/>
      <c r="AB99" s="25" t="s">
        <v>191</v>
      </c>
      <c r="AC99" s="26"/>
      <c r="AD99" s="26"/>
      <c r="AE99" s="26"/>
      <c r="AF99" s="26"/>
      <c r="AG99" s="26"/>
      <c r="AH99" s="26"/>
      <c r="AI99" s="26"/>
      <c r="AJ99" s="26"/>
      <c r="AK99" s="26">
        <v>7820000</v>
      </c>
      <c r="AL99" s="26"/>
      <c r="AM99" s="26"/>
      <c r="AN99" s="26"/>
      <c r="AO99" s="26"/>
      <c r="AP99" s="26"/>
      <c r="AQ99" s="26">
        <v>200000</v>
      </c>
      <c r="AR99" s="26"/>
      <c r="AS99" s="26"/>
      <c r="AT99" s="26"/>
      <c r="AU99" s="26"/>
      <c r="AV99" s="26"/>
      <c r="AW99" s="26"/>
      <c r="AX99" s="26"/>
      <c r="AY99" s="26"/>
      <c r="AZ99" s="26"/>
      <c r="BA99" s="45">
        <f t="shared" si="30"/>
        <v>8020000</v>
      </c>
      <c r="BB99" s="45"/>
      <c r="BC99" s="25" t="s">
        <v>191</v>
      </c>
      <c r="BD99" s="43">
        <v>0</v>
      </c>
      <c r="BE99" s="43">
        <v>0</v>
      </c>
      <c r="BF99" s="43">
        <v>0</v>
      </c>
      <c r="BG99" s="43">
        <v>0</v>
      </c>
      <c r="BH99" s="43">
        <v>0</v>
      </c>
      <c r="BI99" s="43">
        <v>68000</v>
      </c>
      <c r="BJ99" s="43">
        <v>0</v>
      </c>
      <c r="BK99" s="43">
        <v>0</v>
      </c>
      <c r="BL99" s="43">
        <v>3452000</v>
      </c>
      <c r="BM99" s="43">
        <v>0</v>
      </c>
      <c r="BN99" s="43">
        <v>1104000</v>
      </c>
      <c r="BO99" s="43">
        <v>1070000</v>
      </c>
      <c r="BP99" s="43">
        <v>0</v>
      </c>
      <c r="BQ99" s="43">
        <v>0</v>
      </c>
      <c r="BR99" s="43">
        <v>5972000</v>
      </c>
      <c r="BS99" s="43">
        <v>0</v>
      </c>
      <c r="BT99" s="43">
        <v>0</v>
      </c>
      <c r="BU99" s="43">
        <v>0</v>
      </c>
      <c r="BV99" s="43">
        <v>0</v>
      </c>
      <c r="BW99" s="43">
        <v>0</v>
      </c>
      <c r="BX99" s="43">
        <v>36000</v>
      </c>
      <c r="BY99" s="43">
        <v>0</v>
      </c>
      <c r="BZ99" s="43">
        <v>0</v>
      </c>
      <c r="CA99" s="43">
        <v>0</v>
      </c>
      <c r="CB99" s="29">
        <f t="shared" si="56"/>
        <v>11702000</v>
      </c>
      <c r="CD99" s="25" t="s">
        <v>191</v>
      </c>
      <c r="CE99" s="44">
        <f t="shared" si="31"/>
        <v>0</v>
      </c>
      <c r="CF99" s="44">
        <f t="shared" si="32"/>
        <v>0</v>
      </c>
      <c r="CG99" s="44">
        <f t="shared" si="33"/>
        <v>0</v>
      </c>
      <c r="CH99" s="44">
        <f t="shared" si="34"/>
        <v>0</v>
      </c>
      <c r="CI99" s="44">
        <f t="shared" si="35"/>
        <v>0</v>
      </c>
      <c r="CJ99" s="44">
        <f t="shared" si="36"/>
        <v>-24341</v>
      </c>
      <c r="CK99" s="44">
        <f t="shared" si="37"/>
        <v>0</v>
      </c>
      <c r="CL99" s="44">
        <f t="shared" si="38"/>
        <v>8604</v>
      </c>
      <c r="CM99" s="44">
        <f t="shared" si="39"/>
        <v>-2852000</v>
      </c>
      <c r="CN99" s="44">
        <f t="shared" si="40"/>
        <v>0</v>
      </c>
      <c r="CO99" s="44">
        <f t="shared" si="41"/>
        <v>-446480</v>
      </c>
      <c r="CP99" s="44">
        <f t="shared" si="42"/>
        <v>-1044852</v>
      </c>
      <c r="CQ99" s="44">
        <f t="shared" si="43"/>
        <v>0</v>
      </c>
      <c r="CR99" s="44">
        <f t="shared" si="44"/>
        <v>0</v>
      </c>
      <c r="CS99" s="44">
        <f t="shared" si="45"/>
        <v>-1045353</v>
      </c>
      <c r="CT99" s="44">
        <f t="shared" si="46"/>
        <v>0</v>
      </c>
      <c r="CU99" s="44">
        <f t="shared" si="47"/>
        <v>0</v>
      </c>
      <c r="CV99" s="44">
        <f t="shared" si="48"/>
        <v>0</v>
      </c>
      <c r="CW99" s="44">
        <f t="shared" si="49"/>
        <v>0</v>
      </c>
      <c r="CX99" s="44">
        <f t="shared" si="50"/>
        <v>0</v>
      </c>
      <c r="CY99" s="44">
        <f t="shared" si="51"/>
        <v>33322</v>
      </c>
      <c r="CZ99" s="44">
        <f t="shared" si="52"/>
        <v>0</v>
      </c>
      <c r="DA99" s="44">
        <f t="shared" si="53"/>
        <v>0</v>
      </c>
      <c r="DB99" s="44">
        <f t="shared" si="54"/>
        <v>0</v>
      </c>
      <c r="DC99" s="44">
        <f t="shared" si="55"/>
        <v>-5371100</v>
      </c>
      <c r="DD99" s="44">
        <f t="shared" si="57"/>
        <v>9529389</v>
      </c>
    </row>
    <row r="100" spans="1:108" x14ac:dyDescent="0.15">
      <c r="A100" s="25" t="s">
        <v>192</v>
      </c>
      <c r="B100" s="26"/>
      <c r="C100" s="179"/>
      <c r="D100" s="179"/>
      <c r="E100" s="179"/>
      <c r="F100" s="179"/>
      <c r="G100" s="179">
        <v>82098</v>
      </c>
      <c r="H100" s="179"/>
      <c r="I100" s="179">
        <v>15233</v>
      </c>
      <c r="J100" s="179">
        <v>1564000</v>
      </c>
      <c r="K100" s="179"/>
      <c r="L100" s="179">
        <v>3650614</v>
      </c>
      <c r="M100" s="179">
        <v>715000</v>
      </c>
      <c r="N100" s="179"/>
      <c r="O100" s="179"/>
      <c r="P100" s="179">
        <v>6107000</v>
      </c>
      <c r="Q100" s="179"/>
      <c r="R100" s="179"/>
      <c r="S100" s="179"/>
      <c r="T100" s="179"/>
      <c r="U100" s="179"/>
      <c r="V100" s="179"/>
      <c r="W100" s="179"/>
      <c r="X100" s="179"/>
      <c r="Y100" s="179"/>
      <c r="Z100" s="26">
        <f t="shared" si="29"/>
        <v>12133945</v>
      </c>
      <c r="AA100" s="26"/>
      <c r="AB100" s="25" t="s">
        <v>192</v>
      </c>
      <c r="AC100" s="26"/>
      <c r="AD100" s="26"/>
      <c r="AE100" s="26"/>
      <c r="AF100" s="26"/>
      <c r="AG100" s="26"/>
      <c r="AH100" s="26"/>
      <c r="AI100" s="26"/>
      <c r="AJ100" s="26"/>
      <c r="AK100" s="26">
        <v>3730000</v>
      </c>
      <c r="AL100" s="26"/>
      <c r="AM100" s="26"/>
      <c r="AN100" s="26"/>
      <c r="AO100" s="26"/>
      <c r="AP100" s="26"/>
      <c r="AQ100" s="26"/>
      <c r="AR100" s="26"/>
      <c r="AS100" s="26"/>
      <c r="AT100" s="26"/>
      <c r="AU100" s="26"/>
      <c r="AV100" s="26"/>
      <c r="AW100" s="26"/>
      <c r="AX100" s="26"/>
      <c r="AY100" s="26"/>
      <c r="AZ100" s="26"/>
      <c r="BA100" s="45">
        <f t="shared" si="30"/>
        <v>3730000</v>
      </c>
      <c r="BB100" s="27"/>
      <c r="BC100" s="25" t="s">
        <v>192</v>
      </c>
      <c r="BD100" s="43">
        <v>0</v>
      </c>
      <c r="BE100" s="43">
        <v>0</v>
      </c>
      <c r="BF100" s="43">
        <v>0</v>
      </c>
      <c r="BG100" s="43">
        <v>0</v>
      </c>
      <c r="BH100" s="43">
        <v>0</v>
      </c>
      <c r="BI100" s="43">
        <v>38000</v>
      </c>
      <c r="BJ100" s="43">
        <v>0</v>
      </c>
      <c r="BK100" s="43">
        <v>0</v>
      </c>
      <c r="BL100" s="43">
        <v>2522000</v>
      </c>
      <c r="BM100" s="43">
        <v>0</v>
      </c>
      <c r="BN100" s="43">
        <v>462000</v>
      </c>
      <c r="BO100" s="43">
        <v>0</v>
      </c>
      <c r="BP100" s="43">
        <v>0</v>
      </c>
      <c r="BQ100" s="43">
        <v>0</v>
      </c>
      <c r="BR100" s="43">
        <v>5506000</v>
      </c>
      <c r="BS100" s="43">
        <v>0</v>
      </c>
      <c r="BT100" s="43">
        <v>0</v>
      </c>
      <c r="BU100" s="43">
        <v>0</v>
      </c>
      <c r="BV100" s="43">
        <v>0</v>
      </c>
      <c r="BW100" s="43">
        <v>0</v>
      </c>
      <c r="BX100" s="43">
        <v>0</v>
      </c>
      <c r="BY100" s="43">
        <v>0</v>
      </c>
      <c r="BZ100" s="43">
        <v>0</v>
      </c>
      <c r="CA100" s="43">
        <v>0</v>
      </c>
      <c r="CB100" s="29">
        <f t="shared" si="56"/>
        <v>8528000</v>
      </c>
      <c r="CD100" s="25" t="s">
        <v>192</v>
      </c>
      <c r="CE100" s="44">
        <f t="shared" si="31"/>
        <v>0</v>
      </c>
      <c r="CF100" s="44">
        <f t="shared" si="32"/>
        <v>0</v>
      </c>
      <c r="CG100" s="44">
        <f t="shared" si="33"/>
        <v>0</v>
      </c>
      <c r="CH100" s="44">
        <f t="shared" si="34"/>
        <v>0</v>
      </c>
      <c r="CI100" s="44">
        <f t="shared" si="35"/>
        <v>0</v>
      </c>
      <c r="CJ100" s="44">
        <f t="shared" si="36"/>
        <v>44098</v>
      </c>
      <c r="CK100" s="44">
        <f t="shared" si="37"/>
        <v>0</v>
      </c>
      <c r="CL100" s="44">
        <f t="shared" si="38"/>
        <v>15233</v>
      </c>
      <c r="CM100" s="44">
        <f t="shared" si="39"/>
        <v>-958000</v>
      </c>
      <c r="CN100" s="44">
        <f t="shared" si="40"/>
        <v>0</v>
      </c>
      <c r="CO100" s="44">
        <f t="shared" si="41"/>
        <v>3188614</v>
      </c>
      <c r="CP100" s="44">
        <f t="shared" si="42"/>
        <v>715000</v>
      </c>
      <c r="CQ100" s="44">
        <f t="shared" si="43"/>
        <v>0</v>
      </c>
      <c r="CR100" s="44">
        <f t="shared" si="44"/>
        <v>0</v>
      </c>
      <c r="CS100" s="44">
        <f t="shared" si="45"/>
        <v>601000</v>
      </c>
      <c r="CT100" s="44">
        <f t="shared" si="46"/>
        <v>0</v>
      </c>
      <c r="CU100" s="44">
        <f t="shared" si="47"/>
        <v>0</v>
      </c>
      <c r="CV100" s="44">
        <f t="shared" si="48"/>
        <v>0</v>
      </c>
      <c r="CW100" s="44">
        <f t="shared" si="49"/>
        <v>0</v>
      </c>
      <c r="CX100" s="44">
        <f t="shared" si="50"/>
        <v>0</v>
      </c>
      <c r="CY100" s="44">
        <f t="shared" si="51"/>
        <v>0</v>
      </c>
      <c r="CZ100" s="44">
        <f t="shared" si="52"/>
        <v>0</v>
      </c>
      <c r="DA100" s="44">
        <f t="shared" si="53"/>
        <v>0</v>
      </c>
      <c r="DB100" s="44">
        <f t="shared" si="54"/>
        <v>0</v>
      </c>
      <c r="DC100" s="44">
        <f t="shared" si="55"/>
        <v>3605945</v>
      </c>
      <c r="DD100" s="44">
        <f t="shared" si="57"/>
        <v>13135334</v>
      </c>
    </row>
    <row r="101" spans="1:108" x14ac:dyDescent="0.15">
      <c r="A101" s="25" t="s">
        <v>193</v>
      </c>
      <c r="B101" s="26"/>
      <c r="C101" s="179"/>
      <c r="D101" s="179"/>
      <c r="E101" s="179"/>
      <c r="F101" s="179"/>
      <c r="G101" s="179">
        <v>971413</v>
      </c>
      <c r="H101" s="179"/>
      <c r="I101" s="179"/>
      <c r="J101" s="179">
        <v>2600000</v>
      </c>
      <c r="K101" s="179"/>
      <c r="L101" s="179">
        <v>2071914</v>
      </c>
      <c r="M101" s="179"/>
      <c r="N101" s="179"/>
      <c r="O101" s="179"/>
      <c r="P101" s="179">
        <v>9331897</v>
      </c>
      <c r="Q101" s="179"/>
      <c r="R101" s="179"/>
      <c r="S101" s="179"/>
      <c r="T101" s="179"/>
      <c r="U101" s="179"/>
      <c r="V101" s="179">
        <v>41910</v>
      </c>
      <c r="W101" s="179"/>
      <c r="X101" s="179"/>
      <c r="Y101" s="179"/>
      <c r="Z101" s="26">
        <f t="shared" si="29"/>
        <v>15017134</v>
      </c>
      <c r="AA101" s="26"/>
      <c r="AB101" s="25" t="s">
        <v>193</v>
      </c>
      <c r="AC101" s="26"/>
      <c r="AD101" s="26"/>
      <c r="AE101" s="26"/>
      <c r="AF101" s="26"/>
      <c r="AG101" s="26"/>
      <c r="AH101" s="26"/>
      <c r="AI101" s="26"/>
      <c r="AJ101" s="26">
        <v>30000</v>
      </c>
      <c r="AK101" s="26">
        <v>8110000</v>
      </c>
      <c r="AL101" s="26"/>
      <c r="AM101" s="26"/>
      <c r="AN101" s="26"/>
      <c r="AO101" s="26"/>
      <c r="AP101" s="26"/>
      <c r="AQ101" s="26">
        <v>7160000</v>
      </c>
      <c r="AR101" s="26"/>
      <c r="AS101" s="26"/>
      <c r="AT101" s="26"/>
      <c r="AU101" s="26"/>
      <c r="AV101" s="26"/>
      <c r="AW101" s="26">
        <v>140000</v>
      </c>
      <c r="AX101" s="26"/>
      <c r="AY101" s="26"/>
      <c r="AZ101" s="26"/>
      <c r="BA101" s="45">
        <f t="shared" si="30"/>
        <v>15440000</v>
      </c>
      <c r="BB101" s="27"/>
      <c r="BC101" s="25" t="s">
        <v>193</v>
      </c>
      <c r="BD101" s="43">
        <v>0</v>
      </c>
      <c r="BE101" s="43">
        <v>0</v>
      </c>
      <c r="BF101" s="43">
        <v>0</v>
      </c>
      <c r="BG101" s="43">
        <v>0</v>
      </c>
      <c r="BH101" s="43">
        <v>0</v>
      </c>
      <c r="BI101" s="43">
        <v>0</v>
      </c>
      <c r="BJ101" s="43">
        <v>0</v>
      </c>
      <c r="BK101" s="43">
        <v>6000</v>
      </c>
      <c r="BL101" s="43">
        <v>3246000</v>
      </c>
      <c r="BM101" s="43">
        <v>0</v>
      </c>
      <c r="BN101" s="43">
        <v>0</v>
      </c>
      <c r="BO101" s="43">
        <v>0</v>
      </c>
      <c r="BP101" s="43">
        <v>0</v>
      </c>
      <c r="BQ101" s="43">
        <v>0</v>
      </c>
      <c r="BR101" s="43">
        <v>5360000</v>
      </c>
      <c r="BS101" s="43">
        <v>0</v>
      </c>
      <c r="BT101" s="43">
        <v>0</v>
      </c>
      <c r="BU101" s="43">
        <v>0</v>
      </c>
      <c r="BV101" s="43">
        <v>0</v>
      </c>
      <c r="BW101" s="43">
        <v>0</v>
      </c>
      <c r="BX101" s="43">
        <v>28000</v>
      </c>
      <c r="BY101" s="43">
        <v>0</v>
      </c>
      <c r="BZ101" s="43">
        <v>0</v>
      </c>
      <c r="CA101" s="43">
        <v>0</v>
      </c>
      <c r="CB101" s="29">
        <f t="shared" si="56"/>
        <v>8640000</v>
      </c>
      <c r="CD101" s="25" t="s">
        <v>193</v>
      </c>
      <c r="CE101" s="44">
        <f t="shared" si="31"/>
        <v>0</v>
      </c>
      <c r="CF101" s="44">
        <f t="shared" si="32"/>
        <v>0</v>
      </c>
      <c r="CG101" s="44">
        <f t="shared" si="33"/>
        <v>0</v>
      </c>
      <c r="CH101" s="44">
        <f t="shared" si="34"/>
        <v>0</v>
      </c>
      <c r="CI101" s="44">
        <f t="shared" si="35"/>
        <v>0</v>
      </c>
      <c r="CJ101" s="44">
        <f t="shared" si="36"/>
        <v>971413</v>
      </c>
      <c r="CK101" s="44">
        <f t="shared" si="37"/>
        <v>0</v>
      </c>
      <c r="CL101" s="44">
        <f t="shared" si="38"/>
        <v>-6000</v>
      </c>
      <c r="CM101" s="44">
        <f t="shared" si="39"/>
        <v>-646000</v>
      </c>
      <c r="CN101" s="44">
        <f t="shared" si="40"/>
        <v>0</v>
      </c>
      <c r="CO101" s="44">
        <f t="shared" si="41"/>
        <v>2071914</v>
      </c>
      <c r="CP101" s="44">
        <f t="shared" si="42"/>
        <v>0</v>
      </c>
      <c r="CQ101" s="44">
        <f t="shared" si="43"/>
        <v>0</v>
      </c>
      <c r="CR101" s="44">
        <f t="shared" si="44"/>
        <v>0</v>
      </c>
      <c r="CS101" s="44">
        <f t="shared" si="45"/>
        <v>3971897</v>
      </c>
      <c r="CT101" s="44">
        <f t="shared" si="46"/>
        <v>0</v>
      </c>
      <c r="CU101" s="44">
        <f t="shared" si="47"/>
        <v>0</v>
      </c>
      <c r="CV101" s="44">
        <f t="shared" si="48"/>
        <v>0</v>
      </c>
      <c r="CW101" s="44">
        <f t="shared" si="49"/>
        <v>0</v>
      </c>
      <c r="CX101" s="44">
        <f t="shared" si="50"/>
        <v>0</v>
      </c>
      <c r="CY101" s="44">
        <f t="shared" si="51"/>
        <v>13910</v>
      </c>
      <c r="CZ101" s="44">
        <f t="shared" si="52"/>
        <v>0</v>
      </c>
      <c r="DA101" s="44">
        <f t="shared" si="53"/>
        <v>0</v>
      </c>
      <c r="DB101" s="44">
        <f t="shared" si="54"/>
        <v>0</v>
      </c>
      <c r="DC101" s="44">
        <f t="shared" si="55"/>
        <v>6377134</v>
      </c>
      <c r="DD101" s="44">
        <f t="shared" si="57"/>
        <v>19512468</v>
      </c>
    </row>
    <row r="102" spans="1:108" x14ac:dyDescent="0.15">
      <c r="A102" s="25" t="s">
        <v>194</v>
      </c>
      <c r="B102" s="26"/>
      <c r="C102" s="179"/>
      <c r="D102" s="179"/>
      <c r="E102" s="179"/>
      <c r="F102" s="179"/>
      <c r="G102" s="179"/>
      <c r="H102" s="179"/>
      <c r="I102" s="179"/>
      <c r="J102" s="179">
        <v>3266400</v>
      </c>
      <c r="K102" s="179"/>
      <c r="L102" s="179">
        <v>176000</v>
      </c>
      <c r="M102" s="179"/>
      <c r="N102" s="179"/>
      <c r="O102" s="179"/>
      <c r="P102" s="179">
        <v>3411481</v>
      </c>
      <c r="Q102" s="179"/>
      <c r="R102" s="179"/>
      <c r="S102" s="179"/>
      <c r="T102" s="179"/>
      <c r="U102" s="179"/>
      <c r="V102" s="179">
        <v>39600</v>
      </c>
      <c r="W102" s="179"/>
      <c r="X102" s="179"/>
      <c r="Y102" s="179"/>
      <c r="Z102" s="26">
        <f t="shared" si="29"/>
        <v>6893481</v>
      </c>
      <c r="AA102" s="26"/>
      <c r="AB102" s="25" t="s">
        <v>194</v>
      </c>
      <c r="AC102" s="26"/>
      <c r="AD102" s="26"/>
      <c r="AE102" s="26"/>
      <c r="AF102" s="26"/>
      <c r="AG102" s="26"/>
      <c r="AH102" s="26">
        <v>50000</v>
      </c>
      <c r="AI102" s="26"/>
      <c r="AJ102" s="26">
        <v>20000</v>
      </c>
      <c r="AK102" s="26">
        <v>9430000</v>
      </c>
      <c r="AL102" s="26"/>
      <c r="AM102" s="26">
        <v>2080000</v>
      </c>
      <c r="AN102" s="26"/>
      <c r="AO102" s="26"/>
      <c r="AP102" s="26"/>
      <c r="AQ102" s="26">
        <v>7830000</v>
      </c>
      <c r="AR102" s="26"/>
      <c r="AS102" s="26"/>
      <c r="AT102" s="26"/>
      <c r="AU102" s="26"/>
      <c r="AV102" s="26"/>
      <c r="AW102" s="26">
        <v>80000</v>
      </c>
      <c r="AX102" s="26"/>
      <c r="AY102" s="26"/>
      <c r="AZ102" s="26"/>
      <c r="BA102" s="45">
        <f t="shared" si="30"/>
        <v>19490000</v>
      </c>
      <c r="BB102" s="27"/>
      <c r="BC102" s="25" t="s">
        <v>194</v>
      </c>
      <c r="BD102" s="43">
        <v>0</v>
      </c>
      <c r="BE102" s="43">
        <v>0</v>
      </c>
      <c r="BF102" s="43">
        <v>0</v>
      </c>
      <c r="BG102" s="43">
        <v>0</v>
      </c>
      <c r="BH102" s="43">
        <v>0</v>
      </c>
      <c r="BI102" s="43">
        <v>96000</v>
      </c>
      <c r="BJ102" s="43">
        <v>0</v>
      </c>
      <c r="BK102" s="43">
        <v>8000</v>
      </c>
      <c r="BL102" s="43">
        <v>4118000</v>
      </c>
      <c r="BM102" s="43">
        <v>0</v>
      </c>
      <c r="BN102" s="43">
        <v>874000</v>
      </c>
      <c r="BO102" s="43">
        <v>1398000</v>
      </c>
      <c r="BP102" s="43">
        <v>0</v>
      </c>
      <c r="BQ102" s="43">
        <v>0</v>
      </c>
      <c r="BR102" s="43">
        <v>6636000</v>
      </c>
      <c r="BS102" s="43">
        <v>0</v>
      </c>
      <c r="BT102" s="43">
        <v>0</v>
      </c>
      <c r="BU102" s="43">
        <v>0</v>
      </c>
      <c r="BV102" s="43">
        <v>0</v>
      </c>
      <c r="BW102" s="43">
        <v>0</v>
      </c>
      <c r="BX102" s="43">
        <v>60000</v>
      </c>
      <c r="BY102" s="43">
        <v>0</v>
      </c>
      <c r="BZ102" s="43">
        <v>0</v>
      </c>
      <c r="CA102" s="43">
        <v>0</v>
      </c>
      <c r="CB102" s="29">
        <f t="shared" si="56"/>
        <v>13190000</v>
      </c>
      <c r="CD102" s="25" t="s">
        <v>194</v>
      </c>
      <c r="CE102" s="44">
        <f t="shared" si="31"/>
        <v>0</v>
      </c>
      <c r="CF102" s="44">
        <f t="shared" si="32"/>
        <v>0</v>
      </c>
      <c r="CG102" s="44">
        <f t="shared" si="33"/>
        <v>0</v>
      </c>
      <c r="CH102" s="44">
        <f t="shared" si="34"/>
        <v>0</v>
      </c>
      <c r="CI102" s="44">
        <f t="shared" si="35"/>
        <v>0</v>
      </c>
      <c r="CJ102" s="44">
        <f t="shared" si="36"/>
        <v>-96000</v>
      </c>
      <c r="CK102" s="44">
        <f t="shared" si="37"/>
        <v>0</v>
      </c>
      <c r="CL102" s="44">
        <f t="shared" si="38"/>
        <v>-8000</v>
      </c>
      <c r="CM102" s="44">
        <f t="shared" si="39"/>
        <v>-851600</v>
      </c>
      <c r="CN102" s="44">
        <f t="shared" si="40"/>
        <v>0</v>
      </c>
      <c r="CO102" s="44">
        <f t="shared" si="41"/>
        <v>-698000</v>
      </c>
      <c r="CP102" s="44">
        <f t="shared" si="42"/>
        <v>-1398000</v>
      </c>
      <c r="CQ102" s="44">
        <f t="shared" si="43"/>
        <v>0</v>
      </c>
      <c r="CR102" s="44">
        <f t="shared" si="44"/>
        <v>0</v>
      </c>
      <c r="CS102" s="44">
        <f t="shared" si="45"/>
        <v>-3224519</v>
      </c>
      <c r="CT102" s="44">
        <f t="shared" si="46"/>
        <v>0</v>
      </c>
      <c r="CU102" s="44">
        <f t="shared" si="47"/>
        <v>0</v>
      </c>
      <c r="CV102" s="44">
        <f t="shared" si="48"/>
        <v>0</v>
      </c>
      <c r="CW102" s="44">
        <f t="shared" si="49"/>
        <v>0</v>
      </c>
      <c r="CX102" s="44">
        <f t="shared" si="50"/>
        <v>0</v>
      </c>
      <c r="CY102" s="44">
        <f t="shared" si="51"/>
        <v>-20400</v>
      </c>
      <c r="CZ102" s="44">
        <f t="shared" si="52"/>
        <v>0</v>
      </c>
      <c r="DA102" s="44">
        <f t="shared" si="53"/>
        <v>0</v>
      </c>
      <c r="DB102" s="44">
        <f t="shared" si="54"/>
        <v>0</v>
      </c>
      <c r="DC102" s="44">
        <f t="shared" si="55"/>
        <v>-6296519</v>
      </c>
      <c r="DD102" s="44">
        <f t="shared" si="57"/>
        <v>13215949</v>
      </c>
    </row>
    <row r="103" spans="1:108" x14ac:dyDescent="0.15">
      <c r="A103" s="25" t="s">
        <v>195</v>
      </c>
      <c r="B103" s="26"/>
      <c r="C103" s="179"/>
      <c r="D103" s="179"/>
      <c r="E103" s="179"/>
      <c r="F103" s="179"/>
      <c r="G103" s="179">
        <v>814060</v>
      </c>
      <c r="H103" s="179"/>
      <c r="I103" s="179">
        <v>2</v>
      </c>
      <c r="J103" s="179">
        <v>3008000</v>
      </c>
      <c r="K103" s="179"/>
      <c r="L103" s="179">
        <v>4912485</v>
      </c>
      <c r="M103" s="179">
        <v>1894750</v>
      </c>
      <c r="N103" s="179"/>
      <c r="O103" s="179"/>
      <c r="P103" s="179">
        <v>3501101</v>
      </c>
      <c r="Q103" s="179"/>
      <c r="R103" s="179"/>
      <c r="S103" s="179"/>
      <c r="T103" s="179"/>
      <c r="U103" s="179"/>
      <c r="V103" s="179">
        <v>187235</v>
      </c>
      <c r="W103" s="179"/>
      <c r="X103" s="179"/>
      <c r="Y103" s="179"/>
      <c r="Z103" s="26">
        <f t="shared" si="29"/>
        <v>14317633</v>
      </c>
      <c r="AA103" s="26"/>
      <c r="AB103" s="25" t="s">
        <v>195</v>
      </c>
      <c r="AC103" s="26"/>
      <c r="AD103" s="26"/>
      <c r="AE103" s="26"/>
      <c r="AF103" s="26"/>
      <c r="AG103" s="26"/>
      <c r="AH103" s="26">
        <v>1120000</v>
      </c>
      <c r="AI103" s="26"/>
      <c r="AJ103" s="26">
        <v>10000</v>
      </c>
      <c r="AK103" s="26">
        <v>8220000</v>
      </c>
      <c r="AL103" s="26"/>
      <c r="AM103" s="26">
        <v>2810000</v>
      </c>
      <c r="AN103" s="26">
        <v>4560000</v>
      </c>
      <c r="AO103" s="26"/>
      <c r="AP103" s="26"/>
      <c r="AQ103" s="26">
        <v>12380000</v>
      </c>
      <c r="AR103" s="26"/>
      <c r="AS103" s="26"/>
      <c r="AT103" s="26"/>
      <c r="AU103" s="26"/>
      <c r="AV103" s="26"/>
      <c r="AW103" s="26">
        <v>40000</v>
      </c>
      <c r="AX103" s="26"/>
      <c r="AY103" s="26"/>
      <c r="AZ103" s="26"/>
      <c r="BA103" s="45">
        <f t="shared" si="30"/>
        <v>29140000</v>
      </c>
      <c r="BB103" s="27"/>
      <c r="BC103" s="25" t="s">
        <v>195</v>
      </c>
      <c r="BD103" s="43">
        <v>0</v>
      </c>
      <c r="BE103" s="43">
        <v>0</v>
      </c>
      <c r="BF103" s="43">
        <v>0</v>
      </c>
      <c r="BG103" s="43">
        <v>0</v>
      </c>
      <c r="BH103" s="43">
        <v>0</v>
      </c>
      <c r="BI103" s="43">
        <v>350000</v>
      </c>
      <c r="BJ103" s="43">
        <v>0</v>
      </c>
      <c r="BK103" s="43">
        <v>2000</v>
      </c>
      <c r="BL103" s="43">
        <v>4348000</v>
      </c>
      <c r="BM103" s="43">
        <v>0</v>
      </c>
      <c r="BN103" s="43">
        <v>2326000</v>
      </c>
      <c r="BO103" s="43">
        <v>1348000</v>
      </c>
      <c r="BP103" s="43">
        <v>0</v>
      </c>
      <c r="BQ103" s="43">
        <v>0</v>
      </c>
      <c r="BR103" s="43">
        <v>8444000</v>
      </c>
      <c r="BS103" s="43">
        <v>0</v>
      </c>
      <c r="BT103" s="43">
        <v>0</v>
      </c>
      <c r="BU103" s="43">
        <v>0</v>
      </c>
      <c r="BV103" s="43">
        <v>0</v>
      </c>
      <c r="BW103" s="43">
        <v>0</v>
      </c>
      <c r="BX103" s="43">
        <v>8000</v>
      </c>
      <c r="BY103" s="43">
        <v>0</v>
      </c>
      <c r="BZ103" s="43">
        <v>0</v>
      </c>
      <c r="CA103" s="43">
        <v>0</v>
      </c>
      <c r="CB103" s="29">
        <f t="shared" si="56"/>
        <v>16826000</v>
      </c>
      <c r="CD103" s="25" t="s">
        <v>195</v>
      </c>
      <c r="CE103" s="44">
        <f t="shared" si="31"/>
        <v>0</v>
      </c>
      <c r="CF103" s="44">
        <f t="shared" si="32"/>
        <v>0</v>
      </c>
      <c r="CG103" s="44">
        <f t="shared" si="33"/>
        <v>0</v>
      </c>
      <c r="CH103" s="44">
        <f t="shared" si="34"/>
        <v>0</v>
      </c>
      <c r="CI103" s="44">
        <f t="shared" si="35"/>
        <v>0</v>
      </c>
      <c r="CJ103" s="44">
        <f t="shared" si="36"/>
        <v>464060</v>
      </c>
      <c r="CK103" s="44">
        <f t="shared" si="37"/>
        <v>0</v>
      </c>
      <c r="CL103" s="44">
        <f t="shared" si="38"/>
        <v>-1998</v>
      </c>
      <c r="CM103" s="44">
        <f t="shared" si="39"/>
        <v>-1340000</v>
      </c>
      <c r="CN103" s="44">
        <f t="shared" si="40"/>
        <v>0</v>
      </c>
      <c r="CO103" s="44">
        <f t="shared" si="41"/>
        <v>2586485</v>
      </c>
      <c r="CP103" s="44">
        <f t="shared" si="42"/>
        <v>546750</v>
      </c>
      <c r="CQ103" s="44">
        <f t="shared" si="43"/>
        <v>0</v>
      </c>
      <c r="CR103" s="44">
        <f t="shared" si="44"/>
        <v>0</v>
      </c>
      <c r="CS103" s="44">
        <f t="shared" si="45"/>
        <v>-4942899</v>
      </c>
      <c r="CT103" s="44">
        <f t="shared" si="46"/>
        <v>0</v>
      </c>
      <c r="CU103" s="44">
        <f t="shared" si="47"/>
        <v>0</v>
      </c>
      <c r="CV103" s="44">
        <f t="shared" si="48"/>
        <v>0</v>
      </c>
      <c r="CW103" s="44">
        <f t="shared" si="49"/>
        <v>0</v>
      </c>
      <c r="CX103" s="44">
        <f t="shared" si="50"/>
        <v>0</v>
      </c>
      <c r="CY103" s="44">
        <f t="shared" si="51"/>
        <v>179235</v>
      </c>
      <c r="CZ103" s="44">
        <f t="shared" si="52"/>
        <v>0</v>
      </c>
      <c r="DA103" s="44">
        <f t="shared" si="53"/>
        <v>0</v>
      </c>
      <c r="DB103" s="44">
        <f t="shared" si="54"/>
        <v>0</v>
      </c>
      <c r="DC103" s="44">
        <f t="shared" si="55"/>
        <v>-2508367</v>
      </c>
      <c r="DD103" s="44">
        <f t="shared" si="57"/>
        <v>10707582</v>
      </c>
    </row>
    <row r="104" spans="1:108" x14ac:dyDescent="0.15">
      <c r="A104" s="25" t="s">
        <v>196</v>
      </c>
      <c r="B104" s="26"/>
      <c r="C104" s="179"/>
      <c r="D104" s="179"/>
      <c r="E104" s="179"/>
      <c r="F104" s="179"/>
      <c r="G104" s="179"/>
      <c r="H104" s="179"/>
      <c r="I104" s="179"/>
      <c r="J104" s="179">
        <v>2564000</v>
      </c>
      <c r="K104" s="179"/>
      <c r="L104" s="179"/>
      <c r="M104" s="179"/>
      <c r="N104" s="179"/>
      <c r="O104" s="179"/>
      <c r="P104" s="179"/>
      <c r="Q104" s="179"/>
      <c r="R104" s="179"/>
      <c r="S104" s="179"/>
      <c r="T104" s="179"/>
      <c r="U104" s="179"/>
      <c r="V104" s="179"/>
      <c r="W104" s="179"/>
      <c r="X104" s="179"/>
      <c r="Y104" s="179"/>
      <c r="Z104" s="26">
        <f t="shared" si="29"/>
        <v>2564000</v>
      </c>
      <c r="AA104" s="26"/>
      <c r="AB104" s="25" t="s">
        <v>196</v>
      </c>
      <c r="AC104" s="26"/>
      <c r="AD104" s="26"/>
      <c r="AE104" s="26"/>
      <c r="AF104" s="26"/>
      <c r="AG104" s="26"/>
      <c r="AH104" s="26">
        <v>410000</v>
      </c>
      <c r="AI104" s="26"/>
      <c r="AJ104" s="26"/>
      <c r="AK104" s="26">
        <v>9260000</v>
      </c>
      <c r="AL104" s="26"/>
      <c r="AM104" s="26">
        <v>500000</v>
      </c>
      <c r="AN104" s="26"/>
      <c r="AO104" s="26"/>
      <c r="AP104" s="26"/>
      <c r="AQ104" s="26">
        <v>5530000</v>
      </c>
      <c r="AR104" s="26"/>
      <c r="AS104" s="26"/>
      <c r="AT104" s="26"/>
      <c r="AU104" s="26"/>
      <c r="AV104" s="26"/>
      <c r="AW104" s="26">
        <v>120000</v>
      </c>
      <c r="AX104" s="26"/>
      <c r="AY104" s="26"/>
      <c r="AZ104" s="26"/>
      <c r="BA104" s="45">
        <f t="shared" si="30"/>
        <v>15820000</v>
      </c>
      <c r="BB104" s="27"/>
      <c r="BC104" s="25" t="s">
        <v>196</v>
      </c>
      <c r="BD104" s="43">
        <v>0</v>
      </c>
      <c r="BE104" s="43">
        <v>0</v>
      </c>
      <c r="BF104" s="43">
        <v>0</v>
      </c>
      <c r="BG104" s="43">
        <v>0</v>
      </c>
      <c r="BH104" s="43">
        <v>0</v>
      </c>
      <c r="BI104" s="43">
        <v>578000</v>
      </c>
      <c r="BJ104" s="43">
        <v>0</v>
      </c>
      <c r="BK104" s="43">
        <v>2000</v>
      </c>
      <c r="BL104" s="43">
        <v>5416000</v>
      </c>
      <c r="BM104" s="43">
        <v>0</v>
      </c>
      <c r="BN104" s="43">
        <v>1126000</v>
      </c>
      <c r="BO104" s="43">
        <v>1294000</v>
      </c>
      <c r="BP104" s="43">
        <v>0</v>
      </c>
      <c r="BQ104" s="43">
        <v>0</v>
      </c>
      <c r="BR104" s="43">
        <v>9674000</v>
      </c>
      <c r="BS104" s="43">
        <v>0</v>
      </c>
      <c r="BT104" s="43">
        <v>0</v>
      </c>
      <c r="BU104" s="43">
        <v>0</v>
      </c>
      <c r="BV104" s="43">
        <v>0</v>
      </c>
      <c r="BW104" s="43">
        <v>0</v>
      </c>
      <c r="BX104" s="43">
        <v>144000</v>
      </c>
      <c r="BY104" s="43">
        <v>0</v>
      </c>
      <c r="BZ104" s="43">
        <v>0</v>
      </c>
      <c r="CA104" s="43">
        <v>0</v>
      </c>
      <c r="CB104" s="29">
        <f t="shared" si="56"/>
        <v>18234000</v>
      </c>
      <c r="CD104" s="25" t="s">
        <v>196</v>
      </c>
      <c r="CE104" s="44">
        <f t="shared" si="31"/>
        <v>0</v>
      </c>
      <c r="CF104" s="44">
        <f t="shared" si="32"/>
        <v>0</v>
      </c>
      <c r="CG104" s="44">
        <f t="shared" si="33"/>
        <v>0</v>
      </c>
      <c r="CH104" s="44">
        <f t="shared" si="34"/>
        <v>0</v>
      </c>
      <c r="CI104" s="44">
        <f t="shared" si="35"/>
        <v>0</v>
      </c>
      <c r="CJ104" s="44">
        <f t="shared" si="36"/>
        <v>-578000</v>
      </c>
      <c r="CK104" s="44">
        <f t="shared" si="37"/>
        <v>0</v>
      </c>
      <c r="CL104" s="44">
        <f t="shared" si="38"/>
        <v>-2000</v>
      </c>
      <c r="CM104" s="44">
        <f t="shared" si="39"/>
        <v>-2852000</v>
      </c>
      <c r="CN104" s="44">
        <f t="shared" si="40"/>
        <v>0</v>
      </c>
      <c r="CO104" s="44">
        <f t="shared" si="41"/>
        <v>-1126000</v>
      </c>
      <c r="CP104" s="44">
        <f t="shared" si="42"/>
        <v>-1294000</v>
      </c>
      <c r="CQ104" s="44">
        <f t="shared" si="43"/>
        <v>0</v>
      </c>
      <c r="CR104" s="44">
        <f t="shared" si="44"/>
        <v>0</v>
      </c>
      <c r="CS104" s="44">
        <f t="shared" si="45"/>
        <v>-9674000</v>
      </c>
      <c r="CT104" s="44">
        <f t="shared" si="46"/>
        <v>0</v>
      </c>
      <c r="CU104" s="44">
        <f t="shared" si="47"/>
        <v>0</v>
      </c>
      <c r="CV104" s="44">
        <f t="shared" si="48"/>
        <v>0</v>
      </c>
      <c r="CW104" s="44">
        <f t="shared" si="49"/>
        <v>0</v>
      </c>
      <c r="CX104" s="44">
        <f t="shared" si="50"/>
        <v>0</v>
      </c>
      <c r="CY104" s="44">
        <f t="shared" si="51"/>
        <v>-144000</v>
      </c>
      <c r="CZ104" s="44">
        <f t="shared" si="52"/>
        <v>0</v>
      </c>
      <c r="DA104" s="44">
        <f t="shared" si="53"/>
        <v>0</v>
      </c>
      <c r="DB104" s="44">
        <f t="shared" si="54"/>
        <v>0</v>
      </c>
      <c r="DC104" s="44">
        <f t="shared" si="55"/>
        <v>-15670000</v>
      </c>
      <c r="DD104" s="44">
        <f t="shared" si="57"/>
        <v>-4962418</v>
      </c>
    </row>
    <row r="105" spans="1:108" x14ac:dyDescent="0.15">
      <c r="A105" s="25" t="s">
        <v>197</v>
      </c>
      <c r="B105" s="26"/>
      <c r="C105" s="179"/>
      <c r="D105" s="179"/>
      <c r="E105" s="179"/>
      <c r="F105" s="179"/>
      <c r="G105" s="179"/>
      <c r="H105" s="179"/>
      <c r="I105" s="179"/>
      <c r="J105" s="179">
        <v>1804000</v>
      </c>
      <c r="K105" s="179"/>
      <c r="L105" s="179"/>
      <c r="M105" s="179"/>
      <c r="N105" s="179"/>
      <c r="O105" s="179"/>
      <c r="P105" s="179"/>
      <c r="Q105" s="179"/>
      <c r="R105" s="179"/>
      <c r="S105" s="179"/>
      <c r="T105" s="179"/>
      <c r="U105" s="179"/>
      <c r="V105" s="179"/>
      <c r="W105" s="179"/>
      <c r="X105" s="179"/>
      <c r="Y105" s="179"/>
      <c r="Z105" s="26">
        <f t="shared" si="29"/>
        <v>1804000</v>
      </c>
      <c r="AA105" s="26"/>
      <c r="AB105" s="25" t="s">
        <v>197</v>
      </c>
      <c r="AC105" s="26"/>
      <c r="AD105" s="26"/>
      <c r="AE105" s="159"/>
      <c r="AF105" s="159"/>
      <c r="AG105" s="159"/>
      <c r="AH105" s="26">
        <v>230000</v>
      </c>
      <c r="AI105" s="159"/>
      <c r="AJ105" s="26">
        <v>50000</v>
      </c>
      <c r="AK105" s="26">
        <v>11220000</v>
      </c>
      <c r="AL105" s="159"/>
      <c r="AM105" s="26">
        <v>3050000</v>
      </c>
      <c r="AN105" s="26"/>
      <c r="AO105" s="159"/>
      <c r="AP105" s="159"/>
      <c r="AQ105" s="26">
        <v>4030000</v>
      </c>
      <c r="AR105" s="159"/>
      <c r="AS105" s="159"/>
      <c r="AT105" s="159"/>
      <c r="AU105" s="159"/>
      <c r="AV105" s="159"/>
      <c r="AW105" s="26">
        <v>670000</v>
      </c>
      <c r="AX105" s="26"/>
      <c r="AY105" s="26"/>
      <c r="AZ105" s="26"/>
      <c r="BA105" s="45">
        <f t="shared" si="30"/>
        <v>19250000</v>
      </c>
      <c r="BB105" s="27"/>
      <c r="BC105" s="25" t="s">
        <v>197</v>
      </c>
      <c r="BD105" s="43">
        <v>0</v>
      </c>
      <c r="BE105" s="43">
        <v>0</v>
      </c>
      <c r="BF105" s="43">
        <v>0</v>
      </c>
      <c r="BG105" s="43">
        <v>0</v>
      </c>
      <c r="BH105" s="43">
        <v>0</v>
      </c>
      <c r="BI105" s="43">
        <v>194000</v>
      </c>
      <c r="BJ105" s="43">
        <v>0</v>
      </c>
      <c r="BK105" s="43">
        <v>10000</v>
      </c>
      <c r="BL105" s="43">
        <v>5660000</v>
      </c>
      <c r="BM105" s="43">
        <v>0</v>
      </c>
      <c r="BN105" s="43">
        <v>702000</v>
      </c>
      <c r="BO105" s="43">
        <v>60000</v>
      </c>
      <c r="BP105" s="43">
        <v>0</v>
      </c>
      <c r="BQ105" s="43">
        <v>0</v>
      </c>
      <c r="BR105" s="43">
        <v>7180000</v>
      </c>
      <c r="BS105" s="43">
        <v>0</v>
      </c>
      <c r="BT105" s="43">
        <v>0</v>
      </c>
      <c r="BU105" s="43">
        <v>0</v>
      </c>
      <c r="BV105" s="43">
        <v>0</v>
      </c>
      <c r="BW105" s="43">
        <v>0</v>
      </c>
      <c r="BX105" s="43">
        <v>254000</v>
      </c>
      <c r="BY105" s="43">
        <v>0</v>
      </c>
      <c r="BZ105" s="43">
        <v>0</v>
      </c>
      <c r="CA105" s="43">
        <v>0</v>
      </c>
      <c r="CB105" s="29">
        <f t="shared" si="56"/>
        <v>14060000</v>
      </c>
      <c r="CD105" s="25" t="s">
        <v>197</v>
      </c>
      <c r="CE105" s="44">
        <f t="shared" si="31"/>
        <v>0</v>
      </c>
      <c r="CF105" s="44">
        <f t="shared" si="32"/>
        <v>0</v>
      </c>
      <c r="CG105" s="44">
        <f t="shared" si="33"/>
        <v>0</v>
      </c>
      <c r="CH105" s="44">
        <f t="shared" si="34"/>
        <v>0</v>
      </c>
      <c r="CI105" s="44">
        <f t="shared" si="35"/>
        <v>0</v>
      </c>
      <c r="CJ105" s="44">
        <f t="shared" si="36"/>
        <v>-194000</v>
      </c>
      <c r="CK105" s="44">
        <f t="shared" si="37"/>
        <v>0</v>
      </c>
      <c r="CL105" s="44">
        <f t="shared" si="38"/>
        <v>-10000</v>
      </c>
      <c r="CM105" s="44">
        <f t="shared" si="39"/>
        <v>-3856000</v>
      </c>
      <c r="CN105" s="44">
        <f t="shared" si="40"/>
        <v>0</v>
      </c>
      <c r="CO105" s="44">
        <f t="shared" si="41"/>
        <v>-702000</v>
      </c>
      <c r="CP105" s="44">
        <f t="shared" si="42"/>
        <v>-60000</v>
      </c>
      <c r="CQ105" s="44">
        <f t="shared" si="43"/>
        <v>0</v>
      </c>
      <c r="CR105" s="44">
        <f t="shared" si="44"/>
        <v>0</v>
      </c>
      <c r="CS105" s="44">
        <f t="shared" si="45"/>
        <v>-7180000</v>
      </c>
      <c r="CT105" s="44">
        <f t="shared" si="46"/>
        <v>0</v>
      </c>
      <c r="CU105" s="44">
        <f t="shared" si="47"/>
        <v>0</v>
      </c>
      <c r="CV105" s="44">
        <f t="shared" si="48"/>
        <v>0</v>
      </c>
      <c r="CW105" s="44">
        <f t="shared" si="49"/>
        <v>0</v>
      </c>
      <c r="CX105" s="44">
        <f t="shared" si="50"/>
        <v>0</v>
      </c>
      <c r="CY105" s="44">
        <f t="shared" si="51"/>
        <v>-254000</v>
      </c>
      <c r="CZ105" s="44">
        <f t="shared" si="52"/>
        <v>0</v>
      </c>
      <c r="DA105" s="44">
        <f t="shared" si="53"/>
        <v>0</v>
      </c>
      <c r="DB105" s="44">
        <f t="shared" si="54"/>
        <v>0</v>
      </c>
      <c r="DC105" s="44">
        <f t="shared" si="55"/>
        <v>-12256000</v>
      </c>
      <c r="DD105" s="44">
        <f t="shared" si="57"/>
        <v>-17218418</v>
      </c>
    </row>
    <row r="106" spans="1:108" x14ac:dyDescent="0.15">
      <c r="A106" s="25" t="s">
        <v>198</v>
      </c>
      <c r="B106" s="26"/>
      <c r="C106" s="179"/>
      <c r="D106" s="179"/>
      <c r="E106" s="179"/>
      <c r="F106" s="179"/>
      <c r="G106" s="179"/>
      <c r="H106" s="179"/>
      <c r="I106" s="179"/>
      <c r="J106" s="179">
        <v>4048000</v>
      </c>
      <c r="K106" s="179"/>
      <c r="L106" s="179">
        <v>1647250</v>
      </c>
      <c r="M106" s="179"/>
      <c r="N106" s="179"/>
      <c r="O106" s="179"/>
      <c r="P106" s="179">
        <v>7921914</v>
      </c>
      <c r="Q106" s="179"/>
      <c r="R106" s="179"/>
      <c r="S106" s="179"/>
      <c r="T106" s="179"/>
      <c r="U106" s="179"/>
      <c r="V106" s="179"/>
      <c r="W106" s="179"/>
      <c r="X106" s="179"/>
      <c r="Y106" s="179"/>
      <c r="Z106" s="26">
        <f t="shared" si="29"/>
        <v>13617164</v>
      </c>
      <c r="AA106" s="26"/>
      <c r="AB106" s="25" t="s">
        <v>198</v>
      </c>
      <c r="AC106" s="26"/>
      <c r="AD106" s="26"/>
      <c r="AE106" s="26"/>
      <c r="AF106" s="26"/>
      <c r="AG106" s="26"/>
      <c r="AH106" s="26"/>
      <c r="AI106" s="26"/>
      <c r="AJ106" s="26"/>
      <c r="AK106" s="26">
        <v>11710000</v>
      </c>
      <c r="AL106" s="26"/>
      <c r="AM106" s="26"/>
      <c r="AN106" s="26"/>
      <c r="AO106" s="26"/>
      <c r="AP106" s="26"/>
      <c r="AQ106" s="26">
        <v>160000</v>
      </c>
      <c r="AR106" s="26"/>
      <c r="AS106" s="26"/>
      <c r="AT106" s="26"/>
      <c r="AU106" s="26"/>
      <c r="AV106" s="26"/>
      <c r="AW106" s="26"/>
      <c r="AX106" s="26"/>
      <c r="AY106" s="26"/>
      <c r="AZ106" s="26"/>
      <c r="BA106" s="45">
        <f t="shared" si="30"/>
        <v>11870000</v>
      </c>
      <c r="BB106" s="45"/>
      <c r="BC106" s="25" t="s">
        <v>198</v>
      </c>
      <c r="BD106" s="43">
        <v>0</v>
      </c>
      <c r="BE106" s="43">
        <v>0</v>
      </c>
      <c r="BF106" s="43">
        <v>0</v>
      </c>
      <c r="BG106" s="43">
        <v>0</v>
      </c>
      <c r="BH106" s="43">
        <v>0</v>
      </c>
      <c r="BI106" s="43">
        <v>76000</v>
      </c>
      <c r="BJ106" s="43">
        <v>0</v>
      </c>
      <c r="BK106" s="43">
        <v>0</v>
      </c>
      <c r="BL106" s="43">
        <v>7030000</v>
      </c>
      <c r="BM106" s="43">
        <v>0</v>
      </c>
      <c r="BN106" s="43">
        <v>222000</v>
      </c>
      <c r="BO106" s="43">
        <v>286000</v>
      </c>
      <c r="BP106" s="43">
        <v>0</v>
      </c>
      <c r="BQ106" s="43">
        <v>0</v>
      </c>
      <c r="BR106" s="43">
        <v>7594000</v>
      </c>
      <c r="BS106" s="43">
        <v>0</v>
      </c>
      <c r="BT106" s="43">
        <v>0</v>
      </c>
      <c r="BU106" s="43">
        <v>0</v>
      </c>
      <c r="BV106" s="43">
        <v>0</v>
      </c>
      <c r="BW106" s="43">
        <v>0</v>
      </c>
      <c r="BX106" s="43">
        <v>30000</v>
      </c>
      <c r="BY106" s="43">
        <v>0</v>
      </c>
      <c r="BZ106" s="43">
        <v>22000</v>
      </c>
      <c r="CA106" s="43">
        <v>0</v>
      </c>
      <c r="CB106" s="29">
        <f t="shared" si="56"/>
        <v>15260000</v>
      </c>
      <c r="CD106" s="25" t="s">
        <v>198</v>
      </c>
      <c r="CE106" s="44">
        <f t="shared" si="31"/>
        <v>0</v>
      </c>
      <c r="CF106" s="44">
        <f t="shared" si="32"/>
        <v>0</v>
      </c>
      <c r="CG106" s="44">
        <f t="shared" si="33"/>
        <v>0</v>
      </c>
      <c r="CH106" s="44">
        <f t="shared" si="34"/>
        <v>0</v>
      </c>
      <c r="CI106" s="44">
        <f t="shared" si="35"/>
        <v>0</v>
      </c>
      <c r="CJ106" s="44">
        <f t="shared" si="36"/>
        <v>-76000</v>
      </c>
      <c r="CK106" s="44">
        <f t="shared" si="37"/>
        <v>0</v>
      </c>
      <c r="CL106" s="44">
        <f t="shared" si="38"/>
        <v>0</v>
      </c>
      <c r="CM106" s="44">
        <f t="shared" si="39"/>
        <v>-2982000</v>
      </c>
      <c r="CN106" s="44">
        <f t="shared" si="40"/>
        <v>0</v>
      </c>
      <c r="CO106" s="44">
        <f t="shared" si="41"/>
        <v>1425250</v>
      </c>
      <c r="CP106" s="44">
        <f t="shared" si="42"/>
        <v>-286000</v>
      </c>
      <c r="CQ106" s="44">
        <f t="shared" si="43"/>
        <v>0</v>
      </c>
      <c r="CR106" s="44">
        <f t="shared" si="44"/>
        <v>0</v>
      </c>
      <c r="CS106" s="44">
        <f t="shared" si="45"/>
        <v>327914</v>
      </c>
      <c r="CT106" s="44">
        <f t="shared" si="46"/>
        <v>0</v>
      </c>
      <c r="CU106" s="44">
        <f t="shared" si="47"/>
        <v>0</v>
      </c>
      <c r="CV106" s="44">
        <f t="shared" si="48"/>
        <v>0</v>
      </c>
      <c r="CW106" s="44">
        <f t="shared" si="49"/>
        <v>0</v>
      </c>
      <c r="CX106" s="44">
        <f t="shared" si="50"/>
        <v>0</v>
      </c>
      <c r="CY106" s="44">
        <f t="shared" si="51"/>
        <v>-30000</v>
      </c>
      <c r="CZ106" s="44">
        <f t="shared" si="52"/>
        <v>0</v>
      </c>
      <c r="DA106" s="44">
        <f t="shared" si="53"/>
        <v>-22000</v>
      </c>
      <c r="DB106" s="44">
        <f t="shared" si="54"/>
        <v>0</v>
      </c>
      <c r="DC106" s="44">
        <f t="shared" si="55"/>
        <v>-1642836</v>
      </c>
      <c r="DD106" s="44">
        <f t="shared" si="57"/>
        <v>-18861254</v>
      </c>
    </row>
    <row r="107" spans="1:108" x14ac:dyDescent="0.15">
      <c r="A107" s="25" t="s">
        <v>199</v>
      </c>
      <c r="B107" s="26"/>
      <c r="C107" s="179"/>
      <c r="D107" s="179"/>
      <c r="E107" s="179"/>
      <c r="F107" s="179"/>
      <c r="G107" s="179">
        <v>178583</v>
      </c>
      <c r="H107" s="179"/>
      <c r="I107" s="179">
        <v>20783</v>
      </c>
      <c r="J107" s="179">
        <v>4084000</v>
      </c>
      <c r="K107" s="179"/>
      <c r="L107" s="179">
        <v>2159115</v>
      </c>
      <c r="M107" s="179">
        <v>71253</v>
      </c>
      <c r="N107" s="179"/>
      <c r="O107" s="179"/>
      <c r="P107" s="179">
        <v>12317453</v>
      </c>
      <c r="Q107" s="179"/>
      <c r="R107" s="179"/>
      <c r="S107" s="179"/>
      <c r="T107" s="179"/>
      <c r="U107" s="179"/>
      <c r="V107" s="179"/>
      <c r="W107" s="179"/>
      <c r="X107" s="179"/>
      <c r="Y107" s="179"/>
      <c r="Z107" s="26">
        <f t="shared" si="29"/>
        <v>18831187</v>
      </c>
      <c r="AA107" s="26"/>
      <c r="AB107" s="25" t="s">
        <v>199</v>
      </c>
      <c r="AC107" s="26"/>
      <c r="AD107" s="26"/>
      <c r="AE107" s="26"/>
      <c r="AF107" s="26"/>
      <c r="AG107" s="26"/>
      <c r="AH107" s="26"/>
      <c r="AI107" s="26"/>
      <c r="AJ107" s="26"/>
      <c r="AK107" s="26">
        <v>8400000</v>
      </c>
      <c r="AL107" s="26"/>
      <c r="AM107" s="26"/>
      <c r="AN107" s="26"/>
      <c r="AO107" s="26"/>
      <c r="AP107" s="26"/>
      <c r="AQ107" s="26"/>
      <c r="AR107" s="26"/>
      <c r="AS107" s="26"/>
      <c r="AT107" s="26"/>
      <c r="AU107" s="26"/>
      <c r="AV107" s="26"/>
      <c r="AW107" s="26"/>
      <c r="AX107" s="26"/>
      <c r="AY107" s="26"/>
      <c r="AZ107" s="26"/>
      <c r="BA107" s="45">
        <f t="shared" si="30"/>
        <v>8400000</v>
      </c>
      <c r="BB107" s="27"/>
      <c r="BC107" s="25" t="s">
        <v>199</v>
      </c>
      <c r="BD107" s="43">
        <v>0</v>
      </c>
      <c r="BE107" s="43">
        <v>0</v>
      </c>
      <c r="BF107" s="43">
        <v>0</v>
      </c>
      <c r="BG107" s="43">
        <v>0</v>
      </c>
      <c r="BH107" s="43">
        <v>0</v>
      </c>
      <c r="BI107" s="43">
        <v>18000</v>
      </c>
      <c r="BJ107" s="43">
        <v>0</v>
      </c>
      <c r="BK107" s="43">
        <v>0</v>
      </c>
      <c r="BL107" s="43">
        <v>6016000</v>
      </c>
      <c r="BM107" s="43">
        <v>0</v>
      </c>
      <c r="BN107" s="43">
        <v>248000</v>
      </c>
      <c r="BO107" s="43">
        <v>0</v>
      </c>
      <c r="BP107" s="43">
        <v>0</v>
      </c>
      <c r="BQ107" s="43">
        <v>0</v>
      </c>
      <c r="BR107" s="43">
        <v>8040000</v>
      </c>
      <c r="BS107" s="43">
        <v>0</v>
      </c>
      <c r="BT107" s="43">
        <v>0</v>
      </c>
      <c r="BU107" s="43">
        <v>0</v>
      </c>
      <c r="BV107" s="43">
        <v>0</v>
      </c>
      <c r="BW107" s="43">
        <v>0</v>
      </c>
      <c r="BX107" s="43">
        <v>0</v>
      </c>
      <c r="BY107" s="43">
        <v>0</v>
      </c>
      <c r="BZ107" s="43">
        <v>26000</v>
      </c>
      <c r="CA107" s="43">
        <v>0</v>
      </c>
      <c r="CB107" s="29">
        <f t="shared" si="56"/>
        <v>14348000</v>
      </c>
      <c r="CD107" s="25" t="s">
        <v>199</v>
      </c>
      <c r="CE107" s="44">
        <f t="shared" si="31"/>
        <v>0</v>
      </c>
      <c r="CF107" s="44">
        <f t="shared" si="32"/>
        <v>0</v>
      </c>
      <c r="CG107" s="44">
        <f t="shared" si="33"/>
        <v>0</v>
      </c>
      <c r="CH107" s="44">
        <f t="shared" si="34"/>
        <v>0</v>
      </c>
      <c r="CI107" s="44">
        <f t="shared" si="35"/>
        <v>0</v>
      </c>
      <c r="CJ107" s="44">
        <f t="shared" si="36"/>
        <v>160583</v>
      </c>
      <c r="CK107" s="44">
        <f t="shared" si="37"/>
        <v>0</v>
      </c>
      <c r="CL107" s="44">
        <f t="shared" si="38"/>
        <v>20783</v>
      </c>
      <c r="CM107" s="44">
        <f t="shared" si="39"/>
        <v>-1932000</v>
      </c>
      <c r="CN107" s="44">
        <f t="shared" si="40"/>
        <v>0</v>
      </c>
      <c r="CO107" s="44">
        <f t="shared" si="41"/>
        <v>1911115</v>
      </c>
      <c r="CP107" s="44">
        <f t="shared" si="42"/>
        <v>71253</v>
      </c>
      <c r="CQ107" s="44">
        <f t="shared" si="43"/>
        <v>0</v>
      </c>
      <c r="CR107" s="44">
        <f t="shared" si="44"/>
        <v>0</v>
      </c>
      <c r="CS107" s="44">
        <f t="shared" si="45"/>
        <v>4277453</v>
      </c>
      <c r="CT107" s="44">
        <f t="shared" si="46"/>
        <v>0</v>
      </c>
      <c r="CU107" s="44">
        <f t="shared" si="47"/>
        <v>0</v>
      </c>
      <c r="CV107" s="44">
        <f t="shared" si="48"/>
        <v>0</v>
      </c>
      <c r="CW107" s="44">
        <f t="shared" si="49"/>
        <v>0</v>
      </c>
      <c r="CX107" s="44">
        <f t="shared" si="50"/>
        <v>0</v>
      </c>
      <c r="CY107" s="44">
        <f t="shared" si="51"/>
        <v>0</v>
      </c>
      <c r="CZ107" s="44">
        <f t="shared" si="52"/>
        <v>0</v>
      </c>
      <c r="DA107" s="44">
        <f t="shared" si="53"/>
        <v>-26000</v>
      </c>
      <c r="DB107" s="44">
        <f t="shared" si="54"/>
        <v>0</v>
      </c>
      <c r="DC107" s="44">
        <f t="shared" si="55"/>
        <v>4483187</v>
      </c>
      <c r="DD107" s="44">
        <f t="shared" si="57"/>
        <v>-14378067</v>
      </c>
    </row>
    <row r="108" spans="1:108" x14ac:dyDescent="0.15">
      <c r="A108" s="25" t="s">
        <v>200</v>
      </c>
      <c r="B108" s="26"/>
      <c r="C108" s="179"/>
      <c r="D108" s="179"/>
      <c r="E108" s="179"/>
      <c r="F108" s="179"/>
      <c r="G108" s="179">
        <v>918351</v>
      </c>
      <c r="H108" s="179"/>
      <c r="I108" s="179"/>
      <c r="J108" s="179">
        <v>5497600</v>
      </c>
      <c r="K108" s="179"/>
      <c r="L108" s="179"/>
      <c r="M108" s="179">
        <v>124898</v>
      </c>
      <c r="N108" s="179"/>
      <c r="O108" s="179"/>
      <c r="P108" s="179">
        <v>12315407</v>
      </c>
      <c r="Q108" s="179"/>
      <c r="R108" s="179"/>
      <c r="S108" s="179"/>
      <c r="T108" s="179"/>
      <c r="U108" s="179"/>
      <c r="V108" s="179">
        <v>43276</v>
      </c>
      <c r="W108" s="179"/>
      <c r="X108" s="179"/>
      <c r="Y108" s="179"/>
      <c r="Z108" s="26">
        <f t="shared" si="29"/>
        <v>18899532</v>
      </c>
      <c r="AA108" s="26"/>
      <c r="AB108" s="25" t="s">
        <v>200</v>
      </c>
      <c r="AC108" s="26"/>
      <c r="AD108" s="26"/>
      <c r="AE108" s="26"/>
      <c r="AF108" s="26"/>
      <c r="AG108" s="26"/>
      <c r="AH108" s="26"/>
      <c r="AI108" s="26"/>
      <c r="AJ108" s="26"/>
      <c r="AK108" s="26">
        <v>11620000</v>
      </c>
      <c r="AL108" s="26"/>
      <c r="AM108" s="26">
        <v>210000</v>
      </c>
      <c r="AN108" s="26">
        <v>1470000</v>
      </c>
      <c r="AO108" s="26"/>
      <c r="AP108" s="26"/>
      <c r="AQ108" s="26">
        <v>6500000</v>
      </c>
      <c r="AR108" s="26"/>
      <c r="AS108" s="26"/>
      <c r="AT108" s="26"/>
      <c r="AU108" s="26"/>
      <c r="AV108" s="26"/>
      <c r="AW108" s="26">
        <v>40000</v>
      </c>
      <c r="AX108" s="26"/>
      <c r="AY108" s="26"/>
      <c r="AZ108" s="26"/>
      <c r="BA108" s="45">
        <f t="shared" si="30"/>
        <v>19840000</v>
      </c>
      <c r="BB108" s="27"/>
      <c r="BC108" s="25" t="s">
        <v>200</v>
      </c>
      <c r="BD108" s="43">
        <v>0</v>
      </c>
      <c r="BE108" s="43">
        <v>0</v>
      </c>
      <c r="BF108" s="43">
        <v>0</v>
      </c>
      <c r="BG108" s="43">
        <v>0</v>
      </c>
      <c r="BH108" s="43">
        <v>0</v>
      </c>
      <c r="BI108" s="43">
        <v>0</v>
      </c>
      <c r="BJ108" s="43">
        <v>0</v>
      </c>
      <c r="BK108" s="43">
        <v>0</v>
      </c>
      <c r="BL108" s="43">
        <v>6868000</v>
      </c>
      <c r="BM108" s="43">
        <v>0</v>
      </c>
      <c r="BN108" s="43">
        <v>42000</v>
      </c>
      <c r="BO108" s="43">
        <v>294000</v>
      </c>
      <c r="BP108" s="43">
        <v>0</v>
      </c>
      <c r="BQ108" s="43">
        <v>0</v>
      </c>
      <c r="BR108" s="43">
        <v>7516000</v>
      </c>
      <c r="BS108" s="43">
        <v>0</v>
      </c>
      <c r="BT108" s="43">
        <v>0</v>
      </c>
      <c r="BU108" s="43">
        <v>0</v>
      </c>
      <c r="BV108" s="43">
        <v>0</v>
      </c>
      <c r="BW108" s="43">
        <v>0</v>
      </c>
      <c r="BX108" s="43">
        <v>8000</v>
      </c>
      <c r="BY108" s="43">
        <v>0</v>
      </c>
      <c r="BZ108" s="43">
        <v>28000</v>
      </c>
      <c r="CA108" s="43">
        <v>0</v>
      </c>
      <c r="CB108" s="29">
        <f t="shared" si="56"/>
        <v>14756000</v>
      </c>
      <c r="CD108" s="25" t="s">
        <v>200</v>
      </c>
      <c r="CE108" s="44">
        <f t="shared" si="31"/>
        <v>0</v>
      </c>
      <c r="CF108" s="44">
        <f t="shared" si="32"/>
        <v>0</v>
      </c>
      <c r="CG108" s="44">
        <f t="shared" si="33"/>
        <v>0</v>
      </c>
      <c r="CH108" s="44">
        <f t="shared" si="34"/>
        <v>0</v>
      </c>
      <c r="CI108" s="44">
        <f t="shared" si="35"/>
        <v>0</v>
      </c>
      <c r="CJ108" s="44">
        <f t="shared" si="36"/>
        <v>918351</v>
      </c>
      <c r="CK108" s="44">
        <f t="shared" si="37"/>
        <v>0</v>
      </c>
      <c r="CL108" s="44">
        <f t="shared" si="38"/>
        <v>0</v>
      </c>
      <c r="CM108" s="44">
        <f t="shared" si="39"/>
        <v>-1370400</v>
      </c>
      <c r="CN108" s="44">
        <f t="shared" si="40"/>
        <v>0</v>
      </c>
      <c r="CO108" s="44">
        <f t="shared" si="41"/>
        <v>-42000</v>
      </c>
      <c r="CP108" s="44">
        <f t="shared" si="42"/>
        <v>-169102</v>
      </c>
      <c r="CQ108" s="44">
        <f t="shared" si="43"/>
        <v>0</v>
      </c>
      <c r="CR108" s="44">
        <f t="shared" si="44"/>
        <v>0</v>
      </c>
      <c r="CS108" s="44">
        <f t="shared" si="45"/>
        <v>4799407</v>
      </c>
      <c r="CT108" s="44">
        <f t="shared" si="46"/>
        <v>0</v>
      </c>
      <c r="CU108" s="44">
        <f t="shared" si="47"/>
        <v>0</v>
      </c>
      <c r="CV108" s="44">
        <f t="shared" si="48"/>
        <v>0</v>
      </c>
      <c r="CW108" s="44">
        <f t="shared" si="49"/>
        <v>0</v>
      </c>
      <c r="CX108" s="44">
        <f t="shared" si="50"/>
        <v>0</v>
      </c>
      <c r="CY108" s="44">
        <f t="shared" si="51"/>
        <v>35276</v>
      </c>
      <c r="CZ108" s="44">
        <f t="shared" si="52"/>
        <v>0</v>
      </c>
      <c r="DA108" s="44">
        <f t="shared" si="53"/>
        <v>-28000</v>
      </c>
      <c r="DB108" s="44">
        <f t="shared" si="54"/>
        <v>0</v>
      </c>
      <c r="DC108" s="44">
        <f t="shared" si="55"/>
        <v>4143532</v>
      </c>
      <c r="DD108" s="44">
        <f t="shared" si="57"/>
        <v>-10234535</v>
      </c>
    </row>
    <row r="109" spans="1:108" x14ac:dyDescent="0.15">
      <c r="A109" s="25" t="s">
        <v>201</v>
      </c>
      <c r="B109" s="26"/>
      <c r="C109" s="179"/>
      <c r="D109" s="179"/>
      <c r="E109" s="179"/>
      <c r="F109" s="179"/>
      <c r="G109" s="179">
        <v>384600</v>
      </c>
      <c r="H109" s="179"/>
      <c r="I109" s="179">
        <v>48345</v>
      </c>
      <c r="J109" s="179">
        <v>5800000</v>
      </c>
      <c r="K109" s="179"/>
      <c r="L109" s="179">
        <v>1542812</v>
      </c>
      <c r="M109" s="179">
        <v>1101870</v>
      </c>
      <c r="N109" s="179"/>
      <c r="O109" s="179"/>
      <c r="P109" s="179">
        <v>5893685</v>
      </c>
      <c r="Q109" s="179"/>
      <c r="R109" s="179"/>
      <c r="S109" s="179"/>
      <c r="T109" s="179"/>
      <c r="U109" s="179"/>
      <c r="V109" s="179"/>
      <c r="W109" s="179"/>
      <c r="X109" s="179"/>
      <c r="Y109" s="179"/>
      <c r="Z109" s="26">
        <f t="shared" si="29"/>
        <v>14771312</v>
      </c>
      <c r="AA109" s="26"/>
      <c r="AB109" s="25" t="s">
        <v>201</v>
      </c>
      <c r="AC109" s="26"/>
      <c r="AD109" s="26"/>
      <c r="AE109" s="26"/>
      <c r="AF109" s="26"/>
      <c r="AG109" s="26"/>
      <c r="AH109" s="26">
        <v>40000</v>
      </c>
      <c r="AI109" s="26"/>
      <c r="AJ109" s="26">
        <v>20000</v>
      </c>
      <c r="AK109" s="26">
        <v>13720000</v>
      </c>
      <c r="AL109" s="26"/>
      <c r="AM109" s="26">
        <v>1730000</v>
      </c>
      <c r="AN109" s="26"/>
      <c r="AO109" s="26"/>
      <c r="AP109" s="26"/>
      <c r="AQ109" s="26">
        <v>5720000</v>
      </c>
      <c r="AR109" s="26"/>
      <c r="AS109" s="26"/>
      <c r="AT109" s="26"/>
      <c r="AU109" s="26"/>
      <c r="AV109" s="26"/>
      <c r="AW109" s="26">
        <v>380000</v>
      </c>
      <c r="AX109" s="26"/>
      <c r="AY109" s="26"/>
      <c r="AZ109" s="26"/>
      <c r="BA109" s="45">
        <f t="shared" si="30"/>
        <v>21610000</v>
      </c>
      <c r="BB109" s="27"/>
      <c r="BC109" s="25" t="s">
        <v>201</v>
      </c>
      <c r="BD109" s="43">
        <v>0</v>
      </c>
      <c r="BE109" s="43">
        <v>0</v>
      </c>
      <c r="BF109" s="43">
        <v>0</v>
      </c>
      <c r="BG109" s="43">
        <v>0</v>
      </c>
      <c r="BH109" s="43">
        <v>0</v>
      </c>
      <c r="BI109" s="43">
        <v>34000</v>
      </c>
      <c r="BJ109" s="43">
        <v>0</v>
      </c>
      <c r="BK109" s="43">
        <v>10000</v>
      </c>
      <c r="BL109" s="43">
        <v>7008000</v>
      </c>
      <c r="BM109" s="43">
        <v>0</v>
      </c>
      <c r="BN109" s="43">
        <v>788000</v>
      </c>
      <c r="BO109" s="43">
        <v>3214000</v>
      </c>
      <c r="BP109" s="43">
        <v>0</v>
      </c>
      <c r="BQ109" s="43">
        <v>0</v>
      </c>
      <c r="BR109" s="43">
        <v>5848000</v>
      </c>
      <c r="BS109" s="43">
        <v>0</v>
      </c>
      <c r="BT109" s="43">
        <v>0</v>
      </c>
      <c r="BU109" s="43">
        <v>0</v>
      </c>
      <c r="BV109" s="43">
        <v>0</v>
      </c>
      <c r="BW109" s="43">
        <v>0</v>
      </c>
      <c r="BX109" s="43">
        <v>76000</v>
      </c>
      <c r="BY109" s="43">
        <v>0</v>
      </c>
      <c r="BZ109" s="43">
        <v>28000</v>
      </c>
      <c r="CA109" s="43">
        <v>0</v>
      </c>
      <c r="CB109" s="29">
        <f t="shared" si="56"/>
        <v>17006000</v>
      </c>
      <c r="CD109" s="25" t="s">
        <v>201</v>
      </c>
      <c r="CE109" s="44">
        <f t="shared" si="31"/>
        <v>0</v>
      </c>
      <c r="CF109" s="44">
        <f t="shared" si="32"/>
        <v>0</v>
      </c>
      <c r="CG109" s="44">
        <f t="shared" si="33"/>
        <v>0</v>
      </c>
      <c r="CH109" s="44">
        <f t="shared" si="34"/>
        <v>0</v>
      </c>
      <c r="CI109" s="44">
        <f t="shared" si="35"/>
        <v>0</v>
      </c>
      <c r="CJ109" s="44">
        <f t="shared" si="36"/>
        <v>350600</v>
      </c>
      <c r="CK109" s="44">
        <f t="shared" si="37"/>
        <v>0</v>
      </c>
      <c r="CL109" s="44">
        <f t="shared" si="38"/>
        <v>38345</v>
      </c>
      <c r="CM109" s="44">
        <f t="shared" si="39"/>
        <v>-1208000</v>
      </c>
      <c r="CN109" s="44">
        <f t="shared" si="40"/>
        <v>0</v>
      </c>
      <c r="CO109" s="44">
        <f t="shared" si="41"/>
        <v>754812</v>
      </c>
      <c r="CP109" s="44">
        <f t="shared" si="42"/>
        <v>-2112130</v>
      </c>
      <c r="CQ109" s="44">
        <f t="shared" si="43"/>
        <v>0</v>
      </c>
      <c r="CR109" s="44">
        <f t="shared" si="44"/>
        <v>0</v>
      </c>
      <c r="CS109" s="44">
        <f t="shared" si="45"/>
        <v>45685</v>
      </c>
      <c r="CT109" s="44">
        <f t="shared" si="46"/>
        <v>0</v>
      </c>
      <c r="CU109" s="44">
        <f t="shared" si="47"/>
        <v>0</v>
      </c>
      <c r="CV109" s="44">
        <f t="shared" si="48"/>
        <v>0</v>
      </c>
      <c r="CW109" s="44">
        <f t="shared" si="49"/>
        <v>0</v>
      </c>
      <c r="CX109" s="44">
        <f t="shared" si="50"/>
        <v>0</v>
      </c>
      <c r="CY109" s="44">
        <f t="shared" si="51"/>
        <v>-76000</v>
      </c>
      <c r="CZ109" s="44">
        <f t="shared" si="52"/>
        <v>0</v>
      </c>
      <c r="DA109" s="44">
        <f t="shared" si="53"/>
        <v>-28000</v>
      </c>
      <c r="DB109" s="44">
        <f t="shared" si="54"/>
        <v>0</v>
      </c>
      <c r="DC109" s="44">
        <f t="shared" si="55"/>
        <v>-2234688</v>
      </c>
      <c r="DD109" s="44">
        <f t="shared" si="57"/>
        <v>-12469223</v>
      </c>
    </row>
    <row r="110" spans="1:108" x14ac:dyDescent="0.15">
      <c r="A110" s="25" t="s">
        <v>202</v>
      </c>
      <c r="B110" s="26"/>
      <c r="C110" s="179"/>
      <c r="D110" s="179"/>
      <c r="E110" s="179"/>
      <c r="F110" s="179"/>
      <c r="G110" s="179">
        <v>85536</v>
      </c>
      <c r="H110" s="179"/>
      <c r="I110" s="179">
        <v>11119</v>
      </c>
      <c r="J110" s="179">
        <v>5688000</v>
      </c>
      <c r="K110" s="179"/>
      <c r="L110" s="179">
        <v>2355311</v>
      </c>
      <c r="M110" s="179"/>
      <c r="N110" s="179"/>
      <c r="O110" s="179"/>
      <c r="P110" s="179">
        <v>6155346</v>
      </c>
      <c r="Q110" s="179"/>
      <c r="R110" s="179"/>
      <c r="S110" s="179"/>
      <c r="T110" s="179"/>
      <c r="U110" s="179"/>
      <c r="V110" s="179">
        <v>66746</v>
      </c>
      <c r="W110" s="179"/>
      <c r="X110" s="179"/>
      <c r="Y110" s="179"/>
      <c r="Z110" s="26">
        <f t="shared" si="29"/>
        <v>14362058</v>
      </c>
      <c r="AA110" s="26"/>
      <c r="AB110" s="25" t="s">
        <v>202</v>
      </c>
      <c r="AC110" s="26"/>
      <c r="AD110" s="26"/>
      <c r="AE110" s="26"/>
      <c r="AF110" s="26"/>
      <c r="AG110" s="26"/>
      <c r="AH110" s="26">
        <v>920000</v>
      </c>
      <c r="AI110" s="26"/>
      <c r="AJ110" s="26"/>
      <c r="AK110" s="26">
        <v>13410000</v>
      </c>
      <c r="AL110" s="26"/>
      <c r="AM110" s="26">
        <v>510000</v>
      </c>
      <c r="AN110" s="26">
        <v>2430000</v>
      </c>
      <c r="AO110" s="26"/>
      <c r="AP110" s="26"/>
      <c r="AQ110" s="26">
        <v>6510000</v>
      </c>
      <c r="AR110" s="26"/>
      <c r="AS110" s="26"/>
      <c r="AT110" s="26"/>
      <c r="AU110" s="26"/>
      <c r="AV110" s="26"/>
      <c r="AW110" s="26">
        <v>50000</v>
      </c>
      <c r="AX110" s="26"/>
      <c r="AY110" s="26"/>
      <c r="AZ110" s="26"/>
      <c r="BA110" s="45">
        <f t="shared" si="30"/>
        <v>23830000</v>
      </c>
      <c r="BB110" s="27"/>
      <c r="BC110" s="25" t="s">
        <v>202</v>
      </c>
      <c r="BD110" s="28">
        <v>0</v>
      </c>
      <c r="BE110" s="28">
        <v>0</v>
      </c>
      <c r="BF110" s="28">
        <v>0</v>
      </c>
      <c r="BG110" s="28">
        <v>0</v>
      </c>
      <c r="BH110" s="28">
        <v>0</v>
      </c>
      <c r="BI110" s="28">
        <v>264000</v>
      </c>
      <c r="BJ110" s="28">
        <v>0</v>
      </c>
      <c r="BK110" s="28">
        <v>0</v>
      </c>
      <c r="BL110" s="28">
        <v>7542000</v>
      </c>
      <c r="BM110" s="28">
        <v>0</v>
      </c>
      <c r="BN110" s="28">
        <v>566000</v>
      </c>
      <c r="BO110" s="28">
        <v>494000</v>
      </c>
      <c r="BP110" s="28">
        <v>0</v>
      </c>
      <c r="BQ110" s="28">
        <v>0</v>
      </c>
      <c r="BR110" s="28">
        <v>9086000</v>
      </c>
      <c r="BS110" s="28">
        <v>0</v>
      </c>
      <c r="BT110" s="28">
        <v>0</v>
      </c>
      <c r="BU110" s="28">
        <v>0</v>
      </c>
      <c r="BV110" s="28">
        <v>0</v>
      </c>
      <c r="BW110" s="28">
        <v>0</v>
      </c>
      <c r="BX110" s="28">
        <v>240000</v>
      </c>
      <c r="BY110" s="28">
        <v>0</v>
      </c>
      <c r="BZ110" s="28">
        <v>0</v>
      </c>
      <c r="CA110" s="28">
        <v>0</v>
      </c>
      <c r="CB110" s="29">
        <f t="shared" si="56"/>
        <v>18192000</v>
      </c>
      <c r="CD110" s="25" t="s">
        <v>202</v>
      </c>
      <c r="CE110" s="30">
        <f t="shared" si="31"/>
        <v>0</v>
      </c>
      <c r="CF110" s="30">
        <f t="shared" si="32"/>
        <v>0</v>
      </c>
      <c r="CG110" s="30">
        <f t="shared" si="33"/>
        <v>0</v>
      </c>
      <c r="CH110" s="30">
        <f t="shared" si="34"/>
        <v>0</v>
      </c>
      <c r="CI110" s="30">
        <f t="shared" si="35"/>
        <v>0</v>
      </c>
      <c r="CJ110" s="30">
        <f t="shared" si="36"/>
        <v>-178464</v>
      </c>
      <c r="CK110" s="30">
        <f t="shared" si="37"/>
        <v>0</v>
      </c>
      <c r="CL110" s="30">
        <f t="shared" si="38"/>
        <v>11119</v>
      </c>
      <c r="CM110" s="30">
        <f t="shared" si="39"/>
        <v>-1854000</v>
      </c>
      <c r="CN110" s="30">
        <f t="shared" si="40"/>
        <v>0</v>
      </c>
      <c r="CO110" s="30">
        <f t="shared" si="41"/>
        <v>1789311</v>
      </c>
      <c r="CP110" s="30">
        <f t="shared" si="42"/>
        <v>-494000</v>
      </c>
      <c r="CQ110" s="30">
        <f t="shared" si="43"/>
        <v>0</v>
      </c>
      <c r="CR110" s="30">
        <f t="shared" si="44"/>
        <v>0</v>
      </c>
      <c r="CS110" s="30">
        <f t="shared" si="45"/>
        <v>-2930654</v>
      </c>
      <c r="CT110" s="30">
        <f t="shared" si="46"/>
        <v>0</v>
      </c>
      <c r="CU110" s="30">
        <f t="shared" si="47"/>
        <v>0</v>
      </c>
      <c r="CV110" s="30">
        <f t="shared" si="48"/>
        <v>0</v>
      </c>
      <c r="CW110" s="30">
        <f t="shared" si="49"/>
        <v>0</v>
      </c>
      <c r="CX110" s="30">
        <f t="shared" si="50"/>
        <v>0</v>
      </c>
      <c r="CY110" s="30">
        <f t="shared" si="51"/>
        <v>-173254</v>
      </c>
      <c r="CZ110" s="30">
        <f t="shared" si="52"/>
        <v>0</v>
      </c>
      <c r="DA110" s="30">
        <f t="shared" si="53"/>
        <v>0</v>
      </c>
      <c r="DB110" s="30">
        <f t="shared" si="54"/>
        <v>0</v>
      </c>
      <c r="DC110" s="30">
        <f t="shared" si="55"/>
        <v>-3829942</v>
      </c>
      <c r="DD110" s="30">
        <f t="shared" si="57"/>
        <v>-16299165</v>
      </c>
    </row>
    <row r="111" spans="1:108" x14ac:dyDescent="0.15">
      <c r="A111" s="25" t="s">
        <v>203</v>
      </c>
      <c r="B111" s="26"/>
      <c r="C111" s="179"/>
      <c r="D111" s="179"/>
      <c r="E111" s="179"/>
      <c r="F111" s="179"/>
      <c r="G111" s="179"/>
      <c r="H111" s="179"/>
      <c r="I111" s="179"/>
      <c r="J111" s="179">
        <v>5644000</v>
      </c>
      <c r="K111" s="179"/>
      <c r="L111" s="179"/>
      <c r="M111" s="179"/>
      <c r="N111" s="179"/>
      <c r="O111" s="179"/>
      <c r="P111" s="179"/>
      <c r="Q111" s="179"/>
      <c r="R111" s="179"/>
      <c r="S111" s="179"/>
      <c r="T111" s="179"/>
      <c r="U111" s="179"/>
      <c r="V111" s="179"/>
      <c r="W111" s="179"/>
      <c r="X111" s="179"/>
      <c r="Y111" s="179"/>
      <c r="Z111" s="26">
        <f t="shared" si="29"/>
        <v>5644000</v>
      </c>
      <c r="AA111" s="26"/>
      <c r="AB111" s="25" t="s">
        <v>203</v>
      </c>
      <c r="AC111" s="26"/>
      <c r="AD111" s="26"/>
      <c r="AE111" s="26"/>
      <c r="AF111" s="26"/>
      <c r="AG111" s="26"/>
      <c r="AH111" s="26">
        <v>410000</v>
      </c>
      <c r="AI111" s="26"/>
      <c r="AJ111" s="26"/>
      <c r="AK111" s="26">
        <v>12520000</v>
      </c>
      <c r="AL111" s="26"/>
      <c r="AM111" s="26">
        <v>850000</v>
      </c>
      <c r="AN111" s="26"/>
      <c r="AO111" s="26"/>
      <c r="AP111" s="26"/>
      <c r="AQ111" s="26">
        <v>3980000</v>
      </c>
      <c r="AR111" s="26"/>
      <c r="AS111" s="26"/>
      <c r="AT111" s="26"/>
      <c r="AU111" s="26"/>
      <c r="AV111" s="26"/>
      <c r="AW111" s="26">
        <v>40000</v>
      </c>
      <c r="AX111" s="26"/>
      <c r="AY111" s="26"/>
      <c r="AZ111" s="26"/>
      <c r="BA111" s="45">
        <f t="shared" si="30"/>
        <v>17800000</v>
      </c>
      <c r="BB111" s="27"/>
      <c r="BC111" s="25" t="s">
        <v>203</v>
      </c>
      <c r="BD111" s="28">
        <v>0</v>
      </c>
      <c r="BE111" s="28">
        <v>0</v>
      </c>
      <c r="BF111" s="28">
        <v>0</v>
      </c>
      <c r="BG111" s="28">
        <v>0</v>
      </c>
      <c r="BH111" s="28">
        <v>0</v>
      </c>
      <c r="BI111" s="28">
        <v>664000</v>
      </c>
      <c r="BJ111" s="28">
        <v>0</v>
      </c>
      <c r="BK111" s="28">
        <v>2000</v>
      </c>
      <c r="BL111" s="28">
        <v>7412000</v>
      </c>
      <c r="BM111" s="28">
        <v>0</v>
      </c>
      <c r="BN111" s="28">
        <v>1002000</v>
      </c>
      <c r="BO111" s="28">
        <v>678000</v>
      </c>
      <c r="BP111" s="28">
        <v>0</v>
      </c>
      <c r="BQ111" s="28">
        <v>0</v>
      </c>
      <c r="BR111" s="28">
        <v>11386000</v>
      </c>
      <c r="BS111" s="28">
        <v>0</v>
      </c>
      <c r="BT111" s="28">
        <v>0</v>
      </c>
      <c r="BU111" s="28">
        <v>0</v>
      </c>
      <c r="BV111" s="28">
        <v>0</v>
      </c>
      <c r="BW111" s="28">
        <v>0</v>
      </c>
      <c r="BX111" s="28">
        <v>8000</v>
      </c>
      <c r="BY111" s="28">
        <v>0</v>
      </c>
      <c r="BZ111" s="28">
        <v>0</v>
      </c>
      <c r="CA111" s="28">
        <v>0</v>
      </c>
      <c r="CB111" s="29">
        <f t="shared" si="56"/>
        <v>21152000</v>
      </c>
      <c r="CD111" s="25" t="s">
        <v>203</v>
      </c>
      <c r="CE111" s="30">
        <f t="shared" si="31"/>
        <v>0</v>
      </c>
      <c r="CF111" s="30">
        <f t="shared" si="32"/>
        <v>0</v>
      </c>
      <c r="CG111" s="30">
        <f t="shared" si="33"/>
        <v>0</v>
      </c>
      <c r="CH111" s="30">
        <f t="shared" si="34"/>
        <v>0</v>
      </c>
      <c r="CI111" s="30">
        <f t="shared" si="35"/>
        <v>0</v>
      </c>
      <c r="CJ111" s="30">
        <f t="shared" si="36"/>
        <v>-664000</v>
      </c>
      <c r="CK111" s="30">
        <f t="shared" si="37"/>
        <v>0</v>
      </c>
      <c r="CL111" s="30">
        <f t="shared" si="38"/>
        <v>-2000</v>
      </c>
      <c r="CM111" s="30">
        <f t="shared" si="39"/>
        <v>-1768000</v>
      </c>
      <c r="CN111" s="30">
        <f t="shared" si="40"/>
        <v>0</v>
      </c>
      <c r="CO111" s="30">
        <f t="shared" si="41"/>
        <v>-1002000</v>
      </c>
      <c r="CP111" s="30">
        <f t="shared" si="42"/>
        <v>-678000</v>
      </c>
      <c r="CQ111" s="30">
        <f t="shared" si="43"/>
        <v>0</v>
      </c>
      <c r="CR111" s="30">
        <f t="shared" si="44"/>
        <v>0</v>
      </c>
      <c r="CS111" s="30">
        <f t="shared" si="45"/>
        <v>-11386000</v>
      </c>
      <c r="CT111" s="30">
        <f t="shared" si="46"/>
        <v>0</v>
      </c>
      <c r="CU111" s="30">
        <f t="shared" si="47"/>
        <v>0</v>
      </c>
      <c r="CV111" s="30">
        <f t="shared" si="48"/>
        <v>0</v>
      </c>
      <c r="CW111" s="30">
        <f t="shared" si="49"/>
        <v>0</v>
      </c>
      <c r="CX111" s="30">
        <f t="shared" si="50"/>
        <v>0</v>
      </c>
      <c r="CY111" s="30">
        <f t="shared" si="51"/>
        <v>-8000</v>
      </c>
      <c r="CZ111" s="30">
        <f t="shared" si="52"/>
        <v>0</v>
      </c>
      <c r="DA111" s="30">
        <f t="shared" si="53"/>
        <v>0</v>
      </c>
      <c r="DB111" s="30">
        <f t="shared" si="54"/>
        <v>0</v>
      </c>
      <c r="DC111" s="30">
        <f t="shared" si="55"/>
        <v>-15508000</v>
      </c>
      <c r="DD111" s="30">
        <f t="shared" si="57"/>
        <v>-31807165</v>
      </c>
    </row>
    <row r="112" spans="1:108" x14ac:dyDescent="0.15">
      <c r="A112" s="25" t="s">
        <v>204</v>
      </c>
      <c r="B112" s="26"/>
      <c r="C112" s="179"/>
      <c r="D112" s="179"/>
      <c r="E112" s="179"/>
      <c r="F112" s="179"/>
      <c r="G112" s="179"/>
      <c r="H112" s="179"/>
      <c r="I112" s="179"/>
      <c r="J112" s="179">
        <v>3264000</v>
      </c>
      <c r="K112" s="179"/>
      <c r="L112" s="179"/>
      <c r="M112" s="179"/>
      <c r="N112" s="179"/>
      <c r="O112" s="179"/>
      <c r="P112" s="179"/>
      <c r="Q112" s="179"/>
      <c r="R112" s="179"/>
      <c r="S112" s="179"/>
      <c r="T112" s="179"/>
      <c r="U112" s="179"/>
      <c r="V112" s="179"/>
      <c r="W112" s="179"/>
      <c r="X112" s="179"/>
      <c r="Y112" s="179"/>
      <c r="Z112" s="26">
        <f t="shared" si="29"/>
        <v>3264000</v>
      </c>
      <c r="AA112" s="26"/>
      <c r="AB112" s="25" t="s">
        <v>204</v>
      </c>
      <c r="AC112" s="26"/>
      <c r="AD112" s="26"/>
      <c r="AE112" s="26"/>
      <c r="AF112" s="26"/>
      <c r="AG112" s="26"/>
      <c r="AH112" s="26">
        <v>320000</v>
      </c>
      <c r="AI112" s="26"/>
      <c r="AJ112" s="26"/>
      <c r="AK112" s="26">
        <v>12910000</v>
      </c>
      <c r="AL112" s="26"/>
      <c r="AM112" s="26">
        <v>1560000</v>
      </c>
      <c r="AN112" s="26"/>
      <c r="AO112" s="26"/>
      <c r="AP112" s="26"/>
      <c r="AQ112" s="26">
        <v>4030000</v>
      </c>
      <c r="AR112" s="26"/>
      <c r="AS112" s="26"/>
      <c r="AT112" s="26"/>
      <c r="AU112" s="26"/>
      <c r="AV112" s="26"/>
      <c r="AW112" s="26">
        <v>350000</v>
      </c>
      <c r="AX112" s="26"/>
      <c r="AY112" s="26"/>
      <c r="AZ112" s="26"/>
      <c r="BA112" s="45">
        <f t="shared" si="30"/>
        <v>19170000</v>
      </c>
      <c r="BB112" s="27"/>
      <c r="BC112" s="25" t="s">
        <v>204</v>
      </c>
      <c r="BD112" s="43">
        <v>0</v>
      </c>
      <c r="BE112" s="43">
        <v>0</v>
      </c>
      <c r="BF112" s="43">
        <v>0</v>
      </c>
      <c r="BG112" s="43">
        <v>0</v>
      </c>
      <c r="BH112" s="43">
        <v>0</v>
      </c>
      <c r="BI112" s="43">
        <v>74000</v>
      </c>
      <c r="BJ112" s="43">
        <v>0</v>
      </c>
      <c r="BK112" s="43">
        <v>0</v>
      </c>
      <c r="BL112" s="43">
        <v>8090000</v>
      </c>
      <c r="BM112" s="43">
        <v>0</v>
      </c>
      <c r="BN112" s="43">
        <v>690000</v>
      </c>
      <c r="BO112" s="43">
        <v>1108000</v>
      </c>
      <c r="BP112" s="43">
        <v>0</v>
      </c>
      <c r="BQ112" s="43">
        <v>0</v>
      </c>
      <c r="BR112" s="43">
        <v>9068000</v>
      </c>
      <c r="BS112" s="43">
        <v>0</v>
      </c>
      <c r="BT112" s="43">
        <v>0</v>
      </c>
      <c r="BU112" s="43">
        <v>0</v>
      </c>
      <c r="BV112" s="43">
        <v>0</v>
      </c>
      <c r="BW112" s="43">
        <v>0</v>
      </c>
      <c r="BX112" s="43">
        <v>70000</v>
      </c>
      <c r="BY112" s="43">
        <v>0</v>
      </c>
      <c r="BZ112" s="43">
        <v>0</v>
      </c>
      <c r="CA112" s="43">
        <v>0</v>
      </c>
      <c r="CB112" s="29">
        <f t="shared" si="56"/>
        <v>19100000</v>
      </c>
      <c r="CD112" s="25" t="s">
        <v>204</v>
      </c>
      <c r="CE112" s="44">
        <f t="shared" si="31"/>
        <v>0</v>
      </c>
      <c r="CF112" s="44">
        <f t="shared" si="32"/>
        <v>0</v>
      </c>
      <c r="CG112" s="44">
        <f t="shared" si="33"/>
        <v>0</v>
      </c>
      <c r="CH112" s="44">
        <f t="shared" si="34"/>
        <v>0</v>
      </c>
      <c r="CI112" s="30">
        <f t="shared" si="35"/>
        <v>0</v>
      </c>
      <c r="CJ112" s="44">
        <f t="shared" si="36"/>
        <v>-74000</v>
      </c>
      <c r="CK112" s="44">
        <f t="shared" si="37"/>
        <v>0</v>
      </c>
      <c r="CL112" s="44">
        <f t="shared" si="38"/>
        <v>0</v>
      </c>
      <c r="CM112" s="44">
        <f t="shared" si="39"/>
        <v>-4826000</v>
      </c>
      <c r="CN112" s="44">
        <f t="shared" si="40"/>
        <v>0</v>
      </c>
      <c r="CO112" s="44">
        <f t="shared" si="41"/>
        <v>-690000</v>
      </c>
      <c r="CP112" s="44">
        <f t="shared" si="42"/>
        <v>-1108000</v>
      </c>
      <c r="CQ112" s="44">
        <f t="shared" si="43"/>
        <v>0</v>
      </c>
      <c r="CR112" s="44">
        <f t="shared" si="44"/>
        <v>0</v>
      </c>
      <c r="CS112" s="44">
        <f t="shared" si="45"/>
        <v>-9068000</v>
      </c>
      <c r="CT112" s="44">
        <f t="shared" si="46"/>
        <v>0</v>
      </c>
      <c r="CU112" s="44">
        <f t="shared" si="47"/>
        <v>0</v>
      </c>
      <c r="CV112" s="44">
        <f t="shared" si="48"/>
        <v>0</v>
      </c>
      <c r="CW112" s="44">
        <f t="shared" si="49"/>
        <v>0</v>
      </c>
      <c r="CX112" s="44">
        <f t="shared" si="50"/>
        <v>0</v>
      </c>
      <c r="CY112" s="44">
        <f t="shared" si="51"/>
        <v>-70000</v>
      </c>
      <c r="CZ112" s="44">
        <f t="shared" si="52"/>
        <v>0</v>
      </c>
      <c r="DA112" s="44">
        <f t="shared" si="53"/>
        <v>0</v>
      </c>
      <c r="DB112" s="44">
        <f t="shared" si="54"/>
        <v>0</v>
      </c>
      <c r="DC112" s="44">
        <f t="shared" si="55"/>
        <v>-15836000</v>
      </c>
      <c r="DD112" s="44">
        <f t="shared" si="57"/>
        <v>-47643165</v>
      </c>
    </row>
    <row r="113" spans="1:108" x14ac:dyDescent="0.15">
      <c r="A113" s="25" t="s">
        <v>205</v>
      </c>
      <c r="B113" s="26"/>
      <c r="C113" s="179"/>
      <c r="D113" s="179"/>
      <c r="E113" s="179"/>
      <c r="F113" s="179"/>
      <c r="G113" s="179">
        <v>221778</v>
      </c>
      <c r="H113" s="179"/>
      <c r="I113" s="179">
        <v>2187</v>
      </c>
      <c r="J113" s="179">
        <v>7132000</v>
      </c>
      <c r="K113" s="179"/>
      <c r="L113" s="179">
        <v>466323</v>
      </c>
      <c r="M113" s="179"/>
      <c r="N113" s="179"/>
      <c r="O113" s="179"/>
      <c r="P113" s="179">
        <v>11652319</v>
      </c>
      <c r="Q113" s="179"/>
      <c r="R113" s="179"/>
      <c r="S113" s="179"/>
      <c r="T113" s="179"/>
      <c r="U113" s="179"/>
      <c r="V113" s="179">
        <v>39600</v>
      </c>
      <c r="W113" s="179"/>
      <c r="X113" s="179"/>
      <c r="Y113" s="179"/>
      <c r="Z113" s="26">
        <f t="shared" si="29"/>
        <v>19514207</v>
      </c>
      <c r="AA113" s="26"/>
      <c r="AB113" s="25" t="s">
        <v>205</v>
      </c>
      <c r="AC113" s="26"/>
      <c r="AD113" s="26"/>
      <c r="AE113" s="26"/>
      <c r="AF113" s="26"/>
      <c r="AG113" s="26"/>
      <c r="AH113" s="26"/>
      <c r="AI113" s="26"/>
      <c r="AJ113" s="26"/>
      <c r="AK113" s="26">
        <v>11980000</v>
      </c>
      <c r="AL113" s="26"/>
      <c r="AM113" s="26"/>
      <c r="AN113" s="26"/>
      <c r="AO113" s="26"/>
      <c r="AP113" s="26"/>
      <c r="AQ113" s="26">
        <v>470000</v>
      </c>
      <c r="AR113" s="26"/>
      <c r="AS113" s="26"/>
      <c r="AT113" s="26"/>
      <c r="AU113" s="26"/>
      <c r="AV113" s="26"/>
      <c r="AW113" s="26"/>
      <c r="AX113" s="26"/>
      <c r="AY113" s="26"/>
      <c r="AZ113" s="26"/>
      <c r="BA113" s="45">
        <f t="shared" si="30"/>
        <v>12450000</v>
      </c>
      <c r="BB113" s="45"/>
      <c r="BC113" s="25" t="s">
        <v>205</v>
      </c>
      <c r="BD113" s="43">
        <v>0</v>
      </c>
      <c r="BE113" s="43">
        <v>0</v>
      </c>
      <c r="BF113" s="43">
        <v>0</v>
      </c>
      <c r="BG113" s="43">
        <v>0</v>
      </c>
      <c r="BH113" s="43">
        <v>0</v>
      </c>
      <c r="BI113" s="43">
        <v>136000</v>
      </c>
      <c r="BJ113" s="43">
        <v>0</v>
      </c>
      <c r="BK113" s="43">
        <v>0</v>
      </c>
      <c r="BL113" s="43">
        <v>8984000</v>
      </c>
      <c r="BM113" s="43">
        <v>0</v>
      </c>
      <c r="BN113" s="43">
        <v>104000</v>
      </c>
      <c r="BO113" s="43">
        <v>178000</v>
      </c>
      <c r="BP113" s="43">
        <v>0</v>
      </c>
      <c r="BQ113" s="43">
        <v>0</v>
      </c>
      <c r="BR113" s="43">
        <v>9394000</v>
      </c>
      <c r="BS113" s="43">
        <v>0</v>
      </c>
      <c r="BT113" s="43">
        <v>0</v>
      </c>
      <c r="BU113" s="43">
        <v>0</v>
      </c>
      <c r="BV113" s="43">
        <v>0</v>
      </c>
      <c r="BW113" s="43">
        <v>0</v>
      </c>
      <c r="BX113" s="43">
        <v>0</v>
      </c>
      <c r="BY113" s="43">
        <v>0</v>
      </c>
      <c r="BZ113" s="43">
        <v>46000</v>
      </c>
      <c r="CA113" s="43">
        <v>0</v>
      </c>
      <c r="CB113" s="29">
        <f t="shared" si="56"/>
        <v>18842000</v>
      </c>
      <c r="CD113" s="25" t="s">
        <v>205</v>
      </c>
      <c r="CE113" s="44">
        <f t="shared" si="31"/>
        <v>0</v>
      </c>
      <c r="CF113" s="44">
        <f t="shared" si="32"/>
        <v>0</v>
      </c>
      <c r="CG113" s="44">
        <f t="shared" si="33"/>
        <v>0</v>
      </c>
      <c r="CH113" s="44">
        <f t="shared" si="34"/>
        <v>0</v>
      </c>
      <c r="CI113" s="44">
        <f t="shared" si="35"/>
        <v>0</v>
      </c>
      <c r="CJ113" s="44">
        <f t="shared" si="36"/>
        <v>85778</v>
      </c>
      <c r="CK113" s="44">
        <f t="shared" si="37"/>
        <v>0</v>
      </c>
      <c r="CL113" s="44">
        <f t="shared" si="38"/>
        <v>2187</v>
      </c>
      <c r="CM113" s="44">
        <f t="shared" si="39"/>
        <v>-1852000</v>
      </c>
      <c r="CN113" s="44">
        <f t="shared" si="40"/>
        <v>0</v>
      </c>
      <c r="CO113" s="44">
        <f t="shared" si="41"/>
        <v>362323</v>
      </c>
      <c r="CP113" s="44">
        <f t="shared" si="42"/>
        <v>-178000</v>
      </c>
      <c r="CQ113" s="44">
        <f t="shared" si="43"/>
        <v>0</v>
      </c>
      <c r="CR113" s="44">
        <f t="shared" si="44"/>
        <v>0</v>
      </c>
      <c r="CS113" s="44">
        <f t="shared" si="45"/>
        <v>2258319</v>
      </c>
      <c r="CT113" s="44">
        <f t="shared" si="46"/>
        <v>0</v>
      </c>
      <c r="CU113" s="44">
        <f t="shared" si="47"/>
        <v>0</v>
      </c>
      <c r="CV113" s="44">
        <f t="shared" si="48"/>
        <v>0</v>
      </c>
      <c r="CW113" s="44">
        <f t="shared" si="49"/>
        <v>0</v>
      </c>
      <c r="CX113" s="44">
        <f t="shared" si="50"/>
        <v>0</v>
      </c>
      <c r="CY113" s="44">
        <f t="shared" si="51"/>
        <v>39600</v>
      </c>
      <c r="CZ113" s="44">
        <f t="shared" si="52"/>
        <v>0</v>
      </c>
      <c r="DA113" s="44">
        <f t="shared" si="53"/>
        <v>-46000</v>
      </c>
      <c r="DB113" s="44">
        <f t="shared" si="54"/>
        <v>0</v>
      </c>
      <c r="DC113" s="44">
        <f t="shared" si="55"/>
        <v>672207</v>
      </c>
      <c r="DD113" s="44">
        <f t="shared" si="57"/>
        <v>-46970958</v>
      </c>
    </row>
    <row r="114" spans="1:108" x14ac:dyDescent="0.15">
      <c r="A114" s="25" t="s">
        <v>206</v>
      </c>
      <c r="B114" s="26"/>
      <c r="C114" s="179"/>
      <c r="D114" s="179"/>
      <c r="E114" s="179"/>
      <c r="F114" s="179"/>
      <c r="G114" s="179">
        <v>44266</v>
      </c>
      <c r="H114" s="179"/>
      <c r="I114" s="179"/>
      <c r="J114" s="179">
        <v>8020000</v>
      </c>
      <c r="K114" s="179"/>
      <c r="L114" s="179">
        <v>1286252</v>
      </c>
      <c r="M114" s="179">
        <v>143000</v>
      </c>
      <c r="N114" s="179"/>
      <c r="O114" s="179"/>
      <c r="P114" s="179">
        <v>18288953</v>
      </c>
      <c r="Q114" s="179"/>
      <c r="R114" s="179"/>
      <c r="S114" s="179"/>
      <c r="T114" s="179"/>
      <c r="U114" s="179"/>
      <c r="V114" s="179"/>
      <c r="W114" s="179"/>
      <c r="X114" s="179"/>
      <c r="Y114" s="179"/>
      <c r="Z114" s="26">
        <f t="shared" si="29"/>
        <v>27782471</v>
      </c>
      <c r="AA114" s="26"/>
      <c r="AB114" s="25" t="s">
        <v>206</v>
      </c>
      <c r="AC114" s="26"/>
      <c r="AD114" s="26"/>
      <c r="AE114" s="26"/>
      <c r="AF114" s="26"/>
      <c r="AG114" s="26"/>
      <c r="AH114" s="26"/>
      <c r="AI114" s="26"/>
      <c r="AJ114" s="26"/>
      <c r="AK114" s="26">
        <v>6820000</v>
      </c>
      <c r="AL114" s="26"/>
      <c r="AM114" s="26"/>
      <c r="AN114" s="26"/>
      <c r="AO114" s="26"/>
      <c r="AP114" s="26"/>
      <c r="AQ114" s="26">
        <v>240000</v>
      </c>
      <c r="AR114" s="26"/>
      <c r="AS114" s="26"/>
      <c r="AT114" s="26"/>
      <c r="AU114" s="26"/>
      <c r="AV114" s="26"/>
      <c r="AW114" s="26"/>
      <c r="AX114" s="26"/>
      <c r="AY114" s="26"/>
      <c r="AZ114" s="26"/>
      <c r="BA114" s="45">
        <f t="shared" si="30"/>
        <v>7060000</v>
      </c>
      <c r="BB114" s="27"/>
      <c r="BC114" s="25" t="s">
        <v>206</v>
      </c>
      <c r="BD114" s="43">
        <v>0</v>
      </c>
      <c r="BE114" s="43">
        <v>0</v>
      </c>
      <c r="BF114" s="43">
        <v>0</v>
      </c>
      <c r="BG114" s="43">
        <v>0</v>
      </c>
      <c r="BH114" s="43">
        <v>0</v>
      </c>
      <c r="BI114" s="43">
        <v>0</v>
      </c>
      <c r="BJ114" s="43">
        <v>0</v>
      </c>
      <c r="BK114" s="43">
        <v>0</v>
      </c>
      <c r="BL114" s="43">
        <v>8836000</v>
      </c>
      <c r="BM114" s="43">
        <v>0</v>
      </c>
      <c r="BN114" s="43">
        <v>290000</v>
      </c>
      <c r="BO114" s="43">
        <v>0</v>
      </c>
      <c r="BP114" s="43">
        <v>0</v>
      </c>
      <c r="BQ114" s="43">
        <v>0</v>
      </c>
      <c r="BR114" s="43">
        <v>9354000</v>
      </c>
      <c r="BS114" s="43">
        <v>0</v>
      </c>
      <c r="BT114" s="43">
        <v>0</v>
      </c>
      <c r="BU114" s="43">
        <v>0</v>
      </c>
      <c r="BV114" s="43">
        <v>0</v>
      </c>
      <c r="BW114" s="43">
        <v>0</v>
      </c>
      <c r="BX114" s="43">
        <v>0</v>
      </c>
      <c r="BY114" s="43">
        <v>0</v>
      </c>
      <c r="BZ114" s="43">
        <v>50000</v>
      </c>
      <c r="CA114" s="43">
        <v>0</v>
      </c>
      <c r="CB114" s="29">
        <f t="shared" si="56"/>
        <v>18530000</v>
      </c>
      <c r="CD114" s="25" t="s">
        <v>206</v>
      </c>
      <c r="CE114" s="44">
        <f t="shared" si="31"/>
        <v>0</v>
      </c>
      <c r="CF114" s="44">
        <f t="shared" si="32"/>
        <v>0</v>
      </c>
      <c r="CG114" s="44">
        <f t="shared" si="33"/>
        <v>0</v>
      </c>
      <c r="CH114" s="44">
        <f t="shared" si="34"/>
        <v>0</v>
      </c>
      <c r="CI114" s="44">
        <f t="shared" si="35"/>
        <v>0</v>
      </c>
      <c r="CJ114" s="44">
        <f t="shared" si="36"/>
        <v>44266</v>
      </c>
      <c r="CK114" s="44">
        <f t="shared" si="37"/>
        <v>0</v>
      </c>
      <c r="CL114" s="44">
        <f t="shared" si="38"/>
        <v>0</v>
      </c>
      <c r="CM114" s="44">
        <f t="shared" si="39"/>
        <v>-816000</v>
      </c>
      <c r="CN114" s="44">
        <f t="shared" si="40"/>
        <v>0</v>
      </c>
      <c r="CO114" s="44">
        <f t="shared" si="41"/>
        <v>996252</v>
      </c>
      <c r="CP114" s="44">
        <f t="shared" si="42"/>
        <v>143000</v>
      </c>
      <c r="CQ114" s="44">
        <f t="shared" si="43"/>
        <v>0</v>
      </c>
      <c r="CR114" s="44">
        <f t="shared" si="44"/>
        <v>0</v>
      </c>
      <c r="CS114" s="44">
        <f t="shared" si="45"/>
        <v>8934953</v>
      </c>
      <c r="CT114" s="44">
        <f t="shared" si="46"/>
        <v>0</v>
      </c>
      <c r="CU114" s="44">
        <f t="shared" si="47"/>
        <v>0</v>
      </c>
      <c r="CV114" s="44">
        <f t="shared" si="48"/>
        <v>0</v>
      </c>
      <c r="CW114" s="44">
        <f t="shared" si="49"/>
        <v>0</v>
      </c>
      <c r="CX114" s="44">
        <f t="shared" si="50"/>
        <v>0</v>
      </c>
      <c r="CY114" s="44">
        <f t="shared" si="51"/>
        <v>0</v>
      </c>
      <c r="CZ114" s="44">
        <f t="shared" si="52"/>
        <v>0</v>
      </c>
      <c r="DA114" s="44">
        <f t="shared" si="53"/>
        <v>-50000</v>
      </c>
      <c r="DB114" s="44">
        <f t="shared" si="54"/>
        <v>0</v>
      </c>
      <c r="DC114" s="44">
        <f t="shared" si="55"/>
        <v>9252471</v>
      </c>
      <c r="DD114" s="44">
        <f t="shared" si="57"/>
        <v>-37718487</v>
      </c>
    </row>
    <row r="115" spans="1:108" x14ac:dyDescent="0.15">
      <c r="A115" s="25" t="s">
        <v>207</v>
      </c>
      <c r="B115" s="26"/>
      <c r="C115" s="179"/>
      <c r="D115" s="179"/>
      <c r="E115" s="179"/>
      <c r="F115" s="179"/>
      <c r="G115" s="179"/>
      <c r="H115" s="179"/>
      <c r="I115" s="179"/>
      <c r="J115" s="179">
        <v>8416000</v>
      </c>
      <c r="K115" s="179"/>
      <c r="L115" s="179">
        <v>143000</v>
      </c>
      <c r="M115" s="179">
        <v>428236</v>
      </c>
      <c r="N115" s="179"/>
      <c r="O115" s="179"/>
      <c r="P115" s="179">
        <v>18006411</v>
      </c>
      <c r="Q115" s="179"/>
      <c r="R115" s="179"/>
      <c r="S115" s="179"/>
      <c r="T115" s="179"/>
      <c r="U115" s="179"/>
      <c r="V115" s="179">
        <v>69696</v>
      </c>
      <c r="W115" s="179"/>
      <c r="X115" s="179"/>
      <c r="Y115" s="179"/>
      <c r="Z115" s="26">
        <f t="shared" si="29"/>
        <v>27063343</v>
      </c>
      <c r="AA115" s="26"/>
      <c r="AB115" s="25" t="s">
        <v>207</v>
      </c>
      <c r="AC115" s="26"/>
      <c r="AD115" s="26"/>
      <c r="AE115" s="26"/>
      <c r="AF115" s="26"/>
      <c r="AG115" s="26"/>
      <c r="AH115" s="26"/>
      <c r="AI115" s="26"/>
      <c r="AJ115" s="26"/>
      <c r="AK115" s="26">
        <v>9500000</v>
      </c>
      <c r="AL115" s="26"/>
      <c r="AM115" s="26">
        <v>160000</v>
      </c>
      <c r="AN115" s="26">
        <v>4180000</v>
      </c>
      <c r="AO115" s="26"/>
      <c r="AP115" s="26"/>
      <c r="AQ115" s="26">
        <v>6270000</v>
      </c>
      <c r="AR115" s="26"/>
      <c r="AS115" s="26"/>
      <c r="AT115" s="26"/>
      <c r="AU115" s="26"/>
      <c r="AV115" s="26"/>
      <c r="AW115" s="26">
        <v>60000</v>
      </c>
      <c r="AX115" s="26"/>
      <c r="AY115" s="26"/>
      <c r="AZ115" s="26"/>
      <c r="BA115" s="45">
        <f t="shared" si="30"/>
        <v>20170000</v>
      </c>
      <c r="BB115" s="27"/>
      <c r="BC115" s="25" t="s">
        <v>207</v>
      </c>
      <c r="BD115" s="43">
        <v>0</v>
      </c>
      <c r="BE115" s="43">
        <v>0</v>
      </c>
      <c r="BF115" s="43">
        <v>0</v>
      </c>
      <c r="BG115" s="43">
        <v>0</v>
      </c>
      <c r="BH115" s="43">
        <v>0</v>
      </c>
      <c r="BI115" s="43">
        <v>0</v>
      </c>
      <c r="BJ115" s="43">
        <v>0</v>
      </c>
      <c r="BK115" s="43">
        <v>0</v>
      </c>
      <c r="BL115" s="43">
        <v>8114000</v>
      </c>
      <c r="BM115" s="43">
        <v>0</v>
      </c>
      <c r="BN115" s="43">
        <v>32000</v>
      </c>
      <c r="BO115" s="43">
        <v>1014000</v>
      </c>
      <c r="BP115" s="43">
        <v>0</v>
      </c>
      <c r="BQ115" s="43">
        <v>0</v>
      </c>
      <c r="BR115" s="43">
        <v>7374000</v>
      </c>
      <c r="BS115" s="43">
        <v>0</v>
      </c>
      <c r="BT115" s="43">
        <v>0</v>
      </c>
      <c r="BU115" s="43">
        <v>0</v>
      </c>
      <c r="BV115" s="43">
        <v>0</v>
      </c>
      <c r="BW115" s="43">
        <v>0</v>
      </c>
      <c r="BX115" s="43">
        <v>12000</v>
      </c>
      <c r="BY115" s="43">
        <v>0</v>
      </c>
      <c r="BZ115" s="43">
        <v>62000</v>
      </c>
      <c r="CA115" s="43">
        <v>0</v>
      </c>
      <c r="CB115" s="29">
        <f t="shared" si="56"/>
        <v>16608000</v>
      </c>
      <c r="CD115" s="25" t="s">
        <v>207</v>
      </c>
      <c r="CE115" s="44">
        <f t="shared" si="31"/>
        <v>0</v>
      </c>
      <c r="CF115" s="44">
        <f t="shared" si="32"/>
        <v>0</v>
      </c>
      <c r="CG115" s="44">
        <f t="shared" si="33"/>
        <v>0</v>
      </c>
      <c r="CH115" s="44">
        <f t="shared" si="34"/>
        <v>0</v>
      </c>
      <c r="CI115" s="44">
        <f t="shared" si="35"/>
        <v>0</v>
      </c>
      <c r="CJ115" s="44">
        <f t="shared" si="36"/>
        <v>0</v>
      </c>
      <c r="CK115" s="44">
        <f t="shared" si="37"/>
        <v>0</v>
      </c>
      <c r="CL115" s="44">
        <f t="shared" si="38"/>
        <v>0</v>
      </c>
      <c r="CM115" s="44">
        <f t="shared" si="39"/>
        <v>302000</v>
      </c>
      <c r="CN115" s="44">
        <f t="shared" si="40"/>
        <v>0</v>
      </c>
      <c r="CO115" s="44">
        <f t="shared" si="41"/>
        <v>111000</v>
      </c>
      <c r="CP115" s="44">
        <f t="shared" si="42"/>
        <v>-585764</v>
      </c>
      <c r="CQ115" s="44">
        <f t="shared" si="43"/>
        <v>0</v>
      </c>
      <c r="CR115" s="44">
        <f t="shared" si="44"/>
        <v>0</v>
      </c>
      <c r="CS115" s="44">
        <f t="shared" si="45"/>
        <v>10632411</v>
      </c>
      <c r="CT115" s="44">
        <f t="shared" si="46"/>
        <v>0</v>
      </c>
      <c r="CU115" s="44">
        <f t="shared" si="47"/>
        <v>0</v>
      </c>
      <c r="CV115" s="44">
        <f t="shared" si="48"/>
        <v>0</v>
      </c>
      <c r="CW115" s="44">
        <f t="shared" si="49"/>
        <v>0</v>
      </c>
      <c r="CX115" s="44">
        <f t="shared" si="50"/>
        <v>0</v>
      </c>
      <c r="CY115" s="44">
        <f t="shared" si="51"/>
        <v>57696</v>
      </c>
      <c r="CZ115" s="44">
        <f t="shared" si="52"/>
        <v>0</v>
      </c>
      <c r="DA115" s="44">
        <f t="shared" si="53"/>
        <v>-62000</v>
      </c>
      <c r="DB115" s="44">
        <f t="shared" si="54"/>
        <v>0</v>
      </c>
      <c r="DC115" s="44">
        <f t="shared" si="55"/>
        <v>10455343</v>
      </c>
      <c r="DD115" s="44">
        <f t="shared" si="57"/>
        <v>-27263144</v>
      </c>
    </row>
    <row r="116" spans="1:108" x14ac:dyDescent="0.15">
      <c r="A116" s="25" t="s">
        <v>208</v>
      </c>
      <c r="B116" s="26"/>
      <c r="C116" s="179"/>
      <c r="D116" s="179"/>
      <c r="E116" s="179"/>
      <c r="F116" s="179"/>
      <c r="G116" s="179">
        <v>460682</v>
      </c>
      <c r="H116" s="179"/>
      <c r="I116" s="179">
        <v>12830</v>
      </c>
      <c r="J116" s="179">
        <v>8816000</v>
      </c>
      <c r="K116" s="179"/>
      <c r="L116" s="179">
        <v>2375430</v>
      </c>
      <c r="M116" s="179">
        <v>220662</v>
      </c>
      <c r="N116" s="179"/>
      <c r="O116" s="179"/>
      <c r="P116" s="179">
        <v>7782229</v>
      </c>
      <c r="Q116" s="179"/>
      <c r="R116" s="179"/>
      <c r="S116" s="179"/>
      <c r="T116" s="179"/>
      <c r="U116" s="179"/>
      <c r="V116" s="179"/>
      <c r="W116" s="179"/>
      <c r="X116" s="179"/>
      <c r="Y116" s="179"/>
      <c r="Z116" s="26">
        <f t="shared" si="29"/>
        <v>19667833</v>
      </c>
      <c r="AA116" s="26"/>
      <c r="AB116" s="25" t="s">
        <v>208</v>
      </c>
      <c r="AC116" s="26"/>
      <c r="AD116" s="26"/>
      <c r="AE116" s="26"/>
      <c r="AF116" s="26"/>
      <c r="AG116" s="26"/>
      <c r="AH116" s="26"/>
      <c r="AI116" s="26"/>
      <c r="AJ116" s="26"/>
      <c r="AK116" s="26">
        <v>10980000</v>
      </c>
      <c r="AL116" s="26"/>
      <c r="AM116" s="26">
        <v>1760000</v>
      </c>
      <c r="AN116" s="26"/>
      <c r="AO116" s="26"/>
      <c r="AP116" s="26"/>
      <c r="AQ116" s="26">
        <v>8630000</v>
      </c>
      <c r="AR116" s="26"/>
      <c r="AS116" s="26"/>
      <c r="AT116" s="26"/>
      <c r="AU116" s="26"/>
      <c r="AV116" s="26"/>
      <c r="AW116" s="26"/>
      <c r="AX116" s="26"/>
      <c r="AY116" s="26"/>
      <c r="AZ116" s="26"/>
      <c r="BA116" s="45">
        <f t="shared" si="30"/>
        <v>21370000</v>
      </c>
      <c r="BB116" s="27"/>
      <c r="BC116" s="25" t="s">
        <v>208</v>
      </c>
      <c r="BD116" s="43">
        <v>0</v>
      </c>
      <c r="BE116" s="43">
        <v>0</v>
      </c>
      <c r="BF116" s="43">
        <v>0</v>
      </c>
      <c r="BG116" s="43">
        <v>0</v>
      </c>
      <c r="BH116" s="43">
        <v>0</v>
      </c>
      <c r="BI116" s="43">
        <v>28000</v>
      </c>
      <c r="BJ116" s="43">
        <v>0</v>
      </c>
      <c r="BK116" s="43">
        <v>20000</v>
      </c>
      <c r="BL116" s="43">
        <v>8176000</v>
      </c>
      <c r="BM116" s="43">
        <v>0</v>
      </c>
      <c r="BN116" s="43">
        <v>708000</v>
      </c>
      <c r="BO116" s="43">
        <v>6000</v>
      </c>
      <c r="BP116" s="43">
        <v>0</v>
      </c>
      <c r="BQ116" s="43">
        <v>0</v>
      </c>
      <c r="BR116" s="43">
        <v>9450000</v>
      </c>
      <c r="BS116" s="43">
        <v>0</v>
      </c>
      <c r="BT116" s="43">
        <v>0</v>
      </c>
      <c r="BU116" s="43">
        <v>0</v>
      </c>
      <c r="BV116" s="43">
        <v>0</v>
      </c>
      <c r="BW116" s="43">
        <v>0</v>
      </c>
      <c r="BX116" s="43">
        <v>10000</v>
      </c>
      <c r="BY116" s="43">
        <v>0</v>
      </c>
      <c r="BZ116" s="43">
        <v>80000</v>
      </c>
      <c r="CA116" s="43">
        <v>0</v>
      </c>
      <c r="CB116" s="29">
        <f t="shared" si="56"/>
        <v>18478000</v>
      </c>
      <c r="CD116" s="25" t="s">
        <v>208</v>
      </c>
      <c r="CE116" s="44">
        <f t="shared" si="31"/>
        <v>0</v>
      </c>
      <c r="CF116" s="44">
        <f t="shared" si="32"/>
        <v>0</v>
      </c>
      <c r="CG116" s="44">
        <f t="shared" si="33"/>
        <v>0</v>
      </c>
      <c r="CH116" s="44">
        <f t="shared" si="34"/>
        <v>0</v>
      </c>
      <c r="CI116" s="44">
        <f t="shared" si="35"/>
        <v>0</v>
      </c>
      <c r="CJ116" s="44">
        <f t="shared" si="36"/>
        <v>432682</v>
      </c>
      <c r="CK116" s="44">
        <f t="shared" si="37"/>
        <v>0</v>
      </c>
      <c r="CL116" s="44">
        <f t="shared" si="38"/>
        <v>-7170</v>
      </c>
      <c r="CM116" s="44">
        <f t="shared" si="39"/>
        <v>640000</v>
      </c>
      <c r="CN116" s="44">
        <f t="shared" si="40"/>
        <v>0</v>
      </c>
      <c r="CO116" s="44">
        <f t="shared" si="41"/>
        <v>1667430</v>
      </c>
      <c r="CP116" s="44">
        <f t="shared" si="42"/>
        <v>214662</v>
      </c>
      <c r="CQ116" s="44">
        <f t="shared" si="43"/>
        <v>0</v>
      </c>
      <c r="CR116" s="44">
        <f t="shared" si="44"/>
        <v>0</v>
      </c>
      <c r="CS116" s="44">
        <f t="shared" si="45"/>
        <v>-1667771</v>
      </c>
      <c r="CT116" s="44">
        <f t="shared" si="46"/>
        <v>0</v>
      </c>
      <c r="CU116" s="44">
        <f t="shared" si="47"/>
        <v>0</v>
      </c>
      <c r="CV116" s="44">
        <f t="shared" si="48"/>
        <v>0</v>
      </c>
      <c r="CW116" s="44">
        <f t="shared" si="49"/>
        <v>0</v>
      </c>
      <c r="CX116" s="44">
        <f t="shared" si="50"/>
        <v>0</v>
      </c>
      <c r="CY116" s="44">
        <f t="shared" si="51"/>
        <v>-10000</v>
      </c>
      <c r="CZ116" s="44">
        <f t="shared" si="52"/>
        <v>0</v>
      </c>
      <c r="DA116" s="44">
        <f t="shared" si="53"/>
        <v>-80000</v>
      </c>
      <c r="DB116" s="44">
        <f t="shared" si="54"/>
        <v>0</v>
      </c>
      <c r="DC116" s="44">
        <f t="shared" si="55"/>
        <v>1189833</v>
      </c>
      <c r="DD116" s="44">
        <f t="shared" si="57"/>
        <v>-26073311</v>
      </c>
    </row>
    <row r="117" spans="1:108" x14ac:dyDescent="0.15">
      <c r="A117" s="25" t="s">
        <v>209</v>
      </c>
      <c r="B117" s="26"/>
      <c r="C117" s="179"/>
      <c r="D117" s="179"/>
      <c r="E117" s="179"/>
      <c r="F117" s="179"/>
      <c r="G117" s="179">
        <v>807233</v>
      </c>
      <c r="H117" s="179"/>
      <c r="I117" s="179"/>
      <c r="J117" s="179">
        <v>8780000</v>
      </c>
      <c r="K117" s="179"/>
      <c r="L117" s="179">
        <v>1349560</v>
      </c>
      <c r="M117" s="179"/>
      <c r="N117" s="179"/>
      <c r="O117" s="179"/>
      <c r="P117" s="179">
        <v>7838523</v>
      </c>
      <c r="Q117" s="179"/>
      <c r="R117" s="179"/>
      <c r="S117" s="179"/>
      <c r="T117" s="179"/>
      <c r="U117" s="179"/>
      <c r="V117" s="179">
        <v>299508</v>
      </c>
      <c r="W117" s="179"/>
      <c r="X117" s="179"/>
      <c r="Y117" s="179"/>
      <c r="Z117" s="26">
        <f t="shared" si="29"/>
        <v>19074824</v>
      </c>
      <c r="AA117" s="26"/>
      <c r="AB117" s="25" t="s">
        <v>209</v>
      </c>
      <c r="AC117" s="26"/>
      <c r="AD117" s="26"/>
      <c r="AE117" s="26"/>
      <c r="AF117" s="26"/>
      <c r="AG117" s="26"/>
      <c r="AH117" s="26">
        <v>1240000</v>
      </c>
      <c r="AI117" s="26"/>
      <c r="AJ117" s="26"/>
      <c r="AK117" s="26">
        <v>10820000</v>
      </c>
      <c r="AL117" s="26"/>
      <c r="AM117" s="26">
        <v>430000</v>
      </c>
      <c r="AN117" s="26"/>
      <c r="AO117" s="26"/>
      <c r="AP117" s="26"/>
      <c r="AQ117" s="26">
        <v>10420000</v>
      </c>
      <c r="AR117" s="26"/>
      <c r="AS117" s="26"/>
      <c r="AT117" s="26"/>
      <c r="AU117" s="26"/>
      <c r="AV117" s="26"/>
      <c r="AW117" s="26">
        <v>50000</v>
      </c>
      <c r="AX117" s="26"/>
      <c r="AY117" s="26"/>
      <c r="AZ117" s="26"/>
      <c r="BA117" s="45">
        <f t="shared" si="30"/>
        <v>22960000</v>
      </c>
      <c r="BB117" s="27"/>
      <c r="BC117" s="25" t="s">
        <v>209</v>
      </c>
      <c r="BD117" s="28">
        <v>0</v>
      </c>
      <c r="BE117" s="28">
        <v>0</v>
      </c>
      <c r="BF117" s="28">
        <v>0</v>
      </c>
      <c r="BG117" s="28">
        <v>0</v>
      </c>
      <c r="BH117" s="28">
        <v>0</v>
      </c>
      <c r="BI117" s="28">
        <v>248000</v>
      </c>
      <c r="BJ117" s="28">
        <v>0</v>
      </c>
      <c r="BK117" s="28">
        <v>0</v>
      </c>
      <c r="BL117" s="28">
        <v>8982000</v>
      </c>
      <c r="BM117" s="28">
        <v>0</v>
      </c>
      <c r="BN117" s="28">
        <v>354000</v>
      </c>
      <c r="BO117" s="28">
        <v>162000</v>
      </c>
      <c r="BP117" s="28">
        <v>0</v>
      </c>
      <c r="BQ117" s="28">
        <v>0</v>
      </c>
      <c r="BR117" s="28">
        <v>9864000</v>
      </c>
      <c r="BS117" s="28">
        <v>0</v>
      </c>
      <c r="BT117" s="28">
        <v>0</v>
      </c>
      <c r="BU117" s="28">
        <v>0</v>
      </c>
      <c r="BV117" s="28">
        <v>0</v>
      </c>
      <c r="BW117" s="28">
        <v>0</v>
      </c>
      <c r="BX117" s="28">
        <v>254000</v>
      </c>
      <c r="BY117" s="28">
        <v>0</v>
      </c>
      <c r="BZ117" s="28">
        <v>0</v>
      </c>
      <c r="CA117" s="28">
        <v>0</v>
      </c>
      <c r="CB117" s="29">
        <f t="shared" si="56"/>
        <v>19864000</v>
      </c>
      <c r="CD117" s="25" t="s">
        <v>209</v>
      </c>
      <c r="CE117" s="30">
        <f t="shared" si="31"/>
        <v>0</v>
      </c>
      <c r="CF117" s="30">
        <f t="shared" si="32"/>
        <v>0</v>
      </c>
      <c r="CG117" s="30">
        <f t="shared" si="33"/>
        <v>0</v>
      </c>
      <c r="CH117" s="30">
        <f t="shared" si="34"/>
        <v>0</v>
      </c>
      <c r="CI117" s="30">
        <f t="shared" si="35"/>
        <v>0</v>
      </c>
      <c r="CJ117" s="30">
        <f t="shared" si="36"/>
        <v>559233</v>
      </c>
      <c r="CK117" s="30">
        <f t="shared" si="37"/>
        <v>0</v>
      </c>
      <c r="CL117" s="30">
        <f t="shared" si="38"/>
        <v>0</v>
      </c>
      <c r="CM117" s="30">
        <f t="shared" si="39"/>
        <v>-202000</v>
      </c>
      <c r="CN117" s="30">
        <f t="shared" si="40"/>
        <v>0</v>
      </c>
      <c r="CO117" s="30">
        <f t="shared" si="41"/>
        <v>995560</v>
      </c>
      <c r="CP117" s="30">
        <f t="shared" si="42"/>
        <v>-162000</v>
      </c>
      <c r="CQ117" s="30">
        <f t="shared" si="43"/>
        <v>0</v>
      </c>
      <c r="CR117" s="30">
        <f t="shared" si="44"/>
        <v>0</v>
      </c>
      <c r="CS117" s="30">
        <f t="shared" si="45"/>
        <v>-2025477</v>
      </c>
      <c r="CT117" s="30">
        <f t="shared" si="46"/>
        <v>0</v>
      </c>
      <c r="CU117" s="30">
        <f t="shared" si="47"/>
        <v>0</v>
      </c>
      <c r="CV117" s="30">
        <f t="shared" si="48"/>
        <v>0</v>
      </c>
      <c r="CW117" s="30">
        <f t="shared" si="49"/>
        <v>0</v>
      </c>
      <c r="CX117" s="30">
        <f t="shared" si="50"/>
        <v>0</v>
      </c>
      <c r="CY117" s="30">
        <f t="shared" si="51"/>
        <v>45508</v>
      </c>
      <c r="CZ117" s="30">
        <f t="shared" si="52"/>
        <v>0</v>
      </c>
      <c r="DA117" s="30">
        <f t="shared" si="53"/>
        <v>0</v>
      </c>
      <c r="DB117" s="30">
        <f t="shared" si="54"/>
        <v>0</v>
      </c>
      <c r="DC117" s="30">
        <f t="shared" si="55"/>
        <v>-789176</v>
      </c>
      <c r="DD117" s="30">
        <f t="shared" si="57"/>
        <v>-26862487</v>
      </c>
    </row>
    <row r="118" spans="1:108" x14ac:dyDescent="0.15">
      <c r="A118" s="25" t="s">
        <v>210</v>
      </c>
      <c r="B118" s="26"/>
      <c r="C118" s="179"/>
      <c r="D118" s="179"/>
      <c r="E118" s="179"/>
      <c r="F118" s="179"/>
      <c r="G118" s="179"/>
      <c r="H118" s="179"/>
      <c r="I118" s="179"/>
      <c r="J118" s="179">
        <v>7456000</v>
      </c>
      <c r="K118" s="179"/>
      <c r="L118" s="179"/>
      <c r="M118" s="179"/>
      <c r="N118" s="179"/>
      <c r="O118" s="179"/>
      <c r="P118" s="179"/>
      <c r="Q118" s="179"/>
      <c r="R118" s="179"/>
      <c r="S118" s="179"/>
      <c r="T118" s="179"/>
      <c r="U118" s="179"/>
      <c r="V118" s="179"/>
      <c r="W118" s="179"/>
      <c r="X118" s="179"/>
      <c r="Y118" s="179"/>
      <c r="Z118" s="26">
        <f t="shared" si="29"/>
        <v>7456000</v>
      </c>
      <c r="AA118" s="26"/>
      <c r="AB118" s="25" t="s">
        <v>210</v>
      </c>
      <c r="AC118" s="26"/>
      <c r="AD118" s="26"/>
      <c r="AE118" s="26"/>
      <c r="AF118" s="26"/>
      <c r="AG118" s="26"/>
      <c r="AH118" s="26">
        <v>200000</v>
      </c>
      <c r="AI118" s="26"/>
      <c r="AJ118" s="26">
        <v>10000</v>
      </c>
      <c r="AK118" s="26">
        <v>11390000</v>
      </c>
      <c r="AL118" s="26"/>
      <c r="AM118" s="26">
        <v>160000</v>
      </c>
      <c r="AN118" s="26"/>
      <c r="AO118" s="26"/>
      <c r="AP118" s="26"/>
      <c r="AQ118" s="26">
        <v>5980000</v>
      </c>
      <c r="AR118" s="26"/>
      <c r="AS118" s="26"/>
      <c r="AT118" s="26"/>
      <c r="AU118" s="26"/>
      <c r="AV118" s="26"/>
      <c r="AW118" s="26"/>
      <c r="AX118" s="26"/>
      <c r="AY118" s="26"/>
      <c r="AZ118" s="26"/>
      <c r="BA118" s="45">
        <f t="shared" si="30"/>
        <v>17740000</v>
      </c>
      <c r="BB118" s="27"/>
      <c r="BC118" s="25" t="s">
        <v>210</v>
      </c>
      <c r="BD118" s="28">
        <v>0</v>
      </c>
      <c r="BE118" s="28">
        <v>0</v>
      </c>
      <c r="BF118" s="28">
        <v>0</v>
      </c>
      <c r="BG118" s="28">
        <v>0</v>
      </c>
      <c r="BH118" s="28">
        <v>0</v>
      </c>
      <c r="BI118" s="28">
        <v>700000</v>
      </c>
      <c r="BJ118" s="28">
        <v>0</v>
      </c>
      <c r="BK118" s="28">
        <v>2000</v>
      </c>
      <c r="BL118" s="28">
        <v>11306000</v>
      </c>
      <c r="BM118" s="28">
        <v>0</v>
      </c>
      <c r="BN118" s="28">
        <v>350000</v>
      </c>
      <c r="BO118" s="28">
        <v>2060000</v>
      </c>
      <c r="BP118" s="28">
        <v>0</v>
      </c>
      <c r="BQ118" s="28">
        <v>0</v>
      </c>
      <c r="BR118" s="28">
        <v>11428000</v>
      </c>
      <c r="BS118" s="28">
        <v>0</v>
      </c>
      <c r="BT118" s="28">
        <v>0</v>
      </c>
      <c r="BU118" s="28">
        <v>0</v>
      </c>
      <c r="BV118" s="28">
        <v>0</v>
      </c>
      <c r="BW118" s="28">
        <v>0</v>
      </c>
      <c r="BX118" s="28">
        <v>0</v>
      </c>
      <c r="BY118" s="28">
        <v>0</v>
      </c>
      <c r="BZ118" s="28">
        <v>6000</v>
      </c>
      <c r="CA118" s="28">
        <v>0</v>
      </c>
      <c r="CB118" s="29">
        <f t="shared" si="56"/>
        <v>25852000</v>
      </c>
      <c r="CD118" s="25" t="s">
        <v>210</v>
      </c>
      <c r="CE118" s="30">
        <f t="shared" si="31"/>
        <v>0</v>
      </c>
      <c r="CF118" s="30">
        <f t="shared" si="32"/>
        <v>0</v>
      </c>
      <c r="CG118" s="30">
        <f t="shared" si="33"/>
        <v>0</v>
      </c>
      <c r="CH118" s="30">
        <f t="shared" si="34"/>
        <v>0</v>
      </c>
      <c r="CI118" s="30">
        <f t="shared" si="35"/>
        <v>0</v>
      </c>
      <c r="CJ118" s="30">
        <f t="shared" si="36"/>
        <v>-700000</v>
      </c>
      <c r="CK118" s="30">
        <f t="shared" si="37"/>
        <v>0</v>
      </c>
      <c r="CL118" s="30">
        <f t="shared" si="38"/>
        <v>-2000</v>
      </c>
      <c r="CM118" s="30">
        <f t="shared" si="39"/>
        <v>-3850000</v>
      </c>
      <c r="CN118" s="30">
        <f t="shared" si="40"/>
        <v>0</v>
      </c>
      <c r="CO118" s="30">
        <f t="shared" si="41"/>
        <v>-350000</v>
      </c>
      <c r="CP118" s="30">
        <f t="shared" si="42"/>
        <v>-2060000</v>
      </c>
      <c r="CQ118" s="30">
        <f t="shared" si="43"/>
        <v>0</v>
      </c>
      <c r="CR118" s="30">
        <f t="shared" si="44"/>
        <v>0</v>
      </c>
      <c r="CS118" s="30">
        <f t="shared" si="45"/>
        <v>-11428000</v>
      </c>
      <c r="CT118" s="30">
        <f t="shared" si="46"/>
        <v>0</v>
      </c>
      <c r="CU118" s="30">
        <f t="shared" si="47"/>
        <v>0</v>
      </c>
      <c r="CV118" s="30">
        <f t="shared" si="48"/>
        <v>0</v>
      </c>
      <c r="CW118" s="30">
        <f t="shared" si="49"/>
        <v>0</v>
      </c>
      <c r="CX118" s="30">
        <f t="shared" si="50"/>
        <v>0</v>
      </c>
      <c r="CY118" s="30">
        <f t="shared" si="51"/>
        <v>0</v>
      </c>
      <c r="CZ118" s="30">
        <f t="shared" si="52"/>
        <v>0</v>
      </c>
      <c r="DA118" s="30">
        <f t="shared" si="53"/>
        <v>-6000</v>
      </c>
      <c r="DB118" s="30">
        <f t="shared" si="54"/>
        <v>0</v>
      </c>
      <c r="DC118" s="30">
        <f t="shared" si="55"/>
        <v>-18396000</v>
      </c>
      <c r="DD118" s="30">
        <f t="shared" si="57"/>
        <v>-45258487</v>
      </c>
    </row>
    <row r="119" spans="1:108" x14ac:dyDescent="0.15">
      <c r="A119" s="25" t="s">
        <v>211</v>
      </c>
      <c r="B119" s="26"/>
      <c r="C119" s="179"/>
      <c r="D119" s="179"/>
      <c r="E119" s="179"/>
      <c r="F119" s="179"/>
      <c r="G119" s="179"/>
      <c r="H119" s="179"/>
      <c r="I119" s="179"/>
      <c r="J119" s="179">
        <v>5880000</v>
      </c>
      <c r="K119" s="179"/>
      <c r="L119" s="179"/>
      <c r="M119" s="179"/>
      <c r="N119" s="179"/>
      <c r="O119" s="179"/>
      <c r="P119" s="179"/>
      <c r="Q119" s="179"/>
      <c r="R119" s="179"/>
      <c r="S119" s="179"/>
      <c r="T119" s="179"/>
      <c r="U119" s="179"/>
      <c r="V119" s="179"/>
      <c r="W119" s="179"/>
      <c r="X119" s="179"/>
      <c r="Y119" s="179"/>
      <c r="Z119" s="26">
        <f t="shared" si="29"/>
        <v>5880000</v>
      </c>
      <c r="AA119" s="26"/>
      <c r="AB119" s="25" t="s">
        <v>211</v>
      </c>
      <c r="AC119" s="26"/>
      <c r="AD119" s="26"/>
      <c r="AE119" s="26"/>
      <c r="AF119" s="26"/>
      <c r="AG119" s="26"/>
      <c r="AH119" s="26">
        <v>100000</v>
      </c>
      <c r="AI119" s="26"/>
      <c r="AJ119" s="26"/>
      <c r="AK119" s="26">
        <v>12150000</v>
      </c>
      <c r="AL119" s="26"/>
      <c r="AM119" s="26">
        <v>610000</v>
      </c>
      <c r="AN119" s="26"/>
      <c r="AO119" s="26"/>
      <c r="AP119" s="26"/>
      <c r="AQ119" s="26">
        <v>8060000</v>
      </c>
      <c r="AR119" s="26"/>
      <c r="AS119" s="26"/>
      <c r="AT119" s="26"/>
      <c r="AU119" s="26"/>
      <c r="AV119" s="26"/>
      <c r="AW119" s="26">
        <v>40000</v>
      </c>
      <c r="AX119" s="26"/>
      <c r="AY119" s="26"/>
      <c r="AZ119" s="26"/>
      <c r="BA119" s="45">
        <f t="shared" si="30"/>
        <v>20960000</v>
      </c>
      <c r="BB119" s="27"/>
      <c r="BC119" s="25" t="s">
        <v>211</v>
      </c>
      <c r="BD119" s="43">
        <v>0</v>
      </c>
      <c r="BE119" s="43">
        <v>0</v>
      </c>
      <c r="BF119" s="43">
        <v>0</v>
      </c>
      <c r="BG119" s="43">
        <v>0</v>
      </c>
      <c r="BH119" s="43">
        <v>0</v>
      </c>
      <c r="BI119" s="43">
        <v>102000</v>
      </c>
      <c r="BJ119" s="43">
        <v>0</v>
      </c>
      <c r="BK119" s="43">
        <v>0</v>
      </c>
      <c r="BL119" s="43">
        <v>10972000</v>
      </c>
      <c r="BM119" s="43">
        <v>0</v>
      </c>
      <c r="BN119" s="43">
        <v>812000</v>
      </c>
      <c r="BO119" s="43">
        <v>0</v>
      </c>
      <c r="BP119" s="43">
        <v>0</v>
      </c>
      <c r="BQ119" s="43">
        <v>0</v>
      </c>
      <c r="BR119" s="43">
        <v>9580000</v>
      </c>
      <c r="BS119" s="43">
        <v>0</v>
      </c>
      <c r="BT119" s="43">
        <v>0</v>
      </c>
      <c r="BU119" s="43">
        <v>0</v>
      </c>
      <c r="BV119" s="43">
        <v>0</v>
      </c>
      <c r="BW119" s="43">
        <v>0</v>
      </c>
      <c r="BX119" s="43">
        <v>14000</v>
      </c>
      <c r="BY119" s="43">
        <v>0</v>
      </c>
      <c r="BZ119" s="43">
        <v>0</v>
      </c>
      <c r="CA119" s="43">
        <v>0</v>
      </c>
      <c r="CB119" s="29">
        <f t="shared" si="56"/>
        <v>21480000</v>
      </c>
      <c r="CD119" s="25" t="s">
        <v>211</v>
      </c>
      <c r="CE119" s="44">
        <f t="shared" si="31"/>
        <v>0</v>
      </c>
      <c r="CF119" s="44">
        <f t="shared" si="32"/>
        <v>0</v>
      </c>
      <c r="CG119" s="44">
        <f t="shared" si="33"/>
        <v>0</v>
      </c>
      <c r="CH119" s="44">
        <f t="shared" si="34"/>
        <v>0</v>
      </c>
      <c r="CI119" s="30">
        <f t="shared" si="35"/>
        <v>0</v>
      </c>
      <c r="CJ119" s="44">
        <f t="shared" si="36"/>
        <v>-102000</v>
      </c>
      <c r="CK119" s="44">
        <f t="shared" si="37"/>
        <v>0</v>
      </c>
      <c r="CL119" s="44">
        <f t="shared" si="38"/>
        <v>0</v>
      </c>
      <c r="CM119" s="44">
        <f t="shared" si="39"/>
        <v>-5092000</v>
      </c>
      <c r="CN119" s="44">
        <f t="shared" si="40"/>
        <v>0</v>
      </c>
      <c r="CO119" s="44">
        <f t="shared" si="41"/>
        <v>-812000</v>
      </c>
      <c r="CP119" s="44">
        <f t="shared" si="42"/>
        <v>0</v>
      </c>
      <c r="CQ119" s="44">
        <f t="shared" si="43"/>
        <v>0</v>
      </c>
      <c r="CR119" s="44">
        <f t="shared" si="44"/>
        <v>0</v>
      </c>
      <c r="CS119" s="44">
        <f t="shared" si="45"/>
        <v>-9580000</v>
      </c>
      <c r="CT119" s="44">
        <f t="shared" si="46"/>
        <v>0</v>
      </c>
      <c r="CU119" s="44">
        <f t="shared" si="47"/>
        <v>0</v>
      </c>
      <c r="CV119" s="44">
        <f t="shared" si="48"/>
        <v>0</v>
      </c>
      <c r="CW119" s="44">
        <f t="shared" si="49"/>
        <v>0</v>
      </c>
      <c r="CX119" s="44">
        <f t="shared" si="50"/>
        <v>0</v>
      </c>
      <c r="CY119" s="44">
        <f t="shared" si="51"/>
        <v>-14000</v>
      </c>
      <c r="CZ119" s="44">
        <f t="shared" si="52"/>
        <v>0</v>
      </c>
      <c r="DA119" s="44">
        <f t="shared" si="53"/>
        <v>0</v>
      </c>
      <c r="DB119" s="44">
        <f t="shared" si="54"/>
        <v>0</v>
      </c>
      <c r="DC119" s="44">
        <f t="shared" si="55"/>
        <v>-15600000</v>
      </c>
      <c r="DD119" s="44">
        <f t="shared" si="57"/>
        <v>-60858487</v>
      </c>
    </row>
    <row r="120" spans="1:108" x14ac:dyDescent="0.15">
      <c r="A120" s="25" t="s">
        <v>212</v>
      </c>
      <c r="B120" s="26"/>
      <c r="C120" s="179"/>
      <c r="D120" s="179"/>
      <c r="E120" s="179"/>
      <c r="F120" s="179"/>
      <c r="G120" s="179"/>
      <c r="H120" s="179"/>
      <c r="I120" s="179"/>
      <c r="J120" s="179">
        <v>8256000</v>
      </c>
      <c r="K120" s="179"/>
      <c r="L120" s="179">
        <v>35750</v>
      </c>
      <c r="M120" s="179">
        <v>41912</v>
      </c>
      <c r="N120" s="179"/>
      <c r="O120" s="179"/>
      <c r="P120" s="179">
        <v>11527557</v>
      </c>
      <c r="Q120" s="179"/>
      <c r="R120" s="179"/>
      <c r="S120" s="179"/>
      <c r="T120" s="179"/>
      <c r="U120" s="179"/>
      <c r="V120" s="179">
        <v>1760</v>
      </c>
      <c r="W120" s="179"/>
      <c r="X120" s="179"/>
      <c r="Y120" s="179"/>
      <c r="Z120" s="26">
        <f t="shared" si="29"/>
        <v>19862979</v>
      </c>
      <c r="AA120" s="26"/>
      <c r="AB120" s="25" t="s">
        <v>212</v>
      </c>
      <c r="AC120" s="26"/>
      <c r="AD120" s="26"/>
      <c r="AE120" s="26"/>
      <c r="AF120" s="26"/>
      <c r="AG120" s="26"/>
      <c r="AH120" s="26"/>
      <c r="AI120" s="26"/>
      <c r="AJ120" s="26"/>
      <c r="AK120" s="26">
        <v>10260000</v>
      </c>
      <c r="AL120" s="26"/>
      <c r="AM120" s="26"/>
      <c r="AN120" s="26"/>
      <c r="AO120" s="26"/>
      <c r="AP120" s="26"/>
      <c r="AQ120" s="26">
        <v>190000</v>
      </c>
      <c r="AR120" s="26"/>
      <c r="AS120" s="26"/>
      <c r="AT120" s="26"/>
      <c r="AU120" s="26"/>
      <c r="AV120" s="26"/>
      <c r="AW120" s="26"/>
      <c r="AX120" s="26"/>
      <c r="AY120" s="26"/>
      <c r="AZ120" s="26"/>
      <c r="BA120" s="45">
        <f t="shared" si="30"/>
        <v>10450000</v>
      </c>
      <c r="BB120" s="45"/>
      <c r="BC120" s="25" t="s">
        <v>212</v>
      </c>
      <c r="BD120" s="43">
        <v>0</v>
      </c>
      <c r="BE120" s="43">
        <v>0</v>
      </c>
      <c r="BF120" s="43">
        <v>0</v>
      </c>
      <c r="BG120" s="43">
        <v>0</v>
      </c>
      <c r="BH120" s="43">
        <v>0</v>
      </c>
      <c r="BI120" s="43">
        <v>128000</v>
      </c>
      <c r="BJ120" s="43">
        <v>0</v>
      </c>
      <c r="BK120" s="43">
        <v>0</v>
      </c>
      <c r="BL120" s="43">
        <v>11140000</v>
      </c>
      <c r="BM120" s="43">
        <v>0</v>
      </c>
      <c r="BN120" s="43">
        <v>186000</v>
      </c>
      <c r="BO120" s="43">
        <v>1596000</v>
      </c>
      <c r="BP120" s="43">
        <v>0</v>
      </c>
      <c r="BQ120" s="43">
        <v>0</v>
      </c>
      <c r="BR120" s="43">
        <v>10376000</v>
      </c>
      <c r="BS120" s="43">
        <v>0</v>
      </c>
      <c r="BT120" s="43">
        <v>0</v>
      </c>
      <c r="BU120" s="43">
        <v>0</v>
      </c>
      <c r="BV120" s="43">
        <v>0</v>
      </c>
      <c r="BW120" s="43">
        <v>0</v>
      </c>
      <c r="BX120" s="43">
        <v>48000</v>
      </c>
      <c r="BY120" s="43">
        <v>0</v>
      </c>
      <c r="BZ120" s="43">
        <v>76000</v>
      </c>
      <c r="CA120" s="43">
        <v>0</v>
      </c>
      <c r="CB120" s="29">
        <f t="shared" si="56"/>
        <v>23550000</v>
      </c>
      <c r="CD120" s="25" t="s">
        <v>212</v>
      </c>
      <c r="CE120" s="44">
        <f t="shared" si="31"/>
        <v>0</v>
      </c>
      <c r="CF120" s="44">
        <f t="shared" si="32"/>
        <v>0</v>
      </c>
      <c r="CG120" s="44">
        <f t="shared" si="33"/>
        <v>0</v>
      </c>
      <c r="CH120" s="44">
        <f t="shared" si="34"/>
        <v>0</v>
      </c>
      <c r="CI120" s="44">
        <f t="shared" si="35"/>
        <v>0</v>
      </c>
      <c r="CJ120" s="44">
        <f t="shared" si="36"/>
        <v>-128000</v>
      </c>
      <c r="CK120" s="44">
        <f t="shared" si="37"/>
        <v>0</v>
      </c>
      <c r="CL120" s="44">
        <f t="shared" si="38"/>
        <v>0</v>
      </c>
      <c r="CM120" s="44">
        <f t="shared" si="39"/>
        <v>-2884000</v>
      </c>
      <c r="CN120" s="44">
        <f t="shared" si="40"/>
        <v>0</v>
      </c>
      <c r="CO120" s="44">
        <f t="shared" si="41"/>
        <v>-150250</v>
      </c>
      <c r="CP120" s="44">
        <f t="shared" si="42"/>
        <v>-1554088</v>
      </c>
      <c r="CQ120" s="44">
        <f t="shared" si="43"/>
        <v>0</v>
      </c>
      <c r="CR120" s="44">
        <f t="shared" si="44"/>
        <v>0</v>
      </c>
      <c r="CS120" s="44">
        <f t="shared" si="45"/>
        <v>1151557</v>
      </c>
      <c r="CT120" s="44">
        <f t="shared" si="46"/>
        <v>0</v>
      </c>
      <c r="CU120" s="44">
        <f t="shared" si="47"/>
        <v>0</v>
      </c>
      <c r="CV120" s="44">
        <f t="shared" si="48"/>
        <v>0</v>
      </c>
      <c r="CW120" s="44">
        <f t="shared" si="49"/>
        <v>0</v>
      </c>
      <c r="CX120" s="44">
        <f t="shared" si="50"/>
        <v>0</v>
      </c>
      <c r="CY120" s="44">
        <f t="shared" si="51"/>
        <v>-46240</v>
      </c>
      <c r="CZ120" s="44">
        <f t="shared" si="52"/>
        <v>0</v>
      </c>
      <c r="DA120" s="44">
        <f t="shared" si="53"/>
        <v>-76000</v>
      </c>
      <c r="DB120" s="44">
        <f t="shared" si="54"/>
        <v>0</v>
      </c>
      <c r="DC120" s="44">
        <f t="shared" si="55"/>
        <v>-3687021</v>
      </c>
      <c r="DD120" s="44">
        <f t="shared" si="57"/>
        <v>-64545508</v>
      </c>
    </row>
    <row r="121" spans="1:108" x14ac:dyDescent="0.15">
      <c r="A121" s="25" t="s">
        <v>213</v>
      </c>
      <c r="B121" s="26"/>
      <c r="C121" s="179"/>
      <c r="D121" s="179"/>
      <c r="E121" s="179"/>
      <c r="F121" s="179"/>
      <c r="G121" s="179"/>
      <c r="H121" s="179"/>
      <c r="I121" s="179"/>
      <c r="J121" s="179">
        <v>8708000</v>
      </c>
      <c r="K121" s="179"/>
      <c r="L121" s="179">
        <v>1111618</v>
      </c>
      <c r="M121" s="179">
        <v>143000</v>
      </c>
      <c r="N121" s="179"/>
      <c r="O121" s="179"/>
      <c r="P121" s="179">
        <v>14640252</v>
      </c>
      <c r="Q121" s="179"/>
      <c r="R121" s="179"/>
      <c r="S121" s="179"/>
      <c r="T121" s="179"/>
      <c r="U121" s="179"/>
      <c r="V121" s="179"/>
      <c r="W121" s="179"/>
      <c r="X121" s="179"/>
      <c r="Y121" s="179"/>
      <c r="Z121" s="26">
        <f t="shared" si="29"/>
        <v>24602870</v>
      </c>
      <c r="AA121" s="26"/>
      <c r="AB121" s="25" t="s">
        <v>213</v>
      </c>
      <c r="AC121" s="26"/>
      <c r="AD121" s="26"/>
      <c r="AE121" s="26"/>
      <c r="AF121" s="26"/>
      <c r="AG121" s="26"/>
      <c r="AH121" s="26"/>
      <c r="AI121" s="26"/>
      <c r="AJ121" s="26"/>
      <c r="AK121" s="26">
        <v>7640000</v>
      </c>
      <c r="AL121" s="26"/>
      <c r="AM121" s="26"/>
      <c r="AN121" s="26"/>
      <c r="AO121" s="26"/>
      <c r="AP121" s="26"/>
      <c r="AQ121" s="26"/>
      <c r="AR121" s="26"/>
      <c r="AS121" s="26"/>
      <c r="AT121" s="26"/>
      <c r="AU121" s="26"/>
      <c r="AV121" s="26"/>
      <c r="AW121" s="26"/>
      <c r="AX121" s="26"/>
      <c r="AY121" s="26"/>
      <c r="AZ121" s="26"/>
      <c r="BA121" s="45">
        <f t="shared" si="30"/>
        <v>7640000</v>
      </c>
      <c r="BB121" s="27"/>
      <c r="BC121" s="25" t="s">
        <v>213</v>
      </c>
      <c r="BD121" s="43">
        <v>0</v>
      </c>
      <c r="BE121" s="43">
        <v>0</v>
      </c>
      <c r="BF121" s="43">
        <v>0</v>
      </c>
      <c r="BG121" s="43">
        <v>0</v>
      </c>
      <c r="BH121" s="43">
        <v>0</v>
      </c>
      <c r="BI121" s="43">
        <v>36000</v>
      </c>
      <c r="BJ121" s="43">
        <v>0</v>
      </c>
      <c r="BK121" s="43">
        <v>0</v>
      </c>
      <c r="BL121" s="43">
        <v>9876000</v>
      </c>
      <c r="BM121" s="43">
        <v>0</v>
      </c>
      <c r="BN121" s="43">
        <v>40000</v>
      </c>
      <c r="BO121" s="43">
        <v>0</v>
      </c>
      <c r="BP121" s="43">
        <v>0</v>
      </c>
      <c r="BQ121" s="43">
        <v>0</v>
      </c>
      <c r="BR121" s="43">
        <v>10216000</v>
      </c>
      <c r="BS121" s="43">
        <v>0</v>
      </c>
      <c r="BT121" s="43">
        <v>0</v>
      </c>
      <c r="BU121" s="43">
        <v>0</v>
      </c>
      <c r="BV121" s="43">
        <v>0</v>
      </c>
      <c r="BW121" s="43">
        <v>0</v>
      </c>
      <c r="BX121" s="43">
        <v>0</v>
      </c>
      <c r="BY121" s="43">
        <v>0</v>
      </c>
      <c r="BZ121" s="43">
        <v>54000</v>
      </c>
      <c r="CA121" s="43">
        <v>0</v>
      </c>
      <c r="CB121" s="29">
        <f t="shared" si="56"/>
        <v>20222000</v>
      </c>
      <c r="CD121" s="25" t="s">
        <v>213</v>
      </c>
      <c r="CE121" s="44">
        <f t="shared" si="31"/>
        <v>0</v>
      </c>
      <c r="CF121" s="44">
        <f t="shared" si="32"/>
        <v>0</v>
      </c>
      <c r="CG121" s="44">
        <f t="shared" si="33"/>
        <v>0</v>
      </c>
      <c r="CH121" s="44">
        <f t="shared" si="34"/>
        <v>0</v>
      </c>
      <c r="CI121" s="44">
        <f t="shared" si="35"/>
        <v>0</v>
      </c>
      <c r="CJ121" s="44">
        <f t="shared" si="36"/>
        <v>-36000</v>
      </c>
      <c r="CK121" s="44">
        <f t="shared" si="37"/>
        <v>0</v>
      </c>
      <c r="CL121" s="44">
        <f t="shared" si="38"/>
        <v>0</v>
      </c>
      <c r="CM121" s="44">
        <f t="shared" si="39"/>
        <v>-1168000</v>
      </c>
      <c r="CN121" s="44">
        <f t="shared" si="40"/>
        <v>0</v>
      </c>
      <c r="CO121" s="44">
        <f t="shared" si="41"/>
        <v>1071618</v>
      </c>
      <c r="CP121" s="44">
        <f t="shared" si="42"/>
        <v>143000</v>
      </c>
      <c r="CQ121" s="44">
        <f t="shared" si="43"/>
        <v>0</v>
      </c>
      <c r="CR121" s="44">
        <f t="shared" si="44"/>
        <v>0</v>
      </c>
      <c r="CS121" s="44">
        <f t="shared" si="45"/>
        <v>4424252</v>
      </c>
      <c r="CT121" s="44">
        <f t="shared" si="46"/>
        <v>0</v>
      </c>
      <c r="CU121" s="44">
        <f t="shared" si="47"/>
        <v>0</v>
      </c>
      <c r="CV121" s="44">
        <f t="shared" si="48"/>
        <v>0</v>
      </c>
      <c r="CW121" s="44">
        <f t="shared" si="49"/>
        <v>0</v>
      </c>
      <c r="CX121" s="44">
        <f t="shared" si="50"/>
        <v>0</v>
      </c>
      <c r="CY121" s="44">
        <f t="shared" si="51"/>
        <v>0</v>
      </c>
      <c r="CZ121" s="44">
        <f t="shared" si="52"/>
        <v>0</v>
      </c>
      <c r="DA121" s="44">
        <f t="shared" si="53"/>
        <v>-54000</v>
      </c>
      <c r="DB121" s="44">
        <f t="shared" si="54"/>
        <v>0</v>
      </c>
      <c r="DC121" s="44">
        <f t="shared" si="55"/>
        <v>4380870</v>
      </c>
      <c r="DD121" s="44">
        <f t="shared" si="57"/>
        <v>-60164638</v>
      </c>
    </row>
    <row r="122" spans="1:108" x14ac:dyDescent="0.15">
      <c r="A122" s="25" t="s">
        <v>214</v>
      </c>
      <c r="B122" s="26"/>
      <c r="C122" s="179"/>
      <c r="D122" s="179"/>
      <c r="E122" s="179"/>
      <c r="F122" s="179"/>
      <c r="G122" s="179">
        <v>1056031</v>
      </c>
      <c r="H122" s="179"/>
      <c r="I122" s="179"/>
      <c r="J122" s="179">
        <v>8660000</v>
      </c>
      <c r="K122" s="179"/>
      <c r="L122" s="179">
        <v>261148</v>
      </c>
      <c r="M122" s="179">
        <v>149162</v>
      </c>
      <c r="N122" s="179"/>
      <c r="O122" s="179"/>
      <c r="P122" s="179">
        <v>16636406</v>
      </c>
      <c r="Q122" s="179"/>
      <c r="R122" s="179"/>
      <c r="S122" s="179"/>
      <c r="T122" s="179"/>
      <c r="U122" s="179"/>
      <c r="V122" s="179"/>
      <c r="W122" s="179"/>
      <c r="X122" s="179"/>
      <c r="Y122" s="179"/>
      <c r="Z122" s="26">
        <f t="shared" si="29"/>
        <v>26762747</v>
      </c>
      <c r="AA122" s="26"/>
      <c r="AB122" s="25" t="s">
        <v>214</v>
      </c>
      <c r="AC122" s="26"/>
      <c r="AD122" s="26"/>
      <c r="AE122" s="26"/>
      <c r="AF122" s="26"/>
      <c r="AG122" s="26"/>
      <c r="AH122" s="26">
        <v>320000</v>
      </c>
      <c r="AI122" s="26"/>
      <c r="AJ122" s="26"/>
      <c r="AK122" s="26">
        <v>12550000</v>
      </c>
      <c r="AL122" s="26"/>
      <c r="AM122" s="26">
        <v>550000</v>
      </c>
      <c r="AN122" s="26">
        <v>5430000</v>
      </c>
      <c r="AO122" s="26"/>
      <c r="AP122" s="26"/>
      <c r="AQ122" s="26">
        <v>12530000</v>
      </c>
      <c r="AR122" s="26"/>
      <c r="AS122" s="26"/>
      <c r="AT122" s="26"/>
      <c r="AU122" s="26"/>
      <c r="AV122" s="26"/>
      <c r="AW122" s="26">
        <v>90000</v>
      </c>
      <c r="AX122" s="26"/>
      <c r="AY122" s="26"/>
      <c r="AZ122" s="26"/>
      <c r="BA122" s="45">
        <f t="shared" si="30"/>
        <v>31470000</v>
      </c>
      <c r="BB122" s="27"/>
      <c r="BC122" s="25" t="s">
        <v>214</v>
      </c>
      <c r="BD122" s="43">
        <v>0</v>
      </c>
      <c r="BE122" s="43">
        <v>0</v>
      </c>
      <c r="BF122" s="43">
        <v>0</v>
      </c>
      <c r="BG122" s="43">
        <v>0</v>
      </c>
      <c r="BH122" s="43">
        <v>0</v>
      </c>
      <c r="BI122" s="43">
        <v>64000</v>
      </c>
      <c r="BJ122" s="43">
        <v>0</v>
      </c>
      <c r="BK122" s="43">
        <v>0</v>
      </c>
      <c r="BL122" s="43">
        <v>11424000</v>
      </c>
      <c r="BM122" s="43">
        <v>0</v>
      </c>
      <c r="BN122" s="43">
        <v>110000</v>
      </c>
      <c r="BO122" s="43">
        <v>1086000</v>
      </c>
      <c r="BP122" s="43">
        <v>0</v>
      </c>
      <c r="BQ122" s="43">
        <v>0</v>
      </c>
      <c r="BR122" s="43">
        <v>10010000</v>
      </c>
      <c r="BS122" s="43">
        <v>0</v>
      </c>
      <c r="BT122" s="43">
        <v>0</v>
      </c>
      <c r="BU122" s="43">
        <v>0</v>
      </c>
      <c r="BV122" s="43">
        <v>0</v>
      </c>
      <c r="BW122" s="43">
        <v>0</v>
      </c>
      <c r="BX122" s="43">
        <v>18000</v>
      </c>
      <c r="BY122" s="43">
        <v>0</v>
      </c>
      <c r="BZ122" s="43">
        <v>4000</v>
      </c>
      <c r="CA122" s="43">
        <v>0</v>
      </c>
      <c r="CB122" s="29">
        <f t="shared" si="56"/>
        <v>22716000</v>
      </c>
      <c r="CD122" s="25" t="s">
        <v>214</v>
      </c>
      <c r="CE122" s="44">
        <f t="shared" si="31"/>
        <v>0</v>
      </c>
      <c r="CF122" s="44">
        <f t="shared" si="32"/>
        <v>0</v>
      </c>
      <c r="CG122" s="44">
        <f t="shared" si="33"/>
        <v>0</v>
      </c>
      <c r="CH122" s="44">
        <f t="shared" si="34"/>
        <v>0</v>
      </c>
      <c r="CI122" s="44">
        <f t="shared" si="35"/>
        <v>0</v>
      </c>
      <c r="CJ122" s="44">
        <f t="shared" si="36"/>
        <v>992031</v>
      </c>
      <c r="CK122" s="44">
        <f t="shared" si="37"/>
        <v>0</v>
      </c>
      <c r="CL122" s="44">
        <f t="shared" si="38"/>
        <v>0</v>
      </c>
      <c r="CM122" s="44">
        <f t="shared" si="39"/>
        <v>-2764000</v>
      </c>
      <c r="CN122" s="44">
        <f t="shared" si="40"/>
        <v>0</v>
      </c>
      <c r="CO122" s="44">
        <f t="shared" si="41"/>
        <v>151148</v>
      </c>
      <c r="CP122" s="44">
        <f t="shared" si="42"/>
        <v>-936838</v>
      </c>
      <c r="CQ122" s="44">
        <f t="shared" si="43"/>
        <v>0</v>
      </c>
      <c r="CR122" s="44">
        <f t="shared" si="44"/>
        <v>0</v>
      </c>
      <c r="CS122" s="44">
        <f t="shared" si="45"/>
        <v>6626406</v>
      </c>
      <c r="CT122" s="44">
        <f t="shared" si="46"/>
        <v>0</v>
      </c>
      <c r="CU122" s="44">
        <f t="shared" si="47"/>
        <v>0</v>
      </c>
      <c r="CV122" s="44">
        <f t="shared" si="48"/>
        <v>0</v>
      </c>
      <c r="CW122" s="44">
        <f t="shared" si="49"/>
        <v>0</v>
      </c>
      <c r="CX122" s="44">
        <f t="shared" si="50"/>
        <v>0</v>
      </c>
      <c r="CY122" s="44">
        <f t="shared" si="51"/>
        <v>-18000</v>
      </c>
      <c r="CZ122" s="44">
        <f t="shared" si="52"/>
        <v>0</v>
      </c>
      <c r="DA122" s="44">
        <f t="shared" si="53"/>
        <v>-4000</v>
      </c>
      <c r="DB122" s="44">
        <f t="shared" si="54"/>
        <v>0</v>
      </c>
      <c r="DC122" s="44">
        <f t="shared" si="55"/>
        <v>4046747</v>
      </c>
      <c r="DD122" s="44">
        <f t="shared" si="57"/>
        <v>-56117891</v>
      </c>
    </row>
    <row r="123" spans="1:108" x14ac:dyDescent="0.15">
      <c r="A123" s="25" t="s">
        <v>215</v>
      </c>
      <c r="B123" s="26"/>
      <c r="C123" s="179"/>
      <c r="D123" s="179"/>
      <c r="E123" s="179"/>
      <c r="F123" s="179"/>
      <c r="G123" s="179"/>
      <c r="H123" s="179"/>
      <c r="I123" s="179"/>
      <c r="J123" s="179">
        <v>8940000</v>
      </c>
      <c r="K123" s="179"/>
      <c r="L123" s="179"/>
      <c r="M123" s="179">
        <v>41912</v>
      </c>
      <c r="N123" s="179"/>
      <c r="O123" s="179"/>
      <c r="P123" s="179">
        <v>8266677</v>
      </c>
      <c r="Q123" s="179"/>
      <c r="R123" s="179"/>
      <c r="S123" s="179"/>
      <c r="T123" s="179"/>
      <c r="U123" s="179"/>
      <c r="V123" s="179">
        <v>49632</v>
      </c>
      <c r="W123" s="179"/>
      <c r="X123" s="179"/>
      <c r="Y123" s="179"/>
      <c r="Z123" s="26">
        <f t="shared" si="29"/>
        <v>17298221</v>
      </c>
      <c r="AA123" s="26"/>
      <c r="AB123" s="25" t="s">
        <v>215</v>
      </c>
      <c r="AC123" s="26"/>
      <c r="AD123" s="26"/>
      <c r="AE123" s="26"/>
      <c r="AF123" s="26"/>
      <c r="AG123" s="26"/>
      <c r="AH123" s="26"/>
      <c r="AI123" s="26"/>
      <c r="AJ123" s="26"/>
      <c r="AK123" s="26">
        <v>12870000</v>
      </c>
      <c r="AL123" s="26"/>
      <c r="AM123" s="26">
        <v>1630000</v>
      </c>
      <c r="AN123" s="26">
        <v>2080000</v>
      </c>
      <c r="AO123" s="26"/>
      <c r="AP123" s="26"/>
      <c r="AQ123" s="26">
        <v>28590000</v>
      </c>
      <c r="AR123" s="26"/>
      <c r="AS123" s="26"/>
      <c r="AT123" s="26"/>
      <c r="AU123" s="26"/>
      <c r="AV123" s="26"/>
      <c r="AW123" s="26">
        <v>40000</v>
      </c>
      <c r="AX123" s="26"/>
      <c r="AY123" s="26"/>
      <c r="AZ123" s="26"/>
      <c r="BA123" s="45">
        <f t="shared" si="30"/>
        <v>45210000</v>
      </c>
      <c r="BB123" s="27"/>
      <c r="BC123" s="25" t="s">
        <v>215</v>
      </c>
      <c r="BD123" s="43">
        <v>0</v>
      </c>
      <c r="BE123" s="43">
        <v>0</v>
      </c>
      <c r="BF123" s="43">
        <v>0</v>
      </c>
      <c r="BG123" s="43">
        <v>0</v>
      </c>
      <c r="BH123" s="43">
        <v>0</v>
      </c>
      <c r="BI123" s="43">
        <v>530000</v>
      </c>
      <c r="BJ123" s="43">
        <v>0</v>
      </c>
      <c r="BK123" s="43">
        <v>16000</v>
      </c>
      <c r="BL123" s="43">
        <v>11364000</v>
      </c>
      <c r="BM123" s="43">
        <v>0</v>
      </c>
      <c r="BN123" s="43">
        <v>806000</v>
      </c>
      <c r="BO123" s="43">
        <v>1938000</v>
      </c>
      <c r="BP123" s="43">
        <v>0</v>
      </c>
      <c r="BQ123" s="43">
        <v>0</v>
      </c>
      <c r="BR123" s="43">
        <v>14442000</v>
      </c>
      <c r="BS123" s="43">
        <v>0</v>
      </c>
      <c r="BT123" s="43">
        <v>0</v>
      </c>
      <c r="BU123" s="43">
        <v>0</v>
      </c>
      <c r="BV123" s="43">
        <v>0</v>
      </c>
      <c r="BW123" s="43">
        <v>0</v>
      </c>
      <c r="BX123" s="43">
        <v>8000</v>
      </c>
      <c r="BY123" s="43">
        <v>0</v>
      </c>
      <c r="BZ123" s="43">
        <v>14000</v>
      </c>
      <c r="CA123" s="43">
        <v>0</v>
      </c>
      <c r="CB123" s="29">
        <f t="shared" si="56"/>
        <v>29118000</v>
      </c>
      <c r="CD123" s="25" t="s">
        <v>215</v>
      </c>
      <c r="CE123" s="44">
        <f t="shared" si="31"/>
        <v>0</v>
      </c>
      <c r="CF123" s="44">
        <f t="shared" si="32"/>
        <v>0</v>
      </c>
      <c r="CG123" s="44">
        <f t="shared" si="33"/>
        <v>0</v>
      </c>
      <c r="CH123" s="44">
        <f t="shared" si="34"/>
        <v>0</v>
      </c>
      <c r="CI123" s="44">
        <f t="shared" si="35"/>
        <v>0</v>
      </c>
      <c r="CJ123" s="44">
        <f t="shared" si="36"/>
        <v>-530000</v>
      </c>
      <c r="CK123" s="44">
        <f t="shared" si="37"/>
        <v>0</v>
      </c>
      <c r="CL123" s="44">
        <f t="shared" si="38"/>
        <v>-16000</v>
      </c>
      <c r="CM123" s="44">
        <f t="shared" si="39"/>
        <v>-2424000</v>
      </c>
      <c r="CN123" s="44">
        <f t="shared" si="40"/>
        <v>0</v>
      </c>
      <c r="CO123" s="44">
        <f t="shared" si="41"/>
        <v>-806000</v>
      </c>
      <c r="CP123" s="44">
        <f t="shared" si="42"/>
        <v>-1896088</v>
      </c>
      <c r="CQ123" s="44">
        <f t="shared" si="43"/>
        <v>0</v>
      </c>
      <c r="CR123" s="44">
        <f t="shared" si="44"/>
        <v>0</v>
      </c>
      <c r="CS123" s="44">
        <f t="shared" si="45"/>
        <v>-6175323</v>
      </c>
      <c r="CT123" s="44">
        <f t="shared" si="46"/>
        <v>0</v>
      </c>
      <c r="CU123" s="44">
        <f t="shared" si="47"/>
        <v>0</v>
      </c>
      <c r="CV123" s="44">
        <f t="shared" si="48"/>
        <v>0</v>
      </c>
      <c r="CW123" s="44">
        <f t="shared" si="49"/>
        <v>0</v>
      </c>
      <c r="CX123" s="44">
        <f t="shared" si="50"/>
        <v>0</v>
      </c>
      <c r="CY123" s="44">
        <f t="shared" si="51"/>
        <v>41632</v>
      </c>
      <c r="CZ123" s="44">
        <f t="shared" si="52"/>
        <v>0</v>
      </c>
      <c r="DA123" s="44">
        <f t="shared" si="53"/>
        <v>-14000</v>
      </c>
      <c r="DB123" s="44">
        <f t="shared" si="54"/>
        <v>0</v>
      </c>
      <c r="DC123" s="44">
        <f t="shared" si="55"/>
        <v>-11819779</v>
      </c>
      <c r="DD123" s="44">
        <f t="shared" si="57"/>
        <v>-67937670</v>
      </c>
    </row>
    <row r="124" spans="1:108" x14ac:dyDescent="0.15">
      <c r="A124" s="25" t="s">
        <v>216</v>
      </c>
      <c r="B124" s="26"/>
      <c r="C124" s="179"/>
      <c r="D124" s="179"/>
      <c r="E124" s="179"/>
      <c r="F124" s="179"/>
      <c r="G124" s="179">
        <v>364304</v>
      </c>
      <c r="H124" s="179"/>
      <c r="I124" s="179"/>
      <c r="J124" s="179">
        <v>10444000</v>
      </c>
      <c r="K124" s="179"/>
      <c r="L124" s="179">
        <v>508618</v>
      </c>
      <c r="M124" s="179"/>
      <c r="N124" s="179"/>
      <c r="O124" s="179"/>
      <c r="P124" s="179">
        <v>9789300</v>
      </c>
      <c r="Q124" s="179"/>
      <c r="R124" s="179"/>
      <c r="S124" s="179"/>
      <c r="T124" s="179"/>
      <c r="U124" s="179"/>
      <c r="V124" s="179">
        <v>216643</v>
      </c>
      <c r="W124" s="179"/>
      <c r="X124" s="179"/>
      <c r="Y124" s="179"/>
      <c r="Z124" s="26">
        <f t="shared" si="29"/>
        <v>21322865</v>
      </c>
      <c r="AA124" s="26"/>
      <c r="AB124" s="25" t="s">
        <v>216</v>
      </c>
      <c r="AC124" s="26"/>
      <c r="AD124" s="26"/>
      <c r="AE124" s="26"/>
      <c r="AF124" s="26"/>
      <c r="AG124" s="26"/>
      <c r="AH124" s="26">
        <v>680000</v>
      </c>
      <c r="AI124" s="26"/>
      <c r="AJ124" s="26"/>
      <c r="AK124" s="26">
        <v>13130000</v>
      </c>
      <c r="AL124" s="26"/>
      <c r="AM124" s="26">
        <v>900000</v>
      </c>
      <c r="AN124" s="26"/>
      <c r="AO124" s="26"/>
      <c r="AP124" s="26"/>
      <c r="AQ124" s="26">
        <v>19980000</v>
      </c>
      <c r="AR124" s="26"/>
      <c r="AS124" s="26"/>
      <c r="AT124" s="26"/>
      <c r="AU124" s="26"/>
      <c r="AV124" s="26"/>
      <c r="AW124" s="26">
        <v>100000</v>
      </c>
      <c r="AX124" s="26"/>
      <c r="AY124" s="26"/>
      <c r="AZ124" s="26"/>
      <c r="BA124" s="45">
        <f t="shared" si="30"/>
        <v>34790000</v>
      </c>
      <c r="BB124" s="27"/>
      <c r="BC124" s="25" t="s">
        <v>216</v>
      </c>
      <c r="BD124" s="28">
        <v>0</v>
      </c>
      <c r="BE124" s="28">
        <v>0</v>
      </c>
      <c r="BF124" s="28">
        <v>0</v>
      </c>
      <c r="BG124" s="28">
        <v>0</v>
      </c>
      <c r="BH124" s="28">
        <v>0</v>
      </c>
      <c r="BI124" s="28">
        <v>192000</v>
      </c>
      <c r="BJ124" s="28">
        <v>0</v>
      </c>
      <c r="BK124" s="28">
        <v>0</v>
      </c>
      <c r="BL124" s="28">
        <v>12686000</v>
      </c>
      <c r="BM124" s="28">
        <v>0</v>
      </c>
      <c r="BN124" s="28">
        <v>396000</v>
      </c>
      <c r="BO124" s="28">
        <v>118000</v>
      </c>
      <c r="BP124" s="28">
        <v>0</v>
      </c>
      <c r="BQ124" s="28">
        <v>0</v>
      </c>
      <c r="BR124" s="28">
        <v>12738000</v>
      </c>
      <c r="BS124" s="28">
        <v>0</v>
      </c>
      <c r="BT124" s="28">
        <v>0</v>
      </c>
      <c r="BU124" s="28">
        <v>0</v>
      </c>
      <c r="BV124" s="28">
        <v>0</v>
      </c>
      <c r="BW124" s="28">
        <v>0</v>
      </c>
      <c r="BX124" s="28">
        <v>82000</v>
      </c>
      <c r="BY124" s="28">
        <v>0</v>
      </c>
      <c r="BZ124" s="28">
        <v>38000</v>
      </c>
      <c r="CA124" s="28">
        <v>0</v>
      </c>
      <c r="CB124" s="29">
        <f t="shared" si="56"/>
        <v>26250000</v>
      </c>
      <c r="CD124" s="25" t="s">
        <v>216</v>
      </c>
      <c r="CE124" s="30">
        <f t="shared" si="31"/>
        <v>0</v>
      </c>
      <c r="CF124" s="30">
        <f t="shared" si="32"/>
        <v>0</v>
      </c>
      <c r="CG124" s="30">
        <f t="shared" si="33"/>
        <v>0</v>
      </c>
      <c r="CH124" s="30">
        <f t="shared" si="34"/>
        <v>0</v>
      </c>
      <c r="CI124" s="30">
        <f t="shared" si="35"/>
        <v>0</v>
      </c>
      <c r="CJ124" s="30">
        <f t="shared" si="36"/>
        <v>172304</v>
      </c>
      <c r="CK124" s="30">
        <f t="shared" si="37"/>
        <v>0</v>
      </c>
      <c r="CL124" s="30">
        <f t="shared" si="38"/>
        <v>0</v>
      </c>
      <c r="CM124" s="30">
        <f t="shared" si="39"/>
        <v>-2242000</v>
      </c>
      <c r="CN124" s="30">
        <f t="shared" si="40"/>
        <v>0</v>
      </c>
      <c r="CO124" s="30">
        <f t="shared" si="41"/>
        <v>112618</v>
      </c>
      <c r="CP124" s="30">
        <f t="shared" si="42"/>
        <v>-118000</v>
      </c>
      <c r="CQ124" s="30">
        <f t="shared" si="43"/>
        <v>0</v>
      </c>
      <c r="CR124" s="30">
        <f t="shared" si="44"/>
        <v>0</v>
      </c>
      <c r="CS124" s="30">
        <f t="shared" si="45"/>
        <v>-2948700</v>
      </c>
      <c r="CT124" s="30">
        <f t="shared" si="46"/>
        <v>0</v>
      </c>
      <c r="CU124" s="30">
        <f t="shared" si="47"/>
        <v>0</v>
      </c>
      <c r="CV124" s="30">
        <f t="shared" si="48"/>
        <v>0</v>
      </c>
      <c r="CW124" s="30">
        <f t="shared" si="49"/>
        <v>0</v>
      </c>
      <c r="CX124" s="30">
        <f t="shared" si="50"/>
        <v>0</v>
      </c>
      <c r="CY124" s="30">
        <f t="shared" si="51"/>
        <v>134643</v>
      </c>
      <c r="CZ124" s="30">
        <f t="shared" si="52"/>
        <v>0</v>
      </c>
      <c r="DA124" s="30">
        <f t="shared" si="53"/>
        <v>-38000</v>
      </c>
      <c r="DB124" s="30">
        <f t="shared" si="54"/>
        <v>0</v>
      </c>
      <c r="DC124" s="30">
        <f t="shared" si="55"/>
        <v>-4927135</v>
      </c>
      <c r="DD124" s="30">
        <f t="shared" si="57"/>
        <v>-72864805</v>
      </c>
    </row>
    <row r="125" spans="1:108" x14ac:dyDescent="0.15">
      <c r="A125" s="25" t="s">
        <v>217</v>
      </c>
      <c r="B125" s="26"/>
      <c r="C125" s="179"/>
      <c r="D125" s="179"/>
      <c r="E125" s="179"/>
      <c r="F125" s="179"/>
      <c r="G125" s="179"/>
      <c r="H125" s="179"/>
      <c r="I125" s="179"/>
      <c r="J125" s="179">
        <v>10068000</v>
      </c>
      <c r="K125" s="179"/>
      <c r="L125" s="179"/>
      <c r="M125" s="179"/>
      <c r="N125" s="179"/>
      <c r="O125" s="179"/>
      <c r="P125" s="179"/>
      <c r="Q125" s="179"/>
      <c r="R125" s="179"/>
      <c r="S125" s="179"/>
      <c r="T125" s="179"/>
      <c r="U125" s="179"/>
      <c r="V125" s="179"/>
      <c r="W125" s="179"/>
      <c r="X125" s="179"/>
      <c r="Y125" s="179"/>
      <c r="Z125" s="26">
        <f t="shared" si="29"/>
        <v>10068000</v>
      </c>
      <c r="AA125" s="26"/>
      <c r="AB125" s="25" t="s">
        <v>217</v>
      </c>
      <c r="AC125" s="26"/>
      <c r="AD125" s="26"/>
      <c r="AE125" s="26"/>
      <c r="AF125" s="26"/>
      <c r="AG125" s="26"/>
      <c r="AH125" s="26">
        <v>350000</v>
      </c>
      <c r="AI125" s="26"/>
      <c r="AJ125" s="26">
        <v>10000</v>
      </c>
      <c r="AK125" s="26">
        <v>12920000</v>
      </c>
      <c r="AL125" s="26"/>
      <c r="AM125" s="26">
        <v>860000</v>
      </c>
      <c r="AN125" s="26">
        <v>2320000</v>
      </c>
      <c r="AO125" s="26"/>
      <c r="AP125" s="26"/>
      <c r="AQ125" s="26">
        <v>11040000</v>
      </c>
      <c r="AR125" s="26"/>
      <c r="AS125" s="26"/>
      <c r="AT125" s="26"/>
      <c r="AU125" s="26"/>
      <c r="AV125" s="26"/>
      <c r="AW125" s="26"/>
      <c r="AX125" s="26"/>
      <c r="AY125" s="26"/>
      <c r="AZ125" s="26"/>
      <c r="BA125" s="45">
        <f t="shared" si="30"/>
        <v>27500000</v>
      </c>
      <c r="BB125" s="27"/>
      <c r="BC125" s="25" t="s">
        <v>217</v>
      </c>
      <c r="BD125" s="28">
        <v>0</v>
      </c>
      <c r="BE125" s="28">
        <v>0</v>
      </c>
      <c r="BF125" s="28">
        <v>0</v>
      </c>
      <c r="BG125" s="28">
        <v>0</v>
      </c>
      <c r="BH125" s="28">
        <v>0</v>
      </c>
      <c r="BI125" s="28">
        <v>434000</v>
      </c>
      <c r="BJ125" s="28">
        <v>0</v>
      </c>
      <c r="BK125" s="28">
        <v>2000</v>
      </c>
      <c r="BL125" s="28">
        <v>14398000</v>
      </c>
      <c r="BM125" s="28">
        <v>0</v>
      </c>
      <c r="BN125" s="28">
        <v>336000</v>
      </c>
      <c r="BO125" s="28">
        <v>944000</v>
      </c>
      <c r="BP125" s="28">
        <v>0</v>
      </c>
      <c r="BQ125" s="28">
        <v>0</v>
      </c>
      <c r="BR125" s="28">
        <v>13926000</v>
      </c>
      <c r="BS125" s="28">
        <v>0</v>
      </c>
      <c r="BT125" s="28">
        <v>0</v>
      </c>
      <c r="BU125" s="28">
        <v>0</v>
      </c>
      <c r="BV125" s="28">
        <v>0</v>
      </c>
      <c r="BW125" s="28">
        <v>0</v>
      </c>
      <c r="BX125" s="28">
        <v>0</v>
      </c>
      <c r="BY125" s="28">
        <v>0</v>
      </c>
      <c r="BZ125" s="28">
        <v>260000</v>
      </c>
      <c r="CA125" s="28">
        <v>0</v>
      </c>
      <c r="CB125" s="29">
        <f t="shared" si="56"/>
        <v>30300000</v>
      </c>
      <c r="CD125" s="25" t="s">
        <v>217</v>
      </c>
      <c r="CE125" s="30">
        <f t="shared" si="31"/>
        <v>0</v>
      </c>
      <c r="CF125" s="30">
        <f t="shared" si="32"/>
        <v>0</v>
      </c>
      <c r="CG125" s="30">
        <f t="shared" si="33"/>
        <v>0</v>
      </c>
      <c r="CH125" s="30">
        <f t="shared" si="34"/>
        <v>0</v>
      </c>
      <c r="CI125" s="30">
        <f t="shared" si="35"/>
        <v>0</v>
      </c>
      <c r="CJ125" s="30">
        <f t="shared" si="36"/>
        <v>-434000</v>
      </c>
      <c r="CK125" s="30">
        <f t="shared" si="37"/>
        <v>0</v>
      </c>
      <c r="CL125" s="30">
        <f t="shared" si="38"/>
        <v>-2000</v>
      </c>
      <c r="CM125" s="30">
        <f t="shared" si="39"/>
        <v>-4330000</v>
      </c>
      <c r="CN125" s="30">
        <f t="shared" si="40"/>
        <v>0</v>
      </c>
      <c r="CO125" s="30">
        <f t="shared" si="41"/>
        <v>-336000</v>
      </c>
      <c r="CP125" s="30">
        <f t="shared" si="42"/>
        <v>-944000</v>
      </c>
      <c r="CQ125" s="30">
        <f t="shared" si="43"/>
        <v>0</v>
      </c>
      <c r="CR125" s="30">
        <f t="shared" si="44"/>
        <v>0</v>
      </c>
      <c r="CS125" s="30">
        <f t="shared" si="45"/>
        <v>-13926000</v>
      </c>
      <c r="CT125" s="30">
        <f t="shared" si="46"/>
        <v>0</v>
      </c>
      <c r="CU125" s="30">
        <f t="shared" si="47"/>
        <v>0</v>
      </c>
      <c r="CV125" s="30">
        <f t="shared" si="48"/>
        <v>0</v>
      </c>
      <c r="CW125" s="30">
        <f t="shared" si="49"/>
        <v>0</v>
      </c>
      <c r="CX125" s="30">
        <f t="shared" si="50"/>
        <v>0</v>
      </c>
      <c r="CY125" s="30">
        <f t="shared" si="51"/>
        <v>0</v>
      </c>
      <c r="CZ125" s="30">
        <f t="shared" si="52"/>
        <v>0</v>
      </c>
      <c r="DA125" s="30">
        <f t="shared" si="53"/>
        <v>-260000</v>
      </c>
      <c r="DB125" s="30">
        <f t="shared" si="54"/>
        <v>0</v>
      </c>
      <c r="DC125" s="30">
        <f t="shared" si="55"/>
        <v>-20232000</v>
      </c>
      <c r="DD125" s="30">
        <f t="shared" si="57"/>
        <v>-93096805</v>
      </c>
    </row>
    <row r="126" spans="1:108" x14ac:dyDescent="0.15">
      <c r="A126" s="25" t="s">
        <v>218</v>
      </c>
      <c r="B126" s="26"/>
      <c r="C126" s="179"/>
      <c r="D126" s="179"/>
      <c r="E126" s="179"/>
      <c r="F126" s="179"/>
      <c r="G126" s="179"/>
      <c r="H126" s="179"/>
      <c r="I126" s="179"/>
      <c r="J126" s="179">
        <v>7332000</v>
      </c>
      <c r="K126" s="179"/>
      <c r="L126" s="179"/>
      <c r="M126" s="179"/>
      <c r="N126" s="179"/>
      <c r="O126" s="179"/>
      <c r="P126" s="179"/>
      <c r="Q126" s="179"/>
      <c r="R126" s="179"/>
      <c r="S126" s="179"/>
      <c r="T126" s="179"/>
      <c r="U126" s="179"/>
      <c r="V126" s="179"/>
      <c r="W126" s="179"/>
      <c r="X126" s="179"/>
      <c r="Y126" s="179"/>
      <c r="Z126" s="26">
        <f t="shared" si="29"/>
        <v>7332000</v>
      </c>
      <c r="AA126" s="26"/>
      <c r="AB126" s="25" t="s">
        <v>218</v>
      </c>
      <c r="AC126" s="26"/>
      <c r="AD126" s="26"/>
      <c r="AE126" s="26"/>
      <c r="AF126" s="26"/>
      <c r="AG126" s="26"/>
      <c r="AH126" s="26"/>
      <c r="AI126" s="26"/>
      <c r="AJ126" s="26">
        <v>0</v>
      </c>
      <c r="AK126" s="26">
        <v>14400000</v>
      </c>
      <c r="AL126" s="26"/>
      <c r="AM126" s="26">
        <v>690000</v>
      </c>
      <c r="AN126" s="26">
        <v>40000</v>
      </c>
      <c r="AO126" s="26"/>
      <c r="AP126" s="26"/>
      <c r="AQ126" s="26">
        <v>11070000</v>
      </c>
      <c r="AR126" s="26"/>
      <c r="AS126" s="26"/>
      <c r="AT126" s="26"/>
      <c r="AU126" s="26"/>
      <c r="AV126" s="26"/>
      <c r="AW126" s="26"/>
      <c r="AX126" s="26"/>
      <c r="AY126" s="26"/>
      <c r="AZ126" s="26"/>
      <c r="BA126" s="45">
        <f t="shared" si="30"/>
        <v>26200000</v>
      </c>
      <c r="BB126" s="27"/>
      <c r="BC126" s="25" t="s">
        <v>218</v>
      </c>
      <c r="BD126" s="43">
        <v>0</v>
      </c>
      <c r="BE126" s="43">
        <v>0</v>
      </c>
      <c r="BF126" s="43">
        <v>0</v>
      </c>
      <c r="BG126" s="43">
        <v>0</v>
      </c>
      <c r="BH126" s="43">
        <v>0</v>
      </c>
      <c r="BI126" s="43">
        <v>76000</v>
      </c>
      <c r="BJ126" s="43">
        <v>0</v>
      </c>
      <c r="BK126" s="43">
        <v>0</v>
      </c>
      <c r="BL126" s="43">
        <v>16340000</v>
      </c>
      <c r="BM126" s="43">
        <v>0</v>
      </c>
      <c r="BN126" s="43">
        <v>194000</v>
      </c>
      <c r="BO126" s="43">
        <v>8000</v>
      </c>
      <c r="BP126" s="43">
        <v>0</v>
      </c>
      <c r="BQ126" s="43">
        <v>0</v>
      </c>
      <c r="BR126" s="43">
        <v>10046000</v>
      </c>
      <c r="BS126" s="43">
        <v>0</v>
      </c>
      <c r="BT126" s="43">
        <v>0</v>
      </c>
      <c r="BU126" s="43">
        <v>0</v>
      </c>
      <c r="BV126" s="43">
        <v>0</v>
      </c>
      <c r="BW126" s="43">
        <v>0</v>
      </c>
      <c r="BX126" s="43">
        <v>18000</v>
      </c>
      <c r="BY126" s="43">
        <v>0</v>
      </c>
      <c r="BZ126" s="43">
        <v>346000</v>
      </c>
      <c r="CA126" s="43">
        <v>0</v>
      </c>
      <c r="CB126" s="29">
        <f t="shared" si="56"/>
        <v>27028000</v>
      </c>
      <c r="CD126" s="25" t="s">
        <v>218</v>
      </c>
      <c r="CE126" s="44">
        <f t="shared" si="31"/>
        <v>0</v>
      </c>
      <c r="CF126" s="44">
        <f t="shared" si="32"/>
        <v>0</v>
      </c>
      <c r="CG126" s="44">
        <f t="shared" si="33"/>
        <v>0</v>
      </c>
      <c r="CH126" s="44">
        <f t="shared" si="34"/>
        <v>0</v>
      </c>
      <c r="CI126" s="30">
        <f t="shared" si="35"/>
        <v>0</v>
      </c>
      <c r="CJ126" s="44">
        <f t="shared" si="36"/>
        <v>-76000</v>
      </c>
      <c r="CK126" s="44">
        <f t="shared" si="37"/>
        <v>0</v>
      </c>
      <c r="CL126" s="44">
        <f t="shared" si="38"/>
        <v>0</v>
      </c>
      <c r="CM126" s="44">
        <f t="shared" si="39"/>
        <v>-9008000</v>
      </c>
      <c r="CN126" s="44">
        <f t="shared" si="40"/>
        <v>0</v>
      </c>
      <c r="CO126" s="44">
        <f t="shared" si="41"/>
        <v>-194000</v>
      </c>
      <c r="CP126" s="44">
        <f t="shared" si="42"/>
        <v>-8000</v>
      </c>
      <c r="CQ126" s="44">
        <f t="shared" si="43"/>
        <v>0</v>
      </c>
      <c r="CR126" s="44">
        <f t="shared" si="44"/>
        <v>0</v>
      </c>
      <c r="CS126" s="44">
        <f t="shared" si="45"/>
        <v>-10046000</v>
      </c>
      <c r="CT126" s="44">
        <f t="shared" si="46"/>
        <v>0</v>
      </c>
      <c r="CU126" s="44">
        <f t="shared" si="47"/>
        <v>0</v>
      </c>
      <c r="CV126" s="44">
        <f t="shared" si="48"/>
        <v>0</v>
      </c>
      <c r="CW126" s="44">
        <f t="shared" si="49"/>
        <v>0</v>
      </c>
      <c r="CX126" s="44">
        <f t="shared" si="50"/>
        <v>0</v>
      </c>
      <c r="CY126" s="44">
        <f t="shared" si="51"/>
        <v>-18000</v>
      </c>
      <c r="CZ126" s="44">
        <f t="shared" si="52"/>
        <v>0</v>
      </c>
      <c r="DA126" s="44">
        <f t="shared" si="53"/>
        <v>-346000</v>
      </c>
      <c r="DB126" s="44">
        <f t="shared" si="54"/>
        <v>0</v>
      </c>
      <c r="DC126" s="44">
        <f t="shared" si="55"/>
        <v>-19696000</v>
      </c>
      <c r="DD126" s="44">
        <f t="shared" si="57"/>
        <v>-112792805</v>
      </c>
    </row>
    <row r="127" spans="1:108" x14ac:dyDescent="0.15">
      <c r="A127" s="25" t="s">
        <v>219</v>
      </c>
      <c r="B127" s="26"/>
      <c r="C127" s="179"/>
      <c r="D127" s="179"/>
      <c r="E127" s="179"/>
      <c r="F127" s="179"/>
      <c r="G127" s="179">
        <v>277713</v>
      </c>
      <c r="H127" s="179"/>
      <c r="I127" s="179">
        <v>49199</v>
      </c>
      <c r="J127" s="179">
        <v>10940000</v>
      </c>
      <c r="K127" s="179"/>
      <c r="L127" s="179">
        <v>1447208</v>
      </c>
      <c r="M127" s="179">
        <v>39818</v>
      </c>
      <c r="N127" s="179"/>
      <c r="O127" s="179"/>
      <c r="P127" s="179">
        <v>15726216</v>
      </c>
      <c r="Q127" s="179"/>
      <c r="R127" s="179"/>
      <c r="S127" s="179"/>
      <c r="T127" s="179"/>
      <c r="U127" s="179"/>
      <c r="V127" s="179"/>
      <c r="W127" s="179"/>
      <c r="X127" s="179">
        <v>1320000</v>
      </c>
      <c r="Y127" s="179"/>
      <c r="Z127" s="26">
        <f t="shared" si="29"/>
        <v>29800154</v>
      </c>
      <c r="AA127" s="26"/>
      <c r="AB127" s="25" t="s">
        <v>219</v>
      </c>
      <c r="AC127" s="26"/>
      <c r="AD127" s="26"/>
      <c r="AE127" s="26"/>
      <c r="AF127" s="26"/>
      <c r="AG127" s="26"/>
      <c r="AH127" s="26"/>
      <c r="AI127" s="26"/>
      <c r="AJ127" s="26"/>
      <c r="AK127" s="26">
        <v>15130000</v>
      </c>
      <c r="AL127" s="26"/>
      <c r="AM127" s="26"/>
      <c r="AN127" s="26"/>
      <c r="AO127" s="26"/>
      <c r="AP127" s="26"/>
      <c r="AQ127" s="26">
        <v>490000</v>
      </c>
      <c r="AR127" s="26"/>
      <c r="AS127" s="26"/>
      <c r="AT127" s="26"/>
      <c r="AU127" s="26"/>
      <c r="AV127" s="26"/>
      <c r="AW127" s="26"/>
      <c r="AX127" s="26"/>
      <c r="AY127" s="26"/>
      <c r="AZ127" s="26"/>
      <c r="BA127" s="45">
        <f t="shared" si="30"/>
        <v>15620000</v>
      </c>
      <c r="BB127" s="45"/>
      <c r="BC127" s="25" t="s">
        <v>219</v>
      </c>
      <c r="BD127" s="43">
        <v>0</v>
      </c>
      <c r="BE127" s="43">
        <v>0</v>
      </c>
      <c r="BF127" s="43">
        <v>0</v>
      </c>
      <c r="BG127" s="43">
        <v>0</v>
      </c>
      <c r="BH127" s="43">
        <v>0</v>
      </c>
      <c r="BI127" s="43">
        <v>122000</v>
      </c>
      <c r="BJ127" s="43">
        <v>0</v>
      </c>
      <c r="BK127" s="43">
        <v>0</v>
      </c>
      <c r="BL127" s="43">
        <v>17468000</v>
      </c>
      <c r="BM127" s="43">
        <v>0</v>
      </c>
      <c r="BN127" s="43">
        <v>208000</v>
      </c>
      <c r="BO127" s="43">
        <v>2130000</v>
      </c>
      <c r="BP127" s="43">
        <v>0</v>
      </c>
      <c r="BQ127" s="43">
        <v>0</v>
      </c>
      <c r="BR127" s="43">
        <v>11838000</v>
      </c>
      <c r="BS127" s="43">
        <v>0</v>
      </c>
      <c r="BT127" s="43">
        <v>0</v>
      </c>
      <c r="BU127" s="43">
        <v>0</v>
      </c>
      <c r="BV127" s="43">
        <v>0</v>
      </c>
      <c r="BW127" s="43">
        <v>0</v>
      </c>
      <c r="BX127" s="43">
        <v>56000</v>
      </c>
      <c r="BY127" s="43">
        <v>0</v>
      </c>
      <c r="BZ127" s="43">
        <v>396000</v>
      </c>
      <c r="CA127" s="43">
        <v>0</v>
      </c>
      <c r="CB127" s="29">
        <f t="shared" si="56"/>
        <v>32218000</v>
      </c>
      <c r="CD127" s="25" t="s">
        <v>219</v>
      </c>
      <c r="CE127" s="44">
        <f t="shared" si="31"/>
        <v>0</v>
      </c>
      <c r="CF127" s="44">
        <f t="shared" si="32"/>
        <v>0</v>
      </c>
      <c r="CG127" s="44">
        <f t="shared" si="33"/>
        <v>0</v>
      </c>
      <c r="CH127" s="44">
        <f t="shared" si="34"/>
        <v>0</v>
      </c>
      <c r="CI127" s="44">
        <f t="shared" si="35"/>
        <v>0</v>
      </c>
      <c r="CJ127" s="44">
        <f t="shared" si="36"/>
        <v>155713</v>
      </c>
      <c r="CK127" s="44">
        <f t="shared" si="37"/>
        <v>0</v>
      </c>
      <c r="CL127" s="44">
        <f t="shared" si="38"/>
        <v>49199</v>
      </c>
      <c r="CM127" s="44">
        <f t="shared" si="39"/>
        <v>-6528000</v>
      </c>
      <c r="CN127" s="44">
        <f t="shared" si="40"/>
        <v>0</v>
      </c>
      <c r="CO127" s="44">
        <f t="shared" si="41"/>
        <v>1239208</v>
      </c>
      <c r="CP127" s="44">
        <f t="shared" si="42"/>
        <v>-2090182</v>
      </c>
      <c r="CQ127" s="44">
        <f t="shared" si="43"/>
        <v>0</v>
      </c>
      <c r="CR127" s="44">
        <f t="shared" si="44"/>
        <v>0</v>
      </c>
      <c r="CS127" s="44">
        <f t="shared" si="45"/>
        <v>3888216</v>
      </c>
      <c r="CT127" s="44">
        <f t="shared" si="46"/>
        <v>0</v>
      </c>
      <c r="CU127" s="44">
        <f t="shared" si="47"/>
        <v>0</v>
      </c>
      <c r="CV127" s="44">
        <f t="shared" si="48"/>
        <v>0</v>
      </c>
      <c r="CW127" s="44">
        <f t="shared" si="49"/>
        <v>0</v>
      </c>
      <c r="CX127" s="44">
        <f t="shared" si="50"/>
        <v>0</v>
      </c>
      <c r="CY127" s="44">
        <f t="shared" si="51"/>
        <v>-56000</v>
      </c>
      <c r="CZ127" s="44">
        <f t="shared" si="52"/>
        <v>0</v>
      </c>
      <c r="DA127" s="44">
        <f t="shared" si="53"/>
        <v>924000</v>
      </c>
      <c r="DB127" s="44">
        <f t="shared" si="54"/>
        <v>0</v>
      </c>
      <c r="DC127" s="44">
        <f t="shared" si="55"/>
        <v>-2417846</v>
      </c>
      <c r="DD127" s="44">
        <f t="shared" si="57"/>
        <v>-115210651</v>
      </c>
    </row>
    <row r="128" spans="1:108" x14ac:dyDescent="0.15">
      <c r="A128" s="25" t="s">
        <v>220</v>
      </c>
      <c r="B128" s="26"/>
      <c r="C128" s="179"/>
      <c r="D128" s="179"/>
      <c r="E128" s="179"/>
      <c r="F128" s="179"/>
      <c r="G128" s="179"/>
      <c r="H128" s="179"/>
      <c r="I128" s="179"/>
      <c r="J128" s="179">
        <v>11548000</v>
      </c>
      <c r="K128" s="179"/>
      <c r="L128" s="179">
        <v>670362</v>
      </c>
      <c r="M128" s="179"/>
      <c r="N128" s="179"/>
      <c r="O128" s="179"/>
      <c r="P128" s="179">
        <v>15462246</v>
      </c>
      <c r="Q128" s="179"/>
      <c r="R128" s="179"/>
      <c r="S128" s="179"/>
      <c r="T128" s="179"/>
      <c r="U128" s="179"/>
      <c r="V128" s="179"/>
      <c r="W128" s="179"/>
      <c r="X128" s="179">
        <v>1720000</v>
      </c>
      <c r="Y128" s="179"/>
      <c r="Z128" s="26">
        <f t="shared" si="29"/>
        <v>29400608</v>
      </c>
      <c r="AA128" s="26"/>
      <c r="AB128" s="25" t="s">
        <v>220</v>
      </c>
      <c r="AC128" s="26"/>
      <c r="AD128" s="26"/>
      <c r="AE128" s="26"/>
      <c r="AF128" s="26"/>
      <c r="AG128" s="26"/>
      <c r="AH128" s="26"/>
      <c r="AI128" s="26"/>
      <c r="AJ128" s="26"/>
      <c r="AK128" s="26">
        <v>12220000</v>
      </c>
      <c r="AL128" s="26"/>
      <c r="AM128" s="26"/>
      <c r="AN128" s="26"/>
      <c r="AO128" s="26"/>
      <c r="AP128" s="26"/>
      <c r="AQ128" s="26">
        <v>0</v>
      </c>
      <c r="AR128" s="26"/>
      <c r="AS128" s="26"/>
      <c r="AT128" s="26"/>
      <c r="AU128" s="26"/>
      <c r="AV128" s="26"/>
      <c r="AW128" s="26"/>
      <c r="AX128" s="26"/>
      <c r="AY128" s="26"/>
      <c r="AZ128" s="26"/>
      <c r="BA128" s="45">
        <f t="shared" si="30"/>
        <v>12220000</v>
      </c>
      <c r="BB128" s="27"/>
      <c r="BC128" s="25" t="s">
        <v>220</v>
      </c>
      <c r="BD128" s="43">
        <v>0</v>
      </c>
      <c r="BE128" s="43">
        <v>0</v>
      </c>
      <c r="BF128" s="43">
        <v>0</v>
      </c>
      <c r="BG128" s="43">
        <v>16000</v>
      </c>
      <c r="BH128" s="43">
        <v>0</v>
      </c>
      <c r="BI128" s="43">
        <v>36000</v>
      </c>
      <c r="BJ128" s="43">
        <v>0</v>
      </c>
      <c r="BK128" s="43">
        <v>0</v>
      </c>
      <c r="BL128" s="43">
        <v>17026000</v>
      </c>
      <c r="BM128" s="43">
        <v>0</v>
      </c>
      <c r="BN128" s="43">
        <v>66000</v>
      </c>
      <c r="BO128" s="43">
        <v>0</v>
      </c>
      <c r="BP128" s="43">
        <v>0</v>
      </c>
      <c r="BQ128" s="43">
        <v>0</v>
      </c>
      <c r="BR128" s="43">
        <v>11726000</v>
      </c>
      <c r="BS128" s="43">
        <v>0</v>
      </c>
      <c r="BT128" s="43">
        <v>0</v>
      </c>
      <c r="BU128" s="43">
        <v>0</v>
      </c>
      <c r="BV128" s="43">
        <v>0</v>
      </c>
      <c r="BW128" s="43">
        <v>0</v>
      </c>
      <c r="BX128" s="43">
        <v>0</v>
      </c>
      <c r="BY128" s="43">
        <v>0</v>
      </c>
      <c r="BZ128" s="43">
        <v>364000</v>
      </c>
      <c r="CA128" s="43">
        <v>0</v>
      </c>
      <c r="CB128" s="29">
        <f t="shared" si="56"/>
        <v>29234000</v>
      </c>
      <c r="CD128" s="25" t="s">
        <v>220</v>
      </c>
      <c r="CE128" s="44">
        <f t="shared" si="31"/>
        <v>0</v>
      </c>
      <c r="CF128" s="44">
        <f t="shared" si="32"/>
        <v>0</v>
      </c>
      <c r="CG128" s="44">
        <f t="shared" si="33"/>
        <v>0</v>
      </c>
      <c r="CH128" s="44">
        <f t="shared" si="34"/>
        <v>-16000</v>
      </c>
      <c r="CI128" s="44">
        <f t="shared" si="35"/>
        <v>0</v>
      </c>
      <c r="CJ128" s="44">
        <f t="shared" si="36"/>
        <v>-36000</v>
      </c>
      <c r="CK128" s="44">
        <f t="shared" si="37"/>
        <v>0</v>
      </c>
      <c r="CL128" s="44">
        <f t="shared" si="38"/>
        <v>0</v>
      </c>
      <c r="CM128" s="44">
        <f t="shared" si="39"/>
        <v>-5478000</v>
      </c>
      <c r="CN128" s="44">
        <f t="shared" si="40"/>
        <v>0</v>
      </c>
      <c r="CO128" s="44">
        <f t="shared" si="41"/>
        <v>604362</v>
      </c>
      <c r="CP128" s="44">
        <f t="shared" si="42"/>
        <v>0</v>
      </c>
      <c r="CQ128" s="44">
        <f t="shared" si="43"/>
        <v>0</v>
      </c>
      <c r="CR128" s="44">
        <f t="shared" si="44"/>
        <v>0</v>
      </c>
      <c r="CS128" s="44">
        <f t="shared" si="45"/>
        <v>3736246</v>
      </c>
      <c r="CT128" s="44">
        <f t="shared" si="46"/>
        <v>0</v>
      </c>
      <c r="CU128" s="44">
        <f t="shared" si="47"/>
        <v>0</v>
      </c>
      <c r="CV128" s="44">
        <f t="shared" si="48"/>
        <v>0</v>
      </c>
      <c r="CW128" s="44">
        <f t="shared" si="49"/>
        <v>0</v>
      </c>
      <c r="CX128" s="44">
        <f t="shared" si="50"/>
        <v>0</v>
      </c>
      <c r="CY128" s="44">
        <f t="shared" si="51"/>
        <v>0</v>
      </c>
      <c r="CZ128" s="44">
        <f t="shared" si="52"/>
        <v>0</v>
      </c>
      <c r="DA128" s="44">
        <f t="shared" si="53"/>
        <v>1356000</v>
      </c>
      <c r="DB128" s="44">
        <f t="shared" si="54"/>
        <v>0</v>
      </c>
      <c r="DC128" s="44">
        <f t="shared" si="55"/>
        <v>166608</v>
      </c>
      <c r="DD128" s="44">
        <f t="shared" si="57"/>
        <v>-115044043</v>
      </c>
    </row>
    <row r="129" spans="1:108" x14ac:dyDescent="0.15">
      <c r="A129" s="25" t="s">
        <v>221</v>
      </c>
      <c r="B129" s="26"/>
      <c r="C129" s="179"/>
      <c r="D129" s="179"/>
      <c r="E129" s="179"/>
      <c r="F129" s="179"/>
      <c r="G129" s="179">
        <v>750908</v>
      </c>
      <c r="H129" s="179"/>
      <c r="I129" s="179"/>
      <c r="J129" s="179">
        <v>13320000</v>
      </c>
      <c r="K129" s="179"/>
      <c r="L129" s="179"/>
      <c r="M129" s="179"/>
      <c r="N129" s="179"/>
      <c r="O129" s="179"/>
      <c r="P129" s="179">
        <v>23476918</v>
      </c>
      <c r="Q129" s="179"/>
      <c r="R129" s="179"/>
      <c r="S129" s="179"/>
      <c r="T129" s="179"/>
      <c r="U129" s="179"/>
      <c r="V129" s="179"/>
      <c r="W129" s="179"/>
      <c r="X129" s="179">
        <v>1920000</v>
      </c>
      <c r="Y129" s="179"/>
      <c r="Z129" s="26">
        <f t="shared" si="29"/>
        <v>39467826</v>
      </c>
      <c r="AA129" s="26"/>
      <c r="AB129" s="25" t="s">
        <v>221</v>
      </c>
      <c r="AC129" s="26"/>
      <c r="AD129" s="26"/>
      <c r="AE129" s="26"/>
      <c r="AF129" s="26"/>
      <c r="AG129" s="26"/>
      <c r="AH129" s="26">
        <v>370000</v>
      </c>
      <c r="AI129" s="26"/>
      <c r="AJ129" s="26">
        <v>0</v>
      </c>
      <c r="AK129" s="26">
        <v>16920000</v>
      </c>
      <c r="AL129" s="26"/>
      <c r="AM129" s="26">
        <v>160000</v>
      </c>
      <c r="AN129" s="26">
        <v>290000</v>
      </c>
      <c r="AO129" s="26"/>
      <c r="AP129" s="26"/>
      <c r="AQ129" s="26">
        <v>15700000</v>
      </c>
      <c r="AR129" s="26"/>
      <c r="AS129" s="26"/>
      <c r="AT129" s="26"/>
      <c r="AU129" s="26"/>
      <c r="AV129" s="26"/>
      <c r="AW129" s="26">
        <v>10000</v>
      </c>
      <c r="AX129" s="26"/>
      <c r="AY129" s="26">
        <v>1440000</v>
      </c>
      <c r="AZ129" s="26"/>
      <c r="BA129" s="45">
        <f t="shared" si="30"/>
        <v>34890000</v>
      </c>
      <c r="BB129" s="27"/>
      <c r="BC129" s="25" t="s">
        <v>221</v>
      </c>
      <c r="BD129" s="43">
        <v>0</v>
      </c>
      <c r="BE129" s="43">
        <v>0</v>
      </c>
      <c r="BF129" s="43">
        <v>0</v>
      </c>
      <c r="BG129" s="43">
        <v>116000</v>
      </c>
      <c r="BH129" s="43">
        <v>0</v>
      </c>
      <c r="BI129" s="43">
        <v>74000</v>
      </c>
      <c r="BJ129" s="43">
        <v>0</v>
      </c>
      <c r="BK129" s="43">
        <v>0</v>
      </c>
      <c r="BL129" s="43">
        <v>15406000</v>
      </c>
      <c r="BM129" s="43">
        <v>0</v>
      </c>
      <c r="BN129" s="43">
        <v>32000</v>
      </c>
      <c r="BO129" s="43">
        <v>58000</v>
      </c>
      <c r="BP129" s="43">
        <v>0</v>
      </c>
      <c r="BQ129" s="43">
        <v>0</v>
      </c>
      <c r="BR129" s="43">
        <v>12700000</v>
      </c>
      <c r="BS129" s="43">
        <v>0</v>
      </c>
      <c r="BT129" s="43">
        <v>0</v>
      </c>
      <c r="BU129" s="43">
        <v>0</v>
      </c>
      <c r="BV129" s="43">
        <v>0</v>
      </c>
      <c r="BW129" s="43">
        <v>0</v>
      </c>
      <c r="BX129" s="43">
        <v>2000</v>
      </c>
      <c r="BY129" s="43">
        <v>0</v>
      </c>
      <c r="BZ129" s="43">
        <v>1142000</v>
      </c>
      <c r="CA129" s="43">
        <v>0</v>
      </c>
      <c r="CB129" s="29">
        <f t="shared" si="56"/>
        <v>29530000</v>
      </c>
      <c r="CD129" s="25" t="s">
        <v>221</v>
      </c>
      <c r="CE129" s="44">
        <f t="shared" si="31"/>
        <v>0</v>
      </c>
      <c r="CF129" s="44">
        <f t="shared" si="32"/>
        <v>0</v>
      </c>
      <c r="CG129" s="44">
        <f t="shared" si="33"/>
        <v>0</v>
      </c>
      <c r="CH129" s="44">
        <f t="shared" si="34"/>
        <v>-116000</v>
      </c>
      <c r="CI129" s="44">
        <f t="shared" si="35"/>
        <v>0</v>
      </c>
      <c r="CJ129" s="44">
        <f t="shared" si="36"/>
        <v>676908</v>
      </c>
      <c r="CK129" s="44">
        <f t="shared" si="37"/>
        <v>0</v>
      </c>
      <c r="CL129" s="44">
        <f t="shared" si="38"/>
        <v>0</v>
      </c>
      <c r="CM129" s="44">
        <f t="shared" si="39"/>
        <v>-2086000</v>
      </c>
      <c r="CN129" s="44">
        <f t="shared" si="40"/>
        <v>0</v>
      </c>
      <c r="CO129" s="44">
        <f t="shared" si="41"/>
        <v>-32000</v>
      </c>
      <c r="CP129" s="44">
        <f t="shared" si="42"/>
        <v>-58000</v>
      </c>
      <c r="CQ129" s="44">
        <f t="shared" si="43"/>
        <v>0</v>
      </c>
      <c r="CR129" s="44">
        <f t="shared" si="44"/>
        <v>0</v>
      </c>
      <c r="CS129" s="44">
        <f t="shared" si="45"/>
        <v>10776918</v>
      </c>
      <c r="CT129" s="44">
        <f t="shared" si="46"/>
        <v>0</v>
      </c>
      <c r="CU129" s="44">
        <f t="shared" si="47"/>
        <v>0</v>
      </c>
      <c r="CV129" s="44">
        <f t="shared" si="48"/>
        <v>0</v>
      </c>
      <c r="CW129" s="44">
        <f t="shared" si="49"/>
        <v>0</v>
      </c>
      <c r="CX129" s="44">
        <f t="shared" si="50"/>
        <v>0</v>
      </c>
      <c r="CY129" s="44">
        <f t="shared" si="51"/>
        <v>-2000</v>
      </c>
      <c r="CZ129" s="44">
        <f t="shared" si="52"/>
        <v>0</v>
      </c>
      <c r="DA129" s="44">
        <f t="shared" si="53"/>
        <v>778000</v>
      </c>
      <c r="DB129" s="44">
        <f t="shared" si="54"/>
        <v>0</v>
      </c>
      <c r="DC129" s="44">
        <f t="shared" si="55"/>
        <v>9937826</v>
      </c>
      <c r="DD129" s="44">
        <f t="shared" si="57"/>
        <v>-105106217</v>
      </c>
    </row>
    <row r="130" spans="1:108" x14ac:dyDescent="0.15">
      <c r="A130" s="25" t="s">
        <v>222</v>
      </c>
      <c r="B130" s="26"/>
      <c r="C130" s="179"/>
      <c r="D130" s="179"/>
      <c r="E130" s="179"/>
      <c r="F130" s="179"/>
      <c r="G130" s="179">
        <v>128154</v>
      </c>
      <c r="H130" s="179"/>
      <c r="I130" s="179"/>
      <c r="J130" s="179">
        <v>13912000</v>
      </c>
      <c r="K130" s="179"/>
      <c r="L130" s="179">
        <v>558645</v>
      </c>
      <c r="M130" s="179"/>
      <c r="N130" s="179"/>
      <c r="O130" s="179"/>
      <c r="P130" s="179">
        <v>11405101</v>
      </c>
      <c r="Q130" s="179"/>
      <c r="R130" s="179"/>
      <c r="S130" s="179"/>
      <c r="T130" s="179"/>
      <c r="U130" s="179"/>
      <c r="V130" s="179"/>
      <c r="W130" s="179"/>
      <c r="X130" s="179">
        <v>2880000</v>
      </c>
      <c r="Y130" s="179"/>
      <c r="Z130" s="26">
        <f t="shared" ref="Z130:Z193" si="58">SUM(B130:Y130)</f>
        <v>28883900</v>
      </c>
      <c r="AA130" s="26"/>
      <c r="AB130" s="25" t="s">
        <v>222</v>
      </c>
      <c r="AC130" s="26"/>
      <c r="AD130" s="26"/>
      <c r="AE130" s="26"/>
      <c r="AF130" s="26"/>
      <c r="AG130" s="26"/>
      <c r="AH130" s="26"/>
      <c r="AI130" s="26"/>
      <c r="AJ130" s="26"/>
      <c r="AK130" s="26">
        <v>17750000</v>
      </c>
      <c r="AL130" s="26"/>
      <c r="AM130" s="26">
        <v>970000</v>
      </c>
      <c r="AN130" s="26"/>
      <c r="AO130" s="26"/>
      <c r="AP130" s="26"/>
      <c r="AQ130" s="26">
        <v>21320000</v>
      </c>
      <c r="AR130" s="26"/>
      <c r="AS130" s="26"/>
      <c r="AT130" s="26"/>
      <c r="AU130" s="26"/>
      <c r="AV130" s="26"/>
      <c r="AW130" s="26"/>
      <c r="AX130" s="26"/>
      <c r="AY130" s="26">
        <v>810000</v>
      </c>
      <c r="AZ130" s="26"/>
      <c r="BA130" s="45">
        <f t="shared" ref="BA130:BA193" si="59">SUM(AC130:AZ130)</f>
        <v>40850000</v>
      </c>
      <c r="BB130" s="27"/>
      <c r="BC130" s="25" t="s">
        <v>222</v>
      </c>
      <c r="BD130" s="43">
        <v>0</v>
      </c>
      <c r="BE130" s="43">
        <v>20000</v>
      </c>
      <c r="BF130" s="43">
        <v>0</v>
      </c>
      <c r="BG130" s="43">
        <v>72000</v>
      </c>
      <c r="BH130" s="43">
        <v>0</v>
      </c>
      <c r="BI130" s="43">
        <v>212000</v>
      </c>
      <c r="BJ130" s="43">
        <v>0</v>
      </c>
      <c r="BK130" s="43">
        <v>0</v>
      </c>
      <c r="BL130" s="43">
        <v>14734000</v>
      </c>
      <c r="BM130" s="43">
        <v>0</v>
      </c>
      <c r="BN130" s="43">
        <v>564000</v>
      </c>
      <c r="BO130" s="43">
        <v>0</v>
      </c>
      <c r="BP130" s="43">
        <v>0</v>
      </c>
      <c r="BQ130" s="43">
        <v>0</v>
      </c>
      <c r="BR130" s="43">
        <v>13936000</v>
      </c>
      <c r="BS130" s="43">
        <v>0</v>
      </c>
      <c r="BT130" s="43">
        <v>0</v>
      </c>
      <c r="BU130" s="43">
        <v>0</v>
      </c>
      <c r="BV130" s="43">
        <v>0</v>
      </c>
      <c r="BW130" s="43">
        <v>0</v>
      </c>
      <c r="BX130" s="43">
        <v>0</v>
      </c>
      <c r="BY130" s="43">
        <v>0</v>
      </c>
      <c r="BZ130" s="43">
        <v>872000</v>
      </c>
      <c r="CA130" s="43">
        <v>0</v>
      </c>
      <c r="CB130" s="29">
        <f t="shared" si="56"/>
        <v>30410000</v>
      </c>
      <c r="CD130" s="25" t="s">
        <v>222</v>
      </c>
      <c r="CE130" s="44">
        <f t="shared" ref="CE130:CE193" si="60">B130-BD130</f>
        <v>0</v>
      </c>
      <c r="CF130" s="44">
        <f t="shared" ref="CF130:CF193" si="61">C130-BE130</f>
        <v>-20000</v>
      </c>
      <c r="CG130" s="44">
        <f t="shared" ref="CG130:CG193" si="62">D130-BF130</f>
        <v>0</v>
      </c>
      <c r="CH130" s="44">
        <f t="shared" ref="CH130:CH193" si="63">E130-BG130</f>
        <v>-72000</v>
      </c>
      <c r="CI130" s="44">
        <f t="shared" ref="CI130:CI193" si="64">F130-BH130</f>
        <v>0</v>
      </c>
      <c r="CJ130" s="44">
        <f t="shared" ref="CJ130:CJ193" si="65">G130-BI130</f>
        <v>-83846</v>
      </c>
      <c r="CK130" s="44">
        <f t="shared" ref="CK130:CK193" si="66">H130-BJ130</f>
        <v>0</v>
      </c>
      <c r="CL130" s="44">
        <f t="shared" ref="CL130:CL193" si="67">I130-BK130</f>
        <v>0</v>
      </c>
      <c r="CM130" s="44">
        <f t="shared" ref="CM130:CM193" si="68">J130-BL130</f>
        <v>-822000</v>
      </c>
      <c r="CN130" s="44">
        <f t="shared" ref="CN130:CN193" si="69">K130-BM130</f>
        <v>0</v>
      </c>
      <c r="CO130" s="44">
        <f t="shared" ref="CO130:CO193" si="70">L130-BN130</f>
        <v>-5355</v>
      </c>
      <c r="CP130" s="44">
        <f t="shared" ref="CP130:CP193" si="71">M130-BO130</f>
        <v>0</v>
      </c>
      <c r="CQ130" s="44">
        <f t="shared" ref="CQ130:CQ193" si="72">N130-BP130</f>
        <v>0</v>
      </c>
      <c r="CR130" s="44">
        <f t="shared" ref="CR130:CR193" si="73">O130-BQ130</f>
        <v>0</v>
      </c>
      <c r="CS130" s="44">
        <f t="shared" ref="CS130:CS193" si="74">P130-BR130</f>
        <v>-2530899</v>
      </c>
      <c r="CT130" s="44">
        <f t="shared" ref="CT130:CT193" si="75">Q130-BS130</f>
        <v>0</v>
      </c>
      <c r="CU130" s="44">
        <f t="shared" ref="CU130:CU193" si="76">R130-BT130</f>
        <v>0</v>
      </c>
      <c r="CV130" s="44">
        <f t="shared" ref="CV130:CV193" si="77">S130-BU130</f>
        <v>0</v>
      </c>
      <c r="CW130" s="44">
        <f t="shared" ref="CW130:CW193" si="78">T130-BV130</f>
        <v>0</v>
      </c>
      <c r="CX130" s="44">
        <f t="shared" ref="CX130:CX193" si="79">U130-BW130</f>
        <v>0</v>
      </c>
      <c r="CY130" s="44">
        <f t="shared" ref="CY130:CY193" si="80">V130-BX130</f>
        <v>0</v>
      </c>
      <c r="CZ130" s="44">
        <f t="shared" ref="CZ130:CZ193" si="81">W130-BY130</f>
        <v>0</v>
      </c>
      <c r="DA130" s="44">
        <f t="shared" ref="DA130:DA193" si="82">X130-BZ130</f>
        <v>2008000</v>
      </c>
      <c r="DB130" s="44">
        <f t="shared" ref="DB130:DB193" si="83">Y130-CA130</f>
        <v>0</v>
      </c>
      <c r="DC130" s="44">
        <f t="shared" ref="DC130:DC193" si="84">Z130-CB130</f>
        <v>-1526100</v>
      </c>
      <c r="DD130" s="44">
        <f t="shared" si="57"/>
        <v>-106632317</v>
      </c>
    </row>
    <row r="131" spans="1:108" x14ac:dyDescent="0.15">
      <c r="A131" s="25" t="s">
        <v>223</v>
      </c>
      <c r="B131" s="26"/>
      <c r="C131" s="179"/>
      <c r="D131" s="179"/>
      <c r="E131" s="179"/>
      <c r="F131" s="179"/>
      <c r="G131" s="179"/>
      <c r="H131" s="179"/>
      <c r="I131" s="179"/>
      <c r="J131" s="179">
        <v>15266000</v>
      </c>
      <c r="K131" s="179"/>
      <c r="L131" s="179"/>
      <c r="M131" s="179">
        <v>125736</v>
      </c>
      <c r="N131" s="179"/>
      <c r="O131" s="179"/>
      <c r="P131" s="179">
        <v>10875355</v>
      </c>
      <c r="Q131" s="179"/>
      <c r="R131" s="179"/>
      <c r="S131" s="179"/>
      <c r="T131" s="179"/>
      <c r="U131" s="179"/>
      <c r="V131" s="179"/>
      <c r="W131" s="179"/>
      <c r="X131" s="179">
        <v>1400000</v>
      </c>
      <c r="Y131" s="179"/>
      <c r="Z131" s="26">
        <f t="shared" si="58"/>
        <v>27667091</v>
      </c>
      <c r="AA131" s="26"/>
      <c r="AB131" s="25" t="s">
        <v>223</v>
      </c>
      <c r="AC131" s="26"/>
      <c r="AD131" s="26"/>
      <c r="AE131" s="26"/>
      <c r="AF131" s="26"/>
      <c r="AG131" s="26"/>
      <c r="AH131" s="26"/>
      <c r="AI131" s="26"/>
      <c r="AJ131" s="26"/>
      <c r="AK131" s="26">
        <v>17650000</v>
      </c>
      <c r="AL131" s="26"/>
      <c r="AM131" s="26">
        <v>1390000</v>
      </c>
      <c r="AN131" s="26">
        <v>70000</v>
      </c>
      <c r="AO131" s="26"/>
      <c r="AP131" s="26"/>
      <c r="AQ131" s="26">
        <v>22090000</v>
      </c>
      <c r="AR131" s="26"/>
      <c r="AS131" s="26"/>
      <c r="AT131" s="26"/>
      <c r="AU131" s="26"/>
      <c r="AV131" s="26"/>
      <c r="AW131" s="26"/>
      <c r="AX131" s="26"/>
      <c r="AY131" s="26">
        <v>1540000</v>
      </c>
      <c r="AZ131" s="26"/>
      <c r="BA131" s="45">
        <f t="shared" si="59"/>
        <v>42740000</v>
      </c>
      <c r="BB131" s="27"/>
      <c r="BC131" s="25" t="s">
        <v>223</v>
      </c>
      <c r="BD131" s="43">
        <v>0</v>
      </c>
      <c r="BE131" s="43">
        <v>20000</v>
      </c>
      <c r="BF131" s="43">
        <v>0</v>
      </c>
      <c r="BG131" s="43">
        <v>16000</v>
      </c>
      <c r="BH131" s="43">
        <v>0</v>
      </c>
      <c r="BI131" s="43">
        <v>110000</v>
      </c>
      <c r="BJ131" s="43">
        <v>0</v>
      </c>
      <c r="BK131" s="43">
        <v>0</v>
      </c>
      <c r="BL131" s="43">
        <v>15638000</v>
      </c>
      <c r="BM131" s="43">
        <v>0</v>
      </c>
      <c r="BN131" s="43">
        <v>410000</v>
      </c>
      <c r="BO131" s="43">
        <v>14000</v>
      </c>
      <c r="BP131" s="43">
        <v>0</v>
      </c>
      <c r="BQ131" s="43">
        <v>0</v>
      </c>
      <c r="BR131" s="43">
        <v>14522000</v>
      </c>
      <c r="BS131" s="43">
        <v>0</v>
      </c>
      <c r="BT131" s="43">
        <v>0</v>
      </c>
      <c r="BU131" s="43">
        <v>0</v>
      </c>
      <c r="BV131" s="43">
        <v>0</v>
      </c>
      <c r="BW131" s="43">
        <v>0</v>
      </c>
      <c r="BX131" s="43">
        <v>0</v>
      </c>
      <c r="BY131" s="43">
        <v>0</v>
      </c>
      <c r="BZ131" s="43">
        <v>752000</v>
      </c>
      <c r="CA131" s="43">
        <v>0</v>
      </c>
      <c r="CB131" s="29">
        <f t="shared" ref="CB131:CB194" si="85">SUM(BD131:CA131)</f>
        <v>31482000</v>
      </c>
      <c r="CD131" s="25" t="s">
        <v>223</v>
      </c>
      <c r="CE131" s="44">
        <f t="shared" si="60"/>
        <v>0</v>
      </c>
      <c r="CF131" s="44">
        <f t="shared" si="61"/>
        <v>-20000</v>
      </c>
      <c r="CG131" s="44">
        <f t="shared" si="62"/>
        <v>0</v>
      </c>
      <c r="CH131" s="44">
        <f t="shared" si="63"/>
        <v>-16000</v>
      </c>
      <c r="CI131" s="44">
        <f t="shared" si="64"/>
        <v>0</v>
      </c>
      <c r="CJ131" s="44">
        <f t="shared" si="65"/>
        <v>-110000</v>
      </c>
      <c r="CK131" s="44">
        <f t="shared" si="66"/>
        <v>0</v>
      </c>
      <c r="CL131" s="44">
        <f t="shared" si="67"/>
        <v>0</v>
      </c>
      <c r="CM131" s="44">
        <f t="shared" si="68"/>
        <v>-372000</v>
      </c>
      <c r="CN131" s="44">
        <f t="shared" si="69"/>
        <v>0</v>
      </c>
      <c r="CO131" s="44">
        <f t="shared" si="70"/>
        <v>-410000</v>
      </c>
      <c r="CP131" s="44">
        <f t="shared" si="71"/>
        <v>111736</v>
      </c>
      <c r="CQ131" s="44">
        <f t="shared" si="72"/>
        <v>0</v>
      </c>
      <c r="CR131" s="44">
        <f t="shared" si="73"/>
        <v>0</v>
      </c>
      <c r="CS131" s="44">
        <f t="shared" si="74"/>
        <v>-3646645</v>
      </c>
      <c r="CT131" s="44">
        <f t="shared" si="75"/>
        <v>0</v>
      </c>
      <c r="CU131" s="44">
        <f t="shared" si="76"/>
        <v>0</v>
      </c>
      <c r="CV131" s="44">
        <f t="shared" si="77"/>
        <v>0</v>
      </c>
      <c r="CW131" s="44">
        <f t="shared" si="78"/>
        <v>0</v>
      </c>
      <c r="CX131" s="44">
        <f t="shared" si="79"/>
        <v>0</v>
      </c>
      <c r="CY131" s="44">
        <f t="shared" si="80"/>
        <v>0</v>
      </c>
      <c r="CZ131" s="44">
        <f t="shared" si="81"/>
        <v>0</v>
      </c>
      <c r="DA131" s="44">
        <f t="shared" si="82"/>
        <v>648000</v>
      </c>
      <c r="DB131" s="44">
        <f t="shared" si="83"/>
        <v>0</v>
      </c>
      <c r="DC131" s="44">
        <f t="shared" si="84"/>
        <v>-3814909</v>
      </c>
      <c r="DD131" s="44">
        <f t="shared" si="57"/>
        <v>-110447226</v>
      </c>
    </row>
    <row r="132" spans="1:108" x14ac:dyDescent="0.15">
      <c r="A132" s="25" t="s">
        <v>224</v>
      </c>
      <c r="B132" s="26"/>
      <c r="C132" s="179"/>
      <c r="D132" s="179"/>
      <c r="E132" s="179"/>
      <c r="F132" s="179"/>
      <c r="G132" s="179"/>
      <c r="H132" s="179"/>
      <c r="I132" s="179"/>
      <c r="J132" s="179">
        <v>15028000</v>
      </c>
      <c r="K132" s="179"/>
      <c r="L132" s="179"/>
      <c r="M132" s="179"/>
      <c r="N132" s="179"/>
      <c r="O132" s="179"/>
      <c r="P132" s="179"/>
      <c r="Q132" s="179"/>
      <c r="R132" s="179"/>
      <c r="S132" s="179"/>
      <c r="T132" s="179"/>
      <c r="U132" s="179"/>
      <c r="V132" s="179"/>
      <c r="W132" s="179"/>
      <c r="X132" s="179">
        <v>720000</v>
      </c>
      <c r="Y132" s="179"/>
      <c r="Z132" s="26">
        <f t="shared" si="58"/>
        <v>15748000</v>
      </c>
      <c r="AA132" s="26"/>
      <c r="AB132" s="25" t="s">
        <v>224</v>
      </c>
      <c r="AC132" s="26"/>
      <c r="AD132" s="26"/>
      <c r="AE132" s="26"/>
      <c r="AF132" s="26"/>
      <c r="AG132" s="26"/>
      <c r="AH132" s="26">
        <v>230000</v>
      </c>
      <c r="AI132" s="26"/>
      <c r="AJ132" s="26"/>
      <c r="AK132" s="26">
        <v>22450000</v>
      </c>
      <c r="AL132" s="26"/>
      <c r="AM132" s="26">
        <v>1120000</v>
      </c>
      <c r="AN132" s="26">
        <v>40000</v>
      </c>
      <c r="AO132" s="26"/>
      <c r="AP132" s="26"/>
      <c r="AQ132" s="26">
        <v>11670000</v>
      </c>
      <c r="AR132" s="26"/>
      <c r="AS132" s="26"/>
      <c r="AT132" s="26"/>
      <c r="AU132" s="26"/>
      <c r="AV132" s="26"/>
      <c r="AW132" s="26"/>
      <c r="AX132" s="26"/>
      <c r="AY132" s="26">
        <v>1530000</v>
      </c>
      <c r="AZ132" s="26"/>
      <c r="BA132" s="45">
        <f t="shared" si="59"/>
        <v>37040000</v>
      </c>
      <c r="BB132" s="27"/>
      <c r="BC132" s="25" t="s">
        <v>224</v>
      </c>
      <c r="BD132" s="28">
        <v>0</v>
      </c>
      <c r="BE132" s="28">
        <v>18000</v>
      </c>
      <c r="BF132" s="28">
        <v>0</v>
      </c>
      <c r="BG132" s="28">
        <v>62000</v>
      </c>
      <c r="BH132" s="28">
        <v>0</v>
      </c>
      <c r="BI132" s="28">
        <v>446000</v>
      </c>
      <c r="BJ132" s="28">
        <v>0</v>
      </c>
      <c r="BK132" s="28">
        <v>0</v>
      </c>
      <c r="BL132" s="28">
        <v>17768000</v>
      </c>
      <c r="BM132" s="28">
        <v>0</v>
      </c>
      <c r="BN132" s="28">
        <v>344000</v>
      </c>
      <c r="BO132" s="28">
        <v>1024000</v>
      </c>
      <c r="BP132" s="28">
        <v>0</v>
      </c>
      <c r="BQ132" s="28">
        <v>0</v>
      </c>
      <c r="BR132" s="28">
        <v>15176000</v>
      </c>
      <c r="BS132" s="28">
        <v>0</v>
      </c>
      <c r="BT132" s="28">
        <v>0</v>
      </c>
      <c r="BU132" s="28">
        <v>0</v>
      </c>
      <c r="BV132" s="28">
        <v>0</v>
      </c>
      <c r="BW132" s="28">
        <v>0</v>
      </c>
      <c r="BX132" s="28">
        <v>0</v>
      </c>
      <c r="BY132" s="28">
        <v>0</v>
      </c>
      <c r="BZ132" s="28">
        <v>1254000</v>
      </c>
      <c r="CA132" s="28">
        <v>0</v>
      </c>
      <c r="CB132" s="29">
        <f t="shared" si="85"/>
        <v>36092000</v>
      </c>
      <c r="CD132" s="25" t="s">
        <v>224</v>
      </c>
      <c r="CE132" s="30">
        <f t="shared" si="60"/>
        <v>0</v>
      </c>
      <c r="CF132" s="30">
        <f t="shared" si="61"/>
        <v>-18000</v>
      </c>
      <c r="CG132" s="30">
        <f t="shared" si="62"/>
        <v>0</v>
      </c>
      <c r="CH132" s="30">
        <f t="shared" si="63"/>
        <v>-62000</v>
      </c>
      <c r="CI132" s="30">
        <f t="shared" si="64"/>
        <v>0</v>
      </c>
      <c r="CJ132" s="30">
        <f t="shared" si="65"/>
        <v>-446000</v>
      </c>
      <c r="CK132" s="30">
        <f t="shared" si="66"/>
        <v>0</v>
      </c>
      <c r="CL132" s="30">
        <f t="shared" si="67"/>
        <v>0</v>
      </c>
      <c r="CM132" s="30">
        <f t="shared" si="68"/>
        <v>-2740000</v>
      </c>
      <c r="CN132" s="30">
        <f t="shared" si="69"/>
        <v>0</v>
      </c>
      <c r="CO132" s="30">
        <f t="shared" si="70"/>
        <v>-344000</v>
      </c>
      <c r="CP132" s="30">
        <f t="shared" si="71"/>
        <v>-1024000</v>
      </c>
      <c r="CQ132" s="30">
        <f t="shared" si="72"/>
        <v>0</v>
      </c>
      <c r="CR132" s="30">
        <f t="shared" si="73"/>
        <v>0</v>
      </c>
      <c r="CS132" s="30">
        <f t="shared" si="74"/>
        <v>-15176000</v>
      </c>
      <c r="CT132" s="30">
        <f t="shared" si="75"/>
        <v>0</v>
      </c>
      <c r="CU132" s="30">
        <f t="shared" si="76"/>
        <v>0</v>
      </c>
      <c r="CV132" s="30">
        <f t="shared" si="77"/>
        <v>0</v>
      </c>
      <c r="CW132" s="30">
        <f t="shared" si="78"/>
        <v>0</v>
      </c>
      <c r="CX132" s="30">
        <f t="shared" si="79"/>
        <v>0</v>
      </c>
      <c r="CY132" s="30">
        <f t="shared" si="80"/>
        <v>0</v>
      </c>
      <c r="CZ132" s="30">
        <f t="shared" si="81"/>
        <v>0</v>
      </c>
      <c r="DA132" s="30">
        <f t="shared" si="82"/>
        <v>-534000</v>
      </c>
      <c r="DB132" s="30">
        <f t="shared" si="83"/>
        <v>0</v>
      </c>
      <c r="DC132" s="30">
        <f t="shared" si="84"/>
        <v>-20344000</v>
      </c>
      <c r="DD132" s="30">
        <f t="shared" ref="DD132:DD195" si="86">DD131+DC132</f>
        <v>-130791226</v>
      </c>
    </row>
    <row r="133" spans="1:108" x14ac:dyDescent="0.15">
      <c r="A133" s="25" t="s">
        <v>225</v>
      </c>
      <c r="B133" s="26"/>
      <c r="C133" s="179"/>
      <c r="D133" s="179"/>
      <c r="E133" s="179"/>
      <c r="F133" s="179"/>
      <c r="G133" s="179"/>
      <c r="H133" s="179"/>
      <c r="I133" s="179"/>
      <c r="J133" s="179">
        <v>12160000</v>
      </c>
      <c r="K133" s="179"/>
      <c r="L133" s="179"/>
      <c r="M133" s="179"/>
      <c r="N133" s="179"/>
      <c r="O133" s="179"/>
      <c r="P133" s="179"/>
      <c r="Q133" s="179"/>
      <c r="R133" s="179"/>
      <c r="S133" s="179"/>
      <c r="T133" s="179"/>
      <c r="U133" s="179"/>
      <c r="V133" s="179"/>
      <c r="W133" s="179"/>
      <c r="X133" s="179">
        <v>320000</v>
      </c>
      <c r="Y133" s="179"/>
      <c r="Z133" s="26">
        <f t="shared" si="58"/>
        <v>12480000</v>
      </c>
      <c r="AA133" s="26"/>
      <c r="AB133" s="25" t="s">
        <v>225</v>
      </c>
      <c r="AC133" s="26"/>
      <c r="AD133" s="26"/>
      <c r="AE133" s="26"/>
      <c r="AF133" s="26"/>
      <c r="AG133" s="26"/>
      <c r="AH133" s="26">
        <v>860000</v>
      </c>
      <c r="AI133" s="26"/>
      <c r="AJ133" s="26">
        <v>10000</v>
      </c>
      <c r="AK133" s="26">
        <v>21000000</v>
      </c>
      <c r="AL133" s="26"/>
      <c r="AM133" s="26">
        <v>930000</v>
      </c>
      <c r="AN133" s="26"/>
      <c r="AO133" s="26"/>
      <c r="AP133" s="26"/>
      <c r="AQ133" s="26">
        <v>12320000</v>
      </c>
      <c r="AR133" s="26"/>
      <c r="AS133" s="26"/>
      <c r="AT133" s="26"/>
      <c r="AU133" s="26"/>
      <c r="AV133" s="26"/>
      <c r="AW133" s="26"/>
      <c r="AX133" s="26"/>
      <c r="AY133" s="26">
        <v>1260000</v>
      </c>
      <c r="AZ133" s="26"/>
      <c r="BA133" s="45">
        <f t="shared" si="59"/>
        <v>36380000</v>
      </c>
      <c r="BB133" s="27"/>
      <c r="BC133" s="25" t="s">
        <v>225</v>
      </c>
      <c r="BD133" s="43">
        <v>0</v>
      </c>
      <c r="BE133" s="43">
        <v>52000</v>
      </c>
      <c r="BF133" s="43">
        <v>0</v>
      </c>
      <c r="BG133" s="43">
        <v>56000</v>
      </c>
      <c r="BH133" s="43">
        <v>0</v>
      </c>
      <c r="BI133" s="43">
        <v>294000</v>
      </c>
      <c r="BJ133" s="43">
        <v>0</v>
      </c>
      <c r="BK133" s="43">
        <v>2000</v>
      </c>
      <c r="BL133" s="43">
        <v>17528000</v>
      </c>
      <c r="BM133" s="43">
        <v>0</v>
      </c>
      <c r="BN133" s="43">
        <v>228000</v>
      </c>
      <c r="BO133" s="43">
        <v>482000</v>
      </c>
      <c r="BP133" s="43">
        <v>0</v>
      </c>
      <c r="BQ133" s="43">
        <v>0</v>
      </c>
      <c r="BR133" s="43">
        <v>12198000</v>
      </c>
      <c r="BS133" s="43">
        <v>0</v>
      </c>
      <c r="BT133" s="43">
        <v>0</v>
      </c>
      <c r="BU133" s="43">
        <v>0</v>
      </c>
      <c r="BV133" s="43">
        <v>0</v>
      </c>
      <c r="BW133" s="43">
        <v>0</v>
      </c>
      <c r="BX133" s="43">
        <v>0</v>
      </c>
      <c r="BY133" s="43">
        <v>0</v>
      </c>
      <c r="BZ133" s="43">
        <v>1114000</v>
      </c>
      <c r="CA133" s="43">
        <v>0</v>
      </c>
      <c r="CB133" s="29">
        <f t="shared" si="85"/>
        <v>31954000</v>
      </c>
      <c r="CD133" s="25" t="s">
        <v>225</v>
      </c>
      <c r="CE133" s="44">
        <f t="shared" si="60"/>
        <v>0</v>
      </c>
      <c r="CF133" s="44">
        <f t="shared" si="61"/>
        <v>-52000</v>
      </c>
      <c r="CG133" s="44">
        <f t="shared" si="62"/>
        <v>0</v>
      </c>
      <c r="CH133" s="44">
        <f t="shared" si="63"/>
        <v>-56000</v>
      </c>
      <c r="CI133" s="30">
        <f t="shared" si="64"/>
        <v>0</v>
      </c>
      <c r="CJ133" s="44">
        <f t="shared" si="65"/>
        <v>-294000</v>
      </c>
      <c r="CK133" s="44">
        <f t="shared" si="66"/>
        <v>0</v>
      </c>
      <c r="CL133" s="44">
        <f t="shared" si="67"/>
        <v>-2000</v>
      </c>
      <c r="CM133" s="44">
        <f t="shared" si="68"/>
        <v>-5368000</v>
      </c>
      <c r="CN133" s="44">
        <f t="shared" si="69"/>
        <v>0</v>
      </c>
      <c r="CO133" s="44">
        <f t="shared" si="70"/>
        <v>-228000</v>
      </c>
      <c r="CP133" s="44">
        <f t="shared" si="71"/>
        <v>-482000</v>
      </c>
      <c r="CQ133" s="44">
        <f t="shared" si="72"/>
        <v>0</v>
      </c>
      <c r="CR133" s="44">
        <f t="shared" si="73"/>
        <v>0</v>
      </c>
      <c r="CS133" s="44">
        <f t="shared" si="74"/>
        <v>-12198000</v>
      </c>
      <c r="CT133" s="44">
        <f t="shared" si="75"/>
        <v>0</v>
      </c>
      <c r="CU133" s="44">
        <f t="shared" si="76"/>
        <v>0</v>
      </c>
      <c r="CV133" s="44">
        <f t="shared" si="77"/>
        <v>0</v>
      </c>
      <c r="CW133" s="44">
        <f t="shared" si="78"/>
        <v>0</v>
      </c>
      <c r="CX133" s="44">
        <f t="shared" si="79"/>
        <v>0</v>
      </c>
      <c r="CY133" s="44">
        <f t="shared" si="80"/>
        <v>0</v>
      </c>
      <c r="CZ133" s="44">
        <f t="shared" si="81"/>
        <v>0</v>
      </c>
      <c r="DA133" s="44">
        <f t="shared" si="82"/>
        <v>-794000</v>
      </c>
      <c r="DB133" s="44">
        <f t="shared" si="83"/>
        <v>0</v>
      </c>
      <c r="DC133" s="44">
        <f t="shared" si="84"/>
        <v>-19474000</v>
      </c>
      <c r="DD133" s="44">
        <f t="shared" si="86"/>
        <v>-150265226</v>
      </c>
    </row>
    <row r="134" spans="1:108" x14ac:dyDescent="0.15">
      <c r="A134" s="25" t="s">
        <v>226</v>
      </c>
      <c r="B134" s="26"/>
      <c r="C134" s="179"/>
      <c r="D134" s="179"/>
      <c r="E134" s="179"/>
      <c r="F134" s="179"/>
      <c r="G134" s="179">
        <v>396132</v>
      </c>
      <c r="H134" s="179"/>
      <c r="I134" s="179">
        <v>9519</v>
      </c>
      <c r="J134" s="179">
        <v>15464000</v>
      </c>
      <c r="K134" s="179"/>
      <c r="L134" s="179"/>
      <c r="M134" s="179">
        <v>23052</v>
      </c>
      <c r="N134" s="179"/>
      <c r="O134" s="179"/>
      <c r="P134" s="179">
        <v>14697745</v>
      </c>
      <c r="Q134" s="179"/>
      <c r="R134" s="179"/>
      <c r="S134" s="179"/>
      <c r="T134" s="179"/>
      <c r="U134" s="179"/>
      <c r="V134" s="179"/>
      <c r="W134" s="179"/>
      <c r="X134" s="179">
        <v>3200000</v>
      </c>
      <c r="Y134" s="179"/>
      <c r="Z134" s="26">
        <f t="shared" si="58"/>
        <v>33790448</v>
      </c>
      <c r="AA134" s="26"/>
      <c r="AB134" s="25" t="s">
        <v>226</v>
      </c>
      <c r="AC134" s="26"/>
      <c r="AD134" s="26"/>
      <c r="AE134" s="26"/>
      <c r="AF134" s="26"/>
      <c r="AG134" s="26"/>
      <c r="AH134" s="26"/>
      <c r="AI134" s="26"/>
      <c r="AJ134" s="26"/>
      <c r="AK134" s="26">
        <v>18560000</v>
      </c>
      <c r="AL134" s="26"/>
      <c r="AM134" s="26"/>
      <c r="AN134" s="26"/>
      <c r="AO134" s="26"/>
      <c r="AP134" s="26"/>
      <c r="AQ134" s="26">
        <v>250000</v>
      </c>
      <c r="AR134" s="26"/>
      <c r="AS134" s="26"/>
      <c r="AT134" s="26"/>
      <c r="AU134" s="26"/>
      <c r="AV134" s="26"/>
      <c r="AW134" s="26"/>
      <c r="AX134" s="26"/>
      <c r="AY134" s="26">
        <v>430000</v>
      </c>
      <c r="AZ134" s="26"/>
      <c r="BA134" s="45">
        <f t="shared" si="59"/>
        <v>19240000</v>
      </c>
      <c r="BB134" s="45"/>
      <c r="BC134" s="25" t="s">
        <v>226</v>
      </c>
      <c r="BD134" s="43">
        <v>0</v>
      </c>
      <c r="BE134" s="43">
        <v>100000</v>
      </c>
      <c r="BF134" s="43">
        <v>0</v>
      </c>
      <c r="BG134" s="43">
        <v>16000</v>
      </c>
      <c r="BH134" s="43">
        <v>0</v>
      </c>
      <c r="BI134" s="43">
        <v>0</v>
      </c>
      <c r="BJ134" s="43">
        <v>0</v>
      </c>
      <c r="BK134" s="43">
        <v>0</v>
      </c>
      <c r="BL134" s="43">
        <v>18068000</v>
      </c>
      <c r="BM134" s="43">
        <v>0</v>
      </c>
      <c r="BN134" s="43">
        <v>26000</v>
      </c>
      <c r="BO134" s="43">
        <v>0</v>
      </c>
      <c r="BP134" s="43">
        <v>0</v>
      </c>
      <c r="BQ134" s="43">
        <v>0</v>
      </c>
      <c r="BR134" s="43">
        <v>13038000</v>
      </c>
      <c r="BS134" s="43">
        <v>0</v>
      </c>
      <c r="BT134" s="43">
        <v>0</v>
      </c>
      <c r="BU134" s="43">
        <v>0</v>
      </c>
      <c r="BV134" s="43">
        <v>0</v>
      </c>
      <c r="BW134" s="43">
        <v>0</v>
      </c>
      <c r="BX134" s="43">
        <v>12000</v>
      </c>
      <c r="BY134" s="43">
        <v>0</v>
      </c>
      <c r="BZ134" s="43">
        <v>1358000</v>
      </c>
      <c r="CA134" s="43">
        <v>0</v>
      </c>
      <c r="CB134" s="29">
        <f t="shared" si="85"/>
        <v>32618000</v>
      </c>
      <c r="CD134" s="25" t="s">
        <v>226</v>
      </c>
      <c r="CE134" s="44">
        <f t="shared" si="60"/>
        <v>0</v>
      </c>
      <c r="CF134" s="44">
        <f t="shared" si="61"/>
        <v>-100000</v>
      </c>
      <c r="CG134" s="44">
        <f t="shared" si="62"/>
        <v>0</v>
      </c>
      <c r="CH134" s="44">
        <f t="shared" si="63"/>
        <v>-16000</v>
      </c>
      <c r="CI134" s="44">
        <f t="shared" si="64"/>
        <v>0</v>
      </c>
      <c r="CJ134" s="44">
        <f t="shared" si="65"/>
        <v>396132</v>
      </c>
      <c r="CK134" s="44">
        <f t="shared" si="66"/>
        <v>0</v>
      </c>
      <c r="CL134" s="44">
        <f t="shared" si="67"/>
        <v>9519</v>
      </c>
      <c r="CM134" s="44">
        <f t="shared" si="68"/>
        <v>-2604000</v>
      </c>
      <c r="CN134" s="44">
        <f t="shared" si="69"/>
        <v>0</v>
      </c>
      <c r="CO134" s="44">
        <f t="shared" si="70"/>
        <v>-26000</v>
      </c>
      <c r="CP134" s="44">
        <f t="shared" si="71"/>
        <v>23052</v>
      </c>
      <c r="CQ134" s="44">
        <f t="shared" si="72"/>
        <v>0</v>
      </c>
      <c r="CR134" s="44">
        <f t="shared" si="73"/>
        <v>0</v>
      </c>
      <c r="CS134" s="44">
        <f t="shared" si="74"/>
        <v>1659745</v>
      </c>
      <c r="CT134" s="44">
        <f t="shared" si="75"/>
        <v>0</v>
      </c>
      <c r="CU134" s="44">
        <f t="shared" si="76"/>
        <v>0</v>
      </c>
      <c r="CV134" s="44">
        <f t="shared" si="77"/>
        <v>0</v>
      </c>
      <c r="CW134" s="44">
        <f t="shared" si="78"/>
        <v>0</v>
      </c>
      <c r="CX134" s="44">
        <f t="shared" si="79"/>
        <v>0</v>
      </c>
      <c r="CY134" s="44">
        <f t="shared" si="80"/>
        <v>-12000</v>
      </c>
      <c r="CZ134" s="44">
        <f t="shared" si="81"/>
        <v>0</v>
      </c>
      <c r="DA134" s="44">
        <f t="shared" si="82"/>
        <v>1842000</v>
      </c>
      <c r="DB134" s="44">
        <f t="shared" si="83"/>
        <v>0</v>
      </c>
      <c r="DC134" s="44">
        <f t="shared" si="84"/>
        <v>1172448</v>
      </c>
      <c r="DD134" s="44">
        <f t="shared" si="86"/>
        <v>-149092778</v>
      </c>
    </row>
    <row r="135" spans="1:108" x14ac:dyDescent="0.15">
      <c r="A135" s="25" t="s">
        <v>227</v>
      </c>
      <c r="B135" s="26"/>
      <c r="C135" s="179"/>
      <c r="D135" s="179"/>
      <c r="E135" s="179"/>
      <c r="F135" s="179"/>
      <c r="G135" s="179"/>
      <c r="H135" s="179"/>
      <c r="I135" s="179"/>
      <c r="J135" s="179">
        <v>17064000</v>
      </c>
      <c r="K135" s="179"/>
      <c r="L135" s="179">
        <v>329452</v>
      </c>
      <c r="M135" s="179"/>
      <c r="N135" s="179"/>
      <c r="O135" s="179"/>
      <c r="P135" s="179">
        <v>18423108</v>
      </c>
      <c r="Q135" s="179"/>
      <c r="R135" s="179"/>
      <c r="S135" s="179"/>
      <c r="T135" s="179"/>
      <c r="U135" s="179"/>
      <c r="V135" s="179"/>
      <c r="W135" s="179"/>
      <c r="X135" s="179">
        <v>3880000</v>
      </c>
      <c r="Y135" s="179"/>
      <c r="Z135" s="26">
        <f t="shared" si="58"/>
        <v>39696560</v>
      </c>
      <c r="AA135" s="26"/>
      <c r="AB135" s="25" t="s">
        <v>227</v>
      </c>
      <c r="AC135" s="26"/>
      <c r="AD135" s="26"/>
      <c r="AE135" s="26"/>
      <c r="AF135" s="26"/>
      <c r="AG135" s="26"/>
      <c r="AH135" s="26"/>
      <c r="AI135" s="26"/>
      <c r="AJ135" s="26"/>
      <c r="AK135" s="26">
        <v>13900000</v>
      </c>
      <c r="AL135" s="26"/>
      <c r="AM135" s="26"/>
      <c r="AN135" s="26"/>
      <c r="AO135" s="26"/>
      <c r="AP135" s="26"/>
      <c r="AQ135" s="26"/>
      <c r="AR135" s="26"/>
      <c r="AS135" s="26"/>
      <c r="AT135" s="26"/>
      <c r="AU135" s="26"/>
      <c r="AV135" s="26"/>
      <c r="AW135" s="26"/>
      <c r="AX135" s="26"/>
      <c r="AY135" s="26">
        <v>440000</v>
      </c>
      <c r="AZ135" s="26"/>
      <c r="BA135" s="45">
        <f t="shared" si="59"/>
        <v>14340000</v>
      </c>
      <c r="BB135" s="27"/>
      <c r="BC135" s="25" t="s">
        <v>227</v>
      </c>
      <c r="BD135" s="43">
        <v>0</v>
      </c>
      <c r="BE135" s="43">
        <v>68000</v>
      </c>
      <c r="BF135" s="43">
        <v>0</v>
      </c>
      <c r="BG135" s="43">
        <v>88000</v>
      </c>
      <c r="BH135" s="43">
        <v>0</v>
      </c>
      <c r="BI135" s="43">
        <v>72000</v>
      </c>
      <c r="BJ135" s="43">
        <v>0</v>
      </c>
      <c r="BK135" s="43">
        <v>0</v>
      </c>
      <c r="BL135" s="43">
        <v>17612000</v>
      </c>
      <c r="BM135" s="43">
        <v>0</v>
      </c>
      <c r="BN135" s="43">
        <v>26000</v>
      </c>
      <c r="BO135" s="43">
        <v>0</v>
      </c>
      <c r="BP135" s="43">
        <v>0</v>
      </c>
      <c r="BQ135" s="43">
        <v>0</v>
      </c>
      <c r="BR135" s="43">
        <v>12232000</v>
      </c>
      <c r="BS135" s="43">
        <v>0</v>
      </c>
      <c r="BT135" s="43">
        <v>0</v>
      </c>
      <c r="BU135" s="43">
        <v>0</v>
      </c>
      <c r="BV135" s="43">
        <v>0</v>
      </c>
      <c r="BW135" s="43">
        <v>0</v>
      </c>
      <c r="BX135" s="43">
        <v>0</v>
      </c>
      <c r="BY135" s="43">
        <v>0</v>
      </c>
      <c r="BZ135" s="43">
        <v>1520000</v>
      </c>
      <c r="CA135" s="43">
        <v>0</v>
      </c>
      <c r="CB135" s="29">
        <f t="shared" si="85"/>
        <v>31618000</v>
      </c>
      <c r="CD135" s="25" t="s">
        <v>227</v>
      </c>
      <c r="CE135" s="44">
        <f t="shared" si="60"/>
        <v>0</v>
      </c>
      <c r="CF135" s="44">
        <f t="shared" si="61"/>
        <v>-68000</v>
      </c>
      <c r="CG135" s="44">
        <f t="shared" si="62"/>
        <v>0</v>
      </c>
      <c r="CH135" s="44">
        <f t="shared" si="63"/>
        <v>-88000</v>
      </c>
      <c r="CI135" s="44">
        <f t="shared" si="64"/>
        <v>0</v>
      </c>
      <c r="CJ135" s="44">
        <f t="shared" si="65"/>
        <v>-72000</v>
      </c>
      <c r="CK135" s="44">
        <f t="shared" si="66"/>
        <v>0</v>
      </c>
      <c r="CL135" s="44">
        <f t="shared" si="67"/>
        <v>0</v>
      </c>
      <c r="CM135" s="44">
        <f t="shared" si="68"/>
        <v>-548000</v>
      </c>
      <c r="CN135" s="44">
        <f t="shared" si="69"/>
        <v>0</v>
      </c>
      <c r="CO135" s="44">
        <f t="shared" si="70"/>
        <v>303452</v>
      </c>
      <c r="CP135" s="44">
        <f t="shared" si="71"/>
        <v>0</v>
      </c>
      <c r="CQ135" s="44">
        <f t="shared" si="72"/>
        <v>0</v>
      </c>
      <c r="CR135" s="44">
        <f t="shared" si="73"/>
        <v>0</v>
      </c>
      <c r="CS135" s="44">
        <f t="shared" si="74"/>
        <v>6191108</v>
      </c>
      <c r="CT135" s="44">
        <f t="shared" si="75"/>
        <v>0</v>
      </c>
      <c r="CU135" s="44">
        <f t="shared" si="76"/>
        <v>0</v>
      </c>
      <c r="CV135" s="44">
        <f t="shared" si="77"/>
        <v>0</v>
      </c>
      <c r="CW135" s="44">
        <f t="shared" si="78"/>
        <v>0</v>
      </c>
      <c r="CX135" s="44">
        <f t="shared" si="79"/>
        <v>0</v>
      </c>
      <c r="CY135" s="44">
        <f t="shared" si="80"/>
        <v>0</v>
      </c>
      <c r="CZ135" s="44">
        <f t="shared" si="81"/>
        <v>0</v>
      </c>
      <c r="DA135" s="44">
        <f t="shared" si="82"/>
        <v>2360000</v>
      </c>
      <c r="DB135" s="44">
        <f t="shared" si="83"/>
        <v>0</v>
      </c>
      <c r="DC135" s="44">
        <f t="shared" si="84"/>
        <v>8078560</v>
      </c>
      <c r="DD135" s="44">
        <f t="shared" si="86"/>
        <v>-141014218</v>
      </c>
    </row>
    <row r="136" spans="1:108" x14ac:dyDescent="0.15">
      <c r="A136" s="25" t="s">
        <v>228</v>
      </c>
      <c r="B136" s="26"/>
      <c r="C136" s="179"/>
      <c r="D136" s="179"/>
      <c r="E136" s="179"/>
      <c r="F136" s="179"/>
      <c r="G136" s="179">
        <v>501032</v>
      </c>
      <c r="H136" s="179"/>
      <c r="I136" s="179">
        <v>35640</v>
      </c>
      <c r="J136" s="179">
        <v>17272000</v>
      </c>
      <c r="K136" s="179"/>
      <c r="L136" s="179"/>
      <c r="M136" s="179"/>
      <c r="N136" s="179"/>
      <c r="O136" s="179"/>
      <c r="P136" s="179">
        <v>23292107</v>
      </c>
      <c r="Q136" s="179"/>
      <c r="R136" s="179"/>
      <c r="S136" s="179"/>
      <c r="T136" s="179"/>
      <c r="U136" s="179"/>
      <c r="V136" s="179"/>
      <c r="W136" s="179"/>
      <c r="X136" s="179">
        <v>4120350</v>
      </c>
      <c r="Y136" s="179"/>
      <c r="Z136" s="26">
        <f t="shared" si="58"/>
        <v>45221129</v>
      </c>
      <c r="AA136" s="26"/>
      <c r="AB136" s="25" t="s">
        <v>228</v>
      </c>
      <c r="AC136" s="26"/>
      <c r="AD136" s="26"/>
      <c r="AE136" s="26"/>
      <c r="AF136" s="26"/>
      <c r="AG136" s="26"/>
      <c r="AH136" s="26"/>
      <c r="AI136" s="26"/>
      <c r="AJ136" s="26"/>
      <c r="AK136" s="26">
        <v>18660000</v>
      </c>
      <c r="AL136" s="26"/>
      <c r="AM136" s="26">
        <v>290000</v>
      </c>
      <c r="AN136" s="26"/>
      <c r="AO136" s="26"/>
      <c r="AP136" s="26"/>
      <c r="AQ136" s="26">
        <v>20560000</v>
      </c>
      <c r="AR136" s="26"/>
      <c r="AS136" s="26"/>
      <c r="AT136" s="26"/>
      <c r="AU136" s="26"/>
      <c r="AV136" s="26"/>
      <c r="AW136" s="26"/>
      <c r="AX136" s="26"/>
      <c r="AY136" s="26">
        <v>920000</v>
      </c>
      <c r="AZ136" s="26"/>
      <c r="BA136" s="45">
        <f t="shared" si="59"/>
        <v>40430000</v>
      </c>
      <c r="BB136" s="27"/>
      <c r="BC136" s="25" t="s">
        <v>228</v>
      </c>
      <c r="BD136" s="43">
        <v>0</v>
      </c>
      <c r="BE136" s="43">
        <v>62000</v>
      </c>
      <c r="BF136" s="43">
        <v>0</v>
      </c>
      <c r="BG136" s="43">
        <v>156000</v>
      </c>
      <c r="BH136" s="43">
        <v>0</v>
      </c>
      <c r="BI136" s="43">
        <v>0</v>
      </c>
      <c r="BJ136" s="43">
        <v>0</v>
      </c>
      <c r="BK136" s="43">
        <v>0</v>
      </c>
      <c r="BL136" s="43">
        <v>17386000</v>
      </c>
      <c r="BM136" s="43">
        <v>0</v>
      </c>
      <c r="BN136" s="43">
        <v>58000</v>
      </c>
      <c r="BO136" s="43">
        <v>0</v>
      </c>
      <c r="BP136" s="43">
        <v>0</v>
      </c>
      <c r="BQ136" s="43">
        <v>0</v>
      </c>
      <c r="BR136" s="43">
        <v>13758000</v>
      </c>
      <c r="BS136" s="43">
        <v>0</v>
      </c>
      <c r="BT136" s="43">
        <v>0</v>
      </c>
      <c r="BU136" s="43">
        <v>0</v>
      </c>
      <c r="BV136" s="43">
        <v>0</v>
      </c>
      <c r="BW136" s="43">
        <v>0</v>
      </c>
      <c r="BX136" s="43">
        <v>0</v>
      </c>
      <c r="BY136" s="43">
        <v>0</v>
      </c>
      <c r="BZ136" s="43">
        <v>3152000</v>
      </c>
      <c r="CA136" s="43">
        <v>0</v>
      </c>
      <c r="CB136" s="29">
        <f t="shared" si="85"/>
        <v>34572000</v>
      </c>
      <c r="CD136" s="25" t="s">
        <v>228</v>
      </c>
      <c r="CE136" s="44">
        <f t="shared" si="60"/>
        <v>0</v>
      </c>
      <c r="CF136" s="44">
        <f t="shared" si="61"/>
        <v>-62000</v>
      </c>
      <c r="CG136" s="44">
        <f t="shared" si="62"/>
        <v>0</v>
      </c>
      <c r="CH136" s="44">
        <f t="shared" si="63"/>
        <v>-156000</v>
      </c>
      <c r="CI136" s="44">
        <f t="shared" si="64"/>
        <v>0</v>
      </c>
      <c r="CJ136" s="44">
        <f t="shared" si="65"/>
        <v>501032</v>
      </c>
      <c r="CK136" s="44">
        <f t="shared" si="66"/>
        <v>0</v>
      </c>
      <c r="CL136" s="44">
        <f t="shared" si="67"/>
        <v>35640</v>
      </c>
      <c r="CM136" s="44">
        <f t="shared" si="68"/>
        <v>-114000</v>
      </c>
      <c r="CN136" s="44">
        <f t="shared" si="69"/>
        <v>0</v>
      </c>
      <c r="CO136" s="44">
        <f t="shared" si="70"/>
        <v>-58000</v>
      </c>
      <c r="CP136" s="44">
        <f t="shared" si="71"/>
        <v>0</v>
      </c>
      <c r="CQ136" s="44">
        <f t="shared" si="72"/>
        <v>0</v>
      </c>
      <c r="CR136" s="44">
        <f t="shared" si="73"/>
        <v>0</v>
      </c>
      <c r="CS136" s="44">
        <f t="shared" si="74"/>
        <v>9534107</v>
      </c>
      <c r="CT136" s="44">
        <f t="shared" si="75"/>
        <v>0</v>
      </c>
      <c r="CU136" s="44">
        <f t="shared" si="76"/>
        <v>0</v>
      </c>
      <c r="CV136" s="44">
        <f t="shared" si="77"/>
        <v>0</v>
      </c>
      <c r="CW136" s="44">
        <f t="shared" si="78"/>
        <v>0</v>
      </c>
      <c r="CX136" s="44">
        <f t="shared" si="79"/>
        <v>0</v>
      </c>
      <c r="CY136" s="44">
        <f t="shared" si="80"/>
        <v>0</v>
      </c>
      <c r="CZ136" s="44">
        <f t="shared" si="81"/>
        <v>0</v>
      </c>
      <c r="DA136" s="44">
        <f t="shared" si="82"/>
        <v>968350</v>
      </c>
      <c r="DB136" s="44">
        <f t="shared" si="83"/>
        <v>0</v>
      </c>
      <c r="DC136" s="44">
        <f t="shared" si="84"/>
        <v>10649129</v>
      </c>
      <c r="DD136" s="44">
        <f t="shared" si="86"/>
        <v>-130365089</v>
      </c>
    </row>
    <row r="137" spans="1:108" x14ac:dyDescent="0.15">
      <c r="A137" s="25" t="s">
        <v>229</v>
      </c>
      <c r="B137" s="26"/>
      <c r="C137" s="179"/>
      <c r="D137" s="179"/>
      <c r="E137" s="179"/>
      <c r="F137" s="179"/>
      <c r="G137" s="179"/>
      <c r="H137" s="179"/>
      <c r="I137" s="179">
        <v>46896</v>
      </c>
      <c r="J137" s="179">
        <v>17221600</v>
      </c>
      <c r="K137" s="179"/>
      <c r="L137" s="179"/>
      <c r="M137" s="179"/>
      <c r="N137" s="179"/>
      <c r="O137" s="179"/>
      <c r="P137" s="179">
        <v>14310632</v>
      </c>
      <c r="Q137" s="179"/>
      <c r="R137" s="179"/>
      <c r="S137" s="179"/>
      <c r="T137" s="179"/>
      <c r="U137" s="179"/>
      <c r="V137" s="179"/>
      <c r="W137" s="179"/>
      <c r="X137" s="179">
        <v>4641075</v>
      </c>
      <c r="Y137" s="179"/>
      <c r="Z137" s="26">
        <f t="shared" si="58"/>
        <v>36220203</v>
      </c>
      <c r="AA137" s="26"/>
      <c r="AB137" s="25" t="s">
        <v>229</v>
      </c>
      <c r="AC137" s="26"/>
      <c r="AD137" s="26"/>
      <c r="AE137" s="26"/>
      <c r="AF137" s="26"/>
      <c r="AG137" s="26"/>
      <c r="AH137" s="26"/>
      <c r="AI137" s="26"/>
      <c r="AJ137" s="26"/>
      <c r="AK137" s="26">
        <v>17970000</v>
      </c>
      <c r="AL137" s="26"/>
      <c r="AM137" s="26">
        <v>1750000</v>
      </c>
      <c r="AN137" s="26">
        <v>2770000</v>
      </c>
      <c r="AO137" s="26"/>
      <c r="AP137" s="26"/>
      <c r="AQ137" s="26">
        <v>18970000</v>
      </c>
      <c r="AR137" s="26"/>
      <c r="AS137" s="26"/>
      <c r="AT137" s="26"/>
      <c r="AU137" s="26"/>
      <c r="AV137" s="26"/>
      <c r="AW137" s="26"/>
      <c r="AX137" s="26"/>
      <c r="AY137" s="26">
        <v>1360000</v>
      </c>
      <c r="AZ137" s="26"/>
      <c r="BA137" s="45">
        <f t="shared" si="59"/>
        <v>42820000</v>
      </c>
      <c r="BB137" s="27"/>
      <c r="BC137" s="25" t="s">
        <v>229</v>
      </c>
      <c r="BD137" s="43">
        <v>0</v>
      </c>
      <c r="BE137" s="43">
        <v>148000</v>
      </c>
      <c r="BF137" s="43">
        <v>0</v>
      </c>
      <c r="BG137" s="43">
        <v>138000</v>
      </c>
      <c r="BH137" s="43">
        <v>0</v>
      </c>
      <c r="BI137" s="43">
        <v>0</v>
      </c>
      <c r="BJ137" s="43">
        <v>0</v>
      </c>
      <c r="BK137" s="43">
        <v>0</v>
      </c>
      <c r="BL137" s="43">
        <v>17606000</v>
      </c>
      <c r="BM137" s="43">
        <v>0</v>
      </c>
      <c r="BN137" s="43">
        <v>350000</v>
      </c>
      <c r="BO137" s="43">
        <v>554000</v>
      </c>
      <c r="BP137" s="43">
        <v>0</v>
      </c>
      <c r="BQ137" s="43">
        <v>0</v>
      </c>
      <c r="BR137" s="43">
        <v>13598000</v>
      </c>
      <c r="BS137" s="43">
        <v>0</v>
      </c>
      <c r="BT137" s="43">
        <v>0</v>
      </c>
      <c r="BU137" s="43">
        <v>0</v>
      </c>
      <c r="BV137" s="43">
        <v>0</v>
      </c>
      <c r="BW137" s="43">
        <v>0</v>
      </c>
      <c r="BX137" s="43">
        <v>2000</v>
      </c>
      <c r="BY137" s="43">
        <v>0</v>
      </c>
      <c r="BZ137" s="43">
        <v>2810000</v>
      </c>
      <c r="CA137" s="43">
        <v>0</v>
      </c>
      <c r="CB137" s="29">
        <f t="shared" si="85"/>
        <v>35206000</v>
      </c>
      <c r="CD137" s="25" t="s">
        <v>229</v>
      </c>
      <c r="CE137" s="44">
        <f t="shared" si="60"/>
        <v>0</v>
      </c>
      <c r="CF137" s="44">
        <f t="shared" si="61"/>
        <v>-148000</v>
      </c>
      <c r="CG137" s="44">
        <f t="shared" si="62"/>
        <v>0</v>
      </c>
      <c r="CH137" s="44">
        <f t="shared" si="63"/>
        <v>-138000</v>
      </c>
      <c r="CI137" s="44">
        <f t="shared" si="64"/>
        <v>0</v>
      </c>
      <c r="CJ137" s="44">
        <f t="shared" si="65"/>
        <v>0</v>
      </c>
      <c r="CK137" s="44">
        <f t="shared" si="66"/>
        <v>0</v>
      </c>
      <c r="CL137" s="44">
        <f t="shared" si="67"/>
        <v>46896</v>
      </c>
      <c r="CM137" s="44">
        <f t="shared" si="68"/>
        <v>-384400</v>
      </c>
      <c r="CN137" s="44">
        <f t="shared" si="69"/>
        <v>0</v>
      </c>
      <c r="CO137" s="44">
        <f t="shared" si="70"/>
        <v>-350000</v>
      </c>
      <c r="CP137" s="44">
        <f t="shared" si="71"/>
        <v>-554000</v>
      </c>
      <c r="CQ137" s="44">
        <f t="shared" si="72"/>
        <v>0</v>
      </c>
      <c r="CR137" s="44">
        <f t="shared" si="73"/>
        <v>0</v>
      </c>
      <c r="CS137" s="44">
        <f t="shared" si="74"/>
        <v>712632</v>
      </c>
      <c r="CT137" s="44">
        <f t="shared" si="75"/>
        <v>0</v>
      </c>
      <c r="CU137" s="44">
        <f t="shared" si="76"/>
        <v>0</v>
      </c>
      <c r="CV137" s="44">
        <f t="shared" si="77"/>
        <v>0</v>
      </c>
      <c r="CW137" s="44">
        <f t="shared" si="78"/>
        <v>0</v>
      </c>
      <c r="CX137" s="44">
        <f t="shared" si="79"/>
        <v>0</v>
      </c>
      <c r="CY137" s="44">
        <f t="shared" si="80"/>
        <v>-2000</v>
      </c>
      <c r="CZ137" s="44">
        <f t="shared" si="81"/>
        <v>0</v>
      </c>
      <c r="DA137" s="44">
        <f t="shared" si="82"/>
        <v>1831075</v>
      </c>
      <c r="DB137" s="44">
        <f t="shared" si="83"/>
        <v>0</v>
      </c>
      <c r="DC137" s="44">
        <f t="shared" si="84"/>
        <v>1014203</v>
      </c>
      <c r="DD137" s="44">
        <f t="shared" si="86"/>
        <v>-129350886</v>
      </c>
    </row>
    <row r="138" spans="1:108" x14ac:dyDescent="0.15">
      <c r="A138" s="25" t="s">
        <v>230</v>
      </c>
      <c r="B138" s="26"/>
      <c r="C138" s="179"/>
      <c r="D138" s="179"/>
      <c r="E138" s="179"/>
      <c r="F138" s="179"/>
      <c r="G138" s="179"/>
      <c r="H138" s="179"/>
      <c r="I138" s="179">
        <v>47014</v>
      </c>
      <c r="J138" s="179">
        <v>19800000</v>
      </c>
      <c r="K138" s="179"/>
      <c r="L138" s="179">
        <v>147609</v>
      </c>
      <c r="M138" s="179"/>
      <c r="N138" s="179"/>
      <c r="O138" s="179"/>
      <c r="P138" s="179">
        <v>14295116</v>
      </c>
      <c r="Q138" s="179"/>
      <c r="R138" s="179"/>
      <c r="S138" s="179"/>
      <c r="T138" s="179"/>
      <c r="U138" s="179"/>
      <c r="V138" s="179"/>
      <c r="W138" s="179"/>
      <c r="X138" s="179">
        <v>5970375</v>
      </c>
      <c r="Y138" s="179"/>
      <c r="Z138" s="26">
        <f t="shared" si="58"/>
        <v>40260114</v>
      </c>
      <c r="AA138" s="26"/>
      <c r="AB138" s="25" t="s">
        <v>230</v>
      </c>
      <c r="AC138" s="26"/>
      <c r="AD138" s="26"/>
      <c r="AE138" s="26"/>
      <c r="AF138" s="26"/>
      <c r="AG138" s="26"/>
      <c r="AH138" s="26">
        <v>520000</v>
      </c>
      <c r="AI138" s="26"/>
      <c r="AJ138" s="26"/>
      <c r="AK138" s="26">
        <v>19230000</v>
      </c>
      <c r="AL138" s="26"/>
      <c r="AM138" s="26">
        <v>150000</v>
      </c>
      <c r="AN138" s="26"/>
      <c r="AO138" s="26"/>
      <c r="AP138" s="26"/>
      <c r="AQ138" s="26">
        <v>25130000</v>
      </c>
      <c r="AR138" s="26"/>
      <c r="AS138" s="26"/>
      <c r="AT138" s="26"/>
      <c r="AU138" s="26"/>
      <c r="AV138" s="26"/>
      <c r="AW138" s="26"/>
      <c r="AX138" s="26"/>
      <c r="AY138" s="26">
        <v>960000</v>
      </c>
      <c r="AZ138" s="26"/>
      <c r="BA138" s="45">
        <f t="shared" si="59"/>
        <v>45990000</v>
      </c>
      <c r="BB138" s="27"/>
      <c r="BC138" s="25" t="s">
        <v>230</v>
      </c>
      <c r="BD138" s="43">
        <v>0</v>
      </c>
      <c r="BE138" s="43">
        <v>126000</v>
      </c>
      <c r="BF138" s="43">
        <v>0</v>
      </c>
      <c r="BG138" s="43">
        <v>130000</v>
      </c>
      <c r="BH138" s="43">
        <v>0</v>
      </c>
      <c r="BI138" s="43">
        <v>130000</v>
      </c>
      <c r="BJ138" s="43">
        <v>0</v>
      </c>
      <c r="BK138" s="43">
        <v>0</v>
      </c>
      <c r="BL138" s="43">
        <v>17610000</v>
      </c>
      <c r="BM138" s="43">
        <v>0</v>
      </c>
      <c r="BN138" s="43">
        <v>56000</v>
      </c>
      <c r="BO138" s="43">
        <v>0</v>
      </c>
      <c r="BP138" s="43">
        <v>0</v>
      </c>
      <c r="BQ138" s="43">
        <v>0</v>
      </c>
      <c r="BR138" s="43">
        <v>13760000</v>
      </c>
      <c r="BS138" s="43">
        <v>0</v>
      </c>
      <c r="BT138" s="43">
        <v>0</v>
      </c>
      <c r="BU138" s="43">
        <v>0</v>
      </c>
      <c r="BV138" s="43">
        <v>0</v>
      </c>
      <c r="BW138" s="43">
        <v>0</v>
      </c>
      <c r="BX138" s="43">
        <v>10000</v>
      </c>
      <c r="BY138" s="43">
        <v>0</v>
      </c>
      <c r="BZ138" s="43">
        <v>3024000</v>
      </c>
      <c r="CA138" s="43">
        <v>0</v>
      </c>
      <c r="CB138" s="29">
        <f t="shared" si="85"/>
        <v>34846000</v>
      </c>
      <c r="CD138" s="25" t="s">
        <v>230</v>
      </c>
      <c r="CE138" s="44">
        <f t="shared" si="60"/>
        <v>0</v>
      </c>
      <c r="CF138" s="44">
        <f t="shared" si="61"/>
        <v>-126000</v>
      </c>
      <c r="CG138" s="44">
        <f t="shared" si="62"/>
        <v>0</v>
      </c>
      <c r="CH138" s="44">
        <f t="shared" si="63"/>
        <v>-130000</v>
      </c>
      <c r="CI138" s="44">
        <f t="shared" si="64"/>
        <v>0</v>
      </c>
      <c r="CJ138" s="44">
        <f t="shared" si="65"/>
        <v>-130000</v>
      </c>
      <c r="CK138" s="44">
        <f t="shared" si="66"/>
        <v>0</v>
      </c>
      <c r="CL138" s="44">
        <f t="shared" si="67"/>
        <v>47014</v>
      </c>
      <c r="CM138" s="44">
        <f t="shared" si="68"/>
        <v>2190000</v>
      </c>
      <c r="CN138" s="44">
        <f t="shared" si="69"/>
        <v>0</v>
      </c>
      <c r="CO138" s="44">
        <f t="shared" si="70"/>
        <v>91609</v>
      </c>
      <c r="CP138" s="44">
        <f t="shared" si="71"/>
        <v>0</v>
      </c>
      <c r="CQ138" s="44">
        <f t="shared" si="72"/>
        <v>0</v>
      </c>
      <c r="CR138" s="44">
        <f t="shared" si="73"/>
        <v>0</v>
      </c>
      <c r="CS138" s="44">
        <f t="shared" si="74"/>
        <v>535116</v>
      </c>
      <c r="CT138" s="44">
        <f t="shared" si="75"/>
        <v>0</v>
      </c>
      <c r="CU138" s="44">
        <f t="shared" si="76"/>
        <v>0</v>
      </c>
      <c r="CV138" s="44">
        <f t="shared" si="77"/>
        <v>0</v>
      </c>
      <c r="CW138" s="44">
        <f t="shared" si="78"/>
        <v>0</v>
      </c>
      <c r="CX138" s="44">
        <f t="shared" si="79"/>
        <v>0</v>
      </c>
      <c r="CY138" s="44">
        <f t="shared" si="80"/>
        <v>-10000</v>
      </c>
      <c r="CZ138" s="44">
        <f t="shared" si="81"/>
        <v>0</v>
      </c>
      <c r="DA138" s="44">
        <f t="shared" si="82"/>
        <v>2946375</v>
      </c>
      <c r="DB138" s="44">
        <f t="shared" si="83"/>
        <v>0</v>
      </c>
      <c r="DC138" s="44">
        <f t="shared" si="84"/>
        <v>5414114</v>
      </c>
      <c r="DD138" s="44">
        <f t="shared" si="86"/>
        <v>-123936772</v>
      </c>
    </row>
    <row r="139" spans="1:108" x14ac:dyDescent="0.15">
      <c r="A139" s="25" t="s">
        <v>231</v>
      </c>
      <c r="B139" s="26"/>
      <c r="C139" s="179"/>
      <c r="D139" s="179"/>
      <c r="E139" s="179"/>
      <c r="F139" s="179"/>
      <c r="G139" s="179"/>
      <c r="H139" s="179"/>
      <c r="I139" s="179"/>
      <c r="J139" s="179">
        <v>20656000</v>
      </c>
      <c r="K139" s="179"/>
      <c r="L139" s="179"/>
      <c r="M139" s="179"/>
      <c r="N139" s="179"/>
      <c r="O139" s="179"/>
      <c r="P139" s="179"/>
      <c r="Q139" s="179"/>
      <c r="R139" s="179"/>
      <c r="S139" s="179"/>
      <c r="T139" s="179"/>
      <c r="U139" s="179"/>
      <c r="V139" s="179"/>
      <c r="W139" s="179"/>
      <c r="X139" s="179">
        <v>4540300</v>
      </c>
      <c r="Y139" s="179"/>
      <c r="Z139" s="26">
        <f t="shared" si="58"/>
        <v>25196300</v>
      </c>
      <c r="AA139" s="26"/>
      <c r="AB139" s="25" t="s">
        <v>231</v>
      </c>
      <c r="AC139" s="26"/>
      <c r="AD139" s="26"/>
      <c r="AE139" s="26"/>
      <c r="AF139" s="26"/>
      <c r="AG139" s="26"/>
      <c r="AH139" s="26">
        <v>310000</v>
      </c>
      <c r="AI139" s="26"/>
      <c r="AJ139" s="26"/>
      <c r="AK139" s="26">
        <v>18640000</v>
      </c>
      <c r="AL139" s="26"/>
      <c r="AM139" s="26">
        <v>10000</v>
      </c>
      <c r="AN139" s="26"/>
      <c r="AO139" s="26"/>
      <c r="AP139" s="26"/>
      <c r="AQ139" s="26">
        <v>9990000</v>
      </c>
      <c r="AR139" s="26"/>
      <c r="AS139" s="26"/>
      <c r="AT139" s="26"/>
      <c r="AU139" s="26"/>
      <c r="AV139" s="26"/>
      <c r="AW139" s="26"/>
      <c r="AX139" s="26"/>
      <c r="AY139" s="26">
        <v>300000</v>
      </c>
      <c r="AZ139" s="26"/>
      <c r="BA139" s="45">
        <f t="shared" si="59"/>
        <v>29250000</v>
      </c>
      <c r="BB139" s="27"/>
      <c r="BC139" s="25" t="s">
        <v>231</v>
      </c>
      <c r="BD139" s="28">
        <v>0</v>
      </c>
      <c r="BE139" s="28">
        <v>212000</v>
      </c>
      <c r="BF139" s="28">
        <v>0</v>
      </c>
      <c r="BG139" s="28">
        <v>272000</v>
      </c>
      <c r="BH139" s="28">
        <v>0</v>
      </c>
      <c r="BI139" s="28">
        <v>62000</v>
      </c>
      <c r="BJ139" s="28">
        <v>0</v>
      </c>
      <c r="BK139" s="28">
        <v>0</v>
      </c>
      <c r="BL139" s="28">
        <v>17748000</v>
      </c>
      <c r="BM139" s="28">
        <v>0</v>
      </c>
      <c r="BN139" s="28">
        <v>188000</v>
      </c>
      <c r="BO139" s="28">
        <v>0</v>
      </c>
      <c r="BP139" s="28">
        <v>0</v>
      </c>
      <c r="BQ139" s="28">
        <v>0</v>
      </c>
      <c r="BR139" s="28">
        <v>14364000</v>
      </c>
      <c r="BS139" s="28">
        <v>0</v>
      </c>
      <c r="BT139" s="28">
        <v>0</v>
      </c>
      <c r="BU139" s="28">
        <v>0</v>
      </c>
      <c r="BV139" s="28">
        <v>0</v>
      </c>
      <c r="BW139" s="28">
        <v>0</v>
      </c>
      <c r="BX139" s="28">
        <v>0</v>
      </c>
      <c r="BY139" s="28">
        <v>0</v>
      </c>
      <c r="BZ139" s="28">
        <v>4020000</v>
      </c>
      <c r="CA139" s="28">
        <v>0</v>
      </c>
      <c r="CB139" s="29">
        <f t="shared" si="85"/>
        <v>36866000</v>
      </c>
      <c r="CD139" s="25" t="s">
        <v>231</v>
      </c>
      <c r="CE139" s="30">
        <f t="shared" si="60"/>
        <v>0</v>
      </c>
      <c r="CF139" s="30">
        <f t="shared" si="61"/>
        <v>-212000</v>
      </c>
      <c r="CG139" s="30">
        <f t="shared" si="62"/>
        <v>0</v>
      </c>
      <c r="CH139" s="30">
        <f t="shared" si="63"/>
        <v>-272000</v>
      </c>
      <c r="CI139" s="30">
        <f t="shared" si="64"/>
        <v>0</v>
      </c>
      <c r="CJ139" s="30">
        <f t="shared" si="65"/>
        <v>-62000</v>
      </c>
      <c r="CK139" s="30">
        <f t="shared" si="66"/>
        <v>0</v>
      </c>
      <c r="CL139" s="30">
        <f t="shared" si="67"/>
        <v>0</v>
      </c>
      <c r="CM139" s="30">
        <f t="shared" si="68"/>
        <v>2908000</v>
      </c>
      <c r="CN139" s="30">
        <f t="shared" si="69"/>
        <v>0</v>
      </c>
      <c r="CO139" s="30">
        <f t="shared" si="70"/>
        <v>-188000</v>
      </c>
      <c r="CP139" s="30">
        <f t="shared" si="71"/>
        <v>0</v>
      </c>
      <c r="CQ139" s="30">
        <f t="shared" si="72"/>
        <v>0</v>
      </c>
      <c r="CR139" s="30">
        <f t="shared" si="73"/>
        <v>0</v>
      </c>
      <c r="CS139" s="30">
        <f t="shared" si="74"/>
        <v>-14364000</v>
      </c>
      <c r="CT139" s="30">
        <f t="shared" si="75"/>
        <v>0</v>
      </c>
      <c r="CU139" s="30">
        <f t="shared" si="76"/>
        <v>0</v>
      </c>
      <c r="CV139" s="30">
        <f t="shared" si="77"/>
        <v>0</v>
      </c>
      <c r="CW139" s="30">
        <f t="shared" si="78"/>
        <v>0</v>
      </c>
      <c r="CX139" s="30">
        <f t="shared" si="79"/>
        <v>0</v>
      </c>
      <c r="CY139" s="30">
        <f t="shared" si="80"/>
        <v>0</v>
      </c>
      <c r="CZ139" s="30">
        <f t="shared" si="81"/>
        <v>0</v>
      </c>
      <c r="DA139" s="30">
        <f t="shared" si="82"/>
        <v>520300</v>
      </c>
      <c r="DB139" s="30">
        <f t="shared" si="83"/>
        <v>0</v>
      </c>
      <c r="DC139" s="30">
        <f t="shared" si="84"/>
        <v>-11669700</v>
      </c>
      <c r="DD139" s="30">
        <f t="shared" si="86"/>
        <v>-135606472</v>
      </c>
    </row>
    <row r="140" spans="1:108" x14ac:dyDescent="0.15">
      <c r="A140" s="25" t="s">
        <v>232</v>
      </c>
      <c r="B140" s="26"/>
      <c r="C140" s="179"/>
      <c r="D140" s="179"/>
      <c r="E140" s="179"/>
      <c r="F140" s="179"/>
      <c r="G140" s="179"/>
      <c r="H140" s="179"/>
      <c r="I140" s="179"/>
      <c r="J140" s="179">
        <v>18516000</v>
      </c>
      <c r="K140" s="179"/>
      <c r="L140" s="179"/>
      <c r="M140" s="179"/>
      <c r="N140" s="179"/>
      <c r="O140" s="179"/>
      <c r="P140" s="179"/>
      <c r="Q140" s="179"/>
      <c r="R140" s="179"/>
      <c r="S140" s="179"/>
      <c r="T140" s="179"/>
      <c r="U140" s="179"/>
      <c r="V140" s="179"/>
      <c r="W140" s="179"/>
      <c r="X140" s="179">
        <v>3880000</v>
      </c>
      <c r="Y140" s="179"/>
      <c r="Z140" s="26">
        <f t="shared" si="58"/>
        <v>22396000</v>
      </c>
      <c r="AA140" s="26"/>
      <c r="AB140" s="25" t="s">
        <v>232</v>
      </c>
      <c r="AC140" s="26"/>
      <c r="AD140" s="26"/>
      <c r="AE140" s="26"/>
      <c r="AF140" s="26"/>
      <c r="AG140" s="26"/>
      <c r="AH140" s="26">
        <v>370000</v>
      </c>
      <c r="AI140" s="26"/>
      <c r="AJ140" s="26">
        <v>40000</v>
      </c>
      <c r="AK140" s="26">
        <v>16730000</v>
      </c>
      <c r="AL140" s="26"/>
      <c r="AM140" s="26">
        <v>550000</v>
      </c>
      <c r="AN140" s="26"/>
      <c r="AO140" s="26"/>
      <c r="AP140" s="26"/>
      <c r="AQ140" s="26">
        <v>10220000</v>
      </c>
      <c r="AR140" s="26"/>
      <c r="AS140" s="26"/>
      <c r="AT140" s="26"/>
      <c r="AU140" s="26"/>
      <c r="AV140" s="26"/>
      <c r="AW140" s="26"/>
      <c r="AX140" s="26"/>
      <c r="AY140" s="26">
        <v>4140000</v>
      </c>
      <c r="AZ140" s="26"/>
      <c r="BA140" s="45">
        <f t="shared" si="59"/>
        <v>32050000</v>
      </c>
      <c r="BB140" s="27"/>
      <c r="BC140" s="25" t="s">
        <v>232</v>
      </c>
      <c r="BD140" s="43">
        <v>0</v>
      </c>
      <c r="BE140" s="43">
        <v>222000</v>
      </c>
      <c r="BF140" s="43">
        <v>0</v>
      </c>
      <c r="BG140" s="43">
        <v>340000</v>
      </c>
      <c r="BH140" s="43">
        <v>0</v>
      </c>
      <c r="BI140" s="43">
        <v>124000</v>
      </c>
      <c r="BJ140" s="43">
        <v>0</v>
      </c>
      <c r="BK140" s="43">
        <v>8000</v>
      </c>
      <c r="BL140" s="43">
        <v>16518000</v>
      </c>
      <c r="BM140" s="43">
        <v>0</v>
      </c>
      <c r="BN140" s="43">
        <v>110000</v>
      </c>
      <c r="BO140" s="43">
        <v>0</v>
      </c>
      <c r="BP140" s="43">
        <v>0</v>
      </c>
      <c r="BQ140" s="43">
        <v>0</v>
      </c>
      <c r="BR140" s="43">
        <v>10204000</v>
      </c>
      <c r="BS140" s="43">
        <v>0</v>
      </c>
      <c r="BT140" s="43">
        <v>0</v>
      </c>
      <c r="BU140" s="43">
        <v>0</v>
      </c>
      <c r="BV140" s="43">
        <v>0</v>
      </c>
      <c r="BW140" s="43">
        <v>0</v>
      </c>
      <c r="BX140" s="43">
        <v>0</v>
      </c>
      <c r="BY140" s="43">
        <v>0</v>
      </c>
      <c r="BZ140" s="43">
        <v>3634000</v>
      </c>
      <c r="CA140" s="43">
        <v>0</v>
      </c>
      <c r="CB140" s="29">
        <f t="shared" si="85"/>
        <v>31160000</v>
      </c>
      <c r="CD140" s="25" t="s">
        <v>232</v>
      </c>
      <c r="CE140" s="44">
        <f t="shared" si="60"/>
        <v>0</v>
      </c>
      <c r="CF140" s="44">
        <f t="shared" si="61"/>
        <v>-222000</v>
      </c>
      <c r="CG140" s="44">
        <f t="shared" si="62"/>
        <v>0</v>
      </c>
      <c r="CH140" s="44">
        <f t="shared" si="63"/>
        <v>-340000</v>
      </c>
      <c r="CI140" s="30">
        <f t="shared" si="64"/>
        <v>0</v>
      </c>
      <c r="CJ140" s="44">
        <f t="shared" si="65"/>
        <v>-124000</v>
      </c>
      <c r="CK140" s="44">
        <f t="shared" si="66"/>
        <v>0</v>
      </c>
      <c r="CL140" s="44">
        <f t="shared" si="67"/>
        <v>-8000</v>
      </c>
      <c r="CM140" s="44">
        <f t="shared" si="68"/>
        <v>1998000</v>
      </c>
      <c r="CN140" s="44">
        <f t="shared" si="69"/>
        <v>0</v>
      </c>
      <c r="CO140" s="44">
        <f t="shared" si="70"/>
        <v>-110000</v>
      </c>
      <c r="CP140" s="44">
        <f t="shared" si="71"/>
        <v>0</v>
      </c>
      <c r="CQ140" s="44">
        <f t="shared" si="72"/>
        <v>0</v>
      </c>
      <c r="CR140" s="44">
        <f t="shared" si="73"/>
        <v>0</v>
      </c>
      <c r="CS140" s="44">
        <f t="shared" si="74"/>
        <v>-10204000</v>
      </c>
      <c r="CT140" s="44">
        <f t="shared" si="75"/>
        <v>0</v>
      </c>
      <c r="CU140" s="44">
        <f t="shared" si="76"/>
        <v>0</v>
      </c>
      <c r="CV140" s="44">
        <f t="shared" si="77"/>
        <v>0</v>
      </c>
      <c r="CW140" s="44">
        <f t="shared" si="78"/>
        <v>0</v>
      </c>
      <c r="CX140" s="44">
        <f t="shared" si="79"/>
        <v>0</v>
      </c>
      <c r="CY140" s="44">
        <f t="shared" si="80"/>
        <v>0</v>
      </c>
      <c r="CZ140" s="44">
        <f t="shared" si="81"/>
        <v>0</v>
      </c>
      <c r="DA140" s="44">
        <f t="shared" si="82"/>
        <v>246000</v>
      </c>
      <c r="DB140" s="44">
        <f t="shared" si="83"/>
        <v>0</v>
      </c>
      <c r="DC140" s="44">
        <f t="shared" si="84"/>
        <v>-8764000</v>
      </c>
      <c r="DD140" s="44">
        <f t="shared" si="86"/>
        <v>-144370472</v>
      </c>
    </row>
    <row r="141" spans="1:108" x14ac:dyDescent="0.15">
      <c r="A141" s="25" t="s">
        <v>233</v>
      </c>
      <c r="B141" s="26"/>
      <c r="C141" s="179">
        <v>272340</v>
      </c>
      <c r="D141" s="179"/>
      <c r="E141" s="179"/>
      <c r="F141" s="179"/>
      <c r="G141" s="179"/>
      <c r="H141" s="179"/>
      <c r="I141" s="179">
        <v>2356</v>
      </c>
      <c r="J141" s="179">
        <v>21470400</v>
      </c>
      <c r="K141" s="179"/>
      <c r="L141" s="179"/>
      <c r="M141" s="179"/>
      <c r="N141" s="179"/>
      <c r="O141" s="179"/>
      <c r="P141" s="179">
        <v>18165472</v>
      </c>
      <c r="Q141" s="179"/>
      <c r="R141" s="179"/>
      <c r="S141" s="179"/>
      <c r="T141" s="179"/>
      <c r="U141" s="179"/>
      <c r="V141" s="179"/>
      <c r="W141" s="179"/>
      <c r="X141" s="179">
        <v>4440000</v>
      </c>
      <c r="Y141" s="179"/>
      <c r="Z141" s="26">
        <f t="shared" si="58"/>
        <v>44350568</v>
      </c>
      <c r="AA141" s="26"/>
      <c r="AB141" s="25" t="s">
        <v>233</v>
      </c>
      <c r="AC141" s="26"/>
      <c r="AD141" s="26"/>
      <c r="AE141" s="26"/>
      <c r="AF141" s="26"/>
      <c r="AG141" s="26"/>
      <c r="AH141" s="26"/>
      <c r="AI141" s="26"/>
      <c r="AJ141" s="26"/>
      <c r="AK141" s="26">
        <v>16030000</v>
      </c>
      <c r="AL141" s="26"/>
      <c r="AM141" s="26"/>
      <c r="AN141" s="26"/>
      <c r="AO141" s="26"/>
      <c r="AP141" s="26"/>
      <c r="AQ141" s="26">
        <v>370000</v>
      </c>
      <c r="AR141" s="26"/>
      <c r="AS141" s="26"/>
      <c r="AT141" s="26"/>
      <c r="AU141" s="26"/>
      <c r="AV141" s="26"/>
      <c r="AW141" s="26"/>
      <c r="AX141" s="26"/>
      <c r="AY141" s="26">
        <v>4480000</v>
      </c>
      <c r="AZ141" s="26"/>
      <c r="BA141" s="45">
        <f t="shared" si="59"/>
        <v>20880000</v>
      </c>
      <c r="BB141" s="45"/>
      <c r="BC141" s="25" t="s">
        <v>233</v>
      </c>
      <c r="BD141" s="43">
        <v>0</v>
      </c>
      <c r="BE141" s="43">
        <v>294000</v>
      </c>
      <c r="BF141" s="43">
        <v>0</v>
      </c>
      <c r="BG141" s="43">
        <v>458000</v>
      </c>
      <c r="BH141" s="43">
        <v>0</v>
      </c>
      <c r="BI141" s="43">
        <v>20000</v>
      </c>
      <c r="BJ141" s="43">
        <v>0</v>
      </c>
      <c r="BK141" s="43">
        <v>0</v>
      </c>
      <c r="BL141" s="43">
        <v>17820000</v>
      </c>
      <c r="BM141" s="43">
        <v>0</v>
      </c>
      <c r="BN141" s="43">
        <v>40000</v>
      </c>
      <c r="BO141" s="43">
        <v>0</v>
      </c>
      <c r="BP141" s="43">
        <v>0</v>
      </c>
      <c r="BQ141" s="43">
        <v>0</v>
      </c>
      <c r="BR141" s="43">
        <v>10632000</v>
      </c>
      <c r="BS141" s="43">
        <v>0</v>
      </c>
      <c r="BT141" s="43">
        <v>0</v>
      </c>
      <c r="BU141" s="43">
        <v>0</v>
      </c>
      <c r="BV141" s="43">
        <v>0</v>
      </c>
      <c r="BW141" s="43">
        <v>0</v>
      </c>
      <c r="BX141" s="43">
        <v>0</v>
      </c>
      <c r="BY141" s="43">
        <v>0</v>
      </c>
      <c r="BZ141" s="43">
        <v>5574000</v>
      </c>
      <c r="CA141" s="43">
        <v>0</v>
      </c>
      <c r="CB141" s="29">
        <f t="shared" si="85"/>
        <v>34838000</v>
      </c>
      <c r="CD141" s="25" t="s">
        <v>233</v>
      </c>
      <c r="CE141" s="44">
        <f t="shared" si="60"/>
        <v>0</v>
      </c>
      <c r="CF141" s="44">
        <f t="shared" si="61"/>
        <v>-21660</v>
      </c>
      <c r="CG141" s="44">
        <f t="shared" si="62"/>
        <v>0</v>
      </c>
      <c r="CH141" s="44">
        <f t="shared" si="63"/>
        <v>-458000</v>
      </c>
      <c r="CI141" s="44">
        <f t="shared" si="64"/>
        <v>0</v>
      </c>
      <c r="CJ141" s="44">
        <f t="shared" si="65"/>
        <v>-20000</v>
      </c>
      <c r="CK141" s="44">
        <f t="shared" si="66"/>
        <v>0</v>
      </c>
      <c r="CL141" s="44">
        <f t="shared" si="67"/>
        <v>2356</v>
      </c>
      <c r="CM141" s="44">
        <f t="shared" si="68"/>
        <v>3650400</v>
      </c>
      <c r="CN141" s="44">
        <f t="shared" si="69"/>
        <v>0</v>
      </c>
      <c r="CO141" s="44">
        <f t="shared" si="70"/>
        <v>-40000</v>
      </c>
      <c r="CP141" s="44">
        <f t="shared" si="71"/>
        <v>0</v>
      </c>
      <c r="CQ141" s="44">
        <f t="shared" si="72"/>
        <v>0</v>
      </c>
      <c r="CR141" s="44">
        <f t="shared" si="73"/>
        <v>0</v>
      </c>
      <c r="CS141" s="44">
        <f t="shared" si="74"/>
        <v>7533472</v>
      </c>
      <c r="CT141" s="44">
        <f t="shared" si="75"/>
        <v>0</v>
      </c>
      <c r="CU141" s="44">
        <f t="shared" si="76"/>
        <v>0</v>
      </c>
      <c r="CV141" s="44">
        <f t="shared" si="77"/>
        <v>0</v>
      </c>
      <c r="CW141" s="44">
        <f t="shared" si="78"/>
        <v>0</v>
      </c>
      <c r="CX141" s="44">
        <f t="shared" si="79"/>
        <v>0</v>
      </c>
      <c r="CY141" s="44">
        <f t="shared" si="80"/>
        <v>0</v>
      </c>
      <c r="CZ141" s="44">
        <f t="shared" si="81"/>
        <v>0</v>
      </c>
      <c r="DA141" s="44">
        <f t="shared" si="82"/>
        <v>-1134000</v>
      </c>
      <c r="DB141" s="44">
        <f t="shared" si="83"/>
        <v>0</v>
      </c>
      <c r="DC141" s="44">
        <f t="shared" si="84"/>
        <v>9512568</v>
      </c>
      <c r="DD141" s="44">
        <f t="shared" si="86"/>
        <v>-134857904</v>
      </c>
    </row>
    <row r="142" spans="1:108" x14ac:dyDescent="0.15">
      <c r="A142" s="25" t="s">
        <v>234</v>
      </c>
      <c r="B142" s="26"/>
      <c r="C142" s="179">
        <v>484415</v>
      </c>
      <c r="D142" s="179"/>
      <c r="E142" s="179"/>
      <c r="F142" s="179"/>
      <c r="G142" s="179"/>
      <c r="H142" s="179"/>
      <c r="I142" s="179"/>
      <c r="J142" s="179">
        <v>21352000</v>
      </c>
      <c r="K142" s="179"/>
      <c r="L142" s="179">
        <v>501052</v>
      </c>
      <c r="M142" s="179"/>
      <c r="N142" s="179"/>
      <c r="O142" s="179"/>
      <c r="P142" s="179">
        <v>18625149</v>
      </c>
      <c r="Q142" s="179"/>
      <c r="R142" s="179"/>
      <c r="S142" s="179"/>
      <c r="T142" s="179"/>
      <c r="U142" s="179"/>
      <c r="V142" s="179"/>
      <c r="W142" s="179"/>
      <c r="X142" s="179">
        <v>5960000</v>
      </c>
      <c r="Y142" s="179"/>
      <c r="Z142" s="26">
        <f t="shared" si="58"/>
        <v>46922616</v>
      </c>
      <c r="AA142" s="26"/>
      <c r="AB142" s="25" t="s">
        <v>234</v>
      </c>
      <c r="AC142" s="26"/>
      <c r="AD142" s="26"/>
      <c r="AE142" s="26"/>
      <c r="AF142" s="26"/>
      <c r="AG142" s="26"/>
      <c r="AH142" s="26"/>
      <c r="AI142" s="26"/>
      <c r="AJ142" s="26"/>
      <c r="AK142" s="26">
        <v>12570000</v>
      </c>
      <c r="AL142" s="26"/>
      <c r="AM142" s="26"/>
      <c r="AN142" s="26"/>
      <c r="AO142" s="26"/>
      <c r="AP142" s="26"/>
      <c r="AQ142" s="26">
        <v>230000</v>
      </c>
      <c r="AR142" s="26"/>
      <c r="AS142" s="26"/>
      <c r="AT142" s="26"/>
      <c r="AU142" s="26"/>
      <c r="AV142" s="26"/>
      <c r="AW142" s="26"/>
      <c r="AX142" s="26"/>
      <c r="AY142" s="26">
        <v>3920000</v>
      </c>
      <c r="AZ142" s="26"/>
      <c r="BA142" s="45">
        <f t="shared" si="59"/>
        <v>16720000</v>
      </c>
      <c r="BB142" s="27"/>
      <c r="BC142" s="25" t="s">
        <v>234</v>
      </c>
      <c r="BD142" s="43">
        <v>0</v>
      </c>
      <c r="BE142" s="43">
        <v>378000</v>
      </c>
      <c r="BF142" s="43">
        <v>0</v>
      </c>
      <c r="BG142" s="43">
        <v>450000</v>
      </c>
      <c r="BH142" s="43">
        <v>0</v>
      </c>
      <c r="BI142" s="43">
        <v>0</v>
      </c>
      <c r="BJ142" s="43">
        <v>0</v>
      </c>
      <c r="BK142" s="43">
        <v>0</v>
      </c>
      <c r="BL142" s="43">
        <v>16950000</v>
      </c>
      <c r="BM142" s="43">
        <v>0</v>
      </c>
      <c r="BN142" s="43">
        <v>224000</v>
      </c>
      <c r="BO142" s="43">
        <v>206000</v>
      </c>
      <c r="BP142" s="43">
        <v>0</v>
      </c>
      <c r="BQ142" s="43">
        <v>0</v>
      </c>
      <c r="BR142" s="43">
        <v>11086000</v>
      </c>
      <c r="BS142" s="43">
        <v>0</v>
      </c>
      <c r="BT142" s="43">
        <v>0</v>
      </c>
      <c r="BU142" s="43">
        <v>0</v>
      </c>
      <c r="BV142" s="43">
        <v>0</v>
      </c>
      <c r="BW142" s="43">
        <v>0</v>
      </c>
      <c r="BX142" s="43">
        <v>0</v>
      </c>
      <c r="BY142" s="43">
        <v>0</v>
      </c>
      <c r="BZ142" s="43">
        <v>5186000</v>
      </c>
      <c r="CA142" s="43">
        <v>0</v>
      </c>
      <c r="CB142" s="29">
        <f t="shared" si="85"/>
        <v>34480000</v>
      </c>
      <c r="CD142" s="25" t="s">
        <v>234</v>
      </c>
      <c r="CE142" s="44">
        <f t="shared" si="60"/>
        <v>0</v>
      </c>
      <c r="CF142" s="44">
        <f t="shared" si="61"/>
        <v>106415</v>
      </c>
      <c r="CG142" s="44">
        <f t="shared" si="62"/>
        <v>0</v>
      </c>
      <c r="CH142" s="44">
        <f t="shared" si="63"/>
        <v>-450000</v>
      </c>
      <c r="CI142" s="44">
        <f t="shared" si="64"/>
        <v>0</v>
      </c>
      <c r="CJ142" s="44">
        <f t="shared" si="65"/>
        <v>0</v>
      </c>
      <c r="CK142" s="44">
        <f t="shared" si="66"/>
        <v>0</v>
      </c>
      <c r="CL142" s="44">
        <f t="shared" si="67"/>
        <v>0</v>
      </c>
      <c r="CM142" s="44">
        <f t="shared" si="68"/>
        <v>4402000</v>
      </c>
      <c r="CN142" s="44">
        <f t="shared" si="69"/>
        <v>0</v>
      </c>
      <c r="CO142" s="44">
        <f t="shared" si="70"/>
        <v>277052</v>
      </c>
      <c r="CP142" s="44">
        <f t="shared" si="71"/>
        <v>-206000</v>
      </c>
      <c r="CQ142" s="44">
        <f t="shared" si="72"/>
        <v>0</v>
      </c>
      <c r="CR142" s="44">
        <f t="shared" si="73"/>
        <v>0</v>
      </c>
      <c r="CS142" s="44">
        <f t="shared" si="74"/>
        <v>7539149</v>
      </c>
      <c r="CT142" s="44">
        <f t="shared" si="75"/>
        <v>0</v>
      </c>
      <c r="CU142" s="44">
        <f t="shared" si="76"/>
        <v>0</v>
      </c>
      <c r="CV142" s="44">
        <f t="shared" si="77"/>
        <v>0</v>
      </c>
      <c r="CW142" s="44">
        <f t="shared" si="78"/>
        <v>0</v>
      </c>
      <c r="CX142" s="44">
        <f t="shared" si="79"/>
        <v>0</v>
      </c>
      <c r="CY142" s="44">
        <f t="shared" si="80"/>
        <v>0</v>
      </c>
      <c r="CZ142" s="44">
        <f t="shared" si="81"/>
        <v>0</v>
      </c>
      <c r="DA142" s="44">
        <f t="shared" si="82"/>
        <v>774000</v>
      </c>
      <c r="DB142" s="44">
        <f t="shared" si="83"/>
        <v>0</v>
      </c>
      <c r="DC142" s="44">
        <f t="shared" si="84"/>
        <v>12442616</v>
      </c>
      <c r="DD142" s="44">
        <f t="shared" si="86"/>
        <v>-122415288</v>
      </c>
    </row>
    <row r="143" spans="1:108" x14ac:dyDescent="0.15">
      <c r="A143" s="25" t="s">
        <v>235</v>
      </c>
      <c r="B143" s="26"/>
      <c r="C143" s="179"/>
      <c r="D143" s="179"/>
      <c r="E143" s="179"/>
      <c r="F143" s="179"/>
      <c r="G143" s="179"/>
      <c r="H143" s="179"/>
      <c r="I143" s="179"/>
      <c r="J143" s="179">
        <v>16906000</v>
      </c>
      <c r="K143" s="179"/>
      <c r="L143" s="179"/>
      <c r="M143" s="179"/>
      <c r="N143" s="179"/>
      <c r="O143" s="179"/>
      <c r="P143" s="179">
        <v>22330668</v>
      </c>
      <c r="Q143" s="179"/>
      <c r="R143" s="179"/>
      <c r="S143" s="179"/>
      <c r="T143" s="179"/>
      <c r="U143" s="179"/>
      <c r="V143" s="179"/>
      <c r="W143" s="179"/>
      <c r="X143" s="179">
        <v>3880000</v>
      </c>
      <c r="Y143" s="179"/>
      <c r="Z143" s="26">
        <f t="shared" si="58"/>
        <v>43116668</v>
      </c>
      <c r="AA143" s="26"/>
      <c r="AB143" s="25" t="s">
        <v>235</v>
      </c>
      <c r="AC143" s="26"/>
      <c r="AD143" s="26"/>
      <c r="AE143" s="26"/>
      <c r="AF143" s="26"/>
      <c r="AG143" s="26"/>
      <c r="AH143" s="26"/>
      <c r="AI143" s="26"/>
      <c r="AJ143" s="26"/>
      <c r="AK143" s="26">
        <v>20780000</v>
      </c>
      <c r="AL143" s="26"/>
      <c r="AM143" s="26">
        <v>210000</v>
      </c>
      <c r="AN143" s="26">
        <v>500000</v>
      </c>
      <c r="AO143" s="26"/>
      <c r="AP143" s="26"/>
      <c r="AQ143" s="26">
        <v>15840000</v>
      </c>
      <c r="AR143" s="26"/>
      <c r="AS143" s="26"/>
      <c r="AT143" s="26"/>
      <c r="AU143" s="26"/>
      <c r="AV143" s="26"/>
      <c r="AW143" s="26"/>
      <c r="AX143" s="26"/>
      <c r="AY143" s="26">
        <v>6160000</v>
      </c>
      <c r="AZ143" s="26"/>
      <c r="BA143" s="45">
        <f t="shared" si="59"/>
        <v>43490000</v>
      </c>
      <c r="BB143" s="27"/>
      <c r="BC143" s="25" t="s">
        <v>235</v>
      </c>
      <c r="BD143" s="43">
        <v>0</v>
      </c>
      <c r="BE143" s="43">
        <v>452000</v>
      </c>
      <c r="BF143" s="43">
        <v>0</v>
      </c>
      <c r="BG143" s="43">
        <v>548000</v>
      </c>
      <c r="BH143" s="43">
        <v>0</v>
      </c>
      <c r="BI143" s="43">
        <v>0</v>
      </c>
      <c r="BJ143" s="43">
        <v>0</v>
      </c>
      <c r="BK143" s="43">
        <v>0</v>
      </c>
      <c r="BL143" s="43">
        <v>16684000</v>
      </c>
      <c r="BM143" s="43">
        <v>0</v>
      </c>
      <c r="BN143" s="43">
        <v>42000</v>
      </c>
      <c r="BO143" s="43">
        <v>100000</v>
      </c>
      <c r="BP143" s="43">
        <v>0</v>
      </c>
      <c r="BQ143" s="43">
        <v>0</v>
      </c>
      <c r="BR143" s="43">
        <v>11764000</v>
      </c>
      <c r="BS143" s="43">
        <v>0</v>
      </c>
      <c r="BT143" s="43">
        <v>0</v>
      </c>
      <c r="BU143" s="43">
        <v>0</v>
      </c>
      <c r="BV143" s="43">
        <v>0</v>
      </c>
      <c r="BW143" s="43">
        <v>0</v>
      </c>
      <c r="BX143" s="43">
        <v>0</v>
      </c>
      <c r="BY143" s="43">
        <v>0</v>
      </c>
      <c r="BZ143" s="43">
        <v>4774000</v>
      </c>
      <c r="CA143" s="43">
        <v>0</v>
      </c>
      <c r="CB143" s="29">
        <f t="shared" si="85"/>
        <v>34364000</v>
      </c>
      <c r="CD143" s="25" t="s">
        <v>235</v>
      </c>
      <c r="CE143" s="44">
        <f t="shared" si="60"/>
        <v>0</v>
      </c>
      <c r="CF143" s="44">
        <f t="shared" si="61"/>
        <v>-452000</v>
      </c>
      <c r="CG143" s="44">
        <f t="shared" si="62"/>
        <v>0</v>
      </c>
      <c r="CH143" s="44">
        <f t="shared" si="63"/>
        <v>-548000</v>
      </c>
      <c r="CI143" s="44">
        <f t="shared" si="64"/>
        <v>0</v>
      </c>
      <c r="CJ143" s="44">
        <f t="shared" si="65"/>
        <v>0</v>
      </c>
      <c r="CK143" s="44">
        <f t="shared" si="66"/>
        <v>0</v>
      </c>
      <c r="CL143" s="44">
        <f t="shared" si="67"/>
        <v>0</v>
      </c>
      <c r="CM143" s="44">
        <f t="shared" si="68"/>
        <v>222000</v>
      </c>
      <c r="CN143" s="44">
        <f t="shared" si="69"/>
        <v>0</v>
      </c>
      <c r="CO143" s="44">
        <f t="shared" si="70"/>
        <v>-42000</v>
      </c>
      <c r="CP143" s="44">
        <f t="shared" si="71"/>
        <v>-100000</v>
      </c>
      <c r="CQ143" s="44">
        <f t="shared" si="72"/>
        <v>0</v>
      </c>
      <c r="CR143" s="44">
        <f t="shared" si="73"/>
        <v>0</v>
      </c>
      <c r="CS143" s="44">
        <f t="shared" si="74"/>
        <v>10566668</v>
      </c>
      <c r="CT143" s="44">
        <f t="shared" si="75"/>
        <v>0</v>
      </c>
      <c r="CU143" s="44">
        <f t="shared" si="76"/>
        <v>0</v>
      </c>
      <c r="CV143" s="44">
        <f t="shared" si="77"/>
        <v>0</v>
      </c>
      <c r="CW143" s="44">
        <f t="shared" si="78"/>
        <v>0</v>
      </c>
      <c r="CX143" s="44">
        <f t="shared" si="79"/>
        <v>0</v>
      </c>
      <c r="CY143" s="44">
        <f t="shared" si="80"/>
        <v>0</v>
      </c>
      <c r="CZ143" s="44">
        <f t="shared" si="81"/>
        <v>0</v>
      </c>
      <c r="DA143" s="44">
        <f t="shared" si="82"/>
        <v>-894000</v>
      </c>
      <c r="DB143" s="44">
        <f t="shared" si="83"/>
        <v>0</v>
      </c>
      <c r="DC143" s="44">
        <f t="shared" si="84"/>
        <v>8752668</v>
      </c>
      <c r="DD143" s="44">
        <f t="shared" si="86"/>
        <v>-113662620</v>
      </c>
    </row>
    <row r="144" spans="1:108" x14ac:dyDescent="0.15">
      <c r="A144" s="25" t="s">
        <v>236</v>
      </c>
      <c r="B144" s="26"/>
      <c r="C144" s="179">
        <v>213775</v>
      </c>
      <c r="D144" s="179"/>
      <c r="E144" s="179"/>
      <c r="F144" s="179"/>
      <c r="G144" s="179"/>
      <c r="H144" s="179"/>
      <c r="I144" s="179">
        <v>35484</v>
      </c>
      <c r="J144" s="179">
        <v>20124000</v>
      </c>
      <c r="K144" s="179"/>
      <c r="L144" s="179"/>
      <c r="M144" s="179"/>
      <c r="N144" s="179"/>
      <c r="O144" s="179"/>
      <c r="P144" s="179">
        <v>13277650</v>
      </c>
      <c r="Q144" s="179"/>
      <c r="R144" s="179"/>
      <c r="S144" s="179"/>
      <c r="T144" s="179"/>
      <c r="U144" s="179"/>
      <c r="V144" s="179"/>
      <c r="W144" s="179">
        <v>40000</v>
      </c>
      <c r="X144" s="179">
        <v>4080000</v>
      </c>
      <c r="Y144" s="179"/>
      <c r="Z144" s="26">
        <f t="shared" si="58"/>
        <v>37770909</v>
      </c>
      <c r="AA144" s="26"/>
      <c r="AB144" s="25" t="s">
        <v>236</v>
      </c>
      <c r="AC144" s="26"/>
      <c r="AD144" s="26"/>
      <c r="AE144" s="26"/>
      <c r="AF144" s="26"/>
      <c r="AG144" s="26"/>
      <c r="AH144" s="26"/>
      <c r="AI144" s="26"/>
      <c r="AJ144" s="26">
        <v>0</v>
      </c>
      <c r="AK144" s="26">
        <v>18750000</v>
      </c>
      <c r="AL144" s="26"/>
      <c r="AM144" s="26"/>
      <c r="AN144" s="26"/>
      <c r="AO144" s="26"/>
      <c r="AP144" s="26"/>
      <c r="AQ144" s="26">
        <v>14240000</v>
      </c>
      <c r="AR144" s="26"/>
      <c r="AS144" s="26"/>
      <c r="AT144" s="26"/>
      <c r="AU144" s="26"/>
      <c r="AV144" s="26"/>
      <c r="AW144" s="26"/>
      <c r="AX144" s="26"/>
      <c r="AY144" s="26">
        <v>7800000</v>
      </c>
      <c r="AZ144" s="26"/>
      <c r="BA144" s="45">
        <f t="shared" si="59"/>
        <v>40790000</v>
      </c>
      <c r="BB144" s="27"/>
      <c r="BC144" s="25" t="s">
        <v>236</v>
      </c>
      <c r="BD144" s="43">
        <v>0</v>
      </c>
      <c r="BE144" s="43">
        <v>408000</v>
      </c>
      <c r="BF144" s="43">
        <v>0</v>
      </c>
      <c r="BG144" s="43">
        <v>442000</v>
      </c>
      <c r="BH144" s="43">
        <v>0</v>
      </c>
      <c r="BI144" s="43">
        <v>0</v>
      </c>
      <c r="BJ144" s="43">
        <v>0</v>
      </c>
      <c r="BK144" s="43">
        <v>0</v>
      </c>
      <c r="BL144" s="43">
        <v>16206000</v>
      </c>
      <c r="BM144" s="43">
        <v>0</v>
      </c>
      <c r="BN144" s="43">
        <v>0</v>
      </c>
      <c r="BO144" s="43">
        <v>0</v>
      </c>
      <c r="BP144" s="43">
        <v>0</v>
      </c>
      <c r="BQ144" s="43">
        <v>0</v>
      </c>
      <c r="BR144" s="43">
        <v>11190000</v>
      </c>
      <c r="BS144" s="43">
        <v>0</v>
      </c>
      <c r="BT144" s="43">
        <v>0</v>
      </c>
      <c r="BU144" s="43">
        <v>0</v>
      </c>
      <c r="BV144" s="43">
        <v>0</v>
      </c>
      <c r="BW144" s="43">
        <v>0</v>
      </c>
      <c r="BX144" s="43">
        <v>0</v>
      </c>
      <c r="BY144" s="43">
        <v>0</v>
      </c>
      <c r="BZ144" s="43">
        <v>5746000</v>
      </c>
      <c r="CA144" s="43">
        <v>0</v>
      </c>
      <c r="CB144" s="29">
        <f t="shared" si="85"/>
        <v>33992000</v>
      </c>
      <c r="CD144" s="25" t="s">
        <v>236</v>
      </c>
      <c r="CE144" s="44">
        <f t="shared" si="60"/>
        <v>0</v>
      </c>
      <c r="CF144" s="44">
        <f t="shared" si="61"/>
        <v>-194225</v>
      </c>
      <c r="CG144" s="44">
        <f t="shared" si="62"/>
        <v>0</v>
      </c>
      <c r="CH144" s="44">
        <f t="shared" si="63"/>
        <v>-442000</v>
      </c>
      <c r="CI144" s="44">
        <f t="shared" si="64"/>
        <v>0</v>
      </c>
      <c r="CJ144" s="44">
        <f t="shared" si="65"/>
        <v>0</v>
      </c>
      <c r="CK144" s="44">
        <f t="shared" si="66"/>
        <v>0</v>
      </c>
      <c r="CL144" s="44">
        <f t="shared" si="67"/>
        <v>35484</v>
      </c>
      <c r="CM144" s="44">
        <f t="shared" si="68"/>
        <v>3918000</v>
      </c>
      <c r="CN144" s="44">
        <f t="shared" si="69"/>
        <v>0</v>
      </c>
      <c r="CO144" s="44">
        <f t="shared" si="70"/>
        <v>0</v>
      </c>
      <c r="CP144" s="44">
        <f t="shared" si="71"/>
        <v>0</v>
      </c>
      <c r="CQ144" s="44">
        <f t="shared" si="72"/>
        <v>0</v>
      </c>
      <c r="CR144" s="44">
        <f t="shared" si="73"/>
        <v>0</v>
      </c>
      <c r="CS144" s="44">
        <f t="shared" si="74"/>
        <v>2087650</v>
      </c>
      <c r="CT144" s="44">
        <f t="shared" si="75"/>
        <v>0</v>
      </c>
      <c r="CU144" s="44">
        <f t="shared" si="76"/>
        <v>0</v>
      </c>
      <c r="CV144" s="44">
        <f t="shared" si="77"/>
        <v>0</v>
      </c>
      <c r="CW144" s="44">
        <f t="shared" si="78"/>
        <v>0</v>
      </c>
      <c r="CX144" s="44">
        <f t="shared" si="79"/>
        <v>0</v>
      </c>
      <c r="CY144" s="44">
        <f t="shared" si="80"/>
        <v>0</v>
      </c>
      <c r="CZ144" s="44">
        <f t="shared" si="81"/>
        <v>40000</v>
      </c>
      <c r="DA144" s="44">
        <f t="shared" si="82"/>
        <v>-1666000</v>
      </c>
      <c r="DB144" s="44">
        <f t="shared" si="83"/>
        <v>0</v>
      </c>
      <c r="DC144" s="44">
        <f t="shared" si="84"/>
        <v>3778909</v>
      </c>
      <c r="DD144" s="44">
        <f t="shared" si="86"/>
        <v>-109883711</v>
      </c>
    </row>
    <row r="145" spans="1:108" x14ac:dyDescent="0.15">
      <c r="A145" s="25" t="s">
        <v>237</v>
      </c>
      <c r="B145" s="26"/>
      <c r="C145" s="179">
        <v>59500</v>
      </c>
      <c r="D145" s="179"/>
      <c r="E145" s="179"/>
      <c r="F145" s="179"/>
      <c r="G145" s="179"/>
      <c r="H145" s="179"/>
      <c r="I145" s="179"/>
      <c r="J145" s="179">
        <v>19832000</v>
      </c>
      <c r="K145" s="179"/>
      <c r="L145" s="179">
        <v>24200</v>
      </c>
      <c r="M145" s="179"/>
      <c r="N145" s="179"/>
      <c r="O145" s="179"/>
      <c r="P145" s="179">
        <v>13165345</v>
      </c>
      <c r="Q145" s="179"/>
      <c r="R145" s="179"/>
      <c r="S145" s="179"/>
      <c r="T145" s="179"/>
      <c r="U145" s="179"/>
      <c r="V145" s="179"/>
      <c r="W145" s="179">
        <v>40000</v>
      </c>
      <c r="X145" s="179">
        <v>4080000</v>
      </c>
      <c r="Y145" s="179"/>
      <c r="Z145" s="26">
        <f t="shared" si="58"/>
        <v>37201045</v>
      </c>
      <c r="AA145" s="26"/>
      <c r="AB145" s="25" t="s">
        <v>237</v>
      </c>
      <c r="AC145" s="26"/>
      <c r="AD145" s="26">
        <v>30000</v>
      </c>
      <c r="AE145" s="26"/>
      <c r="AF145" s="26"/>
      <c r="AG145" s="26"/>
      <c r="AH145" s="26">
        <v>240000</v>
      </c>
      <c r="AI145" s="26"/>
      <c r="AJ145" s="26">
        <v>0</v>
      </c>
      <c r="AK145" s="26">
        <v>17500000</v>
      </c>
      <c r="AL145" s="26"/>
      <c r="AM145" s="26">
        <v>520000</v>
      </c>
      <c r="AN145" s="26">
        <v>1390000</v>
      </c>
      <c r="AO145" s="26"/>
      <c r="AP145" s="26"/>
      <c r="AQ145" s="26">
        <v>22120000</v>
      </c>
      <c r="AR145" s="26"/>
      <c r="AS145" s="26"/>
      <c r="AT145" s="26"/>
      <c r="AU145" s="26"/>
      <c r="AV145" s="26"/>
      <c r="AW145" s="26"/>
      <c r="AX145" s="26"/>
      <c r="AY145" s="26">
        <v>11280000</v>
      </c>
      <c r="AZ145" s="26"/>
      <c r="BA145" s="45">
        <f t="shared" si="59"/>
        <v>53080000</v>
      </c>
      <c r="BB145" s="27"/>
      <c r="BC145" s="25" t="s">
        <v>237</v>
      </c>
      <c r="BD145" s="28">
        <v>0</v>
      </c>
      <c r="BE145" s="28">
        <v>724000</v>
      </c>
      <c r="BF145" s="28">
        <v>0</v>
      </c>
      <c r="BG145" s="28">
        <v>468000</v>
      </c>
      <c r="BH145" s="28">
        <v>0</v>
      </c>
      <c r="BI145" s="28">
        <v>74000</v>
      </c>
      <c r="BJ145" s="28">
        <v>0</v>
      </c>
      <c r="BK145" s="28">
        <v>4000</v>
      </c>
      <c r="BL145" s="28">
        <v>17680000</v>
      </c>
      <c r="BM145" s="28">
        <v>0</v>
      </c>
      <c r="BN145" s="28">
        <v>104000</v>
      </c>
      <c r="BO145" s="28">
        <v>278000</v>
      </c>
      <c r="BP145" s="28">
        <v>0</v>
      </c>
      <c r="BQ145" s="28">
        <v>0</v>
      </c>
      <c r="BR145" s="28">
        <v>12568000</v>
      </c>
      <c r="BS145" s="28">
        <v>0</v>
      </c>
      <c r="BT145" s="28">
        <v>0</v>
      </c>
      <c r="BU145" s="28">
        <v>0</v>
      </c>
      <c r="BV145" s="28">
        <v>0</v>
      </c>
      <c r="BW145" s="28">
        <v>0</v>
      </c>
      <c r="BX145" s="28">
        <v>0</v>
      </c>
      <c r="BY145" s="28">
        <v>0</v>
      </c>
      <c r="BZ145" s="28">
        <v>6550000</v>
      </c>
      <c r="CA145" s="28">
        <v>0</v>
      </c>
      <c r="CB145" s="29">
        <f t="shared" si="85"/>
        <v>38450000</v>
      </c>
      <c r="CD145" s="25" t="s">
        <v>237</v>
      </c>
      <c r="CE145" s="30">
        <f t="shared" si="60"/>
        <v>0</v>
      </c>
      <c r="CF145" s="30">
        <f t="shared" si="61"/>
        <v>-664500</v>
      </c>
      <c r="CG145" s="30">
        <f t="shared" si="62"/>
        <v>0</v>
      </c>
      <c r="CH145" s="30">
        <f t="shared" si="63"/>
        <v>-468000</v>
      </c>
      <c r="CI145" s="30">
        <f t="shared" si="64"/>
        <v>0</v>
      </c>
      <c r="CJ145" s="30">
        <f t="shared" si="65"/>
        <v>-74000</v>
      </c>
      <c r="CK145" s="30">
        <f t="shared" si="66"/>
        <v>0</v>
      </c>
      <c r="CL145" s="30">
        <f t="shared" si="67"/>
        <v>-4000</v>
      </c>
      <c r="CM145" s="30">
        <f t="shared" si="68"/>
        <v>2152000</v>
      </c>
      <c r="CN145" s="30">
        <f t="shared" si="69"/>
        <v>0</v>
      </c>
      <c r="CO145" s="30">
        <f t="shared" si="70"/>
        <v>-79800</v>
      </c>
      <c r="CP145" s="30">
        <f t="shared" si="71"/>
        <v>-278000</v>
      </c>
      <c r="CQ145" s="30">
        <f t="shared" si="72"/>
        <v>0</v>
      </c>
      <c r="CR145" s="30">
        <f t="shared" si="73"/>
        <v>0</v>
      </c>
      <c r="CS145" s="30">
        <f t="shared" si="74"/>
        <v>597345</v>
      </c>
      <c r="CT145" s="30">
        <f t="shared" si="75"/>
        <v>0</v>
      </c>
      <c r="CU145" s="30">
        <f t="shared" si="76"/>
        <v>0</v>
      </c>
      <c r="CV145" s="30">
        <f t="shared" si="77"/>
        <v>0</v>
      </c>
      <c r="CW145" s="30">
        <f t="shared" si="78"/>
        <v>0</v>
      </c>
      <c r="CX145" s="30">
        <f t="shared" si="79"/>
        <v>0</v>
      </c>
      <c r="CY145" s="30">
        <f t="shared" si="80"/>
        <v>0</v>
      </c>
      <c r="CZ145" s="30">
        <f t="shared" si="81"/>
        <v>40000</v>
      </c>
      <c r="DA145" s="30">
        <f t="shared" si="82"/>
        <v>-2470000</v>
      </c>
      <c r="DB145" s="30">
        <f t="shared" si="83"/>
        <v>0</v>
      </c>
      <c r="DC145" s="30">
        <f t="shared" si="84"/>
        <v>-1248955</v>
      </c>
      <c r="DD145" s="30">
        <f t="shared" si="86"/>
        <v>-111132666</v>
      </c>
    </row>
    <row r="146" spans="1:108" x14ac:dyDescent="0.15">
      <c r="A146" s="25" t="s">
        <v>238</v>
      </c>
      <c r="B146" s="26"/>
      <c r="C146" s="179">
        <v>138550</v>
      </c>
      <c r="D146" s="179"/>
      <c r="E146" s="179"/>
      <c r="F146" s="179"/>
      <c r="G146" s="179"/>
      <c r="H146" s="179"/>
      <c r="I146" s="179"/>
      <c r="J146" s="179">
        <v>17376000</v>
      </c>
      <c r="K146" s="179"/>
      <c r="L146" s="179"/>
      <c r="M146" s="179"/>
      <c r="N146" s="179"/>
      <c r="O146" s="179"/>
      <c r="P146" s="179"/>
      <c r="Q146" s="179"/>
      <c r="R146" s="179"/>
      <c r="S146" s="179"/>
      <c r="T146" s="179"/>
      <c r="U146" s="179"/>
      <c r="V146" s="179"/>
      <c r="W146" s="179"/>
      <c r="X146" s="179">
        <v>3776550</v>
      </c>
      <c r="Y146" s="179"/>
      <c r="Z146" s="26">
        <f t="shared" si="58"/>
        <v>21291100</v>
      </c>
      <c r="AA146" s="26"/>
      <c r="AB146" s="25" t="s">
        <v>238</v>
      </c>
      <c r="AC146" s="26"/>
      <c r="AD146" s="26">
        <v>1040000</v>
      </c>
      <c r="AE146" s="26"/>
      <c r="AF146" s="26"/>
      <c r="AG146" s="26"/>
      <c r="AH146" s="26">
        <v>130000</v>
      </c>
      <c r="AI146" s="26"/>
      <c r="AJ146" s="26">
        <v>10000</v>
      </c>
      <c r="AK146" s="26">
        <v>18620000</v>
      </c>
      <c r="AL146" s="26"/>
      <c r="AM146" s="26"/>
      <c r="AN146" s="26"/>
      <c r="AO146" s="26"/>
      <c r="AP146" s="26"/>
      <c r="AQ146" s="26">
        <v>11880000</v>
      </c>
      <c r="AR146" s="26"/>
      <c r="AS146" s="26"/>
      <c r="AT146" s="26"/>
      <c r="AU146" s="26"/>
      <c r="AV146" s="26"/>
      <c r="AW146" s="26"/>
      <c r="AX146" s="26"/>
      <c r="AY146" s="26">
        <v>8760000</v>
      </c>
      <c r="AZ146" s="26"/>
      <c r="BA146" s="45">
        <f t="shared" si="59"/>
        <v>40440000</v>
      </c>
      <c r="BB146" s="27"/>
      <c r="BC146" s="25" t="s">
        <v>238</v>
      </c>
      <c r="BD146" s="28">
        <v>0</v>
      </c>
      <c r="BE146" s="28">
        <v>702000</v>
      </c>
      <c r="BF146" s="28">
        <v>0</v>
      </c>
      <c r="BG146" s="28">
        <v>640000</v>
      </c>
      <c r="BH146" s="28">
        <v>0</v>
      </c>
      <c r="BI146" s="28">
        <v>26000</v>
      </c>
      <c r="BJ146" s="28">
        <v>0</v>
      </c>
      <c r="BK146" s="28">
        <v>2000</v>
      </c>
      <c r="BL146" s="28">
        <v>17088000</v>
      </c>
      <c r="BM146" s="28">
        <v>0</v>
      </c>
      <c r="BN146" s="28">
        <v>0</v>
      </c>
      <c r="BO146" s="28">
        <v>0</v>
      </c>
      <c r="BP146" s="28">
        <v>0</v>
      </c>
      <c r="BQ146" s="28">
        <v>0</v>
      </c>
      <c r="BR146" s="28">
        <v>12468000</v>
      </c>
      <c r="BS146" s="28">
        <v>0</v>
      </c>
      <c r="BT146" s="28">
        <v>0</v>
      </c>
      <c r="BU146" s="28">
        <v>0</v>
      </c>
      <c r="BV146" s="28">
        <v>0</v>
      </c>
      <c r="BW146" s="28">
        <v>0</v>
      </c>
      <c r="BX146" s="28">
        <v>0</v>
      </c>
      <c r="BY146" s="28">
        <v>0</v>
      </c>
      <c r="BZ146" s="28">
        <v>5398000</v>
      </c>
      <c r="CA146" s="28">
        <v>0</v>
      </c>
      <c r="CB146" s="29">
        <f t="shared" si="85"/>
        <v>36324000</v>
      </c>
      <c r="CD146" s="25" t="s">
        <v>238</v>
      </c>
      <c r="CE146" s="30">
        <f t="shared" si="60"/>
        <v>0</v>
      </c>
      <c r="CF146" s="30">
        <f t="shared" si="61"/>
        <v>-563450</v>
      </c>
      <c r="CG146" s="30">
        <f t="shared" si="62"/>
        <v>0</v>
      </c>
      <c r="CH146" s="30">
        <f t="shared" si="63"/>
        <v>-640000</v>
      </c>
      <c r="CI146" s="30">
        <f t="shared" si="64"/>
        <v>0</v>
      </c>
      <c r="CJ146" s="30">
        <f t="shared" si="65"/>
        <v>-26000</v>
      </c>
      <c r="CK146" s="30">
        <f t="shared" si="66"/>
        <v>0</v>
      </c>
      <c r="CL146" s="30">
        <f t="shared" si="67"/>
        <v>-2000</v>
      </c>
      <c r="CM146" s="30">
        <f t="shared" si="68"/>
        <v>288000</v>
      </c>
      <c r="CN146" s="30">
        <f t="shared" si="69"/>
        <v>0</v>
      </c>
      <c r="CO146" s="30">
        <f t="shared" si="70"/>
        <v>0</v>
      </c>
      <c r="CP146" s="30">
        <f t="shared" si="71"/>
        <v>0</v>
      </c>
      <c r="CQ146" s="30">
        <f t="shared" si="72"/>
        <v>0</v>
      </c>
      <c r="CR146" s="30">
        <f t="shared" si="73"/>
        <v>0</v>
      </c>
      <c r="CS146" s="30">
        <f t="shared" si="74"/>
        <v>-12468000</v>
      </c>
      <c r="CT146" s="30">
        <f t="shared" si="75"/>
        <v>0</v>
      </c>
      <c r="CU146" s="30">
        <f t="shared" si="76"/>
        <v>0</v>
      </c>
      <c r="CV146" s="30">
        <f t="shared" si="77"/>
        <v>0</v>
      </c>
      <c r="CW146" s="30">
        <f t="shared" si="78"/>
        <v>0</v>
      </c>
      <c r="CX146" s="30">
        <f t="shared" si="79"/>
        <v>0</v>
      </c>
      <c r="CY146" s="30">
        <f t="shared" si="80"/>
        <v>0</v>
      </c>
      <c r="CZ146" s="30">
        <f t="shared" si="81"/>
        <v>0</v>
      </c>
      <c r="DA146" s="30">
        <f t="shared" si="82"/>
        <v>-1621450</v>
      </c>
      <c r="DB146" s="30">
        <f t="shared" si="83"/>
        <v>0</v>
      </c>
      <c r="DC146" s="30">
        <f t="shared" si="84"/>
        <v>-15032900</v>
      </c>
      <c r="DD146" s="30">
        <f t="shared" si="86"/>
        <v>-126165566</v>
      </c>
    </row>
    <row r="147" spans="1:108" x14ac:dyDescent="0.15">
      <c r="A147" s="25" t="s">
        <v>239</v>
      </c>
      <c r="B147" s="26"/>
      <c r="C147" s="179"/>
      <c r="D147" s="179"/>
      <c r="E147" s="179"/>
      <c r="F147" s="179"/>
      <c r="G147" s="179"/>
      <c r="H147" s="179"/>
      <c r="I147" s="179"/>
      <c r="J147" s="179">
        <v>16608000</v>
      </c>
      <c r="K147" s="179"/>
      <c r="L147" s="179"/>
      <c r="M147" s="179"/>
      <c r="N147" s="179"/>
      <c r="O147" s="179"/>
      <c r="P147" s="179"/>
      <c r="Q147" s="179"/>
      <c r="R147" s="179"/>
      <c r="S147" s="179"/>
      <c r="T147" s="179"/>
      <c r="U147" s="179"/>
      <c r="V147" s="179"/>
      <c r="W147" s="179">
        <v>80000</v>
      </c>
      <c r="X147" s="179">
        <v>2400000</v>
      </c>
      <c r="Y147" s="179"/>
      <c r="Z147" s="26">
        <f t="shared" si="58"/>
        <v>19088000</v>
      </c>
      <c r="AA147" s="26"/>
      <c r="AB147" s="25" t="s">
        <v>239</v>
      </c>
      <c r="AC147" s="26"/>
      <c r="AD147" s="26">
        <v>910000</v>
      </c>
      <c r="AE147" s="26"/>
      <c r="AF147" s="26"/>
      <c r="AG147" s="26"/>
      <c r="AH147" s="26"/>
      <c r="AI147" s="26"/>
      <c r="AJ147" s="26"/>
      <c r="AK147" s="26">
        <v>18510000</v>
      </c>
      <c r="AL147" s="26"/>
      <c r="AM147" s="26"/>
      <c r="AN147" s="26"/>
      <c r="AO147" s="26"/>
      <c r="AP147" s="26"/>
      <c r="AQ147" s="26">
        <v>11170000</v>
      </c>
      <c r="AR147" s="26"/>
      <c r="AS147" s="26"/>
      <c r="AT147" s="26"/>
      <c r="AU147" s="26"/>
      <c r="AV147" s="26"/>
      <c r="AW147" s="26"/>
      <c r="AX147" s="26"/>
      <c r="AY147" s="26">
        <v>6120000</v>
      </c>
      <c r="AZ147" s="26"/>
      <c r="BA147" s="45">
        <f t="shared" si="59"/>
        <v>36710000</v>
      </c>
      <c r="BB147" s="27"/>
      <c r="BC147" s="25" t="s">
        <v>239</v>
      </c>
      <c r="BD147" s="43">
        <v>0</v>
      </c>
      <c r="BE147" s="43">
        <v>844000</v>
      </c>
      <c r="BF147" s="43">
        <v>0</v>
      </c>
      <c r="BG147" s="43">
        <v>524000</v>
      </c>
      <c r="BH147" s="43">
        <v>0</v>
      </c>
      <c r="BI147" s="43">
        <v>0</v>
      </c>
      <c r="BJ147" s="43">
        <v>0</v>
      </c>
      <c r="BK147" s="43">
        <v>0</v>
      </c>
      <c r="BL147" s="43">
        <v>16994000</v>
      </c>
      <c r="BM147" s="43">
        <v>0</v>
      </c>
      <c r="BN147" s="43">
        <v>0</v>
      </c>
      <c r="BO147" s="43">
        <v>0</v>
      </c>
      <c r="BP147" s="43">
        <v>0</v>
      </c>
      <c r="BQ147" s="43">
        <v>0</v>
      </c>
      <c r="BR147" s="43">
        <v>9430000</v>
      </c>
      <c r="BS147" s="43">
        <v>0</v>
      </c>
      <c r="BT147" s="43">
        <v>0</v>
      </c>
      <c r="BU147" s="43">
        <v>0</v>
      </c>
      <c r="BV147" s="43">
        <v>0</v>
      </c>
      <c r="BW147" s="43">
        <v>0</v>
      </c>
      <c r="BX147" s="43">
        <v>0</v>
      </c>
      <c r="BY147" s="43">
        <v>0</v>
      </c>
      <c r="BZ147" s="43">
        <v>3570000</v>
      </c>
      <c r="CA147" s="43">
        <v>0</v>
      </c>
      <c r="CB147" s="29">
        <f t="shared" si="85"/>
        <v>31362000</v>
      </c>
      <c r="CD147" s="25" t="s">
        <v>239</v>
      </c>
      <c r="CE147" s="44">
        <f t="shared" si="60"/>
        <v>0</v>
      </c>
      <c r="CF147" s="44">
        <f t="shared" si="61"/>
        <v>-844000</v>
      </c>
      <c r="CG147" s="44">
        <f t="shared" si="62"/>
        <v>0</v>
      </c>
      <c r="CH147" s="44">
        <f t="shared" si="63"/>
        <v>-524000</v>
      </c>
      <c r="CI147" s="30">
        <f t="shared" si="64"/>
        <v>0</v>
      </c>
      <c r="CJ147" s="44">
        <f t="shared" si="65"/>
        <v>0</v>
      </c>
      <c r="CK147" s="44">
        <f t="shared" si="66"/>
        <v>0</v>
      </c>
      <c r="CL147" s="44">
        <f t="shared" si="67"/>
        <v>0</v>
      </c>
      <c r="CM147" s="44">
        <f t="shared" si="68"/>
        <v>-386000</v>
      </c>
      <c r="CN147" s="44">
        <f t="shared" si="69"/>
        <v>0</v>
      </c>
      <c r="CO147" s="44">
        <f t="shared" si="70"/>
        <v>0</v>
      </c>
      <c r="CP147" s="44">
        <f t="shared" si="71"/>
        <v>0</v>
      </c>
      <c r="CQ147" s="44">
        <f t="shared" si="72"/>
        <v>0</v>
      </c>
      <c r="CR147" s="44">
        <f t="shared" si="73"/>
        <v>0</v>
      </c>
      <c r="CS147" s="44">
        <f t="shared" si="74"/>
        <v>-9430000</v>
      </c>
      <c r="CT147" s="44">
        <f t="shared" si="75"/>
        <v>0</v>
      </c>
      <c r="CU147" s="44">
        <f t="shared" si="76"/>
        <v>0</v>
      </c>
      <c r="CV147" s="44">
        <f t="shared" si="77"/>
        <v>0</v>
      </c>
      <c r="CW147" s="44">
        <f t="shared" si="78"/>
        <v>0</v>
      </c>
      <c r="CX147" s="44">
        <f t="shared" si="79"/>
        <v>0</v>
      </c>
      <c r="CY147" s="44">
        <f t="shared" si="80"/>
        <v>0</v>
      </c>
      <c r="CZ147" s="44">
        <f t="shared" si="81"/>
        <v>80000</v>
      </c>
      <c r="DA147" s="44">
        <f t="shared" si="82"/>
        <v>-1170000</v>
      </c>
      <c r="DB147" s="44">
        <f t="shared" si="83"/>
        <v>0</v>
      </c>
      <c r="DC147" s="44">
        <f t="shared" si="84"/>
        <v>-12274000</v>
      </c>
      <c r="DD147" s="44">
        <f t="shared" si="86"/>
        <v>-138439566</v>
      </c>
    </row>
    <row r="148" spans="1:108" x14ac:dyDescent="0.15">
      <c r="A148" s="25" t="s">
        <v>240</v>
      </c>
      <c r="B148" s="26"/>
      <c r="C148" s="179">
        <v>321810</v>
      </c>
      <c r="D148" s="179"/>
      <c r="E148" s="179"/>
      <c r="F148" s="179"/>
      <c r="G148" s="179"/>
      <c r="H148" s="179"/>
      <c r="I148" s="179"/>
      <c r="J148" s="179">
        <v>17172000</v>
      </c>
      <c r="K148" s="179"/>
      <c r="L148" s="179"/>
      <c r="M148" s="179"/>
      <c r="N148" s="179"/>
      <c r="O148" s="179"/>
      <c r="P148" s="179">
        <v>20944</v>
      </c>
      <c r="Q148" s="179"/>
      <c r="R148" s="179"/>
      <c r="S148" s="179"/>
      <c r="T148" s="179"/>
      <c r="U148" s="179"/>
      <c r="V148" s="179"/>
      <c r="W148" s="179">
        <v>80000</v>
      </c>
      <c r="X148" s="179">
        <v>1280000</v>
      </c>
      <c r="Y148" s="179"/>
      <c r="Z148" s="26">
        <f t="shared" si="58"/>
        <v>18874754</v>
      </c>
      <c r="AA148" s="26"/>
      <c r="AB148" s="25" t="s">
        <v>240</v>
      </c>
      <c r="AC148" s="26"/>
      <c r="AD148" s="26">
        <v>880000</v>
      </c>
      <c r="AE148" s="26"/>
      <c r="AF148" s="26"/>
      <c r="AG148" s="26"/>
      <c r="AH148" s="26"/>
      <c r="AI148" s="26"/>
      <c r="AJ148" s="26"/>
      <c r="AK148" s="26">
        <v>16300000</v>
      </c>
      <c r="AL148" s="26"/>
      <c r="AM148" s="26"/>
      <c r="AN148" s="26"/>
      <c r="AO148" s="26"/>
      <c r="AP148" s="26"/>
      <c r="AQ148" s="26">
        <v>520000</v>
      </c>
      <c r="AR148" s="26"/>
      <c r="AS148" s="26"/>
      <c r="AT148" s="26"/>
      <c r="AU148" s="26"/>
      <c r="AV148" s="26"/>
      <c r="AW148" s="26"/>
      <c r="AX148" s="26"/>
      <c r="AY148" s="26">
        <v>5720000</v>
      </c>
      <c r="AZ148" s="26"/>
      <c r="BA148" s="45">
        <f t="shared" si="59"/>
        <v>23420000</v>
      </c>
      <c r="BB148" s="45"/>
      <c r="BC148" s="25" t="s">
        <v>240</v>
      </c>
      <c r="BD148" s="43">
        <v>0</v>
      </c>
      <c r="BE148" s="43">
        <v>928000</v>
      </c>
      <c r="BF148" s="43">
        <v>0</v>
      </c>
      <c r="BG148" s="43">
        <v>776000</v>
      </c>
      <c r="BH148" s="43">
        <v>0</v>
      </c>
      <c r="BI148" s="43">
        <v>0</v>
      </c>
      <c r="BJ148" s="43">
        <v>0</v>
      </c>
      <c r="BK148" s="43">
        <v>6000</v>
      </c>
      <c r="BL148" s="43">
        <v>16826000</v>
      </c>
      <c r="BM148" s="43">
        <v>0</v>
      </c>
      <c r="BN148" s="43">
        <v>0</v>
      </c>
      <c r="BO148" s="43">
        <v>0</v>
      </c>
      <c r="BP148" s="43">
        <v>0</v>
      </c>
      <c r="BQ148" s="43">
        <v>0</v>
      </c>
      <c r="BR148" s="43">
        <v>9088000</v>
      </c>
      <c r="BS148" s="43">
        <v>0</v>
      </c>
      <c r="BT148" s="43">
        <v>0</v>
      </c>
      <c r="BU148" s="43">
        <v>0</v>
      </c>
      <c r="BV148" s="43">
        <v>0</v>
      </c>
      <c r="BW148" s="43">
        <v>0</v>
      </c>
      <c r="BX148" s="43">
        <v>0</v>
      </c>
      <c r="BY148" s="43">
        <v>8000</v>
      </c>
      <c r="BZ148" s="43">
        <v>6524000</v>
      </c>
      <c r="CA148" s="43">
        <v>0</v>
      </c>
      <c r="CB148" s="29">
        <f t="shared" si="85"/>
        <v>34156000</v>
      </c>
      <c r="CD148" s="25" t="s">
        <v>240</v>
      </c>
      <c r="CE148" s="44">
        <f t="shared" si="60"/>
        <v>0</v>
      </c>
      <c r="CF148" s="44">
        <f t="shared" si="61"/>
        <v>-606190</v>
      </c>
      <c r="CG148" s="44">
        <f t="shared" si="62"/>
        <v>0</v>
      </c>
      <c r="CH148" s="44">
        <f t="shared" si="63"/>
        <v>-776000</v>
      </c>
      <c r="CI148" s="44">
        <f t="shared" si="64"/>
        <v>0</v>
      </c>
      <c r="CJ148" s="44">
        <f t="shared" si="65"/>
        <v>0</v>
      </c>
      <c r="CK148" s="44">
        <f t="shared" si="66"/>
        <v>0</v>
      </c>
      <c r="CL148" s="44">
        <f t="shared" si="67"/>
        <v>-6000</v>
      </c>
      <c r="CM148" s="44">
        <f t="shared" si="68"/>
        <v>346000</v>
      </c>
      <c r="CN148" s="44">
        <f t="shared" si="69"/>
        <v>0</v>
      </c>
      <c r="CO148" s="44">
        <f t="shared" si="70"/>
        <v>0</v>
      </c>
      <c r="CP148" s="44">
        <f t="shared" si="71"/>
        <v>0</v>
      </c>
      <c r="CQ148" s="44">
        <f t="shared" si="72"/>
        <v>0</v>
      </c>
      <c r="CR148" s="44">
        <f t="shared" si="73"/>
        <v>0</v>
      </c>
      <c r="CS148" s="44">
        <f t="shared" si="74"/>
        <v>-9067056</v>
      </c>
      <c r="CT148" s="44">
        <f t="shared" si="75"/>
        <v>0</v>
      </c>
      <c r="CU148" s="44">
        <f t="shared" si="76"/>
        <v>0</v>
      </c>
      <c r="CV148" s="44">
        <f t="shared" si="77"/>
        <v>0</v>
      </c>
      <c r="CW148" s="44">
        <f t="shared" si="78"/>
        <v>0</v>
      </c>
      <c r="CX148" s="44">
        <f t="shared" si="79"/>
        <v>0</v>
      </c>
      <c r="CY148" s="44">
        <f t="shared" si="80"/>
        <v>0</v>
      </c>
      <c r="CZ148" s="44">
        <f t="shared" si="81"/>
        <v>72000</v>
      </c>
      <c r="DA148" s="44">
        <f t="shared" si="82"/>
        <v>-5244000</v>
      </c>
      <c r="DB148" s="44">
        <f t="shared" si="83"/>
        <v>0</v>
      </c>
      <c r="DC148" s="44">
        <f t="shared" si="84"/>
        <v>-15281246</v>
      </c>
      <c r="DD148" s="44">
        <f t="shared" si="86"/>
        <v>-153720812</v>
      </c>
    </row>
    <row r="149" spans="1:108" x14ac:dyDescent="0.15">
      <c r="A149" s="25" t="s">
        <v>241</v>
      </c>
      <c r="B149" s="26"/>
      <c r="C149" s="179">
        <v>683740</v>
      </c>
      <c r="D149" s="179"/>
      <c r="E149" s="179"/>
      <c r="F149" s="179"/>
      <c r="G149" s="179"/>
      <c r="H149" s="179"/>
      <c r="I149" s="179">
        <v>7652</v>
      </c>
      <c r="J149" s="179">
        <v>17336000</v>
      </c>
      <c r="K149" s="179"/>
      <c r="L149" s="179"/>
      <c r="M149" s="179"/>
      <c r="N149" s="179"/>
      <c r="O149" s="179"/>
      <c r="P149" s="179">
        <v>22258562</v>
      </c>
      <c r="Q149" s="179"/>
      <c r="R149" s="179"/>
      <c r="S149" s="179"/>
      <c r="T149" s="179"/>
      <c r="U149" s="179"/>
      <c r="V149" s="179"/>
      <c r="W149" s="179">
        <v>80000</v>
      </c>
      <c r="X149" s="179">
        <v>4160000</v>
      </c>
      <c r="Y149" s="179"/>
      <c r="Z149" s="26">
        <f t="shared" si="58"/>
        <v>44525954</v>
      </c>
      <c r="AA149" s="26"/>
      <c r="AB149" s="25" t="s">
        <v>241</v>
      </c>
      <c r="AC149" s="26"/>
      <c r="AD149" s="26"/>
      <c r="AE149" s="26"/>
      <c r="AF149" s="26"/>
      <c r="AG149" s="26"/>
      <c r="AH149" s="26"/>
      <c r="AI149" s="26"/>
      <c r="AJ149" s="26"/>
      <c r="AK149" s="26">
        <v>14220000</v>
      </c>
      <c r="AL149" s="26"/>
      <c r="AM149" s="26"/>
      <c r="AN149" s="26"/>
      <c r="AO149" s="26"/>
      <c r="AP149" s="26"/>
      <c r="AQ149" s="26">
        <v>210000</v>
      </c>
      <c r="AR149" s="26"/>
      <c r="AS149" s="26"/>
      <c r="AT149" s="26"/>
      <c r="AU149" s="26"/>
      <c r="AV149" s="26"/>
      <c r="AW149" s="26"/>
      <c r="AX149" s="26"/>
      <c r="AY149" s="26">
        <v>4440000</v>
      </c>
      <c r="AZ149" s="26"/>
      <c r="BA149" s="45">
        <f t="shared" si="59"/>
        <v>18870000</v>
      </c>
      <c r="BB149" s="27"/>
      <c r="BC149" s="25" t="s">
        <v>241</v>
      </c>
      <c r="BD149" s="28">
        <v>0</v>
      </c>
      <c r="BE149" s="28">
        <v>326000</v>
      </c>
      <c r="BF149" s="28">
        <v>0</v>
      </c>
      <c r="BG149" s="28">
        <v>836000</v>
      </c>
      <c r="BH149" s="28">
        <v>0</v>
      </c>
      <c r="BI149" s="28">
        <v>0</v>
      </c>
      <c r="BJ149" s="28">
        <v>0</v>
      </c>
      <c r="BK149" s="28">
        <v>0</v>
      </c>
      <c r="BL149" s="28">
        <v>16866000</v>
      </c>
      <c r="BM149" s="28">
        <v>0</v>
      </c>
      <c r="BN149" s="28">
        <v>0</v>
      </c>
      <c r="BO149" s="28">
        <v>0</v>
      </c>
      <c r="BP149" s="28">
        <v>0</v>
      </c>
      <c r="BQ149" s="28">
        <v>0</v>
      </c>
      <c r="BR149" s="28">
        <v>9158000</v>
      </c>
      <c r="BS149" s="28">
        <v>0</v>
      </c>
      <c r="BT149" s="28">
        <v>0</v>
      </c>
      <c r="BU149" s="28">
        <v>0</v>
      </c>
      <c r="BV149" s="28">
        <v>0</v>
      </c>
      <c r="BW149" s="28">
        <v>0</v>
      </c>
      <c r="BX149" s="28">
        <v>10000</v>
      </c>
      <c r="BY149" s="28">
        <v>8000</v>
      </c>
      <c r="BZ149" s="28">
        <v>5932000</v>
      </c>
      <c r="CA149" s="28">
        <v>0</v>
      </c>
      <c r="CB149" s="29">
        <f t="shared" si="85"/>
        <v>33136000</v>
      </c>
      <c r="CD149" s="25" t="s">
        <v>241</v>
      </c>
      <c r="CE149" s="30">
        <f t="shared" si="60"/>
        <v>0</v>
      </c>
      <c r="CF149" s="30">
        <f t="shared" si="61"/>
        <v>357740</v>
      </c>
      <c r="CG149" s="30">
        <f t="shared" si="62"/>
        <v>0</v>
      </c>
      <c r="CH149" s="30">
        <f t="shared" si="63"/>
        <v>-836000</v>
      </c>
      <c r="CI149" s="30">
        <f t="shared" si="64"/>
        <v>0</v>
      </c>
      <c r="CJ149" s="30">
        <f t="shared" si="65"/>
        <v>0</v>
      </c>
      <c r="CK149" s="30">
        <f t="shared" si="66"/>
        <v>0</v>
      </c>
      <c r="CL149" s="30">
        <f t="shared" si="67"/>
        <v>7652</v>
      </c>
      <c r="CM149" s="30">
        <f t="shared" si="68"/>
        <v>470000</v>
      </c>
      <c r="CN149" s="30">
        <f t="shared" si="69"/>
        <v>0</v>
      </c>
      <c r="CO149" s="30">
        <f t="shared" si="70"/>
        <v>0</v>
      </c>
      <c r="CP149" s="30">
        <f t="shared" si="71"/>
        <v>0</v>
      </c>
      <c r="CQ149" s="30">
        <f t="shared" si="72"/>
        <v>0</v>
      </c>
      <c r="CR149" s="30">
        <f t="shared" si="73"/>
        <v>0</v>
      </c>
      <c r="CS149" s="30">
        <f t="shared" si="74"/>
        <v>13100562</v>
      </c>
      <c r="CT149" s="30">
        <f t="shared" si="75"/>
        <v>0</v>
      </c>
      <c r="CU149" s="30">
        <f t="shared" si="76"/>
        <v>0</v>
      </c>
      <c r="CV149" s="30">
        <f t="shared" si="77"/>
        <v>0</v>
      </c>
      <c r="CW149" s="30">
        <f t="shared" si="78"/>
        <v>0</v>
      </c>
      <c r="CX149" s="30">
        <f t="shared" si="79"/>
        <v>0</v>
      </c>
      <c r="CY149" s="30">
        <f t="shared" si="80"/>
        <v>-10000</v>
      </c>
      <c r="CZ149" s="30">
        <f t="shared" si="81"/>
        <v>72000</v>
      </c>
      <c r="DA149" s="30">
        <f t="shared" si="82"/>
        <v>-1772000</v>
      </c>
      <c r="DB149" s="30">
        <f t="shared" si="83"/>
        <v>0</v>
      </c>
      <c r="DC149" s="30">
        <f t="shared" si="84"/>
        <v>11389954</v>
      </c>
      <c r="DD149" s="30">
        <f t="shared" si="86"/>
        <v>-142330858</v>
      </c>
    </row>
    <row r="150" spans="1:108" x14ac:dyDescent="0.15">
      <c r="A150" s="25" t="s">
        <v>242</v>
      </c>
      <c r="B150" s="26"/>
      <c r="C150" s="179">
        <v>712200</v>
      </c>
      <c r="D150" s="179"/>
      <c r="E150" s="179"/>
      <c r="F150" s="179"/>
      <c r="G150" s="179"/>
      <c r="H150" s="179"/>
      <c r="I150" s="179">
        <v>7575</v>
      </c>
      <c r="J150" s="179">
        <v>17620000</v>
      </c>
      <c r="K150" s="179"/>
      <c r="L150" s="179">
        <v>59400</v>
      </c>
      <c r="M150" s="179"/>
      <c r="N150" s="179"/>
      <c r="O150" s="179"/>
      <c r="P150" s="179">
        <v>16299839</v>
      </c>
      <c r="Q150" s="179"/>
      <c r="R150" s="179"/>
      <c r="S150" s="179"/>
      <c r="T150" s="179"/>
      <c r="U150" s="179"/>
      <c r="V150" s="179"/>
      <c r="W150" s="179">
        <v>80000</v>
      </c>
      <c r="X150" s="179">
        <v>3480000</v>
      </c>
      <c r="Y150" s="179"/>
      <c r="Z150" s="26">
        <f t="shared" si="58"/>
        <v>38259014</v>
      </c>
      <c r="AA150" s="26"/>
      <c r="AB150" s="25" t="s">
        <v>242</v>
      </c>
      <c r="AC150" s="26"/>
      <c r="AD150" s="26">
        <v>1650000</v>
      </c>
      <c r="AE150" s="26"/>
      <c r="AF150" s="26"/>
      <c r="AG150" s="26"/>
      <c r="AH150" s="26"/>
      <c r="AI150" s="26"/>
      <c r="AJ150" s="26">
        <v>10000</v>
      </c>
      <c r="AK150" s="26">
        <v>14100000</v>
      </c>
      <c r="AL150" s="26"/>
      <c r="AM150" s="26">
        <v>0</v>
      </c>
      <c r="AN150" s="26"/>
      <c r="AO150" s="26"/>
      <c r="AP150" s="26"/>
      <c r="AQ150" s="26">
        <v>700000</v>
      </c>
      <c r="AR150" s="26"/>
      <c r="AS150" s="26"/>
      <c r="AT150" s="26"/>
      <c r="AU150" s="26"/>
      <c r="AV150" s="26"/>
      <c r="AW150" s="26"/>
      <c r="AX150" s="26"/>
      <c r="AY150" s="26">
        <v>7080000</v>
      </c>
      <c r="AZ150" s="26"/>
      <c r="BA150" s="45">
        <f t="shared" si="59"/>
        <v>23540000</v>
      </c>
      <c r="BB150" s="27"/>
      <c r="BC150" s="25" t="s">
        <v>242</v>
      </c>
      <c r="BD150" s="43">
        <v>0</v>
      </c>
      <c r="BE150" s="43">
        <v>1610000</v>
      </c>
      <c r="BF150" s="43">
        <v>0</v>
      </c>
      <c r="BG150" s="43">
        <v>488000</v>
      </c>
      <c r="BH150" s="43">
        <v>0</v>
      </c>
      <c r="BI150" s="43">
        <v>0</v>
      </c>
      <c r="BJ150" s="43">
        <v>0</v>
      </c>
      <c r="BK150" s="43">
        <v>2000</v>
      </c>
      <c r="BL150" s="43">
        <v>15276000</v>
      </c>
      <c r="BM150" s="43">
        <v>88000</v>
      </c>
      <c r="BN150" s="43">
        <v>0</v>
      </c>
      <c r="BO150" s="43">
        <v>0</v>
      </c>
      <c r="BP150" s="43">
        <v>0</v>
      </c>
      <c r="BQ150" s="43">
        <v>0</v>
      </c>
      <c r="BR150" s="43">
        <v>6926000</v>
      </c>
      <c r="BS150" s="43">
        <v>0</v>
      </c>
      <c r="BT150" s="43">
        <v>0</v>
      </c>
      <c r="BU150" s="43">
        <v>0</v>
      </c>
      <c r="BV150" s="43">
        <v>0</v>
      </c>
      <c r="BW150" s="43">
        <v>0</v>
      </c>
      <c r="BX150" s="43">
        <v>0</v>
      </c>
      <c r="BY150" s="43">
        <v>8000</v>
      </c>
      <c r="BZ150" s="43">
        <v>5924000</v>
      </c>
      <c r="CA150" s="43">
        <v>0</v>
      </c>
      <c r="CB150" s="29">
        <f t="shared" si="85"/>
        <v>30322000</v>
      </c>
      <c r="CD150" s="25" t="s">
        <v>242</v>
      </c>
      <c r="CE150" s="44">
        <f t="shared" si="60"/>
        <v>0</v>
      </c>
      <c r="CF150" s="44">
        <f t="shared" si="61"/>
        <v>-897800</v>
      </c>
      <c r="CG150" s="44">
        <f t="shared" si="62"/>
        <v>0</v>
      </c>
      <c r="CH150" s="44">
        <f t="shared" si="63"/>
        <v>-488000</v>
      </c>
      <c r="CI150" s="44">
        <f t="shared" si="64"/>
        <v>0</v>
      </c>
      <c r="CJ150" s="44">
        <f t="shared" si="65"/>
        <v>0</v>
      </c>
      <c r="CK150" s="44">
        <f t="shared" si="66"/>
        <v>0</v>
      </c>
      <c r="CL150" s="44">
        <f t="shared" si="67"/>
        <v>5575</v>
      </c>
      <c r="CM150" s="44">
        <f t="shared" si="68"/>
        <v>2344000</v>
      </c>
      <c r="CN150" s="44">
        <f t="shared" si="69"/>
        <v>-88000</v>
      </c>
      <c r="CO150" s="44">
        <f t="shared" si="70"/>
        <v>59400</v>
      </c>
      <c r="CP150" s="44">
        <f t="shared" si="71"/>
        <v>0</v>
      </c>
      <c r="CQ150" s="44">
        <f t="shared" si="72"/>
        <v>0</v>
      </c>
      <c r="CR150" s="44">
        <f t="shared" si="73"/>
        <v>0</v>
      </c>
      <c r="CS150" s="44">
        <f t="shared" si="74"/>
        <v>9373839</v>
      </c>
      <c r="CT150" s="44">
        <f t="shared" si="75"/>
        <v>0</v>
      </c>
      <c r="CU150" s="44">
        <f t="shared" si="76"/>
        <v>0</v>
      </c>
      <c r="CV150" s="44">
        <f t="shared" si="77"/>
        <v>0</v>
      </c>
      <c r="CW150" s="44">
        <f t="shared" si="78"/>
        <v>0</v>
      </c>
      <c r="CX150" s="44">
        <f t="shared" si="79"/>
        <v>0</v>
      </c>
      <c r="CY150" s="44">
        <f t="shared" si="80"/>
        <v>0</v>
      </c>
      <c r="CZ150" s="44">
        <f t="shared" si="81"/>
        <v>72000</v>
      </c>
      <c r="DA150" s="44">
        <f t="shared" si="82"/>
        <v>-2444000</v>
      </c>
      <c r="DB150" s="44">
        <f t="shared" si="83"/>
        <v>0</v>
      </c>
      <c r="DC150" s="44">
        <f t="shared" si="84"/>
        <v>7937014</v>
      </c>
      <c r="DD150" s="44">
        <f t="shared" si="86"/>
        <v>-134393844</v>
      </c>
    </row>
    <row r="151" spans="1:108" x14ac:dyDescent="0.15">
      <c r="A151" s="25" t="s">
        <v>243</v>
      </c>
      <c r="B151" s="26"/>
      <c r="C151" s="179">
        <v>594782</v>
      </c>
      <c r="D151" s="179"/>
      <c r="E151" s="179"/>
      <c r="F151" s="179"/>
      <c r="G151" s="179"/>
      <c r="H151" s="179"/>
      <c r="I151" s="179">
        <v>36729</v>
      </c>
      <c r="J151" s="179">
        <v>18740000</v>
      </c>
      <c r="K151" s="179"/>
      <c r="L151" s="179"/>
      <c r="M151" s="179"/>
      <c r="N151" s="179"/>
      <c r="O151" s="179"/>
      <c r="P151" s="179">
        <v>23077703</v>
      </c>
      <c r="Q151" s="179"/>
      <c r="R151" s="179"/>
      <c r="S151" s="179"/>
      <c r="T151" s="179"/>
      <c r="U151" s="179"/>
      <c r="V151" s="179"/>
      <c r="W151" s="179">
        <v>240000</v>
      </c>
      <c r="X151" s="179">
        <v>3360000</v>
      </c>
      <c r="Y151" s="179"/>
      <c r="Z151" s="26">
        <f t="shared" si="58"/>
        <v>46049214</v>
      </c>
      <c r="AA151" s="26"/>
      <c r="AB151" s="25" t="s">
        <v>243</v>
      </c>
      <c r="AC151" s="26"/>
      <c r="AD151" s="26">
        <v>1890000</v>
      </c>
      <c r="AE151" s="26"/>
      <c r="AF151" s="26"/>
      <c r="AG151" s="26"/>
      <c r="AH151" s="26"/>
      <c r="AI151" s="26"/>
      <c r="AJ151" s="26"/>
      <c r="AK151" s="26">
        <v>14700000</v>
      </c>
      <c r="AL151" s="26"/>
      <c r="AM151" s="26"/>
      <c r="AN151" s="26"/>
      <c r="AO151" s="26"/>
      <c r="AP151" s="26"/>
      <c r="AQ151" s="26">
        <v>17890000</v>
      </c>
      <c r="AR151" s="26"/>
      <c r="AS151" s="26"/>
      <c r="AT151" s="26"/>
      <c r="AU151" s="26"/>
      <c r="AV151" s="26"/>
      <c r="AW151" s="26"/>
      <c r="AX151" s="26"/>
      <c r="AY151" s="26">
        <v>8160000</v>
      </c>
      <c r="AZ151" s="26"/>
      <c r="BA151" s="45">
        <f t="shared" si="59"/>
        <v>42640000</v>
      </c>
      <c r="BB151" s="27"/>
      <c r="BC151" s="25" t="s">
        <v>243</v>
      </c>
      <c r="BD151" s="43">
        <v>0</v>
      </c>
      <c r="BE151" s="43">
        <v>1124000</v>
      </c>
      <c r="BF151" s="43">
        <v>0</v>
      </c>
      <c r="BG151" s="43">
        <v>560000</v>
      </c>
      <c r="BH151" s="43">
        <v>0</v>
      </c>
      <c r="BI151" s="43">
        <v>0</v>
      </c>
      <c r="BJ151" s="43">
        <v>0</v>
      </c>
      <c r="BK151" s="43">
        <v>0</v>
      </c>
      <c r="BL151" s="43">
        <v>16010000</v>
      </c>
      <c r="BM151" s="43">
        <v>112000</v>
      </c>
      <c r="BN151" s="43">
        <v>0</v>
      </c>
      <c r="BO151" s="43">
        <v>0</v>
      </c>
      <c r="BP151" s="43">
        <v>0</v>
      </c>
      <c r="BQ151" s="43">
        <v>0</v>
      </c>
      <c r="BR151" s="43">
        <v>9812000</v>
      </c>
      <c r="BS151" s="43">
        <v>0</v>
      </c>
      <c r="BT151" s="43">
        <v>0</v>
      </c>
      <c r="BU151" s="43">
        <v>0</v>
      </c>
      <c r="BV151" s="43">
        <v>0</v>
      </c>
      <c r="BW151" s="43">
        <v>0</v>
      </c>
      <c r="BX151" s="43">
        <v>0</v>
      </c>
      <c r="BY151" s="43">
        <v>0</v>
      </c>
      <c r="BZ151" s="43">
        <v>5410000</v>
      </c>
      <c r="CA151" s="43">
        <v>0</v>
      </c>
      <c r="CB151" s="29">
        <f t="shared" si="85"/>
        <v>33028000</v>
      </c>
      <c r="CD151" s="25" t="s">
        <v>243</v>
      </c>
      <c r="CE151" s="44">
        <f t="shared" si="60"/>
        <v>0</v>
      </c>
      <c r="CF151" s="44">
        <f t="shared" si="61"/>
        <v>-529218</v>
      </c>
      <c r="CG151" s="44">
        <f t="shared" si="62"/>
        <v>0</v>
      </c>
      <c r="CH151" s="44">
        <f t="shared" si="63"/>
        <v>-560000</v>
      </c>
      <c r="CI151" s="44">
        <f t="shared" si="64"/>
        <v>0</v>
      </c>
      <c r="CJ151" s="44">
        <f t="shared" si="65"/>
        <v>0</v>
      </c>
      <c r="CK151" s="44">
        <f t="shared" si="66"/>
        <v>0</v>
      </c>
      <c r="CL151" s="44">
        <f t="shared" si="67"/>
        <v>36729</v>
      </c>
      <c r="CM151" s="44">
        <f t="shared" si="68"/>
        <v>2730000</v>
      </c>
      <c r="CN151" s="44">
        <f t="shared" si="69"/>
        <v>-112000</v>
      </c>
      <c r="CO151" s="44">
        <f t="shared" si="70"/>
        <v>0</v>
      </c>
      <c r="CP151" s="44">
        <f t="shared" si="71"/>
        <v>0</v>
      </c>
      <c r="CQ151" s="44">
        <f t="shared" si="72"/>
        <v>0</v>
      </c>
      <c r="CR151" s="44">
        <f t="shared" si="73"/>
        <v>0</v>
      </c>
      <c r="CS151" s="44">
        <f t="shared" si="74"/>
        <v>13265703</v>
      </c>
      <c r="CT151" s="44">
        <f t="shared" si="75"/>
        <v>0</v>
      </c>
      <c r="CU151" s="44">
        <f t="shared" si="76"/>
        <v>0</v>
      </c>
      <c r="CV151" s="44">
        <f t="shared" si="77"/>
        <v>0</v>
      </c>
      <c r="CW151" s="44">
        <f t="shared" si="78"/>
        <v>0</v>
      </c>
      <c r="CX151" s="44">
        <f t="shared" si="79"/>
        <v>0</v>
      </c>
      <c r="CY151" s="44">
        <f t="shared" si="80"/>
        <v>0</v>
      </c>
      <c r="CZ151" s="44">
        <f t="shared" si="81"/>
        <v>240000</v>
      </c>
      <c r="DA151" s="44">
        <f t="shared" si="82"/>
        <v>-2050000</v>
      </c>
      <c r="DB151" s="44">
        <f t="shared" si="83"/>
        <v>0</v>
      </c>
      <c r="DC151" s="44">
        <f t="shared" si="84"/>
        <v>13021214</v>
      </c>
      <c r="DD151" s="44">
        <f t="shared" si="86"/>
        <v>-121372630</v>
      </c>
    </row>
    <row r="152" spans="1:108" x14ac:dyDescent="0.15">
      <c r="A152" s="25" t="s">
        <v>244</v>
      </c>
      <c r="B152" s="26"/>
      <c r="C152" s="179">
        <v>629525</v>
      </c>
      <c r="D152" s="179"/>
      <c r="E152" s="179"/>
      <c r="F152" s="179"/>
      <c r="G152" s="179"/>
      <c r="H152" s="179"/>
      <c r="I152" s="179"/>
      <c r="J152" s="179">
        <v>18024000</v>
      </c>
      <c r="K152" s="179"/>
      <c r="L152" s="179"/>
      <c r="M152" s="179"/>
      <c r="N152" s="179"/>
      <c r="O152" s="179"/>
      <c r="P152" s="179">
        <v>12538272</v>
      </c>
      <c r="Q152" s="179"/>
      <c r="R152" s="179"/>
      <c r="S152" s="179"/>
      <c r="T152" s="179"/>
      <c r="U152" s="179"/>
      <c r="V152" s="179"/>
      <c r="W152" s="179">
        <v>160000</v>
      </c>
      <c r="X152" s="179">
        <v>4920000</v>
      </c>
      <c r="Y152" s="179"/>
      <c r="Z152" s="26">
        <f t="shared" si="58"/>
        <v>36271797</v>
      </c>
      <c r="AA152" s="26"/>
      <c r="AB152" s="25" t="s">
        <v>244</v>
      </c>
      <c r="AC152" s="26"/>
      <c r="AD152" s="26">
        <v>2190000</v>
      </c>
      <c r="AE152" s="26"/>
      <c r="AF152" s="26"/>
      <c r="AG152" s="26"/>
      <c r="AH152" s="26">
        <v>0</v>
      </c>
      <c r="AI152" s="26"/>
      <c r="AJ152" s="26"/>
      <c r="AK152" s="26">
        <v>15530000</v>
      </c>
      <c r="AL152" s="26"/>
      <c r="AM152" s="26">
        <v>30000</v>
      </c>
      <c r="AN152" s="26"/>
      <c r="AO152" s="26"/>
      <c r="AP152" s="26"/>
      <c r="AQ152" s="26">
        <v>12110000</v>
      </c>
      <c r="AR152" s="26"/>
      <c r="AS152" s="26"/>
      <c r="AT152" s="26"/>
      <c r="AU152" s="26"/>
      <c r="AV152" s="26"/>
      <c r="AW152" s="26"/>
      <c r="AX152" s="26"/>
      <c r="AY152" s="26">
        <v>7870000</v>
      </c>
      <c r="AZ152" s="26"/>
      <c r="BA152" s="45">
        <f t="shared" si="59"/>
        <v>37730000</v>
      </c>
      <c r="BB152" s="27"/>
      <c r="BC152" s="25" t="s">
        <v>244</v>
      </c>
      <c r="BD152" s="43">
        <v>0</v>
      </c>
      <c r="BE152" s="43">
        <v>1208000</v>
      </c>
      <c r="BF152" s="43">
        <v>0</v>
      </c>
      <c r="BG152" s="43">
        <v>648000</v>
      </c>
      <c r="BH152" s="43">
        <v>0</v>
      </c>
      <c r="BI152" s="43">
        <v>0</v>
      </c>
      <c r="BJ152" s="43">
        <v>0</v>
      </c>
      <c r="BK152" s="43">
        <v>0</v>
      </c>
      <c r="BL152" s="43">
        <v>15738000</v>
      </c>
      <c r="BM152" s="43">
        <v>326000</v>
      </c>
      <c r="BN152" s="43">
        <v>6000</v>
      </c>
      <c r="BO152" s="43">
        <v>0</v>
      </c>
      <c r="BP152" s="43">
        <v>0</v>
      </c>
      <c r="BQ152" s="43">
        <v>0</v>
      </c>
      <c r="BR152" s="43">
        <v>8150000</v>
      </c>
      <c r="BS152" s="43">
        <v>0</v>
      </c>
      <c r="BT152" s="43">
        <v>0</v>
      </c>
      <c r="BU152" s="43">
        <v>0</v>
      </c>
      <c r="BV152" s="43">
        <v>0</v>
      </c>
      <c r="BW152" s="43">
        <v>0</v>
      </c>
      <c r="BX152" s="43">
        <v>0</v>
      </c>
      <c r="BY152" s="43">
        <v>0</v>
      </c>
      <c r="BZ152" s="43">
        <v>6042000</v>
      </c>
      <c r="CA152" s="43">
        <v>0</v>
      </c>
      <c r="CB152" s="29">
        <f t="shared" si="85"/>
        <v>32118000</v>
      </c>
      <c r="CD152" s="25" t="s">
        <v>244</v>
      </c>
      <c r="CE152" s="44">
        <f t="shared" si="60"/>
        <v>0</v>
      </c>
      <c r="CF152" s="44">
        <f t="shared" si="61"/>
        <v>-578475</v>
      </c>
      <c r="CG152" s="44">
        <f t="shared" si="62"/>
        <v>0</v>
      </c>
      <c r="CH152" s="44">
        <f t="shared" si="63"/>
        <v>-648000</v>
      </c>
      <c r="CI152" s="44">
        <f t="shared" si="64"/>
        <v>0</v>
      </c>
      <c r="CJ152" s="44">
        <f t="shared" si="65"/>
        <v>0</v>
      </c>
      <c r="CK152" s="44">
        <f t="shared" si="66"/>
        <v>0</v>
      </c>
      <c r="CL152" s="44">
        <f t="shared" si="67"/>
        <v>0</v>
      </c>
      <c r="CM152" s="44">
        <f t="shared" si="68"/>
        <v>2286000</v>
      </c>
      <c r="CN152" s="44">
        <f t="shared" si="69"/>
        <v>-326000</v>
      </c>
      <c r="CO152" s="44">
        <f t="shared" si="70"/>
        <v>-6000</v>
      </c>
      <c r="CP152" s="44">
        <f t="shared" si="71"/>
        <v>0</v>
      </c>
      <c r="CQ152" s="44">
        <f t="shared" si="72"/>
        <v>0</v>
      </c>
      <c r="CR152" s="44">
        <f t="shared" si="73"/>
        <v>0</v>
      </c>
      <c r="CS152" s="44">
        <f t="shared" si="74"/>
        <v>4388272</v>
      </c>
      <c r="CT152" s="44">
        <f t="shared" si="75"/>
        <v>0</v>
      </c>
      <c r="CU152" s="44">
        <f t="shared" si="76"/>
        <v>0</v>
      </c>
      <c r="CV152" s="44">
        <f t="shared" si="77"/>
        <v>0</v>
      </c>
      <c r="CW152" s="44">
        <f t="shared" si="78"/>
        <v>0</v>
      </c>
      <c r="CX152" s="44">
        <f t="shared" si="79"/>
        <v>0</v>
      </c>
      <c r="CY152" s="44">
        <f t="shared" si="80"/>
        <v>0</v>
      </c>
      <c r="CZ152" s="44">
        <f t="shared" si="81"/>
        <v>160000</v>
      </c>
      <c r="DA152" s="44">
        <f t="shared" si="82"/>
        <v>-1122000</v>
      </c>
      <c r="DB152" s="44">
        <f t="shared" si="83"/>
        <v>0</v>
      </c>
      <c r="DC152" s="44">
        <f t="shared" si="84"/>
        <v>4153797</v>
      </c>
      <c r="DD152" s="44">
        <f t="shared" si="86"/>
        <v>-117218833</v>
      </c>
    </row>
    <row r="153" spans="1:108" x14ac:dyDescent="0.15">
      <c r="A153" s="25" t="s">
        <v>245</v>
      </c>
      <c r="B153" s="26"/>
      <c r="C153" s="179">
        <v>1160475</v>
      </c>
      <c r="D153" s="179"/>
      <c r="E153" s="179"/>
      <c r="F153" s="179"/>
      <c r="G153" s="179"/>
      <c r="H153" s="179"/>
      <c r="I153" s="179"/>
      <c r="J153" s="179">
        <v>17260000</v>
      </c>
      <c r="K153" s="179"/>
      <c r="L153" s="179"/>
      <c r="M153" s="179"/>
      <c r="N153" s="179"/>
      <c r="O153" s="179"/>
      <c r="P153" s="179"/>
      <c r="Q153" s="179"/>
      <c r="R153" s="179"/>
      <c r="S153" s="179"/>
      <c r="T153" s="179"/>
      <c r="U153" s="179"/>
      <c r="V153" s="179"/>
      <c r="W153" s="179">
        <v>40000</v>
      </c>
      <c r="X153" s="179">
        <v>4280000</v>
      </c>
      <c r="Y153" s="179"/>
      <c r="Z153" s="26">
        <f t="shared" si="58"/>
        <v>22740475</v>
      </c>
      <c r="AA153" s="26"/>
      <c r="AB153" s="25" t="s">
        <v>245</v>
      </c>
      <c r="AC153" s="26"/>
      <c r="AD153" s="26">
        <v>1900000</v>
      </c>
      <c r="AE153" s="26"/>
      <c r="AF153" s="26"/>
      <c r="AG153" s="26"/>
      <c r="AH153" s="26"/>
      <c r="AI153" s="26"/>
      <c r="AJ153" s="26">
        <v>20000</v>
      </c>
      <c r="AK153" s="26">
        <v>14790000</v>
      </c>
      <c r="AL153" s="26"/>
      <c r="AM153" s="26"/>
      <c r="AN153" s="26"/>
      <c r="AO153" s="26"/>
      <c r="AP153" s="26"/>
      <c r="AQ153" s="26">
        <v>19320000</v>
      </c>
      <c r="AR153" s="26"/>
      <c r="AS153" s="26"/>
      <c r="AT153" s="26"/>
      <c r="AU153" s="26"/>
      <c r="AV153" s="26"/>
      <c r="AW153" s="26"/>
      <c r="AX153" s="26"/>
      <c r="AY153" s="26">
        <v>6890000</v>
      </c>
      <c r="AZ153" s="26"/>
      <c r="BA153" s="45">
        <f t="shared" si="59"/>
        <v>42920000</v>
      </c>
      <c r="BB153" s="27"/>
      <c r="BC153" s="25" t="s">
        <v>245</v>
      </c>
      <c r="BD153" s="28">
        <v>0</v>
      </c>
      <c r="BE153" s="28">
        <v>1722000</v>
      </c>
      <c r="BF153" s="28">
        <v>0</v>
      </c>
      <c r="BG153" s="28">
        <v>932000</v>
      </c>
      <c r="BH153" s="28">
        <v>0</v>
      </c>
      <c r="BI153" s="28">
        <v>0</v>
      </c>
      <c r="BJ153" s="28">
        <v>0</v>
      </c>
      <c r="BK153" s="28">
        <v>4000</v>
      </c>
      <c r="BL153" s="28">
        <v>18612000</v>
      </c>
      <c r="BM153" s="28">
        <v>528000</v>
      </c>
      <c r="BN153" s="28">
        <v>0</v>
      </c>
      <c r="BO153" s="28">
        <v>0</v>
      </c>
      <c r="BP153" s="28">
        <v>0</v>
      </c>
      <c r="BQ153" s="28">
        <v>0</v>
      </c>
      <c r="BR153" s="28">
        <v>11886000</v>
      </c>
      <c r="BS153" s="28">
        <v>0</v>
      </c>
      <c r="BT153" s="28">
        <v>0</v>
      </c>
      <c r="BU153" s="28">
        <v>0</v>
      </c>
      <c r="BV153" s="28">
        <v>0</v>
      </c>
      <c r="BW153" s="28">
        <v>0</v>
      </c>
      <c r="BX153" s="28">
        <v>0</v>
      </c>
      <c r="BY153" s="28">
        <v>48000</v>
      </c>
      <c r="BZ153" s="28">
        <v>6262000</v>
      </c>
      <c r="CA153" s="28">
        <v>0</v>
      </c>
      <c r="CB153" s="29">
        <f t="shared" si="85"/>
        <v>39994000</v>
      </c>
      <c r="CD153" s="25" t="s">
        <v>245</v>
      </c>
      <c r="CE153" s="30">
        <f t="shared" si="60"/>
        <v>0</v>
      </c>
      <c r="CF153" s="30">
        <f t="shared" si="61"/>
        <v>-561525</v>
      </c>
      <c r="CG153" s="30">
        <f t="shared" si="62"/>
        <v>0</v>
      </c>
      <c r="CH153" s="30">
        <f t="shared" si="63"/>
        <v>-932000</v>
      </c>
      <c r="CI153" s="30">
        <f t="shared" si="64"/>
        <v>0</v>
      </c>
      <c r="CJ153" s="30">
        <f t="shared" si="65"/>
        <v>0</v>
      </c>
      <c r="CK153" s="30">
        <f t="shared" si="66"/>
        <v>0</v>
      </c>
      <c r="CL153" s="30">
        <f t="shared" si="67"/>
        <v>-4000</v>
      </c>
      <c r="CM153" s="30">
        <f t="shared" si="68"/>
        <v>-1352000</v>
      </c>
      <c r="CN153" s="30">
        <f t="shared" si="69"/>
        <v>-528000</v>
      </c>
      <c r="CO153" s="30">
        <f t="shared" si="70"/>
        <v>0</v>
      </c>
      <c r="CP153" s="30">
        <f t="shared" si="71"/>
        <v>0</v>
      </c>
      <c r="CQ153" s="30">
        <f t="shared" si="72"/>
        <v>0</v>
      </c>
      <c r="CR153" s="30">
        <f t="shared" si="73"/>
        <v>0</v>
      </c>
      <c r="CS153" s="30">
        <f t="shared" si="74"/>
        <v>-11886000</v>
      </c>
      <c r="CT153" s="30">
        <f t="shared" si="75"/>
        <v>0</v>
      </c>
      <c r="CU153" s="30">
        <f t="shared" si="76"/>
        <v>0</v>
      </c>
      <c r="CV153" s="30">
        <f t="shared" si="77"/>
        <v>0</v>
      </c>
      <c r="CW153" s="30">
        <f t="shared" si="78"/>
        <v>0</v>
      </c>
      <c r="CX153" s="30">
        <f t="shared" si="79"/>
        <v>0</v>
      </c>
      <c r="CY153" s="30">
        <f t="shared" si="80"/>
        <v>0</v>
      </c>
      <c r="CZ153" s="30">
        <f t="shared" si="81"/>
        <v>-8000</v>
      </c>
      <c r="DA153" s="30">
        <f t="shared" si="82"/>
        <v>-1982000</v>
      </c>
      <c r="DB153" s="30">
        <f t="shared" si="83"/>
        <v>0</v>
      </c>
      <c r="DC153" s="30">
        <f t="shared" si="84"/>
        <v>-17253525</v>
      </c>
      <c r="DD153" s="30">
        <f t="shared" si="86"/>
        <v>-134472358</v>
      </c>
    </row>
    <row r="154" spans="1:108" x14ac:dyDescent="0.15">
      <c r="A154" s="25" t="s">
        <v>246</v>
      </c>
      <c r="B154" s="26"/>
      <c r="C154" s="179"/>
      <c r="D154" s="179"/>
      <c r="E154" s="179"/>
      <c r="F154" s="179"/>
      <c r="G154" s="179"/>
      <c r="H154" s="179"/>
      <c r="I154" s="179"/>
      <c r="J154" s="179">
        <v>13892000</v>
      </c>
      <c r="K154" s="179"/>
      <c r="L154" s="179"/>
      <c r="M154" s="179"/>
      <c r="N154" s="179"/>
      <c r="O154" s="179"/>
      <c r="P154" s="179"/>
      <c r="Q154" s="179"/>
      <c r="R154" s="179"/>
      <c r="S154" s="179"/>
      <c r="T154" s="179"/>
      <c r="U154" s="179"/>
      <c r="V154" s="179"/>
      <c r="W154" s="179">
        <v>160000</v>
      </c>
      <c r="X154" s="179">
        <v>3400000</v>
      </c>
      <c r="Y154" s="179"/>
      <c r="Z154" s="26">
        <f t="shared" si="58"/>
        <v>17452000</v>
      </c>
      <c r="AA154" s="26"/>
      <c r="AB154" s="25" t="s">
        <v>246</v>
      </c>
      <c r="AC154" s="26"/>
      <c r="AD154" s="26">
        <v>3100000</v>
      </c>
      <c r="AE154" s="26"/>
      <c r="AF154" s="26"/>
      <c r="AG154" s="26"/>
      <c r="AH154" s="26">
        <v>0</v>
      </c>
      <c r="AI154" s="26"/>
      <c r="AJ154" s="26"/>
      <c r="AK154" s="26">
        <v>13940000</v>
      </c>
      <c r="AL154" s="26"/>
      <c r="AM154" s="26"/>
      <c r="AN154" s="26"/>
      <c r="AO154" s="26"/>
      <c r="AP154" s="26"/>
      <c r="AQ154" s="26">
        <v>11170000</v>
      </c>
      <c r="AR154" s="26"/>
      <c r="AS154" s="26"/>
      <c r="AT154" s="26"/>
      <c r="AU154" s="26"/>
      <c r="AV154" s="26"/>
      <c r="AW154" s="26"/>
      <c r="AX154" s="26"/>
      <c r="AY154" s="26">
        <v>8830000</v>
      </c>
      <c r="AZ154" s="26"/>
      <c r="BA154" s="45">
        <f t="shared" si="59"/>
        <v>37040000</v>
      </c>
      <c r="BB154" s="27"/>
      <c r="BC154" s="25" t="s">
        <v>246</v>
      </c>
      <c r="BD154" s="43">
        <v>0</v>
      </c>
      <c r="BE154" s="43">
        <v>1986000</v>
      </c>
      <c r="BF154" s="43">
        <v>0</v>
      </c>
      <c r="BG154" s="43">
        <v>890000</v>
      </c>
      <c r="BH154" s="43">
        <v>0</v>
      </c>
      <c r="BI154" s="43">
        <v>0</v>
      </c>
      <c r="BJ154" s="43">
        <v>0</v>
      </c>
      <c r="BK154" s="43">
        <v>0</v>
      </c>
      <c r="BL154" s="43">
        <v>17726000</v>
      </c>
      <c r="BM154" s="43">
        <v>440000</v>
      </c>
      <c r="BN154" s="43">
        <v>0</v>
      </c>
      <c r="BO154" s="43">
        <v>0</v>
      </c>
      <c r="BP154" s="43">
        <v>0</v>
      </c>
      <c r="BQ154" s="43">
        <v>0</v>
      </c>
      <c r="BR154" s="43">
        <v>8804000</v>
      </c>
      <c r="BS154" s="43">
        <v>0</v>
      </c>
      <c r="BT154" s="43">
        <v>0</v>
      </c>
      <c r="BU154" s="43">
        <v>0</v>
      </c>
      <c r="BV154" s="43">
        <v>0</v>
      </c>
      <c r="BW154" s="43">
        <v>0</v>
      </c>
      <c r="BX154" s="43">
        <v>0</v>
      </c>
      <c r="BY154" s="43">
        <v>56000</v>
      </c>
      <c r="BZ154" s="43">
        <v>3878000</v>
      </c>
      <c r="CA154" s="43">
        <v>0</v>
      </c>
      <c r="CB154" s="29">
        <f t="shared" si="85"/>
        <v>33780000</v>
      </c>
      <c r="CD154" s="25" t="s">
        <v>246</v>
      </c>
      <c r="CE154" s="44">
        <f t="shared" si="60"/>
        <v>0</v>
      </c>
      <c r="CF154" s="44">
        <f t="shared" si="61"/>
        <v>-1986000</v>
      </c>
      <c r="CG154" s="44">
        <f t="shared" si="62"/>
        <v>0</v>
      </c>
      <c r="CH154" s="44">
        <f t="shared" si="63"/>
        <v>-890000</v>
      </c>
      <c r="CI154" s="30">
        <f t="shared" si="64"/>
        <v>0</v>
      </c>
      <c r="CJ154" s="44">
        <f t="shared" si="65"/>
        <v>0</v>
      </c>
      <c r="CK154" s="44">
        <f t="shared" si="66"/>
        <v>0</v>
      </c>
      <c r="CL154" s="44">
        <f t="shared" si="67"/>
        <v>0</v>
      </c>
      <c r="CM154" s="44">
        <f t="shared" si="68"/>
        <v>-3834000</v>
      </c>
      <c r="CN154" s="44">
        <f t="shared" si="69"/>
        <v>-440000</v>
      </c>
      <c r="CO154" s="44">
        <f t="shared" si="70"/>
        <v>0</v>
      </c>
      <c r="CP154" s="44">
        <f t="shared" si="71"/>
        <v>0</v>
      </c>
      <c r="CQ154" s="44">
        <f t="shared" si="72"/>
        <v>0</v>
      </c>
      <c r="CR154" s="44">
        <f t="shared" si="73"/>
        <v>0</v>
      </c>
      <c r="CS154" s="44">
        <f t="shared" si="74"/>
        <v>-8804000</v>
      </c>
      <c r="CT154" s="44">
        <f t="shared" si="75"/>
        <v>0</v>
      </c>
      <c r="CU154" s="44">
        <f t="shared" si="76"/>
        <v>0</v>
      </c>
      <c r="CV154" s="44">
        <f t="shared" si="77"/>
        <v>0</v>
      </c>
      <c r="CW154" s="44">
        <f t="shared" si="78"/>
        <v>0</v>
      </c>
      <c r="CX154" s="44">
        <f t="shared" si="79"/>
        <v>0</v>
      </c>
      <c r="CY154" s="44">
        <f t="shared" si="80"/>
        <v>0</v>
      </c>
      <c r="CZ154" s="44">
        <f t="shared" si="81"/>
        <v>104000</v>
      </c>
      <c r="DA154" s="44">
        <f t="shared" si="82"/>
        <v>-478000</v>
      </c>
      <c r="DB154" s="44">
        <f t="shared" si="83"/>
        <v>0</v>
      </c>
      <c r="DC154" s="44">
        <f t="shared" si="84"/>
        <v>-16328000</v>
      </c>
      <c r="DD154" s="44">
        <f t="shared" si="86"/>
        <v>-150800358</v>
      </c>
    </row>
    <row r="155" spans="1:108" x14ac:dyDescent="0.15">
      <c r="A155" s="25" t="s">
        <v>247</v>
      </c>
      <c r="B155" s="26"/>
      <c r="C155" s="179">
        <v>4479810</v>
      </c>
      <c r="D155" s="179"/>
      <c r="E155" s="179"/>
      <c r="F155" s="179"/>
      <c r="G155" s="179"/>
      <c r="H155" s="179"/>
      <c r="I155" s="179"/>
      <c r="J155" s="179">
        <v>17100000</v>
      </c>
      <c r="K155" s="179">
        <v>200000</v>
      </c>
      <c r="L155" s="179"/>
      <c r="M155" s="179"/>
      <c r="N155" s="179"/>
      <c r="O155" s="179"/>
      <c r="P155" s="179">
        <v>15162077</v>
      </c>
      <c r="Q155" s="179"/>
      <c r="R155" s="179"/>
      <c r="S155" s="179"/>
      <c r="T155" s="179"/>
      <c r="U155" s="179"/>
      <c r="V155" s="179"/>
      <c r="W155" s="179">
        <v>280000</v>
      </c>
      <c r="X155" s="179">
        <v>3520000</v>
      </c>
      <c r="Y155" s="179"/>
      <c r="Z155" s="26">
        <f t="shared" si="58"/>
        <v>40741887</v>
      </c>
      <c r="AA155" s="26"/>
      <c r="AB155" s="25" t="s">
        <v>247</v>
      </c>
      <c r="AC155" s="26"/>
      <c r="AD155" s="26">
        <v>3240000</v>
      </c>
      <c r="AE155" s="26"/>
      <c r="AF155" s="26"/>
      <c r="AG155" s="26"/>
      <c r="AH155" s="26"/>
      <c r="AI155" s="26"/>
      <c r="AJ155" s="26"/>
      <c r="AK155" s="26">
        <v>13340000</v>
      </c>
      <c r="AL155" s="26"/>
      <c r="AM155" s="26"/>
      <c r="AN155" s="26"/>
      <c r="AO155" s="26"/>
      <c r="AP155" s="26"/>
      <c r="AQ155" s="26">
        <v>620000</v>
      </c>
      <c r="AR155" s="26"/>
      <c r="AS155" s="26"/>
      <c r="AT155" s="26"/>
      <c r="AU155" s="26"/>
      <c r="AV155" s="26"/>
      <c r="AW155" s="26"/>
      <c r="AX155" s="26"/>
      <c r="AY155" s="26">
        <v>8180000</v>
      </c>
      <c r="AZ155" s="26"/>
      <c r="BA155" s="45">
        <f t="shared" si="59"/>
        <v>25380000</v>
      </c>
      <c r="BB155" s="45"/>
      <c r="BC155" s="25" t="s">
        <v>247</v>
      </c>
      <c r="BD155" s="43">
        <v>0</v>
      </c>
      <c r="BE155" s="43">
        <v>2814000</v>
      </c>
      <c r="BF155" s="43">
        <v>0</v>
      </c>
      <c r="BG155" s="43">
        <v>778000</v>
      </c>
      <c r="BH155" s="43">
        <v>0</v>
      </c>
      <c r="BI155" s="43">
        <v>0</v>
      </c>
      <c r="BJ155" s="43">
        <v>0</v>
      </c>
      <c r="BK155" s="43">
        <v>0</v>
      </c>
      <c r="BL155" s="43">
        <v>17062000</v>
      </c>
      <c r="BM155" s="43">
        <v>1440000</v>
      </c>
      <c r="BN155" s="43">
        <v>0</v>
      </c>
      <c r="BO155" s="43">
        <v>0</v>
      </c>
      <c r="BP155" s="43">
        <v>0</v>
      </c>
      <c r="BQ155" s="43">
        <v>0</v>
      </c>
      <c r="BR155" s="43">
        <v>8372000</v>
      </c>
      <c r="BS155" s="43">
        <v>0</v>
      </c>
      <c r="BT155" s="43">
        <v>0</v>
      </c>
      <c r="BU155" s="43">
        <v>0</v>
      </c>
      <c r="BV155" s="43">
        <v>0</v>
      </c>
      <c r="BW155" s="43">
        <v>0</v>
      </c>
      <c r="BX155" s="43">
        <v>0</v>
      </c>
      <c r="BY155" s="43">
        <v>104000</v>
      </c>
      <c r="BZ155" s="43">
        <v>6156000</v>
      </c>
      <c r="CA155" s="43">
        <v>0</v>
      </c>
      <c r="CB155" s="29">
        <f t="shared" si="85"/>
        <v>36726000</v>
      </c>
      <c r="CD155" s="25" t="s">
        <v>247</v>
      </c>
      <c r="CE155" s="44">
        <f t="shared" si="60"/>
        <v>0</v>
      </c>
      <c r="CF155" s="44">
        <f t="shared" si="61"/>
        <v>1665810</v>
      </c>
      <c r="CG155" s="44">
        <f t="shared" si="62"/>
        <v>0</v>
      </c>
      <c r="CH155" s="44">
        <f t="shared" si="63"/>
        <v>-778000</v>
      </c>
      <c r="CI155" s="44">
        <f t="shared" si="64"/>
        <v>0</v>
      </c>
      <c r="CJ155" s="44">
        <f t="shared" si="65"/>
        <v>0</v>
      </c>
      <c r="CK155" s="44">
        <f t="shared" si="66"/>
        <v>0</v>
      </c>
      <c r="CL155" s="44">
        <f t="shared" si="67"/>
        <v>0</v>
      </c>
      <c r="CM155" s="44">
        <f t="shared" si="68"/>
        <v>38000</v>
      </c>
      <c r="CN155" s="44">
        <f t="shared" si="69"/>
        <v>-1240000</v>
      </c>
      <c r="CO155" s="44">
        <f t="shared" si="70"/>
        <v>0</v>
      </c>
      <c r="CP155" s="44">
        <f t="shared" si="71"/>
        <v>0</v>
      </c>
      <c r="CQ155" s="44">
        <f t="shared" si="72"/>
        <v>0</v>
      </c>
      <c r="CR155" s="44">
        <f t="shared" si="73"/>
        <v>0</v>
      </c>
      <c r="CS155" s="44">
        <f t="shared" si="74"/>
        <v>6790077</v>
      </c>
      <c r="CT155" s="44">
        <f t="shared" si="75"/>
        <v>0</v>
      </c>
      <c r="CU155" s="44">
        <f t="shared" si="76"/>
        <v>0</v>
      </c>
      <c r="CV155" s="44">
        <f t="shared" si="77"/>
        <v>0</v>
      </c>
      <c r="CW155" s="44">
        <f t="shared" si="78"/>
        <v>0</v>
      </c>
      <c r="CX155" s="44">
        <f t="shared" si="79"/>
        <v>0</v>
      </c>
      <c r="CY155" s="44">
        <f t="shared" si="80"/>
        <v>0</v>
      </c>
      <c r="CZ155" s="44">
        <f t="shared" si="81"/>
        <v>176000</v>
      </c>
      <c r="DA155" s="44">
        <f t="shared" si="82"/>
        <v>-2636000</v>
      </c>
      <c r="DB155" s="44">
        <f t="shared" si="83"/>
        <v>0</v>
      </c>
      <c r="DC155" s="44">
        <f t="shared" si="84"/>
        <v>4015887</v>
      </c>
      <c r="DD155" s="44">
        <f t="shared" si="86"/>
        <v>-146784471</v>
      </c>
    </row>
    <row r="156" spans="1:108" x14ac:dyDescent="0.15">
      <c r="A156" s="25" t="s">
        <v>248</v>
      </c>
      <c r="B156" s="26"/>
      <c r="C156" s="179">
        <v>4269825</v>
      </c>
      <c r="D156" s="179"/>
      <c r="E156" s="179"/>
      <c r="F156" s="179"/>
      <c r="G156" s="179"/>
      <c r="H156" s="179"/>
      <c r="I156" s="179">
        <v>4862</v>
      </c>
      <c r="J156" s="179">
        <v>18600000</v>
      </c>
      <c r="K156" s="179">
        <v>800000</v>
      </c>
      <c r="L156" s="179"/>
      <c r="M156" s="179"/>
      <c r="N156" s="179"/>
      <c r="O156" s="179"/>
      <c r="P156" s="179">
        <v>24973611</v>
      </c>
      <c r="Q156" s="179"/>
      <c r="R156" s="179"/>
      <c r="S156" s="179"/>
      <c r="T156" s="179"/>
      <c r="U156" s="179"/>
      <c r="V156" s="179"/>
      <c r="W156" s="179">
        <v>320000</v>
      </c>
      <c r="X156" s="179">
        <v>4160000</v>
      </c>
      <c r="Y156" s="179"/>
      <c r="Z156" s="26">
        <f t="shared" si="58"/>
        <v>53128298</v>
      </c>
      <c r="AA156" s="26"/>
      <c r="AB156" s="25" t="s">
        <v>248</v>
      </c>
      <c r="AC156" s="26"/>
      <c r="AD156" s="26"/>
      <c r="AE156" s="26"/>
      <c r="AF156" s="26"/>
      <c r="AG156" s="26"/>
      <c r="AH156" s="26"/>
      <c r="AI156" s="26"/>
      <c r="AJ156" s="26"/>
      <c r="AK156" s="26">
        <v>10520000</v>
      </c>
      <c r="AL156" s="26"/>
      <c r="AM156" s="26"/>
      <c r="AN156" s="26"/>
      <c r="AO156" s="26"/>
      <c r="AP156" s="26"/>
      <c r="AQ156" s="26"/>
      <c r="AR156" s="26"/>
      <c r="AS156" s="26"/>
      <c r="AT156" s="26"/>
      <c r="AU156" s="26"/>
      <c r="AV156" s="26"/>
      <c r="AW156" s="26"/>
      <c r="AX156" s="26"/>
      <c r="AY156" s="26">
        <v>6640000</v>
      </c>
      <c r="AZ156" s="26"/>
      <c r="BA156" s="45">
        <f t="shared" si="59"/>
        <v>17160000</v>
      </c>
      <c r="BB156" s="27"/>
      <c r="BC156" s="25" t="s">
        <v>248</v>
      </c>
      <c r="BD156" s="43">
        <v>0</v>
      </c>
      <c r="BE156" s="43">
        <v>1910000</v>
      </c>
      <c r="BF156" s="43">
        <v>0</v>
      </c>
      <c r="BG156" s="43">
        <v>1046000</v>
      </c>
      <c r="BH156" s="43">
        <v>0</v>
      </c>
      <c r="BI156" s="43">
        <v>0</v>
      </c>
      <c r="BJ156" s="43">
        <v>0</v>
      </c>
      <c r="BK156" s="43">
        <v>0</v>
      </c>
      <c r="BL156" s="43">
        <v>16256000</v>
      </c>
      <c r="BM156" s="43">
        <v>2206000</v>
      </c>
      <c r="BN156" s="43">
        <v>0</v>
      </c>
      <c r="BO156" s="43">
        <v>0</v>
      </c>
      <c r="BP156" s="43">
        <v>0</v>
      </c>
      <c r="BQ156" s="43">
        <v>0</v>
      </c>
      <c r="BR156" s="43">
        <v>7268000</v>
      </c>
      <c r="BS156" s="43">
        <v>0</v>
      </c>
      <c r="BT156" s="43">
        <v>0</v>
      </c>
      <c r="BU156" s="43">
        <v>0</v>
      </c>
      <c r="BV156" s="43">
        <v>0</v>
      </c>
      <c r="BW156" s="43">
        <v>0</v>
      </c>
      <c r="BX156" s="43">
        <v>0</v>
      </c>
      <c r="BY156" s="43">
        <v>104000</v>
      </c>
      <c r="BZ156" s="43">
        <v>6014000</v>
      </c>
      <c r="CA156" s="43">
        <v>0</v>
      </c>
      <c r="CB156" s="29">
        <f t="shared" si="85"/>
        <v>34804000</v>
      </c>
      <c r="CD156" s="25" t="s">
        <v>248</v>
      </c>
      <c r="CE156" s="44">
        <f t="shared" si="60"/>
        <v>0</v>
      </c>
      <c r="CF156" s="44">
        <f t="shared" si="61"/>
        <v>2359825</v>
      </c>
      <c r="CG156" s="44">
        <f t="shared" si="62"/>
        <v>0</v>
      </c>
      <c r="CH156" s="44">
        <f t="shared" si="63"/>
        <v>-1046000</v>
      </c>
      <c r="CI156" s="44">
        <f t="shared" si="64"/>
        <v>0</v>
      </c>
      <c r="CJ156" s="44">
        <f t="shared" si="65"/>
        <v>0</v>
      </c>
      <c r="CK156" s="44">
        <f t="shared" si="66"/>
        <v>0</v>
      </c>
      <c r="CL156" s="44">
        <f t="shared" si="67"/>
        <v>4862</v>
      </c>
      <c r="CM156" s="44">
        <f t="shared" si="68"/>
        <v>2344000</v>
      </c>
      <c r="CN156" s="44">
        <f t="shared" si="69"/>
        <v>-1406000</v>
      </c>
      <c r="CO156" s="44">
        <f t="shared" si="70"/>
        <v>0</v>
      </c>
      <c r="CP156" s="44">
        <f t="shared" si="71"/>
        <v>0</v>
      </c>
      <c r="CQ156" s="44">
        <f t="shared" si="72"/>
        <v>0</v>
      </c>
      <c r="CR156" s="44">
        <f t="shared" si="73"/>
        <v>0</v>
      </c>
      <c r="CS156" s="44">
        <f t="shared" si="74"/>
        <v>17705611</v>
      </c>
      <c r="CT156" s="44">
        <f t="shared" si="75"/>
        <v>0</v>
      </c>
      <c r="CU156" s="44">
        <f t="shared" si="76"/>
        <v>0</v>
      </c>
      <c r="CV156" s="44">
        <f t="shared" si="77"/>
        <v>0</v>
      </c>
      <c r="CW156" s="44">
        <f t="shared" si="78"/>
        <v>0</v>
      </c>
      <c r="CX156" s="44">
        <f t="shared" si="79"/>
        <v>0</v>
      </c>
      <c r="CY156" s="44">
        <f t="shared" si="80"/>
        <v>0</v>
      </c>
      <c r="CZ156" s="44">
        <f t="shared" si="81"/>
        <v>216000</v>
      </c>
      <c r="DA156" s="44">
        <f t="shared" si="82"/>
        <v>-1854000</v>
      </c>
      <c r="DB156" s="44">
        <f t="shared" si="83"/>
        <v>0</v>
      </c>
      <c r="DC156" s="44">
        <f t="shared" si="84"/>
        <v>18324298</v>
      </c>
      <c r="DD156" s="44">
        <f t="shared" si="86"/>
        <v>-128460173</v>
      </c>
    </row>
    <row r="157" spans="1:108" x14ac:dyDescent="0.15">
      <c r="A157" s="25" t="s">
        <v>249</v>
      </c>
      <c r="B157" s="26"/>
      <c r="C157" s="179">
        <v>4566125</v>
      </c>
      <c r="D157" s="179"/>
      <c r="E157" s="179"/>
      <c r="F157" s="179"/>
      <c r="G157" s="179"/>
      <c r="H157" s="179"/>
      <c r="I157" s="179"/>
      <c r="J157" s="179">
        <v>18576000</v>
      </c>
      <c r="K157" s="179">
        <v>1280000</v>
      </c>
      <c r="L157" s="179"/>
      <c r="M157" s="179"/>
      <c r="N157" s="179"/>
      <c r="O157" s="179"/>
      <c r="P157" s="179">
        <v>12884928</v>
      </c>
      <c r="Q157" s="179"/>
      <c r="R157" s="179"/>
      <c r="S157" s="179"/>
      <c r="T157" s="179"/>
      <c r="U157" s="179"/>
      <c r="V157" s="179"/>
      <c r="W157" s="179">
        <v>320000</v>
      </c>
      <c r="X157" s="179">
        <v>3880000</v>
      </c>
      <c r="Y157" s="179"/>
      <c r="Z157" s="26">
        <f t="shared" si="58"/>
        <v>41507053</v>
      </c>
      <c r="AA157" s="26"/>
      <c r="AB157" s="25" t="s">
        <v>249</v>
      </c>
      <c r="AC157" s="26"/>
      <c r="AD157" s="26">
        <v>3300000</v>
      </c>
      <c r="AE157" s="26"/>
      <c r="AF157" s="26"/>
      <c r="AG157" s="26"/>
      <c r="AH157" s="26"/>
      <c r="AI157" s="26"/>
      <c r="AJ157" s="26"/>
      <c r="AK157" s="26">
        <v>13940000</v>
      </c>
      <c r="AL157" s="26"/>
      <c r="AM157" s="26"/>
      <c r="AN157" s="26"/>
      <c r="AO157" s="26"/>
      <c r="AP157" s="26"/>
      <c r="AQ157" s="26">
        <v>17470000</v>
      </c>
      <c r="AR157" s="26"/>
      <c r="AS157" s="26"/>
      <c r="AT157" s="26"/>
      <c r="AU157" s="26"/>
      <c r="AV157" s="26"/>
      <c r="AW157" s="26"/>
      <c r="AX157" s="26"/>
      <c r="AY157" s="26">
        <v>8120000</v>
      </c>
      <c r="AZ157" s="26"/>
      <c r="BA157" s="45">
        <f t="shared" si="59"/>
        <v>42830000</v>
      </c>
      <c r="BB157" s="27"/>
      <c r="BC157" s="25" t="s">
        <v>249</v>
      </c>
      <c r="BD157" s="43">
        <v>0</v>
      </c>
      <c r="BE157" s="43">
        <v>2102000</v>
      </c>
      <c r="BF157" s="43">
        <v>0</v>
      </c>
      <c r="BG157" s="43">
        <v>744000</v>
      </c>
      <c r="BH157" s="43">
        <v>0</v>
      </c>
      <c r="BI157" s="43">
        <v>0</v>
      </c>
      <c r="BJ157" s="43">
        <v>0</v>
      </c>
      <c r="BK157" s="43">
        <v>0</v>
      </c>
      <c r="BL157" s="43">
        <v>15128000</v>
      </c>
      <c r="BM157" s="43">
        <v>2556000</v>
      </c>
      <c r="BN157" s="43">
        <v>0</v>
      </c>
      <c r="BO157" s="43">
        <v>0</v>
      </c>
      <c r="BP157" s="43">
        <v>0</v>
      </c>
      <c r="BQ157" s="43">
        <v>0</v>
      </c>
      <c r="BR157" s="43">
        <v>9624000</v>
      </c>
      <c r="BS157" s="43">
        <v>0</v>
      </c>
      <c r="BT157" s="43">
        <v>0</v>
      </c>
      <c r="BU157" s="43">
        <v>0</v>
      </c>
      <c r="BV157" s="43">
        <v>0</v>
      </c>
      <c r="BW157" s="43">
        <v>0</v>
      </c>
      <c r="BX157" s="43">
        <v>0</v>
      </c>
      <c r="BY157" s="43">
        <v>80000</v>
      </c>
      <c r="BZ157" s="43">
        <v>5942000</v>
      </c>
      <c r="CA157" s="43">
        <v>0</v>
      </c>
      <c r="CB157" s="29">
        <f t="shared" si="85"/>
        <v>36176000</v>
      </c>
      <c r="CD157" s="25" t="s">
        <v>249</v>
      </c>
      <c r="CE157" s="44">
        <f t="shared" si="60"/>
        <v>0</v>
      </c>
      <c r="CF157" s="44">
        <f t="shared" si="61"/>
        <v>2464125</v>
      </c>
      <c r="CG157" s="44">
        <f t="shared" si="62"/>
        <v>0</v>
      </c>
      <c r="CH157" s="44">
        <f t="shared" si="63"/>
        <v>-744000</v>
      </c>
      <c r="CI157" s="44">
        <f t="shared" si="64"/>
        <v>0</v>
      </c>
      <c r="CJ157" s="44">
        <f t="shared" si="65"/>
        <v>0</v>
      </c>
      <c r="CK157" s="44">
        <f t="shared" si="66"/>
        <v>0</v>
      </c>
      <c r="CL157" s="44">
        <f t="shared" si="67"/>
        <v>0</v>
      </c>
      <c r="CM157" s="44">
        <f t="shared" si="68"/>
        <v>3448000</v>
      </c>
      <c r="CN157" s="44">
        <f t="shared" si="69"/>
        <v>-1276000</v>
      </c>
      <c r="CO157" s="44">
        <f t="shared" si="70"/>
        <v>0</v>
      </c>
      <c r="CP157" s="44">
        <f t="shared" si="71"/>
        <v>0</v>
      </c>
      <c r="CQ157" s="44">
        <f t="shared" si="72"/>
        <v>0</v>
      </c>
      <c r="CR157" s="44">
        <f t="shared" si="73"/>
        <v>0</v>
      </c>
      <c r="CS157" s="44">
        <f t="shared" si="74"/>
        <v>3260928</v>
      </c>
      <c r="CT157" s="44">
        <f t="shared" si="75"/>
        <v>0</v>
      </c>
      <c r="CU157" s="44">
        <f t="shared" si="76"/>
        <v>0</v>
      </c>
      <c r="CV157" s="44">
        <f t="shared" si="77"/>
        <v>0</v>
      </c>
      <c r="CW157" s="44">
        <f t="shared" si="78"/>
        <v>0</v>
      </c>
      <c r="CX157" s="44">
        <f t="shared" si="79"/>
        <v>0</v>
      </c>
      <c r="CY157" s="44">
        <f t="shared" si="80"/>
        <v>0</v>
      </c>
      <c r="CZ157" s="44">
        <f t="shared" si="81"/>
        <v>240000</v>
      </c>
      <c r="DA157" s="44">
        <f t="shared" si="82"/>
        <v>-2062000</v>
      </c>
      <c r="DB157" s="44">
        <f t="shared" si="83"/>
        <v>0</v>
      </c>
      <c r="DC157" s="44">
        <f t="shared" si="84"/>
        <v>5331053</v>
      </c>
      <c r="DD157" s="44">
        <f t="shared" si="86"/>
        <v>-123129120</v>
      </c>
    </row>
    <row r="158" spans="1:108" x14ac:dyDescent="0.15">
      <c r="A158" s="25" t="s">
        <v>250</v>
      </c>
      <c r="B158" s="26"/>
      <c r="C158" s="179">
        <v>4337675</v>
      </c>
      <c r="D158" s="179"/>
      <c r="E158" s="179">
        <v>360000</v>
      </c>
      <c r="F158" s="179"/>
      <c r="G158" s="179"/>
      <c r="H158" s="179"/>
      <c r="I158" s="179"/>
      <c r="J158" s="179">
        <v>18412000</v>
      </c>
      <c r="K158" s="179">
        <v>960000</v>
      </c>
      <c r="L158" s="179"/>
      <c r="M158" s="179"/>
      <c r="N158" s="179"/>
      <c r="O158" s="179"/>
      <c r="P158" s="179">
        <v>24815027</v>
      </c>
      <c r="Q158" s="179"/>
      <c r="R158" s="179"/>
      <c r="S158" s="179"/>
      <c r="T158" s="179"/>
      <c r="U158" s="179"/>
      <c r="V158" s="179"/>
      <c r="W158" s="179">
        <v>280000</v>
      </c>
      <c r="X158" s="179">
        <v>3400000</v>
      </c>
      <c r="Y158" s="179"/>
      <c r="Z158" s="26">
        <f t="shared" si="58"/>
        <v>52564702</v>
      </c>
      <c r="AA158" s="26"/>
      <c r="AB158" s="25" t="s">
        <v>250</v>
      </c>
      <c r="AC158" s="26"/>
      <c r="AD158" s="26">
        <v>2680000</v>
      </c>
      <c r="AE158" s="26"/>
      <c r="AF158" s="26"/>
      <c r="AG158" s="26"/>
      <c r="AH158" s="26"/>
      <c r="AI158" s="26"/>
      <c r="AJ158" s="26"/>
      <c r="AK158" s="26">
        <v>13860000</v>
      </c>
      <c r="AL158" s="26">
        <v>680000</v>
      </c>
      <c r="AM158" s="26"/>
      <c r="AN158" s="26"/>
      <c r="AO158" s="26"/>
      <c r="AP158" s="26"/>
      <c r="AQ158" s="26">
        <v>16260000</v>
      </c>
      <c r="AR158" s="26"/>
      <c r="AS158" s="26"/>
      <c r="AT158" s="26"/>
      <c r="AU158" s="26"/>
      <c r="AV158" s="26"/>
      <c r="AW158" s="26"/>
      <c r="AX158" s="26">
        <v>40000</v>
      </c>
      <c r="AY158" s="26">
        <v>7840000</v>
      </c>
      <c r="AZ158" s="26"/>
      <c r="BA158" s="45">
        <f t="shared" si="59"/>
        <v>41360000</v>
      </c>
      <c r="BB158" s="27"/>
      <c r="BC158" s="25" t="s">
        <v>250</v>
      </c>
      <c r="BD158" s="43">
        <v>0</v>
      </c>
      <c r="BE158" s="43">
        <v>1858000</v>
      </c>
      <c r="BF158" s="43">
        <v>0</v>
      </c>
      <c r="BG158" s="43">
        <v>726000</v>
      </c>
      <c r="BH158" s="43">
        <v>0</v>
      </c>
      <c r="BI158" s="43">
        <v>0</v>
      </c>
      <c r="BJ158" s="43">
        <v>0</v>
      </c>
      <c r="BK158" s="43">
        <v>0</v>
      </c>
      <c r="BL158" s="43">
        <v>13826000</v>
      </c>
      <c r="BM158" s="43">
        <v>4294000</v>
      </c>
      <c r="BN158" s="43">
        <v>0</v>
      </c>
      <c r="BO158" s="43">
        <v>0</v>
      </c>
      <c r="BP158" s="43">
        <v>0</v>
      </c>
      <c r="BQ158" s="43">
        <v>0</v>
      </c>
      <c r="BR158" s="43">
        <v>8966000</v>
      </c>
      <c r="BS158" s="43">
        <v>0</v>
      </c>
      <c r="BT158" s="43">
        <v>0</v>
      </c>
      <c r="BU158" s="43">
        <v>0</v>
      </c>
      <c r="BV158" s="43">
        <v>0</v>
      </c>
      <c r="BW158" s="43">
        <v>0</v>
      </c>
      <c r="BX158" s="43">
        <v>0</v>
      </c>
      <c r="BY158" s="43">
        <v>176000</v>
      </c>
      <c r="BZ158" s="43">
        <v>5788000</v>
      </c>
      <c r="CA158" s="43">
        <v>0</v>
      </c>
      <c r="CB158" s="29">
        <f t="shared" si="85"/>
        <v>35634000</v>
      </c>
      <c r="CD158" s="25" t="s">
        <v>250</v>
      </c>
      <c r="CE158" s="44">
        <f t="shared" si="60"/>
        <v>0</v>
      </c>
      <c r="CF158" s="44">
        <f t="shared" si="61"/>
        <v>2479675</v>
      </c>
      <c r="CG158" s="44">
        <f t="shared" si="62"/>
        <v>0</v>
      </c>
      <c r="CH158" s="44">
        <f t="shared" si="63"/>
        <v>-366000</v>
      </c>
      <c r="CI158" s="44">
        <f t="shared" si="64"/>
        <v>0</v>
      </c>
      <c r="CJ158" s="44">
        <f t="shared" si="65"/>
        <v>0</v>
      </c>
      <c r="CK158" s="44">
        <f t="shared" si="66"/>
        <v>0</v>
      </c>
      <c r="CL158" s="44">
        <f t="shared" si="67"/>
        <v>0</v>
      </c>
      <c r="CM158" s="44">
        <f t="shared" si="68"/>
        <v>4586000</v>
      </c>
      <c r="CN158" s="44">
        <f t="shared" si="69"/>
        <v>-3334000</v>
      </c>
      <c r="CO158" s="44">
        <f t="shared" si="70"/>
        <v>0</v>
      </c>
      <c r="CP158" s="44">
        <f t="shared" si="71"/>
        <v>0</v>
      </c>
      <c r="CQ158" s="44">
        <f t="shared" si="72"/>
        <v>0</v>
      </c>
      <c r="CR158" s="44">
        <f t="shared" si="73"/>
        <v>0</v>
      </c>
      <c r="CS158" s="44">
        <f t="shared" si="74"/>
        <v>15849027</v>
      </c>
      <c r="CT158" s="44">
        <f t="shared" si="75"/>
        <v>0</v>
      </c>
      <c r="CU158" s="44">
        <f t="shared" si="76"/>
        <v>0</v>
      </c>
      <c r="CV158" s="44">
        <f t="shared" si="77"/>
        <v>0</v>
      </c>
      <c r="CW158" s="44">
        <f t="shared" si="78"/>
        <v>0</v>
      </c>
      <c r="CX158" s="44">
        <f t="shared" si="79"/>
        <v>0</v>
      </c>
      <c r="CY158" s="44">
        <f t="shared" si="80"/>
        <v>0</v>
      </c>
      <c r="CZ158" s="44">
        <f t="shared" si="81"/>
        <v>104000</v>
      </c>
      <c r="DA158" s="44">
        <f t="shared" si="82"/>
        <v>-2388000</v>
      </c>
      <c r="DB158" s="44">
        <f t="shared" si="83"/>
        <v>0</v>
      </c>
      <c r="DC158" s="44">
        <f t="shared" si="84"/>
        <v>16930702</v>
      </c>
      <c r="DD158" s="44">
        <f t="shared" si="86"/>
        <v>-106198418</v>
      </c>
    </row>
    <row r="159" spans="1:108" x14ac:dyDescent="0.15">
      <c r="A159" s="25" t="s">
        <v>251</v>
      </c>
      <c r="B159" s="26"/>
      <c r="C159" s="179">
        <v>4654475</v>
      </c>
      <c r="D159" s="179"/>
      <c r="E159" s="179">
        <v>360000</v>
      </c>
      <c r="F159" s="179"/>
      <c r="G159" s="179"/>
      <c r="H159" s="179"/>
      <c r="I159" s="179"/>
      <c r="J159" s="179">
        <v>16260000</v>
      </c>
      <c r="K159" s="179">
        <v>2200000</v>
      </c>
      <c r="L159" s="179"/>
      <c r="M159" s="179"/>
      <c r="N159" s="179"/>
      <c r="O159" s="179"/>
      <c r="P159" s="179">
        <v>11635347</v>
      </c>
      <c r="Q159" s="179"/>
      <c r="R159" s="179"/>
      <c r="S159" s="179"/>
      <c r="T159" s="179"/>
      <c r="U159" s="179"/>
      <c r="V159" s="179"/>
      <c r="W159" s="179">
        <v>480000</v>
      </c>
      <c r="X159" s="179">
        <v>2960000</v>
      </c>
      <c r="Y159" s="179"/>
      <c r="Z159" s="26">
        <f t="shared" si="58"/>
        <v>38549822</v>
      </c>
      <c r="AA159" s="26"/>
      <c r="AB159" s="25" t="s">
        <v>251</v>
      </c>
      <c r="AC159" s="26"/>
      <c r="AD159" s="26">
        <v>3190000</v>
      </c>
      <c r="AE159" s="26"/>
      <c r="AF159" s="26">
        <v>80000</v>
      </c>
      <c r="AG159" s="26"/>
      <c r="AH159" s="26"/>
      <c r="AI159" s="26"/>
      <c r="AJ159" s="26">
        <v>10000</v>
      </c>
      <c r="AK159" s="26">
        <v>13700000</v>
      </c>
      <c r="AL159" s="26">
        <v>840000</v>
      </c>
      <c r="AM159" s="26"/>
      <c r="AN159" s="26"/>
      <c r="AO159" s="26"/>
      <c r="AP159" s="26"/>
      <c r="AQ159" s="26">
        <v>11190000</v>
      </c>
      <c r="AR159" s="26"/>
      <c r="AS159" s="26"/>
      <c r="AT159" s="26"/>
      <c r="AU159" s="26"/>
      <c r="AV159" s="26"/>
      <c r="AW159" s="26"/>
      <c r="AX159" s="26">
        <v>200000</v>
      </c>
      <c r="AY159" s="26">
        <v>8000000</v>
      </c>
      <c r="AZ159" s="26"/>
      <c r="BA159" s="45">
        <f t="shared" si="59"/>
        <v>37210000</v>
      </c>
      <c r="BB159" s="27"/>
      <c r="BC159" s="25" t="s">
        <v>251</v>
      </c>
      <c r="BD159" s="28">
        <v>0</v>
      </c>
      <c r="BE159" s="28">
        <v>1900000</v>
      </c>
      <c r="BF159" s="28">
        <v>0</v>
      </c>
      <c r="BG159" s="28">
        <v>948000</v>
      </c>
      <c r="BH159" s="28">
        <v>0</v>
      </c>
      <c r="BI159" s="28">
        <v>0</v>
      </c>
      <c r="BJ159" s="28">
        <v>0</v>
      </c>
      <c r="BK159" s="28">
        <v>2000</v>
      </c>
      <c r="BL159" s="28">
        <v>13824000</v>
      </c>
      <c r="BM159" s="28">
        <v>3846000</v>
      </c>
      <c r="BN159" s="28">
        <v>0</v>
      </c>
      <c r="BO159" s="28">
        <v>0</v>
      </c>
      <c r="BP159" s="28">
        <v>0</v>
      </c>
      <c r="BQ159" s="28">
        <v>0</v>
      </c>
      <c r="BR159" s="28">
        <v>8540000</v>
      </c>
      <c r="BS159" s="28">
        <v>0</v>
      </c>
      <c r="BT159" s="28">
        <v>0</v>
      </c>
      <c r="BU159" s="28">
        <v>0</v>
      </c>
      <c r="BV159" s="28">
        <v>0</v>
      </c>
      <c r="BW159" s="28">
        <v>0</v>
      </c>
      <c r="BX159" s="28">
        <v>0</v>
      </c>
      <c r="BY159" s="28">
        <v>264000</v>
      </c>
      <c r="BZ159" s="28">
        <v>6594000</v>
      </c>
      <c r="CA159" s="28">
        <v>0</v>
      </c>
      <c r="CB159" s="29">
        <f t="shared" si="85"/>
        <v>35918000</v>
      </c>
      <c r="CD159" s="25" t="s">
        <v>251</v>
      </c>
      <c r="CE159" s="30">
        <f t="shared" si="60"/>
        <v>0</v>
      </c>
      <c r="CF159" s="30">
        <f t="shared" si="61"/>
        <v>2754475</v>
      </c>
      <c r="CG159" s="30">
        <f t="shared" si="62"/>
        <v>0</v>
      </c>
      <c r="CH159" s="30">
        <f t="shared" si="63"/>
        <v>-588000</v>
      </c>
      <c r="CI159" s="30">
        <f t="shared" si="64"/>
        <v>0</v>
      </c>
      <c r="CJ159" s="30">
        <f t="shared" si="65"/>
        <v>0</v>
      </c>
      <c r="CK159" s="30">
        <f t="shared" si="66"/>
        <v>0</v>
      </c>
      <c r="CL159" s="30">
        <f t="shared" si="67"/>
        <v>-2000</v>
      </c>
      <c r="CM159" s="30">
        <f t="shared" si="68"/>
        <v>2436000</v>
      </c>
      <c r="CN159" s="30">
        <f t="shared" si="69"/>
        <v>-1646000</v>
      </c>
      <c r="CO159" s="30">
        <f t="shared" si="70"/>
        <v>0</v>
      </c>
      <c r="CP159" s="30">
        <f t="shared" si="71"/>
        <v>0</v>
      </c>
      <c r="CQ159" s="30">
        <f t="shared" si="72"/>
        <v>0</v>
      </c>
      <c r="CR159" s="30">
        <f t="shared" si="73"/>
        <v>0</v>
      </c>
      <c r="CS159" s="30">
        <f t="shared" si="74"/>
        <v>3095347</v>
      </c>
      <c r="CT159" s="30">
        <f t="shared" si="75"/>
        <v>0</v>
      </c>
      <c r="CU159" s="30">
        <f t="shared" si="76"/>
        <v>0</v>
      </c>
      <c r="CV159" s="30">
        <f t="shared" si="77"/>
        <v>0</v>
      </c>
      <c r="CW159" s="30">
        <f t="shared" si="78"/>
        <v>0</v>
      </c>
      <c r="CX159" s="30">
        <f t="shared" si="79"/>
        <v>0</v>
      </c>
      <c r="CY159" s="30">
        <f t="shared" si="80"/>
        <v>0</v>
      </c>
      <c r="CZ159" s="30">
        <f t="shared" si="81"/>
        <v>216000</v>
      </c>
      <c r="DA159" s="30">
        <f t="shared" si="82"/>
        <v>-3634000</v>
      </c>
      <c r="DB159" s="30">
        <f t="shared" si="83"/>
        <v>0</v>
      </c>
      <c r="DC159" s="30">
        <f t="shared" si="84"/>
        <v>2631822</v>
      </c>
      <c r="DD159" s="30">
        <f t="shared" si="86"/>
        <v>-103566596</v>
      </c>
    </row>
    <row r="160" spans="1:108" x14ac:dyDescent="0.15">
      <c r="A160" s="25" t="s">
        <v>252</v>
      </c>
      <c r="B160" s="26"/>
      <c r="C160" s="179">
        <v>5116725</v>
      </c>
      <c r="D160" s="179"/>
      <c r="E160" s="179">
        <v>360000</v>
      </c>
      <c r="F160" s="179"/>
      <c r="G160" s="179"/>
      <c r="H160" s="179"/>
      <c r="I160" s="179"/>
      <c r="J160" s="179">
        <v>15000000</v>
      </c>
      <c r="K160" s="179">
        <v>2720000</v>
      </c>
      <c r="L160" s="179"/>
      <c r="M160" s="179"/>
      <c r="N160" s="179"/>
      <c r="O160" s="179"/>
      <c r="P160" s="179"/>
      <c r="Q160" s="179"/>
      <c r="R160" s="179"/>
      <c r="S160" s="179"/>
      <c r="T160" s="179"/>
      <c r="U160" s="179"/>
      <c r="V160" s="179"/>
      <c r="W160" s="179">
        <v>680000</v>
      </c>
      <c r="X160" s="179">
        <v>2600000</v>
      </c>
      <c r="Y160" s="179"/>
      <c r="Z160" s="26">
        <f t="shared" si="58"/>
        <v>26476725</v>
      </c>
      <c r="AA160" s="26"/>
      <c r="AB160" s="25" t="s">
        <v>252</v>
      </c>
      <c r="AC160" s="26"/>
      <c r="AD160" s="26">
        <v>3160000</v>
      </c>
      <c r="AE160" s="26"/>
      <c r="AF160" s="26">
        <v>1280000</v>
      </c>
      <c r="AG160" s="26"/>
      <c r="AH160" s="26">
        <v>0</v>
      </c>
      <c r="AI160" s="26"/>
      <c r="AJ160" s="26"/>
      <c r="AK160" s="26">
        <v>12380000</v>
      </c>
      <c r="AL160" s="26">
        <v>1400000</v>
      </c>
      <c r="AM160" s="26"/>
      <c r="AN160" s="26"/>
      <c r="AO160" s="26"/>
      <c r="AP160" s="26"/>
      <c r="AQ160" s="26">
        <v>20460000</v>
      </c>
      <c r="AR160" s="26"/>
      <c r="AS160" s="26"/>
      <c r="AT160" s="26"/>
      <c r="AU160" s="26"/>
      <c r="AV160" s="26"/>
      <c r="AW160" s="26"/>
      <c r="AX160" s="26">
        <v>160000</v>
      </c>
      <c r="AY160" s="26">
        <v>5440000</v>
      </c>
      <c r="AZ160" s="26"/>
      <c r="BA160" s="45">
        <f t="shared" si="59"/>
        <v>44280000</v>
      </c>
      <c r="BB160" s="27"/>
      <c r="BC160" s="25" t="s">
        <v>252</v>
      </c>
      <c r="BD160" s="28">
        <v>32000</v>
      </c>
      <c r="BE160" s="28">
        <v>2350000</v>
      </c>
      <c r="BF160" s="28">
        <v>0</v>
      </c>
      <c r="BG160" s="28">
        <v>1318000</v>
      </c>
      <c r="BH160" s="28">
        <v>0</v>
      </c>
      <c r="BI160" s="28">
        <v>0</v>
      </c>
      <c r="BJ160" s="28">
        <v>0</v>
      </c>
      <c r="BK160" s="28">
        <v>0</v>
      </c>
      <c r="BL160" s="28">
        <v>14524000</v>
      </c>
      <c r="BM160" s="28">
        <v>5014000</v>
      </c>
      <c r="BN160" s="28">
        <v>0</v>
      </c>
      <c r="BO160" s="28">
        <v>0</v>
      </c>
      <c r="BP160" s="28">
        <v>0</v>
      </c>
      <c r="BQ160" s="28">
        <v>0</v>
      </c>
      <c r="BR160" s="28">
        <v>11514000</v>
      </c>
      <c r="BS160" s="28">
        <v>0</v>
      </c>
      <c r="BT160" s="28">
        <v>0</v>
      </c>
      <c r="BU160" s="28">
        <v>0</v>
      </c>
      <c r="BV160" s="28">
        <v>0</v>
      </c>
      <c r="BW160" s="28">
        <v>0</v>
      </c>
      <c r="BX160" s="28">
        <v>0</v>
      </c>
      <c r="BY160" s="28">
        <v>280000</v>
      </c>
      <c r="BZ160" s="28">
        <v>5962000</v>
      </c>
      <c r="CA160" s="28">
        <v>0</v>
      </c>
      <c r="CB160" s="29">
        <f t="shared" si="85"/>
        <v>40994000</v>
      </c>
      <c r="CD160" s="25" t="s">
        <v>252</v>
      </c>
      <c r="CE160" s="30">
        <f t="shared" si="60"/>
        <v>-32000</v>
      </c>
      <c r="CF160" s="30">
        <f t="shared" si="61"/>
        <v>2766725</v>
      </c>
      <c r="CG160" s="30">
        <f t="shared" si="62"/>
        <v>0</v>
      </c>
      <c r="CH160" s="30">
        <f t="shared" si="63"/>
        <v>-958000</v>
      </c>
      <c r="CI160" s="30">
        <f t="shared" si="64"/>
        <v>0</v>
      </c>
      <c r="CJ160" s="30">
        <f t="shared" si="65"/>
        <v>0</v>
      </c>
      <c r="CK160" s="30">
        <f t="shared" si="66"/>
        <v>0</v>
      </c>
      <c r="CL160" s="30">
        <f t="shared" si="67"/>
        <v>0</v>
      </c>
      <c r="CM160" s="30">
        <f t="shared" si="68"/>
        <v>476000</v>
      </c>
      <c r="CN160" s="30">
        <f t="shared" si="69"/>
        <v>-2294000</v>
      </c>
      <c r="CO160" s="30">
        <f t="shared" si="70"/>
        <v>0</v>
      </c>
      <c r="CP160" s="30">
        <f t="shared" si="71"/>
        <v>0</v>
      </c>
      <c r="CQ160" s="30">
        <f t="shared" si="72"/>
        <v>0</v>
      </c>
      <c r="CR160" s="30">
        <f t="shared" si="73"/>
        <v>0</v>
      </c>
      <c r="CS160" s="30">
        <f t="shared" si="74"/>
        <v>-11514000</v>
      </c>
      <c r="CT160" s="30">
        <f t="shared" si="75"/>
        <v>0</v>
      </c>
      <c r="CU160" s="30">
        <f t="shared" si="76"/>
        <v>0</v>
      </c>
      <c r="CV160" s="30">
        <f t="shared" si="77"/>
        <v>0</v>
      </c>
      <c r="CW160" s="30">
        <f t="shared" si="78"/>
        <v>0</v>
      </c>
      <c r="CX160" s="30">
        <f t="shared" si="79"/>
        <v>0</v>
      </c>
      <c r="CY160" s="30">
        <f t="shared" si="80"/>
        <v>0</v>
      </c>
      <c r="CZ160" s="30">
        <f t="shared" si="81"/>
        <v>400000</v>
      </c>
      <c r="DA160" s="30">
        <f t="shared" si="82"/>
        <v>-3362000</v>
      </c>
      <c r="DB160" s="30">
        <f t="shared" si="83"/>
        <v>0</v>
      </c>
      <c r="DC160" s="30">
        <f t="shared" si="84"/>
        <v>-14517275</v>
      </c>
      <c r="DD160" s="30">
        <f t="shared" si="86"/>
        <v>-118083871</v>
      </c>
    </row>
    <row r="161" spans="1:108" x14ac:dyDescent="0.15">
      <c r="A161" s="25" t="s">
        <v>253</v>
      </c>
      <c r="B161" s="26"/>
      <c r="C161" s="179"/>
      <c r="D161" s="179"/>
      <c r="E161" s="179"/>
      <c r="F161" s="179"/>
      <c r="G161" s="179"/>
      <c r="H161" s="179"/>
      <c r="I161" s="179"/>
      <c r="J161" s="179">
        <v>12880000</v>
      </c>
      <c r="K161" s="179">
        <v>2760000</v>
      </c>
      <c r="L161" s="179"/>
      <c r="M161" s="179"/>
      <c r="N161" s="179"/>
      <c r="O161" s="179"/>
      <c r="P161" s="179"/>
      <c r="Q161" s="179"/>
      <c r="R161" s="179"/>
      <c r="S161" s="179"/>
      <c r="T161" s="179"/>
      <c r="U161" s="179"/>
      <c r="V161" s="179"/>
      <c r="W161" s="179">
        <v>440000</v>
      </c>
      <c r="X161" s="179">
        <v>2240000</v>
      </c>
      <c r="Y161" s="179"/>
      <c r="Z161" s="26">
        <f t="shared" si="58"/>
        <v>18320000</v>
      </c>
      <c r="AA161" s="26"/>
      <c r="AB161" s="25" t="s">
        <v>253</v>
      </c>
      <c r="AC161" s="26"/>
      <c r="AD161" s="26">
        <v>3570000</v>
      </c>
      <c r="AE161" s="26"/>
      <c r="AF161" s="26">
        <v>1260000</v>
      </c>
      <c r="AG161" s="26"/>
      <c r="AH161" s="26">
        <v>10000</v>
      </c>
      <c r="AI161" s="26"/>
      <c r="AJ161" s="26"/>
      <c r="AK161" s="26">
        <v>13020000</v>
      </c>
      <c r="AL161" s="26">
        <v>1600000</v>
      </c>
      <c r="AM161" s="26"/>
      <c r="AN161" s="26"/>
      <c r="AO161" s="26"/>
      <c r="AP161" s="26"/>
      <c r="AQ161" s="26">
        <v>10250000</v>
      </c>
      <c r="AR161" s="26"/>
      <c r="AS161" s="26"/>
      <c r="AT161" s="26"/>
      <c r="AU161" s="26"/>
      <c r="AV161" s="26"/>
      <c r="AW161" s="26"/>
      <c r="AX161" s="26">
        <v>200000</v>
      </c>
      <c r="AY161" s="26">
        <v>6280000</v>
      </c>
      <c r="AZ161" s="26"/>
      <c r="BA161" s="45">
        <f t="shared" si="59"/>
        <v>36190000</v>
      </c>
      <c r="BB161" s="27"/>
      <c r="BC161" s="25" t="s">
        <v>253</v>
      </c>
      <c r="BD161" s="43">
        <v>0</v>
      </c>
      <c r="BE161" s="43">
        <v>2326000</v>
      </c>
      <c r="BF161" s="43">
        <v>0</v>
      </c>
      <c r="BG161" s="43">
        <v>1132000</v>
      </c>
      <c r="BH161" s="43">
        <v>0</v>
      </c>
      <c r="BI161" s="43">
        <v>2000</v>
      </c>
      <c r="BJ161" s="43">
        <v>0</v>
      </c>
      <c r="BK161" s="43">
        <v>2000</v>
      </c>
      <c r="BL161" s="43">
        <v>14354000</v>
      </c>
      <c r="BM161" s="43">
        <v>5188000</v>
      </c>
      <c r="BN161" s="43">
        <v>0</v>
      </c>
      <c r="BO161" s="43">
        <v>0</v>
      </c>
      <c r="BP161" s="43">
        <v>0</v>
      </c>
      <c r="BQ161" s="43">
        <v>0</v>
      </c>
      <c r="BR161" s="43">
        <v>7430000</v>
      </c>
      <c r="BS161" s="43">
        <v>0</v>
      </c>
      <c r="BT161" s="43">
        <v>0</v>
      </c>
      <c r="BU161" s="43">
        <v>0</v>
      </c>
      <c r="BV161" s="43">
        <v>0</v>
      </c>
      <c r="BW161" s="43">
        <v>0</v>
      </c>
      <c r="BX161" s="43">
        <v>0</v>
      </c>
      <c r="BY161" s="43">
        <v>352000</v>
      </c>
      <c r="BZ161" s="43">
        <v>4872000</v>
      </c>
      <c r="CA161" s="43">
        <v>0</v>
      </c>
      <c r="CB161" s="29">
        <f t="shared" si="85"/>
        <v>35658000</v>
      </c>
      <c r="CD161" s="25" t="s">
        <v>253</v>
      </c>
      <c r="CE161" s="44">
        <f t="shared" si="60"/>
        <v>0</v>
      </c>
      <c r="CF161" s="44">
        <f t="shared" si="61"/>
        <v>-2326000</v>
      </c>
      <c r="CG161" s="44">
        <f t="shared" si="62"/>
        <v>0</v>
      </c>
      <c r="CH161" s="44">
        <f t="shared" si="63"/>
        <v>-1132000</v>
      </c>
      <c r="CI161" s="30">
        <f t="shared" si="64"/>
        <v>0</v>
      </c>
      <c r="CJ161" s="44">
        <f t="shared" si="65"/>
        <v>-2000</v>
      </c>
      <c r="CK161" s="44">
        <f t="shared" si="66"/>
        <v>0</v>
      </c>
      <c r="CL161" s="44">
        <f t="shared" si="67"/>
        <v>-2000</v>
      </c>
      <c r="CM161" s="44">
        <f t="shared" si="68"/>
        <v>-1474000</v>
      </c>
      <c r="CN161" s="44">
        <f t="shared" si="69"/>
        <v>-2428000</v>
      </c>
      <c r="CO161" s="44">
        <f t="shared" si="70"/>
        <v>0</v>
      </c>
      <c r="CP161" s="44">
        <f t="shared" si="71"/>
        <v>0</v>
      </c>
      <c r="CQ161" s="44">
        <f t="shared" si="72"/>
        <v>0</v>
      </c>
      <c r="CR161" s="44">
        <f t="shared" si="73"/>
        <v>0</v>
      </c>
      <c r="CS161" s="44">
        <f t="shared" si="74"/>
        <v>-7430000</v>
      </c>
      <c r="CT161" s="44">
        <f t="shared" si="75"/>
        <v>0</v>
      </c>
      <c r="CU161" s="44">
        <f t="shared" si="76"/>
        <v>0</v>
      </c>
      <c r="CV161" s="44">
        <f t="shared" si="77"/>
        <v>0</v>
      </c>
      <c r="CW161" s="44">
        <f t="shared" si="78"/>
        <v>0</v>
      </c>
      <c r="CX161" s="44">
        <f t="shared" si="79"/>
        <v>0</v>
      </c>
      <c r="CY161" s="44">
        <f t="shared" si="80"/>
        <v>0</v>
      </c>
      <c r="CZ161" s="44">
        <f t="shared" si="81"/>
        <v>88000</v>
      </c>
      <c r="DA161" s="44">
        <f t="shared" si="82"/>
        <v>-2632000</v>
      </c>
      <c r="DB161" s="44">
        <f t="shared" si="83"/>
        <v>0</v>
      </c>
      <c r="DC161" s="44">
        <f t="shared" si="84"/>
        <v>-17338000</v>
      </c>
      <c r="DD161" s="44">
        <f t="shared" si="86"/>
        <v>-135421871</v>
      </c>
    </row>
    <row r="162" spans="1:108" x14ac:dyDescent="0.15">
      <c r="A162" s="25" t="s">
        <v>254</v>
      </c>
      <c r="B162" s="26"/>
      <c r="C162" s="179">
        <v>5314765</v>
      </c>
      <c r="D162" s="179"/>
      <c r="E162" s="179">
        <v>3800000</v>
      </c>
      <c r="F162" s="179"/>
      <c r="G162" s="179"/>
      <c r="H162" s="179"/>
      <c r="I162" s="179"/>
      <c r="J162" s="179">
        <v>13680000</v>
      </c>
      <c r="K162" s="179">
        <v>5720000</v>
      </c>
      <c r="L162" s="179"/>
      <c r="M162" s="179"/>
      <c r="N162" s="179"/>
      <c r="O162" s="179"/>
      <c r="P162" s="179">
        <v>16090259</v>
      </c>
      <c r="Q162" s="179"/>
      <c r="R162" s="179"/>
      <c r="S162" s="179"/>
      <c r="T162" s="179"/>
      <c r="U162" s="179"/>
      <c r="V162" s="179"/>
      <c r="W162" s="179">
        <v>640000</v>
      </c>
      <c r="X162" s="179">
        <v>4000000</v>
      </c>
      <c r="Y162" s="179"/>
      <c r="Z162" s="26">
        <f t="shared" si="58"/>
        <v>49245024</v>
      </c>
      <c r="AA162" s="26"/>
      <c r="AB162" s="25" t="s">
        <v>254</v>
      </c>
      <c r="AC162" s="26"/>
      <c r="AD162" s="26">
        <v>4350000</v>
      </c>
      <c r="AE162" s="26"/>
      <c r="AF162" s="26">
        <v>1220000</v>
      </c>
      <c r="AG162" s="26"/>
      <c r="AH162" s="26"/>
      <c r="AI162" s="26"/>
      <c r="AJ162" s="26"/>
      <c r="AK162" s="26">
        <v>12220000</v>
      </c>
      <c r="AL162" s="26">
        <v>1400000</v>
      </c>
      <c r="AM162" s="26"/>
      <c r="AN162" s="26"/>
      <c r="AO162" s="26"/>
      <c r="AP162" s="26"/>
      <c r="AQ162" s="26">
        <v>570000</v>
      </c>
      <c r="AR162" s="26"/>
      <c r="AS162" s="26"/>
      <c r="AT162" s="26"/>
      <c r="AU162" s="26"/>
      <c r="AV162" s="26"/>
      <c r="AW162" s="26"/>
      <c r="AX162" s="26">
        <v>240000</v>
      </c>
      <c r="AY162" s="26">
        <v>4680000</v>
      </c>
      <c r="AZ162" s="26"/>
      <c r="BA162" s="45">
        <f t="shared" si="59"/>
        <v>24680000</v>
      </c>
      <c r="BB162" s="45"/>
      <c r="BC162" s="25" t="s">
        <v>254</v>
      </c>
      <c r="BD162" s="43">
        <v>0</v>
      </c>
      <c r="BE162" s="43">
        <v>3308000</v>
      </c>
      <c r="BF162" s="43">
        <v>0</v>
      </c>
      <c r="BG162" s="43">
        <v>1466000</v>
      </c>
      <c r="BH162" s="43">
        <v>0</v>
      </c>
      <c r="BI162" s="43">
        <v>0</v>
      </c>
      <c r="BJ162" s="43">
        <v>0</v>
      </c>
      <c r="BK162" s="43">
        <v>0</v>
      </c>
      <c r="BL162" s="43">
        <v>15164000</v>
      </c>
      <c r="BM162" s="43">
        <v>7244000</v>
      </c>
      <c r="BN162" s="43">
        <v>0</v>
      </c>
      <c r="BO162" s="43">
        <v>0</v>
      </c>
      <c r="BP162" s="43">
        <v>0</v>
      </c>
      <c r="BQ162" s="43">
        <v>0</v>
      </c>
      <c r="BR162" s="43">
        <v>6650000</v>
      </c>
      <c r="BS162" s="43">
        <v>0</v>
      </c>
      <c r="BT162" s="43">
        <v>0</v>
      </c>
      <c r="BU162" s="43">
        <v>0</v>
      </c>
      <c r="BV162" s="43">
        <v>0</v>
      </c>
      <c r="BW162" s="43">
        <v>0</v>
      </c>
      <c r="BX162" s="43">
        <v>0</v>
      </c>
      <c r="BY162" s="43">
        <v>520000</v>
      </c>
      <c r="BZ162" s="43">
        <v>5400000</v>
      </c>
      <c r="CA162" s="43">
        <v>0</v>
      </c>
      <c r="CB162" s="29">
        <f t="shared" si="85"/>
        <v>39752000</v>
      </c>
      <c r="CD162" s="25" t="s">
        <v>254</v>
      </c>
      <c r="CE162" s="44">
        <f t="shared" si="60"/>
        <v>0</v>
      </c>
      <c r="CF162" s="44">
        <f t="shared" si="61"/>
        <v>2006765</v>
      </c>
      <c r="CG162" s="44">
        <f t="shared" si="62"/>
        <v>0</v>
      </c>
      <c r="CH162" s="44">
        <f t="shared" si="63"/>
        <v>2334000</v>
      </c>
      <c r="CI162" s="44">
        <f t="shared" si="64"/>
        <v>0</v>
      </c>
      <c r="CJ162" s="44">
        <f t="shared" si="65"/>
        <v>0</v>
      </c>
      <c r="CK162" s="44">
        <f t="shared" si="66"/>
        <v>0</v>
      </c>
      <c r="CL162" s="44">
        <f t="shared" si="67"/>
        <v>0</v>
      </c>
      <c r="CM162" s="44">
        <f t="shared" si="68"/>
        <v>-1484000</v>
      </c>
      <c r="CN162" s="44">
        <f t="shared" si="69"/>
        <v>-1524000</v>
      </c>
      <c r="CO162" s="44">
        <f t="shared" si="70"/>
        <v>0</v>
      </c>
      <c r="CP162" s="44">
        <f t="shared" si="71"/>
        <v>0</v>
      </c>
      <c r="CQ162" s="44">
        <f t="shared" si="72"/>
        <v>0</v>
      </c>
      <c r="CR162" s="44">
        <f t="shared" si="73"/>
        <v>0</v>
      </c>
      <c r="CS162" s="44">
        <f t="shared" si="74"/>
        <v>9440259</v>
      </c>
      <c r="CT162" s="44">
        <f t="shared" si="75"/>
        <v>0</v>
      </c>
      <c r="CU162" s="44">
        <f t="shared" si="76"/>
        <v>0</v>
      </c>
      <c r="CV162" s="44">
        <f t="shared" si="77"/>
        <v>0</v>
      </c>
      <c r="CW162" s="44">
        <f t="shared" si="78"/>
        <v>0</v>
      </c>
      <c r="CX162" s="44">
        <f t="shared" si="79"/>
        <v>0</v>
      </c>
      <c r="CY162" s="44">
        <f t="shared" si="80"/>
        <v>0</v>
      </c>
      <c r="CZ162" s="44">
        <f t="shared" si="81"/>
        <v>120000</v>
      </c>
      <c r="DA162" s="44">
        <f t="shared" si="82"/>
        <v>-1400000</v>
      </c>
      <c r="DB162" s="44">
        <f t="shared" si="83"/>
        <v>0</v>
      </c>
      <c r="DC162" s="44">
        <f t="shared" si="84"/>
        <v>9493024</v>
      </c>
      <c r="DD162" s="44">
        <f t="shared" si="86"/>
        <v>-125928847</v>
      </c>
    </row>
    <row r="163" spans="1:108" x14ac:dyDescent="0.15">
      <c r="A163" s="25" t="s">
        <v>255</v>
      </c>
      <c r="B163" s="26"/>
      <c r="C163" s="179">
        <v>4661750</v>
      </c>
      <c r="D163" s="179"/>
      <c r="E163" s="179">
        <v>3760000</v>
      </c>
      <c r="F163" s="179"/>
      <c r="G163" s="179"/>
      <c r="H163" s="179"/>
      <c r="I163" s="179"/>
      <c r="J163" s="179">
        <v>13360000</v>
      </c>
      <c r="K163" s="179">
        <v>7600000</v>
      </c>
      <c r="L163" s="179"/>
      <c r="M163" s="179"/>
      <c r="N163" s="179"/>
      <c r="O163" s="179"/>
      <c r="P163" s="179">
        <v>13061921</v>
      </c>
      <c r="Q163" s="179"/>
      <c r="R163" s="179"/>
      <c r="S163" s="179"/>
      <c r="T163" s="179"/>
      <c r="U163" s="179"/>
      <c r="V163" s="179"/>
      <c r="W163" s="179">
        <v>600000</v>
      </c>
      <c r="X163" s="179">
        <v>3320000</v>
      </c>
      <c r="Y163" s="179"/>
      <c r="Z163" s="26">
        <f t="shared" si="58"/>
        <v>46363671</v>
      </c>
      <c r="AA163" s="26"/>
      <c r="AB163" s="25" t="s">
        <v>255</v>
      </c>
      <c r="AC163" s="26"/>
      <c r="AD163" s="26">
        <v>0</v>
      </c>
      <c r="AE163" s="26"/>
      <c r="AF163" s="26">
        <v>1240000</v>
      </c>
      <c r="AG163" s="26"/>
      <c r="AH163" s="26"/>
      <c r="AI163" s="26"/>
      <c r="AJ163" s="26"/>
      <c r="AK163" s="26">
        <v>10930000</v>
      </c>
      <c r="AL163" s="26">
        <v>1400000</v>
      </c>
      <c r="AM163" s="26"/>
      <c r="AN163" s="26"/>
      <c r="AO163" s="26"/>
      <c r="AP163" s="26"/>
      <c r="AQ163" s="26"/>
      <c r="AR163" s="26"/>
      <c r="AS163" s="26"/>
      <c r="AT163" s="26"/>
      <c r="AU163" s="26"/>
      <c r="AV163" s="26"/>
      <c r="AW163" s="26"/>
      <c r="AX163" s="26">
        <v>120000</v>
      </c>
      <c r="AY163" s="26">
        <v>3920000</v>
      </c>
      <c r="AZ163" s="26"/>
      <c r="BA163" s="45">
        <f t="shared" si="59"/>
        <v>17610000</v>
      </c>
      <c r="BB163" s="27"/>
      <c r="BC163" s="25" t="s">
        <v>255</v>
      </c>
      <c r="BD163" s="43">
        <v>40000</v>
      </c>
      <c r="BE163" s="43">
        <v>2622000</v>
      </c>
      <c r="BF163" s="43">
        <v>0</v>
      </c>
      <c r="BG163" s="43">
        <v>1334000</v>
      </c>
      <c r="BH163" s="43">
        <v>0</v>
      </c>
      <c r="BI163" s="43">
        <v>0</v>
      </c>
      <c r="BJ163" s="43">
        <v>0</v>
      </c>
      <c r="BK163" s="43">
        <v>0</v>
      </c>
      <c r="BL163" s="43">
        <v>15044000</v>
      </c>
      <c r="BM163" s="43">
        <v>8406000</v>
      </c>
      <c r="BN163" s="43">
        <v>0</v>
      </c>
      <c r="BO163" s="43">
        <v>0</v>
      </c>
      <c r="BP163" s="43">
        <v>0</v>
      </c>
      <c r="BQ163" s="43">
        <v>0</v>
      </c>
      <c r="BR163" s="43">
        <v>6422000</v>
      </c>
      <c r="BS163" s="43">
        <v>0</v>
      </c>
      <c r="BT163" s="43">
        <v>0</v>
      </c>
      <c r="BU163" s="43">
        <v>0</v>
      </c>
      <c r="BV163" s="43">
        <v>0</v>
      </c>
      <c r="BW163" s="43">
        <v>0</v>
      </c>
      <c r="BX163" s="43">
        <v>0</v>
      </c>
      <c r="BY163" s="43">
        <v>712000</v>
      </c>
      <c r="BZ163" s="43">
        <v>6164000</v>
      </c>
      <c r="CA163" s="43">
        <v>0</v>
      </c>
      <c r="CB163" s="29">
        <f t="shared" si="85"/>
        <v>40744000</v>
      </c>
      <c r="CD163" s="25" t="s">
        <v>255</v>
      </c>
      <c r="CE163" s="44">
        <f t="shared" si="60"/>
        <v>-40000</v>
      </c>
      <c r="CF163" s="44">
        <f t="shared" si="61"/>
        <v>2039750</v>
      </c>
      <c r="CG163" s="44">
        <f t="shared" si="62"/>
        <v>0</v>
      </c>
      <c r="CH163" s="44">
        <f t="shared" si="63"/>
        <v>2426000</v>
      </c>
      <c r="CI163" s="44">
        <f t="shared" si="64"/>
        <v>0</v>
      </c>
      <c r="CJ163" s="44">
        <f t="shared" si="65"/>
        <v>0</v>
      </c>
      <c r="CK163" s="44">
        <f t="shared" si="66"/>
        <v>0</v>
      </c>
      <c r="CL163" s="44">
        <f t="shared" si="67"/>
        <v>0</v>
      </c>
      <c r="CM163" s="44">
        <f t="shared" si="68"/>
        <v>-1684000</v>
      </c>
      <c r="CN163" s="44">
        <f t="shared" si="69"/>
        <v>-806000</v>
      </c>
      <c r="CO163" s="44">
        <f t="shared" si="70"/>
        <v>0</v>
      </c>
      <c r="CP163" s="44">
        <f t="shared" si="71"/>
        <v>0</v>
      </c>
      <c r="CQ163" s="44">
        <f t="shared" si="72"/>
        <v>0</v>
      </c>
      <c r="CR163" s="44">
        <f t="shared" si="73"/>
        <v>0</v>
      </c>
      <c r="CS163" s="44">
        <f t="shared" si="74"/>
        <v>6639921</v>
      </c>
      <c r="CT163" s="44">
        <f t="shared" si="75"/>
        <v>0</v>
      </c>
      <c r="CU163" s="44">
        <f t="shared" si="76"/>
        <v>0</v>
      </c>
      <c r="CV163" s="44">
        <f t="shared" si="77"/>
        <v>0</v>
      </c>
      <c r="CW163" s="44">
        <f t="shared" si="78"/>
        <v>0</v>
      </c>
      <c r="CX163" s="44">
        <f t="shared" si="79"/>
        <v>0</v>
      </c>
      <c r="CY163" s="44">
        <f t="shared" si="80"/>
        <v>0</v>
      </c>
      <c r="CZ163" s="44">
        <f t="shared" si="81"/>
        <v>-112000</v>
      </c>
      <c r="DA163" s="44">
        <f t="shared" si="82"/>
        <v>-2844000</v>
      </c>
      <c r="DB163" s="44">
        <f t="shared" si="83"/>
        <v>0</v>
      </c>
      <c r="DC163" s="44">
        <f t="shared" si="84"/>
        <v>5619671</v>
      </c>
      <c r="DD163" s="44">
        <f t="shared" si="86"/>
        <v>-120309176</v>
      </c>
    </row>
    <row r="164" spans="1:108" x14ac:dyDescent="0.15">
      <c r="A164" s="25" t="s">
        <v>256</v>
      </c>
      <c r="B164" s="26"/>
      <c r="C164" s="179">
        <v>4590575</v>
      </c>
      <c r="D164" s="179"/>
      <c r="E164" s="179">
        <v>4680000</v>
      </c>
      <c r="F164" s="179"/>
      <c r="G164" s="179"/>
      <c r="H164" s="179"/>
      <c r="I164" s="179"/>
      <c r="J164" s="179">
        <v>11488000</v>
      </c>
      <c r="K164" s="179">
        <v>12240000</v>
      </c>
      <c r="L164" s="179"/>
      <c r="M164" s="179"/>
      <c r="N164" s="179"/>
      <c r="O164" s="179"/>
      <c r="P164" s="179">
        <v>14302297</v>
      </c>
      <c r="Q164" s="179"/>
      <c r="R164" s="179"/>
      <c r="S164" s="179"/>
      <c r="T164" s="179"/>
      <c r="U164" s="179"/>
      <c r="V164" s="179"/>
      <c r="W164" s="179">
        <v>600000</v>
      </c>
      <c r="X164" s="179">
        <v>2680000</v>
      </c>
      <c r="Y164" s="179"/>
      <c r="Z164" s="26">
        <f t="shared" si="58"/>
        <v>50580872</v>
      </c>
      <c r="AA164" s="26"/>
      <c r="AB164" s="25" t="s">
        <v>256</v>
      </c>
      <c r="AC164" s="26"/>
      <c r="AD164" s="26">
        <v>3920000</v>
      </c>
      <c r="AE164" s="26"/>
      <c r="AF164" s="26">
        <v>1360000</v>
      </c>
      <c r="AG164" s="26"/>
      <c r="AH164" s="26"/>
      <c r="AI164" s="26"/>
      <c r="AJ164" s="26">
        <v>20000</v>
      </c>
      <c r="AK164" s="26">
        <v>9010000</v>
      </c>
      <c r="AL164" s="26">
        <v>10190000</v>
      </c>
      <c r="AM164" s="26"/>
      <c r="AN164" s="26"/>
      <c r="AO164" s="26"/>
      <c r="AP164" s="26"/>
      <c r="AQ164" s="26">
        <v>13580000</v>
      </c>
      <c r="AR164" s="26"/>
      <c r="AS164" s="26"/>
      <c r="AT164" s="26"/>
      <c r="AU164" s="26"/>
      <c r="AV164" s="26"/>
      <c r="AW164" s="26"/>
      <c r="AX164" s="26">
        <v>400000</v>
      </c>
      <c r="AY164" s="26">
        <v>6340000</v>
      </c>
      <c r="AZ164" s="26"/>
      <c r="BA164" s="45">
        <f t="shared" si="59"/>
        <v>44820000</v>
      </c>
      <c r="BB164" s="27"/>
      <c r="BC164" s="25" t="s">
        <v>256</v>
      </c>
      <c r="BD164" s="43">
        <v>120000</v>
      </c>
      <c r="BE164" s="43">
        <v>2982000</v>
      </c>
      <c r="BF164" s="43">
        <v>0</v>
      </c>
      <c r="BG164" s="43">
        <v>1250000</v>
      </c>
      <c r="BH164" s="43">
        <v>0</v>
      </c>
      <c r="BI164" s="43">
        <v>0</v>
      </c>
      <c r="BJ164" s="43">
        <v>0</v>
      </c>
      <c r="BK164" s="43">
        <v>4000</v>
      </c>
      <c r="BL164" s="43">
        <v>9700000</v>
      </c>
      <c r="BM164" s="43">
        <v>8882000</v>
      </c>
      <c r="BN164" s="43">
        <v>0</v>
      </c>
      <c r="BO164" s="43">
        <v>0</v>
      </c>
      <c r="BP164" s="43">
        <v>0</v>
      </c>
      <c r="BQ164" s="43">
        <v>0</v>
      </c>
      <c r="BR164" s="43">
        <v>7704000</v>
      </c>
      <c r="BS164" s="43">
        <v>0</v>
      </c>
      <c r="BT164" s="43">
        <v>0</v>
      </c>
      <c r="BU164" s="43">
        <v>0</v>
      </c>
      <c r="BV164" s="43">
        <v>0</v>
      </c>
      <c r="BW164" s="43">
        <v>0</v>
      </c>
      <c r="BX164" s="43">
        <v>0</v>
      </c>
      <c r="BY164" s="43">
        <v>576000</v>
      </c>
      <c r="BZ164" s="43">
        <v>6044000</v>
      </c>
      <c r="CA164" s="43">
        <v>0</v>
      </c>
      <c r="CB164" s="29">
        <f t="shared" si="85"/>
        <v>37262000</v>
      </c>
      <c r="CD164" s="25" t="s">
        <v>256</v>
      </c>
      <c r="CE164" s="44">
        <f t="shared" si="60"/>
        <v>-120000</v>
      </c>
      <c r="CF164" s="44">
        <f t="shared" si="61"/>
        <v>1608575</v>
      </c>
      <c r="CG164" s="44">
        <f t="shared" si="62"/>
        <v>0</v>
      </c>
      <c r="CH164" s="44">
        <f t="shared" si="63"/>
        <v>3430000</v>
      </c>
      <c r="CI164" s="44">
        <f t="shared" si="64"/>
        <v>0</v>
      </c>
      <c r="CJ164" s="44">
        <f t="shared" si="65"/>
        <v>0</v>
      </c>
      <c r="CK164" s="44">
        <f t="shared" si="66"/>
        <v>0</v>
      </c>
      <c r="CL164" s="44">
        <f t="shared" si="67"/>
        <v>-4000</v>
      </c>
      <c r="CM164" s="44">
        <f t="shared" si="68"/>
        <v>1788000</v>
      </c>
      <c r="CN164" s="44">
        <f t="shared" si="69"/>
        <v>3358000</v>
      </c>
      <c r="CO164" s="44">
        <f t="shared" si="70"/>
        <v>0</v>
      </c>
      <c r="CP164" s="44">
        <f t="shared" si="71"/>
        <v>0</v>
      </c>
      <c r="CQ164" s="44">
        <f t="shared" si="72"/>
        <v>0</v>
      </c>
      <c r="CR164" s="44">
        <f t="shared" si="73"/>
        <v>0</v>
      </c>
      <c r="CS164" s="44">
        <f t="shared" si="74"/>
        <v>6598297</v>
      </c>
      <c r="CT164" s="44">
        <f t="shared" si="75"/>
        <v>0</v>
      </c>
      <c r="CU164" s="44">
        <f t="shared" si="76"/>
        <v>0</v>
      </c>
      <c r="CV164" s="44">
        <f t="shared" si="77"/>
        <v>0</v>
      </c>
      <c r="CW164" s="44">
        <f t="shared" si="78"/>
        <v>0</v>
      </c>
      <c r="CX164" s="44">
        <f t="shared" si="79"/>
        <v>0</v>
      </c>
      <c r="CY164" s="44">
        <f t="shared" si="80"/>
        <v>0</v>
      </c>
      <c r="CZ164" s="44">
        <f t="shared" si="81"/>
        <v>24000</v>
      </c>
      <c r="DA164" s="44">
        <f t="shared" si="82"/>
        <v>-3364000</v>
      </c>
      <c r="DB164" s="44">
        <f t="shared" si="83"/>
        <v>0</v>
      </c>
      <c r="DC164" s="44">
        <f t="shared" si="84"/>
        <v>13318872</v>
      </c>
      <c r="DD164" s="44">
        <f t="shared" si="86"/>
        <v>-106990304</v>
      </c>
    </row>
    <row r="165" spans="1:108" x14ac:dyDescent="0.15">
      <c r="A165" s="25" t="s">
        <v>257</v>
      </c>
      <c r="B165" s="26"/>
      <c r="C165" s="179">
        <v>5374825</v>
      </c>
      <c r="D165" s="179"/>
      <c r="E165" s="179">
        <v>5320000</v>
      </c>
      <c r="F165" s="179"/>
      <c r="G165" s="179"/>
      <c r="H165" s="179"/>
      <c r="I165" s="179"/>
      <c r="J165" s="179">
        <v>11128000</v>
      </c>
      <c r="K165" s="179">
        <v>13800000</v>
      </c>
      <c r="L165" s="179"/>
      <c r="M165" s="179"/>
      <c r="N165" s="179"/>
      <c r="O165" s="179"/>
      <c r="P165" s="179">
        <v>7199673</v>
      </c>
      <c r="Q165" s="179"/>
      <c r="R165" s="179"/>
      <c r="S165" s="179"/>
      <c r="T165" s="179"/>
      <c r="U165" s="179"/>
      <c r="V165" s="179"/>
      <c r="W165" s="179">
        <v>720000</v>
      </c>
      <c r="X165" s="179">
        <v>3382350</v>
      </c>
      <c r="Y165" s="179"/>
      <c r="Z165" s="26">
        <f t="shared" si="58"/>
        <v>46924848</v>
      </c>
      <c r="AA165" s="26"/>
      <c r="AB165" s="25" t="s">
        <v>257</v>
      </c>
      <c r="AC165" s="26"/>
      <c r="AD165" s="26">
        <v>4110000</v>
      </c>
      <c r="AE165" s="26"/>
      <c r="AF165" s="26">
        <v>1320000</v>
      </c>
      <c r="AG165" s="26"/>
      <c r="AH165" s="26">
        <v>0</v>
      </c>
      <c r="AI165" s="26"/>
      <c r="AJ165" s="26"/>
      <c r="AK165" s="26">
        <v>10980000</v>
      </c>
      <c r="AL165" s="26">
        <v>9780000</v>
      </c>
      <c r="AM165" s="26"/>
      <c r="AN165" s="26"/>
      <c r="AO165" s="26"/>
      <c r="AP165" s="26"/>
      <c r="AQ165" s="26">
        <v>8880000</v>
      </c>
      <c r="AR165" s="26"/>
      <c r="AS165" s="26"/>
      <c r="AT165" s="26"/>
      <c r="AU165" s="26"/>
      <c r="AV165" s="26"/>
      <c r="AW165" s="26"/>
      <c r="AX165" s="26">
        <v>560000</v>
      </c>
      <c r="AY165" s="26">
        <v>6440000</v>
      </c>
      <c r="AZ165" s="26"/>
      <c r="BA165" s="45">
        <f t="shared" si="59"/>
        <v>42070000</v>
      </c>
      <c r="BB165" s="27"/>
      <c r="BC165" s="25" t="s">
        <v>257</v>
      </c>
      <c r="BD165" s="43">
        <v>104000</v>
      </c>
      <c r="BE165" s="43">
        <v>3630000</v>
      </c>
      <c r="BF165" s="43">
        <v>0</v>
      </c>
      <c r="BG165" s="43">
        <v>1288000</v>
      </c>
      <c r="BH165" s="43">
        <v>0</v>
      </c>
      <c r="BI165" s="43">
        <v>0</v>
      </c>
      <c r="BJ165" s="43">
        <v>0</v>
      </c>
      <c r="BK165" s="43">
        <v>2000</v>
      </c>
      <c r="BL165" s="43">
        <v>12218000</v>
      </c>
      <c r="BM165" s="43">
        <v>9402000</v>
      </c>
      <c r="BN165" s="43">
        <v>0</v>
      </c>
      <c r="BO165" s="43">
        <v>0</v>
      </c>
      <c r="BP165" s="43">
        <v>0</v>
      </c>
      <c r="BQ165" s="43">
        <v>0</v>
      </c>
      <c r="BR165" s="43">
        <v>6380000</v>
      </c>
      <c r="BS165" s="43">
        <v>0</v>
      </c>
      <c r="BT165" s="43">
        <v>0</v>
      </c>
      <c r="BU165" s="43">
        <v>0</v>
      </c>
      <c r="BV165" s="43">
        <v>0</v>
      </c>
      <c r="BW165" s="43">
        <v>0</v>
      </c>
      <c r="BX165" s="43">
        <v>0</v>
      </c>
      <c r="BY165" s="43">
        <v>792000</v>
      </c>
      <c r="BZ165" s="43">
        <v>5808000</v>
      </c>
      <c r="CA165" s="43">
        <v>0</v>
      </c>
      <c r="CB165" s="29">
        <f t="shared" si="85"/>
        <v>39624000</v>
      </c>
      <c r="CD165" s="25" t="s">
        <v>257</v>
      </c>
      <c r="CE165" s="44">
        <f t="shared" si="60"/>
        <v>-104000</v>
      </c>
      <c r="CF165" s="44">
        <f t="shared" si="61"/>
        <v>1744825</v>
      </c>
      <c r="CG165" s="44">
        <f t="shared" si="62"/>
        <v>0</v>
      </c>
      <c r="CH165" s="44">
        <f t="shared" si="63"/>
        <v>4032000</v>
      </c>
      <c r="CI165" s="44">
        <f t="shared" si="64"/>
        <v>0</v>
      </c>
      <c r="CJ165" s="44">
        <f t="shared" si="65"/>
        <v>0</v>
      </c>
      <c r="CK165" s="44">
        <f t="shared" si="66"/>
        <v>0</v>
      </c>
      <c r="CL165" s="44">
        <f t="shared" si="67"/>
        <v>-2000</v>
      </c>
      <c r="CM165" s="44">
        <f t="shared" si="68"/>
        <v>-1090000</v>
      </c>
      <c r="CN165" s="44">
        <f t="shared" si="69"/>
        <v>4398000</v>
      </c>
      <c r="CO165" s="44">
        <f t="shared" si="70"/>
        <v>0</v>
      </c>
      <c r="CP165" s="44">
        <f t="shared" si="71"/>
        <v>0</v>
      </c>
      <c r="CQ165" s="44">
        <f t="shared" si="72"/>
        <v>0</v>
      </c>
      <c r="CR165" s="44">
        <f t="shared" si="73"/>
        <v>0</v>
      </c>
      <c r="CS165" s="44">
        <f t="shared" si="74"/>
        <v>819673</v>
      </c>
      <c r="CT165" s="44">
        <f t="shared" si="75"/>
        <v>0</v>
      </c>
      <c r="CU165" s="44">
        <f t="shared" si="76"/>
        <v>0</v>
      </c>
      <c r="CV165" s="44">
        <f t="shared" si="77"/>
        <v>0</v>
      </c>
      <c r="CW165" s="44">
        <f t="shared" si="78"/>
        <v>0</v>
      </c>
      <c r="CX165" s="44">
        <f t="shared" si="79"/>
        <v>0</v>
      </c>
      <c r="CY165" s="44">
        <f t="shared" si="80"/>
        <v>0</v>
      </c>
      <c r="CZ165" s="44">
        <f t="shared" si="81"/>
        <v>-72000</v>
      </c>
      <c r="DA165" s="44">
        <f t="shared" si="82"/>
        <v>-2425650</v>
      </c>
      <c r="DB165" s="44">
        <f t="shared" si="83"/>
        <v>0</v>
      </c>
      <c r="DC165" s="44">
        <f t="shared" si="84"/>
        <v>7300848</v>
      </c>
      <c r="DD165" s="44">
        <f t="shared" si="86"/>
        <v>-99689456</v>
      </c>
    </row>
    <row r="166" spans="1:108" x14ac:dyDescent="0.15">
      <c r="A166" s="25" t="s">
        <v>258</v>
      </c>
      <c r="B166" s="26"/>
      <c r="C166" s="179">
        <v>5504450</v>
      </c>
      <c r="D166" s="179"/>
      <c r="E166" s="179">
        <v>5600000</v>
      </c>
      <c r="F166" s="179"/>
      <c r="G166" s="179"/>
      <c r="H166" s="179"/>
      <c r="I166" s="179"/>
      <c r="J166" s="179">
        <v>8080000</v>
      </c>
      <c r="K166" s="179">
        <v>18920000</v>
      </c>
      <c r="L166" s="179"/>
      <c r="M166" s="179"/>
      <c r="N166" s="179"/>
      <c r="O166" s="179"/>
      <c r="P166" s="179">
        <v>6631279</v>
      </c>
      <c r="Q166" s="179"/>
      <c r="R166" s="179"/>
      <c r="S166" s="179"/>
      <c r="T166" s="179"/>
      <c r="U166" s="179"/>
      <c r="V166" s="179"/>
      <c r="W166" s="179">
        <v>840000</v>
      </c>
      <c r="X166" s="179">
        <v>4153950</v>
      </c>
      <c r="Y166" s="179"/>
      <c r="Z166" s="26">
        <f t="shared" si="58"/>
        <v>49729679</v>
      </c>
      <c r="AA166" s="26"/>
      <c r="AB166" s="25" t="s">
        <v>258</v>
      </c>
      <c r="AC166" s="26"/>
      <c r="AD166" s="26">
        <v>3820000</v>
      </c>
      <c r="AE166" s="26"/>
      <c r="AF166" s="26">
        <v>800000</v>
      </c>
      <c r="AG166" s="26"/>
      <c r="AH166" s="26"/>
      <c r="AI166" s="26"/>
      <c r="AJ166" s="26"/>
      <c r="AK166" s="26">
        <v>10260000</v>
      </c>
      <c r="AL166" s="26">
        <v>9290000</v>
      </c>
      <c r="AM166" s="26"/>
      <c r="AN166" s="26"/>
      <c r="AO166" s="26"/>
      <c r="AP166" s="26"/>
      <c r="AQ166" s="26">
        <v>15180000</v>
      </c>
      <c r="AR166" s="26"/>
      <c r="AS166" s="26"/>
      <c r="AT166" s="26"/>
      <c r="AU166" s="26"/>
      <c r="AV166" s="26"/>
      <c r="AW166" s="26"/>
      <c r="AX166" s="26">
        <v>480000</v>
      </c>
      <c r="AY166" s="26">
        <v>5560000</v>
      </c>
      <c r="AZ166" s="26"/>
      <c r="BA166" s="45">
        <f t="shared" si="59"/>
        <v>45390000</v>
      </c>
      <c r="BB166" s="27"/>
      <c r="BC166" s="25" t="s">
        <v>258</v>
      </c>
      <c r="BD166" s="28">
        <v>40000</v>
      </c>
      <c r="BE166" s="28">
        <v>4010000</v>
      </c>
      <c r="BF166" s="28">
        <v>0</v>
      </c>
      <c r="BG166" s="28">
        <v>1628000</v>
      </c>
      <c r="BH166" s="28">
        <v>0</v>
      </c>
      <c r="BI166" s="28">
        <v>0</v>
      </c>
      <c r="BJ166" s="28">
        <v>0</v>
      </c>
      <c r="BK166" s="28">
        <v>0</v>
      </c>
      <c r="BL166" s="28">
        <v>11142000</v>
      </c>
      <c r="BM166" s="28">
        <v>11586000</v>
      </c>
      <c r="BN166" s="28">
        <v>0</v>
      </c>
      <c r="BO166" s="28">
        <v>0</v>
      </c>
      <c r="BP166" s="28">
        <v>0</v>
      </c>
      <c r="BQ166" s="28">
        <v>0</v>
      </c>
      <c r="BR166" s="28">
        <v>7304000</v>
      </c>
      <c r="BS166" s="28">
        <v>0</v>
      </c>
      <c r="BT166" s="28">
        <v>0</v>
      </c>
      <c r="BU166" s="28">
        <v>0</v>
      </c>
      <c r="BV166" s="28">
        <v>0</v>
      </c>
      <c r="BW166" s="28">
        <v>0</v>
      </c>
      <c r="BX166" s="28">
        <v>0</v>
      </c>
      <c r="BY166" s="28">
        <v>912000</v>
      </c>
      <c r="BZ166" s="28">
        <v>5968000</v>
      </c>
      <c r="CA166" s="28">
        <v>0</v>
      </c>
      <c r="CB166" s="29">
        <f t="shared" si="85"/>
        <v>42590000</v>
      </c>
      <c r="CD166" s="25" t="s">
        <v>258</v>
      </c>
      <c r="CE166" s="30">
        <f t="shared" si="60"/>
        <v>-40000</v>
      </c>
      <c r="CF166" s="30">
        <f t="shared" si="61"/>
        <v>1494450</v>
      </c>
      <c r="CG166" s="30">
        <f t="shared" si="62"/>
        <v>0</v>
      </c>
      <c r="CH166" s="30">
        <f t="shared" si="63"/>
        <v>3972000</v>
      </c>
      <c r="CI166" s="30">
        <f t="shared" si="64"/>
        <v>0</v>
      </c>
      <c r="CJ166" s="30">
        <f t="shared" si="65"/>
        <v>0</v>
      </c>
      <c r="CK166" s="30">
        <f t="shared" si="66"/>
        <v>0</v>
      </c>
      <c r="CL166" s="30">
        <f t="shared" si="67"/>
        <v>0</v>
      </c>
      <c r="CM166" s="30">
        <f t="shared" si="68"/>
        <v>-3062000</v>
      </c>
      <c r="CN166" s="30">
        <f t="shared" si="69"/>
        <v>7334000</v>
      </c>
      <c r="CO166" s="30">
        <f t="shared" si="70"/>
        <v>0</v>
      </c>
      <c r="CP166" s="30">
        <f t="shared" si="71"/>
        <v>0</v>
      </c>
      <c r="CQ166" s="30">
        <f t="shared" si="72"/>
        <v>0</v>
      </c>
      <c r="CR166" s="30">
        <f t="shared" si="73"/>
        <v>0</v>
      </c>
      <c r="CS166" s="30">
        <f t="shared" si="74"/>
        <v>-672721</v>
      </c>
      <c r="CT166" s="30">
        <f t="shared" si="75"/>
        <v>0</v>
      </c>
      <c r="CU166" s="30">
        <f t="shared" si="76"/>
        <v>0</v>
      </c>
      <c r="CV166" s="30">
        <f t="shared" si="77"/>
        <v>0</v>
      </c>
      <c r="CW166" s="30">
        <f t="shared" si="78"/>
        <v>0</v>
      </c>
      <c r="CX166" s="30">
        <f t="shared" si="79"/>
        <v>0</v>
      </c>
      <c r="CY166" s="30">
        <f t="shared" si="80"/>
        <v>0</v>
      </c>
      <c r="CZ166" s="30">
        <f t="shared" si="81"/>
        <v>-72000</v>
      </c>
      <c r="DA166" s="30">
        <f t="shared" si="82"/>
        <v>-1814050</v>
      </c>
      <c r="DB166" s="30">
        <f t="shared" si="83"/>
        <v>0</v>
      </c>
      <c r="DC166" s="30">
        <f t="shared" si="84"/>
        <v>7139679</v>
      </c>
      <c r="DD166" s="30">
        <f t="shared" si="86"/>
        <v>-92549777</v>
      </c>
    </row>
    <row r="167" spans="1:108" x14ac:dyDescent="0.15">
      <c r="A167" s="25" t="s">
        <v>259</v>
      </c>
      <c r="B167" s="26"/>
      <c r="C167" s="179">
        <v>6613605</v>
      </c>
      <c r="D167" s="179"/>
      <c r="E167" s="179">
        <v>5400000</v>
      </c>
      <c r="F167" s="179"/>
      <c r="G167" s="179"/>
      <c r="H167" s="179"/>
      <c r="I167" s="179"/>
      <c r="J167" s="179">
        <v>7400000</v>
      </c>
      <c r="K167" s="179">
        <v>17240000</v>
      </c>
      <c r="L167" s="179"/>
      <c r="M167" s="179"/>
      <c r="N167" s="179"/>
      <c r="O167" s="179"/>
      <c r="P167" s="179"/>
      <c r="Q167" s="179"/>
      <c r="R167" s="179"/>
      <c r="S167" s="179"/>
      <c r="T167" s="179"/>
      <c r="U167" s="179"/>
      <c r="V167" s="179"/>
      <c r="W167" s="179">
        <v>1040000</v>
      </c>
      <c r="X167" s="179">
        <v>4171100</v>
      </c>
      <c r="Y167" s="179"/>
      <c r="Z167" s="26">
        <f t="shared" si="58"/>
        <v>41864705</v>
      </c>
      <c r="AA167" s="26"/>
      <c r="AB167" s="25" t="s">
        <v>259</v>
      </c>
      <c r="AC167" s="26"/>
      <c r="AD167" s="26">
        <v>3820000</v>
      </c>
      <c r="AE167" s="26"/>
      <c r="AF167" s="26">
        <v>1320000</v>
      </c>
      <c r="AG167" s="26"/>
      <c r="AH167" s="26">
        <v>10000</v>
      </c>
      <c r="AI167" s="26"/>
      <c r="AJ167" s="26"/>
      <c r="AK167" s="26">
        <v>6880000</v>
      </c>
      <c r="AL167" s="26">
        <v>8780000</v>
      </c>
      <c r="AM167" s="26"/>
      <c r="AN167" s="26"/>
      <c r="AO167" s="26"/>
      <c r="AP167" s="26"/>
      <c r="AQ167" s="26">
        <v>9280000</v>
      </c>
      <c r="AR167" s="26"/>
      <c r="AS167" s="26"/>
      <c r="AT167" s="26"/>
      <c r="AU167" s="26"/>
      <c r="AV167" s="26"/>
      <c r="AW167" s="26"/>
      <c r="AX167" s="26">
        <v>640000</v>
      </c>
      <c r="AY167" s="26">
        <v>5640000</v>
      </c>
      <c r="AZ167" s="26"/>
      <c r="BA167" s="45">
        <f t="shared" si="59"/>
        <v>36370000</v>
      </c>
      <c r="BB167" s="27"/>
      <c r="BC167" s="25" t="s">
        <v>259</v>
      </c>
      <c r="BD167" s="28">
        <v>80000</v>
      </c>
      <c r="BE167" s="28">
        <v>3808000</v>
      </c>
      <c r="BF167" s="28">
        <v>0</v>
      </c>
      <c r="BG167" s="28">
        <v>1646000</v>
      </c>
      <c r="BH167" s="28">
        <v>0</v>
      </c>
      <c r="BI167" s="28">
        <v>2000</v>
      </c>
      <c r="BJ167" s="28">
        <v>0</v>
      </c>
      <c r="BK167" s="28">
        <v>0</v>
      </c>
      <c r="BL167" s="28">
        <v>10242000</v>
      </c>
      <c r="BM167" s="28">
        <v>12316000</v>
      </c>
      <c r="BN167" s="28">
        <v>0</v>
      </c>
      <c r="BO167" s="28">
        <v>0</v>
      </c>
      <c r="BP167" s="28">
        <v>0</v>
      </c>
      <c r="BQ167" s="28">
        <v>0</v>
      </c>
      <c r="BR167" s="28">
        <v>7392000</v>
      </c>
      <c r="BS167" s="28">
        <v>0</v>
      </c>
      <c r="BT167" s="28">
        <v>0</v>
      </c>
      <c r="BU167" s="28">
        <v>0</v>
      </c>
      <c r="BV167" s="28">
        <v>0</v>
      </c>
      <c r="BW167" s="28">
        <v>0</v>
      </c>
      <c r="BX167" s="28">
        <v>0</v>
      </c>
      <c r="BY167" s="28">
        <v>816000</v>
      </c>
      <c r="BZ167" s="28">
        <v>5552000</v>
      </c>
      <c r="CA167" s="28">
        <v>0</v>
      </c>
      <c r="CB167" s="29">
        <f t="shared" si="85"/>
        <v>41854000</v>
      </c>
      <c r="CD167" s="25" t="s">
        <v>259</v>
      </c>
      <c r="CE167" s="30">
        <f t="shared" si="60"/>
        <v>-80000</v>
      </c>
      <c r="CF167" s="30">
        <f t="shared" si="61"/>
        <v>2805605</v>
      </c>
      <c r="CG167" s="30">
        <f t="shared" si="62"/>
        <v>0</v>
      </c>
      <c r="CH167" s="30">
        <f t="shared" si="63"/>
        <v>3754000</v>
      </c>
      <c r="CI167" s="30">
        <f t="shared" si="64"/>
        <v>0</v>
      </c>
      <c r="CJ167" s="30">
        <f t="shared" si="65"/>
        <v>-2000</v>
      </c>
      <c r="CK167" s="30">
        <f t="shared" si="66"/>
        <v>0</v>
      </c>
      <c r="CL167" s="30">
        <f t="shared" si="67"/>
        <v>0</v>
      </c>
      <c r="CM167" s="30">
        <f t="shared" si="68"/>
        <v>-2842000</v>
      </c>
      <c r="CN167" s="30">
        <f t="shared" si="69"/>
        <v>4924000</v>
      </c>
      <c r="CO167" s="30">
        <f t="shared" si="70"/>
        <v>0</v>
      </c>
      <c r="CP167" s="30">
        <f t="shared" si="71"/>
        <v>0</v>
      </c>
      <c r="CQ167" s="30">
        <f t="shared" si="72"/>
        <v>0</v>
      </c>
      <c r="CR167" s="30">
        <f t="shared" si="73"/>
        <v>0</v>
      </c>
      <c r="CS167" s="30">
        <f t="shared" si="74"/>
        <v>-7392000</v>
      </c>
      <c r="CT167" s="30">
        <f t="shared" si="75"/>
        <v>0</v>
      </c>
      <c r="CU167" s="30">
        <f t="shared" si="76"/>
        <v>0</v>
      </c>
      <c r="CV167" s="30">
        <f t="shared" si="77"/>
        <v>0</v>
      </c>
      <c r="CW167" s="30">
        <f t="shared" si="78"/>
        <v>0</v>
      </c>
      <c r="CX167" s="30">
        <f t="shared" si="79"/>
        <v>0</v>
      </c>
      <c r="CY167" s="30">
        <f t="shared" si="80"/>
        <v>0</v>
      </c>
      <c r="CZ167" s="30">
        <f t="shared" si="81"/>
        <v>224000</v>
      </c>
      <c r="DA167" s="30">
        <f t="shared" si="82"/>
        <v>-1380900</v>
      </c>
      <c r="DB167" s="30">
        <f t="shared" si="83"/>
        <v>0</v>
      </c>
      <c r="DC167" s="30">
        <f t="shared" si="84"/>
        <v>10705</v>
      </c>
      <c r="DD167" s="30">
        <f t="shared" si="86"/>
        <v>-92539072</v>
      </c>
    </row>
    <row r="168" spans="1:108" x14ac:dyDescent="0.15">
      <c r="A168" s="25" t="s">
        <v>260</v>
      </c>
      <c r="B168" s="26"/>
      <c r="C168" s="179">
        <v>909875</v>
      </c>
      <c r="D168" s="179"/>
      <c r="E168" s="179"/>
      <c r="F168" s="179"/>
      <c r="G168" s="179"/>
      <c r="H168" s="179"/>
      <c r="I168" s="179"/>
      <c r="J168" s="179">
        <v>6320000</v>
      </c>
      <c r="K168" s="179">
        <v>13360000</v>
      </c>
      <c r="L168" s="179"/>
      <c r="M168" s="179"/>
      <c r="N168" s="179"/>
      <c r="O168" s="179"/>
      <c r="P168" s="179"/>
      <c r="Q168" s="179"/>
      <c r="R168" s="179"/>
      <c r="S168" s="179"/>
      <c r="T168" s="179"/>
      <c r="U168" s="179"/>
      <c r="V168" s="179"/>
      <c r="W168" s="179">
        <v>1200000</v>
      </c>
      <c r="X168" s="179">
        <v>2440000</v>
      </c>
      <c r="Y168" s="179"/>
      <c r="Z168" s="26">
        <f t="shared" si="58"/>
        <v>24229875</v>
      </c>
      <c r="AA168" s="26"/>
      <c r="AB168" s="25" t="s">
        <v>260</v>
      </c>
      <c r="AC168" s="26"/>
      <c r="AD168" s="26">
        <v>3320000</v>
      </c>
      <c r="AE168" s="26"/>
      <c r="AF168" s="26">
        <v>1320000</v>
      </c>
      <c r="AG168" s="26"/>
      <c r="AH168" s="26"/>
      <c r="AI168" s="26"/>
      <c r="AJ168" s="26">
        <v>10000</v>
      </c>
      <c r="AK168" s="26">
        <v>7820000</v>
      </c>
      <c r="AL168" s="26">
        <v>20530000</v>
      </c>
      <c r="AM168" s="26"/>
      <c r="AN168" s="26"/>
      <c r="AO168" s="26"/>
      <c r="AP168" s="26"/>
      <c r="AQ168" s="26">
        <v>8120000</v>
      </c>
      <c r="AR168" s="26"/>
      <c r="AS168" s="26"/>
      <c r="AT168" s="26"/>
      <c r="AU168" s="26"/>
      <c r="AV168" s="26"/>
      <c r="AW168" s="26"/>
      <c r="AX168" s="26">
        <v>720000</v>
      </c>
      <c r="AY168" s="26">
        <v>5290000</v>
      </c>
      <c r="AZ168" s="26"/>
      <c r="BA168" s="45">
        <f t="shared" si="59"/>
        <v>47130000</v>
      </c>
      <c r="BB168" s="27"/>
      <c r="BC168" s="25" t="s">
        <v>260</v>
      </c>
      <c r="BD168" s="43">
        <v>192000</v>
      </c>
      <c r="BE168" s="43">
        <v>3720000</v>
      </c>
      <c r="BF168" s="43">
        <v>0</v>
      </c>
      <c r="BG168" s="43">
        <v>1654000</v>
      </c>
      <c r="BH168" s="43">
        <v>0</v>
      </c>
      <c r="BI168" s="43">
        <v>0</v>
      </c>
      <c r="BJ168" s="43">
        <v>0</v>
      </c>
      <c r="BK168" s="43">
        <v>2000</v>
      </c>
      <c r="BL168" s="43">
        <v>9610000</v>
      </c>
      <c r="BM168" s="43">
        <v>15662000</v>
      </c>
      <c r="BN168" s="43">
        <v>0</v>
      </c>
      <c r="BO168" s="43">
        <v>0</v>
      </c>
      <c r="BP168" s="43">
        <v>0</v>
      </c>
      <c r="BQ168" s="43">
        <v>0</v>
      </c>
      <c r="BR168" s="43">
        <v>4680000</v>
      </c>
      <c r="BS168" s="43">
        <v>0</v>
      </c>
      <c r="BT168" s="43">
        <v>0</v>
      </c>
      <c r="BU168" s="43">
        <v>0</v>
      </c>
      <c r="BV168" s="43">
        <v>0</v>
      </c>
      <c r="BW168" s="43">
        <v>0</v>
      </c>
      <c r="BX168" s="43">
        <v>0</v>
      </c>
      <c r="BY168" s="43">
        <v>992000</v>
      </c>
      <c r="BZ168" s="43">
        <v>5516000</v>
      </c>
      <c r="CA168" s="43">
        <v>0</v>
      </c>
      <c r="CB168" s="29">
        <f t="shared" si="85"/>
        <v>42028000</v>
      </c>
      <c r="CD168" s="25" t="s">
        <v>260</v>
      </c>
      <c r="CE168" s="44">
        <f t="shared" si="60"/>
        <v>-192000</v>
      </c>
      <c r="CF168" s="44">
        <f t="shared" si="61"/>
        <v>-2810125</v>
      </c>
      <c r="CG168" s="44">
        <f t="shared" si="62"/>
        <v>0</v>
      </c>
      <c r="CH168" s="44">
        <f t="shared" si="63"/>
        <v>-1654000</v>
      </c>
      <c r="CI168" s="30">
        <f t="shared" si="64"/>
        <v>0</v>
      </c>
      <c r="CJ168" s="44">
        <f t="shared" si="65"/>
        <v>0</v>
      </c>
      <c r="CK168" s="44">
        <f t="shared" si="66"/>
        <v>0</v>
      </c>
      <c r="CL168" s="44">
        <f t="shared" si="67"/>
        <v>-2000</v>
      </c>
      <c r="CM168" s="44">
        <f t="shared" si="68"/>
        <v>-3290000</v>
      </c>
      <c r="CN168" s="44">
        <f t="shared" si="69"/>
        <v>-2302000</v>
      </c>
      <c r="CO168" s="44">
        <f t="shared" si="70"/>
        <v>0</v>
      </c>
      <c r="CP168" s="44">
        <f t="shared" si="71"/>
        <v>0</v>
      </c>
      <c r="CQ168" s="44">
        <f t="shared" si="72"/>
        <v>0</v>
      </c>
      <c r="CR168" s="44">
        <f t="shared" si="73"/>
        <v>0</v>
      </c>
      <c r="CS168" s="44">
        <f t="shared" si="74"/>
        <v>-4680000</v>
      </c>
      <c r="CT168" s="44">
        <f t="shared" si="75"/>
        <v>0</v>
      </c>
      <c r="CU168" s="44">
        <f t="shared" si="76"/>
        <v>0</v>
      </c>
      <c r="CV168" s="44">
        <f t="shared" si="77"/>
        <v>0</v>
      </c>
      <c r="CW168" s="44">
        <f t="shared" si="78"/>
        <v>0</v>
      </c>
      <c r="CX168" s="44">
        <f t="shared" si="79"/>
        <v>0</v>
      </c>
      <c r="CY168" s="44">
        <f t="shared" si="80"/>
        <v>0</v>
      </c>
      <c r="CZ168" s="44">
        <f t="shared" si="81"/>
        <v>208000</v>
      </c>
      <c r="DA168" s="44">
        <f t="shared" si="82"/>
        <v>-3076000</v>
      </c>
      <c r="DB168" s="44">
        <f t="shared" si="83"/>
        <v>0</v>
      </c>
      <c r="DC168" s="44">
        <f t="shared" si="84"/>
        <v>-17798125</v>
      </c>
      <c r="DD168" s="44">
        <f t="shared" si="86"/>
        <v>-110337197</v>
      </c>
    </row>
    <row r="169" spans="1:108" x14ac:dyDescent="0.15">
      <c r="A169" s="25" t="s">
        <v>261</v>
      </c>
      <c r="B169" s="26"/>
      <c r="C169" s="179">
        <v>6952585</v>
      </c>
      <c r="D169" s="179"/>
      <c r="E169" s="179">
        <v>6239400</v>
      </c>
      <c r="F169" s="179"/>
      <c r="G169" s="179"/>
      <c r="H169" s="179"/>
      <c r="I169" s="179"/>
      <c r="J169" s="179">
        <v>6400000</v>
      </c>
      <c r="K169" s="179">
        <v>21176000</v>
      </c>
      <c r="L169" s="179"/>
      <c r="M169" s="179"/>
      <c r="N169" s="179"/>
      <c r="O169" s="179"/>
      <c r="P169" s="179">
        <v>8200644</v>
      </c>
      <c r="Q169" s="179"/>
      <c r="R169" s="179"/>
      <c r="S169" s="179"/>
      <c r="T169" s="179"/>
      <c r="U169" s="179"/>
      <c r="V169" s="179"/>
      <c r="W169" s="179">
        <v>1800000</v>
      </c>
      <c r="X169" s="179">
        <v>4380050</v>
      </c>
      <c r="Y169" s="179"/>
      <c r="Z169" s="26">
        <f t="shared" si="58"/>
        <v>55148679</v>
      </c>
      <c r="AA169" s="26"/>
      <c r="AB169" s="25" t="s">
        <v>261</v>
      </c>
      <c r="AC169" s="26"/>
      <c r="AD169" s="26">
        <v>3240000</v>
      </c>
      <c r="AE169" s="26"/>
      <c r="AF169" s="26">
        <v>1200000</v>
      </c>
      <c r="AG169" s="26"/>
      <c r="AH169" s="26"/>
      <c r="AI169" s="26"/>
      <c r="AJ169" s="26"/>
      <c r="AK169" s="26">
        <v>5720000</v>
      </c>
      <c r="AL169" s="26">
        <v>22700000</v>
      </c>
      <c r="AM169" s="26"/>
      <c r="AN169" s="26"/>
      <c r="AO169" s="26"/>
      <c r="AP169" s="26"/>
      <c r="AQ169" s="26">
        <v>70000</v>
      </c>
      <c r="AR169" s="26"/>
      <c r="AS169" s="26"/>
      <c r="AT169" s="26"/>
      <c r="AU169" s="26"/>
      <c r="AV169" s="26"/>
      <c r="AW169" s="26"/>
      <c r="AX169" s="26">
        <v>860000</v>
      </c>
      <c r="AY169" s="26">
        <v>5280000</v>
      </c>
      <c r="AZ169" s="26"/>
      <c r="BA169" s="45">
        <f t="shared" si="59"/>
        <v>39070000</v>
      </c>
      <c r="BB169" s="45"/>
      <c r="BC169" s="25" t="s">
        <v>261</v>
      </c>
      <c r="BD169" s="43">
        <v>232000</v>
      </c>
      <c r="BE169" s="43">
        <v>4280000</v>
      </c>
      <c r="BF169" s="43">
        <v>0</v>
      </c>
      <c r="BG169" s="43">
        <v>2436000</v>
      </c>
      <c r="BH169" s="43">
        <v>0</v>
      </c>
      <c r="BI169" s="43">
        <v>0</v>
      </c>
      <c r="BJ169" s="43">
        <v>0</v>
      </c>
      <c r="BK169" s="43">
        <v>0</v>
      </c>
      <c r="BL169" s="43">
        <v>8180000</v>
      </c>
      <c r="BM169" s="43">
        <v>18448000</v>
      </c>
      <c r="BN169" s="43">
        <v>0</v>
      </c>
      <c r="BO169" s="43">
        <v>0</v>
      </c>
      <c r="BP169" s="43">
        <v>0</v>
      </c>
      <c r="BQ169" s="43">
        <v>0</v>
      </c>
      <c r="BR169" s="43">
        <v>5272000</v>
      </c>
      <c r="BS169" s="43">
        <v>0</v>
      </c>
      <c r="BT169" s="43">
        <v>0</v>
      </c>
      <c r="BU169" s="43">
        <v>0</v>
      </c>
      <c r="BV169" s="43">
        <v>0</v>
      </c>
      <c r="BW169" s="43">
        <v>0</v>
      </c>
      <c r="BX169" s="43">
        <v>0</v>
      </c>
      <c r="BY169" s="43">
        <v>1096000</v>
      </c>
      <c r="BZ169" s="43">
        <v>6196000</v>
      </c>
      <c r="CA169" s="43">
        <v>0</v>
      </c>
      <c r="CB169" s="29">
        <f t="shared" si="85"/>
        <v>46140000</v>
      </c>
      <c r="CD169" s="25" t="s">
        <v>261</v>
      </c>
      <c r="CE169" s="44">
        <f t="shared" si="60"/>
        <v>-232000</v>
      </c>
      <c r="CF169" s="44">
        <f t="shared" si="61"/>
        <v>2672585</v>
      </c>
      <c r="CG169" s="44">
        <f t="shared" si="62"/>
        <v>0</v>
      </c>
      <c r="CH169" s="44">
        <f t="shared" si="63"/>
        <v>3803400</v>
      </c>
      <c r="CI169" s="44">
        <f t="shared" si="64"/>
        <v>0</v>
      </c>
      <c r="CJ169" s="44">
        <f t="shared" si="65"/>
        <v>0</v>
      </c>
      <c r="CK169" s="44">
        <f t="shared" si="66"/>
        <v>0</v>
      </c>
      <c r="CL169" s="44">
        <f t="shared" si="67"/>
        <v>0</v>
      </c>
      <c r="CM169" s="44">
        <f t="shared" si="68"/>
        <v>-1780000</v>
      </c>
      <c r="CN169" s="44">
        <f t="shared" si="69"/>
        <v>2728000</v>
      </c>
      <c r="CO169" s="44">
        <f t="shared" si="70"/>
        <v>0</v>
      </c>
      <c r="CP169" s="44">
        <f t="shared" si="71"/>
        <v>0</v>
      </c>
      <c r="CQ169" s="44">
        <f t="shared" si="72"/>
        <v>0</v>
      </c>
      <c r="CR169" s="44">
        <f t="shared" si="73"/>
        <v>0</v>
      </c>
      <c r="CS169" s="44">
        <f t="shared" si="74"/>
        <v>2928644</v>
      </c>
      <c r="CT169" s="44">
        <f t="shared" si="75"/>
        <v>0</v>
      </c>
      <c r="CU169" s="44">
        <f t="shared" si="76"/>
        <v>0</v>
      </c>
      <c r="CV169" s="44">
        <f t="shared" si="77"/>
        <v>0</v>
      </c>
      <c r="CW169" s="44">
        <f t="shared" si="78"/>
        <v>0</v>
      </c>
      <c r="CX169" s="44">
        <f t="shared" si="79"/>
        <v>0</v>
      </c>
      <c r="CY169" s="44">
        <f t="shared" si="80"/>
        <v>0</v>
      </c>
      <c r="CZ169" s="44">
        <f t="shared" si="81"/>
        <v>704000</v>
      </c>
      <c r="DA169" s="44">
        <f t="shared" si="82"/>
        <v>-1815950</v>
      </c>
      <c r="DB169" s="44">
        <f t="shared" si="83"/>
        <v>0</v>
      </c>
      <c r="DC169" s="44">
        <f t="shared" si="84"/>
        <v>9008679</v>
      </c>
      <c r="DD169" s="44">
        <f t="shared" si="86"/>
        <v>-101328518</v>
      </c>
    </row>
    <row r="170" spans="1:108" x14ac:dyDescent="0.15">
      <c r="A170" s="25" t="s">
        <v>262</v>
      </c>
      <c r="B170" s="26"/>
      <c r="C170" s="179">
        <v>11367625</v>
      </c>
      <c r="D170" s="179"/>
      <c r="E170" s="179">
        <v>5788875</v>
      </c>
      <c r="F170" s="179"/>
      <c r="G170" s="179"/>
      <c r="H170" s="179"/>
      <c r="I170" s="179"/>
      <c r="J170" s="179">
        <v>5000000</v>
      </c>
      <c r="K170" s="179">
        <v>24788000</v>
      </c>
      <c r="L170" s="179"/>
      <c r="M170" s="179"/>
      <c r="N170" s="179"/>
      <c r="O170" s="179"/>
      <c r="P170" s="179">
        <v>7094770</v>
      </c>
      <c r="Q170" s="179"/>
      <c r="R170" s="179"/>
      <c r="S170" s="179"/>
      <c r="T170" s="179"/>
      <c r="U170" s="179"/>
      <c r="V170" s="179"/>
      <c r="W170" s="179">
        <v>2440000</v>
      </c>
      <c r="X170" s="179">
        <v>3400000</v>
      </c>
      <c r="Y170" s="179"/>
      <c r="Z170" s="26">
        <f t="shared" si="58"/>
        <v>59879270</v>
      </c>
      <c r="AA170" s="26"/>
      <c r="AB170" s="25" t="s">
        <v>262</v>
      </c>
      <c r="AC170" s="26"/>
      <c r="AD170" s="26"/>
      <c r="AE170" s="26"/>
      <c r="AF170" s="26">
        <v>1200000</v>
      </c>
      <c r="AG170" s="26"/>
      <c r="AH170" s="26"/>
      <c r="AI170" s="26"/>
      <c r="AJ170" s="26"/>
      <c r="AK170" s="26">
        <v>5150000</v>
      </c>
      <c r="AL170" s="26">
        <v>20580000</v>
      </c>
      <c r="AM170" s="26"/>
      <c r="AN170" s="26"/>
      <c r="AO170" s="26"/>
      <c r="AP170" s="26"/>
      <c r="AQ170" s="26">
        <v>110000</v>
      </c>
      <c r="AR170" s="26"/>
      <c r="AS170" s="26"/>
      <c r="AT170" s="26"/>
      <c r="AU170" s="26"/>
      <c r="AV170" s="26"/>
      <c r="AW170" s="26"/>
      <c r="AX170" s="26">
        <v>880000</v>
      </c>
      <c r="AY170" s="26">
        <v>4320000</v>
      </c>
      <c r="AZ170" s="26"/>
      <c r="BA170" s="45">
        <f t="shared" si="59"/>
        <v>32240000</v>
      </c>
      <c r="BB170" s="27"/>
      <c r="BC170" s="25" t="s">
        <v>262</v>
      </c>
      <c r="BD170" s="28">
        <v>256000</v>
      </c>
      <c r="BE170" s="28">
        <v>3278000</v>
      </c>
      <c r="BF170" s="28">
        <v>0</v>
      </c>
      <c r="BG170" s="28">
        <v>2116000</v>
      </c>
      <c r="BH170" s="28">
        <v>0</v>
      </c>
      <c r="BI170" s="28">
        <v>0</v>
      </c>
      <c r="BJ170" s="28">
        <v>0</v>
      </c>
      <c r="BK170" s="28">
        <v>0</v>
      </c>
      <c r="BL170" s="28">
        <v>5286000</v>
      </c>
      <c r="BM170" s="28">
        <v>17208000</v>
      </c>
      <c r="BN170" s="28">
        <v>0</v>
      </c>
      <c r="BO170" s="28">
        <v>0</v>
      </c>
      <c r="BP170" s="28">
        <v>0</v>
      </c>
      <c r="BQ170" s="28">
        <v>0</v>
      </c>
      <c r="BR170" s="28">
        <v>3974000</v>
      </c>
      <c r="BS170" s="28">
        <v>0</v>
      </c>
      <c r="BT170" s="28">
        <v>0</v>
      </c>
      <c r="BU170" s="28">
        <v>0</v>
      </c>
      <c r="BV170" s="28">
        <v>0</v>
      </c>
      <c r="BW170" s="28">
        <v>0</v>
      </c>
      <c r="BX170" s="28">
        <v>0</v>
      </c>
      <c r="BY170" s="28">
        <v>1616000</v>
      </c>
      <c r="BZ170" s="28">
        <v>5492000</v>
      </c>
      <c r="CA170" s="28">
        <v>0</v>
      </c>
      <c r="CB170" s="29">
        <f t="shared" si="85"/>
        <v>39226000</v>
      </c>
      <c r="CD170" s="25" t="s">
        <v>262</v>
      </c>
      <c r="CE170" s="30">
        <f t="shared" si="60"/>
        <v>-256000</v>
      </c>
      <c r="CF170" s="30">
        <f t="shared" si="61"/>
        <v>8089625</v>
      </c>
      <c r="CG170" s="30">
        <f t="shared" si="62"/>
        <v>0</v>
      </c>
      <c r="CH170" s="30">
        <f t="shared" si="63"/>
        <v>3672875</v>
      </c>
      <c r="CI170" s="30">
        <f t="shared" si="64"/>
        <v>0</v>
      </c>
      <c r="CJ170" s="30">
        <f t="shared" si="65"/>
        <v>0</v>
      </c>
      <c r="CK170" s="30">
        <f t="shared" si="66"/>
        <v>0</v>
      </c>
      <c r="CL170" s="30">
        <f t="shared" si="67"/>
        <v>0</v>
      </c>
      <c r="CM170" s="30">
        <f t="shared" si="68"/>
        <v>-286000</v>
      </c>
      <c r="CN170" s="30">
        <f t="shared" si="69"/>
        <v>7580000</v>
      </c>
      <c r="CO170" s="30">
        <f t="shared" si="70"/>
        <v>0</v>
      </c>
      <c r="CP170" s="30">
        <f t="shared" si="71"/>
        <v>0</v>
      </c>
      <c r="CQ170" s="30">
        <f t="shared" si="72"/>
        <v>0</v>
      </c>
      <c r="CR170" s="30">
        <f t="shared" si="73"/>
        <v>0</v>
      </c>
      <c r="CS170" s="30">
        <f t="shared" si="74"/>
        <v>3120770</v>
      </c>
      <c r="CT170" s="30">
        <f t="shared" si="75"/>
        <v>0</v>
      </c>
      <c r="CU170" s="30">
        <f t="shared" si="76"/>
        <v>0</v>
      </c>
      <c r="CV170" s="30">
        <f t="shared" si="77"/>
        <v>0</v>
      </c>
      <c r="CW170" s="30">
        <f t="shared" si="78"/>
        <v>0</v>
      </c>
      <c r="CX170" s="30">
        <f t="shared" si="79"/>
        <v>0</v>
      </c>
      <c r="CY170" s="30">
        <f t="shared" si="80"/>
        <v>0</v>
      </c>
      <c r="CZ170" s="30">
        <f t="shared" si="81"/>
        <v>824000</v>
      </c>
      <c r="DA170" s="30">
        <f t="shared" si="82"/>
        <v>-2092000</v>
      </c>
      <c r="DB170" s="30">
        <f t="shared" si="83"/>
        <v>0</v>
      </c>
      <c r="DC170" s="30">
        <f t="shared" si="84"/>
        <v>20653270</v>
      </c>
      <c r="DD170" s="30">
        <f t="shared" si="86"/>
        <v>-80675248</v>
      </c>
    </row>
    <row r="171" spans="1:108" x14ac:dyDescent="0.15">
      <c r="A171" s="25" t="s">
        <v>263</v>
      </c>
      <c r="B171" s="26"/>
      <c r="C171" s="179">
        <v>5157830</v>
      </c>
      <c r="D171" s="179"/>
      <c r="E171" s="179">
        <v>5548875</v>
      </c>
      <c r="F171" s="179"/>
      <c r="G171" s="179"/>
      <c r="H171" s="179"/>
      <c r="I171" s="179"/>
      <c r="J171" s="179">
        <v>4580000</v>
      </c>
      <c r="K171" s="179">
        <v>26048000</v>
      </c>
      <c r="L171" s="179"/>
      <c r="M171" s="179"/>
      <c r="N171" s="179"/>
      <c r="O171" s="179"/>
      <c r="P171" s="179">
        <v>56848</v>
      </c>
      <c r="Q171" s="179"/>
      <c r="R171" s="179"/>
      <c r="S171" s="179"/>
      <c r="T171" s="179"/>
      <c r="U171" s="179"/>
      <c r="V171" s="179"/>
      <c r="W171" s="179">
        <v>2240000</v>
      </c>
      <c r="X171" s="179">
        <v>4200000</v>
      </c>
      <c r="Y171" s="179"/>
      <c r="Z171" s="26">
        <f t="shared" si="58"/>
        <v>47831553</v>
      </c>
      <c r="AA171" s="26"/>
      <c r="AB171" s="25" t="s">
        <v>263</v>
      </c>
      <c r="AC171" s="26"/>
      <c r="AD171" s="26">
        <v>3830000</v>
      </c>
      <c r="AE171" s="26"/>
      <c r="AF171" s="26">
        <v>1320000</v>
      </c>
      <c r="AG171" s="26"/>
      <c r="AH171" s="26"/>
      <c r="AI171" s="26"/>
      <c r="AJ171" s="26"/>
      <c r="AK171" s="26">
        <v>5700000</v>
      </c>
      <c r="AL171" s="26">
        <v>23190000</v>
      </c>
      <c r="AM171" s="26"/>
      <c r="AN171" s="26"/>
      <c r="AO171" s="26"/>
      <c r="AP171" s="26"/>
      <c r="AQ171" s="26">
        <v>70000</v>
      </c>
      <c r="AR171" s="26"/>
      <c r="AS171" s="26"/>
      <c r="AT171" s="26"/>
      <c r="AU171" s="26"/>
      <c r="AV171" s="26"/>
      <c r="AW171" s="26"/>
      <c r="AX171" s="26">
        <v>1080000</v>
      </c>
      <c r="AY171" s="26">
        <v>5160000</v>
      </c>
      <c r="AZ171" s="26"/>
      <c r="BA171" s="45">
        <f t="shared" si="59"/>
        <v>40350000</v>
      </c>
      <c r="BB171" s="27"/>
      <c r="BC171" s="25" t="s">
        <v>263</v>
      </c>
      <c r="BD171" s="43">
        <v>144000</v>
      </c>
      <c r="BE171" s="43">
        <v>3170000</v>
      </c>
      <c r="BF171" s="43">
        <v>0</v>
      </c>
      <c r="BG171" s="43">
        <v>2128000</v>
      </c>
      <c r="BH171" s="43">
        <v>0</v>
      </c>
      <c r="BI171" s="43">
        <v>0</v>
      </c>
      <c r="BJ171" s="43">
        <v>0</v>
      </c>
      <c r="BK171" s="43">
        <v>0</v>
      </c>
      <c r="BL171" s="43">
        <v>4794000</v>
      </c>
      <c r="BM171" s="43">
        <v>18458000</v>
      </c>
      <c r="BN171" s="43">
        <v>0</v>
      </c>
      <c r="BO171" s="43">
        <v>0</v>
      </c>
      <c r="BP171" s="43">
        <v>0</v>
      </c>
      <c r="BQ171" s="43">
        <v>0</v>
      </c>
      <c r="BR171" s="43">
        <v>3118000</v>
      </c>
      <c r="BS171" s="43">
        <v>0</v>
      </c>
      <c r="BT171" s="43">
        <v>0</v>
      </c>
      <c r="BU171" s="43">
        <v>0</v>
      </c>
      <c r="BV171" s="43">
        <v>0</v>
      </c>
      <c r="BW171" s="43">
        <v>0</v>
      </c>
      <c r="BX171" s="43">
        <v>0</v>
      </c>
      <c r="BY171" s="43">
        <v>1320000</v>
      </c>
      <c r="BZ171" s="43">
        <v>4754000</v>
      </c>
      <c r="CA171" s="43">
        <v>0</v>
      </c>
      <c r="CB171" s="29">
        <f t="shared" si="85"/>
        <v>37886000</v>
      </c>
      <c r="CD171" s="25" t="s">
        <v>263</v>
      </c>
      <c r="CE171" s="44">
        <f t="shared" si="60"/>
        <v>-144000</v>
      </c>
      <c r="CF171" s="44">
        <f t="shared" si="61"/>
        <v>1987830</v>
      </c>
      <c r="CG171" s="44">
        <f t="shared" si="62"/>
        <v>0</v>
      </c>
      <c r="CH171" s="44">
        <f t="shared" si="63"/>
        <v>3420875</v>
      </c>
      <c r="CI171" s="44">
        <f t="shared" si="64"/>
        <v>0</v>
      </c>
      <c r="CJ171" s="44">
        <f t="shared" si="65"/>
        <v>0</v>
      </c>
      <c r="CK171" s="44">
        <f t="shared" si="66"/>
        <v>0</v>
      </c>
      <c r="CL171" s="44">
        <f t="shared" si="67"/>
        <v>0</v>
      </c>
      <c r="CM171" s="44">
        <f t="shared" si="68"/>
        <v>-214000</v>
      </c>
      <c r="CN171" s="44">
        <f t="shared" si="69"/>
        <v>7590000</v>
      </c>
      <c r="CO171" s="44">
        <f t="shared" si="70"/>
        <v>0</v>
      </c>
      <c r="CP171" s="44">
        <f t="shared" si="71"/>
        <v>0</v>
      </c>
      <c r="CQ171" s="44">
        <f t="shared" si="72"/>
        <v>0</v>
      </c>
      <c r="CR171" s="44">
        <f t="shared" si="73"/>
        <v>0</v>
      </c>
      <c r="CS171" s="44">
        <f t="shared" si="74"/>
        <v>-3061152</v>
      </c>
      <c r="CT171" s="44">
        <f t="shared" si="75"/>
        <v>0</v>
      </c>
      <c r="CU171" s="44">
        <f t="shared" si="76"/>
        <v>0</v>
      </c>
      <c r="CV171" s="44">
        <f t="shared" si="77"/>
        <v>0</v>
      </c>
      <c r="CW171" s="44">
        <f t="shared" si="78"/>
        <v>0</v>
      </c>
      <c r="CX171" s="44">
        <f t="shared" si="79"/>
        <v>0</v>
      </c>
      <c r="CY171" s="44">
        <f t="shared" si="80"/>
        <v>0</v>
      </c>
      <c r="CZ171" s="44">
        <f t="shared" si="81"/>
        <v>920000</v>
      </c>
      <c r="DA171" s="44">
        <f t="shared" si="82"/>
        <v>-554000</v>
      </c>
      <c r="DB171" s="44">
        <f t="shared" si="83"/>
        <v>0</v>
      </c>
      <c r="DC171" s="44">
        <f t="shared" si="84"/>
        <v>9945553</v>
      </c>
      <c r="DD171" s="44">
        <f t="shared" si="86"/>
        <v>-70729695</v>
      </c>
    </row>
    <row r="172" spans="1:108" x14ac:dyDescent="0.15">
      <c r="A172" s="25" t="s">
        <v>264</v>
      </c>
      <c r="B172" s="26"/>
      <c r="C172" s="179">
        <v>6948220</v>
      </c>
      <c r="D172" s="179"/>
      <c r="E172" s="179">
        <v>6199900</v>
      </c>
      <c r="F172" s="179"/>
      <c r="G172" s="179"/>
      <c r="H172" s="179"/>
      <c r="I172" s="179">
        <v>1628</v>
      </c>
      <c r="J172" s="179">
        <v>4080000</v>
      </c>
      <c r="K172" s="179">
        <v>26152000</v>
      </c>
      <c r="L172" s="179"/>
      <c r="M172" s="179"/>
      <c r="N172" s="179"/>
      <c r="O172" s="179"/>
      <c r="P172" s="179">
        <v>6339421</v>
      </c>
      <c r="Q172" s="179"/>
      <c r="R172" s="179"/>
      <c r="S172" s="179"/>
      <c r="T172" s="179">
        <v>80000</v>
      </c>
      <c r="U172" s="179"/>
      <c r="V172" s="179"/>
      <c r="W172" s="179">
        <v>2440000</v>
      </c>
      <c r="X172" s="179">
        <v>1266925</v>
      </c>
      <c r="Y172" s="179"/>
      <c r="Z172" s="26">
        <f t="shared" si="58"/>
        <v>53508094</v>
      </c>
      <c r="AA172" s="26"/>
      <c r="AB172" s="25" t="s">
        <v>264</v>
      </c>
      <c r="AC172" s="26"/>
      <c r="AD172" s="26">
        <v>3730000</v>
      </c>
      <c r="AE172" s="26"/>
      <c r="AF172" s="26">
        <v>3460000</v>
      </c>
      <c r="AG172" s="26"/>
      <c r="AH172" s="26"/>
      <c r="AI172" s="26"/>
      <c r="AJ172" s="26"/>
      <c r="AK172" s="26">
        <v>5000000</v>
      </c>
      <c r="AL172" s="26">
        <v>21120000</v>
      </c>
      <c r="AM172" s="26"/>
      <c r="AN172" s="26"/>
      <c r="AO172" s="26"/>
      <c r="AP172" s="26"/>
      <c r="AQ172" s="26">
        <v>12060000</v>
      </c>
      <c r="AR172" s="26"/>
      <c r="AS172" s="26"/>
      <c r="AT172" s="26"/>
      <c r="AU172" s="26"/>
      <c r="AV172" s="26"/>
      <c r="AW172" s="26"/>
      <c r="AX172" s="26">
        <v>1000000</v>
      </c>
      <c r="AY172" s="26">
        <v>5110000</v>
      </c>
      <c r="AZ172" s="26"/>
      <c r="BA172" s="45">
        <f t="shared" si="59"/>
        <v>51480000</v>
      </c>
      <c r="BB172" s="27"/>
      <c r="BC172" s="25" t="s">
        <v>264</v>
      </c>
      <c r="BD172" s="43">
        <v>152000</v>
      </c>
      <c r="BE172" s="43">
        <v>3372000</v>
      </c>
      <c r="BF172" s="43">
        <v>0</v>
      </c>
      <c r="BG172" s="43">
        <v>2616000</v>
      </c>
      <c r="BH172" s="43">
        <v>0</v>
      </c>
      <c r="BI172" s="43">
        <v>0</v>
      </c>
      <c r="BJ172" s="43">
        <v>0</v>
      </c>
      <c r="BK172" s="43">
        <v>0</v>
      </c>
      <c r="BL172" s="43">
        <v>4122000</v>
      </c>
      <c r="BM172" s="43">
        <v>18594000</v>
      </c>
      <c r="BN172" s="43">
        <v>0</v>
      </c>
      <c r="BO172" s="43">
        <v>0</v>
      </c>
      <c r="BP172" s="43">
        <v>0</v>
      </c>
      <c r="BQ172" s="43">
        <v>0</v>
      </c>
      <c r="BR172" s="43">
        <v>5272000</v>
      </c>
      <c r="BS172" s="43">
        <v>0</v>
      </c>
      <c r="BT172" s="43">
        <v>0</v>
      </c>
      <c r="BU172" s="43">
        <v>0</v>
      </c>
      <c r="BV172" s="43">
        <v>0</v>
      </c>
      <c r="BW172" s="43">
        <v>0</v>
      </c>
      <c r="BX172" s="43">
        <v>0</v>
      </c>
      <c r="BY172" s="43">
        <v>1656000</v>
      </c>
      <c r="BZ172" s="43">
        <v>3690000</v>
      </c>
      <c r="CA172" s="43">
        <v>0</v>
      </c>
      <c r="CB172" s="29">
        <f t="shared" si="85"/>
        <v>39474000</v>
      </c>
      <c r="CD172" s="25" t="s">
        <v>264</v>
      </c>
      <c r="CE172" s="44">
        <f t="shared" si="60"/>
        <v>-152000</v>
      </c>
      <c r="CF172" s="44">
        <f t="shared" si="61"/>
        <v>3576220</v>
      </c>
      <c r="CG172" s="44">
        <f t="shared" si="62"/>
        <v>0</v>
      </c>
      <c r="CH172" s="44">
        <f t="shared" si="63"/>
        <v>3583900</v>
      </c>
      <c r="CI172" s="44">
        <f t="shared" si="64"/>
        <v>0</v>
      </c>
      <c r="CJ172" s="44">
        <f t="shared" si="65"/>
        <v>0</v>
      </c>
      <c r="CK172" s="44">
        <f t="shared" si="66"/>
        <v>0</v>
      </c>
      <c r="CL172" s="44">
        <f t="shared" si="67"/>
        <v>1628</v>
      </c>
      <c r="CM172" s="44">
        <f t="shared" si="68"/>
        <v>-42000</v>
      </c>
      <c r="CN172" s="44">
        <f t="shared" si="69"/>
        <v>7558000</v>
      </c>
      <c r="CO172" s="44">
        <f t="shared" si="70"/>
        <v>0</v>
      </c>
      <c r="CP172" s="44">
        <f t="shared" si="71"/>
        <v>0</v>
      </c>
      <c r="CQ172" s="44">
        <f t="shared" si="72"/>
        <v>0</v>
      </c>
      <c r="CR172" s="44">
        <f t="shared" si="73"/>
        <v>0</v>
      </c>
      <c r="CS172" s="44">
        <f t="shared" si="74"/>
        <v>1067421</v>
      </c>
      <c r="CT172" s="44">
        <f t="shared" si="75"/>
        <v>0</v>
      </c>
      <c r="CU172" s="44">
        <f t="shared" si="76"/>
        <v>0</v>
      </c>
      <c r="CV172" s="44">
        <f t="shared" si="77"/>
        <v>0</v>
      </c>
      <c r="CW172" s="44">
        <f t="shared" si="78"/>
        <v>80000</v>
      </c>
      <c r="CX172" s="44">
        <f t="shared" si="79"/>
        <v>0</v>
      </c>
      <c r="CY172" s="44">
        <f t="shared" si="80"/>
        <v>0</v>
      </c>
      <c r="CZ172" s="44">
        <f t="shared" si="81"/>
        <v>784000</v>
      </c>
      <c r="DA172" s="44">
        <f t="shared" si="82"/>
        <v>-2423075</v>
      </c>
      <c r="DB172" s="44">
        <f t="shared" si="83"/>
        <v>0</v>
      </c>
      <c r="DC172" s="44">
        <f t="shared" si="84"/>
        <v>14034094</v>
      </c>
      <c r="DD172" s="44">
        <f t="shared" si="86"/>
        <v>-56695601</v>
      </c>
    </row>
    <row r="173" spans="1:108" x14ac:dyDescent="0.15">
      <c r="A173" s="25" t="s">
        <v>265</v>
      </c>
      <c r="B173" s="26"/>
      <c r="C173" s="179">
        <v>6271225</v>
      </c>
      <c r="D173" s="179"/>
      <c r="E173" s="179">
        <v>5340750</v>
      </c>
      <c r="F173" s="179"/>
      <c r="G173" s="179"/>
      <c r="H173" s="179"/>
      <c r="I173" s="179">
        <v>18326</v>
      </c>
      <c r="J173" s="179">
        <v>5120000</v>
      </c>
      <c r="K173" s="179">
        <v>28348000</v>
      </c>
      <c r="L173" s="179"/>
      <c r="M173" s="179"/>
      <c r="N173" s="179"/>
      <c r="O173" s="179"/>
      <c r="P173" s="179">
        <v>5036999</v>
      </c>
      <c r="Q173" s="179"/>
      <c r="R173" s="179"/>
      <c r="S173" s="179"/>
      <c r="T173" s="179">
        <v>120000</v>
      </c>
      <c r="U173" s="179"/>
      <c r="V173" s="179"/>
      <c r="W173" s="179">
        <v>2920000</v>
      </c>
      <c r="X173" s="179">
        <v>1584400</v>
      </c>
      <c r="Y173" s="179"/>
      <c r="Z173" s="26">
        <f t="shared" si="58"/>
        <v>54759700</v>
      </c>
      <c r="AA173" s="26"/>
      <c r="AB173" s="25" t="s">
        <v>265</v>
      </c>
      <c r="AC173" s="26"/>
      <c r="AD173" s="26">
        <v>4290000</v>
      </c>
      <c r="AE173" s="26"/>
      <c r="AF173" s="26">
        <v>1760000</v>
      </c>
      <c r="AG173" s="26"/>
      <c r="AH173" s="26">
        <v>0</v>
      </c>
      <c r="AI173" s="26"/>
      <c r="AJ173" s="26"/>
      <c r="AK173" s="26">
        <v>4750000</v>
      </c>
      <c r="AL173" s="26">
        <v>22880000</v>
      </c>
      <c r="AM173" s="26"/>
      <c r="AN173" s="26"/>
      <c r="AO173" s="26"/>
      <c r="AP173" s="26"/>
      <c r="AQ173" s="26">
        <v>8680000</v>
      </c>
      <c r="AR173" s="26"/>
      <c r="AS173" s="26"/>
      <c r="AT173" s="26"/>
      <c r="AU173" s="26"/>
      <c r="AV173" s="26"/>
      <c r="AW173" s="26"/>
      <c r="AX173" s="26">
        <v>920000</v>
      </c>
      <c r="AY173" s="26">
        <v>4920000</v>
      </c>
      <c r="AZ173" s="26"/>
      <c r="BA173" s="45">
        <f t="shared" si="59"/>
        <v>48200000</v>
      </c>
      <c r="BB173" s="27"/>
      <c r="BC173" s="25" t="s">
        <v>265</v>
      </c>
      <c r="BD173" s="28">
        <v>120000</v>
      </c>
      <c r="BE173" s="28">
        <v>3758000</v>
      </c>
      <c r="BF173" s="28">
        <v>0</v>
      </c>
      <c r="BG173" s="28">
        <v>3176000</v>
      </c>
      <c r="BH173" s="28">
        <v>0</v>
      </c>
      <c r="BI173" s="28">
        <v>0</v>
      </c>
      <c r="BJ173" s="28">
        <v>0</v>
      </c>
      <c r="BK173" s="28">
        <v>0</v>
      </c>
      <c r="BL173" s="28">
        <v>5242000</v>
      </c>
      <c r="BM173" s="28">
        <v>18552000</v>
      </c>
      <c r="BN173" s="28">
        <v>0</v>
      </c>
      <c r="BO173" s="28">
        <v>0</v>
      </c>
      <c r="BP173" s="28">
        <v>0</v>
      </c>
      <c r="BQ173" s="28">
        <v>0</v>
      </c>
      <c r="BR173" s="28">
        <v>3198000</v>
      </c>
      <c r="BS173" s="28">
        <v>0</v>
      </c>
      <c r="BT173" s="28">
        <v>0</v>
      </c>
      <c r="BU173" s="28">
        <v>0</v>
      </c>
      <c r="BV173" s="28">
        <v>0</v>
      </c>
      <c r="BW173" s="28">
        <v>0</v>
      </c>
      <c r="BX173" s="28">
        <v>0</v>
      </c>
      <c r="BY173" s="28">
        <v>1664000</v>
      </c>
      <c r="BZ173" s="28">
        <v>4848000</v>
      </c>
      <c r="CA173" s="28">
        <v>0</v>
      </c>
      <c r="CB173" s="29">
        <f t="shared" si="85"/>
        <v>40558000</v>
      </c>
      <c r="CD173" s="25" t="s">
        <v>265</v>
      </c>
      <c r="CE173" s="30">
        <f t="shared" si="60"/>
        <v>-120000</v>
      </c>
      <c r="CF173" s="30">
        <f t="shared" si="61"/>
        <v>2513225</v>
      </c>
      <c r="CG173" s="30">
        <f t="shared" si="62"/>
        <v>0</v>
      </c>
      <c r="CH173" s="30">
        <f t="shared" si="63"/>
        <v>2164750</v>
      </c>
      <c r="CI173" s="30">
        <f t="shared" si="64"/>
        <v>0</v>
      </c>
      <c r="CJ173" s="30">
        <f t="shared" si="65"/>
        <v>0</v>
      </c>
      <c r="CK173" s="30">
        <f t="shared" si="66"/>
        <v>0</v>
      </c>
      <c r="CL173" s="30">
        <f t="shared" si="67"/>
        <v>18326</v>
      </c>
      <c r="CM173" s="30">
        <f t="shared" si="68"/>
        <v>-122000</v>
      </c>
      <c r="CN173" s="30">
        <f t="shared" si="69"/>
        <v>9796000</v>
      </c>
      <c r="CO173" s="30">
        <f t="shared" si="70"/>
        <v>0</v>
      </c>
      <c r="CP173" s="30">
        <f t="shared" si="71"/>
        <v>0</v>
      </c>
      <c r="CQ173" s="30">
        <f t="shared" si="72"/>
        <v>0</v>
      </c>
      <c r="CR173" s="30">
        <f t="shared" si="73"/>
        <v>0</v>
      </c>
      <c r="CS173" s="30">
        <f t="shared" si="74"/>
        <v>1838999</v>
      </c>
      <c r="CT173" s="30">
        <f t="shared" si="75"/>
        <v>0</v>
      </c>
      <c r="CU173" s="30">
        <f t="shared" si="76"/>
        <v>0</v>
      </c>
      <c r="CV173" s="30">
        <f t="shared" si="77"/>
        <v>0</v>
      </c>
      <c r="CW173" s="30">
        <f t="shared" si="78"/>
        <v>120000</v>
      </c>
      <c r="CX173" s="30">
        <f t="shared" si="79"/>
        <v>0</v>
      </c>
      <c r="CY173" s="30">
        <f t="shared" si="80"/>
        <v>0</v>
      </c>
      <c r="CZ173" s="30">
        <f t="shared" si="81"/>
        <v>1256000</v>
      </c>
      <c r="DA173" s="30">
        <f t="shared" si="82"/>
        <v>-3263600</v>
      </c>
      <c r="DB173" s="30">
        <f t="shared" si="83"/>
        <v>0</v>
      </c>
      <c r="DC173" s="30">
        <f t="shared" si="84"/>
        <v>14201700</v>
      </c>
      <c r="DD173" s="30">
        <f t="shared" si="86"/>
        <v>-42493901</v>
      </c>
    </row>
    <row r="174" spans="1:108" x14ac:dyDescent="0.15">
      <c r="A174" s="25" t="s">
        <v>266</v>
      </c>
      <c r="B174" s="26"/>
      <c r="C174" s="179">
        <v>5974770</v>
      </c>
      <c r="D174" s="179"/>
      <c r="E174" s="179">
        <v>5338750</v>
      </c>
      <c r="F174" s="179"/>
      <c r="G174" s="179"/>
      <c r="H174" s="179"/>
      <c r="I174" s="179"/>
      <c r="J174" s="179">
        <v>4480000</v>
      </c>
      <c r="K174" s="179">
        <v>26380000</v>
      </c>
      <c r="L174" s="179"/>
      <c r="M174" s="179"/>
      <c r="N174" s="179"/>
      <c r="O174" s="179"/>
      <c r="P174" s="179"/>
      <c r="Q174" s="179"/>
      <c r="R174" s="179"/>
      <c r="S174" s="179"/>
      <c r="T174" s="179">
        <v>400000</v>
      </c>
      <c r="U174" s="179"/>
      <c r="V174" s="179"/>
      <c r="W174" s="179">
        <v>3000000</v>
      </c>
      <c r="X174" s="179">
        <v>2739200</v>
      </c>
      <c r="Y174" s="179"/>
      <c r="Z174" s="26">
        <f t="shared" si="58"/>
        <v>48312720</v>
      </c>
      <c r="AA174" s="26"/>
      <c r="AB174" s="25" t="s">
        <v>266</v>
      </c>
      <c r="AC174" s="26"/>
      <c r="AD174" s="26">
        <v>3570000</v>
      </c>
      <c r="AE174" s="26"/>
      <c r="AF174" s="26">
        <v>1800000</v>
      </c>
      <c r="AG174" s="26"/>
      <c r="AH174" s="26"/>
      <c r="AI174" s="26"/>
      <c r="AJ174" s="26"/>
      <c r="AK174" s="26">
        <v>5030000</v>
      </c>
      <c r="AL174" s="26">
        <v>23990000</v>
      </c>
      <c r="AM174" s="26"/>
      <c r="AN174" s="26"/>
      <c r="AO174" s="26"/>
      <c r="AP174" s="26"/>
      <c r="AQ174" s="26">
        <v>11100000</v>
      </c>
      <c r="AR174" s="26"/>
      <c r="AS174" s="26"/>
      <c r="AT174" s="26"/>
      <c r="AU174" s="26"/>
      <c r="AV174" s="26"/>
      <c r="AW174" s="26"/>
      <c r="AX174" s="26">
        <v>1840000</v>
      </c>
      <c r="AY174" s="26">
        <v>5560000</v>
      </c>
      <c r="AZ174" s="26"/>
      <c r="BA174" s="45">
        <f t="shared" si="59"/>
        <v>52890000</v>
      </c>
      <c r="BB174" s="27"/>
      <c r="BC174" s="25" t="s">
        <v>266</v>
      </c>
      <c r="BD174" s="28">
        <v>240000</v>
      </c>
      <c r="BE174" s="28">
        <v>4208000</v>
      </c>
      <c r="BF174" s="28">
        <v>0</v>
      </c>
      <c r="BG174" s="28">
        <v>3142000</v>
      </c>
      <c r="BH174" s="28">
        <v>0</v>
      </c>
      <c r="BI174" s="28">
        <v>0</v>
      </c>
      <c r="BJ174" s="28">
        <v>0</v>
      </c>
      <c r="BK174" s="28">
        <v>4000</v>
      </c>
      <c r="BL174" s="28">
        <v>4426000</v>
      </c>
      <c r="BM174" s="28">
        <v>23592000</v>
      </c>
      <c r="BN174" s="28">
        <v>0</v>
      </c>
      <c r="BO174" s="28">
        <v>0</v>
      </c>
      <c r="BP174" s="28">
        <v>0</v>
      </c>
      <c r="BQ174" s="28">
        <v>0</v>
      </c>
      <c r="BR174" s="28">
        <v>4786000</v>
      </c>
      <c r="BS174" s="28">
        <v>0</v>
      </c>
      <c r="BT174" s="28">
        <v>0</v>
      </c>
      <c r="BU174" s="28">
        <v>0</v>
      </c>
      <c r="BV174" s="28">
        <v>0</v>
      </c>
      <c r="BW174" s="28">
        <v>0</v>
      </c>
      <c r="BX174" s="28">
        <v>0</v>
      </c>
      <c r="BY174" s="28">
        <v>2296000</v>
      </c>
      <c r="BZ174" s="28">
        <v>5994000</v>
      </c>
      <c r="CA174" s="28">
        <v>0</v>
      </c>
      <c r="CB174" s="29">
        <f t="shared" si="85"/>
        <v>48688000</v>
      </c>
      <c r="CD174" s="25" t="s">
        <v>266</v>
      </c>
      <c r="CE174" s="30">
        <f t="shared" si="60"/>
        <v>-240000</v>
      </c>
      <c r="CF174" s="30">
        <f t="shared" si="61"/>
        <v>1766770</v>
      </c>
      <c r="CG174" s="30">
        <f t="shared" si="62"/>
        <v>0</v>
      </c>
      <c r="CH174" s="30">
        <f t="shared" si="63"/>
        <v>2196750</v>
      </c>
      <c r="CI174" s="30">
        <f t="shared" si="64"/>
        <v>0</v>
      </c>
      <c r="CJ174" s="30">
        <f t="shared" si="65"/>
        <v>0</v>
      </c>
      <c r="CK174" s="30">
        <f t="shared" si="66"/>
        <v>0</v>
      </c>
      <c r="CL174" s="30">
        <f t="shared" si="67"/>
        <v>-4000</v>
      </c>
      <c r="CM174" s="30">
        <f t="shared" si="68"/>
        <v>54000</v>
      </c>
      <c r="CN174" s="30">
        <f t="shared" si="69"/>
        <v>2788000</v>
      </c>
      <c r="CO174" s="30">
        <f t="shared" si="70"/>
        <v>0</v>
      </c>
      <c r="CP174" s="30">
        <f t="shared" si="71"/>
        <v>0</v>
      </c>
      <c r="CQ174" s="30">
        <f t="shared" si="72"/>
        <v>0</v>
      </c>
      <c r="CR174" s="30">
        <f t="shared" si="73"/>
        <v>0</v>
      </c>
      <c r="CS174" s="30">
        <f t="shared" si="74"/>
        <v>-4786000</v>
      </c>
      <c r="CT174" s="30">
        <f t="shared" si="75"/>
        <v>0</v>
      </c>
      <c r="CU174" s="30">
        <f t="shared" si="76"/>
        <v>0</v>
      </c>
      <c r="CV174" s="30">
        <f t="shared" si="77"/>
        <v>0</v>
      </c>
      <c r="CW174" s="30">
        <f t="shared" si="78"/>
        <v>400000</v>
      </c>
      <c r="CX174" s="30">
        <f t="shared" si="79"/>
        <v>0</v>
      </c>
      <c r="CY174" s="30">
        <f t="shared" si="80"/>
        <v>0</v>
      </c>
      <c r="CZ174" s="30">
        <f t="shared" si="81"/>
        <v>704000</v>
      </c>
      <c r="DA174" s="30">
        <f t="shared" si="82"/>
        <v>-3254800</v>
      </c>
      <c r="DB174" s="30">
        <f t="shared" si="83"/>
        <v>0</v>
      </c>
      <c r="DC174" s="30">
        <f t="shared" si="84"/>
        <v>-375280</v>
      </c>
      <c r="DD174" s="30">
        <f t="shared" si="86"/>
        <v>-42869181</v>
      </c>
    </row>
    <row r="175" spans="1:108" x14ac:dyDescent="0.15">
      <c r="A175" s="25" t="s">
        <v>267</v>
      </c>
      <c r="B175" s="26"/>
      <c r="C175" s="179">
        <v>3939740</v>
      </c>
      <c r="D175" s="179"/>
      <c r="E175" s="179"/>
      <c r="F175" s="179"/>
      <c r="G175" s="179"/>
      <c r="H175" s="179"/>
      <c r="I175" s="179"/>
      <c r="J175" s="179">
        <v>4480000</v>
      </c>
      <c r="K175" s="179">
        <v>20976000</v>
      </c>
      <c r="L175" s="179"/>
      <c r="M175" s="179"/>
      <c r="N175" s="179"/>
      <c r="O175" s="179"/>
      <c r="P175" s="179"/>
      <c r="Q175" s="179"/>
      <c r="R175" s="179"/>
      <c r="S175" s="179"/>
      <c r="T175" s="179">
        <v>400000</v>
      </c>
      <c r="U175" s="179"/>
      <c r="V175" s="179"/>
      <c r="W175" s="179">
        <v>3080000</v>
      </c>
      <c r="X175" s="179">
        <v>2400000</v>
      </c>
      <c r="Y175" s="179"/>
      <c r="Z175" s="26">
        <f t="shared" si="58"/>
        <v>35275740</v>
      </c>
      <c r="AA175" s="26"/>
      <c r="AB175" s="25" t="s">
        <v>267</v>
      </c>
      <c r="AC175" s="26"/>
      <c r="AD175" s="26">
        <v>4600000</v>
      </c>
      <c r="AE175" s="26"/>
      <c r="AF175" s="26">
        <v>2550000</v>
      </c>
      <c r="AG175" s="26"/>
      <c r="AH175" s="26">
        <v>10000</v>
      </c>
      <c r="AI175" s="26"/>
      <c r="AJ175" s="26"/>
      <c r="AK175" s="26">
        <v>3740000</v>
      </c>
      <c r="AL175" s="26">
        <v>26300000</v>
      </c>
      <c r="AM175" s="26"/>
      <c r="AN175" s="26"/>
      <c r="AO175" s="26"/>
      <c r="AP175" s="26"/>
      <c r="AQ175" s="26">
        <v>9430000</v>
      </c>
      <c r="AR175" s="26"/>
      <c r="AS175" s="26"/>
      <c r="AT175" s="26"/>
      <c r="AU175" s="26"/>
      <c r="AV175" s="26"/>
      <c r="AW175" s="26"/>
      <c r="AX175" s="26">
        <v>2240000</v>
      </c>
      <c r="AY175" s="26">
        <v>4670000</v>
      </c>
      <c r="AZ175" s="26"/>
      <c r="BA175" s="45">
        <f t="shared" si="59"/>
        <v>53540000</v>
      </c>
      <c r="BB175" s="27"/>
      <c r="BC175" s="25" t="s">
        <v>267</v>
      </c>
      <c r="BD175" s="43">
        <v>432000</v>
      </c>
      <c r="BE175" s="43">
        <v>3868000</v>
      </c>
      <c r="BF175" s="43">
        <v>0</v>
      </c>
      <c r="BG175" s="43">
        <v>2276000</v>
      </c>
      <c r="BH175" s="43">
        <v>0</v>
      </c>
      <c r="BI175" s="43">
        <v>2000</v>
      </c>
      <c r="BJ175" s="43">
        <v>0</v>
      </c>
      <c r="BK175" s="43">
        <v>2000</v>
      </c>
      <c r="BL175" s="43">
        <v>4472000</v>
      </c>
      <c r="BM175" s="43">
        <v>24934000</v>
      </c>
      <c r="BN175" s="43">
        <v>0</v>
      </c>
      <c r="BO175" s="43">
        <v>0</v>
      </c>
      <c r="BP175" s="43">
        <v>0</v>
      </c>
      <c r="BQ175" s="43">
        <v>0</v>
      </c>
      <c r="BR175" s="43">
        <v>3834000</v>
      </c>
      <c r="BS175" s="43">
        <v>0</v>
      </c>
      <c r="BT175" s="43">
        <v>40000</v>
      </c>
      <c r="BU175" s="43">
        <v>0</v>
      </c>
      <c r="BV175" s="43">
        <v>16000</v>
      </c>
      <c r="BW175" s="43">
        <v>0</v>
      </c>
      <c r="BX175" s="43">
        <v>0</v>
      </c>
      <c r="BY175" s="43">
        <v>2432000</v>
      </c>
      <c r="BZ175" s="43">
        <v>5092000</v>
      </c>
      <c r="CA175" s="43">
        <v>0</v>
      </c>
      <c r="CB175" s="29">
        <f t="shared" si="85"/>
        <v>47400000</v>
      </c>
      <c r="CD175" s="25" t="s">
        <v>267</v>
      </c>
      <c r="CE175" s="44">
        <f t="shared" si="60"/>
        <v>-432000</v>
      </c>
      <c r="CF175" s="44">
        <f t="shared" si="61"/>
        <v>71740</v>
      </c>
      <c r="CG175" s="44">
        <f t="shared" si="62"/>
        <v>0</v>
      </c>
      <c r="CH175" s="44">
        <f t="shared" si="63"/>
        <v>-2276000</v>
      </c>
      <c r="CI175" s="30">
        <f t="shared" si="64"/>
        <v>0</v>
      </c>
      <c r="CJ175" s="44">
        <f t="shared" si="65"/>
        <v>-2000</v>
      </c>
      <c r="CK175" s="44">
        <f t="shared" si="66"/>
        <v>0</v>
      </c>
      <c r="CL175" s="44">
        <f t="shared" si="67"/>
        <v>-2000</v>
      </c>
      <c r="CM175" s="44">
        <f t="shared" si="68"/>
        <v>8000</v>
      </c>
      <c r="CN175" s="44">
        <f t="shared" si="69"/>
        <v>-3958000</v>
      </c>
      <c r="CO175" s="44">
        <f t="shared" si="70"/>
        <v>0</v>
      </c>
      <c r="CP175" s="44">
        <f t="shared" si="71"/>
        <v>0</v>
      </c>
      <c r="CQ175" s="44">
        <f t="shared" si="72"/>
        <v>0</v>
      </c>
      <c r="CR175" s="44">
        <f t="shared" si="73"/>
        <v>0</v>
      </c>
      <c r="CS175" s="44">
        <f t="shared" si="74"/>
        <v>-3834000</v>
      </c>
      <c r="CT175" s="44">
        <f t="shared" si="75"/>
        <v>0</v>
      </c>
      <c r="CU175" s="44">
        <f t="shared" si="76"/>
        <v>-40000</v>
      </c>
      <c r="CV175" s="44">
        <f t="shared" si="77"/>
        <v>0</v>
      </c>
      <c r="CW175" s="44">
        <f t="shared" si="78"/>
        <v>384000</v>
      </c>
      <c r="CX175" s="44">
        <f t="shared" si="79"/>
        <v>0</v>
      </c>
      <c r="CY175" s="44">
        <f t="shared" si="80"/>
        <v>0</v>
      </c>
      <c r="CZ175" s="44">
        <f t="shared" si="81"/>
        <v>648000</v>
      </c>
      <c r="DA175" s="44">
        <f t="shared" si="82"/>
        <v>-2692000</v>
      </c>
      <c r="DB175" s="44">
        <f t="shared" si="83"/>
        <v>0</v>
      </c>
      <c r="DC175" s="44">
        <f t="shared" si="84"/>
        <v>-12124260</v>
      </c>
      <c r="DD175" s="44">
        <f t="shared" si="86"/>
        <v>-54993441</v>
      </c>
    </row>
    <row r="176" spans="1:108" x14ac:dyDescent="0.15">
      <c r="A176" s="25" t="s">
        <v>268</v>
      </c>
      <c r="B176" s="26"/>
      <c r="C176" s="179">
        <v>7213760</v>
      </c>
      <c r="D176" s="179"/>
      <c r="E176" s="179">
        <v>6370350</v>
      </c>
      <c r="F176" s="179"/>
      <c r="G176" s="179"/>
      <c r="H176" s="179"/>
      <c r="I176" s="179"/>
      <c r="J176" s="179">
        <v>5600000</v>
      </c>
      <c r="K176" s="179">
        <v>31468000</v>
      </c>
      <c r="L176" s="179"/>
      <c r="M176" s="179"/>
      <c r="N176" s="179"/>
      <c r="O176" s="179"/>
      <c r="P176" s="179">
        <v>6297215</v>
      </c>
      <c r="Q176" s="179"/>
      <c r="R176" s="179"/>
      <c r="S176" s="179">
        <v>200000</v>
      </c>
      <c r="T176" s="179">
        <v>360000</v>
      </c>
      <c r="U176" s="179"/>
      <c r="V176" s="179"/>
      <c r="W176" s="179">
        <v>3600000</v>
      </c>
      <c r="X176" s="179">
        <v>3497625</v>
      </c>
      <c r="Y176" s="179"/>
      <c r="Z176" s="26">
        <f t="shared" si="58"/>
        <v>64606950</v>
      </c>
      <c r="AA176" s="26"/>
      <c r="AB176" s="25" t="s">
        <v>268</v>
      </c>
      <c r="AC176" s="26"/>
      <c r="AD176" s="26">
        <v>7260000</v>
      </c>
      <c r="AE176" s="26"/>
      <c r="AF176" s="26">
        <v>2030000</v>
      </c>
      <c r="AG176" s="26"/>
      <c r="AH176" s="26"/>
      <c r="AI176" s="26"/>
      <c r="AJ176" s="26"/>
      <c r="AK176" s="26">
        <v>4470000</v>
      </c>
      <c r="AL176" s="26">
        <v>29160000</v>
      </c>
      <c r="AM176" s="26"/>
      <c r="AN176" s="26"/>
      <c r="AO176" s="26"/>
      <c r="AP176" s="26"/>
      <c r="AQ176" s="26">
        <v>60000</v>
      </c>
      <c r="AR176" s="26"/>
      <c r="AS176" s="26"/>
      <c r="AT176" s="26"/>
      <c r="AU176" s="26"/>
      <c r="AV176" s="26"/>
      <c r="AW176" s="26"/>
      <c r="AX176" s="26">
        <v>2440000</v>
      </c>
      <c r="AY176" s="26">
        <v>4850000</v>
      </c>
      <c r="AZ176" s="26"/>
      <c r="BA176" s="45">
        <f t="shared" si="59"/>
        <v>50270000</v>
      </c>
      <c r="BB176" s="45"/>
      <c r="BC176" s="25" t="s">
        <v>268</v>
      </c>
      <c r="BD176" s="43">
        <v>456000</v>
      </c>
      <c r="BE176" s="43">
        <v>4938000</v>
      </c>
      <c r="BF176" s="43">
        <v>0</v>
      </c>
      <c r="BG176" s="43">
        <v>3504000</v>
      </c>
      <c r="BH176" s="43">
        <v>0</v>
      </c>
      <c r="BI176" s="43">
        <v>0</v>
      </c>
      <c r="BJ176" s="43">
        <v>0</v>
      </c>
      <c r="BK176" s="43">
        <v>0</v>
      </c>
      <c r="BL176" s="43">
        <v>5364000</v>
      </c>
      <c r="BM176" s="43">
        <v>29308000</v>
      </c>
      <c r="BN176" s="43">
        <v>0</v>
      </c>
      <c r="BO176" s="43">
        <v>0</v>
      </c>
      <c r="BP176" s="43">
        <v>0</v>
      </c>
      <c r="BQ176" s="43">
        <v>0</v>
      </c>
      <c r="BR176" s="43">
        <v>2284000</v>
      </c>
      <c r="BS176" s="43">
        <v>0</v>
      </c>
      <c r="BT176" s="43">
        <v>104000</v>
      </c>
      <c r="BU176" s="43">
        <v>0</v>
      </c>
      <c r="BV176" s="43">
        <v>32000</v>
      </c>
      <c r="BW176" s="43">
        <v>0</v>
      </c>
      <c r="BX176" s="43">
        <v>0</v>
      </c>
      <c r="BY176" s="43">
        <v>2816000</v>
      </c>
      <c r="BZ176" s="43">
        <v>5022000</v>
      </c>
      <c r="CA176" s="43">
        <v>0</v>
      </c>
      <c r="CB176" s="29">
        <f t="shared" si="85"/>
        <v>53828000</v>
      </c>
      <c r="CD176" s="25" t="s">
        <v>268</v>
      </c>
      <c r="CE176" s="44">
        <f t="shared" si="60"/>
        <v>-456000</v>
      </c>
      <c r="CF176" s="44">
        <f t="shared" si="61"/>
        <v>2275760</v>
      </c>
      <c r="CG176" s="44">
        <f t="shared" si="62"/>
        <v>0</v>
      </c>
      <c r="CH176" s="44">
        <f t="shared" si="63"/>
        <v>2866350</v>
      </c>
      <c r="CI176" s="44">
        <f t="shared" si="64"/>
        <v>0</v>
      </c>
      <c r="CJ176" s="44">
        <f t="shared" si="65"/>
        <v>0</v>
      </c>
      <c r="CK176" s="44">
        <f t="shared" si="66"/>
        <v>0</v>
      </c>
      <c r="CL176" s="44">
        <f t="shared" si="67"/>
        <v>0</v>
      </c>
      <c r="CM176" s="44">
        <f t="shared" si="68"/>
        <v>236000</v>
      </c>
      <c r="CN176" s="44">
        <f t="shared" si="69"/>
        <v>2160000</v>
      </c>
      <c r="CO176" s="44">
        <f t="shared" si="70"/>
        <v>0</v>
      </c>
      <c r="CP176" s="44">
        <f t="shared" si="71"/>
        <v>0</v>
      </c>
      <c r="CQ176" s="44">
        <f t="shared" si="72"/>
        <v>0</v>
      </c>
      <c r="CR176" s="44">
        <f t="shared" si="73"/>
        <v>0</v>
      </c>
      <c r="CS176" s="44">
        <f t="shared" si="74"/>
        <v>4013215</v>
      </c>
      <c r="CT176" s="44">
        <f t="shared" si="75"/>
        <v>0</v>
      </c>
      <c r="CU176" s="44">
        <f t="shared" si="76"/>
        <v>-104000</v>
      </c>
      <c r="CV176" s="44">
        <f t="shared" si="77"/>
        <v>200000</v>
      </c>
      <c r="CW176" s="44">
        <f t="shared" si="78"/>
        <v>328000</v>
      </c>
      <c r="CX176" s="44">
        <f t="shared" si="79"/>
        <v>0</v>
      </c>
      <c r="CY176" s="44">
        <f t="shared" si="80"/>
        <v>0</v>
      </c>
      <c r="CZ176" s="44">
        <f t="shared" si="81"/>
        <v>784000</v>
      </c>
      <c r="DA176" s="44">
        <f t="shared" si="82"/>
        <v>-1524375</v>
      </c>
      <c r="DB176" s="44">
        <f t="shared" si="83"/>
        <v>0</v>
      </c>
      <c r="DC176" s="44">
        <f t="shared" si="84"/>
        <v>10778950</v>
      </c>
      <c r="DD176" s="44">
        <f t="shared" si="86"/>
        <v>-44214491</v>
      </c>
    </row>
    <row r="177" spans="1:108" x14ac:dyDescent="0.15">
      <c r="A177" s="25" t="s">
        <v>269</v>
      </c>
      <c r="B177" s="26"/>
      <c r="C177" s="179">
        <v>6746605</v>
      </c>
      <c r="D177" s="179"/>
      <c r="E177" s="179">
        <v>6470350</v>
      </c>
      <c r="F177" s="179"/>
      <c r="G177" s="179"/>
      <c r="H177" s="179"/>
      <c r="I177" s="179"/>
      <c r="J177" s="179">
        <v>4600000</v>
      </c>
      <c r="K177" s="179">
        <v>30452000</v>
      </c>
      <c r="L177" s="179"/>
      <c r="M177" s="179"/>
      <c r="N177" s="179"/>
      <c r="O177" s="179"/>
      <c r="P177" s="179">
        <v>7504192</v>
      </c>
      <c r="Q177" s="179"/>
      <c r="R177" s="179"/>
      <c r="S177" s="179">
        <v>40000</v>
      </c>
      <c r="T177" s="179">
        <v>440000</v>
      </c>
      <c r="U177" s="179"/>
      <c r="V177" s="179"/>
      <c r="W177" s="179">
        <v>4200000</v>
      </c>
      <c r="X177" s="179">
        <v>3396125</v>
      </c>
      <c r="Y177" s="179"/>
      <c r="Z177" s="26">
        <f t="shared" si="58"/>
        <v>63849272</v>
      </c>
      <c r="AA177" s="26"/>
      <c r="AB177" s="25" t="s">
        <v>269</v>
      </c>
      <c r="AC177" s="26"/>
      <c r="AD177" s="26">
        <v>1190000</v>
      </c>
      <c r="AE177" s="26"/>
      <c r="AF177" s="26">
        <v>1310000</v>
      </c>
      <c r="AG177" s="26"/>
      <c r="AH177" s="26"/>
      <c r="AI177" s="26"/>
      <c r="AJ177" s="26"/>
      <c r="AK177" s="26">
        <v>2580000</v>
      </c>
      <c r="AL177" s="26">
        <v>21200000</v>
      </c>
      <c r="AM177" s="26"/>
      <c r="AN177" s="26"/>
      <c r="AO177" s="26"/>
      <c r="AP177" s="26"/>
      <c r="AQ177" s="26"/>
      <c r="AR177" s="26"/>
      <c r="AS177" s="26"/>
      <c r="AT177" s="26"/>
      <c r="AU177" s="26"/>
      <c r="AV177" s="26"/>
      <c r="AW177" s="26"/>
      <c r="AX177" s="26">
        <v>1800000</v>
      </c>
      <c r="AY177" s="26">
        <v>3560000</v>
      </c>
      <c r="AZ177" s="26"/>
      <c r="BA177" s="45">
        <f t="shared" si="59"/>
        <v>31640000</v>
      </c>
      <c r="BB177" s="27"/>
      <c r="BC177" s="25" t="s">
        <v>269</v>
      </c>
      <c r="BD177" s="43">
        <v>372000</v>
      </c>
      <c r="BE177" s="43">
        <v>4032000</v>
      </c>
      <c r="BF177" s="43">
        <v>0</v>
      </c>
      <c r="BG177" s="43">
        <v>3362000</v>
      </c>
      <c r="BH177" s="43">
        <v>0</v>
      </c>
      <c r="BI177" s="43">
        <v>0</v>
      </c>
      <c r="BJ177" s="43">
        <v>0</v>
      </c>
      <c r="BK177" s="43">
        <v>0</v>
      </c>
      <c r="BL177" s="43">
        <v>2916000</v>
      </c>
      <c r="BM177" s="43">
        <v>28530000</v>
      </c>
      <c r="BN177" s="43">
        <v>0</v>
      </c>
      <c r="BO177" s="43">
        <v>0</v>
      </c>
      <c r="BP177" s="43">
        <v>0</v>
      </c>
      <c r="BQ177" s="43">
        <v>0</v>
      </c>
      <c r="BR177" s="43">
        <v>1954000</v>
      </c>
      <c r="BS177" s="43">
        <v>0</v>
      </c>
      <c r="BT177" s="43">
        <v>80000</v>
      </c>
      <c r="BU177" s="43">
        <v>0</v>
      </c>
      <c r="BV177" s="43">
        <v>48000</v>
      </c>
      <c r="BW177" s="43">
        <v>0</v>
      </c>
      <c r="BX177" s="43">
        <v>0</v>
      </c>
      <c r="BY177" s="43">
        <v>3144000</v>
      </c>
      <c r="BZ177" s="43">
        <v>4690000</v>
      </c>
      <c r="CA177" s="43">
        <v>0</v>
      </c>
      <c r="CB177" s="29">
        <f t="shared" si="85"/>
        <v>49128000</v>
      </c>
      <c r="CD177" s="25" t="s">
        <v>269</v>
      </c>
      <c r="CE177" s="44">
        <f t="shared" si="60"/>
        <v>-372000</v>
      </c>
      <c r="CF177" s="44">
        <f t="shared" si="61"/>
        <v>2714605</v>
      </c>
      <c r="CG177" s="44">
        <f t="shared" si="62"/>
        <v>0</v>
      </c>
      <c r="CH177" s="44">
        <f t="shared" si="63"/>
        <v>3108350</v>
      </c>
      <c r="CI177" s="44">
        <f t="shared" si="64"/>
        <v>0</v>
      </c>
      <c r="CJ177" s="44">
        <f t="shared" si="65"/>
        <v>0</v>
      </c>
      <c r="CK177" s="44">
        <f t="shared" si="66"/>
        <v>0</v>
      </c>
      <c r="CL177" s="44">
        <f t="shared" si="67"/>
        <v>0</v>
      </c>
      <c r="CM177" s="44">
        <f t="shared" si="68"/>
        <v>1684000</v>
      </c>
      <c r="CN177" s="44">
        <f t="shared" si="69"/>
        <v>1922000</v>
      </c>
      <c r="CO177" s="44">
        <f t="shared" si="70"/>
        <v>0</v>
      </c>
      <c r="CP177" s="44">
        <f t="shared" si="71"/>
        <v>0</v>
      </c>
      <c r="CQ177" s="44">
        <f t="shared" si="72"/>
        <v>0</v>
      </c>
      <c r="CR177" s="44">
        <f t="shared" si="73"/>
        <v>0</v>
      </c>
      <c r="CS177" s="44">
        <f t="shared" si="74"/>
        <v>5550192</v>
      </c>
      <c r="CT177" s="44">
        <f t="shared" si="75"/>
        <v>0</v>
      </c>
      <c r="CU177" s="44">
        <f t="shared" si="76"/>
        <v>-80000</v>
      </c>
      <c r="CV177" s="44">
        <f t="shared" si="77"/>
        <v>40000</v>
      </c>
      <c r="CW177" s="44">
        <f t="shared" si="78"/>
        <v>392000</v>
      </c>
      <c r="CX177" s="44">
        <f t="shared" si="79"/>
        <v>0</v>
      </c>
      <c r="CY177" s="44">
        <f t="shared" si="80"/>
        <v>0</v>
      </c>
      <c r="CZ177" s="44">
        <f t="shared" si="81"/>
        <v>1056000</v>
      </c>
      <c r="DA177" s="44">
        <f t="shared" si="82"/>
        <v>-1293875</v>
      </c>
      <c r="DB177" s="44">
        <f t="shared" si="83"/>
        <v>0</v>
      </c>
      <c r="DC177" s="44">
        <f t="shared" si="84"/>
        <v>14721272</v>
      </c>
      <c r="DD177" s="44">
        <f t="shared" si="86"/>
        <v>-29493219</v>
      </c>
    </row>
    <row r="178" spans="1:108" x14ac:dyDescent="0.15">
      <c r="A178" s="25" t="s">
        <v>270</v>
      </c>
      <c r="B178" s="26"/>
      <c r="C178" s="179">
        <v>6192315</v>
      </c>
      <c r="D178" s="179"/>
      <c r="E178" s="179">
        <v>6355725</v>
      </c>
      <c r="F178" s="179"/>
      <c r="G178" s="179"/>
      <c r="H178" s="179"/>
      <c r="I178" s="179"/>
      <c r="J178" s="179">
        <v>4520000</v>
      </c>
      <c r="K178" s="179">
        <v>30552000</v>
      </c>
      <c r="L178" s="179"/>
      <c r="M178" s="179"/>
      <c r="N178" s="179"/>
      <c r="O178" s="179"/>
      <c r="P178" s="179">
        <v>6622399</v>
      </c>
      <c r="Q178" s="179"/>
      <c r="R178" s="179"/>
      <c r="S178" s="179">
        <v>200000</v>
      </c>
      <c r="T178" s="179">
        <v>920000</v>
      </c>
      <c r="U178" s="179"/>
      <c r="V178" s="179"/>
      <c r="W178" s="179">
        <v>3360000</v>
      </c>
      <c r="X178" s="179">
        <v>2961325</v>
      </c>
      <c r="Y178" s="179"/>
      <c r="Z178" s="26">
        <f t="shared" si="58"/>
        <v>61683764</v>
      </c>
      <c r="AA178" s="26"/>
      <c r="AB178" s="25" t="s">
        <v>270</v>
      </c>
      <c r="AC178" s="26"/>
      <c r="AD178" s="26">
        <v>5340000</v>
      </c>
      <c r="AE178" s="26"/>
      <c r="AF178" s="26">
        <v>1200000</v>
      </c>
      <c r="AG178" s="26"/>
      <c r="AH178" s="26"/>
      <c r="AI178" s="26"/>
      <c r="AJ178" s="26"/>
      <c r="AK178" s="26">
        <v>3160000</v>
      </c>
      <c r="AL178" s="26">
        <v>29340000</v>
      </c>
      <c r="AM178" s="26"/>
      <c r="AN178" s="26"/>
      <c r="AO178" s="26"/>
      <c r="AP178" s="26"/>
      <c r="AQ178" s="26">
        <v>7920000</v>
      </c>
      <c r="AR178" s="26"/>
      <c r="AS178" s="26"/>
      <c r="AT178" s="26">
        <v>240000</v>
      </c>
      <c r="AU178" s="26">
        <v>40000</v>
      </c>
      <c r="AV178" s="26"/>
      <c r="AW178" s="26"/>
      <c r="AX178" s="26">
        <v>2600000</v>
      </c>
      <c r="AY178" s="26">
        <v>5460000</v>
      </c>
      <c r="AZ178" s="26"/>
      <c r="BA178" s="45">
        <f t="shared" si="59"/>
        <v>55300000</v>
      </c>
      <c r="BB178" s="27"/>
      <c r="BC178" s="25" t="s">
        <v>270</v>
      </c>
      <c r="BD178" s="43">
        <v>328000</v>
      </c>
      <c r="BE178" s="43">
        <v>3624000</v>
      </c>
      <c r="BF178" s="43">
        <v>0</v>
      </c>
      <c r="BG178" s="43">
        <v>2136000</v>
      </c>
      <c r="BH178" s="43">
        <v>0</v>
      </c>
      <c r="BI178" s="43">
        <v>0</v>
      </c>
      <c r="BJ178" s="43">
        <v>0</v>
      </c>
      <c r="BK178" s="43">
        <v>0</v>
      </c>
      <c r="BL178" s="43">
        <v>2272000</v>
      </c>
      <c r="BM178" s="43">
        <v>25598000</v>
      </c>
      <c r="BN178" s="43">
        <v>0</v>
      </c>
      <c r="BO178" s="43">
        <v>0</v>
      </c>
      <c r="BP178" s="43">
        <v>0</v>
      </c>
      <c r="BQ178" s="43">
        <v>0</v>
      </c>
      <c r="BR178" s="43">
        <v>3146000</v>
      </c>
      <c r="BS178" s="43">
        <v>0</v>
      </c>
      <c r="BT178" s="43">
        <v>88000</v>
      </c>
      <c r="BU178" s="43">
        <v>48000</v>
      </c>
      <c r="BV178" s="43">
        <v>88000</v>
      </c>
      <c r="BW178" s="43">
        <v>0</v>
      </c>
      <c r="BX178" s="43">
        <v>0</v>
      </c>
      <c r="BY178" s="43">
        <v>3040000</v>
      </c>
      <c r="BZ178" s="43">
        <v>4810000</v>
      </c>
      <c r="CA178" s="43">
        <v>0</v>
      </c>
      <c r="CB178" s="29">
        <f t="shared" si="85"/>
        <v>45178000</v>
      </c>
      <c r="CD178" s="25" t="s">
        <v>270</v>
      </c>
      <c r="CE178" s="44">
        <f t="shared" si="60"/>
        <v>-328000</v>
      </c>
      <c r="CF178" s="44">
        <f t="shared" si="61"/>
        <v>2568315</v>
      </c>
      <c r="CG178" s="44">
        <f t="shared" si="62"/>
        <v>0</v>
      </c>
      <c r="CH178" s="44">
        <f t="shared" si="63"/>
        <v>4219725</v>
      </c>
      <c r="CI178" s="44">
        <f t="shared" si="64"/>
        <v>0</v>
      </c>
      <c r="CJ178" s="44">
        <f t="shared" si="65"/>
        <v>0</v>
      </c>
      <c r="CK178" s="44">
        <f t="shared" si="66"/>
        <v>0</v>
      </c>
      <c r="CL178" s="44">
        <f t="shared" si="67"/>
        <v>0</v>
      </c>
      <c r="CM178" s="44">
        <f t="shared" si="68"/>
        <v>2248000</v>
      </c>
      <c r="CN178" s="44">
        <f t="shared" si="69"/>
        <v>4954000</v>
      </c>
      <c r="CO178" s="44">
        <f t="shared" si="70"/>
        <v>0</v>
      </c>
      <c r="CP178" s="44">
        <f t="shared" si="71"/>
        <v>0</v>
      </c>
      <c r="CQ178" s="44">
        <f t="shared" si="72"/>
        <v>0</v>
      </c>
      <c r="CR178" s="44">
        <f t="shared" si="73"/>
        <v>0</v>
      </c>
      <c r="CS178" s="44">
        <f t="shared" si="74"/>
        <v>3476399</v>
      </c>
      <c r="CT178" s="44">
        <f t="shared" si="75"/>
        <v>0</v>
      </c>
      <c r="CU178" s="44">
        <f t="shared" si="76"/>
        <v>-88000</v>
      </c>
      <c r="CV178" s="44">
        <f t="shared" si="77"/>
        <v>152000</v>
      </c>
      <c r="CW178" s="44">
        <f t="shared" si="78"/>
        <v>832000</v>
      </c>
      <c r="CX178" s="44">
        <f t="shared" si="79"/>
        <v>0</v>
      </c>
      <c r="CY178" s="44">
        <f t="shared" si="80"/>
        <v>0</v>
      </c>
      <c r="CZ178" s="44">
        <f t="shared" si="81"/>
        <v>320000</v>
      </c>
      <c r="DA178" s="44">
        <f t="shared" si="82"/>
        <v>-1848675</v>
      </c>
      <c r="DB178" s="44">
        <f t="shared" si="83"/>
        <v>0</v>
      </c>
      <c r="DC178" s="44">
        <f t="shared" si="84"/>
        <v>16505764</v>
      </c>
      <c r="DD178" s="44">
        <f t="shared" si="86"/>
        <v>-12987455</v>
      </c>
    </row>
    <row r="179" spans="1:108" x14ac:dyDescent="0.15">
      <c r="A179" s="25" t="s">
        <v>271</v>
      </c>
      <c r="B179" s="26"/>
      <c r="C179" s="179">
        <v>8746430</v>
      </c>
      <c r="D179" s="179"/>
      <c r="E179" s="179">
        <v>7245000</v>
      </c>
      <c r="F179" s="179"/>
      <c r="G179" s="179"/>
      <c r="H179" s="179"/>
      <c r="I179" s="179">
        <v>36423</v>
      </c>
      <c r="J179" s="179">
        <v>4080000</v>
      </c>
      <c r="K179" s="179">
        <v>30456000</v>
      </c>
      <c r="L179" s="179"/>
      <c r="M179" s="179"/>
      <c r="N179" s="179"/>
      <c r="O179" s="179"/>
      <c r="P179" s="179">
        <v>8398921</v>
      </c>
      <c r="Q179" s="179"/>
      <c r="R179" s="179"/>
      <c r="S179" s="179">
        <v>600000</v>
      </c>
      <c r="T179" s="179">
        <v>840000</v>
      </c>
      <c r="U179" s="179"/>
      <c r="V179" s="179"/>
      <c r="W179" s="179">
        <v>3600000</v>
      </c>
      <c r="X179" s="179">
        <v>2809050</v>
      </c>
      <c r="Y179" s="179"/>
      <c r="Z179" s="26">
        <f t="shared" si="58"/>
        <v>66811824</v>
      </c>
      <c r="AA179" s="26"/>
      <c r="AB179" s="25" t="s">
        <v>271</v>
      </c>
      <c r="AC179" s="26"/>
      <c r="AD179" s="26">
        <v>5040000</v>
      </c>
      <c r="AE179" s="26"/>
      <c r="AF179" s="26">
        <v>3310000</v>
      </c>
      <c r="AG179" s="26"/>
      <c r="AH179" s="26"/>
      <c r="AI179" s="26"/>
      <c r="AJ179" s="26"/>
      <c r="AK179" s="26">
        <v>3120000</v>
      </c>
      <c r="AL179" s="26">
        <v>28550000</v>
      </c>
      <c r="AM179" s="26"/>
      <c r="AN179" s="26"/>
      <c r="AO179" s="26"/>
      <c r="AP179" s="26"/>
      <c r="AQ179" s="26">
        <v>11060000</v>
      </c>
      <c r="AR179" s="26"/>
      <c r="AS179" s="26"/>
      <c r="AT179" s="26">
        <v>560000</v>
      </c>
      <c r="AU179" s="26">
        <v>80000</v>
      </c>
      <c r="AV179" s="26"/>
      <c r="AW179" s="26"/>
      <c r="AX179" s="26">
        <v>2800000</v>
      </c>
      <c r="AY179" s="26">
        <v>6640000</v>
      </c>
      <c r="AZ179" s="26"/>
      <c r="BA179" s="45">
        <f t="shared" si="59"/>
        <v>61160000</v>
      </c>
      <c r="BB179" s="27"/>
      <c r="BC179" s="25" t="s">
        <v>271</v>
      </c>
      <c r="BD179" s="43">
        <v>272000</v>
      </c>
      <c r="BE179" s="43">
        <v>4072000</v>
      </c>
      <c r="BF179" s="43">
        <v>0</v>
      </c>
      <c r="BG179" s="43">
        <v>3192000</v>
      </c>
      <c r="BH179" s="43">
        <v>0</v>
      </c>
      <c r="BI179" s="43">
        <v>0</v>
      </c>
      <c r="BJ179" s="43">
        <v>0</v>
      </c>
      <c r="BK179" s="43">
        <v>0</v>
      </c>
      <c r="BL179" s="43">
        <v>2144000</v>
      </c>
      <c r="BM179" s="43">
        <v>23946000</v>
      </c>
      <c r="BN179" s="43">
        <v>0</v>
      </c>
      <c r="BO179" s="43">
        <v>0</v>
      </c>
      <c r="BP179" s="43">
        <v>0</v>
      </c>
      <c r="BQ179" s="43">
        <v>0</v>
      </c>
      <c r="BR179" s="43">
        <v>3772000</v>
      </c>
      <c r="BS179" s="43">
        <v>0</v>
      </c>
      <c r="BT179" s="43">
        <v>144000</v>
      </c>
      <c r="BU179" s="43">
        <v>112000</v>
      </c>
      <c r="BV179" s="43">
        <v>96000</v>
      </c>
      <c r="BW179" s="43">
        <v>0</v>
      </c>
      <c r="BX179" s="43">
        <v>0</v>
      </c>
      <c r="BY179" s="43">
        <v>3176000</v>
      </c>
      <c r="BZ179" s="43">
        <v>4494000</v>
      </c>
      <c r="CA179" s="43">
        <v>0</v>
      </c>
      <c r="CB179" s="29">
        <f t="shared" si="85"/>
        <v>45420000</v>
      </c>
      <c r="CD179" s="25" t="s">
        <v>271</v>
      </c>
      <c r="CE179" s="44">
        <f t="shared" si="60"/>
        <v>-272000</v>
      </c>
      <c r="CF179" s="44">
        <f t="shared" si="61"/>
        <v>4674430</v>
      </c>
      <c r="CG179" s="44">
        <f t="shared" si="62"/>
        <v>0</v>
      </c>
      <c r="CH179" s="44">
        <f t="shared" si="63"/>
        <v>4053000</v>
      </c>
      <c r="CI179" s="44">
        <f t="shared" si="64"/>
        <v>0</v>
      </c>
      <c r="CJ179" s="44">
        <f t="shared" si="65"/>
        <v>0</v>
      </c>
      <c r="CK179" s="44">
        <f t="shared" si="66"/>
        <v>0</v>
      </c>
      <c r="CL179" s="44">
        <f t="shared" si="67"/>
        <v>36423</v>
      </c>
      <c r="CM179" s="44">
        <f t="shared" si="68"/>
        <v>1936000</v>
      </c>
      <c r="CN179" s="44">
        <f t="shared" si="69"/>
        <v>6510000</v>
      </c>
      <c r="CO179" s="44">
        <f t="shared" si="70"/>
        <v>0</v>
      </c>
      <c r="CP179" s="44">
        <f t="shared" si="71"/>
        <v>0</v>
      </c>
      <c r="CQ179" s="44">
        <f t="shared" si="72"/>
        <v>0</v>
      </c>
      <c r="CR179" s="44">
        <f t="shared" si="73"/>
        <v>0</v>
      </c>
      <c r="CS179" s="44">
        <f t="shared" si="74"/>
        <v>4626921</v>
      </c>
      <c r="CT179" s="44">
        <f t="shared" si="75"/>
        <v>0</v>
      </c>
      <c r="CU179" s="44">
        <f t="shared" si="76"/>
        <v>-144000</v>
      </c>
      <c r="CV179" s="44">
        <f t="shared" si="77"/>
        <v>488000</v>
      </c>
      <c r="CW179" s="44">
        <f t="shared" si="78"/>
        <v>744000</v>
      </c>
      <c r="CX179" s="44">
        <f t="shared" si="79"/>
        <v>0</v>
      </c>
      <c r="CY179" s="44">
        <f t="shared" si="80"/>
        <v>0</v>
      </c>
      <c r="CZ179" s="44">
        <f t="shared" si="81"/>
        <v>424000</v>
      </c>
      <c r="DA179" s="44">
        <f t="shared" si="82"/>
        <v>-1684950</v>
      </c>
      <c r="DB179" s="44">
        <f t="shared" si="83"/>
        <v>0</v>
      </c>
      <c r="DC179" s="44">
        <f t="shared" si="84"/>
        <v>21391824</v>
      </c>
      <c r="DD179" s="44">
        <f t="shared" si="86"/>
        <v>8404369</v>
      </c>
    </row>
    <row r="180" spans="1:108" x14ac:dyDescent="0.15">
      <c r="A180" s="25" t="s">
        <v>272</v>
      </c>
      <c r="B180" s="26"/>
      <c r="C180" s="179">
        <v>6069295</v>
      </c>
      <c r="D180" s="179"/>
      <c r="E180" s="179">
        <v>7657500</v>
      </c>
      <c r="F180" s="179"/>
      <c r="G180" s="179"/>
      <c r="H180" s="179"/>
      <c r="I180" s="179">
        <v>10578</v>
      </c>
      <c r="J180" s="179">
        <v>2840000</v>
      </c>
      <c r="K180" s="179">
        <v>27240000</v>
      </c>
      <c r="L180" s="179"/>
      <c r="M180" s="179"/>
      <c r="N180" s="179"/>
      <c r="O180" s="179"/>
      <c r="P180" s="179">
        <v>6456044</v>
      </c>
      <c r="Q180" s="179"/>
      <c r="R180" s="179"/>
      <c r="S180" s="179">
        <v>200000</v>
      </c>
      <c r="T180" s="179">
        <v>920000</v>
      </c>
      <c r="U180" s="179"/>
      <c r="V180" s="179"/>
      <c r="W180" s="179">
        <v>3240000</v>
      </c>
      <c r="X180" s="179">
        <v>3661725</v>
      </c>
      <c r="Y180" s="179"/>
      <c r="Z180" s="26">
        <f t="shared" si="58"/>
        <v>58295142</v>
      </c>
      <c r="AA180" s="26"/>
      <c r="AB180" s="25" t="s">
        <v>272</v>
      </c>
      <c r="AC180" s="26"/>
      <c r="AD180" s="26">
        <v>6050000</v>
      </c>
      <c r="AE180" s="26"/>
      <c r="AF180" s="26">
        <v>2010000</v>
      </c>
      <c r="AG180" s="26"/>
      <c r="AH180" s="26">
        <v>0</v>
      </c>
      <c r="AI180" s="26"/>
      <c r="AJ180" s="26"/>
      <c r="AK180" s="26">
        <v>2880000</v>
      </c>
      <c r="AL180" s="26">
        <v>26660000</v>
      </c>
      <c r="AM180" s="26"/>
      <c r="AN180" s="26"/>
      <c r="AO180" s="26"/>
      <c r="AP180" s="26"/>
      <c r="AQ180" s="26">
        <v>5980000</v>
      </c>
      <c r="AR180" s="26"/>
      <c r="AS180" s="26"/>
      <c r="AT180" s="26">
        <v>1080000</v>
      </c>
      <c r="AU180" s="26">
        <v>360000</v>
      </c>
      <c r="AV180" s="26"/>
      <c r="AW180" s="26"/>
      <c r="AX180" s="26">
        <v>3480000</v>
      </c>
      <c r="AY180" s="26">
        <v>6560000</v>
      </c>
      <c r="AZ180" s="26"/>
      <c r="BA180" s="45">
        <f t="shared" si="59"/>
        <v>55060000</v>
      </c>
      <c r="BB180" s="27"/>
      <c r="BC180" s="25" t="s">
        <v>272</v>
      </c>
      <c r="BD180" s="28">
        <v>488000</v>
      </c>
      <c r="BE180" s="28">
        <v>4084000</v>
      </c>
      <c r="BF180" s="28">
        <v>0</v>
      </c>
      <c r="BG180" s="28">
        <v>4022000</v>
      </c>
      <c r="BH180" s="28">
        <v>0</v>
      </c>
      <c r="BI180" s="28">
        <v>0</v>
      </c>
      <c r="BJ180" s="28">
        <v>0</v>
      </c>
      <c r="BK180" s="28">
        <v>0</v>
      </c>
      <c r="BL180" s="28">
        <v>2176000</v>
      </c>
      <c r="BM180" s="28">
        <v>26462000</v>
      </c>
      <c r="BN180" s="28">
        <v>0</v>
      </c>
      <c r="BO180" s="28">
        <v>0</v>
      </c>
      <c r="BP180" s="28">
        <v>40000</v>
      </c>
      <c r="BQ180" s="28">
        <v>0</v>
      </c>
      <c r="BR180" s="28">
        <v>2914000</v>
      </c>
      <c r="BS180" s="28">
        <v>0</v>
      </c>
      <c r="BT180" s="28">
        <v>152000</v>
      </c>
      <c r="BU180" s="28">
        <v>240000</v>
      </c>
      <c r="BV180" s="28">
        <v>192000</v>
      </c>
      <c r="BW180" s="28">
        <v>0</v>
      </c>
      <c r="BX180" s="28">
        <v>0</v>
      </c>
      <c r="BY180" s="28">
        <v>3360000</v>
      </c>
      <c r="BZ180" s="28">
        <v>5798000</v>
      </c>
      <c r="CA180" s="28">
        <v>0</v>
      </c>
      <c r="CB180" s="29">
        <f t="shared" si="85"/>
        <v>49928000</v>
      </c>
      <c r="CD180" s="25" t="s">
        <v>272</v>
      </c>
      <c r="CE180" s="30">
        <f t="shared" si="60"/>
        <v>-488000</v>
      </c>
      <c r="CF180" s="30">
        <f t="shared" si="61"/>
        <v>1985295</v>
      </c>
      <c r="CG180" s="30">
        <f t="shared" si="62"/>
        <v>0</v>
      </c>
      <c r="CH180" s="30">
        <f t="shared" si="63"/>
        <v>3635500</v>
      </c>
      <c r="CI180" s="30">
        <f t="shared" si="64"/>
        <v>0</v>
      </c>
      <c r="CJ180" s="30">
        <f t="shared" si="65"/>
        <v>0</v>
      </c>
      <c r="CK180" s="30">
        <f t="shared" si="66"/>
        <v>0</v>
      </c>
      <c r="CL180" s="30">
        <f t="shared" si="67"/>
        <v>10578</v>
      </c>
      <c r="CM180" s="30">
        <f t="shared" si="68"/>
        <v>664000</v>
      </c>
      <c r="CN180" s="30">
        <f t="shared" si="69"/>
        <v>778000</v>
      </c>
      <c r="CO180" s="30">
        <f t="shared" si="70"/>
        <v>0</v>
      </c>
      <c r="CP180" s="30">
        <f t="shared" si="71"/>
        <v>0</v>
      </c>
      <c r="CQ180" s="30">
        <f t="shared" si="72"/>
        <v>-40000</v>
      </c>
      <c r="CR180" s="30">
        <f t="shared" si="73"/>
        <v>0</v>
      </c>
      <c r="CS180" s="30">
        <f t="shared" si="74"/>
        <v>3542044</v>
      </c>
      <c r="CT180" s="30">
        <f t="shared" si="75"/>
        <v>0</v>
      </c>
      <c r="CU180" s="30">
        <f t="shared" si="76"/>
        <v>-152000</v>
      </c>
      <c r="CV180" s="30">
        <f t="shared" si="77"/>
        <v>-40000</v>
      </c>
      <c r="CW180" s="30">
        <f t="shared" si="78"/>
        <v>728000</v>
      </c>
      <c r="CX180" s="30">
        <f t="shared" si="79"/>
        <v>0</v>
      </c>
      <c r="CY180" s="30">
        <f t="shared" si="80"/>
        <v>0</v>
      </c>
      <c r="CZ180" s="30">
        <f t="shared" si="81"/>
        <v>-120000</v>
      </c>
      <c r="DA180" s="30">
        <f t="shared" si="82"/>
        <v>-2136275</v>
      </c>
      <c r="DB180" s="30">
        <f t="shared" si="83"/>
        <v>0</v>
      </c>
      <c r="DC180" s="30">
        <f t="shared" si="84"/>
        <v>8367142</v>
      </c>
      <c r="DD180" s="30">
        <f t="shared" si="86"/>
        <v>16771511</v>
      </c>
    </row>
    <row r="181" spans="1:108" x14ac:dyDescent="0.15">
      <c r="A181" s="25" t="s">
        <v>273</v>
      </c>
      <c r="B181" s="26"/>
      <c r="C181" s="179">
        <v>6657265</v>
      </c>
      <c r="D181" s="179"/>
      <c r="E181" s="179">
        <v>7687500</v>
      </c>
      <c r="F181" s="179"/>
      <c r="G181" s="179"/>
      <c r="H181" s="179"/>
      <c r="I181" s="179"/>
      <c r="J181" s="179">
        <v>2080000</v>
      </c>
      <c r="K181" s="179">
        <v>24440000</v>
      </c>
      <c r="L181" s="179"/>
      <c r="M181" s="179"/>
      <c r="N181" s="179">
        <v>320000</v>
      </c>
      <c r="O181" s="179"/>
      <c r="P181" s="179"/>
      <c r="Q181" s="179"/>
      <c r="R181" s="179"/>
      <c r="S181" s="179">
        <v>200000</v>
      </c>
      <c r="T181" s="179">
        <v>1040000</v>
      </c>
      <c r="U181" s="179"/>
      <c r="V181" s="179"/>
      <c r="W181" s="179">
        <v>3600000</v>
      </c>
      <c r="X181" s="179">
        <v>3945600</v>
      </c>
      <c r="Y181" s="179"/>
      <c r="Z181" s="26">
        <f t="shared" si="58"/>
        <v>49970365</v>
      </c>
      <c r="AA181" s="26"/>
      <c r="AB181" s="25" t="s">
        <v>273</v>
      </c>
      <c r="AC181" s="26"/>
      <c r="AD181" s="26">
        <v>4060000</v>
      </c>
      <c r="AE181" s="26"/>
      <c r="AF181" s="26">
        <v>3130000</v>
      </c>
      <c r="AG181" s="26"/>
      <c r="AH181" s="26"/>
      <c r="AI181" s="26"/>
      <c r="AJ181" s="26"/>
      <c r="AK181" s="26">
        <v>2560000</v>
      </c>
      <c r="AL181" s="26">
        <v>26560000</v>
      </c>
      <c r="AM181" s="26"/>
      <c r="AN181" s="26"/>
      <c r="AO181" s="26"/>
      <c r="AP181" s="26"/>
      <c r="AQ181" s="26">
        <v>8170000</v>
      </c>
      <c r="AR181" s="26"/>
      <c r="AS181" s="26"/>
      <c r="AT181" s="26">
        <v>760000</v>
      </c>
      <c r="AU181" s="26">
        <v>200000</v>
      </c>
      <c r="AV181" s="26"/>
      <c r="AW181" s="26"/>
      <c r="AX181" s="26">
        <v>2300000</v>
      </c>
      <c r="AY181" s="26">
        <v>5870000</v>
      </c>
      <c r="AZ181" s="26"/>
      <c r="BA181" s="45">
        <f t="shared" si="59"/>
        <v>53610000</v>
      </c>
      <c r="BB181" s="27"/>
      <c r="BC181" s="25" t="s">
        <v>273</v>
      </c>
      <c r="BD181" s="28">
        <v>488000</v>
      </c>
      <c r="BE181" s="28">
        <v>4062000</v>
      </c>
      <c r="BF181" s="28">
        <v>0</v>
      </c>
      <c r="BG181" s="28">
        <v>4638000</v>
      </c>
      <c r="BH181" s="28">
        <v>0</v>
      </c>
      <c r="BI181" s="28">
        <v>0</v>
      </c>
      <c r="BJ181" s="28">
        <v>0</v>
      </c>
      <c r="BK181" s="28">
        <v>2000</v>
      </c>
      <c r="BL181" s="28">
        <v>1704000</v>
      </c>
      <c r="BM181" s="28">
        <v>24164000</v>
      </c>
      <c r="BN181" s="28">
        <v>0</v>
      </c>
      <c r="BO181" s="28">
        <v>0</v>
      </c>
      <c r="BP181" s="28">
        <v>32000</v>
      </c>
      <c r="BQ181" s="28">
        <v>0</v>
      </c>
      <c r="BR181" s="28">
        <v>3448000</v>
      </c>
      <c r="BS181" s="28">
        <v>0</v>
      </c>
      <c r="BT181" s="28">
        <v>192000</v>
      </c>
      <c r="BU181" s="28">
        <v>152000</v>
      </c>
      <c r="BV181" s="28">
        <v>168000</v>
      </c>
      <c r="BW181" s="28">
        <v>0</v>
      </c>
      <c r="BX181" s="28">
        <v>0</v>
      </c>
      <c r="BY181" s="28">
        <v>3328000</v>
      </c>
      <c r="BZ181" s="28">
        <v>5588000</v>
      </c>
      <c r="CA181" s="28">
        <v>0</v>
      </c>
      <c r="CB181" s="29">
        <f t="shared" si="85"/>
        <v>47966000</v>
      </c>
      <c r="CD181" s="25" t="s">
        <v>273</v>
      </c>
      <c r="CE181" s="30">
        <f t="shared" si="60"/>
        <v>-488000</v>
      </c>
      <c r="CF181" s="30">
        <f t="shared" si="61"/>
        <v>2595265</v>
      </c>
      <c r="CG181" s="30">
        <f t="shared" si="62"/>
        <v>0</v>
      </c>
      <c r="CH181" s="30">
        <f t="shared" si="63"/>
        <v>3049500</v>
      </c>
      <c r="CI181" s="30">
        <f t="shared" si="64"/>
        <v>0</v>
      </c>
      <c r="CJ181" s="30">
        <f t="shared" si="65"/>
        <v>0</v>
      </c>
      <c r="CK181" s="30">
        <f t="shared" si="66"/>
        <v>0</v>
      </c>
      <c r="CL181" s="30">
        <f t="shared" si="67"/>
        <v>-2000</v>
      </c>
      <c r="CM181" s="30">
        <f t="shared" si="68"/>
        <v>376000</v>
      </c>
      <c r="CN181" s="30">
        <f t="shared" si="69"/>
        <v>276000</v>
      </c>
      <c r="CO181" s="30">
        <f t="shared" si="70"/>
        <v>0</v>
      </c>
      <c r="CP181" s="30">
        <f t="shared" si="71"/>
        <v>0</v>
      </c>
      <c r="CQ181" s="30">
        <f t="shared" si="72"/>
        <v>288000</v>
      </c>
      <c r="CR181" s="30">
        <f t="shared" si="73"/>
        <v>0</v>
      </c>
      <c r="CS181" s="30">
        <f t="shared" si="74"/>
        <v>-3448000</v>
      </c>
      <c r="CT181" s="30">
        <f t="shared" si="75"/>
        <v>0</v>
      </c>
      <c r="CU181" s="30">
        <f t="shared" si="76"/>
        <v>-192000</v>
      </c>
      <c r="CV181" s="30">
        <f t="shared" si="77"/>
        <v>48000</v>
      </c>
      <c r="CW181" s="30">
        <f t="shared" si="78"/>
        <v>872000</v>
      </c>
      <c r="CX181" s="30">
        <f t="shared" si="79"/>
        <v>0</v>
      </c>
      <c r="CY181" s="30">
        <f t="shared" si="80"/>
        <v>0</v>
      </c>
      <c r="CZ181" s="30">
        <f t="shared" si="81"/>
        <v>272000</v>
      </c>
      <c r="DA181" s="30">
        <f t="shared" si="82"/>
        <v>-1642400</v>
      </c>
      <c r="DB181" s="30">
        <f t="shared" si="83"/>
        <v>0</v>
      </c>
      <c r="DC181" s="30">
        <f t="shared" si="84"/>
        <v>2004365</v>
      </c>
      <c r="DD181" s="30">
        <f t="shared" si="86"/>
        <v>18775876</v>
      </c>
    </row>
    <row r="182" spans="1:108" x14ac:dyDescent="0.15">
      <c r="A182" s="25" t="s">
        <v>274</v>
      </c>
      <c r="B182" s="26"/>
      <c r="C182" s="179"/>
      <c r="D182" s="179"/>
      <c r="E182" s="179"/>
      <c r="F182" s="179"/>
      <c r="G182" s="179"/>
      <c r="H182" s="179"/>
      <c r="I182" s="179"/>
      <c r="J182" s="179">
        <v>2040000</v>
      </c>
      <c r="K182" s="179">
        <v>19480000</v>
      </c>
      <c r="L182" s="179"/>
      <c r="M182" s="179"/>
      <c r="N182" s="179"/>
      <c r="O182" s="179"/>
      <c r="P182" s="179"/>
      <c r="Q182" s="179"/>
      <c r="R182" s="179"/>
      <c r="S182" s="179">
        <v>240000</v>
      </c>
      <c r="T182" s="179">
        <v>1000000</v>
      </c>
      <c r="U182" s="179"/>
      <c r="V182" s="179"/>
      <c r="W182" s="179">
        <v>3240000</v>
      </c>
      <c r="X182" s="179">
        <v>3759750</v>
      </c>
      <c r="Y182" s="179"/>
      <c r="Z182" s="26">
        <f t="shared" si="58"/>
        <v>29759750</v>
      </c>
      <c r="AA182" s="26"/>
      <c r="AB182" s="25" t="s">
        <v>274</v>
      </c>
      <c r="AC182" s="26"/>
      <c r="AD182" s="26">
        <v>2310000</v>
      </c>
      <c r="AE182" s="26"/>
      <c r="AF182" s="26">
        <v>3040000</v>
      </c>
      <c r="AG182" s="26"/>
      <c r="AH182" s="26">
        <v>10000</v>
      </c>
      <c r="AI182" s="26"/>
      <c r="AJ182" s="26"/>
      <c r="AK182" s="26">
        <v>2480000</v>
      </c>
      <c r="AL182" s="26">
        <v>23910000</v>
      </c>
      <c r="AM182" s="26"/>
      <c r="AN182" s="26"/>
      <c r="AO182" s="26"/>
      <c r="AP182" s="26"/>
      <c r="AQ182" s="26">
        <v>5360000</v>
      </c>
      <c r="AR182" s="26"/>
      <c r="AS182" s="26"/>
      <c r="AT182" s="26">
        <v>560000</v>
      </c>
      <c r="AU182" s="26">
        <v>440000</v>
      </c>
      <c r="AV182" s="26"/>
      <c r="AW182" s="26"/>
      <c r="AX182" s="26">
        <v>2360000</v>
      </c>
      <c r="AY182" s="26">
        <v>3790000</v>
      </c>
      <c r="AZ182" s="26"/>
      <c r="BA182" s="45">
        <f t="shared" si="59"/>
        <v>44260000</v>
      </c>
      <c r="BB182" s="27"/>
      <c r="BC182" s="25" t="s">
        <v>274</v>
      </c>
      <c r="BD182" s="43">
        <v>512000</v>
      </c>
      <c r="BE182" s="43">
        <v>3062000</v>
      </c>
      <c r="BF182" s="43">
        <v>0</v>
      </c>
      <c r="BG182" s="43">
        <v>3878000</v>
      </c>
      <c r="BH182" s="43">
        <v>0</v>
      </c>
      <c r="BI182" s="43">
        <v>2000</v>
      </c>
      <c r="BJ182" s="43">
        <v>0</v>
      </c>
      <c r="BK182" s="43">
        <v>0</v>
      </c>
      <c r="BL182" s="43">
        <v>1720000</v>
      </c>
      <c r="BM182" s="43">
        <v>23614000</v>
      </c>
      <c r="BN182" s="43">
        <v>0</v>
      </c>
      <c r="BO182" s="43">
        <v>0</v>
      </c>
      <c r="BP182" s="43">
        <v>40000</v>
      </c>
      <c r="BQ182" s="43">
        <v>0</v>
      </c>
      <c r="BR182" s="43">
        <v>2228000</v>
      </c>
      <c r="BS182" s="43">
        <v>0</v>
      </c>
      <c r="BT182" s="43">
        <v>232000</v>
      </c>
      <c r="BU182" s="43">
        <v>208000</v>
      </c>
      <c r="BV182" s="43">
        <v>232000</v>
      </c>
      <c r="BW182" s="43">
        <v>0</v>
      </c>
      <c r="BX182" s="43">
        <v>0</v>
      </c>
      <c r="BY182" s="43">
        <v>3248000</v>
      </c>
      <c r="BZ182" s="43">
        <v>4378000</v>
      </c>
      <c r="CA182" s="43">
        <v>0</v>
      </c>
      <c r="CB182" s="29">
        <f t="shared" si="85"/>
        <v>43354000</v>
      </c>
      <c r="CD182" s="25" t="s">
        <v>274</v>
      </c>
      <c r="CE182" s="44">
        <f t="shared" si="60"/>
        <v>-512000</v>
      </c>
      <c r="CF182" s="44">
        <f t="shared" si="61"/>
        <v>-3062000</v>
      </c>
      <c r="CG182" s="44">
        <f t="shared" si="62"/>
        <v>0</v>
      </c>
      <c r="CH182" s="44">
        <f t="shared" si="63"/>
        <v>-3878000</v>
      </c>
      <c r="CI182" s="30">
        <f t="shared" si="64"/>
        <v>0</v>
      </c>
      <c r="CJ182" s="44">
        <f t="shared" si="65"/>
        <v>-2000</v>
      </c>
      <c r="CK182" s="44">
        <f t="shared" si="66"/>
        <v>0</v>
      </c>
      <c r="CL182" s="44">
        <f t="shared" si="67"/>
        <v>0</v>
      </c>
      <c r="CM182" s="44">
        <f t="shared" si="68"/>
        <v>320000</v>
      </c>
      <c r="CN182" s="44">
        <f t="shared" si="69"/>
        <v>-4134000</v>
      </c>
      <c r="CO182" s="44">
        <f t="shared" si="70"/>
        <v>0</v>
      </c>
      <c r="CP182" s="44">
        <f t="shared" si="71"/>
        <v>0</v>
      </c>
      <c r="CQ182" s="44">
        <f t="shared" si="72"/>
        <v>-40000</v>
      </c>
      <c r="CR182" s="44">
        <f t="shared" si="73"/>
        <v>0</v>
      </c>
      <c r="CS182" s="44">
        <f t="shared" si="74"/>
        <v>-2228000</v>
      </c>
      <c r="CT182" s="44">
        <f t="shared" si="75"/>
        <v>0</v>
      </c>
      <c r="CU182" s="44">
        <f t="shared" si="76"/>
        <v>-232000</v>
      </c>
      <c r="CV182" s="44">
        <f t="shared" si="77"/>
        <v>32000</v>
      </c>
      <c r="CW182" s="44">
        <f t="shared" si="78"/>
        <v>768000</v>
      </c>
      <c r="CX182" s="44">
        <f t="shared" si="79"/>
        <v>0</v>
      </c>
      <c r="CY182" s="44">
        <f t="shared" si="80"/>
        <v>0</v>
      </c>
      <c r="CZ182" s="44">
        <f t="shared" si="81"/>
        <v>-8000</v>
      </c>
      <c r="DA182" s="44">
        <f t="shared" si="82"/>
        <v>-618250</v>
      </c>
      <c r="DB182" s="44">
        <f t="shared" si="83"/>
        <v>0</v>
      </c>
      <c r="DC182" s="44">
        <f t="shared" si="84"/>
        <v>-13594250</v>
      </c>
      <c r="DD182" s="44">
        <f t="shared" si="86"/>
        <v>5181626</v>
      </c>
    </row>
    <row r="183" spans="1:108" x14ac:dyDescent="0.15">
      <c r="A183" s="25" t="s">
        <v>275</v>
      </c>
      <c r="B183" s="26"/>
      <c r="C183" s="179">
        <v>4878010</v>
      </c>
      <c r="D183" s="179"/>
      <c r="E183" s="179">
        <v>6297500</v>
      </c>
      <c r="F183" s="179"/>
      <c r="G183" s="179"/>
      <c r="H183" s="179"/>
      <c r="I183" s="179"/>
      <c r="J183" s="179">
        <v>1920000</v>
      </c>
      <c r="K183" s="179">
        <v>20600000</v>
      </c>
      <c r="L183" s="179"/>
      <c r="M183" s="179"/>
      <c r="N183" s="179">
        <v>80000</v>
      </c>
      <c r="O183" s="179"/>
      <c r="P183" s="179">
        <v>7811893</v>
      </c>
      <c r="Q183" s="179"/>
      <c r="R183" s="179"/>
      <c r="S183" s="179">
        <v>280000</v>
      </c>
      <c r="T183" s="179">
        <v>1000000</v>
      </c>
      <c r="U183" s="179"/>
      <c r="V183" s="179"/>
      <c r="W183" s="179">
        <v>2880000</v>
      </c>
      <c r="X183" s="179">
        <v>2982100</v>
      </c>
      <c r="Y183" s="179"/>
      <c r="Z183" s="26">
        <f t="shared" si="58"/>
        <v>48729503</v>
      </c>
      <c r="AA183" s="26"/>
      <c r="AB183" s="25" t="s">
        <v>275</v>
      </c>
      <c r="AC183" s="26"/>
      <c r="AD183" s="26">
        <v>2850000</v>
      </c>
      <c r="AE183" s="26"/>
      <c r="AF183" s="26">
        <v>3000000</v>
      </c>
      <c r="AG183" s="26"/>
      <c r="AH183" s="26"/>
      <c r="AI183" s="26"/>
      <c r="AJ183" s="26"/>
      <c r="AK183" s="26">
        <v>1640000</v>
      </c>
      <c r="AL183" s="26">
        <v>20400000</v>
      </c>
      <c r="AM183" s="26"/>
      <c r="AN183" s="26"/>
      <c r="AO183" s="26"/>
      <c r="AP183" s="26"/>
      <c r="AQ183" s="26"/>
      <c r="AR183" s="26"/>
      <c r="AS183" s="26"/>
      <c r="AT183" s="26">
        <v>440000</v>
      </c>
      <c r="AU183" s="26">
        <v>360000</v>
      </c>
      <c r="AV183" s="26"/>
      <c r="AW183" s="26"/>
      <c r="AX183" s="26">
        <v>2280000</v>
      </c>
      <c r="AY183" s="26">
        <v>3440000</v>
      </c>
      <c r="AZ183" s="26"/>
      <c r="BA183" s="45">
        <f t="shared" si="59"/>
        <v>34410000</v>
      </c>
      <c r="BB183" s="45"/>
      <c r="BC183" s="25" t="s">
        <v>275</v>
      </c>
      <c r="BD183" s="43">
        <v>408000</v>
      </c>
      <c r="BE183" s="43">
        <v>3242000</v>
      </c>
      <c r="BF183" s="43">
        <v>0</v>
      </c>
      <c r="BG183" s="43">
        <v>4682000</v>
      </c>
      <c r="BH183" s="43">
        <v>0</v>
      </c>
      <c r="BI183" s="43">
        <v>0</v>
      </c>
      <c r="BJ183" s="43">
        <v>0</v>
      </c>
      <c r="BK183" s="43">
        <v>8000</v>
      </c>
      <c r="BL183" s="43">
        <v>1352000</v>
      </c>
      <c r="BM183" s="43">
        <v>24490000</v>
      </c>
      <c r="BN183" s="43">
        <v>0</v>
      </c>
      <c r="BO183" s="43">
        <v>0</v>
      </c>
      <c r="BP183" s="43">
        <v>136000</v>
      </c>
      <c r="BQ183" s="43">
        <v>0</v>
      </c>
      <c r="BR183" s="43">
        <v>2768000</v>
      </c>
      <c r="BS183" s="43">
        <v>0</v>
      </c>
      <c r="BT183" s="43">
        <v>256000</v>
      </c>
      <c r="BU183" s="43">
        <v>264000</v>
      </c>
      <c r="BV183" s="43">
        <v>312000</v>
      </c>
      <c r="BW183" s="43">
        <v>0</v>
      </c>
      <c r="BX183" s="43">
        <v>0</v>
      </c>
      <c r="BY183" s="43">
        <v>3292000</v>
      </c>
      <c r="BZ183" s="43">
        <v>4250000</v>
      </c>
      <c r="CA183" s="43">
        <v>0</v>
      </c>
      <c r="CB183" s="29">
        <f t="shared" si="85"/>
        <v>45460000</v>
      </c>
      <c r="CD183" s="25" t="s">
        <v>275</v>
      </c>
      <c r="CE183" s="44">
        <f t="shared" si="60"/>
        <v>-408000</v>
      </c>
      <c r="CF183" s="44">
        <f t="shared" si="61"/>
        <v>1636010</v>
      </c>
      <c r="CG183" s="44">
        <f t="shared" si="62"/>
        <v>0</v>
      </c>
      <c r="CH183" s="44">
        <f t="shared" si="63"/>
        <v>1615500</v>
      </c>
      <c r="CI183" s="44">
        <f t="shared" si="64"/>
        <v>0</v>
      </c>
      <c r="CJ183" s="44">
        <f t="shared" si="65"/>
        <v>0</v>
      </c>
      <c r="CK183" s="44">
        <f t="shared" si="66"/>
        <v>0</v>
      </c>
      <c r="CL183" s="44">
        <f t="shared" si="67"/>
        <v>-8000</v>
      </c>
      <c r="CM183" s="44">
        <f t="shared" si="68"/>
        <v>568000</v>
      </c>
      <c r="CN183" s="44">
        <f t="shared" si="69"/>
        <v>-3890000</v>
      </c>
      <c r="CO183" s="44">
        <f t="shared" si="70"/>
        <v>0</v>
      </c>
      <c r="CP183" s="44">
        <f t="shared" si="71"/>
        <v>0</v>
      </c>
      <c r="CQ183" s="44">
        <f t="shared" si="72"/>
        <v>-56000</v>
      </c>
      <c r="CR183" s="44">
        <f t="shared" si="73"/>
        <v>0</v>
      </c>
      <c r="CS183" s="44">
        <f t="shared" si="74"/>
        <v>5043893</v>
      </c>
      <c r="CT183" s="44">
        <f t="shared" si="75"/>
        <v>0</v>
      </c>
      <c r="CU183" s="44">
        <f t="shared" si="76"/>
        <v>-256000</v>
      </c>
      <c r="CV183" s="44">
        <f t="shared" si="77"/>
        <v>16000</v>
      </c>
      <c r="CW183" s="44">
        <f t="shared" si="78"/>
        <v>688000</v>
      </c>
      <c r="CX183" s="44">
        <f t="shared" si="79"/>
        <v>0</v>
      </c>
      <c r="CY183" s="44">
        <f t="shared" si="80"/>
        <v>0</v>
      </c>
      <c r="CZ183" s="44">
        <f t="shared" si="81"/>
        <v>-412000</v>
      </c>
      <c r="DA183" s="44">
        <f t="shared" si="82"/>
        <v>-1267900</v>
      </c>
      <c r="DB183" s="44">
        <f t="shared" si="83"/>
        <v>0</v>
      </c>
      <c r="DC183" s="44">
        <f t="shared" si="84"/>
        <v>3269503</v>
      </c>
      <c r="DD183" s="44">
        <f t="shared" si="86"/>
        <v>8451129</v>
      </c>
    </row>
    <row r="184" spans="1:108" x14ac:dyDescent="0.15">
      <c r="A184" s="25" t="s">
        <v>276</v>
      </c>
      <c r="B184" s="26"/>
      <c r="C184" s="179">
        <v>7968515</v>
      </c>
      <c r="D184" s="179"/>
      <c r="E184" s="179">
        <v>5000000</v>
      </c>
      <c r="F184" s="179"/>
      <c r="G184" s="179"/>
      <c r="H184" s="179"/>
      <c r="I184" s="179">
        <v>6420</v>
      </c>
      <c r="J184" s="179">
        <v>200000</v>
      </c>
      <c r="K184" s="179">
        <v>20800000</v>
      </c>
      <c r="L184" s="179"/>
      <c r="M184" s="179"/>
      <c r="N184" s="179">
        <v>120000</v>
      </c>
      <c r="O184" s="179"/>
      <c r="P184" s="179">
        <v>5676620</v>
      </c>
      <c r="Q184" s="179"/>
      <c r="R184" s="179"/>
      <c r="S184" s="179">
        <v>520000</v>
      </c>
      <c r="T184" s="179">
        <v>1160000</v>
      </c>
      <c r="U184" s="179"/>
      <c r="V184" s="179"/>
      <c r="W184" s="179">
        <v>2880000</v>
      </c>
      <c r="X184" s="179">
        <v>2320000</v>
      </c>
      <c r="Y184" s="179"/>
      <c r="Z184" s="26">
        <f t="shared" si="58"/>
        <v>46651555</v>
      </c>
      <c r="AA184" s="26"/>
      <c r="AB184" s="25" t="s">
        <v>276</v>
      </c>
      <c r="AC184" s="26"/>
      <c r="AD184" s="26">
        <v>310000</v>
      </c>
      <c r="AE184" s="26"/>
      <c r="AF184" s="26"/>
      <c r="AG184" s="26"/>
      <c r="AH184" s="26"/>
      <c r="AI184" s="26"/>
      <c r="AJ184" s="26"/>
      <c r="AK184" s="26">
        <v>1280000</v>
      </c>
      <c r="AL184" s="26">
        <v>17600000</v>
      </c>
      <c r="AM184" s="26"/>
      <c r="AN184" s="26"/>
      <c r="AO184" s="26"/>
      <c r="AP184" s="26"/>
      <c r="AQ184" s="26"/>
      <c r="AR184" s="26"/>
      <c r="AS184" s="26"/>
      <c r="AT184" s="26">
        <v>320000</v>
      </c>
      <c r="AU184" s="26">
        <v>200000</v>
      </c>
      <c r="AV184" s="26"/>
      <c r="AW184" s="26"/>
      <c r="AX184" s="26">
        <v>2240000</v>
      </c>
      <c r="AY184" s="26">
        <v>2160000</v>
      </c>
      <c r="AZ184" s="26"/>
      <c r="BA184" s="45">
        <f t="shared" si="59"/>
        <v>24110000</v>
      </c>
      <c r="BB184" s="27"/>
      <c r="BC184" s="25" t="s">
        <v>276</v>
      </c>
      <c r="BD184" s="43">
        <v>264000</v>
      </c>
      <c r="BE184" s="43">
        <v>2390000</v>
      </c>
      <c r="BF184" s="43">
        <v>0</v>
      </c>
      <c r="BG184" s="43">
        <v>3704000</v>
      </c>
      <c r="BH184" s="43">
        <v>0</v>
      </c>
      <c r="BI184" s="43">
        <v>0</v>
      </c>
      <c r="BJ184" s="43">
        <v>0</v>
      </c>
      <c r="BK184" s="43">
        <v>0</v>
      </c>
      <c r="BL184" s="43">
        <v>1056000</v>
      </c>
      <c r="BM184" s="43">
        <v>19038000</v>
      </c>
      <c r="BN184" s="43">
        <v>0</v>
      </c>
      <c r="BO184" s="43">
        <v>0</v>
      </c>
      <c r="BP184" s="43">
        <v>248000</v>
      </c>
      <c r="BQ184" s="43">
        <v>0</v>
      </c>
      <c r="BR184" s="43">
        <v>1324000</v>
      </c>
      <c r="BS184" s="43">
        <v>0</v>
      </c>
      <c r="BT184" s="43">
        <v>232000</v>
      </c>
      <c r="BU184" s="43">
        <v>432000</v>
      </c>
      <c r="BV184" s="43">
        <v>272000</v>
      </c>
      <c r="BW184" s="43">
        <v>0</v>
      </c>
      <c r="BX184" s="43">
        <v>0</v>
      </c>
      <c r="BY184" s="43">
        <v>3096000</v>
      </c>
      <c r="BZ184" s="43">
        <v>3668000</v>
      </c>
      <c r="CA184" s="43">
        <v>0</v>
      </c>
      <c r="CB184" s="29">
        <f t="shared" si="85"/>
        <v>35724000</v>
      </c>
      <c r="CD184" s="25" t="s">
        <v>276</v>
      </c>
      <c r="CE184" s="44">
        <f t="shared" si="60"/>
        <v>-264000</v>
      </c>
      <c r="CF184" s="44">
        <f t="shared" si="61"/>
        <v>5578515</v>
      </c>
      <c r="CG184" s="44">
        <f t="shared" si="62"/>
        <v>0</v>
      </c>
      <c r="CH184" s="44">
        <f t="shared" si="63"/>
        <v>1296000</v>
      </c>
      <c r="CI184" s="44">
        <f t="shared" si="64"/>
        <v>0</v>
      </c>
      <c r="CJ184" s="44">
        <f t="shared" si="65"/>
        <v>0</v>
      </c>
      <c r="CK184" s="44">
        <f t="shared" si="66"/>
        <v>0</v>
      </c>
      <c r="CL184" s="44">
        <f t="shared" si="67"/>
        <v>6420</v>
      </c>
      <c r="CM184" s="44">
        <f t="shared" si="68"/>
        <v>-856000</v>
      </c>
      <c r="CN184" s="44">
        <f t="shared" si="69"/>
        <v>1762000</v>
      </c>
      <c r="CO184" s="44">
        <f t="shared" si="70"/>
        <v>0</v>
      </c>
      <c r="CP184" s="44">
        <f t="shared" si="71"/>
        <v>0</v>
      </c>
      <c r="CQ184" s="44">
        <f t="shared" si="72"/>
        <v>-128000</v>
      </c>
      <c r="CR184" s="44">
        <f t="shared" si="73"/>
        <v>0</v>
      </c>
      <c r="CS184" s="44">
        <f t="shared" si="74"/>
        <v>4352620</v>
      </c>
      <c r="CT184" s="44">
        <f t="shared" si="75"/>
        <v>0</v>
      </c>
      <c r="CU184" s="44">
        <f t="shared" si="76"/>
        <v>-232000</v>
      </c>
      <c r="CV184" s="44">
        <f t="shared" si="77"/>
        <v>88000</v>
      </c>
      <c r="CW184" s="44">
        <f t="shared" si="78"/>
        <v>888000</v>
      </c>
      <c r="CX184" s="44">
        <f t="shared" si="79"/>
        <v>0</v>
      </c>
      <c r="CY184" s="44">
        <f t="shared" si="80"/>
        <v>0</v>
      </c>
      <c r="CZ184" s="44">
        <f t="shared" si="81"/>
        <v>-216000</v>
      </c>
      <c r="DA184" s="44">
        <f t="shared" si="82"/>
        <v>-1348000</v>
      </c>
      <c r="DB184" s="44">
        <f t="shared" si="83"/>
        <v>0</v>
      </c>
      <c r="DC184" s="44">
        <f t="shared" si="84"/>
        <v>10927555</v>
      </c>
      <c r="DD184" s="44">
        <f t="shared" si="86"/>
        <v>19378684</v>
      </c>
    </row>
    <row r="185" spans="1:108" x14ac:dyDescent="0.15">
      <c r="A185" s="25" t="s">
        <v>277</v>
      </c>
      <c r="B185" s="26"/>
      <c r="C185" s="179">
        <v>5120100</v>
      </c>
      <c r="D185" s="179"/>
      <c r="E185" s="179">
        <v>5210650</v>
      </c>
      <c r="F185" s="179"/>
      <c r="G185" s="179"/>
      <c r="H185" s="179"/>
      <c r="I185" s="179">
        <v>10685</v>
      </c>
      <c r="J185" s="179"/>
      <c r="K185" s="179">
        <v>18320000</v>
      </c>
      <c r="L185" s="179"/>
      <c r="M185" s="179"/>
      <c r="N185" s="179">
        <v>240000</v>
      </c>
      <c r="O185" s="179"/>
      <c r="P185" s="179">
        <v>9773642</v>
      </c>
      <c r="Q185" s="179"/>
      <c r="R185" s="179"/>
      <c r="S185" s="179">
        <v>760000</v>
      </c>
      <c r="T185" s="179">
        <v>600000</v>
      </c>
      <c r="U185" s="179"/>
      <c r="V185" s="179"/>
      <c r="W185" s="179">
        <v>3280000</v>
      </c>
      <c r="X185" s="179">
        <v>143550</v>
      </c>
      <c r="Y185" s="179"/>
      <c r="Z185" s="26">
        <f t="shared" si="58"/>
        <v>43458627</v>
      </c>
      <c r="AA185" s="26"/>
      <c r="AB185" s="25" t="s">
        <v>277</v>
      </c>
      <c r="AC185" s="26"/>
      <c r="AD185" s="26">
        <v>3020000</v>
      </c>
      <c r="AE185" s="26"/>
      <c r="AF185" s="26">
        <v>3420000</v>
      </c>
      <c r="AG185" s="26"/>
      <c r="AH185" s="26"/>
      <c r="AI185" s="26"/>
      <c r="AJ185" s="26"/>
      <c r="AK185" s="26">
        <v>880000</v>
      </c>
      <c r="AL185" s="26">
        <v>17770000</v>
      </c>
      <c r="AM185" s="26"/>
      <c r="AN185" s="26"/>
      <c r="AO185" s="26"/>
      <c r="AP185" s="26"/>
      <c r="AQ185" s="26">
        <v>4260000</v>
      </c>
      <c r="AR185" s="26"/>
      <c r="AS185" s="26"/>
      <c r="AT185" s="26">
        <v>720000</v>
      </c>
      <c r="AU185" s="26">
        <v>120000</v>
      </c>
      <c r="AV185" s="26"/>
      <c r="AW185" s="26"/>
      <c r="AX185" s="26">
        <v>2120000</v>
      </c>
      <c r="AY185" s="26">
        <v>4140000</v>
      </c>
      <c r="AZ185" s="26"/>
      <c r="BA185" s="45">
        <f t="shared" si="59"/>
        <v>36450000</v>
      </c>
      <c r="BB185" s="27"/>
      <c r="BC185" s="25" t="s">
        <v>277</v>
      </c>
      <c r="BD185" s="28">
        <v>224000</v>
      </c>
      <c r="BE185" s="28">
        <v>2302000</v>
      </c>
      <c r="BF185" s="28">
        <v>0</v>
      </c>
      <c r="BG185" s="28">
        <v>3180000</v>
      </c>
      <c r="BH185" s="28">
        <v>0</v>
      </c>
      <c r="BI185" s="28">
        <v>0</v>
      </c>
      <c r="BJ185" s="28">
        <v>0</v>
      </c>
      <c r="BK185" s="28">
        <v>0</v>
      </c>
      <c r="BL185" s="28">
        <v>904000</v>
      </c>
      <c r="BM185" s="28">
        <v>16750000</v>
      </c>
      <c r="BN185" s="28">
        <v>0</v>
      </c>
      <c r="BO185" s="28">
        <v>0</v>
      </c>
      <c r="BP185" s="28">
        <v>200000</v>
      </c>
      <c r="BQ185" s="28">
        <v>0</v>
      </c>
      <c r="BR185" s="28">
        <v>1408000</v>
      </c>
      <c r="BS185" s="28">
        <v>0</v>
      </c>
      <c r="BT185" s="28">
        <v>200000</v>
      </c>
      <c r="BU185" s="28">
        <v>504000</v>
      </c>
      <c r="BV185" s="28">
        <v>256000</v>
      </c>
      <c r="BW185" s="28">
        <v>0</v>
      </c>
      <c r="BX185" s="28">
        <v>0</v>
      </c>
      <c r="BY185" s="28">
        <v>2704000</v>
      </c>
      <c r="BZ185" s="28">
        <v>3742000</v>
      </c>
      <c r="CA185" s="28">
        <v>0</v>
      </c>
      <c r="CB185" s="29">
        <f t="shared" si="85"/>
        <v>32374000</v>
      </c>
      <c r="CD185" s="25" t="s">
        <v>277</v>
      </c>
      <c r="CE185" s="30">
        <f t="shared" si="60"/>
        <v>-224000</v>
      </c>
      <c r="CF185" s="30">
        <f t="shared" si="61"/>
        <v>2818100</v>
      </c>
      <c r="CG185" s="30">
        <f t="shared" si="62"/>
        <v>0</v>
      </c>
      <c r="CH185" s="30">
        <f t="shared" si="63"/>
        <v>2030650</v>
      </c>
      <c r="CI185" s="30">
        <f t="shared" si="64"/>
        <v>0</v>
      </c>
      <c r="CJ185" s="30">
        <f t="shared" si="65"/>
        <v>0</v>
      </c>
      <c r="CK185" s="30">
        <f t="shared" si="66"/>
        <v>0</v>
      </c>
      <c r="CL185" s="30">
        <f t="shared" si="67"/>
        <v>10685</v>
      </c>
      <c r="CM185" s="30">
        <f t="shared" si="68"/>
        <v>-904000</v>
      </c>
      <c r="CN185" s="30">
        <f t="shared" si="69"/>
        <v>1570000</v>
      </c>
      <c r="CO185" s="30">
        <f t="shared" si="70"/>
        <v>0</v>
      </c>
      <c r="CP185" s="30">
        <f t="shared" si="71"/>
        <v>0</v>
      </c>
      <c r="CQ185" s="30">
        <f t="shared" si="72"/>
        <v>40000</v>
      </c>
      <c r="CR185" s="30">
        <f t="shared" si="73"/>
        <v>0</v>
      </c>
      <c r="CS185" s="30">
        <f t="shared" si="74"/>
        <v>8365642</v>
      </c>
      <c r="CT185" s="30">
        <f t="shared" si="75"/>
        <v>0</v>
      </c>
      <c r="CU185" s="30">
        <f t="shared" si="76"/>
        <v>-200000</v>
      </c>
      <c r="CV185" s="30">
        <f t="shared" si="77"/>
        <v>256000</v>
      </c>
      <c r="CW185" s="30">
        <f t="shared" si="78"/>
        <v>344000</v>
      </c>
      <c r="CX185" s="30">
        <f t="shared" si="79"/>
        <v>0</v>
      </c>
      <c r="CY185" s="30">
        <f t="shared" si="80"/>
        <v>0</v>
      </c>
      <c r="CZ185" s="30">
        <f t="shared" si="81"/>
        <v>576000</v>
      </c>
      <c r="DA185" s="30">
        <f t="shared" si="82"/>
        <v>-3598450</v>
      </c>
      <c r="DB185" s="30">
        <f t="shared" si="83"/>
        <v>0</v>
      </c>
      <c r="DC185" s="30">
        <f t="shared" si="84"/>
        <v>11084627</v>
      </c>
      <c r="DD185" s="30">
        <f t="shared" si="86"/>
        <v>30463311</v>
      </c>
    </row>
    <row r="186" spans="1:108" x14ac:dyDescent="0.15">
      <c r="A186" s="25" t="s">
        <v>278</v>
      </c>
      <c r="B186" s="26"/>
      <c r="C186" s="179">
        <v>694495</v>
      </c>
      <c r="D186" s="179"/>
      <c r="E186" s="179"/>
      <c r="F186" s="179"/>
      <c r="G186" s="179"/>
      <c r="H186" s="179"/>
      <c r="I186" s="179"/>
      <c r="J186" s="179"/>
      <c r="K186" s="179">
        <v>15840000</v>
      </c>
      <c r="L186" s="179"/>
      <c r="M186" s="179"/>
      <c r="N186" s="179">
        <v>240000</v>
      </c>
      <c r="O186" s="179"/>
      <c r="P186" s="179">
        <v>39644</v>
      </c>
      <c r="Q186" s="179"/>
      <c r="R186" s="179"/>
      <c r="S186" s="179">
        <v>120000</v>
      </c>
      <c r="T186" s="179">
        <v>560000</v>
      </c>
      <c r="U186" s="179"/>
      <c r="V186" s="179"/>
      <c r="W186" s="179">
        <v>1640000</v>
      </c>
      <c r="X186" s="179">
        <v>1640000</v>
      </c>
      <c r="Y186" s="179"/>
      <c r="Z186" s="26">
        <f t="shared" si="58"/>
        <v>20774139</v>
      </c>
      <c r="AA186" s="26"/>
      <c r="AB186" s="25" t="s">
        <v>278</v>
      </c>
      <c r="AC186" s="26"/>
      <c r="AD186" s="26">
        <v>960000</v>
      </c>
      <c r="AE186" s="26"/>
      <c r="AF186" s="26"/>
      <c r="AG186" s="26"/>
      <c r="AH186" s="26"/>
      <c r="AI186" s="26"/>
      <c r="AJ186" s="26"/>
      <c r="AK186" s="26">
        <v>360000</v>
      </c>
      <c r="AL186" s="26">
        <v>11440000</v>
      </c>
      <c r="AM186" s="26"/>
      <c r="AN186" s="26"/>
      <c r="AO186" s="26"/>
      <c r="AP186" s="26"/>
      <c r="AQ186" s="26"/>
      <c r="AR186" s="26"/>
      <c r="AS186" s="26"/>
      <c r="AT186" s="26">
        <v>240000</v>
      </c>
      <c r="AU186" s="26">
        <v>160000</v>
      </c>
      <c r="AV186" s="26"/>
      <c r="AW186" s="26"/>
      <c r="AX186" s="26">
        <v>960000</v>
      </c>
      <c r="AY186" s="26">
        <v>3820000</v>
      </c>
      <c r="AZ186" s="26"/>
      <c r="BA186" s="45">
        <f t="shared" si="59"/>
        <v>17940000</v>
      </c>
      <c r="BB186" s="27"/>
      <c r="BC186" s="25" t="s">
        <v>278</v>
      </c>
      <c r="BD186" s="43">
        <v>200000</v>
      </c>
      <c r="BE186" s="43">
        <v>1306000</v>
      </c>
      <c r="BF186" s="43">
        <v>0</v>
      </c>
      <c r="BG186" s="43">
        <v>1544000</v>
      </c>
      <c r="BH186" s="43">
        <v>0</v>
      </c>
      <c r="BI186" s="43">
        <v>0</v>
      </c>
      <c r="BJ186" s="43">
        <v>0</v>
      </c>
      <c r="BK186" s="43">
        <v>0</v>
      </c>
      <c r="BL186" s="43">
        <v>648000</v>
      </c>
      <c r="BM186" s="43">
        <v>11738000</v>
      </c>
      <c r="BN186" s="43">
        <v>0</v>
      </c>
      <c r="BO186" s="43">
        <v>0</v>
      </c>
      <c r="BP186" s="43">
        <v>56000</v>
      </c>
      <c r="BQ186" s="43">
        <v>0</v>
      </c>
      <c r="BR186" s="43">
        <v>310000</v>
      </c>
      <c r="BS186" s="43">
        <v>0</v>
      </c>
      <c r="BT186" s="43">
        <v>112000</v>
      </c>
      <c r="BU186" s="43">
        <v>264000</v>
      </c>
      <c r="BV186" s="43">
        <v>176000</v>
      </c>
      <c r="BW186" s="43">
        <v>0</v>
      </c>
      <c r="BX186" s="43">
        <v>0</v>
      </c>
      <c r="BY186" s="43">
        <v>1816000</v>
      </c>
      <c r="BZ186" s="43">
        <v>2410000</v>
      </c>
      <c r="CA186" s="43">
        <v>0</v>
      </c>
      <c r="CB186" s="29">
        <f t="shared" si="85"/>
        <v>20580000</v>
      </c>
      <c r="CD186" s="25" t="s">
        <v>278</v>
      </c>
      <c r="CE186" s="44">
        <f t="shared" si="60"/>
        <v>-200000</v>
      </c>
      <c r="CF186" s="44">
        <f t="shared" si="61"/>
        <v>-611505</v>
      </c>
      <c r="CG186" s="44">
        <f t="shared" si="62"/>
        <v>0</v>
      </c>
      <c r="CH186" s="44">
        <f t="shared" si="63"/>
        <v>-1544000</v>
      </c>
      <c r="CI186" s="44">
        <f t="shared" si="64"/>
        <v>0</v>
      </c>
      <c r="CJ186" s="44">
        <f t="shared" si="65"/>
        <v>0</v>
      </c>
      <c r="CK186" s="44">
        <f t="shared" si="66"/>
        <v>0</v>
      </c>
      <c r="CL186" s="44">
        <f t="shared" si="67"/>
        <v>0</v>
      </c>
      <c r="CM186" s="44">
        <f t="shared" si="68"/>
        <v>-648000</v>
      </c>
      <c r="CN186" s="44">
        <f t="shared" si="69"/>
        <v>4102000</v>
      </c>
      <c r="CO186" s="44">
        <f t="shared" si="70"/>
        <v>0</v>
      </c>
      <c r="CP186" s="44">
        <f t="shared" si="71"/>
        <v>0</v>
      </c>
      <c r="CQ186" s="44">
        <f t="shared" si="72"/>
        <v>184000</v>
      </c>
      <c r="CR186" s="44">
        <f t="shared" si="73"/>
        <v>0</v>
      </c>
      <c r="CS186" s="44">
        <f t="shared" si="74"/>
        <v>-270356</v>
      </c>
      <c r="CT186" s="44">
        <f t="shared" si="75"/>
        <v>0</v>
      </c>
      <c r="CU186" s="44">
        <f t="shared" si="76"/>
        <v>-112000</v>
      </c>
      <c r="CV186" s="44">
        <f t="shared" si="77"/>
        <v>-144000</v>
      </c>
      <c r="CW186" s="44">
        <f t="shared" si="78"/>
        <v>384000</v>
      </c>
      <c r="CX186" s="44">
        <f t="shared" si="79"/>
        <v>0</v>
      </c>
      <c r="CY186" s="44">
        <f t="shared" si="80"/>
        <v>0</v>
      </c>
      <c r="CZ186" s="44">
        <f t="shared" si="81"/>
        <v>-176000</v>
      </c>
      <c r="DA186" s="44">
        <f t="shared" si="82"/>
        <v>-770000</v>
      </c>
      <c r="DB186" s="44">
        <f t="shared" si="83"/>
        <v>0</v>
      </c>
      <c r="DC186" s="44">
        <f t="shared" si="84"/>
        <v>194139</v>
      </c>
      <c r="DD186" s="44">
        <f t="shared" si="86"/>
        <v>30657450</v>
      </c>
    </row>
    <row r="187" spans="1:108" x14ac:dyDescent="0.15">
      <c r="A187" s="25" t="s">
        <v>279</v>
      </c>
      <c r="B187" s="26"/>
      <c r="C187" s="179">
        <v>4456570</v>
      </c>
      <c r="D187" s="179"/>
      <c r="E187" s="179">
        <v>8127500</v>
      </c>
      <c r="F187" s="179"/>
      <c r="G187" s="179"/>
      <c r="H187" s="179"/>
      <c r="I187" s="179"/>
      <c r="J187" s="179">
        <v>720000</v>
      </c>
      <c r="K187" s="179">
        <v>13220000</v>
      </c>
      <c r="L187" s="179"/>
      <c r="M187" s="179"/>
      <c r="N187" s="179">
        <v>840000</v>
      </c>
      <c r="O187" s="179"/>
      <c r="P187" s="179">
        <v>4666693</v>
      </c>
      <c r="Q187" s="179"/>
      <c r="R187" s="179"/>
      <c r="S187" s="179">
        <v>1720000</v>
      </c>
      <c r="T187" s="179">
        <v>1960000</v>
      </c>
      <c r="U187" s="179"/>
      <c r="V187" s="179"/>
      <c r="W187" s="179">
        <v>2680000</v>
      </c>
      <c r="X187" s="179">
        <v>2102225</v>
      </c>
      <c r="Y187" s="179"/>
      <c r="Z187" s="26">
        <f t="shared" si="58"/>
        <v>40492988</v>
      </c>
      <c r="AA187" s="26"/>
      <c r="AB187" s="25" t="s">
        <v>279</v>
      </c>
      <c r="AC187" s="26"/>
      <c r="AD187" s="26">
        <v>2380000</v>
      </c>
      <c r="AE187" s="26"/>
      <c r="AF187" s="26">
        <v>4540000</v>
      </c>
      <c r="AG187" s="26"/>
      <c r="AH187" s="26">
        <v>0</v>
      </c>
      <c r="AI187" s="26"/>
      <c r="AJ187" s="26"/>
      <c r="AK187" s="26">
        <v>800000</v>
      </c>
      <c r="AL187" s="26">
        <v>13350000</v>
      </c>
      <c r="AM187" s="26"/>
      <c r="AN187" s="26"/>
      <c r="AO187" s="26"/>
      <c r="AP187" s="26"/>
      <c r="AQ187" s="26">
        <v>4290000</v>
      </c>
      <c r="AR187" s="26"/>
      <c r="AS187" s="26"/>
      <c r="AT187" s="26">
        <v>1800000</v>
      </c>
      <c r="AU187" s="26">
        <v>560000</v>
      </c>
      <c r="AV187" s="26"/>
      <c r="AW187" s="26"/>
      <c r="AX187" s="26">
        <v>2720000</v>
      </c>
      <c r="AY187" s="26">
        <v>4050000</v>
      </c>
      <c r="AZ187" s="26"/>
      <c r="BA187" s="45">
        <f t="shared" si="59"/>
        <v>34490000</v>
      </c>
      <c r="BB187" s="27"/>
      <c r="BC187" s="25" t="s">
        <v>279</v>
      </c>
      <c r="BD187" s="43">
        <v>248000</v>
      </c>
      <c r="BE187" s="43">
        <v>1888000</v>
      </c>
      <c r="BF187" s="43">
        <v>0</v>
      </c>
      <c r="BG187" s="43">
        <v>4474000</v>
      </c>
      <c r="BH187" s="43">
        <v>0</v>
      </c>
      <c r="BI187" s="43">
        <v>0</v>
      </c>
      <c r="BJ187" s="43">
        <v>0</v>
      </c>
      <c r="BK187" s="43">
        <v>0</v>
      </c>
      <c r="BL187" s="43">
        <v>944000</v>
      </c>
      <c r="BM187" s="43">
        <v>12846000</v>
      </c>
      <c r="BN187" s="43">
        <v>0</v>
      </c>
      <c r="BO187" s="43">
        <v>0</v>
      </c>
      <c r="BP187" s="43">
        <v>424000</v>
      </c>
      <c r="BQ187" s="43">
        <v>0</v>
      </c>
      <c r="BR187" s="43">
        <v>1840000</v>
      </c>
      <c r="BS187" s="43">
        <v>0</v>
      </c>
      <c r="BT187" s="43">
        <v>160000</v>
      </c>
      <c r="BU187" s="43">
        <v>1100000</v>
      </c>
      <c r="BV187" s="43">
        <v>344000</v>
      </c>
      <c r="BW187" s="43">
        <v>0</v>
      </c>
      <c r="BX187" s="43">
        <v>0</v>
      </c>
      <c r="BY187" s="43">
        <v>2668000</v>
      </c>
      <c r="BZ187" s="43">
        <v>2930000</v>
      </c>
      <c r="CA187" s="43">
        <v>0</v>
      </c>
      <c r="CB187" s="29">
        <f t="shared" si="85"/>
        <v>29866000</v>
      </c>
      <c r="CD187" s="25" t="s">
        <v>279</v>
      </c>
      <c r="CE187" s="44">
        <f t="shared" si="60"/>
        <v>-248000</v>
      </c>
      <c r="CF187" s="44">
        <f t="shared" si="61"/>
        <v>2568570</v>
      </c>
      <c r="CG187" s="44">
        <f t="shared" si="62"/>
        <v>0</v>
      </c>
      <c r="CH187" s="44">
        <f t="shared" si="63"/>
        <v>3653500</v>
      </c>
      <c r="CI187" s="44">
        <f t="shared" si="64"/>
        <v>0</v>
      </c>
      <c r="CJ187" s="44">
        <f t="shared" si="65"/>
        <v>0</v>
      </c>
      <c r="CK187" s="44">
        <f t="shared" si="66"/>
        <v>0</v>
      </c>
      <c r="CL187" s="44">
        <f t="shared" si="67"/>
        <v>0</v>
      </c>
      <c r="CM187" s="44">
        <f t="shared" si="68"/>
        <v>-224000</v>
      </c>
      <c r="CN187" s="44">
        <f t="shared" si="69"/>
        <v>374000</v>
      </c>
      <c r="CO187" s="44">
        <f t="shared" si="70"/>
        <v>0</v>
      </c>
      <c r="CP187" s="44">
        <f t="shared" si="71"/>
        <v>0</v>
      </c>
      <c r="CQ187" s="44">
        <f t="shared" si="72"/>
        <v>416000</v>
      </c>
      <c r="CR187" s="44">
        <f t="shared" si="73"/>
        <v>0</v>
      </c>
      <c r="CS187" s="44">
        <f t="shared" si="74"/>
        <v>2826693</v>
      </c>
      <c r="CT187" s="44">
        <f t="shared" si="75"/>
        <v>0</v>
      </c>
      <c r="CU187" s="44">
        <f t="shared" si="76"/>
        <v>-160000</v>
      </c>
      <c r="CV187" s="44">
        <f t="shared" si="77"/>
        <v>620000</v>
      </c>
      <c r="CW187" s="44">
        <f t="shared" si="78"/>
        <v>1616000</v>
      </c>
      <c r="CX187" s="44">
        <f t="shared" si="79"/>
        <v>0</v>
      </c>
      <c r="CY187" s="44">
        <f t="shared" si="80"/>
        <v>0</v>
      </c>
      <c r="CZ187" s="44">
        <f t="shared" si="81"/>
        <v>12000</v>
      </c>
      <c r="DA187" s="44">
        <f t="shared" si="82"/>
        <v>-827775</v>
      </c>
      <c r="DB187" s="44">
        <f t="shared" si="83"/>
        <v>0</v>
      </c>
      <c r="DC187" s="44">
        <f t="shared" si="84"/>
        <v>10626988</v>
      </c>
      <c r="DD187" s="44">
        <f t="shared" si="86"/>
        <v>41284438</v>
      </c>
    </row>
    <row r="188" spans="1:108" x14ac:dyDescent="0.15">
      <c r="A188" s="25" t="s">
        <v>280</v>
      </c>
      <c r="B188" s="26"/>
      <c r="C188" s="179">
        <v>3041375</v>
      </c>
      <c r="D188" s="179"/>
      <c r="E188" s="179">
        <v>8134500</v>
      </c>
      <c r="F188" s="179"/>
      <c r="G188" s="179"/>
      <c r="H188" s="179"/>
      <c r="I188" s="179"/>
      <c r="J188" s="179">
        <v>640000</v>
      </c>
      <c r="K188" s="179">
        <v>11696000</v>
      </c>
      <c r="L188" s="179"/>
      <c r="M188" s="179"/>
      <c r="N188" s="179">
        <v>560000</v>
      </c>
      <c r="O188" s="179"/>
      <c r="P188" s="179"/>
      <c r="Q188" s="179"/>
      <c r="R188" s="179"/>
      <c r="S188" s="179">
        <v>1720000</v>
      </c>
      <c r="T188" s="179">
        <v>3000000</v>
      </c>
      <c r="U188" s="179"/>
      <c r="V188" s="179"/>
      <c r="W188" s="179">
        <v>3120000</v>
      </c>
      <c r="X188" s="179">
        <v>1738600</v>
      </c>
      <c r="Y188" s="179"/>
      <c r="Z188" s="26">
        <f t="shared" si="58"/>
        <v>33650475</v>
      </c>
      <c r="AA188" s="26"/>
      <c r="AB188" s="25" t="s">
        <v>280</v>
      </c>
      <c r="AC188" s="26"/>
      <c r="AD188" s="26">
        <v>2230000</v>
      </c>
      <c r="AE188" s="26"/>
      <c r="AF188" s="26">
        <v>4390000</v>
      </c>
      <c r="AG188" s="26"/>
      <c r="AH188" s="26"/>
      <c r="AI188" s="26"/>
      <c r="AJ188" s="26">
        <v>0</v>
      </c>
      <c r="AK188" s="26">
        <v>720000</v>
      </c>
      <c r="AL188" s="26">
        <v>13180000</v>
      </c>
      <c r="AM188" s="26"/>
      <c r="AN188" s="26"/>
      <c r="AO188" s="26">
        <v>240000</v>
      </c>
      <c r="AP188" s="26"/>
      <c r="AQ188" s="26">
        <v>4990000</v>
      </c>
      <c r="AR188" s="26"/>
      <c r="AS188" s="26"/>
      <c r="AT188" s="26">
        <v>2350000</v>
      </c>
      <c r="AU188" s="26">
        <v>400000</v>
      </c>
      <c r="AV188" s="26"/>
      <c r="AW188" s="26"/>
      <c r="AX188" s="26">
        <v>2520000</v>
      </c>
      <c r="AY188" s="26">
        <v>4200000</v>
      </c>
      <c r="AZ188" s="26"/>
      <c r="BA188" s="45">
        <f t="shared" si="59"/>
        <v>35220000</v>
      </c>
      <c r="BB188" s="27"/>
      <c r="BC188" s="25" t="s">
        <v>280</v>
      </c>
      <c r="BD188" s="28">
        <v>288000</v>
      </c>
      <c r="BE188" s="28">
        <v>1862000</v>
      </c>
      <c r="BF188" s="28">
        <v>0</v>
      </c>
      <c r="BG188" s="28">
        <v>4628000</v>
      </c>
      <c r="BH188" s="28">
        <v>0</v>
      </c>
      <c r="BI188" s="28">
        <v>0</v>
      </c>
      <c r="BJ188" s="28">
        <v>0</v>
      </c>
      <c r="BK188" s="28">
        <v>0</v>
      </c>
      <c r="BL188" s="28">
        <v>800000</v>
      </c>
      <c r="BM188" s="28">
        <v>14896000</v>
      </c>
      <c r="BN188" s="28">
        <v>0</v>
      </c>
      <c r="BO188" s="28">
        <v>0</v>
      </c>
      <c r="BP188" s="28">
        <v>408000</v>
      </c>
      <c r="BQ188" s="28">
        <v>0</v>
      </c>
      <c r="BR188" s="28">
        <v>2642000</v>
      </c>
      <c r="BS188" s="28">
        <v>0</v>
      </c>
      <c r="BT188" s="28">
        <v>344000</v>
      </c>
      <c r="BU188" s="28">
        <v>1312000</v>
      </c>
      <c r="BV188" s="28">
        <v>392000</v>
      </c>
      <c r="BW188" s="28">
        <v>0</v>
      </c>
      <c r="BX188" s="28">
        <v>0</v>
      </c>
      <c r="BY188" s="28">
        <v>2864000</v>
      </c>
      <c r="BZ188" s="28">
        <v>3368000</v>
      </c>
      <c r="CA188" s="28">
        <v>0</v>
      </c>
      <c r="CB188" s="29">
        <f t="shared" si="85"/>
        <v>33804000</v>
      </c>
      <c r="CD188" s="25" t="s">
        <v>280</v>
      </c>
      <c r="CE188" s="30">
        <f t="shared" si="60"/>
        <v>-288000</v>
      </c>
      <c r="CF188" s="30">
        <f t="shared" si="61"/>
        <v>1179375</v>
      </c>
      <c r="CG188" s="30">
        <f t="shared" si="62"/>
        <v>0</v>
      </c>
      <c r="CH188" s="30">
        <f t="shared" si="63"/>
        <v>3506500</v>
      </c>
      <c r="CI188" s="30">
        <f t="shared" si="64"/>
        <v>0</v>
      </c>
      <c r="CJ188" s="30">
        <f t="shared" si="65"/>
        <v>0</v>
      </c>
      <c r="CK188" s="30">
        <f t="shared" si="66"/>
        <v>0</v>
      </c>
      <c r="CL188" s="30">
        <f t="shared" si="67"/>
        <v>0</v>
      </c>
      <c r="CM188" s="30">
        <f t="shared" si="68"/>
        <v>-160000</v>
      </c>
      <c r="CN188" s="30">
        <f t="shared" si="69"/>
        <v>-3200000</v>
      </c>
      <c r="CO188" s="30">
        <f t="shared" si="70"/>
        <v>0</v>
      </c>
      <c r="CP188" s="30">
        <f t="shared" si="71"/>
        <v>0</v>
      </c>
      <c r="CQ188" s="30">
        <f t="shared" si="72"/>
        <v>152000</v>
      </c>
      <c r="CR188" s="30">
        <f t="shared" si="73"/>
        <v>0</v>
      </c>
      <c r="CS188" s="30">
        <f t="shared" si="74"/>
        <v>-2642000</v>
      </c>
      <c r="CT188" s="30">
        <f t="shared" si="75"/>
        <v>0</v>
      </c>
      <c r="CU188" s="30">
        <f t="shared" si="76"/>
        <v>-344000</v>
      </c>
      <c r="CV188" s="30">
        <f t="shared" si="77"/>
        <v>408000</v>
      </c>
      <c r="CW188" s="30">
        <f t="shared" si="78"/>
        <v>2608000</v>
      </c>
      <c r="CX188" s="30">
        <f t="shared" si="79"/>
        <v>0</v>
      </c>
      <c r="CY188" s="30">
        <f t="shared" si="80"/>
        <v>0</v>
      </c>
      <c r="CZ188" s="30">
        <f t="shared" si="81"/>
        <v>256000</v>
      </c>
      <c r="DA188" s="30">
        <f t="shared" si="82"/>
        <v>-1629400</v>
      </c>
      <c r="DB188" s="30">
        <f t="shared" si="83"/>
        <v>0</v>
      </c>
      <c r="DC188" s="30">
        <f t="shared" si="84"/>
        <v>-153525</v>
      </c>
      <c r="DD188" s="30">
        <f t="shared" si="86"/>
        <v>41130913</v>
      </c>
    </row>
    <row r="189" spans="1:108" x14ac:dyDescent="0.15">
      <c r="A189" s="25" t="s">
        <v>281</v>
      </c>
      <c r="B189" s="26"/>
      <c r="C189" s="179">
        <v>36975</v>
      </c>
      <c r="D189" s="179"/>
      <c r="E189" s="179"/>
      <c r="F189" s="179"/>
      <c r="G189" s="179"/>
      <c r="H189" s="179"/>
      <c r="I189" s="179"/>
      <c r="J189" s="179">
        <v>480000</v>
      </c>
      <c r="K189" s="179">
        <v>9812000</v>
      </c>
      <c r="L189" s="179"/>
      <c r="M189" s="179"/>
      <c r="N189" s="179">
        <v>520000</v>
      </c>
      <c r="O189" s="179"/>
      <c r="P189" s="179"/>
      <c r="Q189" s="179"/>
      <c r="R189" s="179"/>
      <c r="S189" s="179">
        <v>1560000</v>
      </c>
      <c r="T189" s="179">
        <v>1640000</v>
      </c>
      <c r="U189" s="179"/>
      <c r="V189" s="179"/>
      <c r="W189" s="179">
        <v>1960000</v>
      </c>
      <c r="X189" s="179">
        <v>778725</v>
      </c>
      <c r="Y189" s="179"/>
      <c r="Z189" s="26">
        <f t="shared" si="58"/>
        <v>16787700</v>
      </c>
      <c r="AA189" s="26"/>
      <c r="AB189" s="25" t="s">
        <v>281</v>
      </c>
      <c r="AC189" s="26"/>
      <c r="AD189" s="26">
        <v>3030000</v>
      </c>
      <c r="AE189" s="26"/>
      <c r="AF189" s="26">
        <v>4250000</v>
      </c>
      <c r="AG189" s="26"/>
      <c r="AH189" s="26">
        <v>10000</v>
      </c>
      <c r="AI189" s="26"/>
      <c r="AJ189" s="26"/>
      <c r="AK189" s="26">
        <v>1000000</v>
      </c>
      <c r="AL189" s="26">
        <v>9750000</v>
      </c>
      <c r="AM189" s="26"/>
      <c r="AN189" s="26"/>
      <c r="AO189" s="26">
        <v>600000</v>
      </c>
      <c r="AP189" s="26"/>
      <c r="AQ189" s="26">
        <v>4390000</v>
      </c>
      <c r="AR189" s="26"/>
      <c r="AS189" s="26"/>
      <c r="AT189" s="26">
        <v>3130000</v>
      </c>
      <c r="AU189" s="26">
        <v>880000</v>
      </c>
      <c r="AV189" s="26"/>
      <c r="AW189" s="26"/>
      <c r="AX189" s="26">
        <v>2340000</v>
      </c>
      <c r="AY189" s="26">
        <v>2440000</v>
      </c>
      <c r="AZ189" s="26"/>
      <c r="BA189" s="45">
        <f t="shared" si="59"/>
        <v>31820000</v>
      </c>
      <c r="BB189" s="27"/>
      <c r="BC189" s="25" t="s">
        <v>281</v>
      </c>
      <c r="BD189" s="43">
        <v>360000</v>
      </c>
      <c r="BE189" s="43">
        <v>1620000</v>
      </c>
      <c r="BF189" s="43">
        <v>0</v>
      </c>
      <c r="BG189" s="43">
        <v>3988000</v>
      </c>
      <c r="BH189" s="43">
        <v>0</v>
      </c>
      <c r="BI189" s="43">
        <v>2000</v>
      </c>
      <c r="BJ189" s="43">
        <v>0</v>
      </c>
      <c r="BK189" s="43">
        <v>0</v>
      </c>
      <c r="BL189" s="43">
        <v>664000</v>
      </c>
      <c r="BM189" s="43">
        <v>12368000</v>
      </c>
      <c r="BN189" s="43">
        <v>0</v>
      </c>
      <c r="BO189" s="43">
        <v>0</v>
      </c>
      <c r="BP189" s="43">
        <v>544000</v>
      </c>
      <c r="BQ189" s="43">
        <v>0</v>
      </c>
      <c r="BR189" s="43">
        <v>2236000</v>
      </c>
      <c r="BS189" s="43">
        <v>0</v>
      </c>
      <c r="BT189" s="43">
        <v>216000</v>
      </c>
      <c r="BU189" s="43">
        <v>1390000</v>
      </c>
      <c r="BV189" s="43">
        <v>592000</v>
      </c>
      <c r="BW189" s="43">
        <v>0</v>
      </c>
      <c r="BX189" s="43">
        <v>0</v>
      </c>
      <c r="BY189" s="43">
        <v>2740000</v>
      </c>
      <c r="BZ189" s="43">
        <v>2906000</v>
      </c>
      <c r="CA189" s="43">
        <v>0</v>
      </c>
      <c r="CB189" s="29">
        <f t="shared" si="85"/>
        <v>29626000</v>
      </c>
      <c r="CD189" s="25" t="s">
        <v>281</v>
      </c>
      <c r="CE189" s="44">
        <f t="shared" si="60"/>
        <v>-360000</v>
      </c>
      <c r="CF189" s="44">
        <f t="shared" si="61"/>
        <v>-1583025</v>
      </c>
      <c r="CG189" s="44">
        <f t="shared" si="62"/>
        <v>0</v>
      </c>
      <c r="CH189" s="44">
        <f t="shared" si="63"/>
        <v>-3988000</v>
      </c>
      <c r="CI189" s="30">
        <f t="shared" si="64"/>
        <v>0</v>
      </c>
      <c r="CJ189" s="44">
        <f t="shared" si="65"/>
        <v>-2000</v>
      </c>
      <c r="CK189" s="44">
        <f t="shared" si="66"/>
        <v>0</v>
      </c>
      <c r="CL189" s="44">
        <f t="shared" si="67"/>
        <v>0</v>
      </c>
      <c r="CM189" s="44">
        <f t="shared" si="68"/>
        <v>-184000</v>
      </c>
      <c r="CN189" s="44">
        <f t="shared" si="69"/>
        <v>-2556000</v>
      </c>
      <c r="CO189" s="44">
        <f t="shared" si="70"/>
        <v>0</v>
      </c>
      <c r="CP189" s="44">
        <f t="shared" si="71"/>
        <v>0</v>
      </c>
      <c r="CQ189" s="44">
        <f t="shared" si="72"/>
        <v>-24000</v>
      </c>
      <c r="CR189" s="44">
        <f t="shared" si="73"/>
        <v>0</v>
      </c>
      <c r="CS189" s="44">
        <f t="shared" si="74"/>
        <v>-2236000</v>
      </c>
      <c r="CT189" s="44">
        <f t="shared" si="75"/>
        <v>0</v>
      </c>
      <c r="CU189" s="44">
        <f t="shared" si="76"/>
        <v>-216000</v>
      </c>
      <c r="CV189" s="44">
        <f t="shared" si="77"/>
        <v>170000</v>
      </c>
      <c r="CW189" s="44">
        <f t="shared" si="78"/>
        <v>1048000</v>
      </c>
      <c r="CX189" s="44">
        <f t="shared" si="79"/>
        <v>0</v>
      </c>
      <c r="CY189" s="44">
        <f t="shared" si="80"/>
        <v>0</v>
      </c>
      <c r="CZ189" s="44">
        <f t="shared" si="81"/>
        <v>-780000</v>
      </c>
      <c r="DA189" s="44">
        <f t="shared" si="82"/>
        <v>-2127275</v>
      </c>
      <c r="DB189" s="44">
        <f t="shared" si="83"/>
        <v>0</v>
      </c>
      <c r="DC189" s="44">
        <f t="shared" si="84"/>
        <v>-12838300</v>
      </c>
      <c r="DD189" s="44">
        <f t="shared" si="86"/>
        <v>28292613</v>
      </c>
    </row>
    <row r="190" spans="1:108" x14ac:dyDescent="0.15">
      <c r="A190" s="25" t="s">
        <v>282</v>
      </c>
      <c r="B190" s="26"/>
      <c r="C190" s="179">
        <v>5058775</v>
      </c>
      <c r="D190" s="179"/>
      <c r="E190" s="179">
        <v>7878750</v>
      </c>
      <c r="F190" s="179"/>
      <c r="G190" s="179"/>
      <c r="H190" s="179"/>
      <c r="I190" s="179">
        <v>36423</v>
      </c>
      <c r="J190" s="179">
        <v>880000</v>
      </c>
      <c r="K190" s="179">
        <v>12324000</v>
      </c>
      <c r="L190" s="179"/>
      <c r="M190" s="179"/>
      <c r="N190" s="179">
        <v>880000</v>
      </c>
      <c r="O190" s="179"/>
      <c r="P190" s="179">
        <v>4263655</v>
      </c>
      <c r="Q190" s="179">
        <v>40000</v>
      </c>
      <c r="R190" s="179"/>
      <c r="S190" s="179">
        <v>2280000</v>
      </c>
      <c r="T190" s="179">
        <v>2562000</v>
      </c>
      <c r="U190" s="179"/>
      <c r="V190" s="179"/>
      <c r="W190" s="179">
        <v>2560000</v>
      </c>
      <c r="X190" s="179">
        <v>1645425</v>
      </c>
      <c r="Y190" s="179"/>
      <c r="Z190" s="26">
        <f t="shared" si="58"/>
        <v>40409028</v>
      </c>
      <c r="AA190" s="26"/>
      <c r="AB190" s="25" t="s">
        <v>282</v>
      </c>
      <c r="AC190" s="26"/>
      <c r="AD190" s="26">
        <v>3030000</v>
      </c>
      <c r="AE190" s="26"/>
      <c r="AF190" s="26">
        <v>4710000</v>
      </c>
      <c r="AG190" s="26"/>
      <c r="AH190" s="26"/>
      <c r="AI190" s="26"/>
      <c r="AJ190" s="26"/>
      <c r="AK190" s="26">
        <v>600000</v>
      </c>
      <c r="AL190" s="26">
        <v>8540000</v>
      </c>
      <c r="AM190" s="26"/>
      <c r="AN190" s="26"/>
      <c r="AO190" s="26">
        <v>320000</v>
      </c>
      <c r="AP190" s="26"/>
      <c r="AQ190" s="26"/>
      <c r="AR190" s="26"/>
      <c r="AS190" s="26"/>
      <c r="AT190" s="26">
        <v>3260000</v>
      </c>
      <c r="AU190" s="26">
        <v>640000</v>
      </c>
      <c r="AV190" s="26"/>
      <c r="AW190" s="26"/>
      <c r="AX190" s="26">
        <v>2300000</v>
      </c>
      <c r="AY190" s="26">
        <v>2320000</v>
      </c>
      <c r="AZ190" s="26"/>
      <c r="BA190" s="45">
        <f t="shared" si="59"/>
        <v>25720000</v>
      </c>
      <c r="BB190" s="45"/>
      <c r="BC190" s="25" t="s">
        <v>282</v>
      </c>
      <c r="BD190" s="43">
        <v>344000</v>
      </c>
      <c r="BE190" s="43">
        <v>1642000</v>
      </c>
      <c r="BF190" s="43">
        <v>0</v>
      </c>
      <c r="BG190" s="43">
        <v>4764000</v>
      </c>
      <c r="BH190" s="43">
        <v>0</v>
      </c>
      <c r="BI190" s="43">
        <v>0</v>
      </c>
      <c r="BJ190" s="43">
        <v>0</v>
      </c>
      <c r="BK190" s="43">
        <v>0</v>
      </c>
      <c r="BL190" s="43">
        <v>648000</v>
      </c>
      <c r="BM190" s="43">
        <v>12960000</v>
      </c>
      <c r="BN190" s="43">
        <v>0</v>
      </c>
      <c r="BO190" s="43">
        <v>0</v>
      </c>
      <c r="BP190" s="43">
        <v>512000</v>
      </c>
      <c r="BQ190" s="43">
        <v>0</v>
      </c>
      <c r="BR190" s="43">
        <v>1978000</v>
      </c>
      <c r="BS190" s="43">
        <v>0</v>
      </c>
      <c r="BT190" s="43">
        <v>240000</v>
      </c>
      <c r="BU190" s="43">
        <v>2146000</v>
      </c>
      <c r="BV190" s="43">
        <v>768000</v>
      </c>
      <c r="BW190" s="43">
        <v>0</v>
      </c>
      <c r="BX190" s="43">
        <v>0</v>
      </c>
      <c r="BY190" s="43">
        <v>2524000</v>
      </c>
      <c r="BZ190" s="43">
        <v>2874000</v>
      </c>
      <c r="CA190" s="43">
        <v>0</v>
      </c>
      <c r="CB190" s="29">
        <f t="shared" si="85"/>
        <v>31400000</v>
      </c>
      <c r="CD190" s="25" t="s">
        <v>282</v>
      </c>
      <c r="CE190" s="44">
        <f t="shared" si="60"/>
        <v>-344000</v>
      </c>
      <c r="CF190" s="44">
        <f t="shared" si="61"/>
        <v>3416775</v>
      </c>
      <c r="CG190" s="44">
        <f t="shared" si="62"/>
        <v>0</v>
      </c>
      <c r="CH190" s="44">
        <f t="shared" si="63"/>
        <v>3114750</v>
      </c>
      <c r="CI190" s="44">
        <f t="shared" si="64"/>
        <v>0</v>
      </c>
      <c r="CJ190" s="44">
        <f t="shared" si="65"/>
        <v>0</v>
      </c>
      <c r="CK190" s="44">
        <f t="shared" si="66"/>
        <v>0</v>
      </c>
      <c r="CL190" s="44">
        <f t="shared" si="67"/>
        <v>36423</v>
      </c>
      <c r="CM190" s="44">
        <f t="shared" si="68"/>
        <v>232000</v>
      </c>
      <c r="CN190" s="44">
        <f t="shared" si="69"/>
        <v>-636000</v>
      </c>
      <c r="CO190" s="44">
        <f t="shared" si="70"/>
        <v>0</v>
      </c>
      <c r="CP190" s="44">
        <f t="shared" si="71"/>
        <v>0</v>
      </c>
      <c r="CQ190" s="44">
        <f t="shared" si="72"/>
        <v>368000</v>
      </c>
      <c r="CR190" s="44">
        <f t="shared" si="73"/>
        <v>0</v>
      </c>
      <c r="CS190" s="44">
        <f t="shared" si="74"/>
        <v>2285655</v>
      </c>
      <c r="CT190" s="44">
        <f t="shared" si="75"/>
        <v>40000</v>
      </c>
      <c r="CU190" s="44">
        <f t="shared" si="76"/>
        <v>-240000</v>
      </c>
      <c r="CV190" s="44">
        <f t="shared" si="77"/>
        <v>134000</v>
      </c>
      <c r="CW190" s="44">
        <f t="shared" si="78"/>
        <v>1794000</v>
      </c>
      <c r="CX190" s="44">
        <f t="shared" si="79"/>
        <v>0</v>
      </c>
      <c r="CY190" s="44">
        <f t="shared" si="80"/>
        <v>0</v>
      </c>
      <c r="CZ190" s="44">
        <f t="shared" si="81"/>
        <v>36000</v>
      </c>
      <c r="DA190" s="44">
        <f t="shared" si="82"/>
        <v>-1228575</v>
      </c>
      <c r="DB190" s="44">
        <f t="shared" si="83"/>
        <v>0</v>
      </c>
      <c r="DC190" s="44">
        <f t="shared" si="84"/>
        <v>9009028</v>
      </c>
      <c r="DD190" s="44">
        <f t="shared" si="86"/>
        <v>37301641</v>
      </c>
    </row>
    <row r="191" spans="1:108" x14ac:dyDescent="0.15">
      <c r="A191" s="25" t="s">
        <v>283</v>
      </c>
      <c r="B191" s="26"/>
      <c r="C191" s="179">
        <v>4868550</v>
      </c>
      <c r="D191" s="179"/>
      <c r="E191" s="179">
        <v>7848250</v>
      </c>
      <c r="F191" s="179"/>
      <c r="G191" s="179"/>
      <c r="H191" s="179"/>
      <c r="I191" s="179">
        <v>36423</v>
      </c>
      <c r="J191" s="179">
        <v>960000</v>
      </c>
      <c r="K191" s="179">
        <v>8480000</v>
      </c>
      <c r="L191" s="179"/>
      <c r="M191" s="179"/>
      <c r="N191" s="179">
        <v>920000</v>
      </c>
      <c r="O191" s="179"/>
      <c r="P191" s="179">
        <v>5757879</v>
      </c>
      <c r="Q191" s="179">
        <v>160000</v>
      </c>
      <c r="R191" s="179"/>
      <c r="S191" s="179">
        <v>2720000</v>
      </c>
      <c r="T191" s="179">
        <v>3522000</v>
      </c>
      <c r="U191" s="179"/>
      <c r="V191" s="179"/>
      <c r="W191" s="179">
        <v>1560000</v>
      </c>
      <c r="X191" s="179">
        <v>2232375</v>
      </c>
      <c r="Y191" s="179"/>
      <c r="Z191" s="26">
        <f t="shared" si="58"/>
        <v>39065477</v>
      </c>
      <c r="AA191" s="26"/>
      <c r="AB191" s="25" t="s">
        <v>283</v>
      </c>
      <c r="AC191" s="26"/>
      <c r="AD191" s="26">
        <v>830000</v>
      </c>
      <c r="AE191" s="26"/>
      <c r="AF191" s="26"/>
      <c r="AG191" s="26"/>
      <c r="AH191" s="26"/>
      <c r="AI191" s="26"/>
      <c r="AJ191" s="26"/>
      <c r="AK191" s="26">
        <v>200000</v>
      </c>
      <c r="AL191" s="26">
        <v>7780000</v>
      </c>
      <c r="AM191" s="26"/>
      <c r="AN191" s="26"/>
      <c r="AO191" s="26">
        <v>240000</v>
      </c>
      <c r="AP191" s="26"/>
      <c r="AQ191" s="26"/>
      <c r="AR191" s="26"/>
      <c r="AS191" s="26"/>
      <c r="AT191" s="26">
        <v>1790000</v>
      </c>
      <c r="AU191" s="26">
        <v>1670000</v>
      </c>
      <c r="AV191" s="26"/>
      <c r="AW191" s="26"/>
      <c r="AX191" s="26">
        <v>1880000</v>
      </c>
      <c r="AY191" s="26">
        <v>2200000</v>
      </c>
      <c r="AZ191" s="26"/>
      <c r="BA191" s="45">
        <f t="shared" si="59"/>
        <v>16590000</v>
      </c>
      <c r="BB191" s="27"/>
      <c r="BC191" s="25" t="s">
        <v>283</v>
      </c>
      <c r="BD191" s="43">
        <v>248000</v>
      </c>
      <c r="BE191" s="43">
        <v>1234000</v>
      </c>
      <c r="BF191" s="43">
        <v>0</v>
      </c>
      <c r="BG191" s="43">
        <v>3332000</v>
      </c>
      <c r="BH191" s="43">
        <v>0</v>
      </c>
      <c r="BI191" s="43">
        <v>0</v>
      </c>
      <c r="BJ191" s="43">
        <v>0</v>
      </c>
      <c r="BK191" s="43">
        <v>0</v>
      </c>
      <c r="BL191" s="43">
        <v>448000</v>
      </c>
      <c r="BM191" s="43">
        <v>11928000</v>
      </c>
      <c r="BN191" s="43">
        <v>0</v>
      </c>
      <c r="BO191" s="43">
        <v>0</v>
      </c>
      <c r="BP191" s="43">
        <v>728000</v>
      </c>
      <c r="BQ191" s="43">
        <v>0</v>
      </c>
      <c r="BR191" s="43">
        <v>1172000</v>
      </c>
      <c r="BS191" s="43">
        <v>0</v>
      </c>
      <c r="BT191" s="43">
        <v>264000</v>
      </c>
      <c r="BU191" s="43">
        <v>2416000</v>
      </c>
      <c r="BV191" s="43">
        <v>1198000</v>
      </c>
      <c r="BW191" s="43">
        <v>0</v>
      </c>
      <c r="BX191" s="43">
        <v>0</v>
      </c>
      <c r="BY191" s="43">
        <v>2948000</v>
      </c>
      <c r="BZ191" s="43">
        <v>2786000</v>
      </c>
      <c r="CA191" s="43">
        <v>0</v>
      </c>
      <c r="CB191" s="29">
        <f t="shared" si="85"/>
        <v>28702000</v>
      </c>
      <c r="CD191" s="25" t="s">
        <v>283</v>
      </c>
      <c r="CE191" s="44">
        <f t="shared" si="60"/>
        <v>-248000</v>
      </c>
      <c r="CF191" s="44">
        <f t="shared" si="61"/>
        <v>3634550</v>
      </c>
      <c r="CG191" s="44">
        <f t="shared" si="62"/>
        <v>0</v>
      </c>
      <c r="CH191" s="44">
        <f t="shared" si="63"/>
        <v>4516250</v>
      </c>
      <c r="CI191" s="44">
        <f t="shared" si="64"/>
        <v>0</v>
      </c>
      <c r="CJ191" s="44">
        <f t="shared" si="65"/>
        <v>0</v>
      </c>
      <c r="CK191" s="44">
        <f t="shared" si="66"/>
        <v>0</v>
      </c>
      <c r="CL191" s="44">
        <f t="shared" si="67"/>
        <v>36423</v>
      </c>
      <c r="CM191" s="44">
        <f t="shared" si="68"/>
        <v>512000</v>
      </c>
      <c r="CN191" s="44">
        <f t="shared" si="69"/>
        <v>-3448000</v>
      </c>
      <c r="CO191" s="44">
        <f t="shared" si="70"/>
        <v>0</v>
      </c>
      <c r="CP191" s="44">
        <f t="shared" si="71"/>
        <v>0</v>
      </c>
      <c r="CQ191" s="44">
        <f t="shared" si="72"/>
        <v>192000</v>
      </c>
      <c r="CR191" s="44">
        <f t="shared" si="73"/>
        <v>0</v>
      </c>
      <c r="CS191" s="44">
        <f t="shared" si="74"/>
        <v>4585879</v>
      </c>
      <c r="CT191" s="44">
        <f t="shared" si="75"/>
        <v>160000</v>
      </c>
      <c r="CU191" s="44">
        <f t="shared" si="76"/>
        <v>-264000</v>
      </c>
      <c r="CV191" s="44">
        <f t="shared" si="77"/>
        <v>304000</v>
      </c>
      <c r="CW191" s="44">
        <f t="shared" si="78"/>
        <v>2324000</v>
      </c>
      <c r="CX191" s="44">
        <f t="shared" si="79"/>
        <v>0</v>
      </c>
      <c r="CY191" s="44">
        <f t="shared" si="80"/>
        <v>0</v>
      </c>
      <c r="CZ191" s="44">
        <f t="shared" si="81"/>
        <v>-1388000</v>
      </c>
      <c r="DA191" s="44">
        <f t="shared" si="82"/>
        <v>-553625</v>
      </c>
      <c r="DB191" s="44">
        <f t="shared" si="83"/>
        <v>0</v>
      </c>
      <c r="DC191" s="44">
        <f t="shared" si="84"/>
        <v>10363477</v>
      </c>
      <c r="DD191" s="44">
        <f t="shared" si="86"/>
        <v>47665118</v>
      </c>
    </row>
    <row r="192" spans="1:108" x14ac:dyDescent="0.15">
      <c r="A192" s="25" t="s">
        <v>284</v>
      </c>
      <c r="B192" s="26"/>
      <c r="C192" s="179">
        <v>4292175</v>
      </c>
      <c r="D192" s="179"/>
      <c r="E192" s="179">
        <v>11402500</v>
      </c>
      <c r="F192" s="179"/>
      <c r="G192" s="179"/>
      <c r="H192" s="179">
        <v>40000</v>
      </c>
      <c r="I192" s="179">
        <v>4842</v>
      </c>
      <c r="J192" s="179">
        <v>920000</v>
      </c>
      <c r="K192" s="179">
        <v>8200000</v>
      </c>
      <c r="L192" s="179"/>
      <c r="M192" s="179"/>
      <c r="N192" s="179">
        <v>1200000</v>
      </c>
      <c r="O192" s="179"/>
      <c r="P192" s="179">
        <v>6496070</v>
      </c>
      <c r="Q192" s="179">
        <v>40000</v>
      </c>
      <c r="R192" s="179"/>
      <c r="S192" s="179">
        <v>2920000</v>
      </c>
      <c r="T192" s="179">
        <v>3923000</v>
      </c>
      <c r="U192" s="179"/>
      <c r="V192" s="179"/>
      <c r="W192" s="179">
        <v>1240000</v>
      </c>
      <c r="X192" s="179">
        <v>2191400</v>
      </c>
      <c r="Y192" s="179"/>
      <c r="Z192" s="26">
        <f t="shared" si="58"/>
        <v>42869987</v>
      </c>
      <c r="AA192" s="26"/>
      <c r="AB192" s="25" t="s">
        <v>284</v>
      </c>
      <c r="AC192" s="26"/>
      <c r="AD192" s="26">
        <v>3000000</v>
      </c>
      <c r="AE192" s="26"/>
      <c r="AF192" s="26">
        <v>4350000</v>
      </c>
      <c r="AG192" s="26"/>
      <c r="AH192" s="26"/>
      <c r="AI192" s="26"/>
      <c r="AJ192" s="26">
        <v>10000</v>
      </c>
      <c r="AK192" s="26">
        <v>600000</v>
      </c>
      <c r="AL192" s="26">
        <v>13540000</v>
      </c>
      <c r="AM192" s="26"/>
      <c r="AN192" s="26"/>
      <c r="AO192" s="26">
        <v>960000</v>
      </c>
      <c r="AP192" s="26"/>
      <c r="AQ192" s="26">
        <v>4200000</v>
      </c>
      <c r="AR192" s="26"/>
      <c r="AS192" s="26"/>
      <c r="AT192" s="26">
        <v>3040000</v>
      </c>
      <c r="AU192" s="26">
        <v>1320000</v>
      </c>
      <c r="AV192" s="26"/>
      <c r="AW192" s="26"/>
      <c r="AX192" s="26">
        <v>2400000</v>
      </c>
      <c r="AY192" s="26">
        <v>3040000</v>
      </c>
      <c r="AZ192" s="26"/>
      <c r="BA192" s="45">
        <f t="shared" si="59"/>
        <v>36460000</v>
      </c>
      <c r="BB192" s="27"/>
      <c r="BC192" s="25" t="s">
        <v>284</v>
      </c>
      <c r="BD192" s="43">
        <v>288000</v>
      </c>
      <c r="BE192" s="43">
        <v>1684000</v>
      </c>
      <c r="BF192" s="43">
        <v>0</v>
      </c>
      <c r="BG192" s="43">
        <v>3652000</v>
      </c>
      <c r="BH192" s="43">
        <v>0</v>
      </c>
      <c r="BI192" s="43">
        <v>0</v>
      </c>
      <c r="BJ192" s="43">
        <v>24000</v>
      </c>
      <c r="BK192" s="43">
        <v>2000</v>
      </c>
      <c r="BL192" s="43">
        <v>424000</v>
      </c>
      <c r="BM192" s="43">
        <v>11570000</v>
      </c>
      <c r="BN192" s="43">
        <v>0</v>
      </c>
      <c r="BO192" s="43">
        <v>0</v>
      </c>
      <c r="BP192" s="43">
        <v>792000</v>
      </c>
      <c r="BQ192" s="43">
        <v>0</v>
      </c>
      <c r="BR192" s="43">
        <v>1372000</v>
      </c>
      <c r="BS192" s="43">
        <v>0</v>
      </c>
      <c r="BT192" s="43">
        <v>152000</v>
      </c>
      <c r="BU192" s="43">
        <v>2728000</v>
      </c>
      <c r="BV192" s="43">
        <v>1064000</v>
      </c>
      <c r="BW192" s="43">
        <v>0</v>
      </c>
      <c r="BX192" s="43">
        <v>0</v>
      </c>
      <c r="BY192" s="43">
        <v>2680000</v>
      </c>
      <c r="BZ192" s="43">
        <v>2380000</v>
      </c>
      <c r="CA192" s="43">
        <v>0</v>
      </c>
      <c r="CB192" s="29">
        <f t="shared" si="85"/>
        <v>28812000</v>
      </c>
      <c r="CD192" s="25" t="s">
        <v>284</v>
      </c>
      <c r="CE192" s="44">
        <f t="shared" si="60"/>
        <v>-288000</v>
      </c>
      <c r="CF192" s="44">
        <f t="shared" si="61"/>
        <v>2608175</v>
      </c>
      <c r="CG192" s="44">
        <f t="shared" si="62"/>
        <v>0</v>
      </c>
      <c r="CH192" s="44">
        <f t="shared" si="63"/>
        <v>7750500</v>
      </c>
      <c r="CI192" s="44">
        <f t="shared" si="64"/>
        <v>0</v>
      </c>
      <c r="CJ192" s="44">
        <f t="shared" si="65"/>
        <v>0</v>
      </c>
      <c r="CK192" s="44">
        <f t="shared" si="66"/>
        <v>16000</v>
      </c>
      <c r="CL192" s="44">
        <f t="shared" si="67"/>
        <v>2842</v>
      </c>
      <c r="CM192" s="44">
        <f t="shared" si="68"/>
        <v>496000</v>
      </c>
      <c r="CN192" s="44">
        <f t="shared" si="69"/>
        <v>-3370000</v>
      </c>
      <c r="CO192" s="44">
        <f t="shared" si="70"/>
        <v>0</v>
      </c>
      <c r="CP192" s="44">
        <f t="shared" si="71"/>
        <v>0</v>
      </c>
      <c r="CQ192" s="44">
        <f t="shared" si="72"/>
        <v>408000</v>
      </c>
      <c r="CR192" s="44">
        <f t="shared" si="73"/>
        <v>0</v>
      </c>
      <c r="CS192" s="44">
        <f t="shared" si="74"/>
        <v>5124070</v>
      </c>
      <c r="CT192" s="44">
        <f t="shared" si="75"/>
        <v>40000</v>
      </c>
      <c r="CU192" s="44">
        <f t="shared" si="76"/>
        <v>-152000</v>
      </c>
      <c r="CV192" s="44">
        <f t="shared" si="77"/>
        <v>192000</v>
      </c>
      <c r="CW192" s="44">
        <f t="shared" si="78"/>
        <v>2859000</v>
      </c>
      <c r="CX192" s="44">
        <f t="shared" si="79"/>
        <v>0</v>
      </c>
      <c r="CY192" s="44">
        <f t="shared" si="80"/>
        <v>0</v>
      </c>
      <c r="CZ192" s="44">
        <f t="shared" si="81"/>
        <v>-1440000</v>
      </c>
      <c r="DA192" s="44">
        <f t="shared" si="82"/>
        <v>-188600</v>
      </c>
      <c r="DB192" s="44">
        <f t="shared" si="83"/>
        <v>0</v>
      </c>
      <c r="DC192" s="44">
        <f t="shared" si="84"/>
        <v>14057987</v>
      </c>
      <c r="DD192" s="44">
        <f t="shared" si="86"/>
        <v>61723105</v>
      </c>
    </row>
    <row r="193" spans="1:108" x14ac:dyDescent="0.15">
      <c r="A193" s="25" t="s">
        <v>285</v>
      </c>
      <c r="B193" s="26"/>
      <c r="C193" s="179">
        <v>3301075</v>
      </c>
      <c r="D193" s="179"/>
      <c r="E193" s="179">
        <v>10737500</v>
      </c>
      <c r="F193" s="179"/>
      <c r="G193" s="179"/>
      <c r="H193" s="179"/>
      <c r="I193" s="179">
        <v>20813</v>
      </c>
      <c r="J193" s="179">
        <v>1160000</v>
      </c>
      <c r="K193" s="179">
        <v>7920000</v>
      </c>
      <c r="L193" s="179"/>
      <c r="M193" s="179"/>
      <c r="N193" s="179">
        <v>1760000</v>
      </c>
      <c r="O193" s="179"/>
      <c r="P193" s="179">
        <v>7429585</v>
      </c>
      <c r="Q193" s="179">
        <v>280000</v>
      </c>
      <c r="R193" s="179"/>
      <c r="S193" s="179">
        <v>3240000</v>
      </c>
      <c r="T193" s="179">
        <v>4160000</v>
      </c>
      <c r="U193" s="179"/>
      <c r="V193" s="179"/>
      <c r="W193" s="179">
        <v>1640000</v>
      </c>
      <c r="X193" s="179">
        <v>1788500</v>
      </c>
      <c r="Y193" s="179"/>
      <c r="Z193" s="26">
        <f t="shared" si="58"/>
        <v>43437473</v>
      </c>
      <c r="AA193" s="26"/>
      <c r="AB193" s="25" t="s">
        <v>285</v>
      </c>
      <c r="AC193" s="26"/>
      <c r="AD193" s="26">
        <v>3510000</v>
      </c>
      <c r="AE193" s="26"/>
      <c r="AF193" s="26">
        <v>4250000</v>
      </c>
      <c r="AG193" s="26"/>
      <c r="AH193" s="26"/>
      <c r="AI193" s="26"/>
      <c r="AJ193" s="26">
        <v>30000</v>
      </c>
      <c r="AK193" s="26">
        <v>200000</v>
      </c>
      <c r="AL193" s="26">
        <v>12730000</v>
      </c>
      <c r="AM193" s="26"/>
      <c r="AN193" s="26"/>
      <c r="AO193" s="26">
        <v>1260000</v>
      </c>
      <c r="AP193" s="26"/>
      <c r="AQ193" s="26">
        <v>3210000</v>
      </c>
      <c r="AR193" s="26"/>
      <c r="AS193" s="26"/>
      <c r="AT193" s="26">
        <v>3730000</v>
      </c>
      <c r="AU193" s="26">
        <v>1800000</v>
      </c>
      <c r="AV193" s="26"/>
      <c r="AW193" s="26"/>
      <c r="AX193" s="26">
        <v>2960000</v>
      </c>
      <c r="AY193" s="26">
        <v>4400000</v>
      </c>
      <c r="AZ193" s="26"/>
      <c r="BA193" s="45">
        <f t="shared" si="59"/>
        <v>38080000</v>
      </c>
      <c r="BB193" s="27"/>
      <c r="BC193" s="25" t="s">
        <v>285</v>
      </c>
      <c r="BD193" s="43">
        <v>184000</v>
      </c>
      <c r="BE193" s="43">
        <v>1180000</v>
      </c>
      <c r="BF193" s="43">
        <v>0</v>
      </c>
      <c r="BG193" s="43">
        <v>4382000</v>
      </c>
      <c r="BH193" s="43">
        <v>0</v>
      </c>
      <c r="BI193" s="43">
        <v>0</v>
      </c>
      <c r="BJ193" s="43">
        <v>0</v>
      </c>
      <c r="BK193" s="43">
        <v>16000</v>
      </c>
      <c r="BL193" s="43">
        <v>264000</v>
      </c>
      <c r="BM193" s="43">
        <v>9590000</v>
      </c>
      <c r="BN193" s="43">
        <v>0</v>
      </c>
      <c r="BO193" s="43">
        <v>0</v>
      </c>
      <c r="BP193" s="43">
        <v>844000</v>
      </c>
      <c r="BQ193" s="43">
        <v>0</v>
      </c>
      <c r="BR193" s="43">
        <v>1464000</v>
      </c>
      <c r="BS193" s="43">
        <v>0</v>
      </c>
      <c r="BT193" s="43">
        <v>176000</v>
      </c>
      <c r="BU193" s="43">
        <v>2896000</v>
      </c>
      <c r="BV193" s="43">
        <v>1152000</v>
      </c>
      <c r="BW193" s="43">
        <v>0</v>
      </c>
      <c r="BX193" s="43">
        <v>0</v>
      </c>
      <c r="BY193" s="43">
        <v>2672000</v>
      </c>
      <c r="BZ193" s="43">
        <v>2904000</v>
      </c>
      <c r="CA193" s="43">
        <v>0</v>
      </c>
      <c r="CB193" s="29">
        <f t="shared" si="85"/>
        <v>27724000</v>
      </c>
      <c r="CD193" s="25" t="s">
        <v>285</v>
      </c>
      <c r="CE193" s="44">
        <f t="shared" si="60"/>
        <v>-184000</v>
      </c>
      <c r="CF193" s="44">
        <f t="shared" si="61"/>
        <v>2121075</v>
      </c>
      <c r="CG193" s="44">
        <f t="shared" si="62"/>
        <v>0</v>
      </c>
      <c r="CH193" s="44">
        <f t="shared" si="63"/>
        <v>6355500</v>
      </c>
      <c r="CI193" s="44">
        <f t="shared" si="64"/>
        <v>0</v>
      </c>
      <c r="CJ193" s="44">
        <f t="shared" si="65"/>
        <v>0</v>
      </c>
      <c r="CK193" s="44">
        <f t="shared" si="66"/>
        <v>0</v>
      </c>
      <c r="CL193" s="44">
        <f t="shared" si="67"/>
        <v>4813</v>
      </c>
      <c r="CM193" s="44">
        <f t="shared" si="68"/>
        <v>896000</v>
      </c>
      <c r="CN193" s="44">
        <f t="shared" si="69"/>
        <v>-1670000</v>
      </c>
      <c r="CO193" s="44">
        <f t="shared" si="70"/>
        <v>0</v>
      </c>
      <c r="CP193" s="44">
        <f t="shared" si="71"/>
        <v>0</v>
      </c>
      <c r="CQ193" s="44">
        <f t="shared" si="72"/>
        <v>916000</v>
      </c>
      <c r="CR193" s="44">
        <f t="shared" si="73"/>
        <v>0</v>
      </c>
      <c r="CS193" s="44">
        <f t="shared" si="74"/>
        <v>5965585</v>
      </c>
      <c r="CT193" s="44">
        <f t="shared" si="75"/>
        <v>280000</v>
      </c>
      <c r="CU193" s="44">
        <f t="shared" si="76"/>
        <v>-176000</v>
      </c>
      <c r="CV193" s="44">
        <f t="shared" si="77"/>
        <v>344000</v>
      </c>
      <c r="CW193" s="44">
        <f t="shared" si="78"/>
        <v>3008000</v>
      </c>
      <c r="CX193" s="44">
        <f t="shared" si="79"/>
        <v>0</v>
      </c>
      <c r="CY193" s="44">
        <f t="shared" si="80"/>
        <v>0</v>
      </c>
      <c r="CZ193" s="44">
        <f t="shared" si="81"/>
        <v>-1032000</v>
      </c>
      <c r="DA193" s="44">
        <f t="shared" si="82"/>
        <v>-1115500</v>
      </c>
      <c r="DB193" s="44">
        <f t="shared" si="83"/>
        <v>0</v>
      </c>
      <c r="DC193" s="44">
        <f t="shared" si="84"/>
        <v>15713473</v>
      </c>
      <c r="DD193" s="44">
        <f t="shared" si="86"/>
        <v>77436578</v>
      </c>
    </row>
    <row r="194" spans="1:108" x14ac:dyDescent="0.15">
      <c r="A194" s="25" t="s">
        <v>286</v>
      </c>
      <c r="B194" s="26"/>
      <c r="C194" s="179">
        <v>2720200</v>
      </c>
      <c r="D194" s="179"/>
      <c r="E194" s="179">
        <v>4400000</v>
      </c>
      <c r="F194" s="179"/>
      <c r="G194" s="179"/>
      <c r="H194" s="179"/>
      <c r="I194" s="179"/>
      <c r="J194" s="179">
        <v>1160000</v>
      </c>
      <c r="K194" s="179">
        <v>5160000</v>
      </c>
      <c r="L194" s="179"/>
      <c r="M194" s="179"/>
      <c r="N194" s="179">
        <v>3520000</v>
      </c>
      <c r="O194" s="179"/>
      <c r="P194" s="179">
        <v>4788628</v>
      </c>
      <c r="Q194" s="179">
        <v>320000</v>
      </c>
      <c r="R194" s="179"/>
      <c r="S194" s="179">
        <v>4860000</v>
      </c>
      <c r="T194" s="179">
        <v>3280000</v>
      </c>
      <c r="U194" s="179"/>
      <c r="V194" s="179"/>
      <c r="W194" s="179">
        <v>1520000</v>
      </c>
      <c r="X194" s="179">
        <v>1124950</v>
      </c>
      <c r="Y194" s="179"/>
      <c r="Z194" s="26">
        <f t="shared" ref="Z194:Z257" si="87">SUM(B194:Y194)</f>
        <v>32853778</v>
      </c>
      <c r="AA194" s="26"/>
      <c r="AB194" s="25" t="s">
        <v>286</v>
      </c>
      <c r="AC194" s="26"/>
      <c r="AD194" s="26">
        <v>1940000</v>
      </c>
      <c r="AE194" s="26"/>
      <c r="AF194" s="26">
        <v>3700000</v>
      </c>
      <c r="AG194" s="26"/>
      <c r="AH194" s="26"/>
      <c r="AI194" s="26"/>
      <c r="AJ194" s="26">
        <v>10000</v>
      </c>
      <c r="AK194" s="26">
        <v>120000</v>
      </c>
      <c r="AL194" s="26">
        <v>10920000</v>
      </c>
      <c r="AM194" s="26"/>
      <c r="AN194" s="26"/>
      <c r="AO194" s="26">
        <v>2620000</v>
      </c>
      <c r="AP194" s="26"/>
      <c r="AQ194" s="26">
        <v>2940000</v>
      </c>
      <c r="AR194" s="26"/>
      <c r="AS194" s="26"/>
      <c r="AT194" s="26">
        <v>4840000</v>
      </c>
      <c r="AU194" s="26">
        <v>2160000</v>
      </c>
      <c r="AV194" s="26"/>
      <c r="AW194" s="26"/>
      <c r="AX194" s="26">
        <v>2840000</v>
      </c>
      <c r="AY194" s="26">
        <v>3560000</v>
      </c>
      <c r="AZ194" s="26"/>
      <c r="BA194" s="45">
        <f t="shared" ref="BA194:BA257" si="88">SUM(AC194:AZ194)</f>
        <v>35650000</v>
      </c>
      <c r="BB194" s="27"/>
      <c r="BC194" s="25" t="s">
        <v>286</v>
      </c>
      <c r="BD194" s="28">
        <v>72000</v>
      </c>
      <c r="BE194" s="28">
        <v>1382000</v>
      </c>
      <c r="BF194" s="28">
        <v>0</v>
      </c>
      <c r="BG194" s="28">
        <v>4920000</v>
      </c>
      <c r="BH194" s="28">
        <v>0</v>
      </c>
      <c r="BI194" s="28">
        <v>0</v>
      </c>
      <c r="BJ194" s="28">
        <v>32000</v>
      </c>
      <c r="BK194" s="28">
        <v>2000</v>
      </c>
      <c r="BL194" s="28">
        <v>184000</v>
      </c>
      <c r="BM194" s="28">
        <v>8728000</v>
      </c>
      <c r="BN194" s="28">
        <v>0</v>
      </c>
      <c r="BO194" s="28">
        <v>0</v>
      </c>
      <c r="BP194" s="28">
        <v>1228000</v>
      </c>
      <c r="BQ194" s="28">
        <v>48000</v>
      </c>
      <c r="BR194" s="28">
        <v>1784000</v>
      </c>
      <c r="BS194" s="28">
        <v>0</v>
      </c>
      <c r="BT194" s="28">
        <v>104000</v>
      </c>
      <c r="BU194" s="28">
        <v>3474000</v>
      </c>
      <c r="BV194" s="28">
        <v>1664000</v>
      </c>
      <c r="BW194" s="28">
        <v>0</v>
      </c>
      <c r="BX194" s="28">
        <v>0</v>
      </c>
      <c r="BY194" s="28">
        <v>2384000</v>
      </c>
      <c r="BZ194" s="28">
        <v>2786000</v>
      </c>
      <c r="CA194" s="28">
        <v>0</v>
      </c>
      <c r="CB194" s="29">
        <f t="shared" si="85"/>
        <v>28792000</v>
      </c>
      <c r="CD194" s="25" t="s">
        <v>286</v>
      </c>
      <c r="CE194" s="30">
        <f t="shared" ref="CE194:CE257" si="89">B194-BD194</f>
        <v>-72000</v>
      </c>
      <c r="CF194" s="30">
        <f t="shared" ref="CF194:CF257" si="90">C194-BE194</f>
        <v>1338200</v>
      </c>
      <c r="CG194" s="30">
        <f t="shared" ref="CG194:CG257" si="91">D194-BF194</f>
        <v>0</v>
      </c>
      <c r="CH194" s="30">
        <f t="shared" ref="CH194:CH257" si="92">E194-BG194</f>
        <v>-520000</v>
      </c>
      <c r="CI194" s="30">
        <f t="shared" ref="CI194:CI257" si="93">F194-BH194</f>
        <v>0</v>
      </c>
      <c r="CJ194" s="30">
        <f t="shared" ref="CJ194:CJ257" si="94">G194-BI194</f>
        <v>0</v>
      </c>
      <c r="CK194" s="30">
        <f t="shared" ref="CK194:CK257" si="95">H194-BJ194</f>
        <v>-32000</v>
      </c>
      <c r="CL194" s="30">
        <f t="shared" ref="CL194:CL257" si="96">I194-BK194</f>
        <v>-2000</v>
      </c>
      <c r="CM194" s="30">
        <f t="shared" ref="CM194:CM257" si="97">J194-BL194</f>
        <v>976000</v>
      </c>
      <c r="CN194" s="30">
        <f t="shared" ref="CN194:CN257" si="98">K194-BM194</f>
        <v>-3568000</v>
      </c>
      <c r="CO194" s="30">
        <f t="shared" ref="CO194:CO257" si="99">L194-BN194</f>
        <v>0</v>
      </c>
      <c r="CP194" s="30">
        <f t="shared" ref="CP194:CP257" si="100">M194-BO194</f>
        <v>0</v>
      </c>
      <c r="CQ194" s="30">
        <f t="shared" ref="CQ194:CQ257" si="101">N194-BP194</f>
        <v>2292000</v>
      </c>
      <c r="CR194" s="30">
        <f t="shared" ref="CR194:CR257" si="102">O194-BQ194</f>
        <v>-48000</v>
      </c>
      <c r="CS194" s="30">
        <f t="shared" ref="CS194:CS257" si="103">P194-BR194</f>
        <v>3004628</v>
      </c>
      <c r="CT194" s="30">
        <f t="shared" ref="CT194:CT257" si="104">Q194-BS194</f>
        <v>320000</v>
      </c>
      <c r="CU194" s="30">
        <f t="shared" ref="CU194:CU257" si="105">R194-BT194</f>
        <v>-104000</v>
      </c>
      <c r="CV194" s="30">
        <f t="shared" ref="CV194:CV257" si="106">S194-BU194</f>
        <v>1386000</v>
      </c>
      <c r="CW194" s="30">
        <f t="shared" ref="CW194:CW257" si="107">T194-BV194</f>
        <v>1616000</v>
      </c>
      <c r="CX194" s="30">
        <f t="shared" ref="CX194:CX257" si="108">U194-BW194</f>
        <v>0</v>
      </c>
      <c r="CY194" s="30">
        <f t="shared" ref="CY194:CY257" si="109">V194-BX194</f>
        <v>0</v>
      </c>
      <c r="CZ194" s="30">
        <f t="shared" ref="CZ194:CZ257" si="110">W194-BY194</f>
        <v>-864000</v>
      </c>
      <c r="DA194" s="30">
        <f t="shared" ref="DA194:DA257" si="111">X194-BZ194</f>
        <v>-1661050</v>
      </c>
      <c r="DB194" s="30">
        <f t="shared" ref="DB194:DB257" si="112">Y194-CA194</f>
        <v>0</v>
      </c>
      <c r="DC194" s="30">
        <f t="shared" ref="DC194:DC257" si="113">Z194-CB194</f>
        <v>4061778</v>
      </c>
      <c r="DD194" s="30">
        <f t="shared" si="86"/>
        <v>81498356</v>
      </c>
    </row>
    <row r="195" spans="1:108" x14ac:dyDescent="0.15">
      <c r="A195" s="25" t="s">
        <v>287</v>
      </c>
      <c r="B195" s="26"/>
      <c r="C195" s="179">
        <v>2595500</v>
      </c>
      <c r="D195" s="179"/>
      <c r="E195" s="179">
        <v>7480000</v>
      </c>
      <c r="F195" s="179"/>
      <c r="G195" s="179"/>
      <c r="H195" s="179"/>
      <c r="I195" s="179"/>
      <c r="J195" s="179">
        <v>920000</v>
      </c>
      <c r="K195" s="179">
        <v>4060000</v>
      </c>
      <c r="L195" s="179"/>
      <c r="M195" s="179"/>
      <c r="N195" s="179">
        <v>4000000</v>
      </c>
      <c r="O195" s="179"/>
      <c r="P195" s="179"/>
      <c r="Q195" s="179">
        <v>440000</v>
      </c>
      <c r="R195" s="179"/>
      <c r="S195" s="179">
        <v>3866400</v>
      </c>
      <c r="T195" s="179">
        <v>4040000</v>
      </c>
      <c r="U195" s="179"/>
      <c r="V195" s="179"/>
      <c r="W195" s="179">
        <v>1280000</v>
      </c>
      <c r="X195" s="179">
        <v>1165675</v>
      </c>
      <c r="Y195" s="179"/>
      <c r="Z195" s="26">
        <f t="shared" si="87"/>
        <v>29847575</v>
      </c>
      <c r="AA195" s="26"/>
      <c r="AB195" s="25" t="s">
        <v>287</v>
      </c>
      <c r="AC195" s="26"/>
      <c r="AD195" s="26">
        <v>2180000</v>
      </c>
      <c r="AE195" s="26"/>
      <c r="AF195" s="26">
        <v>3620000</v>
      </c>
      <c r="AG195" s="26"/>
      <c r="AH195" s="26"/>
      <c r="AI195" s="26"/>
      <c r="AJ195" s="26"/>
      <c r="AK195" s="26">
        <v>160000</v>
      </c>
      <c r="AL195" s="26">
        <v>9210000</v>
      </c>
      <c r="AM195" s="26"/>
      <c r="AN195" s="26"/>
      <c r="AO195" s="26">
        <v>3180000</v>
      </c>
      <c r="AP195" s="26"/>
      <c r="AQ195" s="26">
        <v>4870000</v>
      </c>
      <c r="AR195" s="26"/>
      <c r="AS195" s="26"/>
      <c r="AT195" s="26">
        <v>5170000</v>
      </c>
      <c r="AU195" s="26">
        <v>2800000</v>
      </c>
      <c r="AV195" s="26"/>
      <c r="AW195" s="26"/>
      <c r="AX195" s="26">
        <v>2760000</v>
      </c>
      <c r="AY195" s="26">
        <v>3280000</v>
      </c>
      <c r="AZ195" s="26"/>
      <c r="BA195" s="45">
        <f t="shared" si="88"/>
        <v>37230000</v>
      </c>
      <c r="BB195" s="27"/>
      <c r="BC195" s="25" t="s">
        <v>287</v>
      </c>
      <c r="BD195" s="28">
        <v>104000</v>
      </c>
      <c r="BE195" s="28">
        <v>1242000</v>
      </c>
      <c r="BF195" s="28">
        <v>0</v>
      </c>
      <c r="BG195" s="28">
        <v>5420000</v>
      </c>
      <c r="BH195" s="28">
        <v>0</v>
      </c>
      <c r="BI195" s="28">
        <v>0</v>
      </c>
      <c r="BJ195" s="28">
        <v>40000</v>
      </c>
      <c r="BK195" s="28">
        <v>0</v>
      </c>
      <c r="BL195" s="28">
        <v>280000</v>
      </c>
      <c r="BM195" s="28">
        <v>8614000</v>
      </c>
      <c r="BN195" s="28">
        <v>0</v>
      </c>
      <c r="BO195" s="28">
        <v>0</v>
      </c>
      <c r="BP195" s="28">
        <v>1630000</v>
      </c>
      <c r="BQ195" s="28">
        <v>160000</v>
      </c>
      <c r="BR195" s="28">
        <v>2362000</v>
      </c>
      <c r="BS195" s="28">
        <v>0</v>
      </c>
      <c r="BT195" s="28">
        <v>72000</v>
      </c>
      <c r="BU195" s="28">
        <v>3746000</v>
      </c>
      <c r="BV195" s="28">
        <v>2008000</v>
      </c>
      <c r="BW195" s="28">
        <v>0</v>
      </c>
      <c r="BX195" s="28">
        <v>0</v>
      </c>
      <c r="BY195" s="28">
        <v>2656000</v>
      </c>
      <c r="BZ195" s="28">
        <v>3252000</v>
      </c>
      <c r="CA195" s="28">
        <v>0</v>
      </c>
      <c r="CB195" s="29">
        <f t="shared" ref="CB195:CB258" si="114">SUM(BD195:CA195)</f>
        <v>31586000</v>
      </c>
      <c r="CD195" s="25" t="s">
        <v>287</v>
      </c>
      <c r="CE195" s="30">
        <f t="shared" si="89"/>
        <v>-104000</v>
      </c>
      <c r="CF195" s="30">
        <f t="shared" si="90"/>
        <v>1353500</v>
      </c>
      <c r="CG195" s="30">
        <f t="shared" si="91"/>
        <v>0</v>
      </c>
      <c r="CH195" s="30">
        <f t="shared" si="92"/>
        <v>2060000</v>
      </c>
      <c r="CI195" s="30">
        <f t="shared" si="93"/>
        <v>0</v>
      </c>
      <c r="CJ195" s="30">
        <f t="shared" si="94"/>
        <v>0</v>
      </c>
      <c r="CK195" s="30">
        <f t="shared" si="95"/>
        <v>-40000</v>
      </c>
      <c r="CL195" s="30">
        <f t="shared" si="96"/>
        <v>0</v>
      </c>
      <c r="CM195" s="30">
        <f t="shared" si="97"/>
        <v>640000</v>
      </c>
      <c r="CN195" s="30">
        <f t="shared" si="98"/>
        <v>-4554000</v>
      </c>
      <c r="CO195" s="30">
        <f t="shared" si="99"/>
        <v>0</v>
      </c>
      <c r="CP195" s="30">
        <f t="shared" si="100"/>
        <v>0</v>
      </c>
      <c r="CQ195" s="30">
        <f t="shared" si="101"/>
        <v>2370000</v>
      </c>
      <c r="CR195" s="30">
        <f t="shared" si="102"/>
        <v>-160000</v>
      </c>
      <c r="CS195" s="30">
        <f t="shared" si="103"/>
        <v>-2362000</v>
      </c>
      <c r="CT195" s="30">
        <f t="shared" si="104"/>
        <v>440000</v>
      </c>
      <c r="CU195" s="30">
        <f t="shared" si="105"/>
        <v>-72000</v>
      </c>
      <c r="CV195" s="30">
        <f t="shared" si="106"/>
        <v>120400</v>
      </c>
      <c r="CW195" s="30">
        <f t="shared" si="107"/>
        <v>2032000</v>
      </c>
      <c r="CX195" s="30">
        <f t="shared" si="108"/>
        <v>0</v>
      </c>
      <c r="CY195" s="30">
        <f t="shared" si="109"/>
        <v>0</v>
      </c>
      <c r="CZ195" s="30">
        <f t="shared" si="110"/>
        <v>-1376000</v>
      </c>
      <c r="DA195" s="30">
        <f t="shared" si="111"/>
        <v>-2086325</v>
      </c>
      <c r="DB195" s="30">
        <f t="shared" si="112"/>
        <v>0</v>
      </c>
      <c r="DC195" s="30">
        <f t="shared" si="113"/>
        <v>-1738425</v>
      </c>
      <c r="DD195" s="30">
        <f t="shared" si="86"/>
        <v>79759931</v>
      </c>
    </row>
    <row r="196" spans="1:108" x14ac:dyDescent="0.15">
      <c r="A196" s="25" t="s">
        <v>288</v>
      </c>
      <c r="B196" s="26"/>
      <c r="C196" s="179">
        <v>40600</v>
      </c>
      <c r="D196" s="179"/>
      <c r="E196" s="179"/>
      <c r="F196" s="179"/>
      <c r="G196" s="179"/>
      <c r="H196" s="179"/>
      <c r="I196" s="179"/>
      <c r="J196" s="179">
        <v>960000</v>
      </c>
      <c r="K196" s="179">
        <v>3080000</v>
      </c>
      <c r="L196" s="179"/>
      <c r="M196" s="179"/>
      <c r="N196" s="179">
        <v>4000000</v>
      </c>
      <c r="O196" s="179"/>
      <c r="P196" s="179"/>
      <c r="Q196" s="179">
        <v>280000</v>
      </c>
      <c r="R196" s="179"/>
      <c r="S196" s="179">
        <v>2448000</v>
      </c>
      <c r="T196" s="179">
        <v>3200000</v>
      </c>
      <c r="U196" s="179"/>
      <c r="V196" s="179"/>
      <c r="W196" s="179">
        <v>980000</v>
      </c>
      <c r="X196" s="179">
        <v>400000</v>
      </c>
      <c r="Y196" s="179"/>
      <c r="Z196" s="26">
        <f t="shared" si="87"/>
        <v>15388600</v>
      </c>
      <c r="AA196" s="26"/>
      <c r="AB196" s="25" t="s">
        <v>288</v>
      </c>
      <c r="AC196" s="26"/>
      <c r="AD196" s="26">
        <v>5800000</v>
      </c>
      <c r="AE196" s="26"/>
      <c r="AF196" s="26">
        <v>3690000</v>
      </c>
      <c r="AG196" s="26"/>
      <c r="AH196" s="26">
        <v>20000</v>
      </c>
      <c r="AI196" s="26"/>
      <c r="AJ196" s="26">
        <v>10000</v>
      </c>
      <c r="AK196" s="26"/>
      <c r="AL196" s="26">
        <v>5740000</v>
      </c>
      <c r="AM196" s="26"/>
      <c r="AN196" s="26"/>
      <c r="AO196" s="26">
        <v>6030000</v>
      </c>
      <c r="AP196" s="26"/>
      <c r="AQ196" s="26">
        <v>4200000</v>
      </c>
      <c r="AR196" s="26"/>
      <c r="AS196" s="26"/>
      <c r="AT196" s="26">
        <v>4860000</v>
      </c>
      <c r="AU196" s="26">
        <v>2880000</v>
      </c>
      <c r="AV196" s="26"/>
      <c r="AW196" s="26"/>
      <c r="AX196" s="26">
        <v>1840000</v>
      </c>
      <c r="AY196" s="26">
        <v>2160000</v>
      </c>
      <c r="AZ196" s="26"/>
      <c r="BA196" s="45">
        <f t="shared" si="88"/>
        <v>37230000</v>
      </c>
      <c r="BB196" s="27"/>
      <c r="BC196" s="25" t="s">
        <v>288</v>
      </c>
      <c r="BD196" s="43">
        <v>104000</v>
      </c>
      <c r="BE196" s="43">
        <v>1740000</v>
      </c>
      <c r="BF196" s="43">
        <v>0</v>
      </c>
      <c r="BG196" s="43">
        <v>4664000</v>
      </c>
      <c r="BH196" s="43">
        <v>0</v>
      </c>
      <c r="BI196" s="43">
        <v>4000</v>
      </c>
      <c r="BJ196" s="43">
        <v>40000</v>
      </c>
      <c r="BK196" s="43">
        <v>2000</v>
      </c>
      <c r="BL196" s="43">
        <v>128000</v>
      </c>
      <c r="BM196" s="43">
        <v>7356000</v>
      </c>
      <c r="BN196" s="43">
        <v>0</v>
      </c>
      <c r="BO196" s="43">
        <v>0</v>
      </c>
      <c r="BP196" s="43">
        <v>2846000</v>
      </c>
      <c r="BQ196" s="43">
        <v>56000</v>
      </c>
      <c r="BR196" s="43">
        <v>1946000</v>
      </c>
      <c r="BS196" s="43">
        <v>0</v>
      </c>
      <c r="BT196" s="43">
        <v>112000</v>
      </c>
      <c r="BU196" s="43">
        <v>4056000</v>
      </c>
      <c r="BV196" s="43">
        <v>2216000</v>
      </c>
      <c r="BW196" s="43">
        <v>0</v>
      </c>
      <c r="BX196" s="43">
        <v>0</v>
      </c>
      <c r="BY196" s="43">
        <v>2312000</v>
      </c>
      <c r="BZ196" s="43">
        <v>2730000</v>
      </c>
      <c r="CA196" s="43">
        <v>0</v>
      </c>
      <c r="CB196" s="29">
        <f t="shared" si="114"/>
        <v>30312000</v>
      </c>
      <c r="CD196" s="25" t="s">
        <v>288</v>
      </c>
      <c r="CE196" s="44">
        <f t="shared" si="89"/>
        <v>-104000</v>
      </c>
      <c r="CF196" s="44">
        <f t="shared" si="90"/>
        <v>-1699400</v>
      </c>
      <c r="CG196" s="44">
        <f t="shared" si="91"/>
        <v>0</v>
      </c>
      <c r="CH196" s="44">
        <f t="shared" si="92"/>
        <v>-4664000</v>
      </c>
      <c r="CI196" s="30">
        <f t="shared" si="93"/>
        <v>0</v>
      </c>
      <c r="CJ196" s="44">
        <f t="shared" si="94"/>
        <v>-4000</v>
      </c>
      <c r="CK196" s="44">
        <f t="shared" si="95"/>
        <v>-40000</v>
      </c>
      <c r="CL196" s="44">
        <f t="shared" si="96"/>
        <v>-2000</v>
      </c>
      <c r="CM196" s="44">
        <f t="shared" si="97"/>
        <v>832000</v>
      </c>
      <c r="CN196" s="44">
        <f t="shared" si="98"/>
        <v>-4276000</v>
      </c>
      <c r="CO196" s="44">
        <f t="shared" si="99"/>
        <v>0</v>
      </c>
      <c r="CP196" s="44">
        <f t="shared" si="100"/>
        <v>0</v>
      </c>
      <c r="CQ196" s="44">
        <f t="shared" si="101"/>
        <v>1154000</v>
      </c>
      <c r="CR196" s="44">
        <f t="shared" si="102"/>
        <v>-56000</v>
      </c>
      <c r="CS196" s="44">
        <f t="shared" si="103"/>
        <v>-1946000</v>
      </c>
      <c r="CT196" s="44">
        <f t="shared" si="104"/>
        <v>280000</v>
      </c>
      <c r="CU196" s="44">
        <f t="shared" si="105"/>
        <v>-112000</v>
      </c>
      <c r="CV196" s="44">
        <f t="shared" si="106"/>
        <v>-1608000</v>
      </c>
      <c r="CW196" s="44">
        <f t="shared" si="107"/>
        <v>984000</v>
      </c>
      <c r="CX196" s="44">
        <f t="shared" si="108"/>
        <v>0</v>
      </c>
      <c r="CY196" s="44">
        <f t="shared" si="109"/>
        <v>0</v>
      </c>
      <c r="CZ196" s="44">
        <f t="shared" si="110"/>
        <v>-1332000</v>
      </c>
      <c r="DA196" s="44">
        <f t="shared" si="111"/>
        <v>-2330000</v>
      </c>
      <c r="DB196" s="44">
        <f t="shared" si="112"/>
        <v>0</v>
      </c>
      <c r="DC196" s="44">
        <f t="shared" si="113"/>
        <v>-14923400</v>
      </c>
      <c r="DD196" s="44">
        <f t="shared" ref="DD196:DD259" si="115">DD195+DC196</f>
        <v>64836531</v>
      </c>
    </row>
    <row r="197" spans="1:108" x14ac:dyDescent="0.15">
      <c r="A197" s="25" t="s">
        <v>289</v>
      </c>
      <c r="B197" s="26"/>
      <c r="C197" s="179">
        <v>1786325</v>
      </c>
      <c r="D197" s="179"/>
      <c r="E197" s="179">
        <v>5828450</v>
      </c>
      <c r="F197" s="179"/>
      <c r="G197" s="179"/>
      <c r="H197" s="179">
        <v>600000</v>
      </c>
      <c r="I197" s="179">
        <v>9515</v>
      </c>
      <c r="J197" s="179">
        <v>400000</v>
      </c>
      <c r="K197" s="179">
        <v>3920000</v>
      </c>
      <c r="L197" s="179"/>
      <c r="M197" s="179"/>
      <c r="N197" s="179">
        <v>3976000</v>
      </c>
      <c r="O197" s="179">
        <v>280000</v>
      </c>
      <c r="P197" s="179">
        <v>5006978</v>
      </c>
      <c r="Q197" s="179">
        <v>280000</v>
      </c>
      <c r="R197" s="179"/>
      <c r="S197" s="179">
        <v>5160000</v>
      </c>
      <c r="T197" s="179">
        <v>4600000</v>
      </c>
      <c r="U197" s="179"/>
      <c r="V197" s="179"/>
      <c r="W197" s="179">
        <v>920000</v>
      </c>
      <c r="X197" s="179">
        <v>1962400</v>
      </c>
      <c r="Y197" s="179"/>
      <c r="Z197" s="26">
        <f t="shared" si="87"/>
        <v>34729668</v>
      </c>
      <c r="AA197" s="26"/>
      <c r="AB197" s="25" t="s">
        <v>289</v>
      </c>
      <c r="AC197" s="26"/>
      <c r="AD197" s="26">
        <v>1780000</v>
      </c>
      <c r="AE197" s="26"/>
      <c r="AF197" s="26">
        <v>4040000</v>
      </c>
      <c r="AG197" s="26"/>
      <c r="AH197" s="26"/>
      <c r="AI197" s="26"/>
      <c r="AJ197" s="26"/>
      <c r="AK197" s="26"/>
      <c r="AL197" s="26">
        <v>4940000</v>
      </c>
      <c r="AM197" s="26"/>
      <c r="AN197" s="26"/>
      <c r="AO197" s="26">
        <v>5120000</v>
      </c>
      <c r="AP197" s="26"/>
      <c r="AQ197" s="26"/>
      <c r="AR197" s="26"/>
      <c r="AS197" s="26"/>
      <c r="AT197" s="26">
        <v>4380000</v>
      </c>
      <c r="AU197" s="26">
        <v>2320000</v>
      </c>
      <c r="AV197" s="26"/>
      <c r="AW197" s="26"/>
      <c r="AX197" s="26">
        <v>1560000</v>
      </c>
      <c r="AY197" s="26">
        <v>1960000</v>
      </c>
      <c r="AZ197" s="26"/>
      <c r="BA197" s="45">
        <f t="shared" si="88"/>
        <v>26100000</v>
      </c>
      <c r="BB197" s="45"/>
      <c r="BC197" s="25" t="s">
        <v>289</v>
      </c>
      <c r="BD197" s="43">
        <v>32000</v>
      </c>
      <c r="BE197" s="43">
        <v>914000</v>
      </c>
      <c r="BF197" s="43">
        <v>0</v>
      </c>
      <c r="BG197" s="43">
        <v>5744000</v>
      </c>
      <c r="BH197" s="43">
        <v>0</v>
      </c>
      <c r="BI197" s="43">
        <v>0</v>
      </c>
      <c r="BJ197" s="43">
        <v>192000</v>
      </c>
      <c r="BK197" s="43">
        <v>0</v>
      </c>
      <c r="BL197" s="43">
        <v>72000</v>
      </c>
      <c r="BM197" s="43">
        <v>7136000</v>
      </c>
      <c r="BN197" s="43">
        <v>0</v>
      </c>
      <c r="BO197" s="43">
        <v>0</v>
      </c>
      <c r="BP197" s="43">
        <v>2194000</v>
      </c>
      <c r="BQ197" s="43">
        <v>96000</v>
      </c>
      <c r="BR197" s="43">
        <v>1794000</v>
      </c>
      <c r="BS197" s="43">
        <v>0</v>
      </c>
      <c r="BT197" s="43">
        <v>136000</v>
      </c>
      <c r="BU197" s="43">
        <v>3988000</v>
      </c>
      <c r="BV197" s="43">
        <v>2136000</v>
      </c>
      <c r="BW197" s="43">
        <v>0</v>
      </c>
      <c r="BX197" s="43">
        <v>0</v>
      </c>
      <c r="BY197" s="43">
        <v>1906000</v>
      </c>
      <c r="BZ197" s="43">
        <v>3700000</v>
      </c>
      <c r="CA197" s="43">
        <v>0</v>
      </c>
      <c r="CB197" s="29">
        <f t="shared" si="114"/>
        <v>30040000</v>
      </c>
      <c r="CD197" s="25" t="s">
        <v>289</v>
      </c>
      <c r="CE197" s="44">
        <f t="shared" si="89"/>
        <v>-32000</v>
      </c>
      <c r="CF197" s="44">
        <f t="shared" si="90"/>
        <v>872325</v>
      </c>
      <c r="CG197" s="44">
        <f t="shared" si="91"/>
        <v>0</v>
      </c>
      <c r="CH197" s="44">
        <f t="shared" si="92"/>
        <v>84450</v>
      </c>
      <c r="CI197" s="44">
        <f t="shared" si="93"/>
        <v>0</v>
      </c>
      <c r="CJ197" s="44">
        <f t="shared" si="94"/>
        <v>0</v>
      </c>
      <c r="CK197" s="44">
        <f t="shared" si="95"/>
        <v>408000</v>
      </c>
      <c r="CL197" s="44">
        <f t="shared" si="96"/>
        <v>9515</v>
      </c>
      <c r="CM197" s="44">
        <f t="shared" si="97"/>
        <v>328000</v>
      </c>
      <c r="CN197" s="44">
        <f t="shared" si="98"/>
        <v>-3216000</v>
      </c>
      <c r="CO197" s="44">
        <f t="shared" si="99"/>
        <v>0</v>
      </c>
      <c r="CP197" s="44">
        <f t="shared" si="100"/>
        <v>0</v>
      </c>
      <c r="CQ197" s="44">
        <f t="shared" si="101"/>
        <v>1782000</v>
      </c>
      <c r="CR197" s="44">
        <f t="shared" si="102"/>
        <v>184000</v>
      </c>
      <c r="CS197" s="44">
        <f t="shared" si="103"/>
        <v>3212978</v>
      </c>
      <c r="CT197" s="44">
        <f t="shared" si="104"/>
        <v>280000</v>
      </c>
      <c r="CU197" s="44">
        <f t="shared" si="105"/>
        <v>-136000</v>
      </c>
      <c r="CV197" s="44">
        <f t="shared" si="106"/>
        <v>1172000</v>
      </c>
      <c r="CW197" s="44">
        <f t="shared" si="107"/>
        <v>2464000</v>
      </c>
      <c r="CX197" s="44">
        <f t="shared" si="108"/>
        <v>0</v>
      </c>
      <c r="CY197" s="44">
        <f t="shared" si="109"/>
        <v>0</v>
      </c>
      <c r="CZ197" s="44">
        <f t="shared" si="110"/>
        <v>-986000</v>
      </c>
      <c r="DA197" s="44">
        <f t="shared" si="111"/>
        <v>-1737600</v>
      </c>
      <c r="DB197" s="44">
        <f t="shared" si="112"/>
        <v>0</v>
      </c>
      <c r="DC197" s="44">
        <f t="shared" si="113"/>
        <v>4689668</v>
      </c>
      <c r="DD197" s="44">
        <f t="shared" si="115"/>
        <v>69526199</v>
      </c>
    </row>
    <row r="198" spans="1:108" x14ac:dyDescent="0.15">
      <c r="A198" s="25" t="s">
        <v>290</v>
      </c>
      <c r="B198" s="26"/>
      <c r="C198" s="179">
        <v>2055000</v>
      </c>
      <c r="D198" s="179"/>
      <c r="E198" s="179">
        <v>4557200</v>
      </c>
      <c r="F198" s="179"/>
      <c r="G198" s="179"/>
      <c r="H198" s="179">
        <v>1340000</v>
      </c>
      <c r="I198" s="179"/>
      <c r="J198" s="179">
        <v>1200000</v>
      </c>
      <c r="K198" s="179">
        <v>3720000</v>
      </c>
      <c r="L198" s="179"/>
      <c r="M198" s="179"/>
      <c r="N198" s="179">
        <v>4000000</v>
      </c>
      <c r="O198" s="179">
        <v>720000</v>
      </c>
      <c r="P198" s="179">
        <v>6208383</v>
      </c>
      <c r="Q198" s="179">
        <v>320000</v>
      </c>
      <c r="R198" s="179"/>
      <c r="S198" s="179">
        <v>4640000</v>
      </c>
      <c r="T198" s="179">
        <v>5200000</v>
      </c>
      <c r="U198" s="179"/>
      <c r="V198" s="179"/>
      <c r="W198" s="179">
        <v>1240000</v>
      </c>
      <c r="X198" s="179">
        <v>1446875</v>
      </c>
      <c r="Y198" s="179"/>
      <c r="Z198" s="26">
        <f t="shared" si="87"/>
        <v>36647458</v>
      </c>
      <c r="AA198" s="26"/>
      <c r="AB198" s="25" t="s">
        <v>290</v>
      </c>
      <c r="AC198" s="26"/>
      <c r="AD198" s="26"/>
      <c r="AE198" s="26"/>
      <c r="AF198" s="26"/>
      <c r="AG198" s="26"/>
      <c r="AH198" s="26"/>
      <c r="AI198" s="26"/>
      <c r="AJ198" s="26"/>
      <c r="AK198" s="26"/>
      <c r="AL198" s="26">
        <v>2960000</v>
      </c>
      <c r="AM198" s="26"/>
      <c r="AN198" s="26"/>
      <c r="AO198" s="26">
        <v>3900000</v>
      </c>
      <c r="AP198" s="26"/>
      <c r="AQ198" s="26"/>
      <c r="AR198" s="26"/>
      <c r="AS198" s="26"/>
      <c r="AT198" s="26">
        <v>3380000</v>
      </c>
      <c r="AU198" s="26">
        <v>2040000</v>
      </c>
      <c r="AV198" s="26"/>
      <c r="AW198" s="26"/>
      <c r="AX198" s="26">
        <v>1160000</v>
      </c>
      <c r="AY198" s="26">
        <v>1240000</v>
      </c>
      <c r="AZ198" s="26"/>
      <c r="BA198" s="45">
        <f t="shared" si="88"/>
        <v>14680000</v>
      </c>
      <c r="BB198" s="27"/>
      <c r="BC198" s="25" t="s">
        <v>290</v>
      </c>
      <c r="BD198" s="43">
        <v>32000</v>
      </c>
      <c r="BE198" s="43">
        <v>548000</v>
      </c>
      <c r="BF198" s="43">
        <v>0</v>
      </c>
      <c r="BG198" s="43">
        <v>3664000</v>
      </c>
      <c r="BH198" s="43">
        <v>0</v>
      </c>
      <c r="BI198" s="43">
        <v>0</v>
      </c>
      <c r="BJ198" s="43">
        <v>288000</v>
      </c>
      <c r="BK198" s="43">
        <v>0</v>
      </c>
      <c r="BL198" s="43">
        <v>48000</v>
      </c>
      <c r="BM198" s="43">
        <v>5728000</v>
      </c>
      <c r="BN198" s="43">
        <v>0</v>
      </c>
      <c r="BO198" s="43">
        <v>0</v>
      </c>
      <c r="BP198" s="43">
        <v>2120000</v>
      </c>
      <c r="BQ198" s="43">
        <v>184000</v>
      </c>
      <c r="BR198" s="43">
        <v>1154000</v>
      </c>
      <c r="BS198" s="43">
        <v>0</v>
      </c>
      <c r="BT198" s="43">
        <v>64000</v>
      </c>
      <c r="BU198" s="43">
        <v>3548000</v>
      </c>
      <c r="BV198" s="43">
        <v>2184000</v>
      </c>
      <c r="BW198" s="43">
        <v>0</v>
      </c>
      <c r="BX198" s="43">
        <v>0</v>
      </c>
      <c r="BY198" s="43">
        <v>1672000</v>
      </c>
      <c r="BZ198" s="43">
        <v>2786000</v>
      </c>
      <c r="CA198" s="43">
        <v>0</v>
      </c>
      <c r="CB198" s="29">
        <f t="shared" si="114"/>
        <v>24020000</v>
      </c>
      <c r="CD198" s="25" t="s">
        <v>290</v>
      </c>
      <c r="CE198" s="44">
        <f t="shared" si="89"/>
        <v>-32000</v>
      </c>
      <c r="CF198" s="44">
        <f t="shared" si="90"/>
        <v>1507000</v>
      </c>
      <c r="CG198" s="44">
        <f t="shared" si="91"/>
        <v>0</v>
      </c>
      <c r="CH198" s="44">
        <f t="shared" si="92"/>
        <v>893200</v>
      </c>
      <c r="CI198" s="44">
        <f t="shared" si="93"/>
        <v>0</v>
      </c>
      <c r="CJ198" s="44">
        <f t="shared" si="94"/>
        <v>0</v>
      </c>
      <c r="CK198" s="44">
        <f t="shared" si="95"/>
        <v>1052000</v>
      </c>
      <c r="CL198" s="44">
        <f t="shared" si="96"/>
        <v>0</v>
      </c>
      <c r="CM198" s="44">
        <f t="shared" si="97"/>
        <v>1152000</v>
      </c>
      <c r="CN198" s="44">
        <f t="shared" si="98"/>
        <v>-2008000</v>
      </c>
      <c r="CO198" s="44">
        <f t="shared" si="99"/>
        <v>0</v>
      </c>
      <c r="CP198" s="44">
        <f t="shared" si="100"/>
        <v>0</v>
      </c>
      <c r="CQ198" s="44">
        <f t="shared" si="101"/>
        <v>1880000</v>
      </c>
      <c r="CR198" s="44">
        <f t="shared" si="102"/>
        <v>536000</v>
      </c>
      <c r="CS198" s="44">
        <f t="shared" si="103"/>
        <v>5054383</v>
      </c>
      <c r="CT198" s="44">
        <f t="shared" si="104"/>
        <v>320000</v>
      </c>
      <c r="CU198" s="44">
        <f t="shared" si="105"/>
        <v>-64000</v>
      </c>
      <c r="CV198" s="44">
        <f t="shared" si="106"/>
        <v>1092000</v>
      </c>
      <c r="CW198" s="44">
        <f t="shared" si="107"/>
        <v>3016000</v>
      </c>
      <c r="CX198" s="44">
        <f t="shared" si="108"/>
        <v>0</v>
      </c>
      <c r="CY198" s="44">
        <f t="shared" si="109"/>
        <v>0</v>
      </c>
      <c r="CZ198" s="44">
        <f t="shared" si="110"/>
        <v>-432000</v>
      </c>
      <c r="DA198" s="44">
        <f t="shared" si="111"/>
        <v>-1339125</v>
      </c>
      <c r="DB198" s="44">
        <f t="shared" si="112"/>
        <v>0</v>
      </c>
      <c r="DC198" s="44">
        <f t="shared" si="113"/>
        <v>12627458</v>
      </c>
      <c r="DD198" s="44">
        <f t="shared" si="115"/>
        <v>82153657</v>
      </c>
    </row>
    <row r="199" spans="1:108" x14ac:dyDescent="0.15">
      <c r="A199" s="25" t="s">
        <v>291</v>
      </c>
      <c r="B199" s="26"/>
      <c r="C199" s="179">
        <v>2516250</v>
      </c>
      <c r="D199" s="179"/>
      <c r="E199" s="179">
        <v>3756750</v>
      </c>
      <c r="F199" s="179"/>
      <c r="G199" s="179"/>
      <c r="H199" s="179">
        <v>1600000</v>
      </c>
      <c r="I199" s="179">
        <v>5676</v>
      </c>
      <c r="J199" s="179"/>
      <c r="K199" s="179">
        <v>4040000</v>
      </c>
      <c r="L199" s="179"/>
      <c r="M199" s="179"/>
      <c r="N199" s="179">
        <v>5176000</v>
      </c>
      <c r="O199" s="179">
        <v>1160000</v>
      </c>
      <c r="P199" s="179">
        <v>6824017</v>
      </c>
      <c r="Q199" s="179">
        <v>800000</v>
      </c>
      <c r="R199" s="179"/>
      <c r="S199" s="179">
        <v>5580000</v>
      </c>
      <c r="T199" s="179">
        <v>6120000</v>
      </c>
      <c r="U199" s="179"/>
      <c r="V199" s="179"/>
      <c r="W199" s="179">
        <v>1160000</v>
      </c>
      <c r="X199" s="179">
        <v>1360000</v>
      </c>
      <c r="Y199" s="179"/>
      <c r="Z199" s="26">
        <f t="shared" si="87"/>
        <v>40098693</v>
      </c>
      <c r="AA199" s="26"/>
      <c r="AB199" s="25" t="s">
        <v>291</v>
      </c>
      <c r="AC199" s="26"/>
      <c r="AD199" s="26">
        <v>1730000</v>
      </c>
      <c r="AE199" s="26"/>
      <c r="AF199" s="26">
        <v>6010000</v>
      </c>
      <c r="AG199" s="26"/>
      <c r="AH199" s="26"/>
      <c r="AI199" s="26">
        <v>40000</v>
      </c>
      <c r="AJ199" s="26"/>
      <c r="AK199" s="26"/>
      <c r="AL199" s="26">
        <v>3480000</v>
      </c>
      <c r="AM199" s="26"/>
      <c r="AN199" s="26"/>
      <c r="AO199" s="26">
        <v>6100000</v>
      </c>
      <c r="AP199" s="26">
        <v>160000</v>
      </c>
      <c r="AQ199" s="26">
        <v>3470000</v>
      </c>
      <c r="AR199" s="26"/>
      <c r="AS199" s="26"/>
      <c r="AT199" s="26">
        <v>4450000</v>
      </c>
      <c r="AU199" s="26">
        <v>3230000</v>
      </c>
      <c r="AV199" s="26"/>
      <c r="AW199" s="26"/>
      <c r="AX199" s="26">
        <v>1080000</v>
      </c>
      <c r="AY199" s="26">
        <v>1320000</v>
      </c>
      <c r="AZ199" s="26"/>
      <c r="BA199" s="45">
        <f t="shared" si="88"/>
        <v>31070000</v>
      </c>
      <c r="BB199" s="27"/>
      <c r="BC199" s="25" t="s">
        <v>291</v>
      </c>
      <c r="BD199" s="43">
        <v>48000</v>
      </c>
      <c r="BE199" s="43">
        <v>412000</v>
      </c>
      <c r="BF199" s="43">
        <v>0</v>
      </c>
      <c r="BG199" s="43">
        <v>4126000</v>
      </c>
      <c r="BH199" s="43">
        <v>0</v>
      </c>
      <c r="BI199" s="43">
        <v>0</v>
      </c>
      <c r="BJ199" s="43">
        <v>464000</v>
      </c>
      <c r="BK199" s="43">
        <v>0</v>
      </c>
      <c r="BL199" s="43">
        <v>96000</v>
      </c>
      <c r="BM199" s="43">
        <v>5416000</v>
      </c>
      <c r="BN199" s="43">
        <v>0</v>
      </c>
      <c r="BO199" s="43">
        <v>0</v>
      </c>
      <c r="BP199" s="43">
        <v>2686000</v>
      </c>
      <c r="BQ199" s="43">
        <v>316000</v>
      </c>
      <c r="BR199" s="43">
        <v>1160000</v>
      </c>
      <c r="BS199" s="43">
        <v>0</v>
      </c>
      <c r="BT199" s="43">
        <v>80000</v>
      </c>
      <c r="BU199" s="43">
        <v>4252000</v>
      </c>
      <c r="BV199" s="43">
        <v>2734000</v>
      </c>
      <c r="BW199" s="43">
        <v>0</v>
      </c>
      <c r="BX199" s="43">
        <v>0</v>
      </c>
      <c r="BY199" s="43">
        <v>1840000</v>
      </c>
      <c r="BZ199" s="43">
        <v>2260000</v>
      </c>
      <c r="CA199" s="43">
        <v>0</v>
      </c>
      <c r="CB199" s="29">
        <f t="shared" si="114"/>
        <v>25890000</v>
      </c>
      <c r="CD199" s="25" t="s">
        <v>291</v>
      </c>
      <c r="CE199" s="44">
        <f t="shared" si="89"/>
        <v>-48000</v>
      </c>
      <c r="CF199" s="44">
        <f t="shared" si="90"/>
        <v>2104250</v>
      </c>
      <c r="CG199" s="44">
        <f t="shared" si="91"/>
        <v>0</v>
      </c>
      <c r="CH199" s="44">
        <f t="shared" si="92"/>
        <v>-369250</v>
      </c>
      <c r="CI199" s="44">
        <f t="shared" si="93"/>
        <v>0</v>
      </c>
      <c r="CJ199" s="44">
        <f t="shared" si="94"/>
        <v>0</v>
      </c>
      <c r="CK199" s="44">
        <f t="shared" si="95"/>
        <v>1136000</v>
      </c>
      <c r="CL199" s="44">
        <f t="shared" si="96"/>
        <v>5676</v>
      </c>
      <c r="CM199" s="44">
        <f t="shared" si="97"/>
        <v>-96000</v>
      </c>
      <c r="CN199" s="44">
        <f t="shared" si="98"/>
        <v>-1376000</v>
      </c>
      <c r="CO199" s="44">
        <f t="shared" si="99"/>
        <v>0</v>
      </c>
      <c r="CP199" s="44">
        <f t="shared" si="100"/>
        <v>0</v>
      </c>
      <c r="CQ199" s="44">
        <f t="shared" si="101"/>
        <v>2490000</v>
      </c>
      <c r="CR199" s="44">
        <f t="shared" si="102"/>
        <v>844000</v>
      </c>
      <c r="CS199" s="44">
        <f t="shared" si="103"/>
        <v>5664017</v>
      </c>
      <c r="CT199" s="44">
        <f t="shared" si="104"/>
        <v>800000</v>
      </c>
      <c r="CU199" s="44">
        <f t="shared" si="105"/>
        <v>-80000</v>
      </c>
      <c r="CV199" s="44">
        <f t="shared" si="106"/>
        <v>1328000</v>
      </c>
      <c r="CW199" s="44">
        <f t="shared" si="107"/>
        <v>3386000</v>
      </c>
      <c r="CX199" s="44">
        <f t="shared" si="108"/>
        <v>0</v>
      </c>
      <c r="CY199" s="44">
        <f t="shared" si="109"/>
        <v>0</v>
      </c>
      <c r="CZ199" s="44">
        <f t="shared" si="110"/>
        <v>-680000</v>
      </c>
      <c r="DA199" s="44">
        <f t="shared" si="111"/>
        <v>-900000</v>
      </c>
      <c r="DB199" s="44">
        <f t="shared" si="112"/>
        <v>0</v>
      </c>
      <c r="DC199" s="44">
        <f t="shared" si="113"/>
        <v>14208693</v>
      </c>
      <c r="DD199" s="44">
        <f t="shared" si="115"/>
        <v>96362350</v>
      </c>
    </row>
    <row r="200" spans="1:108" x14ac:dyDescent="0.15">
      <c r="A200" s="25" t="s">
        <v>292</v>
      </c>
      <c r="B200" s="26"/>
      <c r="C200" s="179">
        <v>2410000</v>
      </c>
      <c r="D200" s="179"/>
      <c r="E200" s="179">
        <v>4145000</v>
      </c>
      <c r="F200" s="179"/>
      <c r="G200" s="179"/>
      <c r="H200" s="179">
        <v>2480000</v>
      </c>
      <c r="I200" s="179">
        <v>47234</v>
      </c>
      <c r="J200" s="179">
        <v>400000</v>
      </c>
      <c r="K200" s="179">
        <v>3680000</v>
      </c>
      <c r="L200" s="179"/>
      <c r="M200" s="179"/>
      <c r="N200" s="179">
        <v>6148000</v>
      </c>
      <c r="O200" s="179">
        <v>1260000</v>
      </c>
      <c r="P200" s="179">
        <v>4022787</v>
      </c>
      <c r="Q200" s="179">
        <v>1400000</v>
      </c>
      <c r="R200" s="179"/>
      <c r="S200" s="179">
        <v>5860000</v>
      </c>
      <c r="T200" s="179">
        <v>5280000</v>
      </c>
      <c r="U200" s="179"/>
      <c r="V200" s="179"/>
      <c r="W200" s="179">
        <v>1200000</v>
      </c>
      <c r="X200" s="179">
        <v>1200000</v>
      </c>
      <c r="Y200" s="179"/>
      <c r="Z200" s="26">
        <f t="shared" si="87"/>
        <v>39533021</v>
      </c>
      <c r="AA200" s="26"/>
      <c r="AB200" s="25" t="s">
        <v>292</v>
      </c>
      <c r="AC200" s="26"/>
      <c r="AD200" s="26">
        <v>1640000</v>
      </c>
      <c r="AE200" s="26"/>
      <c r="AF200" s="26">
        <v>6440000</v>
      </c>
      <c r="AG200" s="26"/>
      <c r="AH200" s="26">
        <v>0</v>
      </c>
      <c r="AI200" s="26">
        <v>120000</v>
      </c>
      <c r="AJ200" s="26">
        <v>10000</v>
      </c>
      <c r="AK200" s="26"/>
      <c r="AL200" s="26">
        <v>2640000</v>
      </c>
      <c r="AM200" s="26"/>
      <c r="AN200" s="26"/>
      <c r="AO200" s="26">
        <v>7540000</v>
      </c>
      <c r="AP200" s="26">
        <v>160000</v>
      </c>
      <c r="AQ200" s="26">
        <v>2490000</v>
      </c>
      <c r="AR200" s="26"/>
      <c r="AS200" s="26"/>
      <c r="AT200" s="26">
        <v>4930000</v>
      </c>
      <c r="AU200" s="26">
        <v>3920000</v>
      </c>
      <c r="AV200" s="26"/>
      <c r="AW200" s="26"/>
      <c r="AX200" s="26">
        <v>800000</v>
      </c>
      <c r="AY200" s="26">
        <v>2160000</v>
      </c>
      <c r="AZ200" s="26"/>
      <c r="BA200" s="45">
        <f t="shared" si="88"/>
        <v>32850000</v>
      </c>
      <c r="BB200" s="27"/>
      <c r="BC200" s="25" t="s">
        <v>292</v>
      </c>
      <c r="BD200" s="43">
        <v>32000</v>
      </c>
      <c r="BE200" s="43">
        <v>662000</v>
      </c>
      <c r="BF200" s="43">
        <v>0</v>
      </c>
      <c r="BG200" s="43">
        <v>4966000</v>
      </c>
      <c r="BH200" s="43">
        <v>0</v>
      </c>
      <c r="BI200" s="43">
        <v>0</v>
      </c>
      <c r="BJ200" s="43">
        <v>480000</v>
      </c>
      <c r="BK200" s="43">
        <v>2000</v>
      </c>
      <c r="BL200" s="43">
        <v>48000</v>
      </c>
      <c r="BM200" s="43">
        <v>4620000</v>
      </c>
      <c r="BN200" s="43">
        <v>0</v>
      </c>
      <c r="BO200" s="43">
        <v>0</v>
      </c>
      <c r="BP200" s="43">
        <v>2624000</v>
      </c>
      <c r="BQ200" s="43">
        <v>368000</v>
      </c>
      <c r="BR200" s="43">
        <v>796000</v>
      </c>
      <c r="BS200" s="43">
        <v>0</v>
      </c>
      <c r="BT200" s="43">
        <v>16000</v>
      </c>
      <c r="BU200" s="43">
        <v>4236000</v>
      </c>
      <c r="BV200" s="43">
        <v>2934000</v>
      </c>
      <c r="BW200" s="43">
        <v>0</v>
      </c>
      <c r="BX200" s="43">
        <v>0</v>
      </c>
      <c r="BY200" s="43">
        <v>1424000</v>
      </c>
      <c r="BZ200" s="43">
        <v>2392000</v>
      </c>
      <c r="CA200" s="43">
        <v>0</v>
      </c>
      <c r="CB200" s="29">
        <f t="shared" si="114"/>
        <v>25600000</v>
      </c>
      <c r="CD200" s="25" t="s">
        <v>292</v>
      </c>
      <c r="CE200" s="44">
        <f t="shared" si="89"/>
        <v>-32000</v>
      </c>
      <c r="CF200" s="44">
        <f t="shared" si="90"/>
        <v>1748000</v>
      </c>
      <c r="CG200" s="44">
        <f t="shared" si="91"/>
        <v>0</v>
      </c>
      <c r="CH200" s="44">
        <f t="shared" si="92"/>
        <v>-821000</v>
      </c>
      <c r="CI200" s="44">
        <f t="shared" si="93"/>
        <v>0</v>
      </c>
      <c r="CJ200" s="44">
        <f t="shared" si="94"/>
        <v>0</v>
      </c>
      <c r="CK200" s="44">
        <f t="shared" si="95"/>
        <v>2000000</v>
      </c>
      <c r="CL200" s="44">
        <f t="shared" si="96"/>
        <v>45234</v>
      </c>
      <c r="CM200" s="44">
        <f t="shared" si="97"/>
        <v>352000</v>
      </c>
      <c r="CN200" s="44">
        <f t="shared" si="98"/>
        <v>-940000</v>
      </c>
      <c r="CO200" s="44">
        <f t="shared" si="99"/>
        <v>0</v>
      </c>
      <c r="CP200" s="44">
        <f t="shared" si="100"/>
        <v>0</v>
      </c>
      <c r="CQ200" s="44">
        <f t="shared" si="101"/>
        <v>3524000</v>
      </c>
      <c r="CR200" s="44">
        <f t="shared" si="102"/>
        <v>892000</v>
      </c>
      <c r="CS200" s="44">
        <f t="shared" si="103"/>
        <v>3226787</v>
      </c>
      <c r="CT200" s="44">
        <f t="shared" si="104"/>
        <v>1400000</v>
      </c>
      <c r="CU200" s="44">
        <f t="shared" si="105"/>
        <v>-16000</v>
      </c>
      <c r="CV200" s="44">
        <f t="shared" si="106"/>
        <v>1624000</v>
      </c>
      <c r="CW200" s="44">
        <f t="shared" si="107"/>
        <v>2346000</v>
      </c>
      <c r="CX200" s="44">
        <f t="shared" si="108"/>
        <v>0</v>
      </c>
      <c r="CY200" s="44">
        <f t="shared" si="109"/>
        <v>0</v>
      </c>
      <c r="CZ200" s="44">
        <f t="shared" si="110"/>
        <v>-224000</v>
      </c>
      <c r="DA200" s="44">
        <f t="shared" si="111"/>
        <v>-1192000</v>
      </c>
      <c r="DB200" s="44">
        <f t="shared" si="112"/>
        <v>0</v>
      </c>
      <c r="DC200" s="44">
        <f t="shared" si="113"/>
        <v>13933021</v>
      </c>
      <c r="DD200" s="44">
        <f t="shared" si="115"/>
        <v>110295371</v>
      </c>
    </row>
    <row r="201" spans="1:108" x14ac:dyDescent="0.15">
      <c r="A201" s="25" t="s">
        <v>293</v>
      </c>
      <c r="B201" s="26"/>
      <c r="C201" s="179">
        <v>2545000</v>
      </c>
      <c r="D201" s="179"/>
      <c r="E201" s="179"/>
      <c r="F201" s="179"/>
      <c r="G201" s="179"/>
      <c r="H201" s="179">
        <v>2440000</v>
      </c>
      <c r="I201" s="179">
        <v>6558</v>
      </c>
      <c r="J201" s="179">
        <v>320000</v>
      </c>
      <c r="K201" s="179">
        <v>1400000</v>
      </c>
      <c r="L201" s="179"/>
      <c r="M201" s="179"/>
      <c r="N201" s="179">
        <v>6612000</v>
      </c>
      <c r="O201" s="179">
        <v>800000</v>
      </c>
      <c r="P201" s="179">
        <v>3361061</v>
      </c>
      <c r="Q201" s="179">
        <v>960000</v>
      </c>
      <c r="R201" s="179"/>
      <c r="S201" s="179">
        <v>5600000</v>
      </c>
      <c r="T201" s="179">
        <v>4920000</v>
      </c>
      <c r="U201" s="179"/>
      <c r="V201" s="179"/>
      <c r="W201" s="179">
        <v>720000</v>
      </c>
      <c r="X201" s="179">
        <v>680000</v>
      </c>
      <c r="Y201" s="179"/>
      <c r="Z201" s="26">
        <f t="shared" si="87"/>
        <v>30364619</v>
      </c>
      <c r="AA201" s="26"/>
      <c r="AB201" s="25" t="s">
        <v>293</v>
      </c>
      <c r="AC201" s="26"/>
      <c r="AD201" s="26">
        <v>1600000</v>
      </c>
      <c r="AE201" s="26"/>
      <c r="AF201" s="26">
        <v>6790000</v>
      </c>
      <c r="AG201" s="26"/>
      <c r="AH201" s="26"/>
      <c r="AI201" s="26">
        <v>400000</v>
      </c>
      <c r="AJ201" s="26">
        <v>10000</v>
      </c>
      <c r="AK201" s="26"/>
      <c r="AL201" s="26">
        <v>1040000</v>
      </c>
      <c r="AM201" s="26"/>
      <c r="AN201" s="26"/>
      <c r="AO201" s="26">
        <v>8130000</v>
      </c>
      <c r="AP201" s="26">
        <v>140000</v>
      </c>
      <c r="AQ201" s="26">
        <v>2050000</v>
      </c>
      <c r="AR201" s="26"/>
      <c r="AS201" s="26"/>
      <c r="AT201" s="26">
        <v>4640000</v>
      </c>
      <c r="AU201" s="26">
        <v>4320000</v>
      </c>
      <c r="AV201" s="26"/>
      <c r="AW201" s="26"/>
      <c r="AX201" s="26">
        <v>1000000</v>
      </c>
      <c r="AY201" s="26">
        <v>1720000</v>
      </c>
      <c r="AZ201" s="26"/>
      <c r="BA201" s="45">
        <f t="shared" si="88"/>
        <v>31840000</v>
      </c>
      <c r="BB201" s="27"/>
      <c r="BC201" s="25" t="s">
        <v>293</v>
      </c>
      <c r="BD201" s="28">
        <v>16000</v>
      </c>
      <c r="BE201" s="28">
        <v>732000</v>
      </c>
      <c r="BF201" s="28">
        <v>0</v>
      </c>
      <c r="BG201" s="28">
        <v>4950000</v>
      </c>
      <c r="BH201" s="28">
        <v>0</v>
      </c>
      <c r="BI201" s="28">
        <v>0</v>
      </c>
      <c r="BJ201" s="28">
        <v>772000</v>
      </c>
      <c r="BK201" s="28">
        <v>2000</v>
      </c>
      <c r="BL201" s="28">
        <v>0</v>
      </c>
      <c r="BM201" s="28">
        <v>3480000</v>
      </c>
      <c r="BN201" s="28">
        <v>0</v>
      </c>
      <c r="BO201" s="28">
        <v>0</v>
      </c>
      <c r="BP201" s="28">
        <v>3620000</v>
      </c>
      <c r="BQ201" s="28">
        <v>356000</v>
      </c>
      <c r="BR201" s="28">
        <v>1314000</v>
      </c>
      <c r="BS201" s="28">
        <v>48000</v>
      </c>
      <c r="BT201" s="28">
        <v>0</v>
      </c>
      <c r="BU201" s="28">
        <v>4226000</v>
      </c>
      <c r="BV201" s="28">
        <v>3344000</v>
      </c>
      <c r="BW201" s="28">
        <v>0</v>
      </c>
      <c r="BX201" s="28">
        <v>0</v>
      </c>
      <c r="BY201" s="28">
        <v>1048000</v>
      </c>
      <c r="BZ201" s="28">
        <v>2760000</v>
      </c>
      <c r="CA201" s="28">
        <v>0</v>
      </c>
      <c r="CB201" s="29">
        <f t="shared" si="114"/>
        <v>26668000</v>
      </c>
      <c r="CD201" s="25" t="s">
        <v>293</v>
      </c>
      <c r="CE201" s="30">
        <f t="shared" si="89"/>
        <v>-16000</v>
      </c>
      <c r="CF201" s="30">
        <f t="shared" si="90"/>
        <v>1813000</v>
      </c>
      <c r="CG201" s="30">
        <f t="shared" si="91"/>
        <v>0</v>
      </c>
      <c r="CH201" s="30">
        <f t="shared" si="92"/>
        <v>-4950000</v>
      </c>
      <c r="CI201" s="30">
        <f t="shared" si="93"/>
        <v>0</v>
      </c>
      <c r="CJ201" s="30">
        <f t="shared" si="94"/>
        <v>0</v>
      </c>
      <c r="CK201" s="30">
        <f t="shared" si="95"/>
        <v>1668000</v>
      </c>
      <c r="CL201" s="30">
        <f t="shared" si="96"/>
        <v>4558</v>
      </c>
      <c r="CM201" s="30">
        <f t="shared" si="97"/>
        <v>320000</v>
      </c>
      <c r="CN201" s="30">
        <f t="shared" si="98"/>
        <v>-2080000</v>
      </c>
      <c r="CO201" s="30">
        <f t="shared" si="99"/>
        <v>0</v>
      </c>
      <c r="CP201" s="30">
        <f t="shared" si="100"/>
        <v>0</v>
      </c>
      <c r="CQ201" s="30">
        <f t="shared" si="101"/>
        <v>2992000</v>
      </c>
      <c r="CR201" s="30">
        <f t="shared" si="102"/>
        <v>444000</v>
      </c>
      <c r="CS201" s="30">
        <f t="shared" si="103"/>
        <v>2047061</v>
      </c>
      <c r="CT201" s="30">
        <f t="shared" si="104"/>
        <v>912000</v>
      </c>
      <c r="CU201" s="30">
        <f t="shared" si="105"/>
        <v>0</v>
      </c>
      <c r="CV201" s="30">
        <f t="shared" si="106"/>
        <v>1374000</v>
      </c>
      <c r="CW201" s="30">
        <f t="shared" si="107"/>
        <v>1576000</v>
      </c>
      <c r="CX201" s="30">
        <f t="shared" si="108"/>
        <v>0</v>
      </c>
      <c r="CY201" s="30">
        <f t="shared" si="109"/>
        <v>0</v>
      </c>
      <c r="CZ201" s="30">
        <f t="shared" si="110"/>
        <v>-328000</v>
      </c>
      <c r="DA201" s="30">
        <f t="shared" si="111"/>
        <v>-2080000</v>
      </c>
      <c r="DB201" s="30">
        <f t="shared" si="112"/>
        <v>0</v>
      </c>
      <c r="DC201" s="30">
        <f t="shared" si="113"/>
        <v>3696619</v>
      </c>
      <c r="DD201" s="30">
        <f t="shared" si="115"/>
        <v>113991990</v>
      </c>
    </row>
    <row r="202" spans="1:108" x14ac:dyDescent="0.15">
      <c r="A202" s="25" t="s">
        <v>294</v>
      </c>
      <c r="B202" s="26"/>
      <c r="C202" s="179"/>
      <c r="D202" s="179"/>
      <c r="E202" s="179"/>
      <c r="F202" s="179"/>
      <c r="G202" s="179"/>
      <c r="H202" s="179">
        <v>2380000</v>
      </c>
      <c r="I202" s="179"/>
      <c r="J202" s="179">
        <v>160000</v>
      </c>
      <c r="K202" s="179">
        <v>1080000</v>
      </c>
      <c r="L202" s="179"/>
      <c r="M202" s="179"/>
      <c r="N202" s="179">
        <v>5972000</v>
      </c>
      <c r="O202" s="179">
        <v>960000</v>
      </c>
      <c r="P202" s="179"/>
      <c r="Q202" s="179">
        <v>1000000</v>
      </c>
      <c r="R202" s="179"/>
      <c r="S202" s="179">
        <v>4960000</v>
      </c>
      <c r="T202" s="179">
        <v>4000000</v>
      </c>
      <c r="U202" s="179"/>
      <c r="V202" s="179"/>
      <c r="W202" s="179">
        <v>800000</v>
      </c>
      <c r="X202" s="179">
        <v>732200</v>
      </c>
      <c r="Y202" s="179"/>
      <c r="Z202" s="26">
        <f t="shared" si="87"/>
        <v>22044200</v>
      </c>
      <c r="AA202" s="26"/>
      <c r="AB202" s="25" t="s">
        <v>294</v>
      </c>
      <c r="AC202" s="26"/>
      <c r="AD202" s="26">
        <v>1430000</v>
      </c>
      <c r="AE202" s="26"/>
      <c r="AF202" s="26">
        <v>6510000</v>
      </c>
      <c r="AG202" s="26"/>
      <c r="AH202" s="26">
        <v>10000</v>
      </c>
      <c r="AI202" s="26">
        <v>340000</v>
      </c>
      <c r="AJ202" s="26"/>
      <c r="AK202" s="26"/>
      <c r="AL202" s="26">
        <v>1400000</v>
      </c>
      <c r="AM202" s="26"/>
      <c r="AN202" s="26"/>
      <c r="AO202" s="26">
        <v>7570000</v>
      </c>
      <c r="AP202" s="26">
        <v>120000</v>
      </c>
      <c r="AQ202" s="26">
        <v>2280000</v>
      </c>
      <c r="AR202" s="26"/>
      <c r="AS202" s="26"/>
      <c r="AT202" s="26">
        <v>4520000</v>
      </c>
      <c r="AU202" s="26">
        <v>4240000</v>
      </c>
      <c r="AV202" s="26"/>
      <c r="AW202" s="26"/>
      <c r="AX202" s="26">
        <v>1000000</v>
      </c>
      <c r="AY202" s="26">
        <v>1480000</v>
      </c>
      <c r="AZ202" s="26"/>
      <c r="BA202" s="45">
        <f t="shared" si="88"/>
        <v>30900000</v>
      </c>
      <c r="BB202" s="27"/>
      <c r="BC202" s="25" t="s">
        <v>294</v>
      </c>
      <c r="BD202" s="28">
        <v>40000</v>
      </c>
      <c r="BE202" s="28">
        <v>692000</v>
      </c>
      <c r="BF202" s="28">
        <v>0</v>
      </c>
      <c r="BG202" s="28">
        <v>5748000</v>
      </c>
      <c r="BH202" s="28">
        <v>0</v>
      </c>
      <c r="BI202" s="28">
        <v>2000</v>
      </c>
      <c r="BJ202" s="28">
        <v>876000</v>
      </c>
      <c r="BK202" s="28">
        <v>8000</v>
      </c>
      <c r="BL202" s="28">
        <v>24000</v>
      </c>
      <c r="BM202" s="28">
        <v>2936000</v>
      </c>
      <c r="BN202" s="28">
        <v>0</v>
      </c>
      <c r="BO202" s="28">
        <v>0</v>
      </c>
      <c r="BP202" s="28">
        <v>5100000</v>
      </c>
      <c r="BQ202" s="28">
        <v>432000</v>
      </c>
      <c r="BR202" s="28">
        <v>1986000</v>
      </c>
      <c r="BS202" s="28">
        <v>104000</v>
      </c>
      <c r="BT202" s="28">
        <v>0</v>
      </c>
      <c r="BU202" s="28">
        <v>4438000</v>
      </c>
      <c r="BV202" s="28">
        <v>3976000</v>
      </c>
      <c r="BW202" s="28">
        <v>0</v>
      </c>
      <c r="BX202" s="28">
        <v>0</v>
      </c>
      <c r="BY202" s="28">
        <v>1024000</v>
      </c>
      <c r="BZ202" s="28">
        <v>3120000</v>
      </c>
      <c r="CA202" s="28">
        <v>0</v>
      </c>
      <c r="CB202" s="29">
        <f t="shared" si="114"/>
        <v>30506000</v>
      </c>
      <c r="CD202" s="25" t="s">
        <v>294</v>
      </c>
      <c r="CE202" s="30">
        <f t="shared" si="89"/>
        <v>-40000</v>
      </c>
      <c r="CF202" s="30">
        <f t="shared" si="90"/>
        <v>-692000</v>
      </c>
      <c r="CG202" s="30">
        <f t="shared" si="91"/>
        <v>0</v>
      </c>
      <c r="CH202" s="30">
        <f t="shared" si="92"/>
        <v>-5748000</v>
      </c>
      <c r="CI202" s="30">
        <f t="shared" si="93"/>
        <v>0</v>
      </c>
      <c r="CJ202" s="30">
        <f t="shared" si="94"/>
        <v>-2000</v>
      </c>
      <c r="CK202" s="30">
        <f t="shared" si="95"/>
        <v>1504000</v>
      </c>
      <c r="CL202" s="30">
        <f t="shared" si="96"/>
        <v>-8000</v>
      </c>
      <c r="CM202" s="30">
        <f t="shared" si="97"/>
        <v>136000</v>
      </c>
      <c r="CN202" s="30">
        <f t="shared" si="98"/>
        <v>-1856000</v>
      </c>
      <c r="CO202" s="30">
        <f t="shared" si="99"/>
        <v>0</v>
      </c>
      <c r="CP202" s="30">
        <f t="shared" si="100"/>
        <v>0</v>
      </c>
      <c r="CQ202" s="30">
        <f t="shared" si="101"/>
        <v>872000</v>
      </c>
      <c r="CR202" s="30">
        <f t="shared" si="102"/>
        <v>528000</v>
      </c>
      <c r="CS202" s="30">
        <f t="shared" si="103"/>
        <v>-1986000</v>
      </c>
      <c r="CT202" s="30">
        <f t="shared" si="104"/>
        <v>896000</v>
      </c>
      <c r="CU202" s="30">
        <f t="shared" si="105"/>
        <v>0</v>
      </c>
      <c r="CV202" s="30">
        <f t="shared" si="106"/>
        <v>522000</v>
      </c>
      <c r="CW202" s="30">
        <f t="shared" si="107"/>
        <v>24000</v>
      </c>
      <c r="CX202" s="30">
        <f t="shared" si="108"/>
        <v>0</v>
      </c>
      <c r="CY202" s="30">
        <f t="shared" si="109"/>
        <v>0</v>
      </c>
      <c r="CZ202" s="30">
        <f t="shared" si="110"/>
        <v>-224000</v>
      </c>
      <c r="DA202" s="30">
        <f t="shared" si="111"/>
        <v>-2387800</v>
      </c>
      <c r="DB202" s="30">
        <f t="shared" si="112"/>
        <v>0</v>
      </c>
      <c r="DC202" s="30">
        <f t="shared" si="113"/>
        <v>-8461800</v>
      </c>
      <c r="DD202" s="30">
        <f t="shared" si="115"/>
        <v>105530190</v>
      </c>
    </row>
    <row r="203" spans="1:108" x14ac:dyDescent="0.15">
      <c r="A203" s="25" t="s">
        <v>295</v>
      </c>
      <c r="B203" s="26"/>
      <c r="C203" s="179"/>
      <c r="D203" s="179"/>
      <c r="E203" s="179"/>
      <c r="F203" s="179"/>
      <c r="G203" s="179"/>
      <c r="H203" s="179">
        <v>2460000</v>
      </c>
      <c r="I203" s="179"/>
      <c r="J203" s="179"/>
      <c r="K203" s="179">
        <v>400000</v>
      </c>
      <c r="L203" s="179"/>
      <c r="M203" s="179"/>
      <c r="N203" s="179">
        <v>4088000</v>
      </c>
      <c r="O203" s="179">
        <v>1080000</v>
      </c>
      <c r="P203" s="179"/>
      <c r="Q203" s="179">
        <v>800000</v>
      </c>
      <c r="R203" s="179"/>
      <c r="S203" s="179">
        <v>3040000</v>
      </c>
      <c r="T203" s="179">
        <v>3720000</v>
      </c>
      <c r="U203" s="179"/>
      <c r="V203" s="179"/>
      <c r="W203" s="179">
        <v>320000</v>
      </c>
      <c r="X203" s="179">
        <v>120000</v>
      </c>
      <c r="Y203" s="179"/>
      <c r="Z203" s="26">
        <f t="shared" si="87"/>
        <v>16028000</v>
      </c>
      <c r="AA203" s="26"/>
      <c r="AB203" s="25" t="s">
        <v>295</v>
      </c>
      <c r="AC203" s="26"/>
      <c r="AD203" s="26">
        <v>1370000</v>
      </c>
      <c r="AE203" s="26"/>
      <c r="AF203" s="26">
        <v>5930000</v>
      </c>
      <c r="AG203" s="26"/>
      <c r="AH203" s="26">
        <v>0</v>
      </c>
      <c r="AI203" s="26">
        <v>440000</v>
      </c>
      <c r="AJ203" s="26"/>
      <c r="AK203" s="26"/>
      <c r="AL203" s="26">
        <v>2000000</v>
      </c>
      <c r="AM203" s="26"/>
      <c r="AN203" s="26"/>
      <c r="AO203" s="26">
        <v>8420000</v>
      </c>
      <c r="AP203" s="26">
        <v>440000</v>
      </c>
      <c r="AQ203" s="26">
        <v>1920000</v>
      </c>
      <c r="AR203" s="26"/>
      <c r="AS203" s="26"/>
      <c r="AT203" s="26">
        <v>5660000</v>
      </c>
      <c r="AU203" s="26">
        <v>2860000</v>
      </c>
      <c r="AV203" s="26"/>
      <c r="AW203" s="26"/>
      <c r="AX203" s="26">
        <v>920000</v>
      </c>
      <c r="AY203" s="26">
        <v>830000</v>
      </c>
      <c r="AZ203" s="26"/>
      <c r="BA203" s="45">
        <f t="shared" si="88"/>
        <v>30790000</v>
      </c>
      <c r="BB203" s="27"/>
      <c r="BC203" s="25" t="s">
        <v>295</v>
      </c>
      <c r="BD203" s="43">
        <v>32000</v>
      </c>
      <c r="BE203" s="43">
        <v>542000</v>
      </c>
      <c r="BF203" s="43">
        <v>0</v>
      </c>
      <c r="BG203" s="43">
        <v>4880000</v>
      </c>
      <c r="BH203" s="43">
        <v>0</v>
      </c>
      <c r="BI203" s="43">
        <v>0</v>
      </c>
      <c r="BJ203" s="43">
        <v>1448000</v>
      </c>
      <c r="BK203" s="43">
        <v>0</v>
      </c>
      <c r="BL203" s="43">
        <v>40000</v>
      </c>
      <c r="BM203" s="43">
        <v>3208000</v>
      </c>
      <c r="BN203" s="43">
        <v>0</v>
      </c>
      <c r="BO203" s="43">
        <v>0</v>
      </c>
      <c r="BP203" s="43">
        <v>5870000</v>
      </c>
      <c r="BQ203" s="43">
        <v>816000</v>
      </c>
      <c r="BR203" s="43">
        <v>1946000</v>
      </c>
      <c r="BS203" s="43">
        <v>56000</v>
      </c>
      <c r="BT203" s="43">
        <v>0</v>
      </c>
      <c r="BU203" s="43">
        <v>4516000</v>
      </c>
      <c r="BV203" s="43">
        <v>3988000</v>
      </c>
      <c r="BW203" s="43">
        <v>0</v>
      </c>
      <c r="BX203" s="43">
        <v>0</v>
      </c>
      <c r="BY203" s="43">
        <v>1192000</v>
      </c>
      <c r="BZ203" s="43">
        <v>1798000</v>
      </c>
      <c r="CA203" s="43">
        <v>0</v>
      </c>
      <c r="CB203" s="29">
        <f t="shared" si="114"/>
        <v>30332000</v>
      </c>
      <c r="CD203" s="25" t="s">
        <v>295</v>
      </c>
      <c r="CE203" s="44">
        <f t="shared" si="89"/>
        <v>-32000</v>
      </c>
      <c r="CF203" s="44">
        <f t="shared" si="90"/>
        <v>-542000</v>
      </c>
      <c r="CG203" s="44">
        <f t="shared" si="91"/>
        <v>0</v>
      </c>
      <c r="CH203" s="44">
        <f t="shared" si="92"/>
        <v>-4880000</v>
      </c>
      <c r="CI203" s="30">
        <f t="shared" si="93"/>
        <v>0</v>
      </c>
      <c r="CJ203" s="44">
        <f t="shared" si="94"/>
        <v>0</v>
      </c>
      <c r="CK203" s="44">
        <f t="shared" si="95"/>
        <v>1012000</v>
      </c>
      <c r="CL203" s="44">
        <f t="shared" si="96"/>
        <v>0</v>
      </c>
      <c r="CM203" s="44">
        <f t="shared" si="97"/>
        <v>-40000</v>
      </c>
      <c r="CN203" s="44">
        <f t="shared" si="98"/>
        <v>-2808000</v>
      </c>
      <c r="CO203" s="44">
        <f t="shared" si="99"/>
        <v>0</v>
      </c>
      <c r="CP203" s="44">
        <f t="shared" si="100"/>
        <v>0</v>
      </c>
      <c r="CQ203" s="44">
        <f t="shared" si="101"/>
        <v>-1782000</v>
      </c>
      <c r="CR203" s="44">
        <f t="shared" si="102"/>
        <v>264000</v>
      </c>
      <c r="CS203" s="44">
        <f t="shared" si="103"/>
        <v>-1946000</v>
      </c>
      <c r="CT203" s="44">
        <f t="shared" si="104"/>
        <v>744000</v>
      </c>
      <c r="CU203" s="44">
        <f t="shared" si="105"/>
        <v>0</v>
      </c>
      <c r="CV203" s="44">
        <f t="shared" si="106"/>
        <v>-1476000</v>
      </c>
      <c r="CW203" s="44">
        <f t="shared" si="107"/>
        <v>-268000</v>
      </c>
      <c r="CX203" s="44">
        <f t="shared" si="108"/>
        <v>0</v>
      </c>
      <c r="CY203" s="44">
        <f t="shared" si="109"/>
        <v>0</v>
      </c>
      <c r="CZ203" s="44">
        <f t="shared" si="110"/>
        <v>-872000</v>
      </c>
      <c r="DA203" s="44">
        <f t="shared" si="111"/>
        <v>-1678000</v>
      </c>
      <c r="DB203" s="44">
        <f t="shared" si="112"/>
        <v>0</v>
      </c>
      <c r="DC203" s="44">
        <f t="shared" si="113"/>
        <v>-14304000</v>
      </c>
      <c r="DD203" s="44">
        <f t="shared" si="115"/>
        <v>91226190</v>
      </c>
    </row>
    <row r="204" spans="1:108" x14ac:dyDescent="0.15">
      <c r="A204" s="25" t="s">
        <v>296</v>
      </c>
      <c r="B204" s="26"/>
      <c r="C204" s="179">
        <v>2115000</v>
      </c>
      <c r="D204" s="179"/>
      <c r="E204" s="179">
        <v>5897500</v>
      </c>
      <c r="F204" s="179"/>
      <c r="G204" s="179"/>
      <c r="H204" s="179">
        <v>2320000</v>
      </c>
      <c r="I204" s="179">
        <v>4030</v>
      </c>
      <c r="J204" s="179"/>
      <c r="K204" s="179">
        <v>1480000</v>
      </c>
      <c r="L204" s="179"/>
      <c r="M204" s="179"/>
      <c r="N204" s="179">
        <v>7705200</v>
      </c>
      <c r="O204" s="179">
        <v>1260000</v>
      </c>
      <c r="P204" s="179">
        <v>3779194</v>
      </c>
      <c r="Q204" s="179">
        <v>1200000</v>
      </c>
      <c r="R204" s="179"/>
      <c r="S204" s="179">
        <v>5146400</v>
      </c>
      <c r="T204" s="179">
        <v>5000000</v>
      </c>
      <c r="U204" s="179"/>
      <c r="V204" s="179"/>
      <c r="W204" s="179">
        <v>760000</v>
      </c>
      <c r="X204" s="179">
        <v>402400</v>
      </c>
      <c r="Y204" s="179"/>
      <c r="Z204" s="26">
        <f t="shared" si="87"/>
        <v>37069724</v>
      </c>
      <c r="AA204" s="26"/>
      <c r="AB204" s="25" t="s">
        <v>296</v>
      </c>
      <c r="AC204" s="26"/>
      <c r="AD204" s="26">
        <v>1150000</v>
      </c>
      <c r="AE204" s="26"/>
      <c r="AF204" s="26">
        <v>5930000</v>
      </c>
      <c r="AG204" s="26"/>
      <c r="AH204" s="26"/>
      <c r="AI204" s="26">
        <v>320000</v>
      </c>
      <c r="AJ204" s="26"/>
      <c r="AK204" s="26"/>
      <c r="AL204" s="26">
        <v>1600000</v>
      </c>
      <c r="AM204" s="26"/>
      <c r="AN204" s="26"/>
      <c r="AO204" s="26">
        <v>8020000</v>
      </c>
      <c r="AP204" s="26">
        <v>320000</v>
      </c>
      <c r="AQ204" s="26"/>
      <c r="AR204" s="26"/>
      <c r="AS204" s="26"/>
      <c r="AT204" s="26">
        <v>3710000</v>
      </c>
      <c r="AU204" s="26">
        <v>2660000</v>
      </c>
      <c r="AV204" s="26"/>
      <c r="AW204" s="26"/>
      <c r="AX204" s="26">
        <v>480000</v>
      </c>
      <c r="AY204" s="26">
        <v>760000</v>
      </c>
      <c r="AZ204" s="26"/>
      <c r="BA204" s="45">
        <f t="shared" si="88"/>
        <v>24950000</v>
      </c>
      <c r="BB204" s="45"/>
      <c r="BC204" s="25" t="s">
        <v>296</v>
      </c>
      <c r="BD204" s="43">
        <v>48000</v>
      </c>
      <c r="BE204" s="43">
        <v>616000</v>
      </c>
      <c r="BF204" s="43">
        <v>0</v>
      </c>
      <c r="BG204" s="43">
        <v>6010000</v>
      </c>
      <c r="BH204" s="43">
        <v>0</v>
      </c>
      <c r="BI204" s="43">
        <v>0</v>
      </c>
      <c r="BJ204" s="43">
        <v>1856000</v>
      </c>
      <c r="BK204" s="43">
        <v>0</v>
      </c>
      <c r="BL204" s="43">
        <v>40000</v>
      </c>
      <c r="BM204" s="43">
        <v>2928000</v>
      </c>
      <c r="BN204" s="43">
        <v>0</v>
      </c>
      <c r="BO204" s="43">
        <v>0</v>
      </c>
      <c r="BP204" s="43">
        <v>5720000</v>
      </c>
      <c r="BQ204" s="43">
        <v>1056000</v>
      </c>
      <c r="BR204" s="43">
        <v>944000</v>
      </c>
      <c r="BS204" s="43">
        <v>80000</v>
      </c>
      <c r="BT204" s="43">
        <v>0</v>
      </c>
      <c r="BU204" s="43">
        <v>4122000</v>
      </c>
      <c r="BV204" s="43">
        <v>4196000</v>
      </c>
      <c r="BW204" s="43">
        <v>0</v>
      </c>
      <c r="BX204" s="43">
        <v>0</v>
      </c>
      <c r="BY204" s="43">
        <v>888000</v>
      </c>
      <c r="BZ204" s="43">
        <v>2352000</v>
      </c>
      <c r="CA204" s="43">
        <v>0</v>
      </c>
      <c r="CB204" s="29">
        <f t="shared" si="114"/>
        <v>30856000</v>
      </c>
      <c r="CD204" s="25" t="s">
        <v>296</v>
      </c>
      <c r="CE204" s="44">
        <f t="shared" si="89"/>
        <v>-48000</v>
      </c>
      <c r="CF204" s="44">
        <f t="shared" si="90"/>
        <v>1499000</v>
      </c>
      <c r="CG204" s="44">
        <f t="shared" si="91"/>
        <v>0</v>
      </c>
      <c r="CH204" s="44">
        <f t="shared" si="92"/>
        <v>-112500</v>
      </c>
      <c r="CI204" s="44">
        <f t="shared" si="93"/>
        <v>0</v>
      </c>
      <c r="CJ204" s="44">
        <f t="shared" si="94"/>
        <v>0</v>
      </c>
      <c r="CK204" s="44">
        <f t="shared" si="95"/>
        <v>464000</v>
      </c>
      <c r="CL204" s="44">
        <f t="shared" si="96"/>
        <v>4030</v>
      </c>
      <c r="CM204" s="44">
        <f t="shared" si="97"/>
        <v>-40000</v>
      </c>
      <c r="CN204" s="44">
        <f t="shared" si="98"/>
        <v>-1448000</v>
      </c>
      <c r="CO204" s="44">
        <f t="shared" si="99"/>
        <v>0</v>
      </c>
      <c r="CP204" s="44">
        <f t="shared" si="100"/>
        <v>0</v>
      </c>
      <c r="CQ204" s="44">
        <f t="shared" si="101"/>
        <v>1985200</v>
      </c>
      <c r="CR204" s="44">
        <f t="shared" si="102"/>
        <v>204000</v>
      </c>
      <c r="CS204" s="44">
        <f t="shared" si="103"/>
        <v>2835194</v>
      </c>
      <c r="CT204" s="44">
        <f t="shared" si="104"/>
        <v>1120000</v>
      </c>
      <c r="CU204" s="44">
        <f t="shared" si="105"/>
        <v>0</v>
      </c>
      <c r="CV204" s="44">
        <f t="shared" si="106"/>
        <v>1024400</v>
      </c>
      <c r="CW204" s="44">
        <f t="shared" si="107"/>
        <v>804000</v>
      </c>
      <c r="CX204" s="44">
        <f t="shared" si="108"/>
        <v>0</v>
      </c>
      <c r="CY204" s="44">
        <f t="shared" si="109"/>
        <v>0</v>
      </c>
      <c r="CZ204" s="44">
        <f t="shared" si="110"/>
        <v>-128000</v>
      </c>
      <c r="DA204" s="44">
        <f t="shared" si="111"/>
        <v>-1949600</v>
      </c>
      <c r="DB204" s="44">
        <f t="shared" si="112"/>
        <v>0</v>
      </c>
      <c r="DC204" s="44">
        <f t="shared" si="113"/>
        <v>6213724</v>
      </c>
      <c r="DD204" s="44">
        <f t="shared" si="115"/>
        <v>97439914</v>
      </c>
    </row>
    <row r="205" spans="1:108" x14ac:dyDescent="0.15">
      <c r="A205" s="25" t="s">
        <v>297</v>
      </c>
      <c r="B205" s="26"/>
      <c r="C205" s="179">
        <v>1730000</v>
      </c>
      <c r="D205" s="179"/>
      <c r="E205" s="179">
        <v>6137500</v>
      </c>
      <c r="F205" s="179"/>
      <c r="G205" s="179"/>
      <c r="H205" s="179">
        <v>2600000</v>
      </c>
      <c r="I205" s="179">
        <v>7953</v>
      </c>
      <c r="J205" s="179"/>
      <c r="K205" s="179">
        <v>1680000</v>
      </c>
      <c r="L205" s="179"/>
      <c r="M205" s="179"/>
      <c r="N205" s="179">
        <v>7992000</v>
      </c>
      <c r="O205" s="179">
        <v>1560000</v>
      </c>
      <c r="P205" s="179">
        <v>4566532</v>
      </c>
      <c r="Q205" s="179">
        <v>2000000</v>
      </c>
      <c r="R205" s="179"/>
      <c r="S205" s="179">
        <v>4400000</v>
      </c>
      <c r="T205" s="179">
        <v>5040000</v>
      </c>
      <c r="U205" s="179"/>
      <c r="V205" s="179"/>
      <c r="W205" s="179">
        <v>640000</v>
      </c>
      <c r="X205" s="179">
        <v>529525</v>
      </c>
      <c r="Y205" s="179"/>
      <c r="Z205" s="26">
        <f t="shared" si="87"/>
        <v>38883510</v>
      </c>
      <c r="AA205" s="26"/>
      <c r="AB205" s="25" t="s">
        <v>297</v>
      </c>
      <c r="AC205" s="26"/>
      <c r="AD205" s="26"/>
      <c r="AE205" s="26"/>
      <c r="AF205" s="26"/>
      <c r="AG205" s="26"/>
      <c r="AH205" s="26"/>
      <c r="AI205" s="26">
        <v>480000</v>
      </c>
      <c r="AJ205" s="26"/>
      <c r="AK205" s="26"/>
      <c r="AL205" s="26">
        <v>1120000</v>
      </c>
      <c r="AM205" s="26"/>
      <c r="AN205" s="26"/>
      <c r="AO205" s="26">
        <v>7080000</v>
      </c>
      <c r="AP205" s="26">
        <v>200000</v>
      </c>
      <c r="AQ205" s="26"/>
      <c r="AR205" s="26"/>
      <c r="AS205" s="26"/>
      <c r="AT205" s="26">
        <v>2580000</v>
      </c>
      <c r="AU205" s="26">
        <v>1540000</v>
      </c>
      <c r="AV205" s="26"/>
      <c r="AW205" s="26"/>
      <c r="AX205" s="26">
        <v>280000</v>
      </c>
      <c r="AY205" s="26">
        <v>480000</v>
      </c>
      <c r="AZ205" s="26"/>
      <c r="BA205" s="45">
        <f t="shared" si="88"/>
        <v>13760000</v>
      </c>
      <c r="BB205" s="27"/>
      <c r="BC205" s="25" t="s">
        <v>297</v>
      </c>
      <c r="BD205" s="43">
        <v>40000</v>
      </c>
      <c r="BE205" s="43">
        <v>306000</v>
      </c>
      <c r="BF205" s="43">
        <v>0</v>
      </c>
      <c r="BG205" s="43">
        <v>4522000</v>
      </c>
      <c r="BH205" s="43">
        <v>0</v>
      </c>
      <c r="BI205" s="43">
        <v>0</v>
      </c>
      <c r="BJ205" s="43">
        <v>1444000</v>
      </c>
      <c r="BK205" s="43">
        <v>0</v>
      </c>
      <c r="BL205" s="43">
        <v>24000</v>
      </c>
      <c r="BM205" s="43">
        <v>2616000</v>
      </c>
      <c r="BN205" s="43">
        <v>0</v>
      </c>
      <c r="BO205" s="43">
        <v>0</v>
      </c>
      <c r="BP205" s="43">
        <v>5638000</v>
      </c>
      <c r="BQ205" s="43">
        <v>944000</v>
      </c>
      <c r="BR205" s="43">
        <v>870000</v>
      </c>
      <c r="BS205" s="43">
        <v>16000</v>
      </c>
      <c r="BT205" s="43">
        <v>0</v>
      </c>
      <c r="BU205" s="43">
        <v>4382000</v>
      </c>
      <c r="BV205" s="43">
        <v>3380000</v>
      </c>
      <c r="BW205" s="43">
        <v>0</v>
      </c>
      <c r="BX205" s="43">
        <v>0</v>
      </c>
      <c r="BY205" s="43">
        <v>864000</v>
      </c>
      <c r="BZ205" s="43">
        <v>2308000</v>
      </c>
      <c r="CA205" s="43">
        <v>0</v>
      </c>
      <c r="CB205" s="29">
        <f t="shared" si="114"/>
        <v>27354000</v>
      </c>
      <c r="CD205" s="25" t="s">
        <v>297</v>
      </c>
      <c r="CE205" s="44">
        <f t="shared" si="89"/>
        <v>-40000</v>
      </c>
      <c r="CF205" s="44">
        <f t="shared" si="90"/>
        <v>1424000</v>
      </c>
      <c r="CG205" s="44">
        <f t="shared" si="91"/>
        <v>0</v>
      </c>
      <c r="CH205" s="44">
        <f t="shared" si="92"/>
        <v>1615500</v>
      </c>
      <c r="CI205" s="44">
        <f t="shared" si="93"/>
        <v>0</v>
      </c>
      <c r="CJ205" s="44">
        <f t="shared" si="94"/>
        <v>0</v>
      </c>
      <c r="CK205" s="44">
        <f t="shared" si="95"/>
        <v>1156000</v>
      </c>
      <c r="CL205" s="44">
        <f t="shared" si="96"/>
        <v>7953</v>
      </c>
      <c r="CM205" s="44">
        <f t="shared" si="97"/>
        <v>-24000</v>
      </c>
      <c r="CN205" s="44">
        <f t="shared" si="98"/>
        <v>-936000</v>
      </c>
      <c r="CO205" s="44">
        <f t="shared" si="99"/>
        <v>0</v>
      </c>
      <c r="CP205" s="44">
        <f t="shared" si="100"/>
        <v>0</v>
      </c>
      <c r="CQ205" s="44">
        <f t="shared" si="101"/>
        <v>2354000</v>
      </c>
      <c r="CR205" s="44">
        <f t="shared" si="102"/>
        <v>616000</v>
      </c>
      <c r="CS205" s="44">
        <f t="shared" si="103"/>
        <v>3696532</v>
      </c>
      <c r="CT205" s="44">
        <f t="shared" si="104"/>
        <v>1984000</v>
      </c>
      <c r="CU205" s="44">
        <f t="shared" si="105"/>
        <v>0</v>
      </c>
      <c r="CV205" s="44">
        <f t="shared" si="106"/>
        <v>18000</v>
      </c>
      <c r="CW205" s="44">
        <f t="shared" si="107"/>
        <v>1660000</v>
      </c>
      <c r="CX205" s="44">
        <f t="shared" si="108"/>
        <v>0</v>
      </c>
      <c r="CY205" s="44">
        <f t="shared" si="109"/>
        <v>0</v>
      </c>
      <c r="CZ205" s="44">
        <f t="shared" si="110"/>
        <v>-224000</v>
      </c>
      <c r="DA205" s="44">
        <f t="shared" si="111"/>
        <v>-1778475</v>
      </c>
      <c r="DB205" s="44">
        <f t="shared" si="112"/>
        <v>0</v>
      </c>
      <c r="DC205" s="44">
        <f t="shared" si="113"/>
        <v>11529510</v>
      </c>
      <c r="DD205" s="44">
        <f t="shared" si="115"/>
        <v>108969424</v>
      </c>
    </row>
    <row r="206" spans="1:108" x14ac:dyDescent="0.15">
      <c r="A206" s="25" t="s">
        <v>298</v>
      </c>
      <c r="B206" s="26"/>
      <c r="C206" s="179">
        <v>1952500</v>
      </c>
      <c r="D206" s="179"/>
      <c r="E206" s="179">
        <v>5817500</v>
      </c>
      <c r="F206" s="179"/>
      <c r="G206" s="179"/>
      <c r="H206" s="179">
        <v>2480000</v>
      </c>
      <c r="I206" s="179"/>
      <c r="J206" s="179"/>
      <c r="K206" s="179">
        <v>1120000</v>
      </c>
      <c r="L206" s="179"/>
      <c r="M206" s="179"/>
      <c r="N206" s="179">
        <v>8508000</v>
      </c>
      <c r="O206" s="179">
        <v>1400000</v>
      </c>
      <c r="P206" s="179">
        <v>5611871</v>
      </c>
      <c r="Q206" s="179">
        <v>1520000</v>
      </c>
      <c r="R206" s="179"/>
      <c r="S206" s="179">
        <v>4172000</v>
      </c>
      <c r="T206" s="179">
        <v>4480000</v>
      </c>
      <c r="U206" s="179"/>
      <c r="V206" s="179"/>
      <c r="W206" s="179">
        <v>680000</v>
      </c>
      <c r="X206" s="179">
        <v>800000</v>
      </c>
      <c r="Y206" s="179"/>
      <c r="Z206" s="26">
        <f t="shared" si="87"/>
        <v>38541871</v>
      </c>
      <c r="AA206" s="26"/>
      <c r="AB206" s="25" t="s">
        <v>298</v>
      </c>
      <c r="AC206" s="26"/>
      <c r="AD206" s="26">
        <v>1150000</v>
      </c>
      <c r="AE206" s="26"/>
      <c r="AF206" s="26">
        <v>7860000</v>
      </c>
      <c r="AG206" s="26"/>
      <c r="AH206" s="26"/>
      <c r="AI206" s="26">
        <v>1080000</v>
      </c>
      <c r="AJ206" s="26">
        <v>10000</v>
      </c>
      <c r="AK206" s="26"/>
      <c r="AL206" s="26">
        <v>1200000</v>
      </c>
      <c r="AM206" s="26"/>
      <c r="AN206" s="26"/>
      <c r="AO206" s="26">
        <v>9410000</v>
      </c>
      <c r="AP206" s="26">
        <v>360000</v>
      </c>
      <c r="AQ206" s="26">
        <v>1070000</v>
      </c>
      <c r="AR206" s="26"/>
      <c r="AS206" s="26"/>
      <c r="AT206" s="26">
        <v>3350000</v>
      </c>
      <c r="AU206" s="26">
        <v>4910000</v>
      </c>
      <c r="AV206" s="26"/>
      <c r="AW206" s="26"/>
      <c r="AX206" s="26">
        <v>760000</v>
      </c>
      <c r="AY206" s="26">
        <v>880000</v>
      </c>
      <c r="AZ206" s="26"/>
      <c r="BA206" s="45">
        <f t="shared" si="88"/>
        <v>32040000</v>
      </c>
      <c r="BB206" s="27"/>
      <c r="BC206" s="25" t="s">
        <v>298</v>
      </c>
      <c r="BD206" s="43">
        <v>0</v>
      </c>
      <c r="BE206" s="43">
        <v>424000</v>
      </c>
      <c r="BF206" s="43">
        <v>0</v>
      </c>
      <c r="BG206" s="43">
        <v>4876000</v>
      </c>
      <c r="BH206" s="43">
        <v>0</v>
      </c>
      <c r="BI206" s="43">
        <v>0</v>
      </c>
      <c r="BJ206" s="43">
        <v>1620000</v>
      </c>
      <c r="BK206" s="43">
        <v>2000</v>
      </c>
      <c r="BL206" s="43">
        <v>24000</v>
      </c>
      <c r="BM206" s="43">
        <v>1952000</v>
      </c>
      <c r="BN206" s="43">
        <v>0</v>
      </c>
      <c r="BO206" s="43">
        <v>0</v>
      </c>
      <c r="BP206" s="43">
        <v>5934000</v>
      </c>
      <c r="BQ206" s="43">
        <v>864000</v>
      </c>
      <c r="BR206" s="43">
        <v>618000</v>
      </c>
      <c r="BS206" s="43">
        <v>176000</v>
      </c>
      <c r="BT206" s="43">
        <v>0</v>
      </c>
      <c r="BU206" s="43">
        <v>4058000</v>
      </c>
      <c r="BV206" s="43">
        <v>4038000</v>
      </c>
      <c r="BW206" s="43">
        <v>0</v>
      </c>
      <c r="BX206" s="43">
        <v>0</v>
      </c>
      <c r="BY206" s="43">
        <v>792000</v>
      </c>
      <c r="BZ206" s="43">
        <v>2112000</v>
      </c>
      <c r="CA206" s="43">
        <v>0</v>
      </c>
      <c r="CB206" s="29">
        <f t="shared" si="114"/>
        <v>27490000</v>
      </c>
      <c r="CD206" s="25" t="s">
        <v>298</v>
      </c>
      <c r="CE206" s="44">
        <f t="shared" si="89"/>
        <v>0</v>
      </c>
      <c r="CF206" s="44">
        <f t="shared" si="90"/>
        <v>1528500</v>
      </c>
      <c r="CG206" s="44">
        <f t="shared" si="91"/>
        <v>0</v>
      </c>
      <c r="CH206" s="44">
        <f t="shared" si="92"/>
        <v>941500</v>
      </c>
      <c r="CI206" s="44">
        <f t="shared" si="93"/>
        <v>0</v>
      </c>
      <c r="CJ206" s="44">
        <f t="shared" si="94"/>
        <v>0</v>
      </c>
      <c r="CK206" s="44">
        <f t="shared" si="95"/>
        <v>860000</v>
      </c>
      <c r="CL206" s="44">
        <f t="shared" si="96"/>
        <v>-2000</v>
      </c>
      <c r="CM206" s="44">
        <f t="shared" si="97"/>
        <v>-24000</v>
      </c>
      <c r="CN206" s="44">
        <f t="shared" si="98"/>
        <v>-832000</v>
      </c>
      <c r="CO206" s="44">
        <f t="shared" si="99"/>
        <v>0</v>
      </c>
      <c r="CP206" s="44">
        <f t="shared" si="100"/>
        <v>0</v>
      </c>
      <c r="CQ206" s="44">
        <f t="shared" si="101"/>
        <v>2574000</v>
      </c>
      <c r="CR206" s="44">
        <f t="shared" si="102"/>
        <v>536000</v>
      </c>
      <c r="CS206" s="44">
        <f t="shared" si="103"/>
        <v>4993871</v>
      </c>
      <c r="CT206" s="44">
        <f t="shared" si="104"/>
        <v>1344000</v>
      </c>
      <c r="CU206" s="44">
        <f t="shared" si="105"/>
        <v>0</v>
      </c>
      <c r="CV206" s="44">
        <f t="shared" si="106"/>
        <v>114000</v>
      </c>
      <c r="CW206" s="44">
        <f t="shared" si="107"/>
        <v>442000</v>
      </c>
      <c r="CX206" s="44">
        <f t="shared" si="108"/>
        <v>0</v>
      </c>
      <c r="CY206" s="44">
        <f t="shared" si="109"/>
        <v>0</v>
      </c>
      <c r="CZ206" s="44">
        <f t="shared" si="110"/>
        <v>-112000</v>
      </c>
      <c r="DA206" s="44">
        <f t="shared" si="111"/>
        <v>-1312000</v>
      </c>
      <c r="DB206" s="44">
        <f t="shared" si="112"/>
        <v>0</v>
      </c>
      <c r="DC206" s="44">
        <f t="shared" si="113"/>
        <v>11051871</v>
      </c>
      <c r="DD206" s="44">
        <f t="shared" si="115"/>
        <v>120021295</v>
      </c>
    </row>
    <row r="207" spans="1:108" x14ac:dyDescent="0.15">
      <c r="A207" s="25" t="s">
        <v>299</v>
      </c>
      <c r="B207" s="26"/>
      <c r="C207" s="179">
        <v>1952500</v>
      </c>
      <c r="D207" s="179"/>
      <c r="E207" s="179">
        <v>5537500</v>
      </c>
      <c r="F207" s="179"/>
      <c r="G207" s="179"/>
      <c r="H207" s="179">
        <v>2040000</v>
      </c>
      <c r="I207" s="179">
        <v>52600</v>
      </c>
      <c r="J207" s="179"/>
      <c r="K207" s="179">
        <v>1400000</v>
      </c>
      <c r="L207" s="179"/>
      <c r="M207" s="179"/>
      <c r="N207" s="179">
        <v>10036000</v>
      </c>
      <c r="O207" s="179">
        <v>1400000</v>
      </c>
      <c r="P207" s="179">
        <v>2571761</v>
      </c>
      <c r="Q207" s="179">
        <v>1400000</v>
      </c>
      <c r="R207" s="179"/>
      <c r="S207" s="179">
        <v>4292000</v>
      </c>
      <c r="T207" s="179">
        <v>3140000</v>
      </c>
      <c r="U207" s="179"/>
      <c r="V207" s="179"/>
      <c r="W207" s="179">
        <v>520000</v>
      </c>
      <c r="X207" s="179">
        <v>1120000</v>
      </c>
      <c r="Y207" s="179"/>
      <c r="Z207" s="26">
        <f t="shared" si="87"/>
        <v>35462361</v>
      </c>
      <c r="AA207" s="26"/>
      <c r="AB207" s="25" t="s">
        <v>299</v>
      </c>
      <c r="AC207" s="26"/>
      <c r="AD207" s="26">
        <v>950000</v>
      </c>
      <c r="AE207" s="26"/>
      <c r="AF207" s="26">
        <v>7690000</v>
      </c>
      <c r="AG207" s="26"/>
      <c r="AH207" s="26"/>
      <c r="AI207" s="26">
        <v>1400000</v>
      </c>
      <c r="AJ207" s="26"/>
      <c r="AK207" s="26"/>
      <c r="AL207" s="26">
        <v>2000000</v>
      </c>
      <c r="AM207" s="26"/>
      <c r="AN207" s="26"/>
      <c r="AO207" s="26">
        <v>7240000</v>
      </c>
      <c r="AP207" s="26">
        <v>440000</v>
      </c>
      <c r="AQ207" s="26">
        <v>2010000</v>
      </c>
      <c r="AR207" s="26"/>
      <c r="AS207" s="26"/>
      <c r="AT207" s="26">
        <v>4150000</v>
      </c>
      <c r="AU207" s="26">
        <v>4840000</v>
      </c>
      <c r="AV207" s="26"/>
      <c r="AW207" s="26"/>
      <c r="AX207" s="26">
        <v>800000</v>
      </c>
      <c r="AY207" s="26">
        <v>1280000</v>
      </c>
      <c r="AZ207" s="26"/>
      <c r="BA207" s="45">
        <f t="shared" si="88"/>
        <v>32800000</v>
      </c>
      <c r="BB207" s="27"/>
      <c r="BC207" s="25" t="s">
        <v>299</v>
      </c>
      <c r="BD207" s="43">
        <v>0</v>
      </c>
      <c r="BE207" s="43">
        <v>448000</v>
      </c>
      <c r="BF207" s="43">
        <v>0</v>
      </c>
      <c r="BG207" s="43">
        <v>5416000</v>
      </c>
      <c r="BH207" s="43">
        <v>0</v>
      </c>
      <c r="BI207" s="43">
        <v>0</v>
      </c>
      <c r="BJ207" s="43">
        <v>2160000</v>
      </c>
      <c r="BK207" s="43">
        <v>0</v>
      </c>
      <c r="BL207" s="43">
        <v>32000</v>
      </c>
      <c r="BM207" s="43">
        <v>1880000</v>
      </c>
      <c r="BN207" s="43">
        <v>0</v>
      </c>
      <c r="BO207" s="43">
        <v>0</v>
      </c>
      <c r="BP207" s="43">
        <v>5720000</v>
      </c>
      <c r="BQ207" s="43">
        <v>1300000</v>
      </c>
      <c r="BR207" s="43">
        <v>712000</v>
      </c>
      <c r="BS207" s="43">
        <v>168000</v>
      </c>
      <c r="BT207" s="43">
        <v>0</v>
      </c>
      <c r="BU207" s="43">
        <v>4108000</v>
      </c>
      <c r="BV207" s="43">
        <v>4568000</v>
      </c>
      <c r="BW207" s="43">
        <v>0</v>
      </c>
      <c r="BX207" s="43">
        <v>0</v>
      </c>
      <c r="BY207" s="43">
        <v>1236000</v>
      </c>
      <c r="BZ207" s="43">
        <v>1440000</v>
      </c>
      <c r="CA207" s="43">
        <v>0</v>
      </c>
      <c r="CB207" s="29">
        <f t="shared" si="114"/>
        <v>29188000</v>
      </c>
      <c r="CD207" s="25" t="s">
        <v>299</v>
      </c>
      <c r="CE207" s="44">
        <f t="shared" si="89"/>
        <v>0</v>
      </c>
      <c r="CF207" s="44">
        <f t="shared" si="90"/>
        <v>1504500</v>
      </c>
      <c r="CG207" s="44">
        <f t="shared" si="91"/>
        <v>0</v>
      </c>
      <c r="CH207" s="44">
        <f t="shared" si="92"/>
        <v>121500</v>
      </c>
      <c r="CI207" s="44">
        <f t="shared" si="93"/>
        <v>0</v>
      </c>
      <c r="CJ207" s="44">
        <f t="shared" si="94"/>
        <v>0</v>
      </c>
      <c r="CK207" s="44">
        <f t="shared" si="95"/>
        <v>-120000</v>
      </c>
      <c r="CL207" s="44">
        <f t="shared" si="96"/>
        <v>52600</v>
      </c>
      <c r="CM207" s="44">
        <f t="shared" si="97"/>
        <v>-32000</v>
      </c>
      <c r="CN207" s="44">
        <f t="shared" si="98"/>
        <v>-480000</v>
      </c>
      <c r="CO207" s="44">
        <f t="shared" si="99"/>
        <v>0</v>
      </c>
      <c r="CP207" s="44">
        <f t="shared" si="100"/>
        <v>0</v>
      </c>
      <c r="CQ207" s="44">
        <f t="shared" si="101"/>
        <v>4316000</v>
      </c>
      <c r="CR207" s="44">
        <f t="shared" si="102"/>
        <v>100000</v>
      </c>
      <c r="CS207" s="44">
        <f t="shared" si="103"/>
        <v>1859761</v>
      </c>
      <c r="CT207" s="44">
        <f t="shared" si="104"/>
        <v>1232000</v>
      </c>
      <c r="CU207" s="44">
        <f t="shared" si="105"/>
        <v>0</v>
      </c>
      <c r="CV207" s="44">
        <f t="shared" si="106"/>
        <v>184000</v>
      </c>
      <c r="CW207" s="44">
        <f t="shared" si="107"/>
        <v>-1428000</v>
      </c>
      <c r="CX207" s="44">
        <f t="shared" si="108"/>
        <v>0</v>
      </c>
      <c r="CY207" s="44">
        <f t="shared" si="109"/>
        <v>0</v>
      </c>
      <c r="CZ207" s="44">
        <f t="shared" si="110"/>
        <v>-716000</v>
      </c>
      <c r="DA207" s="44">
        <f t="shared" si="111"/>
        <v>-320000</v>
      </c>
      <c r="DB207" s="44">
        <f t="shared" si="112"/>
        <v>0</v>
      </c>
      <c r="DC207" s="44">
        <f t="shared" si="113"/>
        <v>6274361</v>
      </c>
      <c r="DD207" s="44">
        <f t="shared" si="115"/>
        <v>126295656</v>
      </c>
    </row>
    <row r="208" spans="1:108" x14ac:dyDescent="0.15">
      <c r="A208" s="25" t="s">
        <v>300</v>
      </c>
      <c r="B208" s="26"/>
      <c r="C208" s="179">
        <v>1952500</v>
      </c>
      <c r="D208" s="179"/>
      <c r="E208" s="179">
        <v>5037500</v>
      </c>
      <c r="F208" s="179"/>
      <c r="G208" s="179"/>
      <c r="H208" s="179">
        <v>2640000</v>
      </c>
      <c r="I208" s="179">
        <v>16691</v>
      </c>
      <c r="J208" s="179"/>
      <c r="K208" s="179">
        <v>880000</v>
      </c>
      <c r="L208" s="179"/>
      <c r="M208" s="179"/>
      <c r="N208" s="179">
        <v>9640000</v>
      </c>
      <c r="O208" s="179">
        <v>1320000</v>
      </c>
      <c r="P208" s="179">
        <v>2227361</v>
      </c>
      <c r="Q208" s="179">
        <v>1360000</v>
      </c>
      <c r="R208" s="179"/>
      <c r="S208" s="179">
        <v>4280000</v>
      </c>
      <c r="T208" s="179">
        <v>3600000</v>
      </c>
      <c r="U208" s="179"/>
      <c r="V208" s="179"/>
      <c r="W208" s="179">
        <v>360000</v>
      </c>
      <c r="X208" s="179">
        <v>880000</v>
      </c>
      <c r="Y208" s="179"/>
      <c r="Z208" s="26">
        <f t="shared" si="87"/>
        <v>34194052</v>
      </c>
      <c r="AA208" s="26"/>
      <c r="AB208" s="25" t="s">
        <v>300</v>
      </c>
      <c r="AC208" s="26"/>
      <c r="AD208" s="26">
        <v>770000</v>
      </c>
      <c r="AE208" s="26"/>
      <c r="AF208" s="26">
        <v>7070000</v>
      </c>
      <c r="AG208" s="26"/>
      <c r="AH208" s="26"/>
      <c r="AI208" s="26">
        <v>1280000</v>
      </c>
      <c r="AJ208" s="26"/>
      <c r="AK208" s="26"/>
      <c r="AL208" s="26">
        <v>1600000</v>
      </c>
      <c r="AM208" s="26"/>
      <c r="AN208" s="26"/>
      <c r="AO208" s="26">
        <v>8620000</v>
      </c>
      <c r="AP208" s="26">
        <v>760000</v>
      </c>
      <c r="AQ208" s="26">
        <v>2100000</v>
      </c>
      <c r="AR208" s="26"/>
      <c r="AS208" s="26"/>
      <c r="AT208" s="26">
        <v>3340000</v>
      </c>
      <c r="AU208" s="26">
        <v>6720000</v>
      </c>
      <c r="AV208" s="26"/>
      <c r="AW208" s="26"/>
      <c r="AX208" s="26">
        <v>880000</v>
      </c>
      <c r="AY208" s="26">
        <v>800000</v>
      </c>
      <c r="AZ208" s="26"/>
      <c r="BA208" s="45">
        <f t="shared" si="88"/>
        <v>33940000</v>
      </c>
      <c r="BB208" s="27"/>
      <c r="BC208" s="25" t="s">
        <v>300</v>
      </c>
      <c r="BD208" s="28">
        <v>0</v>
      </c>
      <c r="BE208" s="28">
        <v>402000</v>
      </c>
      <c r="BF208" s="28">
        <v>0</v>
      </c>
      <c r="BG208" s="28">
        <v>4644000</v>
      </c>
      <c r="BH208" s="28">
        <v>0</v>
      </c>
      <c r="BI208" s="28">
        <v>0</v>
      </c>
      <c r="BJ208" s="28">
        <v>2344000</v>
      </c>
      <c r="BK208" s="28">
        <v>0</v>
      </c>
      <c r="BL208" s="28">
        <v>16000</v>
      </c>
      <c r="BM208" s="28">
        <v>1296000</v>
      </c>
      <c r="BN208" s="28">
        <v>0</v>
      </c>
      <c r="BO208" s="28">
        <v>0</v>
      </c>
      <c r="BP208" s="28">
        <v>5402000</v>
      </c>
      <c r="BQ208" s="28">
        <v>1416000</v>
      </c>
      <c r="BR208" s="28">
        <v>1286000</v>
      </c>
      <c r="BS208" s="28">
        <v>120000</v>
      </c>
      <c r="BT208" s="28">
        <v>0</v>
      </c>
      <c r="BU208" s="28">
        <v>3804000</v>
      </c>
      <c r="BV208" s="28">
        <v>4880000</v>
      </c>
      <c r="BW208" s="28">
        <v>0</v>
      </c>
      <c r="BX208" s="28">
        <v>0</v>
      </c>
      <c r="BY208" s="28">
        <v>720000</v>
      </c>
      <c r="BZ208" s="28">
        <v>1624000</v>
      </c>
      <c r="CA208" s="28">
        <v>24000</v>
      </c>
      <c r="CB208" s="29">
        <f t="shared" si="114"/>
        <v>27978000</v>
      </c>
      <c r="CD208" s="25" t="s">
        <v>300</v>
      </c>
      <c r="CE208" s="30">
        <f t="shared" si="89"/>
        <v>0</v>
      </c>
      <c r="CF208" s="30">
        <f t="shared" si="90"/>
        <v>1550500</v>
      </c>
      <c r="CG208" s="30">
        <f t="shared" si="91"/>
        <v>0</v>
      </c>
      <c r="CH208" s="30">
        <f t="shared" si="92"/>
        <v>393500</v>
      </c>
      <c r="CI208" s="30">
        <f t="shared" si="93"/>
        <v>0</v>
      </c>
      <c r="CJ208" s="30">
        <f t="shared" si="94"/>
        <v>0</v>
      </c>
      <c r="CK208" s="30">
        <f t="shared" si="95"/>
        <v>296000</v>
      </c>
      <c r="CL208" s="30">
        <f t="shared" si="96"/>
        <v>16691</v>
      </c>
      <c r="CM208" s="30">
        <f t="shared" si="97"/>
        <v>-16000</v>
      </c>
      <c r="CN208" s="30">
        <f t="shared" si="98"/>
        <v>-416000</v>
      </c>
      <c r="CO208" s="30">
        <f t="shared" si="99"/>
        <v>0</v>
      </c>
      <c r="CP208" s="30">
        <f t="shared" si="100"/>
        <v>0</v>
      </c>
      <c r="CQ208" s="30">
        <f t="shared" si="101"/>
        <v>4238000</v>
      </c>
      <c r="CR208" s="30">
        <f t="shared" si="102"/>
        <v>-96000</v>
      </c>
      <c r="CS208" s="30">
        <f t="shared" si="103"/>
        <v>941361</v>
      </c>
      <c r="CT208" s="30">
        <f t="shared" si="104"/>
        <v>1240000</v>
      </c>
      <c r="CU208" s="30">
        <f t="shared" si="105"/>
        <v>0</v>
      </c>
      <c r="CV208" s="30">
        <f t="shared" si="106"/>
        <v>476000</v>
      </c>
      <c r="CW208" s="30">
        <f t="shared" si="107"/>
        <v>-1280000</v>
      </c>
      <c r="CX208" s="30">
        <f t="shared" si="108"/>
        <v>0</v>
      </c>
      <c r="CY208" s="30">
        <f t="shared" si="109"/>
        <v>0</v>
      </c>
      <c r="CZ208" s="30">
        <f t="shared" si="110"/>
        <v>-360000</v>
      </c>
      <c r="DA208" s="30">
        <f t="shared" si="111"/>
        <v>-744000</v>
      </c>
      <c r="DB208" s="30">
        <f t="shared" si="112"/>
        <v>-24000</v>
      </c>
      <c r="DC208" s="30">
        <f t="shared" si="113"/>
        <v>6216052</v>
      </c>
      <c r="DD208" s="30">
        <f t="shared" si="115"/>
        <v>132511708</v>
      </c>
    </row>
    <row r="209" spans="1:108" x14ac:dyDescent="0.15">
      <c r="A209" s="25" t="s">
        <v>301</v>
      </c>
      <c r="B209" s="26"/>
      <c r="C209" s="179">
        <v>1680000</v>
      </c>
      <c r="D209" s="179"/>
      <c r="E209" s="179">
        <v>4027500</v>
      </c>
      <c r="F209" s="179"/>
      <c r="G209" s="179"/>
      <c r="H209" s="179">
        <v>2600000</v>
      </c>
      <c r="I209" s="179"/>
      <c r="J209" s="179"/>
      <c r="K209" s="179">
        <v>1280000</v>
      </c>
      <c r="L209" s="179"/>
      <c r="M209" s="179"/>
      <c r="N209" s="179">
        <v>8388000</v>
      </c>
      <c r="O209" s="179">
        <v>880000</v>
      </c>
      <c r="P209" s="179">
        <v>132000</v>
      </c>
      <c r="Q209" s="179">
        <v>1200000</v>
      </c>
      <c r="R209" s="179"/>
      <c r="S209" s="179">
        <v>3800000</v>
      </c>
      <c r="T209" s="179">
        <v>4800000</v>
      </c>
      <c r="U209" s="179"/>
      <c r="V209" s="179"/>
      <c r="W209" s="179">
        <v>560000</v>
      </c>
      <c r="X209" s="179">
        <v>1000000</v>
      </c>
      <c r="Y209" s="179"/>
      <c r="Z209" s="26">
        <f t="shared" si="87"/>
        <v>30347500</v>
      </c>
      <c r="AA209" s="26"/>
      <c r="AB209" s="25" t="s">
        <v>301</v>
      </c>
      <c r="AC209" s="26"/>
      <c r="AD209" s="26">
        <v>730000</v>
      </c>
      <c r="AE209" s="26"/>
      <c r="AF209" s="26">
        <v>8250000</v>
      </c>
      <c r="AG209" s="26"/>
      <c r="AH209" s="26">
        <v>10000</v>
      </c>
      <c r="AI209" s="26">
        <v>1600000</v>
      </c>
      <c r="AJ209" s="26">
        <v>30000</v>
      </c>
      <c r="AK209" s="26"/>
      <c r="AL209" s="26">
        <v>1600000</v>
      </c>
      <c r="AM209" s="26"/>
      <c r="AN209" s="26"/>
      <c r="AO209" s="26">
        <v>8390000</v>
      </c>
      <c r="AP209" s="26">
        <v>640000</v>
      </c>
      <c r="AQ209" s="26">
        <v>1300000</v>
      </c>
      <c r="AR209" s="26"/>
      <c r="AS209" s="26"/>
      <c r="AT209" s="26">
        <v>2880000</v>
      </c>
      <c r="AU209" s="26">
        <v>6920000</v>
      </c>
      <c r="AV209" s="26"/>
      <c r="AW209" s="26"/>
      <c r="AX209" s="26">
        <v>1000000</v>
      </c>
      <c r="AY209" s="26">
        <v>800000</v>
      </c>
      <c r="AZ209" s="26"/>
      <c r="BA209" s="45">
        <f t="shared" si="88"/>
        <v>34150000</v>
      </c>
      <c r="BB209" s="27"/>
      <c r="BC209" s="25" t="s">
        <v>301</v>
      </c>
      <c r="BD209" s="28">
        <v>0</v>
      </c>
      <c r="BE209" s="28">
        <v>354000</v>
      </c>
      <c r="BF209" s="28">
        <v>0</v>
      </c>
      <c r="BG209" s="28">
        <v>6266000</v>
      </c>
      <c r="BH209" s="28">
        <v>0</v>
      </c>
      <c r="BI209" s="28">
        <v>2000</v>
      </c>
      <c r="BJ209" s="28">
        <v>2544000</v>
      </c>
      <c r="BK209" s="28">
        <v>6000</v>
      </c>
      <c r="BL209" s="28">
        <v>0</v>
      </c>
      <c r="BM209" s="28">
        <v>1432000</v>
      </c>
      <c r="BN209" s="28">
        <v>0</v>
      </c>
      <c r="BO209" s="28">
        <v>0</v>
      </c>
      <c r="BP209" s="28">
        <v>6452000</v>
      </c>
      <c r="BQ209" s="28">
        <v>1380000</v>
      </c>
      <c r="BR209" s="28">
        <v>1220000</v>
      </c>
      <c r="BS209" s="28">
        <v>184000</v>
      </c>
      <c r="BT209" s="28">
        <v>0</v>
      </c>
      <c r="BU209" s="28">
        <v>3724000</v>
      </c>
      <c r="BV209" s="28">
        <v>5092000</v>
      </c>
      <c r="BW209" s="28">
        <v>0</v>
      </c>
      <c r="BX209" s="28">
        <v>0</v>
      </c>
      <c r="BY209" s="28">
        <v>748000</v>
      </c>
      <c r="BZ209" s="28">
        <v>2194000</v>
      </c>
      <c r="CA209" s="28">
        <v>72000</v>
      </c>
      <c r="CB209" s="29">
        <f t="shared" si="114"/>
        <v>31670000</v>
      </c>
      <c r="CD209" s="25" t="s">
        <v>301</v>
      </c>
      <c r="CE209" s="30">
        <f t="shared" si="89"/>
        <v>0</v>
      </c>
      <c r="CF209" s="30">
        <f t="shared" si="90"/>
        <v>1326000</v>
      </c>
      <c r="CG209" s="30">
        <f t="shared" si="91"/>
        <v>0</v>
      </c>
      <c r="CH209" s="30">
        <f t="shared" si="92"/>
        <v>-2238500</v>
      </c>
      <c r="CI209" s="30">
        <f t="shared" si="93"/>
        <v>0</v>
      </c>
      <c r="CJ209" s="30">
        <f t="shared" si="94"/>
        <v>-2000</v>
      </c>
      <c r="CK209" s="30">
        <f t="shared" si="95"/>
        <v>56000</v>
      </c>
      <c r="CL209" s="30">
        <f t="shared" si="96"/>
        <v>-6000</v>
      </c>
      <c r="CM209" s="30">
        <f t="shared" si="97"/>
        <v>0</v>
      </c>
      <c r="CN209" s="30">
        <f t="shared" si="98"/>
        <v>-152000</v>
      </c>
      <c r="CO209" s="30">
        <f t="shared" si="99"/>
        <v>0</v>
      </c>
      <c r="CP209" s="30">
        <f t="shared" si="100"/>
        <v>0</v>
      </c>
      <c r="CQ209" s="30">
        <f t="shared" si="101"/>
        <v>1936000</v>
      </c>
      <c r="CR209" s="30">
        <f t="shared" si="102"/>
        <v>-500000</v>
      </c>
      <c r="CS209" s="30">
        <f t="shared" si="103"/>
        <v>-1088000</v>
      </c>
      <c r="CT209" s="30">
        <f t="shared" si="104"/>
        <v>1016000</v>
      </c>
      <c r="CU209" s="30">
        <f t="shared" si="105"/>
        <v>0</v>
      </c>
      <c r="CV209" s="30">
        <f t="shared" si="106"/>
        <v>76000</v>
      </c>
      <c r="CW209" s="30">
        <f t="shared" si="107"/>
        <v>-292000</v>
      </c>
      <c r="CX209" s="30">
        <f t="shared" si="108"/>
        <v>0</v>
      </c>
      <c r="CY209" s="30">
        <f t="shared" si="109"/>
        <v>0</v>
      </c>
      <c r="CZ209" s="30">
        <f t="shared" si="110"/>
        <v>-188000</v>
      </c>
      <c r="DA209" s="30">
        <f t="shared" si="111"/>
        <v>-1194000</v>
      </c>
      <c r="DB209" s="30">
        <f t="shared" si="112"/>
        <v>-72000</v>
      </c>
      <c r="DC209" s="30">
        <f t="shared" si="113"/>
        <v>-1322500</v>
      </c>
      <c r="DD209" s="30">
        <f t="shared" si="115"/>
        <v>131189208</v>
      </c>
    </row>
    <row r="210" spans="1:108" x14ac:dyDescent="0.15">
      <c r="A210" s="25" t="s">
        <v>302</v>
      </c>
      <c r="B210" s="26"/>
      <c r="C210" s="179"/>
      <c r="D210" s="179"/>
      <c r="E210" s="179"/>
      <c r="F210" s="179"/>
      <c r="G210" s="179"/>
      <c r="H210" s="179">
        <v>3080000</v>
      </c>
      <c r="I210" s="179"/>
      <c r="J210" s="179"/>
      <c r="K210" s="179">
        <v>760000</v>
      </c>
      <c r="L210" s="179"/>
      <c r="M210" s="179"/>
      <c r="N210" s="179">
        <v>6176000</v>
      </c>
      <c r="O210" s="179">
        <v>1520000</v>
      </c>
      <c r="P210" s="179"/>
      <c r="Q210" s="179">
        <v>480000</v>
      </c>
      <c r="R210" s="179"/>
      <c r="S210" s="179">
        <v>2800000</v>
      </c>
      <c r="T210" s="179">
        <v>3240000</v>
      </c>
      <c r="U210" s="179"/>
      <c r="V210" s="179"/>
      <c r="W210" s="179">
        <v>120000</v>
      </c>
      <c r="X210" s="179">
        <v>720000</v>
      </c>
      <c r="Y210" s="179"/>
      <c r="Z210" s="26">
        <f t="shared" si="87"/>
        <v>18896000</v>
      </c>
      <c r="AA210" s="26"/>
      <c r="AB210" s="25" t="s">
        <v>302</v>
      </c>
      <c r="AC210" s="26"/>
      <c r="AD210" s="26"/>
      <c r="AE210" s="26"/>
      <c r="AF210" s="26">
        <v>6170000</v>
      </c>
      <c r="AG210" s="26"/>
      <c r="AH210" s="26"/>
      <c r="AI210" s="26">
        <v>2080000</v>
      </c>
      <c r="AJ210" s="26"/>
      <c r="AK210" s="26"/>
      <c r="AL210" s="26">
        <v>1000000</v>
      </c>
      <c r="AM210" s="26"/>
      <c r="AN210" s="26"/>
      <c r="AO210" s="26">
        <v>10980000</v>
      </c>
      <c r="AP210" s="26">
        <v>1480000</v>
      </c>
      <c r="AQ210" s="26">
        <v>2470000</v>
      </c>
      <c r="AR210" s="26"/>
      <c r="AS210" s="26"/>
      <c r="AT210" s="26">
        <v>3100000</v>
      </c>
      <c r="AU210" s="26">
        <v>7600000</v>
      </c>
      <c r="AV210" s="26"/>
      <c r="AW210" s="26"/>
      <c r="AX210" s="26">
        <v>920000</v>
      </c>
      <c r="AY210" s="26">
        <v>1800000</v>
      </c>
      <c r="AZ210" s="26"/>
      <c r="BA210" s="45">
        <f t="shared" si="88"/>
        <v>37600000</v>
      </c>
      <c r="BB210" s="27"/>
      <c r="BC210" s="25" t="s">
        <v>302</v>
      </c>
      <c r="BD210" s="43">
        <v>0</v>
      </c>
      <c r="BE210" s="43">
        <v>130000</v>
      </c>
      <c r="BF210" s="43">
        <v>0</v>
      </c>
      <c r="BG210" s="43">
        <v>4602000</v>
      </c>
      <c r="BH210" s="43">
        <v>0</v>
      </c>
      <c r="BI210" s="43">
        <v>0</v>
      </c>
      <c r="BJ210" s="43">
        <v>2632000</v>
      </c>
      <c r="BK210" s="43">
        <v>0</v>
      </c>
      <c r="BL210" s="43">
        <v>0</v>
      </c>
      <c r="BM210" s="43">
        <v>1048000</v>
      </c>
      <c r="BN210" s="43">
        <v>0</v>
      </c>
      <c r="BO210" s="43">
        <v>0</v>
      </c>
      <c r="BP210" s="43">
        <v>7472000</v>
      </c>
      <c r="BQ210" s="43">
        <v>1684000</v>
      </c>
      <c r="BR210" s="43">
        <v>2202000</v>
      </c>
      <c r="BS210" s="43">
        <v>296000</v>
      </c>
      <c r="BT210" s="43">
        <v>0</v>
      </c>
      <c r="BU210" s="43">
        <v>3564000</v>
      </c>
      <c r="BV210" s="43">
        <v>5104000</v>
      </c>
      <c r="BW210" s="43">
        <v>0</v>
      </c>
      <c r="BX210" s="43">
        <v>0</v>
      </c>
      <c r="BY210" s="43">
        <v>584000</v>
      </c>
      <c r="BZ210" s="43">
        <v>2732000</v>
      </c>
      <c r="CA210" s="43">
        <v>24000</v>
      </c>
      <c r="CB210" s="29">
        <f t="shared" si="114"/>
        <v>32074000</v>
      </c>
      <c r="CD210" s="25" t="s">
        <v>302</v>
      </c>
      <c r="CE210" s="44">
        <f t="shared" si="89"/>
        <v>0</v>
      </c>
      <c r="CF210" s="44">
        <f t="shared" si="90"/>
        <v>-130000</v>
      </c>
      <c r="CG210" s="44">
        <f t="shared" si="91"/>
        <v>0</v>
      </c>
      <c r="CH210" s="44">
        <f t="shared" si="92"/>
        <v>-4602000</v>
      </c>
      <c r="CI210" s="30">
        <f t="shared" si="93"/>
        <v>0</v>
      </c>
      <c r="CJ210" s="44">
        <f t="shared" si="94"/>
        <v>0</v>
      </c>
      <c r="CK210" s="44">
        <f t="shared" si="95"/>
        <v>448000</v>
      </c>
      <c r="CL210" s="44">
        <f t="shared" si="96"/>
        <v>0</v>
      </c>
      <c r="CM210" s="44">
        <f t="shared" si="97"/>
        <v>0</v>
      </c>
      <c r="CN210" s="44">
        <f t="shared" si="98"/>
        <v>-288000</v>
      </c>
      <c r="CO210" s="44">
        <f t="shared" si="99"/>
        <v>0</v>
      </c>
      <c r="CP210" s="44">
        <f t="shared" si="100"/>
        <v>0</v>
      </c>
      <c r="CQ210" s="44">
        <f t="shared" si="101"/>
        <v>-1296000</v>
      </c>
      <c r="CR210" s="44">
        <f t="shared" si="102"/>
        <v>-164000</v>
      </c>
      <c r="CS210" s="44">
        <f t="shared" si="103"/>
        <v>-2202000</v>
      </c>
      <c r="CT210" s="44">
        <f t="shared" si="104"/>
        <v>184000</v>
      </c>
      <c r="CU210" s="44">
        <f t="shared" si="105"/>
        <v>0</v>
      </c>
      <c r="CV210" s="44">
        <f t="shared" si="106"/>
        <v>-764000</v>
      </c>
      <c r="CW210" s="44">
        <f t="shared" si="107"/>
        <v>-1864000</v>
      </c>
      <c r="CX210" s="44">
        <f t="shared" si="108"/>
        <v>0</v>
      </c>
      <c r="CY210" s="44">
        <f t="shared" si="109"/>
        <v>0</v>
      </c>
      <c r="CZ210" s="44">
        <f t="shared" si="110"/>
        <v>-464000</v>
      </c>
      <c r="DA210" s="44">
        <f t="shared" si="111"/>
        <v>-2012000</v>
      </c>
      <c r="DB210" s="44">
        <f t="shared" si="112"/>
        <v>-24000</v>
      </c>
      <c r="DC210" s="44">
        <f t="shared" si="113"/>
        <v>-13178000</v>
      </c>
      <c r="DD210" s="44">
        <f t="shared" si="115"/>
        <v>118011208</v>
      </c>
    </row>
    <row r="211" spans="1:108" x14ac:dyDescent="0.15">
      <c r="A211" s="25" t="s">
        <v>303</v>
      </c>
      <c r="B211" s="26"/>
      <c r="C211" s="179">
        <v>2457500</v>
      </c>
      <c r="D211" s="179"/>
      <c r="E211" s="179">
        <v>3921850</v>
      </c>
      <c r="F211" s="179"/>
      <c r="G211" s="179"/>
      <c r="H211" s="179">
        <v>3300000</v>
      </c>
      <c r="I211" s="179">
        <v>11893</v>
      </c>
      <c r="J211" s="179"/>
      <c r="K211" s="179">
        <v>680000</v>
      </c>
      <c r="L211" s="179"/>
      <c r="M211" s="179"/>
      <c r="N211" s="179">
        <v>8508000</v>
      </c>
      <c r="O211" s="179">
        <v>1800000</v>
      </c>
      <c r="P211" s="179">
        <v>2236641</v>
      </c>
      <c r="Q211" s="179">
        <v>720000</v>
      </c>
      <c r="R211" s="179"/>
      <c r="S211" s="179">
        <v>4400000</v>
      </c>
      <c r="T211" s="179">
        <v>3540000</v>
      </c>
      <c r="U211" s="179"/>
      <c r="V211" s="179"/>
      <c r="W211" s="179">
        <v>360000</v>
      </c>
      <c r="X211" s="179">
        <v>833350</v>
      </c>
      <c r="Y211" s="179"/>
      <c r="Z211" s="26">
        <f t="shared" si="87"/>
        <v>32769234</v>
      </c>
      <c r="AA211" s="26"/>
      <c r="AB211" s="25" t="s">
        <v>303</v>
      </c>
      <c r="AC211" s="26"/>
      <c r="AD211" s="26"/>
      <c r="AE211" s="26"/>
      <c r="AF211" s="26">
        <v>5240000</v>
      </c>
      <c r="AG211" s="26"/>
      <c r="AH211" s="26"/>
      <c r="AI211" s="26">
        <v>1360000</v>
      </c>
      <c r="AJ211" s="26"/>
      <c r="AK211" s="26"/>
      <c r="AL211" s="26">
        <v>600000</v>
      </c>
      <c r="AM211" s="26"/>
      <c r="AN211" s="26"/>
      <c r="AO211" s="26">
        <v>9160000</v>
      </c>
      <c r="AP211" s="26">
        <v>1320000</v>
      </c>
      <c r="AQ211" s="26"/>
      <c r="AR211" s="26"/>
      <c r="AS211" s="26"/>
      <c r="AT211" s="26">
        <v>2730000</v>
      </c>
      <c r="AU211" s="26">
        <v>6980000</v>
      </c>
      <c r="AV211" s="26"/>
      <c r="AW211" s="26"/>
      <c r="AX211" s="26">
        <v>1560000</v>
      </c>
      <c r="AY211" s="26">
        <v>1510000</v>
      </c>
      <c r="AZ211" s="26"/>
      <c r="BA211" s="45">
        <f t="shared" si="88"/>
        <v>30460000</v>
      </c>
      <c r="BB211" s="45"/>
      <c r="BC211" s="25" t="s">
        <v>303</v>
      </c>
      <c r="BD211" s="43">
        <v>0</v>
      </c>
      <c r="BE211" s="43">
        <v>150000</v>
      </c>
      <c r="BF211" s="43">
        <v>0</v>
      </c>
      <c r="BG211" s="43">
        <v>5680000</v>
      </c>
      <c r="BH211" s="43">
        <v>0</v>
      </c>
      <c r="BI211" s="43">
        <v>0</v>
      </c>
      <c r="BJ211" s="43">
        <v>3012000</v>
      </c>
      <c r="BK211" s="43">
        <v>0</v>
      </c>
      <c r="BL211" s="43">
        <v>0</v>
      </c>
      <c r="BM211" s="43">
        <v>792000</v>
      </c>
      <c r="BN211" s="43">
        <v>0</v>
      </c>
      <c r="BO211" s="43">
        <v>0</v>
      </c>
      <c r="BP211" s="43">
        <v>7798000</v>
      </c>
      <c r="BQ211" s="43">
        <v>1704000</v>
      </c>
      <c r="BR211" s="43">
        <v>1430000</v>
      </c>
      <c r="BS211" s="43">
        <v>344000</v>
      </c>
      <c r="BT211" s="43">
        <v>0</v>
      </c>
      <c r="BU211" s="43">
        <v>3598000</v>
      </c>
      <c r="BV211" s="43">
        <v>5244000</v>
      </c>
      <c r="BW211" s="43">
        <v>0</v>
      </c>
      <c r="BX211" s="43">
        <v>0</v>
      </c>
      <c r="BY211" s="43">
        <v>672000</v>
      </c>
      <c r="BZ211" s="43">
        <v>2296000</v>
      </c>
      <c r="CA211" s="43">
        <v>56000</v>
      </c>
      <c r="CB211" s="29">
        <f t="shared" si="114"/>
        <v>32776000</v>
      </c>
      <c r="CD211" s="25" t="s">
        <v>303</v>
      </c>
      <c r="CE211" s="44">
        <f t="shared" si="89"/>
        <v>0</v>
      </c>
      <c r="CF211" s="44">
        <f t="shared" si="90"/>
        <v>2307500</v>
      </c>
      <c r="CG211" s="44">
        <f t="shared" si="91"/>
        <v>0</v>
      </c>
      <c r="CH211" s="44">
        <f t="shared" si="92"/>
        <v>-1758150</v>
      </c>
      <c r="CI211" s="44">
        <f t="shared" si="93"/>
        <v>0</v>
      </c>
      <c r="CJ211" s="44">
        <f t="shared" si="94"/>
        <v>0</v>
      </c>
      <c r="CK211" s="44">
        <f t="shared" si="95"/>
        <v>288000</v>
      </c>
      <c r="CL211" s="44">
        <f t="shared" si="96"/>
        <v>11893</v>
      </c>
      <c r="CM211" s="44">
        <f t="shared" si="97"/>
        <v>0</v>
      </c>
      <c r="CN211" s="44">
        <f t="shared" si="98"/>
        <v>-112000</v>
      </c>
      <c r="CO211" s="44">
        <f t="shared" si="99"/>
        <v>0</v>
      </c>
      <c r="CP211" s="44">
        <f t="shared" si="100"/>
        <v>0</v>
      </c>
      <c r="CQ211" s="44">
        <f t="shared" si="101"/>
        <v>710000</v>
      </c>
      <c r="CR211" s="44">
        <f t="shared" si="102"/>
        <v>96000</v>
      </c>
      <c r="CS211" s="44">
        <f t="shared" si="103"/>
        <v>806641</v>
      </c>
      <c r="CT211" s="44">
        <f t="shared" si="104"/>
        <v>376000</v>
      </c>
      <c r="CU211" s="44">
        <f t="shared" si="105"/>
        <v>0</v>
      </c>
      <c r="CV211" s="44">
        <f t="shared" si="106"/>
        <v>802000</v>
      </c>
      <c r="CW211" s="44">
        <f t="shared" si="107"/>
        <v>-1704000</v>
      </c>
      <c r="CX211" s="44">
        <f t="shared" si="108"/>
        <v>0</v>
      </c>
      <c r="CY211" s="44">
        <f t="shared" si="109"/>
        <v>0</v>
      </c>
      <c r="CZ211" s="44">
        <f t="shared" si="110"/>
        <v>-312000</v>
      </c>
      <c r="DA211" s="44">
        <f t="shared" si="111"/>
        <v>-1462650</v>
      </c>
      <c r="DB211" s="44">
        <f t="shared" si="112"/>
        <v>-56000</v>
      </c>
      <c r="DC211" s="44">
        <f t="shared" si="113"/>
        <v>-6766</v>
      </c>
      <c r="DD211" s="44">
        <f t="shared" si="115"/>
        <v>118004442</v>
      </c>
    </row>
    <row r="212" spans="1:108" x14ac:dyDescent="0.15">
      <c r="A212" s="25" t="s">
        <v>304</v>
      </c>
      <c r="B212" s="26"/>
      <c r="C212" s="179">
        <v>2205750</v>
      </c>
      <c r="D212" s="179"/>
      <c r="E212" s="179">
        <v>3388100</v>
      </c>
      <c r="F212" s="179"/>
      <c r="G212" s="179"/>
      <c r="H212" s="179">
        <v>3780000</v>
      </c>
      <c r="I212" s="179">
        <v>6736</v>
      </c>
      <c r="J212" s="179"/>
      <c r="K212" s="179">
        <v>600000</v>
      </c>
      <c r="L212" s="179"/>
      <c r="M212" s="179"/>
      <c r="N212" s="179">
        <v>9800000</v>
      </c>
      <c r="O212" s="179">
        <v>1680000</v>
      </c>
      <c r="P212" s="179">
        <v>3210607</v>
      </c>
      <c r="Q212" s="179">
        <v>1600000</v>
      </c>
      <c r="R212" s="179"/>
      <c r="S212" s="179">
        <v>3720000</v>
      </c>
      <c r="T212" s="179">
        <v>4320000</v>
      </c>
      <c r="U212" s="179"/>
      <c r="V212" s="179"/>
      <c r="W212" s="179">
        <v>480000</v>
      </c>
      <c r="X212" s="179">
        <v>680000</v>
      </c>
      <c r="Y212" s="179"/>
      <c r="Z212" s="26">
        <f t="shared" si="87"/>
        <v>35471193</v>
      </c>
      <c r="AA212" s="26"/>
      <c r="AB212" s="25" t="s">
        <v>304</v>
      </c>
      <c r="AC212" s="26"/>
      <c r="AD212" s="26"/>
      <c r="AE212" s="26"/>
      <c r="AF212" s="26"/>
      <c r="AG212" s="26"/>
      <c r="AH212" s="26"/>
      <c r="AI212" s="26">
        <v>1240000</v>
      </c>
      <c r="AJ212" s="26"/>
      <c r="AK212" s="26"/>
      <c r="AL212" s="26">
        <v>440000</v>
      </c>
      <c r="AM212" s="26"/>
      <c r="AN212" s="26"/>
      <c r="AO212" s="26">
        <v>9460000</v>
      </c>
      <c r="AP212" s="26">
        <v>1600000</v>
      </c>
      <c r="AQ212" s="26"/>
      <c r="AR212" s="26"/>
      <c r="AS212" s="26"/>
      <c r="AT212" s="26">
        <v>1940000</v>
      </c>
      <c r="AU212" s="26">
        <v>5690000</v>
      </c>
      <c r="AV212" s="26"/>
      <c r="AW212" s="26"/>
      <c r="AX212" s="26">
        <v>320000</v>
      </c>
      <c r="AY212" s="26">
        <v>560000</v>
      </c>
      <c r="AZ212" s="26"/>
      <c r="BA212" s="45">
        <f t="shared" si="88"/>
        <v>21250000</v>
      </c>
      <c r="BB212" s="27"/>
      <c r="BC212" s="25" t="s">
        <v>304</v>
      </c>
      <c r="BD212" s="43">
        <v>0</v>
      </c>
      <c r="BE212" s="43">
        <v>158000</v>
      </c>
      <c r="BF212" s="43">
        <v>0</v>
      </c>
      <c r="BG212" s="43">
        <v>4136000</v>
      </c>
      <c r="BH212" s="43">
        <v>0</v>
      </c>
      <c r="BI212" s="43">
        <v>0</v>
      </c>
      <c r="BJ212" s="43">
        <v>2708000</v>
      </c>
      <c r="BK212" s="43">
        <v>0</v>
      </c>
      <c r="BL212" s="43">
        <v>0</v>
      </c>
      <c r="BM212" s="43">
        <v>708000</v>
      </c>
      <c r="BN212" s="43">
        <v>0</v>
      </c>
      <c r="BO212" s="43">
        <v>0</v>
      </c>
      <c r="BP212" s="43">
        <v>6844000</v>
      </c>
      <c r="BQ212" s="43">
        <v>1800000</v>
      </c>
      <c r="BR212" s="43">
        <v>1106000</v>
      </c>
      <c r="BS212" s="43">
        <v>384000</v>
      </c>
      <c r="BT212" s="43">
        <v>0</v>
      </c>
      <c r="BU212" s="43">
        <v>3382000</v>
      </c>
      <c r="BV212" s="43">
        <v>4526000</v>
      </c>
      <c r="BW212" s="43">
        <v>30000</v>
      </c>
      <c r="BX212" s="43">
        <v>0</v>
      </c>
      <c r="BY212" s="43">
        <v>344000</v>
      </c>
      <c r="BZ212" s="43">
        <v>1490000</v>
      </c>
      <c r="CA212" s="43">
        <v>32000</v>
      </c>
      <c r="CB212" s="29">
        <f t="shared" si="114"/>
        <v>27648000</v>
      </c>
      <c r="CD212" s="25" t="s">
        <v>304</v>
      </c>
      <c r="CE212" s="44">
        <f t="shared" si="89"/>
        <v>0</v>
      </c>
      <c r="CF212" s="44">
        <f t="shared" si="90"/>
        <v>2047750</v>
      </c>
      <c r="CG212" s="44">
        <f t="shared" si="91"/>
        <v>0</v>
      </c>
      <c r="CH212" s="44">
        <f t="shared" si="92"/>
        <v>-747900</v>
      </c>
      <c r="CI212" s="44">
        <f t="shared" si="93"/>
        <v>0</v>
      </c>
      <c r="CJ212" s="44">
        <f t="shared" si="94"/>
        <v>0</v>
      </c>
      <c r="CK212" s="44">
        <f t="shared" si="95"/>
        <v>1072000</v>
      </c>
      <c r="CL212" s="44">
        <f t="shared" si="96"/>
        <v>6736</v>
      </c>
      <c r="CM212" s="44">
        <f t="shared" si="97"/>
        <v>0</v>
      </c>
      <c r="CN212" s="44">
        <f t="shared" si="98"/>
        <v>-108000</v>
      </c>
      <c r="CO212" s="44">
        <f t="shared" si="99"/>
        <v>0</v>
      </c>
      <c r="CP212" s="44">
        <f t="shared" si="100"/>
        <v>0</v>
      </c>
      <c r="CQ212" s="44">
        <f t="shared" si="101"/>
        <v>2956000</v>
      </c>
      <c r="CR212" s="44">
        <f t="shared" si="102"/>
        <v>-120000</v>
      </c>
      <c r="CS212" s="44">
        <f t="shared" si="103"/>
        <v>2104607</v>
      </c>
      <c r="CT212" s="44">
        <f t="shared" si="104"/>
        <v>1216000</v>
      </c>
      <c r="CU212" s="44">
        <f t="shared" si="105"/>
        <v>0</v>
      </c>
      <c r="CV212" s="44">
        <f t="shared" si="106"/>
        <v>338000</v>
      </c>
      <c r="CW212" s="44">
        <f t="shared" si="107"/>
        <v>-206000</v>
      </c>
      <c r="CX212" s="44">
        <f t="shared" si="108"/>
        <v>-30000</v>
      </c>
      <c r="CY212" s="44">
        <f t="shared" si="109"/>
        <v>0</v>
      </c>
      <c r="CZ212" s="44">
        <f t="shared" si="110"/>
        <v>136000</v>
      </c>
      <c r="DA212" s="44">
        <f t="shared" si="111"/>
        <v>-810000</v>
      </c>
      <c r="DB212" s="44">
        <f t="shared" si="112"/>
        <v>-32000</v>
      </c>
      <c r="DC212" s="44">
        <f t="shared" si="113"/>
        <v>7823193</v>
      </c>
      <c r="DD212" s="44">
        <f t="shared" si="115"/>
        <v>125827635</v>
      </c>
    </row>
    <row r="213" spans="1:108" x14ac:dyDescent="0.15">
      <c r="A213" s="25" t="s">
        <v>305</v>
      </c>
      <c r="B213" s="26"/>
      <c r="C213" s="179">
        <v>2088750</v>
      </c>
      <c r="D213" s="179"/>
      <c r="E213" s="179">
        <v>3153675</v>
      </c>
      <c r="F213" s="179"/>
      <c r="G213" s="179"/>
      <c r="H213" s="179">
        <v>4000000</v>
      </c>
      <c r="I213" s="179">
        <v>21725</v>
      </c>
      <c r="J213" s="179"/>
      <c r="K213" s="179">
        <v>560000</v>
      </c>
      <c r="L213" s="179"/>
      <c r="M213" s="179"/>
      <c r="N213" s="179">
        <v>8880000</v>
      </c>
      <c r="O213" s="179">
        <v>2200000</v>
      </c>
      <c r="P213" s="179">
        <v>3807333</v>
      </c>
      <c r="Q213" s="179">
        <v>1400000</v>
      </c>
      <c r="R213" s="179"/>
      <c r="S213" s="179">
        <v>2680000</v>
      </c>
      <c r="T213" s="179">
        <v>4600000</v>
      </c>
      <c r="U213" s="179"/>
      <c r="V213" s="179"/>
      <c r="W213" s="179">
        <v>440000</v>
      </c>
      <c r="X213" s="179">
        <v>680000</v>
      </c>
      <c r="Y213" s="179"/>
      <c r="Z213" s="26">
        <f t="shared" si="87"/>
        <v>34511483</v>
      </c>
      <c r="AA213" s="26"/>
      <c r="AB213" s="25" t="s">
        <v>305</v>
      </c>
      <c r="AC213" s="26"/>
      <c r="AD213" s="26"/>
      <c r="AE213" s="26"/>
      <c r="AF213" s="26">
        <v>9420000</v>
      </c>
      <c r="AG213" s="26"/>
      <c r="AH213" s="26"/>
      <c r="AI213" s="26">
        <v>2940000</v>
      </c>
      <c r="AJ213" s="26"/>
      <c r="AK213" s="26"/>
      <c r="AL213" s="26">
        <v>1200000</v>
      </c>
      <c r="AM213" s="26"/>
      <c r="AN213" s="26"/>
      <c r="AO213" s="26">
        <v>8820000</v>
      </c>
      <c r="AP213" s="26">
        <v>1880000</v>
      </c>
      <c r="AQ213" s="26">
        <v>1740000</v>
      </c>
      <c r="AR213" s="26"/>
      <c r="AS213" s="26"/>
      <c r="AT213" s="26">
        <v>3700000</v>
      </c>
      <c r="AU213" s="26">
        <v>7730000</v>
      </c>
      <c r="AV213" s="26"/>
      <c r="AW213" s="26"/>
      <c r="AX213" s="26">
        <v>840000</v>
      </c>
      <c r="AY213" s="26">
        <v>1920000</v>
      </c>
      <c r="AZ213" s="26"/>
      <c r="BA213" s="45">
        <f t="shared" si="88"/>
        <v>40190000</v>
      </c>
      <c r="BB213" s="27"/>
      <c r="BC213" s="25" t="s">
        <v>305</v>
      </c>
      <c r="BD213" s="43">
        <v>0</v>
      </c>
      <c r="BE213" s="43">
        <v>16000</v>
      </c>
      <c r="BF213" s="43">
        <v>0</v>
      </c>
      <c r="BG213" s="43">
        <v>5156000</v>
      </c>
      <c r="BH213" s="43">
        <v>0</v>
      </c>
      <c r="BI213" s="43">
        <v>0</v>
      </c>
      <c r="BJ213" s="43">
        <v>2764000</v>
      </c>
      <c r="BK213" s="43">
        <v>0</v>
      </c>
      <c r="BL213" s="43">
        <v>0</v>
      </c>
      <c r="BM213" s="43">
        <v>632000</v>
      </c>
      <c r="BN213" s="43">
        <v>0</v>
      </c>
      <c r="BO213" s="43">
        <v>0</v>
      </c>
      <c r="BP213" s="43">
        <v>5994000</v>
      </c>
      <c r="BQ213" s="43">
        <v>1552000</v>
      </c>
      <c r="BR213" s="43">
        <v>720000</v>
      </c>
      <c r="BS213" s="43">
        <v>640000</v>
      </c>
      <c r="BT213" s="43">
        <v>0</v>
      </c>
      <c r="BU213" s="43">
        <v>3414000</v>
      </c>
      <c r="BV213" s="43">
        <v>4686000</v>
      </c>
      <c r="BW213" s="43">
        <v>30000</v>
      </c>
      <c r="BX213" s="43">
        <v>0</v>
      </c>
      <c r="BY213" s="43">
        <v>372000</v>
      </c>
      <c r="BZ213" s="43">
        <v>2036000</v>
      </c>
      <c r="CA213" s="43">
        <v>88000</v>
      </c>
      <c r="CB213" s="29">
        <f t="shared" si="114"/>
        <v>28100000</v>
      </c>
      <c r="CD213" s="25" t="s">
        <v>305</v>
      </c>
      <c r="CE213" s="44">
        <f t="shared" si="89"/>
        <v>0</v>
      </c>
      <c r="CF213" s="44">
        <f t="shared" si="90"/>
        <v>2072750</v>
      </c>
      <c r="CG213" s="44">
        <f t="shared" si="91"/>
        <v>0</v>
      </c>
      <c r="CH213" s="44">
        <f t="shared" si="92"/>
        <v>-2002325</v>
      </c>
      <c r="CI213" s="44">
        <f t="shared" si="93"/>
        <v>0</v>
      </c>
      <c r="CJ213" s="44">
        <f t="shared" si="94"/>
        <v>0</v>
      </c>
      <c r="CK213" s="44">
        <f t="shared" si="95"/>
        <v>1236000</v>
      </c>
      <c r="CL213" s="44">
        <f t="shared" si="96"/>
        <v>21725</v>
      </c>
      <c r="CM213" s="44">
        <f t="shared" si="97"/>
        <v>0</v>
      </c>
      <c r="CN213" s="44">
        <f t="shared" si="98"/>
        <v>-72000</v>
      </c>
      <c r="CO213" s="44">
        <f t="shared" si="99"/>
        <v>0</v>
      </c>
      <c r="CP213" s="44">
        <f t="shared" si="100"/>
        <v>0</v>
      </c>
      <c r="CQ213" s="44">
        <f t="shared" si="101"/>
        <v>2886000</v>
      </c>
      <c r="CR213" s="44">
        <f t="shared" si="102"/>
        <v>648000</v>
      </c>
      <c r="CS213" s="44">
        <f t="shared" si="103"/>
        <v>3087333</v>
      </c>
      <c r="CT213" s="44">
        <f t="shared" si="104"/>
        <v>760000</v>
      </c>
      <c r="CU213" s="44">
        <f t="shared" si="105"/>
        <v>0</v>
      </c>
      <c r="CV213" s="44">
        <f t="shared" si="106"/>
        <v>-734000</v>
      </c>
      <c r="CW213" s="44">
        <f t="shared" si="107"/>
        <v>-86000</v>
      </c>
      <c r="CX213" s="44">
        <f t="shared" si="108"/>
        <v>-30000</v>
      </c>
      <c r="CY213" s="44">
        <f t="shared" si="109"/>
        <v>0</v>
      </c>
      <c r="CZ213" s="44">
        <f t="shared" si="110"/>
        <v>68000</v>
      </c>
      <c r="DA213" s="44">
        <f t="shared" si="111"/>
        <v>-1356000</v>
      </c>
      <c r="DB213" s="44">
        <f t="shared" si="112"/>
        <v>-88000</v>
      </c>
      <c r="DC213" s="44">
        <f t="shared" si="113"/>
        <v>6411483</v>
      </c>
      <c r="DD213" s="44">
        <f t="shared" si="115"/>
        <v>132239118</v>
      </c>
    </row>
    <row r="214" spans="1:108" x14ac:dyDescent="0.15">
      <c r="A214" s="25" t="s">
        <v>306</v>
      </c>
      <c r="B214" s="26"/>
      <c r="C214" s="179">
        <v>1040000</v>
      </c>
      <c r="D214" s="179"/>
      <c r="E214" s="179">
        <v>3041000</v>
      </c>
      <c r="F214" s="179"/>
      <c r="G214" s="179"/>
      <c r="H214" s="179">
        <v>3920000</v>
      </c>
      <c r="I214" s="179">
        <v>9121</v>
      </c>
      <c r="J214" s="179"/>
      <c r="K214" s="179">
        <v>400000</v>
      </c>
      <c r="L214" s="179"/>
      <c r="M214" s="179"/>
      <c r="N214" s="179">
        <v>9800000</v>
      </c>
      <c r="O214" s="179">
        <v>2160000</v>
      </c>
      <c r="P214" s="179">
        <v>1819809</v>
      </c>
      <c r="Q214" s="179">
        <v>1440000</v>
      </c>
      <c r="R214" s="179"/>
      <c r="S214" s="179">
        <v>2200000</v>
      </c>
      <c r="T214" s="179">
        <v>4800000</v>
      </c>
      <c r="U214" s="179"/>
      <c r="V214" s="179"/>
      <c r="W214" s="179">
        <v>320000</v>
      </c>
      <c r="X214" s="179">
        <v>480000</v>
      </c>
      <c r="Y214" s="179"/>
      <c r="Z214" s="26">
        <f t="shared" si="87"/>
        <v>31429930</v>
      </c>
      <c r="AA214" s="26"/>
      <c r="AB214" s="25" t="s">
        <v>306</v>
      </c>
      <c r="AC214" s="26"/>
      <c r="AD214" s="26"/>
      <c r="AE214" s="26"/>
      <c r="AF214" s="26">
        <v>8720000</v>
      </c>
      <c r="AG214" s="26"/>
      <c r="AH214" s="26"/>
      <c r="AI214" s="26">
        <v>3080000</v>
      </c>
      <c r="AJ214" s="26"/>
      <c r="AK214" s="26"/>
      <c r="AL214" s="26">
        <v>1400000</v>
      </c>
      <c r="AM214" s="26"/>
      <c r="AN214" s="26"/>
      <c r="AO214" s="26">
        <v>9980000</v>
      </c>
      <c r="AP214" s="26">
        <v>2080000</v>
      </c>
      <c r="AQ214" s="26">
        <v>2150000</v>
      </c>
      <c r="AR214" s="26"/>
      <c r="AS214" s="26"/>
      <c r="AT214" s="26">
        <v>3120000</v>
      </c>
      <c r="AU214" s="26">
        <v>7930000</v>
      </c>
      <c r="AV214" s="26"/>
      <c r="AW214" s="26"/>
      <c r="AX214" s="26">
        <v>720000</v>
      </c>
      <c r="AY214" s="26">
        <v>1920000</v>
      </c>
      <c r="AZ214" s="26"/>
      <c r="BA214" s="45">
        <f t="shared" si="88"/>
        <v>41100000</v>
      </c>
      <c r="BB214" s="27"/>
      <c r="BC214" s="25" t="s">
        <v>306</v>
      </c>
      <c r="BD214" s="43">
        <v>0</v>
      </c>
      <c r="BE214" s="43">
        <v>0</v>
      </c>
      <c r="BF214" s="43">
        <v>0</v>
      </c>
      <c r="BG214" s="43">
        <v>4820000</v>
      </c>
      <c r="BH214" s="43">
        <v>0</v>
      </c>
      <c r="BI214" s="43">
        <v>0</v>
      </c>
      <c r="BJ214" s="43">
        <v>3084000</v>
      </c>
      <c r="BK214" s="43">
        <v>0</v>
      </c>
      <c r="BL214" s="43">
        <v>0</v>
      </c>
      <c r="BM214" s="43">
        <v>504000</v>
      </c>
      <c r="BN214" s="43">
        <v>0</v>
      </c>
      <c r="BO214" s="43">
        <v>0</v>
      </c>
      <c r="BP214" s="43">
        <v>6716000</v>
      </c>
      <c r="BQ214" s="43">
        <v>1772000</v>
      </c>
      <c r="BR214" s="43">
        <v>994000</v>
      </c>
      <c r="BS214" s="43">
        <v>656000</v>
      </c>
      <c r="BT214" s="43">
        <v>0</v>
      </c>
      <c r="BU214" s="43">
        <v>3320000</v>
      </c>
      <c r="BV214" s="43">
        <v>3690000</v>
      </c>
      <c r="BW214" s="43">
        <v>80000</v>
      </c>
      <c r="BX214" s="43">
        <v>0</v>
      </c>
      <c r="BY214" s="43">
        <v>312000</v>
      </c>
      <c r="BZ214" s="43">
        <v>1954000</v>
      </c>
      <c r="CA214" s="43">
        <v>72000</v>
      </c>
      <c r="CB214" s="29">
        <f t="shared" si="114"/>
        <v>27974000</v>
      </c>
      <c r="CD214" s="25" t="s">
        <v>306</v>
      </c>
      <c r="CE214" s="44">
        <f t="shared" si="89"/>
        <v>0</v>
      </c>
      <c r="CF214" s="44">
        <f t="shared" si="90"/>
        <v>1040000</v>
      </c>
      <c r="CG214" s="44">
        <f t="shared" si="91"/>
        <v>0</v>
      </c>
      <c r="CH214" s="44">
        <f t="shared" si="92"/>
        <v>-1779000</v>
      </c>
      <c r="CI214" s="44">
        <f t="shared" si="93"/>
        <v>0</v>
      </c>
      <c r="CJ214" s="44">
        <f t="shared" si="94"/>
        <v>0</v>
      </c>
      <c r="CK214" s="44">
        <f t="shared" si="95"/>
        <v>836000</v>
      </c>
      <c r="CL214" s="44">
        <f t="shared" si="96"/>
        <v>9121</v>
      </c>
      <c r="CM214" s="44">
        <f t="shared" si="97"/>
        <v>0</v>
      </c>
      <c r="CN214" s="44">
        <f t="shared" si="98"/>
        <v>-104000</v>
      </c>
      <c r="CO214" s="44">
        <f t="shared" si="99"/>
        <v>0</v>
      </c>
      <c r="CP214" s="44">
        <f t="shared" si="100"/>
        <v>0</v>
      </c>
      <c r="CQ214" s="44">
        <f t="shared" si="101"/>
        <v>3084000</v>
      </c>
      <c r="CR214" s="44">
        <f t="shared" si="102"/>
        <v>388000</v>
      </c>
      <c r="CS214" s="44">
        <f t="shared" si="103"/>
        <v>825809</v>
      </c>
      <c r="CT214" s="44">
        <f t="shared" si="104"/>
        <v>784000</v>
      </c>
      <c r="CU214" s="44">
        <f t="shared" si="105"/>
        <v>0</v>
      </c>
      <c r="CV214" s="44">
        <f t="shared" si="106"/>
        <v>-1120000</v>
      </c>
      <c r="CW214" s="44">
        <f t="shared" si="107"/>
        <v>1110000</v>
      </c>
      <c r="CX214" s="44">
        <f t="shared" si="108"/>
        <v>-80000</v>
      </c>
      <c r="CY214" s="44">
        <f t="shared" si="109"/>
        <v>0</v>
      </c>
      <c r="CZ214" s="44">
        <f t="shared" si="110"/>
        <v>8000</v>
      </c>
      <c r="DA214" s="44">
        <f t="shared" si="111"/>
        <v>-1474000</v>
      </c>
      <c r="DB214" s="44">
        <f t="shared" si="112"/>
        <v>-72000</v>
      </c>
      <c r="DC214" s="44">
        <f t="shared" si="113"/>
        <v>3455930</v>
      </c>
      <c r="DD214" s="44">
        <f t="shared" si="115"/>
        <v>135695048</v>
      </c>
    </row>
    <row r="215" spans="1:108" x14ac:dyDescent="0.15">
      <c r="A215" s="25" t="s">
        <v>307</v>
      </c>
      <c r="B215" s="26"/>
      <c r="C215" s="179">
        <v>960000</v>
      </c>
      <c r="D215" s="179"/>
      <c r="E215" s="179">
        <v>3180000</v>
      </c>
      <c r="F215" s="179"/>
      <c r="G215" s="179"/>
      <c r="H215" s="179">
        <v>3200000</v>
      </c>
      <c r="I215" s="179">
        <v>8973</v>
      </c>
      <c r="J215" s="179"/>
      <c r="K215" s="179">
        <v>440000</v>
      </c>
      <c r="L215" s="179"/>
      <c r="M215" s="179"/>
      <c r="N215" s="179">
        <v>10120000</v>
      </c>
      <c r="O215" s="179">
        <v>1480000</v>
      </c>
      <c r="P215" s="179">
        <v>1563723</v>
      </c>
      <c r="Q215" s="179">
        <v>640000</v>
      </c>
      <c r="R215" s="179"/>
      <c r="S215" s="179">
        <v>1440000</v>
      </c>
      <c r="T215" s="179">
        <v>3520000</v>
      </c>
      <c r="U215" s="179"/>
      <c r="V215" s="179"/>
      <c r="W215" s="179">
        <v>280000</v>
      </c>
      <c r="X215" s="179">
        <v>1640000</v>
      </c>
      <c r="Y215" s="179"/>
      <c r="Z215" s="26">
        <f t="shared" si="87"/>
        <v>28472696</v>
      </c>
      <c r="AA215" s="26"/>
      <c r="AB215" s="25" t="s">
        <v>307</v>
      </c>
      <c r="AC215" s="26"/>
      <c r="AD215" s="26"/>
      <c r="AE215" s="26"/>
      <c r="AF215" s="26">
        <v>9010000</v>
      </c>
      <c r="AG215" s="26"/>
      <c r="AH215" s="26"/>
      <c r="AI215" s="26">
        <v>3600000</v>
      </c>
      <c r="AJ215" s="26"/>
      <c r="AK215" s="26"/>
      <c r="AL215" s="26">
        <v>1200000</v>
      </c>
      <c r="AM215" s="26"/>
      <c r="AN215" s="26"/>
      <c r="AO215" s="26">
        <v>9790000</v>
      </c>
      <c r="AP215" s="26">
        <v>2320000</v>
      </c>
      <c r="AQ215" s="26">
        <v>2750000</v>
      </c>
      <c r="AR215" s="26"/>
      <c r="AS215" s="26"/>
      <c r="AT215" s="26">
        <v>3520000</v>
      </c>
      <c r="AU215" s="26">
        <v>8200000</v>
      </c>
      <c r="AV215" s="26"/>
      <c r="AW215" s="26"/>
      <c r="AX215" s="26">
        <v>600000</v>
      </c>
      <c r="AY215" s="26">
        <v>1640000</v>
      </c>
      <c r="AZ215" s="26"/>
      <c r="BA215" s="45">
        <f t="shared" si="88"/>
        <v>42630000</v>
      </c>
      <c r="BB215" s="27"/>
      <c r="BC215" s="25" t="s">
        <v>307</v>
      </c>
      <c r="BD215" s="28">
        <v>0</v>
      </c>
      <c r="BE215" s="28">
        <v>32000</v>
      </c>
      <c r="BF215" s="28">
        <v>0</v>
      </c>
      <c r="BG215" s="28">
        <v>5778000</v>
      </c>
      <c r="BH215" s="28">
        <v>0</v>
      </c>
      <c r="BI215" s="28">
        <v>0</v>
      </c>
      <c r="BJ215" s="28">
        <v>3148000</v>
      </c>
      <c r="BK215" s="28">
        <v>0</v>
      </c>
      <c r="BL215" s="28">
        <v>0</v>
      </c>
      <c r="BM215" s="28">
        <v>472000</v>
      </c>
      <c r="BN215" s="28">
        <v>0</v>
      </c>
      <c r="BO215" s="28">
        <v>0</v>
      </c>
      <c r="BP215" s="28">
        <v>7920000</v>
      </c>
      <c r="BQ215" s="28">
        <v>1808000</v>
      </c>
      <c r="BR215" s="28">
        <v>1942000</v>
      </c>
      <c r="BS215" s="28">
        <v>592000</v>
      </c>
      <c r="BT215" s="28">
        <v>0</v>
      </c>
      <c r="BU215" s="28">
        <v>3104000</v>
      </c>
      <c r="BV215" s="28">
        <v>5208000</v>
      </c>
      <c r="BW215" s="28">
        <v>30000</v>
      </c>
      <c r="BX215" s="28">
        <v>0</v>
      </c>
      <c r="BY215" s="28">
        <v>272000</v>
      </c>
      <c r="BZ215" s="28">
        <v>2142000</v>
      </c>
      <c r="CA215" s="28">
        <v>56000</v>
      </c>
      <c r="CB215" s="29">
        <f t="shared" si="114"/>
        <v>32504000</v>
      </c>
      <c r="CD215" s="25" t="s">
        <v>307</v>
      </c>
      <c r="CE215" s="30">
        <f t="shared" si="89"/>
        <v>0</v>
      </c>
      <c r="CF215" s="30">
        <f t="shared" si="90"/>
        <v>928000</v>
      </c>
      <c r="CG215" s="30">
        <f t="shared" si="91"/>
        <v>0</v>
      </c>
      <c r="CH215" s="30">
        <f t="shared" si="92"/>
        <v>-2598000</v>
      </c>
      <c r="CI215" s="30">
        <f t="shared" si="93"/>
        <v>0</v>
      </c>
      <c r="CJ215" s="30">
        <f t="shared" si="94"/>
        <v>0</v>
      </c>
      <c r="CK215" s="30">
        <f t="shared" si="95"/>
        <v>52000</v>
      </c>
      <c r="CL215" s="30">
        <f t="shared" si="96"/>
        <v>8973</v>
      </c>
      <c r="CM215" s="30">
        <f t="shared" si="97"/>
        <v>0</v>
      </c>
      <c r="CN215" s="30">
        <f t="shared" si="98"/>
        <v>-32000</v>
      </c>
      <c r="CO215" s="30">
        <f t="shared" si="99"/>
        <v>0</v>
      </c>
      <c r="CP215" s="30">
        <f t="shared" si="100"/>
        <v>0</v>
      </c>
      <c r="CQ215" s="30">
        <f t="shared" si="101"/>
        <v>2200000</v>
      </c>
      <c r="CR215" s="30">
        <f t="shared" si="102"/>
        <v>-328000</v>
      </c>
      <c r="CS215" s="30">
        <f t="shared" si="103"/>
        <v>-378277</v>
      </c>
      <c r="CT215" s="30">
        <f t="shared" si="104"/>
        <v>48000</v>
      </c>
      <c r="CU215" s="30">
        <f t="shared" si="105"/>
        <v>0</v>
      </c>
      <c r="CV215" s="30">
        <f t="shared" si="106"/>
        <v>-1664000</v>
      </c>
      <c r="CW215" s="30">
        <f t="shared" si="107"/>
        <v>-1688000</v>
      </c>
      <c r="CX215" s="30">
        <f t="shared" si="108"/>
        <v>-30000</v>
      </c>
      <c r="CY215" s="30">
        <f t="shared" si="109"/>
        <v>0</v>
      </c>
      <c r="CZ215" s="30">
        <f t="shared" si="110"/>
        <v>8000</v>
      </c>
      <c r="DA215" s="30">
        <f t="shared" si="111"/>
        <v>-502000</v>
      </c>
      <c r="DB215" s="30">
        <f t="shared" si="112"/>
        <v>-56000</v>
      </c>
      <c r="DC215" s="30">
        <f t="shared" si="113"/>
        <v>-4031304</v>
      </c>
      <c r="DD215" s="30">
        <f t="shared" si="115"/>
        <v>131663744</v>
      </c>
    </row>
    <row r="216" spans="1:108" x14ac:dyDescent="0.15">
      <c r="A216" s="25" t="s">
        <v>308</v>
      </c>
      <c r="B216" s="26"/>
      <c r="C216" s="179">
        <v>880000</v>
      </c>
      <c r="D216" s="179"/>
      <c r="E216" s="179">
        <v>2660000</v>
      </c>
      <c r="F216" s="179"/>
      <c r="G216" s="179"/>
      <c r="H216" s="179">
        <v>3360000</v>
      </c>
      <c r="I216" s="179"/>
      <c r="J216" s="179"/>
      <c r="K216" s="179">
        <v>280000</v>
      </c>
      <c r="L216" s="179"/>
      <c r="M216" s="179"/>
      <c r="N216" s="179">
        <v>8920000</v>
      </c>
      <c r="O216" s="179">
        <v>1280000</v>
      </c>
      <c r="P216" s="179"/>
      <c r="Q216" s="179">
        <v>560000</v>
      </c>
      <c r="R216" s="179"/>
      <c r="S216" s="179">
        <v>1360000</v>
      </c>
      <c r="T216" s="179">
        <v>2800000</v>
      </c>
      <c r="U216" s="179"/>
      <c r="V216" s="179"/>
      <c r="W216" s="179">
        <v>280000</v>
      </c>
      <c r="X216" s="179">
        <v>1480000</v>
      </c>
      <c r="Y216" s="179">
        <v>120000</v>
      </c>
      <c r="Z216" s="26">
        <f t="shared" si="87"/>
        <v>23980000</v>
      </c>
      <c r="AA216" s="26"/>
      <c r="AB216" s="25" t="s">
        <v>308</v>
      </c>
      <c r="AC216" s="26"/>
      <c r="AD216" s="26"/>
      <c r="AE216" s="26"/>
      <c r="AF216" s="26">
        <v>10060000</v>
      </c>
      <c r="AG216" s="26"/>
      <c r="AH216" s="26">
        <v>10000</v>
      </c>
      <c r="AI216" s="26">
        <v>3060000</v>
      </c>
      <c r="AJ216" s="26"/>
      <c r="AK216" s="26"/>
      <c r="AL216" s="26">
        <v>800000</v>
      </c>
      <c r="AM216" s="26"/>
      <c r="AN216" s="26"/>
      <c r="AO216" s="26">
        <v>8900000</v>
      </c>
      <c r="AP216" s="26">
        <v>2200000</v>
      </c>
      <c r="AQ216" s="26">
        <v>1420000</v>
      </c>
      <c r="AR216" s="26">
        <v>200000</v>
      </c>
      <c r="AS216" s="26"/>
      <c r="AT216" s="26">
        <v>3150000</v>
      </c>
      <c r="AU216" s="26">
        <v>7770000</v>
      </c>
      <c r="AV216" s="26"/>
      <c r="AW216" s="26"/>
      <c r="AX216" s="26">
        <v>740000</v>
      </c>
      <c r="AY216" s="26">
        <v>1080000</v>
      </c>
      <c r="AZ216" s="26"/>
      <c r="BA216" s="45">
        <f t="shared" si="88"/>
        <v>39390000</v>
      </c>
      <c r="BB216" s="27"/>
      <c r="BC216" s="25" t="s">
        <v>308</v>
      </c>
      <c r="BD216" s="28">
        <v>0</v>
      </c>
      <c r="BE216" s="28">
        <v>40000</v>
      </c>
      <c r="BF216" s="28">
        <v>0</v>
      </c>
      <c r="BG216" s="28">
        <v>6704000</v>
      </c>
      <c r="BH216" s="28">
        <v>0</v>
      </c>
      <c r="BI216" s="28">
        <v>2000</v>
      </c>
      <c r="BJ216" s="28">
        <v>3252000</v>
      </c>
      <c r="BK216" s="28">
        <v>0</v>
      </c>
      <c r="BL216" s="28">
        <v>0</v>
      </c>
      <c r="BM216" s="28">
        <v>352000</v>
      </c>
      <c r="BN216" s="28">
        <v>0</v>
      </c>
      <c r="BO216" s="28">
        <v>0</v>
      </c>
      <c r="BP216" s="28">
        <v>8112000</v>
      </c>
      <c r="BQ216" s="28">
        <v>1968000</v>
      </c>
      <c r="BR216" s="28">
        <v>1708000</v>
      </c>
      <c r="BS216" s="28">
        <v>760000</v>
      </c>
      <c r="BT216" s="28">
        <v>0</v>
      </c>
      <c r="BU216" s="28">
        <v>3318000</v>
      </c>
      <c r="BV216" s="28">
        <v>4766000</v>
      </c>
      <c r="BW216" s="28">
        <v>72000</v>
      </c>
      <c r="BX216" s="28">
        <v>0</v>
      </c>
      <c r="BY216" s="28">
        <v>244000</v>
      </c>
      <c r="BZ216" s="28">
        <v>1812000</v>
      </c>
      <c r="CA216" s="28">
        <v>80000</v>
      </c>
      <c r="CB216" s="29">
        <f t="shared" si="114"/>
        <v>33190000</v>
      </c>
      <c r="CD216" s="25" t="s">
        <v>308</v>
      </c>
      <c r="CE216" s="30">
        <f t="shared" si="89"/>
        <v>0</v>
      </c>
      <c r="CF216" s="30">
        <f t="shared" si="90"/>
        <v>840000</v>
      </c>
      <c r="CG216" s="30">
        <f t="shared" si="91"/>
        <v>0</v>
      </c>
      <c r="CH216" s="30">
        <f t="shared" si="92"/>
        <v>-4044000</v>
      </c>
      <c r="CI216" s="30">
        <f t="shared" si="93"/>
        <v>0</v>
      </c>
      <c r="CJ216" s="30">
        <f t="shared" si="94"/>
        <v>-2000</v>
      </c>
      <c r="CK216" s="30">
        <f t="shared" si="95"/>
        <v>108000</v>
      </c>
      <c r="CL216" s="30">
        <f t="shared" si="96"/>
        <v>0</v>
      </c>
      <c r="CM216" s="30">
        <f t="shared" si="97"/>
        <v>0</v>
      </c>
      <c r="CN216" s="30">
        <f t="shared" si="98"/>
        <v>-72000</v>
      </c>
      <c r="CO216" s="30">
        <f t="shared" si="99"/>
        <v>0</v>
      </c>
      <c r="CP216" s="30">
        <f t="shared" si="100"/>
        <v>0</v>
      </c>
      <c r="CQ216" s="30">
        <f t="shared" si="101"/>
        <v>808000</v>
      </c>
      <c r="CR216" s="30">
        <f t="shared" si="102"/>
        <v>-688000</v>
      </c>
      <c r="CS216" s="30">
        <f t="shared" si="103"/>
        <v>-1708000</v>
      </c>
      <c r="CT216" s="30">
        <f t="shared" si="104"/>
        <v>-200000</v>
      </c>
      <c r="CU216" s="30">
        <f t="shared" si="105"/>
        <v>0</v>
      </c>
      <c r="CV216" s="30">
        <f t="shared" si="106"/>
        <v>-1958000</v>
      </c>
      <c r="CW216" s="30">
        <f t="shared" si="107"/>
        <v>-1966000</v>
      </c>
      <c r="CX216" s="30">
        <f t="shared" si="108"/>
        <v>-72000</v>
      </c>
      <c r="CY216" s="30">
        <f t="shared" si="109"/>
        <v>0</v>
      </c>
      <c r="CZ216" s="30">
        <f t="shared" si="110"/>
        <v>36000</v>
      </c>
      <c r="DA216" s="30">
        <f t="shared" si="111"/>
        <v>-332000</v>
      </c>
      <c r="DB216" s="30">
        <f t="shared" si="112"/>
        <v>40000</v>
      </c>
      <c r="DC216" s="30">
        <f t="shared" si="113"/>
        <v>-9210000</v>
      </c>
      <c r="DD216" s="30">
        <f t="shared" si="115"/>
        <v>122453744</v>
      </c>
    </row>
    <row r="217" spans="1:108" x14ac:dyDescent="0.15">
      <c r="A217" s="25" t="s">
        <v>309</v>
      </c>
      <c r="B217" s="26"/>
      <c r="C217" s="179"/>
      <c r="D217" s="179"/>
      <c r="E217" s="179"/>
      <c r="F217" s="179"/>
      <c r="G217" s="179"/>
      <c r="H217" s="179">
        <v>3160000</v>
      </c>
      <c r="I217" s="179"/>
      <c r="J217" s="179"/>
      <c r="K217" s="179">
        <v>280000</v>
      </c>
      <c r="L217" s="179"/>
      <c r="M217" s="179"/>
      <c r="N217" s="179">
        <v>8440000</v>
      </c>
      <c r="O217" s="179">
        <v>1480000</v>
      </c>
      <c r="P217" s="179"/>
      <c r="Q217" s="179">
        <v>600000</v>
      </c>
      <c r="R217" s="179"/>
      <c r="S217" s="179">
        <v>920000</v>
      </c>
      <c r="T217" s="179">
        <v>2120000</v>
      </c>
      <c r="U217" s="179"/>
      <c r="V217" s="179"/>
      <c r="W217" s="179">
        <v>280000</v>
      </c>
      <c r="X217" s="179">
        <v>1320000</v>
      </c>
      <c r="Y217" s="179">
        <v>120000</v>
      </c>
      <c r="Z217" s="26">
        <f t="shared" si="87"/>
        <v>18720000</v>
      </c>
      <c r="AA217" s="26"/>
      <c r="AB217" s="25" t="s">
        <v>309</v>
      </c>
      <c r="AC217" s="26"/>
      <c r="AD217" s="26"/>
      <c r="AE217" s="26"/>
      <c r="AF217" s="26">
        <v>9150000</v>
      </c>
      <c r="AG217" s="26">
        <v>0</v>
      </c>
      <c r="AH217" s="26"/>
      <c r="AI217" s="26">
        <v>2800000</v>
      </c>
      <c r="AJ217" s="26"/>
      <c r="AK217" s="26"/>
      <c r="AL217" s="26">
        <v>600000</v>
      </c>
      <c r="AM217" s="26"/>
      <c r="AN217" s="26"/>
      <c r="AO217" s="26">
        <v>6540000</v>
      </c>
      <c r="AP217" s="26">
        <v>2140000</v>
      </c>
      <c r="AQ217" s="26">
        <v>1410000</v>
      </c>
      <c r="AR217" s="26">
        <v>1600000</v>
      </c>
      <c r="AS217" s="26"/>
      <c r="AT217" s="26">
        <v>2870000</v>
      </c>
      <c r="AU217" s="26">
        <v>7170000</v>
      </c>
      <c r="AV217" s="26"/>
      <c r="AW217" s="26"/>
      <c r="AX217" s="26">
        <v>920000</v>
      </c>
      <c r="AY217" s="26">
        <v>1400000</v>
      </c>
      <c r="AZ217" s="26"/>
      <c r="BA217" s="45">
        <f t="shared" si="88"/>
        <v>36600000</v>
      </c>
      <c r="BB217" s="27"/>
      <c r="BC217" s="25" t="s">
        <v>309</v>
      </c>
      <c r="BD217" s="43">
        <v>0</v>
      </c>
      <c r="BE217" s="43">
        <v>8000</v>
      </c>
      <c r="BF217" s="43">
        <v>0</v>
      </c>
      <c r="BG217" s="43">
        <v>6078000</v>
      </c>
      <c r="BH217" s="43">
        <v>0</v>
      </c>
      <c r="BI217" s="43">
        <v>0</v>
      </c>
      <c r="BJ217" s="43">
        <v>2788000</v>
      </c>
      <c r="BK217" s="43">
        <v>0</v>
      </c>
      <c r="BL217" s="43">
        <v>0</v>
      </c>
      <c r="BM217" s="43">
        <v>248000</v>
      </c>
      <c r="BN217" s="43">
        <v>0</v>
      </c>
      <c r="BO217" s="43">
        <v>0</v>
      </c>
      <c r="BP217" s="43">
        <v>7320000</v>
      </c>
      <c r="BQ217" s="43">
        <v>1780000</v>
      </c>
      <c r="BR217" s="43">
        <v>2304000</v>
      </c>
      <c r="BS217" s="43">
        <v>1024000</v>
      </c>
      <c r="BT217" s="43">
        <v>0</v>
      </c>
      <c r="BU217" s="43">
        <v>2868000</v>
      </c>
      <c r="BV217" s="43">
        <v>4602000</v>
      </c>
      <c r="BW217" s="43">
        <v>50000</v>
      </c>
      <c r="BX217" s="43">
        <v>0</v>
      </c>
      <c r="BY217" s="43">
        <v>264000</v>
      </c>
      <c r="BZ217" s="43">
        <v>2172000</v>
      </c>
      <c r="CA217" s="43">
        <v>64000</v>
      </c>
      <c r="CB217" s="29">
        <f t="shared" si="114"/>
        <v>31570000</v>
      </c>
      <c r="CD217" s="25" t="s">
        <v>309</v>
      </c>
      <c r="CE217" s="44">
        <f t="shared" si="89"/>
        <v>0</v>
      </c>
      <c r="CF217" s="44">
        <f t="shared" si="90"/>
        <v>-8000</v>
      </c>
      <c r="CG217" s="44">
        <f t="shared" si="91"/>
        <v>0</v>
      </c>
      <c r="CH217" s="44">
        <f t="shared" si="92"/>
        <v>-6078000</v>
      </c>
      <c r="CI217" s="30">
        <f t="shared" si="93"/>
        <v>0</v>
      </c>
      <c r="CJ217" s="44">
        <f t="shared" si="94"/>
        <v>0</v>
      </c>
      <c r="CK217" s="44">
        <f t="shared" si="95"/>
        <v>372000</v>
      </c>
      <c r="CL217" s="44">
        <f t="shared" si="96"/>
        <v>0</v>
      </c>
      <c r="CM217" s="44">
        <f t="shared" si="97"/>
        <v>0</v>
      </c>
      <c r="CN217" s="44">
        <f t="shared" si="98"/>
        <v>32000</v>
      </c>
      <c r="CO217" s="44">
        <f t="shared" si="99"/>
        <v>0</v>
      </c>
      <c r="CP217" s="44">
        <f t="shared" si="100"/>
        <v>0</v>
      </c>
      <c r="CQ217" s="44">
        <f t="shared" si="101"/>
        <v>1120000</v>
      </c>
      <c r="CR217" s="44">
        <f t="shared" si="102"/>
        <v>-300000</v>
      </c>
      <c r="CS217" s="44">
        <f t="shared" si="103"/>
        <v>-2304000</v>
      </c>
      <c r="CT217" s="44">
        <f t="shared" si="104"/>
        <v>-424000</v>
      </c>
      <c r="CU217" s="44">
        <f t="shared" si="105"/>
        <v>0</v>
      </c>
      <c r="CV217" s="44">
        <f t="shared" si="106"/>
        <v>-1948000</v>
      </c>
      <c r="CW217" s="44">
        <f t="shared" si="107"/>
        <v>-2482000</v>
      </c>
      <c r="CX217" s="44">
        <f t="shared" si="108"/>
        <v>-50000</v>
      </c>
      <c r="CY217" s="44">
        <f t="shared" si="109"/>
        <v>0</v>
      </c>
      <c r="CZ217" s="44">
        <f t="shared" si="110"/>
        <v>16000</v>
      </c>
      <c r="DA217" s="44">
        <f t="shared" si="111"/>
        <v>-852000</v>
      </c>
      <c r="DB217" s="44">
        <f t="shared" si="112"/>
        <v>56000</v>
      </c>
      <c r="DC217" s="44">
        <f t="shared" si="113"/>
        <v>-12850000</v>
      </c>
      <c r="DD217" s="44">
        <f t="shared" si="115"/>
        <v>109603744</v>
      </c>
    </row>
    <row r="218" spans="1:108" x14ac:dyDescent="0.15">
      <c r="A218" s="25" t="s">
        <v>310</v>
      </c>
      <c r="B218" s="26"/>
      <c r="C218" s="179">
        <v>1880000</v>
      </c>
      <c r="D218" s="179"/>
      <c r="E218" s="179">
        <v>5335675</v>
      </c>
      <c r="F218" s="179"/>
      <c r="G218" s="179"/>
      <c r="H218" s="179">
        <v>3220000</v>
      </c>
      <c r="I218" s="179"/>
      <c r="J218" s="179"/>
      <c r="K218" s="179">
        <v>240000</v>
      </c>
      <c r="L218" s="179"/>
      <c r="M218" s="179"/>
      <c r="N218" s="179">
        <v>12840000</v>
      </c>
      <c r="O218" s="179">
        <v>1560000</v>
      </c>
      <c r="P218" s="179">
        <v>2007192</v>
      </c>
      <c r="Q218" s="179">
        <v>896000</v>
      </c>
      <c r="R218" s="179"/>
      <c r="S218" s="179">
        <v>3744000</v>
      </c>
      <c r="T218" s="179">
        <v>3540000</v>
      </c>
      <c r="U218" s="179"/>
      <c r="V218" s="179"/>
      <c r="W218" s="179">
        <v>280000</v>
      </c>
      <c r="X218" s="179">
        <v>1320000</v>
      </c>
      <c r="Y218" s="179">
        <v>320000</v>
      </c>
      <c r="Z218" s="26">
        <f t="shared" si="87"/>
        <v>37182867</v>
      </c>
      <c r="AA218" s="26"/>
      <c r="AB218" s="25" t="s">
        <v>310</v>
      </c>
      <c r="AC218" s="26"/>
      <c r="AD218" s="26"/>
      <c r="AE218" s="26"/>
      <c r="AF218" s="26">
        <v>7840000</v>
      </c>
      <c r="AG218" s="26"/>
      <c r="AH218" s="26"/>
      <c r="AI218" s="26">
        <v>2280000</v>
      </c>
      <c r="AJ218" s="26"/>
      <c r="AK218" s="26"/>
      <c r="AL218" s="26">
        <v>400000</v>
      </c>
      <c r="AM218" s="26"/>
      <c r="AN218" s="26"/>
      <c r="AO218" s="26">
        <v>5890000</v>
      </c>
      <c r="AP218" s="26">
        <v>2160000</v>
      </c>
      <c r="AQ218" s="26"/>
      <c r="AR218" s="26">
        <v>1200000</v>
      </c>
      <c r="AS218" s="26"/>
      <c r="AT218" s="26">
        <v>2260000</v>
      </c>
      <c r="AU218" s="26">
        <v>9310000</v>
      </c>
      <c r="AV218" s="26"/>
      <c r="AW218" s="26"/>
      <c r="AX218" s="26">
        <v>1040000</v>
      </c>
      <c r="AY218" s="26">
        <v>1480000</v>
      </c>
      <c r="AZ218" s="26"/>
      <c r="BA218" s="45">
        <f t="shared" si="88"/>
        <v>33860000</v>
      </c>
      <c r="BB218" s="45"/>
      <c r="BC218" s="25" t="s">
        <v>310</v>
      </c>
      <c r="BD218" s="43">
        <v>0</v>
      </c>
      <c r="BE218" s="43">
        <v>38000</v>
      </c>
      <c r="BF218" s="43">
        <v>0</v>
      </c>
      <c r="BG218" s="43">
        <v>5342000</v>
      </c>
      <c r="BH218" s="43">
        <v>0</v>
      </c>
      <c r="BI218" s="43">
        <v>0</v>
      </c>
      <c r="BJ218" s="43">
        <v>2892000</v>
      </c>
      <c r="BK218" s="43">
        <v>6000</v>
      </c>
      <c r="BL218" s="43">
        <v>0</v>
      </c>
      <c r="BM218" s="43">
        <v>216000</v>
      </c>
      <c r="BN218" s="43">
        <v>0</v>
      </c>
      <c r="BO218" s="43">
        <v>0</v>
      </c>
      <c r="BP218" s="43">
        <v>8084000</v>
      </c>
      <c r="BQ218" s="43">
        <v>1920000</v>
      </c>
      <c r="BR218" s="43">
        <v>1782000</v>
      </c>
      <c r="BS218" s="43">
        <v>1160000</v>
      </c>
      <c r="BT218" s="43">
        <v>0</v>
      </c>
      <c r="BU218" s="43">
        <v>3114000</v>
      </c>
      <c r="BV218" s="43">
        <v>5062000</v>
      </c>
      <c r="BW218" s="43">
        <v>74000</v>
      </c>
      <c r="BX218" s="43">
        <v>0</v>
      </c>
      <c r="BY218" s="43">
        <v>304000</v>
      </c>
      <c r="BZ218" s="43">
        <v>1810000</v>
      </c>
      <c r="CA218" s="43">
        <v>56000</v>
      </c>
      <c r="CB218" s="29">
        <f t="shared" si="114"/>
        <v>31860000</v>
      </c>
      <c r="CD218" s="25" t="s">
        <v>310</v>
      </c>
      <c r="CE218" s="44">
        <f t="shared" si="89"/>
        <v>0</v>
      </c>
      <c r="CF218" s="44">
        <f t="shared" si="90"/>
        <v>1842000</v>
      </c>
      <c r="CG218" s="44">
        <f t="shared" si="91"/>
        <v>0</v>
      </c>
      <c r="CH218" s="44">
        <f t="shared" si="92"/>
        <v>-6325</v>
      </c>
      <c r="CI218" s="44">
        <f t="shared" si="93"/>
        <v>0</v>
      </c>
      <c r="CJ218" s="44">
        <f t="shared" si="94"/>
        <v>0</v>
      </c>
      <c r="CK218" s="44">
        <f t="shared" si="95"/>
        <v>328000</v>
      </c>
      <c r="CL218" s="44">
        <f t="shared" si="96"/>
        <v>-6000</v>
      </c>
      <c r="CM218" s="44">
        <f t="shared" si="97"/>
        <v>0</v>
      </c>
      <c r="CN218" s="44">
        <f t="shared" si="98"/>
        <v>24000</v>
      </c>
      <c r="CO218" s="44">
        <f t="shared" si="99"/>
        <v>0</v>
      </c>
      <c r="CP218" s="44">
        <f t="shared" si="100"/>
        <v>0</v>
      </c>
      <c r="CQ218" s="44">
        <f t="shared" si="101"/>
        <v>4756000</v>
      </c>
      <c r="CR218" s="44">
        <f t="shared" si="102"/>
        <v>-360000</v>
      </c>
      <c r="CS218" s="44">
        <f t="shared" si="103"/>
        <v>225192</v>
      </c>
      <c r="CT218" s="44">
        <f t="shared" si="104"/>
        <v>-264000</v>
      </c>
      <c r="CU218" s="44">
        <f t="shared" si="105"/>
        <v>0</v>
      </c>
      <c r="CV218" s="44">
        <f t="shared" si="106"/>
        <v>630000</v>
      </c>
      <c r="CW218" s="44">
        <f t="shared" si="107"/>
        <v>-1522000</v>
      </c>
      <c r="CX218" s="44">
        <f t="shared" si="108"/>
        <v>-74000</v>
      </c>
      <c r="CY218" s="44">
        <f t="shared" si="109"/>
        <v>0</v>
      </c>
      <c r="CZ218" s="44">
        <f t="shared" si="110"/>
        <v>-24000</v>
      </c>
      <c r="DA218" s="44">
        <f t="shared" si="111"/>
        <v>-490000</v>
      </c>
      <c r="DB218" s="44">
        <f t="shared" si="112"/>
        <v>264000</v>
      </c>
      <c r="DC218" s="44">
        <f t="shared" si="113"/>
        <v>5322867</v>
      </c>
      <c r="DD218" s="44">
        <f t="shared" si="115"/>
        <v>114926611</v>
      </c>
    </row>
    <row r="219" spans="1:108" x14ac:dyDescent="0.15">
      <c r="A219" s="25" t="s">
        <v>311</v>
      </c>
      <c r="B219" s="26"/>
      <c r="C219" s="179">
        <v>1330000</v>
      </c>
      <c r="D219" s="179"/>
      <c r="E219" s="179">
        <v>5284225</v>
      </c>
      <c r="F219" s="179"/>
      <c r="G219" s="179"/>
      <c r="H219" s="179">
        <v>4280000</v>
      </c>
      <c r="I219" s="179">
        <v>9121</v>
      </c>
      <c r="J219" s="179"/>
      <c r="K219" s="179">
        <v>280000</v>
      </c>
      <c r="L219" s="179"/>
      <c r="M219" s="179"/>
      <c r="N219" s="179">
        <v>8800000</v>
      </c>
      <c r="O219" s="179">
        <v>2040000</v>
      </c>
      <c r="P219" s="179">
        <v>3568031</v>
      </c>
      <c r="Q219" s="179">
        <v>640000</v>
      </c>
      <c r="R219" s="179"/>
      <c r="S219" s="179">
        <v>1440000</v>
      </c>
      <c r="T219" s="179">
        <v>2680000</v>
      </c>
      <c r="U219" s="179"/>
      <c r="V219" s="179"/>
      <c r="W219" s="179">
        <v>120000</v>
      </c>
      <c r="X219" s="179">
        <v>1360000</v>
      </c>
      <c r="Y219" s="179">
        <v>440000</v>
      </c>
      <c r="Z219" s="26">
        <f t="shared" si="87"/>
        <v>32271377</v>
      </c>
      <c r="AA219" s="26"/>
      <c r="AB219" s="25" t="s">
        <v>311</v>
      </c>
      <c r="AC219" s="26"/>
      <c r="AD219" s="26"/>
      <c r="AE219" s="26"/>
      <c r="AF219" s="26"/>
      <c r="AG219" s="26"/>
      <c r="AH219" s="26"/>
      <c r="AI219" s="26">
        <v>2560000</v>
      </c>
      <c r="AJ219" s="26"/>
      <c r="AK219" s="26"/>
      <c r="AL219" s="26">
        <v>280000</v>
      </c>
      <c r="AM219" s="26"/>
      <c r="AN219" s="26"/>
      <c r="AO219" s="26">
        <v>5170000</v>
      </c>
      <c r="AP219" s="26">
        <v>2200000</v>
      </c>
      <c r="AQ219" s="26"/>
      <c r="AR219" s="26">
        <v>720000</v>
      </c>
      <c r="AS219" s="26"/>
      <c r="AT219" s="26">
        <v>1560000</v>
      </c>
      <c r="AU219" s="26">
        <v>5450000</v>
      </c>
      <c r="AV219" s="26"/>
      <c r="AW219" s="26"/>
      <c r="AX219" s="26">
        <v>400000</v>
      </c>
      <c r="AY219" s="26">
        <v>400000</v>
      </c>
      <c r="AZ219" s="26"/>
      <c r="BA219" s="45">
        <f t="shared" si="88"/>
        <v>18740000</v>
      </c>
      <c r="BB219" s="27"/>
      <c r="BC219" s="25" t="s">
        <v>311</v>
      </c>
      <c r="BD219" s="43">
        <v>0</v>
      </c>
      <c r="BE219" s="43">
        <v>16000</v>
      </c>
      <c r="BF219" s="43">
        <v>0</v>
      </c>
      <c r="BG219" s="43">
        <v>3984000</v>
      </c>
      <c r="BH219" s="43">
        <v>0</v>
      </c>
      <c r="BI219" s="43">
        <v>0</v>
      </c>
      <c r="BJ219" s="43">
        <v>2984000</v>
      </c>
      <c r="BK219" s="43">
        <v>0</v>
      </c>
      <c r="BL219" s="43">
        <v>0</v>
      </c>
      <c r="BM219" s="43">
        <v>168000</v>
      </c>
      <c r="BN219" s="43">
        <v>0</v>
      </c>
      <c r="BO219" s="43">
        <v>0</v>
      </c>
      <c r="BP219" s="43">
        <v>7810000</v>
      </c>
      <c r="BQ219" s="43">
        <v>1984000</v>
      </c>
      <c r="BR219" s="43">
        <v>1182000</v>
      </c>
      <c r="BS219" s="43">
        <v>1096000</v>
      </c>
      <c r="BT219" s="43">
        <v>0</v>
      </c>
      <c r="BU219" s="43">
        <v>2492000</v>
      </c>
      <c r="BV219" s="43">
        <v>3942000</v>
      </c>
      <c r="BW219" s="43">
        <v>66000</v>
      </c>
      <c r="BX219" s="43">
        <v>0</v>
      </c>
      <c r="BY219" s="43">
        <v>152000</v>
      </c>
      <c r="BZ219" s="43">
        <v>1790000</v>
      </c>
      <c r="CA219" s="43">
        <v>96000</v>
      </c>
      <c r="CB219" s="29">
        <f t="shared" si="114"/>
        <v>27762000</v>
      </c>
      <c r="CD219" s="25" t="s">
        <v>311</v>
      </c>
      <c r="CE219" s="44">
        <f t="shared" si="89"/>
        <v>0</v>
      </c>
      <c r="CF219" s="44">
        <f t="shared" si="90"/>
        <v>1314000</v>
      </c>
      <c r="CG219" s="44">
        <f t="shared" si="91"/>
        <v>0</v>
      </c>
      <c r="CH219" s="44">
        <f t="shared" si="92"/>
        <v>1300225</v>
      </c>
      <c r="CI219" s="44">
        <f t="shared" si="93"/>
        <v>0</v>
      </c>
      <c r="CJ219" s="44">
        <f t="shared" si="94"/>
        <v>0</v>
      </c>
      <c r="CK219" s="44">
        <f t="shared" si="95"/>
        <v>1296000</v>
      </c>
      <c r="CL219" s="44">
        <f t="shared" si="96"/>
        <v>9121</v>
      </c>
      <c r="CM219" s="44">
        <f t="shared" si="97"/>
        <v>0</v>
      </c>
      <c r="CN219" s="44">
        <f t="shared" si="98"/>
        <v>112000</v>
      </c>
      <c r="CO219" s="44">
        <f t="shared" si="99"/>
        <v>0</v>
      </c>
      <c r="CP219" s="44">
        <f t="shared" si="100"/>
        <v>0</v>
      </c>
      <c r="CQ219" s="44">
        <f t="shared" si="101"/>
        <v>990000</v>
      </c>
      <c r="CR219" s="44">
        <f t="shared" si="102"/>
        <v>56000</v>
      </c>
      <c r="CS219" s="44">
        <f t="shared" si="103"/>
        <v>2386031</v>
      </c>
      <c r="CT219" s="44">
        <f t="shared" si="104"/>
        <v>-456000</v>
      </c>
      <c r="CU219" s="44">
        <f t="shared" si="105"/>
        <v>0</v>
      </c>
      <c r="CV219" s="44">
        <f t="shared" si="106"/>
        <v>-1052000</v>
      </c>
      <c r="CW219" s="44">
        <f t="shared" si="107"/>
        <v>-1262000</v>
      </c>
      <c r="CX219" s="44">
        <f t="shared" si="108"/>
        <v>-66000</v>
      </c>
      <c r="CY219" s="44">
        <f t="shared" si="109"/>
        <v>0</v>
      </c>
      <c r="CZ219" s="44">
        <f t="shared" si="110"/>
        <v>-32000</v>
      </c>
      <c r="DA219" s="44">
        <f t="shared" si="111"/>
        <v>-430000</v>
      </c>
      <c r="DB219" s="44">
        <f t="shared" si="112"/>
        <v>344000</v>
      </c>
      <c r="DC219" s="44">
        <f t="shared" si="113"/>
        <v>4509377</v>
      </c>
      <c r="DD219" s="44">
        <f t="shared" si="115"/>
        <v>119435988</v>
      </c>
    </row>
    <row r="220" spans="1:108" x14ac:dyDescent="0.15">
      <c r="A220" s="25" t="s">
        <v>312</v>
      </c>
      <c r="B220" s="26"/>
      <c r="C220" s="179">
        <v>2680000</v>
      </c>
      <c r="D220" s="179"/>
      <c r="E220" s="179">
        <v>5709100</v>
      </c>
      <c r="F220" s="179">
        <v>499</v>
      </c>
      <c r="G220" s="179"/>
      <c r="H220" s="179">
        <v>2500000</v>
      </c>
      <c r="I220" s="179"/>
      <c r="J220" s="179"/>
      <c r="K220" s="179">
        <v>520000</v>
      </c>
      <c r="L220" s="179"/>
      <c r="M220" s="179"/>
      <c r="N220" s="179">
        <v>7720000</v>
      </c>
      <c r="O220" s="179">
        <v>840000</v>
      </c>
      <c r="P220" s="179">
        <v>4253916</v>
      </c>
      <c r="Q220" s="179">
        <v>720000</v>
      </c>
      <c r="R220" s="179"/>
      <c r="S220" s="179">
        <v>1360000</v>
      </c>
      <c r="T220" s="179">
        <v>2480000</v>
      </c>
      <c r="U220" s="179"/>
      <c r="V220" s="179"/>
      <c r="W220" s="179">
        <v>160000</v>
      </c>
      <c r="X220" s="179">
        <v>1920000</v>
      </c>
      <c r="Y220" s="179">
        <v>400000</v>
      </c>
      <c r="Z220" s="26">
        <f t="shared" si="87"/>
        <v>31263515</v>
      </c>
      <c r="AA220" s="26"/>
      <c r="AB220" s="25" t="s">
        <v>312</v>
      </c>
      <c r="AC220" s="26"/>
      <c r="AD220" s="26"/>
      <c r="AE220" s="26"/>
      <c r="AF220" s="26">
        <v>9410000</v>
      </c>
      <c r="AG220" s="26"/>
      <c r="AH220" s="26"/>
      <c r="AI220" s="26">
        <v>2660000</v>
      </c>
      <c r="AJ220" s="26"/>
      <c r="AK220" s="26"/>
      <c r="AL220" s="26">
        <v>600000</v>
      </c>
      <c r="AM220" s="26"/>
      <c r="AN220" s="26"/>
      <c r="AO220" s="26">
        <v>9180000</v>
      </c>
      <c r="AP220" s="26">
        <v>2480000</v>
      </c>
      <c r="AQ220" s="26">
        <v>1760000</v>
      </c>
      <c r="AR220" s="26"/>
      <c r="AS220" s="26"/>
      <c r="AT220" s="26">
        <v>2620000</v>
      </c>
      <c r="AU220" s="26">
        <v>7560000</v>
      </c>
      <c r="AV220" s="26"/>
      <c r="AW220" s="26"/>
      <c r="AX220" s="26">
        <v>680000</v>
      </c>
      <c r="AY220" s="26">
        <v>760000</v>
      </c>
      <c r="AZ220" s="26"/>
      <c r="BA220" s="45">
        <f t="shared" si="88"/>
        <v>37710000</v>
      </c>
      <c r="BB220" s="27"/>
      <c r="BC220" s="25" t="s">
        <v>312</v>
      </c>
      <c r="BD220" s="43">
        <v>0</v>
      </c>
      <c r="BE220" s="43">
        <v>32000</v>
      </c>
      <c r="BF220" s="43">
        <v>0</v>
      </c>
      <c r="BG220" s="43">
        <v>4566000</v>
      </c>
      <c r="BH220" s="43">
        <v>0</v>
      </c>
      <c r="BI220" s="43">
        <v>0</v>
      </c>
      <c r="BJ220" s="43">
        <v>2780000</v>
      </c>
      <c r="BK220" s="43">
        <v>0</v>
      </c>
      <c r="BL220" s="43">
        <v>0</v>
      </c>
      <c r="BM220" s="43">
        <v>224000</v>
      </c>
      <c r="BN220" s="43">
        <v>0</v>
      </c>
      <c r="BO220" s="43">
        <v>0</v>
      </c>
      <c r="BP220" s="43">
        <v>8342000</v>
      </c>
      <c r="BQ220" s="43">
        <v>1832000</v>
      </c>
      <c r="BR220" s="43">
        <v>960000</v>
      </c>
      <c r="BS220" s="43">
        <v>856000</v>
      </c>
      <c r="BT220" s="43">
        <v>0</v>
      </c>
      <c r="BU220" s="43">
        <v>2340000</v>
      </c>
      <c r="BV220" s="43">
        <v>4048000</v>
      </c>
      <c r="BW220" s="43">
        <v>66000</v>
      </c>
      <c r="BX220" s="43">
        <v>0</v>
      </c>
      <c r="BY220" s="43">
        <v>176000</v>
      </c>
      <c r="BZ220" s="43">
        <v>1484000</v>
      </c>
      <c r="CA220" s="43">
        <v>112000</v>
      </c>
      <c r="CB220" s="29">
        <f t="shared" si="114"/>
        <v>27818000</v>
      </c>
      <c r="CD220" s="25" t="s">
        <v>312</v>
      </c>
      <c r="CE220" s="44">
        <f t="shared" si="89"/>
        <v>0</v>
      </c>
      <c r="CF220" s="44">
        <f t="shared" si="90"/>
        <v>2648000</v>
      </c>
      <c r="CG220" s="44">
        <f t="shared" si="91"/>
        <v>0</v>
      </c>
      <c r="CH220" s="44">
        <f t="shared" si="92"/>
        <v>1143100</v>
      </c>
      <c r="CI220" s="44">
        <f t="shared" si="93"/>
        <v>499</v>
      </c>
      <c r="CJ220" s="44">
        <f t="shared" si="94"/>
        <v>0</v>
      </c>
      <c r="CK220" s="44">
        <f t="shared" si="95"/>
        <v>-280000</v>
      </c>
      <c r="CL220" s="44">
        <f t="shared" si="96"/>
        <v>0</v>
      </c>
      <c r="CM220" s="44">
        <f t="shared" si="97"/>
        <v>0</v>
      </c>
      <c r="CN220" s="44">
        <f t="shared" si="98"/>
        <v>296000</v>
      </c>
      <c r="CO220" s="44">
        <f t="shared" si="99"/>
        <v>0</v>
      </c>
      <c r="CP220" s="44">
        <f t="shared" si="100"/>
        <v>0</v>
      </c>
      <c r="CQ220" s="44">
        <f t="shared" si="101"/>
        <v>-622000</v>
      </c>
      <c r="CR220" s="44">
        <f t="shared" si="102"/>
        <v>-992000</v>
      </c>
      <c r="CS220" s="44">
        <f t="shared" si="103"/>
        <v>3293916</v>
      </c>
      <c r="CT220" s="44">
        <f t="shared" si="104"/>
        <v>-136000</v>
      </c>
      <c r="CU220" s="44">
        <f t="shared" si="105"/>
        <v>0</v>
      </c>
      <c r="CV220" s="44">
        <f t="shared" si="106"/>
        <v>-980000</v>
      </c>
      <c r="CW220" s="44">
        <f t="shared" si="107"/>
        <v>-1568000</v>
      </c>
      <c r="CX220" s="44">
        <f t="shared" si="108"/>
        <v>-66000</v>
      </c>
      <c r="CY220" s="44">
        <f t="shared" si="109"/>
        <v>0</v>
      </c>
      <c r="CZ220" s="44">
        <f t="shared" si="110"/>
        <v>-16000</v>
      </c>
      <c r="DA220" s="44">
        <f t="shared" si="111"/>
        <v>436000</v>
      </c>
      <c r="DB220" s="44">
        <f t="shared" si="112"/>
        <v>288000</v>
      </c>
      <c r="DC220" s="44">
        <f t="shared" si="113"/>
        <v>3445515</v>
      </c>
      <c r="DD220" s="44">
        <f t="shared" si="115"/>
        <v>122881503</v>
      </c>
    </row>
    <row r="221" spans="1:108" x14ac:dyDescent="0.15">
      <c r="A221" s="25" t="s">
        <v>313</v>
      </c>
      <c r="B221" s="26"/>
      <c r="C221" s="179">
        <v>1210000</v>
      </c>
      <c r="D221" s="179"/>
      <c r="E221" s="179">
        <v>4505000</v>
      </c>
      <c r="F221" s="179">
        <v>132</v>
      </c>
      <c r="G221" s="179"/>
      <c r="H221" s="179">
        <v>1920000</v>
      </c>
      <c r="I221" s="179"/>
      <c r="J221" s="179"/>
      <c r="K221" s="179"/>
      <c r="L221" s="179"/>
      <c r="M221" s="179"/>
      <c r="N221" s="179">
        <v>6280000</v>
      </c>
      <c r="O221" s="179">
        <v>500000</v>
      </c>
      <c r="P221" s="179">
        <v>2341433</v>
      </c>
      <c r="Q221" s="179">
        <v>880000</v>
      </c>
      <c r="R221" s="179"/>
      <c r="S221" s="179">
        <v>1160000</v>
      </c>
      <c r="T221" s="179">
        <v>1620000</v>
      </c>
      <c r="U221" s="179"/>
      <c r="V221" s="179"/>
      <c r="W221" s="179">
        <v>200000</v>
      </c>
      <c r="X221" s="179">
        <v>2280000</v>
      </c>
      <c r="Y221" s="179">
        <v>360000</v>
      </c>
      <c r="Z221" s="26">
        <f t="shared" si="87"/>
        <v>23256565</v>
      </c>
      <c r="AA221" s="26"/>
      <c r="AB221" s="25" t="s">
        <v>313</v>
      </c>
      <c r="AC221" s="26"/>
      <c r="AD221" s="26"/>
      <c r="AE221" s="26"/>
      <c r="AF221" s="26">
        <v>8550000</v>
      </c>
      <c r="AG221" s="26"/>
      <c r="AH221" s="26">
        <v>0</v>
      </c>
      <c r="AI221" s="26">
        <v>3360000</v>
      </c>
      <c r="AJ221" s="26">
        <v>10000</v>
      </c>
      <c r="AK221" s="26"/>
      <c r="AL221" s="26">
        <v>320000</v>
      </c>
      <c r="AM221" s="26"/>
      <c r="AN221" s="26"/>
      <c r="AO221" s="26">
        <v>8470000</v>
      </c>
      <c r="AP221" s="26">
        <v>2280000</v>
      </c>
      <c r="AQ221" s="26">
        <v>2570000</v>
      </c>
      <c r="AR221" s="26">
        <v>1160000</v>
      </c>
      <c r="AS221" s="26"/>
      <c r="AT221" s="26">
        <v>2120000</v>
      </c>
      <c r="AU221" s="26">
        <v>7370000</v>
      </c>
      <c r="AV221" s="26"/>
      <c r="AW221" s="26"/>
      <c r="AX221" s="26">
        <v>600000</v>
      </c>
      <c r="AY221" s="26">
        <v>1000000</v>
      </c>
      <c r="AZ221" s="26"/>
      <c r="BA221" s="45">
        <f t="shared" si="88"/>
        <v>37810000</v>
      </c>
      <c r="BB221" s="27"/>
      <c r="BC221" s="25" t="s">
        <v>313</v>
      </c>
      <c r="BD221" s="43">
        <v>0</v>
      </c>
      <c r="BE221" s="43">
        <v>0</v>
      </c>
      <c r="BF221" s="43">
        <v>0</v>
      </c>
      <c r="BG221" s="43">
        <v>4898000</v>
      </c>
      <c r="BH221" s="43">
        <v>0</v>
      </c>
      <c r="BI221" s="43">
        <v>0</v>
      </c>
      <c r="BJ221" s="43">
        <v>2904000</v>
      </c>
      <c r="BK221" s="43">
        <v>2000</v>
      </c>
      <c r="BL221" s="43">
        <v>0</v>
      </c>
      <c r="BM221" s="43">
        <v>168000</v>
      </c>
      <c r="BN221" s="43">
        <v>0</v>
      </c>
      <c r="BO221" s="43">
        <v>0</v>
      </c>
      <c r="BP221" s="43">
        <v>7894000</v>
      </c>
      <c r="BQ221" s="43">
        <v>1752000</v>
      </c>
      <c r="BR221" s="43">
        <v>1422000</v>
      </c>
      <c r="BS221" s="43">
        <v>824000</v>
      </c>
      <c r="BT221" s="43">
        <v>0</v>
      </c>
      <c r="BU221" s="43">
        <v>2064000</v>
      </c>
      <c r="BV221" s="43">
        <v>4122000</v>
      </c>
      <c r="BW221" s="43">
        <v>66000</v>
      </c>
      <c r="BX221" s="43">
        <v>0</v>
      </c>
      <c r="BY221" s="43">
        <v>120000</v>
      </c>
      <c r="BZ221" s="43">
        <v>1594000</v>
      </c>
      <c r="CA221" s="43">
        <v>104000</v>
      </c>
      <c r="CB221" s="29">
        <f t="shared" si="114"/>
        <v>27934000</v>
      </c>
      <c r="CD221" s="25" t="s">
        <v>313</v>
      </c>
      <c r="CE221" s="44">
        <f t="shared" si="89"/>
        <v>0</v>
      </c>
      <c r="CF221" s="44">
        <f t="shared" si="90"/>
        <v>1210000</v>
      </c>
      <c r="CG221" s="44">
        <f t="shared" si="91"/>
        <v>0</v>
      </c>
      <c r="CH221" s="44">
        <f t="shared" si="92"/>
        <v>-393000</v>
      </c>
      <c r="CI221" s="44">
        <f t="shared" si="93"/>
        <v>132</v>
      </c>
      <c r="CJ221" s="44">
        <f t="shared" si="94"/>
        <v>0</v>
      </c>
      <c r="CK221" s="44">
        <f t="shared" si="95"/>
        <v>-984000</v>
      </c>
      <c r="CL221" s="44">
        <f t="shared" si="96"/>
        <v>-2000</v>
      </c>
      <c r="CM221" s="44">
        <f t="shared" si="97"/>
        <v>0</v>
      </c>
      <c r="CN221" s="44">
        <f t="shared" si="98"/>
        <v>-168000</v>
      </c>
      <c r="CO221" s="44">
        <f t="shared" si="99"/>
        <v>0</v>
      </c>
      <c r="CP221" s="44">
        <f t="shared" si="100"/>
        <v>0</v>
      </c>
      <c r="CQ221" s="44">
        <f t="shared" si="101"/>
        <v>-1614000</v>
      </c>
      <c r="CR221" s="44">
        <f t="shared" si="102"/>
        <v>-1252000</v>
      </c>
      <c r="CS221" s="44">
        <f t="shared" si="103"/>
        <v>919433</v>
      </c>
      <c r="CT221" s="44">
        <f t="shared" si="104"/>
        <v>56000</v>
      </c>
      <c r="CU221" s="44">
        <f t="shared" si="105"/>
        <v>0</v>
      </c>
      <c r="CV221" s="44">
        <f t="shared" si="106"/>
        <v>-904000</v>
      </c>
      <c r="CW221" s="44">
        <f t="shared" si="107"/>
        <v>-2502000</v>
      </c>
      <c r="CX221" s="44">
        <f t="shared" si="108"/>
        <v>-66000</v>
      </c>
      <c r="CY221" s="44">
        <f t="shared" si="109"/>
        <v>0</v>
      </c>
      <c r="CZ221" s="44">
        <f t="shared" si="110"/>
        <v>80000</v>
      </c>
      <c r="DA221" s="44">
        <f t="shared" si="111"/>
        <v>686000</v>
      </c>
      <c r="DB221" s="44">
        <f t="shared" si="112"/>
        <v>256000</v>
      </c>
      <c r="DC221" s="44">
        <f t="shared" si="113"/>
        <v>-4677435</v>
      </c>
      <c r="DD221" s="44">
        <f t="shared" si="115"/>
        <v>118204068</v>
      </c>
    </row>
    <row r="222" spans="1:108" x14ac:dyDescent="0.15">
      <c r="A222" s="25" t="s">
        <v>314</v>
      </c>
      <c r="B222" s="26"/>
      <c r="C222" s="179">
        <v>1270000</v>
      </c>
      <c r="D222" s="179"/>
      <c r="E222" s="179">
        <v>6861450</v>
      </c>
      <c r="F222" s="179">
        <v>231</v>
      </c>
      <c r="G222" s="179"/>
      <c r="H222" s="179">
        <v>2080000</v>
      </c>
      <c r="I222" s="179">
        <v>28180</v>
      </c>
      <c r="J222" s="179"/>
      <c r="K222" s="179"/>
      <c r="L222" s="179"/>
      <c r="M222" s="179"/>
      <c r="N222" s="179">
        <v>8280000</v>
      </c>
      <c r="O222" s="179">
        <v>1080000</v>
      </c>
      <c r="P222" s="179">
        <v>1687810</v>
      </c>
      <c r="Q222" s="179">
        <v>960000</v>
      </c>
      <c r="R222" s="179"/>
      <c r="S222" s="179">
        <v>320000</v>
      </c>
      <c r="T222" s="179">
        <v>600000</v>
      </c>
      <c r="U222" s="179"/>
      <c r="V222" s="179"/>
      <c r="W222" s="179">
        <v>200000</v>
      </c>
      <c r="X222" s="179">
        <v>1520000</v>
      </c>
      <c r="Y222" s="179">
        <v>360000</v>
      </c>
      <c r="Z222" s="26">
        <f t="shared" si="87"/>
        <v>25247671</v>
      </c>
      <c r="AA222" s="26"/>
      <c r="AB222" s="25" t="s">
        <v>314</v>
      </c>
      <c r="AC222" s="26"/>
      <c r="AD222" s="26"/>
      <c r="AE222" s="26"/>
      <c r="AF222" s="26">
        <v>8650000</v>
      </c>
      <c r="AG222" s="26"/>
      <c r="AH222" s="26"/>
      <c r="AI222" s="26">
        <v>3600000</v>
      </c>
      <c r="AJ222" s="26"/>
      <c r="AK222" s="26"/>
      <c r="AL222" s="26">
        <v>200000</v>
      </c>
      <c r="AM222" s="26"/>
      <c r="AN222" s="26"/>
      <c r="AO222" s="26">
        <v>10410000</v>
      </c>
      <c r="AP222" s="26">
        <v>3040000</v>
      </c>
      <c r="AQ222" s="26">
        <v>3530000</v>
      </c>
      <c r="AR222" s="26">
        <v>1000000</v>
      </c>
      <c r="AS222" s="26"/>
      <c r="AT222" s="26">
        <v>2770000</v>
      </c>
      <c r="AU222" s="26">
        <v>6790000</v>
      </c>
      <c r="AV222" s="26"/>
      <c r="AW222" s="26"/>
      <c r="AX222" s="26">
        <v>440000</v>
      </c>
      <c r="AY222" s="26">
        <v>560000</v>
      </c>
      <c r="AZ222" s="26">
        <v>80000</v>
      </c>
      <c r="BA222" s="45">
        <f t="shared" si="88"/>
        <v>41070000</v>
      </c>
      <c r="BB222" s="27"/>
      <c r="BC222" s="25" t="s">
        <v>314</v>
      </c>
      <c r="BD222" s="28">
        <v>0</v>
      </c>
      <c r="BE222" s="28">
        <v>24000</v>
      </c>
      <c r="BF222" s="28">
        <v>0</v>
      </c>
      <c r="BG222" s="28">
        <v>5106000</v>
      </c>
      <c r="BH222" s="28">
        <v>0</v>
      </c>
      <c r="BI222" s="28">
        <v>0</v>
      </c>
      <c r="BJ222" s="28">
        <v>2808000</v>
      </c>
      <c r="BK222" s="28">
        <v>6000</v>
      </c>
      <c r="BL222" s="28">
        <v>0</v>
      </c>
      <c r="BM222" s="28">
        <v>88000</v>
      </c>
      <c r="BN222" s="28">
        <v>0</v>
      </c>
      <c r="BO222" s="28">
        <v>0</v>
      </c>
      <c r="BP222" s="28">
        <v>8020000</v>
      </c>
      <c r="BQ222" s="28">
        <v>1904000</v>
      </c>
      <c r="BR222" s="28">
        <v>1966000</v>
      </c>
      <c r="BS222" s="28">
        <v>1072000</v>
      </c>
      <c r="BT222" s="28">
        <v>0</v>
      </c>
      <c r="BU222" s="28">
        <v>1978000</v>
      </c>
      <c r="BV222" s="28">
        <v>4110000</v>
      </c>
      <c r="BW222" s="28">
        <v>80000</v>
      </c>
      <c r="BX222" s="28">
        <v>0</v>
      </c>
      <c r="BY222" s="28">
        <v>112000</v>
      </c>
      <c r="BZ222" s="28">
        <v>1712000</v>
      </c>
      <c r="CA222" s="28">
        <v>168000</v>
      </c>
      <c r="CB222" s="29">
        <f t="shared" si="114"/>
        <v>29154000</v>
      </c>
      <c r="CD222" s="25" t="s">
        <v>314</v>
      </c>
      <c r="CE222" s="30">
        <f t="shared" si="89"/>
        <v>0</v>
      </c>
      <c r="CF222" s="30">
        <f t="shared" si="90"/>
        <v>1246000</v>
      </c>
      <c r="CG222" s="30">
        <f t="shared" si="91"/>
        <v>0</v>
      </c>
      <c r="CH222" s="30">
        <f t="shared" si="92"/>
        <v>1755450</v>
      </c>
      <c r="CI222" s="30">
        <f t="shared" si="93"/>
        <v>231</v>
      </c>
      <c r="CJ222" s="30">
        <f t="shared" si="94"/>
        <v>0</v>
      </c>
      <c r="CK222" s="30">
        <f t="shared" si="95"/>
        <v>-728000</v>
      </c>
      <c r="CL222" s="30">
        <f t="shared" si="96"/>
        <v>22180</v>
      </c>
      <c r="CM222" s="30">
        <f t="shared" si="97"/>
        <v>0</v>
      </c>
      <c r="CN222" s="30">
        <f t="shared" si="98"/>
        <v>-88000</v>
      </c>
      <c r="CO222" s="30">
        <f t="shared" si="99"/>
        <v>0</v>
      </c>
      <c r="CP222" s="30">
        <f t="shared" si="100"/>
        <v>0</v>
      </c>
      <c r="CQ222" s="30">
        <f t="shared" si="101"/>
        <v>260000</v>
      </c>
      <c r="CR222" s="30">
        <f t="shared" si="102"/>
        <v>-824000</v>
      </c>
      <c r="CS222" s="30">
        <f t="shared" si="103"/>
        <v>-278190</v>
      </c>
      <c r="CT222" s="30">
        <f t="shared" si="104"/>
        <v>-112000</v>
      </c>
      <c r="CU222" s="30">
        <f t="shared" si="105"/>
        <v>0</v>
      </c>
      <c r="CV222" s="30">
        <f t="shared" si="106"/>
        <v>-1658000</v>
      </c>
      <c r="CW222" s="30">
        <f t="shared" si="107"/>
        <v>-3510000</v>
      </c>
      <c r="CX222" s="30">
        <f t="shared" si="108"/>
        <v>-80000</v>
      </c>
      <c r="CY222" s="30">
        <f t="shared" si="109"/>
        <v>0</v>
      </c>
      <c r="CZ222" s="30">
        <f t="shared" si="110"/>
        <v>88000</v>
      </c>
      <c r="DA222" s="30">
        <f t="shared" si="111"/>
        <v>-192000</v>
      </c>
      <c r="DB222" s="30">
        <f t="shared" si="112"/>
        <v>192000</v>
      </c>
      <c r="DC222" s="30">
        <f t="shared" si="113"/>
        <v>-3906329</v>
      </c>
      <c r="DD222" s="30">
        <f t="shared" si="115"/>
        <v>114297739</v>
      </c>
    </row>
    <row r="223" spans="1:108" x14ac:dyDescent="0.15">
      <c r="A223" s="25" t="s">
        <v>315</v>
      </c>
      <c r="B223" s="26"/>
      <c r="C223" s="179">
        <v>1270000</v>
      </c>
      <c r="D223" s="179"/>
      <c r="E223" s="179">
        <v>5041300</v>
      </c>
      <c r="F223" s="179"/>
      <c r="G223" s="179"/>
      <c r="H223" s="179">
        <v>2080000</v>
      </c>
      <c r="I223" s="179"/>
      <c r="J223" s="179"/>
      <c r="K223" s="179"/>
      <c r="L223" s="179"/>
      <c r="M223" s="179"/>
      <c r="N223" s="179">
        <v>7280000</v>
      </c>
      <c r="O223" s="179">
        <v>840000</v>
      </c>
      <c r="P223" s="179"/>
      <c r="Q223" s="179">
        <v>1040000</v>
      </c>
      <c r="R223" s="179"/>
      <c r="S223" s="179">
        <v>240000</v>
      </c>
      <c r="T223" s="179">
        <v>360000</v>
      </c>
      <c r="U223" s="179"/>
      <c r="V223" s="179"/>
      <c r="W223" s="179">
        <v>240000</v>
      </c>
      <c r="X223" s="179">
        <v>1920000</v>
      </c>
      <c r="Y223" s="179">
        <v>400000</v>
      </c>
      <c r="Z223" s="26">
        <f t="shared" si="87"/>
        <v>20711300</v>
      </c>
      <c r="AA223" s="26"/>
      <c r="AB223" s="25" t="s">
        <v>315</v>
      </c>
      <c r="AC223" s="26"/>
      <c r="AD223" s="26"/>
      <c r="AE223" s="26"/>
      <c r="AF223" s="26">
        <v>10500000</v>
      </c>
      <c r="AG223" s="26"/>
      <c r="AH223" s="26">
        <v>10000</v>
      </c>
      <c r="AI223" s="26">
        <v>3480000</v>
      </c>
      <c r="AJ223" s="26"/>
      <c r="AK223" s="26"/>
      <c r="AL223" s="26"/>
      <c r="AM223" s="26"/>
      <c r="AN223" s="26"/>
      <c r="AO223" s="26">
        <v>7940000</v>
      </c>
      <c r="AP223" s="26">
        <v>2560000</v>
      </c>
      <c r="AQ223" s="26">
        <v>2110000</v>
      </c>
      <c r="AR223" s="26">
        <v>1840000</v>
      </c>
      <c r="AS223" s="26"/>
      <c r="AT223" s="26">
        <v>2360000</v>
      </c>
      <c r="AU223" s="26">
        <v>6130000</v>
      </c>
      <c r="AV223" s="26"/>
      <c r="AW223" s="26"/>
      <c r="AX223" s="26">
        <v>440000</v>
      </c>
      <c r="AY223" s="26">
        <v>720000</v>
      </c>
      <c r="AZ223" s="26">
        <v>120000</v>
      </c>
      <c r="BA223" s="45">
        <f t="shared" si="88"/>
        <v>38210000</v>
      </c>
      <c r="BB223" s="27"/>
      <c r="BC223" s="25" t="s">
        <v>315</v>
      </c>
      <c r="BD223" s="28">
        <v>0</v>
      </c>
      <c r="BE223" s="28">
        <v>32000</v>
      </c>
      <c r="BF223" s="28">
        <v>0</v>
      </c>
      <c r="BG223" s="28">
        <v>6422000</v>
      </c>
      <c r="BH223" s="28">
        <v>0</v>
      </c>
      <c r="BI223" s="28">
        <v>2000</v>
      </c>
      <c r="BJ223" s="28">
        <v>2884000</v>
      </c>
      <c r="BK223" s="28">
        <v>2000</v>
      </c>
      <c r="BL223" s="28">
        <v>0</v>
      </c>
      <c r="BM223" s="28">
        <v>48000</v>
      </c>
      <c r="BN223" s="28">
        <v>0</v>
      </c>
      <c r="BO223" s="28">
        <v>0</v>
      </c>
      <c r="BP223" s="28">
        <v>7570000</v>
      </c>
      <c r="BQ223" s="28">
        <v>2000000</v>
      </c>
      <c r="BR223" s="28">
        <v>2200000</v>
      </c>
      <c r="BS223" s="28">
        <v>1456000</v>
      </c>
      <c r="BT223" s="28">
        <v>0</v>
      </c>
      <c r="BU223" s="28">
        <v>1984000</v>
      </c>
      <c r="BV223" s="28">
        <v>4222000</v>
      </c>
      <c r="BW223" s="28">
        <v>194000</v>
      </c>
      <c r="BX223" s="28">
        <v>0</v>
      </c>
      <c r="BY223" s="28">
        <v>96000</v>
      </c>
      <c r="BZ223" s="28">
        <v>1676000</v>
      </c>
      <c r="CA223" s="28">
        <v>232000</v>
      </c>
      <c r="CB223" s="29">
        <f t="shared" si="114"/>
        <v>31020000</v>
      </c>
      <c r="CD223" s="25" t="s">
        <v>315</v>
      </c>
      <c r="CE223" s="30">
        <f t="shared" si="89"/>
        <v>0</v>
      </c>
      <c r="CF223" s="30">
        <f t="shared" si="90"/>
        <v>1238000</v>
      </c>
      <c r="CG223" s="30">
        <f t="shared" si="91"/>
        <v>0</v>
      </c>
      <c r="CH223" s="30">
        <f t="shared" si="92"/>
        <v>-1380700</v>
      </c>
      <c r="CI223" s="30">
        <f t="shared" si="93"/>
        <v>0</v>
      </c>
      <c r="CJ223" s="30">
        <f t="shared" si="94"/>
        <v>-2000</v>
      </c>
      <c r="CK223" s="30">
        <f t="shared" si="95"/>
        <v>-804000</v>
      </c>
      <c r="CL223" s="30">
        <f t="shared" si="96"/>
        <v>-2000</v>
      </c>
      <c r="CM223" s="30">
        <f t="shared" si="97"/>
        <v>0</v>
      </c>
      <c r="CN223" s="30">
        <f t="shared" si="98"/>
        <v>-48000</v>
      </c>
      <c r="CO223" s="30">
        <f t="shared" si="99"/>
        <v>0</v>
      </c>
      <c r="CP223" s="30">
        <f t="shared" si="100"/>
        <v>0</v>
      </c>
      <c r="CQ223" s="30">
        <f t="shared" si="101"/>
        <v>-290000</v>
      </c>
      <c r="CR223" s="30">
        <f t="shared" si="102"/>
        <v>-1160000</v>
      </c>
      <c r="CS223" s="30">
        <f t="shared" si="103"/>
        <v>-2200000</v>
      </c>
      <c r="CT223" s="30">
        <f t="shared" si="104"/>
        <v>-416000</v>
      </c>
      <c r="CU223" s="30">
        <f t="shared" si="105"/>
        <v>0</v>
      </c>
      <c r="CV223" s="30">
        <f t="shared" si="106"/>
        <v>-1744000</v>
      </c>
      <c r="CW223" s="30">
        <f t="shared" si="107"/>
        <v>-3862000</v>
      </c>
      <c r="CX223" s="30">
        <f t="shared" si="108"/>
        <v>-194000</v>
      </c>
      <c r="CY223" s="30">
        <f t="shared" si="109"/>
        <v>0</v>
      </c>
      <c r="CZ223" s="30">
        <f t="shared" si="110"/>
        <v>144000</v>
      </c>
      <c r="DA223" s="30">
        <f t="shared" si="111"/>
        <v>244000</v>
      </c>
      <c r="DB223" s="30">
        <f t="shared" si="112"/>
        <v>168000</v>
      </c>
      <c r="DC223" s="30">
        <f t="shared" si="113"/>
        <v>-10308700</v>
      </c>
      <c r="DD223" s="30">
        <f t="shared" si="115"/>
        <v>103989039</v>
      </c>
    </row>
    <row r="224" spans="1:108" x14ac:dyDescent="0.15">
      <c r="A224" s="25" t="s">
        <v>316</v>
      </c>
      <c r="B224" s="26"/>
      <c r="C224" s="179"/>
      <c r="D224" s="179"/>
      <c r="E224" s="179"/>
      <c r="F224" s="179"/>
      <c r="G224" s="179"/>
      <c r="H224" s="179">
        <v>2920000</v>
      </c>
      <c r="I224" s="179"/>
      <c r="J224" s="179"/>
      <c r="K224" s="179"/>
      <c r="L224" s="179"/>
      <c r="M224" s="179"/>
      <c r="N224" s="179">
        <v>7000000</v>
      </c>
      <c r="O224" s="179">
        <v>1160000</v>
      </c>
      <c r="P224" s="179"/>
      <c r="Q224" s="179">
        <v>560000</v>
      </c>
      <c r="R224" s="179"/>
      <c r="S224" s="179">
        <v>160000</v>
      </c>
      <c r="T224" s="179">
        <v>160000</v>
      </c>
      <c r="U224" s="179"/>
      <c r="V224" s="179"/>
      <c r="W224" s="179"/>
      <c r="X224" s="179">
        <v>1440000</v>
      </c>
      <c r="Y224" s="179">
        <v>560000</v>
      </c>
      <c r="Z224" s="26">
        <f t="shared" si="87"/>
        <v>13960000</v>
      </c>
      <c r="AA224" s="26"/>
      <c r="AB224" s="25" t="s">
        <v>316</v>
      </c>
      <c r="AC224" s="26"/>
      <c r="AD224" s="26"/>
      <c r="AE224" s="26"/>
      <c r="AF224" s="26">
        <v>10350000</v>
      </c>
      <c r="AG224" s="26"/>
      <c r="AH224" s="26"/>
      <c r="AI224" s="26">
        <v>2220000</v>
      </c>
      <c r="AJ224" s="26"/>
      <c r="AK224" s="26"/>
      <c r="AL224" s="26"/>
      <c r="AM224" s="26"/>
      <c r="AN224" s="26"/>
      <c r="AO224" s="26">
        <v>8350000</v>
      </c>
      <c r="AP224" s="26">
        <v>2400000</v>
      </c>
      <c r="AQ224" s="26">
        <v>2220000</v>
      </c>
      <c r="AR224" s="26">
        <v>1440000</v>
      </c>
      <c r="AS224" s="26"/>
      <c r="AT224" s="26">
        <v>2200000</v>
      </c>
      <c r="AU224" s="26">
        <v>5890000</v>
      </c>
      <c r="AV224" s="26"/>
      <c r="AW224" s="26"/>
      <c r="AX224" s="26">
        <v>400000</v>
      </c>
      <c r="AY224" s="26">
        <v>1400000</v>
      </c>
      <c r="AZ224" s="26">
        <v>200000</v>
      </c>
      <c r="BA224" s="45">
        <f t="shared" si="88"/>
        <v>37070000</v>
      </c>
      <c r="BB224" s="27"/>
      <c r="BC224" s="25" t="s">
        <v>316</v>
      </c>
      <c r="BD224" s="43">
        <v>0</v>
      </c>
      <c r="BE224" s="43">
        <v>32000</v>
      </c>
      <c r="BF224" s="43">
        <v>0</v>
      </c>
      <c r="BG224" s="43">
        <v>5668000</v>
      </c>
      <c r="BH224" s="43">
        <v>0</v>
      </c>
      <c r="BI224" s="43">
        <v>0</v>
      </c>
      <c r="BJ224" s="43">
        <v>2628000</v>
      </c>
      <c r="BK224" s="43">
        <v>0</v>
      </c>
      <c r="BL224" s="43">
        <v>0</v>
      </c>
      <c r="BM224" s="43">
        <v>0</v>
      </c>
      <c r="BN224" s="43">
        <v>0</v>
      </c>
      <c r="BO224" s="43">
        <v>0</v>
      </c>
      <c r="BP224" s="43">
        <v>7678000</v>
      </c>
      <c r="BQ224" s="43">
        <v>1768000</v>
      </c>
      <c r="BR224" s="43">
        <v>1754000</v>
      </c>
      <c r="BS224" s="43">
        <v>1344000</v>
      </c>
      <c r="BT224" s="43">
        <v>0</v>
      </c>
      <c r="BU224" s="43">
        <v>1584000</v>
      </c>
      <c r="BV224" s="43">
        <v>3738000</v>
      </c>
      <c r="BW224" s="43">
        <v>154000</v>
      </c>
      <c r="BX224" s="43">
        <v>0</v>
      </c>
      <c r="BY224" s="43">
        <v>96000</v>
      </c>
      <c r="BZ224" s="43">
        <v>1970000</v>
      </c>
      <c r="CA224" s="43">
        <v>264000</v>
      </c>
      <c r="CB224" s="29">
        <f t="shared" si="114"/>
        <v>28678000</v>
      </c>
      <c r="CD224" s="25" t="s">
        <v>316</v>
      </c>
      <c r="CE224" s="44">
        <f t="shared" si="89"/>
        <v>0</v>
      </c>
      <c r="CF224" s="44">
        <f t="shared" si="90"/>
        <v>-32000</v>
      </c>
      <c r="CG224" s="44">
        <f t="shared" si="91"/>
        <v>0</v>
      </c>
      <c r="CH224" s="44">
        <f t="shared" si="92"/>
        <v>-5668000</v>
      </c>
      <c r="CI224" s="30">
        <f t="shared" si="93"/>
        <v>0</v>
      </c>
      <c r="CJ224" s="44">
        <f t="shared" si="94"/>
        <v>0</v>
      </c>
      <c r="CK224" s="44">
        <f t="shared" si="95"/>
        <v>292000</v>
      </c>
      <c r="CL224" s="44">
        <f t="shared" si="96"/>
        <v>0</v>
      </c>
      <c r="CM224" s="44">
        <f t="shared" si="97"/>
        <v>0</v>
      </c>
      <c r="CN224" s="44">
        <f t="shared" si="98"/>
        <v>0</v>
      </c>
      <c r="CO224" s="44">
        <f t="shared" si="99"/>
        <v>0</v>
      </c>
      <c r="CP224" s="44">
        <f t="shared" si="100"/>
        <v>0</v>
      </c>
      <c r="CQ224" s="44">
        <f t="shared" si="101"/>
        <v>-678000</v>
      </c>
      <c r="CR224" s="44">
        <f t="shared" si="102"/>
        <v>-608000</v>
      </c>
      <c r="CS224" s="44">
        <f t="shared" si="103"/>
        <v>-1754000</v>
      </c>
      <c r="CT224" s="44">
        <f t="shared" si="104"/>
        <v>-784000</v>
      </c>
      <c r="CU224" s="44">
        <f t="shared" si="105"/>
        <v>0</v>
      </c>
      <c r="CV224" s="44">
        <f t="shared" si="106"/>
        <v>-1424000</v>
      </c>
      <c r="CW224" s="44">
        <f t="shared" si="107"/>
        <v>-3578000</v>
      </c>
      <c r="CX224" s="44">
        <f t="shared" si="108"/>
        <v>-154000</v>
      </c>
      <c r="CY224" s="44">
        <f t="shared" si="109"/>
        <v>0</v>
      </c>
      <c r="CZ224" s="44">
        <f t="shared" si="110"/>
        <v>-96000</v>
      </c>
      <c r="DA224" s="44">
        <f t="shared" si="111"/>
        <v>-530000</v>
      </c>
      <c r="DB224" s="44">
        <f t="shared" si="112"/>
        <v>296000</v>
      </c>
      <c r="DC224" s="44">
        <f t="shared" si="113"/>
        <v>-14718000</v>
      </c>
      <c r="DD224" s="44">
        <f t="shared" si="115"/>
        <v>89271039</v>
      </c>
    </row>
    <row r="225" spans="1:108" x14ac:dyDescent="0.15">
      <c r="A225" s="25" t="s">
        <v>317</v>
      </c>
      <c r="B225" s="26"/>
      <c r="C225" s="179"/>
      <c r="D225" s="179"/>
      <c r="E225" s="179">
        <v>8849450</v>
      </c>
      <c r="F225" s="179"/>
      <c r="G225" s="179"/>
      <c r="H225" s="179">
        <v>3000000</v>
      </c>
      <c r="I225" s="179">
        <v>14951</v>
      </c>
      <c r="J225" s="179"/>
      <c r="K225" s="179"/>
      <c r="L225" s="179"/>
      <c r="M225" s="179"/>
      <c r="N225" s="179">
        <v>8560000</v>
      </c>
      <c r="O225" s="179">
        <v>1360000</v>
      </c>
      <c r="P225" s="179">
        <v>1044868</v>
      </c>
      <c r="Q225" s="179">
        <v>920000</v>
      </c>
      <c r="R225" s="179"/>
      <c r="S225" s="179">
        <v>600000</v>
      </c>
      <c r="T225" s="179">
        <v>1520000</v>
      </c>
      <c r="U225" s="179"/>
      <c r="V225" s="179"/>
      <c r="W225" s="179">
        <v>280000</v>
      </c>
      <c r="X225" s="179">
        <v>1880000</v>
      </c>
      <c r="Y225" s="179">
        <v>560000</v>
      </c>
      <c r="Z225" s="26">
        <f t="shared" si="87"/>
        <v>28589269</v>
      </c>
      <c r="AA225" s="26"/>
      <c r="AB225" s="25" t="s">
        <v>317</v>
      </c>
      <c r="AC225" s="26"/>
      <c r="AD225" s="26"/>
      <c r="AE225" s="26"/>
      <c r="AF225" s="26">
        <v>8670000</v>
      </c>
      <c r="AG225" s="26"/>
      <c r="AH225" s="26"/>
      <c r="AI225" s="26">
        <v>1680000</v>
      </c>
      <c r="AJ225" s="26"/>
      <c r="AK225" s="26"/>
      <c r="AL225" s="26"/>
      <c r="AM225" s="26"/>
      <c r="AN225" s="26"/>
      <c r="AO225" s="26">
        <v>7580000</v>
      </c>
      <c r="AP225" s="26">
        <v>1600000</v>
      </c>
      <c r="AQ225" s="26"/>
      <c r="AR225" s="26">
        <v>1240000</v>
      </c>
      <c r="AS225" s="26"/>
      <c r="AT225" s="26">
        <v>1870000</v>
      </c>
      <c r="AU225" s="26">
        <v>5450000</v>
      </c>
      <c r="AV225" s="26"/>
      <c r="AW225" s="26"/>
      <c r="AX225" s="26">
        <v>280000</v>
      </c>
      <c r="AY225" s="26">
        <v>920000</v>
      </c>
      <c r="AZ225" s="26">
        <v>160000</v>
      </c>
      <c r="BA225" s="45">
        <f t="shared" si="88"/>
        <v>29450000</v>
      </c>
      <c r="BB225" s="45"/>
      <c r="BC225" s="25" t="s">
        <v>317</v>
      </c>
      <c r="BD225" s="43">
        <v>0</v>
      </c>
      <c r="BE225" s="43">
        <v>0</v>
      </c>
      <c r="BF225" s="43">
        <v>0</v>
      </c>
      <c r="BG225" s="43">
        <v>6278000</v>
      </c>
      <c r="BH225" s="43">
        <v>0</v>
      </c>
      <c r="BI225" s="43">
        <v>0</v>
      </c>
      <c r="BJ225" s="43">
        <v>2472000</v>
      </c>
      <c r="BK225" s="43">
        <v>0</v>
      </c>
      <c r="BL225" s="43">
        <v>0</v>
      </c>
      <c r="BM225" s="43">
        <v>0</v>
      </c>
      <c r="BN225" s="43">
        <v>0</v>
      </c>
      <c r="BO225" s="43">
        <v>0</v>
      </c>
      <c r="BP225" s="43">
        <v>7652000</v>
      </c>
      <c r="BQ225" s="43">
        <v>2024000</v>
      </c>
      <c r="BR225" s="43">
        <v>1096000</v>
      </c>
      <c r="BS225" s="43">
        <v>1352000</v>
      </c>
      <c r="BT225" s="43">
        <v>0</v>
      </c>
      <c r="BU225" s="43">
        <v>1846000</v>
      </c>
      <c r="BV225" s="43">
        <v>3970000</v>
      </c>
      <c r="BW225" s="43">
        <v>284000</v>
      </c>
      <c r="BX225" s="43">
        <v>0</v>
      </c>
      <c r="BY225" s="43">
        <v>88000</v>
      </c>
      <c r="BZ225" s="43">
        <v>1900000</v>
      </c>
      <c r="CA225" s="43">
        <v>224000</v>
      </c>
      <c r="CB225" s="29">
        <f t="shared" si="114"/>
        <v>29186000</v>
      </c>
      <c r="CD225" s="25" t="s">
        <v>317</v>
      </c>
      <c r="CE225" s="44">
        <f t="shared" si="89"/>
        <v>0</v>
      </c>
      <c r="CF225" s="44">
        <f t="shared" si="90"/>
        <v>0</v>
      </c>
      <c r="CG225" s="44">
        <f t="shared" si="91"/>
        <v>0</v>
      </c>
      <c r="CH225" s="44">
        <f t="shared" si="92"/>
        <v>2571450</v>
      </c>
      <c r="CI225" s="44">
        <f t="shared" si="93"/>
        <v>0</v>
      </c>
      <c r="CJ225" s="44">
        <f t="shared" si="94"/>
        <v>0</v>
      </c>
      <c r="CK225" s="44">
        <f t="shared" si="95"/>
        <v>528000</v>
      </c>
      <c r="CL225" s="44">
        <f t="shared" si="96"/>
        <v>14951</v>
      </c>
      <c r="CM225" s="44">
        <f t="shared" si="97"/>
        <v>0</v>
      </c>
      <c r="CN225" s="44">
        <f t="shared" si="98"/>
        <v>0</v>
      </c>
      <c r="CO225" s="44">
        <f t="shared" si="99"/>
        <v>0</v>
      </c>
      <c r="CP225" s="44">
        <f t="shared" si="100"/>
        <v>0</v>
      </c>
      <c r="CQ225" s="44">
        <f t="shared" si="101"/>
        <v>908000</v>
      </c>
      <c r="CR225" s="44">
        <f t="shared" si="102"/>
        <v>-664000</v>
      </c>
      <c r="CS225" s="44">
        <f t="shared" si="103"/>
        <v>-51132</v>
      </c>
      <c r="CT225" s="44">
        <f t="shared" si="104"/>
        <v>-432000</v>
      </c>
      <c r="CU225" s="44">
        <f t="shared" si="105"/>
        <v>0</v>
      </c>
      <c r="CV225" s="44">
        <f t="shared" si="106"/>
        <v>-1246000</v>
      </c>
      <c r="CW225" s="44">
        <f t="shared" si="107"/>
        <v>-2450000</v>
      </c>
      <c r="CX225" s="44">
        <f t="shared" si="108"/>
        <v>-284000</v>
      </c>
      <c r="CY225" s="44">
        <f t="shared" si="109"/>
        <v>0</v>
      </c>
      <c r="CZ225" s="44">
        <f t="shared" si="110"/>
        <v>192000</v>
      </c>
      <c r="DA225" s="44">
        <f t="shared" si="111"/>
        <v>-20000</v>
      </c>
      <c r="DB225" s="44">
        <f t="shared" si="112"/>
        <v>336000</v>
      </c>
      <c r="DC225" s="44">
        <f t="shared" si="113"/>
        <v>-596731</v>
      </c>
      <c r="DD225" s="44">
        <f t="shared" si="115"/>
        <v>88674308</v>
      </c>
    </row>
    <row r="226" spans="1:108" x14ac:dyDescent="0.15">
      <c r="A226" s="25" t="s">
        <v>318</v>
      </c>
      <c r="B226" s="26"/>
      <c r="C226" s="179"/>
      <c r="D226" s="179"/>
      <c r="E226" s="179">
        <v>7502200</v>
      </c>
      <c r="F226" s="179">
        <v>2779</v>
      </c>
      <c r="G226" s="179"/>
      <c r="H226" s="179">
        <v>3080000</v>
      </c>
      <c r="I226" s="179">
        <v>3815</v>
      </c>
      <c r="J226" s="179"/>
      <c r="K226" s="179"/>
      <c r="L226" s="179"/>
      <c r="M226" s="179"/>
      <c r="N226" s="179">
        <v>7720000</v>
      </c>
      <c r="O226" s="179">
        <v>1240000</v>
      </c>
      <c r="P226" s="179">
        <v>2266597</v>
      </c>
      <c r="Q226" s="179">
        <v>920000</v>
      </c>
      <c r="R226" s="179"/>
      <c r="S226" s="179">
        <v>480000</v>
      </c>
      <c r="T226" s="179">
        <v>1800000</v>
      </c>
      <c r="U226" s="179"/>
      <c r="V226" s="179"/>
      <c r="W226" s="179"/>
      <c r="X226" s="179">
        <v>1400000</v>
      </c>
      <c r="Y226" s="179">
        <v>400000</v>
      </c>
      <c r="Z226" s="26">
        <f t="shared" si="87"/>
        <v>26815391</v>
      </c>
      <c r="AA226" s="26"/>
      <c r="AB226" s="25" t="s">
        <v>318</v>
      </c>
      <c r="AC226" s="26"/>
      <c r="AD226" s="26"/>
      <c r="AE226" s="26"/>
      <c r="AF226" s="26"/>
      <c r="AG226" s="26"/>
      <c r="AH226" s="26"/>
      <c r="AI226" s="26">
        <v>1800000</v>
      </c>
      <c r="AJ226" s="26"/>
      <c r="AK226" s="26"/>
      <c r="AL226" s="26"/>
      <c r="AM226" s="26"/>
      <c r="AN226" s="26"/>
      <c r="AO226" s="26">
        <v>6470000</v>
      </c>
      <c r="AP226" s="26">
        <v>1760000</v>
      </c>
      <c r="AQ226" s="26"/>
      <c r="AR226" s="26">
        <v>1040000</v>
      </c>
      <c r="AS226" s="26"/>
      <c r="AT226" s="26">
        <v>1300000</v>
      </c>
      <c r="AU226" s="26">
        <v>3390000</v>
      </c>
      <c r="AV226" s="26"/>
      <c r="AW226" s="26"/>
      <c r="AX226" s="26"/>
      <c r="AY226" s="26">
        <v>280000</v>
      </c>
      <c r="AZ226" s="26">
        <v>360000</v>
      </c>
      <c r="BA226" s="45">
        <f t="shared" si="88"/>
        <v>16400000</v>
      </c>
      <c r="BB226" s="27"/>
      <c r="BC226" s="25" t="s">
        <v>318</v>
      </c>
      <c r="BD226" s="43">
        <v>0</v>
      </c>
      <c r="BE226" s="43">
        <v>22000</v>
      </c>
      <c r="BF226" s="43">
        <v>0</v>
      </c>
      <c r="BG226" s="43">
        <v>3442000</v>
      </c>
      <c r="BH226" s="43">
        <v>0</v>
      </c>
      <c r="BI226" s="43">
        <v>0</v>
      </c>
      <c r="BJ226" s="43">
        <v>2168000</v>
      </c>
      <c r="BK226" s="43">
        <v>0</v>
      </c>
      <c r="BL226" s="43">
        <v>0</v>
      </c>
      <c r="BM226" s="43">
        <v>0</v>
      </c>
      <c r="BN226" s="43">
        <v>0</v>
      </c>
      <c r="BO226" s="43">
        <v>0</v>
      </c>
      <c r="BP226" s="43">
        <v>6550000</v>
      </c>
      <c r="BQ226" s="43">
        <v>1552000</v>
      </c>
      <c r="BR226" s="43">
        <v>912000</v>
      </c>
      <c r="BS226" s="43">
        <v>1232000</v>
      </c>
      <c r="BT226" s="43">
        <v>0</v>
      </c>
      <c r="BU226" s="43">
        <v>1476000</v>
      </c>
      <c r="BV226" s="43">
        <v>3718000</v>
      </c>
      <c r="BW226" s="43">
        <v>254000</v>
      </c>
      <c r="BX226" s="43">
        <v>0</v>
      </c>
      <c r="BY226" s="43">
        <v>24000</v>
      </c>
      <c r="BZ226" s="43">
        <v>1536000</v>
      </c>
      <c r="CA226" s="43">
        <v>296000</v>
      </c>
      <c r="CB226" s="29">
        <f t="shared" si="114"/>
        <v>23182000</v>
      </c>
      <c r="CD226" s="25" t="s">
        <v>318</v>
      </c>
      <c r="CE226" s="44">
        <f t="shared" si="89"/>
        <v>0</v>
      </c>
      <c r="CF226" s="44">
        <f t="shared" si="90"/>
        <v>-22000</v>
      </c>
      <c r="CG226" s="44">
        <f t="shared" si="91"/>
        <v>0</v>
      </c>
      <c r="CH226" s="44">
        <f t="shared" si="92"/>
        <v>4060200</v>
      </c>
      <c r="CI226" s="44">
        <f t="shared" si="93"/>
        <v>2779</v>
      </c>
      <c r="CJ226" s="44">
        <f t="shared" si="94"/>
        <v>0</v>
      </c>
      <c r="CK226" s="44">
        <f t="shared" si="95"/>
        <v>912000</v>
      </c>
      <c r="CL226" s="44">
        <f t="shared" si="96"/>
        <v>3815</v>
      </c>
      <c r="CM226" s="44">
        <f t="shared" si="97"/>
        <v>0</v>
      </c>
      <c r="CN226" s="44">
        <f t="shared" si="98"/>
        <v>0</v>
      </c>
      <c r="CO226" s="44">
        <f t="shared" si="99"/>
        <v>0</v>
      </c>
      <c r="CP226" s="44">
        <f t="shared" si="100"/>
        <v>0</v>
      </c>
      <c r="CQ226" s="44">
        <f t="shared" si="101"/>
        <v>1170000</v>
      </c>
      <c r="CR226" s="44">
        <f t="shared" si="102"/>
        <v>-312000</v>
      </c>
      <c r="CS226" s="44">
        <f t="shared" si="103"/>
        <v>1354597</v>
      </c>
      <c r="CT226" s="44">
        <f t="shared" si="104"/>
        <v>-312000</v>
      </c>
      <c r="CU226" s="44">
        <f t="shared" si="105"/>
        <v>0</v>
      </c>
      <c r="CV226" s="44">
        <f t="shared" si="106"/>
        <v>-996000</v>
      </c>
      <c r="CW226" s="44">
        <f t="shared" si="107"/>
        <v>-1918000</v>
      </c>
      <c r="CX226" s="44">
        <f t="shared" si="108"/>
        <v>-254000</v>
      </c>
      <c r="CY226" s="44">
        <f t="shared" si="109"/>
        <v>0</v>
      </c>
      <c r="CZ226" s="44">
        <f t="shared" si="110"/>
        <v>-24000</v>
      </c>
      <c r="DA226" s="44">
        <f t="shared" si="111"/>
        <v>-136000</v>
      </c>
      <c r="DB226" s="44">
        <f t="shared" si="112"/>
        <v>104000</v>
      </c>
      <c r="DC226" s="44">
        <f t="shared" si="113"/>
        <v>3633391</v>
      </c>
      <c r="DD226" s="44">
        <f t="shared" si="115"/>
        <v>92307699</v>
      </c>
    </row>
    <row r="227" spans="1:108" x14ac:dyDescent="0.15">
      <c r="A227" s="25" t="s">
        <v>319</v>
      </c>
      <c r="B227" s="26"/>
      <c r="C227" s="179"/>
      <c r="D227" s="179"/>
      <c r="E227" s="179">
        <v>7101250</v>
      </c>
      <c r="F227" s="179">
        <v>5940</v>
      </c>
      <c r="G227" s="179"/>
      <c r="H227" s="179">
        <v>3280000</v>
      </c>
      <c r="I227" s="179">
        <v>46711</v>
      </c>
      <c r="J227" s="179"/>
      <c r="K227" s="179"/>
      <c r="L227" s="179"/>
      <c r="M227" s="179"/>
      <c r="N227" s="179">
        <v>8880000</v>
      </c>
      <c r="O227" s="179">
        <v>1440000</v>
      </c>
      <c r="P227" s="179">
        <v>1363598</v>
      </c>
      <c r="Q227" s="179">
        <v>1040000</v>
      </c>
      <c r="R227" s="179"/>
      <c r="S227" s="179">
        <v>400000</v>
      </c>
      <c r="T227" s="179">
        <v>2680000</v>
      </c>
      <c r="U227" s="179"/>
      <c r="V227" s="179"/>
      <c r="W227" s="179"/>
      <c r="X227" s="179">
        <v>1520000</v>
      </c>
      <c r="Y227" s="179">
        <v>320000</v>
      </c>
      <c r="Z227" s="26">
        <f t="shared" si="87"/>
        <v>28077499</v>
      </c>
      <c r="AA227" s="26"/>
      <c r="AB227" s="25" t="s">
        <v>319</v>
      </c>
      <c r="AC227" s="26"/>
      <c r="AD227" s="26"/>
      <c r="AE227" s="26"/>
      <c r="AF227" s="26">
        <v>9920000</v>
      </c>
      <c r="AG227" s="26">
        <v>0</v>
      </c>
      <c r="AH227" s="26"/>
      <c r="AI227" s="26">
        <v>2720000</v>
      </c>
      <c r="AJ227" s="26">
        <v>10000</v>
      </c>
      <c r="AK227" s="26"/>
      <c r="AL227" s="26"/>
      <c r="AM227" s="26"/>
      <c r="AN227" s="26"/>
      <c r="AO227" s="26">
        <v>6340000</v>
      </c>
      <c r="AP227" s="26">
        <v>2160000</v>
      </c>
      <c r="AQ227" s="26">
        <v>1660000</v>
      </c>
      <c r="AR227" s="26">
        <v>1040000</v>
      </c>
      <c r="AS227" s="26"/>
      <c r="AT227" s="26">
        <v>2320000</v>
      </c>
      <c r="AU227" s="26">
        <v>5400000</v>
      </c>
      <c r="AV227" s="26">
        <v>40000</v>
      </c>
      <c r="AW227" s="26"/>
      <c r="AX227" s="26">
        <v>200000</v>
      </c>
      <c r="AY227" s="26">
        <v>1480000</v>
      </c>
      <c r="AZ227" s="26">
        <v>240000</v>
      </c>
      <c r="BA227" s="45">
        <f t="shared" si="88"/>
        <v>33530000</v>
      </c>
      <c r="BB227" s="27"/>
      <c r="BC227" s="25" t="s">
        <v>319</v>
      </c>
      <c r="BD227" s="28">
        <v>0</v>
      </c>
      <c r="BE227" s="28">
        <v>8000</v>
      </c>
      <c r="BF227" s="28">
        <v>0</v>
      </c>
      <c r="BG227" s="28">
        <v>4810000</v>
      </c>
      <c r="BH227" s="28">
        <v>0</v>
      </c>
      <c r="BI227" s="28">
        <v>0</v>
      </c>
      <c r="BJ227" s="28">
        <v>2120000</v>
      </c>
      <c r="BK227" s="28">
        <v>2000</v>
      </c>
      <c r="BL227" s="28">
        <v>0</v>
      </c>
      <c r="BM227" s="28">
        <v>0</v>
      </c>
      <c r="BN227" s="28">
        <v>0</v>
      </c>
      <c r="BO227" s="28">
        <v>0</v>
      </c>
      <c r="BP227" s="28">
        <v>6110000</v>
      </c>
      <c r="BQ227" s="28">
        <v>1600000</v>
      </c>
      <c r="BR227" s="28">
        <v>1090000</v>
      </c>
      <c r="BS227" s="28">
        <v>1152000</v>
      </c>
      <c r="BT227" s="28">
        <v>0</v>
      </c>
      <c r="BU227" s="28">
        <v>1304000</v>
      </c>
      <c r="BV227" s="28">
        <v>3288000</v>
      </c>
      <c r="BW227" s="28">
        <v>172000</v>
      </c>
      <c r="BX227" s="28">
        <v>0</v>
      </c>
      <c r="BY227" s="28">
        <v>40000</v>
      </c>
      <c r="BZ227" s="28">
        <v>1662000</v>
      </c>
      <c r="CA227" s="28">
        <v>240000</v>
      </c>
      <c r="CB227" s="29">
        <f t="shared" si="114"/>
        <v>23598000</v>
      </c>
      <c r="CD227" s="25" t="s">
        <v>319</v>
      </c>
      <c r="CE227" s="30">
        <f t="shared" si="89"/>
        <v>0</v>
      </c>
      <c r="CF227" s="30">
        <f t="shared" si="90"/>
        <v>-8000</v>
      </c>
      <c r="CG227" s="30">
        <f t="shared" si="91"/>
        <v>0</v>
      </c>
      <c r="CH227" s="30">
        <f t="shared" si="92"/>
        <v>2291250</v>
      </c>
      <c r="CI227" s="30">
        <f t="shared" si="93"/>
        <v>5940</v>
      </c>
      <c r="CJ227" s="30">
        <f t="shared" si="94"/>
        <v>0</v>
      </c>
      <c r="CK227" s="30">
        <f t="shared" si="95"/>
        <v>1160000</v>
      </c>
      <c r="CL227" s="30">
        <f t="shared" si="96"/>
        <v>44711</v>
      </c>
      <c r="CM227" s="30">
        <f t="shared" si="97"/>
        <v>0</v>
      </c>
      <c r="CN227" s="30">
        <f t="shared" si="98"/>
        <v>0</v>
      </c>
      <c r="CO227" s="30">
        <f t="shared" si="99"/>
        <v>0</v>
      </c>
      <c r="CP227" s="30">
        <f t="shared" si="100"/>
        <v>0</v>
      </c>
      <c r="CQ227" s="30">
        <f t="shared" si="101"/>
        <v>2770000</v>
      </c>
      <c r="CR227" s="30">
        <f t="shared" si="102"/>
        <v>-160000</v>
      </c>
      <c r="CS227" s="30">
        <f t="shared" si="103"/>
        <v>273598</v>
      </c>
      <c r="CT227" s="30">
        <f t="shared" si="104"/>
        <v>-112000</v>
      </c>
      <c r="CU227" s="30">
        <f t="shared" si="105"/>
        <v>0</v>
      </c>
      <c r="CV227" s="30">
        <f t="shared" si="106"/>
        <v>-904000</v>
      </c>
      <c r="CW227" s="30">
        <f t="shared" si="107"/>
        <v>-608000</v>
      </c>
      <c r="CX227" s="30">
        <f t="shared" si="108"/>
        <v>-172000</v>
      </c>
      <c r="CY227" s="30">
        <f t="shared" si="109"/>
        <v>0</v>
      </c>
      <c r="CZ227" s="30">
        <f t="shared" si="110"/>
        <v>-40000</v>
      </c>
      <c r="DA227" s="30">
        <f t="shared" si="111"/>
        <v>-142000</v>
      </c>
      <c r="DB227" s="30">
        <f t="shared" si="112"/>
        <v>80000</v>
      </c>
      <c r="DC227" s="30">
        <f t="shared" si="113"/>
        <v>4479499</v>
      </c>
      <c r="DD227" s="30">
        <f t="shared" si="115"/>
        <v>96787198</v>
      </c>
    </row>
    <row r="228" spans="1:108" x14ac:dyDescent="0.15">
      <c r="A228" s="25" t="s">
        <v>320</v>
      </c>
      <c r="B228" s="26"/>
      <c r="C228" s="179"/>
      <c r="D228" s="179"/>
      <c r="E228" s="179">
        <v>7015000</v>
      </c>
      <c r="F228" s="179">
        <v>616</v>
      </c>
      <c r="G228" s="179"/>
      <c r="H228" s="179">
        <v>3740000</v>
      </c>
      <c r="I228" s="179">
        <v>17441</v>
      </c>
      <c r="J228" s="179"/>
      <c r="K228" s="179"/>
      <c r="L228" s="179"/>
      <c r="M228" s="179"/>
      <c r="N228" s="179">
        <v>10080000</v>
      </c>
      <c r="O228" s="179">
        <v>1360000</v>
      </c>
      <c r="P228" s="179">
        <v>2769921</v>
      </c>
      <c r="Q228" s="179">
        <v>1440000</v>
      </c>
      <c r="R228" s="179"/>
      <c r="S228" s="179">
        <v>1280000</v>
      </c>
      <c r="T228" s="179">
        <v>2780000</v>
      </c>
      <c r="U228" s="179"/>
      <c r="V228" s="179"/>
      <c r="W228" s="179"/>
      <c r="X228" s="179">
        <v>1600000</v>
      </c>
      <c r="Y228" s="179">
        <v>280000</v>
      </c>
      <c r="Z228" s="26">
        <f t="shared" si="87"/>
        <v>32362978</v>
      </c>
      <c r="AA228" s="26"/>
      <c r="AB228" s="25" t="s">
        <v>320</v>
      </c>
      <c r="AC228" s="26"/>
      <c r="AD228" s="26"/>
      <c r="AE228" s="26"/>
      <c r="AF228" s="26">
        <v>9640000</v>
      </c>
      <c r="AG228" s="26">
        <v>0</v>
      </c>
      <c r="AH228" s="26">
        <v>0</v>
      </c>
      <c r="AI228" s="26">
        <v>2680000</v>
      </c>
      <c r="AJ228" s="26"/>
      <c r="AK228" s="26"/>
      <c r="AL228" s="26"/>
      <c r="AM228" s="26"/>
      <c r="AN228" s="26"/>
      <c r="AO228" s="26">
        <v>6820000</v>
      </c>
      <c r="AP228" s="26">
        <v>1760000</v>
      </c>
      <c r="AQ228" s="26">
        <v>2630000</v>
      </c>
      <c r="AR228" s="26">
        <v>1210000</v>
      </c>
      <c r="AS228" s="26"/>
      <c r="AT228" s="26">
        <v>2280000</v>
      </c>
      <c r="AU228" s="26">
        <v>5250000</v>
      </c>
      <c r="AV228" s="26">
        <v>120000</v>
      </c>
      <c r="AW228" s="26"/>
      <c r="AX228" s="26"/>
      <c r="AY228" s="26">
        <v>1280000</v>
      </c>
      <c r="AZ228" s="26">
        <v>320000</v>
      </c>
      <c r="BA228" s="45">
        <f t="shared" si="88"/>
        <v>33990000</v>
      </c>
      <c r="BB228" s="27"/>
      <c r="BC228" s="25" t="s">
        <v>320</v>
      </c>
      <c r="BD228" s="43">
        <v>0</v>
      </c>
      <c r="BE228" s="43">
        <v>0</v>
      </c>
      <c r="BF228" s="43">
        <v>0</v>
      </c>
      <c r="BG228" s="43">
        <v>5720000</v>
      </c>
      <c r="BH228" s="43">
        <v>44000</v>
      </c>
      <c r="BI228" s="43">
        <v>0</v>
      </c>
      <c r="BJ228" s="43">
        <v>2104000</v>
      </c>
      <c r="BK228" s="43">
        <v>0</v>
      </c>
      <c r="BL228" s="43">
        <v>0</v>
      </c>
      <c r="BM228" s="43">
        <v>0</v>
      </c>
      <c r="BN228" s="43">
        <v>0</v>
      </c>
      <c r="BO228" s="43">
        <v>0</v>
      </c>
      <c r="BP228" s="43">
        <v>6318000</v>
      </c>
      <c r="BQ228" s="43">
        <v>1480000</v>
      </c>
      <c r="BR228" s="43">
        <v>1294000</v>
      </c>
      <c r="BS228" s="43">
        <v>1186000</v>
      </c>
      <c r="BT228" s="43">
        <v>0</v>
      </c>
      <c r="BU228" s="43">
        <v>1168000</v>
      </c>
      <c r="BV228" s="43">
        <v>3674000</v>
      </c>
      <c r="BW228" s="43">
        <v>252000</v>
      </c>
      <c r="BX228" s="43">
        <v>0</v>
      </c>
      <c r="BY228" s="43">
        <v>0</v>
      </c>
      <c r="BZ228" s="43">
        <v>1766000</v>
      </c>
      <c r="CA228" s="43">
        <v>360000</v>
      </c>
      <c r="CB228" s="29">
        <f t="shared" si="114"/>
        <v>25366000</v>
      </c>
      <c r="CD228" s="25" t="s">
        <v>320</v>
      </c>
      <c r="CE228" s="44">
        <f t="shared" si="89"/>
        <v>0</v>
      </c>
      <c r="CF228" s="44">
        <f t="shared" si="90"/>
        <v>0</v>
      </c>
      <c r="CG228" s="44">
        <f t="shared" si="91"/>
        <v>0</v>
      </c>
      <c r="CH228" s="44">
        <f t="shared" si="92"/>
        <v>1295000</v>
      </c>
      <c r="CI228" s="44">
        <f t="shared" si="93"/>
        <v>-43384</v>
      </c>
      <c r="CJ228" s="44">
        <f t="shared" si="94"/>
        <v>0</v>
      </c>
      <c r="CK228" s="44">
        <f t="shared" si="95"/>
        <v>1636000</v>
      </c>
      <c r="CL228" s="44">
        <f t="shared" si="96"/>
        <v>17441</v>
      </c>
      <c r="CM228" s="44">
        <f t="shared" si="97"/>
        <v>0</v>
      </c>
      <c r="CN228" s="44">
        <f t="shared" si="98"/>
        <v>0</v>
      </c>
      <c r="CO228" s="44">
        <f t="shared" si="99"/>
        <v>0</v>
      </c>
      <c r="CP228" s="44">
        <f t="shared" si="100"/>
        <v>0</v>
      </c>
      <c r="CQ228" s="44">
        <f t="shared" si="101"/>
        <v>3762000</v>
      </c>
      <c r="CR228" s="44">
        <f t="shared" si="102"/>
        <v>-120000</v>
      </c>
      <c r="CS228" s="44">
        <f t="shared" si="103"/>
        <v>1475921</v>
      </c>
      <c r="CT228" s="44">
        <f t="shared" si="104"/>
        <v>254000</v>
      </c>
      <c r="CU228" s="44">
        <f t="shared" si="105"/>
        <v>0</v>
      </c>
      <c r="CV228" s="44">
        <f t="shared" si="106"/>
        <v>112000</v>
      </c>
      <c r="CW228" s="44">
        <f t="shared" si="107"/>
        <v>-894000</v>
      </c>
      <c r="CX228" s="44">
        <f t="shared" si="108"/>
        <v>-252000</v>
      </c>
      <c r="CY228" s="44">
        <f t="shared" si="109"/>
        <v>0</v>
      </c>
      <c r="CZ228" s="44">
        <f t="shared" si="110"/>
        <v>0</v>
      </c>
      <c r="DA228" s="44">
        <f t="shared" si="111"/>
        <v>-166000</v>
      </c>
      <c r="DB228" s="44">
        <f t="shared" si="112"/>
        <v>-80000</v>
      </c>
      <c r="DC228" s="44">
        <f t="shared" si="113"/>
        <v>6996978</v>
      </c>
      <c r="DD228" s="44">
        <f t="shared" si="115"/>
        <v>103784176</v>
      </c>
    </row>
    <row r="229" spans="1:108" x14ac:dyDescent="0.15">
      <c r="A229" s="25" t="s">
        <v>321</v>
      </c>
      <c r="B229" s="26"/>
      <c r="C229" s="179"/>
      <c r="D229" s="179"/>
      <c r="E229" s="179">
        <v>8307500</v>
      </c>
      <c r="F229" s="179">
        <v>627</v>
      </c>
      <c r="G229" s="179"/>
      <c r="H229" s="179">
        <v>2680000</v>
      </c>
      <c r="I229" s="179">
        <v>10106</v>
      </c>
      <c r="J229" s="179"/>
      <c r="K229" s="179"/>
      <c r="L229" s="179"/>
      <c r="M229" s="179"/>
      <c r="N229" s="179">
        <v>8960000</v>
      </c>
      <c r="O229" s="179">
        <v>1040000</v>
      </c>
      <c r="P229" s="179">
        <v>1781014</v>
      </c>
      <c r="Q229" s="179">
        <v>2160000</v>
      </c>
      <c r="R229" s="179"/>
      <c r="S229" s="179">
        <v>1040000</v>
      </c>
      <c r="T229" s="179">
        <v>2000000</v>
      </c>
      <c r="U229" s="179"/>
      <c r="V229" s="179"/>
      <c r="W229" s="179"/>
      <c r="X229" s="179">
        <v>2800000</v>
      </c>
      <c r="Y229" s="179">
        <v>400000</v>
      </c>
      <c r="Z229" s="26">
        <f t="shared" si="87"/>
        <v>31179247</v>
      </c>
      <c r="AA229" s="26"/>
      <c r="AB229" s="25" t="s">
        <v>321</v>
      </c>
      <c r="AC229" s="26"/>
      <c r="AD229" s="26"/>
      <c r="AE229" s="26"/>
      <c r="AF229" s="26">
        <v>9640000</v>
      </c>
      <c r="AG229" s="26">
        <v>20000</v>
      </c>
      <c r="AH229" s="26"/>
      <c r="AI229" s="26">
        <v>2440000</v>
      </c>
      <c r="AJ229" s="26">
        <v>0</v>
      </c>
      <c r="AK229" s="26"/>
      <c r="AL229" s="26"/>
      <c r="AM229" s="26"/>
      <c r="AN229" s="26"/>
      <c r="AO229" s="26">
        <v>7350000</v>
      </c>
      <c r="AP229" s="26">
        <v>1680000</v>
      </c>
      <c r="AQ229" s="26">
        <v>3070000</v>
      </c>
      <c r="AR229" s="26">
        <v>1120000</v>
      </c>
      <c r="AS229" s="26"/>
      <c r="AT229" s="26">
        <v>2160000</v>
      </c>
      <c r="AU229" s="26">
        <v>4890000</v>
      </c>
      <c r="AV229" s="26">
        <v>40000</v>
      </c>
      <c r="AW229" s="26"/>
      <c r="AX229" s="26"/>
      <c r="AY229" s="26">
        <v>1480000</v>
      </c>
      <c r="AZ229" s="26">
        <v>240000</v>
      </c>
      <c r="BA229" s="45">
        <f t="shared" si="88"/>
        <v>34130000</v>
      </c>
      <c r="BB229" s="27"/>
      <c r="BC229" s="25" t="s">
        <v>321</v>
      </c>
      <c r="BD229" s="28">
        <v>0</v>
      </c>
      <c r="BE229" s="28">
        <v>16000</v>
      </c>
      <c r="BF229" s="28">
        <v>0</v>
      </c>
      <c r="BG229" s="28">
        <v>5274000</v>
      </c>
      <c r="BH229" s="28">
        <v>44000</v>
      </c>
      <c r="BI229" s="28">
        <v>0</v>
      </c>
      <c r="BJ229" s="28">
        <v>2052000</v>
      </c>
      <c r="BK229" s="28">
        <v>0</v>
      </c>
      <c r="BL229" s="28">
        <v>0</v>
      </c>
      <c r="BM229" s="28">
        <v>0</v>
      </c>
      <c r="BN229" s="28">
        <v>0</v>
      </c>
      <c r="BO229" s="28">
        <v>0</v>
      </c>
      <c r="BP229" s="28">
        <v>6416000</v>
      </c>
      <c r="BQ229" s="28">
        <v>1296000</v>
      </c>
      <c r="BR229" s="28">
        <v>1634000</v>
      </c>
      <c r="BS229" s="28">
        <v>1320000</v>
      </c>
      <c r="BT229" s="28">
        <v>0</v>
      </c>
      <c r="BU229" s="28">
        <v>1072000</v>
      </c>
      <c r="BV229" s="28">
        <v>3714000</v>
      </c>
      <c r="BW229" s="28">
        <v>388000</v>
      </c>
      <c r="BX229" s="28">
        <v>0</v>
      </c>
      <c r="BY229" s="28">
        <v>0</v>
      </c>
      <c r="BZ229" s="28">
        <v>1606000</v>
      </c>
      <c r="CA229" s="28">
        <v>368000</v>
      </c>
      <c r="CB229" s="29">
        <f t="shared" si="114"/>
        <v>25200000</v>
      </c>
      <c r="CD229" s="25" t="s">
        <v>321</v>
      </c>
      <c r="CE229" s="30">
        <f t="shared" si="89"/>
        <v>0</v>
      </c>
      <c r="CF229" s="30">
        <f t="shared" si="90"/>
        <v>-16000</v>
      </c>
      <c r="CG229" s="30">
        <f t="shared" si="91"/>
        <v>0</v>
      </c>
      <c r="CH229" s="30">
        <f t="shared" si="92"/>
        <v>3033500</v>
      </c>
      <c r="CI229" s="30">
        <f t="shared" si="93"/>
        <v>-43373</v>
      </c>
      <c r="CJ229" s="30">
        <f t="shared" si="94"/>
        <v>0</v>
      </c>
      <c r="CK229" s="30">
        <f t="shared" si="95"/>
        <v>628000</v>
      </c>
      <c r="CL229" s="30">
        <f t="shared" si="96"/>
        <v>10106</v>
      </c>
      <c r="CM229" s="30">
        <f t="shared" si="97"/>
        <v>0</v>
      </c>
      <c r="CN229" s="30">
        <f t="shared" si="98"/>
        <v>0</v>
      </c>
      <c r="CO229" s="30">
        <f t="shared" si="99"/>
        <v>0</v>
      </c>
      <c r="CP229" s="30">
        <f t="shared" si="100"/>
        <v>0</v>
      </c>
      <c r="CQ229" s="30">
        <f t="shared" si="101"/>
        <v>2544000</v>
      </c>
      <c r="CR229" s="30">
        <f t="shared" si="102"/>
        <v>-256000</v>
      </c>
      <c r="CS229" s="30">
        <f t="shared" si="103"/>
        <v>147014</v>
      </c>
      <c r="CT229" s="30">
        <f t="shared" si="104"/>
        <v>840000</v>
      </c>
      <c r="CU229" s="30">
        <f t="shared" si="105"/>
        <v>0</v>
      </c>
      <c r="CV229" s="30">
        <f t="shared" si="106"/>
        <v>-32000</v>
      </c>
      <c r="CW229" s="30">
        <f t="shared" si="107"/>
        <v>-1714000</v>
      </c>
      <c r="CX229" s="30">
        <f t="shared" si="108"/>
        <v>-388000</v>
      </c>
      <c r="CY229" s="30">
        <f t="shared" si="109"/>
        <v>0</v>
      </c>
      <c r="CZ229" s="30">
        <f t="shared" si="110"/>
        <v>0</v>
      </c>
      <c r="DA229" s="30">
        <f t="shared" si="111"/>
        <v>1194000</v>
      </c>
      <c r="DB229" s="30">
        <f t="shared" si="112"/>
        <v>32000</v>
      </c>
      <c r="DC229" s="30">
        <f t="shared" si="113"/>
        <v>5979247</v>
      </c>
      <c r="DD229" s="30">
        <f t="shared" si="115"/>
        <v>109763423</v>
      </c>
    </row>
    <row r="230" spans="1:108" x14ac:dyDescent="0.15">
      <c r="A230" s="25" t="s">
        <v>322</v>
      </c>
      <c r="B230" s="26"/>
      <c r="C230" s="179"/>
      <c r="D230" s="179"/>
      <c r="E230" s="179">
        <v>7270000</v>
      </c>
      <c r="F230" s="179"/>
      <c r="G230" s="179"/>
      <c r="H230" s="179">
        <v>2520000</v>
      </c>
      <c r="I230" s="179"/>
      <c r="J230" s="179"/>
      <c r="K230" s="179"/>
      <c r="L230" s="179"/>
      <c r="M230" s="179"/>
      <c r="N230" s="179">
        <v>7600000</v>
      </c>
      <c r="O230" s="179">
        <v>760000</v>
      </c>
      <c r="P230" s="179"/>
      <c r="Q230" s="179">
        <v>2000000</v>
      </c>
      <c r="R230" s="179"/>
      <c r="S230" s="179">
        <v>920000</v>
      </c>
      <c r="T230" s="179">
        <v>1880000</v>
      </c>
      <c r="U230" s="179"/>
      <c r="V230" s="179"/>
      <c r="W230" s="179"/>
      <c r="X230" s="179">
        <v>1800000</v>
      </c>
      <c r="Y230" s="179">
        <v>640000</v>
      </c>
      <c r="Z230" s="26">
        <f t="shared" si="87"/>
        <v>25390000</v>
      </c>
      <c r="AA230" s="26"/>
      <c r="AB230" s="25" t="s">
        <v>322</v>
      </c>
      <c r="AC230" s="26"/>
      <c r="AD230" s="26"/>
      <c r="AE230" s="26"/>
      <c r="AF230" s="26">
        <v>9840000</v>
      </c>
      <c r="AG230" s="26"/>
      <c r="AH230" s="26">
        <v>10000</v>
      </c>
      <c r="AI230" s="26">
        <v>2560000</v>
      </c>
      <c r="AJ230" s="26"/>
      <c r="AK230" s="26"/>
      <c r="AL230" s="26"/>
      <c r="AM230" s="26"/>
      <c r="AN230" s="26"/>
      <c r="AO230" s="26">
        <v>7370000</v>
      </c>
      <c r="AP230" s="26">
        <v>2360000</v>
      </c>
      <c r="AQ230" s="26">
        <v>5550000</v>
      </c>
      <c r="AR230" s="26">
        <v>1320000</v>
      </c>
      <c r="AS230" s="26"/>
      <c r="AT230" s="26">
        <v>2860000</v>
      </c>
      <c r="AU230" s="26">
        <v>4460000</v>
      </c>
      <c r="AV230" s="26">
        <v>40000</v>
      </c>
      <c r="AW230" s="26"/>
      <c r="AX230" s="26"/>
      <c r="AY230" s="26">
        <v>1000000</v>
      </c>
      <c r="AZ230" s="26">
        <v>200000</v>
      </c>
      <c r="BA230" s="45">
        <f t="shared" si="88"/>
        <v>37570000</v>
      </c>
      <c r="BB230" s="27"/>
      <c r="BC230" s="25" t="s">
        <v>322</v>
      </c>
      <c r="BD230" s="28">
        <v>0</v>
      </c>
      <c r="BE230" s="28">
        <v>0</v>
      </c>
      <c r="BF230" s="28">
        <v>0</v>
      </c>
      <c r="BG230" s="28">
        <v>6508000</v>
      </c>
      <c r="BH230" s="28">
        <v>14000</v>
      </c>
      <c r="BI230" s="28">
        <v>2000</v>
      </c>
      <c r="BJ230" s="28">
        <v>2260000</v>
      </c>
      <c r="BK230" s="28">
        <v>8000</v>
      </c>
      <c r="BL230" s="28">
        <v>0</v>
      </c>
      <c r="BM230" s="28">
        <v>0</v>
      </c>
      <c r="BN230" s="28">
        <v>0</v>
      </c>
      <c r="BO230" s="28">
        <v>0</v>
      </c>
      <c r="BP230" s="28">
        <v>6028000</v>
      </c>
      <c r="BQ230" s="28">
        <v>1488000</v>
      </c>
      <c r="BR230" s="28">
        <v>2472000</v>
      </c>
      <c r="BS230" s="28">
        <v>1448000</v>
      </c>
      <c r="BT230" s="28">
        <v>0</v>
      </c>
      <c r="BU230" s="28">
        <v>1276000</v>
      </c>
      <c r="BV230" s="28">
        <v>3756000</v>
      </c>
      <c r="BW230" s="28">
        <v>176000</v>
      </c>
      <c r="BX230" s="28">
        <v>0</v>
      </c>
      <c r="BY230" s="28">
        <v>0</v>
      </c>
      <c r="BZ230" s="28">
        <v>1828000</v>
      </c>
      <c r="CA230" s="28">
        <v>408000</v>
      </c>
      <c r="CB230" s="29">
        <f t="shared" si="114"/>
        <v>27672000</v>
      </c>
      <c r="CD230" s="25" t="s">
        <v>322</v>
      </c>
      <c r="CE230" s="30">
        <f t="shared" si="89"/>
        <v>0</v>
      </c>
      <c r="CF230" s="30">
        <f t="shared" si="90"/>
        <v>0</v>
      </c>
      <c r="CG230" s="30">
        <f t="shared" si="91"/>
        <v>0</v>
      </c>
      <c r="CH230" s="30">
        <f t="shared" si="92"/>
        <v>762000</v>
      </c>
      <c r="CI230" s="30">
        <f t="shared" si="93"/>
        <v>-14000</v>
      </c>
      <c r="CJ230" s="30">
        <f t="shared" si="94"/>
        <v>-2000</v>
      </c>
      <c r="CK230" s="30">
        <f t="shared" si="95"/>
        <v>260000</v>
      </c>
      <c r="CL230" s="30">
        <f t="shared" si="96"/>
        <v>-8000</v>
      </c>
      <c r="CM230" s="30">
        <f t="shared" si="97"/>
        <v>0</v>
      </c>
      <c r="CN230" s="30">
        <f t="shared" si="98"/>
        <v>0</v>
      </c>
      <c r="CO230" s="30">
        <f t="shared" si="99"/>
        <v>0</v>
      </c>
      <c r="CP230" s="30">
        <f t="shared" si="100"/>
        <v>0</v>
      </c>
      <c r="CQ230" s="30">
        <f t="shared" si="101"/>
        <v>1572000</v>
      </c>
      <c r="CR230" s="30">
        <f t="shared" si="102"/>
        <v>-728000</v>
      </c>
      <c r="CS230" s="30">
        <f t="shared" si="103"/>
        <v>-2472000</v>
      </c>
      <c r="CT230" s="30">
        <f t="shared" si="104"/>
        <v>552000</v>
      </c>
      <c r="CU230" s="30">
        <f t="shared" si="105"/>
        <v>0</v>
      </c>
      <c r="CV230" s="30">
        <f t="shared" si="106"/>
        <v>-356000</v>
      </c>
      <c r="CW230" s="30">
        <f t="shared" si="107"/>
        <v>-1876000</v>
      </c>
      <c r="CX230" s="30">
        <f t="shared" si="108"/>
        <v>-176000</v>
      </c>
      <c r="CY230" s="30">
        <f t="shared" si="109"/>
        <v>0</v>
      </c>
      <c r="CZ230" s="30">
        <f t="shared" si="110"/>
        <v>0</v>
      </c>
      <c r="DA230" s="30">
        <f t="shared" si="111"/>
        <v>-28000</v>
      </c>
      <c r="DB230" s="30">
        <f t="shared" si="112"/>
        <v>232000</v>
      </c>
      <c r="DC230" s="30">
        <f t="shared" si="113"/>
        <v>-2282000</v>
      </c>
      <c r="DD230" s="30">
        <f t="shared" si="115"/>
        <v>107481423</v>
      </c>
    </row>
    <row r="231" spans="1:108" x14ac:dyDescent="0.15">
      <c r="A231" s="25" t="s">
        <v>323</v>
      </c>
      <c r="B231" s="26"/>
      <c r="C231" s="179"/>
      <c r="D231" s="179"/>
      <c r="E231" s="179"/>
      <c r="F231" s="179"/>
      <c r="G231" s="179"/>
      <c r="H231" s="179">
        <v>2200000</v>
      </c>
      <c r="I231" s="179"/>
      <c r="J231" s="179"/>
      <c r="K231" s="179"/>
      <c r="L231" s="179"/>
      <c r="M231" s="179"/>
      <c r="N231" s="179">
        <v>6320000</v>
      </c>
      <c r="O231" s="179">
        <v>680000</v>
      </c>
      <c r="P231" s="179"/>
      <c r="Q231" s="179">
        <v>1840000</v>
      </c>
      <c r="R231" s="179"/>
      <c r="S231" s="179">
        <v>320000</v>
      </c>
      <c r="T231" s="179">
        <v>1360000</v>
      </c>
      <c r="U231" s="179"/>
      <c r="V231" s="179"/>
      <c r="W231" s="179"/>
      <c r="X231" s="179">
        <v>1240000</v>
      </c>
      <c r="Y231" s="179">
        <v>200000</v>
      </c>
      <c r="Z231" s="26">
        <f t="shared" si="87"/>
        <v>14160000</v>
      </c>
      <c r="AA231" s="26"/>
      <c r="AB231" s="25" t="s">
        <v>323</v>
      </c>
      <c r="AC231" s="26"/>
      <c r="AD231" s="26"/>
      <c r="AE231" s="26"/>
      <c r="AF231" s="26">
        <v>9840000</v>
      </c>
      <c r="AG231" s="26">
        <v>10000</v>
      </c>
      <c r="AH231" s="26"/>
      <c r="AI231" s="26">
        <v>2160000</v>
      </c>
      <c r="AJ231" s="26"/>
      <c r="AK231" s="26"/>
      <c r="AL231" s="26"/>
      <c r="AM231" s="26"/>
      <c r="AN231" s="26"/>
      <c r="AO231" s="26">
        <v>7240000</v>
      </c>
      <c r="AP231" s="26">
        <v>1960000</v>
      </c>
      <c r="AQ231" s="26">
        <v>1790000</v>
      </c>
      <c r="AR231" s="26">
        <v>1680000</v>
      </c>
      <c r="AS231" s="26"/>
      <c r="AT231" s="26">
        <v>2630000</v>
      </c>
      <c r="AU231" s="26">
        <v>4330000</v>
      </c>
      <c r="AV231" s="26">
        <v>120000</v>
      </c>
      <c r="AW231" s="26"/>
      <c r="AX231" s="26"/>
      <c r="AY231" s="26">
        <v>1040000</v>
      </c>
      <c r="AZ231" s="26">
        <v>320000</v>
      </c>
      <c r="BA231" s="45">
        <f t="shared" si="88"/>
        <v>33120000</v>
      </c>
      <c r="BB231" s="27"/>
      <c r="BC231" s="25" t="s">
        <v>323</v>
      </c>
      <c r="BD231" s="43">
        <v>0</v>
      </c>
      <c r="BE231" s="43">
        <v>16000</v>
      </c>
      <c r="BF231" s="43">
        <v>0</v>
      </c>
      <c r="BG231" s="43">
        <v>5744000</v>
      </c>
      <c r="BH231" s="43">
        <v>16000</v>
      </c>
      <c r="BI231" s="43">
        <v>0</v>
      </c>
      <c r="BJ231" s="43">
        <v>2180000</v>
      </c>
      <c r="BK231" s="43">
        <v>0</v>
      </c>
      <c r="BL231" s="43">
        <v>0</v>
      </c>
      <c r="BM231" s="43">
        <v>0</v>
      </c>
      <c r="BN231" s="43">
        <v>0</v>
      </c>
      <c r="BO231" s="43">
        <v>0</v>
      </c>
      <c r="BP231" s="43">
        <v>6218000</v>
      </c>
      <c r="BQ231" s="43">
        <v>1560000</v>
      </c>
      <c r="BR231" s="43">
        <v>1222000</v>
      </c>
      <c r="BS231" s="43">
        <v>1360000</v>
      </c>
      <c r="BT231" s="43">
        <v>0</v>
      </c>
      <c r="BU231" s="43">
        <v>1054000</v>
      </c>
      <c r="BV231" s="43">
        <v>3434000</v>
      </c>
      <c r="BW231" s="43">
        <v>248000</v>
      </c>
      <c r="BX231" s="43">
        <v>0</v>
      </c>
      <c r="BY231" s="43">
        <v>0</v>
      </c>
      <c r="BZ231" s="43">
        <v>1648000</v>
      </c>
      <c r="CA231" s="43">
        <v>392000</v>
      </c>
      <c r="CB231" s="29">
        <f t="shared" si="114"/>
        <v>25092000</v>
      </c>
      <c r="CD231" s="25" t="s">
        <v>323</v>
      </c>
      <c r="CE231" s="44">
        <f t="shared" si="89"/>
        <v>0</v>
      </c>
      <c r="CF231" s="44">
        <f t="shared" si="90"/>
        <v>-16000</v>
      </c>
      <c r="CG231" s="44">
        <f t="shared" si="91"/>
        <v>0</v>
      </c>
      <c r="CH231" s="44">
        <f t="shared" si="92"/>
        <v>-5744000</v>
      </c>
      <c r="CI231" s="30">
        <f t="shared" si="93"/>
        <v>-16000</v>
      </c>
      <c r="CJ231" s="44">
        <f t="shared" si="94"/>
        <v>0</v>
      </c>
      <c r="CK231" s="44">
        <f t="shared" si="95"/>
        <v>20000</v>
      </c>
      <c r="CL231" s="44">
        <f t="shared" si="96"/>
        <v>0</v>
      </c>
      <c r="CM231" s="44">
        <f t="shared" si="97"/>
        <v>0</v>
      </c>
      <c r="CN231" s="44">
        <f t="shared" si="98"/>
        <v>0</v>
      </c>
      <c r="CO231" s="44">
        <f t="shared" si="99"/>
        <v>0</v>
      </c>
      <c r="CP231" s="44">
        <f t="shared" si="100"/>
        <v>0</v>
      </c>
      <c r="CQ231" s="44">
        <f t="shared" si="101"/>
        <v>102000</v>
      </c>
      <c r="CR231" s="44">
        <f t="shared" si="102"/>
        <v>-880000</v>
      </c>
      <c r="CS231" s="44">
        <f t="shared" si="103"/>
        <v>-1222000</v>
      </c>
      <c r="CT231" s="44">
        <f t="shared" si="104"/>
        <v>480000</v>
      </c>
      <c r="CU231" s="44">
        <f t="shared" si="105"/>
        <v>0</v>
      </c>
      <c r="CV231" s="44">
        <f t="shared" si="106"/>
        <v>-734000</v>
      </c>
      <c r="CW231" s="44">
        <f t="shared" si="107"/>
        <v>-2074000</v>
      </c>
      <c r="CX231" s="44">
        <f t="shared" si="108"/>
        <v>-248000</v>
      </c>
      <c r="CY231" s="44">
        <f t="shared" si="109"/>
        <v>0</v>
      </c>
      <c r="CZ231" s="44">
        <f t="shared" si="110"/>
        <v>0</v>
      </c>
      <c r="DA231" s="44">
        <f t="shared" si="111"/>
        <v>-408000</v>
      </c>
      <c r="DB231" s="44">
        <f t="shared" si="112"/>
        <v>-192000</v>
      </c>
      <c r="DC231" s="44">
        <f t="shared" si="113"/>
        <v>-10932000</v>
      </c>
      <c r="DD231" s="44">
        <f t="shared" si="115"/>
        <v>96549423</v>
      </c>
    </row>
    <row r="232" spans="1:108" x14ac:dyDescent="0.15">
      <c r="A232" s="25" t="s">
        <v>324</v>
      </c>
      <c r="B232" s="26"/>
      <c r="C232" s="179"/>
      <c r="D232" s="179"/>
      <c r="E232" s="179">
        <v>5753375</v>
      </c>
      <c r="F232" s="179">
        <v>790</v>
      </c>
      <c r="G232" s="179"/>
      <c r="H232" s="179">
        <v>2240000</v>
      </c>
      <c r="I232" s="179"/>
      <c r="J232" s="179"/>
      <c r="K232" s="179"/>
      <c r="L232" s="179"/>
      <c r="M232" s="179"/>
      <c r="N232" s="179">
        <v>8280000</v>
      </c>
      <c r="O232" s="179">
        <v>1240000</v>
      </c>
      <c r="P232" s="179">
        <v>1938719</v>
      </c>
      <c r="Q232" s="179">
        <v>2360000</v>
      </c>
      <c r="R232" s="179"/>
      <c r="S232" s="179">
        <v>600000</v>
      </c>
      <c r="T232" s="179">
        <v>1880000</v>
      </c>
      <c r="U232" s="179"/>
      <c r="V232" s="179"/>
      <c r="W232" s="179"/>
      <c r="X232" s="179">
        <v>2000000</v>
      </c>
      <c r="Y232" s="179">
        <v>480000</v>
      </c>
      <c r="Z232" s="26">
        <f t="shared" si="87"/>
        <v>26772884</v>
      </c>
      <c r="AA232" s="26"/>
      <c r="AB232" s="25" t="s">
        <v>324</v>
      </c>
      <c r="AC232" s="26"/>
      <c r="AD232" s="26"/>
      <c r="AE232" s="26"/>
      <c r="AF232" s="26">
        <v>8870000</v>
      </c>
      <c r="AG232" s="26"/>
      <c r="AH232" s="26"/>
      <c r="AI232" s="26">
        <v>2360000</v>
      </c>
      <c r="AJ232" s="26"/>
      <c r="AK232" s="26"/>
      <c r="AL232" s="26"/>
      <c r="AM232" s="26"/>
      <c r="AN232" s="26"/>
      <c r="AO232" s="26">
        <v>6940000</v>
      </c>
      <c r="AP232" s="26">
        <v>1800000</v>
      </c>
      <c r="AQ232" s="26"/>
      <c r="AR232" s="26">
        <v>1560000</v>
      </c>
      <c r="AS232" s="26"/>
      <c r="AT232" s="26">
        <v>1790000</v>
      </c>
      <c r="AU232" s="26">
        <v>3890000</v>
      </c>
      <c r="AV232" s="26">
        <v>40000</v>
      </c>
      <c r="AW232" s="26"/>
      <c r="AX232" s="26"/>
      <c r="AY232" s="26">
        <v>1440000</v>
      </c>
      <c r="AZ232" s="26">
        <v>240000</v>
      </c>
      <c r="BA232" s="45">
        <f t="shared" si="88"/>
        <v>28930000</v>
      </c>
      <c r="BB232" s="45"/>
      <c r="BC232" s="25" t="s">
        <v>324</v>
      </c>
      <c r="BD232" s="43">
        <v>0</v>
      </c>
      <c r="BE232" s="43">
        <v>24000</v>
      </c>
      <c r="BF232" s="43">
        <v>0</v>
      </c>
      <c r="BG232" s="43">
        <v>6580000</v>
      </c>
      <c r="BH232" s="43">
        <v>0</v>
      </c>
      <c r="BI232" s="43">
        <v>0</v>
      </c>
      <c r="BJ232" s="43">
        <v>2260000</v>
      </c>
      <c r="BK232" s="43">
        <v>2000</v>
      </c>
      <c r="BL232" s="43">
        <v>0</v>
      </c>
      <c r="BM232" s="43">
        <v>0</v>
      </c>
      <c r="BN232" s="43">
        <v>0</v>
      </c>
      <c r="BO232" s="43">
        <v>0</v>
      </c>
      <c r="BP232" s="43">
        <v>6720000</v>
      </c>
      <c r="BQ232" s="43">
        <v>1520000</v>
      </c>
      <c r="BR232" s="43">
        <v>1290000</v>
      </c>
      <c r="BS232" s="43">
        <v>1280000</v>
      </c>
      <c r="BT232" s="43">
        <v>0</v>
      </c>
      <c r="BU232" s="43">
        <v>974000</v>
      </c>
      <c r="BV232" s="43">
        <v>2990000</v>
      </c>
      <c r="BW232" s="43">
        <v>256000</v>
      </c>
      <c r="BX232" s="43">
        <v>0</v>
      </c>
      <c r="BY232" s="43">
        <v>24000</v>
      </c>
      <c r="BZ232" s="43">
        <v>2288000</v>
      </c>
      <c r="CA232" s="43">
        <v>408000</v>
      </c>
      <c r="CB232" s="29">
        <f t="shared" si="114"/>
        <v>26616000</v>
      </c>
      <c r="CD232" s="25" t="s">
        <v>324</v>
      </c>
      <c r="CE232" s="44">
        <f t="shared" si="89"/>
        <v>0</v>
      </c>
      <c r="CF232" s="44">
        <f t="shared" si="90"/>
        <v>-24000</v>
      </c>
      <c r="CG232" s="44">
        <f t="shared" si="91"/>
        <v>0</v>
      </c>
      <c r="CH232" s="44">
        <f t="shared" si="92"/>
        <v>-826625</v>
      </c>
      <c r="CI232" s="44">
        <f t="shared" si="93"/>
        <v>790</v>
      </c>
      <c r="CJ232" s="44">
        <f t="shared" si="94"/>
        <v>0</v>
      </c>
      <c r="CK232" s="44">
        <f t="shared" si="95"/>
        <v>-20000</v>
      </c>
      <c r="CL232" s="44">
        <f t="shared" si="96"/>
        <v>-2000</v>
      </c>
      <c r="CM232" s="44">
        <f t="shared" si="97"/>
        <v>0</v>
      </c>
      <c r="CN232" s="44">
        <f t="shared" si="98"/>
        <v>0</v>
      </c>
      <c r="CO232" s="44">
        <f t="shared" si="99"/>
        <v>0</v>
      </c>
      <c r="CP232" s="44">
        <f t="shared" si="100"/>
        <v>0</v>
      </c>
      <c r="CQ232" s="44">
        <f t="shared" si="101"/>
        <v>1560000</v>
      </c>
      <c r="CR232" s="44">
        <f t="shared" si="102"/>
        <v>-280000</v>
      </c>
      <c r="CS232" s="44">
        <f t="shared" si="103"/>
        <v>648719</v>
      </c>
      <c r="CT232" s="44">
        <f t="shared" si="104"/>
        <v>1080000</v>
      </c>
      <c r="CU232" s="44">
        <f t="shared" si="105"/>
        <v>0</v>
      </c>
      <c r="CV232" s="44">
        <f t="shared" si="106"/>
        <v>-374000</v>
      </c>
      <c r="CW232" s="44">
        <f t="shared" si="107"/>
        <v>-1110000</v>
      </c>
      <c r="CX232" s="44">
        <f t="shared" si="108"/>
        <v>-256000</v>
      </c>
      <c r="CY232" s="44">
        <f t="shared" si="109"/>
        <v>0</v>
      </c>
      <c r="CZ232" s="44">
        <f t="shared" si="110"/>
        <v>-24000</v>
      </c>
      <c r="DA232" s="44">
        <f t="shared" si="111"/>
        <v>-288000</v>
      </c>
      <c r="DB232" s="44">
        <f t="shared" si="112"/>
        <v>72000</v>
      </c>
      <c r="DC232" s="44">
        <f t="shared" si="113"/>
        <v>156884</v>
      </c>
      <c r="DD232" s="44">
        <f t="shared" si="115"/>
        <v>96706307</v>
      </c>
    </row>
    <row r="233" spans="1:108" x14ac:dyDescent="0.15">
      <c r="A233" s="25" t="s">
        <v>325</v>
      </c>
      <c r="B233" s="26"/>
      <c r="C233" s="179"/>
      <c r="D233" s="179"/>
      <c r="E233" s="179">
        <v>7211750</v>
      </c>
      <c r="F233" s="179">
        <v>52404</v>
      </c>
      <c r="G233" s="179"/>
      <c r="H233" s="179">
        <v>2720000</v>
      </c>
      <c r="I233" s="179">
        <v>31713</v>
      </c>
      <c r="J233" s="179"/>
      <c r="K233" s="179"/>
      <c r="L233" s="179"/>
      <c r="M233" s="179"/>
      <c r="N233" s="179">
        <v>9400000</v>
      </c>
      <c r="O233" s="179">
        <v>1240000</v>
      </c>
      <c r="P233" s="179">
        <v>2698777</v>
      </c>
      <c r="Q233" s="179">
        <v>2040000</v>
      </c>
      <c r="R233" s="179"/>
      <c r="S233" s="179">
        <v>600000</v>
      </c>
      <c r="T233" s="179">
        <v>1880000</v>
      </c>
      <c r="U233" s="179"/>
      <c r="V233" s="179"/>
      <c r="W233" s="179"/>
      <c r="X233" s="179">
        <v>2040000</v>
      </c>
      <c r="Y233" s="179">
        <v>400000</v>
      </c>
      <c r="Z233" s="26">
        <f t="shared" si="87"/>
        <v>30314644</v>
      </c>
      <c r="AA233" s="26"/>
      <c r="AB233" s="25" t="s">
        <v>325</v>
      </c>
      <c r="AC233" s="26"/>
      <c r="AD233" s="26"/>
      <c r="AE233" s="26"/>
      <c r="AF233" s="26"/>
      <c r="AG233" s="26"/>
      <c r="AH233" s="26"/>
      <c r="AI233" s="26">
        <v>2080000</v>
      </c>
      <c r="AJ233" s="26"/>
      <c r="AK233" s="26"/>
      <c r="AL233" s="26"/>
      <c r="AM233" s="26"/>
      <c r="AN233" s="26"/>
      <c r="AO233" s="26">
        <v>5600000</v>
      </c>
      <c r="AP233" s="26">
        <v>1120000</v>
      </c>
      <c r="AQ233" s="26"/>
      <c r="AR233" s="26">
        <v>1400000</v>
      </c>
      <c r="AS233" s="26"/>
      <c r="AT233" s="26">
        <v>1280000</v>
      </c>
      <c r="AU233" s="26">
        <v>2650000</v>
      </c>
      <c r="AV233" s="26"/>
      <c r="AW233" s="26"/>
      <c r="AX233" s="26"/>
      <c r="AY233" s="26">
        <v>840000</v>
      </c>
      <c r="AZ233" s="26">
        <v>400000</v>
      </c>
      <c r="BA233" s="45">
        <f t="shared" si="88"/>
        <v>15370000</v>
      </c>
      <c r="BB233" s="27"/>
      <c r="BC233" s="25" t="s">
        <v>325</v>
      </c>
      <c r="BD233" s="43">
        <v>0</v>
      </c>
      <c r="BE233" s="43">
        <v>8000</v>
      </c>
      <c r="BF233" s="43">
        <v>0</v>
      </c>
      <c r="BG233" s="43">
        <v>4062000</v>
      </c>
      <c r="BH233" s="43">
        <v>0</v>
      </c>
      <c r="BI233" s="43">
        <v>0</v>
      </c>
      <c r="BJ233" s="43">
        <v>2148000</v>
      </c>
      <c r="BK233" s="43">
        <v>4000</v>
      </c>
      <c r="BL233" s="43">
        <v>0</v>
      </c>
      <c r="BM233" s="43">
        <v>0</v>
      </c>
      <c r="BN233" s="43">
        <v>0</v>
      </c>
      <c r="BO233" s="43">
        <v>0</v>
      </c>
      <c r="BP233" s="43">
        <v>6092000</v>
      </c>
      <c r="BQ233" s="43">
        <v>1248000</v>
      </c>
      <c r="BR233" s="43">
        <v>970000</v>
      </c>
      <c r="BS233" s="43">
        <v>1472000</v>
      </c>
      <c r="BT233" s="43">
        <v>0</v>
      </c>
      <c r="BU233" s="43">
        <v>696000</v>
      </c>
      <c r="BV233" s="43">
        <v>2850000</v>
      </c>
      <c r="BW233" s="43">
        <v>304000</v>
      </c>
      <c r="BX233" s="43">
        <v>0</v>
      </c>
      <c r="BY233" s="43">
        <v>48000</v>
      </c>
      <c r="BZ233" s="43">
        <v>1786000</v>
      </c>
      <c r="CA233" s="43">
        <v>416000</v>
      </c>
      <c r="CB233" s="29">
        <f t="shared" si="114"/>
        <v>22104000</v>
      </c>
      <c r="CD233" s="25" t="s">
        <v>325</v>
      </c>
      <c r="CE233" s="44">
        <f t="shared" si="89"/>
        <v>0</v>
      </c>
      <c r="CF233" s="44">
        <f t="shared" si="90"/>
        <v>-8000</v>
      </c>
      <c r="CG233" s="44">
        <f t="shared" si="91"/>
        <v>0</v>
      </c>
      <c r="CH233" s="44">
        <f t="shared" si="92"/>
        <v>3149750</v>
      </c>
      <c r="CI233" s="44">
        <f t="shared" si="93"/>
        <v>52404</v>
      </c>
      <c r="CJ233" s="44">
        <f t="shared" si="94"/>
        <v>0</v>
      </c>
      <c r="CK233" s="44">
        <f t="shared" si="95"/>
        <v>572000</v>
      </c>
      <c r="CL233" s="44">
        <f t="shared" si="96"/>
        <v>27713</v>
      </c>
      <c r="CM233" s="44">
        <f t="shared" si="97"/>
        <v>0</v>
      </c>
      <c r="CN233" s="44">
        <f t="shared" si="98"/>
        <v>0</v>
      </c>
      <c r="CO233" s="44">
        <f t="shared" si="99"/>
        <v>0</v>
      </c>
      <c r="CP233" s="44">
        <f t="shared" si="100"/>
        <v>0</v>
      </c>
      <c r="CQ233" s="44">
        <f t="shared" si="101"/>
        <v>3308000</v>
      </c>
      <c r="CR233" s="44">
        <f t="shared" si="102"/>
        <v>-8000</v>
      </c>
      <c r="CS233" s="44">
        <f t="shared" si="103"/>
        <v>1728777</v>
      </c>
      <c r="CT233" s="44">
        <f t="shared" si="104"/>
        <v>568000</v>
      </c>
      <c r="CU233" s="44">
        <f t="shared" si="105"/>
        <v>0</v>
      </c>
      <c r="CV233" s="44">
        <f t="shared" si="106"/>
        <v>-96000</v>
      </c>
      <c r="CW233" s="44">
        <f t="shared" si="107"/>
        <v>-970000</v>
      </c>
      <c r="CX233" s="44">
        <f t="shared" si="108"/>
        <v>-304000</v>
      </c>
      <c r="CY233" s="44">
        <f t="shared" si="109"/>
        <v>0</v>
      </c>
      <c r="CZ233" s="44">
        <f t="shared" si="110"/>
        <v>-48000</v>
      </c>
      <c r="DA233" s="44">
        <f t="shared" si="111"/>
        <v>254000</v>
      </c>
      <c r="DB233" s="44">
        <f t="shared" si="112"/>
        <v>-16000</v>
      </c>
      <c r="DC233" s="44">
        <f t="shared" si="113"/>
        <v>8210644</v>
      </c>
      <c r="DD233" s="44">
        <f t="shared" si="115"/>
        <v>104916951</v>
      </c>
    </row>
    <row r="234" spans="1:108" x14ac:dyDescent="0.15">
      <c r="A234" s="25" t="s">
        <v>326</v>
      </c>
      <c r="B234" s="26"/>
      <c r="C234" s="179"/>
      <c r="D234" s="179"/>
      <c r="E234" s="179">
        <v>7211750</v>
      </c>
      <c r="F234" s="179">
        <v>51792</v>
      </c>
      <c r="G234" s="179"/>
      <c r="H234" s="179">
        <v>2840000</v>
      </c>
      <c r="I234" s="179"/>
      <c r="J234" s="179"/>
      <c r="K234" s="179"/>
      <c r="L234" s="179"/>
      <c r="M234" s="179"/>
      <c r="N234" s="179">
        <v>9520000</v>
      </c>
      <c r="O234" s="179">
        <v>1520000</v>
      </c>
      <c r="P234" s="179">
        <v>3658212</v>
      </c>
      <c r="Q234" s="179">
        <v>2240000</v>
      </c>
      <c r="R234" s="179"/>
      <c r="S234" s="179">
        <v>840000</v>
      </c>
      <c r="T234" s="179">
        <v>1600000</v>
      </c>
      <c r="U234" s="179"/>
      <c r="V234" s="179"/>
      <c r="W234" s="179"/>
      <c r="X234" s="179">
        <v>1800000</v>
      </c>
      <c r="Y234" s="179">
        <v>600000</v>
      </c>
      <c r="Z234" s="26">
        <f t="shared" si="87"/>
        <v>31881754</v>
      </c>
      <c r="AA234" s="26"/>
      <c r="AB234" s="25" t="s">
        <v>326</v>
      </c>
      <c r="AC234" s="26"/>
      <c r="AD234" s="26"/>
      <c r="AE234" s="26"/>
      <c r="AF234" s="26">
        <v>8360000</v>
      </c>
      <c r="AG234" s="26">
        <v>0</v>
      </c>
      <c r="AH234" s="26"/>
      <c r="AI234" s="26">
        <v>2560000</v>
      </c>
      <c r="AJ234" s="26">
        <v>0</v>
      </c>
      <c r="AK234" s="26"/>
      <c r="AL234" s="26"/>
      <c r="AM234" s="26"/>
      <c r="AN234" s="26"/>
      <c r="AO234" s="26">
        <v>6980000</v>
      </c>
      <c r="AP234" s="26">
        <v>1880000</v>
      </c>
      <c r="AQ234" s="26">
        <v>2510000</v>
      </c>
      <c r="AR234" s="26">
        <v>2360000</v>
      </c>
      <c r="AS234" s="26"/>
      <c r="AT234" s="26">
        <v>1210000</v>
      </c>
      <c r="AU234" s="26">
        <v>5100000</v>
      </c>
      <c r="AV234" s="26"/>
      <c r="AW234" s="26"/>
      <c r="AX234" s="26"/>
      <c r="AY234" s="26">
        <v>1760000</v>
      </c>
      <c r="AZ234" s="26">
        <v>400000</v>
      </c>
      <c r="BA234" s="45">
        <f t="shared" si="88"/>
        <v>33120000</v>
      </c>
      <c r="BB234" s="27"/>
      <c r="BC234" s="25" t="s">
        <v>326</v>
      </c>
      <c r="BD234" s="43">
        <v>0</v>
      </c>
      <c r="BE234" s="43">
        <v>8000</v>
      </c>
      <c r="BF234" s="43">
        <v>0</v>
      </c>
      <c r="BG234" s="43">
        <v>4694000</v>
      </c>
      <c r="BH234" s="43">
        <v>0</v>
      </c>
      <c r="BI234" s="43">
        <v>0</v>
      </c>
      <c r="BJ234" s="43">
        <v>1716000</v>
      </c>
      <c r="BK234" s="43">
        <v>0</v>
      </c>
      <c r="BL234" s="43">
        <v>0</v>
      </c>
      <c r="BM234" s="43">
        <v>0</v>
      </c>
      <c r="BN234" s="43">
        <v>0</v>
      </c>
      <c r="BO234" s="43">
        <v>0</v>
      </c>
      <c r="BP234" s="43">
        <v>6316000</v>
      </c>
      <c r="BQ234" s="43">
        <v>1144000</v>
      </c>
      <c r="BR234" s="43">
        <v>1252000</v>
      </c>
      <c r="BS234" s="43">
        <v>1640000</v>
      </c>
      <c r="BT234" s="43">
        <v>0</v>
      </c>
      <c r="BU234" s="43">
        <v>938000</v>
      </c>
      <c r="BV234" s="43">
        <v>3140000</v>
      </c>
      <c r="BW234" s="43">
        <v>288000</v>
      </c>
      <c r="BX234" s="43">
        <v>0</v>
      </c>
      <c r="BY234" s="43">
        <v>24000</v>
      </c>
      <c r="BZ234" s="43">
        <v>1738000</v>
      </c>
      <c r="CA234" s="43">
        <v>440000</v>
      </c>
      <c r="CB234" s="29">
        <f t="shared" si="114"/>
        <v>23338000</v>
      </c>
      <c r="CD234" s="25" t="s">
        <v>326</v>
      </c>
      <c r="CE234" s="44">
        <f t="shared" si="89"/>
        <v>0</v>
      </c>
      <c r="CF234" s="44">
        <f t="shared" si="90"/>
        <v>-8000</v>
      </c>
      <c r="CG234" s="44">
        <f t="shared" si="91"/>
        <v>0</v>
      </c>
      <c r="CH234" s="44">
        <f t="shared" si="92"/>
        <v>2517750</v>
      </c>
      <c r="CI234" s="44">
        <f t="shared" si="93"/>
        <v>51792</v>
      </c>
      <c r="CJ234" s="44">
        <f t="shared" si="94"/>
        <v>0</v>
      </c>
      <c r="CK234" s="44">
        <f t="shared" si="95"/>
        <v>1124000</v>
      </c>
      <c r="CL234" s="44">
        <f t="shared" si="96"/>
        <v>0</v>
      </c>
      <c r="CM234" s="44">
        <f t="shared" si="97"/>
        <v>0</v>
      </c>
      <c r="CN234" s="44">
        <f t="shared" si="98"/>
        <v>0</v>
      </c>
      <c r="CO234" s="44">
        <f t="shared" si="99"/>
        <v>0</v>
      </c>
      <c r="CP234" s="44">
        <f t="shared" si="100"/>
        <v>0</v>
      </c>
      <c r="CQ234" s="44">
        <f t="shared" si="101"/>
        <v>3204000</v>
      </c>
      <c r="CR234" s="44">
        <f t="shared" si="102"/>
        <v>376000</v>
      </c>
      <c r="CS234" s="44">
        <f t="shared" si="103"/>
        <v>2406212</v>
      </c>
      <c r="CT234" s="44">
        <f t="shared" si="104"/>
        <v>600000</v>
      </c>
      <c r="CU234" s="44">
        <f t="shared" si="105"/>
        <v>0</v>
      </c>
      <c r="CV234" s="44">
        <f t="shared" si="106"/>
        <v>-98000</v>
      </c>
      <c r="CW234" s="44">
        <f t="shared" si="107"/>
        <v>-1540000</v>
      </c>
      <c r="CX234" s="44">
        <f t="shared" si="108"/>
        <v>-288000</v>
      </c>
      <c r="CY234" s="44">
        <f t="shared" si="109"/>
        <v>0</v>
      </c>
      <c r="CZ234" s="44">
        <f t="shared" si="110"/>
        <v>-24000</v>
      </c>
      <c r="DA234" s="44">
        <f t="shared" si="111"/>
        <v>62000</v>
      </c>
      <c r="DB234" s="44">
        <f t="shared" si="112"/>
        <v>160000</v>
      </c>
      <c r="DC234" s="44">
        <f t="shared" si="113"/>
        <v>8543754</v>
      </c>
      <c r="DD234" s="44">
        <f t="shared" si="115"/>
        <v>113460705</v>
      </c>
    </row>
    <row r="235" spans="1:108" x14ac:dyDescent="0.15">
      <c r="A235" s="25" t="s">
        <v>327</v>
      </c>
      <c r="B235" s="26"/>
      <c r="C235" s="179"/>
      <c r="D235" s="179"/>
      <c r="E235" s="179">
        <v>8205875</v>
      </c>
      <c r="F235" s="179">
        <v>36056</v>
      </c>
      <c r="G235" s="179"/>
      <c r="H235" s="179">
        <v>2580000</v>
      </c>
      <c r="I235" s="179">
        <v>24517</v>
      </c>
      <c r="J235" s="179"/>
      <c r="K235" s="179"/>
      <c r="L235" s="179"/>
      <c r="M235" s="179"/>
      <c r="N235" s="179">
        <v>7240000</v>
      </c>
      <c r="O235" s="179">
        <v>1640000</v>
      </c>
      <c r="P235" s="179">
        <v>1907336</v>
      </c>
      <c r="Q235" s="179">
        <v>2520000</v>
      </c>
      <c r="R235" s="179"/>
      <c r="S235" s="179">
        <v>320000</v>
      </c>
      <c r="T235" s="179">
        <v>1460000</v>
      </c>
      <c r="U235" s="179"/>
      <c r="V235" s="179"/>
      <c r="W235" s="179"/>
      <c r="X235" s="179">
        <v>1760000</v>
      </c>
      <c r="Y235" s="179">
        <v>480000</v>
      </c>
      <c r="Z235" s="26">
        <f t="shared" si="87"/>
        <v>28173784</v>
      </c>
      <c r="AA235" s="26"/>
      <c r="AB235" s="25" t="s">
        <v>327</v>
      </c>
      <c r="AC235" s="26"/>
      <c r="AD235" s="26"/>
      <c r="AE235" s="26"/>
      <c r="AF235" s="26">
        <v>8490000</v>
      </c>
      <c r="AG235" s="26">
        <v>10000</v>
      </c>
      <c r="AH235" s="26">
        <v>0</v>
      </c>
      <c r="AI235" s="26">
        <v>2920000</v>
      </c>
      <c r="AJ235" s="26"/>
      <c r="AK235" s="26"/>
      <c r="AL235" s="26"/>
      <c r="AM235" s="26"/>
      <c r="AN235" s="26"/>
      <c r="AO235" s="26">
        <v>6700000</v>
      </c>
      <c r="AP235" s="26">
        <v>2440000</v>
      </c>
      <c r="AQ235" s="26">
        <v>2850000</v>
      </c>
      <c r="AR235" s="26">
        <v>1880000</v>
      </c>
      <c r="AS235" s="26"/>
      <c r="AT235" s="26">
        <v>1970000</v>
      </c>
      <c r="AU235" s="26">
        <v>5530000</v>
      </c>
      <c r="AV235" s="26">
        <v>280000</v>
      </c>
      <c r="AW235" s="26"/>
      <c r="AX235" s="26"/>
      <c r="AY235" s="26">
        <v>1800000</v>
      </c>
      <c r="AZ235" s="26">
        <v>400000</v>
      </c>
      <c r="BA235" s="45">
        <f t="shared" si="88"/>
        <v>35270000</v>
      </c>
      <c r="BB235" s="27"/>
      <c r="BC235" s="25" t="s">
        <v>327</v>
      </c>
      <c r="BD235" s="43">
        <v>0</v>
      </c>
      <c r="BE235" s="43">
        <v>0</v>
      </c>
      <c r="BF235" s="43">
        <v>0</v>
      </c>
      <c r="BG235" s="43">
        <v>5490000</v>
      </c>
      <c r="BH235" s="43">
        <v>16000</v>
      </c>
      <c r="BI235" s="43">
        <v>0</v>
      </c>
      <c r="BJ235" s="43">
        <v>2128000</v>
      </c>
      <c r="BK235" s="43">
        <v>0</v>
      </c>
      <c r="BL235" s="43">
        <v>0</v>
      </c>
      <c r="BM235" s="43">
        <v>0</v>
      </c>
      <c r="BN235" s="43">
        <v>0</v>
      </c>
      <c r="BO235" s="43">
        <v>0</v>
      </c>
      <c r="BP235" s="43">
        <v>5472000</v>
      </c>
      <c r="BQ235" s="43">
        <v>1488000</v>
      </c>
      <c r="BR235" s="43">
        <v>1396000</v>
      </c>
      <c r="BS235" s="43">
        <v>1584000</v>
      </c>
      <c r="BT235" s="43">
        <v>0</v>
      </c>
      <c r="BU235" s="43">
        <v>986000</v>
      </c>
      <c r="BV235" s="43">
        <v>3246000</v>
      </c>
      <c r="BW235" s="43">
        <v>248000</v>
      </c>
      <c r="BX235" s="43">
        <v>0</v>
      </c>
      <c r="BY235" s="43">
        <v>16000</v>
      </c>
      <c r="BZ235" s="43">
        <v>2014000</v>
      </c>
      <c r="CA235" s="43">
        <v>480000</v>
      </c>
      <c r="CB235" s="29">
        <f t="shared" si="114"/>
        <v>24564000</v>
      </c>
      <c r="CD235" s="25" t="s">
        <v>327</v>
      </c>
      <c r="CE235" s="44">
        <f t="shared" si="89"/>
        <v>0</v>
      </c>
      <c r="CF235" s="44">
        <f t="shared" si="90"/>
        <v>0</v>
      </c>
      <c r="CG235" s="44">
        <f t="shared" si="91"/>
        <v>0</v>
      </c>
      <c r="CH235" s="44">
        <f t="shared" si="92"/>
        <v>2715875</v>
      </c>
      <c r="CI235" s="44">
        <f t="shared" si="93"/>
        <v>20056</v>
      </c>
      <c r="CJ235" s="44">
        <f t="shared" si="94"/>
        <v>0</v>
      </c>
      <c r="CK235" s="44">
        <f t="shared" si="95"/>
        <v>452000</v>
      </c>
      <c r="CL235" s="44">
        <f t="shared" si="96"/>
        <v>24517</v>
      </c>
      <c r="CM235" s="44">
        <f t="shared" si="97"/>
        <v>0</v>
      </c>
      <c r="CN235" s="44">
        <f t="shared" si="98"/>
        <v>0</v>
      </c>
      <c r="CO235" s="44">
        <f t="shared" si="99"/>
        <v>0</v>
      </c>
      <c r="CP235" s="44">
        <f t="shared" si="100"/>
        <v>0</v>
      </c>
      <c r="CQ235" s="44">
        <f t="shared" si="101"/>
        <v>1768000</v>
      </c>
      <c r="CR235" s="44">
        <f t="shared" si="102"/>
        <v>152000</v>
      </c>
      <c r="CS235" s="44">
        <f t="shared" si="103"/>
        <v>511336</v>
      </c>
      <c r="CT235" s="44">
        <f t="shared" si="104"/>
        <v>936000</v>
      </c>
      <c r="CU235" s="44">
        <f t="shared" si="105"/>
        <v>0</v>
      </c>
      <c r="CV235" s="44">
        <f t="shared" si="106"/>
        <v>-666000</v>
      </c>
      <c r="CW235" s="44">
        <f t="shared" si="107"/>
        <v>-1786000</v>
      </c>
      <c r="CX235" s="44">
        <f t="shared" si="108"/>
        <v>-248000</v>
      </c>
      <c r="CY235" s="44">
        <f t="shared" si="109"/>
        <v>0</v>
      </c>
      <c r="CZ235" s="44">
        <f t="shared" si="110"/>
        <v>-16000</v>
      </c>
      <c r="DA235" s="44">
        <f t="shared" si="111"/>
        <v>-254000</v>
      </c>
      <c r="DB235" s="44">
        <f t="shared" si="112"/>
        <v>0</v>
      </c>
      <c r="DC235" s="44">
        <f t="shared" si="113"/>
        <v>3609784</v>
      </c>
      <c r="DD235" s="44">
        <f t="shared" si="115"/>
        <v>117070489</v>
      </c>
    </row>
    <row r="236" spans="1:108" x14ac:dyDescent="0.15">
      <c r="A236" s="25" t="s">
        <v>328</v>
      </c>
      <c r="B236" s="26"/>
      <c r="C236" s="179"/>
      <c r="D236" s="179"/>
      <c r="E236" s="179">
        <v>10300875</v>
      </c>
      <c r="F236" s="179">
        <v>39979</v>
      </c>
      <c r="G236" s="179"/>
      <c r="H236" s="179">
        <v>2720000</v>
      </c>
      <c r="I236" s="179"/>
      <c r="J236" s="179"/>
      <c r="K236" s="179"/>
      <c r="L236" s="179"/>
      <c r="M236" s="179"/>
      <c r="N236" s="179">
        <v>9800000</v>
      </c>
      <c r="O236" s="179">
        <v>1400000</v>
      </c>
      <c r="P236" s="179">
        <v>1680324</v>
      </c>
      <c r="Q236" s="179">
        <v>2800000</v>
      </c>
      <c r="R236" s="179"/>
      <c r="S236" s="179">
        <v>400000</v>
      </c>
      <c r="T236" s="179">
        <v>1120000</v>
      </c>
      <c r="U236" s="179"/>
      <c r="V236" s="179"/>
      <c r="W236" s="179"/>
      <c r="X236" s="179">
        <v>2360000</v>
      </c>
      <c r="Y236" s="179">
        <v>560000</v>
      </c>
      <c r="Z236" s="26">
        <f t="shared" si="87"/>
        <v>33181178</v>
      </c>
      <c r="AA236" s="26"/>
      <c r="AB236" s="25" t="s">
        <v>328</v>
      </c>
      <c r="AC236" s="26"/>
      <c r="AD236" s="26"/>
      <c r="AE236" s="26"/>
      <c r="AF236" s="26">
        <v>8650000</v>
      </c>
      <c r="AG236" s="26">
        <v>160000</v>
      </c>
      <c r="AH236" s="26"/>
      <c r="AI236" s="26">
        <v>2960000</v>
      </c>
      <c r="AJ236" s="26">
        <v>0</v>
      </c>
      <c r="AK236" s="26"/>
      <c r="AL236" s="26"/>
      <c r="AM236" s="26"/>
      <c r="AN236" s="26"/>
      <c r="AO236" s="26">
        <v>7660000</v>
      </c>
      <c r="AP236" s="26">
        <v>2320000</v>
      </c>
      <c r="AQ236" s="26">
        <v>4720000</v>
      </c>
      <c r="AR236" s="26">
        <v>1480000</v>
      </c>
      <c r="AS236" s="26"/>
      <c r="AT236" s="26">
        <v>1440000</v>
      </c>
      <c r="AU236" s="26">
        <v>4570000</v>
      </c>
      <c r="AV236" s="26">
        <v>120000</v>
      </c>
      <c r="AW236" s="26"/>
      <c r="AX236" s="26"/>
      <c r="AY236" s="26">
        <v>1160000</v>
      </c>
      <c r="AZ236" s="26">
        <v>760000</v>
      </c>
      <c r="BA236" s="45">
        <f t="shared" si="88"/>
        <v>36000000</v>
      </c>
      <c r="BB236" s="27"/>
      <c r="BC236" s="25" t="s">
        <v>328</v>
      </c>
      <c r="BD236" s="28">
        <v>0</v>
      </c>
      <c r="BE236" s="28">
        <v>8000</v>
      </c>
      <c r="BF236" s="28">
        <v>0</v>
      </c>
      <c r="BG236" s="28">
        <v>5188000</v>
      </c>
      <c r="BH236" s="28">
        <v>106000</v>
      </c>
      <c r="BI236" s="28">
        <v>0</v>
      </c>
      <c r="BJ236" s="28">
        <v>2212000</v>
      </c>
      <c r="BK236" s="28">
        <v>8000</v>
      </c>
      <c r="BL236" s="28">
        <v>0</v>
      </c>
      <c r="BM236" s="28">
        <v>0</v>
      </c>
      <c r="BN236" s="28">
        <v>0</v>
      </c>
      <c r="BO236" s="28">
        <v>0</v>
      </c>
      <c r="BP236" s="28">
        <v>6750000</v>
      </c>
      <c r="BQ236" s="28">
        <v>1592000</v>
      </c>
      <c r="BR236" s="28">
        <v>1842000</v>
      </c>
      <c r="BS236" s="28">
        <v>1888000</v>
      </c>
      <c r="BT236" s="28">
        <v>0</v>
      </c>
      <c r="BU236" s="28">
        <v>712000</v>
      </c>
      <c r="BV236" s="28">
        <v>3386000</v>
      </c>
      <c r="BW236" s="28">
        <v>256000</v>
      </c>
      <c r="BX236" s="28">
        <v>0</v>
      </c>
      <c r="BY236" s="28">
        <v>0</v>
      </c>
      <c r="BZ236" s="28">
        <v>1836000</v>
      </c>
      <c r="CA236" s="28">
        <v>544000</v>
      </c>
      <c r="CB236" s="29">
        <f t="shared" si="114"/>
        <v>26328000</v>
      </c>
      <c r="CD236" s="25" t="s">
        <v>328</v>
      </c>
      <c r="CE236" s="30">
        <f t="shared" si="89"/>
        <v>0</v>
      </c>
      <c r="CF236" s="30">
        <f t="shared" si="90"/>
        <v>-8000</v>
      </c>
      <c r="CG236" s="30">
        <f t="shared" si="91"/>
        <v>0</v>
      </c>
      <c r="CH236" s="30">
        <f t="shared" si="92"/>
        <v>5112875</v>
      </c>
      <c r="CI236" s="30">
        <f t="shared" si="93"/>
        <v>-66021</v>
      </c>
      <c r="CJ236" s="30">
        <f t="shared" si="94"/>
        <v>0</v>
      </c>
      <c r="CK236" s="30">
        <f t="shared" si="95"/>
        <v>508000</v>
      </c>
      <c r="CL236" s="30">
        <f t="shared" si="96"/>
        <v>-8000</v>
      </c>
      <c r="CM236" s="30">
        <f t="shared" si="97"/>
        <v>0</v>
      </c>
      <c r="CN236" s="30">
        <f t="shared" si="98"/>
        <v>0</v>
      </c>
      <c r="CO236" s="30">
        <f t="shared" si="99"/>
        <v>0</v>
      </c>
      <c r="CP236" s="30">
        <f t="shared" si="100"/>
        <v>0</v>
      </c>
      <c r="CQ236" s="30">
        <f t="shared" si="101"/>
        <v>3050000</v>
      </c>
      <c r="CR236" s="30">
        <f t="shared" si="102"/>
        <v>-192000</v>
      </c>
      <c r="CS236" s="30">
        <f t="shared" si="103"/>
        <v>-161676</v>
      </c>
      <c r="CT236" s="30">
        <f t="shared" si="104"/>
        <v>912000</v>
      </c>
      <c r="CU236" s="30">
        <f t="shared" si="105"/>
        <v>0</v>
      </c>
      <c r="CV236" s="30">
        <f t="shared" si="106"/>
        <v>-312000</v>
      </c>
      <c r="CW236" s="30">
        <f t="shared" si="107"/>
        <v>-2266000</v>
      </c>
      <c r="CX236" s="30">
        <f t="shared" si="108"/>
        <v>-256000</v>
      </c>
      <c r="CY236" s="30">
        <f t="shared" si="109"/>
        <v>0</v>
      </c>
      <c r="CZ236" s="30">
        <f t="shared" si="110"/>
        <v>0</v>
      </c>
      <c r="DA236" s="30">
        <f t="shared" si="111"/>
        <v>524000</v>
      </c>
      <c r="DB236" s="30">
        <f t="shared" si="112"/>
        <v>16000</v>
      </c>
      <c r="DC236" s="30">
        <f t="shared" si="113"/>
        <v>6853178</v>
      </c>
      <c r="DD236" s="30">
        <f t="shared" si="115"/>
        <v>123923667</v>
      </c>
    </row>
    <row r="237" spans="1:108" x14ac:dyDescent="0.15">
      <c r="A237" s="25" t="s">
        <v>329</v>
      </c>
      <c r="B237" s="26"/>
      <c r="C237" s="179"/>
      <c r="D237" s="179"/>
      <c r="E237" s="179">
        <v>6454625</v>
      </c>
      <c r="F237" s="179"/>
      <c r="G237" s="179"/>
      <c r="H237" s="179">
        <v>3080000</v>
      </c>
      <c r="I237" s="179"/>
      <c r="J237" s="179"/>
      <c r="K237" s="179"/>
      <c r="L237" s="179"/>
      <c r="M237" s="179"/>
      <c r="N237" s="179">
        <v>9520000</v>
      </c>
      <c r="O237" s="179">
        <v>1320000</v>
      </c>
      <c r="P237" s="179"/>
      <c r="Q237" s="179">
        <v>2440000</v>
      </c>
      <c r="R237" s="179"/>
      <c r="S237" s="179">
        <v>240000</v>
      </c>
      <c r="T237" s="179">
        <v>840000</v>
      </c>
      <c r="U237" s="179"/>
      <c r="V237" s="179"/>
      <c r="W237" s="179"/>
      <c r="X237" s="179">
        <v>2680000</v>
      </c>
      <c r="Y237" s="179">
        <v>560000</v>
      </c>
      <c r="Z237" s="26">
        <f t="shared" si="87"/>
        <v>27134625</v>
      </c>
      <c r="AA237" s="26"/>
      <c r="AB237" s="25" t="s">
        <v>329</v>
      </c>
      <c r="AC237" s="26"/>
      <c r="AD237" s="26"/>
      <c r="AE237" s="26"/>
      <c r="AF237" s="26">
        <v>9390000</v>
      </c>
      <c r="AG237" s="26">
        <v>40000</v>
      </c>
      <c r="AH237" s="26">
        <v>10000</v>
      </c>
      <c r="AI237" s="26">
        <v>3520000</v>
      </c>
      <c r="AJ237" s="26">
        <v>0</v>
      </c>
      <c r="AK237" s="26"/>
      <c r="AL237" s="26"/>
      <c r="AM237" s="26"/>
      <c r="AN237" s="26"/>
      <c r="AO237" s="26">
        <v>7420000</v>
      </c>
      <c r="AP237" s="26">
        <v>2480000</v>
      </c>
      <c r="AQ237" s="26">
        <v>2110000</v>
      </c>
      <c r="AR237" s="26">
        <v>2280000</v>
      </c>
      <c r="AS237" s="26"/>
      <c r="AT237" s="26">
        <v>940000</v>
      </c>
      <c r="AU237" s="26">
        <v>4130000</v>
      </c>
      <c r="AV237" s="26">
        <v>160000</v>
      </c>
      <c r="AW237" s="26"/>
      <c r="AX237" s="26"/>
      <c r="AY237" s="26">
        <v>1120000</v>
      </c>
      <c r="AZ237" s="26">
        <v>560000</v>
      </c>
      <c r="BA237" s="45">
        <f t="shared" si="88"/>
        <v>34160000</v>
      </c>
      <c r="BB237" s="27"/>
      <c r="BC237" s="25" t="s">
        <v>329</v>
      </c>
      <c r="BD237" s="28">
        <v>0</v>
      </c>
      <c r="BE237" s="28">
        <v>16000</v>
      </c>
      <c r="BF237" s="28">
        <v>0</v>
      </c>
      <c r="BG237" s="28">
        <v>6100000</v>
      </c>
      <c r="BH237" s="28">
        <v>180000</v>
      </c>
      <c r="BI237" s="28">
        <v>2000</v>
      </c>
      <c r="BJ237" s="28">
        <v>2640000</v>
      </c>
      <c r="BK237" s="28">
        <v>0</v>
      </c>
      <c r="BL237" s="28">
        <v>0</v>
      </c>
      <c r="BM237" s="28">
        <v>0</v>
      </c>
      <c r="BN237" s="28">
        <v>0</v>
      </c>
      <c r="BO237" s="28">
        <v>0</v>
      </c>
      <c r="BP237" s="28">
        <v>6658000</v>
      </c>
      <c r="BQ237" s="28">
        <v>1888000</v>
      </c>
      <c r="BR237" s="28">
        <v>1748000</v>
      </c>
      <c r="BS237" s="28">
        <v>2096000</v>
      </c>
      <c r="BT237" s="28">
        <v>0</v>
      </c>
      <c r="BU237" s="28">
        <v>932000</v>
      </c>
      <c r="BV237" s="28">
        <v>3634000</v>
      </c>
      <c r="BW237" s="28">
        <v>336000</v>
      </c>
      <c r="BX237" s="28">
        <v>0</v>
      </c>
      <c r="BY237" s="28">
        <v>8000</v>
      </c>
      <c r="BZ237" s="28">
        <v>1960000</v>
      </c>
      <c r="CA237" s="28">
        <v>448000</v>
      </c>
      <c r="CB237" s="29">
        <f t="shared" si="114"/>
        <v>28646000</v>
      </c>
      <c r="CD237" s="25" t="s">
        <v>329</v>
      </c>
      <c r="CE237" s="30">
        <f t="shared" si="89"/>
        <v>0</v>
      </c>
      <c r="CF237" s="30">
        <f t="shared" si="90"/>
        <v>-16000</v>
      </c>
      <c r="CG237" s="30">
        <f t="shared" si="91"/>
        <v>0</v>
      </c>
      <c r="CH237" s="30">
        <f t="shared" si="92"/>
        <v>354625</v>
      </c>
      <c r="CI237" s="30">
        <f t="shared" si="93"/>
        <v>-180000</v>
      </c>
      <c r="CJ237" s="30">
        <f t="shared" si="94"/>
        <v>-2000</v>
      </c>
      <c r="CK237" s="30">
        <f t="shared" si="95"/>
        <v>440000</v>
      </c>
      <c r="CL237" s="30">
        <f t="shared" si="96"/>
        <v>0</v>
      </c>
      <c r="CM237" s="30">
        <f t="shared" si="97"/>
        <v>0</v>
      </c>
      <c r="CN237" s="30">
        <f t="shared" si="98"/>
        <v>0</v>
      </c>
      <c r="CO237" s="30">
        <f t="shared" si="99"/>
        <v>0</v>
      </c>
      <c r="CP237" s="30">
        <f t="shared" si="100"/>
        <v>0</v>
      </c>
      <c r="CQ237" s="30">
        <f t="shared" si="101"/>
        <v>2862000</v>
      </c>
      <c r="CR237" s="30">
        <f t="shared" si="102"/>
        <v>-568000</v>
      </c>
      <c r="CS237" s="30">
        <f t="shared" si="103"/>
        <v>-1748000</v>
      </c>
      <c r="CT237" s="30">
        <f t="shared" si="104"/>
        <v>344000</v>
      </c>
      <c r="CU237" s="30">
        <f t="shared" si="105"/>
        <v>0</v>
      </c>
      <c r="CV237" s="30">
        <f t="shared" si="106"/>
        <v>-692000</v>
      </c>
      <c r="CW237" s="30">
        <f t="shared" si="107"/>
        <v>-2794000</v>
      </c>
      <c r="CX237" s="30">
        <f t="shared" si="108"/>
        <v>-336000</v>
      </c>
      <c r="CY237" s="30">
        <f t="shared" si="109"/>
        <v>0</v>
      </c>
      <c r="CZ237" s="30">
        <f t="shared" si="110"/>
        <v>-8000</v>
      </c>
      <c r="DA237" s="30">
        <f t="shared" si="111"/>
        <v>720000</v>
      </c>
      <c r="DB237" s="30">
        <f t="shared" si="112"/>
        <v>112000</v>
      </c>
      <c r="DC237" s="30">
        <f t="shared" si="113"/>
        <v>-1511375</v>
      </c>
      <c r="DD237" s="30">
        <f t="shared" si="115"/>
        <v>122412292</v>
      </c>
    </row>
    <row r="238" spans="1:108" x14ac:dyDescent="0.15">
      <c r="A238" s="25" t="s">
        <v>330</v>
      </c>
      <c r="B238" s="26"/>
      <c r="C238" s="179"/>
      <c r="D238" s="179"/>
      <c r="E238" s="179"/>
      <c r="F238" s="179"/>
      <c r="G238" s="179"/>
      <c r="H238" s="179">
        <v>2560000</v>
      </c>
      <c r="I238" s="179"/>
      <c r="J238" s="179"/>
      <c r="K238" s="179"/>
      <c r="L238" s="179"/>
      <c r="M238" s="179"/>
      <c r="N238" s="179">
        <v>6880000</v>
      </c>
      <c r="O238" s="179">
        <v>640000</v>
      </c>
      <c r="P238" s="179"/>
      <c r="Q238" s="179">
        <v>2440000</v>
      </c>
      <c r="R238" s="179"/>
      <c r="S238" s="179"/>
      <c r="T238" s="179">
        <v>680000</v>
      </c>
      <c r="U238" s="179"/>
      <c r="V238" s="179"/>
      <c r="W238" s="179"/>
      <c r="X238" s="179">
        <v>1040000</v>
      </c>
      <c r="Y238" s="179">
        <v>520000</v>
      </c>
      <c r="Z238" s="26">
        <f t="shared" si="87"/>
        <v>14760000</v>
      </c>
      <c r="AA238" s="26"/>
      <c r="AB238" s="25" t="s">
        <v>330</v>
      </c>
      <c r="AC238" s="26"/>
      <c r="AD238" s="26"/>
      <c r="AE238" s="26"/>
      <c r="AF238" s="26">
        <v>9240000</v>
      </c>
      <c r="AG238" s="26">
        <v>180000</v>
      </c>
      <c r="AH238" s="26"/>
      <c r="AI238" s="26">
        <v>2600000</v>
      </c>
      <c r="AJ238" s="26">
        <v>10000</v>
      </c>
      <c r="AK238" s="26"/>
      <c r="AL238" s="26"/>
      <c r="AM238" s="26"/>
      <c r="AN238" s="26"/>
      <c r="AO238" s="26">
        <v>7850000</v>
      </c>
      <c r="AP238" s="26">
        <v>1960000</v>
      </c>
      <c r="AQ238" s="26">
        <v>1580000</v>
      </c>
      <c r="AR238" s="26">
        <v>1760000</v>
      </c>
      <c r="AS238" s="26"/>
      <c r="AT238" s="26">
        <v>1280000</v>
      </c>
      <c r="AU238" s="26">
        <v>4740000</v>
      </c>
      <c r="AV238" s="26">
        <v>120000</v>
      </c>
      <c r="AW238" s="26"/>
      <c r="AX238" s="26"/>
      <c r="AY238" s="26">
        <v>1040000</v>
      </c>
      <c r="AZ238" s="26">
        <v>400000</v>
      </c>
      <c r="BA238" s="45">
        <f t="shared" si="88"/>
        <v>32760000</v>
      </c>
      <c r="BB238" s="27"/>
      <c r="BC238" s="25" t="s">
        <v>330</v>
      </c>
      <c r="BD238" s="43">
        <v>0</v>
      </c>
      <c r="BE238" s="43">
        <v>0</v>
      </c>
      <c r="BF238" s="43">
        <v>0</v>
      </c>
      <c r="BG238" s="43">
        <v>4962000</v>
      </c>
      <c r="BH238" s="43">
        <v>78000</v>
      </c>
      <c r="BI238" s="43">
        <v>0</v>
      </c>
      <c r="BJ238" s="43">
        <v>2356000</v>
      </c>
      <c r="BK238" s="43">
        <v>10000</v>
      </c>
      <c r="BL238" s="43">
        <v>0</v>
      </c>
      <c r="BM238" s="43">
        <v>0</v>
      </c>
      <c r="BN238" s="43">
        <v>0</v>
      </c>
      <c r="BO238" s="43">
        <v>0</v>
      </c>
      <c r="BP238" s="43">
        <v>7078000</v>
      </c>
      <c r="BQ238" s="43">
        <v>1736000</v>
      </c>
      <c r="BR238" s="43">
        <v>1140000</v>
      </c>
      <c r="BS238" s="43">
        <v>2008000</v>
      </c>
      <c r="BT238" s="43">
        <v>0</v>
      </c>
      <c r="BU238" s="43">
        <v>816000</v>
      </c>
      <c r="BV238" s="43">
        <v>3464000</v>
      </c>
      <c r="BW238" s="43">
        <v>272000</v>
      </c>
      <c r="BX238" s="43">
        <v>0</v>
      </c>
      <c r="BY238" s="43">
        <v>0</v>
      </c>
      <c r="BZ238" s="43">
        <v>1792000</v>
      </c>
      <c r="CA238" s="43">
        <v>360000</v>
      </c>
      <c r="CB238" s="29">
        <f t="shared" si="114"/>
        <v>26072000</v>
      </c>
      <c r="CD238" s="25" t="s">
        <v>330</v>
      </c>
      <c r="CE238" s="44">
        <f t="shared" si="89"/>
        <v>0</v>
      </c>
      <c r="CF238" s="44">
        <f t="shared" si="90"/>
        <v>0</v>
      </c>
      <c r="CG238" s="44">
        <f t="shared" si="91"/>
        <v>0</v>
      </c>
      <c r="CH238" s="44">
        <f t="shared" si="92"/>
        <v>-4962000</v>
      </c>
      <c r="CI238" s="30">
        <f t="shared" si="93"/>
        <v>-78000</v>
      </c>
      <c r="CJ238" s="44">
        <f t="shared" si="94"/>
        <v>0</v>
      </c>
      <c r="CK238" s="44">
        <f t="shared" si="95"/>
        <v>204000</v>
      </c>
      <c r="CL238" s="44">
        <f t="shared" si="96"/>
        <v>-10000</v>
      </c>
      <c r="CM238" s="44">
        <f t="shared" si="97"/>
        <v>0</v>
      </c>
      <c r="CN238" s="44">
        <f t="shared" si="98"/>
        <v>0</v>
      </c>
      <c r="CO238" s="44">
        <f t="shared" si="99"/>
        <v>0</v>
      </c>
      <c r="CP238" s="44">
        <f t="shared" si="100"/>
        <v>0</v>
      </c>
      <c r="CQ238" s="44">
        <f t="shared" si="101"/>
        <v>-198000</v>
      </c>
      <c r="CR238" s="44">
        <f t="shared" si="102"/>
        <v>-1096000</v>
      </c>
      <c r="CS238" s="44">
        <f t="shared" si="103"/>
        <v>-1140000</v>
      </c>
      <c r="CT238" s="44">
        <f t="shared" si="104"/>
        <v>432000</v>
      </c>
      <c r="CU238" s="44">
        <f t="shared" si="105"/>
        <v>0</v>
      </c>
      <c r="CV238" s="44">
        <f t="shared" si="106"/>
        <v>-816000</v>
      </c>
      <c r="CW238" s="44">
        <f t="shared" si="107"/>
        <v>-2784000</v>
      </c>
      <c r="CX238" s="44">
        <f t="shared" si="108"/>
        <v>-272000</v>
      </c>
      <c r="CY238" s="44">
        <f t="shared" si="109"/>
        <v>0</v>
      </c>
      <c r="CZ238" s="44">
        <f t="shared" si="110"/>
        <v>0</v>
      </c>
      <c r="DA238" s="44">
        <f t="shared" si="111"/>
        <v>-752000</v>
      </c>
      <c r="DB238" s="44">
        <f t="shared" si="112"/>
        <v>160000</v>
      </c>
      <c r="DC238" s="44">
        <f t="shared" si="113"/>
        <v>-11312000</v>
      </c>
      <c r="DD238" s="44">
        <f t="shared" si="115"/>
        <v>111100292</v>
      </c>
    </row>
    <row r="239" spans="1:108" x14ac:dyDescent="0.15">
      <c r="A239" s="25" t="s">
        <v>331</v>
      </c>
      <c r="B239" s="26"/>
      <c r="C239" s="179"/>
      <c r="D239" s="179"/>
      <c r="E239" s="179">
        <v>9735875</v>
      </c>
      <c r="F239" s="179">
        <v>7304</v>
      </c>
      <c r="G239" s="179"/>
      <c r="H239" s="179">
        <v>2900000</v>
      </c>
      <c r="I239" s="179">
        <v>10980</v>
      </c>
      <c r="J239" s="179"/>
      <c r="K239" s="179"/>
      <c r="L239" s="179"/>
      <c r="M239" s="179"/>
      <c r="N239" s="179">
        <v>9960000</v>
      </c>
      <c r="O239" s="179">
        <v>1440000</v>
      </c>
      <c r="P239" s="179">
        <v>1261932</v>
      </c>
      <c r="Q239" s="179">
        <v>3240000</v>
      </c>
      <c r="R239" s="179"/>
      <c r="S239" s="179"/>
      <c r="T239" s="179">
        <v>1560000</v>
      </c>
      <c r="U239" s="179"/>
      <c r="V239" s="179"/>
      <c r="W239" s="179"/>
      <c r="X239" s="179">
        <v>1880000</v>
      </c>
      <c r="Y239" s="179">
        <v>480000</v>
      </c>
      <c r="Z239" s="26">
        <f t="shared" si="87"/>
        <v>32476091</v>
      </c>
      <c r="AA239" s="26"/>
      <c r="AB239" s="25" t="s">
        <v>331</v>
      </c>
      <c r="AC239" s="26"/>
      <c r="AD239" s="179"/>
      <c r="AE239" s="179"/>
      <c r="AF239" s="179">
        <v>8430000</v>
      </c>
      <c r="AG239" s="179"/>
      <c r="AH239" s="179"/>
      <c r="AI239" s="179">
        <v>2880000</v>
      </c>
      <c r="AJ239" s="179"/>
      <c r="AK239" s="179"/>
      <c r="AL239" s="179"/>
      <c r="AM239" s="179"/>
      <c r="AN239" s="179"/>
      <c r="AO239" s="179">
        <v>6220000</v>
      </c>
      <c r="AP239" s="179">
        <v>1960000</v>
      </c>
      <c r="AQ239" s="179"/>
      <c r="AR239" s="179">
        <v>2560000</v>
      </c>
      <c r="AS239" s="26"/>
      <c r="AT239" s="179">
        <v>840000</v>
      </c>
      <c r="AU239" s="179">
        <v>4110000</v>
      </c>
      <c r="AV239" s="179">
        <v>160000</v>
      </c>
      <c r="AW239" s="179"/>
      <c r="AX239" s="179"/>
      <c r="AY239" s="179">
        <v>920000</v>
      </c>
      <c r="AZ239" s="179">
        <v>600000</v>
      </c>
      <c r="BA239" s="45">
        <f t="shared" si="88"/>
        <v>28680000</v>
      </c>
      <c r="BB239" s="45"/>
      <c r="BC239" s="25" t="s">
        <v>331</v>
      </c>
      <c r="BD239" s="43">
        <v>0</v>
      </c>
      <c r="BE239" s="43">
        <v>8000</v>
      </c>
      <c r="BF239" s="43">
        <v>0</v>
      </c>
      <c r="BG239" s="43">
        <v>5342000</v>
      </c>
      <c r="BH239" s="43">
        <v>40000</v>
      </c>
      <c r="BI239" s="43">
        <v>0</v>
      </c>
      <c r="BJ239" s="43">
        <v>2680000</v>
      </c>
      <c r="BK239" s="43">
        <v>0</v>
      </c>
      <c r="BL239" s="43">
        <v>0</v>
      </c>
      <c r="BM239" s="43">
        <v>0</v>
      </c>
      <c r="BN239" s="43">
        <v>0</v>
      </c>
      <c r="BO239" s="43">
        <v>0</v>
      </c>
      <c r="BP239" s="43">
        <v>7858000</v>
      </c>
      <c r="BQ239" s="43">
        <v>1880000</v>
      </c>
      <c r="BR239" s="43">
        <v>1570000</v>
      </c>
      <c r="BS239" s="43">
        <v>2568000</v>
      </c>
      <c r="BT239" s="43">
        <v>0</v>
      </c>
      <c r="BU239" s="43">
        <v>696000</v>
      </c>
      <c r="BV239" s="43">
        <v>3302000</v>
      </c>
      <c r="BW239" s="43">
        <v>248000</v>
      </c>
      <c r="BX239" s="43">
        <v>0</v>
      </c>
      <c r="BY239" s="43">
        <v>24000</v>
      </c>
      <c r="BZ239" s="43">
        <v>1808000</v>
      </c>
      <c r="CA239" s="43">
        <v>492000</v>
      </c>
      <c r="CB239" s="29">
        <f t="shared" si="114"/>
        <v>28516000</v>
      </c>
      <c r="CD239" s="25" t="s">
        <v>331</v>
      </c>
      <c r="CE239" s="44">
        <f t="shared" si="89"/>
        <v>0</v>
      </c>
      <c r="CF239" s="44">
        <f t="shared" si="90"/>
        <v>-8000</v>
      </c>
      <c r="CG239" s="44">
        <f t="shared" si="91"/>
        <v>0</v>
      </c>
      <c r="CH239" s="44">
        <f t="shared" si="92"/>
        <v>4393875</v>
      </c>
      <c r="CI239" s="44">
        <f t="shared" si="93"/>
        <v>-32696</v>
      </c>
      <c r="CJ239" s="44">
        <f t="shared" si="94"/>
        <v>0</v>
      </c>
      <c r="CK239" s="44">
        <f t="shared" si="95"/>
        <v>220000</v>
      </c>
      <c r="CL239" s="44">
        <f t="shared" si="96"/>
        <v>10980</v>
      </c>
      <c r="CM239" s="44">
        <f t="shared" si="97"/>
        <v>0</v>
      </c>
      <c r="CN239" s="44">
        <f t="shared" si="98"/>
        <v>0</v>
      </c>
      <c r="CO239" s="44">
        <f t="shared" si="99"/>
        <v>0</v>
      </c>
      <c r="CP239" s="44">
        <f t="shared" si="100"/>
        <v>0</v>
      </c>
      <c r="CQ239" s="44">
        <f t="shared" si="101"/>
        <v>2102000</v>
      </c>
      <c r="CR239" s="44">
        <f t="shared" si="102"/>
        <v>-440000</v>
      </c>
      <c r="CS239" s="44">
        <f t="shared" si="103"/>
        <v>-308068</v>
      </c>
      <c r="CT239" s="44">
        <f t="shared" si="104"/>
        <v>672000</v>
      </c>
      <c r="CU239" s="44">
        <f t="shared" si="105"/>
        <v>0</v>
      </c>
      <c r="CV239" s="44">
        <f t="shared" si="106"/>
        <v>-696000</v>
      </c>
      <c r="CW239" s="44">
        <f t="shared" si="107"/>
        <v>-1742000</v>
      </c>
      <c r="CX239" s="44">
        <f t="shared" si="108"/>
        <v>-248000</v>
      </c>
      <c r="CY239" s="44">
        <f t="shared" si="109"/>
        <v>0</v>
      </c>
      <c r="CZ239" s="44">
        <f t="shared" si="110"/>
        <v>-24000</v>
      </c>
      <c r="DA239" s="44">
        <f t="shared" si="111"/>
        <v>72000</v>
      </c>
      <c r="DB239" s="44">
        <f t="shared" si="112"/>
        <v>-12000</v>
      </c>
      <c r="DC239" s="44">
        <f t="shared" si="113"/>
        <v>3960091</v>
      </c>
      <c r="DD239" s="44">
        <f t="shared" si="115"/>
        <v>115060383</v>
      </c>
    </row>
    <row r="240" spans="1:108" x14ac:dyDescent="0.15">
      <c r="A240" s="25" t="s">
        <v>332</v>
      </c>
      <c r="B240" s="26"/>
      <c r="C240" s="179"/>
      <c r="D240" s="179"/>
      <c r="E240" s="179">
        <v>9935875</v>
      </c>
      <c r="F240" s="179">
        <v>78095</v>
      </c>
      <c r="G240" s="179"/>
      <c r="H240" s="179">
        <v>2200000</v>
      </c>
      <c r="I240" s="179"/>
      <c r="J240" s="179"/>
      <c r="K240" s="179"/>
      <c r="L240" s="179"/>
      <c r="M240" s="179"/>
      <c r="N240" s="179">
        <v>9040000</v>
      </c>
      <c r="O240" s="179">
        <v>1200000</v>
      </c>
      <c r="P240" s="179">
        <v>3104020</v>
      </c>
      <c r="Q240" s="179">
        <v>3440000</v>
      </c>
      <c r="R240" s="179"/>
      <c r="S240" s="179"/>
      <c r="T240" s="179">
        <v>1240000</v>
      </c>
      <c r="U240" s="179"/>
      <c r="V240" s="179"/>
      <c r="W240" s="179"/>
      <c r="X240" s="179">
        <v>1760000</v>
      </c>
      <c r="Y240" s="179">
        <v>440000</v>
      </c>
      <c r="Z240" s="26">
        <f t="shared" si="87"/>
        <v>32437990</v>
      </c>
      <c r="AA240" s="26"/>
      <c r="AB240" s="25" t="s">
        <v>332</v>
      </c>
      <c r="AC240" s="26"/>
      <c r="AD240" s="179"/>
      <c r="AE240" s="179"/>
      <c r="AF240" s="179"/>
      <c r="AG240" s="179"/>
      <c r="AH240" s="179"/>
      <c r="AI240" s="179">
        <v>3240000</v>
      </c>
      <c r="AJ240" s="179"/>
      <c r="AK240" s="179"/>
      <c r="AL240" s="179"/>
      <c r="AM240" s="179"/>
      <c r="AN240" s="179"/>
      <c r="AO240" s="179">
        <v>4870000</v>
      </c>
      <c r="AP240" s="179">
        <v>2120000</v>
      </c>
      <c r="AQ240" s="179"/>
      <c r="AR240" s="179">
        <v>2920000</v>
      </c>
      <c r="AS240" s="26"/>
      <c r="AT240" s="179">
        <v>1040000</v>
      </c>
      <c r="AU240" s="179">
        <v>3440000</v>
      </c>
      <c r="AV240" s="179"/>
      <c r="AW240" s="179"/>
      <c r="AX240" s="179"/>
      <c r="AY240" s="179">
        <v>640000</v>
      </c>
      <c r="AZ240" s="179">
        <v>560000</v>
      </c>
      <c r="BA240" s="45">
        <f t="shared" si="88"/>
        <v>18830000</v>
      </c>
      <c r="BB240" s="27"/>
      <c r="BC240" s="25" t="s">
        <v>332</v>
      </c>
      <c r="BD240" s="43">
        <v>0</v>
      </c>
      <c r="BE240" s="43">
        <v>0</v>
      </c>
      <c r="BF240" s="43">
        <v>0</v>
      </c>
      <c r="BG240" s="43">
        <v>3232000</v>
      </c>
      <c r="BH240" s="43">
        <v>0</v>
      </c>
      <c r="BI240" s="43">
        <v>0</v>
      </c>
      <c r="BJ240" s="43">
        <v>2656000</v>
      </c>
      <c r="BK240" s="43">
        <v>0</v>
      </c>
      <c r="BL240" s="43">
        <v>0</v>
      </c>
      <c r="BM240" s="43">
        <v>0</v>
      </c>
      <c r="BN240" s="43">
        <v>0</v>
      </c>
      <c r="BO240" s="43">
        <v>0</v>
      </c>
      <c r="BP240" s="43">
        <v>6870000</v>
      </c>
      <c r="BQ240" s="43">
        <v>1720000</v>
      </c>
      <c r="BR240" s="43">
        <v>872000</v>
      </c>
      <c r="BS240" s="43">
        <v>2592000</v>
      </c>
      <c r="BT240" s="43">
        <v>0</v>
      </c>
      <c r="BU240" s="43">
        <v>728000</v>
      </c>
      <c r="BV240" s="43">
        <v>2832000</v>
      </c>
      <c r="BW240" s="43">
        <v>256000</v>
      </c>
      <c r="BX240" s="43">
        <v>0</v>
      </c>
      <c r="BY240" s="43">
        <v>8000</v>
      </c>
      <c r="BZ240" s="43">
        <v>2044000</v>
      </c>
      <c r="CA240" s="43">
        <v>448000</v>
      </c>
      <c r="CB240" s="29">
        <f t="shared" si="114"/>
        <v>24258000</v>
      </c>
      <c r="CD240" s="25" t="s">
        <v>332</v>
      </c>
      <c r="CE240" s="44">
        <f t="shared" si="89"/>
        <v>0</v>
      </c>
      <c r="CF240" s="44">
        <f t="shared" si="90"/>
        <v>0</v>
      </c>
      <c r="CG240" s="44">
        <f t="shared" si="91"/>
        <v>0</v>
      </c>
      <c r="CH240" s="44">
        <f t="shared" si="92"/>
        <v>6703875</v>
      </c>
      <c r="CI240" s="44">
        <f t="shared" si="93"/>
        <v>78095</v>
      </c>
      <c r="CJ240" s="44">
        <f t="shared" si="94"/>
        <v>0</v>
      </c>
      <c r="CK240" s="44">
        <f t="shared" si="95"/>
        <v>-456000</v>
      </c>
      <c r="CL240" s="44">
        <f t="shared" si="96"/>
        <v>0</v>
      </c>
      <c r="CM240" s="44">
        <f t="shared" si="97"/>
        <v>0</v>
      </c>
      <c r="CN240" s="44">
        <f t="shared" si="98"/>
        <v>0</v>
      </c>
      <c r="CO240" s="44">
        <f t="shared" si="99"/>
        <v>0</v>
      </c>
      <c r="CP240" s="44">
        <f t="shared" si="100"/>
        <v>0</v>
      </c>
      <c r="CQ240" s="44">
        <f t="shared" si="101"/>
        <v>2170000</v>
      </c>
      <c r="CR240" s="44">
        <f t="shared" si="102"/>
        <v>-520000</v>
      </c>
      <c r="CS240" s="44">
        <f t="shared" si="103"/>
        <v>2232020</v>
      </c>
      <c r="CT240" s="44">
        <f t="shared" si="104"/>
        <v>848000</v>
      </c>
      <c r="CU240" s="44">
        <f t="shared" si="105"/>
        <v>0</v>
      </c>
      <c r="CV240" s="44">
        <f t="shared" si="106"/>
        <v>-728000</v>
      </c>
      <c r="CW240" s="44">
        <f t="shared" si="107"/>
        <v>-1592000</v>
      </c>
      <c r="CX240" s="44">
        <f t="shared" si="108"/>
        <v>-256000</v>
      </c>
      <c r="CY240" s="44">
        <f t="shared" si="109"/>
        <v>0</v>
      </c>
      <c r="CZ240" s="44">
        <f t="shared" si="110"/>
        <v>-8000</v>
      </c>
      <c r="DA240" s="44">
        <f t="shared" si="111"/>
        <v>-284000</v>
      </c>
      <c r="DB240" s="44">
        <f t="shared" si="112"/>
        <v>-8000</v>
      </c>
      <c r="DC240" s="44">
        <f t="shared" si="113"/>
        <v>8179990</v>
      </c>
      <c r="DD240" s="44">
        <f t="shared" si="115"/>
        <v>123240373</v>
      </c>
    </row>
    <row r="241" spans="1:108" x14ac:dyDescent="0.15">
      <c r="A241" s="25" t="s">
        <v>333</v>
      </c>
      <c r="B241" s="26"/>
      <c r="C241" s="179"/>
      <c r="D241" s="179"/>
      <c r="E241" s="179">
        <v>10020875</v>
      </c>
      <c r="F241" s="179">
        <v>216762</v>
      </c>
      <c r="G241" s="179"/>
      <c r="H241" s="179">
        <v>2720000</v>
      </c>
      <c r="I241" s="179">
        <v>13838</v>
      </c>
      <c r="J241" s="179"/>
      <c r="K241" s="179"/>
      <c r="L241" s="179"/>
      <c r="M241" s="179"/>
      <c r="N241" s="179">
        <v>9360000</v>
      </c>
      <c r="O241" s="179">
        <v>1480000</v>
      </c>
      <c r="P241" s="179">
        <v>3408263</v>
      </c>
      <c r="Q241" s="179">
        <v>2920000</v>
      </c>
      <c r="R241" s="179"/>
      <c r="S241" s="179"/>
      <c r="T241" s="179">
        <v>880000</v>
      </c>
      <c r="U241" s="179"/>
      <c r="V241" s="179"/>
      <c r="W241" s="179"/>
      <c r="X241" s="179">
        <v>1920000</v>
      </c>
      <c r="Y241" s="179">
        <v>560000</v>
      </c>
      <c r="Z241" s="26">
        <f t="shared" si="87"/>
        <v>33499738</v>
      </c>
      <c r="AA241" s="26"/>
      <c r="AB241" s="25" t="s">
        <v>333</v>
      </c>
      <c r="AC241" s="26"/>
      <c r="AD241" s="179"/>
      <c r="AE241" s="179"/>
      <c r="AF241" s="179">
        <v>9280000</v>
      </c>
      <c r="AG241" s="179">
        <v>30000</v>
      </c>
      <c r="AH241" s="179">
        <v>0</v>
      </c>
      <c r="AI241" s="179">
        <v>3640000</v>
      </c>
      <c r="AJ241" s="179">
        <v>0</v>
      </c>
      <c r="AK241" s="179"/>
      <c r="AL241" s="179"/>
      <c r="AM241" s="179"/>
      <c r="AN241" s="179"/>
      <c r="AO241" s="179">
        <v>6100000</v>
      </c>
      <c r="AP241" s="179">
        <v>2440000</v>
      </c>
      <c r="AQ241" s="179">
        <v>1720000</v>
      </c>
      <c r="AR241" s="179">
        <v>4360000</v>
      </c>
      <c r="AS241" s="26"/>
      <c r="AT241" s="179">
        <v>1880000</v>
      </c>
      <c r="AU241" s="179">
        <v>3090000</v>
      </c>
      <c r="AV241" s="179">
        <v>120000</v>
      </c>
      <c r="AW241" s="179"/>
      <c r="AX241" s="179"/>
      <c r="AY241" s="179">
        <v>1400000</v>
      </c>
      <c r="AZ241" s="179">
        <v>640000</v>
      </c>
      <c r="BA241" s="45">
        <f t="shared" si="88"/>
        <v>34700000</v>
      </c>
      <c r="BB241" s="27"/>
      <c r="BC241" s="25" t="s">
        <v>333</v>
      </c>
      <c r="BD241" s="43">
        <v>0</v>
      </c>
      <c r="BE241" s="43">
        <v>16000</v>
      </c>
      <c r="BF241" s="43">
        <v>0</v>
      </c>
      <c r="BG241" s="43">
        <v>4486000</v>
      </c>
      <c r="BH241" s="43">
        <v>6000</v>
      </c>
      <c r="BI241" s="43">
        <v>0</v>
      </c>
      <c r="BJ241" s="43">
        <v>2652000</v>
      </c>
      <c r="BK241" s="43">
        <v>0</v>
      </c>
      <c r="BL241" s="43">
        <v>0</v>
      </c>
      <c r="BM241" s="43">
        <v>0</v>
      </c>
      <c r="BN241" s="43">
        <v>0</v>
      </c>
      <c r="BO241" s="43">
        <v>0</v>
      </c>
      <c r="BP241" s="43">
        <v>6622000</v>
      </c>
      <c r="BQ241" s="43">
        <v>1728000</v>
      </c>
      <c r="BR241" s="43">
        <v>994000</v>
      </c>
      <c r="BS241" s="43">
        <v>2664000</v>
      </c>
      <c r="BT241" s="43">
        <v>0</v>
      </c>
      <c r="BU241" s="43">
        <v>648000</v>
      </c>
      <c r="BV241" s="43">
        <v>2586000</v>
      </c>
      <c r="BW241" s="43">
        <v>264000</v>
      </c>
      <c r="BX241" s="43">
        <v>0</v>
      </c>
      <c r="BY241" s="43">
        <v>0</v>
      </c>
      <c r="BZ241" s="43">
        <v>2174000</v>
      </c>
      <c r="CA241" s="43">
        <v>512000</v>
      </c>
      <c r="CB241" s="29">
        <f t="shared" si="114"/>
        <v>25352000</v>
      </c>
      <c r="CD241" s="25" t="s">
        <v>333</v>
      </c>
      <c r="CE241" s="44">
        <f t="shared" si="89"/>
        <v>0</v>
      </c>
      <c r="CF241" s="44">
        <f t="shared" si="90"/>
        <v>-16000</v>
      </c>
      <c r="CG241" s="44">
        <f t="shared" si="91"/>
        <v>0</v>
      </c>
      <c r="CH241" s="44">
        <f t="shared" si="92"/>
        <v>5534875</v>
      </c>
      <c r="CI241" s="44">
        <f t="shared" si="93"/>
        <v>210762</v>
      </c>
      <c r="CJ241" s="44">
        <f t="shared" si="94"/>
        <v>0</v>
      </c>
      <c r="CK241" s="44">
        <f t="shared" si="95"/>
        <v>68000</v>
      </c>
      <c r="CL241" s="44">
        <f t="shared" si="96"/>
        <v>13838</v>
      </c>
      <c r="CM241" s="44">
        <f t="shared" si="97"/>
        <v>0</v>
      </c>
      <c r="CN241" s="44">
        <f t="shared" si="98"/>
        <v>0</v>
      </c>
      <c r="CO241" s="44">
        <f t="shared" si="99"/>
        <v>0</v>
      </c>
      <c r="CP241" s="44">
        <f t="shared" si="100"/>
        <v>0</v>
      </c>
      <c r="CQ241" s="44">
        <f t="shared" si="101"/>
        <v>2738000</v>
      </c>
      <c r="CR241" s="44">
        <f t="shared" si="102"/>
        <v>-248000</v>
      </c>
      <c r="CS241" s="44">
        <f t="shared" si="103"/>
        <v>2414263</v>
      </c>
      <c r="CT241" s="44">
        <f t="shared" si="104"/>
        <v>256000</v>
      </c>
      <c r="CU241" s="44">
        <f t="shared" si="105"/>
        <v>0</v>
      </c>
      <c r="CV241" s="44">
        <f t="shared" si="106"/>
        <v>-648000</v>
      </c>
      <c r="CW241" s="44">
        <f t="shared" si="107"/>
        <v>-1706000</v>
      </c>
      <c r="CX241" s="44">
        <f t="shared" si="108"/>
        <v>-264000</v>
      </c>
      <c r="CY241" s="44">
        <f t="shared" si="109"/>
        <v>0</v>
      </c>
      <c r="CZ241" s="44">
        <f t="shared" si="110"/>
        <v>0</v>
      </c>
      <c r="DA241" s="44">
        <f t="shared" si="111"/>
        <v>-254000</v>
      </c>
      <c r="DB241" s="44">
        <f t="shared" si="112"/>
        <v>48000</v>
      </c>
      <c r="DC241" s="44">
        <f t="shared" si="113"/>
        <v>8147738</v>
      </c>
      <c r="DD241" s="44">
        <f t="shared" si="115"/>
        <v>131388111</v>
      </c>
    </row>
    <row r="242" spans="1:108" x14ac:dyDescent="0.15">
      <c r="A242" s="25" t="s">
        <v>334</v>
      </c>
      <c r="B242" s="26"/>
      <c r="C242" s="179"/>
      <c r="D242" s="179"/>
      <c r="E242" s="179">
        <v>9300875</v>
      </c>
      <c r="F242" s="179"/>
      <c r="G242" s="179"/>
      <c r="H242" s="179">
        <v>2360000</v>
      </c>
      <c r="I242" s="179">
        <v>24022</v>
      </c>
      <c r="J242" s="179"/>
      <c r="K242" s="179"/>
      <c r="L242" s="179"/>
      <c r="M242" s="179"/>
      <c r="N242" s="179">
        <v>9080000</v>
      </c>
      <c r="O242" s="179">
        <v>1320000</v>
      </c>
      <c r="P242" s="179">
        <v>2285256</v>
      </c>
      <c r="Q242" s="179">
        <v>3520000</v>
      </c>
      <c r="R242" s="179"/>
      <c r="S242" s="179"/>
      <c r="T242" s="179">
        <v>840000</v>
      </c>
      <c r="U242" s="179"/>
      <c r="V242" s="179"/>
      <c r="W242" s="179"/>
      <c r="X242" s="179">
        <v>1880000</v>
      </c>
      <c r="Y242" s="179">
        <v>520000</v>
      </c>
      <c r="Z242" s="26">
        <f t="shared" si="87"/>
        <v>31130153</v>
      </c>
      <c r="AA242" s="26"/>
      <c r="AB242" s="25" t="s">
        <v>334</v>
      </c>
      <c r="AC242" s="26"/>
      <c r="AD242" s="179"/>
      <c r="AE242" s="179"/>
      <c r="AF242" s="179">
        <v>9680000</v>
      </c>
      <c r="AG242" s="179">
        <v>90000</v>
      </c>
      <c r="AH242" s="179"/>
      <c r="AI242" s="179">
        <v>3360000</v>
      </c>
      <c r="AJ242" s="179">
        <v>0</v>
      </c>
      <c r="AK242" s="179"/>
      <c r="AL242" s="179"/>
      <c r="AM242" s="179"/>
      <c r="AN242" s="179"/>
      <c r="AO242" s="179">
        <v>5820000</v>
      </c>
      <c r="AP242" s="179">
        <v>2400000</v>
      </c>
      <c r="AQ242" s="179">
        <v>1440000</v>
      </c>
      <c r="AR242" s="179">
        <v>3320000</v>
      </c>
      <c r="AS242" s="26"/>
      <c r="AT242" s="179">
        <v>1900000</v>
      </c>
      <c r="AU242" s="179">
        <v>3120000</v>
      </c>
      <c r="AV242" s="179">
        <v>120000</v>
      </c>
      <c r="AW242" s="179"/>
      <c r="AX242" s="179"/>
      <c r="AY242" s="179">
        <v>1040000</v>
      </c>
      <c r="AZ242" s="179">
        <v>560000</v>
      </c>
      <c r="BA242" s="45">
        <f t="shared" si="88"/>
        <v>32850000</v>
      </c>
      <c r="BB242" s="27"/>
      <c r="BC242" s="25" t="s">
        <v>334</v>
      </c>
      <c r="BD242" s="43">
        <v>0</v>
      </c>
      <c r="BE242" s="43">
        <v>0</v>
      </c>
      <c r="BF242" s="43">
        <v>0</v>
      </c>
      <c r="BG242" s="43">
        <v>5304000</v>
      </c>
      <c r="BH242" s="43">
        <v>72000</v>
      </c>
      <c r="BI242" s="43">
        <v>0</v>
      </c>
      <c r="BJ242" s="43">
        <v>2364000</v>
      </c>
      <c r="BK242" s="43">
        <v>0</v>
      </c>
      <c r="BL242" s="43">
        <v>0</v>
      </c>
      <c r="BM242" s="43">
        <v>0</v>
      </c>
      <c r="BN242" s="43">
        <v>0</v>
      </c>
      <c r="BO242" s="43">
        <v>0</v>
      </c>
      <c r="BP242" s="43">
        <v>6418000</v>
      </c>
      <c r="BQ242" s="43">
        <v>1456000</v>
      </c>
      <c r="BR242" s="43">
        <v>898000</v>
      </c>
      <c r="BS242" s="43">
        <v>2328000</v>
      </c>
      <c r="BT242" s="43">
        <v>0</v>
      </c>
      <c r="BU242" s="43">
        <v>692000</v>
      </c>
      <c r="BV242" s="43">
        <v>2728000</v>
      </c>
      <c r="BW242" s="43">
        <v>284000</v>
      </c>
      <c r="BX242" s="43">
        <v>0</v>
      </c>
      <c r="BY242" s="43">
        <v>0</v>
      </c>
      <c r="BZ242" s="43">
        <v>2060000</v>
      </c>
      <c r="CA242" s="43">
        <v>568000</v>
      </c>
      <c r="CB242" s="29">
        <f t="shared" si="114"/>
        <v>25172000</v>
      </c>
      <c r="CD242" s="25" t="s">
        <v>334</v>
      </c>
      <c r="CE242" s="44">
        <f t="shared" si="89"/>
        <v>0</v>
      </c>
      <c r="CF242" s="44">
        <f t="shared" si="90"/>
        <v>0</v>
      </c>
      <c r="CG242" s="44">
        <f t="shared" si="91"/>
        <v>0</v>
      </c>
      <c r="CH242" s="44">
        <f t="shared" si="92"/>
        <v>3996875</v>
      </c>
      <c r="CI242" s="44">
        <f t="shared" si="93"/>
        <v>-72000</v>
      </c>
      <c r="CJ242" s="44">
        <f t="shared" si="94"/>
        <v>0</v>
      </c>
      <c r="CK242" s="44">
        <f t="shared" si="95"/>
        <v>-4000</v>
      </c>
      <c r="CL242" s="44">
        <f t="shared" si="96"/>
        <v>24022</v>
      </c>
      <c r="CM242" s="44">
        <f t="shared" si="97"/>
        <v>0</v>
      </c>
      <c r="CN242" s="44">
        <f t="shared" si="98"/>
        <v>0</v>
      </c>
      <c r="CO242" s="44">
        <f t="shared" si="99"/>
        <v>0</v>
      </c>
      <c r="CP242" s="44">
        <f t="shared" si="100"/>
        <v>0</v>
      </c>
      <c r="CQ242" s="44">
        <f t="shared" si="101"/>
        <v>2662000</v>
      </c>
      <c r="CR242" s="44">
        <f t="shared" si="102"/>
        <v>-136000</v>
      </c>
      <c r="CS242" s="44">
        <f t="shared" si="103"/>
        <v>1387256</v>
      </c>
      <c r="CT242" s="44">
        <f t="shared" si="104"/>
        <v>1192000</v>
      </c>
      <c r="CU242" s="44">
        <f t="shared" si="105"/>
        <v>0</v>
      </c>
      <c r="CV242" s="44">
        <f t="shared" si="106"/>
        <v>-692000</v>
      </c>
      <c r="CW242" s="44">
        <f t="shared" si="107"/>
        <v>-1888000</v>
      </c>
      <c r="CX242" s="44">
        <f t="shared" si="108"/>
        <v>-284000</v>
      </c>
      <c r="CY242" s="44">
        <f t="shared" si="109"/>
        <v>0</v>
      </c>
      <c r="CZ242" s="44">
        <f t="shared" si="110"/>
        <v>0</v>
      </c>
      <c r="DA242" s="44">
        <f t="shared" si="111"/>
        <v>-180000</v>
      </c>
      <c r="DB242" s="44">
        <f t="shared" si="112"/>
        <v>-48000</v>
      </c>
      <c r="DC242" s="44">
        <f t="shared" si="113"/>
        <v>5958153</v>
      </c>
      <c r="DD242" s="44">
        <f t="shared" si="115"/>
        <v>137346264</v>
      </c>
    </row>
    <row r="243" spans="1:108" x14ac:dyDescent="0.15">
      <c r="A243" s="25" t="s">
        <v>335</v>
      </c>
      <c r="B243" s="26"/>
      <c r="C243" s="179"/>
      <c r="D243" s="179"/>
      <c r="E243" s="179">
        <v>2015375</v>
      </c>
      <c r="F243" s="179">
        <v>76673</v>
      </c>
      <c r="G243" s="179"/>
      <c r="H243" s="179">
        <v>2200000</v>
      </c>
      <c r="I243" s="179">
        <v>29117</v>
      </c>
      <c r="J243" s="179"/>
      <c r="K243" s="179"/>
      <c r="L243" s="179"/>
      <c r="M243" s="179"/>
      <c r="N243" s="179">
        <v>5600000</v>
      </c>
      <c r="O243" s="179">
        <v>960000</v>
      </c>
      <c r="P243" s="179">
        <v>1715614</v>
      </c>
      <c r="Q243" s="179">
        <v>3280000</v>
      </c>
      <c r="R243" s="179"/>
      <c r="S243" s="179"/>
      <c r="T243" s="179">
        <v>480000</v>
      </c>
      <c r="U243" s="179"/>
      <c r="V243" s="179"/>
      <c r="W243" s="179"/>
      <c r="X243" s="179">
        <v>1040000</v>
      </c>
      <c r="Y243" s="179">
        <v>200000</v>
      </c>
      <c r="Z243" s="26">
        <f t="shared" si="87"/>
        <v>17596779</v>
      </c>
      <c r="AA243" s="26"/>
      <c r="AB243" s="25" t="s">
        <v>335</v>
      </c>
      <c r="AC243" s="26"/>
      <c r="AD243" s="179"/>
      <c r="AE243" s="179"/>
      <c r="AF243" s="179">
        <v>9680000</v>
      </c>
      <c r="AG243" s="179">
        <v>180000</v>
      </c>
      <c r="AH243" s="179">
        <v>0</v>
      </c>
      <c r="AI243" s="179">
        <v>3720000</v>
      </c>
      <c r="AJ243" s="179"/>
      <c r="AK243" s="179"/>
      <c r="AL243" s="179"/>
      <c r="AM243" s="179"/>
      <c r="AN243" s="179"/>
      <c r="AO243" s="179">
        <v>5860000</v>
      </c>
      <c r="AP243" s="179">
        <v>2120000</v>
      </c>
      <c r="AQ243" s="179">
        <v>2550000</v>
      </c>
      <c r="AR243" s="179">
        <v>2560000</v>
      </c>
      <c r="AS243" s="26"/>
      <c r="AT243" s="179">
        <v>1630000</v>
      </c>
      <c r="AU243" s="179">
        <v>2840000</v>
      </c>
      <c r="AV243" s="179">
        <v>80000</v>
      </c>
      <c r="AW243" s="179"/>
      <c r="AX243" s="179"/>
      <c r="AY243" s="179">
        <v>1040000</v>
      </c>
      <c r="AZ243" s="179">
        <v>560000</v>
      </c>
      <c r="BA243" s="45">
        <f t="shared" si="88"/>
        <v>32820000</v>
      </c>
      <c r="BB243" s="27"/>
      <c r="BC243" s="25" t="s">
        <v>335</v>
      </c>
      <c r="BD243" s="28">
        <v>0</v>
      </c>
      <c r="BE243" s="28">
        <v>0</v>
      </c>
      <c r="BF243" s="28">
        <v>0</v>
      </c>
      <c r="BG243" s="28">
        <v>5462000</v>
      </c>
      <c r="BH243" s="28">
        <v>120000</v>
      </c>
      <c r="BI243" s="28">
        <v>0</v>
      </c>
      <c r="BJ243" s="28">
        <v>2360000</v>
      </c>
      <c r="BK243" s="28">
        <v>0</v>
      </c>
      <c r="BL243" s="28">
        <v>0</v>
      </c>
      <c r="BM243" s="28">
        <v>0</v>
      </c>
      <c r="BN243" s="28">
        <v>0</v>
      </c>
      <c r="BO243" s="28">
        <v>0</v>
      </c>
      <c r="BP243" s="28">
        <v>6344000</v>
      </c>
      <c r="BQ243" s="28">
        <v>1552000</v>
      </c>
      <c r="BR243" s="28">
        <v>1484000</v>
      </c>
      <c r="BS243" s="28">
        <v>2432000</v>
      </c>
      <c r="BT243" s="28">
        <v>0</v>
      </c>
      <c r="BU243" s="28">
        <v>586000</v>
      </c>
      <c r="BV243" s="28">
        <v>2132000</v>
      </c>
      <c r="BW243" s="28">
        <v>218000</v>
      </c>
      <c r="BX243" s="28">
        <v>0</v>
      </c>
      <c r="BY243" s="28">
        <v>0</v>
      </c>
      <c r="BZ243" s="28">
        <v>2284000</v>
      </c>
      <c r="CA243" s="28">
        <v>448000</v>
      </c>
      <c r="CB243" s="29">
        <f t="shared" si="114"/>
        <v>25422000</v>
      </c>
      <c r="CD243" s="25" t="s">
        <v>335</v>
      </c>
      <c r="CE243" s="30">
        <f t="shared" si="89"/>
        <v>0</v>
      </c>
      <c r="CF243" s="30">
        <f t="shared" si="90"/>
        <v>0</v>
      </c>
      <c r="CG243" s="30">
        <f t="shared" si="91"/>
        <v>0</v>
      </c>
      <c r="CH243" s="30">
        <f t="shared" si="92"/>
        <v>-3446625</v>
      </c>
      <c r="CI243" s="30">
        <f t="shared" si="93"/>
        <v>-43327</v>
      </c>
      <c r="CJ243" s="30">
        <f t="shared" si="94"/>
        <v>0</v>
      </c>
      <c r="CK243" s="30">
        <f t="shared" si="95"/>
        <v>-160000</v>
      </c>
      <c r="CL243" s="30">
        <f t="shared" si="96"/>
        <v>29117</v>
      </c>
      <c r="CM243" s="30">
        <f t="shared" si="97"/>
        <v>0</v>
      </c>
      <c r="CN243" s="30">
        <f t="shared" si="98"/>
        <v>0</v>
      </c>
      <c r="CO243" s="30">
        <f t="shared" si="99"/>
        <v>0</v>
      </c>
      <c r="CP243" s="30">
        <f t="shared" si="100"/>
        <v>0</v>
      </c>
      <c r="CQ243" s="30">
        <f t="shared" si="101"/>
        <v>-744000</v>
      </c>
      <c r="CR243" s="30">
        <f t="shared" si="102"/>
        <v>-592000</v>
      </c>
      <c r="CS243" s="30">
        <f t="shared" si="103"/>
        <v>231614</v>
      </c>
      <c r="CT243" s="30">
        <f t="shared" si="104"/>
        <v>848000</v>
      </c>
      <c r="CU243" s="30">
        <f t="shared" si="105"/>
        <v>0</v>
      </c>
      <c r="CV243" s="30">
        <f t="shared" si="106"/>
        <v>-586000</v>
      </c>
      <c r="CW243" s="30">
        <f t="shared" si="107"/>
        <v>-1652000</v>
      </c>
      <c r="CX243" s="30">
        <f t="shared" si="108"/>
        <v>-218000</v>
      </c>
      <c r="CY243" s="30">
        <f t="shared" si="109"/>
        <v>0</v>
      </c>
      <c r="CZ243" s="30">
        <f t="shared" si="110"/>
        <v>0</v>
      </c>
      <c r="DA243" s="30">
        <f t="shared" si="111"/>
        <v>-1244000</v>
      </c>
      <c r="DB243" s="30">
        <f t="shared" si="112"/>
        <v>-248000</v>
      </c>
      <c r="DC243" s="30">
        <f t="shared" si="113"/>
        <v>-7825221</v>
      </c>
      <c r="DD243" s="30">
        <f t="shared" si="115"/>
        <v>129521043</v>
      </c>
    </row>
    <row r="244" spans="1:108" x14ac:dyDescent="0.15">
      <c r="A244" s="25" t="s">
        <v>336</v>
      </c>
      <c r="B244" s="26"/>
      <c r="C244" s="179"/>
      <c r="D244" s="179"/>
      <c r="E244" s="179">
        <v>879500</v>
      </c>
      <c r="F244" s="179"/>
      <c r="G244" s="179"/>
      <c r="H244" s="179">
        <v>1920000</v>
      </c>
      <c r="I244" s="179"/>
      <c r="J244" s="179"/>
      <c r="K244" s="179"/>
      <c r="L244" s="179"/>
      <c r="M244" s="179"/>
      <c r="N244" s="179">
        <v>4960000</v>
      </c>
      <c r="O244" s="179">
        <v>1000000</v>
      </c>
      <c r="P244" s="179"/>
      <c r="Q244" s="179">
        <v>2600000</v>
      </c>
      <c r="R244" s="179"/>
      <c r="S244" s="179"/>
      <c r="T244" s="179">
        <v>280000</v>
      </c>
      <c r="U244" s="179"/>
      <c r="V244" s="179"/>
      <c r="W244" s="179"/>
      <c r="X244" s="179">
        <v>440000</v>
      </c>
      <c r="Y244" s="179">
        <v>240000</v>
      </c>
      <c r="Z244" s="26">
        <f t="shared" si="87"/>
        <v>12319500</v>
      </c>
      <c r="AA244" s="26"/>
      <c r="AB244" s="25" t="s">
        <v>336</v>
      </c>
      <c r="AC244" s="26"/>
      <c r="AD244" s="179"/>
      <c r="AE244" s="179"/>
      <c r="AF244" s="179">
        <v>10550000</v>
      </c>
      <c r="AG244" s="179">
        <v>30000</v>
      </c>
      <c r="AH244" s="179"/>
      <c r="AI244" s="179">
        <v>3400000</v>
      </c>
      <c r="AJ244" s="179"/>
      <c r="AK244" s="179"/>
      <c r="AL244" s="179"/>
      <c r="AM244" s="179"/>
      <c r="AN244" s="179"/>
      <c r="AO244" s="179">
        <v>6620000</v>
      </c>
      <c r="AP244" s="179">
        <v>2280000</v>
      </c>
      <c r="AQ244" s="179">
        <v>2020000</v>
      </c>
      <c r="AR244" s="179">
        <v>2520000</v>
      </c>
      <c r="AS244" s="26"/>
      <c r="AT244" s="179">
        <v>2220000</v>
      </c>
      <c r="AU244" s="179">
        <v>2490000</v>
      </c>
      <c r="AV244" s="179">
        <v>80000</v>
      </c>
      <c r="AW244" s="179"/>
      <c r="AX244" s="179"/>
      <c r="AY244" s="179">
        <v>960000</v>
      </c>
      <c r="AZ244" s="179">
        <v>720000</v>
      </c>
      <c r="BA244" s="45">
        <f t="shared" si="88"/>
        <v>33890000</v>
      </c>
      <c r="BB244" s="27"/>
      <c r="BC244" s="25" t="s">
        <v>336</v>
      </c>
      <c r="BD244" s="28">
        <v>0</v>
      </c>
      <c r="BE244" s="28">
        <v>0</v>
      </c>
      <c r="BF244" s="28">
        <v>0</v>
      </c>
      <c r="BG244" s="28">
        <v>6054000</v>
      </c>
      <c r="BH244" s="28">
        <v>114000</v>
      </c>
      <c r="BI244" s="28">
        <v>0</v>
      </c>
      <c r="BJ244" s="28">
        <v>2740000</v>
      </c>
      <c r="BK244" s="28">
        <v>0</v>
      </c>
      <c r="BL244" s="28">
        <v>0</v>
      </c>
      <c r="BM244" s="28">
        <v>0</v>
      </c>
      <c r="BN244" s="28">
        <v>0</v>
      </c>
      <c r="BO244" s="28">
        <v>0</v>
      </c>
      <c r="BP244" s="28">
        <v>6784000</v>
      </c>
      <c r="BQ244" s="28">
        <v>1608000</v>
      </c>
      <c r="BR244" s="28">
        <v>1936000</v>
      </c>
      <c r="BS244" s="28">
        <v>2528000</v>
      </c>
      <c r="BT244" s="28">
        <v>0</v>
      </c>
      <c r="BU244" s="28">
        <v>772000</v>
      </c>
      <c r="BV244" s="28">
        <v>2282000</v>
      </c>
      <c r="BW244" s="28">
        <v>218000</v>
      </c>
      <c r="BX244" s="28">
        <v>0</v>
      </c>
      <c r="BY244" s="28">
        <v>0</v>
      </c>
      <c r="BZ244" s="28">
        <v>2438000</v>
      </c>
      <c r="CA244" s="28">
        <v>464000</v>
      </c>
      <c r="CB244" s="29">
        <f t="shared" si="114"/>
        <v>27938000</v>
      </c>
      <c r="CD244" s="25" t="s">
        <v>336</v>
      </c>
      <c r="CE244" s="30">
        <f t="shared" si="89"/>
        <v>0</v>
      </c>
      <c r="CF244" s="30">
        <f t="shared" si="90"/>
        <v>0</v>
      </c>
      <c r="CG244" s="30">
        <f t="shared" si="91"/>
        <v>0</v>
      </c>
      <c r="CH244" s="30">
        <f t="shared" si="92"/>
        <v>-5174500</v>
      </c>
      <c r="CI244" s="30">
        <f t="shared" si="93"/>
        <v>-114000</v>
      </c>
      <c r="CJ244" s="30">
        <f t="shared" si="94"/>
        <v>0</v>
      </c>
      <c r="CK244" s="30">
        <f t="shared" si="95"/>
        <v>-820000</v>
      </c>
      <c r="CL244" s="30">
        <f t="shared" si="96"/>
        <v>0</v>
      </c>
      <c r="CM244" s="30">
        <f t="shared" si="97"/>
        <v>0</v>
      </c>
      <c r="CN244" s="30">
        <f t="shared" si="98"/>
        <v>0</v>
      </c>
      <c r="CO244" s="30">
        <f t="shared" si="99"/>
        <v>0</v>
      </c>
      <c r="CP244" s="30">
        <f t="shared" si="100"/>
        <v>0</v>
      </c>
      <c r="CQ244" s="30">
        <f t="shared" si="101"/>
        <v>-1824000</v>
      </c>
      <c r="CR244" s="30">
        <f t="shared" si="102"/>
        <v>-608000</v>
      </c>
      <c r="CS244" s="30">
        <f t="shared" si="103"/>
        <v>-1936000</v>
      </c>
      <c r="CT244" s="30">
        <f t="shared" si="104"/>
        <v>72000</v>
      </c>
      <c r="CU244" s="30">
        <f t="shared" si="105"/>
        <v>0</v>
      </c>
      <c r="CV244" s="30">
        <f t="shared" si="106"/>
        <v>-772000</v>
      </c>
      <c r="CW244" s="30">
        <f t="shared" si="107"/>
        <v>-2002000</v>
      </c>
      <c r="CX244" s="30">
        <f t="shared" si="108"/>
        <v>-218000</v>
      </c>
      <c r="CY244" s="30">
        <f t="shared" si="109"/>
        <v>0</v>
      </c>
      <c r="CZ244" s="30">
        <f t="shared" si="110"/>
        <v>0</v>
      </c>
      <c r="DA244" s="30">
        <f t="shared" si="111"/>
        <v>-1998000</v>
      </c>
      <c r="DB244" s="30">
        <f t="shared" si="112"/>
        <v>-224000</v>
      </c>
      <c r="DC244" s="30">
        <f t="shared" si="113"/>
        <v>-15618500</v>
      </c>
      <c r="DD244" s="30">
        <f t="shared" si="115"/>
        <v>113902543</v>
      </c>
    </row>
    <row r="245" spans="1:108" x14ac:dyDescent="0.15">
      <c r="A245" s="25" t="s">
        <v>337</v>
      </c>
      <c r="B245" s="26"/>
      <c r="C245" s="179"/>
      <c r="D245" s="179"/>
      <c r="E245" s="179"/>
      <c r="F245" s="179"/>
      <c r="G245" s="179"/>
      <c r="H245" s="179">
        <v>1240000</v>
      </c>
      <c r="I245" s="179"/>
      <c r="J245" s="179"/>
      <c r="K245" s="179"/>
      <c r="L245" s="179"/>
      <c r="M245" s="179"/>
      <c r="N245" s="179">
        <v>2880000</v>
      </c>
      <c r="O245" s="179">
        <v>760000</v>
      </c>
      <c r="P245" s="179"/>
      <c r="Q245" s="179">
        <v>2160000</v>
      </c>
      <c r="R245" s="179"/>
      <c r="S245" s="179"/>
      <c r="T245" s="179">
        <v>200000</v>
      </c>
      <c r="U245" s="179"/>
      <c r="V245" s="179"/>
      <c r="W245" s="179"/>
      <c r="X245" s="179">
        <v>440000</v>
      </c>
      <c r="Y245" s="179">
        <v>120000</v>
      </c>
      <c r="Z245" s="26">
        <f t="shared" si="87"/>
        <v>7800000</v>
      </c>
      <c r="AA245" s="26"/>
      <c r="AB245" s="25" t="s">
        <v>337</v>
      </c>
      <c r="AC245" s="26"/>
      <c r="AD245" s="179"/>
      <c r="AE245" s="179"/>
      <c r="AF245" s="179">
        <v>6010000</v>
      </c>
      <c r="AG245" s="179">
        <v>10000</v>
      </c>
      <c r="AH245" s="179"/>
      <c r="AI245" s="179">
        <v>2440000</v>
      </c>
      <c r="AJ245" s="179"/>
      <c r="AK245" s="179"/>
      <c r="AL245" s="179"/>
      <c r="AM245" s="179"/>
      <c r="AN245" s="179"/>
      <c r="AO245" s="179">
        <v>5020000</v>
      </c>
      <c r="AP245" s="179">
        <v>1320000</v>
      </c>
      <c r="AQ245" s="179">
        <v>1540000</v>
      </c>
      <c r="AR245" s="179">
        <v>3080000</v>
      </c>
      <c r="AS245" s="26"/>
      <c r="AT245" s="179">
        <v>780000</v>
      </c>
      <c r="AU245" s="179">
        <v>2880000</v>
      </c>
      <c r="AV245" s="179">
        <v>120000</v>
      </c>
      <c r="AW245" s="179"/>
      <c r="AX245" s="179"/>
      <c r="AY245" s="179">
        <v>840000</v>
      </c>
      <c r="AZ245" s="179">
        <v>320000</v>
      </c>
      <c r="BA245" s="45">
        <f t="shared" si="88"/>
        <v>24360000</v>
      </c>
      <c r="BB245" s="27"/>
      <c r="BC245" s="25" t="s">
        <v>337</v>
      </c>
      <c r="BD245" s="43">
        <v>0</v>
      </c>
      <c r="BE245" s="43">
        <v>0</v>
      </c>
      <c r="BF245" s="43">
        <v>0</v>
      </c>
      <c r="BG245" s="43">
        <v>4298000</v>
      </c>
      <c r="BH245" s="43">
        <v>44000</v>
      </c>
      <c r="BI245" s="43">
        <v>0</v>
      </c>
      <c r="BJ245" s="43">
        <v>2016000</v>
      </c>
      <c r="BK245" s="43">
        <v>0</v>
      </c>
      <c r="BL245" s="43">
        <v>0</v>
      </c>
      <c r="BM245" s="43">
        <v>0</v>
      </c>
      <c r="BN245" s="43">
        <v>0</v>
      </c>
      <c r="BO245" s="43">
        <v>0</v>
      </c>
      <c r="BP245" s="43">
        <v>6598000</v>
      </c>
      <c r="BQ245" s="43">
        <v>1228000</v>
      </c>
      <c r="BR245" s="43">
        <v>1460000</v>
      </c>
      <c r="BS245" s="43">
        <v>2696000</v>
      </c>
      <c r="BT245" s="43">
        <v>0</v>
      </c>
      <c r="BU245" s="43">
        <v>324000</v>
      </c>
      <c r="BV245" s="43">
        <v>1984000</v>
      </c>
      <c r="BW245" s="43">
        <v>154000</v>
      </c>
      <c r="BX245" s="43">
        <v>0</v>
      </c>
      <c r="BY245" s="43">
        <v>0</v>
      </c>
      <c r="BZ245" s="43">
        <v>1896000</v>
      </c>
      <c r="CA245" s="43">
        <v>400000</v>
      </c>
      <c r="CB245" s="29">
        <f t="shared" si="114"/>
        <v>23098000</v>
      </c>
      <c r="CD245" s="25" t="s">
        <v>337</v>
      </c>
      <c r="CE245" s="44">
        <f t="shared" si="89"/>
        <v>0</v>
      </c>
      <c r="CF245" s="44">
        <f t="shared" si="90"/>
        <v>0</v>
      </c>
      <c r="CG245" s="44">
        <f t="shared" si="91"/>
        <v>0</v>
      </c>
      <c r="CH245" s="44">
        <f t="shared" si="92"/>
        <v>-4298000</v>
      </c>
      <c r="CI245" s="30">
        <f t="shared" si="93"/>
        <v>-44000</v>
      </c>
      <c r="CJ245" s="44">
        <f t="shared" si="94"/>
        <v>0</v>
      </c>
      <c r="CK245" s="44">
        <f t="shared" si="95"/>
        <v>-776000</v>
      </c>
      <c r="CL245" s="44">
        <f t="shared" si="96"/>
        <v>0</v>
      </c>
      <c r="CM245" s="44">
        <f t="shared" si="97"/>
        <v>0</v>
      </c>
      <c r="CN245" s="44">
        <f t="shared" si="98"/>
        <v>0</v>
      </c>
      <c r="CO245" s="44">
        <f t="shared" si="99"/>
        <v>0</v>
      </c>
      <c r="CP245" s="44">
        <f t="shared" si="100"/>
        <v>0</v>
      </c>
      <c r="CQ245" s="44">
        <f t="shared" si="101"/>
        <v>-3718000</v>
      </c>
      <c r="CR245" s="44">
        <f t="shared" si="102"/>
        <v>-468000</v>
      </c>
      <c r="CS245" s="44">
        <f t="shared" si="103"/>
        <v>-1460000</v>
      </c>
      <c r="CT245" s="44">
        <f t="shared" si="104"/>
        <v>-536000</v>
      </c>
      <c r="CU245" s="44">
        <f t="shared" si="105"/>
        <v>0</v>
      </c>
      <c r="CV245" s="44">
        <f t="shared" si="106"/>
        <v>-324000</v>
      </c>
      <c r="CW245" s="44">
        <f t="shared" si="107"/>
        <v>-1784000</v>
      </c>
      <c r="CX245" s="44">
        <f t="shared" si="108"/>
        <v>-154000</v>
      </c>
      <c r="CY245" s="44">
        <f t="shared" si="109"/>
        <v>0</v>
      </c>
      <c r="CZ245" s="44">
        <f t="shared" si="110"/>
        <v>0</v>
      </c>
      <c r="DA245" s="44">
        <f t="shared" si="111"/>
        <v>-1456000</v>
      </c>
      <c r="DB245" s="44">
        <f t="shared" si="112"/>
        <v>-280000</v>
      </c>
      <c r="DC245" s="44">
        <f t="shared" si="113"/>
        <v>-15298000</v>
      </c>
      <c r="DD245" s="44">
        <f t="shared" si="115"/>
        <v>98604543</v>
      </c>
    </row>
    <row r="246" spans="1:108" x14ac:dyDescent="0.15">
      <c r="A246" s="25" t="s">
        <v>338</v>
      </c>
      <c r="B246" s="26"/>
      <c r="C246" s="179"/>
      <c r="D246" s="179"/>
      <c r="E246" s="179">
        <v>1519750</v>
      </c>
      <c r="F246" s="179"/>
      <c r="G246" s="179"/>
      <c r="H246" s="179">
        <v>1440000</v>
      </c>
      <c r="I246" s="179"/>
      <c r="J246" s="179"/>
      <c r="K246" s="179"/>
      <c r="L246" s="179"/>
      <c r="M246" s="179"/>
      <c r="N246" s="179">
        <v>4000000</v>
      </c>
      <c r="O246" s="179">
        <v>720000</v>
      </c>
      <c r="P246" s="179"/>
      <c r="Q246" s="179">
        <v>2080000</v>
      </c>
      <c r="R246" s="179"/>
      <c r="S246" s="179"/>
      <c r="T246" s="179">
        <v>80000</v>
      </c>
      <c r="U246" s="179"/>
      <c r="V246" s="179"/>
      <c r="W246" s="179"/>
      <c r="X246" s="179">
        <v>80000</v>
      </c>
      <c r="Y246" s="179">
        <v>80000</v>
      </c>
      <c r="Z246" s="26">
        <f t="shared" si="87"/>
        <v>9999750</v>
      </c>
      <c r="AA246" s="26"/>
      <c r="AB246" s="25" t="s">
        <v>338</v>
      </c>
      <c r="AC246" s="26"/>
      <c r="AD246" s="179"/>
      <c r="AE246" s="179"/>
      <c r="AF246" s="179">
        <v>3470000</v>
      </c>
      <c r="AG246" s="179"/>
      <c r="AH246" s="179"/>
      <c r="AI246" s="179">
        <v>1320000</v>
      </c>
      <c r="AJ246" s="179"/>
      <c r="AK246" s="179"/>
      <c r="AL246" s="179"/>
      <c r="AM246" s="179"/>
      <c r="AN246" s="179"/>
      <c r="AO246" s="179">
        <v>3820000</v>
      </c>
      <c r="AP246" s="179">
        <v>600000</v>
      </c>
      <c r="AQ246" s="179"/>
      <c r="AR246" s="179">
        <v>2640000</v>
      </c>
      <c r="AS246" s="26"/>
      <c r="AT246" s="179">
        <v>770000</v>
      </c>
      <c r="AU246" s="179">
        <v>1800000</v>
      </c>
      <c r="AV246" s="179"/>
      <c r="AW246" s="179"/>
      <c r="AX246" s="179"/>
      <c r="AY246" s="179">
        <v>480000</v>
      </c>
      <c r="AZ246" s="179">
        <v>440000</v>
      </c>
      <c r="BA246" s="45">
        <f t="shared" si="88"/>
        <v>15340000</v>
      </c>
      <c r="BB246" s="45"/>
      <c r="BC246" s="25" t="s">
        <v>338</v>
      </c>
      <c r="BD246" s="43">
        <v>0</v>
      </c>
      <c r="BE246" s="43">
        <v>0</v>
      </c>
      <c r="BF246" s="43">
        <v>0</v>
      </c>
      <c r="BG246" s="43">
        <v>4494000</v>
      </c>
      <c r="BH246" s="43">
        <v>28000</v>
      </c>
      <c r="BI246" s="43">
        <v>0</v>
      </c>
      <c r="BJ246" s="43">
        <v>1684000</v>
      </c>
      <c r="BK246" s="43">
        <v>6000</v>
      </c>
      <c r="BL246" s="43">
        <v>0</v>
      </c>
      <c r="BM246" s="43">
        <v>0</v>
      </c>
      <c r="BN246" s="43">
        <v>0</v>
      </c>
      <c r="BO246" s="43">
        <v>0</v>
      </c>
      <c r="BP246" s="43">
        <v>6130000</v>
      </c>
      <c r="BQ246" s="43">
        <v>1096000</v>
      </c>
      <c r="BR246" s="43">
        <v>1392000</v>
      </c>
      <c r="BS246" s="43">
        <v>2368000</v>
      </c>
      <c r="BT246" s="43">
        <v>0</v>
      </c>
      <c r="BU246" s="43">
        <v>314000</v>
      </c>
      <c r="BV246" s="43">
        <v>1248000</v>
      </c>
      <c r="BW246" s="43">
        <v>160000</v>
      </c>
      <c r="BX246" s="43">
        <v>0</v>
      </c>
      <c r="BY246" s="43">
        <v>0</v>
      </c>
      <c r="BZ246" s="43">
        <v>1690000</v>
      </c>
      <c r="CA246" s="43">
        <v>296000</v>
      </c>
      <c r="CB246" s="29">
        <f t="shared" si="114"/>
        <v>20906000</v>
      </c>
      <c r="CD246" s="25" t="s">
        <v>338</v>
      </c>
      <c r="CE246" s="44">
        <f t="shared" si="89"/>
        <v>0</v>
      </c>
      <c r="CF246" s="44">
        <f t="shared" si="90"/>
        <v>0</v>
      </c>
      <c r="CG246" s="44">
        <f t="shared" si="91"/>
        <v>0</v>
      </c>
      <c r="CH246" s="44">
        <f t="shared" si="92"/>
        <v>-2974250</v>
      </c>
      <c r="CI246" s="44">
        <f t="shared" si="93"/>
        <v>-28000</v>
      </c>
      <c r="CJ246" s="44">
        <f t="shared" si="94"/>
        <v>0</v>
      </c>
      <c r="CK246" s="44">
        <f t="shared" si="95"/>
        <v>-244000</v>
      </c>
      <c r="CL246" s="44">
        <f t="shared" si="96"/>
        <v>-6000</v>
      </c>
      <c r="CM246" s="44">
        <f t="shared" si="97"/>
        <v>0</v>
      </c>
      <c r="CN246" s="44">
        <f t="shared" si="98"/>
        <v>0</v>
      </c>
      <c r="CO246" s="44">
        <f t="shared" si="99"/>
        <v>0</v>
      </c>
      <c r="CP246" s="44">
        <f t="shared" si="100"/>
        <v>0</v>
      </c>
      <c r="CQ246" s="44">
        <f t="shared" si="101"/>
        <v>-2130000</v>
      </c>
      <c r="CR246" s="44">
        <f t="shared" si="102"/>
        <v>-376000</v>
      </c>
      <c r="CS246" s="44">
        <f t="shared" si="103"/>
        <v>-1392000</v>
      </c>
      <c r="CT246" s="44">
        <f t="shared" si="104"/>
        <v>-288000</v>
      </c>
      <c r="CU246" s="44">
        <f t="shared" si="105"/>
        <v>0</v>
      </c>
      <c r="CV246" s="44">
        <f t="shared" si="106"/>
        <v>-314000</v>
      </c>
      <c r="CW246" s="44">
        <f t="shared" si="107"/>
        <v>-1168000</v>
      </c>
      <c r="CX246" s="44">
        <f t="shared" si="108"/>
        <v>-160000</v>
      </c>
      <c r="CY246" s="44">
        <f t="shared" si="109"/>
        <v>0</v>
      </c>
      <c r="CZ246" s="44">
        <f t="shared" si="110"/>
        <v>0</v>
      </c>
      <c r="DA246" s="44">
        <f t="shared" si="111"/>
        <v>-1610000</v>
      </c>
      <c r="DB246" s="44">
        <f t="shared" si="112"/>
        <v>-216000</v>
      </c>
      <c r="DC246" s="44">
        <f t="shared" si="113"/>
        <v>-10906250</v>
      </c>
      <c r="DD246" s="44">
        <f t="shared" si="115"/>
        <v>87698293</v>
      </c>
    </row>
    <row r="247" spans="1:108" x14ac:dyDescent="0.15">
      <c r="A247" s="25" t="s">
        <v>339</v>
      </c>
      <c r="B247" s="26"/>
      <c r="C247" s="179"/>
      <c r="D247" s="179"/>
      <c r="E247" s="179">
        <v>2275375</v>
      </c>
      <c r="F247" s="179">
        <v>61072</v>
      </c>
      <c r="G247" s="179"/>
      <c r="H247" s="179">
        <v>1800000</v>
      </c>
      <c r="I247" s="179">
        <v>7260</v>
      </c>
      <c r="J247" s="179"/>
      <c r="K247" s="179"/>
      <c r="L247" s="179"/>
      <c r="M247" s="179"/>
      <c r="N247" s="179">
        <v>3160000</v>
      </c>
      <c r="O247" s="179">
        <v>1600000</v>
      </c>
      <c r="P247" s="179">
        <v>2098151</v>
      </c>
      <c r="Q247" s="179">
        <v>2080000</v>
      </c>
      <c r="R247" s="179"/>
      <c r="S247" s="179"/>
      <c r="T247" s="179">
        <v>240000</v>
      </c>
      <c r="U247" s="179"/>
      <c r="V247" s="179"/>
      <c r="W247" s="179"/>
      <c r="X247" s="179">
        <v>120000</v>
      </c>
      <c r="Y247" s="179"/>
      <c r="Z247" s="26">
        <f t="shared" si="87"/>
        <v>13441858</v>
      </c>
      <c r="AA247" s="26"/>
      <c r="AB247" s="25" t="s">
        <v>339</v>
      </c>
      <c r="AC247" s="26"/>
      <c r="AD247" s="179"/>
      <c r="AE247" s="179"/>
      <c r="AF247" s="179"/>
      <c r="AG247" s="179"/>
      <c r="AH247" s="179"/>
      <c r="AI247" s="179">
        <v>1360000</v>
      </c>
      <c r="AJ247" s="179"/>
      <c r="AK247" s="179"/>
      <c r="AL247" s="179"/>
      <c r="AM247" s="179"/>
      <c r="AN247" s="179"/>
      <c r="AO247" s="179">
        <v>2860000</v>
      </c>
      <c r="AP247" s="179">
        <v>480000</v>
      </c>
      <c r="AQ247" s="179"/>
      <c r="AR247" s="179">
        <v>2440000</v>
      </c>
      <c r="AS247" s="26"/>
      <c r="AT247" s="179">
        <v>560000</v>
      </c>
      <c r="AU247" s="179">
        <v>1520000</v>
      </c>
      <c r="AV247" s="179"/>
      <c r="AW247" s="179"/>
      <c r="AX247" s="179"/>
      <c r="AY247" s="179">
        <v>200000</v>
      </c>
      <c r="AZ247" s="179">
        <v>360000</v>
      </c>
      <c r="BA247" s="45">
        <f t="shared" si="88"/>
        <v>9780000</v>
      </c>
      <c r="BB247" s="27"/>
      <c r="BC247" s="25" t="s">
        <v>339</v>
      </c>
      <c r="BD247" s="28">
        <v>0</v>
      </c>
      <c r="BE247" s="28">
        <v>0</v>
      </c>
      <c r="BF247" s="28">
        <v>0</v>
      </c>
      <c r="BG247" s="28">
        <v>3614000</v>
      </c>
      <c r="BH247" s="28">
        <v>0</v>
      </c>
      <c r="BI247" s="28">
        <v>0</v>
      </c>
      <c r="BJ247" s="28">
        <v>1804000</v>
      </c>
      <c r="BK247" s="28">
        <v>0</v>
      </c>
      <c r="BL247" s="28">
        <v>0</v>
      </c>
      <c r="BM247" s="28">
        <v>0</v>
      </c>
      <c r="BN247" s="28">
        <v>0</v>
      </c>
      <c r="BO247" s="28">
        <v>0</v>
      </c>
      <c r="BP247" s="28">
        <v>5346000</v>
      </c>
      <c r="BQ247" s="28">
        <v>952000</v>
      </c>
      <c r="BR247" s="28">
        <v>958000</v>
      </c>
      <c r="BS247" s="28">
        <v>2248000</v>
      </c>
      <c r="BT247" s="28">
        <v>0</v>
      </c>
      <c r="BU247" s="28">
        <v>248000</v>
      </c>
      <c r="BV247" s="28">
        <v>1288000</v>
      </c>
      <c r="BW247" s="28">
        <v>420000</v>
      </c>
      <c r="BX247" s="28">
        <v>0</v>
      </c>
      <c r="BY247" s="28">
        <v>0</v>
      </c>
      <c r="BZ247" s="28">
        <v>1620000</v>
      </c>
      <c r="CA247" s="28">
        <v>248000</v>
      </c>
      <c r="CB247" s="29">
        <f t="shared" si="114"/>
        <v>18746000</v>
      </c>
      <c r="CD247" s="25" t="s">
        <v>339</v>
      </c>
      <c r="CE247" s="30">
        <f t="shared" si="89"/>
        <v>0</v>
      </c>
      <c r="CF247" s="30">
        <f t="shared" si="90"/>
        <v>0</v>
      </c>
      <c r="CG247" s="30">
        <f t="shared" si="91"/>
        <v>0</v>
      </c>
      <c r="CH247" s="30">
        <f t="shared" si="92"/>
        <v>-1338625</v>
      </c>
      <c r="CI247" s="30">
        <f t="shared" si="93"/>
        <v>61072</v>
      </c>
      <c r="CJ247" s="30">
        <f t="shared" si="94"/>
        <v>0</v>
      </c>
      <c r="CK247" s="30">
        <f t="shared" si="95"/>
        <v>-4000</v>
      </c>
      <c r="CL247" s="30">
        <f t="shared" si="96"/>
        <v>7260</v>
      </c>
      <c r="CM247" s="30">
        <f t="shared" si="97"/>
        <v>0</v>
      </c>
      <c r="CN247" s="30">
        <f t="shared" si="98"/>
        <v>0</v>
      </c>
      <c r="CO247" s="30">
        <f t="shared" si="99"/>
        <v>0</v>
      </c>
      <c r="CP247" s="30">
        <f t="shared" si="100"/>
        <v>0</v>
      </c>
      <c r="CQ247" s="30">
        <f t="shared" si="101"/>
        <v>-2186000</v>
      </c>
      <c r="CR247" s="30">
        <f t="shared" si="102"/>
        <v>648000</v>
      </c>
      <c r="CS247" s="30">
        <f t="shared" si="103"/>
        <v>1140151</v>
      </c>
      <c r="CT247" s="30">
        <f t="shared" si="104"/>
        <v>-168000</v>
      </c>
      <c r="CU247" s="30">
        <f t="shared" si="105"/>
        <v>0</v>
      </c>
      <c r="CV247" s="30">
        <f t="shared" si="106"/>
        <v>-248000</v>
      </c>
      <c r="CW247" s="30">
        <f t="shared" si="107"/>
        <v>-1048000</v>
      </c>
      <c r="CX247" s="30">
        <f t="shared" si="108"/>
        <v>-420000</v>
      </c>
      <c r="CY247" s="30">
        <f t="shared" si="109"/>
        <v>0</v>
      </c>
      <c r="CZ247" s="30">
        <f t="shared" si="110"/>
        <v>0</v>
      </c>
      <c r="DA247" s="30">
        <f t="shared" si="111"/>
        <v>-1500000</v>
      </c>
      <c r="DB247" s="30">
        <f t="shared" si="112"/>
        <v>-248000</v>
      </c>
      <c r="DC247" s="30">
        <f t="shared" si="113"/>
        <v>-5304142</v>
      </c>
      <c r="DD247" s="30">
        <f t="shared" si="115"/>
        <v>82394151</v>
      </c>
    </row>
    <row r="248" spans="1:108" x14ac:dyDescent="0.15">
      <c r="A248" s="25" t="s">
        <v>340</v>
      </c>
      <c r="B248" s="26"/>
      <c r="C248" s="179"/>
      <c r="D248" s="179"/>
      <c r="E248" s="179">
        <v>4870500</v>
      </c>
      <c r="F248" s="179">
        <v>106557</v>
      </c>
      <c r="G248" s="179"/>
      <c r="H248" s="179">
        <v>2320000</v>
      </c>
      <c r="I248" s="179">
        <v>42570</v>
      </c>
      <c r="J248" s="179"/>
      <c r="K248" s="179"/>
      <c r="L248" s="179"/>
      <c r="M248" s="179"/>
      <c r="N248" s="179">
        <v>3800000</v>
      </c>
      <c r="O248" s="179">
        <v>800000</v>
      </c>
      <c r="P248" s="179">
        <v>2445793</v>
      </c>
      <c r="Q248" s="179">
        <v>1800000</v>
      </c>
      <c r="R248" s="179"/>
      <c r="S248" s="179">
        <v>240000</v>
      </c>
      <c r="T248" s="179">
        <v>400000</v>
      </c>
      <c r="U248" s="179"/>
      <c r="V248" s="179"/>
      <c r="W248" s="179"/>
      <c r="X248" s="179">
        <v>800000</v>
      </c>
      <c r="Y248" s="179"/>
      <c r="Z248" s="26">
        <f t="shared" si="87"/>
        <v>17625420</v>
      </c>
      <c r="AA248" s="26"/>
      <c r="AB248" s="25" t="s">
        <v>340</v>
      </c>
      <c r="AC248" s="26"/>
      <c r="AD248" s="179"/>
      <c r="AE248" s="179"/>
      <c r="AF248" s="179">
        <v>5800000</v>
      </c>
      <c r="AG248" s="179"/>
      <c r="AH248" s="179"/>
      <c r="AI248" s="179">
        <v>1720000</v>
      </c>
      <c r="AJ248" s="179"/>
      <c r="AK248" s="179"/>
      <c r="AL248" s="179"/>
      <c r="AM248" s="179"/>
      <c r="AN248" s="179"/>
      <c r="AO248" s="179">
        <v>2660000</v>
      </c>
      <c r="AP248" s="179">
        <v>480000</v>
      </c>
      <c r="AQ248" s="179"/>
      <c r="AR248" s="179">
        <v>2120000</v>
      </c>
      <c r="AS248" s="26"/>
      <c r="AT248" s="179">
        <v>520000</v>
      </c>
      <c r="AU248" s="179">
        <v>1320000</v>
      </c>
      <c r="AV248" s="179">
        <v>120000</v>
      </c>
      <c r="AW248" s="179"/>
      <c r="AX248" s="179"/>
      <c r="AY248" s="179">
        <v>360000</v>
      </c>
      <c r="AZ248" s="179">
        <v>520000</v>
      </c>
      <c r="BA248" s="45">
        <f t="shared" si="88"/>
        <v>15620000</v>
      </c>
      <c r="BB248" s="27"/>
      <c r="BC248" s="25" t="s">
        <v>340</v>
      </c>
      <c r="BD248" s="43">
        <v>0</v>
      </c>
      <c r="BE248" s="43">
        <v>0</v>
      </c>
      <c r="BF248" s="43">
        <v>0</v>
      </c>
      <c r="BG248" s="43">
        <v>3818000</v>
      </c>
      <c r="BH248" s="43">
        <v>0</v>
      </c>
      <c r="BI248" s="43">
        <v>0</v>
      </c>
      <c r="BJ248" s="43">
        <v>1240000</v>
      </c>
      <c r="BK248" s="43">
        <v>0</v>
      </c>
      <c r="BL248" s="43">
        <v>0</v>
      </c>
      <c r="BM248" s="43">
        <v>0</v>
      </c>
      <c r="BN248" s="43">
        <v>0</v>
      </c>
      <c r="BO248" s="43">
        <v>0</v>
      </c>
      <c r="BP248" s="43">
        <v>5050000</v>
      </c>
      <c r="BQ248" s="43">
        <v>688000</v>
      </c>
      <c r="BR248" s="43">
        <v>578000</v>
      </c>
      <c r="BS248" s="43">
        <v>2048000</v>
      </c>
      <c r="BT248" s="43">
        <v>0</v>
      </c>
      <c r="BU248" s="43">
        <v>216000</v>
      </c>
      <c r="BV248" s="43">
        <v>960000</v>
      </c>
      <c r="BW248" s="43">
        <v>184000</v>
      </c>
      <c r="BX248" s="43">
        <v>0</v>
      </c>
      <c r="BY248" s="43">
        <v>0</v>
      </c>
      <c r="BZ248" s="43">
        <v>1670000</v>
      </c>
      <c r="CA248" s="43">
        <v>264000</v>
      </c>
      <c r="CB248" s="29">
        <f t="shared" si="114"/>
        <v>16716000</v>
      </c>
      <c r="CD248" s="25" t="s">
        <v>340</v>
      </c>
      <c r="CE248" s="44">
        <f t="shared" si="89"/>
        <v>0</v>
      </c>
      <c r="CF248" s="44">
        <f t="shared" si="90"/>
        <v>0</v>
      </c>
      <c r="CG248" s="44">
        <f t="shared" si="91"/>
        <v>0</v>
      </c>
      <c r="CH248" s="44">
        <f t="shared" si="92"/>
        <v>1052500</v>
      </c>
      <c r="CI248" s="44">
        <f t="shared" si="93"/>
        <v>106557</v>
      </c>
      <c r="CJ248" s="44">
        <f t="shared" si="94"/>
        <v>0</v>
      </c>
      <c r="CK248" s="44">
        <f t="shared" si="95"/>
        <v>1080000</v>
      </c>
      <c r="CL248" s="44">
        <f t="shared" si="96"/>
        <v>42570</v>
      </c>
      <c r="CM248" s="44">
        <f t="shared" si="97"/>
        <v>0</v>
      </c>
      <c r="CN248" s="44">
        <f t="shared" si="98"/>
        <v>0</v>
      </c>
      <c r="CO248" s="44">
        <f t="shared" si="99"/>
        <v>0</v>
      </c>
      <c r="CP248" s="44">
        <f t="shared" si="100"/>
        <v>0</v>
      </c>
      <c r="CQ248" s="44">
        <f t="shared" si="101"/>
        <v>-1250000</v>
      </c>
      <c r="CR248" s="44">
        <f t="shared" si="102"/>
        <v>112000</v>
      </c>
      <c r="CS248" s="44">
        <f t="shared" si="103"/>
        <v>1867793</v>
      </c>
      <c r="CT248" s="44">
        <f t="shared" si="104"/>
        <v>-248000</v>
      </c>
      <c r="CU248" s="44">
        <f t="shared" si="105"/>
        <v>0</v>
      </c>
      <c r="CV248" s="44">
        <f t="shared" si="106"/>
        <v>24000</v>
      </c>
      <c r="CW248" s="44">
        <f t="shared" si="107"/>
        <v>-560000</v>
      </c>
      <c r="CX248" s="44">
        <f t="shared" si="108"/>
        <v>-184000</v>
      </c>
      <c r="CY248" s="44">
        <f t="shared" si="109"/>
        <v>0</v>
      </c>
      <c r="CZ248" s="44">
        <f t="shared" si="110"/>
        <v>0</v>
      </c>
      <c r="DA248" s="44">
        <f t="shared" si="111"/>
        <v>-870000</v>
      </c>
      <c r="DB248" s="44">
        <f t="shared" si="112"/>
        <v>-264000</v>
      </c>
      <c r="DC248" s="44">
        <f t="shared" si="113"/>
        <v>909420</v>
      </c>
      <c r="DD248" s="44">
        <f t="shared" si="115"/>
        <v>83303571</v>
      </c>
    </row>
    <row r="249" spans="1:108" x14ac:dyDescent="0.15">
      <c r="A249" s="25" t="s">
        <v>341</v>
      </c>
      <c r="B249" s="26"/>
      <c r="C249" s="179"/>
      <c r="D249" s="179"/>
      <c r="E249" s="179">
        <v>4870500</v>
      </c>
      <c r="F249" s="179">
        <v>339784</v>
      </c>
      <c r="G249" s="179"/>
      <c r="H249" s="179">
        <v>2240000</v>
      </c>
      <c r="I249" s="179">
        <v>5619</v>
      </c>
      <c r="J249" s="179"/>
      <c r="K249" s="179"/>
      <c r="L249" s="179"/>
      <c r="M249" s="179"/>
      <c r="N249" s="179">
        <v>2720000</v>
      </c>
      <c r="O249" s="179">
        <v>840000</v>
      </c>
      <c r="P249" s="179">
        <v>2116972</v>
      </c>
      <c r="Q249" s="179">
        <v>1760000</v>
      </c>
      <c r="R249" s="179"/>
      <c r="S249" s="179">
        <v>80000</v>
      </c>
      <c r="T249" s="179">
        <v>240000</v>
      </c>
      <c r="U249" s="179"/>
      <c r="V249" s="179"/>
      <c r="W249" s="179"/>
      <c r="X249" s="179">
        <v>920000</v>
      </c>
      <c r="Y249" s="179"/>
      <c r="Z249" s="26">
        <f t="shared" si="87"/>
        <v>16132875</v>
      </c>
      <c r="AA249" s="26"/>
      <c r="AB249" s="25" t="s">
        <v>341</v>
      </c>
      <c r="AC249" s="26"/>
      <c r="AD249" s="179"/>
      <c r="AE249" s="179"/>
      <c r="AF249" s="179">
        <v>6130000</v>
      </c>
      <c r="AG249" s="179"/>
      <c r="AH249" s="179"/>
      <c r="AI249" s="179">
        <v>1760000</v>
      </c>
      <c r="AJ249" s="179"/>
      <c r="AK249" s="179"/>
      <c r="AL249" s="179"/>
      <c r="AM249" s="179"/>
      <c r="AN249" s="179"/>
      <c r="AO249" s="179">
        <v>2860000</v>
      </c>
      <c r="AP249" s="179">
        <v>600000</v>
      </c>
      <c r="AQ249" s="179">
        <v>1640000</v>
      </c>
      <c r="AR249" s="179">
        <v>2720000</v>
      </c>
      <c r="AS249" s="26"/>
      <c r="AT249" s="179">
        <v>610000</v>
      </c>
      <c r="AU249" s="179">
        <v>1540000</v>
      </c>
      <c r="AV249" s="179">
        <v>40000</v>
      </c>
      <c r="AW249" s="179"/>
      <c r="AX249" s="179"/>
      <c r="AY249" s="179">
        <v>760000</v>
      </c>
      <c r="AZ249" s="179">
        <v>680000</v>
      </c>
      <c r="BA249" s="45">
        <f t="shared" si="88"/>
        <v>19340000</v>
      </c>
      <c r="BB249" s="27"/>
      <c r="BC249" s="25" t="s">
        <v>341</v>
      </c>
      <c r="BD249" s="43">
        <v>0</v>
      </c>
      <c r="BE249" s="43">
        <v>0</v>
      </c>
      <c r="BF249" s="43">
        <v>0</v>
      </c>
      <c r="BG249" s="43">
        <v>4438000</v>
      </c>
      <c r="BH249" s="43">
        <v>0</v>
      </c>
      <c r="BI249" s="43">
        <v>0</v>
      </c>
      <c r="BJ249" s="43">
        <v>1096000</v>
      </c>
      <c r="BK249" s="43">
        <v>0</v>
      </c>
      <c r="BL249" s="43">
        <v>0</v>
      </c>
      <c r="BM249" s="43">
        <v>0</v>
      </c>
      <c r="BN249" s="43">
        <v>0</v>
      </c>
      <c r="BO249" s="43">
        <v>0</v>
      </c>
      <c r="BP249" s="43">
        <v>4018000</v>
      </c>
      <c r="BQ249" s="43">
        <v>608000</v>
      </c>
      <c r="BR249" s="43">
        <v>786000</v>
      </c>
      <c r="BS249" s="43">
        <v>2216000</v>
      </c>
      <c r="BT249" s="43">
        <v>0</v>
      </c>
      <c r="BU249" s="43">
        <v>218000</v>
      </c>
      <c r="BV249" s="43">
        <v>876000</v>
      </c>
      <c r="BW249" s="43">
        <v>160000</v>
      </c>
      <c r="BX249" s="43">
        <v>0</v>
      </c>
      <c r="BY249" s="43">
        <v>0</v>
      </c>
      <c r="BZ249" s="43">
        <v>1728000</v>
      </c>
      <c r="CA249" s="43">
        <v>344000</v>
      </c>
      <c r="CB249" s="29">
        <f t="shared" si="114"/>
        <v>16488000</v>
      </c>
      <c r="CD249" s="25" t="s">
        <v>341</v>
      </c>
      <c r="CE249" s="44">
        <f t="shared" si="89"/>
        <v>0</v>
      </c>
      <c r="CF249" s="44">
        <f t="shared" si="90"/>
        <v>0</v>
      </c>
      <c r="CG249" s="44">
        <f t="shared" si="91"/>
        <v>0</v>
      </c>
      <c r="CH249" s="44">
        <f t="shared" si="92"/>
        <v>432500</v>
      </c>
      <c r="CI249" s="44">
        <f t="shared" si="93"/>
        <v>339784</v>
      </c>
      <c r="CJ249" s="44">
        <f t="shared" si="94"/>
        <v>0</v>
      </c>
      <c r="CK249" s="44">
        <f t="shared" si="95"/>
        <v>1144000</v>
      </c>
      <c r="CL249" s="44">
        <f t="shared" si="96"/>
        <v>5619</v>
      </c>
      <c r="CM249" s="44">
        <f t="shared" si="97"/>
        <v>0</v>
      </c>
      <c r="CN249" s="44">
        <f t="shared" si="98"/>
        <v>0</v>
      </c>
      <c r="CO249" s="44">
        <f t="shared" si="99"/>
        <v>0</v>
      </c>
      <c r="CP249" s="44">
        <f t="shared" si="100"/>
        <v>0</v>
      </c>
      <c r="CQ249" s="44">
        <f t="shared" si="101"/>
        <v>-1298000</v>
      </c>
      <c r="CR249" s="44">
        <f t="shared" si="102"/>
        <v>232000</v>
      </c>
      <c r="CS249" s="44">
        <f t="shared" si="103"/>
        <v>1330972</v>
      </c>
      <c r="CT249" s="44">
        <f t="shared" si="104"/>
        <v>-456000</v>
      </c>
      <c r="CU249" s="44">
        <f t="shared" si="105"/>
        <v>0</v>
      </c>
      <c r="CV249" s="44">
        <f t="shared" si="106"/>
        <v>-138000</v>
      </c>
      <c r="CW249" s="44">
        <f t="shared" si="107"/>
        <v>-636000</v>
      </c>
      <c r="CX249" s="44">
        <f t="shared" si="108"/>
        <v>-160000</v>
      </c>
      <c r="CY249" s="44">
        <f t="shared" si="109"/>
        <v>0</v>
      </c>
      <c r="CZ249" s="44">
        <f t="shared" si="110"/>
        <v>0</v>
      </c>
      <c r="DA249" s="44">
        <f t="shared" si="111"/>
        <v>-808000</v>
      </c>
      <c r="DB249" s="44">
        <f t="shared" si="112"/>
        <v>-344000</v>
      </c>
      <c r="DC249" s="44">
        <f t="shared" si="113"/>
        <v>-355125</v>
      </c>
      <c r="DD249" s="44">
        <f t="shared" si="115"/>
        <v>82948446</v>
      </c>
    </row>
    <row r="250" spans="1:108" x14ac:dyDescent="0.15">
      <c r="A250" s="25" t="s">
        <v>342</v>
      </c>
      <c r="B250" s="26"/>
      <c r="C250" s="179"/>
      <c r="D250" s="179"/>
      <c r="E250" s="179">
        <v>4895250</v>
      </c>
      <c r="F250" s="179">
        <v>212287</v>
      </c>
      <c r="G250" s="179"/>
      <c r="H250" s="179">
        <v>1800000</v>
      </c>
      <c r="I250" s="179">
        <v>18469</v>
      </c>
      <c r="J250" s="179"/>
      <c r="K250" s="179"/>
      <c r="L250" s="179"/>
      <c r="M250" s="179"/>
      <c r="N250" s="179">
        <v>2800000</v>
      </c>
      <c r="O250" s="179">
        <v>800000</v>
      </c>
      <c r="P250" s="179">
        <v>1270498</v>
      </c>
      <c r="Q250" s="179">
        <v>1920000</v>
      </c>
      <c r="R250" s="179"/>
      <c r="S250" s="179">
        <v>160000</v>
      </c>
      <c r="T250" s="179">
        <v>160000</v>
      </c>
      <c r="U250" s="179"/>
      <c r="V250" s="179"/>
      <c r="W250" s="179"/>
      <c r="X250" s="179">
        <v>720000</v>
      </c>
      <c r="Y250" s="179"/>
      <c r="Z250" s="26">
        <f t="shared" si="87"/>
        <v>14756504</v>
      </c>
      <c r="AA250" s="26"/>
      <c r="AB250" s="25" t="s">
        <v>342</v>
      </c>
      <c r="AC250" s="26"/>
      <c r="AD250" s="179"/>
      <c r="AE250" s="179"/>
      <c r="AF250" s="179">
        <v>6130000</v>
      </c>
      <c r="AG250" s="179"/>
      <c r="AH250" s="179"/>
      <c r="AI250" s="179">
        <v>2120000</v>
      </c>
      <c r="AJ250" s="179"/>
      <c r="AK250" s="179"/>
      <c r="AL250" s="179"/>
      <c r="AM250" s="179"/>
      <c r="AN250" s="179"/>
      <c r="AO250" s="179">
        <v>2620000</v>
      </c>
      <c r="AP250" s="179">
        <v>920000</v>
      </c>
      <c r="AQ250" s="179">
        <v>1570000</v>
      </c>
      <c r="AR250" s="179">
        <v>2120000</v>
      </c>
      <c r="AS250" s="26"/>
      <c r="AT250" s="179">
        <v>540000</v>
      </c>
      <c r="AU250" s="179">
        <v>1840000</v>
      </c>
      <c r="AV250" s="179">
        <v>40000</v>
      </c>
      <c r="AW250" s="179"/>
      <c r="AX250" s="179"/>
      <c r="AY250" s="179">
        <v>720000</v>
      </c>
      <c r="AZ250" s="179">
        <v>320000</v>
      </c>
      <c r="BA250" s="45">
        <f t="shared" si="88"/>
        <v>18940000</v>
      </c>
      <c r="BB250" s="27"/>
      <c r="BC250" s="25" t="s">
        <v>342</v>
      </c>
      <c r="BD250" s="43">
        <v>0</v>
      </c>
      <c r="BE250" s="43">
        <v>0</v>
      </c>
      <c r="BF250" s="43">
        <v>0</v>
      </c>
      <c r="BG250" s="43">
        <v>3868000</v>
      </c>
      <c r="BH250" s="43">
        <v>20000</v>
      </c>
      <c r="BI250" s="43">
        <v>0</v>
      </c>
      <c r="BJ250" s="43">
        <v>952000</v>
      </c>
      <c r="BK250" s="43">
        <v>0</v>
      </c>
      <c r="BL250" s="43">
        <v>0</v>
      </c>
      <c r="BM250" s="43">
        <v>0</v>
      </c>
      <c r="BN250" s="43">
        <v>0</v>
      </c>
      <c r="BO250" s="43">
        <v>0</v>
      </c>
      <c r="BP250" s="43">
        <v>1866000</v>
      </c>
      <c r="BQ250" s="43">
        <v>464000</v>
      </c>
      <c r="BR250" s="43">
        <v>820000</v>
      </c>
      <c r="BS250" s="43">
        <v>1624000</v>
      </c>
      <c r="BT250" s="43">
        <v>0</v>
      </c>
      <c r="BU250" s="43">
        <v>132000</v>
      </c>
      <c r="BV250" s="43">
        <v>768000</v>
      </c>
      <c r="BW250" s="43">
        <v>160000</v>
      </c>
      <c r="BX250" s="43">
        <v>0</v>
      </c>
      <c r="BY250" s="43">
        <v>0</v>
      </c>
      <c r="BZ250" s="43">
        <v>1648000</v>
      </c>
      <c r="CA250" s="43">
        <v>224000</v>
      </c>
      <c r="CB250" s="29">
        <f t="shared" si="114"/>
        <v>12546000</v>
      </c>
      <c r="CD250" s="25" t="s">
        <v>342</v>
      </c>
      <c r="CE250" s="44">
        <f t="shared" si="89"/>
        <v>0</v>
      </c>
      <c r="CF250" s="44">
        <f t="shared" si="90"/>
        <v>0</v>
      </c>
      <c r="CG250" s="44">
        <f t="shared" si="91"/>
        <v>0</v>
      </c>
      <c r="CH250" s="44">
        <f t="shared" si="92"/>
        <v>1027250</v>
      </c>
      <c r="CI250" s="44">
        <f t="shared" si="93"/>
        <v>192287</v>
      </c>
      <c r="CJ250" s="44">
        <f t="shared" si="94"/>
        <v>0</v>
      </c>
      <c r="CK250" s="44">
        <f t="shared" si="95"/>
        <v>848000</v>
      </c>
      <c r="CL250" s="44">
        <f t="shared" si="96"/>
        <v>18469</v>
      </c>
      <c r="CM250" s="44">
        <f t="shared" si="97"/>
        <v>0</v>
      </c>
      <c r="CN250" s="44">
        <f t="shared" si="98"/>
        <v>0</v>
      </c>
      <c r="CO250" s="44">
        <f t="shared" si="99"/>
        <v>0</v>
      </c>
      <c r="CP250" s="44">
        <f t="shared" si="100"/>
        <v>0</v>
      </c>
      <c r="CQ250" s="44">
        <f t="shared" si="101"/>
        <v>934000</v>
      </c>
      <c r="CR250" s="44">
        <f t="shared" si="102"/>
        <v>336000</v>
      </c>
      <c r="CS250" s="44">
        <f t="shared" si="103"/>
        <v>450498</v>
      </c>
      <c r="CT250" s="44">
        <f t="shared" si="104"/>
        <v>296000</v>
      </c>
      <c r="CU250" s="44">
        <f t="shared" si="105"/>
        <v>0</v>
      </c>
      <c r="CV250" s="44">
        <f t="shared" si="106"/>
        <v>28000</v>
      </c>
      <c r="CW250" s="44">
        <f t="shared" si="107"/>
        <v>-608000</v>
      </c>
      <c r="CX250" s="44">
        <f t="shared" si="108"/>
        <v>-160000</v>
      </c>
      <c r="CY250" s="44">
        <f t="shared" si="109"/>
        <v>0</v>
      </c>
      <c r="CZ250" s="44">
        <f t="shared" si="110"/>
        <v>0</v>
      </c>
      <c r="DA250" s="44">
        <f t="shared" si="111"/>
        <v>-928000</v>
      </c>
      <c r="DB250" s="44">
        <f t="shared" si="112"/>
        <v>-224000</v>
      </c>
      <c r="DC250" s="44">
        <f t="shared" si="113"/>
        <v>2210504</v>
      </c>
      <c r="DD250" s="44">
        <f t="shared" si="115"/>
        <v>85158950</v>
      </c>
    </row>
    <row r="251" spans="1:108" x14ac:dyDescent="0.15">
      <c r="A251" s="25" t="s">
        <v>343</v>
      </c>
      <c r="B251" s="26"/>
      <c r="C251" s="179"/>
      <c r="D251" s="179"/>
      <c r="E251" s="179">
        <v>3352500</v>
      </c>
      <c r="F251" s="179"/>
      <c r="G251" s="179"/>
      <c r="H251" s="179">
        <v>1440000</v>
      </c>
      <c r="I251" s="179"/>
      <c r="J251" s="179"/>
      <c r="K251" s="179"/>
      <c r="L251" s="179"/>
      <c r="M251" s="179"/>
      <c r="N251" s="179">
        <v>1920000</v>
      </c>
      <c r="O251" s="179">
        <v>1160000</v>
      </c>
      <c r="P251" s="179"/>
      <c r="Q251" s="179">
        <v>1640000</v>
      </c>
      <c r="R251" s="179"/>
      <c r="S251" s="179">
        <v>160000</v>
      </c>
      <c r="T251" s="179">
        <v>120000</v>
      </c>
      <c r="U251" s="179"/>
      <c r="V251" s="179"/>
      <c r="W251" s="179"/>
      <c r="X251" s="179">
        <v>720000</v>
      </c>
      <c r="Y251" s="179">
        <v>680000</v>
      </c>
      <c r="Z251" s="26">
        <f t="shared" si="87"/>
        <v>11192500</v>
      </c>
      <c r="AA251" s="26"/>
      <c r="AB251" s="25" t="s">
        <v>343</v>
      </c>
      <c r="AC251" s="26"/>
      <c r="AD251" s="179"/>
      <c r="AE251" s="179"/>
      <c r="AF251" s="179">
        <v>7990000</v>
      </c>
      <c r="AG251" s="179">
        <v>40000</v>
      </c>
      <c r="AH251" s="179"/>
      <c r="AI251" s="179">
        <v>2400000</v>
      </c>
      <c r="AJ251" s="179"/>
      <c r="AK251" s="179"/>
      <c r="AL251" s="179"/>
      <c r="AM251" s="179"/>
      <c r="AN251" s="179"/>
      <c r="AO251" s="179">
        <v>3780000</v>
      </c>
      <c r="AP251" s="179">
        <v>1080000</v>
      </c>
      <c r="AQ251" s="179">
        <v>1410000</v>
      </c>
      <c r="AR251" s="179">
        <v>2480000</v>
      </c>
      <c r="AS251" s="26"/>
      <c r="AT251" s="179">
        <v>440000</v>
      </c>
      <c r="AU251" s="179">
        <v>1760000</v>
      </c>
      <c r="AV251" s="179">
        <v>40000</v>
      </c>
      <c r="AW251" s="179"/>
      <c r="AX251" s="179"/>
      <c r="AY251" s="179">
        <v>520000</v>
      </c>
      <c r="AZ251" s="179">
        <v>280000</v>
      </c>
      <c r="BA251" s="45">
        <f t="shared" si="88"/>
        <v>22220000</v>
      </c>
      <c r="BB251" s="27"/>
      <c r="BC251" s="25" t="s">
        <v>343</v>
      </c>
      <c r="BD251" s="43">
        <v>0</v>
      </c>
      <c r="BE251" s="43">
        <v>0</v>
      </c>
      <c r="BF251" s="43">
        <v>0</v>
      </c>
      <c r="BG251" s="43">
        <v>4898000</v>
      </c>
      <c r="BH251" s="43">
        <v>44000</v>
      </c>
      <c r="BI251" s="43">
        <v>0</v>
      </c>
      <c r="BJ251" s="43">
        <v>1128000</v>
      </c>
      <c r="BK251" s="43">
        <v>2000</v>
      </c>
      <c r="BL251" s="43">
        <v>0</v>
      </c>
      <c r="BM251" s="43">
        <v>0</v>
      </c>
      <c r="BN251" s="43">
        <v>0</v>
      </c>
      <c r="BO251" s="43">
        <v>0</v>
      </c>
      <c r="BP251" s="43">
        <v>3324000</v>
      </c>
      <c r="BQ251" s="43">
        <v>680000</v>
      </c>
      <c r="BR251" s="43">
        <v>1624000</v>
      </c>
      <c r="BS251" s="43">
        <v>2120000</v>
      </c>
      <c r="BT251" s="43">
        <v>0</v>
      </c>
      <c r="BU251" s="43">
        <v>136000</v>
      </c>
      <c r="BV251" s="43">
        <v>808000</v>
      </c>
      <c r="BW251" s="43">
        <v>334000</v>
      </c>
      <c r="BX251" s="43">
        <v>0</v>
      </c>
      <c r="BY251" s="43">
        <v>0</v>
      </c>
      <c r="BZ251" s="43">
        <v>1964000</v>
      </c>
      <c r="CA251" s="43">
        <v>280000</v>
      </c>
      <c r="CB251" s="29">
        <f t="shared" si="114"/>
        <v>17342000</v>
      </c>
      <c r="CD251" s="25" t="s">
        <v>343</v>
      </c>
      <c r="CE251" s="44">
        <f t="shared" si="89"/>
        <v>0</v>
      </c>
      <c r="CF251" s="44">
        <f t="shared" si="90"/>
        <v>0</v>
      </c>
      <c r="CG251" s="44">
        <f t="shared" si="91"/>
        <v>0</v>
      </c>
      <c r="CH251" s="44">
        <f t="shared" si="92"/>
        <v>-1545500</v>
      </c>
      <c r="CI251" s="30">
        <f t="shared" si="93"/>
        <v>-44000</v>
      </c>
      <c r="CJ251" s="44">
        <f t="shared" si="94"/>
        <v>0</v>
      </c>
      <c r="CK251" s="44">
        <f t="shared" si="95"/>
        <v>312000</v>
      </c>
      <c r="CL251" s="44">
        <f t="shared" si="96"/>
        <v>-2000</v>
      </c>
      <c r="CM251" s="44">
        <f t="shared" si="97"/>
        <v>0</v>
      </c>
      <c r="CN251" s="44">
        <f t="shared" si="98"/>
        <v>0</v>
      </c>
      <c r="CO251" s="44">
        <f t="shared" si="99"/>
        <v>0</v>
      </c>
      <c r="CP251" s="44">
        <f t="shared" si="100"/>
        <v>0</v>
      </c>
      <c r="CQ251" s="44">
        <f t="shared" si="101"/>
        <v>-1404000</v>
      </c>
      <c r="CR251" s="44">
        <f t="shared" si="102"/>
        <v>480000</v>
      </c>
      <c r="CS251" s="44">
        <f t="shared" si="103"/>
        <v>-1624000</v>
      </c>
      <c r="CT251" s="44">
        <f t="shared" si="104"/>
        <v>-480000</v>
      </c>
      <c r="CU251" s="44">
        <f t="shared" si="105"/>
        <v>0</v>
      </c>
      <c r="CV251" s="44">
        <f t="shared" si="106"/>
        <v>24000</v>
      </c>
      <c r="CW251" s="44">
        <f t="shared" si="107"/>
        <v>-688000</v>
      </c>
      <c r="CX251" s="44">
        <f t="shared" si="108"/>
        <v>-334000</v>
      </c>
      <c r="CY251" s="44">
        <f t="shared" si="109"/>
        <v>0</v>
      </c>
      <c r="CZ251" s="44">
        <f t="shared" si="110"/>
        <v>0</v>
      </c>
      <c r="DA251" s="44">
        <f t="shared" si="111"/>
        <v>-1244000</v>
      </c>
      <c r="DB251" s="44">
        <f t="shared" si="112"/>
        <v>400000</v>
      </c>
      <c r="DC251" s="44">
        <f t="shared" si="113"/>
        <v>-6149500</v>
      </c>
      <c r="DD251" s="44">
        <f t="shared" si="115"/>
        <v>79009450</v>
      </c>
    </row>
    <row r="252" spans="1:108" x14ac:dyDescent="0.15">
      <c r="A252" s="25" t="s">
        <v>344</v>
      </c>
      <c r="B252" s="26"/>
      <c r="C252" s="179"/>
      <c r="D252" s="179"/>
      <c r="E252" s="179"/>
      <c r="F252" s="179"/>
      <c r="G252" s="179"/>
      <c r="H252" s="179">
        <v>560000</v>
      </c>
      <c r="I252" s="179"/>
      <c r="J252" s="179"/>
      <c r="K252" s="179"/>
      <c r="L252" s="179"/>
      <c r="M252" s="179"/>
      <c r="N252" s="179">
        <v>1120000</v>
      </c>
      <c r="O252" s="179">
        <v>640000</v>
      </c>
      <c r="P252" s="179"/>
      <c r="Q252" s="179">
        <v>1560000</v>
      </c>
      <c r="R252" s="179"/>
      <c r="S252" s="179"/>
      <c r="T252" s="179">
        <v>40000</v>
      </c>
      <c r="U252" s="179"/>
      <c r="V252" s="179"/>
      <c r="W252" s="179"/>
      <c r="X252" s="179">
        <v>80000</v>
      </c>
      <c r="Y252" s="179"/>
      <c r="Z252" s="26">
        <f t="shared" si="87"/>
        <v>4000000</v>
      </c>
      <c r="AA252" s="26"/>
      <c r="AB252" s="25" t="s">
        <v>344</v>
      </c>
      <c r="AC252" s="26"/>
      <c r="AD252" s="179"/>
      <c r="AE252" s="179"/>
      <c r="AF252" s="179">
        <v>8400000</v>
      </c>
      <c r="AG252" s="179">
        <v>10000</v>
      </c>
      <c r="AH252" s="179"/>
      <c r="AI252" s="179">
        <v>1720000</v>
      </c>
      <c r="AJ252" s="179"/>
      <c r="AK252" s="179"/>
      <c r="AL252" s="179"/>
      <c r="AM252" s="179"/>
      <c r="AN252" s="179"/>
      <c r="AO252" s="179">
        <v>720000</v>
      </c>
      <c r="AP252" s="179">
        <v>600000</v>
      </c>
      <c r="AQ252" s="179">
        <v>1230000</v>
      </c>
      <c r="AR252" s="179">
        <v>1480000</v>
      </c>
      <c r="AS252" s="26"/>
      <c r="AT252" s="179">
        <v>420000</v>
      </c>
      <c r="AU252" s="179">
        <v>1200000</v>
      </c>
      <c r="AV252" s="179">
        <v>200000</v>
      </c>
      <c r="AW252" s="179"/>
      <c r="AX252" s="179"/>
      <c r="AY252" s="179">
        <v>800000</v>
      </c>
      <c r="AZ252" s="179">
        <v>240000</v>
      </c>
      <c r="BA252" s="45">
        <f t="shared" si="88"/>
        <v>17020000</v>
      </c>
      <c r="BB252" s="27"/>
      <c r="BC252" s="25" t="s">
        <v>344</v>
      </c>
      <c r="BD252" s="43">
        <v>0</v>
      </c>
      <c r="BE252" s="43">
        <v>0</v>
      </c>
      <c r="BF252" s="43">
        <v>0</v>
      </c>
      <c r="BG252" s="43">
        <v>4270000</v>
      </c>
      <c r="BH252" s="43">
        <v>60000</v>
      </c>
      <c r="BI252" s="43">
        <v>0</v>
      </c>
      <c r="BJ252" s="43">
        <v>1056000</v>
      </c>
      <c r="BK252" s="43">
        <v>0</v>
      </c>
      <c r="BL252" s="43">
        <v>0</v>
      </c>
      <c r="BM252" s="43">
        <v>0</v>
      </c>
      <c r="BN252" s="43">
        <v>0</v>
      </c>
      <c r="BO252" s="43">
        <v>0</v>
      </c>
      <c r="BP252" s="43">
        <v>2652000</v>
      </c>
      <c r="BQ252" s="43">
        <v>664000</v>
      </c>
      <c r="BR252" s="43">
        <v>1178000</v>
      </c>
      <c r="BS252" s="43">
        <v>1696000</v>
      </c>
      <c r="BT252" s="43">
        <v>0</v>
      </c>
      <c r="BU252" s="43">
        <v>132000</v>
      </c>
      <c r="BV252" s="43">
        <v>736000</v>
      </c>
      <c r="BW252" s="43">
        <v>258000</v>
      </c>
      <c r="BX252" s="43">
        <v>0</v>
      </c>
      <c r="BY252" s="43">
        <v>0</v>
      </c>
      <c r="BZ252" s="43">
        <v>2134000</v>
      </c>
      <c r="CA252" s="43">
        <v>208000</v>
      </c>
      <c r="CB252" s="29">
        <f t="shared" si="114"/>
        <v>15044000</v>
      </c>
      <c r="CD252" s="25" t="s">
        <v>344</v>
      </c>
      <c r="CE252" s="44">
        <f t="shared" si="89"/>
        <v>0</v>
      </c>
      <c r="CF252" s="44">
        <f t="shared" si="90"/>
        <v>0</v>
      </c>
      <c r="CG252" s="44">
        <f t="shared" si="91"/>
        <v>0</v>
      </c>
      <c r="CH252" s="44">
        <f t="shared" si="92"/>
        <v>-4270000</v>
      </c>
      <c r="CI252" s="30">
        <f t="shared" si="93"/>
        <v>-60000</v>
      </c>
      <c r="CJ252" s="44">
        <f t="shared" si="94"/>
        <v>0</v>
      </c>
      <c r="CK252" s="44">
        <f t="shared" si="95"/>
        <v>-496000</v>
      </c>
      <c r="CL252" s="44">
        <f t="shared" si="96"/>
        <v>0</v>
      </c>
      <c r="CM252" s="44">
        <f t="shared" si="97"/>
        <v>0</v>
      </c>
      <c r="CN252" s="44">
        <f t="shared" si="98"/>
        <v>0</v>
      </c>
      <c r="CO252" s="44">
        <f t="shared" si="99"/>
        <v>0</v>
      </c>
      <c r="CP252" s="44">
        <f t="shared" si="100"/>
        <v>0</v>
      </c>
      <c r="CQ252" s="44">
        <f t="shared" si="101"/>
        <v>-1532000</v>
      </c>
      <c r="CR252" s="44">
        <f t="shared" si="102"/>
        <v>-24000</v>
      </c>
      <c r="CS252" s="44">
        <f t="shared" si="103"/>
        <v>-1178000</v>
      </c>
      <c r="CT252" s="44">
        <f t="shared" si="104"/>
        <v>-136000</v>
      </c>
      <c r="CU252" s="44">
        <f t="shared" si="105"/>
        <v>0</v>
      </c>
      <c r="CV252" s="44">
        <f t="shared" si="106"/>
        <v>-132000</v>
      </c>
      <c r="CW252" s="44">
        <f t="shared" si="107"/>
        <v>-696000</v>
      </c>
      <c r="CX252" s="44">
        <f t="shared" si="108"/>
        <v>-258000</v>
      </c>
      <c r="CY252" s="44">
        <f t="shared" si="109"/>
        <v>0</v>
      </c>
      <c r="CZ252" s="44">
        <f t="shared" si="110"/>
        <v>0</v>
      </c>
      <c r="DA252" s="44">
        <f t="shared" si="111"/>
        <v>-2054000</v>
      </c>
      <c r="DB252" s="44">
        <f t="shared" si="112"/>
        <v>-208000</v>
      </c>
      <c r="DC252" s="44">
        <f t="shared" si="113"/>
        <v>-11044000</v>
      </c>
      <c r="DD252" s="44">
        <f t="shared" si="115"/>
        <v>67965450</v>
      </c>
    </row>
    <row r="253" spans="1:108" x14ac:dyDescent="0.15">
      <c r="A253" s="25" t="s">
        <v>345</v>
      </c>
      <c r="B253" s="26"/>
      <c r="C253" s="179"/>
      <c r="D253" s="179"/>
      <c r="E253" s="179">
        <v>4772000</v>
      </c>
      <c r="F253" s="179">
        <v>229602</v>
      </c>
      <c r="G253" s="179"/>
      <c r="H253" s="179">
        <v>1520000</v>
      </c>
      <c r="I253" s="179">
        <v>28549</v>
      </c>
      <c r="J253" s="179"/>
      <c r="K253" s="179"/>
      <c r="L253" s="179"/>
      <c r="M253" s="179"/>
      <c r="N253" s="179">
        <v>2960000</v>
      </c>
      <c r="O253" s="179">
        <v>1360000</v>
      </c>
      <c r="P253" s="179">
        <v>940526</v>
      </c>
      <c r="Q253" s="179">
        <v>2160000</v>
      </c>
      <c r="R253" s="179"/>
      <c r="S253" s="179">
        <v>120000</v>
      </c>
      <c r="T253" s="179"/>
      <c r="U253" s="179"/>
      <c r="V253" s="179"/>
      <c r="W253" s="179"/>
      <c r="X253" s="179">
        <v>600000</v>
      </c>
      <c r="Y253" s="179">
        <v>160000</v>
      </c>
      <c r="Z253" s="26">
        <f t="shared" si="87"/>
        <v>14850677</v>
      </c>
      <c r="AA253" s="26"/>
      <c r="AB253" s="25" t="s">
        <v>345</v>
      </c>
      <c r="AC253" s="26"/>
      <c r="AD253" s="179"/>
      <c r="AE253" s="179"/>
      <c r="AF253" s="179">
        <v>7210000</v>
      </c>
      <c r="AG253" s="179"/>
      <c r="AH253" s="179"/>
      <c r="AI253" s="179">
        <v>1320000</v>
      </c>
      <c r="AJ253" s="179"/>
      <c r="AK253" s="179"/>
      <c r="AL253" s="179"/>
      <c r="AM253" s="179"/>
      <c r="AN253" s="179"/>
      <c r="AO253" s="179">
        <v>1430000</v>
      </c>
      <c r="AP253" s="179">
        <v>320000</v>
      </c>
      <c r="AQ253" s="179"/>
      <c r="AR253" s="179">
        <v>1960000</v>
      </c>
      <c r="AS253" s="26"/>
      <c r="AT253" s="179">
        <v>490000</v>
      </c>
      <c r="AU253" s="179">
        <v>800000</v>
      </c>
      <c r="AV253" s="179">
        <v>80000</v>
      </c>
      <c r="AW253" s="179"/>
      <c r="AX253" s="179"/>
      <c r="AY253" s="179">
        <v>320000</v>
      </c>
      <c r="AZ253" s="179">
        <v>360000</v>
      </c>
      <c r="BA253" s="45">
        <f t="shared" si="88"/>
        <v>14290000</v>
      </c>
      <c r="BB253" s="45"/>
      <c r="BC253" s="25" t="s">
        <v>345</v>
      </c>
      <c r="BD253" s="43">
        <v>0</v>
      </c>
      <c r="BE253" s="43">
        <v>0</v>
      </c>
      <c r="BF253" s="43">
        <v>0</v>
      </c>
      <c r="BG253" s="43">
        <v>4640000</v>
      </c>
      <c r="BH253" s="43">
        <v>8000</v>
      </c>
      <c r="BI253" s="43">
        <v>0</v>
      </c>
      <c r="BJ253" s="43">
        <v>992000</v>
      </c>
      <c r="BK253" s="43">
        <v>0</v>
      </c>
      <c r="BL253" s="43">
        <v>0</v>
      </c>
      <c r="BM253" s="43">
        <v>0</v>
      </c>
      <c r="BN253" s="43">
        <v>0</v>
      </c>
      <c r="BO253" s="43">
        <v>0</v>
      </c>
      <c r="BP253" s="43">
        <v>2810000</v>
      </c>
      <c r="BQ253" s="43">
        <v>488000</v>
      </c>
      <c r="BR253" s="43">
        <v>1436000</v>
      </c>
      <c r="BS253" s="43">
        <v>1670000</v>
      </c>
      <c r="BT253" s="43">
        <v>0</v>
      </c>
      <c r="BU253" s="43">
        <v>98000</v>
      </c>
      <c r="BV253" s="43">
        <v>736000</v>
      </c>
      <c r="BW253" s="43">
        <v>178000</v>
      </c>
      <c r="BX253" s="43">
        <v>0</v>
      </c>
      <c r="BY253" s="43">
        <v>0</v>
      </c>
      <c r="BZ253" s="43">
        <v>1776000</v>
      </c>
      <c r="CA253" s="43">
        <v>272000</v>
      </c>
      <c r="CB253" s="29">
        <f t="shared" si="114"/>
        <v>15104000</v>
      </c>
      <c r="CD253" s="25" t="s">
        <v>345</v>
      </c>
      <c r="CE253" s="44">
        <f t="shared" si="89"/>
        <v>0</v>
      </c>
      <c r="CF253" s="44">
        <f t="shared" si="90"/>
        <v>0</v>
      </c>
      <c r="CG253" s="44">
        <f t="shared" si="91"/>
        <v>0</v>
      </c>
      <c r="CH253" s="44">
        <f t="shared" si="92"/>
        <v>132000</v>
      </c>
      <c r="CI253" s="44">
        <f t="shared" si="93"/>
        <v>221602</v>
      </c>
      <c r="CJ253" s="44">
        <f t="shared" si="94"/>
        <v>0</v>
      </c>
      <c r="CK253" s="44">
        <f t="shared" si="95"/>
        <v>528000</v>
      </c>
      <c r="CL253" s="44">
        <f t="shared" si="96"/>
        <v>28549</v>
      </c>
      <c r="CM253" s="44">
        <f t="shared" si="97"/>
        <v>0</v>
      </c>
      <c r="CN253" s="44">
        <f t="shared" si="98"/>
        <v>0</v>
      </c>
      <c r="CO253" s="44">
        <f t="shared" si="99"/>
        <v>0</v>
      </c>
      <c r="CP253" s="44">
        <f t="shared" si="100"/>
        <v>0</v>
      </c>
      <c r="CQ253" s="44">
        <f t="shared" si="101"/>
        <v>150000</v>
      </c>
      <c r="CR253" s="44">
        <f t="shared" si="102"/>
        <v>872000</v>
      </c>
      <c r="CS253" s="44">
        <f t="shared" si="103"/>
        <v>-495474</v>
      </c>
      <c r="CT253" s="44">
        <f t="shared" si="104"/>
        <v>490000</v>
      </c>
      <c r="CU253" s="44">
        <f t="shared" si="105"/>
        <v>0</v>
      </c>
      <c r="CV253" s="44">
        <f t="shared" si="106"/>
        <v>22000</v>
      </c>
      <c r="CW253" s="44">
        <f t="shared" si="107"/>
        <v>-736000</v>
      </c>
      <c r="CX253" s="44">
        <f t="shared" si="108"/>
        <v>-178000</v>
      </c>
      <c r="CY253" s="44">
        <f t="shared" si="109"/>
        <v>0</v>
      </c>
      <c r="CZ253" s="44">
        <f t="shared" si="110"/>
        <v>0</v>
      </c>
      <c r="DA253" s="44">
        <f t="shared" si="111"/>
        <v>-1176000</v>
      </c>
      <c r="DB253" s="44">
        <f t="shared" si="112"/>
        <v>-112000</v>
      </c>
      <c r="DC253" s="44">
        <f t="shared" si="113"/>
        <v>-253323</v>
      </c>
      <c r="DD253" s="44">
        <f t="shared" si="115"/>
        <v>67712127</v>
      </c>
    </row>
    <row r="254" spans="1:108" x14ac:dyDescent="0.15">
      <c r="A254" s="25" t="s">
        <v>346</v>
      </c>
      <c r="B254" s="26"/>
      <c r="C254" s="179"/>
      <c r="D254" s="179"/>
      <c r="E254" s="179">
        <v>4239250</v>
      </c>
      <c r="F254" s="179">
        <v>153457</v>
      </c>
      <c r="G254" s="179"/>
      <c r="H254" s="179">
        <v>2080000</v>
      </c>
      <c r="I254" s="179">
        <v>30514</v>
      </c>
      <c r="J254" s="179"/>
      <c r="K254" s="179"/>
      <c r="L254" s="179"/>
      <c r="M254" s="179"/>
      <c r="N254" s="179">
        <v>2880000</v>
      </c>
      <c r="O254" s="179">
        <v>1120000</v>
      </c>
      <c r="P254" s="179">
        <v>1512133</v>
      </c>
      <c r="Q254" s="179">
        <v>2400000</v>
      </c>
      <c r="R254" s="179"/>
      <c r="S254" s="179">
        <v>80000</v>
      </c>
      <c r="T254" s="179">
        <v>280000</v>
      </c>
      <c r="U254" s="179"/>
      <c r="V254" s="179"/>
      <c r="W254" s="179"/>
      <c r="X254" s="179">
        <v>880000</v>
      </c>
      <c r="Y254" s="179">
        <v>160000</v>
      </c>
      <c r="Z254" s="26">
        <f t="shared" si="87"/>
        <v>15815354</v>
      </c>
      <c r="AA254" s="26"/>
      <c r="AB254" s="25" t="s">
        <v>346</v>
      </c>
      <c r="AC254" s="26"/>
      <c r="AD254" s="179"/>
      <c r="AE254" s="179"/>
      <c r="AF254" s="179"/>
      <c r="AG254" s="179"/>
      <c r="AH254" s="179"/>
      <c r="AI254" s="179">
        <v>1360000</v>
      </c>
      <c r="AJ254" s="179"/>
      <c r="AK254" s="179"/>
      <c r="AL254" s="179"/>
      <c r="AM254" s="179"/>
      <c r="AN254" s="179"/>
      <c r="AO254" s="179">
        <v>1200000</v>
      </c>
      <c r="AP254" s="179">
        <v>320000</v>
      </c>
      <c r="AQ254" s="179"/>
      <c r="AR254" s="179">
        <v>280000</v>
      </c>
      <c r="AS254" s="26"/>
      <c r="AT254" s="179">
        <v>780000</v>
      </c>
      <c r="AU254" s="179">
        <v>360000</v>
      </c>
      <c r="AV254" s="179"/>
      <c r="AW254" s="179"/>
      <c r="AX254" s="179"/>
      <c r="AY254" s="179">
        <v>80000</v>
      </c>
      <c r="AZ254" s="179">
        <v>280000</v>
      </c>
      <c r="BA254" s="45">
        <f t="shared" si="88"/>
        <v>4660000</v>
      </c>
      <c r="BB254" s="27"/>
      <c r="BC254" s="25" t="s">
        <v>346</v>
      </c>
      <c r="BD254" s="43">
        <v>0</v>
      </c>
      <c r="BE254" s="43">
        <v>0</v>
      </c>
      <c r="BF254" s="43">
        <v>0</v>
      </c>
      <c r="BG254" s="43">
        <v>2940000</v>
      </c>
      <c r="BH254" s="43">
        <v>14000</v>
      </c>
      <c r="BI254" s="43">
        <v>0</v>
      </c>
      <c r="BJ254" s="43">
        <v>864000</v>
      </c>
      <c r="BK254" s="43">
        <v>0</v>
      </c>
      <c r="BL254" s="43">
        <v>0</v>
      </c>
      <c r="BM254" s="43">
        <v>0</v>
      </c>
      <c r="BN254" s="43">
        <v>0</v>
      </c>
      <c r="BO254" s="43">
        <v>0</v>
      </c>
      <c r="BP254" s="43">
        <v>2812000</v>
      </c>
      <c r="BQ254" s="43">
        <v>344000</v>
      </c>
      <c r="BR254" s="43">
        <v>776000</v>
      </c>
      <c r="BS254" s="43">
        <v>1648000</v>
      </c>
      <c r="BT254" s="43">
        <v>0</v>
      </c>
      <c r="BU254" s="43">
        <v>156000</v>
      </c>
      <c r="BV254" s="43">
        <v>476000</v>
      </c>
      <c r="BW254" s="43">
        <v>136000</v>
      </c>
      <c r="BX254" s="43">
        <v>0</v>
      </c>
      <c r="BY254" s="43">
        <v>0</v>
      </c>
      <c r="BZ254" s="43">
        <v>1574000</v>
      </c>
      <c r="CA254" s="43">
        <v>240000</v>
      </c>
      <c r="CB254" s="29">
        <f t="shared" si="114"/>
        <v>11980000</v>
      </c>
      <c r="CD254" s="25" t="s">
        <v>346</v>
      </c>
      <c r="CE254" s="44">
        <f t="shared" si="89"/>
        <v>0</v>
      </c>
      <c r="CF254" s="44">
        <f t="shared" si="90"/>
        <v>0</v>
      </c>
      <c r="CG254" s="44">
        <f t="shared" si="91"/>
        <v>0</v>
      </c>
      <c r="CH254" s="44">
        <f t="shared" si="92"/>
        <v>1299250</v>
      </c>
      <c r="CI254" s="44">
        <f t="shared" si="93"/>
        <v>139457</v>
      </c>
      <c r="CJ254" s="44">
        <f t="shared" si="94"/>
        <v>0</v>
      </c>
      <c r="CK254" s="44">
        <f t="shared" si="95"/>
        <v>1216000</v>
      </c>
      <c r="CL254" s="44">
        <f t="shared" si="96"/>
        <v>30514</v>
      </c>
      <c r="CM254" s="44">
        <f t="shared" si="97"/>
        <v>0</v>
      </c>
      <c r="CN254" s="44">
        <f t="shared" si="98"/>
        <v>0</v>
      </c>
      <c r="CO254" s="44">
        <f t="shared" si="99"/>
        <v>0</v>
      </c>
      <c r="CP254" s="44">
        <f t="shared" si="100"/>
        <v>0</v>
      </c>
      <c r="CQ254" s="44">
        <f t="shared" si="101"/>
        <v>68000</v>
      </c>
      <c r="CR254" s="44">
        <f t="shared" si="102"/>
        <v>776000</v>
      </c>
      <c r="CS254" s="44">
        <f t="shared" si="103"/>
        <v>736133</v>
      </c>
      <c r="CT254" s="44">
        <f t="shared" si="104"/>
        <v>752000</v>
      </c>
      <c r="CU254" s="44">
        <f t="shared" si="105"/>
        <v>0</v>
      </c>
      <c r="CV254" s="44">
        <f t="shared" si="106"/>
        <v>-76000</v>
      </c>
      <c r="CW254" s="44">
        <f t="shared" si="107"/>
        <v>-196000</v>
      </c>
      <c r="CX254" s="44">
        <f t="shared" si="108"/>
        <v>-136000</v>
      </c>
      <c r="CY254" s="44">
        <f t="shared" si="109"/>
        <v>0</v>
      </c>
      <c r="CZ254" s="44">
        <f t="shared" si="110"/>
        <v>0</v>
      </c>
      <c r="DA254" s="44">
        <f t="shared" si="111"/>
        <v>-694000</v>
      </c>
      <c r="DB254" s="44">
        <f t="shared" si="112"/>
        <v>-80000</v>
      </c>
      <c r="DC254" s="44">
        <f t="shared" si="113"/>
        <v>3835354</v>
      </c>
      <c r="DD254" s="44">
        <f t="shared" si="115"/>
        <v>71547481</v>
      </c>
    </row>
    <row r="255" spans="1:108" x14ac:dyDescent="0.15">
      <c r="A255" s="25" t="s">
        <v>347</v>
      </c>
      <c r="B255" s="26"/>
      <c r="C255" s="179"/>
      <c r="D255" s="179"/>
      <c r="E255" s="179">
        <v>4239250</v>
      </c>
      <c r="F255" s="179">
        <v>396346</v>
      </c>
      <c r="G255" s="179"/>
      <c r="H255" s="179">
        <v>1840000</v>
      </c>
      <c r="I255" s="179"/>
      <c r="J255" s="179"/>
      <c r="K255" s="179"/>
      <c r="L255" s="179"/>
      <c r="M255" s="179"/>
      <c r="N255" s="179">
        <v>1760000</v>
      </c>
      <c r="O255" s="179">
        <v>880000</v>
      </c>
      <c r="P255" s="179">
        <v>3168520</v>
      </c>
      <c r="Q255" s="179">
        <v>1760000</v>
      </c>
      <c r="R255" s="179"/>
      <c r="S255" s="179"/>
      <c r="T255" s="179">
        <v>280000</v>
      </c>
      <c r="U255" s="179"/>
      <c r="V255" s="179"/>
      <c r="W255" s="179"/>
      <c r="X255" s="179">
        <v>800000</v>
      </c>
      <c r="Y255" s="179">
        <v>240000</v>
      </c>
      <c r="Z255" s="26">
        <f t="shared" si="87"/>
        <v>15364116</v>
      </c>
      <c r="AA255" s="26"/>
      <c r="AB255" s="25" t="s">
        <v>347</v>
      </c>
      <c r="AC255" s="26"/>
      <c r="AD255" s="179"/>
      <c r="AE255" s="179"/>
      <c r="AF255" s="179">
        <v>8490000</v>
      </c>
      <c r="AG255" s="179">
        <v>140000</v>
      </c>
      <c r="AH255" s="179"/>
      <c r="AI255" s="179">
        <v>1320000</v>
      </c>
      <c r="AJ255" s="179"/>
      <c r="AK255" s="179"/>
      <c r="AL255" s="179"/>
      <c r="AM255" s="179"/>
      <c r="AN255" s="179"/>
      <c r="AO255" s="179">
        <v>2640000</v>
      </c>
      <c r="AP255" s="179">
        <v>520000</v>
      </c>
      <c r="AQ255" s="179">
        <v>1450000</v>
      </c>
      <c r="AR255" s="179">
        <v>2120000</v>
      </c>
      <c r="AS255" s="26"/>
      <c r="AT255" s="179">
        <v>560000</v>
      </c>
      <c r="AU255" s="179">
        <v>400000</v>
      </c>
      <c r="AV255" s="179">
        <v>120000</v>
      </c>
      <c r="AW255" s="179"/>
      <c r="AX255" s="179"/>
      <c r="AY255" s="179">
        <v>560000</v>
      </c>
      <c r="AZ255" s="179">
        <v>280000</v>
      </c>
      <c r="BA255" s="45">
        <f t="shared" si="88"/>
        <v>18600000</v>
      </c>
      <c r="BB255" s="27"/>
      <c r="BC255" s="25" t="s">
        <v>347</v>
      </c>
      <c r="BD255" s="43">
        <v>0</v>
      </c>
      <c r="BE255" s="43">
        <v>0</v>
      </c>
      <c r="BF255" s="43">
        <v>0</v>
      </c>
      <c r="BG255" s="43">
        <v>3400000</v>
      </c>
      <c r="BH255" s="43">
        <v>28000</v>
      </c>
      <c r="BI255" s="43">
        <v>0</v>
      </c>
      <c r="BJ255" s="43">
        <v>840000</v>
      </c>
      <c r="BK255" s="43">
        <v>0</v>
      </c>
      <c r="BL255" s="43">
        <v>0</v>
      </c>
      <c r="BM255" s="43">
        <v>0</v>
      </c>
      <c r="BN255" s="43">
        <v>0</v>
      </c>
      <c r="BO255" s="43">
        <v>0</v>
      </c>
      <c r="BP255" s="43">
        <v>2868000</v>
      </c>
      <c r="BQ255" s="43">
        <v>320000</v>
      </c>
      <c r="BR255" s="43">
        <v>914000</v>
      </c>
      <c r="BS255" s="43">
        <v>2064000</v>
      </c>
      <c r="BT255" s="43">
        <v>0</v>
      </c>
      <c r="BU255" s="43">
        <v>112000</v>
      </c>
      <c r="BV255" s="43">
        <v>408000</v>
      </c>
      <c r="BW255" s="43">
        <v>112000</v>
      </c>
      <c r="BX255" s="43">
        <v>0</v>
      </c>
      <c r="BY255" s="43">
        <v>0</v>
      </c>
      <c r="BZ255" s="43">
        <v>1758000</v>
      </c>
      <c r="CA255" s="43">
        <v>264000</v>
      </c>
      <c r="CB255" s="29">
        <f t="shared" si="114"/>
        <v>13088000</v>
      </c>
      <c r="CD255" s="25" t="s">
        <v>347</v>
      </c>
      <c r="CE255" s="44">
        <f t="shared" si="89"/>
        <v>0</v>
      </c>
      <c r="CF255" s="44">
        <f t="shared" si="90"/>
        <v>0</v>
      </c>
      <c r="CG255" s="44">
        <f t="shared" si="91"/>
        <v>0</v>
      </c>
      <c r="CH255" s="44">
        <f t="shared" si="92"/>
        <v>839250</v>
      </c>
      <c r="CI255" s="44">
        <f t="shared" si="93"/>
        <v>368346</v>
      </c>
      <c r="CJ255" s="44">
        <f t="shared" si="94"/>
        <v>0</v>
      </c>
      <c r="CK255" s="44">
        <f t="shared" si="95"/>
        <v>1000000</v>
      </c>
      <c r="CL255" s="44">
        <f t="shared" si="96"/>
        <v>0</v>
      </c>
      <c r="CM255" s="44">
        <f t="shared" si="97"/>
        <v>0</v>
      </c>
      <c r="CN255" s="44">
        <f t="shared" si="98"/>
        <v>0</v>
      </c>
      <c r="CO255" s="44">
        <f t="shared" si="99"/>
        <v>0</v>
      </c>
      <c r="CP255" s="44">
        <f t="shared" si="100"/>
        <v>0</v>
      </c>
      <c r="CQ255" s="44">
        <f t="shared" si="101"/>
        <v>-1108000</v>
      </c>
      <c r="CR255" s="44">
        <f t="shared" si="102"/>
        <v>560000</v>
      </c>
      <c r="CS255" s="44">
        <f t="shared" si="103"/>
        <v>2254520</v>
      </c>
      <c r="CT255" s="44">
        <f t="shared" si="104"/>
        <v>-304000</v>
      </c>
      <c r="CU255" s="44">
        <f t="shared" si="105"/>
        <v>0</v>
      </c>
      <c r="CV255" s="44">
        <f t="shared" si="106"/>
        <v>-112000</v>
      </c>
      <c r="CW255" s="44">
        <f t="shared" si="107"/>
        <v>-128000</v>
      </c>
      <c r="CX255" s="44">
        <f t="shared" si="108"/>
        <v>-112000</v>
      </c>
      <c r="CY255" s="44">
        <f t="shared" si="109"/>
        <v>0</v>
      </c>
      <c r="CZ255" s="44">
        <f t="shared" si="110"/>
        <v>0</v>
      </c>
      <c r="DA255" s="44">
        <f t="shared" si="111"/>
        <v>-958000</v>
      </c>
      <c r="DB255" s="44">
        <f t="shared" si="112"/>
        <v>-24000</v>
      </c>
      <c r="DC255" s="44">
        <f t="shared" si="113"/>
        <v>2276116</v>
      </c>
      <c r="DD255" s="44">
        <f t="shared" si="115"/>
        <v>73823597</v>
      </c>
    </row>
    <row r="256" spans="1:108" x14ac:dyDescent="0.15">
      <c r="A256" s="25" t="s">
        <v>348</v>
      </c>
      <c r="B256" s="26"/>
      <c r="C256" s="179"/>
      <c r="D256" s="179"/>
      <c r="E256" s="179">
        <v>4239250</v>
      </c>
      <c r="F256" s="179">
        <v>715351</v>
      </c>
      <c r="G256" s="179"/>
      <c r="H256" s="179">
        <v>1720000</v>
      </c>
      <c r="I256" s="179">
        <v>8320</v>
      </c>
      <c r="J256" s="179"/>
      <c r="K256" s="179"/>
      <c r="L256" s="179"/>
      <c r="M256" s="179"/>
      <c r="N256" s="179">
        <v>1560000</v>
      </c>
      <c r="O256" s="179">
        <v>800000</v>
      </c>
      <c r="P256" s="179">
        <v>1436618</v>
      </c>
      <c r="Q256" s="179">
        <v>2480000</v>
      </c>
      <c r="R256" s="179"/>
      <c r="S256" s="179"/>
      <c r="T256" s="179">
        <v>280000</v>
      </c>
      <c r="U256" s="179"/>
      <c r="V256" s="179"/>
      <c r="W256" s="179"/>
      <c r="X256" s="179">
        <v>680000</v>
      </c>
      <c r="Y256" s="179">
        <v>160000</v>
      </c>
      <c r="Z256" s="26">
        <f t="shared" si="87"/>
        <v>14079539</v>
      </c>
      <c r="AA256" s="26"/>
      <c r="AB256" s="25" t="s">
        <v>348</v>
      </c>
      <c r="AC256" s="26"/>
      <c r="AD256" s="179"/>
      <c r="AE256" s="179"/>
      <c r="AF256" s="179">
        <v>7880000</v>
      </c>
      <c r="AG256" s="179">
        <v>40000</v>
      </c>
      <c r="AH256" s="179"/>
      <c r="AI256" s="179">
        <v>1360000</v>
      </c>
      <c r="AJ256" s="179"/>
      <c r="AK256" s="179"/>
      <c r="AL256" s="179"/>
      <c r="AM256" s="179"/>
      <c r="AN256" s="179"/>
      <c r="AO256" s="179">
        <v>1470000</v>
      </c>
      <c r="AP256" s="179">
        <v>600000</v>
      </c>
      <c r="AQ256" s="179">
        <v>2100000</v>
      </c>
      <c r="AR256" s="179">
        <v>2280000</v>
      </c>
      <c r="AS256" s="26"/>
      <c r="AT256" s="179">
        <v>520000</v>
      </c>
      <c r="AU256" s="179">
        <v>600000</v>
      </c>
      <c r="AV256" s="179">
        <v>160000</v>
      </c>
      <c r="AW256" s="179"/>
      <c r="AX256" s="179"/>
      <c r="AY256" s="179">
        <v>680000</v>
      </c>
      <c r="AZ256" s="179">
        <v>200000</v>
      </c>
      <c r="BA256" s="45">
        <f t="shared" si="88"/>
        <v>17890000</v>
      </c>
      <c r="BB256" s="27"/>
      <c r="BC256" s="25" t="s">
        <v>348</v>
      </c>
      <c r="BD256" s="43">
        <v>0</v>
      </c>
      <c r="BE256" s="43">
        <v>0</v>
      </c>
      <c r="BF256" s="43">
        <v>0</v>
      </c>
      <c r="BG256" s="43">
        <v>3748000</v>
      </c>
      <c r="BH256" s="43">
        <v>8000</v>
      </c>
      <c r="BI256" s="43">
        <v>0</v>
      </c>
      <c r="BJ256" s="43">
        <v>1012000</v>
      </c>
      <c r="BK256" s="43">
        <v>0</v>
      </c>
      <c r="BL256" s="43">
        <v>0</v>
      </c>
      <c r="BM256" s="43">
        <v>0</v>
      </c>
      <c r="BN256" s="43">
        <v>0</v>
      </c>
      <c r="BO256" s="43">
        <v>0</v>
      </c>
      <c r="BP256" s="43">
        <v>2438000</v>
      </c>
      <c r="BQ256" s="43">
        <v>544000</v>
      </c>
      <c r="BR256" s="43">
        <v>1160000</v>
      </c>
      <c r="BS256" s="43">
        <v>1984000</v>
      </c>
      <c r="BT256" s="43">
        <v>0</v>
      </c>
      <c r="BU256" s="43">
        <v>160000</v>
      </c>
      <c r="BV256" s="43">
        <v>392000</v>
      </c>
      <c r="BW256" s="43">
        <v>160000</v>
      </c>
      <c r="BX256" s="43">
        <v>0</v>
      </c>
      <c r="BY256" s="43">
        <v>0</v>
      </c>
      <c r="BZ256" s="43">
        <v>1716000</v>
      </c>
      <c r="CA256" s="43">
        <v>184000</v>
      </c>
      <c r="CB256" s="29">
        <f t="shared" si="114"/>
        <v>13506000</v>
      </c>
      <c r="CD256" s="25" t="s">
        <v>348</v>
      </c>
      <c r="CE256" s="44">
        <f t="shared" si="89"/>
        <v>0</v>
      </c>
      <c r="CF256" s="44">
        <f t="shared" si="90"/>
        <v>0</v>
      </c>
      <c r="CG256" s="44">
        <f t="shared" si="91"/>
        <v>0</v>
      </c>
      <c r="CH256" s="44">
        <f t="shared" si="92"/>
        <v>491250</v>
      </c>
      <c r="CI256" s="44">
        <f t="shared" si="93"/>
        <v>707351</v>
      </c>
      <c r="CJ256" s="44">
        <f t="shared" si="94"/>
        <v>0</v>
      </c>
      <c r="CK256" s="44">
        <f t="shared" si="95"/>
        <v>708000</v>
      </c>
      <c r="CL256" s="44">
        <f t="shared" si="96"/>
        <v>8320</v>
      </c>
      <c r="CM256" s="44">
        <f t="shared" si="97"/>
        <v>0</v>
      </c>
      <c r="CN256" s="44">
        <f t="shared" si="98"/>
        <v>0</v>
      </c>
      <c r="CO256" s="44">
        <f t="shared" si="99"/>
        <v>0</v>
      </c>
      <c r="CP256" s="44">
        <f t="shared" si="100"/>
        <v>0</v>
      </c>
      <c r="CQ256" s="44">
        <f t="shared" si="101"/>
        <v>-878000</v>
      </c>
      <c r="CR256" s="44">
        <f t="shared" si="102"/>
        <v>256000</v>
      </c>
      <c r="CS256" s="44">
        <f t="shared" si="103"/>
        <v>276618</v>
      </c>
      <c r="CT256" s="44">
        <f t="shared" si="104"/>
        <v>496000</v>
      </c>
      <c r="CU256" s="44">
        <f t="shared" si="105"/>
        <v>0</v>
      </c>
      <c r="CV256" s="44">
        <f t="shared" si="106"/>
        <v>-160000</v>
      </c>
      <c r="CW256" s="44">
        <f t="shared" si="107"/>
        <v>-112000</v>
      </c>
      <c r="CX256" s="44">
        <f t="shared" si="108"/>
        <v>-160000</v>
      </c>
      <c r="CY256" s="44">
        <f t="shared" si="109"/>
        <v>0</v>
      </c>
      <c r="CZ256" s="44">
        <f t="shared" si="110"/>
        <v>0</v>
      </c>
      <c r="DA256" s="44">
        <f t="shared" si="111"/>
        <v>-1036000</v>
      </c>
      <c r="DB256" s="44">
        <f t="shared" si="112"/>
        <v>-24000</v>
      </c>
      <c r="DC256" s="44">
        <f t="shared" si="113"/>
        <v>573539</v>
      </c>
      <c r="DD256" s="44">
        <f t="shared" si="115"/>
        <v>74397136</v>
      </c>
    </row>
    <row r="257" spans="1:108" x14ac:dyDescent="0.15">
      <c r="A257" s="25" t="s">
        <v>349</v>
      </c>
      <c r="B257" s="26"/>
      <c r="C257" s="179"/>
      <c r="D257" s="179"/>
      <c r="E257" s="179">
        <v>3694250</v>
      </c>
      <c r="F257" s="179">
        <v>188334</v>
      </c>
      <c r="G257" s="179"/>
      <c r="H257" s="179">
        <v>2000000</v>
      </c>
      <c r="I257" s="179">
        <v>5135</v>
      </c>
      <c r="J257" s="179"/>
      <c r="K257" s="179"/>
      <c r="L257" s="179"/>
      <c r="M257" s="179"/>
      <c r="N257" s="179">
        <v>1840000</v>
      </c>
      <c r="O257" s="179">
        <v>1000000</v>
      </c>
      <c r="P257" s="179">
        <v>947307</v>
      </c>
      <c r="Q257" s="179">
        <v>1960000</v>
      </c>
      <c r="R257" s="179"/>
      <c r="S257" s="179"/>
      <c r="T257" s="179">
        <v>160000</v>
      </c>
      <c r="U257" s="179"/>
      <c r="V257" s="179"/>
      <c r="W257" s="179"/>
      <c r="X257" s="179">
        <v>440000</v>
      </c>
      <c r="Y257" s="179">
        <v>120000</v>
      </c>
      <c r="Z257" s="26">
        <f t="shared" si="87"/>
        <v>12355026</v>
      </c>
      <c r="AA257" s="26"/>
      <c r="AB257" s="25" t="s">
        <v>349</v>
      </c>
      <c r="AC257" s="26"/>
      <c r="AD257" s="179"/>
      <c r="AE257" s="179"/>
      <c r="AF257" s="179">
        <v>7950000</v>
      </c>
      <c r="AG257" s="179">
        <v>10000</v>
      </c>
      <c r="AH257" s="179"/>
      <c r="AI257" s="179">
        <v>1560000</v>
      </c>
      <c r="AJ257" s="179"/>
      <c r="AK257" s="179"/>
      <c r="AL257" s="179"/>
      <c r="AM257" s="179"/>
      <c r="AN257" s="179"/>
      <c r="AO257" s="179">
        <v>1880000</v>
      </c>
      <c r="AP257" s="179">
        <v>560000</v>
      </c>
      <c r="AQ257" s="179">
        <v>4750000</v>
      </c>
      <c r="AR257" s="179">
        <v>2670000</v>
      </c>
      <c r="AS257" s="26"/>
      <c r="AT257" s="179">
        <v>600000</v>
      </c>
      <c r="AU257" s="179">
        <v>240000</v>
      </c>
      <c r="AV257" s="179">
        <v>80000</v>
      </c>
      <c r="AW257" s="179"/>
      <c r="AX257" s="179"/>
      <c r="AY257" s="179">
        <v>880000</v>
      </c>
      <c r="AZ257" s="179">
        <v>160000</v>
      </c>
      <c r="BA257" s="45">
        <f t="shared" si="88"/>
        <v>21340000</v>
      </c>
      <c r="BB257" s="27"/>
      <c r="BC257" s="25" t="s">
        <v>349</v>
      </c>
      <c r="BD257" s="28">
        <v>0</v>
      </c>
      <c r="BE257" s="28">
        <v>0</v>
      </c>
      <c r="BF257" s="28">
        <v>0</v>
      </c>
      <c r="BG257" s="28">
        <v>3642000</v>
      </c>
      <c r="BH257" s="28">
        <v>10000</v>
      </c>
      <c r="BI257" s="28">
        <v>0</v>
      </c>
      <c r="BJ257" s="28">
        <v>1084000</v>
      </c>
      <c r="BK257" s="28">
        <v>0</v>
      </c>
      <c r="BL257" s="28">
        <v>0</v>
      </c>
      <c r="BM257" s="28">
        <v>0</v>
      </c>
      <c r="BN257" s="28">
        <v>0</v>
      </c>
      <c r="BO257" s="28">
        <v>0</v>
      </c>
      <c r="BP257" s="28">
        <v>2518000</v>
      </c>
      <c r="BQ257" s="28">
        <v>456000</v>
      </c>
      <c r="BR257" s="28">
        <v>1602000</v>
      </c>
      <c r="BS257" s="28">
        <v>1958000</v>
      </c>
      <c r="BT257" s="28">
        <v>0</v>
      </c>
      <c r="BU257" s="28">
        <v>120000</v>
      </c>
      <c r="BV257" s="28">
        <v>360000</v>
      </c>
      <c r="BW257" s="28">
        <v>160000</v>
      </c>
      <c r="BX257" s="28">
        <v>0</v>
      </c>
      <c r="BY257" s="28">
        <v>0</v>
      </c>
      <c r="BZ257" s="28">
        <v>1850000</v>
      </c>
      <c r="CA257" s="28">
        <v>168000</v>
      </c>
      <c r="CB257" s="29">
        <f t="shared" si="114"/>
        <v>13928000</v>
      </c>
      <c r="CD257" s="25" t="s">
        <v>349</v>
      </c>
      <c r="CE257" s="30">
        <f t="shared" si="89"/>
        <v>0</v>
      </c>
      <c r="CF257" s="30">
        <f t="shared" si="90"/>
        <v>0</v>
      </c>
      <c r="CG257" s="30">
        <f t="shared" si="91"/>
        <v>0</v>
      </c>
      <c r="CH257" s="30">
        <f t="shared" si="92"/>
        <v>52250</v>
      </c>
      <c r="CI257" s="30">
        <f t="shared" si="93"/>
        <v>178334</v>
      </c>
      <c r="CJ257" s="30">
        <f t="shared" si="94"/>
        <v>0</v>
      </c>
      <c r="CK257" s="30">
        <f t="shared" si="95"/>
        <v>916000</v>
      </c>
      <c r="CL257" s="30">
        <f t="shared" si="96"/>
        <v>5135</v>
      </c>
      <c r="CM257" s="30">
        <f t="shared" si="97"/>
        <v>0</v>
      </c>
      <c r="CN257" s="30">
        <f t="shared" si="98"/>
        <v>0</v>
      </c>
      <c r="CO257" s="30">
        <f t="shared" si="99"/>
        <v>0</v>
      </c>
      <c r="CP257" s="30">
        <f t="shared" si="100"/>
        <v>0</v>
      </c>
      <c r="CQ257" s="30">
        <f t="shared" si="101"/>
        <v>-678000</v>
      </c>
      <c r="CR257" s="30">
        <f t="shared" si="102"/>
        <v>544000</v>
      </c>
      <c r="CS257" s="30">
        <f t="shared" si="103"/>
        <v>-654693</v>
      </c>
      <c r="CT257" s="30">
        <f t="shared" si="104"/>
        <v>2000</v>
      </c>
      <c r="CU257" s="30">
        <f t="shared" si="105"/>
        <v>0</v>
      </c>
      <c r="CV257" s="30">
        <f t="shared" si="106"/>
        <v>-120000</v>
      </c>
      <c r="CW257" s="30">
        <f t="shared" si="107"/>
        <v>-200000</v>
      </c>
      <c r="CX257" s="30">
        <f t="shared" si="108"/>
        <v>-160000</v>
      </c>
      <c r="CY257" s="30">
        <f t="shared" si="109"/>
        <v>0</v>
      </c>
      <c r="CZ257" s="30">
        <f t="shared" si="110"/>
        <v>0</v>
      </c>
      <c r="DA257" s="30">
        <f t="shared" si="111"/>
        <v>-1410000</v>
      </c>
      <c r="DB257" s="30">
        <f t="shared" si="112"/>
        <v>-48000</v>
      </c>
      <c r="DC257" s="30">
        <f t="shared" si="113"/>
        <v>-1572974</v>
      </c>
      <c r="DD257" s="30">
        <f t="shared" si="115"/>
        <v>72824162</v>
      </c>
    </row>
    <row r="258" spans="1:108" x14ac:dyDescent="0.15">
      <c r="A258" s="25" t="s">
        <v>350</v>
      </c>
      <c r="B258" s="26"/>
      <c r="C258" s="179"/>
      <c r="D258" s="179"/>
      <c r="E258" s="179">
        <v>2335000</v>
      </c>
      <c r="F258" s="179"/>
      <c r="G258" s="179"/>
      <c r="H258" s="179">
        <v>1640000</v>
      </c>
      <c r="I258" s="179"/>
      <c r="J258" s="179"/>
      <c r="K258" s="179"/>
      <c r="L258" s="179"/>
      <c r="M258" s="179"/>
      <c r="N258" s="179">
        <v>1360000</v>
      </c>
      <c r="O258" s="179">
        <v>760000</v>
      </c>
      <c r="P258" s="179"/>
      <c r="Q258" s="179">
        <v>1680000</v>
      </c>
      <c r="R258" s="179"/>
      <c r="S258" s="179"/>
      <c r="T258" s="179">
        <v>400000</v>
      </c>
      <c r="U258" s="179"/>
      <c r="V258" s="179"/>
      <c r="W258" s="179"/>
      <c r="X258" s="179">
        <v>480000</v>
      </c>
      <c r="Y258" s="179">
        <v>80000</v>
      </c>
      <c r="Z258" s="26">
        <f t="shared" ref="Z258:Z321" si="116">SUM(B258:Y258)</f>
        <v>8735000</v>
      </c>
      <c r="AA258" s="26"/>
      <c r="AB258" s="25" t="s">
        <v>350</v>
      </c>
      <c r="AC258" s="26"/>
      <c r="AD258" s="179"/>
      <c r="AE258" s="179"/>
      <c r="AF258" s="179">
        <v>7700000</v>
      </c>
      <c r="AG258" s="179">
        <v>70000</v>
      </c>
      <c r="AH258" s="179"/>
      <c r="AI258" s="179">
        <v>1580000</v>
      </c>
      <c r="AJ258" s="179">
        <v>10000</v>
      </c>
      <c r="AK258" s="179"/>
      <c r="AL258" s="179"/>
      <c r="AM258" s="179"/>
      <c r="AN258" s="179"/>
      <c r="AO258" s="179">
        <v>1430000</v>
      </c>
      <c r="AP258" s="179">
        <v>480000</v>
      </c>
      <c r="AQ258" s="179">
        <v>2670000</v>
      </c>
      <c r="AR258" s="179">
        <v>2360000</v>
      </c>
      <c r="AS258" s="26"/>
      <c r="AT258" s="179">
        <v>400000</v>
      </c>
      <c r="AU258" s="179">
        <v>640000</v>
      </c>
      <c r="AV258" s="179">
        <v>160000</v>
      </c>
      <c r="AW258" s="179"/>
      <c r="AX258" s="179"/>
      <c r="AY258" s="179">
        <v>880000</v>
      </c>
      <c r="AZ258" s="179">
        <v>120000</v>
      </c>
      <c r="BA258" s="45">
        <f t="shared" ref="BA258:BA321" si="117">SUM(AC258:AZ258)</f>
        <v>18500000</v>
      </c>
      <c r="BB258" s="27"/>
      <c r="BC258" s="25" t="s">
        <v>350</v>
      </c>
      <c r="BD258" s="28">
        <v>0</v>
      </c>
      <c r="BE258" s="28">
        <v>0</v>
      </c>
      <c r="BF258" s="28">
        <v>0</v>
      </c>
      <c r="BG258" s="28">
        <v>4110000</v>
      </c>
      <c r="BH258" s="28">
        <v>24000</v>
      </c>
      <c r="BI258" s="28">
        <v>0</v>
      </c>
      <c r="BJ258" s="28">
        <v>948000</v>
      </c>
      <c r="BK258" s="28">
        <v>2000</v>
      </c>
      <c r="BL258" s="28">
        <v>0</v>
      </c>
      <c r="BM258" s="28">
        <v>0</v>
      </c>
      <c r="BN258" s="28">
        <v>0</v>
      </c>
      <c r="BO258" s="28">
        <v>0</v>
      </c>
      <c r="BP258" s="28">
        <v>2440000</v>
      </c>
      <c r="BQ258" s="28">
        <v>456000</v>
      </c>
      <c r="BR258" s="28">
        <v>2170000</v>
      </c>
      <c r="BS258" s="28">
        <v>2032000</v>
      </c>
      <c r="BT258" s="28">
        <v>0</v>
      </c>
      <c r="BU258" s="28">
        <v>128000</v>
      </c>
      <c r="BV258" s="28">
        <v>432000</v>
      </c>
      <c r="BW258" s="28">
        <v>202000</v>
      </c>
      <c r="BX258" s="28">
        <v>0</v>
      </c>
      <c r="BY258" s="28">
        <v>0</v>
      </c>
      <c r="BZ258" s="28">
        <v>1702000</v>
      </c>
      <c r="CA258" s="28">
        <v>256000</v>
      </c>
      <c r="CB258" s="29">
        <f t="shared" si="114"/>
        <v>14902000</v>
      </c>
      <c r="CD258" s="25" t="s">
        <v>350</v>
      </c>
      <c r="CE258" s="30">
        <f t="shared" ref="CE258:CE321" si="118">B258-BD258</f>
        <v>0</v>
      </c>
      <c r="CF258" s="30">
        <f t="shared" ref="CF258:CF321" si="119">C258-BE258</f>
        <v>0</v>
      </c>
      <c r="CG258" s="30">
        <f t="shared" ref="CG258:CG321" si="120">D258-BF258</f>
        <v>0</v>
      </c>
      <c r="CH258" s="30">
        <f t="shared" ref="CH258:CH321" si="121">E258-BG258</f>
        <v>-1775000</v>
      </c>
      <c r="CI258" s="30">
        <f t="shared" ref="CI258:CI321" si="122">F258-BH258</f>
        <v>-24000</v>
      </c>
      <c r="CJ258" s="30">
        <f t="shared" ref="CJ258:CJ321" si="123">G258-BI258</f>
        <v>0</v>
      </c>
      <c r="CK258" s="30">
        <f t="shared" ref="CK258:CK321" si="124">H258-BJ258</f>
        <v>692000</v>
      </c>
      <c r="CL258" s="30">
        <f t="shared" ref="CL258:CL321" si="125">I258-BK258</f>
        <v>-2000</v>
      </c>
      <c r="CM258" s="30">
        <f t="shared" ref="CM258:CM321" si="126">J258-BL258</f>
        <v>0</v>
      </c>
      <c r="CN258" s="30">
        <f t="shared" ref="CN258:CN321" si="127">K258-BM258</f>
        <v>0</v>
      </c>
      <c r="CO258" s="30">
        <f t="shared" ref="CO258:CO321" si="128">L258-BN258</f>
        <v>0</v>
      </c>
      <c r="CP258" s="30">
        <f t="shared" ref="CP258:CP321" si="129">M258-BO258</f>
        <v>0</v>
      </c>
      <c r="CQ258" s="30">
        <f t="shared" ref="CQ258:CQ321" si="130">N258-BP258</f>
        <v>-1080000</v>
      </c>
      <c r="CR258" s="30">
        <f t="shared" ref="CR258:CR321" si="131">O258-BQ258</f>
        <v>304000</v>
      </c>
      <c r="CS258" s="30">
        <f t="shared" ref="CS258:CS321" si="132">P258-BR258</f>
        <v>-2170000</v>
      </c>
      <c r="CT258" s="30">
        <f t="shared" ref="CT258:CT321" si="133">Q258-BS258</f>
        <v>-352000</v>
      </c>
      <c r="CU258" s="30">
        <f t="shared" ref="CU258:CU321" si="134">R258-BT258</f>
        <v>0</v>
      </c>
      <c r="CV258" s="30">
        <f t="shared" ref="CV258:CV321" si="135">S258-BU258</f>
        <v>-128000</v>
      </c>
      <c r="CW258" s="30">
        <f t="shared" ref="CW258:CW321" si="136">T258-BV258</f>
        <v>-32000</v>
      </c>
      <c r="CX258" s="30">
        <f t="shared" ref="CX258:CX321" si="137">U258-BW258</f>
        <v>-202000</v>
      </c>
      <c r="CY258" s="30">
        <f t="shared" ref="CY258:CY321" si="138">V258-BX258</f>
        <v>0</v>
      </c>
      <c r="CZ258" s="30">
        <f t="shared" ref="CZ258:CZ321" si="139">W258-BY258</f>
        <v>0</v>
      </c>
      <c r="DA258" s="30">
        <f t="shared" ref="DA258:DA321" si="140">X258-BZ258</f>
        <v>-1222000</v>
      </c>
      <c r="DB258" s="30">
        <f t="shared" ref="DB258:DB321" si="141">Y258-CA258</f>
        <v>-176000</v>
      </c>
      <c r="DC258" s="30">
        <f t="shared" ref="DC258:DC321" si="142">Z258-CB258</f>
        <v>-6167000</v>
      </c>
      <c r="DD258" s="30">
        <f t="shared" si="115"/>
        <v>66657162</v>
      </c>
    </row>
    <row r="259" spans="1:108" x14ac:dyDescent="0.15">
      <c r="A259" s="25" t="s">
        <v>351</v>
      </c>
      <c r="B259" s="26"/>
      <c r="C259" s="179"/>
      <c r="D259" s="179"/>
      <c r="E259" s="179"/>
      <c r="F259" s="179"/>
      <c r="G259" s="179"/>
      <c r="H259" s="179">
        <v>1040000</v>
      </c>
      <c r="I259" s="179"/>
      <c r="J259" s="179"/>
      <c r="K259" s="179"/>
      <c r="L259" s="179"/>
      <c r="M259" s="179"/>
      <c r="N259" s="179">
        <v>1040000</v>
      </c>
      <c r="O259" s="179">
        <v>400000</v>
      </c>
      <c r="P259" s="179"/>
      <c r="Q259" s="179">
        <v>1520000</v>
      </c>
      <c r="R259" s="179"/>
      <c r="S259" s="179"/>
      <c r="T259" s="179">
        <v>120000</v>
      </c>
      <c r="U259" s="179"/>
      <c r="V259" s="179"/>
      <c r="W259" s="179"/>
      <c r="X259" s="179"/>
      <c r="Y259" s="179">
        <v>80000</v>
      </c>
      <c r="Z259" s="26">
        <f t="shared" si="116"/>
        <v>4200000</v>
      </c>
      <c r="AA259" s="26"/>
      <c r="AB259" s="25" t="s">
        <v>351</v>
      </c>
      <c r="AC259" s="26"/>
      <c r="AD259" s="179"/>
      <c r="AE259" s="179"/>
      <c r="AF259" s="179">
        <v>6740000</v>
      </c>
      <c r="AG259" s="179">
        <v>20000</v>
      </c>
      <c r="AH259" s="179"/>
      <c r="AI259" s="179">
        <v>1440000</v>
      </c>
      <c r="AJ259" s="179">
        <v>30000</v>
      </c>
      <c r="AK259" s="179"/>
      <c r="AL259" s="179"/>
      <c r="AM259" s="179"/>
      <c r="AN259" s="179"/>
      <c r="AO259" s="179">
        <v>1860000</v>
      </c>
      <c r="AP259" s="179">
        <v>680000</v>
      </c>
      <c r="AQ259" s="179">
        <v>350000</v>
      </c>
      <c r="AR259" s="179">
        <v>2960000</v>
      </c>
      <c r="AS259" s="26"/>
      <c r="AT259" s="179">
        <v>400000</v>
      </c>
      <c r="AU259" s="179">
        <v>520000</v>
      </c>
      <c r="AV259" s="179">
        <v>160000</v>
      </c>
      <c r="AW259" s="179"/>
      <c r="AX259" s="179"/>
      <c r="AY259" s="179">
        <v>800000</v>
      </c>
      <c r="AZ259" s="179">
        <v>120000</v>
      </c>
      <c r="BA259" s="45">
        <f t="shared" si="117"/>
        <v>16080000</v>
      </c>
      <c r="BB259" s="45"/>
      <c r="BC259" s="25" t="s">
        <v>351</v>
      </c>
      <c r="BD259" s="43">
        <v>0</v>
      </c>
      <c r="BE259" s="43">
        <v>0</v>
      </c>
      <c r="BF259" s="43">
        <v>0</v>
      </c>
      <c r="BG259" s="43">
        <v>3224000</v>
      </c>
      <c r="BH259" s="43">
        <v>44000</v>
      </c>
      <c r="BI259" s="43">
        <v>0</v>
      </c>
      <c r="BJ259" s="43">
        <v>840000</v>
      </c>
      <c r="BK259" s="43">
        <v>6000</v>
      </c>
      <c r="BL259" s="43">
        <v>0</v>
      </c>
      <c r="BM259" s="43">
        <v>0</v>
      </c>
      <c r="BN259" s="43">
        <v>0</v>
      </c>
      <c r="BO259" s="43">
        <v>0</v>
      </c>
      <c r="BP259" s="43">
        <v>2204000</v>
      </c>
      <c r="BQ259" s="43">
        <v>448000</v>
      </c>
      <c r="BR259" s="43">
        <v>1040000</v>
      </c>
      <c r="BS259" s="43">
        <v>1880000</v>
      </c>
      <c r="BT259" s="43">
        <v>0</v>
      </c>
      <c r="BU259" s="43">
        <v>128000</v>
      </c>
      <c r="BV259" s="43">
        <v>320000</v>
      </c>
      <c r="BW259" s="43">
        <v>178000</v>
      </c>
      <c r="BX259" s="43">
        <v>0</v>
      </c>
      <c r="BY259" s="43">
        <v>0</v>
      </c>
      <c r="BZ259" s="43">
        <v>1316000</v>
      </c>
      <c r="CA259" s="43">
        <v>160000</v>
      </c>
      <c r="CB259" s="29">
        <f t="shared" ref="CB259:CB322" si="143">SUM(BD259:CA259)</f>
        <v>11788000</v>
      </c>
      <c r="CD259" s="25" t="s">
        <v>351</v>
      </c>
      <c r="CE259" s="44">
        <f t="shared" si="118"/>
        <v>0</v>
      </c>
      <c r="CF259" s="44">
        <f t="shared" si="119"/>
        <v>0</v>
      </c>
      <c r="CG259" s="44">
        <f t="shared" si="120"/>
        <v>0</v>
      </c>
      <c r="CH259" s="44">
        <f t="shared" si="121"/>
        <v>-3224000</v>
      </c>
      <c r="CI259" s="44">
        <f t="shared" si="122"/>
        <v>-44000</v>
      </c>
      <c r="CJ259" s="44">
        <f t="shared" si="123"/>
        <v>0</v>
      </c>
      <c r="CK259" s="44">
        <f t="shared" si="124"/>
        <v>200000</v>
      </c>
      <c r="CL259" s="44">
        <f t="shared" si="125"/>
        <v>-6000</v>
      </c>
      <c r="CM259" s="44">
        <f t="shared" si="126"/>
        <v>0</v>
      </c>
      <c r="CN259" s="44">
        <f t="shared" si="127"/>
        <v>0</v>
      </c>
      <c r="CO259" s="44">
        <f t="shared" si="128"/>
        <v>0</v>
      </c>
      <c r="CP259" s="44">
        <f t="shared" si="129"/>
        <v>0</v>
      </c>
      <c r="CQ259" s="44">
        <f t="shared" si="130"/>
        <v>-1164000</v>
      </c>
      <c r="CR259" s="44">
        <f t="shared" si="131"/>
        <v>-48000</v>
      </c>
      <c r="CS259" s="44">
        <f t="shared" si="132"/>
        <v>-1040000</v>
      </c>
      <c r="CT259" s="44">
        <f t="shared" si="133"/>
        <v>-360000</v>
      </c>
      <c r="CU259" s="44">
        <f t="shared" si="134"/>
        <v>0</v>
      </c>
      <c r="CV259" s="44">
        <f t="shared" si="135"/>
        <v>-128000</v>
      </c>
      <c r="CW259" s="44">
        <f t="shared" si="136"/>
        <v>-200000</v>
      </c>
      <c r="CX259" s="44">
        <f t="shared" si="137"/>
        <v>-178000</v>
      </c>
      <c r="CY259" s="44">
        <f t="shared" si="138"/>
        <v>0</v>
      </c>
      <c r="CZ259" s="44">
        <f t="shared" si="139"/>
        <v>0</v>
      </c>
      <c r="DA259" s="44">
        <f t="shared" si="140"/>
        <v>-1316000</v>
      </c>
      <c r="DB259" s="44">
        <f t="shared" si="141"/>
        <v>-80000</v>
      </c>
      <c r="DC259" s="44">
        <f t="shared" si="142"/>
        <v>-7588000</v>
      </c>
      <c r="DD259" s="44">
        <f t="shared" si="115"/>
        <v>59069162</v>
      </c>
    </row>
    <row r="260" spans="1:108" x14ac:dyDescent="0.15">
      <c r="A260" s="25" t="s">
        <v>352</v>
      </c>
      <c r="B260" s="26"/>
      <c r="C260" s="179"/>
      <c r="D260" s="179"/>
      <c r="E260" s="179">
        <v>3389250</v>
      </c>
      <c r="F260" s="179">
        <v>113562</v>
      </c>
      <c r="G260" s="179"/>
      <c r="H260" s="179">
        <v>1920000</v>
      </c>
      <c r="I260" s="179">
        <v>20537</v>
      </c>
      <c r="J260" s="179"/>
      <c r="K260" s="179"/>
      <c r="L260" s="179"/>
      <c r="M260" s="179"/>
      <c r="N260" s="179">
        <v>1320000</v>
      </c>
      <c r="O260" s="179">
        <v>680000</v>
      </c>
      <c r="P260" s="179">
        <v>645018</v>
      </c>
      <c r="Q260" s="179">
        <v>1920000</v>
      </c>
      <c r="R260" s="179"/>
      <c r="S260" s="179"/>
      <c r="T260" s="179">
        <v>320000</v>
      </c>
      <c r="U260" s="179"/>
      <c r="V260" s="179"/>
      <c r="W260" s="179"/>
      <c r="X260" s="179">
        <v>600000</v>
      </c>
      <c r="Y260" s="179">
        <v>80000</v>
      </c>
      <c r="Z260" s="26">
        <f t="shared" si="116"/>
        <v>11008367</v>
      </c>
      <c r="AA260" s="26"/>
      <c r="AB260" s="25" t="s">
        <v>352</v>
      </c>
      <c r="AC260" s="26"/>
      <c r="AD260" s="179"/>
      <c r="AE260" s="179"/>
      <c r="AF260" s="179">
        <v>7550000</v>
      </c>
      <c r="AG260" s="179"/>
      <c r="AH260" s="179"/>
      <c r="AI260" s="179">
        <v>1240000</v>
      </c>
      <c r="AJ260" s="179"/>
      <c r="AK260" s="179"/>
      <c r="AL260" s="179"/>
      <c r="AM260" s="179"/>
      <c r="AN260" s="179"/>
      <c r="AO260" s="179">
        <v>1330000</v>
      </c>
      <c r="AP260" s="179">
        <v>280000</v>
      </c>
      <c r="AQ260" s="179"/>
      <c r="AR260" s="179">
        <v>2480000</v>
      </c>
      <c r="AS260" s="26"/>
      <c r="AT260" s="179">
        <v>400000</v>
      </c>
      <c r="AU260" s="179">
        <v>400000</v>
      </c>
      <c r="AV260" s="179">
        <v>120000</v>
      </c>
      <c r="AW260" s="179"/>
      <c r="AX260" s="179"/>
      <c r="AY260" s="179">
        <v>560000</v>
      </c>
      <c r="AZ260" s="179">
        <v>120000</v>
      </c>
      <c r="BA260" s="45">
        <f t="shared" si="117"/>
        <v>14480000</v>
      </c>
      <c r="BB260" s="27"/>
      <c r="BC260" s="25" t="s">
        <v>352</v>
      </c>
      <c r="BD260" s="28">
        <v>0</v>
      </c>
      <c r="BE260" s="28">
        <v>0</v>
      </c>
      <c r="BF260" s="28">
        <v>0</v>
      </c>
      <c r="BG260" s="28">
        <v>3292000</v>
      </c>
      <c r="BH260" s="28">
        <v>2000</v>
      </c>
      <c r="BI260" s="28">
        <v>0</v>
      </c>
      <c r="BJ260" s="28">
        <v>1000000</v>
      </c>
      <c r="BK260" s="28">
        <v>16000</v>
      </c>
      <c r="BL260" s="28">
        <v>0</v>
      </c>
      <c r="BM260" s="28">
        <v>0</v>
      </c>
      <c r="BN260" s="28">
        <v>0</v>
      </c>
      <c r="BO260" s="28">
        <v>0</v>
      </c>
      <c r="BP260" s="28">
        <v>1900000</v>
      </c>
      <c r="BQ260" s="28">
        <v>384000</v>
      </c>
      <c r="BR260" s="28">
        <v>946000</v>
      </c>
      <c r="BS260" s="28">
        <v>2092000</v>
      </c>
      <c r="BT260" s="28">
        <v>0</v>
      </c>
      <c r="BU260" s="28">
        <v>80000</v>
      </c>
      <c r="BV260" s="28">
        <v>376000</v>
      </c>
      <c r="BW260" s="28">
        <v>210000</v>
      </c>
      <c r="BX260" s="28">
        <v>0</v>
      </c>
      <c r="BY260" s="28">
        <v>0</v>
      </c>
      <c r="BZ260" s="28">
        <v>1268000</v>
      </c>
      <c r="CA260" s="28">
        <v>216000</v>
      </c>
      <c r="CB260" s="29">
        <f t="shared" si="143"/>
        <v>11782000</v>
      </c>
      <c r="CD260" s="25" t="s">
        <v>352</v>
      </c>
      <c r="CE260" s="30">
        <f t="shared" si="118"/>
        <v>0</v>
      </c>
      <c r="CF260" s="30">
        <f t="shared" si="119"/>
        <v>0</v>
      </c>
      <c r="CG260" s="30">
        <f t="shared" si="120"/>
        <v>0</v>
      </c>
      <c r="CH260" s="30">
        <f t="shared" si="121"/>
        <v>97250</v>
      </c>
      <c r="CI260" s="30">
        <f t="shared" si="122"/>
        <v>111562</v>
      </c>
      <c r="CJ260" s="30">
        <f t="shared" si="123"/>
        <v>0</v>
      </c>
      <c r="CK260" s="30">
        <f t="shared" si="124"/>
        <v>920000</v>
      </c>
      <c r="CL260" s="30">
        <f t="shared" si="125"/>
        <v>4537</v>
      </c>
      <c r="CM260" s="30">
        <f t="shared" si="126"/>
        <v>0</v>
      </c>
      <c r="CN260" s="30">
        <f t="shared" si="127"/>
        <v>0</v>
      </c>
      <c r="CO260" s="30">
        <f t="shared" si="128"/>
        <v>0</v>
      </c>
      <c r="CP260" s="30">
        <f t="shared" si="129"/>
        <v>0</v>
      </c>
      <c r="CQ260" s="30">
        <f t="shared" si="130"/>
        <v>-580000</v>
      </c>
      <c r="CR260" s="30">
        <f t="shared" si="131"/>
        <v>296000</v>
      </c>
      <c r="CS260" s="30">
        <f t="shared" si="132"/>
        <v>-300982</v>
      </c>
      <c r="CT260" s="30">
        <f t="shared" si="133"/>
        <v>-172000</v>
      </c>
      <c r="CU260" s="30">
        <f t="shared" si="134"/>
        <v>0</v>
      </c>
      <c r="CV260" s="30">
        <f t="shared" si="135"/>
        <v>-80000</v>
      </c>
      <c r="CW260" s="30">
        <f t="shared" si="136"/>
        <v>-56000</v>
      </c>
      <c r="CX260" s="30">
        <f t="shared" si="137"/>
        <v>-210000</v>
      </c>
      <c r="CY260" s="30">
        <f t="shared" si="138"/>
        <v>0</v>
      </c>
      <c r="CZ260" s="30">
        <f t="shared" si="139"/>
        <v>0</v>
      </c>
      <c r="DA260" s="30">
        <f t="shared" si="140"/>
        <v>-668000</v>
      </c>
      <c r="DB260" s="30">
        <f t="shared" si="141"/>
        <v>-136000</v>
      </c>
      <c r="DC260" s="30">
        <f t="shared" si="142"/>
        <v>-773633</v>
      </c>
      <c r="DD260" s="30">
        <f t="shared" ref="DD260:DD323" si="144">DD259+DC260</f>
        <v>58295529</v>
      </c>
    </row>
    <row r="261" spans="1:108" x14ac:dyDescent="0.15">
      <c r="A261" s="25" t="s">
        <v>353</v>
      </c>
      <c r="B261" s="26"/>
      <c r="C261" s="179"/>
      <c r="D261" s="179"/>
      <c r="E261" s="179">
        <v>2964250</v>
      </c>
      <c r="F261" s="179">
        <v>51773</v>
      </c>
      <c r="G261" s="179"/>
      <c r="H261" s="179">
        <v>2400000</v>
      </c>
      <c r="I261" s="179">
        <v>31676</v>
      </c>
      <c r="J261" s="179"/>
      <c r="K261" s="179"/>
      <c r="L261" s="179"/>
      <c r="M261" s="179"/>
      <c r="N261" s="179">
        <v>2240000</v>
      </c>
      <c r="O261" s="179">
        <v>960000</v>
      </c>
      <c r="P261" s="179">
        <v>1171289</v>
      </c>
      <c r="Q261" s="179">
        <v>2240000</v>
      </c>
      <c r="R261" s="179"/>
      <c r="S261" s="179"/>
      <c r="T261" s="179">
        <v>80000</v>
      </c>
      <c r="U261" s="179"/>
      <c r="V261" s="179"/>
      <c r="W261" s="179"/>
      <c r="X261" s="179">
        <v>640000</v>
      </c>
      <c r="Y261" s="179">
        <v>80000</v>
      </c>
      <c r="Z261" s="26">
        <f t="shared" si="116"/>
        <v>12858988</v>
      </c>
      <c r="AA261" s="26"/>
      <c r="AB261" s="25" t="s">
        <v>353</v>
      </c>
      <c r="AC261" s="26"/>
      <c r="AD261" s="179"/>
      <c r="AE261" s="179"/>
      <c r="AF261" s="179"/>
      <c r="AG261" s="179"/>
      <c r="AH261" s="179"/>
      <c r="AI261" s="179">
        <v>1600000</v>
      </c>
      <c r="AJ261" s="179"/>
      <c r="AK261" s="179"/>
      <c r="AL261" s="179"/>
      <c r="AM261" s="179"/>
      <c r="AN261" s="179"/>
      <c r="AO261" s="179">
        <v>560000</v>
      </c>
      <c r="AP261" s="179">
        <v>520000</v>
      </c>
      <c r="AQ261" s="179"/>
      <c r="AR261" s="179">
        <v>2280000</v>
      </c>
      <c r="AS261" s="26"/>
      <c r="AT261" s="179">
        <v>320000</v>
      </c>
      <c r="AU261" s="179">
        <v>200000</v>
      </c>
      <c r="AV261" s="179">
        <v>40000</v>
      </c>
      <c r="AW261" s="179"/>
      <c r="AX261" s="179"/>
      <c r="AY261" s="179">
        <v>360000</v>
      </c>
      <c r="AZ261" s="179"/>
      <c r="BA261" s="45">
        <f t="shared" si="117"/>
        <v>5880000</v>
      </c>
      <c r="BB261" s="27"/>
      <c r="BC261" s="25" t="s">
        <v>353</v>
      </c>
      <c r="BD261" s="43">
        <v>0</v>
      </c>
      <c r="BE261" s="43">
        <v>0</v>
      </c>
      <c r="BF261" s="43">
        <v>0</v>
      </c>
      <c r="BG261" s="43">
        <v>2108000</v>
      </c>
      <c r="BH261" s="43">
        <v>16000</v>
      </c>
      <c r="BI261" s="43">
        <v>0</v>
      </c>
      <c r="BJ261" s="43">
        <v>968000</v>
      </c>
      <c r="BK261" s="43">
        <v>4000</v>
      </c>
      <c r="BL261" s="43">
        <v>0</v>
      </c>
      <c r="BM261" s="43">
        <v>0</v>
      </c>
      <c r="BN261" s="43">
        <v>0</v>
      </c>
      <c r="BO261" s="43">
        <v>0</v>
      </c>
      <c r="BP261" s="43">
        <v>2094000</v>
      </c>
      <c r="BQ261" s="43">
        <v>392000</v>
      </c>
      <c r="BR261" s="43">
        <v>998000</v>
      </c>
      <c r="BS261" s="43">
        <v>2148000</v>
      </c>
      <c r="BT261" s="43">
        <v>0</v>
      </c>
      <c r="BU261" s="43">
        <v>64000</v>
      </c>
      <c r="BV261" s="43">
        <v>264000</v>
      </c>
      <c r="BW261" s="43">
        <v>178000</v>
      </c>
      <c r="BX261" s="43">
        <v>0</v>
      </c>
      <c r="BY261" s="43">
        <v>0</v>
      </c>
      <c r="BZ261" s="43">
        <v>1422000</v>
      </c>
      <c r="CA261" s="43">
        <v>144000</v>
      </c>
      <c r="CB261" s="29">
        <f t="shared" si="143"/>
        <v>10800000</v>
      </c>
      <c r="CD261" s="25" t="s">
        <v>353</v>
      </c>
      <c r="CE261" s="44">
        <f t="shared" si="118"/>
        <v>0</v>
      </c>
      <c r="CF261" s="44">
        <f t="shared" si="119"/>
        <v>0</v>
      </c>
      <c r="CG261" s="44">
        <f t="shared" si="120"/>
        <v>0</v>
      </c>
      <c r="CH261" s="44">
        <f t="shared" si="121"/>
        <v>856250</v>
      </c>
      <c r="CI261" s="44">
        <f t="shared" si="122"/>
        <v>35773</v>
      </c>
      <c r="CJ261" s="44">
        <f t="shared" si="123"/>
        <v>0</v>
      </c>
      <c r="CK261" s="44">
        <f t="shared" si="124"/>
        <v>1432000</v>
      </c>
      <c r="CL261" s="44">
        <f t="shared" si="125"/>
        <v>27676</v>
      </c>
      <c r="CM261" s="44">
        <f t="shared" si="126"/>
        <v>0</v>
      </c>
      <c r="CN261" s="44">
        <f t="shared" si="127"/>
        <v>0</v>
      </c>
      <c r="CO261" s="44">
        <f t="shared" si="128"/>
        <v>0</v>
      </c>
      <c r="CP261" s="44">
        <f t="shared" si="129"/>
        <v>0</v>
      </c>
      <c r="CQ261" s="44">
        <f t="shared" si="130"/>
        <v>146000</v>
      </c>
      <c r="CR261" s="44">
        <f t="shared" si="131"/>
        <v>568000</v>
      </c>
      <c r="CS261" s="44">
        <f t="shared" si="132"/>
        <v>173289</v>
      </c>
      <c r="CT261" s="44">
        <f t="shared" si="133"/>
        <v>92000</v>
      </c>
      <c r="CU261" s="44">
        <f t="shared" si="134"/>
        <v>0</v>
      </c>
      <c r="CV261" s="44">
        <f t="shared" si="135"/>
        <v>-64000</v>
      </c>
      <c r="CW261" s="44">
        <f t="shared" si="136"/>
        <v>-184000</v>
      </c>
      <c r="CX261" s="44">
        <f t="shared" si="137"/>
        <v>-178000</v>
      </c>
      <c r="CY261" s="44">
        <f t="shared" si="138"/>
        <v>0</v>
      </c>
      <c r="CZ261" s="44">
        <f t="shared" si="139"/>
        <v>0</v>
      </c>
      <c r="DA261" s="44">
        <f t="shared" si="140"/>
        <v>-782000</v>
      </c>
      <c r="DB261" s="44">
        <f t="shared" si="141"/>
        <v>-64000</v>
      </c>
      <c r="DC261" s="44">
        <f t="shared" si="142"/>
        <v>2058988</v>
      </c>
      <c r="DD261" s="44">
        <f t="shared" si="144"/>
        <v>60354517</v>
      </c>
    </row>
    <row r="262" spans="1:108" x14ac:dyDescent="0.15">
      <c r="A262" s="25" t="s">
        <v>354</v>
      </c>
      <c r="B262" s="26"/>
      <c r="C262" s="179"/>
      <c r="D262" s="179"/>
      <c r="E262" s="179">
        <v>3564250</v>
      </c>
      <c r="F262" s="179">
        <v>28134</v>
      </c>
      <c r="G262" s="179"/>
      <c r="H262" s="179">
        <v>1560000</v>
      </c>
      <c r="I262" s="179">
        <v>7999</v>
      </c>
      <c r="J262" s="179"/>
      <c r="K262" s="179"/>
      <c r="L262" s="179"/>
      <c r="M262" s="179"/>
      <c r="N262" s="179">
        <v>1720000</v>
      </c>
      <c r="O262" s="179">
        <v>480000</v>
      </c>
      <c r="P262" s="179">
        <v>1873365</v>
      </c>
      <c r="Q262" s="179">
        <v>2360000</v>
      </c>
      <c r="R262" s="179"/>
      <c r="S262" s="179"/>
      <c r="T262" s="179">
        <v>160000</v>
      </c>
      <c r="U262" s="179"/>
      <c r="V262" s="179"/>
      <c r="W262" s="179"/>
      <c r="X262" s="179">
        <v>720000</v>
      </c>
      <c r="Y262" s="179">
        <v>120000</v>
      </c>
      <c r="Z262" s="26">
        <f t="shared" si="116"/>
        <v>12593748</v>
      </c>
      <c r="AA262" s="26"/>
      <c r="AB262" s="25" t="s">
        <v>354</v>
      </c>
      <c r="AC262" s="26"/>
      <c r="AD262" s="179"/>
      <c r="AE262" s="179"/>
      <c r="AF262" s="179">
        <v>5440000</v>
      </c>
      <c r="AG262" s="179">
        <v>20000</v>
      </c>
      <c r="AH262" s="179"/>
      <c r="AI262" s="179">
        <v>1400000</v>
      </c>
      <c r="AJ262" s="179">
        <v>10000</v>
      </c>
      <c r="AK262" s="179"/>
      <c r="AL262" s="179"/>
      <c r="AM262" s="179"/>
      <c r="AN262" s="179"/>
      <c r="AO262" s="179">
        <v>2300000</v>
      </c>
      <c r="AP262" s="179">
        <v>400000</v>
      </c>
      <c r="AQ262" s="179">
        <v>2150000</v>
      </c>
      <c r="AR262" s="179">
        <v>3000000</v>
      </c>
      <c r="AS262" s="26"/>
      <c r="AT262" s="179">
        <v>480000</v>
      </c>
      <c r="AU262" s="179">
        <v>320000</v>
      </c>
      <c r="AV262" s="179">
        <v>160000</v>
      </c>
      <c r="AW262" s="179"/>
      <c r="AX262" s="179"/>
      <c r="AY262" s="179">
        <v>680000</v>
      </c>
      <c r="AZ262" s="179"/>
      <c r="BA262" s="45">
        <f t="shared" si="117"/>
        <v>16360000</v>
      </c>
      <c r="BB262" s="27"/>
      <c r="BC262" s="25" t="s">
        <v>354</v>
      </c>
      <c r="BD262" s="43">
        <v>0</v>
      </c>
      <c r="BE262" s="43">
        <v>0</v>
      </c>
      <c r="BF262" s="43">
        <v>0</v>
      </c>
      <c r="BG262" s="43">
        <v>2244000</v>
      </c>
      <c r="BH262" s="43">
        <v>4000</v>
      </c>
      <c r="BI262" s="43">
        <v>0</v>
      </c>
      <c r="BJ262" s="43">
        <v>792000</v>
      </c>
      <c r="BK262" s="43">
        <v>2000</v>
      </c>
      <c r="BL262" s="43">
        <v>0</v>
      </c>
      <c r="BM262" s="43">
        <v>0</v>
      </c>
      <c r="BN262" s="43">
        <v>0</v>
      </c>
      <c r="BO262" s="43">
        <v>0</v>
      </c>
      <c r="BP262" s="43">
        <v>2028000</v>
      </c>
      <c r="BQ262" s="43">
        <v>360000</v>
      </c>
      <c r="BR262" s="43">
        <v>1198000</v>
      </c>
      <c r="BS262" s="43">
        <v>2286000</v>
      </c>
      <c r="BT262" s="43">
        <v>0</v>
      </c>
      <c r="BU262" s="43">
        <v>96000</v>
      </c>
      <c r="BV262" s="43">
        <v>216000</v>
      </c>
      <c r="BW262" s="43">
        <v>202000</v>
      </c>
      <c r="BX262" s="43">
        <v>0</v>
      </c>
      <c r="BY262" s="43">
        <v>0</v>
      </c>
      <c r="BZ262" s="43">
        <v>1334000</v>
      </c>
      <c r="CA262" s="43">
        <v>112000</v>
      </c>
      <c r="CB262" s="29">
        <f t="shared" si="143"/>
        <v>10874000</v>
      </c>
      <c r="CD262" s="25" t="s">
        <v>354</v>
      </c>
      <c r="CE262" s="44">
        <f t="shared" si="118"/>
        <v>0</v>
      </c>
      <c r="CF262" s="44">
        <f t="shared" si="119"/>
        <v>0</v>
      </c>
      <c r="CG262" s="44">
        <f t="shared" si="120"/>
        <v>0</v>
      </c>
      <c r="CH262" s="44">
        <f t="shared" si="121"/>
        <v>1320250</v>
      </c>
      <c r="CI262" s="44">
        <f t="shared" si="122"/>
        <v>24134</v>
      </c>
      <c r="CJ262" s="44">
        <f t="shared" si="123"/>
        <v>0</v>
      </c>
      <c r="CK262" s="44">
        <f t="shared" si="124"/>
        <v>768000</v>
      </c>
      <c r="CL262" s="44">
        <f t="shared" si="125"/>
        <v>5999</v>
      </c>
      <c r="CM262" s="44">
        <f t="shared" si="126"/>
        <v>0</v>
      </c>
      <c r="CN262" s="44">
        <f t="shared" si="127"/>
        <v>0</v>
      </c>
      <c r="CO262" s="44">
        <f t="shared" si="128"/>
        <v>0</v>
      </c>
      <c r="CP262" s="44">
        <f t="shared" si="129"/>
        <v>0</v>
      </c>
      <c r="CQ262" s="44">
        <f t="shared" si="130"/>
        <v>-308000</v>
      </c>
      <c r="CR262" s="44">
        <f t="shared" si="131"/>
        <v>120000</v>
      </c>
      <c r="CS262" s="44">
        <f t="shared" si="132"/>
        <v>675365</v>
      </c>
      <c r="CT262" s="44">
        <f t="shared" si="133"/>
        <v>74000</v>
      </c>
      <c r="CU262" s="44">
        <f t="shared" si="134"/>
        <v>0</v>
      </c>
      <c r="CV262" s="44">
        <f t="shared" si="135"/>
        <v>-96000</v>
      </c>
      <c r="CW262" s="44">
        <f t="shared" si="136"/>
        <v>-56000</v>
      </c>
      <c r="CX262" s="44">
        <f t="shared" si="137"/>
        <v>-202000</v>
      </c>
      <c r="CY262" s="44">
        <f t="shared" si="138"/>
        <v>0</v>
      </c>
      <c r="CZ262" s="44">
        <f t="shared" si="139"/>
        <v>0</v>
      </c>
      <c r="DA262" s="44">
        <f t="shared" si="140"/>
        <v>-614000</v>
      </c>
      <c r="DB262" s="44">
        <f t="shared" si="141"/>
        <v>8000</v>
      </c>
      <c r="DC262" s="44">
        <f t="shared" si="142"/>
        <v>1719748</v>
      </c>
      <c r="DD262" s="44">
        <f t="shared" si="144"/>
        <v>62074265</v>
      </c>
    </row>
    <row r="263" spans="1:108" x14ac:dyDescent="0.15">
      <c r="A263" s="25" t="s">
        <v>355</v>
      </c>
      <c r="B263" s="26"/>
      <c r="C263" s="179"/>
      <c r="D263" s="179"/>
      <c r="E263" s="179">
        <v>3564250</v>
      </c>
      <c r="F263" s="179">
        <v>66</v>
      </c>
      <c r="G263" s="179"/>
      <c r="H263" s="179">
        <v>1680000</v>
      </c>
      <c r="I263" s="179">
        <v>69824</v>
      </c>
      <c r="J263" s="179"/>
      <c r="K263" s="179"/>
      <c r="L263" s="179"/>
      <c r="M263" s="179"/>
      <c r="N263" s="179">
        <v>1400000</v>
      </c>
      <c r="O263" s="179">
        <v>400000</v>
      </c>
      <c r="P263" s="179">
        <v>1023117</v>
      </c>
      <c r="Q263" s="179">
        <v>2160000</v>
      </c>
      <c r="R263" s="179"/>
      <c r="S263" s="179"/>
      <c r="T263" s="179">
        <v>40000</v>
      </c>
      <c r="U263" s="179"/>
      <c r="V263" s="179"/>
      <c r="W263" s="179"/>
      <c r="X263" s="179">
        <v>680000</v>
      </c>
      <c r="Y263" s="179">
        <v>120000</v>
      </c>
      <c r="Z263" s="26">
        <f t="shared" si="116"/>
        <v>11137257</v>
      </c>
      <c r="AA263" s="26"/>
      <c r="AB263" s="25" t="s">
        <v>355</v>
      </c>
      <c r="AC263" s="26"/>
      <c r="AD263" s="179"/>
      <c r="AE263" s="179">
        <v>80000</v>
      </c>
      <c r="AF263" s="179">
        <v>6040000</v>
      </c>
      <c r="AG263" s="179">
        <v>10000</v>
      </c>
      <c r="AH263" s="179"/>
      <c r="AI263" s="179">
        <v>1720000</v>
      </c>
      <c r="AJ263" s="179"/>
      <c r="AK263" s="179"/>
      <c r="AL263" s="179"/>
      <c r="AM263" s="179"/>
      <c r="AN263" s="179"/>
      <c r="AO263" s="179">
        <v>2100000</v>
      </c>
      <c r="AP263" s="179">
        <v>600000</v>
      </c>
      <c r="AQ263" s="179">
        <v>2490000</v>
      </c>
      <c r="AR263" s="179">
        <v>2960000</v>
      </c>
      <c r="AS263" s="26"/>
      <c r="AT263" s="179">
        <v>160000</v>
      </c>
      <c r="AU263" s="179">
        <v>440000</v>
      </c>
      <c r="AV263" s="179">
        <v>120000</v>
      </c>
      <c r="AW263" s="179"/>
      <c r="AX263" s="179"/>
      <c r="AY263" s="179">
        <v>1160000</v>
      </c>
      <c r="AZ263" s="179"/>
      <c r="BA263" s="45">
        <f t="shared" si="117"/>
        <v>17880000</v>
      </c>
      <c r="BB263" s="27"/>
      <c r="BC263" s="25" t="s">
        <v>355</v>
      </c>
      <c r="BD263" s="43">
        <v>0</v>
      </c>
      <c r="BE263" s="43">
        <v>0</v>
      </c>
      <c r="BF263" s="43">
        <v>16000</v>
      </c>
      <c r="BG263" s="43">
        <v>2612000</v>
      </c>
      <c r="BH263" s="43">
        <v>30000</v>
      </c>
      <c r="BI263" s="43">
        <v>0</v>
      </c>
      <c r="BJ263" s="43">
        <v>888000</v>
      </c>
      <c r="BK263" s="43">
        <v>0</v>
      </c>
      <c r="BL263" s="43">
        <v>0</v>
      </c>
      <c r="BM263" s="43">
        <v>0</v>
      </c>
      <c r="BN263" s="43">
        <v>0</v>
      </c>
      <c r="BO263" s="43">
        <v>0</v>
      </c>
      <c r="BP263" s="43">
        <v>1836000</v>
      </c>
      <c r="BQ263" s="43">
        <v>424000</v>
      </c>
      <c r="BR263" s="43">
        <v>1354000</v>
      </c>
      <c r="BS263" s="43">
        <v>2042000</v>
      </c>
      <c r="BT263" s="43">
        <v>0</v>
      </c>
      <c r="BU263" s="43">
        <v>32000</v>
      </c>
      <c r="BV263" s="43">
        <v>296000</v>
      </c>
      <c r="BW263" s="43">
        <v>146000</v>
      </c>
      <c r="BX263" s="43">
        <v>0</v>
      </c>
      <c r="BY263" s="43">
        <v>0</v>
      </c>
      <c r="BZ263" s="43">
        <v>1566000</v>
      </c>
      <c r="CA263" s="43">
        <v>96000</v>
      </c>
      <c r="CB263" s="29">
        <f t="shared" si="143"/>
        <v>11338000</v>
      </c>
      <c r="CD263" s="25" t="s">
        <v>355</v>
      </c>
      <c r="CE263" s="44">
        <f t="shared" si="118"/>
        <v>0</v>
      </c>
      <c r="CF263" s="44">
        <f t="shared" si="119"/>
        <v>0</v>
      </c>
      <c r="CG263" s="44">
        <f t="shared" si="120"/>
        <v>-16000</v>
      </c>
      <c r="CH263" s="44">
        <f t="shared" si="121"/>
        <v>952250</v>
      </c>
      <c r="CI263" s="44">
        <f t="shared" si="122"/>
        <v>-29934</v>
      </c>
      <c r="CJ263" s="44">
        <f t="shared" si="123"/>
        <v>0</v>
      </c>
      <c r="CK263" s="44">
        <f t="shared" si="124"/>
        <v>792000</v>
      </c>
      <c r="CL263" s="44">
        <f t="shared" si="125"/>
        <v>69824</v>
      </c>
      <c r="CM263" s="44">
        <f t="shared" si="126"/>
        <v>0</v>
      </c>
      <c r="CN263" s="44">
        <f t="shared" si="127"/>
        <v>0</v>
      </c>
      <c r="CO263" s="44">
        <f t="shared" si="128"/>
        <v>0</v>
      </c>
      <c r="CP263" s="44">
        <f t="shared" si="129"/>
        <v>0</v>
      </c>
      <c r="CQ263" s="44">
        <f t="shared" si="130"/>
        <v>-436000</v>
      </c>
      <c r="CR263" s="44">
        <f t="shared" si="131"/>
        <v>-24000</v>
      </c>
      <c r="CS263" s="44">
        <f t="shared" si="132"/>
        <v>-330883</v>
      </c>
      <c r="CT263" s="44">
        <f t="shared" si="133"/>
        <v>118000</v>
      </c>
      <c r="CU263" s="44">
        <f t="shared" si="134"/>
        <v>0</v>
      </c>
      <c r="CV263" s="44">
        <f t="shared" si="135"/>
        <v>-32000</v>
      </c>
      <c r="CW263" s="44">
        <f t="shared" si="136"/>
        <v>-256000</v>
      </c>
      <c r="CX263" s="44">
        <f t="shared" si="137"/>
        <v>-146000</v>
      </c>
      <c r="CY263" s="44">
        <f t="shared" si="138"/>
        <v>0</v>
      </c>
      <c r="CZ263" s="44">
        <f t="shared" si="139"/>
        <v>0</v>
      </c>
      <c r="DA263" s="44">
        <f t="shared" si="140"/>
        <v>-886000</v>
      </c>
      <c r="DB263" s="44">
        <f t="shared" si="141"/>
        <v>24000</v>
      </c>
      <c r="DC263" s="44">
        <f t="shared" si="142"/>
        <v>-200743</v>
      </c>
      <c r="DD263" s="44">
        <f t="shared" si="144"/>
        <v>61873522</v>
      </c>
    </row>
    <row r="264" spans="1:108" x14ac:dyDescent="0.15">
      <c r="A264" s="25" t="s">
        <v>356</v>
      </c>
      <c r="B264" s="26"/>
      <c r="C264" s="179"/>
      <c r="D264" s="179"/>
      <c r="E264" s="179">
        <v>2945000</v>
      </c>
      <c r="F264" s="179">
        <v>5844</v>
      </c>
      <c r="G264" s="179"/>
      <c r="H264" s="179">
        <v>1600000</v>
      </c>
      <c r="I264" s="179">
        <v>24935</v>
      </c>
      <c r="J264" s="179"/>
      <c r="K264" s="179"/>
      <c r="L264" s="179"/>
      <c r="M264" s="179"/>
      <c r="N264" s="179">
        <v>1120000</v>
      </c>
      <c r="O264" s="179">
        <v>840000</v>
      </c>
      <c r="P264" s="179">
        <v>1368189</v>
      </c>
      <c r="Q264" s="179">
        <v>2000000</v>
      </c>
      <c r="R264" s="179"/>
      <c r="S264" s="179"/>
      <c r="T264" s="179">
        <v>200000</v>
      </c>
      <c r="U264" s="179"/>
      <c r="V264" s="179"/>
      <c r="W264" s="179"/>
      <c r="X264" s="179">
        <v>520000</v>
      </c>
      <c r="Y264" s="179">
        <v>40000</v>
      </c>
      <c r="Z264" s="26">
        <f t="shared" si="116"/>
        <v>10663968</v>
      </c>
      <c r="AA264" s="26"/>
      <c r="AB264" s="25" t="s">
        <v>356</v>
      </c>
      <c r="AC264" s="26"/>
      <c r="AD264" s="179"/>
      <c r="AE264" s="179"/>
      <c r="AF264" s="179">
        <v>6030000</v>
      </c>
      <c r="AG264" s="179">
        <v>40000</v>
      </c>
      <c r="AH264" s="179"/>
      <c r="AI264" s="179">
        <v>1600000</v>
      </c>
      <c r="AJ264" s="179">
        <v>20000</v>
      </c>
      <c r="AK264" s="179"/>
      <c r="AL264" s="179"/>
      <c r="AM264" s="179"/>
      <c r="AN264" s="179"/>
      <c r="AO264" s="179">
        <v>1540000</v>
      </c>
      <c r="AP264" s="179">
        <v>600000</v>
      </c>
      <c r="AQ264" s="179">
        <v>3070000</v>
      </c>
      <c r="AR264" s="179">
        <v>2280000</v>
      </c>
      <c r="AS264" s="26"/>
      <c r="AT264" s="179">
        <v>320000</v>
      </c>
      <c r="AU264" s="179">
        <v>320000</v>
      </c>
      <c r="AV264" s="179">
        <v>200000</v>
      </c>
      <c r="AW264" s="179"/>
      <c r="AX264" s="179"/>
      <c r="AY264" s="179">
        <v>880000</v>
      </c>
      <c r="AZ264" s="179"/>
      <c r="BA264" s="45">
        <f t="shared" si="117"/>
        <v>16900000</v>
      </c>
      <c r="BB264" s="27"/>
      <c r="BC264" s="25" t="s">
        <v>356</v>
      </c>
      <c r="BD264" s="28">
        <v>0</v>
      </c>
      <c r="BE264" s="28">
        <v>0</v>
      </c>
      <c r="BF264" s="28">
        <v>0</v>
      </c>
      <c r="BG264" s="28">
        <v>2596000</v>
      </c>
      <c r="BH264" s="28">
        <v>16000</v>
      </c>
      <c r="BI264" s="28">
        <v>0</v>
      </c>
      <c r="BJ264" s="28">
        <v>976000</v>
      </c>
      <c r="BK264" s="28">
        <v>4000</v>
      </c>
      <c r="BL264" s="28">
        <v>0</v>
      </c>
      <c r="BM264" s="28">
        <v>0</v>
      </c>
      <c r="BN264" s="28">
        <v>0</v>
      </c>
      <c r="BO264" s="28">
        <v>0</v>
      </c>
      <c r="BP264" s="28">
        <v>1674000</v>
      </c>
      <c r="BQ264" s="28">
        <v>400000</v>
      </c>
      <c r="BR264" s="28">
        <v>1412000</v>
      </c>
      <c r="BS264" s="28">
        <v>1826000</v>
      </c>
      <c r="BT264" s="28">
        <v>0</v>
      </c>
      <c r="BU264" s="28">
        <v>64000</v>
      </c>
      <c r="BV264" s="28">
        <v>344000</v>
      </c>
      <c r="BW264" s="28">
        <v>170000</v>
      </c>
      <c r="BX264" s="28">
        <v>0</v>
      </c>
      <c r="BY264" s="28">
        <v>0</v>
      </c>
      <c r="BZ264" s="28">
        <v>1096000</v>
      </c>
      <c r="CA264" s="28">
        <v>120000</v>
      </c>
      <c r="CB264" s="29">
        <f t="shared" si="143"/>
        <v>10698000</v>
      </c>
      <c r="CD264" s="25" t="s">
        <v>356</v>
      </c>
      <c r="CE264" s="30">
        <f t="shared" si="118"/>
        <v>0</v>
      </c>
      <c r="CF264" s="30">
        <f t="shared" si="119"/>
        <v>0</v>
      </c>
      <c r="CG264" s="30">
        <f t="shared" si="120"/>
        <v>0</v>
      </c>
      <c r="CH264" s="30">
        <f t="shared" si="121"/>
        <v>349000</v>
      </c>
      <c r="CI264" s="30">
        <f t="shared" si="122"/>
        <v>-10156</v>
      </c>
      <c r="CJ264" s="30">
        <f t="shared" si="123"/>
        <v>0</v>
      </c>
      <c r="CK264" s="30">
        <f t="shared" si="124"/>
        <v>624000</v>
      </c>
      <c r="CL264" s="30">
        <f t="shared" si="125"/>
        <v>20935</v>
      </c>
      <c r="CM264" s="30">
        <f t="shared" si="126"/>
        <v>0</v>
      </c>
      <c r="CN264" s="30">
        <f t="shared" si="127"/>
        <v>0</v>
      </c>
      <c r="CO264" s="30">
        <f t="shared" si="128"/>
        <v>0</v>
      </c>
      <c r="CP264" s="30">
        <f t="shared" si="129"/>
        <v>0</v>
      </c>
      <c r="CQ264" s="30">
        <f t="shared" si="130"/>
        <v>-554000</v>
      </c>
      <c r="CR264" s="30">
        <f t="shared" si="131"/>
        <v>440000</v>
      </c>
      <c r="CS264" s="30">
        <f t="shared" si="132"/>
        <v>-43811</v>
      </c>
      <c r="CT264" s="30">
        <f t="shared" si="133"/>
        <v>174000</v>
      </c>
      <c r="CU264" s="30">
        <f t="shared" si="134"/>
        <v>0</v>
      </c>
      <c r="CV264" s="30">
        <f t="shared" si="135"/>
        <v>-64000</v>
      </c>
      <c r="CW264" s="30">
        <f t="shared" si="136"/>
        <v>-144000</v>
      </c>
      <c r="CX264" s="30">
        <f t="shared" si="137"/>
        <v>-170000</v>
      </c>
      <c r="CY264" s="30">
        <f t="shared" si="138"/>
        <v>0</v>
      </c>
      <c r="CZ264" s="30">
        <f t="shared" si="139"/>
        <v>0</v>
      </c>
      <c r="DA264" s="30">
        <f t="shared" si="140"/>
        <v>-576000</v>
      </c>
      <c r="DB264" s="30">
        <f t="shared" si="141"/>
        <v>-80000</v>
      </c>
      <c r="DC264" s="30">
        <f t="shared" si="142"/>
        <v>-34032</v>
      </c>
      <c r="DD264" s="30">
        <f t="shared" si="144"/>
        <v>61839490</v>
      </c>
    </row>
    <row r="265" spans="1:108" x14ac:dyDescent="0.15">
      <c r="A265" s="25" t="s">
        <v>357</v>
      </c>
      <c r="B265" s="26"/>
      <c r="C265" s="179"/>
      <c r="D265" s="179"/>
      <c r="E265" s="179">
        <v>880000</v>
      </c>
      <c r="F265" s="179"/>
      <c r="G265" s="179"/>
      <c r="H265" s="179">
        <v>1480000</v>
      </c>
      <c r="I265" s="179"/>
      <c r="J265" s="179"/>
      <c r="K265" s="179"/>
      <c r="L265" s="179"/>
      <c r="M265" s="179"/>
      <c r="N265" s="179">
        <v>800000</v>
      </c>
      <c r="O265" s="179">
        <v>440000</v>
      </c>
      <c r="P265" s="179"/>
      <c r="Q265" s="179">
        <v>1880000</v>
      </c>
      <c r="R265" s="179"/>
      <c r="S265" s="179"/>
      <c r="T265" s="179">
        <v>400000</v>
      </c>
      <c r="U265" s="179"/>
      <c r="V265" s="179"/>
      <c r="W265" s="179"/>
      <c r="X265" s="179">
        <v>440000</v>
      </c>
      <c r="Y265" s="179">
        <v>40000</v>
      </c>
      <c r="Z265" s="26">
        <f t="shared" si="116"/>
        <v>6360000</v>
      </c>
      <c r="AA265" s="26"/>
      <c r="AB265" s="25" t="s">
        <v>357</v>
      </c>
      <c r="AC265" s="26"/>
      <c r="AD265" s="179"/>
      <c r="AE265" s="179"/>
      <c r="AF265" s="179">
        <v>5970000</v>
      </c>
      <c r="AG265" s="179"/>
      <c r="AH265" s="179"/>
      <c r="AI265" s="179">
        <v>1280000</v>
      </c>
      <c r="AJ265" s="179"/>
      <c r="AK265" s="179"/>
      <c r="AL265" s="179"/>
      <c r="AM265" s="179"/>
      <c r="AN265" s="179"/>
      <c r="AO265" s="179">
        <v>1700000</v>
      </c>
      <c r="AP265" s="179">
        <v>640000</v>
      </c>
      <c r="AQ265" s="179">
        <v>1810000</v>
      </c>
      <c r="AR265" s="179">
        <v>2520000</v>
      </c>
      <c r="AS265" s="26"/>
      <c r="AT265" s="179">
        <v>200000</v>
      </c>
      <c r="AU265" s="182">
        <v>360000</v>
      </c>
      <c r="AV265" s="182">
        <v>120000</v>
      </c>
      <c r="AW265" s="182"/>
      <c r="AX265" s="182"/>
      <c r="AY265" s="182">
        <v>640000</v>
      </c>
      <c r="AZ265" s="182"/>
      <c r="BA265" s="45">
        <f t="shared" si="117"/>
        <v>15240000</v>
      </c>
      <c r="BB265" s="27"/>
      <c r="BC265" s="25" t="s">
        <v>357</v>
      </c>
      <c r="BD265" s="28">
        <v>0</v>
      </c>
      <c r="BE265" s="28">
        <v>0</v>
      </c>
      <c r="BF265" s="28">
        <v>0</v>
      </c>
      <c r="BG265" s="28">
        <v>2912000</v>
      </c>
      <c r="BH265" s="28">
        <v>8000</v>
      </c>
      <c r="BI265" s="28">
        <v>0</v>
      </c>
      <c r="BJ265" s="28">
        <v>808000</v>
      </c>
      <c r="BK265" s="28">
        <v>0</v>
      </c>
      <c r="BL265" s="28">
        <v>0</v>
      </c>
      <c r="BM265" s="28">
        <v>0</v>
      </c>
      <c r="BN265" s="28">
        <v>0</v>
      </c>
      <c r="BO265" s="28">
        <v>0</v>
      </c>
      <c r="BP265" s="28">
        <v>2070000</v>
      </c>
      <c r="BQ265" s="28">
        <v>408000</v>
      </c>
      <c r="BR265" s="28">
        <v>1954000</v>
      </c>
      <c r="BS265" s="28">
        <v>2284000</v>
      </c>
      <c r="BT265" s="28">
        <v>0</v>
      </c>
      <c r="BU265" s="28">
        <v>40000</v>
      </c>
      <c r="BV265" s="28">
        <v>320000</v>
      </c>
      <c r="BW265" s="28">
        <v>112000</v>
      </c>
      <c r="BX265" s="28">
        <v>0</v>
      </c>
      <c r="BY265" s="28">
        <v>0</v>
      </c>
      <c r="BZ265" s="28">
        <v>1224000</v>
      </c>
      <c r="CA265" s="28">
        <v>112000</v>
      </c>
      <c r="CB265" s="29">
        <f t="shared" si="143"/>
        <v>12252000</v>
      </c>
      <c r="CD265" s="25" t="s">
        <v>357</v>
      </c>
      <c r="CE265" s="30">
        <f t="shared" si="118"/>
        <v>0</v>
      </c>
      <c r="CF265" s="30">
        <f t="shared" si="119"/>
        <v>0</v>
      </c>
      <c r="CG265" s="30">
        <f t="shared" si="120"/>
        <v>0</v>
      </c>
      <c r="CH265" s="30">
        <f t="shared" si="121"/>
        <v>-2032000</v>
      </c>
      <c r="CI265" s="30">
        <f t="shared" si="122"/>
        <v>-8000</v>
      </c>
      <c r="CJ265" s="30">
        <f t="shared" si="123"/>
        <v>0</v>
      </c>
      <c r="CK265" s="30">
        <f t="shared" si="124"/>
        <v>672000</v>
      </c>
      <c r="CL265" s="30">
        <f t="shared" si="125"/>
        <v>0</v>
      </c>
      <c r="CM265" s="30">
        <f t="shared" si="126"/>
        <v>0</v>
      </c>
      <c r="CN265" s="30">
        <f t="shared" si="127"/>
        <v>0</v>
      </c>
      <c r="CO265" s="30">
        <f t="shared" si="128"/>
        <v>0</v>
      </c>
      <c r="CP265" s="30">
        <f t="shared" si="129"/>
        <v>0</v>
      </c>
      <c r="CQ265" s="30">
        <f t="shared" si="130"/>
        <v>-1270000</v>
      </c>
      <c r="CR265" s="30">
        <f t="shared" si="131"/>
        <v>32000</v>
      </c>
      <c r="CS265" s="30">
        <f t="shared" si="132"/>
        <v>-1954000</v>
      </c>
      <c r="CT265" s="30">
        <f t="shared" si="133"/>
        <v>-404000</v>
      </c>
      <c r="CU265" s="30">
        <f t="shared" si="134"/>
        <v>0</v>
      </c>
      <c r="CV265" s="30">
        <f t="shared" si="135"/>
        <v>-40000</v>
      </c>
      <c r="CW265" s="30">
        <f t="shared" si="136"/>
        <v>80000</v>
      </c>
      <c r="CX265" s="30">
        <f t="shared" si="137"/>
        <v>-112000</v>
      </c>
      <c r="CY265" s="30">
        <f t="shared" si="138"/>
        <v>0</v>
      </c>
      <c r="CZ265" s="30">
        <f t="shared" si="139"/>
        <v>0</v>
      </c>
      <c r="DA265" s="30">
        <f t="shared" si="140"/>
        <v>-784000</v>
      </c>
      <c r="DB265" s="30">
        <f t="shared" si="141"/>
        <v>-72000</v>
      </c>
      <c r="DC265" s="30">
        <f t="shared" si="142"/>
        <v>-5892000</v>
      </c>
      <c r="DD265" s="30">
        <f t="shared" si="144"/>
        <v>55947490</v>
      </c>
    </row>
    <row r="266" spans="1:108" x14ac:dyDescent="0.15">
      <c r="A266" s="25" t="s">
        <v>358</v>
      </c>
      <c r="B266" s="26"/>
      <c r="C266" s="179"/>
      <c r="D266" s="179"/>
      <c r="E266" s="179"/>
      <c r="F266" s="179"/>
      <c r="G266" s="179"/>
      <c r="H266" s="179">
        <v>1400000</v>
      </c>
      <c r="I266" s="179"/>
      <c r="J266" s="179"/>
      <c r="K266" s="179"/>
      <c r="L266" s="179"/>
      <c r="M266" s="179"/>
      <c r="N266" s="179">
        <v>520000</v>
      </c>
      <c r="O266" s="179">
        <v>640000</v>
      </c>
      <c r="P266" s="179"/>
      <c r="Q266" s="179">
        <v>1480000</v>
      </c>
      <c r="R266" s="179"/>
      <c r="S266" s="179"/>
      <c r="T266" s="179">
        <v>200000</v>
      </c>
      <c r="U266" s="179"/>
      <c r="V266" s="179"/>
      <c r="W266" s="179"/>
      <c r="X266" s="179">
        <v>40000</v>
      </c>
      <c r="Y266" s="179">
        <v>80000</v>
      </c>
      <c r="Z266" s="26">
        <f t="shared" si="116"/>
        <v>4360000</v>
      </c>
      <c r="AA266" s="26"/>
      <c r="AB266" s="25" t="s">
        <v>358</v>
      </c>
      <c r="AC266" s="26"/>
      <c r="AD266" s="179"/>
      <c r="AE266" s="179"/>
      <c r="AF266" s="179">
        <v>5930000</v>
      </c>
      <c r="AG266" s="179">
        <v>10000</v>
      </c>
      <c r="AH266" s="179"/>
      <c r="AI266" s="179">
        <v>860000</v>
      </c>
      <c r="AJ266" s="179">
        <v>0</v>
      </c>
      <c r="AK266" s="179"/>
      <c r="AL266" s="179"/>
      <c r="AM266" s="179"/>
      <c r="AN266" s="179"/>
      <c r="AO266" s="179">
        <v>1500000</v>
      </c>
      <c r="AP266" s="179">
        <v>120000</v>
      </c>
      <c r="AQ266" s="179">
        <v>1030000</v>
      </c>
      <c r="AR266" s="179">
        <v>1840000</v>
      </c>
      <c r="AS266" s="26"/>
      <c r="AT266" s="179"/>
      <c r="AU266" s="182"/>
      <c r="AV266" s="182"/>
      <c r="AW266" s="182"/>
      <c r="AX266" s="182"/>
      <c r="AY266" s="182">
        <v>760000</v>
      </c>
      <c r="AZ266" s="182"/>
      <c r="BA266" s="45">
        <f t="shared" si="117"/>
        <v>12050000</v>
      </c>
      <c r="BB266" s="27"/>
      <c r="BC266" s="25" t="s">
        <v>358</v>
      </c>
      <c r="BD266" s="43">
        <v>0</v>
      </c>
      <c r="BE266" s="43">
        <v>0</v>
      </c>
      <c r="BF266" s="43">
        <v>0</v>
      </c>
      <c r="BG266" s="43">
        <v>2486000</v>
      </c>
      <c r="BH266" s="43">
        <v>18000</v>
      </c>
      <c r="BI266" s="43">
        <v>0</v>
      </c>
      <c r="BJ266" s="43">
        <v>564000</v>
      </c>
      <c r="BK266" s="43">
        <v>4000</v>
      </c>
      <c r="BL266" s="43">
        <v>0</v>
      </c>
      <c r="BM266" s="43">
        <v>0</v>
      </c>
      <c r="BN266" s="43">
        <v>0</v>
      </c>
      <c r="BO266" s="43">
        <v>0</v>
      </c>
      <c r="BP266" s="43">
        <v>1350000</v>
      </c>
      <c r="BQ266" s="43">
        <v>184000</v>
      </c>
      <c r="BR266" s="43">
        <v>1528000</v>
      </c>
      <c r="BS266" s="43">
        <v>1864000</v>
      </c>
      <c r="BT266" s="43">
        <v>0</v>
      </c>
      <c r="BU266" s="43">
        <v>0</v>
      </c>
      <c r="BV266" s="43">
        <v>224000</v>
      </c>
      <c r="BW266" s="43">
        <v>222000</v>
      </c>
      <c r="BX266" s="43">
        <v>0</v>
      </c>
      <c r="BY266" s="43">
        <v>0</v>
      </c>
      <c r="BZ266" s="43">
        <v>1322000</v>
      </c>
      <c r="CA266" s="43">
        <v>112000</v>
      </c>
      <c r="CB266" s="29">
        <f t="shared" si="143"/>
        <v>9878000</v>
      </c>
      <c r="CD266" s="25" t="s">
        <v>358</v>
      </c>
      <c r="CE266" s="44">
        <f t="shared" si="118"/>
        <v>0</v>
      </c>
      <c r="CF266" s="44">
        <f t="shared" si="119"/>
        <v>0</v>
      </c>
      <c r="CG266" s="44">
        <f t="shared" si="120"/>
        <v>0</v>
      </c>
      <c r="CH266" s="44">
        <f t="shared" si="121"/>
        <v>-2486000</v>
      </c>
      <c r="CI266" s="30">
        <f t="shared" si="122"/>
        <v>-18000</v>
      </c>
      <c r="CJ266" s="44">
        <f t="shared" si="123"/>
        <v>0</v>
      </c>
      <c r="CK266" s="44">
        <f t="shared" si="124"/>
        <v>836000</v>
      </c>
      <c r="CL266" s="44">
        <f t="shared" si="125"/>
        <v>-4000</v>
      </c>
      <c r="CM266" s="44">
        <f t="shared" si="126"/>
        <v>0</v>
      </c>
      <c r="CN266" s="44">
        <f t="shared" si="127"/>
        <v>0</v>
      </c>
      <c r="CO266" s="44">
        <f t="shared" si="128"/>
        <v>0</v>
      </c>
      <c r="CP266" s="44">
        <f t="shared" si="129"/>
        <v>0</v>
      </c>
      <c r="CQ266" s="44">
        <f t="shared" si="130"/>
        <v>-830000</v>
      </c>
      <c r="CR266" s="44">
        <f t="shared" si="131"/>
        <v>456000</v>
      </c>
      <c r="CS266" s="44">
        <f t="shared" si="132"/>
        <v>-1528000</v>
      </c>
      <c r="CT266" s="44">
        <f t="shared" si="133"/>
        <v>-384000</v>
      </c>
      <c r="CU266" s="44">
        <f t="shared" si="134"/>
        <v>0</v>
      </c>
      <c r="CV266" s="44">
        <f t="shared" si="135"/>
        <v>0</v>
      </c>
      <c r="CW266" s="44">
        <f t="shared" si="136"/>
        <v>-24000</v>
      </c>
      <c r="CX266" s="44">
        <f t="shared" si="137"/>
        <v>-222000</v>
      </c>
      <c r="CY266" s="44">
        <f t="shared" si="138"/>
        <v>0</v>
      </c>
      <c r="CZ266" s="44">
        <f t="shared" si="139"/>
        <v>0</v>
      </c>
      <c r="DA266" s="44">
        <f t="shared" si="140"/>
        <v>-1282000</v>
      </c>
      <c r="DB266" s="44">
        <f t="shared" si="141"/>
        <v>-32000</v>
      </c>
      <c r="DC266" s="44">
        <f t="shared" si="142"/>
        <v>-5518000</v>
      </c>
      <c r="DD266" s="44">
        <f t="shared" si="144"/>
        <v>50429490</v>
      </c>
    </row>
    <row r="267" spans="1:108" x14ac:dyDescent="0.15">
      <c r="A267" s="25" t="s">
        <v>359</v>
      </c>
      <c r="B267" s="26"/>
      <c r="C267" s="179"/>
      <c r="D267" s="179"/>
      <c r="E267" s="179">
        <v>2900000</v>
      </c>
      <c r="F267" s="179">
        <v>5966</v>
      </c>
      <c r="G267" s="179"/>
      <c r="H267" s="179">
        <v>1520000</v>
      </c>
      <c r="I267" s="179">
        <v>7988</v>
      </c>
      <c r="J267" s="179"/>
      <c r="K267" s="179"/>
      <c r="L267" s="179"/>
      <c r="M267" s="179"/>
      <c r="N267" s="179">
        <v>1080000</v>
      </c>
      <c r="O267" s="179">
        <v>600000</v>
      </c>
      <c r="P267" s="179">
        <v>446407</v>
      </c>
      <c r="Q267" s="179">
        <v>1920000</v>
      </c>
      <c r="R267" s="179"/>
      <c r="S267" s="179"/>
      <c r="T267" s="179">
        <v>280000</v>
      </c>
      <c r="U267" s="179"/>
      <c r="V267" s="179"/>
      <c r="W267" s="179"/>
      <c r="X267" s="179"/>
      <c r="Y267" s="179">
        <v>40000</v>
      </c>
      <c r="Z267" s="26">
        <f t="shared" si="116"/>
        <v>8800361</v>
      </c>
      <c r="AA267" s="26"/>
      <c r="AB267" s="25" t="s">
        <v>359</v>
      </c>
      <c r="AC267" s="26"/>
      <c r="AD267" s="179"/>
      <c r="AE267" s="179"/>
      <c r="AF267" s="179"/>
      <c r="AG267" s="179"/>
      <c r="AH267" s="179"/>
      <c r="AI267" s="179">
        <v>600000</v>
      </c>
      <c r="AJ267" s="179"/>
      <c r="AK267" s="179"/>
      <c r="AL267" s="179"/>
      <c r="AM267" s="179"/>
      <c r="AN267" s="179"/>
      <c r="AO267" s="179">
        <v>1020000</v>
      </c>
      <c r="AP267" s="179"/>
      <c r="AQ267" s="179"/>
      <c r="AR267" s="179">
        <v>1840000</v>
      </c>
      <c r="AS267" s="26"/>
      <c r="AT267" s="179"/>
      <c r="AU267" s="182"/>
      <c r="AV267" s="182"/>
      <c r="AW267" s="182"/>
      <c r="AX267" s="182"/>
      <c r="AY267" s="182">
        <v>640000</v>
      </c>
      <c r="AZ267" s="182"/>
      <c r="BA267" s="45">
        <f t="shared" si="117"/>
        <v>4100000</v>
      </c>
      <c r="BB267" s="45"/>
      <c r="BC267" s="25" t="s">
        <v>359</v>
      </c>
      <c r="BD267" s="43">
        <v>0</v>
      </c>
      <c r="BE267" s="43">
        <v>0</v>
      </c>
      <c r="BF267" s="43">
        <v>0</v>
      </c>
      <c r="BG267" s="43">
        <v>1158000</v>
      </c>
      <c r="BH267" s="43">
        <v>0</v>
      </c>
      <c r="BI267" s="43">
        <v>0</v>
      </c>
      <c r="BJ267" s="43">
        <v>628000</v>
      </c>
      <c r="BK267" s="43">
        <v>0</v>
      </c>
      <c r="BL267" s="43">
        <v>0</v>
      </c>
      <c r="BM267" s="43">
        <v>0</v>
      </c>
      <c r="BN267" s="43">
        <v>0</v>
      </c>
      <c r="BO267" s="43">
        <v>0</v>
      </c>
      <c r="BP267" s="43">
        <v>1326000</v>
      </c>
      <c r="BQ267" s="43">
        <v>208000</v>
      </c>
      <c r="BR267" s="43">
        <v>1612000</v>
      </c>
      <c r="BS267" s="43">
        <v>1776000</v>
      </c>
      <c r="BT267" s="43">
        <v>0</v>
      </c>
      <c r="BU267" s="43">
        <v>0</v>
      </c>
      <c r="BV267" s="43">
        <v>240000</v>
      </c>
      <c r="BW267" s="43">
        <v>104000</v>
      </c>
      <c r="BX267" s="43">
        <v>0</v>
      </c>
      <c r="BY267" s="43">
        <v>0</v>
      </c>
      <c r="BZ267" s="43">
        <v>1348000</v>
      </c>
      <c r="CA267" s="43">
        <v>72000</v>
      </c>
      <c r="CB267" s="29">
        <f t="shared" si="143"/>
        <v>8472000</v>
      </c>
      <c r="CD267" s="25" t="s">
        <v>359</v>
      </c>
      <c r="CE267" s="44">
        <f t="shared" si="118"/>
        <v>0</v>
      </c>
      <c r="CF267" s="44">
        <f t="shared" si="119"/>
        <v>0</v>
      </c>
      <c r="CG267" s="44">
        <f t="shared" si="120"/>
        <v>0</v>
      </c>
      <c r="CH267" s="44">
        <f t="shared" si="121"/>
        <v>1742000</v>
      </c>
      <c r="CI267" s="44">
        <f t="shared" si="122"/>
        <v>5966</v>
      </c>
      <c r="CJ267" s="44">
        <f t="shared" si="123"/>
        <v>0</v>
      </c>
      <c r="CK267" s="44">
        <f t="shared" si="124"/>
        <v>892000</v>
      </c>
      <c r="CL267" s="44">
        <f t="shared" si="125"/>
        <v>7988</v>
      </c>
      <c r="CM267" s="44">
        <f t="shared" si="126"/>
        <v>0</v>
      </c>
      <c r="CN267" s="44">
        <f t="shared" si="127"/>
        <v>0</v>
      </c>
      <c r="CO267" s="44">
        <f t="shared" si="128"/>
        <v>0</v>
      </c>
      <c r="CP267" s="44">
        <f t="shared" si="129"/>
        <v>0</v>
      </c>
      <c r="CQ267" s="44">
        <f t="shared" si="130"/>
        <v>-246000</v>
      </c>
      <c r="CR267" s="44">
        <f t="shared" si="131"/>
        <v>392000</v>
      </c>
      <c r="CS267" s="44">
        <f t="shared" si="132"/>
        <v>-1165593</v>
      </c>
      <c r="CT267" s="44">
        <f t="shared" si="133"/>
        <v>144000</v>
      </c>
      <c r="CU267" s="44">
        <f t="shared" si="134"/>
        <v>0</v>
      </c>
      <c r="CV267" s="44">
        <f t="shared" si="135"/>
        <v>0</v>
      </c>
      <c r="CW267" s="44">
        <f t="shared" si="136"/>
        <v>40000</v>
      </c>
      <c r="CX267" s="44">
        <f t="shared" si="137"/>
        <v>-104000</v>
      </c>
      <c r="CY267" s="44">
        <f t="shared" si="138"/>
        <v>0</v>
      </c>
      <c r="CZ267" s="44">
        <f t="shared" si="139"/>
        <v>0</v>
      </c>
      <c r="DA267" s="44">
        <f t="shared" si="140"/>
        <v>-1348000</v>
      </c>
      <c r="DB267" s="44">
        <f t="shared" si="141"/>
        <v>-32000</v>
      </c>
      <c r="DC267" s="44">
        <f t="shared" si="142"/>
        <v>328361</v>
      </c>
      <c r="DD267" s="44">
        <f t="shared" si="144"/>
        <v>50757851</v>
      </c>
    </row>
    <row r="268" spans="1:108" x14ac:dyDescent="0.15">
      <c r="A268" s="25" t="s">
        <v>360</v>
      </c>
      <c r="B268" s="26"/>
      <c r="C268" s="179"/>
      <c r="D268" s="179"/>
      <c r="E268" s="179">
        <v>3685000</v>
      </c>
      <c r="F268" s="179">
        <v>1443</v>
      </c>
      <c r="G268" s="179"/>
      <c r="H268" s="179">
        <v>1320000</v>
      </c>
      <c r="I268" s="179">
        <v>11884</v>
      </c>
      <c r="J268" s="179"/>
      <c r="K268" s="179"/>
      <c r="L268" s="179"/>
      <c r="M268" s="179"/>
      <c r="N268" s="179">
        <v>800000</v>
      </c>
      <c r="O268" s="179">
        <v>440000</v>
      </c>
      <c r="P268" s="179">
        <v>671613</v>
      </c>
      <c r="Q268" s="179">
        <v>1680000</v>
      </c>
      <c r="R268" s="179"/>
      <c r="S268" s="179"/>
      <c r="T268" s="179">
        <v>80000</v>
      </c>
      <c r="U268" s="179"/>
      <c r="V268" s="179"/>
      <c r="W268" s="179"/>
      <c r="X268" s="179">
        <v>840000</v>
      </c>
      <c r="Y268" s="179">
        <v>80000</v>
      </c>
      <c r="Z268" s="26">
        <f t="shared" si="116"/>
        <v>9609940</v>
      </c>
      <c r="AA268" s="26"/>
      <c r="AB268" s="25" t="s">
        <v>360</v>
      </c>
      <c r="AC268" s="26"/>
      <c r="AD268" s="179"/>
      <c r="AE268" s="179"/>
      <c r="AF268" s="179"/>
      <c r="AG268" s="179"/>
      <c r="AH268" s="179"/>
      <c r="AI268" s="179">
        <v>600000</v>
      </c>
      <c r="AJ268" s="179"/>
      <c r="AK268" s="179"/>
      <c r="AL268" s="179"/>
      <c r="AM268" s="179"/>
      <c r="AN268" s="179"/>
      <c r="AO268" s="179">
        <v>540000</v>
      </c>
      <c r="AP268" s="179">
        <v>120000</v>
      </c>
      <c r="AQ268" s="179"/>
      <c r="AR268" s="179">
        <v>1640000</v>
      </c>
      <c r="AS268" s="26"/>
      <c r="AT268" s="179"/>
      <c r="AU268" s="182"/>
      <c r="AV268" s="182"/>
      <c r="AW268" s="182"/>
      <c r="AX268" s="182"/>
      <c r="AY268" s="182">
        <v>240000</v>
      </c>
      <c r="AZ268" s="182"/>
      <c r="BA268" s="45">
        <f t="shared" si="117"/>
        <v>3140000</v>
      </c>
      <c r="BB268" s="27"/>
      <c r="BC268" s="25" t="s">
        <v>360</v>
      </c>
      <c r="BD268" s="43">
        <v>0</v>
      </c>
      <c r="BE268" s="43">
        <v>0</v>
      </c>
      <c r="BF268" s="43">
        <v>0</v>
      </c>
      <c r="BG268" s="43">
        <v>922000</v>
      </c>
      <c r="BH268" s="43">
        <v>8000</v>
      </c>
      <c r="BI268" s="43">
        <v>0</v>
      </c>
      <c r="BJ268" s="43">
        <v>416000</v>
      </c>
      <c r="BK268" s="43">
        <v>2000</v>
      </c>
      <c r="BL268" s="43">
        <v>0</v>
      </c>
      <c r="BM268" s="43">
        <v>0</v>
      </c>
      <c r="BN268" s="43">
        <v>0</v>
      </c>
      <c r="BO268" s="43">
        <v>0</v>
      </c>
      <c r="BP268" s="43">
        <v>1426000</v>
      </c>
      <c r="BQ268" s="43">
        <v>160000</v>
      </c>
      <c r="BR268" s="43">
        <v>1518000</v>
      </c>
      <c r="BS268" s="43">
        <v>1640000</v>
      </c>
      <c r="BT268" s="43">
        <v>0</v>
      </c>
      <c r="BU268" s="43">
        <v>0</v>
      </c>
      <c r="BV268" s="43">
        <v>192000</v>
      </c>
      <c r="BW268" s="43">
        <v>122000</v>
      </c>
      <c r="BX268" s="43">
        <v>0</v>
      </c>
      <c r="BY268" s="43">
        <v>0</v>
      </c>
      <c r="BZ268" s="43">
        <v>1056000</v>
      </c>
      <c r="CA268" s="43">
        <v>72000</v>
      </c>
      <c r="CB268" s="29">
        <f t="shared" si="143"/>
        <v>7534000</v>
      </c>
      <c r="CD268" s="25" t="s">
        <v>360</v>
      </c>
      <c r="CE268" s="44">
        <f t="shared" si="118"/>
        <v>0</v>
      </c>
      <c r="CF268" s="44">
        <f t="shared" si="119"/>
        <v>0</v>
      </c>
      <c r="CG268" s="44">
        <f t="shared" si="120"/>
        <v>0</v>
      </c>
      <c r="CH268" s="44">
        <f t="shared" si="121"/>
        <v>2763000</v>
      </c>
      <c r="CI268" s="44">
        <f t="shared" si="122"/>
        <v>-6557</v>
      </c>
      <c r="CJ268" s="44">
        <f t="shared" si="123"/>
        <v>0</v>
      </c>
      <c r="CK268" s="44">
        <f t="shared" si="124"/>
        <v>904000</v>
      </c>
      <c r="CL268" s="44">
        <f t="shared" si="125"/>
        <v>9884</v>
      </c>
      <c r="CM268" s="44">
        <f t="shared" si="126"/>
        <v>0</v>
      </c>
      <c r="CN268" s="44">
        <f t="shared" si="127"/>
        <v>0</v>
      </c>
      <c r="CO268" s="44">
        <f t="shared" si="128"/>
        <v>0</v>
      </c>
      <c r="CP268" s="44">
        <f t="shared" si="129"/>
        <v>0</v>
      </c>
      <c r="CQ268" s="44">
        <f t="shared" si="130"/>
        <v>-626000</v>
      </c>
      <c r="CR268" s="44">
        <f t="shared" si="131"/>
        <v>280000</v>
      </c>
      <c r="CS268" s="44">
        <f t="shared" si="132"/>
        <v>-846387</v>
      </c>
      <c r="CT268" s="44">
        <f t="shared" si="133"/>
        <v>40000</v>
      </c>
      <c r="CU268" s="44">
        <f t="shared" si="134"/>
        <v>0</v>
      </c>
      <c r="CV268" s="44">
        <f t="shared" si="135"/>
        <v>0</v>
      </c>
      <c r="CW268" s="44">
        <f t="shared" si="136"/>
        <v>-112000</v>
      </c>
      <c r="CX268" s="44">
        <f t="shared" si="137"/>
        <v>-122000</v>
      </c>
      <c r="CY268" s="44">
        <f t="shared" si="138"/>
        <v>0</v>
      </c>
      <c r="CZ268" s="44">
        <f t="shared" si="139"/>
        <v>0</v>
      </c>
      <c r="DA268" s="44">
        <f t="shared" si="140"/>
        <v>-216000</v>
      </c>
      <c r="DB268" s="44">
        <f t="shared" si="141"/>
        <v>8000</v>
      </c>
      <c r="DC268" s="44">
        <f t="shared" si="142"/>
        <v>2075940</v>
      </c>
      <c r="DD268" s="44">
        <f t="shared" si="144"/>
        <v>52833791</v>
      </c>
    </row>
    <row r="269" spans="1:108" x14ac:dyDescent="0.15">
      <c r="A269" s="25" t="s">
        <v>361</v>
      </c>
      <c r="B269" s="26"/>
      <c r="C269" s="179"/>
      <c r="D269" s="179"/>
      <c r="E269" s="179">
        <v>3772000</v>
      </c>
      <c r="F269" s="179">
        <v>3758</v>
      </c>
      <c r="G269" s="179"/>
      <c r="H269" s="179">
        <v>1360000</v>
      </c>
      <c r="I269" s="179">
        <v>82303</v>
      </c>
      <c r="J269" s="179"/>
      <c r="K269" s="179"/>
      <c r="L269" s="179"/>
      <c r="M269" s="179"/>
      <c r="N269" s="179">
        <v>800000</v>
      </c>
      <c r="O269" s="179">
        <v>320000</v>
      </c>
      <c r="P269" s="179">
        <v>3185676</v>
      </c>
      <c r="Q269" s="179">
        <v>880000</v>
      </c>
      <c r="R269" s="179"/>
      <c r="S269" s="179"/>
      <c r="T269" s="179">
        <v>80000</v>
      </c>
      <c r="U269" s="179"/>
      <c r="V269" s="179"/>
      <c r="W269" s="179"/>
      <c r="X269" s="179">
        <v>520000</v>
      </c>
      <c r="Y269" s="179">
        <v>120000</v>
      </c>
      <c r="Z269" s="26">
        <f t="shared" si="116"/>
        <v>11123737</v>
      </c>
      <c r="AA269" s="26"/>
      <c r="AB269" s="25" t="s">
        <v>361</v>
      </c>
      <c r="AC269" s="26"/>
      <c r="AD269" s="179"/>
      <c r="AE269" s="179"/>
      <c r="AF269" s="179">
        <v>5420000</v>
      </c>
      <c r="AG269" s="179"/>
      <c r="AH269" s="179"/>
      <c r="AI269" s="179">
        <v>600000</v>
      </c>
      <c r="AJ269" s="179">
        <v>10000</v>
      </c>
      <c r="AK269" s="179"/>
      <c r="AL269" s="179"/>
      <c r="AM269" s="179"/>
      <c r="AN269" s="179"/>
      <c r="AO269" s="179">
        <v>1300000</v>
      </c>
      <c r="AP269" s="179"/>
      <c r="AQ269" s="179">
        <v>1940000</v>
      </c>
      <c r="AR269" s="179">
        <v>2000000</v>
      </c>
      <c r="AS269" s="26"/>
      <c r="AT269" s="179"/>
      <c r="AU269" s="182"/>
      <c r="AV269" s="182"/>
      <c r="AW269" s="182"/>
      <c r="AX269" s="182"/>
      <c r="AY269" s="182">
        <v>680000</v>
      </c>
      <c r="AZ269" s="182"/>
      <c r="BA269" s="45">
        <f t="shared" si="117"/>
        <v>11950000</v>
      </c>
      <c r="BB269" s="27"/>
      <c r="BC269" s="25" t="s">
        <v>361</v>
      </c>
      <c r="BD269" s="43">
        <v>0</v>
      </c>
      <c r="BE269" s="43">
        <v>0</v>
      </c>
      <c r="BF269" s="43">
        <v>0</v>
      </c>
      <c r="BG269" s="43">
        <v>1876000</v>
      </c>
      <c r="BH269" s="43">
        <v>0</v>
      </c>
      <c r="BI269" s="43">
        <v>0</v>
      </c>
      <c r="BJ269" s="43">
        <v>310000</v>
      </c>
      <c r="BK269" s="43">
        <v>2000</v>
      </c>
      <c r="BL269" s="43">
        <v>0</v>
      </c>
      <c r="BM269" s="43">
        <v>0</v>
      </c>
      <c r="BN269" s="43">
        <v>0</v>
      </c>
      <c r="BO269" s="43">
        <v>0</v>
      </c>
      <c r="BP269" s="43">
        <v>1200000</v>
      </c>
      <c r="BQ269" s="43">
        <v>56000</v>
      </c>
      <c r="BR269" s="43">
        <v>1664000</v>
      </c>
      <c r="BS269" s="43">
        <v>1400000</v>
      </c>
      <c r="BT269" s="43">
        <v>0</v>
      </c>
      <c r="BU269" s="43">
        <v>0</v>
      </c>
      <c r="BV269" s="43">
        <v>120000</v>
      </c>
      <c r="BW269" s="43">
        <v>40000</v>
      </c>
      <c r="BX269" s="43">
        <v>0</v>
      </c>
      <c r="BY269" s="43">
        <v>0</v>
      </c>
      <c r="BZ269" s="43">
        <v>964000</v>
      </c>
      <c r="CA269" s="43">
        <v>48000</v>
      </c>
      <c r="CB269" s="29">
        <f t="shared" si="143"/>
        <v>7680000</v>
      </c>
      <c r="CD269" s="25" t="s">
        <v>361</v>
      </c>
      <c r="CE269" s="44">
        <f t="shared" si="118"/>
        <v>0</v>
      </c>
      <c r="CF269" s="44">
        <f t="shared" si="119"/>
        <v>0</v>
      </c>
      <c r="CG269" s="44">
        <f t="shared" si="120"/>
        <v>0</v>
      </c>
      <c r="CH269" s="44">
        <f t="shared" si="121"/>
        <v>1896000</v>
      </c>
      <c r="CI269" s="44">
        <f t="shared" si="122"/>
        <v>3758</v>
      </c>
      <c r="CJ269" s="44">
        <f t="shared" si="123"/>
        <v>0</v>
      </c>
      <c r="CK269" s="44">
        <f t="shared" si="124"/>
        <v>1050000</v>
      </c>
      <c r="CL269" s="44">
        <f t="shared" si="125"/>
        <v>80303</v>
      </c>
      <c r="CM269" s="44">
        <f t="shared" si="126"/>
        <v>0</v>
      </c>
      <c r="CN269" s="44">
        <f t="shared" si="127"/>
        <v>0</v>
      </c>
      <c r="CO269" s="44">
        <f t="shared" si="128"/>
        <v>0</v>
      </c>
      <c r="CP269" s="44">
        <f t="shared" si="129"/>
        <v>0</v>
      </c>
      <c r="CQ269" s="44">
        <f t="shared" si="130"/>
        <v>-400000</v>
      </c>
      <c r="CR269" s="44">
        <f t="shared" si="131"/>
        <v>264000</v>
      </c>
      <c r="CS269" s="44">
        <f t="shared" si="132"/>
        <v>1521676</v>
      </c>
      <c r="CT269" s="44">
        <f t="shared" si="133"/>
        <v>-520000</v>
      </c>
      <c r="CU269" s="44">
        <f t="shared" si="134"/>
        <v>0</v>
      </c>
      <c r="CV269" s="44">
        <f t="shared" si="135"/>
        <v>0</v>
      </c>
      <c r="CW269" s="44">
        <f t="shared" si="136"/>
        <v>-40000</v>
      </c>
      <c r="CX269" s="44">
        <f t="shared" si="137"/>
        <v>-40000</v>
      </c>
      <c r="CY269" s="44">
        <f t="shared" si="138"/>
        <v>0</v>
      </c>
      <c r="CZ269" s="44">
        <f t="shared" si="139"/>
        <v>0</v>
      </c>
      <c r="DA269" s="44">
        <f t="shared" si="140"/>
        <v>-444000</v>
      </c>
      <c r="DB269" s="44">
        <f t="shared" si="141"/>
        <v>72000</v>
      </c>
      <c r="DC269" s="44">
        <f t="shared" si="142"/>
        <v>3443737</v>
      </c>
      <c r="DD269" s="44">
        <f t="shared" si="144"/>
        <v>56277528</v>
      </c>
    </row>
    <row r="270" spans="1:108" x14ac:dyDescent="0.15">
      <c r="A270" s="25" t="s">
        <v>362</v>
      </c>
      <c r="B270" s="26"/>
      <c r="C270" s="179"/>
      <c r="D270" s="179"/>
      <c r="E270" s="179">
        <v>3677500</v>
      </c>
      <c r="F270" s="179">
        <v>66</v>
      </c>
      <c r="G270" s="179"/>
      <c r="H270" s="179">
        <v>1200000</v>
      </c>
      <c r="I270" s="179">
        <v>94679</v>
      </c>
      <c r="J270" s="179"/>
      <c r="K270" s="179"/>
      <c r="L270" s="179"/>
      <c r="M270" s="179"/>
      <c r="N270" s="179">
        <v>800000</v>
      </c>
      <c r="O270" s="179">
        <v>600000</v>
      </c>
      <c r="P270" s="179">
        <v>885959</v>
      </c>
      <c r="Q270" s="179">
        <v>1080000</v>
      </c>
      <c r="R270" s="179"/>
      <c r="S270" s="179"/>
      <c r="T270" s="179">
        <v>200000</v>
      </c>
      <c r="U270" s="179"/>
      <c r="V270" s="179"/>
      <c r="W270" s="179"/>
      <c r="X270" s="179">
        <v>400000</v>
      </c>
      <c r="Y270" s="179"/>
      <c r="Z270" s="26">
        <f t="shared" si="116"/>
        <v>8938204</v>
      </c>
      <c r="AA270" s="26"/>
      <c r="AB270" s="25" t="s">
        <v>362</v>
      </c>
      <c r="AC270" s="26"/>
      <c r="AD270" s="179"/>
      <c r="AE270" s="179"/>
      <c r="AF270" s="179">
        <v>5440000</v>
      </c>
      <c r="AG270" s="179">
        <v>0</v>
      </c>
      <c r="AH270" s="179"/>
      <c r="AI270" s="179">
        <v>360000</v>
      </c>
      <c r="AJ270" s="179">
        <v>60000</v>
      </c>
      <c r="AK270" s="179"/>
      <c r="AL270" s="179"/>
      <c r="AM270" s="179"/>
      <c r="AN270" s="179"/>
      <c r="AO270" s="179">
        <v>1060000</v>
      </c>
      <c r="AP270" s="179">
        <v>240000</v>
      </c>
      <c r="AQ270" s="179">
        <v>1380000</v>
      </c>
      <c r="AR270" s="179">
        <v>1880000</v>
      </c>
      <c r="AS270" s="26"/>
      <c r="AT270" s="179"/>
      <c r="AU270" s="182"/>
      <c r="AV270" s="182"/>
      <c r="AW270" s="182"/>
      <c r="AX270" s="182"/>
      <c r="AY270" s="182">
        <v>680000</v>
      </c>
      <c r="AZ270" s="182"/>
      <c r="BA270" s="45">
        <f t="shared" si="117"/>
        <v>11100000</v>
      </c>
      <c r="BB270" s="27"/>
      <c r="BC270" s="25" t="s">
        <v>362</v>
      </c>
      <c r="BD270" s="28">
        <v>0</v>
      </c>
      <c r="BE270" s="28">
        <v>0</v>
      </c>
      <c r="BF270" s="28">
        <v>0</v>
      </c>
      <c r="BG270" s="28">
        <v>2386000</v>
      </c>
      <c r="BH270" s="28">
        <v>26000</v>
      </c>
      <c r="BI270" s="28">
        <v>0</v>
      </c>
      <c r="BJ270" s="28">
        <v>348000</v>
      </c>
      <c r="BK270" s="28">
        <v>12000</v>
      </c>
      <c r="BL270" s="28">
        <v>0</v>
      </c>
      <c r="BM270" s="28">
        <v>0</v>
      </c>
      <c r="BN270" s="28">
        <v>0</v>
      </c>
      <c r="BO270" s="28">
        <v>0</v>
      </c>
      <c r="BP270" s="28">
        <v>1194000</v>
      </c>
      <c r="BQ270" s="28">
        <v>216000</v>
      </c>
      <c r="BR270" s="28">
        <v>1798000</v>
      </c>
      <c r="BS270" s="28">
        <v>1466000</v>
      </c>
      <c r="BT270" s="28">
        <v>0</v>
      </c>
      <c r="BU270" s="28">
        <v>0</v>
      </c>
      <c r="BV270" s="28">
        <v>104000</v>
      </c>
      <c r="BW270" s="28">
        <v>104000</v>
      </c>
      <c r="BX270" s="28">
        <v>0</v>
      </c>
      <c r="BY270" s="28">
        <v>0</v>
      </c>
      <c r="BZ270" s="28">
        <v>830000</v>
      </c>
      <c r="CA270" s="28">
        <v>72000</v>
      </c>
      <c r="CB270" s="29">
        <f t="shared" si="143"/>
        <v>8556000</v>
      </c>
      <c r="CD270" s="25" t="s">
        <v>362</v>
      </c>
      <c r="CE270" s="30">
        <f t="shared" si="118"/>
        <v>0</v>
      </c>
      <c r="CF270" s="30">
        <f t="shared" si="119"/>
        <v>0</v>
      </c>
      <c r="CG270" s="30">
        <f t="shared" si="120"/>
        <v>0</v>
      </c>
      <c r="CH270" s="30">
        <f t="shared" si="121"/>
        <v>1291500</v>
      </c>
      <c r="CI270" s="30">
        <f t="shared" si="122"/>
        <v>-25934</v>
      </c>
      <c r="CJ270" s="30">
        <f t="shared" si="123"/>
        <v>0</v>
      </c>
      <c r="CK270" s="30">
        <f t="shared" si="124"/>
        <v>852000</v>
      </c>
      <c r="CL270" s="30">
        <f t="shared" si="125"/>
        <v>82679</v>
      </c>
      <c r="CM270" s="30">
        <f t="shared" si="126"/>
        <v>0</v>
      </c>
      <c r="CN270" s="30">
        <f t="shared" si="127"/>
        <v>0</v>
      </c>
      <c r="CO270" s="30">
        <f t="shared" si="128"/>
        <v>0</v>
      </c>
      <c r="CP270" s="30">
        <f t="shared" si="129"/>
        <v>0</v>
      </c>
      <c r="CQ270" s="30">
        <f t="shared" si="130"/>
        <v>-394000</v>
      </c>
      <c r="CR270" s="30">
        <f t="shared" si="131"/>
        <v>384000</v>
      </c>
      <c r="CS270" s="30">
        <f t="shared" si="132"/>
        <v>-912041</v>
      </c>
      <c r="CT270" s="30">
        <f t="shared" si="133"/>
        <v>-386000</v>
      </c>
      <c r="CU270" s="30">
        <f t="shared" si="134"/>
        <v>0</v>
      </c>
      <c r="CV270" s="30">
        <f t="shared" si="135"/>
        <v>0</v>
      </c>
      <c r="CW270" s="30">
        <f t="shared" si="136"/>
        <v>96000</v>
      </c>
      <c r="CX270" s="30">
        <f t="shared" si="137"/>
        <v>-104000</v>
      </c>
      <c r="CY270" s="30">
        <f t="shared" si="138"/>
        <v>0</v>
      </c>
      <c r="CZ270" s="30">
        <f t="shared" si="139"/>
        <v>0</v>
      </c>
      <c r="DA270" s="30">
        <f t="shared" si="140"/>
        <v>-430000</v>
      </c>
      <c r="DB270" s="30">
        <f t="shared" si="141"/>
        <v>-72000</v>
      </c>
      <c r="DC270" s="30">
        <f t="shared" si="142"/>
        <v>382204</v>
      </c>
      <c r="DD270" s="30">
        <f t="shared" si="144"/>
        <v>56659732</v>
      </c>
    </row>
    <row r="271" spans="1:108" x14ac:dyDescent="0.15">
      <c r="A271" s="25" t="s">
        <v>363</v>
      </c>
      <c r="B271" s="26"/>
      <c r="C271" s="179"/>
      <c r="D271" s="179"/>
      <c r="E271" s="179">
        <v>3910000</v>
      </c>
      <c r="F271" s="179">
        <v>2026</v>
      </c>
      <c r="G271" s="179"/>
      <c r="H271" s="179"/>
      <c r="I271" s="179">
        <v>1727</v>
      </c>
      <c r="J271" s="179"/>
      <c r="K271" s="179"/>
      <c r="L271" s="179"/>
      <c r="M271" s="179"/>
      <c r="N271" s="179"/>
      <c r="O271" s="179"/>
      <c r="P271" s="179">
        <v>382785</v>
      </c>
      <c r="Q271" s="179"/>
      <c r="R271" s="179"/>
      <c r="S271" s="179"/>
      <c r="T271" s="179"/>
      <c r="U271" s="179"/>
      <c r="V271" s="179"/>
      <c r="W271" s="179"/>
      <c r="X271" s="179">
        <v>760000</v>
      </c>
      <c r="Y271" s="179"/>
      <c r="Z271" s="26">
        <f t="shared" si="116"/>
        <v>5056538</v>
      </c>
      <c r="AA271" s="26"/>
      <c r="AB271" s="25" t="s">
        <v>363</v>
      </c>
      <c r="AC271" s="26"/>
      <c r="AD271" s="179"/>
      <c r="AE271" s="179"/>
      <c r="AF271" s="179">
        <v>4630000</v>
      </c>
      <c r="AG271" s="179">
        <v>0</v>
      </c>
      <c r="AH271" s="179"/>
      <c r="AI271" s="179">
        <v>1480000</v>
      </c>
      <c r="AJ271" s="179">
        <v>10000</v>
      </c>
      <c r="AK271" s="179"/>
      <c r="AL271" s="179"/>
      <c r="AM271" s="179"/>
      <c r="AN271" s="179"/>
      <c r="AO271" s="179">
        <v>420000</v>
      </c>
      <c r="AP271" s="179">
        <v>240000</v>
      </c>
      <c r="AQ271" s="179">
        <v>6320000</v>
      </c>
      <c r="AR271" s="179">
        <v>1400000</v>
      </c>
      <c r="AS271" s="26"/>
      <c r="AT271" s="179"/>
      <c r="AU271" s="182"/>
      <c r="AV271" s="182"/>
      <c r="AW271" s="182"/>
      <c r="AX271" s="182"/>
      <c r="AY271" s="182">
        <v>680000</v>
      </c>
      <c r="AZ271" s="182"/>
      <c r="BA271" s="45">
        <f t="shared" si="117"/>
        <v>15180000</v>
      </c>
      <c r="BB271" s="27"/>
      <c r="BC271" s="25" t="s">
        <v>363</v>
      </c>
      <c r="BD271" s="43">
        <v>0</v>
      </c>
      <c r="BE271" s="43">
        <v>0</v>
      </c>
      <c r="BF271" s="43">
        <v>0</v>
      </c>
      <c r="BG271" s="43">
        <v>2182000</v>
      </c>
      <c r="BH271" s="43">
        <v>8000</v>
      </c>
      <c r="BI271" s="43">
        <v>0</v>
      </c>
      <c r="BJ271" s="43">
        <v>552000</v>
      </c>
      <c r="BK271" s="43">
        <v>2000</v>
      </c>
      <c r="BL271" s="43">
        <v>0</v>
      </c>
      <c r="BM271" s="43">
        <v>0</v>
      </c>
      <c r="BN271" s="43">
        <v>0</v>
      </c>
      <c r="BO271" s="43">
        <v>0</v>
      </c>
      <c r="BP271" s="43">
        <v>734000</v>
      </c>
      <c r="BQ271" s="43">
        <v>120000</v>
      </c>
      <c r="BR271" s="43">
        <v>2592000</v>
      </c>
      <c r="BS271" s="43">
        <v>1204000</v>
      </c>
      <c r="BT271" s="43">
        <v>0</v>
      </c>
      <c r="BU271" s="43">
        <v>0</v>
      </c>
      <c r="BV271" s="43">
        <v>96000</v>
      </c>
      <c r="BW271" s="43">
        <v>120000</v>
      </c>
      <c r="BX271" s="43">
        <v>0</v>
      </c>
      <c r="BY271" s="43">
        <v>0</v>
      </c>
      <c r="BZ271" s="43">
        <v>900000</v>
      </c>
      <c r="CA271" s="43">
        <v>152000</v>
      </c>
      <c r="CB271" s="29">
        <f t="shared" si="143"/>
        <v>8662000</v>
      </c>
      <c r="CD271" s="25" t="s">
        <v>363</v>
      </c>
      <c r="CE271" s="44">
        <f t="shared" si="118"/>
        <v>0</v>
      </c>
      <c r="CF271" s="44">
        <f t="shared" si="119"/>
        <v>0</v>
      </c>
      <c r="CG271" s="44">
        <f t="shared" si="120"/>
        <v>0</v>
      </c>
      <c r="CH271" s="44">
        <f t="shared" si="121"/>
        <v>1728000</v>
      </c>
      <c r="CI271" s="44">
        <f t="shared" si="122"/>
        <v>-5974</v>
      </c>
      <c r="CJ271" s="44">
        <f t="shared" si="123"/>
        <v>0</v>
      </c>
      <c r="CK271" s="44">
        <f t="shared" si="124"/>
        <v>-552000</v>
      </c>
      <c r="CL271" s="44">
        <f t="shared" si="125"/>
        <v>-273</v>
      </c>
      <c r="CM271" s="44">
        <f t="shared" si="126"/>
        <v>0</v>
      </c>
      <c r="CN271" s="44">
        <f t="shared" si="127"/>
        <v>0</v>
      </c>
      <c r="CO271" s="44">
        <f t="shared" si="128"/>
        <v>0</v>
      </c>
      <c r="CP271" s="44">
        <f t="shared" si="129"/>
        <v>0</v>
      </c>
      <c r="CQ271" s="44">
        <f t="shared" si="130"/>
        <v>-734000</v>
      </c>
      <c r="CR271" s="44">
        <f t="shared" si="131"/>
        <v>-120000</v>
      </c>
      <c r="CS271" s="44">
        <f t="shared" si="132"/>
        <v>-2209215</v>
      </c>
      <c r="CT271" s="44">
        <f t="shared" si="133"/>
        <v>-1204000</v>
      </c>
      <c r="CU271" s="44">
        <f t="shared" si="134"/>
        <v>0</v>
      </c>
      <c r="CV271" s="44">
        <f t="shared" si="135"/>
        <v>0</v>
      </c>
      <c r="CW271" s="44">
        <f t="shared" si="136"/>
        <v>-96000</v>
      </c>
      <c r="CX271" s="44">
        <f t="shared" si="137"/>
        <v>-120000</v>
      </c>
      <c r="CY271" s="44">
        <f t="shared" si="138"/>
        <v>0</v>
      </c>
      <c r="CZ271" s="44">
        <f t="shared" si="139"/>
        <v>0</v>
      </c>
      <c r="DA271" s="44">
        <f t="shared" si="140"/>
        <v>-140000</v>
      </c>
      <c r="DB271" s="44">
        <f t="shared" si="141"/>
        <v>-152000</v>
      </c>
      <c r="DC271" s="44">
        <f t="shared" si="142"/>
        <v>-3605462</v>
      </c>
      <c r="DD271" s="44">
        <f t="shared" si="144"/>
        <v>53054270</v>
      </c>
    </row>
    <row r="272" spans="1:108" x14ac:dyDescent="0.15">
      <c r="A272" s="25" t="s">
        <v>364</v>
      </c>
      <c r="B272" s="26"/>
      <c r="C272" s="179"/>
      <c r="D272" s="179"/>
      <c r="E272" s="179">
        <v>2770000</v>
      </c>
      <c r="F272" s="179"/>
      <c r="G272" s="179"/>
      <c r="H272" s="179"/>
      <c r="I272" s="179"/>
      <c r="J272" s="179"/>
      <c r="K272" s="179"/>
      <c r="L272" s="179"/>
      <c r="M272" s="179"/>
      <c r="N272" s="179"/>
      <c r="O272" s="179"/>
      <c r="P272" s="179"/>
      <c r="Q272" s="179"/>
      <c r="R272" s="179"/>
      <c r="S272" s="179"/>
      <c r="T272" s="179"/>
      <c r="U272" s="179"/>
      <c r="V272" s="179"/>
      <c r="W272" s="179"/>
      <c r="X272" s="179">
        <v>280000</v>
      </c>
      <c r="Y272" s="179"/>
      <c r="Z272" s="26">
        <f t="shared" si="116"/>
        <v>3050000</v>
      </c>
      <c r="AA272" s="26"/>
      <c r="AB272" s="25" t="s">
        <v>364</v>
      </c>
      <c r="AC272" s="26"/>
      <c r="AD272" s="179"/>
      <c r="AE272" s="179"/>
      <c r="AF272" s="179">
        <v>4630000</v>
      </c>
      <c r="AG272" s="179"/>
      <c r="AH272" s="179"/>
      <c r="AI272" s="179">
        <v>920000</v>
      </c>
      <c r="AJ272" s="179">
        <v>130000</v>
      </c>
      <c r="AK272" s="179"/>
      <c r="AL272" s="179"/>
      <c r="AM272" s="179"/>
      <c r="AN272" s="179"/>
      <c r="AO272" s="179">
        <v>460000</v>
      </c>
      <c r="AP272" s="179">
        <v>240000</v>
      </c>
      <c r="AQ272" s="179">
        <v>1280000</v>
      </c>
      <c r="AR272" s="179">
        <v>1440000</v>
      </c>
      <c r="AS272" s="26"/>
      <c r="AT272" s="179"/>
      <c r="AU272" s="182"/>
      <c r="AV272" s="182"/>
      <c r="AW272" s="182"/>
      <c r="AX272" s="182"/>
      <c r="AY272" s="182">
        <v>840000</v>
      </c>
      <c r="AZ272" s="182"/>
      <c r="BA272" s="45">
        <f t="shared" si="117"/>
        <v>9940000</v>
      </c>
      <c r="BB272" s="27"/>
      <c r="BC272" s="25" t="s">
        <v>364</v>
      </c>
      <c r="BD272" s="28">
        <v>0</v>
      </c>
      <c r="BE272" s="28">
        <v>0</v>
      </c>
      <c r="BF272" s="28">
        <v>0</v>
      </c>
      <c r="BG272" s="28">
        <v>2428000</v>
      </c>
      <c r="BH272" s="28">
        <v>0</v>
      </c>
      <c r="BI272" s="28">
        <v>0</v>
      </c>
      <c r="BJ272" s="28">
        <v>408000</v>
      </c>
      <c r="BK272" s="28">
        <v>28000</v>
      </c>
      <c r="BL272" s="28">
        <v>0</v>
      </c>
      <c r="BM272" s="28">
        <v>0</v>
      </c>
      <c r="BN272" s="28">
        <v>0</v>
      </c>
      <c r="BO272" s="28">
        <v>0</v>
      </c>
      <c r="BP272" s="28">
        <v>708000</v>
      </c>
      <c r="BQ272" s="28">
        <v>160000</v>
      </c>
      <c r="BR272" s="28">
        <v>2538000</v>
      </c>
      <c r="BS272" s="28">
        <v>1160000</v>
      </c>
      <c r="BT272" s="28">
        <v>0</v>
      </c>
      <c r="BU272" s="28">
        <v>0</v>
      </c>
      <c r="BV272" s="28">
        <v>96000</v>
      </c>
      <c r="BW272" s="28">
        <v>104000</v>
      </c>
      <c r="BX272" s="28">
        <v>0</v>
      </c>
      <c r="BY272" s="28">
        <v>0</v>
      </c>
      <c r="BZ272" s="28">
        <v>976000</v>
      </c>
      <c r="CA272" s="28">
        <v>80000</v>
      </c>
      <c r="CB272" s="29">
        <f t="shared" si="143"/>
        <v>8686000</v>
      </c>
      <c r="CD272" s="25" t="s">
        <v>364</v>
      </c>
      <c r="CE272" s="30">
        <f t="shared" si="118"/>
        <v>0</v>
      </c>
      <c r="CF272" s="30">
        <f t="shared" si="119"/>
        <v>0</v>
      </c>
      <c r="CG272" s="30">
        <f t="shared" si="120"/>
        <v>0</v>
      </c>
      <c r="CH272" s="30">
        <f t="shared" si="121"/>
        <v>342000</v>
      </c>
      <c r="CI272" s="30">
        <f t="shared" si="122"/>
        <v>0</v>
      </c>
      <c r="CJ272" s="30">
        <f t="shared" si="123"/>
        <v>0</v>
      </c>
      <c r="CK272" s="30">
        <f t="shared" si="124"/>
        <v>-408000</v>
      </c>
      <c r="CL272" s="30">
        <f t="shared" si="125"/>
        <v>-28000</v>
      </c>
      <c r="CM272" s="30">
        <f t="shared" si="126"/>
        <v>0</v>
      </c>
      <c r="CN272" s="30">
        <f t="shared" si="127"/>
        <v>0</v>
      </c>
      <c r="CO272" s="30">
        <f t="shared" si="128"/>
        <v>0</v>
      </c>
      <c r="CP272" s="30">
        <f t="shared" si="129"/>
        <v>0</v>
      </c>
      <c r="CQ272" s="30">
        <f t="shared" si="130"/>
        <v>-708000</v>
      </c>
      <c r="CR272" s="30">
        <f t="shared" si="131"/>
        <v>-160000</v>
      </c>
      <c r="CS272" s="30">
        <f t="shared" si="132"/>
        <v>-2538000</v>
      </c>
      <c r="CT272" s="30">
        <f t="shared" si="133"/>
        <v>-1160000</v>
      </c>
      <c r="CU272" s="30">
        <f t="shared" si="134"/>
        <v>0</v>
      </c>
      <c r="CV272" s="30">
        <f t="shared" si="135"/>
        <v>0</v>
      </c>
      <c r="CW272" s="30">
        <f t="shared" si="136"/>
        <v>-96000</v>
      </c>
      <c r="CX272" s="30">
        <f t="shared" si="137"/>
        <v>-104000</v>
      </c>
      <c r="CY272" s="30">
        <f t="shared" si="138"/>
        <v>0</v>
      </c>
      <c r="CZ272" s="30">
        <f t="shared" si="139"/>
        <v>0</v>
      </c>
      <c r="DA272" s="30">
        <f t="shared" si="140"/>
        <v>-696000</v>
      </c>
      <c r="DB272" s="30">
        <f t="shared" si="141"/>
        <v>-80000</v>
      </c>
      <c r="DC272" s="30">
        <f t="shared" si="142"/>
        <v>-5636000</v>
      </c>
      <c r="DD272" s="30">
        <f t="shared" si="144"/>
        <v>47418270</v>
      </c>
    </row>
    <row r="273" spans="1:108" x14ac:dyDescent="0.15">
      <c r="A273" s="25" t="s">
        <v>365</v>
      </c>
      <c r="B273" s="26"/>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v>80000</v>
      </c>
      <c r="Y273" s="179"/>
      <c r="Z273" s="26">
        <f t="shared" si="116"/>
        <v>80000</v>
      </c>
      <c r="AA273" s="26"/>
      <c r="AB273" s="25" t="s">
        <v>365</v>
      </c>
      <c r="AC273" s="26"/>
      <c r="AD273" s="179"/>
      <c r="AE273" s="179"/>
      <c r="AF273" s="179">
        <v>3610000</v>
      </c>
      <c r="AG273" s="179">
        <v>10000</v>
      </c>
      <c r="AH273" s="179"/>
      <c r="AI273" s="179">
        <v>640000</v>
      </c>
      <c r="AJ273" s="179">
        <v>10000</v>
      </c>
      <c r="AK273" s="179"/>
      <c r="AL273" s="179"/>
      <c r="AM273" s="179"/>
      <c r="AN273" s="179"/>
      <c r="AO273" s="179">
        <v>300000</v>
      </c>
      <c r="AP273" s="179">
        <v>280000</v>
      </c>
      <c r="AQ273" s="179">
        <v>1190000</v>
      </c>
      <c r="AR273" s="179">
        <v>1240000</v>
      </c>
      <c r="AS273" s="26"/>
      <c r="AT273" s="179"/>
      <c r="AU273" s="182"/>
      <c r="AV273" s="182"/>
      <c r="AW273" s="182"/>
      <c r="AX273" s="182"/>
      <c r="AY273" s="182">
        <v>1080000</v>
      </c>
      <c r="AZ273" s="182"/>
      <c r="BA273" s="45">
        <f t="shared" si="117"/>
        <v>8360000</v>
      </c>
      <c r="BB273" s="27"/>
      <c r="BC273" s="25" t="s">
        <v>365</v>
      </c>
      <c r="BD273" s="43">
        <v>0</v>
      </c>
      <c r="BE273" s="43">
        <v>0</v>
      </c>
      <c r="BF273" s="43">
        <v>0</v>
      </c>
      <c r="BG273" s="43">
        <v>1760000</v>
      </c>
      <c r="BH273" s="43">
        <v>2000</v>
      </c>
      <c r="BI273" s="43">
        <v>0</v>
      </c>
      <c r="BJ273" s="43">
        <v>336000</v>
      </c>
      <c r="BK273" s="43">
        <v>2000</v>
      </c>
      <c r="BL273" s="43">
        <v>0</v>
      </c>
      <c r="BM273" s="43">
        <v>0</v>
      </c>
      <c r="BN273" s="43">
        <v>0</v>
      </c>
      <c r="BO273" s="43">
        <v>0</v>
      </c>
      <c r="BP273" s="43">
        <v>882000</v>
      </c>
      <c r="BQ273" s="43">
        <v>144000</v>
      </c>
      <c r="BR273" s="43">
        <v>2014000</v>
      </c>
      <c r="BS273" s="43">
        <v>1196000</v>
      </c>
      <c r="BT273" s="43">
        <v>0</v>
      </c>
      <c r="BU273" s="43">
        <v>0</v>
      </c>
      <c r="BV273" s="43">
        <v>88000</v>
      </c>
      <c r="BW273" s="43">
        <v>138000</v>
      </c>
      <c r="BX273" s="43">
        <v>0</v>
      </c>
      <c r="BY273" s="43">
        <v>0</v>
      </c>
      <c r="BZ273" s="43">
        <v>892000</v>
      </c>
      <c r="CA273" s="43">
        <v>88000</v>
      </c>
      <c r="CB273" s="29">
        <f t="shared" si="143"/>
        <v>7542000</v>
      </c>
      <c r="CD273" s="25" t="s">
        <v>365</v>
      </c>
      <c r="CE273" s="44">
        <f t="shared" si="118"/>
        <v>0</v>
      </c>
      <c r="CF273" s="44">
        <f t="shared" si="119"/>
        <v>0</v>
      </c>
      <c r="CG273" s="44">
        <f t="shared" si="120"/>
        <v>0</v>
      </c>
      <c r="CH273" s="44">
        <f t="shared" si="121"/>
        <v>-1760000</v>
      </c>
      <c r="CI273" s="30">
        <f t="shared" si="122"/>
        <v>-2000</v>
      </c>
      <c r="CJ273" s="44">
        <f t="shared" si="123"/>
        <v>0</v>
      </c>
      <c r="CK273" s="44">
        <f t="shared" si="124"/>
        <v>-336000</v>
      </c>
      <c r="CL273" s="44">
        <f t="shared" si="125"/>
        <v>-2000</v>
      </c>
      <c r="CM273" s="44">
        <f t="shared" si="126"/>
        <v>0</v>
      </c>
      <c r="CN273" s="44">
        <f t="shared" si="127"/>
        <v>0</v>
      </c>
      <c r="CO273" s="44">
        <f t="shared" si="128"/>
        <v>0</v>
      </c>
      <c r="CP273" s="44">
        <f t="shared" si="129"/>
        <v>0</v>
      </c>
      <c r="CQ273" s="44">
        <f t="shared" si="130"/>
        <v>-882000</v>
      </c>
      <c r="CR273" s="44">
        <f t="shared" si="131"/>
        <v>-144000</v>
      </c>
      <c r="CS273" s="44">
        <f t="shared" si="132"/>
        <v>-2014000</v>
      </c>
      <c r="CT273" s="44">
        <f t="shared" si="133"/>
        <v>-1196000</v>
      </c>
      <c r="CU273" s="44">
        <f t="shared" si="134"/>
        <v>0</v>
      </c>
      <c r="CV273" s="44">
        <f t="shared" si="135"/>
        <v>0</v>
      </c>
      <c r="CW273" s="44">
        <f t="shared" si="136"/>
        <v>-88000</v>
      </c>
      <c r="CX273" s="44">
        <f t="shared" si="137"/>
        <v>-138000</v>
      </c>
      <c r="CY273" s="44">
        <f t="shared" si="138"/>
        <v>0</v>
      </c>
      <c r="CZ273" s="44">
        <f t="shared" si="139"/>
        <v>0</v>
      </c>
      <c r="DA273" s="44">
        <f t="shared" si="140"/>
        <v>-812000</v>
      </c>
      <c r="DB273" s="44">
        <f t="shared" si="141"/>
        <v>-88000</v>
      </c>
      <c r="DC273" s="44">
        <f t="shared" si="142"/>
        <v>-7462000</v>
      </c>
      <c r="DD273" s="44">
        <f t="shared" si="144"/>
        <v>39956270</v>
      </c>
    </row>
    <row r="274" spans="1:108" x14ac:dyDescent="0.15">
      <c r="A274" s="25" t="s">
        <v>366</v>
      </c>
      <c r="B274" s="26"/>
      <c r="C274" s="179"/>
      <c r="D274" s="179"/>
      <c r="E274" s="179">
        <v>3510000</v>
      </c>
      <c r="F274" s="179"/>
      <c r="G274" s="179"/>
      <c r="H274" s="179">
        <v>440000</v>
      </c>
      <c r="I274" s="179">
        <v>4490</v>
      </c>
      <c r="J274" s="179"/>
      <c r="K274" s="179"/>
      <c r="L274" s="179"/>
      <c r="M274" s="179"/>
      <c r="N274" s="179">
        <v>560000</v>
      </c>
      <c r="O274" s="179">
        <v>240000</v>
      </c>
      <c r="P274" s="179">
        <v>1256832</v>
      </c>
      <c r="Q274" s="179">
        <v>640000</v>
      </c>
      <c r="R274" s="179"/>
      <c r="S274" s="179"/>
      <c r="T274" s="179"/>
      <c r="U274" s="179"/>
      <c r="V274" s="179"/>
      <c r="W274" s="179"/>
      <c r="X274" s="179">
        <v>720000</v>
      </c>
      <c r="Y274" s="179"/>
      <c r="Z274" s="26">
        <f t="shared" si="116"/>
        <v>7371322</v>
      </c>
      <c r="AA274" s="26"/>
      <c r="AB274" s="25" t="s">
        <v>366</v>
      </c>
      <c r="AC274" s="26"/>
      <c r="AD274" s="179"/>
      <c r="AE274" s="179"/>
      <c r="AF274" s="179">
        <v>3310000</v>
      </c>
      <c r="AG274" s="179"/>
      <c r="AH274" s="179"/>
      <c r="AI274" s="179">
        <v>440000</v>
      </c>
      <c r="AJ274" s="179"/>
      <c r="AK274" s="179"/>
      <c r="AL274" s="179"/>
      <c r="AM274" s="179"/>
      <c r="AN274" s="179"/>
      <c r="AO274" s="179"/>
      <c r="AP274" s="179">
        <v>280000</v>
      </c>
      <c r="AQ274" s="179"/>
      <c r="AR274" s="179">
        <v>1240000</v>
      </c>
      <c r="AS274" s="26"/>
      <c r="AT274" s="179"/>
      <c r="AU274" s="182"/>
      <c r="AV274" s="182"/>
      <c r="AW274" s="182"/>
      <c r="AX274" s="182"/>
      <c r="AY274" s="179">
        <v>920000</v>
      </c>
      <c r="AZ274" s="182"/>
      <c r="BA274" s="45">
        <f t="shared" si="117"/>
        <v>6190000</v>
      </c>
      <c r="BB274" s="45"/>
      <c r="BC274" s="25" t="s">
        <v>366</v>
      </c>
      <c r="BD274" s="43">
        <v>0</v>
      </c>
      <c r="BE274" s="43">
        <v>0</v>
      </c>
      <c r="BF274" s="43">
        <v>0</v>
      </c>
      <c r="BG274" s="43">
        <v>1672000</v>
      </c>
      <c r="BH274" s="43">
        <v>0</v>
      </c>
      <c r="BI274" s="43">
        <v>0</v>
      </c>
      <c r="BJ274" s="43">
        <v>304000</v>
      </c>
      <c r="BK274" s="43">
        <v>18000</v>
      </c>
      <c r="BL274" s="43">
        <v>0</v>
      </c>
      <c r="BM274" s="43">
        <v>0</v>
      </c>
      <c r="BN274" s="43">
        <v>0</v>
      </c>
      <c r="BO274" s="43">
        <v>0</v>
      </c>
      <c r="BP274" s="43">
        <v>868000</v>
      </c>
      <c r="BQ274" s="43">
        <v>168000</v>
      </c>
      <c r="BR274" s="43">
        <v>2770000</v>
      </c>
      <c r="BS274" s="43">
        <v>1116000</v>
      </c>
      <c r="BT274" s="43">
        <v>0</v>
      </c>
      <c r="BU274" s="43">
        <v>0</v>
      </c>
      <c r="BV274" s="43">
        <v>112000</v>
      </c>
      <c r="BW274" s="43">
        <v>120000</v>
      </c>
      <c r="BX274" s="43">
        <v>0</v>
      </c>
      <c r="BY274" s="43">
        <v>0</v>
      </c>
      <c r="BZ274" s="43">
        <v>846000</v>
      </c>
      <c r="CA274" s="43">
        <v>72000</v>
      </c>
      <c r="CB274" s="29">
        <f t="shared" si="143"/>
        <v>8066000</v>
      </c>
      <c r="CD274" s="25" t="s">
        <v>366</v>
      </c>
      <c r="CE274" s="44">
        <f t="shared" si="118"/>
        <v>0</v>
      </c>
      <c r="CF274" s="44">
        <f t="shared" si="119"/>
        <v>0</v>
      </c>
      <c r="CG274" s="44">
        <f t="shared" si="120"/>
        <v>0</v>
      </c>
      <c r="CH274" s="44">
        <f t="shared" si="121"/>
        <v>1838000</v>
      </c>
      <c r="CI274" s="44">
        <f t="shared" si="122"/>
        <v>0</v>
      </c>
      <c r="CJ274" s="44">
        <f t="shared" si="123"/>
        <v>0</v>
      </c>
      <c r="CK274" s="44">
        <f t="shared" si="124"/>
        <v>136000</v>
      </c>
      <c r="CL274" s="44">
        <f t="shared" si="125"/>
        <v>-13510</v>
      </c>
      <c r="CM274" s="44">
        <f t="shared" si="126"/>
        <v>0</v>
      </c>
      <c r="CN274" s="44">
        <f t="shared" si="127"/>
        <v>0</v>
      </c>
      <c r="CO274" s="44">
        <f t="shared" si="128"/>
        <v>0</v>
      </c>
      <c r="CP274" s="44">
        <f t="shared" si="129"/>
        <v>0</v>
      </c>
      <c r="CQ274" s="44">
        <f t="shared" si="130"/>
        <v>-308000</v>
      </c>
      <c r="CR274" s="44">
        <f t="shared" si="131"/>
        <v>72000</v>
      </c>
      <c r="CS274" s="44">
        <f t="shared" si="132"/>
        <v>-1513168</v>
      </c>
      <c r="CT274" s="44">
        <f t="shared" si="133"/>
        <v>-476000</v>
      </c>
      <c r="CU274" s="44">
        <f t="shared" si="134"/>
        <v>0</v>
      </c>
      <c r="CV274" s="44">
        <f t="shared" si="135"/>
        <v>0</v>
      </c>
      <c r="CW274" s="44">
        <f t="shared" si="136"/>
        <v>-112000</v>
      </c>
      <c r="CX274" s="44">
        <f t="shared" si="137"/>
        <v>-120000</v>
      </c>
      <c r="CY274" s="44">
        <f t="shared" si="138"/>
        <v>0</v>
      </c>
      <c r="CZ274" s="44">
        <f t="shared" si="139"/>
        <v>0</v>
      </c>
      <c r="DA274" s="44">
        <f t="shared" si="140"/>
        <v>-126000</v>
      </c>
      <c r="DB274" s="44">
        <f t="shared" si="141"/>
        <v>-72000</v>
      </c>
      <c r="DC274" s="44">
        <f t="shared" si="142"/>
        <v>-694678</v>
      </c>
      <c r="DD274" s="44">
        <f t="shared" si="144"/>
        <v>39261592</v>
      </c>
    </row>
    <row r="275" spans="1:108" x14ac:dyDescent="0.15">
      <c r="A275" s="25" t="s">
        <v>367</v>
      </c>
      <c r="B275" s="26"/>
      <c r="C275" s="179"/>
      <c r="D275" s="179"/>
      <c r="E275" s="179">
        <v>3226250</v>
      </c>
      <c r="F275" s="179">
        <v>4834</v>
      </c>
      <c r="G275" s="179"/>
      <c r="H275" s="179">
        <v>960000</v>
      </c>
      <c r="I275" s="179">
        <v>23115</v>
      </c>
      <c r="J275" s="179"/>
      <c r="K275" s="179"/>
      <c r="L275" s="179"/>
      <c r="M275" s="179"/>
      <c r="N275" s="179">
        <v>520000</v>
      </c>
      <c r="O275" s="179">
        <v>160000</v>
      </c>
      <c r="P275" s="179">
        <v>1141162</v>
      </c>
      <c r="Q275" s="179">
        <v>800000</v>
      </c>
      <c r="R275" s="179"/>
      <c r="S275" s="179"/>
      <c r="T275" s="179"/>
      <c r="U275" s="179"/>
      <c r="V275" s="179"/>
      <c r="W275" s="179"/>
      <c r="X275" s="179">
        <v>600000</v>
      </c>
      <c r="Y275" s="179"/>
      <c r="Z275" s="26">
        <f t="shared" si="116"/>
        <v>7435361</v>
      </c>
      <c r="AA275" s="26"/>
      <c r="AB275" s="25" t="s">
        <v>367</v>
      </c>
      <c r="AC275" s="26"/>
      <c r="AD275" s="179"/>
      <c r="AE275" s="179"/>
      <c r="AF275" s="179"/>
      <c r="AG275" s="179"/>
      <c r="AH275" s="179"/>
      <c r="AI275" s="179">
        <v>640000</v>
      </c>
      <c r="AJ275" s="179"/>
      <c r="AK275" s="179"/>
      <c r="AL275" s="179"/>
      <c r="AM275" s="179"/>
      <c r="AN275" s="179"/>
      <c r="AO275" s="179"/>
      <c r="AP275" s="179">
        <v>200000</v>
      </c>
      <c r="AQ275" s="179"/>
      <c r="AR275" s="179">
        <v>800000</v>
      </c>
      <c r="AS275" s="26"/>
      <c r="AT275" s="179"/>
      <c r="AU275" s="182"/>
      <c r="AV275" s="182"/>
      <c r="AW275" s="182"/>
      <c r="AX275" s="182"/>
      <c r="AY275" s="179">
        <v>880000</v>
      </c>
      <c r="AZ275" s="182"/>
      <c r="BA275" s="45">
        <f t="shared" si="117"/>
        <v>2520000</v>
      </c>
      <c r="BB275" s="26"/>
      <c r="BC275" s="25" t="s">
        <v>367</v>
      </c>
      <c r="BD275" s="43">
        <v>0</v>
      </c>
      <c r="BE275" s="43">
        <v>0</v>
      </c>
      <c r="BF275" s="43">
        <v>0</v>
      </c>
      <c r="BG275" s="43">
        <v>954000</v>
      </c>
      <c r="BH275" s="43">
        <v>8000</v>
      </c>
      <c r="BI275" s="43">
        <v>0</v>
      </c>
      <c r="BJ275" s="43">
        <v>320000</v>
      </c>
      <c r="BK275" s="43">
        <v>8000</v>
      </c>
      <c r="BL275" s="43">
        <v>0</v>
      </c>
      <c r="BM275" s="43">
        <v>0</v>
      </c>
      <c r="BN275" s="43">
        <v>0</v>
      </c>
      <c r="BO275" s="43">
        <v>0</v>
      </c>
      <c r="BP275" s="43">
        <v>578000</v>
      </c>
      <c r="BQ275" s="43">
        <v>120000</v>
      </c>
      <c r="BR275" s="43">
        <v>1940000</v>
      </c>
      <c r="BS275" s="43">
        <v>1000000</v>
      </c>
      <c r="BT275" s="43">
        <v>0</v>
      </c>
      <c r="BU275" s="43">
        <v>0</v>
      </c>
      <c r="BV275" s="43">
        <v>88000</v>
      </c>
      <c r="BW275" s="43">
        <v>80000</v>
      </c>
      <c r="BX275" s="43">
        <v>0</v>
      </c>
      <c r="BY275" s="43">
        <v>0</v>
      </c>
      <c r="BZ275" s="43">
        <v>772000</v>
      </c>
      <c r="CA275" s="43">
        <v>56000</v>
      </c>
      <c r="CB275" s="29">
        <f t="shared" si="143"/>
        <v>5924000</v>
      </c>
      <c r="CD275" s="25" t="s">
        <v>367</v>
      </c>
      <c r="CE275" s="44">
        <f t="shared" si="118"/>
        <v>0</v>
      </c>
      <c r="CF275" s="44">
        <f t="shared" si="119"/>
        <v>0</v>
      </c>
      <c r="CG275" s="44">
        <f t="shared" si="120"/>
        <v>0</v>
      </c>
      <c r="CH275" s="44">
        <f t="shared" si="121"/>
        <v>2272250</v>
      </c>
      <c r="CI275" s="44">
        <f t="shared" si="122"/>
        <v>-3166</v>
      </c>
      <c r="CJ275" s="44">
        <f t="shared" si="123"/>
        <v>0</v>
      </c>
      <c r="CK275" s="44">
        <f t="shared" si="124"/>
        <v>640000</v>
      </c>
      <c r="CL275" s="44">
        <f t="shared" si="125"/>
        <v>15115</v>
      </c>
      <c r="CM275" s="44">
        <f t="shared" si="126"/>
        <v>0</v>
      </c>
      <c r="CN275" s="44">
        <f t="shared" si="127"/>
        <v>0</v>
      </c>
      <c r="CO275" s="44">
        <f t="shared" si="128"/>
        <v>0</v>
      </c>
      <c r="CP275" s="44">
        <f t="shared" si="129"/>
        <v>0</v>
      </c>
      <c r="CQ275" s="44">
        <f t="shared" si="130"/>
        <v>-58000</v>
      </c>
      <c r="CR275" s="44">
        <f t="shared" si="131"/>
        <v>40000</v>
      </c>
      <c r="CS275" s="44">
        <f t="shared" si="132"/>
        <v>-798838</v>
      </c>
      <c r="CT275" s="44">
        <f t="shared" si="133"/>
        <v>-200000</v>
      </c>
      <c r="CU275" s="44">
        <f t="shared" si="134"/>
        <v>0</v>
      </c>
      <c r="CV275" s="44">
        <f t="shared" si="135"/>
        <v>0</v>
      </c>
      <c r="CW275" s="44">
        <f t="shared" si="136"/>
        <v>-88000</v>
      </c>
      <c r="CX275" s="44">
        <f t="shared" si="137"/>
        <v>-80000</v>
      </c>
      <c r="CY275" s="44">
        <f t="shared" si="138"/>
        <v>0</v>
      </c>
      <c r="CZ275" s="44">
        <f t="shared" si="139"/>
        <v>0</v>
      </c>
      <c r="DA275" s="44">
        <f t="shared" si="140"/>
        <v>-172000</v>
      </c>
      <c r="DB275" s="44">
        <f t="shared" si="141"/>
        <v>-56000</v>
      </c>
      <c r="DC275" s="44">
        <f t="shared" si="142"/>
        <v>1511361</v>
      </c>
      <c r="DD275" s="44">
        <f t="shared" si="144"/>
        <v>40772953</v>
      </c>
    </row>
    <row r="276" spans="1:108" x14ac:dyDescent="0.15">
      <c r="A276" s="25" t="s">
        <v>368</v>
      </c>
      <c r="B276" s="26"/>
      <c r="C276" s="179"/>
      <c r="D276" s="179"/>
      <c r="E276" s="179">
        <v>3702500</v>
      </c>
      <c r="F276" s="179">
        <v>1928</v>
      </c>
      <c r="G276" s="179"/>
      <c r="H276" s="179">
        <v>760000</v>
      </c>
      <c r="I276" s="179">
        <v>3322</v>
      </c>
      <c r="J276" s="179"/>
      <c r="K276" s="179"/>
      <c r="L276" s="179"/>
      <c r="M276" s="179"/>
      <c r="N276" s="179">
        <v>440000</v>
      </c>
      <c r="O276" s="179">
        <v>160000</v>
      </c>
      <c r="P276" s="179">
        <v>4420542</v>
      </c>
      <c r="Q276" s="179">
        <v>600000</v>
      </c>
      <c r="R276" s="179"/>
      <c r="S276" s="179"/>
      <c r="T276" s="179"/>
      <c r="U276" s="179"/>
      <c r="V276" s="179"/>
      <c r="W276" s="179"/>
      <c r="X276" s="179">
        <v>600000</v>
      </c>
      <c r="Y276" s="179"/>
      <c r="Z276" s="26">
        <f t="shared" si="116"/>
        <v>10688292</v>
      </c>
      <c r="AA276" s="26"/>
      <c r="AB276" s="25" t="s">
        <v>368</v>
      </c>
      <c r="AC276" s="26"/>
      <c r="AD276" s="179"/>
      <c r="AE276" s="179"/>
      <c r="AF276" s="179">
        <v>3840000</v>
      </c>
      <c r="AG276" s="179"/>
      <c r="AH276" s="179"/>
      <c r="AI276" s="179">
        <v>720000</v>
      </c>
      <c r="AJ276" s="179">
        <v>120000</v>
      </c>
      <c r="AK276" s="179"/>
      <c r="AL276" s="179"/>
      <c r="AM276" s="179"/>
      <c r="AN276" s="179"/>
      <c r="AO276" s="179">
        <v>180000</v>
      </c>
      <c r="AP276" s="179">
        <v>400000</v>
      </c>
      <c r="AQ276" s="179">
        <v>2930000</v>
      </c>
      <c r="AR276" s="179">
        <v>1520000</v>
      </c>
      <c r="AS276" s="26"/>
      <c r="AT276" s="179"/>
      <c r="AU276" s="182"/>
      <c r="AV276" s="182"/>
      <c r="AW276" s="182"/>
      <c r="AX276" s="182"/>
      <c r="AY276" s="179">
        <v>680000</v>
      </c>
      <c r="AZ276" s="182"/>
      <c r="BA276" s="45">
        <f t="shared" si="117"/>
        <v>10390000</v>
      </c>
      <c r="BC276" s="25" t="s">
        <v>368</v>
      </c>
      <c r="BD276" s="43">
        <v>0</v>
      </c>
      <c r="BE276" s="43">
        <v>0</v>
      </c>
      <c r="BF276" s="43">
        <v>0</v>
      </c>
      <c r="BG276" s="43">
        <v>1308000</v>
      </c>
      <c r="BH276" s="43">
        <v>0</v>
      </c>
      <c r="BI276" s="43">
        <v>0</v>
      </c>
      <c r="BJ276" s="43">
        <v>264000</v>
      </c>
      <c r="BK276" s="43">
        <v>24000</v>
      </c>
      <c r="BL276" s="43">
        <v>0</v>
      </c>
      <c r="BM276" s="43">
        <v>0</v>
      </c>
      <c r="BN276" s="43">
        <v>0</v>
      </c>
      <c r="BO276" s="43">
        <v>0</v>
      </c>
      <c r="BP276" s="43">
        <v>568000</v>
      </c>
      <c r="BQ276" s="43">
        <v>88000</v>
      </c>
      <c r="BR276" s="43">
        <v>2780000</v>
      </c>
      <c r="BS276" s="43">
        <v>904000</v>
      </c>
      <c r="BT276" s="43">
        <v>0</v>
      </c>
      <c r="BU276" s="43">
        <v>0</v>
      </c>
      <c r="BV276" s="43">
        <v>72000</v>
      </c>
      <c r="BW276" s="43">
        <v>48000</v>
      </c>
      <c r="BX276" s="43">
        <v>0</v>
      </c>
      <c r="BY276" s="43">
        <v>0</v>
      </c>
      <c r="BZ276" s="43">
        <v>536000</v>
      </c>
      <c r="CA276" s="43">
        <v>48000</v>
      </c>
      <c r="CB276" s="29">
        <f t="shared" si="143"/>
        <v>6640000</v>
      </c>
      <c r="CD276" s="25" t="s">
        <v>368</v>
      </c>
      <c r="CE276" s="44">
        <f t="shared" si="118"/>
        <v>0</v>
      </c>
      <c r="CF276" s="44">
        <f t="shared" si="119"/>
        <v>0</v>
      </c>
      <c r="CG276" s="44">
        <f t="shared" si="120"/>
        <v>0</v>
      </c>
      <c r="CH276" s="44">
        <f t="shared" si="121"/>
        <v>2394500</v>
      </c>
      <c r="CI276" s="44">
        <f t="shared" si="122"/>
        <v>1928</v>
      </c>
      <c r="CJ276" s="44">
        <f t="shared" si="123"/>
        <v>0</v>
      </c>
      <c r="CK276" s="44">
        <f t="shared" si="124"/>
        <v>496000</v>
      </c>
      <c r="CL276" s="44">
        <f t="shared" si="125"/>
        <v>-20678</v>
      </c>
      <c r="CM276" s="44">
        <f t="shared" si="126"/>
        <v>0</v>
      </c>
      <c r="CN276" s="44">
        <f t="shared" si="127"/>
        <v>0</v>
      </c>
      <c r="CO276" s="44">
        <f t="shared" si="128"/>
        <v>0</v>
      </c>
      <c r="CP276" s="44">
        <f t="shared" si="129"/>
        <v>0</v>
      </c>
      <c r="CQ276" s="44">
        <f t="shared" si="130"/>
        <v>-128000</v>
      </c>
      <c r="CR276" s="44">
        <f t="shared" si="131"/>
        <v>72000</v>
      </c>
      <c r="CS276" s="44">
        <f t="shared" si="132"/>
        <v>1640542</v>
      </c>
      <c r="CT276" s="44">
        <f t="shared" si="133"/>
        <v>-304000</v>
      </c>
      <c r="CU276" s="44">
        <f t="shared" si="134"/>
        <v>0</v>
      </c>
      <c r="CV276" s="44">
        <f t="shared" si="135"/>
        <v>0</v>
      </c>
      <c r="CW276" s="44">
        <f t="shared" si="136"/>
        <v>-72000</v>
      </c>
      <c r="CX276" s="44">
        <f t="shared" si="137"/>
        <v>-48000</v>
      </c>
      <c r="CY276" s="44">
        <f t="shared" si="138"/>
        <v>0</v>
      </c>
      <c r="CZ276" s="44">
        <f t="shared" si="139"/>
        <v>0</v>
      </c>
      <c r="DA276" s="44">
        <f t="shared" si="140"/>
        <v>64000</v>
      </c>
      <c r="DB276" s="44">
        <f t="shared" si="141"/>
        <v>-48000</v>
      </c>
      <c r="DC276" s="44">
        <f t="shared" si="142"/>
        <v>4048292</v>
      </c>
      <c r="DD276" s="44">
        <f t="shared" si="144"/>
        <v>44821245</v>
      </c>
    </row>
    <row r="277" spans="1:108" x14ac:dyDescent="0.15">
      <c r="A277" s="25" t="s">
        <v>369</v>
      </c>
      <c r="B277" s="26"/>
      <c r="C277" s="179"/>
      <c r="D277" s="179"/>
      <c r="E277" s="179">
        <v>3617500</v>
      </c>
      <c r="F277" s="179"/>
      <c r="G277" s="179"/>
      <c r="H277" s="179">
        <v>640000</v>
      </c>
      <c r="I277" s="179">
        <v>39283</v>
      </c>
      <c r="J277" s="179"/>
      <c r="K277" s="179"/>
      <c r="L277" s="179"/>
      <c r="M277" s="179"/>
      <c r="N277" s="179">
        <v>80000</v>
      </c>
      <c r="O277" s="179">
        <v>160000</v>
      </c>
      <c r="P277" s="179">
        <v>1770522</v>
      </c>
      <c r="Q277" s="179">
        <v>400000</v>
      </c>
      <c r="R277" s="179"/>
      <c r="S277" s="179"/>
      <c r="T277" s="179"/>
      <c r="U277" s="179"/>
      <c r="V277" s="179"/>
      <c r="W277" s="179"/>
      <c r="X277" s="179">
        <v>240000</v>
      </c>
      <c r="Y277" s="179"/>
      <c r="Z277" s="26">
        <f t="shared" si="116"/>
        <v>6947305</v>
      </c>
      <c r="AA277" s="26"/>
      <c r="AB277" s="25" t="s">
        <v>369</v>
      </c>
      <c r="AC277" s="26"/>
      <c r="AD277" s="179"/>
      <c r="AE277" s="179"/>
      <c r="AF277" s="179">
        <v>3640000</v>
      </c>
      <c r="AG277" s="179"/>
      <c r="AH277" s="179"/>
      <c r="AI277" s="179">
        <v>880000</v>
      </c>
      <c r="AJ277" s="179">
        <v>20000</v>
      </c>
      <c r="AK277" s="179"/>
      <c r="AL277" s="179"/>
      <c r="AM277" s="179"/>
      <c r="AN277" s="179"/>
      <c r="AO277" s="179"/>
      <c r="AP277" s="179">
        <v>200000</v>
      </c>
      <c r="AQ277" s="179">
        <v>2140000</v>
      </c>
      <c r="AR277" s="179">
        <v>1240000</v>
      </c>
      <c r="AS277" s="26"/>
      <c r="AT277" s="179"/>
      <c r="AU277" s="182"/>
      <c r="AV277" s="182"/>
      <c r="AW277" s="182"/>
      <c r="AX277" s="182"/>
      <c r="AY277" s="179">
        <v>1600000</v>
      </c>
      <c r="AZ277" s="182"/>
      <c r="BA277" s="45">
        <f t="shared" si="117"/>
        <v>9720000</v>
      </c>
      <c r="BC277" s="25" t="s">
        <v>369</v>
      </c>
      <c r="BD277" s="43">
        <v>0</v>
      </c>
      <c r="BE277" s="43">
        <v>0</v>
      </c>
      <c r="BF277" s="43">
        <v>0</v>
      </c>
      <c r="BG277" s="43">
        <v>1374000</v>
      </c>
      <c r="BH277" s="43">
        <v>16000</v>
      </c>
      <c r="BI277" s="43">
        <v>0</v>
      </c>
      <c r="BJ277" s="43">
        <v>360000</v>
      </c>
      <c r="BK277" s="43">
        <v>6000</v>
      </c>
      <c r="BL277" s="43">
        <v>0</v>
      </c>
      <c r="BM277" s="43">
        <v>0</v>
      </c>
      <c r="BN277" s="43">
        <v>0</v>
      </c>
      <c r="BO277" s="43">
        <v>0</v>
      </c>
      <c r="BP277" s="43">
        <v>356000</v>
      </c>
      <c r="BQ277" s="43">
        <v>72000</v>
      </c>
      <c r="BR277" s="43">
        <v>3136000</v>
      </c>
      <c r="BS277" s="43">
        <v>784000</v>
      </c>
      <c r="BT277" s="43">
        <v>0</v>
      </c>
      <c r="BU277" s="43">
        <v>0</v>
      </c>
      <c r="BV277" s="43">
        <v>80000</v>
      </c>
      <c r="BW277" s="43">
        <v>112000</v>
      </c>
      <c r="BX277" s="43">
        <v>0</v>
      </c>
      <c r="BY277" s="43">
        <v>0</v>
      </c>
      <c r="BZ277" s="43">
        <v>772000</v>
      </c>
      <c r="CA277" s="43">
        <v>40000</v>
      </c>
      <c r="CB277" s="29">
        <f t="shared" si="143"/>
        <v>7108000</v>
      </c>
      <c r="CD277" s="25" t="s">
        <v>369</v>
      </c>
      <c r="CE277" s="44">
        <f t="shared" si="118"/>
        <v>0</v>
      </c>
      <c r="CF277" s="44">
        <f t="shared" si="119"/>
        <v>0</v>
      </c>
      <c r="CG277" s="44">
        <f t="shared" si="120"/>
        <v>0</v>
      </c>
      <c r="CH277" s="44">
        <f t="shared" si="121"/>
        <v>2243500</v>
      </c>
      <c r="CI277" s="44">
        <f t="shared" si="122"/>
        <v>-16000</v>
      </c>
      <c r="CJ277" s="44">
        <f t="shared" si="123"/>
        <v>0</v>
      </c>
      <c r="CK277" s="44">
        <f t="shared" si="124"/>
        <v>280000</v>
      </c>
      <c r="CL277" s="44">
        <f t="shared" si="125"/>
        <v>33283</v>
      </c>
      <c r="CM277" s="44">
        <f t="shared" si="126"/>
        <v>0</v>
      </c>
      <c r="CN277" s="44">
        <f t="shared" si="127"/>
        <v>0</v>
      </c>
      <c r="CO277" s="44">
        <f t="shared" si="128"/>
        <v>0</v>
      </c>
      <c r="CP277" s="44">
        <f t="shared" si="129"/>
        <v>0</v>
      </c>
      <c r="CQ277" s="44">
        <f t="shared" si="130"/>
        <v>-276000</v>
      </c>
      <c r="CR277" s="44">
        <f t="shared" si="131"/>
        <v>88000</v>
      </c>
      <c r="CS277" s="44">
        <f t="shared" si="132"/>
        <v>-1365478</v>
      </c>
      <c r="CT277" s="44">
        <f t="shared" si="133"/>
        <v>-384000</v>
      </c>
      <c r="CU277" s="44">
        <f t="shared" si="134"/>
        <v>0</v>
      </c>
      <c r="CV277" s="44">
        <f t="shared" si="135"/>
        <v>0</v>
      </c>
      <c r="CW277" s="44">
        <f t="shared" si="136"/>
        <v>-80000</v>
      </c>
      <c r="CX277" s="44">
        <f t="shared" si="137"/>
        <v>-112000</v>
      </c>
      <c r="CY277" s="44">
        <f t="shared" si="138"/>
        <v>0</v>
      </c>
      <c r="CZ277" s="44">
        <f t="shared" si="139"/>
        <v>0</v>
      </c>
      <c r="DA277" s="44">
        <f t="shared" si="140"/>
        <v>-532000</v>
      </c>
      <c r="DB277" s="44">
        <f t="shared" si="141"/>
        <v>-40000</v>
      </c>
      <c r="DC277" s="44">
        <f t="shared" si="142"/>
        <v>-160695</v>
      </c>
      <c r="DD277" s="44">
        <f t="shared" si="144"/>
        <v>44660550</v>
      </c>
    </row>
    <row r="278" spans="1:108" x14ac:dyDescent="0.15">
      <c r="A278" s="25" t="s">
        <v>370</v>
      </c>
      <c r="B278" s="26"/>
      <c r="C278" s="179"/>
      <c r="D278" s="179"/>
      <c r="E278" s="179">
        <v>4655000</v>
      </c>
      <c r="F278" s="179">
        <v>442</v>
      </c>
      <c r="G278" s="179"/>
      <c r="H278" s="179">
        <v>760000</v>
      </c>
      <c r="I278" s="179">
        <v>10091</v>
      </c>
      <c r="J278" s="179"/>
      <c r="K278" s="179"/>
      <c r="L278" s="179"/>
      <c r="M278" s="179"/>
      <c r="N278" s="179">
        <v>240000</v>
      </c>
      <c r="O278" s="179">
        <v>160000</v>
      </c>
      <c r="P278" s="179">
        <v>664032</v>
      </c>
      <c r="Q278" s="179">
        <v>160000</v>
      </c>
      <c r="R278" s="179"/>
      <c r="S278" s="179"/>
      <c r="T278" s="179"/>
      <c r="U278" s="179"/>
      <c r="V278" s="179"/>
      <c r="W278" s="179"/>
      <c r="X278" s="179">
        <v>680000</v>
      </c>
      <c r="Y278" s="179"/>
      <c r="Z278" s="26">
        <f t="shared" si="116"/>
        <v>7329565</v>
      </c>
      <c r="AA278" s="26"/>
      <c r="AB278" s="25" t="s">
        <v>370</v>
      </c>
      <c r="AC278" s="26"/>
      <c r="AD278" s="179"/>
      <c r="AE278" s="179"/>
      <c r="AF278" s="179">
        <v>2990000</v>
      </c>
      <c r="AG278" s="179">
        <v>0</v>
      </c>
      <c r="AH278" s="179"/>
      <c r="AI278" s="179">
        <v>520000</v>
      </c>
      <c r="AJ278" s="179">
        <v>20000</v>
      </c>
      <c r="AK278" s="179"/>
      <c r="AL278" s="179"/>
      <c r="AM278" s="179"/>
      <c r="AN278" s="179"/>
      <c r="AO278" s="179"/>
      <c r="AP278" s="179">
        <v>200000</v>
      </c>
      <c r="AQ278" s="179">
        <v>4150000</v>
      </c>
      <c r="AR278" s="179">
        <v>1400000</v>
      </c>
      <c r="AS278" s="26"/>
      <c r="AT278" s="179"/>
      <c r="AU278" s="182"/>
      <c r="AV278" s="182"/>
      <c r="AW278" s="182"/>
      <c r="AX278" s="182"/>
      <c r="AY278" s="179">
        <v>1360000</v>
      </c>
      <c r="AZ278" s="182"/>
      <c r="BA278" s="45">
        <f t="shared" si="117"/>
        <v>10640000</v>
      </c>
      <c r="BC278" s="25" t="s">
        <v>370</v>
      </c>
      <c r="BD278" s="28">
        <v>0</v>
      </c>
      <c r="BE278" s="28">
        <v>0</v>
      </c>
      <c r="BF278" s="28">
        <v>0</v>
      </c>
      <c r="BG278" s="28">
        <v>928000</v>
      </c>
      <c r="BH278" s="28">
        <v>0</v>
      </c>
      <c r="BI278" s="28">
        <v>0</v>
      </c>
      <c r="BJ278" s="28">
        <v>168000</v>
      </c>
      <c r="BK278" s="28">
        <v>4000</v>
      </c>
      <c r="BL278" s="28">
        <v>0</v>
      </c>
      <c r="BM278" s="28">
        <v>0</v>
      </c>
      <c r="BN278" s="28">
        <v>0</v>
      </c>
      <c r="BO278" s="28">
        <v>0</v>
      </c>
      <c r="BP278" s="28">
        <v>428000</v>
      </c>
      <c r="BQ278" s="28">
        <v>80000</v>
      </c>
      <c r="BR278" s="28">
        <v>2988000</v>
      </c>
      <c r="BS278" s="28">
        <v>882000</v>
      </c>
      <c r="BT278" s="28">
        <v>0</v>
      </c>
      <c r="BU278" s="28">
        <v>0</v>
      </c>
      <c r="BV278" s="28">
        <v>48000</v>
      </c>
      <c r="BW278" s="28">
        <v>80000</v>
      </c>
      <c r="BX278" s="28">
        <v>0</v>
      </c>
      <c r="BY278" s="28">
        <v>0</v>
      </c>
      <c r="BZ278" s="28">
        <v>552000</v>
      </c>
      <c r="CA278" s="28">
        <v>40000</v>
      </c>
      <c r="CB278" s="29">
        <f t="shared" si="143"/>
        <v>6198000</v>
      </c>
      <c r="CD278" s="25" t="s">
        <v>370</v>
      </c>
      <c r="CE278" s="30">
        <f t="shared" si="118"/>
        <v>0</v>
      </c>
      <c r="CF278" s="30">
        <f t="shared" si="119"/>
        <v>0</v>
      </c>
      <c r="CG278" s="30">
        <f t="shared" si="120"/>
        <v>0</v>
      </c>
      <c r="CH278" s="30">
        <f t="shared" si="121"/>
        <v>3727000</v>
      </c>
      <c r="CI278" s="30">
        <f t="shared" si="122"/>
        <v>442</v>
      </c>
      <c r="CJ278" s="30">
        <f t="shared" si="123"/>
        <v>0</v>
      </c>
      <c r="CK278" s="30">
        <f t="shared" si="124"/>
        <v>592000</v>
      </c>
      <c r="CL278" s="30">
        <f t="shared" si="125"/>
        <v>6091</v>
      </c>
      <c r="CM278" s="30">
        <f t="shared" si="126"/>
        <v>0</v>
      </c>
      <c r="CN278" s="30">
        <f t="shared" si="127"/>
        <v>0</v>
      </c>
      <c r="CO278" s="30">
        <f t="shared" si="128"/>
        <v>0</v>
      </c>
      <c r="CP278" s="30">
        <f t="shared" si="129"/>
        <v>0</v>
      </c>
      <c r="CQ278" s="30">
        <f t="shared" si="130"/>
        <v>-188000</v>
      </c>
      <c r="CR278" s="30">
        <f t="shared" si="131"/>
        <v>80000</v>
      </c>
      <c r="CS278" s="30">
        <f t="shared" si="132"/>
        <v>-2323968</v>
      </c>
      <c r="CT278" s="30">
        <f t="shared" si="133"/>
        <v>-722000</v>
      </c>
      <c r="CU278" s="30">
        <f t="shared" si="134"/>
        <v>0</v>
      </c>
      <c r="CV278" s="30">
        <f t="shared" si="135"/>
        <v>0</v>
      </c>
      <c r="CW278" s="30">
        <f t="shared" si="136"/>
        <v>-48000</v>
      </c>
      <c r="CX278" s="30">
        <f t="shared" si="137"/>
        <v>-80000</v>
      </c>
      <c r="CY278" s="30">
        <f t="shared" si="138"/>
        <v>0</v>
      </c>
      <c r="CZ278" s="30">
        <f t="shared" si="139"/>
        <v>0</v>
      </c>
      <c r="DA278" s="30">
        <f t="shared" si="140"/>
        <v>128000</v>
      </c>
      <c r="DB278" s="30">
        <f t="shared" si="141"/>
        <v>-40000</v>
      </c>
      <c r="DC278" s="30">
        <f t="shared" si="142"/>
        <v>1131565</v>
      </c>
      <c r="DD278" s="30">
        <f t="shared" si="144"/>
        <v>45792115</v>
      </c>
    </row>
    <row r="279" spans="1:108" x14ac:dyDescent="0.15">
      <c r="A279" s="25" t="s">
        <v>371</v>
      </c>
      <c r="B279" s="26"/>
      <c r="C279" s="179"/>
      <c r="D279" s="179"/>
      <c r="E279" s="179">
        <v>1300000</v>
      </c>
      <c r="F279" s="179"/>
      <c r="G279" s="179"/>
      <c r="H279" s="179">
        <v>640000</v>
      </c>
      <c r="I279" s="179"/>
      <c r="J279" s="179"/>
      <c r="K279" s="179"/>
      <c r="L279" s="179"/>
      <c r="M279" s="179"/>
      <c r="N279" s="179">
        <v>200000</v>
      </c>
      <c r="O279" s="179">
        <v>200000</v>
      </c>
      <c r="P279" s="179"/>
      <c r="Q279" s="179">
        <v>80000</v>
      </c>
      <c r="R279" s="179"/>
      <c r="S279" s="179"/>
      <c r="T279" s="179"/>
      <c r="U279" s="179"/>
      <c r="V279" s="179"/>
      <c r="W279" s="179"/>
      <c r="X279" s="179"/>
      <c r="Y279" s="179"/>
      <c r="Z279" s="26">
        <f t="shared" si="116"/>
        <v>2420000</v>
      </c>
      <c r="AA279" s="26"/>
      <c r="AB279" s="25" t="s">
        <v>371</v>
      </c>
      <c r="AC279" s="26"/>
      <c r="AD279" s="179"/>
      <c r="AE279" s="179"/>
      <c r="AF279" s="179">
        <v>3670000</v>
      </c>
      <c r="AG279" s="179"/>
      <c r="AH279" s="179"/>
      <c r="AI279" s="179">
        <v>520000</v>
      </c>
      <c r="AJ279" s="179">
        <v>80000</v>
      </c>
      <c r="AK279" s="179"/>
      <c r="AL279" s="179"/>
      <c r="AM279" s="179"/>
      <c r="AN279" s="179"/>
      <c r="AO279" s="179"/>
      <c r="AP279" s="179"/>
      <c r="AQ279" s="179">
        <v>1060000</v>
      </c>
      <c r="AR279" s="179">
        <v>400000</v>
      </c>
      <c r="AS279" s="26"/>
      <c r="AT279" s="179"/>
      <c r="AU279" s="182"/>
      <c r="AV279" s="182"/>
      <c r="AW279" s="182"/>
      <c r="AX279" s="182"/>
      <c r="AY279" s="179">
        <v>1240000</v>
      </c>
      <c r="AZ279" s="182"/>
      <c r="BA279" s="45">
        <f t="shared" si="117"/>
        <v>6970000</v>
      </c>
      <c r="BC279" s="25" t="s">
        <v>371</v>
      </c>
      <c r="BD279" s="28">
        <v>0</v>
      </c>
      <c r="BE279" s="28">
        <v>0</v>
      </c>
      <c r="BF279" s="28">
        <v>0</v>
      </c>
      <c r="BG279" s="28">
        <v>1424000</v>
      </c>
      <c r="BH279" s="28">
        <v>8000</v>
      </c>
      <c r="BI279" s="28">
        <v>0</v>
      </c>
      <c r="BJ279" s="28">
        <v>224000</v>
      </c>
      <c r="BK279" s="28">
        <v>24000</v>
      </c>
      <c r="BL279" s="28">
        <v>0</v>
      </c>
      <c r="BM279" s="28">
        <v>0</v>
      </c>
      <c r="BN279" s="28">
        <v>0</v>
      </c>
      <c r="BO279" s="28">
        <v>0</v>
      </c>
      <c r="BP279" s="28">
        <v>470000</v>
      </c>
      <c r="BQ279" s="28">
        <v>64000</v>
      </c>
      <c r="BR279" s="28">
        <v>3898000</v>
      </c>
      <c r="BS279" s="28">
        <v>620000</v>
      </c>
      <c r="BT279" s="28">
        <v>0</v>
      </c>
      <c r="BU279" s="28">
        <v>0</v>
      </c>
      <c r="BV279" s="28">
        <v>56000</v>
      </c>
      <c r="BW279" s="28">
        <v>64000</v>
      </c>
      <c r="BX279" s="28">
        <v>0</v>
      </c>
      <c r="BY279" s="28">
        <v>0</v>
      </c>
      <c r="BZ279" s="28">
        <v>604000</v>
      </c>
      <c r="CA279" s="28">
        <v>40000</v>
      </c>
      <c r="CB279" s="29">
        <f t="shared" si="143"/>
        <v>7496000</v>
      </c>
      <c r="CD279" s="25" t="s">
        <v>371</v>
      </c>
      <c r="CE279" s="30">
        <f t="shared" si="118"/>
        <v>0</v>
      </c>
      <c r="CF279" s="30">
        <f t="shared" si="119"/>
        <v>0</v>
      </c>
      <c r="CG279" s="30">
        <f t="shared" si="120"/>
        <v>0</v>
      </c>
      <c r="CH279" s="30">
        <f t="shared" si="121"/>
        <v>-124000</v>
      </c>
      <c r="CI279" s="30">
        <f t="shared" si="122"/>
        <v>-8000</v>
      </c>
      <c r="CJ279" s="30">
        <f t="shared" si="123"/>
        <v>0</v>
      </c>
      <c r="CK279" s="30">
        <f t="shared" si="124"/>
        <v>416000</v>
      </c>
      <c r="CL279" s="30">
        <f t="shared" si="125"/>
        <v>-24000</v>
      </c>
      <c r="CM279" s="30">
        <f t="shared" si="126"/>
        <v>0</v>
      </c>
      <c r="CN279" s="30">
        <f t="shared" si="127"/>
        <v>0</v>
      </c>
      <c r="CO279" s="30">
        <f t="shared" si="128"/>
        <v>0</v>
      </c>
      <c r="CP279" s="30">
        <f t="shared" si="129"/>
        <v>0</v>
      </c>
      <c r="CQ279" s="30">
        <f t="shared" si="130"/>
        <v>-270000</v>
      </c>
      <c r="CR279" s="30">
        <f t="shared" si="131"/>
        <v>136000</v>
      </c>
      <c r="CS279" s="30">
        <f t="shared" si="132"/>
        <v>-3898000</v>
      </c>
      <c r="CT279" s="30">
        <f t="shared" si="133"/>
        <v>-540000</v>
      </c>
      <c r="CU279" s="30">
        <f t="shared" si="134"/>
        <v>0</v>
      </c>
      <c r="CV279" s="30">
        <f t="shared" si="135"/>
        <v>0</v>
      </c>
      <c r="CW279" s="30">
        <f t="shared" si="136"/>
        <v>-56000</v>
      </c>
      <c r="CX279" s="30">
        <f t="shared" si="137"/>
        <v>-64000</v>
      </c>
      <c r="CY279" s="30">
        <f t="shared" si="138"/>
        <v>0</v>
      </c>
      <c r="CZ279" s="30">
        <f t="shared" si="139"/>
        <v>0</v>
      </c>
      <c r="DA279" s="30">
        <f t="shared" si="140"/>
        <v>-604000</v>
      </c>
      <c r="DB279" s="30">
        <f t="shared" si="141"/>
        <v>-40000</v>
      </c>
      <c r="DC279" s="30">
        <f t="shared" si="142"/>
        <v>-5076000</v>
      </c>
      <c r="DD279" s="30">
        <f t="shared" si="144"/>
        <v>40716115</v>
      </c>
    </row>
    <row r="280" spans="1:108" x14ac:dyDescent="0.15">
      <c r="A280" s="25" t="s">
        <v>372</v>
      </c>
      <c r="B280" s="26"/>
      <c r="C280" s="179"/>
      <c r="D280" s="179"/>
      <c r="E280" s="179"/>
      <c r="F280" s="179"/>
      <c r="G280" s="179"/>
      <c r="H280" s="179">
        <v>520000</v>
      </c>
      <c r="I280" s="179"/>
      <c r="J280" s="179"/>
      <c r="K280" s="179"/>
      <c r="L280" s="179"/>
      <c r="M280" s="179"/>
      <c r="N280" s="179">
        <v>120000</v>
      </c>
      <c r="O280" s="179">
        <v>40000</v>
      </c>
      <c r="P280" s="179"/>
      <c r="Q280" s="179">
        <v>40000</v>
      </c>
      <c r="R280" s="179"/>
      <c r="S280" s="179"/>
      <c r="T280" s="179"/>
      <c r="U280" s="179"/>
      <c r="V280" s="179"/>
      <c r="W280" s="179"/>
      <c r="X280" s="179"/>
      <c r="Y280" s="179"/>
      <c r="Z280" s="26">
        <f t="shared" si="116"/>
        <v>720000</v>
      </c>
      <c r="AA280" s="26"/>
      <c r="AB280" s="25" t="s">
        <v>372</v>
      </c>
      <c r="AC280" s="26"/>
      <c r="AD280" s="179"/>
      <c r="AE280" s="179"/>
      <c r="AF280" s="179">
        <v>3650000</v>
      </c>
      <c r="AG280" s="179">
        <v>0</v>
      </c>
      <c r="AH280" s="179"/>
      <c r="AI280" s="179">
        <v>240000</v>
      </c>
      <c r="AJ280" s="179"/>
      <c r="AK280" s="179"/>
      <c r="AL280" s="179"/>
      <c r="AM280" s="179"/>
      <c r="AN280" s="179"/>
      <c r="AO280" s="179"/>
      <c r="AP280" s="179"/>
      <c r="AQ280" s="179">
        <v>1210000</v>
      </c>
      <c r="AR280" s="179">
        <v>600000</v>
      </c>
      <c r="AS280" s="26"/>
      <c r="AT280" s="179"/>
      <c r="AU280" s="182"/>
      <c r="AV280" s="182"/>
      <c r="AW280" s="182"/>
      <c r="AX280" s="182"/>
      <c r="AY280" s="179">
        <v>1680000</v>
      </c>
      <c r="AZ280" s="182"/>
      <c r="BA280" s="45">
        <f t="shared" si="117"/>
        <v>7380000</v>
      </c>
      <c r="BC280" s="25" t="s">
        <v>372</v>
      </c>
      <c r="BD280" s="43">
        <v>0</v>
      </c>
      <c r="BE280" s="43">
        <v>0</v>
      </c>
      <c r="BF280" s="43">
        <v>0</v>
      </c>
      <c r="BG280" s="43">
        <v>1144000</v>
      </c>
      <c r="BH280" s="43">
        <v>22000</v>
      </c>
      <c r="BI280" s="43">
        <v>0</v>
      </c>
      <c r="BJ280" s="43">
        <v>136000</v>
      </c>
      <c r="BK280" s="43">
        <v>6000</v>
      </c>
      <c r="BL280" s="43">
        <v>0</v>
      </c>
      <c r="BM280" s="43">
        <v>0</v>
      </c>
      <c r="BN280" s="43">
        <v>0</v>
      </c>
      <c r="BO280" s="43">
        <v>0</v>
      </c>
      <c r="BP280" s="43">
        <v>364000</v>
      </c>
      <c r="BQ280" s="43">
        <v>40000</v>
      </c>
      <c r="BR280" s="43">
        <v>2968000</v>
      </c>
      <c r="BS280" s="43">
        <v>570000</v>
      </c>
      <c r="BT280" s="43">
        <v>0</v>
      </c>
      <c r="BU280" s="43">
        <v>0</v>
      </c>
      <c r="BV280" s="43">
        <v>48000</v>
      </c>
      <c r="BW280" s="43">
        <v>64000</v>
      </c>
      <c r="BX280" s="43">
        <v>0</v>
      </c>
      <c r="BY280" s="43">
        <v>0</v>
      </c>
      <c r="BZ280" s="43">
        <v>662000</v>
      </c>
      <c r="CA280" s="43">
        <v>40000</v>
      </c>
      <c r="CB280" s="29">
        <f t="shared" si="143"/>
        <v>6064000</v>
      </c>
      <c r="CD280" s="25" t="s">
        <v>372</v>
      </c>
      <c r="CE280" s="44">
        <f t="shared" si="118"/>
        <v>0</v>
      </c>
      <c r="CF280" s="44">
        <f t="shared" si="119"/>
        <v>0</v>
      </c>
      <c r="CG280" s="44">
        <f t="shared" si="120"/>
        <v>0</v>
      </c>
      <c r="CH280" s="44">
        <f t="shared" si="121"/>
        <v>-1144000</v>
      </c>
      <c r="CI280" s="44">
        <f t="shared" si="122"/>
        <v>-22000</v>
      </c>
      <c r="CJ280" s="44">
        <f t="shared" si="123"/>
        <v>0</v>
      </c>
      <c r="CK280" s="44">
        <f t="shared" si="124"/>
        <v>384000</v>
      </c>
      <c r="CL280" s="44">
        <f t="shared" si="125"/>
        <v>-6000</v>
      </c>
      <c r="CM280" s="44">
        <f t="shared" si="126"/>
        <v>0</v>
      </c>
      <c r="CN280" s="44">
        <f t="shared" si="127"/>
        <v>0</v>
      </c>
      <c r="CO280" s="44">
        <f t="shared" si="128"/>
        <v>0</v>
      </c>
      <c r="CP280" s="44">
        <f t="shared" si="129"/>
        <v>0</v>
      </c>
      <c r="CQ280" s="44">
        <f t="shared" si="130"/>
        <v>-244000</v>
      </c>
      <c r="CR280" s="44">
        <f t="shared" si="131"/>
        <v>0</v>
      </c>
      <c r="CS280" s="44">
        <f t="shared" si="132"/>
        <v>-2968000</v>
      </c>
      <c r="CT280" s="44">
        <f t="shared" si="133"/>
        <v>-530000</v>
      </c>
      <c r="CU280" s="44">
        <f t="shared" si="134"/>
        <v>0</v>
      </c>
      <c r="CV280" s="44">
        <f t="shared" si="135"/>
        <v>0</v>
      </c>
      <c r="CW280" s="44">
        <f t="shared" si="136"/>
        <v>-48000</v>
      </c>
      <c r="CX280" s="44">
        <f t="shared" si="137"/>
        <v>-64000</v>
      </c>
      <c r="CY280" s="44">
        <f t="shared" si="138"/>
        <v>0</v>
      </c>
      <c r="CZ280" s="44">
        <f t="shared" si="139"/>
        <v>0</v>
      </c>
      <c r="DA280" s="44">
        <f t="shared" si="140"/>
        <v>-662000</v>
      </c>
      <c r="DB280" s="44">
        <f t="shared" si="141"/>
        <v>-40000</v>
      </c>
      <c r="DC280" s="44">
        <f t="shared" si="142"/>
        <v>-5344000</v>
      </c>
      <c r="DD280" s="44">
        <f t="shared" si="144"/>
        <v>35372115</v>
      </c>
    </row>
    <row r="281" spans="1:108" x14ac:dyDescent="0.15">
      <c r="A281" s="25" t="s">
        <v>373</v>
      </c>
      <c r="B281" s="26"/>
      <c r="C281" s="179"/>
      <c r="D281" s="179"/>
      <c r="E281" s="179">
        <v>1985000</v>
      </c>
      <c r="F281" s="179"/>
      <c r="G281" s="179"/>
      <c r="H281" s="179">
        <v>640000</v>
      </c>
      <c r="I281" s="179">
        <v>10628</v>
      </c>
      <c r="J281" s="179"/>
      <c r="K281" s="179"/>
      <c r="L281" s="179"/>
      <c r="M281" s="179"/>
      <c r="N281" s="179">
        <v>360000</v>
      </c>
      <c r="O281" s="179">
        <v>160000</v>
      </c>
      <c r="P281" s="179">
        <v>3376825</v>
      </c>
      <c r="Q281" s="179">
        <v>120000</v>
      </c>
      <c r="R281" s="179"/>
      <c r="S281" s="179"/>
      <c r="T281" s="179"/>
      <c r="U281" s="179"/>
      <c r="V281" s="179"/>
      <c r="W281" s="179"/>
      <c r="X281" s="179">
        <v>760000</v>
      </c>
      <c r="Y281" s="179"/>
      <c r="Z281" s="26">
        <f t="shared" si="116"/>
        <v>7412453</v>
      </c>
      <c r="AA281" s="26"/>
      <c r="AB281" s="25" t="s">
        <v>373</v>
      </c>
      <c r="AC281" s="26"/>
      <c r="AD281" s="179"/>
      <c r="AE281" s="179"/>
      <c r="AF281" s="179">
        <v>3030000</v>
      </c>
      <c r="AG281" s="179"/>
      <c r="AH281" s="179"/>
      <c r="AI281" s="179">
        <v>40000</v>
      </c>
      <c r="AJ281" s="179"/>
      <c r="AK281" s="179"/>
      <c r="AL281" s="179"/>
      <c r="AM281" s="179"/>
      <c r="AN281" s="179"/>
      <c r="AO281" s="179"/>
      <c r="AP281" s="179"/>
      <c r="AQ281" s="179"/>
      <c r="AR281" s="179">
        <v>480000</v>
      </c>
      <c r="AS281" s="26"/>
      <c r="AT281" s="179"/>
      <c r="AU281" s="182"/>
      <c r="AV281" s="182"/>
      <c r="AW281" s="182"/>
      <c r="AX281" s="182"/>
      <c r="AY281" s="179">
        <v>920000</v>
      </c>
      <c r="AZ281" s="182"/>
      <c r="BA281" s="45">
        <f t="shared" si="117"/>
        <v>4470000</v>
      </c>
      <c r="BC281" s="25" t="s">
        <v>373</v>
      </c>
      <c r="BD281" s="43">
        <v>0</v>
      </c>
      <c r="BE281" s="43">
        <v>0</v>
      </c>
      <c r="BF281" s="43">
        <v>0</v>
      </c>
      <c r="BG281" s="43">
        <v>1028000</v>
      </c>
      <c r="BH281" s="43">
        <v>0</v>
      </c>
      <c r="BI281" s="43">
        <v>0</v>
      </c>
      <c r="BJ281" s="43">
        <v>72000</v>
      </c>
      <c r="BK281" s="43">
        <v>0</v>
      </c>
      <c r="BL281" s="43">
        <v>0</v>
      </c>
      <c r="BM281" s="43">
        <v>0</v>
      </c>
      <c r="BN281" s="43">
        <v>0</v>
      </c>
      <c r="BO281" s="43">
        <v>0</v>
      </c>
      <c r="BP281" s="43">
        <v>286000</v>
      </c>
      <c r="BQ281" s="43">
        <v>32000</v>
      </c>
      <c r="BR281" s="43">
        <v>3702000</v>
      </c>
      <c r="BS281" s="43">
        <v>496000</v>
      </c>
      <c r="BT281" s="43">
        <v>0</v>
      </c>
      <c r="BU281" s="43">
        <v>0</v>
      </c>
      <c r="BV281" s="43">
        <v>0</v>
      </c>
      <c r="BW281" s="43">
        <v>56000</v>
      </c>
      <c r="BX281" s="43">
        <v>0</v>
      </c>
      <c r="BY281" s="43">
        <v>0</v>
      </c>
      <c r="BZ281" s="43">
        <v>724000</v>
      </c>
      <c r="CA281" s="43">
        <v>40000</v>
      </c>
      <c r="CB281" s="29">
        <f t="shared" si="143"/>
        <v>6436000</v>
      </c>
      <c r="CD281" s="25" t="s">
        <v>373</v>
      </c>
      <c r="CE281" s="44">
        <f t="shared" si="118"/>
        <v>0</v>
      </c>
      <c r="CF281" s="44">
        <f t="shared" si="119"/>
        <v>0</v>
      </c>
      <c r="CG281" s="44">
        <f t="shared" si="120"/>
        <v>0</v>
      </c>
      <c r="CH281" s="44">
        <f t="shared" si="121"/>
        <v>957000</v>
      </c>
      <c r="CI281" s="44">
        <f t="shared" si="122"/>
        <v>0</v>
      </c>
      <c r="CJ281" s="44">
        <f t="shared" si="123"/>
        <v>0</v>
      </c>
      <c r="CK281" s="44">
        <f t="shared" si="124"/>
        <v>568000</v>
      </c>
      <c r="CL281" s="44">
        <f t="shared" si="125"/>
        <v>10628</v>
      </c>
      <c r="CM281" s="44">
        <f t="shared" si="126"/>
        <v>0</v>
      </c>
      <c r="CN281" s="44">
        <f t="shared" si="127"/>
        <v>0</v>
      </c>
      <c r="CO281" s="44">
        <f t="shared" si="128"/>
        <v>0</v>
      </c>
      <c r="CP281" s="44">
        <f t="shared" si="129"/>
        <v>0</v>
      </c>
      <c r="CQ281" s="44">
        <f t="shared" si="130"/>
        <v>74000</v>
      </c>
      <c r="CR281" s="44">
        <f t="shared" si="131"/>
        <v>128000</v>
      </c>
      <c r="CS281" s="44">
        <f t="shared" si="132"/>
        <v>-325175</v>
      </c>
      <c r="CT281" s="44">
        <f t="shared" si="133"/>
        <v>-376000</v>
      </c>
      <c r="CU281" s="44">
        <f t="shared" si="134"/>
        <v>0</v>
      </c>
      <c r="CV281" s="44">
        <f t="shared" si="135"/>
        <v>0</v>
      </c>
      <c r="CW281" s="44">
        <f t="shared" si="136"/>
        <v>0</v>
      </c>
      <c r="CX281" s="44">
        <f t="shared" si="137"/>
        <v>-56000</v>
      </c>
      <c r="CY281" s="44">
        <f t="shared" si="138"/>
        <v>0</v>
      </c>
      <c r="CZ281" s="44">
        <f t="shared" si="139"/>
        <v>0</v>
      </c>
      <c r="DA281" s="44">
        <f t="shared" si="140"/>
        <v>36000</v>
      </c>
      <c r="DB281" s="44">
        <f t="shared" si="141"/>
        <v>-40000</v>
      </c>
      <c r="DC281" s="44">
        <f t="shared" si="142"/>
        <v>976453</v>
      </c>
      <c r="DD281" s="44">
        <f t="shared" si="144"/>
        <v>36348568</v>
      </c>
    </row>
    <row r="282" spans="1:108" x14ac:dyDescent="0.15">
      <c r="A282" s="25" t="s">
        <v>374</v>
      </c>
      <c r="B282" s="26"/>
      <c r="C282" s="179"/>
      <c r="D282" s="179"/>
      <c r="E282" s="179">
        <v>1150000</v>
      </c>
      <c r="F282" s="179">
        <v>2248</v>
      </c>
      <c r="G282" s="179"/>
      <c r="H282" s="179">
        <v>600000</v>
      </c>
      <c r="I282" s="179"/>
      <c r="J282" s="179"/>
      <c r="K282" s="179"/>
      <c r="L282" s="179"/>
      <c r="M282" s="179"/>
      <c r="N282" s="179"/>
      <c r="O282" s="179">
        <v>40000</v>
      </c>
      <c r="P282" s="179">
        <v>2597628</v>
      </c>
      <c r="Q282" s="179"/>
      <c r="R282" s="179"/>
      <c r="S282" s="179"/>
      <c r="T282" s="179"/>
      <c r="U282" s="179"/>
      <c r="V282" s="179"/>
      <c r="W282" s="179"/>
      <c r="X282" s="179">
        <v>480000</v>
      </c>
      <c r="Y282" s="179"/>
      <c r="Z282" s="26">
        <f t="shared" si="116"/>
        <v>4869876</v>
      </c>
      <c r="AA282" s="26"/>
      <c r="AB282" s="25" t="s">
        <v>374</v>
      </c>
      <c r="AC282" s="26"/>
      <c r="AD282" s="179"/>
      <c r="AE282" s="179"/>
      <c r="AF282" s="179"/>
      <c r="AG282" s="179"/>
      <c r="AH282" s="179"/>
      <c r="AI282" s="179">
        <v>80000</v>
      </c>
      <c r="AJ282" s="179"/>
      <c r="AK282" s="179"/>
      <c r="AL282" s="179"/>
      <c r="AM282" s="179"/>
      <c r="AN282" s="179"/>
      <c r="AO282" s="179"/>
      <c r="AP282" s="179"/>
      <c r="AQ282" s="179"/>
      <c r="AR282" s="179">
        <v>280000</v>
      </c>
      <c r="AS282" s="26"/>
      <c r="AT282" s="179"/>
      <c r="AU282" s="182"/>
      <c r="AV282" s="182"/>
      <c r="AW282" s="182"/>
      <c r="AX282" s="182"/>
      <c r="AY282" s="179">
        <v>800000</v>
      </c>
      <c r="AZ282" s="182"/>
      <c r="BA282" s="45">
        <f t="shared" si="117"/>
        <v>1160000</v>
      </c>
      <c r="BC282" s="25" t="s">
        <v>374</v>
      </c>
      <c r="BD282" s="43">
        <v>0</v>
      </c>
      <c r="BE282" s="43">
        <v>0</v>
      </c>
      <c r="BF282" s="43">
        <v>0</v>
      </c>
      <c r="BG282" s="43">
        <v>436000</v>
      </c>
      <c r="BH282" s="43">
        <v>0</v>
      </c>
      <c r="BI282" s="43">
        <v>0</v>
      </c>
      <c r="BJ282" s="43">
        <v>72000</v>
      </c>
      <c r="BK282" s="43">
        <v>0</v>
      </c>
      <c r="BL282" s="43">
        <v>0</v>
      </c>
      <c r="BM282" s="43">
        <v>0</v>
      </c>
      <c r="BN282" s="43">
        <v>0</v>
      </c>
      <c r="BO282" s="43">
        <v>0</v>
      </c>
      <c r="BP282" s="43">
        <v>198000</v>
      </c>
      <c r="BQ282" s="43">
        <v>24000</v>
      </c>
      <c r="BR282" s="43">
        <v>3364000</v>
      </c>
      <c r="BS282" s="43">
        <v>216000</v>
      </c>
      <c r="BT282" s="43">
        <v>0</v>
      </c>
      <c r="BU282" s="43">
        <v>0</v>
      </c>
      <c r="BV282" s="43">
        <v>0</v>
      </c>
      <c r="BW282" s="43">
        <v>56000</v>
      </c>
      <c r="BX282" s="43">
        <v>0</v>
      </c>
      <c r="BY282" s="43">
        <v>0</v>
      </c>
      <c r="BZ282" s="43">
        <v>638000</v>
      </c>
      <c r="CA282" s="43">
        <v>40000</v>
      </c>
      <c r="CB282" s="29">
        <f t="shared" si="143"/>
        <v>5044000</v>
      </c>
      <c r="CD282" s="25" t="s">
        <v>374</v>
      </c>
      <c r="CE282" s="44">
        <f t="shared" si="118"/>
        <v>0</v>
      </c>
      <c r="CF282" s="44">
        <f t="shared" si="119"/>
        <v>0</v>
      </c>
      <c r="CG282" s="44">
        <f t="shared" si="120"/>
        <v>0</v>
      </c>
      <c r="CH282" s="44">
        <f t="shared" si="121"/>
        <v>714000</v>
      </c>
      <c r="CI282" s="30">
        <f t="shared" si="122"/>
        <v>2248</v>
      </c>
      <c r="CJ282" s="44">
        <f t="shared" si="123"/>
        <v>0</v>
      </c>
      <c r="CK282" s="44">
        <f t="shared" si="124"/>
        <v>528000</v>
      </c>
      <c r="CL282" s="44">
        <f t="shared" si="125"/>
        <v>0</v>
      </c>
      <c r="CM282" s="44">
        <f t="shared" si="126"/>
        <v>0</v>
      </c>
      <c r="CN282" s="44">
        <f t="shared" si="127"/>
        <v>0</v>
      </c>
      <c r="CO282" s="44">
        <f t="shared" si="128"/>
        <v>0</v>
      </c>
      <c r="CP282" s="44">
        <f t="shared" si="129"/>
        <v>0</v>
      </c>
      <c r="CQ282" s="44">
        <f t="shared" si="130"/>
        <v>-198000</v>
      </c>
      <c r="CR282" s="44">
        <f t="shared" si="131"/>
        <v>16000</v>
      </c>
      <c r="CS282" s="44">
        <f t="shared" si="132"/>
        <v>-766372</v>
      </c>
      <c r="CT282" s="44">
        <f t="shared" si="133"/>
        <v>-216000</v>
      </c>
      <c r="CU282" s="44">
        <f t="shared" si="134"/>
        <v>0</v>
      </c>
      <c r="CV282" s="44">
        <f t="shared" si="135"/>
        <v>0</v>
      </c>
      <c r="CW282" s="44">
        <f t="shared" si="136"/>
        <v>0</v>
      </c>
      <c r="CX282" s="44">
        <f t="shared" si="137"/>
        <v>-56000</v>
      </c>
      <c r="CY282" s="44">
        <f t="shared" si="138"/>
        <v>0</v>
      </c>
      <c r="CZ282" s="44">
        <f t="shared" si="139"/>
        <v>0</v>
      </c>
      <c r="DA282" s="44">
        <f t="shared" si="140"/>
        <v>-158000</v>
      </c>
      <c r="DB282" s="44">
        <f t="shared" si="141"/>
        <v>-40000</v>
      </c>
      <c r="DC282" s="44">
        <f t="shared" si="142"/>
        <v>-174124</v>
      </c>
      <c r="DD282" s="44">
        <f t="shared" si="144"/>
        <v>36174444</v>
      </c>
    </row>
    <row r="283" spans="1:108" x14ac:dyDescent="0.15">
      <c r="A283" s="25" t="s">
        <v>375</v>
      </c>
      <c r="B283" s="26"/>
      <c r="C283" s="179"/>
      <c r="D283" s="179"/>
      <c r="E283" s="179">
        <v>910000</v>
      </c>
      <c r="F283" s="179">
        <v>4519</v>
      </c>
      <c r="G283" s="179"/>
      <c r="H283" s="179">
        <v>680000</v>
      </c>
      <c r="I283" s="179">
        <v>10755</v>
      </c>
      <c r="J283" s="179"/>
      <c r="K283" s="179"/>
      <c r="L283" s="179"/>
      <c r="M283" s="179"/>
      <c r="N283" s="179"/>
      <c r="O283" s="179">
        <v>120000</v>
      </c>
      <c r="P283" s="179">
        <v>7362636</v>
      </c>
      <c r="Q283" s="179"/>
      <c r="R283" s="179"/>
      <c r="S283" s="179"/>
      <c r="T283" s="179"/>
      <c r="U283" s="179"/>
      <c r="V283" s="179"/>
      <c r="W283" s="179"/>
      <c r="X283" s="179">
        <v>680000</v>
      </c>
      <c r="Y283" s="179"/>
      <c r="Z283" s="26">
        <f t="shared" si="116"/>
        <v>9767910</v>
      </c>
      <c r="AA283" s="26"/>
      <c r="AB283" s="25" t="s">
        <v>375</v>
      </c>
      <c r="AC283" s="26"/>
      <c r="AD283" s="179"/>
      <c r="AE283" s="179"/>
      <c r="AF283" s="179">
        <v>3420000</v>
      </c>
      <c r="AG283" s="179"/>
      <c r="AH283" s="179"/>
      <c r="AI283" s="179">
        <v>80000</v>
      </c>
      <c r="AJ283" s="179"/>
      <c r="AK283" s="179"/>
      <c r="AL283" s="179"/>
      <c r="AM283" s="179"/>
      <c r="AN283" s="179"/>
      <c r="AO283" s="179"/>
      <c r="AP283" s="179"/>
      <c r="AQ283" s="179"/>
      <c r="AR283" s="179">
        <v>320000</v>
      </c>
      <c r="AS283" s="26"/>
      <c r="AT283" s="179"/>
      <c r="AU283" s="182"/>
      <c r="AV283" s="182"/>
      <c r="AW283" s="182"/>
      <c r="AX283" s="182"/>
      <c r="AY283" s="179">
        <v>1640000</v>
      </c>
      <c r="AZ283" s="182"/>
      <c r="BA283" s="45">
        <f t="shared" si="117"/>
        <v>5460000</v>
      </c>
      <c r="BC283" s="25" t="s">
        <v>375</v>
      </c>
      <c r="BD283" s="43">
        <v>0</v>
      </c>
      <c r="BE283" s="43">
        <v>0</v>
      </c>
      <c r="BF283" s="43">
        <v>0</v>
      </c>
      <c r="BG283" s="43">
        <v>1012000</v>
      </c>
      <c r="BH283" s="43">
        <v>0</v>
      </c>
      <c r="BI283" s="43">
        <v>0</v>
      </c>
      <c r="BJ283" s="43">
        <v>64000</v>
      </c>
      <c r="BK283" s="43">
        <v>0</v>
      </c>
      <c r="BL283" s="43">
        <v>0</v>
      </c>
      <c r="BM283" s="43">
        <v>0</v>
      </c>
      <c r="BN283" s="43">
        <v>0</v>
      </c>
      <c r="BO283" s="43">
        <v>0</v>
      </c>
      <c r="BP283" s="43">
        <v>68000</v>
      </c>
      <c r="BQ283" s="43">
        <v>0</v>
      </c>
      <c r="BR283" s="43">
        <v>3688000</v>
      </c>
      <c r="BS283" s="43">
        <v>192000</v>
      </c>
      <c r="BT283" s="43">
        <v>0</v>
      </c>
      <c r="BU283" s="43">
        <v>0</v>
      </c>
      <c r="BV283" s="43">
        <v>0</v>
      </c>
      <c r="BW283" s="43">
        <v>48000</v>
      </c>
      <c r="BX283" s="43">
        <v>0</v>
      </c>
      <c r="BY283" s="43">
        <v>0</v>
      </c>
      <c r="BZ283" s="43">
        <v>638000</v>
      </c>
      <c r="CA283" s="43">
        <v>40000</v>
      </c>
      <c r="CB283" s="29">
        <f t="shared" si="143"/>
        <v>5750000</v>
      </c>
      <c r="CD283" s="25" t="s">
        <v>375</v>
      </c>
      <c r="CE283" s="44">
        <f t="shared" si="118"/>
        <v>0</v>
      </c>
      <c r="CF283" s="44">
        <f t="shared" si="119"/>
        <v>0</v>
      </c>
      <c r="CG283" s="44">
        <f t="shared" si="120"/>
        <v>0</v>
      </c>
      <c r="CH283" s="44">
        <f t="shared" si="121"/>
        <v>-102000</v>
      </c>
      <c r="CI283" s="44">
        <f t="shared" si="122"/>
        <v>4519</v>
      </c>
      <c r="CJ283" s="44">
        <f t="shared" si="123"/>
        <v>0</v>
      </c>
      <c r="CK283" s="44">
        <f t="shared" si="124"/>
        <v>616000</v>
      </c>
      <c r="CL283" s="44">
        <f t="shared" si="125"/>
        <v>10755</v>
      </c>
      <c r="CM283" s="44">
        <f t="shared" si="126"/>
        <v>0</v>
      </c>
      <c r="CN283" s="44">
        <f t="shared" si="127"/>
        <v>0</v>
      </c>
      <c r="CO283" s="44">
        <f t="shared" si="128"/>
        <v>0</v>
      </c>
      <c r="CP283" s="44">
        <f t="shared" si="129"/>
        <v>0</v>
      </c>
      <c r="CQ283" s="44">
        <f t="shared" si="130"/>
        <v>-68000</v>
      </c>
      <c r="CR283" s="44">
        <f t="shared" si="131"/>
        <v>120000</v>
      </c>
      <c r="CS283" s="44">
        <f t="shared" si="132"/>
        <v>3674636</v>
      </c>
      <c r="CT283" s="44">
        <f t="shared" si="133"/>
        <v>-192000</v>
      </c>
      <c r="CU283" s="44">
        <f t="shared" si="134"/>
        <v>0</v>
      </c>
      <c r="CV283" s="44">
        <f t="shared" si="135"/>
        <v>0</v>
      </c>
      <c r="CW283" s="44">
        <f t="shared" si="136"/>
        <v>0</v>
      </c>
      <c r="CX283" s="44">
        <f t="shared" si="137"/>
        <v>-48000</v>
      </c>
      <c r="CY283" s="44">
        <f t="shared" si="138"/>
        <v>0</v>
      </c>
      <c r="CZ283" s="44">
        <f t="shared" si="139"/>
        <v>0</v>
      </c>
      <c r="DA283" s="44">
        <f t="shared" si="140"/>
        <v>42000</v>
      </c>
      <c r="DB283" s="44">
        <f t="shared" si="141"/>
        <v>-40000</v>
      </c>
      <c r="DC283" s="44">
        <f t="shared" si="142"/>
        <v>4017910</v>
      </c>
      <c r="DD283" s="44">
        <f t="shared" si="144"/>
        <v>40192354</v>
      </c>
    </row>
    <row r="284" spans="1:108" x14ac:dyDescent="0.15">
      <c r="A284" s="25" t="s">
        <v>376</v>
      </c>
      <c r="B284" s="26"/>
      <c r="C284" s="179"/>
      <c r="D284" s="179"/>
      <c r="E284" s="179">
        <v>1030000</v>
      </c>
      <c r="F284" s="179">
        <v>33</v>
      </c>
      <c r="G284" s="179"/>
      <c r="H284" s="179">
        <v>400000</v>
      </c>
      <c r="I284" s="179">
        <v>39283</v>
      </c>
      <c r="J284" s="179"/>
      <c r="K284" s="179"/>
      <c r="L284" s="179"/>
      <c r="M284" s="179"/>
      <c r="N284" s="179"/>
      <c r="O284" s="179">
        <v>120000</v>
      </c>
      <c r="P284" s="179">
        <v>2652181</v>
      </c>
      <c r="Q284" s="179"/>
      <c r="R284" s="179"/>
      <c r="S284" s="179"/>
      <c r="T284" s="179"/>
      <c r="U284" s="179"/>
      <c r="V284" s="179"/>
      <c r="W284" s="179"/>
      <c r="X284" s="179">
        <v>1080000</v>
      </c>
      <c r="Y284" s="179"/>
      <c r="Z284" s="26">
        <f t="shared" si="116"/>
        <v>5321497</v>
      </c>
      <c r="AA284" s="26"/>
      <c r="AB284" s="25" t="s">
        <v>376</v>
      </c>
      <c r="AC284" s="26"/>
      <c r="AD284" s="179"/>
      <c r="AE284" s="179"/>
      <c r="AF284" s="179">
        <v>4070000</v>
      </c>
      <c r="AG284" s="179"/>
      <c r="AH284" s="179"/>
      <c r="AI284" s="179">
        <v>120000</v>
      </c>
      <c r="AJ284" s="179">
        <v>50000</v>
      </c>
      <c r="AK284" s="179"/>
      <c r="AL284" s="179"/>
      <c r="AM284" s="179"/>
      <c r="AN284" s="179"/>
      <c r="AO284" s="179"/>
      <c r="AP284" s="179">
        <v>40000</v>
      </c>
      <c r="AQ284" s="179">
        <v>2410000</v>
      </c>
      <c r="AR284" s="179">
        <v>160000</v>
      </c>
      <c r="AS284" s="26"/>
      <c r="AT284" s="26"/>
      <c r="AU284" s="182"/>
      <c r="AV284" s="182"/>
      <c r="AW284" s="182"/>
      <c r="AX284" s="182"/>
      <c r="AY284" s="179">
        <v>1480000</v>
      </c>
      <c r="AZ284" s="182"/>
      <c r="BA284" s="45">
        <f t="shared" si="117"/>
        <v>8330000</v>
      </c>
      <c r="BC284" s="25" t="s">
        <v>376</v>
      </c>
      <c r="BD284" s="28">
        <v>0</v>
      </c>
      <c r="BE284" s="28">
        <v>0</v>
      </c>
      <c r="BF284" s="28">
        <v>0</v>
      </c>
      <c r="BG284" s="28">
        <v>1004000</v>
      </c>
      <c r="BH284" s="28">
        <v>4000</v>
      </c>
      <c r="BI284" s="28">
        <v>0</v>
      </c>
      <c r="BJ284" s="28">
        <v>88000</v>
      </c>
      <c r="BK284" s="28">
        <v>10000</v>
      </c>
      <c r="BL284" s="28">
        <v>0</v>
      </c>
      <c r="BM284" s="28">
        <v>0</v>
      </c>
      <c r="BN284" s="28">
        <v>0</v>
      </c>
      <c r="BO284" s="28">
        <v>0</v>
      </c>
      <c r="BP284" s="28">
        <v>56000</v>
      </c>
      <c r="BQ284" s="28">
        <v>24000</v>
      </c>
      <c r="BR284" s="28">
        <v>3384000</v>
      </c>
      <c r="BS284" s="28">
        <v>136000</v>
      </c>
      <c r="BT284" s="28">
        <v>0</v>
      </c>
      <c r="BU284" s="28">
        <v>0</v>
      </c>
      <c r="BV284" s="28">
        <v>0</v>
      </c>
      <c r="BW284" s="28">
        <v>32000</v>
      </c>
      <c r="BX284" s="28">
        <v>0</v>
      </c>
      <c r="BY284" s="28">
        <v>0</v>
      </c>
      <c r="BZ284" s="28">
        <v>754000</v>
      </c>
      <c r="CA284" s="28">
        <v>40000</v>
      </c>
      <c r="CB284" s="29">
        <f t="shared" si="143"/>
        <v>5532000</v>
      </c>
      <c r="CD284" s="25" t="s">
        <v>376</v>
      </c>
      <c r="CE284" s="30">
        <f t="shared" si="118"/>
        <v>0</v>
      </c>
      <c r="CF284" s="30">
        <f t="shared" si="119"/>
        <v>0</v>
      </c>
      <c r="CG284" s="30">
        <f t="shared" si="120"/>
        <v>0</v>
      </c>
      <c r="CH284" s="30">
        <f t="shared" si="121"/>
        <v>26000</v>
      </c>
      <c r="CI284" s="30">
        <f t="shared" si="122"/>
        <v>-3967</v>
      </c>
      <c r="CJ284" s="30">
        <f t="shared" si="123"/>
        <v>0</v>
      </c>
      <c r="CK284" s="30">
        <f t="shared" si="124"/>
        <v>312000</v>
      </c>
      <c r="CL284" s="30">
        <f t="shared" si="125"/>
        <v>29283</v>
      </c>
      <c r="CM284" s="30">
        <f t="shared" si="126"/>
        <v>0</v>
      </c>
      <c r="CN284" s="30">
        <f t="shared" si="127"/>
        <v>0</v>
      </c>
      <c r="CO284" s="30">
        <f t="shared" si="128"/>
        <v>0</v>
      </c>
      <c r="CP284" s="30">
        <f t="shared" si="129"/>
        <v>0</v>
      </c>
      <c r="CQ284" s="30">
        <f t="shared" si="130"/>
        <v>-56000</v>
      </c>
      <c r="CR284" s="30">
        <f t="shared" si="131"/>
        <v>96000</v>
      </c>
      <c r="CS284" s="30">
        <f t="shared" si="132"/>
        <v>-731819</v>
      </c>
      <c r="CT284" s="30">
        <f t="shared" si="133"/>
        <v>-136000</v>
      </c>
      <c r="CU284" s="30">
        <f t="shared" si="134"/>
        <v>0</v>
      </c>
      <c r="CV284" s="30">
        <f t="shared" si="135"/>
        <v>0</v>
      </c>
      <c r="CW284" s="30">
        <f t="shared" si="136"/>
        <v>0</v>
      </c>
      <c r="CX284" s="30">
        <f t="shared" si="137"/>
        <v>-32000</v>
      </c>
      <c r="CY284" s="30">
        <f t="shared" si="138"/>
        <v>0</v>
      </c>
      <c r="CZ284" s="30">
        <f t="shared" si="139"/>
        <v>0</v>
      </c>
      <c r="DA284" s="30">
        <f t="shared" si="140"/>
        <v>326000</v>
      </c>
      <c r="DB284" s="30">
        <f t="shared" si="141"/>
        <v>-40000</v>
      </c>
      <c r="DC284" s="30">
        <f t="shared" si="142"/>
        <v>-210503</v>
      </c>
      <c r="DD284" s="30">
        <f t="shared" si="144"/>
        <v>39981851</v>
      </c>
    </row>
    <row r="285" spans="1:108" x14ac:dyDescent="0.15">
      <c r="A285" s="25" t="s">
        <v>377</v>
      </c>
      <c r="B285" s="26"/>
      <c r="C285" s="179"/>
      <c r="D285" s="179"/>
      <c r="E285" s="179">
        <v>825000</v>
      </c>
      <c r="F285" s="179"/>
      <c r="G285" s="179"/>
      <c r="H285" s="179"/>
      <c r="I285" s="179">
        <v>44603</v>
      </c>
      <c r="J285" s="179"/>
      <c r="K285" s="179"/>
      <c r="L285" s="179"/>
      <c r="M285" s="179"/>
      <c r="N285" s="179"/>
      <c r="O285" s="179"/>
      <c r="P285" s="179">
        <v>2998829</v>
      </c>
      <c r="Q285" s="179"/>
      <c r="R285" s="179"/>
      <c r="S285" s="179"/>
      <c r="T285" s="179"/>
      <c r="U285" s="179"/>
      <c r="V285" s="179"/>
      <c r="W285" s="179"/>
      <c r="X285" s="179">
        <v>1680000</v>
      </c>
      <c r="Y285" s="179"/>
      <c r="Z285" s="26">
        <f t="shared" si="116"/>
        <v>5548432</v>
      </c>
      <c r="AA285" s="26"/>
      <c r="AB285" s="25" t="s">
        <v>377</v>
      </c>
      <c r="AC285" s="26"/>
      <c r="AD285" s="179"/>
      <c r="AE285" s="179"/>
      <c r="AF285" s="179">
        <v>3790000</v>
      </c>
      <c r="AG285" s="179">
        <v>0</v>
      </c>
      <c r="AH285" s="179"/>
      <c r="AI285" s="179">
        <v>40000</v>
      </c>
      <c r="AJ285" s="179">
        <v>20000</v>
      </c>
      <c r="AK285" s="179"/>
      <c r="AL285" s="179"/>
      <c r="AM285" s="179"/>
      <c r="AN285" s="179"/>
      <c r="AO285" s="179"/>
      <c r="AP285" s="179"/>
      <c r="AQ285" s="179">
        <v>2910000</v>
      </c>
      <c r="AR285" s="179"/>
      <c r="AS285" s="26"/>
      <c r="AT285" s="26"/>
      <c r="AU285" s="182"/>
      <c r="AV285" s="182"/>
      <c r="AW285" s="182"/>
      <c r="AX285" s="182"/>
      <c r="AY285" s="179">
        <v>760000</v>
      </c>
      <c r="AZ285" s="182"/>
      <c r="BA285" s="45">
        <f t="shared" si="117"/>
        <v>7520000</v>
      </c>
      <c r="BC285" s="25" t="s">
        <v>377</v>
      </c>
      <c r="BD285" s="43">
        <v>0</v>
      </c>
      <c r="BE285" s="43">
        <v>0</v>
      </c>
      <c r="BF285" s="43">
        <v>0</v>
      </c>
      <c r="BG285" s="43">
        <v>942000</v>
      </c>
      <c r="BH285" s="43">
        <v>0</v>
      </c>
      <c r="BI285" s="43">
        <v>0</v>
      </c>
      <c r="BJ285" s="43">
        <v>64000</v>
      </c>
      <c r="BK285" s="43">
        <v>6000</v>
      </c>
      <c r="BL285" s="43">
        <v>0</v>
      </c>
      <c r="BM285" s="43">
        <v>0</v>
      </c>
      <c r="BN285" s="43">
        <v>0</v>
      </c>
      <c r="BO285" s="43">
        <v>0</v>
      </c>
      <c r="BP285" s="43">
        <v>40000</v>
      </c>
      <c r="BQ285" s="43">
        <v>8000</v>
      </c>
      <c r="BR285" s="43">
        <v>3838000</v>
      </c>
      <c r="BS285" s="43">
        <v>104000</v>
      </c>
      <c r="BT285" s="43">
        <v>0</v>
      </c>
      <c r="BU285" s="43">
        <v>0</v>
      </c>
      <c r="BV285" s="43">
        <v>0</v>
      </c>
      <c r="BW285" s="43">
        <v>48000</v>
      </c>
      <c r="BX285" s="43">
        <v>0</v>
      </c>
      <c r="BY285" s="43">
        <v>0</v>
      </c>
      <c r="BZ285" s="43">
        <v>440000</v>
      </c>
      <c r="CA285" s="43">
        <v>0</v>
      </c>
      <c r="CB285" s="29">
        <f t="shared" si="143"/>
        <v>5490000</v>
      </c>
      <c r="CD285" s="25" t="s">
        <v>377</v>
      </c>
      <c r="CE285" s="44">
        <f t="shared" si="118"/>
        <v>0</v>
      </c>
      <c r="CF285" s="44">
        <f t="shared" si="119"/>
        <v>0</v>
      </c>
      <c r="CG285" s="44">
        <f t="shared" si="120"/>
        <v>0</v>
      </c>
      <c r="CH285" s="44">
        <f t="shared" si="121"/>
        <v>-117000</v>
      </c>
      <c r="CI285" s="44">
        <f t="shared" si="122"/>
        <v>0</v>
      </c>
      <c r="CJ285" s="44">
        <f t="shared" si="123"/>
        <v>0</v>
      </c>
      <c r="CK285" s="44">
        <f t="shared" si="124"/>
        <v>-64000</v>
      </c>
      <c r="CL285" s="44">
        <f t="shared" si="125"/>
        <v>38603</v>
      </c>
      <c r="CM285" s="44">
        <f t="shared" si="126"/>
        <v>0</v>
      </c>
      <c r="CN285" s="44">
        <f t="shared" si="127"/>
        <v>0</v>
      </c>
      <c r="CO285" s="44">
        <f t="shared" si="128"/>
        <v>0</v>
      </c>
      <c r="CP285" s="44">
        <f t="shared" si="129"/>
        <v>0</v>
      </c>
      <c r="CQ285" s="44">
        <f t="shared" si="130"/>
        <v>-40000</v>
      </c>
      <c r="CR285" s="44">
        <f t="shared" si="131"/>
        <v>-8000</v>
      </c>
      <c r="CS285" s="44">
        <f t="shared" si="132"/>
        <v>-839171</v>
      </c>
      <c r="CT285" s="44">
        <f t="shared" si="133"/>
        <v>-104000</v>
      </c>
      <c r="CU285" s="44">
        <f t="shared" si="134"/>
        <v>0</v>
      </c>
      <c r="CV285" s="44">
        <f t="shared" si="135"/>
        <v>0</v>
      </c>
      <c r="CW285" s="44">
        <f t="shared" si="136"/>
        <v>0</v>
      </c>
      <c r="CX285" s="44">
        <f t="shared" si="137"/>
        <v>-48000</v>
      </c>
      <c r="CY285" s="44">
        <f t="shared" si="138"/>
        <v>0</v>
      </c>
      <c r="CZ285" s="44">
        <f t="shared" si="139"/>
        <v>0</v>
      </c>
      <c r="DA285" s="44">
        <f t="shared" si="140"/>
        <v>1240000</v>
      </c>
      <c r="DB285" s="44">
        <f t="shared" si="141"/>
        <v>0</v>
      </c>
      <c r="DC285" s="44">
        <f t="shared" si="142"/>
        <v>58432</v>
      </c>
      <c r="DD285" s="44">
        <f t="shared" si="144"/>
        <v>40040283</v>
      </c>
    </row>
    <row r="286" spans="1:108" x14ac:dyDescent="0.15">
      <c r="A286" s="25" t="s">
        <v>378</v>
      </c>
      <c r="B286" s="26"/>
      <c r="C286" s="179"/>
      <c r="D286" s="179"/>
      <c r="E286" s="179">
        <v>870000</v>
      </c>
      <c r="F286" s="179"/>
      <c r="G286" s="179"/>
      <c r="H286" s="179"/>
      <c r="I286" s="179"/>
      <c r="J286" s="179"/>
      <c r="K286" s="179"/>
      <c r="L286" s="179"/>
      <c r="M286" s="179"/>
      <c r="N286" s="179"/>
      <c r="O286" s="179"/>
      <c r="P286" s="179"/>
      <c r="Q286" s="179"/>
      <c r="R286" s="179"/>
      <c r="S286" s="179"/>
      <c r="T286" s="179"/>
      <c r="U286" s="179"/>
      <c r="V286" s="179"/>
      <c r="W286" s="179"/>
      <c r="X286" s="179">
        <v>1120000</v>
      </c>
      <c r="Y286" s="179"/>
      <c r="Z286" s="26">
        <f t="shared" si="116"/>
        <v>1990000</v>
      </c>
      <c r="AA286" s="26"/>
      <c r="AB286" s="25" t="s">
        <v>378</v>
      </c>
      <c r="AC286" s="26"/>
      <c r="AD286" s="179"/>
      <c r="AE286" s="179"/>
      <c r="AF286" s="179">
        <v>3640000</v>
      </c>
      <c r="AG286" s="179">
        <v>0</v>
      </c>
      <c r="AH286" s="179"/>
      <c r="AI286" s="179">
        <v>120000</v>
      </c>
      <c r="AJ286" s="179">
        <v>10000</v>
      </c>
      <c r="AK286" s="179"/>
      <c r="AL286" s="179"/>
      <c r="AM286" s="179"/>
      <c r="AN286" s="179"/>
      <c r="AO286" s="179"/>
      <c r="AP286" s="179"/>
      <c r="AQ286" s="179">
        <v>2960000</v>
      </c>
      <c r="AR286" s="179"/>
      <c r="AS286" s="26"/>
      <c r="AT286" s="26"/>
      <c r="AU286" s="182"/>
      <c r="AV286" s="182"/>
      <c r="AW286" s="182"/>
      <c r="AX286" s="182"/>
      <c r="AY286" s="179">
        <v>1400000</v>
      </c>
      <c r="AZ286" s="182"/>
      <c r="BA286" s="45">
        <f t="shared" si="117"/>
        <v>8130000</v>
      </c>
      <c r="BC286" s="25" t="s">
        <v>378</v>
      </c>
      <c r="BD286" s="28">
        <v>0</v>
      </c>
      <c r="BE286" s="28">
        <v>0</v>
      </c>
      <c r="BF286" s="28">
        <v>0</v>
      </c>
      <c r="BG286" s="28">
        <v>932000</v>
      </c>
      <c r="BH286" s="28">
        <v>0</v>
      </c>
      <c r="BI286" s="28">
        <v>0</v>
      </c>
      <c r="BJ286" s="28">
        <v>80000</v>
      </c>
      <c r="BK286" s="28">
        <v>2000</v>
      </c>
      <c r="BL286" s="28">
        <v>0</v>
      </c>
      <c r="BM286" s="28">
        <v>0</v>
      </c>
      <c r="BN286" s="28">
        <v>0</v>
      </c>
      <c r="BO286" s="28">
        <v>0</v>
      </c>
      <c r="BP286" s="28">
        <v>40000</v>
      </c>
      <c r="BQ286" s="28">
        <v>16000</v>
      </c>
      <c r="BR286" s="28">
        <v>5426000</v>
      </c>
      <c r="BS286" s="28">
        <v>48000</v>
      </c>
      <c r="BT286" s="28">
        <v>0</v>
      </c>
      <c r="BU286" s="28">
        <v>0</v>
      </c>
      <c r="BV286" s="28">
        <v>0</v>
      </c>
      <c r="BW286" s="28">
        <v>40000</v>
      </c>
      <c r="BX286" s="28">
        <v>0</v>
      </c>
      <c r="BY286" s="28">
        <v>0</v>
      </c>
      <c r="BZ286" s="28">
        <v>944000</v>
      </c>
      <c r="CA286" s="28">
        <v>8000</v>
      </c>
      <c r="CB286" s="29">
        <f t="shared" si="143"/>
        <v>7536000</v>
      </c>
      <c r="CD286" s="25" t="s">
        <v>378</v>
      </c>
      <c r="CE286" s="30">
        <f t="shared" si="118"/>
        <v>0</v>
      </c>
      <c r="CF286" s="30">
        <f t="shared" si="119"/>
        <v>0</v>
      </c>
      <c r="CG286" s="30">
        <f t="shared" si="120"/>
        <v>0</v>
      </c>
      <c r="CH286" s="30">
        <f t="shared" si="121"/>
        <v>-62000</v>
      </c>
      <c r="CI286" s="30">
        <f t="shared" si="122"/>
        <v>0</v>
      </c>
      <c r="CJ286" s="30">
        <f t="shared" si="123"/>
        <v>0</v>
      </c>
      <c r="CK286" s="30">
        <f t="shared" si="124"/>
        <v>-80000</v>
      </c>
      <c r="CL286" s="30">
        <f t="shared" si="125"/>
        <v>-2000</v>
      </c>
      <c r="CM286" s="30">
        <f t="shared" si="126"/>
        <v>0</v>
      </c>
      <c r="CN286" s="30">
        <f t="shared" si="127"/>
        <v>0</v>
      </c>
      <c r="CO286" s="30">
        <f t="shared" si="128"/>
        <v>0</v>
      </c>
      <c r="CP286" s="30">
        <f t="shared" si="129"/>
        <v>0</v>
      </c>
      <c r="CQ286" s="30">
        <f t="shared" si="130"/>
        <v>-40000</v>
      </c>
      <c r="CR286" s="30">
        <f t="shared" si="131"/>
        <v>-16000</v>
      </c>
      <c r="CS286" s="30">
        <f t="shared" si="132"/>
        <v>-5426000</v>
      </c>
      <c r="CT286" s="30">
        <f t="shared" si="133"/>
        <v>-48000</v>
      </c>
      <c r="CU286" s="30">
        <f t="shared" si="134"/>
        <v>0</v>
      </c>
      <c r="CV286" s="30">
        <f t="shared" si="135"/>
        <v>0</v>
      </c>
      <c r="CW286" s="30">
        <f t="shared" si="136"/>
        <v>0</v>
      </c>
      <c r="CX286" s="30">
        <f t="shared" si="137"/>
        <v>-40000</v>
      </c>
      <c r="CY286" s="30">
        <f t="shared" si="138"/>
        <v>0</v>
      </c>
      <c r="CZ286" s="30">
        <f t="shared" si="139"/>
        <v>0</v>
      </c>
      <c r="DA286" s="30">
        <f t="shared" si="140"/>
        <v>176000</v>
      </c>
      <c r="DB286" s="30">
        <f t="shared" si="141"/>
        <v>-8000</v>
      </c>
      <c r="DC286" s="30">
        <f t="shared" si="142"/>
        <v>-5546000</v>
      </c>
      <c r="DD286" s="30">
        <f t="shared" si="144"/>
        <v>34494283</v>
      </c>
    </row>
    <row r="287" spans="1:108" x14ac:dyDescent="0.15">
      <c r="A287" s="25" t="s">
        <v>379</v>
      </c>
      <c r="B287" s="26"/>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v>600000</v>
      </c>
      <c r="Y287" s="179"/>
      <c r="Z287" s="26">
        <f t="shared" si="116"/>
        <v>600000</v>
      </c>
      <c r="AA287" s="26"/>
      <c r="AB287" s="25" t="s">
        <v>379</v>
      </c>
      <c r="AC287" s="26"/>
      <c r="AD287" s="179"/>
      <c r="AE287" s="179"/>
      <c r="AF287" s="179">
        <v>2940000</v>
      </c>
      <c r="AG287" s="179"/>
      <c r="AH287" s="179"/>
      <c r="AI287" s="179">
        <v>80000</v>
      </c>
      <c r="AJ287" s="179">
        <v>80000</v>
      </c>
      <c r="AK287" s="179"/>
      <c r="AL287" s="179"/>
      <c r="AM287" s="179"/>
      <c r="AN287" s="179"/>
      <c r="AO287" s="179"/>
      <c r="AP287" s="179"/>
      <c r="AQ287" s="179">
        <v>1020000</v>
      </c>
      <c r="AR287" s="179"/>
      <c r="AS287" s="26"/>
      <c r="AT287" s="26"/>
      <c r="AU287" s="182"/>
      <c r="AV287" s="182"/>
      <c r="AW287" s="182"/>
      <c r="AX287" s="182"/>
      <c r="AY287" s="179">
        <v>1520000</v>
      </c>
      <c r="AZ287" s="182"/>
      <c r="BA287" s="45">
        <f t="shared" si="117"/>
        <v>5640000</v>
      </c>
      <c r="BC287" s="25" t="s">
        <v>379</v>
      </c>
      <c r="BD287" s="43">
        <v>0</v>
      </c>
      <c r="BE287" s="43">
        <v>0</v>
      </c>
      <c r="BF287" s="43">
        <v>0</v>
      </c>
      <c r="BG287" s="43">
        <v>840000</v>
      </c>
      <c r="BH287" s="43">
        <v>0</v>
      </c>
      <c r="BI287" s="43">
        <v>0</v>
      </c>
      <c r="BJ287" s="43">
        <v>56000</v>
      </c>
      <c r="BK287" s="43">
        <v>20000</v>
      </c>
      <c r="BL287" s="43">
        <v>0</v>
      </c>
      <c r="BM287" s="43">
        <v>0</v>
      </c>
      <c r="BN287" s="43">
        <v>0</v>
      </c>
      <c r="BO287" s="43">
        <v>0</v>
      </c>
      <c r="BP287" s="43">
        <v>0</v>
      </c>
      <c r="BQ287" s="43">
        <v>0</v>
      </c>
      <c r="BR287" s="43">
        <v>4488000</v>
      </c>
      <c r="BS287" s="43">
        <v>104000</v>
      </c>
      <c r="BT287" s="43">
        <v>0</v>
      </c>
      <c r="BU287" s="43">
        <v>0</v>
      </c>
      <c r="BV287" s="43">
        <v>0</v>
      </c>
      <c r="BW287" s="43">
        <v>32000</v>
      </c>
      <c r="BX287" s="43">
        <v>0</v>
      </c>
      <c r="BY287" s="43">
        <v>0</v>
      </c>
      <c r="BZ287" s="43">
        <v>914000</v>
      </c>
      <c r="CA287" s="43">
        <v>16000</v>
      </c>
      <c r="CB287" s="29">
        <f t="shared" si="143"/>
        <v>6470000</v>
      </c>
      <c r="CD287" s="25" t="s">
        <v>379</v>
      </c>
      <c r="CE287" s="44">
        <f t="shared" si="118"/>
        <v>0</v>
      </c>
      <c r="CF287" s="44">
        <f t="shared" si="119"/>
        <v>0</v>
      </c>
      <c r="CG287" s="44">
        <f t="shared" si="120"/>
        <v>0</v>
      </c>
      <c r="CH287" s="44">
        <f t="shared" si="121"/>
        <v>-840000</v>
      </c>
      <c r="CI287" s="44">
        <f t="shared" si="122"/>
        <v>0</v>
      </c>
      <c r="CJ287" s="44">
        <f t="shared" si="123"/>
        <v>0</v>
      </c>
      <c r="CK287" s="44">
        <f t="shared" si="124"/>
        <v>-56000</v>
      </c>
      <c r="CL287" s="44">
        <f t="shared" si="125"/>
        <v>-20000</v>
      </c>
      <c r="CM287" s="44">
        <f t="shared" si="126"/>
        <v>0</v>
      </c>
      <c r="CN287" s="44">
        <f t="shared" si="127"/>
        <v>0</v>
      </c>
      <c r="CO287" s="44">
        <f t="shared" si="128"/>
        <v>0</v>
      </c>
      <c r="CP287" s="44">
        <f t="shared" si="129"/>
        <v>0</v>
      </c>
      <c r="CQ287" s="44">
        <f t="shared" si="130"/>
        <v>0</v>
      </c>
      <c r="CR287" s="44">
        <f t="shared" si="131"/>
        <v>0</v>
      </c>
      <c r="CS287" s="44">
        <f t="shared" si="132"/>
        <v>-4488000</v>
      </c>
      <c r="CT287" s="44">
        <f t="shared" si="133"/>
        <v>-104000</v>
      </c>
      <c r="CU287" s="44">
        <f t="shared" si="134"/>
        <v>0</v>
      </c>
      <c r="CV287" s="44">
        <f t="shared" si="135"/>
        <v>0</v>
      </c>
      <c r="CW287" s="44">
        <f t="shared" si="136"/>
        <v>0</v>
      </c>
      <c r="CX287" s="44">
        <f t="shared" si="137"/>
        <v>-32000</v>
      </c>
      <c r="CY287" s="44">
        <f t="shared" si="138"/>
        <v>0</v>
      </c>
      <c r="CZ287" s="44">
        <f t="shared" si="139"/>
        <v>0</v>
      </c>
      <c r="DA287" s="44">
        <f t="shared" si="140"/>
        <v>-314000</v>
      </c>
      <c r="DB287" s="44">
        <f t="shared" si="141"/>
        <v>-16000</v>
      </c>
      <c r="DC287" s="44">
        <f t="shared" si="142"/>
        <v>-5870000</v>
      </c>
      <c r="DD287" s="44">
        <f t="shared" si="144"/>
        <v>28624283</v>
      </c>
    </row>
    <row r="288" spans="1:108" x14ac:dyDescent="0.15">
      <c r="A288" s="25" t="s">
        <v>380</v>
      </c>
      <c r="B288" s="26"/>
      <c r="C288" s="179"/>
      <c r="D288" s="179"/>
      <c r="E288" s="179">
        <v>1270000</v>
      </c>
      <c r="F288" s="179"/>
      <c r="G288" s="179"/>
      <c r="H288" s="179"/>
      <c r="I288" s="179"/>
      <c r="J288" s="179"/>
      <c r="K288" s="179"/>
      <c r="L288" s="179"/>
      <c r="M288" s="179"/>
      <c r="N288" s="179"/>
      <c r="O288" s="179"/>
      <c r="P288" s="179"/>
      <c r="Q288" s="179"/>
      <c r="R288" s="179"/>
      <c r="S288" s="179"/>
      <c r="T288" s="179"/>
      <c r="U288" s="179"/>
      <c r="V288" s="179"/>
      <c r="W288" s="179"/>
      <c r="X288" s="179">
        <v>1000000</v>
      </c>
      <c r="Y288" s="179"/>
      <c r="Z288" s="26">
        <f t="shared" si="116"/>
        <v>2270000</v>
      </c>
      <c r="AA288" s="26"/>
      <c r="AB288" s="25" t="s">
        <v>380</v>
      </c>
      <c r="AC288" s="26"/>
      <c r="AD288" s="179"/>
      <c r="AE288" s="179"/>
      <c r="AF288" s="179">
        <v>2940000</v>
      </c>
      <c r="AG288" s="179"/>
      <c r="AH288" s="179"/>
      <c r="AI288" s="179">
        <v>120000</v>
      </c>
      <c r="AJ288" s="179"/>
      <c r="AK288" s="179"/>
      <c r="AL288" s="179"/>
      <c r="AM288" s="179"/>
      <c r="AN288" s="179"/>
      <c r="AO288" s="179"/>
      <c r="AP288" s="179"/>
      <c r="AQ288" s="179"/>
      <c r="AR288" s="179"/>
      <c r="AS288" s="26"/>
      <c r="AT288" s="26"/>
      <c r="AU288" s="182"/>
      <c r="AV288" s="182"/>
      <c r="AW288" s="182"/>
      <c r="AX288" s="182"/>
      <c r="AY288" s="179">
        <v>400000</v>
      </c>
      <c r="AZ288" s="182"/>
      <c r="BA288" s="45">
        <f t="shared" si="117"/>
        <v>3460000</v>
      </c>
      <c r="BC288" s="25" t="s">
        <v>380</v>
      </c>
      <c r="BD288" s="43">
        <v>0</v>
      </c>
      <c r="BE288" s="43">
        <v>0</v>
      </c>
      <c r="BF288" s="43">
        <v>0</v>
      </c>
      <c r="BG288" s="43">
        <v>822000</v>
      </c>
      <c r="BH288" s="43">
        <v>0</v>
      </c>
      <c r="BI288" s="43">
        <v>0</v>
      </c>
      <c r="BJ288" s="43">
        <v>24000</v>
      </c>
      <c r="BK288" s="43">
        <v>0</v>
      </c>
      <c r="BL288" s="43">
        <v>0</v>
      </c>
      <c r="BM288" s="43">
        <v>0</v>
      </c>
      <c r="BN288" s="43">
        <v>0</v>
      </c>
      <c r="BO288" s="43">
        <v>0</v>
      </c>
      <c r="BP288" s="43">
        <v>48000</v>
      </c>
      <c r="BQ288" s="43">
        <v>0</v>
      </c>
      <c r="BR288" s="43">
        <v>5122000</v>
      </c>
      <c r="BS288" s="43">
        <v>88000</v>
      </c>
      <c r="BT288" s="43">
        <v>0</v>
      </c>
      <c r="BU288" s="43">
        <v>0</v>
      </c>
      <c r="BV288" s="43">
        <v>0</v>
      </c>
      <c r="BW288" s="43">
        <v>16000</v>
      </c>
      <c r="BX288" s="43">
        <v>0</v>
      </c>
      <c r="BY288" s="43">
        <v>0</v>
      </c>
      <c r="BZ288" s="43">
        <v>926000</v>
      </c>
      <c r="CA288" s="43">
        <v>0</v>
      </c>
      <c r="CB288" s="29">
        <f t="shared" si="143"/>
        <v>7046000</v>
      </c>
      <c r="CD288" s="25" t="s">
        <v>380</v>
      </c>
      <c r="CE288" s="44">
        <f t="shared" si="118"/>
        <v>0</v>
      </c>
      <c r="CF288" s="44">
        <f t="shared" si="119"/>
        <v>0</v>
      </c>
      <c r="CG288" s="44">
        <f t="shared" si="120"/>
        <v>0</v>
      </c>
      <c r="CH288" s="44">
        <f t="shared" si="121"/>
        <v>448000</v>
      </c>
      <c r="CI288" s="44">
        <f t="shared" si="122"/>
        <v>0</v>
      </c>
      <c r="CJ288" s="44">
        <f t="shared" si="123"/>
        <v>0</v>
      </c>
      <c r="CK288" s="44">
        <f t="shared" si="124"/>
        <v>-24000</v>
      </c>
      <c r="CL288" s="44">
        <f t="shared" si="125"/>
        <v>0</v>
      </c>
      <c r="CM288" s="44">
        <f t="shared" si="126"/>
        <v>0</v>
      </c>
      <c r="CN288" s="44">
        <f t="shared" si="127"/>
        <v>0</v>
      </c>
      <c r="CO288" s="44">
        <f t="shared" si="128"/>
        <v>0</v>
      </c>
      <c r="CP288" s="44">
        <f t="shared" si="129"/>
        <v>0</v>
      </c>
      <c r="CQ288" s="44">
        <f t="shared" si="130"/>
        <v>-48000</v>
      </c>
      <c r="CR288" s="44">
        <f t="shared" si="131"/>
        <v>0</v>
      </c>
      <c r="CS288" s="44">
        <f t="shared" si="132"/>
        <v>-5122000</v>
      </c>
      <c r="CT288" s="44">
        <f t="shared" si="133"/>
        <v>-88000</v>
      </c>
      <c r="CU288" s="44">
        <f t="shared" si="134"/>
        <v>0</v>
      </c>
      <c r="CV288" s="44">
        <f t="shared" si="135"/>
        <v>0</v>
      </c>
      <c r="CW288" s="44">
        <f t="shared" si="136"/>
        <v>0</v>
      </c>
      <c r="CX288" s="44">
        <f t="shared" si="137"/>
        <v>-16000</v>
      </c>
      <c r="CY288" s="44">
        <f t="shared" si="138"/>
        <v>0</v>
      </c>
      <c r="CZ288" s="44">
        <f t="shared" si="139"/>
        <v>0</v>
      </c>
      <c r="DA288" s="44">
        <f t="shared" si="140"/>
        <v>74000</v>
      </c>
      <c r="DB288" s="44">
        <f t="shared" si="141"/>
        <v>0</v>
      </c>
      <c r="DC288" s="44">
        <f t="shared" si="142"/>
        <v>-4776000</v>
      </c>
      <c r="DD288" s="44">
        <f t="shared" si="144"/>
        <v>23848283</v>
      </c>
    </row>
    <row r="289" spans="1:108" x14ac:dyDescent="0.15">
      <c r="A289" s="25" t="s">
        <v>381</v>
      </c>
      <c r="B289" s="26"/>
      <c r="C289" s="179"/>
      <c r="D289" s="179"/>
      <c r="E289" s="179">
        <v>1015000</v>
      </c>
      <c r="F289" s="179"/>
      <c r="G289" s="179"/>
      <c r="H289" s="179"/>
      <c r="I289" s="179">
        <v>13198</v>
      </c>
      <c r="J289" s="179"/>
      <c r="K289" s="179"/>
      <c r="L289" s="179"/>
      <c r="M289" s="179"/>
      <c r="N289" s="179"/>
      <c r="O289" s="179"/>
      <c r="P289" s="179">
        <v>3958265</v>
      </c>
      <c r="Q289" s="179"/>
      <c r="R289" s="179"/>
      <c r="S289" s="179"/>
      <c r="T289" s="179"/>
      <c r="U289" s="179"/>
      <c r="V289" s="179"/>
      <c r="W289" s="179"/>
      <c r="X289" s="179">
        <v>1680000</v>
      </c>
      <c r="Y289" s="179"/>
      <c r="Z289" s="26">
        <f t="shared" si="116"/>
        <v>6666463</v>
      </c>
      <c r="AA289" s="26"/>
      <c r="AB289" s="25" t="s">
        <v>381</v>
      </c>
      <c r="AC289" s="26"/>
      <c r="AD289" s="179"/>
      <c r="AE289" s="179"/>
      <c r="AF289" s="179"/>
      <c r="AG289" s="179"/>
      <c r="AH289" s="179"/>
      <c r="AI289" s="179"/>
      <c r="AJ289" s="179"/>
      <c r="AK289" s="179"/>
      <c r="AL289" s="179"/>
      <c r="AM289" s="179"/>
      <c r="AN289" s="179"/>
      <c r="AO289" s="179"/>
      <c r="AP289" s="179"/>
      <c r="AQ289" s="179"/>
      <c r="AR289" s="179"/>
      <c r="AS289" s="26"/>
      <c r="AT289" s="26"/>
      <c r="AU289" s="182"/>
      <c r="AV289" s="182"/>
      <c r="AW289" s="182"/>
      <c r="AX289" s="182"/>
      <c r="AY289" s="179">
        <v>360000</v>
      </c>
      <c r="AZ289" s="182"/>
      <c r="BA289" s="45">
        <f t="shared" si="117"/>
        <v>360000</v>
      </c>
      <c r="BC289" s="25" t="s">
        <v>381</v>
      </c>
      <c r="BD289" s="43">
        <v>0</v>
      </c>
      <c r="BE289" s="43">
        <v>0</v>
      </c>
      <c r="BF289" s="43">
        <v>0</v>
      </c>
      <c r="BG289" s="43">
        <v>138000</v>
      </c>
      <c r="BH289" s="43">
        <v>0</v>
      </c>
      <c r="BI289" s="43">
        <v>0</v>
      </c>
      <c r="BJ289" s="43">
        <v>0</v>
      </c>
      <c r="BK289" s="43">
        <v>0</v>
      </c>
      <c r="BL289" s="43">
        <v>0</v>
      </c>
      <c r="BM289" s="43">
        <v>0</v>
      </c>
      <c r="BN289" s="43">
        <v>0</v>
      </c>
      <c r="BO289" s="43">
        <v>0</v>
      </c>
      <c r="BP289" s="43">
        <v>0</v>
      </c>
      <c r="BQ289" s="43">
        <v>0</v>
      </c>
      <c r="BR289" s="43">
        <v>4038000</v>
      </c>
      <c r="BS289" s="43">
        <v>32000</v>
      </c>
      <c r="BT289" s="43">
        <v>0</v>
      </c>
      <c r="BU289" s="43">
        <v>0</v>
      </c>
      <c r="BV289" s="43">
        <v>96000</v>
      </c>
      <c r="BW289" s="43">
        <v>16000</v>
      </c>
      <c r="BX289" s="43">
        <v>0</v>
      </c>
      <c r="BY289" s="43">
        <v>0</v>
      </c>
      <c r="BZ289" s="43">
        <v>724000</v>
      </c>
      <c r="CA289" s="43">
        <v>0</v>
      </c>
      <c r="CB289" s="29">
        <f t="shared" si="143"/>
        <v>5044000</v>
      </c>
      <c r="CD289" s="25" t="s">
        <v>381</v>
      </c>
      <c r="CE289" s="44">
        <f t="shared" si="118"/>
        <v>0</v>
      </c>
      <c r="CF289" s="44">
        <f t="shared" si="119"/>
        <v>0</v>
      </c>
      <c r="CG289" s="44">
        <f t="shared" si="120"/>
        <v>0</v>
      </c>
      <c r="CH289" s="44">
        <f t="shared" si="121"/>
        <v>877000</v>
      </c>
      <c r="CI289" s="44">
        <f t="shared" si="122"/>
        <v>0</v>
      </c>
      <c r="CJ289" s="44">
        <f t="shared" si="123"/>
        <v>0</v>
      </c>
      <c r="CK289" s="44">
        <f t="shared" si="124"/>
        <v>0</v>
      </c>
      <c r="CL289" s="44">
        <f t="shared" si="125"/>
        <v>13198</v>
      </c>
      <c r="CM289" s="44">
        <f t="shared" si="126"/>
        <v>0</v>
      </c>
      <c r="CN289" s="44">
        <f t="shared" si="127"/>
        <v>0</v>
      </c>
      <c r="CO289" s="44">
        <f t="shared" si="128"/>
        <v>0</v>
      </c>
      <c r="CP289" s="44">
        <f t="shared" si="129"/>
        <v>0</v>
      </c>
      <c r="CQ289" s="44">
        <f t="shared" si="130"/>
        <v>0</v>
      </c>
      <c r="CR289" s="44">
        <f t="shared" si="131"/>
        <v>0</v>
      </c>
      <c r="CS289" s="44">
        <f t="shared" si="132"/>
        <v>-79735</v>
      </c>
      <c r="CT289" s="44">
        <f t="shared" si="133"/>
        <v>-32000</v>
      </c>
      <c r="CU289" s="44">
        <f t="shared" si="134"/>
        <v>0</v>
      </c>
      <c r="CV289" s="44">
        <f t="shared" si="135"/>
        <v>0</v>
      </c>
      <c r="CW289" s="44">
        <f t="shared" si="136"/>
        <v>-96000</v>
      </c>
      <c r="CX289" s="44">
        <f t="shared" si="137"/>
        <v>-16000</v>
      </c>
      <c r="CY289" s="44">
        <f t="shared" si="138"/>
        <v>0</v>
      </c>
      <c r="CZ289" s="44">
        <f t="shared" si="139"/>
        <v>0</v>
      </c>
      <c r="DA289" s="44">
        <f t="shared" si="140"/>
        <v>956000</v>
      </c>
      <c r="DB289" s="44">
        <f t="shared" si="141"/>
        <v>0</v>
      </c>
      <c r="DC289" s="44">
        <f t="shared" si="142"/>
        <v>1622463</v>
      </c>
      <c r="DD289" s="44">
        <f t="shared" si="144"/>
        <v>25470746</v>
      </c>
    </row>
    <row r="290" spans="1:108" x14ac:dyDescent="0.15">
      <c r="A290" s="25" t="s">
        <v>382</v>
      </c>
      <c r="B290" s="26"/>
      <c r="C290" s="179"/>
      <c r="D290" s="179"/>
      <c r="E290" s="179">
        <v>1080000</v>
      </c>
      <c r="F290" s="179"/>
      <c r="G290" s="179"/>
      <c r="H290" s="179"/>
      <c r="I290" s="179">
        <v>6789</v>
      </c>
      <c r="J290" s="179"/>
      <c r="K290" s="179"/>
      <c r="L290" s="179"/>
      <c r="M290" s="179"/>
      <c r="N290" s="179"/>
      <c r="O290" s="179"/>
      <c r="P290" s="179">
        <v>6146277</v>
      </c>
      <c r="Q290" s="179"/>
      <c r="R290" s="179"/>
      <c r="S290" s="179"/>
      <c r="T290" s="179"/>
      <c r="U290" s="179"/>
      <c r="V290" s="179"/>
      <c r="W290" s="179"/>
      <c r="X290" s="179">
        <v>1640000</v>
      </c>
      <c r="Y290" s="179"/>
      <c r="Z290" s="26">
        <f t="shared" si="116"/>
        <v>8873066</v>
      </c>
      <c r="AA290" s="26"/>
      <c r="AB290" s="25" t="s">
        <v>382</v>
      </c>
      <c r="AC290" s="26"/>
      <c r="AD290" s="179"/>
      <c r="AE290" s="179"/>
      <c r="AF290" s="179">
        <v>2860000</v>
      </c>
      <c r="AG290" s="179"/>
      <c r="AH290" s="179"/>
      <c r="AI290" s="179"/>
      <c r="AJ290" s="179">
        <v>0</v>
      </c>
      <c r="AK290" s="179"/>
      <c r="AL290" s="179"/>
      <c r="AM290" s="179"/>
      <c r="AN290" s="179"/>
      <c r="AO290" s="179"/>
      <c r="AP290" s="179"/>
      <c r="AQ290" s="179">
        <v>5140000</v>
      </c>
      <c r="AR290" s="179"/>
      <c r="AS290" s="26"/>
      <c r="AT290" s="26"/>
      <c r="AU290" s="182"/>
      <c r="AV290" s="182"/>
      <c r="AW290" s="182"/>
      <c r="AX290" s="182"/>
      <c r="AY290" s="182"/>
      <c r="AZ290" s="182"/>
      <c r="BA290" s="45">
        <f t="shared" si="117"/>
        <v>8000000</v>
      </c>
      <c r="BC290" s="25" t="s">
        <v>382</v>
      </c>
      <c r="BD290" s="43">
        <v>0</v>
      </c>
      <c r="BE290" s="43">
        <v>0</v>
      </c>
      <c r="BF290" s="43">
        <v>0</v>
      </c>
      <c r="BG290" s="43">
        <v>654000</v>
      </c>
      <c r="BH290" s="43">
        <v>0</v>
      </c>
      <c r="BI290" s="43">
        <v>0</v>
      </c>
      <c r="BJ290" s="43">
        <v>0</v>
      </c>
      <c r="BK290" s="43">
        <v>0</v>
      </c>
      <c r="BL290" s="43">
        <v>0</v>
      </c>
      <c r="BM290" s="43">
        <v>0</v>
      </c>
      <c r="BN290" s="43">
        <v>0</v>
      </c>
      <c r="BO290" s="43">
        <v>0</v>
      </c>
      <c r="BP290" s="43">
        <v>0</v>
      </c>
      <c r="BQ290" s="43">
        <v>0</v>
      </c>
      <c r="BR290" s="43">
        <v>4828000</v>
      </c>
      <c r="BS290" s="43">
        <v>64000</v>
      </c>
      <c r="BT290" s="43">
        <v>0</v>
      </c>
      <c r="BU290" s="43">
        <v>0</v>
      </c>
      <c r="BV290" s="43">
        <v>0</v>
      </c>
      <c r="BW290" s="43">
        <v>0</v>
      </c>
      <c r="BX290" s="43">
        <v>0</v>
      </c>
      <c r="BY290" s="43">
        <v>0</v>
      </c>
      <c r="BZ290" s="43">
        <v>444000</v>
      </c>
      <c r="CA290" s="43">
        <v>0</v>
      </c>
      <c r="CB290" s="29">
        <f t="shared" si="143"/>
        <v>5990000</v>
      </c>
      <c r="CD290" s="25" t="s">
        <v>382</v>
      </c>
      <c r="CE290" s="44">
        <f t="shared" si="118"/>
        <v>0</v>
      </c>
      <c r="CF290" s="44">
        <f t="shared" si="119"/>
        <v>0</v>
      </c>
      <c r="CG290" s="44">
        <f t="shared" si="120"/>
        <v>0</v>
      </c>
      <c r="CH290" s="44">
        <f t="shared" si="121"/>
        <v>426000</v>
      </c>
      <c r="CI290" s="44">
        <f t="shared" si="122"/>
        <v>0</v>
      </c>
      <c r="CJ290" s="44">
        <f t="shared" si="123"/>
        <v>0</v>
      </c>
      <c r="CK290" s="44">
        <f t="shared" si="124"/>
        <v>0</v>
      </c>
      <c r="CL290" s="44">
        <f t="shared" si="125"/>
        <v>6789</v>
      </c>
      <c r="CM290" s="44">
        <f t="shared" si="126"/>
        <v>0</v>
      </c>
      <c r="CN290" s="44">
        <f t="shared" si="127"/>
        <v>0</v>
      </c>
      <c r="CO290" s="44">
        <f t="shared" si="128"/>
        <v>0</v>
      </c>
      <c r="CP290" s="44">
        <f t="shared" si="129"/>
        <v>0</v>
      </c>
      <c r="CQ290" s="44">
        <f t="shared" si="130"/>
        <v>0</v>
      </c>
      <c r="CR290" s="44">
        <f t="shared" si="131"/>
        <v>0</v>
      </c>
      <c r="CS290" s="44">
        <f t="shared" si="132"/>
        <v>1318277</v>
      </c>
      <c r="CT290" s="44">
        <f t="shared" si="133"/>
        <v>-64000</v>
      </c>
      <c r="CU290" s="44">
        <f t="shared" si="134"/>
        <v>0</v>
      </c>
      <c r="CV290" s="44">
        <f t="shared" si="135"/>
        <v>0</v>
      </c>
      <c r="CW290" s="44">
        <f t="shared" si="136"/>
        <v>0</v>
      </c>
      <c r="CX290" s="44">
        <f t="shared" si="137"/>
        <v>0</v>
      </c>
      <c r="CY290" s="44">
        <f t="shared" si="138"/>
        <v>0</v>
      </c>
      <c r="CZ290" s="44">
        <f t="shared" si="139"/>
        <v>0</v>
      </c>
      <c r="DA290" s="44">
        <f t="shared" si="140"/>
        <v>1196000</v>
      </c>
      <c r="DB290" s="44">
        <f t="shared" si="141"/>
        <v>0</v>
      </c>
      <c r="DC290" s="44">
        <f t="shared" si="142"/>
        <v>2883066</v>
      </c>
      <c r="DD290" s="44">
        <f t="shared" si="144"/>
        <v>28353812</v>
      </c>
    </row>
    <row r="291" spans="1:108" x14ac:dyDescent="0.15">
      <c r="A291" s="25" t="s">
        <v>383</v>
      </c>
      <c r="B291" s="26"/>
      <c r="C291" s="179"/>
      <c r="D291" s="179"/>
      <c r="E291" s="179">
        <v>770000</v>
      </c>
      <c r="F291" s="179">
        <v>33</v>
      </c>
      <c r="G291" s="179"/>
      <c r="H291" s="179"/>
      <c r="I291" s="179">
        <v>43298</v>
      </c>
      <c r="J291" s="179"/>
      <c r="K291" s="179"/>
      <c r="L291" s="179"/>
      <c r="M291" s="179"/>
      <c r="N291" s="179"/>
      <c r="O291" s="179"/>
      <c r="P291" s="179">
        <v>5670430</v>
      </c>
      <c r="Q291" s="179"/>
      <c r="R291" s="179"/>
      <c r="S291" s="179"/>
      <c r="T291" s="179"/>
      <c r="U291" s="179"/>
      <c r="V291" s="179"/>
      <c r="W291" s="179"/>
      <c r="X291" s="179">
        <v>1360000</v>
      </c>
      <c r="Y291" s="179"/>
      <c r="Z291" s="26">
        <f t="shared" si="116"/>
        <v>7843761</v>
      </c>
      <c r="AA291" s="26"/>
      <c r="AB291" s="25" t="s">
        <v>383</v>
      </c>
      <c r="AC291" s="26"/>
      <c r="AD291" s="179"/>
      <c r="AE291" s="179">
        <v>170000</v>
      </c>
      <c r="AF291" s="179">
        <v>2800000</v>
      </c>
      <c r="AG291" s="179"/>
      <c r="AH291" s="179"/>
      <c r="AI291" s="179"/>
      <c r="AJ291" s="179">
        <v>40000</v>
      </c>
      <c r="AK291" s="179"/>
      <c r="AL291" s="179"/>
      <c r="AM291" s="179"/>
      <c r="AN291" s="179"/>
      <c r="AO291" s="179"/>
      <c r="AP291" s="179"/>
      <c r="AQ291" s="179">
        <v>5930000</v>
      </c>
      <c r="AR291" s="179"/>
      <c r="AS291" s="26"/>
      <c r="AT291" s="26"/>
      <c r="AU291" s="182"/>
      <c r="AV291" s="182"/>
      <c r="AW291" s="182"/>
      <c r="AX291" s="182"/>
      <c r="AY291" s="182"/>
      <c r="AZ291" s="182"/>
      <c r="BA291" s="45">
        <f t="shared" si="117"/>
        <v>8940000</v>
      </c>
      <c r="BC291" s="25" t="s">
        <v>383</v>
      </c>
      <c r="BD291" s="28">
        <v>0</v>
      </c>
      <c r="BE291" s="28">
        <v>0</v>
      </c>
      <c r="BF291" s="28">
        <v>34000</v>
      </c>
      <c r="BG291" s="28">
        <v>592000</v>
      </c>
      <c r="BH291" s="28">
        <v>0</v>
      </c>
      <c r="BI291" s="28">
        <v>0</v>
      </c>
      <c r="BJ291" s="28">
        <v>0</v>
      </c>
      <c r="BK291" s="28">
        <v>8000</v>
      </c>
      <c r="BL291" s="28">
        <v>0</v>
      </c>
      <c r="BM291" s="28">
        <v>0</v>
      </c>
      <c r="BN291" s="28">
        <v>0</v>
      </c>
      <c r="BO291" s="28">
        <v>0</v>
      </c>
      <c r="BP291" s="28">
        <v>0</v>
      </c>
      <c r="BQ291" s="28">
        <v>0</v>
      </c>
      <c r="BR291" s="28">
        <v>4874000</v>
      </c>
      <c r="BS291" s="28">
        <v>0</v>
      </c>
      <c r="BT291" s="28">
        <v>0</v>
      </c>
      <c r="BU291" s="28">
        <v>0</v>
      </c>
      <c r="BV291" s="28">
        <v>0</v>
      </c>
      <c r="BW291" s="28">
        <v>8000</v>
      </c>
      <c r="BX291" s="28">
        <v>0</v>
      </c>
      <c r="BY291" s="28">
        <v>0</v>
      </c>
      <c r="BZ291" s="28">
        <v>364000</v>
      </c>
      <c r="CA291" s="28">
        <v>0</v>
      </c>
      <c r="CB291" s="29">
        <f t="shared" si="143"/>
        <v>5880000</v>
      </c>
      <c r="CD291" s="25" t="s">
        <v>383</v>
      </c>
      <c r="CE291" s="30">
        <f t="shared" si="118"/>
        <v>0</v>
      </c>
      <c r="CF291" s="30">
        <f t="shared" si="119"/>
        <v>0</v>
      </c>
      <c r="CG291" s="30">
        <f t="shared" si="120"/>
        <v>-34000</v>
      </c>
      <c r="CH291" s="30">
        <f t="shared" si="121"/>
        <v>178000</v>
      </c>
      <c r="CI291" s="30">
        <f t="shared" si="122"/>
        <v>33</v>
      </c>
      <c r="CJ291" s="30">
        <f t="shared" si="123"/>
        <v>0</v>
      </c>
      <c r="CK291" s="30">
        <f t="shared" si="124"/>
        <v>0</v>
      </c>
      <c r="CL291" s="30">
        <f t="shared" si="125"/>
        <v>35298</v>
      </c>
      <c r="CM291" s="30">
        <f t="shared" si="126"/>
        <v>0</v>
      </c>
      <c r="CN291" s="30">
        <f t="shared" si="127"/>
        <v>0</v>
      </c>
      <c r="CO291" s="30">
        <f t="shared" si="128"/>
        <v>0</v>
      </c>
      <c r="CP291" s="30">
        <f t="shared" si="129"/>
        <v>0</v>
      </c>
      <c r="CQ291" s="30">
        <f t="shared" si="130"/>
        <v>0</v>
      </c>
      <c r="CR291" s="30">
        <f t="shared" si="131"/>
        <v>0</v>
      </c>
      <c r="CS291" s="30">
        <f t="shared" si="132"/>
        <v>796430</v>
      </c>
      <c r="CT291" s="30">
        <f t="shared" si="133"/>
        <v>0</v>
      </c>
      <c r="CU291" s="30">
        <f t="shared" si="134"/>
        <v>0</v>
      </c>
      <c r="CV291" s="30">
        <f t="shared" si="135"/>
        <v>0</v>
      </c>
      <c r="CW291" s="30">
        <f t="shared" si="136"/>
        <v>0</v>
      </c>
      <c r="CX291" s="30">
        <f t="shared" si="137"/>
        <v>-8000</v>
      </c>
      <c r="CY291" s="30">
        <f t="shared" si="138"/>
        <v>0</v>
      </c>
      <c r="CZ291" s="30">
        <f t="shared" si="139"/>
        <v>0</v>
      </c>
      <c r="DA291" s="30">
        <f t="shared" si="140"/>
        <v>996000</v>
      </c>
      <c r="DB291" s="30">
        <f t="shared" si="141"/>
        <v>0</v>
      </c>
      <c r="DC291" s="30">
        <f t="shared" si="142"/>
        <v>1963761</v>
      </c>
      <c r="DD291" s="30">
        <f t="shared" si="144"/>
        <v>30317573</v>
      </c>
    </row>
    <row r="292" spans="1:108" x14ac:dyDescent="0.15">
      <c r="A292" s="25" t="s">
        <v>384</v>
      </c>
      <c r="B292" s="26"/>
      <c r="C292" s="179"/>
      <c r="D292" s="179">
        <v>68640</v>
      </c>
      <c r="E292" s="179">
        <v>885000</v>
      </c>
      <c r="F292" s="179"/>
      <c r="G292" s="179"/>
      <c r="H292" s="179"/>
      <c r="I292" s="179">
        <v>21672</v>
      </c>
      <c r="J292" s="179"/>
      <c r="K292" s="179"/>
      <c r="L292" s="179"/>
      <c r="M292" s="179"/>
      <c r="N292" s="179"/>
      <c r="O292" s="179"/>
      <c r="P292" s="179">
        <v>4083164</v>
      </c>
      <c r="Q292" s="179"/>
      <c r="R292" s="179"/>
      <c r="S292" s="179"/>
      <c r="T292" s="179"/>
      <c r="U292" s="179"/>
      <c r="V292" s="179"/>
      <c r="W292" s="179"/>
      <c r="X292" s="179">
        <v>1680000</v>
      </c>
      <c r="Y292" s="179"/>
      <c r="Z292" s="26">
        <f t="shared" si="116"/>
        <v>6738476</v>
      </c>
      <c r="AA292" s="26"/>
      <c r="AB292" s="25" t="s">
        <v>384</v>
      </c>
      <c r="AC292" s="26"/>
      <c r="AD292" s="179"/>
      <c r="AE292" s="179"/>
      <c r="AF292" s="179">
        <v>2800000</v>
      </c>
      <c r="AG292" s="179">
        <v>0</v>
      </c>
      <c r="AH292" s="179"/>
      <c r="AI292" s="179"/>
      <c r="AJ292" s="179">
        <v>140000</v>
      </c>
      <c r="AK292" s="179"/>
      <c r="AL292" s="179"/>
      <c r="AM292" s="179"/>
      <c r="AN292" s="179"/>
      <c r="AO292" s="179"/>
      <c r="AP292" s="179"/>
      <c r="AQ292" s="179">
        <v>9840000</v>
      </c>
      <c r="AR292" s="179"/>
      <c r="AS292" s="26"/>
      <c r="AT292" s="26"/>
      <c r="AU292" s="182"/>
      <c r="AV292" s="182"/>
      <c r="AW292" s="182"/>
      <c r="AX292" s="182"/>
      <c r="AY292" s="182"/>
      <c r="AZ292" s="182"/>
      <c r="BA292" s="45">
        <f t="shared" si="117"/>
        <v>12780000</v>
      </c>
      <c r="BC292" s="25" t="s">
        <v>384</v>
      </c>
      <c r="BD292" s="28">
        <v>0</v>
      </c>
      <c r="BE292" s="28">
        <v>0</v>
      </c>
      <c r="BF292" s="28">
        <v>0</v>
      </c>
      <c r="BG292" s="28">
        <v>576000</v>
      </c>
      <c r="BH292" s="28">
        <v>0</v>
      </c>
      <c r="BI292" s="28">
        <v>0</v>
      </c>
      <c r="BJ292" s="28">
        <v>0</v>
      </c>
      <c r="BK292" s="28">
        <v>28000</v>
      </c>
      <c r="BL292" s="28">
        <v>0</v>
      </c>
      <c r="BM292" s="28">
        <v>0</v>
      </c>
      <c r="BN292" s="28">
        <v>0</v>
      </c>
      <c r="BO292" s="28">
        <v>0</v>
      </c>
      <c r="BP292" s="28">
        <v>0</v>
      </c>
      <c r="BQ292" s="28">
        <v>0</v>
      </c>
      <c r="BR292" s="28">
        <v>5360000</v>
      </c>
      <c r="BS292" s="28">
        <v>0</v>
      </c>
      <c r="BT292" s="28">
        <v>0</v>
      </c>
      <c r="BU292" s="28">
        <v>0</v>
      </c>
      <c r="BV292" s="28">
        <v>0</v>
      </c>
      <c r="BW292" s="28">
        <v>16000</v>
      </c>
      <c r="BX292" s="28">
        <v>0</v>
      </c>
      <c r="BY292" s="28">
        <v>0</v>
      </c>
      <c r="BZ292" s="28">
        <v>128000</v>
      </c>
      <c r="CA292" s="28">
        <v>0</v>
      </c>
      <c r="CB292" s="29">
        <f t="shared" si="143"/>
        <v>6108000</v>
      </c>
      <c r="CD292" s="25" t="s">
        <v>384</v>
      </c>
      <c r="CE292" s="30">
        <f t="shared" si="118"/>
        <v>0</v>
      </c>
      <c r="CF292" s="30">
        <f t="shared" si="119"/>
        <v>0</v>
      </c>
      <c r="CG292" s="30">
        <f t="shared" si="120"/>
        <v>68640</v>
      </c>
      <c r="CH292" s="30">
        <f t="shared" si="121"/>
        <v>309000</v>
      </c>
      <c r="CI292" s="30">
        <f t="shared" si="122"/>
        <v>0</v>
      </c>
      <c r="CJ292" s="30">
        <f t="shared" si="123"/>
        <v>0</v>
      </c>
      <c r="CK292" s="30">
        <f t="shared" si="124"/>
        <v>0</v>
      </c>
      <c r="CL292" s="30">
        <f t="shared" si="125"/>
        <v>-6328</v>
      </c>
      <c r="CM292" s="30">
        <f t="shared" si="126"/>
        <v>0</v>
      </c>
      <c r="CN292" s="30">
        <f t="shared" si="127"/>
        <v>0</v>
      </c>
      <c r="CO292" s="30">
        <f t="shared" si="128"/>
        <v>0</v>
      </c>
      <c r="CP292" s="30">
        <f t="shared" si="129"/>
        <v>0</v>
      </c>
      <c r="CQ292" s="30">
        <f t="shared" si="130"/>
        <v>0</v>
      </c>
      <c r="CR292" s="30">
        <f t="shared" si="131"/>
        <v>0</v>
      </c>
      <c r="CS292" s="30">
        <f t="shared" si="132"/>
        <v>-1276836</v>
      </c>
      <c r="CT292" s="30">
        <f t="shared" si="133"/>
        <v>0</v>
      </c>
      <c r="CU292" s="30">
        <f t="shared" si="134"/>
        <v>0</v>
      </c>
      <c r="CV292" s="30">
        <f t="shared" si="135"/>
        <v>0</v>
      </c>
      <c r="CW292" s="30">
        <f t="shared" si="136"/>
        <v>0</v>
      </c>
      <c r="CX292" s="30">
        <f t="shared" si="137"/>
        <v>-16000</v>
      </c>
      <c r="CY292" s="30">
        <f t="shared" si="138"/>
        <v>0</v>
      </c>
      <c r="CZ292" s="30">
        <f t="shared" si="139"/>
        <v>0</v>
      </c>
      <c r="DA292" s="30">
        <f t="shared" si="140"/>
        <v>1552000</v>
      </c>
      <c r="DB292" s="30">
        <f t="shared" si="141"/>
        <v>0</v>
      </c>
      <c r="DC292" s="30">
        <f t="shared" si="142"/>
        <v>630476</v>
      </c>
      <c r="DD292" s="30">
        <f t="shared" si="144"/>
        <v>30948049</v>
      </c>
    </row>
    <row r="293" spans="1:108" x14ac:dyDescent="0.15">
      <c r="A293" s="25" t="s">
        <v>385</v>
      </c>
      <c r="B293" s="26"/>
      <c r="C293" s="179"/>
      <c r="D293" s="179"/>
      <c r="E293" s="179">
        <v>472500</v>
      </c>
      <c r="F293" s="179"/>
      <c r="G293" s="179"/>
      <c r="H293" s="179"/>
      <c r="I293" s="179"/>
      <c r="J293" s="179"/>
      <c r="K293" s="179"/>
      <c r="L293" s="179"/>
      <c r="M293" s="179"/>
      <c r="N293" s="179"/>
      <c r="O293" s="179"/>
      <c r="P293" s="179"/>
      <c r="Q293" s="179"/>
      <c r="R293" s="179"/>
      <c r="S293" s="179"/>
      <c r="T293" s="179"/>
      <c r="U293" s="179"/>
      <c r="V293" s="179"/>
      <c r="W293" s="179"/>
      <c r="X293" s="179">
        <v>1220000</v>
      </c>
      <c r="Y293" s="179"/>
      <c r="Z293" s="26">
        <f t="shared" si="116"/>
        <v>1692500</v>
      </c>
      <c r="AA293" s="26"/>
      <c r="AB293" s="25" t="s">
        <v>385</v>
      </c>
      <c r="AC293" s="26"/>
      <c r="AD293" s="179"/>
      <c r="AE293" s="179"/>
      <c r="AF293" s="179">
        <v>2800000</v>
      </c>
      <c r="AG293" s="179">
        <v>0</v>
      </c>
      <c r="AH293" s="179"/>
      <c r="AI293" s="179"/>
      <c r="AJ293" s="179">
        <v>10000</v>
      </c>
      <c r="AK293" s="179"/>
      <c r="AL293" s="179"/>
      <c r="AM293" s="179"/>
      <c r="AN293" s="179"/>
      <c r="AO293" s="179"/>
      <c r="AP293" s="179"/>
      <c r="AQ293" s="179">
        <v>11090000</v>
      </c>
      <c r="AR293" s="179"/>
      <c r="AS293" s="26"/>
      <c r="AT293" s="26"/>
      <c r="AU293" s="182"/>
      <c r="AV293" s="182"/>
      <c r="AW293" s="182"/>
      <c r="AX293" s="182"/>
      <c r="AY293" s="182"/>
      <c r="AZ293" s="182"/>
      <c r="BA293" s="45">
        <f t="shared" si="117"/>
        <v>13900000</v>
      </c>
      <c r="BC293" s="25" t="s">
        <v>385</v>
      </c>
      <c r="BD293" s="28">
        <v>0</v>
      </c>
      <c r="BE293" s="28">
        <v>0</v>
      </c>
      <c r="BF293" s="28">
        <v>0</v>
      </c>
      <c r="BG293" s="28">
        <v>666000</v>
      </c>
      <c r="BH293" s="28">
        <v>0</v>
      </c>
      <c r="BI293" s="28">
        <v>0</v>
      </c>
      <c r="BJ293" s="28">
        <v>0</v>
      </c>
      <c r="BK293" s="28">
        <v>16000</v>
      </c>
      <c r="BL293" s="28">
        <v>0</v>
      </c>
      <c r="BM293" s="28">
        <v>0</v>
      </c>
      <c r="BN293" s="28">
        <v>0</v>
      </c>
      <c r="BO293" s="28">
        <v>0</v>
      </c>
      <c r="BP293" s="28">
        <v>0</v>
      </c>
      <c r="BQ293" s="28">
        <v>0</v>
      </c>
      <c r="BR293" s="28">
        <v>7922000</v>
      </c>
      <c r="BS293" s="28">
        <v>0</v>
      </c>
      <c r="BT293" s="28">
        <v>0</v>
      </c>
      <c r="BU293" s="28">
        <v>0</v>
      </c>
      <c r="BV293" s="28">
        <v>0</v>
      </c>
      <c r="BW293" s="28">
        <v>40000</v>
      </c>
      <c r="BX293" s="28">
        <v>0</v>
      </c>
      <c r="BY293" s="28">
        <v>0</v>
      </c>
      <c r="BZ293" s="28">
        <v>624000</v>
      </c>
      <c r="CA293" s="28">
        <v>0</v>
      </c>
      <c r="CB293" s="29">
        <f t="shared" si="143"/>
        <v>9268000</v>
      </c>
      <c r="CD293" s="25" t="s">
        <v>385</v>
      </c>
      <c r="CE293" s="30">
        <f t="shared" si="118"/>
        <v>0</v>
      </c>
      <c r="CF293" s="30">
        <f t="shared" si="119"/>
        <v>0</v>
      </c>
      <c r="CG293" s="30">
        <f t="shared" si="120"/>
        <v>0</v>
      </c>
      <c r="CH293" s="30">
        <f t="shared" si="121"/>
        <v>-193500</v>
      </c>
      <c r="CI293" s="30">
        <f t="shared" si="122"/>
        <v>0</v>
      </c>
      <c r="CJ293" s="30">
        <f t="shared" si="123"/>
        <v>0</v>
      </c>
      <c r="CK293" s="30">
        <f t="shared" si="124"/>
        <v>0</v>
      </c>
      <c r="CL293" s="30">
        <f t="shared" si="125"/>
        <v>-16000</v>
      </c>
      <c r="CM293" s="30">
        <f t="shared" si="126"/>
        <v>0</v>
      </c>
      <c r="CN293" s="30">
        <f t="shared" si="127"/>
        <v>0</v>
      </c>
      <c r="CO293" s="30">
        <f t="shared" si="128"/>
        <v>0</v>
      </c>
      <c r="CP293" s="30">
        <f t="shared" si="129"/>
        <v>0</v>
      </c>
      <c r="CQ293" s="30">
        <f t="shared" si="130"/>
        <v>0</v>
      </c>
      <c r="CR293" s="30">
        <f t="shared" si="131"/>
        <v>0</v>
      </c>
      <c r="CS293" s="30">
        <f t="shared" si="132"/>
        <v>-7922000</v>
      </c>
      <c r="CT293" s="30">
        <f t="shared" si="133"/>
        <v>0</v>
      </c>
      <c r="CU293" s="30">
        <f t="shared" si="134"/>
        <v>0</v>
      </c>
      <c r="CV293" s="30">
        <f t="shared" si="135"/>
        <v>0</v>
      </c>
      <c r="CW293" s="30">
        <f t="shared" si="136"/>
        <v>0</v>
      </c>
      <c r="CX293" s="30">
        <f t="shared" si="137"/>
        <v>-40000</v>
      </c>
      <c r="CY293" s="30">
        <f t="shared" si="138"/>
        <v>0</v>
      </c>
      <c r="CZ293" s="30">
        <f t="shared" si="139"/>
        <v>0</v>
      </c>
      <c r="DA293" s="30">
        <f t="shared" si="140"/>
        <v>596000</v>
      </c>
      <c r="DB293" s="30">
        <f t="shared" si="141"/>
        <v>0</v>
      </c>
      <c r="DC293" s="30">
        <f t="shared" si="142"/>
        <v>-7575500</v>
      </c>
      <c r="DD293" s="30">
        <f t="shared" si="144"/>
        <v>23372549</v>
      </c>
    </row>
    <row r="294" spans="1:108" x14ac:dyDescent="0.15">
      <c r="A294" s="25" t="s">
        <v>386</v>
      </c>
      <c r="B294" s="26"/>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v>200000</v>
      </c>
      <c r="Y294" s="179"/>
      <c r="Z294" s="26">
        <f t="shared" si="116"/>
        <v>200000</v>
      </c>
      <c r="AA294" s="26"/>
      <c r="AB294" s="25" t="s">
        <v>386</v>
      </c>
      <c r="AC294" s="26"/>
      <c r="AD294" s="179"/>
      <c r="AE294" s="179"/>
      <c r="AF294" s="179"/>
      <c r="AG294" s="179"/>
      <c r="AH294" s="179"/>
      <c r="AI294" s="179"/>
      <c r="AJ294" s="179">
        <v>0</v>
      </c>
      <c r="AK294" s="179"/>
      <c r="AL294" s="179"/>
      <c r="AM294" s="179"/>
      <c r="AN294" s="179"/>
      <c r="AO294" s="179"/>
      <c r="AP294" s="179"/>
      <c r="AQ294" s="179">
        <v>6600000</v>
      </c>
      <c r="AR294" s="179"/>
      <c r="AS294" s="26"/>
      <c r="AT294" s="26"/>
      <c r="AU294" s="182"/>
      <c r="AV294" s="182"/>
      <c r="AW294" s="182"/>
      <c r="AX294" s="182"/>
      <c r="AY294" s="182"/>
      <c r="AZ294" s="182"/>
      <c r="BA294" s="45">
        <f t="shared" si="117"/>
        <v>6600000</v>
      </c>
      <c r="BC294" s="25" t="s">
        <v>386</v>
      </c>
      <c r="BD294" s="43">
        <v>0</v>
      </c>
      <c r="BE294" s="43">
        <v>0</v>
      </c>
      <c r="BF294" s="43">
        <v>0</v>
      </c>
      <c r="BG294" s="43">
        <v>40000</v>
      </c>
      <c r="BH294" s="43">
        <v>0</v>
      </c>
      <c r="BI294" s="43">
        <v>0</v>
      </c>
      <c r="BJ294" s="43">
        <v>0</v>
      </c>
      <c r="BK294" s="43">
        <v>10000</v>
      </c>
      <c r="BL294" s="43">
        <v>0</v>
      </c>
      <c r="BM294" s="43">
        <v>0</v>
      </c>
      <c r="BN294" s="43">
        <v>0</v>
      </c>
      <c r="BO294" s="43">
        <v>0</v>
      </c>
      <c r="BP294" s="43">
        <v>0</v>
      </c>
      <c r="BQ294" s="43">
        <v>0</v>
      </c>
      <c r="BR294" s="43">
        <v>6968000</v>
      </c>
      <c r="BS294" s="43">
        <v>0</v>
      </c>
      <c r="BT294" s="43">
        <v>0</v>
      </c>
      <c r="BU294" s="43">
        <v>0</v>
      </c>
      <c r="BV294" s="43">
        <v>0</v>
      </c>
      <c r="BW294" s="43">
        <v>16000</v>
      </c>
      <c r="BX294" s="43">
        <v>0</v>
      </c>
      <c r="BY294" s="43">
        <v>0</v>
      </c>
      <c r="BZ294" s="43">
        <v>542000</v>
      </c>
      <c r="CA294" s="43">
        <v>0</v>
      </c>
      <c r="CB294" s="29">
        <f t="shared" si="143"/>
        <v>7576000</v>
      </c>
      <c r="CD294" s="25" t="s">
        <v>386</v>
      </c>
      <c r="CE294" s="44">
        <f t="shared" si="118"/>
        <v>0</v>
      </c>
      <c r="CF294" s="44">
        <f t="shared" si="119"/>
        <v>0</v>
      </c>
      <c r="CG294" s="44">
        <f t="shared" si="120"/>
        <v>0</v>
      </c>
      <c r="CH294" s="44">
        <f t="shared" si="121"/>
        <v>-40000</v>
      </c>
      <c r="CI294" s="44">
        <f t="shared" si="122"/>
        <v>0</v>
      </c>
      <c r="CJ294" s="44">
        <f t="shared" si="123"/>
        <v>0</v>
      </c>
      <c r="CK294" s="44">
        <f t="shared" si="124"/>
        <v>0</v>
      </c>
      <c r="CL294" s="44">
        <f t="shared" si="125"/>
        <v>-10000</v>
      </c>
      <c r="CM294" s="44">
        <f t="shared" si="126"/>
        <v>0</v>
      </c>
      <c r="CN294" s="44">
        <f t="shared" si="127"/>
        <v>0</v>
      </c>
      <c r="CO294" s="44">
        <f t="shared" si="128"/>
        <v>0</v>
      </c>
      <c r="CP294" s="44">
        <f t="shared" si="129"/>
        <v>0</v>
      </c>
      <c r="CQ294" s="44">
        <f t="shared" si="130"/>
        <v>0</v>
      </c>
      <c r="CR294" s="44">
        <f t="shared" si="131"/>
        <v>0</v>
      </c>
      <c r="CS294" s="44">
        <f t="shared" si="132"/>
        <v>-6968000</v>
      </c>
      <c r="CT294" s="44">
        <f t="shared" si="133"/>
        <v>0</v>
      </c>
      <c r="CU294" s="44">
        <f t="shared" si="134"/>
        <v>0</v>
      </c>
      <c r="CV294" s="44">
        <f t="shared" si="135"/>
        <v>0</v>
      </c>
      <c r="CW294" s="44">
        <f t="shared" si="136"/>
        <v>0</v>
      </c>
      <c r="CX294" s="44">
        <f t="shared" si="137"/>
        <v>-16000</v>
      </c>
      <c r="CY294" s="44">
        <f t="shared" si="138"/>
        <v>0</v>
      </c>
      <c r="CZ294" s="44">
        <f t="shared" si="139"/>
        <v>0</v>
      </c>
      <c r="DA294" s="44">
        <f t="shared" si="140"/>
        <v>-342000</v>
      </c>
      <c r="DB294" s="44">
        <f t="shared" si="141"/>
        <v>0</v>
      </c>
      <c r="DC294" s="44">
        <f t="shared" si="142"/>
        <v>-7376000</v>
      </c>
      <c r="DD294" s="44">
        <f t="shared" si="144"/>
        <v>15996549</v>
      </c>
    </row>
    <row r="295" spans="1:108" x14ac:dyDescent="0.15">
      <c r="A295" s="25" t="s">
        <v>387</v>
      </c>
      <c r="B295" s="26"/>
      <c r="C295" s="179"/>
      <c r="D295" s="179"/>
      <c r="E295" s="179">
        <v>545000</v>
      </c>
      <c r="F295" s="179"/>
      <c r="G295" s="179"/>
      <c r="H295" s="179"/>
      <c r="I295" s="179">
        <v>8778</v>
      </c>
      <c r="J295" s="179"/>
      <c r="K295" s="179"/>
      <c r="L295" s="179"/>
      <c r="M295" s="179"/>
      <c r="N295" s="179"/>
      <c r="O295" s="179"/>
      <c r="P295" s="179">
        <v>5469425</v>
      </c>
      <c r="Q295" s="179"/>
      <c r="R295" s="179"/>
      <c r="S295" s="179"/>
      <c r="T295" s="179"/>
      <c r="U295" s="179"/>
      <c r="V295" s="179"/>
      <c r="W295" s="179"/>
      <c r="X295" s="179">
        <v>1280000</v>
      </c>
      <c r="Y295" s="179"/>
      <c r="Z295" s="26">
        <f t="shared" si="116"/>
        <v>7303203</v>
      </c>
      <c r="AA295" s="26"/>
      <c r="AB295" s="25" t="s">
        <v>387</v>
      </c>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45">
        <f t="shared" si="117"/>
        <v>0</v>
      </c>
      <c r="BC295" s="25" t="s">
        <v>387</v>
      </c>
      <c r="BD295" s="43">
        <v>0</v>
      </c>
      <c r="BE295" s="43">
        <v>0</v>
      </c>
      <c r="BF295" s="43">
        <v>0</v>
      </c>
      <c r="BG295" s="43">
        <v>0</v>
      </c>
      <c r="BH295" s="43">
        <v>0</v>
      </c>
      <c r="BI295" s="43">
        <v>0</v>
      </c>
      <c r="BJ295" s="43">
        <v>0</v>
      </c>
      <c r="BK295" s="43">
        <v>4000</v>
      </c>
      <c r="BL295" s="43">
        <v>0</v>
      </c>
      <c r="BM295" s="43">
        <v>0</v>
      </c>
      <c r="BN295" s="43">
        <v>0</v>
      </c>
      <c r="BO295" s="43">
        <v>0</v>
      </c>
      <c r="BP295" s="43">
        <v>0</v>
      </c>
      <c r="BQ295" s="43">
        <v>0</v>
      </c>
      <c r="BR295" s="43">
        <v>5676000</v>
      </c>
      <c r="BS295" s="43">
        <v>0</v>
      </c>
      <c r="BT295" s="43">
        <v>0</v>
      </c>
      <c r="BU295" s="43">
        <v>0</v>
      </c>
      <c r="BV295" s="43">
        <v>0</v>
      </c>
      <c r="BW295" s="43">
        <v>24000</v>
      </c>
      <c r="BX295" s="43">
        <v>0</v>
      </c>
      <c r="BY295" s="43">
        <v>0</v>
      </c>
      <c r="BZ295" s="43">
        <v>502000</v>
      </c>
      <c r="CA295" s="43">
        <v>0</v>
      </c>
      <c r="CB295" s="29">
        <f t="shared" si="143"/>
        <v>6206000</v>
      </c>
      <c r="CD295" s="25" t="s">
        <v>387</v>
      </c>
      <c r="CE295" s="44">
        <f t="shared" si="118"/>
        <v>0</v>
      </c>
      <c r="CF295" s="44">
        <f t="shared" si="119"/>
        <v>0</v>
      </c>
      <c r="CG295" s="44">
        <f t="shared" si="120"/>
        <v>0</v>
      </c>
      <c r="CH295" s="44">
        <f t="shared" si="121"/>
        <v>545000</v>
      </c>
      <c r="CI295" s="44">
        <f t="shared" si="122"/>
        <v>0</v>
      </c>
      <c r="CJ295" s="44">
        <f t="shared" si="123"/>
        <v>0</v>
      </c>
      <c r="CK295" s="44">
        <f t="shared" si="124"/>
        <v>0</v>
      </c>
      <c r="CL295" s="44">
        <f t="shared" si="125"/>
        <v>4778</v>
      </c>
      <c r="CM295" s="44">
        <f t="shared" si="126"/>
        <v>0</v>
      </c>
      <c r="CN295" s="44">
        <f t="shared" si="127"/>
        <v>0</v>
      </c>
      <c r="CO295" s="44">
        <f t="shared" si="128"/>
        <v>0</v>
      </c>
      <c r="CP295" s="44">
        <f t="shared" si="129"/>
        <v>0</v>
      </c>
      <c r="CQ295" s="44">
        <f t="shared" si="130"/>
        <v>0</v>
      </c>
      <c r="CR295" s="44">
        <f t="shared" si="131"/>
        <v>0</v>
      </c>
      <c r="CS295" s="44">
        <f t="shared" si="132"/>
        <v>-206575</v>
      </c>
      <c r="CT295" s="44">
        <f t="shared" si="133"/>
        <v>0</v>
      </c>
      <c r="CU295" s="44">
        <f t="shared" si="134"/>
        <v>0</v>
      </c>
      <c r="CV295" s="44">
        <f t="shared" si="135"/>
        <v>0</v>
      </c>
      <c r="CW295" s="44">
        <f t="shared" si="136"/>
        <v>0</v>
      </c>
      <c r="CX295" s="44">
        <f t="shared" si="137"/>
        <v>-24000</v>
      </c>
      <c r="CY295" s="44">
        <f t="shared" si="138"/>
        <v>0</v>
      </c>
      <c r="CZ295" s="44">
        <f t="shared" si="139"/>
        <v>0</v>
      </c>
      <c r="DA295" s="44">
        <f t="shared" si="140"/>
        <v>778000</v>
      </c>
      <c r="DB295" s="44">
        <f t="shared" si="141"/>
        <v>0</v>
      </c>
      <c r="DC295" s="44">
        <f t="shared" si="142"/>
        <v>1097203</v>
      </c>
      <c r="DD295" s="44">
        <f t="shared" si="144"/>
        <v>17093752</v>
      </c>
    </row>
    <row r="296" spans="1:108" x14ac:dyDescent="0.15">
      <c r="A296" s="25" t="s">
        <v>388</v>
      </c>
      <c r="B296" s="26"/>
      <c r="C296" s="179"/>
      <c r="D296" s="179"/>
      <c r="E296" s="179">
        <v>630000</v>
      </c>
      <c r="F296" s="179"/>
      <c r="G296" s="179"/>
      <c r="H296" s="179"/>
      <c r="I296" s="179">
        <v>26069</v>
      </c>
      <c r="J296" s="179"/>
      <c r="K296" s="179"/>
      <c r="L296" s="179"/>
      <c r="M296" s="179"/>
      <c r="N296" s="179"/>
      <c r="O296" s="179"/>
      <c r="P296" s="179">
        <v>11655629</v>
      </c>
      <c r="Q296" s="179"/>
      <c r="R296" s="179"/>
      <c r="S296" s="179"/>
      <c r="T296" s="179"/>
      <c r="U296" s="179"/>
      <c r="V296" s="179"/>
      <c r="W296" s="179"/>
      <c r="X296" s="179">
        <v>1440000</v>
      </c>
      <c r="Y296" s="179"/>
      <c r="Z296" s="26">
        <f t="shared" si="116"/>
        <v>13751698</v>
      </c>
      <c r="AA296" s="26"/>
      <c r="AB296" s="25" t="s">
        <v>388</v>
      </c>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45">
        <f t="shared" si="117"/>
        <v>0</v>
      </c>
      <c r="BC296" s="25" t="s">
        <v>388</v>
      </c>
      <c r="BD296" s="28">
        <v>0</v>
      </c>
      <c r="BE296" s="28">
        <v>0</v>
      </c>
      <c r="BF296" s="28">
        <v>0</v>
      </c>
      <c r="BG296" s="28">
        <v>0</v>
      </c>
      <c r="BH296" s="28">
        <v>0</v>
      </c>
      <c r="BI296" s="28">
        <v>0</v>
      </c>
      <c r="BJ296" s="28">
        <v>0</v>
      </c>
      <c r="BK296" s="28">
        <v>0</v>
      </c>
      <c r="BL296" s="28">
        <v>0</v>
      </c>
      <c r="BM296" s="28">
        <v>0</v>
      </c>
      <c r="BN296" s="28">
        <v>0</v>
      </c>
      <c r="BO296" s="28">
        <v>0</v>
      </c>
      <c r="BP296" s="28">
        <v>0</v>
      </c>
      <c r="BQ296" s="28">
        <v>0</v>
      </c>
      <c r="BR296" s="28">
        <v>4330000</v>
      </c>
      <c r="BS296" s="28">
        <v>0</v>
      </c>
      <c r="BT296" s="28">
        <v>0</v>
      </c>
      <c r="BU296" s="28">
        <v>0</v>
      </c>
      <c r="BV296" s="28">
        <v>0</v>
      </c>
      <c r="BW296" s="28">
        <v>8000</v>
      </c>
      <c r="BX296" s="28">
        <v>0</v>
      </c>
      <c r="BY296" s="28">
        <v>0</v>
      </c>
      <c r="BZ296" s="28">
        <v>344000</v>
      </c>
      <c r="CA296" s="28">
        <v>0</v>
      </c>
      <c r="CB296" s="29">
        <f t="shared" si="143"/>
        <v>4682000</v>
      </c>
      <c r="CD296" s="25" t="s">
        <v>388</v>
      </c>
      <c r="CE296" s="30">
        <f t="shared" si="118"/>
        <v>0</v>
      </c>
      <c r="CF296" s="30">
        <f t="shared" si="119"/>
        <v>0</v>
      </c>
      <c r="CG296" s="30">
        <f t="shared" si="120"/>
        <v>0</v>
      </c>
      <c r="CH296" s="30">
        <f t="shared" si="121"/>
        <v>630000</v>
      </c>
      <c r="CI296" s="30">
        <f t="shared" si="122"/>
        <v>0</v>
      </c>
      <c r="CJ296" s="30">
        <f t="shared" si="123"/>
        <v>0</v>
      </c>
      <c r="CK296" s="30">
        <f t="shared" si="124"/>
        <v>0</v>
      </c>
      <c r="CL296" s="30">
        <f t="shared" si="125"/>
        <v>26069</v>
      </c>
      <c r="CM296" s="30">
        <f t="shared" si="126"/>
        <v>0</v>
      </c>
      <c r="CN296" s="30">
        <f t="shared" si="127"/>
        <v>0</v>
      </c>
      <c r="CO296" s="30">
        <f t="shared" si="128"/>
        <v>0</v>
      </c>
      <c r="CP296" s="30">
        <f t="shared" si="129"/>
        <v>0</v>
      </c>
      <c r="CQ296" s="30">
        <f t="shared" si="130"/>
        <v>0</v>
      </c>
      <c r="CR296" s="30">
        <f t="shared" si="131"/>
        <v>0</v>
      </c>
      <c r="CS296" s="30">
        <f t="shared" si="132"/>
        <v>7325629</v>
      </c>
      <c r="CT296" s="30">
        <f t="shared" si="133"/>
        <v>0</v>
      </c>
      <c r="CU296" s="30">
        <f t="shared" si="134"/>
        <v>0</v>
      </c>
      <c r="CV296" s="30">
        <f t="shared" si="135"/>
        <v>0</v>
      </c>
      <c r="CW296" s="30">
        <f t="shared" si="136"/>
        <v>0</v>
      </c>
      <c r="CX296" s="30">
        <f t="shared" si="137"/>
        <v>-8000</v>
      </c>
      <c r="CY296" s="30">
        <f t="shared" si="138"/>
        <v>0</v>
      </c>
      <c r="CZ296" s="30">
        <f t="shared" si="139"/>
        <v>0</v>
      </c>
      <c r="DA296" s="30">
        <f t="shared" si="140"/>
        <v>1096000</v>
      </c>
      <c r="DB296" s="30">
        <f t="shared" si="141"/>
        <v>0</v>
      </c>
      <c r="DC296" s="30">
        <f t="shared" si="142"/>
        <v>9069698</v>
      </c>
      <c r="DD296" s="30">
        <f t="shared" si="144"/>
        <v>26163450</v>
      </c>
    </row>
    <row r="297" spans="1:108" x14ac:dyDescent="0.15">
      <c r="A297" s="25" t="s">
        <v>389</v>
      </c>
      <c r="B297" s="26"/>
      <c r="C297" s="179"/>
      <c r="D297" s="179">
        <v>246</v>
      </c>
      <c r="E297" s="179">
        <v>630000</v>
      </c>
      <c r="F297" s="179"/>
      <c r="G297" s="179"/>
      <c r="H297" s="179"/>
      <c r="I297" s="179">
        <v>87436</v>
      </c>
      <c r="J297" s="179"/>
      <c r="K297" s="179"/>
      <c r="L297" s="179"/>
      <c r="M297" s="179"/>
      <c r="N297" s="179"/>
      <c r="O297" s="179"/>
      <c r="P297" s="179">
        <v>9229461</v>
      </c>
      <c r="Q297" s="179"/>
      <c r="R297" s="179"/>
      <c r="S297" s="179"/>
      <c r="T297" s="179"/>
      <c r="U297" s="179"/>
      <c r="V297" s="179"/>
      <c r="W297" s="179"/>
      <c r="X297" s="179">
        <v>1400000</v>
      </c>
      <c r="Y297" s="179"/>
      <c r="Z297" s="26">
        <f t="shared" si="116"/>
        <v>11347143</v>
      </c>
      <c r="AA297" s="26"/>
      <c r="AB297" s="25" t="s">
        <v>389</v>
      </c>
      <c r="AC297" s="26"/>
      <c r="AD297" s="179"/>
      <c r="AE297" s="179">
        <v>250000</v>
      </c>
      <c r="AF297" s="179"/>
      <c r="AG297" s="179"/>
      <c r="AH297" s="179"/>
      <c r="AI297" s="179"/>
      <c r="AJ297" s="179">
        <v>20000</v>
      </c>
      <c r="AK297" s="179"/>
      <c r="AL297" s="179"/>
      <c r="AM297" s="179"/>
      <c r="AN297" s="179"/>
      <c r="AO297" s="179"/>
      <c r="AP297" s="179"/>
      <c r="AQ297" s="179">
        <v>10290000</v>
      </c>
      <c r="AR297" s="179"/>
      <c r="AS297" s="26"/>
      <c r="AT297" s="26"/>
      <c r="AU297" s="26"/>
      <c r="AV297" s="26"/>
      <c r="AW297" s="26"/>
      <c r="AX297" s="26"/>
      <c r="AY297" s="26"/>
      <c r="AZ297" s="26"/>
      <c r="BA297" s="45">
        <f t="shared" si="117"/>
        <v>10560000</v>
      </c>
      <c r="BC297" s="25" t="s">
        <v>389</v>
      </c>
      <c r="BD297" s="43">
        <v>0</v>
      </c>
      <c r="BE297" s="43">
        <v>0</v>
      </c>
      <c r="BF297" s="43">
        <v>50000</v>
      </c>
      <c r="BG297" s="43">
        <v>0</v>
      </c>
      <c r="BH297" s="43">
        <v>0</v>
      </c>
      <c r="BI297" s="43">
        <v>0</v>
      </c>
      <c r="BJ297" s="43">
        <v>0</v>
      </c>
      <c r="BK297" s="43">
        <v>4000</v>
      </c>
      <c r="BL297" s="43">
        <v>0</v>
      </c>
      <c r="BM297" s="43">
        <v>0</v>
      </c>
      <c r="BN297" s="43">
        <v>0</v>
      </c>
      <c r="BO297" s="43">
        <v>0</v>
      </c>
      <c r="BP297" s="43">
        <v>0</v>
      </c>
      <c r="BQ297" s="43">
        <v>0</v>
      </c>
      <c r="BR297" s="43">
        <v>5298000</v>
      </c>
      <c r="BS297" s="43">
        <v>0</v>
      </c>
      <c r="BT297" s="43">
        <v>0</v>
      </c>
      <c r="BU297" s="43">
        <v>0</v>
      </c>
      <c r="BV297" s="43">
        <v>0</v>
      </c>
      <c r="BW297" s="43">
        <v>8000</v>
      </c>
      <c r="BX297" s="43">
        <v>0</v>
      </c>
      <c r="BY297" s="43">
        <v>0</v>
      </c>
      <c r="BZ297" s="43">
        <v>246000</v>
      </c>
      <c r="CA297" s="43">
        <v>0</v>
      </c>
      <c r="CB297" s="29">
        <f t="shared" si="143"/>
        <v>5606000</v>
      </c>
      <c r="CD297" s="25" t="s">
        <v>389</v>
      </c>
      <c r="CE297" s="44">
        <f t="shared" si="118"/>
        <v>0</v>
      </c>
      <c r="CF297" s="44">
        <f t="shared" si="119"/>
        <v>0</v>
      </c>
      <c r="CG297" s="44">
        <f t="shared" si="120"/>
        <v>-49754</v>
      </c>
      <c r="CH297" s="44">
        <f t="shared" si="121"/>
        <v>630000</v>
      </c>
      <c r="CI297" s="44">
        <f t="shared" si="122"/>
        <v>0</v>
      </c>
      <c r="CJ297" s="44">
        <f t="shared" si="123"/>
        <v>0</v>
      </c>
      <c r="CK297" s="44">
        <f t="shared" si="124"/>
        <v>0</v>
      </c>
      <c r="CL297" s="44">
        <f t="shared" si="125"/>
        <v>83436</v>
      </c>
      <c r="CM297" s="44">
        <f t="shared" si="126"/>
        <v>0</v>
      </c>
      <c r="CN297" s="44">
        <f t="shared" si="127"/>
        <v>0</v>
      </c>
      <c r="CO297" s="44">
        <f t="shared" si="128"/>
        <v>0</v>
      </c>
      <c r="CP297" s="44">
        <f t="shared" si="129"/>
        <v>0</v>
      </c>
      <c r="CQ297" s="44">
        <f t="shared" si="130"/>
        <v>0</v>
      </c>
      <c r="CR297" s="44">
        <f t="shared" si="131"/>
        <v>0</v>
      </c>
      <c r="CS297" s="44">
        <f t="shared" si="132"/>
        <v>3931461</v>
      </c>
      <c r="CT297" s="44">
        <f t="shared" si="133"/>
        <v>0</v>
      </c>
      <c r="CU297" s="44">
        <f t="shared" si="134"/>
        <v>0</v>
      </c>
      <c r="CV297" s="44">
        <f t="shared" si="135"/>
        <v>0</v>
      </c>
      <c r="CW297" s="44">
        <f t="shared" si="136"/>
        <v>0</v>
      </c>
      <c r="CX297" s="44">
        <f t="shared" si="137"/>
        <v>-8000</v>
      </c>
      <c r="CY297" s="44">
        <f t="shared" si="138"/>
        <v>0</v>
      </c>
      <c r="CZ297" s="44">
        <f t="shared" si="139"/>
        <v>0</v>
      </c>
      <c r="DA297" s="44">
        <f t="shared" si="140"/>
        <v>1154000</v>
      </c>
      <c r="DB297" s="44">
        <f t="shared" si="141"/>
        <v>0</v>
      </c>
      <c r="DC297" s="44">
        <f t="shared" si="142"/>
        <v>5741143</v>
      </c>
      <c r="DD297" s="44">
        <f t="shared" si="144"/>
        <v>31904593</v>
      </c>
    </row>
    <row r="298" spans="1:108" x14ac:dyDescent="0.15">
      <c r="A298" s="25" t="s">
        <v>390</v>
      </c>
      <c r="B298" s="26"/>
      <c r="C298" s="179"/>
      <c r="D298" s="179"/>
      <c r="E298" s="179"/>
      <c r="F298" s="179"/>
      <c r="G298" s="179"/>
      <c r="H298" s="179"/>
      <c r="I298" s="179">
        <v>6928</v>
      </c>
      <c r="J298" s="179"/>
      <c r="K298" s="179"/>
      <c r="L298" s="179"/>
      <c r="M298" s="179"/>
      <c r="N298" s="179"/>
      <c r="O298" s="179"/>
      <c r="P298" s="179">
        <v>15331577</v>
      </c>
      <c r="Q298" s="179"/>
      <c r="R298" s="179"/>
      <c r="S298" s="179"/>
      <c r="T298" s="179"/>
      <c r="U298" s="179"/>
      <c r="V298" s="179"/>
      <c r="W298" s="179"/>
      <c r="X298" s="179">
        <v>960000</v>
      </c>
      <c r="Y298" s="179"/>
      <c r="Z298" s="26">
        <f t="shared" si="116"/>
        <v>16298505</v>
      </c>
      <c r="AA298" s="26"/>
      <c r="AB298" s="25" t="s">
        <v>390</v>
      </c>
      <c r="AC298" s="26"/>
      <c r="AD298" s="179"/>
      <c r="AE298" s="179"/>
      <c r="AF298" s="179"/>
      <c r="AG298" s="179">
        <v>0</v>
      </c>
      <c r="AH298" s="179"/>
      <c r="AI298" s="179"/>
      <c r="AJ298" s="179">
        <v>40000</v>
      </c>
      <c r="AK298" s="179"/>
      <c r="AL298" s="179"/>
      <c r="AM298" s="179"/>
      <c r="AN298" s="179"/>
      <c r="AO298" s="179"/>
      <c r="AP298" s="179"/>
      <c r="AQ298" s="179">
        <v>11050000</v>
      </c>
      <c r="AR298" s="179"/>
      <c r="AS298" s="26"/>
      <c r="AT298" s="26"/>
      <c r="AU298" s="26"/>
      <c r="AV298" s="26"/>
      <c r="AW298" s="26"/>
      <c r="AX298" s="26"/>
      <c r="AY298" s="26"/>
      <c r="AZ298" s="26"/>
      <c r="BA298" s="45">
        <f t="shared" si="117"/>
        <v>11090000</v>
      </c>
      <c r="BC298" s="25" t="s">
        <v>390</v>
      </c>
      <c r="BD298" s="28">
        <v>0</v>
      </c>
      <c r="BE298" s="28">
        <v>0</v>
      </c>
      <c r="BF298" s="28">
        <v>0</v>
      </c>
      <c r="BG298" s="28">
        <v>0</v>
      </c>
      <c r="BH298" s="28">
        <v>0</v>
      </c>
      <c r="BI298" s="28">
        <v>0</v>
      </c>
      <c r="BJ298" s="28">
        <v>0</v>
      </c>
      <c r="BK298" s="28">
        <v>8000</v>
      </c>
      <c r="BL298" s="28">
        <v>0</v>
      </c>
      <c r="BM298" s="28">
        <v>0</v>
      </c>
      <c r="BN298" s="28">
        <v>0</v>
      </c>
      <c r="BO298" s="28">
        <v>0</v>
      </c>
      <c r="BP298" s="28">
        <v>0</v>
      </c>
      <c r="BQ298" s="28">
        <v>0</v>
      </c>
      <c r="BR298" s="28">
        <v>6024000</v>
      </c>
      <c r="BS298" s="28">
        <v>0</v>
      </c>
      <c r="BT298" s="28">
        <v>0</v>
      </c>
      <c r="BU298" s="28">
        <v>0</v>
      </c>
      <c r="BV298" s="28">
        <v>0</v>
      </c>
      <c r="BW298" s="28">
        <v>0</v>
      </c>
      <c r="BX298" s="28">
        <v>0</v>
      </c>
      <c r="BY298" s="28">
        <v>0</v>
      </c>
      <c r="BZ298" s="28">
        <v>216000</v>
      </c>
      <c r="CA298" s="28">
        <v>0</v>
      </c>
      <c r="CB298" s="29">
        <f t="shared" si="143"/>
        <v>6248000</v>
      </c>
      <c r="CD298" s="25" t="s">
        <v>390</v>
      </c>
      <c r="CE298" s="30">
        <f t="shared" si="118"/>
        <v>0</v>
      </c>
      <c r="CF298" s="30">
        <f t="shared" si="119"/>
        <v>0</v>
      </c>
      <c r="CG298" s="30">
        <f t="shared" si="120"/>
        <v>0</v>
      </c>
      <c r="CH298" s="30">
        <f t="shared" si="121"/>
        <v>0</v>
      </c>
      <c r="CI298" s="30">
        <f t="shared" si="122"/>
        <v>0</v>
      </c>
      <c r="CJ298" s="30">
        <f t="shared" si="123"/>
        <v>0</v>
      </c>
      <c r="CK298" s="30">
        <f t="shared" si="124"/>
        <v>0</v>
      </c>
      <c r="CL298" s="30">
        <f t="shared" si="125"/>
        <v>-1072</v>
      </c>
      <c r="CM298" s="30">
        <f t="shared" si="126"/>
        <v>0</v>
      </c>
      <c r="CN298" s="30">
        <f t="shared" si="127"/>
        <v>0</v>
      </c>
      <c r="CO298" s="30">
        <f t="shared" si="128"/>
        <v>0</v>
      </c>
      <c r="CP298" s="30">
        <f t="shared" si="129"/>
        <v>0</v>
      </c>
      <c r="CQ298" s="30">
        <f t="shared" si="130"/>
        <v>0</v>
      </c>
      <c r="CR298" s="30">
        <f t="shared" si="131"/>
        <v>0</v>
      </c>
      <c r="CS298" s="30">
        <f t="shared" si="132"/>
        <v>9307577</v>
      </c>
      <c r="CT298" s="30">
        <f t="shared" si="133"/>
        <v>0</v>
      </c>
      <c r="CU298" s="30">
        <f t="shared" si="134"/>
        <v>0</v>
      </c>
      <c r="CV298" s="30">
        <f t="shared" si="135"/>
        <v>0</v>
      </c>
      <c r="CW298" s="30">
        <f t="shared" si="136"/>
        <v>0</v>
      </c>
      <c r="CX298" s="30">
        <f t="shared" si="137"/>
        <v>0</v>
      </c>
      <c r="CY298" s="30">
        <f t="shared" si="138"/>
        <v>0</v>
      </c>
      <c r="CZ298" s="30">
        <f t="shared" si="139"/>
        <v>0</v>
      </c>
      <c r="DA298" s="30">
        <f t="shared" si="140"/>
        <v>744000</v>
      </c>
      <c r="DB298" s="30">
        <f t="shared" si="141"/>
        <v>0</v>
      </c>
      <c r="DC298" s="30">
        <f t="shared" si="142"/>
        <v>10050505</v>
      </c>
      <c r="DD298" s="30">
        <f t="shared" si="144"/>
        <v>41955098</v>
      </c>
    </row>
    <row r="299" spans="1:108" x14ac:dyDescent="0.15">
      <c r="A299" s="25" t="s">
        <v>391</v>
      </c>
      <c r="B299" s="26"/>
      <c r="C299" s="179"/>
      <c r="D299" s="179"/>
      <c r="E299" s="179">
        <v>335000</v>
      </c>
      <c r="F299" s="179"/>
      <c r="G299" s="179"/>
      <c r="H299" s="179"/>
      <c r="I299" s="179">
        <v>16089</v>
      </c>
      <c r="J299" s="179"/>
      <c r="K299" s="179"/>
      <c r="L299" s="179"/>
      <c r="M299" s="179"/>
      <c r="N299" s="179"/>
      <c r="O299" s="179"/>
      <c r="P299" s="179">
        <v>8219878</v>
      </c>
      <c r="Q299" s="179"/>
      <c r="R299" s="179"/>
      <c r="S299" s="179"/>
      <c r="T299" s="179"/>
      <c r="U299" s="179"/>
      <c r="V299" s="179"/>
      <c r="W299" s="179"/>
      <c r="X299" s="179"/>
      <c r="Y299" s="179"/>
      <c r="Z299" s="26">
        <f t="shared" si="116"/>
        <v>8570967</v>
      </c>
      <c r="AA299" s="26"/>
      <c r="AB299" s="25" t="s">
        <v>391</v>
      </c>
      <c r="AC299" s="26"/>
      <c r="AD299" s="179"/>
      <c r="AE299" s="179"/>
      <c r="AF299" s="179"/>
      <c r="AG299" s="179"/>
      <c r="AH299" s="179"/>
      <c r="AI299" s="179"/>
      <c r="AJ299" s="179">
        <v>20000</v>
      </c>
      <c r="AK299" s="179"/>
      <c r="AL299" s="179"/>
      <c r="AM299" s="179"/>
      <c r="AN299" s="179"/>
      <c r="AO299" s="179"/>
      <c r="AP299" s="179"/>
      <c r="AQ299" s="179">
        <v>16910000</v>
      </c>
      <c r="AR299" s="179"/>
      <c r="AS299" s="26"/>
      <c r="AT299" s="26"/>
      <c r="AU299" s="26"/>
      <c r="AV299" s="26"/>
      <c r="AW299" s="26"/>
      <c r="AX299" s="26"/>
      <c r="AY299" s="26"/>
      <c r="AZ299" s="26"/>
      <c r="BA299" s="45">
        <f t="shared" si="117"/>
        <v>16930000</v>
      </c>
      <c r="BC299" s="25" t="s">
        <v>391</v>
      </c>
      <c r="BD299" s="28">
        <v>0</v>
      </c>
      <c r="BE299" s="28">
        <v>0</v>
      </c>
      <c r="BF299" s="28">
        <v>24000</v>
      </c>
      <c r="BG299" s="28">
        <v>0</v>
      </c>
      <c r="BH299" s="28">
        <v>0</v>
      </c>
      <c r="BI299" s="28">
        <v>0</v>
      </c>
      <c r="BJ299" s="28">
        <v>0</v>
      </c>
      <c r="BK299" s="28">
        <v>4000</v>
      </c>
      <c r="BL299" s="28">
        <v>0</v>
      </c>
      <c r="BM299" s="28">
        <v>0</v>
      </c>
      <c r="BN299" s="28">
        <v>0</v>
      </c>
      <c r="BO299" s="28">
        <v>0</v>
      </c>
      <c r="BP299" s="28">
        <v>0</v>
      </c>
      <c r="BQ299" s="28">
        <v>0</v>
      </c>
      <c r="BR299" s="28">
        <v>7586000</v>
      </c>
      <c r="BS299" s="28">
        <v>0</v>
      </c>
      <c r="BT299" s="28">
        <v>0</v>
      </c>
      <c r="BU299" s="28">
        <v>0</v>
      </c>
      <c r="BV299" s="28">
        <v>0</v>
      </c>
      <c r="BW299" s="28">
        <v>16000</v>
      </c>
      <c r="BX299" s="28">
        <v>0</v>
      </c>
      <c r="BY299" s="28">
        <v>0</v>
      </c>
      <c r="BZ299" s="28">
        <v>426000</v>
      </c>
      <c r="CA299" s="28">
        <v>0</v>
      </c>
      <c r="CB299" s="29">
        <f t="shared" si="143"/>
        <v>8056000</v>
      </c>
      <c r="CD299" s="25" t="s">
        <v>391</v>
      </c>
      <c r="CE299" s="30">
        <f t="shared" si="118"/>
        <v>0</v>
      </c>
      <c r="CF299" s="30">
        <f t="shared" si="119"/>
        <v>0</v>
      </c>
      <c r="CG299" s="30">
        <f t="shared" si="120"/>
        <v>-24000</v>
      </c>
      <c r="CH299" s="30">
        <f t="shared" si="121"/>
        <v>335000</v>
      </c>
      <c r="CI299" s="30">
        <f t="shared" si="122"/>
        <v>0</v>
      </c>
      <c r="CJ299" s="30">
        <f t="shared" si="123"/>
        <v>0</v>
      </c>
      <c r="CK299" s="30">
        <f t="shared" si="124"/>
        <v>0</v>
      </c>
      <c r="CL299" s="30">
        <f t="shared" si="125"/>
        <v>12089</v>
      </c>
      <c r="CM299" s="30">
        <f t="shared" si="126"/>
        <v>0</v>
      </c>
      <c r="CN299" s="30">
        <f t="shared" si="127"/>
        <v>0</v>
      </c>
      <c r="CO299" s="30">
        <f t="shared" si="128"/>
        <v>0</v>
      </c>
      <c r="CP299" s="30">
        <f t="shared" si="129"/>
        <v>0</v>
      </c>
      <c r="CQ299" s="30">
        <f t="shared" si="130"/>
        <v>0</v>
      </c>
      <c r="CR299" s="30">
        <f t="shared" si="131"/>
        <v>0</v>
      </c>
      <c r="CS299" s="30">
        <f t="shared" si="132"/>
        <v>633878</v>
      </c>
      <c r="CT299" s="30">
        <f t="shared" si="133"/>
        <v>0</v>
      </c>
      <c r="CU299" s="30">
        <f t="shared" si="134"/>
        <v>0</v>
      </c>
      <c r="CV299" s="30">
        <f t="shared" si="135"/>
        <v>0</v>
      </c>
      <c r="CW299" s="30">
        <f t="shared" si="136"/>
        <v>0</v>
      </c>
      <c r="CX299" s="30">
        <f t="shared" si="137"/>
        <v>-16000</v>
      </c>
      <c r="CY299" s="30">
        <f t="shared" si="138"/>
        <v>0</v>
      </c>
      <c r="CZ299" s="30">
        <f t="shared" si="139"/>
        <v>0</v>
      </c>
      <c r="DA299" s="30">
        <f t="shared" si="140"/>
        <v>-426000</v>
      </c>
      <c r="DB299" s="30">
        <f t="shared" si="141"/>
        <v>0</v>
      </c>
      <c r="DC299" s="30">
        <f t="shared" si="142"/>
        <v>514967</v>
      </c>
      <c r="DD299" s="30">
        <f t="shared" si="144"/>
        <v>42470065</v>
      </c>
    </row>
    <row r="300" spans="1:108" x14ac:dyDescent="0.15">
      <c r="A300" s="25" t="s">
        <v>392</v>
      </c>
      <c r="B300" s="26"/>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26">
        <f t="shared" si="116"/>
        <v>0</v>
      </c>
      <c r="AA300" s="26"/>
      <c r="AB300" s="25" t="s">
        <v>392</v>
      </c>
      <c r="AC300" s="26"/>
      <c r="AD300" s="179"/>
      <c r="AE300" s="179"/>
      <c r="AF300" s="179"/>
      <c r="AG300" s="179"/>
      <c r="AH300" s="179"/>
      <c r="AI300" s="179"/>
      <c r="AJ300" s="179">
        <v>10000</v>
      </c>
      <c r="AK300" s="179"/>
      <c r="AL300" s="179"/>
      <c r="AM300" s="179"/>
      <c r="AN300" s="179"/>
      <c r="AO300" s="179"/>
      <c r="AP300" s="179"/>
      <c r="AQ300" s="179">
        <v>8800000</v>
      </c>
      <c r="AR300" s="179"/>
      <c r="AS300" s="26"/>
      <c r="AT300" s="26"/>
      <c r="AU300" s="26"/>
      <c r="AV300" s="26"/>
      <c r="AW300" s="26"/>
      <c r="AX300" s="26"/>
      <c r="AY300" s="26"/>
      <c r="AZ300" s="26"/>
      <c r="BA300" s="45">
        <f t="shared" si="117"/>
        <v>8810000</v>
      </c>
      <c r="BC300" s="25" t="s">
        <v>392</v>
      </c>
      <c r="BD300" s="28">
        <v>0</v>
      </c>
      <c r="BE300" s="28">
        <v>0</v>
      </c>
      <c r="BF300" s="28">
        <v>16000</v>
      </c>
      <c r="BG300" s="28">
        <v>0</v>
      </c>
      <c r="BH300" s="28">
        <v>0</v>
      </c>
      <c r="BI300" s="28">
        <v>0</v>
      </c>
      <c r="BJ300" s="28">
        <v>0</v>
      </c>
      <c r="BK300" s="28">
        <v>2000</v>
      </c>
      <c r="BL300" s="28">
        <v>0</v>
      </c>
      <c r="BM300" s="28">
        <v>0</v>
      </c>
      <c r="BN300" s="28">
        <v>0</v>
      </c>
      <c r="BO300" s="28">
        <v>0</v>
      </c>
      <c r="BP300" s="28">
        <v>0</v>
      </c>
      <c r="BQ300" s="28">
        <v>0</v>
      </c>
      <c r="BR300" s="28">
        <v>8346000</v>
      </c>
      <c r="BS300" s="28">
        <v>0</v>
      </c>
      <c r="BT300" s="28">
        <v>0</v>
      </c>
      <c r="BU300" s="28">
        <v>0</v>
      </c>
      <c r="BV300" s="28">
        <v>0</v>
      </c>
      <c r="BW300" s="28">
        <v>16000</v>
      </c>
      <c r="BX300" s="28">
        <v>0</v>
      </c>
      <c r="BY300" s="28">
        <v>0</v>
      </c>
      <c r="BZ300" s="28">
        <v>574000</v>
      </c>
      <c r="CA300" s="28">
        <v>0</v>
      </c>
      <c r="CB300" s="29">
        <f t="shared" si="143"/>
        <v>8954000</v>
      </c>
      <c r="CD300" s="25" t="s">
        <v>392</v>
      </c>
      <c r="CE300" s="30">
        <f t="shared" si="118"/>
        <v>0</v>
      </c>
      <c r="CF300" s="30">
        <f t="shared" si="119"/>
        <v>0</v>
      </c>
      <c r="CG300" s="30">
        <f t="shared" si="120"/>
        <v>-16000</v>
      </c>
      <c r="CH300" s="30">
        <f t="shared" si="121"/>
        <v>0</v>
      </c>
      <c r="CI300" s="30">
        <f t="shared" si="122"/>
        <v>0</v>
      </c>
      <c r="CJ300" s="30">
        <f t="shared" si="123"/>
        <v>0</v>
      </c>
      <c r="CK300" s="30">
        <f t="shared" si="124"/>
        <v>0</v>
      </c>
      <c r="CL300" s="30">
        <f t="shared" si="125"/>
        <v>-2000</v>
      </c>
      <c r="CM300" s="30">
        <f t="shared" si="126"/>
        <v>0</v>
      </c>
      <c r="CN300" s="30">
        <f t="shared" si="127"/>
        <v>0</v>
      </c>
      <c r="CO300" s="30">
        <f t="shared" si="128"/>
        <v>0</v>
      </c>
      <c r="CP300" s="30">
        <f t="shared" si="129"/>
        <v>0</v>
      </c>
      <c r="CQ300" s="30">
        <f t="shared" si="130"/>
        <v>0</v>
      </c>
      <c r="CR300" s="30">
        <f t="shared" si="131"/>
        <v>0</v>
      </c>
      <c r="CS300" s="30">
        <f t="shared" si="132"/>
        <v>-8346000</v>
      </c>
      <c r="CT300" s="30">
        <f t="shared" si="133"/>
        <v>0</v>
      </c>
      <c r="CU300" s="30">
        <f t="shared" si="134"/>
        <v>0</v>
      </c>
      <c r="CV300" s="30">
        <f t="shared" si="135"/>
        <v>0</v>
      </c>
      <c r="CW300" s="30">
        <f t="shared" si="136"/>
        <v>0</v>
      </c>
      <c r="CX300" s="30">
        <f t="shared" si="137"/>
        <v>-16000</v>
      </c>
      <c r="CY300" s="30">
        <f t="shared" si="138"/>
        <v>0</v>
      </c>
      <c r="CZ300" s="30">
        <f t="shared" si="139"/>
        <v>0</v>
      </c>
      <c r="DA300" s="30">
        <f t="shared" si="140"/>
        <v>-574000</v>
      </c>
      <c r="DB300" s="30">
        <f t="shared" si="141"/>
        <v>0</v>
      </c>
      <c r="DC300" s="30">
        <f t="shared" si="142"/>
        <v>-8954000</v>
      </c>
      <c r="DD300" s="30">
        <f t="shared" si="144"/>
        <v>33516065</v>
      </c>
    </row>
    <row r="301" spans="1:108" x14ac:dyDescent="0.15">
      <c r="A301" s="25" t="s">
        <v>393</v>
      </c>
      <c r="B301" s="26"/>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26">
        <f t="shared" si="116"/>
        <v>0</v>
      </c>
      <c r="AA301" s="26"/>
      <c r="AB301" s="25" t="s">
        <v>393</v>
      </c>
      <c r="AC301" s="26"/>
      <c r="AD301" s="179"/>
      <c r="AE301" s="179">
        <v>0</v>
      </c>
      <c r="AF301" s="179"/>
      <c r="AG301" s="179"/>
      <c r="AH301" s="179"/>
      <c r="AI301" s="179"/>
      <c r="AJ301" s="179">
        <v>40000</v>
      </c>
      <c r="AK301" s="179"/>
      <c r="AL301" s="179"/>
      <c r="AM301" s="179"/>
      <c r="AN301" s="179"/>
      <c r="AO301" s="179"/>
      <c r="AP301" s="179"/>
      <c r="AQ301" s="179">
        <v>9150000</v>
      </c>
      <c r="AR301" s="179"/>
      <c r="AS301" s="26"/>
      <c r="AT301" s="26"/>
      <c r="AU301" s="26"/>
      <c r="AV301" s="26"/>
      <c r="AW301" s="26"/>
      <c r="AX301" s="26"/>
      <c r="AY301" s="26"/>
      <c r="AZ301" s="26"/>
      <c r="BA301" s="45">
        <f t="shared" si="117"/>
        <v>9190000</v>
      </c>
      <c r="BC301" s="25" t="s">
        <v>393</v>
      </c>
      <c r="BD301" s="43">
        <v>0</v>
      </c>
      <c r="BE301" s="43">
        <v>0</v>
      </c>
      <c r="BF301" s="43">
        <v>0</v>
      </c>
      <c r="BG301" s="43">
        <v>0</v>
      </c>
      <c r="BH301" s="43">
        <v>0</v>
      </c>
      <c r="BI301" s="43">
        <v>0</v>
      </c>
      <c r="BJ301" s="43">
        <v>0</v>
      </c>
      <c r="BK301" s="43">
        <v>14000</v>
      </c>
      <c r="BL301" s="43">
        <v>0</v>
      </c>
      <c r="BM301" s="43">
        <v>0</v>
      </c>
      <c r="BN301" s="43">
        <v>0</v>
      </c>
      <c r="BO301" s="43">
        <v>0</v>
      </c>
      <c r="BP301" s="43">
        <v>0</v>
      </c>
      <c r="BQ301" s="43">
        <v>0</v>
      </c>
      <c r="BR301" s="43">
        <v>6778000</v>
      </c>
      <c r="BS301" s="43">
        <v>0</v>
      </c>
      <c r="BT301" s="43">
        <v>0</v>
      </c>
      <c r="BU301" s="43">
        <v>0</v>
      </c>
      <c r="BV301" s="43">
        <v>0</v>
      </c>
      <c r="BW301" s="43">
        <v>8000</v>
      </c>
      <c r="BX301" s="43">
        <v>0</v>
      </c>
      <c r="BY301" s="43">
        <v>0</v>
      </c>
      <c r="BZ301" s="43">
        <v>462000</v>
      </c>
      <c r="CA301" s="43">
        <v>0</v>
      </c>
      <c r="CB301" s="29">
        <f t="shared" si="143"/>
        <v>7262000</v>
      </c>
      <c r="CD301" s="25" t="s">
        <v>393</v>
      </c>
      <c r="CE301" s="44">
        <f t="shared" si="118"/>
        <v>0</v>
      </c>
      <c r="CF301" s="44">
        <f t="shared" si="119"/>
        <v>0</v>
      </c>
      <c r="CG301" s="44">
        <f t="shared" si="120"/>
        <v>0</v>
      </c>
      <c r="CH301" s="44">
        <f t="shared" si="121"/>
        <v>0</v>
      </c>
      <c r="CI301" s="44">
        <f t="shared" si="122"/>
        <v>0</v>
      </c>
      <c r="CJ301" s="44">
        <f t="shared" si="123"/>
        <v>0</v>
      </c>
      <c r="CK301" s="44">
        <f t="shared" si="124"/>
        <v>0</v>
      </c>
      <c r="CL301" s="44">
        <f t="shared" si="125"/>
        <v>-14000</v>
      </c>
      <c r="CM301" s="44">
        <f t="shared" si="126"/>
        <v>0</v>
      </c>
      <c r="CN301" s="44">
        <f t="shared" si="127"/>
        <v>0</v>
      </c>
      <c r="CO301" s="44">
        <f t="shared" si="128"/>
        <v>0</v>
      </c>
      <c r="CP301" s="44">
        <f t="shared" si="129"/>
        <v>0</v>
      </c>
      <c r="CQ301" s="44">
        <f t="shared" si="130"/>
        <v>0</v>
      </c>
      <c r="CR301" s="44">
        <f t="shared" si="131"/>
        <v>0</v>
      </c>
      <c r="CS301" s="44">
        <f t="shared" si="132"/>
        <v>-6778000</v>
      </c>
      <c r="CT301" s="44">
        <f t="shared" si="133"/>
        <v>0</v>
      </c>
      <c r="CU301" s="44">
        <f t="shared" si="134"/>
        <v>0</v>
      </c>
      <c r="CV301" s="44">
        <f t="shared" si="135"/>
        <v>0</v>
      </c>
      <c r="CW301" s="44">
        <f t="shared" si="136"/>
        <v>0</v>
      </c>
      <c r="CX301" s="44">
        <f t="shared" si="137"/>
        <v>-8000</v>
      </c>
      <c r="CY301" s="44">
        <f t="shared" si="138"/>
        <v>0</v>
      </c>
      <c r="CZ301" s="44">
        <f t="shared" si="139"/>
        <v>0</v>
      </c>
      <c r="DA301" s="44">
        <f t="shared" si="140"/>
        <v>-462000</v>
      </c>
      <c r="DB301" s="44">
        <f t="shared" si="141"/>
        <v>0</v>
      </c>
      <c r="DC301" s="44">
        <f t="shared" si="142"/>
        <v>-7262000</v>
      </c>
      <c r="DD301" s="44">
        <f t="shared" si="144"/>
        <v>26254065</v>
      </c>
    </row>
    <row r="302" spans="1:108" x14ac:dyDescent="0.15">
      <c r="A302" s="25" t="s">
        <v>394</v>
      </c>
      <c r="B302" s="26"/>
      <c r="C302" s="179"/>
      <c r="D302" s="179"/>
      <c r="E302" s="179">
        <v>535000</v>
      </c>
      <c r="F302" s="179"/>
      <c r="G302" s="179"/>
      <c r="H302" s="179"/>
      <c r="I302" s="179">
        <v>6736</v>
      </c>
      <c r="J302" s="179"/>
      <c r="K302" s="179"/>
      <c r="L302" s="179"/>
      <c r="M302" s="179"/>
      <c r="N302" s="179"/>
      <c r="O302" s="179"/>
      <c r="P302" s="179">
        <v>12072874</v>
      </c>
      <c r="Q302" s="179"/>
      <c r="R302" s="179"/>
      <c r="S302" s="179"/>
      <c r="T302" s="179"/>
      <c r="U302" s="179"/>
      <c r="V302" s="179"/>
      <c r="W302" s="179"/>
      <c r="X302" s="179"/>
      <c r="Y302" s="179"/>
      <c r="Z302" s="26">
        <f t="shared" si="116"/>
        <v>12614610</v>
      </c>
      <c r="AA302" s="26"/>
      <c r="AB302" s="25" t="s">
        <v>394</v>
      </c>
      <c r="AC302" s="26"/>
      <c r="AD302" s="179"/>
      <c r="AE302" s="179"/>
      <c r="AF302" s="179"/>
      <c r="AG302" s="179"/>
      <c r="AH302" s="179"/>
      <c r="AI302" s="179"/>
      <c r="AJ302" s="179"/>
      <c r="AK302" s="179"/>
      <c r="AL302" s="179"/>
      <c r="AM302" s="179"/>
      <c r="AN302" s="179"/>
      <c r="AO302" s="179"/>
      <c r="AP302" s="179"/>
      <c r="AQ302" s="179">
        <v>670000</v>
      </c>
      <c r="AR302" s="179"/>
      <c r="AS302" s="26"/>
      <c r="AT302" s="26"/>
      <c r="AU302" s="26"/>
      <c r="AV302" s="26"/>
      <c r="AW302" s="26"/>
      <c r="AX302" s="26"/>
      <c r="AY302" s="26"/>
      <c r="AZ302" s="26"/>
      <c r="BA302" s="45">
        <f t="shared" si="117"/>
        <v>670000</v>
      </c>
      <c r="BC302" s="25" t="s">
        <v>394</v>
      </c>
      <c r="BD302" s="43">
        <v>0</v>
      </c>
      <c r="BE302" s="43">
        <v>0</v>
      </c>
      <c r="BF302" s="43">
        <v>0</v>
      </c>
      <c r="BG302" s="43">
        <v>0</v>
      </c>
      <c r="BH302" s="43">
        <v>0</v>
      </c>
      <c r="BI302" s="43">
        <v>0</v>
      </c>
      <c r="BJ302" s="43">
        <v>0</v>
      </c>
      <c r="BK302" s="43">
        <v>20000</v>
      </c>
      <c r="BL302" s="43">
        <v>0</v>
      </c>
      <c r="BM302" s="43">
        <v>0</v>
      </c>
      <c r="BN302" s="43">
        <v>0</v>
      </c>
      <c r="BO302" s="43">
        <v>0</v>
      </c>
      <c r="BP302" s="43">
        <v>0</v>
      </c>
      <c r="BQ302" s="43">
        <v>0</v>
      </c>
      <c r="BR302" s="43">
        <v>4528000</v>
      </c>
      <c r="BS302" s="43">
        <v>0</v>
      </c>
      <c r="BT302" s="43">
        <v>0</v>
      </c>
      <c r="BU302" s="43">
        <v>0</v>
      </c>
      <c r="BV302" s="43">
        <v>0</v>
      </c>
      <c r="BW302" s="43">
        <v>0</v>
      </c>
      <c r="BX302" s="43">
        <v>0</v>
      </c>
      <c r="BY302" s="43">
        <v>0</v>
      </c>
      <c r="BZ302" s="43">
        <v>478000</v>
      </c>
      <c r="CA302" s="43">
        <v>0</v>
      </c>
      <c r="CB302" s="29">
        <f t="shared" si="143"/>
        <v>5026000</v>
      </c>
      <c r="CD302" s="25" t="s">
        <v>394</v>
      </c>
      <c r="CE302" s="44">
        <f t="shared" si="118"/>
        <v>0</v>
      </c>
      <c r="CF302" s="44">
        <f t="shared" si="119"/>
        <v>0</v>
      </c>
      <c r="CG302" s="44">
        <f t="shared" si="120"/>
        <v>0</v>
      </c>
      <c r="CH302" s="44">
        <f t="shared" si="121"/>
        <v>535000</v>
      </c>
      <c r="CI302" s="44">
        <f t="shared" si="122"/>
        <v>0</v>
      </c>
      <c r="CJ302" s="44">
        <f t="shared" si="123"/>
        <v>0</v>
      </c>
      <c r="CK302" s="44">
        <f t="shared" si="124"/>
        <v>0</v>
      </c>
      <c r="CL302" s="44">
        <f t="shared" si="125"/>
        <v>-13264</v>
      </c>
      <c r="CM302" s="44">
        <f t="shared" si="126"/>
        <v>0</v>
      </c>
      <c r="CN302" s="44">
        <f t="shared" si="127"/>
        <v>0</v>
      </c>
      <c r="CO302" s="44">
        <f t="shared" si="128"/>
        <v>0</v>
      </c>
      <c r="CP302" s="44">
        <f t="shared" si="129"/>
        <v>0</v>
      </c>
      <c r="CQ302" s="44">
        <f t="shared" si="130"/>
        <v>0</v>
      </c>
      <c r="CR302" s="44">
        <f t="shared" si="131"/>
        <v>0</v>
      </c>
      <c r="CS302" s="44">
        <f t="shared" si="132"/>
        <v>7544874</v>
      </c>
      <c r="CT302" s="44">
        <f t="shared" si="133"/>
        <v>0</v>
      </c>
      <c r="CU302" s="44">
        <f t="shared" si="134"/>
        <v>0</v>
      </c>
      <c r="CV302" s="44">
        <f t="shared" si="135"/>
        <v>0</v>
      </c>
      <c r="CW302" s="44">
        <f t="shared" si="136"/>
        <v>0</v>
      </c>
      <c r="CX302" s="44">
        <f t="shared" si="137"/>
        <v>0</v>
      </c>
      <c r="CY302" s="44">
        <f t="shared" si="138"/>
        <v>0</v>
      </c>
      <c r="CZ302" s="44">
        <f t="shared" si="139"/>
        <v>0</v>
      </c>
      <c r="DA302" s="44">
        <f t="shared" si="140"/>
        <v>-478000</v>
      </c>
      <c r="DB302" s="44">
        <f t="shared" si="141"/>
        <v>0</v>
      </c>
      <c r="DC302" s="44">
        <f t="shared" si="142"/>
        <v>7588610</v>
      </c>
      <c r="DD302" s="44">
        <f t="shared" si="144"/>
        <v>33842675</v>
      </c>
    </row>
    <row r="303" spans="1:108" x14ac:dyDescent="0.15">
      <c r="A303" s="25" t="s">
        <v>395</v>
      </c>
      <c r="B303" s="26"/>
      <c r="C303" s="179"/>
      <c r="D303" s="179"/>
      <c r="E303" s="179">
        <v>337500</v>
      </c>
      <c r="F303" s="179"/>
      <c r="G303" s="179"/>
      <c r="H303" s="179"/>
      <c r="I303" s="179">
        <v>27916</v>
      </c>
      <c r="J303" s="179"/>
      <c r="K303" s="179"/>
      <c r="L303" s="179"/>
      <c r="M303" s="179"/>
      <c r="N303" s="179"/>
      <c r="O303" s="179"/>
      <c r="P303" s="179">
        <v>10074402</v>
      </c>
      <c r="Q303" s="179"/>
      <c r="R303" s="179"/>
      <c r="S303" s="179"/>
      <c r="T303" s="179"/>
      <c r="U303" s="179"/>
      <c r="V303" s="179"/>
      <c r="W303" s="179"/>
      <c r="X303" s="179"/>
      <c r="Y303" s="179"/>
      <c r="Z303" s="26">
        <f t="shared" si="116"/>
        <v>10439818</v>
      </c>
      <c r="AA303" s="26"/>
      <c r="AB303" s="25" t="s">
        <v>395</v>
      </c>
      <c r="AC303" s="26"/>
      <c r="AD303" s="179"/>
      <c r="AE303" s="179"/>
      <c r="AF303" s="179"/>
      <c r="AG303" s="179"/>
      <c r="AH303" s="179"/>
      <c r="AI303" s="179"/>
      <c r="AJ303" s="179"/>
      <c r="AK303" s="179"/>
      <c r="AL303" s="179"/>
      <c r="AM303" s="179"/>
      <c r="AN303" s="179"/>
      <c r="AO303" s="179"/>
      <c r="AP303" s="179"/>
      <c r="AQ303" s="179">
        <v>230000</v>
      </c>
      <c r="AR303" s="179"/>
      <c r="AS303" s="26"/>
      <c r="AT303" s="26"/>
      <c r="AU303" s="26"/>
      <c r="AV303" s="26"/>
      <c r="AW303" s="26"/>
      <c r="AX303" s="26"/>
      <c r="AY303" s="26"/>
      <c r="AZ303" s="26"/>
      <c r="BA303" s="45">
        <f t="shared" si="117"/>
        <v>230000</v>
      </c>
      <c r="BC303" s="25" t="s">
        <v>395</v>
      </c>
      <c r="BD303" s="43">
        <v>0</v>
      </c>
      <c r="BE303" s="43">
        <v>0</v>
      </c>
      <c r="BF303" s="43">
        <v>0</v>
      </c>
      <c r="BG303" s="43">
        <v>0</v>
      </c>
      <c r="BH303" s="43">
        <v>0</v>
      </c>
      <c r="BI303" s="43">
        <v>0</v>
      </c>
      <c r="BJ303" s="43">
        <v>0</v>
      </c>
      <c r="BK303" s="43">
        <v>2000</v>
      </c>
      <c r="BL303" s="43">
        <v>0</v>
      </c>
      <c r="BM303" s="43">
        <v>0</v>
      </c>
      <c r="BN303" s="43">
        <v>0</v>
      </c>
      <c r="BO303" s="43">
        <v>0</v>
      </c>
      <c r="BP303" s="43">
        <v>0</v>
      </c>
      <c r="BQ303" s="43">
        <v>0</v>
      </c>
      <c r="BR303" s="43">
        <v>3562000</v>
      </c>
      <c r="BS303" s="43">
        <v>0</v>
      </c>
      <c r="BT303" s="43">
        <v>0</v>
      </c>
      <c r="BU303" s="43">
        <v>0</v>
      </c>
      <c r="BV303" s="43">
        <v>0</v>
      </c>
      <c r="BW303" s="43">
        <v>0</v>
      </c>
      <c r="BX303" s="43">
        <v>0</v>
      </c>
      <c r="BY303" s="43">
        <v>0</v>
      </c>
      <c r="BZ303" s="43">
        <v>314000</v>
      </c>
      <c r="CA303" s="43">
        <v>0</v>
      </c>
      <c r="CB303" s="29">
        <f t="shared" si="143"/>
        <v>3878000</v>
      </c>
      <c r="CD303" s="25" t="s">
        <v>395</v>
      </c>
      <c r="CE303" s="44">
        <f t="shared" si="118"/>
        <v>0</v>
      </c>
      <c r="CF303" s="44">
        <f t="shared" si="119"/>
        <v>0</v>
      </c>
      <c r="CG303" s="44">
        <f t="shared" si="120"/>
        <v>0</v>
      </c>
      <c r="CH303" s="44">
        <f t="shared" si="121"/>
        <v>337500</v>
      </c>
      <c r="CI303" s="44">
        <f t="shared" si="122"/>
        <v>0</v>
      </c>
      <c r="CJ303" s="44">
        <f t="shared" si="123"/>
        <v>0</v>
      </c>
      <c r="CK303" s="44">
        <f t="shared" si="124"/>
        <v>0</v>
      </c>
      <c r="CL303" s="44">
        <f t="shared" si="125"/>
        <v>25916</v>
      </c>
      <c r="CM303" s="44">
        <f t="shared" si="126"/>
        <v>0</v>
      </c>
      <c r="CN303" s="44">
        <f t="shared" si="127"/>
        <v>0</v>
      </c>
      <c r="CO303" s="44">
        <f t="shared" si="128"/>
        <v>0</v>
      </c>
      <c r="CP303" s="44">
        <f t="shared" si="129"/>
        <v>0</v>
      </c>
      <c r="CQ303" s="44">
        <f t="shared" si="130"/>
        <v>0</v>
      </c>
      <c r="CR303" s="44">
        <f t="shared" si="131"/>
        <v>0</v>
      </c>
      <c r="CS303" s="44">
        <f t="shared" si="132"/>
        <v>6512402</v>
      </c>
      <c r="CT303" s="44">
        <f t="shared" si="133"/>
        <v>0</v>
      </c>
      <c r="CU303" s="44">
        <f t="shared" si="134"/>
        <v>0</v>
      </c>
      <c r="CV303" s="44">
        <f t="shared" si="135"/>
        <v>0</v>
      </c>
      <c r="CW303" s="44">
        <f t="shared" si="136"/>
        <v>0</v>
      </c>
      <c r="CX303" s="44">
        <f t="shared" si="137"/>
        <v>0</v>
      </c>
      <c r="CY303" s="44">
        <f t="shared" si="138"/>
        <v>0</v>
      </c>
      <c r="CZ303" s="44">
        <f t="shared" si="139"/>
        <v>0</v>
      </c>
      <c r="DA303" s="44">
        <f t="shared" si="140"/>
        <v>-314000</v>
      </c>
      <c r="DB303" s="44">
        <f t="shared" si="141"/>
        <v>0</v>
      </c>
      <c r="DC303" s="44">
        <f t="shared" si="142"/>
        <v>6561818</v>
      </c>
      <c r="DD303" s="44">
        <f t="shared" si="144"/>
        <v>40404493</v>
      </c>
    </row>
    <row r="304" spans="1:108" x14ac:dyDescent="0.15">
      <c r="A304" s="25" t="s">
        <v>396</v>
      </c>
      <c r="B304" s="26"/>
      <c r="C304" s="179"/>
      <c r="D304" s="179"/>
      <c r="E304" s="179"/>
      <c r="F304" s="179"/>
      <c r="G304" s="179"/>
      <c r="H304" s="179"/>
      <c r="I304" s="179">
        <v>6736</v>
      </c>
      <c r="J304" s="179"/>
      <c r="K304" s="179"/>
      <c r="L304" s="179"/>
      <c r="M304" s="179"/>
      <c r="N304" s="179"/>
      <c r="O304" s="179"/>
      <c r="P304" s="179">
        <v>12682219</v>
      </c>
      <c r="Q304" s="179"/>
      <c r="R304" s="179"/>
      <c r="S304" s="179"/>
      <c r="T304" s="179"/>
      <c r="U304" s="179"/>
      <c r="V304" s="179"/>
      <c r="W304" s="179"/>
      <c r="X304" s="179"/>
      <c r="Y304" s="179"/>
      <c r="Z304" s="26">
        <f t="shared" si="116"/>
        <v>12688955</v>
      </c>
      <c r="AA304" s="26"/>
      <c r="AB304" s="25" t="s">
        <v>396</v>
      </c>
      <c r="AC304" s="26"/>
      <c r="AD304" s="179"/>
      <c r="AE304" s="179"/>
      <c r="AF304" s="179"/>
      <c r="AG304" s="179"/>
      <c r="AH304" s="179"/>
      <c r="AI304" s="179"/>
      <c r="AJ304" s="179"/>
      <c r="AK304" s="179"/>
      <c r="AL304" s="179"/>
      <c r="AM304" s="179"/>
      <c r="AN304" s="179"/>
      <c r="AO304" s="179"/>
      <c r="AP304" s="179"/>
      <c r="AQ304" s="179">
        <v>15030000</v>
      </c>
      <c r="AR304" s="179"/>
      <c r="AS304" s="26"/>
      <c r="AT304" s="26"/>
      <c r="AU304" s="26"/>
      <c r="AV304" s="26"/>
      <c r="AW304" s="26"/>
      <c r="AX304" s="26"/>
      <c r="AY304" s="26"/>
      <c r="AZ304" s="26"/>
      <c r="BA304" s="45">
        <f t="shared" si="117"/>
        <v>15030000</v>
      </c>
      <c r="BC304" s="25" t="s">
        <v>396</v>
      </c>
      <c r="BD304" s="43">
        <v>0</v>
      </c>
      <c r="BE304" s="43">
        <v>0</v>
      </c>
      <c r="BF304" s="43">
        <v>0</v>
      </c>
      <c r="BG304" s="43">
        <v>0</v>
      </c>
      <c r="BH304" s="43">
        <v>0</v>
      </c>
      <c r="BI304" s="43">
        <v>0</v>
      </c>
      <c r="BJ304" s="43">
        <v>0</v>
      </c>
      <c r="BK304" s="43">
        <v>0</v>
      </c>
      <c r="BL304" s="43">
        <v>0</v>
      </c>
      <c r="BM304" s="43">
        <v>0</v>
      </c>
      <c r="BN304" s="43">
        <v>0</v>
      </c>
      <c r="BO304" s="43">
        <v>0</v>
      </c>
      <c r="BP304" s="43">
        <v>0</v>
      </c>
      <c r="BQ304" s="43">
        <v>0</v>
      </c>
      <c r="BR304" s="43">
        <v>5920000</v>
      </c>
      <c r="BS304" s="43">
        <v>0</v>
      </c>
      <c r="BT304" s="43">
        <v>0</v>
      </c>
      <c r="BU304" s="43">
        <v>0</v>
      </c>
      <c r="BV304" s="43">
        <v>0</v>
      </c>
      <c r="BW304" s="43">
        <v>0</v>
      </c>
      <c r="BX304" s="43">
        <v>0</v>
      </c>
      <c r="BY304" s="43">
        <v>0</v>
      </c>
      <c r="BZ304" s="43">
        <v>126000</v>
      </c>
      <c r="CA304" s="43">
        <v>0</v>
      </c>
      <c r="CB304" s="29">
        <f t="shared" si="143"/>
        <v>6046000</v>
      </c>
      <c r="CD304" s="25" t="s">
        <v>396</v>
      </c>
      <c r="CE304" s="44">
        <f t="shared" si="118"/>
        <v>0</v>
      </c>
      <c r="CF304" s="44">
        <f t="shared" si="119"/>
        <v>0</v>
      </c>
      <c r="CG304" s="44">
        <f t="shared" si="120"/>
        <v>0</v>
      </c>
      <c r="CH304" s="44">
        <f t="shared" si="121"/>
        <v>0</v>
      </c>
      <c r="CI304" s="44">
        <f t="shared" si="122"/>
        <v>0</v>
      </c>
      <c r="CJ304" s="44">
        <f t="shared" si="123"/>
        <v>0</v>
      </c>
      <c r="CK304" s="44">
        <f t="shared" si="124"/>
        <v>0</v>
      </c>
      <c r="CL304" s="44">
        <f t="shared" si="125"/>
        <v>6736</v>
      </c>
      <c r="CM304" s="44">
        <f t="shared" si="126"/>
        <v>0</v>
      </c>
      <c r="CN304" s="44">
        <f t="shared" si="127"/>
        <v>0</v>
      </c>
      <c r="CO304" s="44">
        <f t="shared" si="128"/>
        <v>0</v>
      </c>
      <c r="CP304" s="44">
        <f t="shared" si="129"/>
        <v>0</v>
      </c>
      <c r="CQ304" s="44">
        <f t="shared" si="130"/>
        <v>0</v>
      </c>
      <c r="CR304" s="44">
        <f t="shared" si="131"/>
        <v>0</v>
      </c>
      <c r="CS304" s="44">
        <f t="shared" si="132"/>
        <v>6762219</v>
      </c>
      <c r="CT304" s="44">
        <f t="shared" si="133"/>
        <v>0</v>
      </c>
      <c r="CU304" s="44">
        <f t="shared" si="134"/>
        <v>0</v>
      </c>
      <c r="CV304" s="44">
        <f t="shared" si="135"/>
        <v>0</v>
      </c>
      <c r="CW304" s="44">
        <f t="shared" si="136"/>
        <v>0</v>
      </c>
      <c r="CX304" s="44">
        <f t="shared" si="137"/>
        <v>0</v>
      </c>
      <c r="CY304" s="44">
        <f t="shared" si="138"/>
        <v>0</v>
      </c>
      <c r="CZ304" s="44">
        <f t="shared" si="139"/>
        <v>0</v>
      </c>
      <c r="DA304" s="44">
        <f t="shared" si="140"/>
        <v>-126000</v>
      </c>
      <c r="DB304" s="44">
        <f t="shared" si="141"/>
        <v>0</v>
      </c>
      <c r="DC304" s="44">
        <f t="shared" si="142"/>
        <v>6642955</v>
      </c>
      <c r="DD304" s="44">
        <f t="shared" si="144"/>
        <v>47047448</v>
      </c>
    </row>
    <row r="305" spans="1:108" x14ac:dyDescent="0.15">
      <c r="A305" s="25" t="s">
        <v>397</v>
      </c>
      <c r="B305" s="26"/>
      <c r="C305" s="179"/>
      <c r="D305" s="179"/>
      <c r="E305" s="179"/>
      <c r="F305" s="179"/>
      <c r="G305" s="179"/>
      <c r="H305" s="179"/>
      <c r="I305" s="179">
        <v>76060</v>
      </c>
      <c r="J305" s="179"/>
      <c r="K305" s="179"/>
      <c r="L305" s="179"/>
      <c r="M305" s="179"/>
      <c r="N305" s="179"/>
      <c r="O305" s="179"/>
      <c r="P305" s="179">
        <v>9397926</v>
      </c>
      <c r="Q305" s="179"/>
      <c r="R305" s="179"/>
      <c r="S305" s="179"/>
      <c r="T305" s="179"/>
      <c r="U305" s="179"/>
      <c r="V305" s="179"/>
      <c r="W305" s="179"/>
      <c r="X305" s="179"/>
      <c r="Y305" s="179"/>
      <c r="Z305" s="26">
        <f t="shared" si="116"/>
        <v>9473986</v>
      </c>
      <c r="AA305" s="26"/>
      <c r="AB305" s="25" t="s">
        <v>397</v>
      </c>
      <c r="AC305" s="26"/>
      <c r="AD305" s="179"/>
      <c r="AE305" s="179">
        <v>120000</v>
      </c>
      <c r="AF305" s="179"/>
      <c r="AG305" s="179"/>
      <c r="AH305" s="179"/>
      <c r="AI305" s="179"/>
      <c r="AJ305" s="179">
        <v>20000</v>
      </c>
      <c r="AK305" s="179"/>
      <c r="AL305" s="179"/>
      <c r="AM305" s="179"/>
      <c r="AN305" s="179"/>
      <c r="AO305" s="179"/>
      <c r="AP305" s="179"/>
      <c r="AQ305" s="179">
        <v>14810000</v>
      </c>
      <c r="AR305" s="179"/>
      <c r="AS305" s="26"/>
      <c r="AT305" s="26"/>
      <c r="AU305" s="26"/>
      <c r="AV305" s="26"/>
      <c r="AW305" s="26"/>
      <c r="AX305" s="26"/>
      <c r="AY305" s="26"/>
      <c r="AZ305" s="26"/>
      <c r="BA305" s="45">
        <f t="shared" si="117"/>
        <v>14950000</v>
      </c>
      <c r="BC305" s="25" t="s">
        <v>397</v>
      </c>
      <c r="BD305" s="28">
        <v>0</v>
      </c>
      <c r="BE305" s="28">
        <v>0</v>
      </c>
      <c r="BF305" s="28">
        <v>24000</v>
      </c>
      <c r="BG305" s="28">
        <v>0</v>
      </c>
      <c r="BH305" s="28">
        <v>0</v>
      </c>
      <c r="BI305" s="28">
        <v>0</v>
      </c>
      <c r="BJ305" s="28">
        <v>0</v>
      </c>
      <c r="BK305" s="28">
        <v>14000</v>
      </c>
      <c r="BL305" s="28">
        <v>0</v>
      </c>
      <c r="BM305" s="28">
        <v>0</v>
      </c>
      <c r="BN305" s="28">
        <v>0</v>
      </c>
      <c r="BO305" s="28">
        <v>0</v>
      </c>
      <c r="BP305" s="28">
        <v>0</v>
      </c>
      <c r="BQ305" s="28">
        <v>0</v>
      </c>
      <c r="BR305" s="28">
        <v>6544000</v>
      </c>
      <c r="BS305" s="28">
        <v>0</v>
      </c>
      <c r="BT305" s="28">
        <v>0</v>
      </c>
      <c r="BU305" s="28">
        <v>0</v>
      </c>
      <c r="BV305" s="28">
        <v>0</v>
      </c>
      <c r="BW305" s="28">
        <v>0</v>
      </c>
      <c r="BX305" s="28">
        <v>0</v>
      </c>
      <c r="BY305" s="28">
        <v>0</v>
      </c>
      <c r="BZ305" s="28">
        <v>220000</v>
      </c>
      <c r="CA305" s="28">
        <v>0</v>
      </c>
      <c r="CB305" s="29">
        <f t="shared" si="143"/>
        <v>6802000</v>
      </c>
      <c r="CD305" s="25" t="s">
        <v>397</v>
      </c>
      <c r="CE305" s="30">
        <f t="shared" si="118"/>
        <v>0</v>
      </c>
      <c r="CF305" s="30">
        <f t="shared" si="119"/>
        <v>0</v>
      </c>
      <c r="CG305" s="30">
        <f t="shared" si="120"/>
        <v>-24000</v>
      </c>
      <c r="CH305" s="30">
        <f t="shared" si="121"/>
        <v>0</v>
      </c>
      <c r="CI305" s="30">
        <f t="shared" si="122"/>
        <v>0</v>
      </c>
      <c r="CJ305" s="30">
        <f t="shared" si="123"/>
        <v>0</v>
      </c>
      <c r="CK305" s="30">
        <f t="shared" si="124"/>
        <v>0</v>
      </c>
      <c r="CL305" s="30">
        <f t="shared" si="125"/>
        <v>62060</v>
      </c>
      <c r="CM305" s="30">
        <f t="shared" si="126"/>
        <v>0</v>
      </c>
      <c r="CN305" s="30">
        <f t="shared" si="127"/>
        <v>0</v>
      </c>
      <c r="CO305" s="30">
        <f t="shared" si="128"/>
        <v>0</v>
      </c>
      <c r="CP305" s="30">
        <f t="shared" si="129"/>
        <v>0</v>
      </c>
      <c r="CQ305" s="30">
        <f t="shared" si="130"/>
        <v>0</v>
      </c>
      <c r="CR305" s="30">
        <f t="shared" si="131"/>
        <v>0</v>
      </c>
      <c r="CS305" s="30">
        <f t="shared" si="132"/>
        <v>2853926</v>
      </c>
      <c r="CT305" s="30">
        <f t="shared" si="133"/>
        <v>0</v>
      </c>
      <c r="CU305" s="30">
        <f t="shared" si="134"/>
        <v>0</v>
      </c>
      <c r="CV305" s="30">
        <f t="shared" si="135"/>
        <v>0</v>
      </c>
      <c r="CW305" s="30">
        <f t="shared" si="136"/>
        <v>0</v>
      </c>
      <c r="CX305" s="30">
        <f t="shared" si="137"/>
        <v>0</v>
      </c>
      <c r="CY305" s="30">
        <f t="shared" si="138"/>
        <v>0</v>
      </c>
      <c r="CZ305" s="30">
        <f t="shared" si="139"/>
        <v>0</v>
      </c>
      <c r="DA305" s="30">
        <f t="shared" si="140"/>
        <v>-220000</v>
      </c>
      <c r="DB305" s="30">
        <f t="shared" si="141"/>
        <v>0</v>
      </c>
      <c r="DC305" s="30">
        <f t="shared" si="142"/>
        <v>2671986</v>
      </c>
      <c r="DD305" s="30">
        <f t="shared" si="144"/>
        <v>49719434</v>
      </c>
    </row>
    <row r="306" spans="1:108" x14ac:dyDescent="0.15">
      <c r="A306" s="25" t="s">
        <v>398</v>
      </c>
      <c r="B306" s="26"/>
      <c r="C306" s="179"/>
      <c r="D306" s="179"/>
      <c r="E306" s="179"/>
      <c r="F306" s="179"/>
      <c r="G306" s="179"/>
      <c r="H306" s="179"/>
      <c r="I306" s="179">
        <v>19520</v>
      </c>
      <c r="J306" s="179"/>
      <c r="K306" s="179"/>
      <c r="L306" s="179"/>
      <c r="M306" s="179"/>
      <c r="N306" s="179"/>
      <c r="O306" s="179"/>
      <c r="P306" s="179">
        <v>7451651</v>
      </c>
      <c r="Q306" s="179"/>
      <c r="R306" s="179"/>
      <c r="S306" s="179"/>
      <c r="T306" s="179"/>
      <c r="U306" s="179"/>
      <c r="V306" s="179"/>
      <c r="W306" s="179"/>
      <c r="X306" s="179"/>
      <c r="Y306" s="179"/>
      <c r="Z306" s="26">
        <f t="shared" si="116"/>
        <v>7471171</v>
      </c>
      <c r="AA306" s="26"/>
      <c r="AB306" s="25" t="s">
        <v>398</v>
      </c>
      <c r="AC306" s="26"/>
      <c r="AD306" s="179"/>
      <c r="AE306" s="179"/>
      <c r="AF306" s="179"/>
      <c r="AG306" s="179"/>
      <c r="AH306" s="179"/>
      <c r="AI306" s="179"/>
      <c r="AJ306" s="179">
        <v>40000</v>
      </c>
      <c r="AK306" s="179"/>
      <c r="AL306" s="179"/>
      <c r="AM306" s="179"/>
      <c r="AN306" s="179"/>
      <c r="AO306" s="179"/>
      <c r="AP306" s="179"/>
      <c r="AQ306" s="179">
        <v>17630000</v>
      </c>
      <c r="AR306" s="179"/>
      <c r="AS306" s="26"/>
      <c r="AT306" s="26"/>
      <c r="AU306" s="26"/>
      <c r="AV306" s="26"/>
      <c r="AW306" s="26"/>
      <c r="AX306" s="26"/>
      <c r="AY306" s="26"/>
      <c r="AZ306" s="26"/>
      <c r="BA306" s="45">
        <f t="shared" si="117"/>
        <v>17670000</v>
      </c>
      <c r="BC306" s="25" t="s">
        <v>398</v>
      </c>
      <c r="BD306" s="28">
        <v>0</v>
      </c>
      <c r="BE306" s="28">
        <v>0</v>
      </c>
      <c r="BF306" s="28">
        <v>10000</v>
      </c>
      <c r="BG306" s="28">
        <v>0</v>
      </c>
      <c r="BH306" s="28">
        <v>0</v>
      </c>
      <c r="BI306" s="28">
        <v>0</v>
      </c>
      <c r="BJ306" s="28">
        <v>0</v>
      </c>
      <c r="BK306" s="28">
        <v>16000</v>
      </c>
      <c r="BL306" s="28">
        <v>0</v>
      </c>
      <c r="BM306" s="28">
        <v>0</v>
      </c>
      <c r="BN306" s="28">
        <v>0</v>
      </c>
      <c r="BO306" s="28">
        <v>0</v>
      </c>
      <c r="BP306" s="28">
        <v>0</v>
      </c>
      <c r="BQ306" s="28">
        <v>0</v>
      </c>
      <c r="BR306" s="28">
        <v>7944000</v>
      </c>
      <c r="BS306" s="28">
        <v>0</v>
      </c>
      <c r="BT306" s="28">
        <v>0</v>
      </c>
      <c r="BU306" s="28">
        <v>0</v>
      </c>
      <c r="BV306" s="28">
        <v>0</v>
      </c>
      <c r="BW306" s="28">
        <v>0</v>
      </c>
      <c r="BX306" s="28">
        <v>0</v>
      </c>
      <c r="BY306" s="28">
        <v>0</v>
      </c>
      <c r="BZ306" s="28">
        <v>164000</v>
      </c>
      <c r="CA306" s="28">
        <v>0</v>
      </c>
      <c r="CB306" s="29">
        <f t="shared" si="143"/>
        <v>8134000</v>
      </c>
      <c r="CD306" s="25" t="s">
        <v>398</v>
      </c>
      <c r="CE306" s="30">
        <f t="shared" si="118"/>
        <v>0</v>
      </c>
      <c r="CF306" s="30">
        <f t="shared" si="119"/>
        <v>0</v>
      </c>
      <c r="CG306" s="30">
        <f t="shared" si="120"/>
        <v>-10000</v>
      </c>
      <c r="CH306" s="30">
        <f t="shared" si="121"/>
        <v>0</v>
      </c>
      <c r="CI306" s="30">
        <f t="shared" si="122"/>
        <v>0</v>
      </c>
      <c r="CJ306" s="30">
        <f t="shared" si="123"/>
        <v>0</v>
      </c>
      <c r="CK306" s="30">
        <f t="shared" si="124"/>
        <v>0</v>
      </c>
      <c r="CL306" s="30">
        <f t="shared" si="125"/>
        <v>3520</v>
      </c>
      <c r="CM306" s="30">
        <f t="shared" si="126"/>
        <v>0</v>
      </c>
      <c r="CN306" s="30">
        <f t="shared" si="127"/>
        <v>0</v>
      </c>
      <c r="CO306" s="30">
        <f t="shared" si="128"/>
        <v>0</v>
      </c>
      <c r="CP306" s="30">
        <f t="shared" si="129"/>
        <v>0</v>
      </c>
      <c r="CQ306" s="30">
        <f t="shared" si="130"/>
        <v>0</v>
      </c>
      <c r="CR306" s="30">
        <f t="shared" si="131"/>
        <v>0</v>
      </c>
      <c r="CS306" s="30">
        <f t="shared" si="132"/>
        <v>-492349</v>
      </c>
      <c r="CT306" s="30">
        <f t="shared" si="133"/>
        <v>0</v>
      </c>
      <c r="CU306" s="30">
        <f t="shared" si="134"/>
        <v>0</v>
      </c>
      <c r="CV306" s="30">
        <f t="shared" si="135"/>
        <v>0</v>
      </c>
      <c r="CW306" s="30">
        <f t="shared" si="136"/>
        <v>0</v>
      </c>
      <c r="CX306" s="30">
        <f t="shared" si="137"/>
        <v>0</v>
      </c>
      <c r="CY306" s="30">
        <f t="shared" si="138"/>
        <v>0</v>
      </c>
      <c r="CZ306" s="30">
        <f t="shared" si="139"/>
        <v>0</v>
      </c>
      <c r="DA306" s="30">
        <f t="shared" si="140"/>
        <v>-164000</v>
      </c>
      <c r="DB306" s="30">
        <f t="shared" si="141"/>
        <v>0</v>
      </c>
      <c r="DC306" s="30">
        <f t="shared" si="142"/>
        <v>-662829</v>
      </c>
      <c r="DD306" s="30">
        <f t="shared" si="144"/>
        <v>49056605</v>
      </c>
    </row>
    <row r="307" spans="1:108" x14ac:dyDescent="0.15">
      <c r="A307" s="25" t="s">
        <v>399</v>
      </c>
      <c r="B307" s="26"/>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26">
        <f t="shared" si="116"/>
        <v>0</v>
      </c>
      <c r="AA307" s="26"/>
      <c r="AB307" s="25" t="s">
        <v>399</v>
      </c>
      <c r="AC307" s="26"/>
      <c r="AD307" s="179"/>
      <c r="AE307" s="179"/>
      <c r="AF307" s="179"/>
      <c r="AG307" s="179"/>
      <c r="AH307" s="179"/>
      <c r="AI307" s="179"/>
      <c r="AJ307" s="179">
        <v>20000</v>
      </c>
      <c r="AK307" s="179"/>
      <c r="AL307" s="179"/>
      <c r="AM307" s="179"/>
      <c r="AN307" s="179"/>
      <c r="AO307" s="179"/>
      <c r="AP307" s="179"/>
      <c r="AQ307" s="179">
        <v>10570000</v>
      </c>
      <c r="AR307" s="179"/>
      <c r="AS307" s="26"/>
      <c r="AT307" s="26"/>
      <c r="AU307" s="26"/>
      <c r="AV307" s="26"/>
      <c r="AW307" s="26"/>
      <c r="AX307" s="26"/>
      <c r="AY307" s="26"/>
      <c r="AZ307" s="26"/>
      <c r="BA307" s="45">
        <f t="shared" si="117"/>
        <v>10590000</v>
      </c>
      <c r="BC307" s="25" t="s">
        <v>399</v>
      </c>
      <c r="BD307" s="28">
        <v>0</v>
      </c>
      <c r="BE307" s="28">
        <v>0</v>
      </c>
      <c r="BF307" s="28">
        <v>0</v>
      </c>
      <c r="BG307" s="28">
        <v>0</v>
      </c>
      <c r="BH307" s="28">
        <v>0</v>
      </c>
      <c r="BI307" s="28">
        <v>0</v>
      </c>
      <c r="BJ307" s="28">
        <v>0</v>
      </c>
      <c r="BK307" s="28">
        <v>4000</v>
      </c>
      <c r="BL307" s="28">
        <v>0</v>
      </c>
      <c r="BM307" s="28">
        <v>0</v>
      </c>
      <c r="BN307" s="28">
        <v>0</v>
      </c>
      <c r="BO307" s="28">
        <v>0</v>
      </c>
      <c r="BP307" s="28">
        <v>0</v>
      </c>
      <c r="BQ307" s="28">
        <v>0</v>
      </c>
      <c r="BR307" s="28">
        <v>7094000</v>
      </c>
      <c r="BS307" s="28">
        <v>0</v>
      </c>
      <c r="BT307" s="28">
        <v>0</v>
      </c>
      <c r="BU307" s="28">
        <v>0</v>
      </c>
      <c r="BV307" s="28">
        <v>0</v>
      </c>
      <c r="BW307" s="28">
        <v>0</v>
      </c>
      <c r="BX307" s="28">
        <v>0</v>
      </c>
      <c r="BY307" s="28">
        <v>0</v>
      </c>
      <c r="BZ307" s="28">
        <v>138000</v>
      </c>
      <c r="CA307" s="28">
        <v>0</v>
      </c>
      <c r="CB307" s="29">
        <f t="shared" si="143"/>
        <v>7236000</v>
      </c>
      <c r="CD307" s="25" t="s">
        <v>399</v>
      </c>
      <c r="CE307" s="30">
        <f t="shared" si="118"/>
        <v>0</v>
      </c>
      <c r="CF307" s="30">
        <f t="shared" si="119"/>
        <v>0</v>
      </c>
      <c r="CG307" s="30">
        <f t="shared" si="120"/>
        <v>0</v>
      </c>
      <c r="CH307" s="30">
        <f t="shared" si="121"/>
        <v>0</v>
      </c>
      <c r="CI307" s="30">
        <f t="shared" si="122"/>
        <v>0</v>
      </c>
      <c r="CJ307" s="30">
        <f t="shared" si="123"/>
        <v>0</v>
      </c>
      <c r="CK307" s="30">
        <f t="shared" si="124"/>
        <v>0</v>
      </c>
      <c r="CL307" s="30">
        <f t="shared" si="125"/>
        <v>-4000</v>
      </c>
      <c r="CM307" s="30">
        <f t="shared" si="126"/>
        <v>0</v>
      </c>
      <c r="CN307" s="30">
        <f t="shared" si="127"/>
        <v>0</v>
      </c>
      <c r="CO307" s="30">
        <f t="shared" si="128"/>
        <v>0</v>
      </c>
      <c r="CP307" s="30">
        <f t="shared" si="129"/>
        <v>0</v>
      </c>
      <c r="CQ307" s="30">
        <f t="shared" si="130"/>
        <v>0</v>
      </c>
      <c r="CR307" s="30">
        <f t="shared" si="131"/>
        <v>0</v>
      </c>
      <c r="CS307" s="30">
        <f t="shared" si="132"/>
        <v>-7094000</v>
      </c>
      <c r="CT307" s="30">
        <f t="shared" si="133"/>
        <v>0</v>
      </c>
      <c r="CU307" s="30">
        <f t="shared" si="134"/>
        <v>0</v>
      </c>
      <c r="CV307" s="30">
        <f t="shared" si="135"/>
        <v>0</v>
      </c>
      <c r="CW307" s="30">
        <f t="shared" si="136"/>
        <v>0</v>
      </c>
      <c r="CX307" s="30">
        <f t="shared" si="137"/>
        <v>0</v>
      </c>
      <c r="CY307" s="30">
        <f t="shared" si="138"/>
        <v>0</v>
      </c>
      <c r="CZ307" s="30">
        <f t="shared" si="139"/>
        <v>0</v>
      </c>
      <c r="DA307" s="30">
        <f t="shared" si="140"/>
        <v>-138000</v>
      </c>
      <c r="DB307" s="30">
        <f t="shared" si="141"/>
        <v>0</v>
      </c>
      <c r="DC307" s="30">
        <f t="shared" si="142"/>
        <v>-7236000</v>
      </c>
      <c r="DD307" s="30">
        <f t="shared" si="144"/>
        <v>41820605</v>
      </c>
    </row>
    <row r="308" spans="1:108" x14ac:dyDescent="0.15">
      <c r="A308" s="25" t="s">
        <v>400</v>
      </c>
      <c r="B308" s="26"/>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26">
        <f t="shared" si="116"/>
        <v>0</v>
      </c>
      <c r="AA308" s="26"/>
      <c r="AB308" s="25" t="s">
        <v>400</v>
      </c>
      <c r="AC308" s="26"/>
      <c r="AD308" s="179"/>
      <c r="AE308" s="179"/>
      <c r="AF308" s="179"/>
      <c r="AG308" s="179"/>
      <c r="AH308" s="179"/>
      <c r="AI308" s="179"/>
      <c r="AJ308" s="179">
        <v>50000</v>
      </c>
      <c r="AK308" s="179"/>
      <c r="AL308" s="179"/>
      <c r="AM308" s="179"/>
      <c r="AN308" s="179"/>
      <c r="AO308" s="179"/>
      <c r="AP308" s="179"/>
      <c r="AQ308" s="179">
        <v>10330000</v>
      </c>
      <c r="AR308" s="179"/>
      <c r="AS308" s="26"/>
      <c r="AT308" s="26"/>
      <c r="AU308" s="26"/>
      <c r="AV308" s="26"/>
      <c r="AW308" s="26"/>
      <c r="AX308" s="26"/>
      <c r="AY308" s="26"/>
      <c r="AZ308" s="26"/>
      <c r="BA308" s="45">
        <f t="shared" si="117"/>
        <v>10380000</v>
      </c>
      <c r="BC308" s="25" t="s">
        <v>400</v>
      </c>
      <c r="BD308" s="43">
        <v>0</v>
      </c>
      <c r="BE308" s="43">
        <v>0</v>
      </c>
      <c r="BF308" s="43">
        <v>0</v>
      </c>
      <c r="BG308" s="43">
        <v>0</v>
      </c>
      <c r="BH308" s="43">
        <v>0</v>
      </c>
      <c r="BI308" s="43">
        <v>0</v>
      </c>
      <c r="BJ308" s="43">
        <v>0</v>
      </c>
      <c r="BK308" s="43">
        <v>16000</v>
      </c>
      <c r="BL308" s="43">
        <v>0</v>
      </c>
      <c r="BM308" s="43">
        <v>0</v>
      </c>
      <c r="BN308" s="43">
        <v>0</v>
      </c>
      <c r="BO308" s="43">
        <v>0</v>
      </c>
      <c r="BP308" s="43">
        <v>0</v>
      </c>
      <c r="BQ308" s="43">
        <v>0</v>
      </c>
      <c r="BR308" s="43">
        <v>6332000</v>
      </c>
      <c r="BS308" s="43">
        <v>0</v>
      </c>
      <c r="BT308" s="43">
        <v>0</v>
      </c>
      <c r="BU308" s="43">
        <v>0</v>
      </c>
      <c r="BV308" s="43">
        <v>0</v>
      </c>
      <c r="BW308" s="43">
        <v>0</v>
      </c>
      <c r="BX308" s="43">
        <v>0</v>
      </c>
      <c r="BY308" s="43">
        <v>0</v>
      </c>
      <c r="BZ308" s="43">
        <v>40000</v>
      </c>
      <c r="CA308" s="43">
        <v>0</v>
      </c>
      <c r="CB308" s="29">
        <f t="shared" si="143"/>
        <v>6388000</v>
      </c>
      <c r="CD308" s="25" t="s">
        <v>400</v>
      </c>
      <c r="CE308" s="44">
        <f t="shared" si="118"/>
        <v>0</v>
      </c>
      <c r="CF308" s="44">
        <f t="shared" si="119"/>
        <v>0</v>
      </c>
      <c r="CG308" s="44">
        <f t="shared" si="120"/>
        <v>0</v>
      </c>
      <c r="CH308" s="44">
        <f t="shared" si="121"/>
        <v>0</v>
      </c>
      <c r="CI308" s="44">
        <f t="shared" si="122"/>
        <v>0</v>
      </c>
      <c r="CJ308" s="44">
        <f t="shared" si="123"/>
        <v>0</v>
      </c>
      <c r="CK308" s="44">
        <f t="shared" si="124"/>
        <v>0</v>
      </c>
      <c r="CL308" s="44">
        <f t="shared" si="125"/>
        <v>-16000</v>
      </c>
      <c r="CM308" s="44">
        <f t="shared" si="126"/>
        <v>0</v>
      </c>
      <c r="CN308" s="44">
        <f t="shared" si="127"/>
        <v>0</v>
      </c>
      <c r="CO308" s="44">
        <f t="shared" si="128"/>
        <v>0</v>
      </c>
      <c r="CP308" s="44">
        <f t="shared" si="129"/>
        <v>0</v>
      </c>
      <c r="CQ308" s="44">
        <f t="shared" si="130"/>
        <v>0</v>
      </c>
      <c r="CR308" s="44">
        <f t="shared" si="131"/>
        <v>0</v>
      </c>
      <c r="CS308" s="44">
        <f t="shared" si="132"/>
        <v>-6332000</v>
      </c>
      <c r="CT308" s="44">
        <f t="shared" si="133"/>
        <v>0</v>
      </c>
      <c r="CU308" s="44">
        <f t="shared" si="134"/>
        <v>0</v>
      </c>
      <c r="CV308" s="44">
        <f t="shared" si="135"/>
        <v>0</v>
      </c>
      <c r="CW308" s="44">
        <f t="shared" si="136"/>
        <v>0</v>
      </c>
      <c r="CX308" s="44">
        <f t="shared" si="137"/>
        <v>0</v>
      </c>
      <c r="CY308" s="44">
        <f t="shared" si="138"/>
        <v>0</v>
      </c>
      <c r="CZ308" s="44">
        <f t="shared" si="139"/>
        <v>0</v>
      </c>
      <c r="DA308" s="44">
        <f t="shared" si="140"/>
        <v>-40000</v>
      </c>
      <c r="DB308" s="44">
        <f t="shared" si="141"/>
        <v>0</v>
      </c>
      <c r="DC308" s="44">
        <f t="shared" si="142"/>
        <v>-6388000</v>
      </c>
      <c r="DD308" s="44">
        <f t="shared" si="144"/>
        <v>35432605</v>
      </c>
    </row>
    <row r="309" spans="1:108" x14ac:dyDescent="0.15">
      <c r="A309" s="25" t="s">
        <v>401</v>
      </c>
      <c r="B309" s="26"/>
      <c r="C309" s="179"/>
      <c r="D309" s="179"/>
      <c r="E309" s="179"/>
      <c r="F309" s="179"/>
      <c r="G309" s="179"/>
      <c r="H309" s="179"/>
      <c r="I309" s="179">
        <v>3516</v>
      </c>
      <c r="J309" s="179"/>
      <c r="K309" s="179"/>
      <c r="L309" s="179"/>
      <c r="M309" s="179"/>
      <c r="N309" s="179"/>
      <c r="O309" s="179"/>
      <c r="P309" s="179">
        <v>11419251</v>
      </c>
      <c r="Q309" s="179"/>
      <c r="R309" s="179"/>
      <c r="S309" s="179"/>
      <c r="T309" s="179"/>
      <c r="U309" s="179"/>
      <c r="V309" s="179"/>
      <c r="W309" s="179"/>
      <c r="X309" s="179"/>
      <c r="Y309" s="179"/>
      <c r="Z309" s="26">
        <f t="shared" si="116"/>
        <v>11422767</v>
      </c>
      <c r="AA309" s="26"/>
      <c r="AB309" s="25" t="s">
        <v>401</v>
      </c>
      <c r="AC309" s="26"/>
      <c r="AD309" s="179"/>
      <c r="AE309" s="179"/>
      <c r="AF309" s="179"/>
      <c r="AG309" s="179"/>
      <c r="AH309" s="179"/>
      <c r="AI309" s="179"/>
      <c r="AJ309" s="179"/>
      <c r="AK309" s="179"/>
      <c r="AL309" s="179"/>
      <c r="AM309" s="179"/>
      <c r="AN309" s="179"/>
      <c r="AO309" s="179"/>
      <c r="AP309" s="179"/>
      <c r="AQ309" s="179">
        <v>620000</v>
      </c>
      <c r="AR309" s="179"/>
      <c r="AS309" s="26"/>
      <c r="AT309" s="26"/>
      <c r="AU309" s="26"/>
      <c r="AV309" s="26"/>
      <c r="AW309" s="26"/>
      <c r="AX309" s="26"/>
      <c r="AY309" s="26"/>
      <c r="AZ309" s="26"/>
      <c r="BA309" s="45">
        <f t="shared" si="117"/>
        <v>620000</v>
      </c>
      <c r="BC309" s="25" t="s">
        <v>401</v>
      </c>
      <c r="BD309" s="43">
        <v>0</v>
      </c>
      <c r="BE309" s="43">
        <v>0</v>
      </c>
      <c r="BF309" s="43">
        <v>0</v>
      </c>
      <c r="BG309" s="43">
        <v>0</v>
      </c>
      <c r="BH309" s="43">
        <v>0</v>
      </c>
      <c r="BI309" s="43">
        <v>0</v>
      </c>
      <c r="BJ309" s="43">
        <v>0</v>
      </c>
      <c r="BK309" s="43">
        <v>22000</v>
      </c>
      <c r="BL309" s="43">
        <v>0</v>
      </c>
      <c r="BM309" s="43">
        <v>0</v>
      </c>
      <c r="BN309" s="43">
        <v>0</v>
      </c>
      <c r="BO309" s="43">
        <v>0</v>
      </c>
      <c r="BP309" s="43">
        <v>0</v>
      </c>
      <c r="BQ309" s="43">
        <v>0</v>
      </c>
      <c r="BR309" s="43">
        <v>4690000</v>
      </c>
      <c r="BS309" s="43">
        <v>0</v>
      </c>
      <c r="BT309" s="43">
        <v>0</v>
      </c>
      <c r="BU309" s="43">
        <v>0</v>
      </c>
      <c r="BV309" s="43">
        <v>0</v>
      </c>
      <c r="BW309" s="43">
        <v>0</v>
      </c>
      <c r="BX309" s="43">
        <v>0</v>
      </c>
      <c r="BY309" s="43">
        <v>0</v>
      </c>
      <c r="BZ309" s="43">
        <v>40000</v>
      </c>
      <c r="CA309" s="43">
        <v>0</v>
      </c>
      <c r="CB309" s="29">
        <f t="shared" si="143"/>
        <v>4752000</v>
      </c>
      <c r="CD309" s="25" t="s">
        <v>401</v>
      </c>
      <c r="CE309" s="44">
        <f t="shared" si="118"/>
        <v>0</v>
      </c>
      <c r="CF309" s="44">
        <f t="shared" si="119"/>
        <v>0</v>
      </c>
      <c r="CG309" s="44">
        <f t="shared" si="120"/>
        <v>0</v>
      </c>
      <c r="CH309" s="44">
        <f t="shared" si="121"/>
        <v>0</v>
      </c>
      <c r="CI309" s="44">
        <f t="shared" si="122"/>
        <v>0</v>
      </c>
      <c r="CJ309" s="44">
        <f t="shared" si="123"/>
        <v>0</v>
      </c>
      <c r="CK309" s="44">
        <f t="shared" si="124"/>
        <v>0</v>
      </c>
      <c r="CL309" s="44">
        <f t="shared" si="125"/>
        <v>-18484</v>
      </c>
      <c r="CM309" s="44">
        <f t="shared" si="126"/>
        <v>0</v>
      </c>
      <c r="CN309" s="44">
        <f t="shared" si="127"/>
        <v>0</v>
      </c>
      <c r="CO309" s="44">
        <f t="shared" si="128"/>
        <v>0</v>
      </c>
      <c r="CP309" s="44">
        <f t="shared" si="129"/>
        <v>0</v>
      </c>
      <c r="CQ309" s="44">
        <f t="shared" si="130"/>
        <v>0</v>
      </c>
      <c r="CR309" s="44">
        <f t="shared" si="131"/>
        <v>0</v>
      </c>
      <c r="CS309" s="44">
        <f t="shared" si="132"/>
        <v>6729251</v>
      </c>
      <c r="CT309" s="44">
        <f t="shared" si="133"/>
        <v>0</v>
      </c>
      <c r="CU309" s="44">
        <f t="shared" si="134"/>
        <v>0</v>
      </c>
      <c r="CV309" s="44">
        <f t="shared" si="135"/>
        <v>0</v>
      </c>
      <c r="CW309" s="44">
        <f t="shared" si="136"/>
        <v>0</v>
      </c>
      <c r="CX309" s="44">
        <f t="shared" si="137"/>
        <v>0</v>
      </c>
      <c r="CY309" s="44">
        <f t="shared" si="138"/>
        <v>0</v>
      </c>
      <c r="CZ309" s="44">
        <f t="shared" si="139"/>
        <v>0</v>
      </c>
      <c r="DA309" s="44">
        <f t="shared" si="140"/>
        <v>-40000</v>
      </c>
      <c r="DB309" s="44">
        <f t="shared" si="141"/>
        <v>0</v>
      </c>
      <c r="DC309" s="44">
        <f t="shared" si="142"/>
        <v>6670767</v>
      </c>
      <c r="DD309" s="44">
        <f t="shared" si="144"/>
        <v>42103372</v>
      </c>
    </row>
    <row r="310" spans="1:108" x14ac:dyDescent="0.15">
      <c r="A310" s="25" t="s">
        <v>402</v>
      </c>
      <c r="B310" s="26"/>
      <c r="C310" s="179"/>
      <c r="D310" s="179"/>
      <c r="E310" s="179"/>
      <c r="F310" s="179"/>
      <c r="G310" s="179"/>
      <c r="H310" s="179"/>
      <c r="I310" s="179">
        <v>10641</v>
      </c>
      <c r="J310" s="179"/>
      <c r="K310" s="179"/>
      <c r="L310" s="179"/>
      <c r="M310" s="179"/>
      <c r="N310" s="179"/>
      <c r="O310" s="179"/>
      <c r="P310" s="179">
        <v>9406616</v>
      </c>
      <c r="Q310" s="179"/>
      <c r="R310" s="179"/>
      <c r="S310" s="179"/>
      <c r="T310" s="179"/>
      <c r="U310" s="179"/>
      <c r="V310" s="179"/>
      <c r="W310" s="179"/>
      <c r="X310" s="179"/>
      <c r="Y310" s="179"/>
      <c r="Z310" s="26">
        <f t="shared" si="116"/>
        <v>9417257</v>
      </c>
      <c r="AA310" s="26"/>
      <c r="AB310" s="25" t="s">
        <v>402</v>
      </c>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45">
        <f t="shared" si="117"/>
        <v>0</v>
      </c>
      <c r="BC310" s="25" t="s">
        <v>402</v>
      </c>
      <c r="BD310" s="43">
        <v>0</v>
      </c>
      <c r="BE310" s="43">
        <v>0</v>
      </c>
      <c r="BF310" s="43">
        <v>0</v>
      </c>
      <c r="BG310" s="43">
        <v>0</v>
      </c>
      <c r="BH310" s="43">
        <v>0</v>
      </c>
      <c r="BI310" s="43">
        <v>0</v>
      </c>
      <c r="BJ310" s="43">
        <v>0</v>
      </c>
      <c r="BK310" s="43">
        <v>0</v>
      </c>
      <c r="BL310" s="43">
        <v>0</v>
      </c>
      <c r="BM310" s="43">
        <v>0</v>
      </c>
      <c r="BN310" s="43">
        <v>0</v>
      </c>
      <c r="BO310" s="43">
        <v>0</v>
      </c>
      <c r="BP310" s="43">
        <v>0</v>
      </c>
      <c r="BQ310" s="43">
        <v>0</v>
      </c>
      <c r="BR310" s="43">
        <v>3240000</v>
      </c>
      <c r="BS310" s="43">
        <v>0</v>
      </c>
      <c r="BT310" s="43">
        <v>0</v>
      </c>
      <c r="BU310" s="43">
        <v>0</v>
      </c>
      <c r="BV310" s="43">
        <v>0</v>
      </c>
      <c r="BW310" s="43">
        <v>0</v>
      </c>
      <c r="BX310" s="43">
        <v>0</v>
      </c>
      <c r="BY310" s="43">
        <v>0</v>
      </c>
      <c r="BZ310" s="43">
        <v>24000</v>
      </c>
      <c r="CA310" s="43">
        <v>0</v>
      </c>
      <c r="CB310" s="29">
        <f t="shared" si="143"/>
        <v>3264000</v>
      </c>
      <c r="CD310" s="25" t="s">
        <v>402</v>
      </c>
      <c r="CE310" s="44">
        <f t="shared" si="118"/>
        <v>0</v>
      </c>
      <c r="CF310" s="44">
        <f t="shared" si="119"/>
        <v>0</v>
      </c>
      <c r="CG310" s="44">
        <f t="shared" si="120"/>
        <v>0</v>
      </c>
      <c r="CH310" s="44">
        <f t="shared" si="121"/>
        <v>0</v>
      </c>
      <c r="CI310" s="30">
        <f t="shared" si="122"/>
        <v>0</v>
      </c>
      <c r="CJ310" s="44">
        <f t="shared" si="123"/>
        <v>0</v>
      </c>
      <c r="CK310" s="44">
        <f t="shared" si="124"/>
        <v>0</v>
      </c>
      <c r="CL310" s="44">
        <f t="shared" si="125"/>
        <v>10641</v>
      </c>
      <c r="CM310" s="44">
        <f t="shared" si="126"/>
        <v>0</v>
      </c>
      <c r="CN310" s="44">
        <f t="shared" si="127"/>
        <v>0</v>
      </c>
      <c r="CO310" s="44">
        <f t="shared" si="128"/>
        <v>0</v>
      </c>
      <c r="CP310" s="44">
        <f t="shared" si="129"/>
        <v>0</v>
      </c>
      <c r="CQ310" s="44">
        <f t="shared" si="130"/>
        <v>0</v>
      </c>
      <c r="CR310" s="44">
        <f t="shared" si="131"/>
        <v>0</v>
      </c>
      <c r="CS310" s="44">
        <f t="shared" si="132"/>
        <v>6166616</v>
      </c>
      <c r="CT310" s="44">
        <f t="shared" si="133"/>
        <v>0</v>
      </c>
      <c r="CU310" s="44">
        <f t="shared" si="134"/>
        <v>0</v>
      </c>
      <c r="CV310" s="44">
        <f t="shared" si="135"/>
        <v>0</v>
      </c>
      <c r="CW310" s="44">
        <f t="shared" si="136"/>
        <v>0</v>
      </c>
      <c r="CX310" s="44">
        <f t="shared" si="137"/>
        <v>0</v>
      </c>
      <c r="CY310" s="44">
        <f t="shared" si="138"/>
        <v>0</v>
      </c>
      <c r="CZ310" s="44">
        <f t="shared" si="139"/>
        <v>0</v>
      </c>
      <c r="DA310" s="44">
        <f t="shared" si="140"/>
        <v>-24000</v>
      </c>
      <c r="DB310" s="44">
        <f t="shared" si="141"/>
        <v>0</v>
      </c>
      <c r="DC310" s="44">
        <f t="shared" si="142"/>
        <v>6153257</v>
      </c>
      <c r="DD310" s="44">
        <f t="shared" si="144"/>
        <v>48256629</v>
      </c>
    </row>
    <row r="311" spans="1:108" x14ac:dyDescent="0.15">
      <c r="A311" s="25" t="s">
        <v>403</v>
      </c>
      <c r="B311" s="26"/>
      <c r="C311" s="179"/>
      <c r="D311" s="179"/>
      <c r="E311" s="179"/>
      <c r="F311" s="179"/>
      <c r="G311" s="179"/>
      <c r="H311" s="179"/>
      <c r="I311" s="179">
        <v>1925</v>
      </c>
      <c r="J311" s="179"/>
      <c r="K311" s="179"/>
      <c r="L311" s="179"/>
      <c r="M311" s="179"/>
      <c r="N311" s="179"/>
      <c r="O311" s="179"/>
      <c r="P311" s="179">
        <v>13883550</v>
      </c>
      <c r="Q311" s="179"/>
      <c r="R311" s="179"/>
      <c r="S311" s="179"/>
      <c r="T311" s="179"/>
      <c r="U311" s="179"/>
      <c r="V311" s="179"/>
      <c r="W311" s="179"/>
      <c r="X311" s="179"/>
      <c r="Y311" s="179"/>
      <c r="Z311" s="26">
        <f t="shared" si="116"/>
        <v>13885475</v>
      </c>
      <c r="AA311" s="26"/>
      <c r="AB311" s="25" t="s">
        <v>403</v>
      </c>
      <c r="AC311" s="26"/>
      <c r="AD311" s="179"/>
      <c r="AE311" s="179">
        <v>130000</v>
      </c>
      <c r="AF311" s="179"/>
      <c r="AG311" s="179"/>
      <c r="AH311" s="179"/>
      <c r="AI311" s="179"/>
      <c r="AJ311" s="179">
        <v>10000</v>
      </c>
      <c r="AK311" s="179"/>
      <c r="AL311" s="179"/>
      <c r="AM311" s="179"/>
      <c r="AN311" s="179"/>
      <c r="AO311" s="179"/>
      <c r="AP311" s="179"/>
      <c r="AQ311" s="179">
        <v>10590000</v>
      </c>
      <c r="AR311" s="179"/>
      <c r="AS311" s="26"/>
      <c r="AT311" s="26"/>
      <c r="AU311" s="26"/>
      <c r="AV311" s="26"/>
      <c r="AW311" s="26"/>
      <c r="AX311" s="26"/>
      <c r="AY311" s="26"/>
      <c r="AZ311" s="26"/>
      <c r="BA311" s="45">
        <f t="shared" si="117"/>
        <v>10730000</v>
      </c>
      <c r="BC311" s="25" t="s">
        <v>403</v>
      </c>
      <c r="BD311" s="43">
        <v>0</v>
      </c>
      <c r="BE311" s="43">
        <v>0</v>
      </c>
      <c r="BF311" s="43">
        <v>26000</v>
      </c>
      <c r="BG311" s="43">
        <v>0</v>
      </c>
      <c r="BH311" s="43">
        <v>0</v>
      </c>
      <c r="BI311" s="43">
        <v>0</v>
      </c>
      <c r="BJ311" s="43">
        <v>0</v>
      </c>
      <c r="BK311" s="43">
        <v>2000</v>
      </c>
      <c r="BL311" s="43">
        <v>0</v>
      </c>
      <c r="BM311" s="43">
        <v>0</v>
      </c>
      <c r="BN311" s="43">
        <v>0</v>
      </c>
      <c r="BO311" s="43">
        <v>0</v>
      </c>
      <c r="BP311" s="43">
        <v>0</v>
      </c>
      <c r="BQ311" s="43">
        <v>0</v>
      </c>
      <c r="BR311" s="43">
        <v>4926000</v>
      </c>
      <c r="BS311" s="43">
        <v>0</v>
      </c>
      <c r="BT311" s="43">
        <v>0</v>
      </c>
      <c r="BU311" s="43">
        <v>0</v>
      </c>
      <c r="BV311" s="43">
        <v>0</v>
      </c>
      <c r="BW311" s="43">
        <v>0</v>
      </c>
      <c r="BX311" s="43">
        <v>0</v>
      </c>
      <c r="BY311" s="43">
        <v>0</v>
      </c>
      <c r="BZ311" s="43">
        <v>0</v>
      </c>
      <c r="CA311" s="43">
        <v>0</v>
      </c>
      <c r="CB311" s="29">
        <f t="shared" si="143"/>
        <v>4954000</v>
      </c>
      <c r="CD311" s="25" t="s">
        <v>403</v>
      </c>
      <c r="CE311" s="44">
        <f t="shared" si="118"/>
        <v>0</v>
      </c>
      <c r="CF311" s="44">
        <f t="shared" si="119"/>
        <v>0</v>
      </c>
      <c r="CG311" s="44">
        <f t="shared" si="120"/>
        <v>-26000</v>
      </c>
      <c r="CH311" s="44">
        <f t="shared" si="121"/>
        <v>0</v>
      </c>
      <c r="CI311" s="44">
        <f t="shared" si="122"/>
        <v>0</v>
      </c>
      <c r="CJ311" s="44">
        <f t="shared" si="123"/>
        <v>0</v>
      </c>
      <c r="CK311" s="44">
        <f t="shared" si="124"/>
        <v>0</v>
      </c>
      <c r="CL311" s="44">
        <f t="shared" si="125"/>
        <v>-75</v>
      </c>
      <c r="CM311" s="44">
        <f t="shared" si="126"/>
        <v>0</v>
      </c>
      <c r="CN311" s="44">
        <f t="shared" si="127"/>
        <v>0</v>
      </c>
      <c r="CO311" s="44">
        <f t="shared" si="128"/>
        <v>0</v>
      </c>
      <c r="CP311" s="44">
        <f t="shared" si="129"/>
        <v>0</v>
      </c>
      <c r="CQ311" s="44">
        <f t="shared" si="130"/>
        <v>0</v>
      </c>
      <c r="CR311" s="44">
        <f t="shared" si="131"/>
        <v>0</v>
      </c>
      <c r="CS311" s="44">
        <f t="shared" si="132"/>
        <v>8957550</v>
      </c>
      <c r="CT311" s="44">
        <f t="shared" si="133"/>
        <v>0</v>
      </c>
      <c r="CU311" s="44">
        <f t="shared" si="134"/>
        <v>0</v>
      </c>
      <c r="CV311" s="44">
        <f t="shared" si="135"/>
        <v>0</v>
      </c>
      <c r="CW311" s="44">
        <f t="shared" si="136"/>
        <v>0</v>
      </c>
      <c r="CX311" s="44">
        <f t="shared" si="137"/>
        <v>0</v>
      </c>
      <c r="CY311" s="44">
        <f t="shared" si="138"/>
        <v>0</v>
      </c>
      <c r="CZ311" s="44">
        <f t="shared" si="139"/>
        <v>0</v>
      </c>
      <c r="DA311" s="44">
        <f t="shared" si="140"/>
        <v>0</v>
      </c>
      <c r="DB311" s="44">
        <f t="shared" si="141"/>
        <v>0</v>
      </c>
      <c r="DC311" s="44">
        <f t="shared" si="142"/>
        <v>8931475</v>
      </c>
      <c r="DD311" s="44">
        <f t="shared" si="144"/>
        <v>57188104</v>
      </c>
    </row>
    <row r="312" spans="1:108" x14ac:dyDescent="0.15">
      <c r="A312" s="25" t="s">
        <v>404</v>
      </c>
      <c r="B312" s="26"/>
      <c r="C312" s="179"/>
      <c r="D312" s="179"/>
      <c r="E312" s="179"/>
      <c r="F312" s="179"/>
      <c r="G312" s="179"/>
      <c r="H312" s="179"/>
      <c r="I312" s="179">
        <v>100263</v>
      </c>
      <c r="J312" s="179"/>
      <c r="K312" s="179"/>
      <c r="L312" s="179"/>
      <c r="M312" s="179"/>
      <c r="N312" s="179"/>
      <c r="O312" s="179"/>
      <c r="P312" s="179">
        <v>6840223</v>
      </c>
      <c r="Q312" s="179"/>
      <c r="R312" s="179"/>
      <c r="S312" s="179"/>
      <c r="T312" s="179"/>
      <c r="U312" s="179"/>
      <c r="V312" s="179"/>
      <c r="W312" s="179"/>
      <c r="X312" s="179"/>
      <c r="Y312" s="179"/>
      <c r="Z312" s="26">
        <f t="shared" si="116"/>
        <v>6940486</v>
      </c>
      <c r="AA312" s="26"/>
      <c r="AB312" s="25" t="s">
        <v>404</v>
      </c>
      <c r="AC312" s="26"/>
      <c r="AD312" s="179"/>
      <c r="AE312" s="179">
        <v>80000</v>
      </c>
      <c r="AF312" s="179"/>
      <c r="AG312" s="179"/>
      <c r="AH312" s="179"/>
      <c r="AI312" s="179"/>
      <c r="AJ312" s="179">
        <v>20000</v>
      </c>
      <c r="AK312" s="179"/>
      <c r="AL312" s="179"/>
      <c r="AM312" s="179"/>
      <c r="AN312" s="179"/>
      <c r="AO312" s="179"/>
      <c r="AP312" s="179"/>
      <c r="AQ312" s="179">
        <v>10730000</v>
      </c>
      <c r="AR312" s="179"/>
      <c r="AS312" s="26"/>
      <c r="AT312" s="26"/>
      <c r="AU312" s="26"/>
      <c r="AV312" s="26"/>
      <c r="AW312" s="26"/>
      <c r="AX312" s="26"/>
      <c r="AY312" s="26"/>
      <c r="AZ312" s="26"/>
      <c r="BA312" s="45">
        <f t="shared" si="117"/>
        <v>10830000</v>
      </c>
      <c r="BC312" s="25" t="s">
        <v>404</v>
      </c>
      <c r="BD312" s="28">
        <v>0</v>
      </c>
      <c r="BE312" s="28">
        <v>0</v>
      </c>
      <c r="BF312" s="28">
        <v>36000</v>
      </c>
      <c r="BG312" s="28">
        <v>0</v>
      </c>
      <c r="BH312" s="28">
        <v>0</v>
      </c>
      <c r="BI312" s="28">
        <v>0</v>
      </c>
      <c r="BJ312" s="28">
        <v>0</v>
      </c>
      <c r="BK312" s="28">
        <v>6000</v>
      </c>
      <c r="BL312" s="28">
        <v>0</v>
      </c>
      <c r="BM312" s="28">
        <v>0</v>
      </c>
      <c r="BN312" s="28">
        <v>0</v>
      </c>
      <c r="BO312" s="28">
        <v>0</v>
      </c>
      <c r="BP312" s="28">
        <v>0</v>
      </c>
      <c r="BQ312" s="28">
        <v>0</v>
      </c>
      <c r="BR312" s="28">
        <v>5620000</v>
      </c>
      <c r="BS312" s="28">
        <v>0</v>
      </c>
      <c r="BT312" s="28">
        <v>0</v>
      </c>
      <c r="BU312" s="28">
        <v>0</v>
      </c>
      <c r="BV312" s="28">
        <v>0</v>
      </c>
      <c r="BW312" s="28">
        <v>0</v>
      </c>
      <c r="BX312" s="28">
        <v>0</v>
      </c>
      <c r="BY312" s="28">
        <v>0</v>
      </c>
      <c r="BZ312" s="28">
        <v>88000</v>
      </c>
      <c r="CA312" s="28">
        <v>0</v>
      </c>
      <c r="CB312" s="29">
        <f t="shared" si="143"/>
        <v>5750000</v>
      </c>
      <c r="CD312" s="25" t="s">
        <v>404</v>
      </c>
      <c r="CE312" s="30">
        <f t="shared" si="118"/>
        <v>0</v>
      </c>
      <c r="CF312" s="30">
        <f t="shared" si="119"/>
        <v>0</v>
      </c>
      <c r="CG312" s="30">
        <f t="shared" si="120"/>
        <v>-36000</v>
      </c>
      <c r="CH312" s="30">
        <f t="shared" si="121"/>
        <v>0</v>
      </c>
      <c r="CI312" s="30">
        <f t="shared" si="122"/>
        <v>0</v>
      </c>
      <c r="CJ312" s="30">
        <f t="shared" si="123"/>
        <v>0</v>
      </c>
      <c r="CK312" s="30">
        <f t="shared" si="124"/>
        <v>0</v>
      </c>
      <c r="CL312" s="30">
        <f t="shared" si="125"/>
        <v>94263</v>
      </c>
      <c r="CM312" s="30">
        <f t="shared" si="126"/>
        <v>0</v>
      </c>
      <c r="CN312" s="30">
        <f t="shared" si="127"/>
        <v>0</v>
      </c>
      <c r="CO312" s="30">
        <f t="shared" si="128"/>
        <v>0</v>
      </c>
      <c r="CP312" s="30">
        <f t="shared" si="129"/>
        <v>0</v>
      </c>
      <c r="CQ312" s="30">
        <f t="shared" si="130"/>
        <v>0</v>
      </c>
      <c r="CR312" s="30">
        <f t="shared" si="131"/>
        <v>0</v>
      </c>
      <c r="CS312" s="30">
        <f t="shared" si="132"/>
        <v>1220223</v>
      </c>
      <c r="CT312" s="30">
        <f t="shared" si="133"/>
        <v>0</v>
      </c>
      <c r="CU312" s="30">
        <f t="shared" si="134"/>
        <v>0</v>
      </c>
      <c r="CV312" s="30">
        <f t="shared" si="135"/>
        <v>0</v>
      </c>
      <c r="CW312" s="30">
        <f t="shared" si="136"/>
        <v>0</v>
      </c>
      <c r="CX312" s="30">
        <f t="shared" si="137"/>
        <v>0</v>
      </c>
      <c r="CY312" s="30">
        <f t="shared" si="138"/>
        <v>0</v>
      </c>
      <c r="CZ312" s="30">
        <f t="shared" si="139"/>
        <v>0</v>
      </c>
      <c r="DA312" s="30">
        <f t="shared" si="140"/>
        <v>-88000</v>
      </c>
      <c r="DB312" s="30">
        <f t="shared" si="141"/>
        <v>0</v>
      </c>
      <c r="DC312" s="30">
        <f t="shared" si="142"/>
        <v>1190486</v>
      </c>
      <c r="DD312" s="30">
        <f t="shared" si="144"/>
        <v>58378590</v>
      </c>
    </row>
    <row r="313" spans="1:108" x14ac:dyDescent="0.15">
      <c r="A313" s="25" t="s">
        <v>405</v>
      </c>
      <c r="B313" s="26"/>
      <c r="C313" s="179"/>
      <c r="D313" s="179"/>
      <c r="E313" s="179"/>
      <c r="F313" s="179"/>
      <c r="G313" s="179"/>
      <c r="H313" s="179"/>
      <c r="I313" s="179">
        <v>49240</v>
      </c>
      <c r="J313" s="179"/>
      <c r="K313" s="179"/>
      <c r="L313" s="179"/>
      <c r="M313" s="179"/>
      <c r="N313" s="179"/>
      <c r="O313" s="179"/>
      <c r="P313" s="179">
        <v>5399279</v>
      </c>
      <c r="Q313" s="179"/>
      <c r="R313" s="179"/>
      <c r="S313" s="179"/>
      <c r="T313" s="179"/>
      <c r="U313" s="179"/>
      <c r="V313" s="179"/>
      <c r="W313" s="179"/>
      <c r="X313" s="179"/>
      <c r="Y313" s="179"/>
      <c r="Z313" s="26">
        <f t="shared" si="116"/>
        <v>5448519</v>
      </c>
      <c r="AA313" s="26"/>
      <c r="AB313" s="25" t="s">
        <v>405</v>
      </c>
      <c r="AC313" s="26"/>
      <c r="AD313" s="179"/>
      <c r="AE313" s="179"/>
      <c r="AF313" s="179"/>
      <c r="AG313" s="179"/>
      <c r="AH313" s="179"/>
      <c r="AI313" s="179"/>
      <c r="AJ313" s="179">
        <v>20000</v>
      </c>
      <c r="AK313" s="179"/>
      <c r="AL313" s="179"/>
      <c r="AM313" s="179"/>
      <c r="AN313" s="179"/>
      <c r="AO313" s="179"/>
      <c r="AP313" s="179"/>
      <c r="AQ313" s="179">
        <v>14140000</v>
      </c>
      <c r="AR313" s="179"/>
      <c r="AS313" s="26"/>
      <c r="AT313" s="26"/>
      <c r="AU313" s="26"/>
      <c r="AV313" s="26"/>
      <c r="AW313" s="26"/>
      <c r="AX313" s="26"/>
      <c r="AY313" s="26"/>
      <c r="AZ313" s="26"/>
      <c r="BA313" s="45">
        <f t="shared" si="117"/>
        <v>14160000</v>
      </c>
      <c r="BC313" s="25" t="s">
        <v>405</v>
      </c>
      <c r="BD313" s="28">
        <v>0</v>
      </c>
      <c r="BE313" s="28">
        <v>0</v>
      </c>
      <c r="BF313" s="28">
        <v>10000</v>
      </c>
      <c r="BG313" s="28">
        <v>0</v>
      </c>
      <c r="BH313" s="28">
        <v>0</v>
      </c>
      <c r="BI313" s="28">
        <v>0</v>
      </c>
      <c r="BJ313" s="28">
        <v>0</v>
      </c>
      <c r="BK313" s="28">
        <v>14000</v>
      </c>
      <c r="BL313" s="28">
        <v>0</v>
      </c>
      <c r="BM313" s="28">
        <v>0</v>
      </c>
      <c r="BN313" s="28">
        <v>0</v>
      </c>
      <c r="BO313" s="28">
        <v>0</v>
      </c>
      <c r="BP313" s="28">
        <v>0</v>
      </c>
      <c r="BQ313" s="28">
        <v>0</v>
      </c>
      <c r="BR313" s="28">
        <v>6424000</v>
      </c>
      <c r="BS313" s="28">
        <v>0</v>
      </c>
      <c r="BT313" s="28">
        <v>0</v>
      </c>
      <c r="BU313" s="28">
        <v>0</v>
      </c>
      <c r="BV313" s="28">
        <v>0</v>
      </c>
      <c r="BW313" s="28">
        <v>0</v>
      </c>
      <c r="BX313" s="28">
        <v>0</v>
      </c>
      <c r="BY313" s="28">
        <v>0</v>
      </c>
      <c r="BZ313" s="28">
        <v>48000</v>
      </c>
      <c r="CA313" s="28">
        <v>0</v>
      </c>
      <c r="CB313" s="29">
        <f t="shared" si="143"/>
        <v>6496000</v>
      </c>
      <c r="CD313" s="25" t="s">
        <v>405</v>
      </c>
      <c r="CE313" s="30">
        <f t="shared" si="118"/>
        <v>0</v>
      </c>
      <c r="CF313" s="30">
        <f t="shared" si="119"/>
        <v>0</v>
      </c>
      <c r="CG313" s="30">
        <f t="shared" si="120"/>
        <v>-10000</v>
      </c>
      <c r="CH313" s="30">
        <f t="shared" si="121"/>
        <v>0</v>
      </c>
      <c r="CI313" s="30">
        <f t="shared" si="122"/>
        <v>0</v>
      </c>
      <c r="CJ313" s="30">
        <f t="shared" si="123"/>
        <v>0</v>
      </c>
      <c r="CK313" s="30">
        <f t="shared" si="124"/>
        <v>0</v>
      </c>
      <c r="CL313" s="30">
        <f t="shared" si="125"/>
        <v>35240</v>
      </c>
      <c r="CM313" s="30">
        <f t="shared" si="126"/>
        <v>0</v>
      </c>
      <c r="CN313" s="30">
        <f t="shared" si="127"/>
        <v>0</v>
      </c>
      <c r="CO313" s="30">
        <f t="shared" si="128"/>
        <v>0</v>
      </c>
      <c r="CP313" s="30">
        <f t="shared" si="129"/>
        <v>0</v>
      </c>
      <c r="CQ313" s="30">
        <f t="shared" si="130"/>
        <v>0</v>
      </c>
      <c r="CR313" s="30">
        <f t="shared" si="131"/>
        <v>0</v>
      </c>
      <c r="CS313" s="30">
        <f t="shared" si="132"/>
        <v>-1024721</v>
      </c>
      <c r="CT313" s="30">
        <f t="shared" si="133"/>
        <v>0</v>
      </c>
      <c r="CU313" s="30">
        <f t="shared" si="134"/>
        <v>0</v>
      </c>
      <c r="CV313" s="30">
        <f t="shared" si="135"/>
        <v>0</v>
      </c>
      <c r="CW313" s="30">
        <f t="shared" si="136"/>
        <v>0</v>
      </c>
      <c r="CX313" s="30">
        <f t="shared" si="137"/>
        <v>0</v>
      </c>
      <c r="CY313" s="30">
        <f t="shared" si="138"/>
        <v>0</v>
      </c>
      <c r="CZ313" s="30">
        <f t="shared" si="139"/>
        <v>0</v>
      </c>
      <c r="DA313" s="30">
        <f t="shared" si="140"/>
        <v>-48000</v>
      </c>
      <c r="DB313" s="30">
        <f t="shared" si="141"/>
        <v>0</v>
      </c>
      <c r="DC313" s="30">
        <f t="shared" si="142"/>
        <v>-1047481</v>
      </c>
      <c r="DD313" s="30">
        <f t="shared" si="144"/>
        <v>57331109</v>
      </c>
    </row>
    <row r="314" spans="1:108" x14ac:dyDescent="0.15">
      <c r="A314" s="25" t="s">
        <v>406</v>
      </c>
      <c r="B314" s="26"/>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26">
        <f t="shared" si="116"/>
        <v>0</v>
      </c>
      <c r="AA314" s="26"/>
      <c r="AB314" s="25" t="s">
        <v>406</v>
      </c>
      <c r="AC314" s="26"/>
      <c r="AD314" s="179"/>
      <c r="AE314" s="179"/>
      <c r="AF314" s="179"/>
      <c r="AG314" s="179"/>
      <c r="AH314" s="179"/>
      <c r="AI314" s="179"/>
      <c r="AJ314" s="179">
        <v>0</v>
      </c>
      <c r="AK314" s="179"/>
      <c r="AL314" s="179"/>
      <c r="AM314" s="179"/>
      <c r="AN314" s="179"/>
      <c r="AO314" s="179"/>
      <c r="AP314" s="179"/>
      <c r="AQ314" s="179">
        <v>8710000</v>
      </c>
      <c r="AR314" s="179"/>
      <c r="AS314" s="26"/>
      <c r="AT314" s="26"/>
      <c r="AU314" s="26"/>
      <c r="AV314" s="26"/>
      <c r="AW314" s="26"/>
      <c r="AX314" s="26"/>
      <c r="AY314" s="26"/>
      <c r="AZ314" s="26"/>
      <c r="BA314" s="45">
        <f t="shared" si="117"/>
        <v>8710000</v>
      </c>
      <c r="BC314" s="25" t="s">
        <v>406</v>
      </c>
      <c r="BD314" s="43">
        <v>0</v>
      </c>
      <c r="BE314" s="43">
        <v>0</v>
      </c>
      <c r="BF314" s="43">
        <v>28000</v>
      </c>
      <c r="BG314" s="43">
        <v>0</v>
      </c>
      <c r="BH314" s="43">
        <v>0</v>
      </c>
      <c r="BI314" s="43">
        <v>0</v>
      </c>
      <c r="BJ314" s="43">
        <v>0</v>
      </c>
      <c r="BK314" s="43">
        <v>6000</v>
      </c>
      <c r="BL314" s="43">
        <v>0</v>
      </c>
      <c r="BM314" s="43">
        <v>0</v>
      </c>
      <c r="BN314" s="43">
        <v>0</v>
      </c>
      <c r="BO314" s="43">
        <v>0</v>
      </c>
      <c r="BP314" s="43">
        <v>0</v>
      </c>
      <c r="BQ314" s="43">
        <v>0</v>
      </c>
      <c r="BR314" s="43">
        <v>6240000</v>
      </c>
      <c r="BS314" s="43">
        <v>0</v>
      </c>
      <c r="BT314" s="43">
        <v>0</v>
      </c>
      <c r="BU314" s="43">
        <v>0</v>
      </c>
      <c r="BV314" s="43">
        <v>0</v>
      </c>
      <c r="BW314" s="43">
        <v>0</v>
      </c>
      <c r="BX314" s="43">
        <v>0</v>
      </c>
      <c r="BY314" s="43">
        <v>0</v>
      </c>
      <c r="BZ314" s="43">
        <v>64000</v>
      </c>
      <c r="CA314" s="43">
        <v>0</v>
      </c>
      <c r="CB314" s="29">
        <f t="shared" si="143"/>
        <v>6338000</v>
      </c>
      <c r="CD314" s="25" t="s">
        <v>406</v>
      </c>
      <c r="CE314" s="44">
        <f t="shared" si="118"/>
        <v>0</v>
      </c>
      <c r="CF314" s="44">
        <f t="shared" si="119"/>
        <v>0</v>
      </c>
      <c r="CG314" s="44">
        <f t="shared" si="120"/>
        <v>-28000</v>
      </c>
      <c r="CH314" s="44">
        <f t="shared" si="121"/>
        <v>0</v>
      </c>
      <c r="CI314" s="44">
        <f t="shared" si="122"/>
        <v>0</v>
      </c>
      <c r="CJ314" s="44">
        <f t="shared" si="123"/>
        <v>0</v>
      </c>
      <c r="CK314" s="44">
        <f t="shared" si="124"/>
        <v>0</v>
      </c>
      <c r="CL314" s="44">
        <f t="shared" si="125"/>
        <v>-6000</v>
      </c>
      <c r="CM314" s="44">
        <f t="shared" si="126"/>
        <v>0</v>
      </c>
      <c r="CN314" s="44">
        <f t="shared" si="127"/>
        <v>0</v>
      </c>
      <c r="CO314" s="44">
        <f t="shared" si="128"/>
        <v>0</v>
      </c>
      <c r="CP314" s="44">
        <f t="shared" si="129"/>
        <v>0</v>
      </c>
      <c r="CQ314" s="44">
        <f t="shared" si="130"/>
        <v>0</v>
      </c>
      <c r="CR314" s="44">
        <f t="shared" si="131"/>
        <v>0</v>
      </c>
      <c r="CS314" s="44">
        <f t="shared" si="132"/>
        <v>-6240000</v>
      </c>
      <c r="CT314" s="44">
        <f t="shared" si="133"/>
        <v>0</v>
      </c>
      <c r="CU314" s="44">
        <f t="shared" si="134"/>
        <v>0</v>
      </c>
      <c r="CV314" s="44">
        <f t="shared" si="135"/>
        <v>0</v>
      </c>
      <c r="CW314" s="44">
        <f t="shared" si="136"/>
        <v>0</v>
      </c>
      <c r="CX314" s="44">
        <f t="shared" si="137"/>
        <v>0</v>
      </c>
      <c r="CY314" s="44">
        <f t="shared" si="138"/>
        <v>0</v>
      </c>
      <c r="CZ314" s="44">
        <f t="shared" si="139"/>
        <v>0</v>
      </c>
      <c r="DA314" s="44">
        <f t="shared" si="140"/>
        <v>-64000</v>
      </c>
      <c r="DB314" s="44">
        <f t="shared" si="141"/>
        <v>0</v>
      </c>
      <c r="DC314" s="44">
        <f t="shared" si="142"/>
        <v>-6338000</v>
      </c>
      <c r="DD314" s="44">
        <f t="shared" si="144"/>
        <v>50993109</v>
      </c>
    </row>
    <row r="315" spans="1:108" x14ac:dyDescent="0.15">
      <c r="A315" s="25" t="s">
        <v>407</v>
      </c>
      <c r="B315" s="26"/>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26">
        <f t="shared" si="116"/>
        <v>0</v>
      </c>
      <c r="AA315" s="26"/>
      <c r="AB315" s="25" t="s">
        <v>407</v>
      </c>
      <c r="AC315" s="26"/>
      <c r="AD315" s="179"/>
      <c r="AE315" s="179"/>
      <c r="AF315" s="179"/>
      <c r="AG315" s="179"/>
      <c r="AH315" s="179"/>
      <c r="AI315" s="179"/>
      <c r="AJ315" s="179"/>
      <c r="AK315" s="179"/>
      <c r="AL315" s="179"/>
      <c r="AM315" s="179"/>
      <c r="AN315" s="179"/>
      <c r="AO315" s="179"/>
      <c r="AP315" s="179"/>
      <c r="AQ315" s="179">
        <v>40000</v>
      </c>
      <c r="AR315" s="179"/>
      <c r="AS315" s="26"/>
      <c r="AT315" s="26"/>
      <c r="AU315" s="26"/>
      <c r="AV315" s="26"/>
      <c r="AW315" s="26"/>
      <c r="AX315" s="26"/>
      <c r="AY315" s="26"/>
      <c r="AZ315" s="26"/>
      <c r="BA315" s="45">
        <f t="shared" si="117"/>
        <v>40000</v>
      </c>
      <c r="BC315" s="25" t="s">
        <v>407</v>
      </c>
      <c r="BD315" s="28">
        <v>0</v>
      </c>
      <c r="BE315" s="28">
        <v>0</v>
      </c>
      <c r="BF315" s="28">
        <v>0</v>
      </c>
      <c r="BG315" s="28">
        <v>0</v>
      </c>
      <c r="BH315" s="28">
        <v>0</v>
      </c>
      <c r="BI315" s="28">
        <v>0</v>
      </c>
      <c r="BJ315" s="28">
        <v>0</v>
      </c>
      <c r="BK315" s="28">
        <v>2000</v>
      </c>
      <c r="BL315" s="28">
        <v>0</v>
      </c>
      <c r="BM315" s="28">
        <v>0</v>
      </c>
      <c r="BN315" s="28">
        <v>0</v>
      </c>
      <c r="BO315" s="28">
        <v>0</v>
      </c>
      <c r="BP315" s="28">
        <v>0</v>
      </c>
      <c r="BQ315" s="28">
        <v>0</v>
      </c>
      <c r="BR315" s="28">
        <v>3386000</v>
      </c>
      <c r="BS315" s="28">
        <v>0</v>
      </c>
      <c r="BT315" s="28">
        <v>0</v>
      </c>
      <c r="BU315" s="28">
        <v>0</v>
      </c>
      <c r="BV315" s="28">
        <v>0</v>
      </c>
      <c r="BW315" s="28">
        <v>0</v>
      </c>
      <c r="BX315" s="28">
        <v>0</v>
      </c>
      <c r="BY315" s="28">
        <v>0</v>
      </c>
      <c r="BZ315" s="28">
        <v>0</v>
      </c>
      <c r="CA315" s="28">
        <v>0</v>
      </c>
      <c r="CB315" s="29">
        <f t="shared" si="143"/>
        <v>3388000</v>
      </c>
      <c r="CD315" s="25" t="s">
        <v>407</v>
      </c>
      <c r="CE315" s="30">
        <f t="shared" si="118"/>
        <v>0</v>
      </c>
      <c r="CF315" s="30">
        <f t="shared" si="119"/>
        <v>0</v>
      </c>
      <c r="CG315" s="30">
        <f t="shared" si="120"/>
        <v>0</v>
      </c>
      <c r="CH315" s="30">
        <f t="shared" si="121"/>
        <v>0</v>
      </c>
      <c r="CI315" s="30">
        <f t="shared" si="122"/>
        <v>0</v>
      </c>
      <c r="CJ315" s="30">
        <f t="shared" si="123"/>
        <v>0</v>
      </c>
      <c r="CK315" s="30">
        <f t="shared" si="124"/>
        <v>0</v>
      </c>
      <c r="CL315" s="30">
        <f t="shared" si="125"/>
        <v>-2000</v>
      </c>
      <c r="CM315" s="30">
        <f t="shared" si="126"/>
        <v>0</v>
      </c>
      <c r="CN315" s="30">
        <f t="shared" si="127"/>
        <v>0</v>
      </c>
      <c r="CO315" s="30">
        <f t="shared" si="128"/>
        <v>0</v>
      </c>
      <c r="CP315" s="30">
        <f t="shared" si="129"/>
        <v>0</v>
      </c>
      <c r="CQ315" s="30">
        <f t="shared" si="130"/>
        <v>0</v>
      </c>
      <c r="CR315" s="30">
        <f t="shared" si="131"/>
        <v>0</v>
      </c>
      <c r="CS315" s="30">
        <f t="shared" si="132"/>
        <v>-3386000</v>
      </c>
      <c r="CT315" s="30">
        <f t="shared" si="133"/>
        <v>0</v>
      </c>
      <c r="CU315" s="30">
        <f t="shared" si="134"/>
        <v>0</v>
      </c>
      <c r="CV315" s="30">
        <f t="shared" si="135"/>
        <v>0</v>
      </c>
      <c r="CW315" s="30">
        <f t="shared" si="136"/>
        <v>0</v>
      </c>
      <c r="CX315" s="30">
        <f t="shared" si="137"/>
        <v>0</v>
      </c>
      <c r="CY315" s="30">
        <f t="shared" si="138"/>
        <v>0</v>
      </c>
      <c r="CZ315" s="30">
        <f t="shared" si="139"/>
        <v>0</v>
      </c>
      <c r="DA315" s="30">
        <f t="shared" si="140"/>
        <v>0</v>
      </c>
      <c r="DB315" s="30">
        <f t="shared" si="141"/>
        <v>0</v>
      </c>
      <c r="DC315" s="30">
        <f t="shared" si="142"/>
        <v>-3388000</v>
      </c>
      <c r="DD315" s="30">
        <f t="shared" si="144"/>
        <v>47605109</v>
      </c>
    </row>
    <row r="316" spans="1:108" x14ac:dyDescent="0.15">
      <c r="A316" s="25" t="s">
        <v>408</v>
      </c>
      <c r="B316" s="26"/>
      <c r="C316" s="179"/>
      <c r="D316" s="179"/>
      <c r="E316" s="179"/>
      <c r="F316" s="179"/>
      <c r="G316" s="179"/>
      <c r="H316" s="179"/>
      <c r="I316" s="179"/>
      <c r="J316" s="179"/>
      <c r="K316" s="179"/>
      <c r="L316" s="179"/>
      <c r="M316" s="179"/>
      <c r="N316" s="179"/>
      <c r="O316" s="179"/>
      <c r="P316" s="179">
        <v>146432</v>
      </c>
      <c r="Q316" s="179"/>
      <c r="R316" s="179"/>
      <c r="S316" s="179"/>
      <c r="T316" s="179"/>
      <c r="U316" s="179"/>
      <c r="V316" s="179"/>
      <c r="W316" s="179"/>
      <c r="X316" s="179"/>
      <c r="Y316" s="179"/>
      <c r="Z316" s="26">
        <f t="shared" si="116"/>
        <v>146432</v>
      </c>
      <c r="AA316" s="26"/>
      <c r="AB316" s="25" t="s">
        <v>408</v>
      </c>
      <c r="AC316" s="26"/>
      <c r="AD316" s="179"/>
      <c r="AE316" s="179"/>
      <c r="AF316" s="179"/>
      <c r="AG316" s="179"/>
      <c r="AH316" s="179"/>
      <c r="AI316" s="179"/>
      <c r="AJ316" s="179"/>
      <c r="AK316" s="179"/>
      <c r="AL316" s="179"/>
      <c r="AM316" s="179"/>
      <c r="AN316" s="179"/>
      <c r="AO316" s="179"/>
      <c r="AP316" s="179"/>
      <c r="AQ316" s="179">
        <v>120000</v>
      </c>
      <c r="AR316" s="179"/>
      <c r="AS316" s="26"/>
      <c r="AT316" s="26"/>
      <c r="AU316" s="26"/>
      <c r="AV316" s="26"/>
      <c r="AW316" s="26"/>
      <c r="AX316" s="26"/>
      <c r="AY316" s="26"/>
      <c r="AZ316" s="26"/>
      <c r="BA316" s="45">
        <f t="shared" si="117"/>
        <v>120000</v>
      </c>
      <c r="BC316" s="25" t="s">
        <v>408</v>
      </c>
      <c r="BD316" s="43">
        <v>0</v>
      </c>
      <c r="BE316" s="43">
        <v>0</v>
      </c>
      <c r="BF316" s="43">
        <v>0</v>
      </c>
      <c r="BG316" s="43">
        <v>0</v>
      </c>
      <c r="BH316" s="43">
        <v>0</v>
      </c>
      <c r="BI316" s="43">
        <v>0</v>
      </c>
      <c r="BJ316" s="43">
        <v>0</v>
      </c>
      <c r="BK316" s="43">
        <v>0</v>
      </c>
      <c r="BL316" s="43">
        <v>0</v>
      </c>
      <c r="BM316" s="43">
        <v>0</v>
      </c>
      <c r="BN316" s="43">
        <v>0</v>
      </c>
      <c r="BO316" s="43">
        <v>0</v>
      </c>
      <c r="BP316" s="43">
        <v>0</v>
      </c>
      <c r="BQ316" s="43">
        <v>0</v>
      </c>
      <c r="BR316" s="43">
        <v>2802000</v>
      </c>
      <c r="BS316" s="43">
        <v>0</v>
      </c>
      <c r="BT316" s="43">
        <v>0</v>
      </c>
      <c r="BU316" s="43">
        <v>0</v>
      </c>
      <c r="BV316" s="43">
        <v>0</v>
      </c>
      <c r="BW316" s="43">
        <v>0</v>
      </c>
      <c r="BX316" s="43">
        <v>0</v>
      </c>
      <c r="BY316" s="43">
        <v>0</v>
      </c>
      <c r="BZ316" s="43">
        <v>80000</v>
      </c>
      <c r="CA316" s="43">
        <v>0</v>
      </c>
      <c r="CB316" s="29">
        <f t="shared" si="143"/>
        <v>2882000</v>
      </c>
      <c r="CD316" s="25" t="s">
        <v>408</v>
      </c>
      <c r="CE316" s="44">
        <f t="shared" si="118"/>
        <v>0</v>
      </c>
      <c r="CF316" s="44">
        <f t="shared" si="119"/>
        <v>0</v>
      </c>
      <c r="CG316" s="44">
        <f t="shared" si="120"/>
        <v>0</v>
      </c>
      <c r="CH316" s="44">
        <f t="shared" si="121"/>
        <v>0</v>
      </c>
      <c r="CI316" s="44">
        <f t="shared" si="122"/>
        <v>0</v>
      </c>
      <c r="CJ316" s="44">
        <f t="shared" si="123"/>
        <v>0</v>
      </c>
      <c r="CK316" s="44">
        <f t="shared" si="124"/>
        <v>0</v>
      </c>
      <c r="CL316" s="44">
        <f t="shared" si="125"/>
        <v>0</v>
      </c>
      <c r="CM316" s="44">
        <f t="shared" si="126"/>
        <v>0</v>
      </c>
      <c r="CN316" s="44">
        <f t="shared" si="127"/>
        <v>0</v>
      </c>
      <c r="CO316" s="44">
        <f t="shared" si="128"/>
        <v>0</v>
      </c>
      <c r="CP316" s="44">
        <f t="shared" si="129"/>
        <v>0</v>
      </c>
      <c r="CQ316" s="44">
        <f t="shared" si="130"/>
        <v>0</v>
      </c>
      <c r="CR316" s="44">
        <f t="shared" si="131"/>
        <v>0</v>
      </c>
      <c r="CS316" s="44">
        <f t="shared" si="132"/>
        <v>-2655568</v>
      </c>
      <c r="CT316" s="44">
        <f t="shared" si="133"/>
        <v>0</v>
      </c>
      <c r="CU316" s="44">
        <f t="shared" si="134"/>
        <v>0</v>
      </c>
      <c r="CV316" s="44">
        <f t="shared" si="135"/>
        <v>0</v>
      </c>
      <c r="CW316" s="44">
        <f t="shared" si="136"/>
        <v>0</v>
      </c>
      <c r="CX316" s="44">
        <f t="shared" si="137"/>
        <v>0</v>
      </c>
      <c r="CY316" s="44">
        <f t="shared" si="138"/>
        <v>0</v>
      </c>
      <c r="CZ316" s="44">
        <f t="shared" si="139"/>
        <v>0</v>
      </c>
      <c r="DA316" s="44">
        <f t="shared" si="140"/>
        <v>-80000</v>
      </c>
      <c r="DB316" s="44">
        <f t="shared" si="141"/>
        <v>0</v>
      </c>
      <c r="DC316" s="44">
        <f t="shared" si="142"/>
        <v>-2735568</v>
      </c>
      <c r="DD316" s="44">
        <f t="shared" si="144"/>
        <v>44869541</v>
      </c>
    </row>
    <row r="317" spans="1:108" x14ac:dyDescent="0.15">
      <c r="A317" s="25" t="s">
        <v>409</v>
      </c>
      <c r="B317" s="26"/>
      <c r="C317" s="179"/>
      <c r="D317" s="179"/>
      <c r="E317" s="179"/>
      <c r="F317" s="179"/>
      <c r="G317" s="179"/>
      <c r="H317" s="179"/>
      <c r="I317" s="179">
        <v>39189</v>
      </c>
      <c r="J317" s="179"/>
      <c r="K317" s="179"/>
      <c r="L317" s="179"/>
      <c r="M317" s="179"/>
      <c r="N317" s="179"/>
      <c r="O317" s="179"/>
      <c r="P317" s="179">
        <v>8028777</v>
      </c>
      <c r="Q317" s="179"/>
      <c r="R317" s="179"/>
      <c r="S317" s="179"/>
      <c r="T317" s="179"/>
      <c r="U317" s="179"/>
      <c r="V317" s="179"/>
      <c r="W317" s="179"/>
      <c r="X317" s="179"/>
      <c r="Y317" s="179"/>
      <c r="Z317" s="26">
        <f t="shared" si="116"/>
        <v>8067966</v>
      </c>
      <c r="AA317" s="26"/>
      <c r="AB317" s="25" t="s">
        <v>409</v>
      </c>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45">
        <f t="shared" si="117"/>
        <v>0</v>
      </c>
      <c r="BC317" s="25" t="s">
        <v>409</v>
      </c>
      <c r="BD317" s="28">
        <v>0</v>
      </c>
      <c r="BE317" s="28">
        <v>0</v>
      </c>
      <c r="BF317" s="28">
        <v>0</v>
      </c>
      <c r="BG317" s="28">
        <v>0</v>
      </c>
      <c r="BH317" s="28">
        <v>0</v>
      </c>
      <c r="BI317" s="28">
        <v>0</v>
      </c>
      <c r="BJ317" s="28">
        <v>0</v>
      </c>
      <c r="BK317" s="28">
        <v>0</v>
      </c>
      <c r="BL317" s="28">
        <v>0</v>
      </c>
      <c r="BM317" s="28">
        <v>0</v>
      </c>
      <c r="BN317" s="28">
        <v>0</v>
      </c>
      <c r="BO317" s="28">
        <v>0</v>
      </c>
      <c r="BP317" s="28">
        <v>0</v>
      </c>
      <c r="BQ317" s="28">
        <v>0</v>
      </c>
      <c r="BR317" s="28">
        <v>2856000</v>
      </c>
      <c r="BS317" s="28">
        <v>0</v>
      </c>
      <c r="BT317" s="28">
        <v>0</v>
      </c>
      <c r="BU317" s="28">
        <v>0</v>
      </c>
      <c r="BV317" s="28">
        <v>0</v>
      </c>
      <c r="BW317" s="28">
        <v>0</v>
      </c>
      <c r="BX317" s="28">
        <v>0</v>
      </c>
      <c r="BY317" s="28">
        <v>0</v>
      </c>
      <c r="BZ317" s="28">
        <v>72000</v>
      </c>
      <c r="CA317" s="28">
        <v>0</v>
      </c>
      <c r="CB317" s="29">
        <f t="shared" si="143"/>
        <v>2928000</v>
      </c>
      <c r="CD317" s="25" t="s">
        <v>409</v>
      </c>
      <c r="CE317" s="30">
        <f t="shared" si="118"/>
        <v>0</v>
      </c>
      <c r="CF317" s="30">
        <f t="shared" si="119"/>
        <v>0</v>
      </c>
      <c r="CG317" s="30">
        <f t="shared" si="120"/>
        <v>0</v>
      </c>
      <c r="CH317" s="30">
        <f t="shared" si="121"/>
        <v>0</v>
      </c>
      <c r="CI317" s="30">
        <f t="shared" si="122"/>
        <v>0</v>
      </c>
      <c r="CJ317" s="30">
        <f t="shared" si="123"/>
        <v>0</v>
      </c>
      <c r="CK317" s="30">
        <f t="shared" si="124"/>
        <v>0</v>
      </c>
      <c r="CL317" s="30">
        <f t="shared" si="125"/>
        <v>39189</v>
      </c>
      <c r="CM317" s="30">
        <f t="shared" si="126"/>
        <v>0</v>
      </c>
      <c r="CN317" s="30">
        <f t="shared" si="127"/>
        <v>0</v>
      </c>
      <c r="CO317" s="30">
        <f t="shared" si="128"/>
        <v>0</v>
      </c>
      <c r="CP317" s="30">
        <f t="shared" si="129"/>
        <v>0</v>
      </c>
      <c r="CQ317" s="30">
        <f t="shared" si="130"/>
        <v>0</v>
      </c>
      <c r="CR317" s="30">
        <f t="shared" si="131"/>
        <v>0</v>
      </c>
      <c r="CS317" s="30">
        <f t="shared" si="132"/>
        <v>5172777</v>
      </c>
      <c r="CT317" s="30">
        <f t="shared" si="133"/>
        <v>0</v>
      </c>
      <c r="CU317" s="30">
        <f t="shared" si="134"/>
        <v>0</v>
      </c>
      <c r="CV317" s="30">
        <f t="shared" si="135"/>
        <v>0</v>
      </c>
      <c r="CW317" s="30">
        <f t="shared" si="136"/>
        <v>0</v>
      </c>
      <c r="CX317" s="30">
        <f t="shared" si="137"/>
        <v>0</v>
      </c>
      <c r="CY317" s="30">
        <f t="shared" si="138"/>
        <v>0</v>
      </c>
      <c r="CZ317" s="30">
        <f t="shared" si="139"/>
        <v>0</v>
      </c>
      <c r="DA317" s="30">
        <f t="shared" si="140"/>
        <v>-72000</v>
      </c>
      <c r="DB317" s="30">
        <f t="shared" si="141"/>
        <v>0</v>
      </c>
      <c r="DC317" s="30">
        <f t="shared" si="142"/>
        <v>5139966</v>
      </c>
      <c r="DD317" s="30">
        <f t="shared" si="144"/>
        <v>50009507</v>
      </c>
    </row>
    <row r="318" spans="1:108" x14ac:dyDescent="0.15">
      <c r="A318" s="25" t="s">
        <v>410</v>
      </c>
      <c r="B318" s="26"/>
      <c r="C318" s="179"/>
      <c r="D318" s="179">
        <v>168287</v>
      </c>
      <c r="E318" s="179"/>
      <c r="F318" s="179"/>
      <c r="G318" s="179"/>
      <c r="H318" s="179"/>
      <c r="I318" s="179">
        <v>20463</v>
      </c>
      <c r="J318" s="179"/>
      <c r="K318" s="179"/>
      <c r="L318" s="179"/>
      <c r="M318" s="179"/>
      <c r="N318" s="179"/>
      <c r="O318" s="179"/>
      <c r="P318" s="179">
        <v>4443141</v>
      </c>
      <c r="Q318" s="179"/>
      <c r="R318" s="179"/>
      <c r="S318" s="179"/>
      <c r="T318" s="179"/>
      <c r="U318" s="179"/>
      <c r="V318" s="179"/>
      <c r="W318" s="179"/>
      <c r="X318" s="179"/>
      <c r="Y318" s="179"/>
      <c r="Z318" s="26">
        <f t="shared" si="116"/>
        <v>4631891</v>
      </c>
      <c r="AA318" s="26"/>
      <c r="AB318" s="25" t="s">
        <v>410</v>
      </c>
      <c r="AC318" s="26"/>
      <c r="AD318" s="179"/>
      <c r="AE318" s="179"/>
      <c r="AF318" s="179"/>
      <c r="AG318" s="179"/>
      <c r="AH318" s="179"/>
      <c r="AI318" s="179"/>
      <c r="AJ318" s="179">
        <v>50000</v>
      </c>
      <c r="AK318" s="179"/>
      <c r="AL318" s="179"/>
      <c r="AM318" s="179"/>
      <c r="AN318" s="179"/>
      <c r="AO318" s="179"/>
      <c r="AP318" s="179"/>
      <c r="AQ318" s="179">
        <v>8590000</v>
      </c>
      <c r="AR318" s="179"/>
      <c r="AS318" s="26"/>
      <c r="AT318" s="26"/>
      <c r="AU318" s="26"/>
      <c r="AV318" s="26"/>
      <c r="AW318" s="26"/>
      <c r="AX318" s="26"/>
      <c r="AY318" s="26"/>
      <c r="AZ318" s="26"/>
      <c r="BA318" s="45">
        <f t="shared" si="117"/>
        <v>8640000</v>
      </c>
      <c r="BC318" s="25" t="s">
        <v>410</v>
      </c>
      <c r="BD318" s="43">
        <v>0</v>
      </c>
      <c r="BE318" s="43">
        <v>0</v>
      </c>
      <c r="BF318" s="43">
        <v>0</v>
      </c>
      <c r="BG318" s="43">
        <v>0</v>
      </c>
      <c r="BH318" s="43">
        <v>0</v>
      </c>
      <c r="BI318" s="43">
        <v>0</v>
      </c>
      <c r="BJ318" s="43">
        <v>0</v>
      </c>
      <c r="BK318" s="43">
        <v>10000</v>
      </c>
      <c r="BL318" s="43">
        <v>0</v>
      </c>
      <c r="BM318" s="43">
        <v>0</v>
      </c>
      <c r="BN318" s="43">
        <v>0</v>
      </c>
      <c r="BO318" s="43">
        <v>0</v>
      </c>
      <c r="BP318" s="43">
        <v>0</v>
      </c>
      <c r="BQ318" s="43">
        <v>0</v>
      </c>
      <c r="BR318" s="43">
        <v>4332000</v>
      </c>
      <c r="BS318" s="43">
        <v>0</v>
      </c>
      <c r="BT318" s="43">
        <v>0</v>
      </c>
      <c r="BU318" s="43">
        <v>0</v>
      </c>
      <c r="BV318" s="43">
        <v>0</v>
      </c>
      <c r="BW318" s="43">
        <v>0</v>
      </c>
      <c r="BX318" s="43">
        <v>0</v>
      </c>
      <c r="BY318" s="43">
        <v>0</v>
      </c>
      <c r="BZ318" s="43">
        <v>8000</v>
      </c>
      <c r="CA318" s="43">
        <v>0</v>
      </c>
      <c r="CB318" s="29">
        <f t="shared" si="143"/>
        <v>4350000</v>
      </c>
      <c r="CD318" s="25" t="s">
        <v>410</v>
      </c>
      <c r="CE318" s="44">
        <f t="shared" si="118"/>
        <v>0</v>
      </c>
      <c r="CF318" s="44">
        <f t="shared" si="119"/>
        <v>0</v>
      </c>
      <c r="CG318" s="44">
        <f t="shared" si="120"/>
        <v>168287</v>
      </c>
      <c r="CH318" s="44">
        <f t="shared" si="121"/>
        <v>0</v>
      </c>
      <c r="CI318" s="44">
        <f t="shared" si="122"/>
        <v>0</v>
      </c>
      <c r="CJ318" s="44">
        <f t="shared" si="123"/>
        <v>0</v>
      </c>
      <c r="CK318" s="44">
        <f t="shared" si="124"/>
        <v>0</v>
      </c>
      <c r="CL318" s="44">
        <f t="shared" si="125"/>
        <v>10463</v>
      </c>
      <c r="CM318" s="44">
        <f t="shared" si="126"/>
        <v>0</v>
      </c>
      <c r="CN318" s="44">
        <f t="shared" si="127"/>
        <v>0</v>
      </c>
      <c r="CO318" s="44">
        <f t="shared" si="128"/>
        <v>0</v>
      </c>
      <c r="CP318" s="44">
        <f t="shared" si="129"/>
        <v>0</v>
      </c>
      <c r="CQ318" s="44">
        <f t="shared" si="130"/>
        <v>0</v>
      </c>
      <c r="CR318" s="44">
        <f t="shared" si="131"/>
        <v>0</v>
      </c>
      <c r="CS318" s="44">
        <f t="shared" si="132"/>
        <v>111141</v>
      </c>
      <c r="CT318" s="44">
        <f t="shared" si="133"/>
        <v>0</v>
      </c>
      <c r="CU318" s="44">
        <f t="shared" si="134"/>
        <v>0</v>
      </c>
      <c r="CV318" s="44">
        <f t="shared" si="135"/>
        <v>0</v>
      </c>
      <c r="CW318" s="44">
        <f t="shared" si="136"/>
        <v>0</v>
      </c>
      <c r="CX318" s="44">
        <f t="shared" si="137"/>
        <v>0</v>
      </c>
      <c r="CY318" s="44">
        <f t="shared" si="138"/>
        <v>0</v>
      </c>
      <c r="CZ318" s="44">
        <f t="shared" si="139"/>
        <v>0</v>
      </c>
      <c r="DA318" s="44">
        <f t="shared" si="140"/>
        <v>-8000</v>
      </c>
      <c r="DB318" s="44">
        <f t="shared" si="141"/>
        <v>0</v>
      </c>
      <c r="DC318" s="44">
        <f t="shared" si="142"/>
        <v>281891</v>
      </c>
      <c r="DD318" s="44">
        <f t="shared" si="144"/>
        <v>50291398</v>
      </c>
    </row>
    <row r="319" spans="1:108" x14ac:dyDescent="0.15">
      <c r="A319" s="25" t="s">
        <v>411</v>
      </c>
      <c r="B319" s="26"/>
      <c r="C319" s="179"/>
      <c r="D319" s="179"/>
      <c r="E319" s="179"/>
      <c r="F319" s="179"/>
      <c r="G319" s="179"/>
      <c r="H319" s="179"/>
      <c r="I319" s="179"/>
      <c r="J319" s="179"/>
      <c r="K319" s="179"/>
      <c r="L319" s="179"/>
      <c r="M319" s="179"/>
      <c r="N319" s="179"/>
      <c r="O319" s="179"/>
      <c r="P319" s="179">
        <v>4856178</v>
      </c>
      <c r="Q319" s="179"/>
      <c r="R319" s="179"/>
      <c r="S319" s="179"/>
      <c r="T319" s="179"/>
      <c r="U319" s="179"/>
      <c r="V319" s="179"/>
      <c r="W319" s="179"/>
      <c r="X319" s="179"/>
      <c r="Y319" s="179"/>
      <c r="Z319" s="26">
        <f t="shared" si="116"/>
        <v>4856178</v>
      </c>
      <c r="AA319" s="26"/>
      <c r="AB319" s="25" t="s">
        <v>411</v>
      </c>
      <c r="AC319" s="26"/>
      <c r="AD319" s="179"/>
      <c r="AE319" s="179">
        <v>120000</v>
      </c>
      <c r="AF319" s="179"/>
      <c r="AG319" s="179"/>
      <c r="AH319" s="179"/>
      <c r="AI319" s="179"/>
      <c r="AJ319" s="179">
        <v>50000</v>
      </c>
      <c r="AK319" s="179"/>
      <c r="AL319" s="179"/>
      <c r="AM319" s="179"/>
      <c r="AN319" s="179"/>
      <c r="AO319" s="179"/>
      <c r="AP319" s="179"/>
      <c r="AQ319" s="179">
        <v>12650000</v>
      </c>
      <c r="AR319" s="179"/>
      <c r="AS319" s="26"/>
      <c r="AT319" s="26"/>
      <c r="AU319" s="26"/>
      <c r="AV319" s="26"/>
      <c r="AW319" s="26"/>
      <c r="AX319" s="26"/>
      <c r="AY319" s="26"/>
      <c r="AZ319" s="26"/>
      <c r="BA319" s="45">
        <f t="shared" si="117"/>
        <v>12820000</v>
      </c>
      <c r="BC319" s="25" t="s">
        <v>411</v>
      </c>
      <c r="BD319" s="28">
        <v>0</v>
      </c>
      <c r="BE319" s="28">
        <v>0</v>
      </c>
      <c r="BF319" s="28">
        <v>24000</v>
      </c>
      <c r="BG319" s="28">
        <v>0</v>
      </c>
      <c r="BH319" s="28">
        <v>0</v>
      </c>
      <c r="BI319" s="28">
        <v>0</v>
      </c>
      <c r="BJ319" s="28">
        <v>0</v>
      </c>
      <c r="BK319" s="28">
        <v>10000</v>
      </c>
      <c r="BL319" s="28">
        <v>0</v>
      </c>
      <c r="BM319" s="28">
        <v>0</v>
      </c>
      <c r="BN319" s="28">
        <v>0</v>
      </c>
      <c r="BO319" s="28">
        <v>0</v>
      </c>
      <c r="BP319" s="28">
        <v>0</v>
      </c>
      <c r="BQ319" s="28">
        <v>0</v>
      </c>
      <c r="BR319" s="28">
        <v>5330000</v>
      </c>
      <c r="BS319" s="28">
        <v>0</v>
      </c>
      <c r="BT319" s="28">
        <v>0</v>
      </c>
      <c r="BU319" s="28">
        <v>0</v>
      </c>
      <c r="BV319" s="28">
        <v>0</v>
      </c>
      <c r="BW319" s="28">
        <v>0</v>
      </c>
      <c r="BX319" s="28">
        <v>0</v>
      </c>
      <c r="BY319" s="28">
        <v>0</v>
      </c>
      <c r="BZ319" s="28">
        <v>104000</v>
      </c>
      <c r="CA319" s="28">
        <v>0</v>
      </c>
      <c r="CB319" s="29">
        <f t="shared" si="143"/>
        <v>5468000</v>
      </c>
      <c r="CD319" s="25" t="s">
        <v>411</v>
      </c>
      <c r="CE319" s="30">
        <f t="shared" si="118"/>
        <v>0</v>
      </c>
      <c r="CF319" s="30">
        <f t="shared" si="119"/>
        <v>0</v>
      </c>
      <c r="CG319" s="30">
        <f t="shared" si="120"/>
        <v>-24000</v>
      </c>
      <c r="CH319" s="30">
        <f t="shared" si="121"/>
        <v>0</v>
      </c>
      <c r="CI319" s="30">
        <f t="shared" si="122"/>
        <v>0</v>
      </c>
      <c r="CJ319" s="30">
        <f t="shared" si="123"/>
        <v>0</v>
      </c>
      <c r="CK319" s="30">
        <f t="shared" si="124"/>
        <v>0</v>
      </c>
      <c r="CL319" s="30">
        <f t="shared" si="125"/>
        <v>-10000</v>
      </c>
      <c r="CM319" s="30">
        <f t="shared" si="126"/>
        <v>0</v>
      </c>
      <c r="CN319" s="30">
        <f t="shared" si="127"/>
        <v>0</v>
      </c>
      <c r="CO319" s="30">
        <f t="shared" si="128"/>
        <v>0</v>
      </c>
      <c r="CP319" s="30">
        <f t="shared" si="129"/>
        <v>0</v>
      </c>
      <c r="CQ319" s="30">
        <f t="shared" si="130"/>
        <v>0</v>
      </c>
      <c r="CR319" s="30">
        <f t="shared" si="131"/>
        <v>0</v>
      </c>
      <c r="CS319" s="30">
        <f t="shared" si="132"/>
        <v>-473822</v>
      </c>
      <c r="CT319" s="30">
        <f t="shared" si="133"/>
        <v>0</v>
      </c>
      <c r="CU319" s="30">
        <f t="shared" si="134"/>
        <v>0</v>
      </c>
      <c r="CV319" s="30">
        <f t="shared" si="135"/>
        <v>0</v>
      </c>
      <c r="CW319" s="30">
        <f t="shared" si="136"/>
        <v>0</v>
      </c>
      <c r="CX319" s="30">
        <f t="shared" si="137"/>
        <v>0</v>
      </c>
      <c r="CY319" s="30">
        <f t="shared" si="138"/>
        <v>0</v>
      </c>
      <c r="CZ319" s="30">
        <f t="shared" si="139"/>
        <v>0</v>
      </c>
      <c r="DA319" s="30">
        <f t="shared" si="140"/>
        <v>-104000</v>
      </c>
      <c r="DB319" s="30">
        <f t="shared" si="141"/>
        <v>0</v>
      </c>
      <c r="DC319" s="30">
        <f t="shared" si="142"/>
        <v>-611822</v>
      </c>
      <c r="DD319" s="30">
        <f t="shared" si="144"/>
        <v>49679576</v>
      </c>
    </row>
    <row r="320" spans="1:108" x14ac:dyDescent="0.15">
      <c r="A320" s="25" t="s">
        <v>412</v>
      </c>
      <c r="B320" s="26"/>
      <c r="C320" s="179"/>
      <c r="D320" s="179"/>
      <c r="E320" s="179"/>
      <c r="F320" s="179"/>
      <c r="G320" s="179"/>
      <c r="H320" s="179"/>
      <c r="I320" s="179"/>
      <c r="J320" s="179"/>
      <c r="K320" s="179"/>
      <c r="L320" s="179"/>
      <c r="M320" s="179"/>
      <c r="N320" s="179"/>
      <c r="O320" s="179"/>
      <c r="P320" s="179">
        <v>3776787</v>
      </c>
      <c r="Q320" s="179"/>
      <c r="R320" s="179"/>
      <c r="S320" s="179"/>
      <c r="T320" s="179"/>
      <c r="U320" s="179"/>
      <c r="V320" s="179"/>
      <c r="W320" s="179"/>
      <c r="X320" s="179"/>
      <c r="Y320" s="179"/>
      <c r="Z320" s="26">
        <f t="shared" si="116"/>
        <v>3776787</v>
      </c>
      <c r="AA320" s="26"/>
      <c r="AB320" s="25" t="s">
        <v>412</v>
      </c>
      <c r="AC320" s="26"/>
      <c r="AD320" s="179"/>
      <c r="AE320" s="179"/>
      <c r="AF320" s="179"/>
      <c r="AG320" s="179"/>
      <c r="AH320" s="179"/>
      <c r="AI320" s="179"/>
      <c r="AJ320" s="179">
        <v>50000</v>
      </c>
      <c r="AK320" s="179"/>
      <c r="AL320" s="179"/>
      <c r="AM320" s="179"/>
      <c r="AN320" s="179"/>
      <c r="AO320" s="179"/>
      <c r="AP320" s="179"/>
      <c r="AQ320" s="179">
        <v>8700000</v>
      </c>
      <c r="AR320" s="179"/>
      <c r="AS320" s="26"/>
      <c r="AT320" s="26"/>
      <c r="AU320" s="26"/>
      <c r="AV320" s="26"/>
      <c r="AW320" s="26"/>
      <c r="AX320" s="26"/>
      <c r="AY320" s="26"/>
      <c r="AZ320" s="26"/>
      <c r="BA320" s="45">
        <f t="shared" si="117"/>
        <v>8750000</v>
      </c>
      <c r="BC320" s="25" t="s">
        <v>412</v>
      </c>
      <c r="BD320" s="43">
        <v>0</v>
      </c>
      <c r="BE320" s="43">
        <v>0</v>
      </c>
      <c r="BF320" s="43">
        <v>0</v>
      </c>
      <c r="BG320" s="43">
        <v>0</v>
      </c>
      <c r="BH320" s="43">
        <v>0</v>
      </c>
      <c r="BI320" s="43">
        <v>0</v>
      </c>
      <c r="BJ320" s="43">
        <v>0</v>
      </c>
      <c r="BK320" s="43">
        <v>22000</v>
      </c>
      <c r="BL320" s="43">
        <v>0</v>
      </c>
      <c r="BM320" s="43">
        <v>0</v>
      </c>
      <c r="BN320" s="43">
        <v>0</v>
      </c>
      <c r="BO320" s="43">
        <v>0</v>
      </c>
      <c r="BP320" s="43">
        <v>0</v>
      </c>
      <c r="BQ320" s="43">
        <v>0</v>
      </c>
      <c r="BR320" s="43">
        <v>4460000</v>
      </c>
      <c r="BS320" s="43">
        <v>0</v>
      </c>
      <c r="BT320" s="43">
        <v>0</v>
      </c>
      <c r="BU320" s="43">
        <v>0</v>
      </c>
      <c r="BV320" s="43">
        <v>0</v>
      </c>
      <c r="BW320" s="43">
        <v>0</v>
      </c>
      <c r="BX320" s="43">
        <v>0</v>
      </c>
      <c r="BY320" s="43">
        <v>0</v>
      </c>
      <c r="BZ320" s="43">
        <v>88000</v>
      </c>
      <c r="CA320" s="43">
        <v>0</v>
      </c>
      <c r="CB320" s="29">
        <f t="shared" si="143"/>
        <v>4570000</v>
      </c>
      <c r="CD320" s="25" t="s">
        <v>412</v>
      </c>
      <c r="CE320" s="44">
        <f t="shared" si="118"/>
        <v>0</v>
      </c>
      <c r="CF320" s="44">
        <f t="shared" si="119"/>
        <v>0</v>
      </c>
      <c r="CG320" s="44">
        <f t="shared" si="120"/>
        <v>0</v>
      </c>
      <c r="CH320" s="44">
        <f t="shared" si="121"/>
        <v>0</v>
      </c>
      <c r="CI320" s="44">
        <f t="shared" si="122"/>
        <v>0</v>
      </c>
      <c r="CJ320" s="44">
        <f t="shared" si="123"/>
        <v>0</v>
      </c>
      <c r="CK320" s="44">
        <f t="shared" si="124"/>
        <v>0</v>
      </c>
      <c r="CL320" s="44">
        <f t="shared" si="125"/>
        <v>-22000</v>
      </c>
      <c r="CM320" s="44">
        <f t="shared" si="126"/>
        <v>0</v>
      </c>
      <c r="CN320" s="44">
        <f t="shared" si="127"/>
        <v>0</v>
      </c>
      <c r="CO320" s="44">
        <f t="shared" si="128"/>
        <v>0</v>
      </c>
      <c r="CP320" s="44">
        <f t="shared" si="129"/>
        <v>0</v>
      </c>
      <c r="CQ320" s="44">
        <f t="shared" si="130"/>
        <v>0</v>
      </c>
      <c r="CR320" s="44">
        <f t="shared" si="131"/>
        <v>0</v>
      </c>
      <c r="CS320" s="44">
        <f t="shared" si="132"/>
        <v>-683213</v>
      </c>
      <c r="CT320" s="44">
        <f t="shared" si="133"/>
        <v>0</v>
      </c>
      <c r="CU320" s="44">
        <f t="shared" si="134"/>
        <v>0</v>
      </c>
      <c r="CV320" s="44">
        <f t="shared" si="135"/>
        <v>0</v>
      </c>
      <c r="CW320" s="44">
        <f t="shared" si="136"/>
        <v>0</v>
      </c>
      <c r="CX320" s="44">
        <f t="shared" si="137"/>
        <v>0</v>
      </c>
      <c r="CY320" s="44">
        <f t="shared" si="138"/>
        <v>0</v>
      </c>
      <c r="CZ320" s="44">
        <f t="shared" si="139"/>
        <v>0</v>
      </c>
      <c r="DA320" s="44">
        <f t="shared" si="140"/>
        <v>-88000</v>
      </c>
      <c r="DB320" s="44">
        <f t="shared" si="141"/>
        <v>0</v>
      </c>
      <c r="DC320" s="44">
        <f t="shared" si="142"/>
        <v>-793213</v>
      </c>
      <c r="DD320" s="44">
        <f t="shared" si="144"/>
        <v>48886363</v>
      </c>
    </row>
    <row r="321" spans="1:108" x14ac:dyDescent="0.15">
      <c r="A321" s="25" t="s">
        <v>413</v>
      </c>
      <c r="B321" s="26"/>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26">
        <f t="shared" si="116"/>
        <v>0</v>
      </c>
      <c r="AA321" s="26"/>
      <c r="AB321" s="25" t="s">
        <v>413</v>
      </c>
      <c r="AC321" s="26"/>
      <c r="AD321" s="179"/>
      <c r="AE321" s="179"/>
      <c r="AF321" s="179"/>
      <c r="AG321" s="179"/>
      <c r="AH321" s="179"/>
      <c r="AI321" s="179"/>
      <c r="AJ321" s="179">
        <v>10000</v>
      </c>
      <c r="AK321" s="179"/>
      <c r="AL321" s="179"/>
      <c r="AM321" s="179"/>
      <c r="AN321" s="179"/>
      <c r="AO321" s="179"/>
      <c r="AP321" s="179"/>
      <c r="AQ321" s="179">
        <v>9500000</v>
      </c>
      <c r="AR321" s="179"/>
      <c r="AS321" s="26"/>
      <c r="AT321" s="26"/>
      <c r="AU321" s="26"/>
      <c r="AV321" s="26"/>
      <c r="AW321" s="26"/>
      <c r="AX321" s="26"/>
      <c r="AY321" s="26"/>
      <c r="AZ321" s="26"/>
      <c r="BA321" s="45">
        <f t="shared" si="117"/>
        <v>9510000</v>
      </c>
      <c r="BC321" s="25" t="s">
        <v>413</v>
      </c>
      <c r="BD321" s="28">
        <v>0</v>
      </c>
      <c r="BE321" s="28">
        <v>0</v>
      </c>
      <c r="BF321" s="28">
        <v>24000</v>
      </c>
      <c r="BG321" s="28">
        <v>0</v>
      </c>
      <c r="BH321" s="28">
        <v>0</v>
      </c>
      <c r="BI321" s="28">
        <v>0</v>
      </c>
      <c r="BJ321" s="28">
        <v>0</v>
      </c>
      <c r="BK321" s="28">
        <v>10000</v>
      </c>
      <c r="BL321" s="28">
        <v>0</v>
      </c>
      <c r="BM321" s="28">
        <v>0</v>
      </c>
      <c r="BN321" s="28">
        <v>0</v>
      </c>
      <c r="BO321" s="28">
        <v>0</v>
      </c>
      <c r="BP321" s="28">
        <v>0</v>
      </c>
      <c r="BQ321" s="28">
        <v>0</v>
      </c>
      <c r="BR321" s="28">
        <v>5194000</v>
      </c>
      <c r="BS321" s="28">
        <v>0</v>
      </c>
      <c r="BT321" s="28">
        <v>0</v>
      </c>
      <c r="BU321" s="28">
        <v>0</v>
      </c>
      <c r="BV321" s="28">
        <v>0</v>
      </c>
      <c r="BW321" s="28">
        <v>0</v>
      </c>
      <c r="BX321" s="28">
        <v>0</v>
      </c>
      <c r="BY321" s="28">
        <v>0</v>
      </c>
      <c r="BZ321" s="28">
        <v>56000</v>
      </c>
      <c r="CA321" s="28">
        <v>0</v>
      </c>
      <c r="CB321" s="29">
        <f t="shared" si="143"/>
        <v>5284000</v>
      </c>
      <c r="CD321" s="25" t="s">
        <v>413</v>
      </c>
      <c r="CE321" s="30">
        <f t="shared" si="118"/>
        <v>0</v>
      </c>
      <c r="CF321" s="30">
        <f t="shared" si="119"/>
        <v>0</v>
      </c>
      <c r="CG321" s="30">
        <f t="shared" si="120"/>
        <v>-24000</v>
      </c>
      <c r="CH321" s="30">
        <f t="shared" si="121"/>
        <v>0</v>
      </c>
      <c r="CI321" s="30">
        <f t="shared" si="122"/>
        <v>0</v>
      </c>
      <c r="CJ321" s="30">
        <f t="shared" si="123"/>
        <v>0</v>
      </c>
      <c r="CK321" s="30">
        <f t="shared" si="124"/>
        <v>0</v>
      </c>
      <c r="CL321" s="30">
        <f t="shared" si="125"/>
        <v>-10000</v>
      </c>
      <c r="CM321" s="30">
        <f t="shared" si="126"/>
        <v>0</v>
      </c>
      <c r="CN321" s="30">
        <f t="shared" si="127"/>
        <v>0</v>
      </c>
      <c r="CO321" s="30">
        <f t="shared" si="128"/>
        <v>0</v>
      </c>
      <c r="CP321" s="30">
        <f t="shared" si="129"/>
        <v>0</v>
      </c>
      <c r="CQ321" s="30">
        <f t="shared" si="130"/>
        <v>0</v>
      </c>
      <c r="CR321" s="30">
        <f t="shared" si="131"/>
        <v>0</v>
      </c>
      <c r="CS321" s="30">
        <f t="shared" si="132"/>
        <v>-5194000</v>
      </c>
      <c r="CT321" s="30">
        <f t="shared" si="133"/>
        <v>0</v>
      </c>
      <c r="CU321" s="30">
        <f t="shared" si="134"/>
        <v>0</v>
      </c>
      <c r="CV321" s="30">
        <f t="shared" si="135"/>
        <v>0</v>
      </c>
      <c r="CW321" s="30">
        <f t="shared" si="136"/>
        <v>0</v>
      </c>
      <c r="CX321" s="30">
        <f t="shared" si="137"/>
        <v>0</v>
      </c>
      <c r="CY321" s="30">
        <f t="shared" si="138"/>
        <v>0</v>
      </c>
      <c r="CZ321" s="30">
        <f t="shared" si="139"/>
        <v>0</v>
      </c>
      <c r="DA321" s="30">
        <f t="shared" si="140"/>
        <v>-56000</v>
      </c>
      <c r="DB321" s="30">
        <f t="shared" si="141"/>
        <v>0</v>
      </c>
      <c r="DC321" s="30">
        <f t="shared" si="142"/>
        <v>-5284000</v>
      </c>
      <c r="DD321" s="30">
        <f t="shared" si="144"/>
        <v>43602363</v>
      </c>
    </row>
    <row r="322" spans="1:108" x14ac:dyDescent="0.15">
      <c r="A322" s="25" t="s">
        <v>414</v>
      </c>
      <c r="B322" s="26"/>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26">
        <f t="shared" ref="Z322:Z366" si="145">SUM(B322:Y322)</f>
        <v>0</v>
      </c>
      <c r="AA322" s="26"/>
      <c r="AB322" s="25" t="s">
        <v>414</v>
      </c>
      <c r="AC322" s="26"/>
      <c r="AD322" s="179"/>
      <c r="AE322" s="179"/>
      <c r="AF322" s="179"/>
      <c r="AG322" s="179"/>
      <c r="AH322" s="179"/>
      <c r="AI322" s="179"/>
      <c r="AJ322" s="179">
        <v>60000</v>
      </c>
      <c r="AK322" s="179"/>
      <c r="AL322" s="179"/>
      <c r="AM322" s="179"/>
      <c r="AN322" s="179"/>
      <c r="AO322" s="179"/>
      <c r="AP322" s="179"/>
      <c r="AQ322" s="179">
        <v>5460000</v>
      </c>
      <c r="AR322" s="179"/>
      <c r="AS322" s="26"/>
      <c r="AT322" s="26"/>
      <c r="AU322" s="26"/>
      <c r="AV322" s="26"/>
      <c r="AW322" s="26"/>
      <c r="AX322" s="26"/>
      <c r="AY322" s="26"/>
      <c r="AZ322" s="26"/>
      <c r="BA322" s="45">
        <f t="shared" ref="BA322" si="146">SUM(AC322:AZ322)</f>
        <v>5520000</v>
      </c>
      <c r="BC322" s="25" t="s">
        <v>414</v>
      </c>
      <c r="BD322" s="43">
        <v>0</v>
      </c>
      <c r="BE322" s="43">
        <v>0</v>
      </c>
      <c r="BF322" s="43">
        <v>8000</v>
      </c>
      <c r="BG322" s="43">
        <v>0</v>
      </c>
      <c r="BH322" s="43">
        <v>0</v>
      </c>
      <c r="BI322" s="43">
        <v>0</v>
      </c>
      <c r="BJ322" s="43">
        <v>0</v>
      </c>
      <c r="BK322" s="43">
        <v>14000</v>
      </c>
      <c r="BL322" s="43">
        <v>0</v>
      </c>
      <c r="BM322" s="43">
        <v>0</v>
      </c>
      <c r="BN322" s="43">
        <v>16000</v>
      </c>
      <c r="BO322" s="43">
        <v>0</v>
      </c>
      <c r="BP322" s="43">
        <v>0</v>
      </c>
      <c r="BQ322" s="43">
        <v>0</v>
      </c>
      <c r="BR322" s="43">
        <v>4018000</v>
      </c>
      <c r="BS322" s="43">
        <v>0</v>
      </c>
      <c r="BT322" s="43">
        <v>0</v>
      </c>
      <c r="BU322" s="43">
        <v>0</v>
      </c>
      <c r="BV322" s="43">
        <v>0</v>
      </c>
      <c r="BW322" s="43">
        <v>0</v>
      </c>
      <c r="BX322" s="43">
        <v>0</v>
      </c>
      <c r="BY322" s="43">
        <v>0</v>
      </c>
      <c r="BZ322" s="43">
        <v>24000</v>
      </c>
      <c r="CA322" s="43">
        <v>0</v>
      </c>
      <c r="CB322" s="29">
        <f t="shared" si="143"/>
        <v>4080000</v>
      </c>
      <c r="CD322" s="25" t="s">
        <v>414</v>
      </c>
      <c r="CE322" s="44">
        <f t="shared" ref="CE322:CE367" si="147">B322-BD322</f>
        <v>0</v>
      </c>
      <c r="CF322" s="44">
        <f t="shared" ref="CF322:CF367" si="148">C322-BE322</f>
        <v>0</v>
      </c>
      <c r="CG322" s="44">
        <f t="shared" ref="CG322:CG367" si="149">D322-BF322</f>
        <v>-8000</v>
      </c>
      <c r="CH322" s="44">
        <f t="shared" ref="CH322:CH367" si="150">E322-BG322</f>
        <v>0</v>
      </c>
      <c r="CI322" s="44">
        <f t="shared" ref="CI322:CI367" si="151">F322-BH322</f>
        <v>0</v>
      </c>
      <c r="CJ322" s="44">
        <f t="shared" ref="CJ322:CJ367" si="152">G322-BI322</f>
        <v>0</v>
      </c>
      <c r="CK322" s="44">
        <f t="shared" ref="CK322:CK367" si="153">H322-BJ322</f>
        <v>0</v>
      </c>
      <c r="CL322" s="44">
        <f t="shared" ref="CL322:CL367" si="154">I322-BK322</f>
        <v>-14000</v>
      </c>
      <c r="CM322" s="44">
        <f t="shared" ref="CM322:CM367" si="155">J322-BL322</f>
        <v>0</v>
      </c>
      <c r="CN322" s="44">
        <f t="shared" ref="CN322:CN367" si="156">K322-BM322</f>
        <v>0</v>
      </c>
      <c r="CO322" s="44">
        <f t="shared" ref="CO322:CO367" si="157">L322-BN322</f>
        <v>-16000</v>
      </c>
      <c r="CP322" s="44">
        <f t="shared" ref="CP322:CP367" si="158">M322-BO322</f>
        <v>0</v>
      </c>
      <c r="CQ322" s="44">
        <f t="shared" ref="CQ322:CQ367" si="159">N322-BP322</f>
        <v>0</v>
      </c>
      <c r="CR322" s="44">
        <f t="shared" ref="CR322:CR367" si="160">O322-BQ322</f>
        <v>0</v>
      </c>
      <c r="CS322" s="44">
        <f t="shared" ref="CS322:CS367" si="161">P322-BR322</f>
        <v>-4018000</v>
      </c>
      <c r="CT322" s="44">
        <f t="shared" ref="CT322:CT367" si="162">Q322-BS322</f>
        <v>0</v>
      </c>
      <c r="CU322" s="44">
        <f t="shared" ref="CU322:CU367" si="163">R322-BT322</f>
        <v>0</v>
      </c>
      <c r="CV322" s="44">
        <f t="shared" ref="CV322:CV367" si="164">S322-BU322</f>
        <v>0</v>
      </c>
      <c r="CW322" s="44">
        <f t="shared" ref="CW322:CW367" si="165">T322-BV322</f>
        <v>0</v>
      </c>
      <c r="CX322" s="44">
        <f t="shared" ref="CX322:CX367" si="166">U322-BW322</f>
        <v>0</v>
      </c>
      <c r="CY322" s="44">
        <f t="shared" ref="CY322:CY367" si="167">V322-BX322</f>
        <v>0</v>
      </c>
      <c r="CZ322" s="44">
        <f t="shared" ref="CZ322:CZ367" si="168">W322-BY322</f>
        <v>0</v>
      </c>
      <c r="DA322" s="44">
        <f t="shared" ref="DA322:DA367" si="169">X322-BZ322</f>
        <v>-24000</v>
      </c>
      <c r="DB322" s="44">
        <f t="shared" ref="DB322:DB367" si="170">Y322-CA322</f>
        <v>0</v>
      </c>
      <c r="DC322" s="44">
        <f t="shared" ref="DC322:DC367" si="171">Z322-CB322</f>
        <v>-4080000</v>
      </c>
      <c r="DD322" s="44">
        <f t="shared" si="144"/>
        <v>39522363</v>
      </c>
    </row>
    <row r="323" spans="1:108" x14ac:dyDescent="0.15">
      <c r="A323" s="25" t="s">
        <v>415</v>
      </c>
      <c r="B323" s="26"/>
      <c r="C323" s="179"/>
      <c r="D323" s="179"/>
      <c r="E323" s="179"/>
      <c r="F323" s="179"/>
      <c r="G323" s="179"/>
      <c r="H323" s="179"/>
      <c r="I323" s="179">
        <v>6356</v>
      </c>
      <c r="J323" s="179"/>
      <c r="K323" s="179"/>
      <c r="L323" s="179"/>
      <c r="M323" s="179"/>
      <c r="N323" s="179"/>
      <c r="O323" s="179"/>
      <c r="P323" s="179">
        <v>2994850</v>
      </c>
      <c r="Q323" s="179"/>
      <c r="R323" s="179"/>
      <c r="S323" s="179"/>
      <c r="T323" s="179"/>
      <c r="U323" s="179"/>
      <c r="V323" s="179"/>
      <c r="W323" s="179"/>
      <c r="X323" s="179"/>
      <c r="Y323" s="179"/>
      <c r="Z323" s="26">
        <f t="shared" si="145"/>
        <v>3001206</v>
      </c>
      <c r="AA323" s="26"/>
      <c r="AB323" s="25" t="s">
        <v>415</v>
      </c>
      <c r="AC323" s="26"/>
      <c r="AD323" s="179"/>
      <c r="AE323" s="179"/>
      <c r="AF323" s="179"/>
      <c r="AG323" s="179"/>
      <c r="AH323" s="179"/>
      <c r="AI323" s="179"/>
      <c r="AJ323" s="179"/>
      <c r="AK323" s="179"/>
      <c r="AL323" s="179"/>
      <c r="AM323" s="179"/>
      <c r="AN323" s="179"/>
      <c r="AO323" s="179"/>
      <c r="AP323" s="179"/>
      <c r="AQ323" s="179">
        <v>90000</v>
      </c>
      <c r="AR323" s="179"/>
      <c r="AS323" s="26"/>
      <c r="AT323" s="26"/>
      <c r="AU323" s="26"/>
      <c r="AV323" s="26"/>
      <c r="AW323" s="26"/>
      <c r="AX323" s="26"/>
      <c r="AY323" s="26"/>
      <c r="AZ323" s="26"/>
      <c r="BA323" s="45">
        <f t="shared" ref="BA323:BA366" si="172">SUM(AC323:AZ323)</f>
        <v>90000</v>
      </c>
      <c r="BC323" s="25" t="s">
        <v>415</v>
      </c>
      <c r="BD323" s="43">
        <v>0</v>
      </c>
      <c r="BE323" s="43">
        <v>0</v>
      </c>
      <c r="BF323" s="43">
        <v>0</v>
      </c>
      <c r="BG323" s="43">
        <v>0</v>
      </c>
      <c r="BH323" s="43">
        <v>0</v>
      </c>
      <c r="BI323" s="43">
        <v>0</v>
      </c>
      <c r="BJ323" s="43">
        <v>0</v>
      </c>
      <c r="BK323" s="43">
        <v>24000</v>
      </c>
      <c r="BL323" s="43">
        <v>0</v>
      </c>
      <c r="BM323" s="43">
        <v>0</v>
      </c>
      <c r="BN323" s="43">
        <v>0</v>
      </c>
      <c r="BO323" s="43">
        <v>0</v>
      </c>
      <c r="BP323" s="43">
        <v>0</v>
      </c>
      <c r="BQ323" s="43">
        <v>0</v>
      </c>
      <c r="BR323" s="43">
        <v>3258000</v>
      </c>
      <c r="BS323" s="43">
        <v>0</v>
      </c>
      <c r="BT323" s="43">
        <v>0</v>
      </c>
      <c r="BU323" s="43">
        <v>0</v>
      </c>
      <c r="BV323" s="43">
        <v>0</v>
      </c>
      <c r="BW323" s="43">
        <v>0</v>
      </c>
      <c r="BX323" s="43">
        <v>0</v>
      </c>
      <c r="BY323" s="43">
        <v>0</v>
      </c>
      <c r="BZ323" s="43">
        <v>32000</v>
      </c>
      <c r="CA323" s="43">
        <v>0</v>
      </c>
      <c r="CB323" s="29">
        <f t="shared" ref="CB323:CB366" si="173">SUM(BD323:CA323)</f>
        <v>3314000</v>
      </c>
      <c r="CD323" s="25" t="s">
        <v>415</v>
      </c>
      <c r="CE323" s="44">
        <f t="shared" si="147"/>
        <v>0</v>
      </c>
      <c r="CF323" s="44">
        <f t="shared" si="148"/>
        <v>0</v>
      </c>
      <c r="CG323" s="44">
        <f t="shared" si="149"/>
        <v>0</v>
      </c>
      <c r="CH323" s="44">
        <f t="shared" si="150"/>
        <v>0</v>
      </c>
      <c r="CI323" s="44">
        <f t="shared" si="151"/>
        <v>0</v>
      </c>
      <c r="CJ323" s="44">
        <f t="shared" si="152"/>
        <v>0</v>
      </c>
      <c r="CK323" s="44">
        <f t="shared" si="153"/>
        <v>0</v>
      </c>
      <c r="CL323" s="44">
        <f t="shared" si="154"/>
        <v>-17644</v>
      </c>
      <c r="CM323" s="44">
        <f t="shared" si="155"/>
        <v>0</v>
      </c>
      <c r="CN323" s="44">
        <f t="shared" si="156"/>
        <v>0</v>
      </c>
      <c r="CO323" s="44">
        <f t="shared" si="157"/>
        <v>0</v>
      </c>
      <c r="CP323" s="44">
        <f t="shared" si="158"/>
        <v>0</v>
      </c>
      <c r="CQ323" s="44">
        <f t="shared" si="159"/>
        <v>0</v>
      </c>
      <c r="CR323" s="44">
        <f t="shared" si="160"/>
        <v>0</v>
      </c>
      <c r="CS323" s="44">
        <f t="shared" si="161"/>
        <v>-263150</v>
      </c>
      <c r="CT323" s="44">
        <f t="shared" si="162"/>
        <v>0</v>
      </c>
      <c r="CU323" s="44">
        <f t="shared" si="163"/>
        <v>0</v>
      </c>
      <c r="CV323" s="44">
        <f t="shared" si="164"/>
        <v>0</v>
      </c>
      <c r="CW323" s="44">
        <f t="shared" si="165"/>
        <v>0</v>
      </c>
      <c r="CX323" s="44">
        <f t="shared" si="166"/>
        <v>0</v>
      </c>
      <c r="CY323" s="44">
        <f t="shared" si="167"/>
        <v>0</v>
      </c>
      <c r="CZ323" s="44">
        <f t="shared" si="168"/>
        <v>0</v>
      </c>
      <c r="DA323" s="44">
        <f t="shared" si="169"/>
        <v>-32000</v>
      </c>
      <c r="DB323" s="44">
        <f t="shared" si="170"/>
        <v>0</v>
      </c>
      <c r="DC323" s="44">
        <f t="shared" si="171"/>
        <v>-312794</v>
      </c>
      <c r="DD323" s="44">
        <f t="shared" si="144"/>
        <v>39209569</v>
      </c>
    </row>
    <row r="324" spans="1:108" x14ac:dyDescent="0.15">
      <c r="A324" s="25" t="s">
        <v>416</v>
      </c>
      <c r="B324" s="26"/>
      <c r="C324" s="179"/>
      <c r="D324" s="179"/>
      <c r="E324" s="179"/>
      <c r="F324" s="179"/>
      <c r="G324" s="179"/>
      <c r="H324" s="179"/>
      <c r="I324" s="179"/>
      <c r="J324" s="179"/>
      <c r="K324" s="179"/>
      <c r="L324" s="179">
        <v>134264</v>
      </c>
      <c r="M324" s="179"/>
      <c r="N324" s="179"/>
      <c r="O324" s="179"/>
      <c r="P324" s="179">
        <v>6396584</v>
      </c>
      <c r="Q324" s="179"/>
      <c r="R324" s="179"/>
      <c r="S324" s="179"/>
      <c r="T324" s="179"/>
      <c r="U324" s="179"/>
      <c r="V324" s="179"/>
      <c r="W324" s="179"/>
      <c r="X324" s="179"/>
      <c r="Y324" s="179"/>
      <c r="Z324" s="26">
        <f t="shared" si="145"/>
        <v>6530848</v>
      </c>
      <c r="AA324" s="26"/>
      <c r="AB324" s="25" t="s">
        <v>416</v>
      </c>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45">
        <f t="shared" si="172"/>
        <v>0</v>
      </c>
      <c r="BC324" s="25" t="s">
        <v>416</v>
      </c>
      <c r="BD324" s="43">
        <v>0</v>
      </c>
      <c r="BE324" s="43">
        <v>0</v>
      </c>
      <c r="BF324" s="43">
        <v>0</v>
      </c>
      <c r="BG324" s="43">
        <v>0</v>
      </c>
      <c r="BH324" s="43">
        <v>0</v>
      </c>
      <c r="BI324" s="43">
        <v>0</v>
      </c>
      <c r="BJ324" s="43">
        <v>0</v>
      </c>
      <c r="BK324" s="43">
        <v>2000</v>
      </c>
      <c r="BL324" s="43">
        <v>0</v>
      </c>
      <c r="BM324" s="43">
        <v>0</v>
      </c>
      <c r="BN324" s="43">
        <v>0</v>
      </c>
      <c r="BO324" s="43">
        <v>0</v>
      </c>
      <c r="BP324" s="43">
        <v>0</v>
      </c>
      <c r="BQ324" s="43">
        <v>0</v>
      </c>
      <c r="BR324" s="43">
        <v>2476000</v>
      </c>
      <c r="BS324" s="43">
        <v>0</v>
      </c>
      <c r="BT324" s="43">
        <v>0</v>
      </c>
      <c r="BU324" s="43">
        <v>0</v>
      </c>
      <c r="BV324" s="43">
        <v>0</v>
      </c>
      <c r="BW324" s="43">
        <v>0</v>
      </c>
      <c r="BX324" s="43">
        <v>0</v>
      </c>
      <c r="BY324" s="43">
        <v>0</v>
      </c>
      <c r="BZ324" s="43">
        <v>56000</v>
      </c>
      <c r="CA324" s="43">
        <v>0</v>
      </c>
      <c r="CB324" s="29">
        <f t="shared" si="173"/>
        <v>2534000</v>
      </c>
      <c r="CD324" s="25" t="s">
        <v>416</v>
      </c>
      <c r="CE324" s="44">
        <f t="shared" si="147"/>
        <v>0</v>
      </c>
      <c r="CF324" s="44">
        <f t="shared" si="148"/>
        <v>0</v>
      </c>
      <c r="CG324" s="44">
        <f t="shared" si="149"/>
        <v>0</v>
      </c>
      <c r="CH324" s="44">
        <f t="shared" si="150"/>
        <v>0</v>
      </c>
      <c r="CI324" s="44">
        <f t="shared" si="151"/>
        <v>0</v>
      </c>
      <c r="CJ324" s="44">
        <f t="shared" si="152"/>
        <v>0</v>
      </c>
      <c r="CK324" s="44">
        <f t="shared" si="153"/>
        <v>0</v>
      </c>
      <c r="CL324" s="44">
        <f t="shared" si="154"/>
        <v>-2000</v>
      </c>
      <c r="CM324" s="44">
        <f t="shared" si="155"/>
        <v>0</v>
      </c>
      <c r="CN324" s="44">
        <f t="shared" si="156"/>
        <v>0</v>
      </c>
      <c r="CO324" s="44">
        <f t="shared" si="157"/>
        <v>134264</v>
      </c>
      <c r="CP324" s="44">
        <f t="shared" si="158"/>
        <v>0</v>
      </c>
      <c r="CQ324" s="44">
        <f t="shared" si="159"/>
        <v>0</v>
      </c>
      <c r="CR324" s="44">
        <f t="shared" si="160"/>
        <v>0</v>
      </c>
      <c r="CS324" s="44">
        <f t="shared" si="161"/>
        <v>3920584</v>
      </c>
      <c r="CT324" s="44">
        <f t="shared" si="162"/>
        <v>0</v>
      </c>
      <c r="CU324" s="44">
        <f t="shared" si="163"/>
        <v>0</v>
      </c>
      <c r="CV324" s="44">
        <f t="shared" si="164"/>
        <v>0</v>
      </c>
      <c r="CW324" s="44">
        <f t="shared" si="165"/>
        <v>0</v>
      </c>
      <c r="CX324" s="44">
        <f t="shared" si="166"/>
        <v>0</v>
      </c>
      <c r="CY324" s="44">
        <f t="shared" si="167"/>
        <v>0</v>
      </c>
      <c r="CZ324" s="44">
        <f t="shared" si="168"/>
        <v>0</v>
      </c>
      <c r="DA324" s="44">
        <f t="shared" si="169"/>
        <v>-56000</v>
      </c>
      <c r="DB324" s="44">
        <f t="shared" si="170"/>
        <v>0</v>
      </c>
      <c r="DC324" s="44">
        <f t="shared" si="171"/>
        <v>3996848</v>
      </c>
      <c r="DD324" s="44">
        <f t="shared" ref="DD324:DD366" si="174">DD323+DC324</f>
        <v>43206417</v>
      </c>
    </row>
    <row r="325" spans="1:108" x14ac:dyDescent="0.15">
      <c r="A325" s="25" t="s">
        <v>417</v>
      </c>
      <c r="B325" s="26"/>
      <c r="C325" s="179"/>
      <c r="D325" s="179">
        <v>55493</v>
      </c>
      <c r="E325" s="179"/>
      <c r="F325" s="179"/>
      <c r="G325" s="179"/>
      <c r="H325" s="179"/>
      <c r="I325" s="179">
        <v>13326</v>
      </c>
      <c r="J325" s="179"/>
      <c r="K325" s="179"/>
      <c r="L325" s="179">
        <v>396000</v>
      </c>
      <c r="M325" s="179"/>
      <c r="N325" s="179"/>
      <c r="O325" s="179"/>
      <c r="P325" s="179">
        <v>5375077</v>
      </c>
      <c r="Q325" s="179"/>
      <c r="R325" s="179"/>
      <c r="S325" s="179"/>
      <c r="T325" s="179"/>
      <c r="U325" s="179"/>
      <c r="V325" s="179"/>
      <c r="W325" s="179"/>
      <c r="X325" s="179"/>
      <c r="Y325" s="179"/>
      <c r="Z325" s="26">
        <f t="shared" si="145"/>
        <v>5839896</v>
      </c>
      <c r="AA325" s="26"/>
      <c r="AB325" s="25" t="s">
        <v>417</v>
      </c>
      <c r="AC325" s="26"/>
      <c r="AD325" s="26"/>
      <c r="AE325" s="179"/>
      <c r="AF325" s="179"/>
      <c r="AG325" s="179"/>
      <c r="AH325" s="179"/>
      <c r="AI325" s="179"/>
      <c r="AJ325" s="179">
        <v>20000</v>
      </c>
      <c r="AK325" s="179"/>
      <c r="AL325" s="179"/>
      <c r="AM325" s="179"/>
      <c r="AN325" s="179"/>
      <c r="AO325" s="179"/>
      <c r="AP325" s="179"/>
      <c r="AQ325" s="179">
        <v>6970000</v>
      </c>
      <c r="AR325" s="26"/>
      <c r="AS325" s="26"/>
      <c r="AT325" s="26"/>
      <c r="AU325" s="26"/>
      <c r="AV325" s="26"/>
      <c r="AW325" s="26"/>
      <c r="AX325" s="26"/>
      <c r="AY325" s="26"/>
      <c r="AZ325" s="26"/>
      <c r="BA325" s="45">
        <f t="shared" si="172"/>
        <v>6990000</v>
      </c>
      <c r="BC325" s="25" t="s">
        <v>417</v>
      </c>
      <c r="BD325" s="43">
        <v>0</v>
      </c>
      <c r="BE325" s="43">
        <v>0</v>
      </c>
      <c r="BF325" s="43">
        <v>0</v>
      </c>
      <c r="BG325" s="43">
        <v>0</v>
      </c>
      <c r="BH325" s="43">
        <v>0</v>
      </c>
      <c r="BI325" s="43">
        <v>0</v>
      </c>
      <c r="BJ325" s="43">
        <v>0</v>
      </c>
      <c r="BK325" s="43">
        <v>4000</v>
      </c>
      <c r="BL325" s="43">
        <v>0</v>
      </c>
      <c r="BM325" s="43">
        <v>0</v>
      </c>
      <c r="BN325" s="43">
        <v>0</v>
      </c>
      <c r="BO325" s="43">
        <v>0</v>
      </c>
      <c r="BP325" s="43">
        <v>0</v>
      </c>
      <c r="BQ325" s="43">
        <v>0</v>
      </c>
      <c r="BR325" s="43">
        <v>2932000</v>
      </c>
      <c r="BS325" s="43">
        <v>0</v>
      </c>
      <c r="BT325" s="43">
        <v>0</v>
      </c>
      <c r="BU325" s="43">
        <v>0</v>
      </c>
      <c r="BV325" s="43">
        <v>0</v>
      </c>
      <c r="BW325" s="43">
        <v>0</v>
      </c>
      <c r="BX325" s="43">
        <v>0</v>
      </c>
      <c r="BY325" s="43">
        <v>0</v>
      </c>
      <c r="BZ325" s="43">
        <v>24000</v>
      </c>
      <c r="CA325" s="43">
        <v>0</v>
      </c>
      <c r="CB325" s="29">
        <f t="shared" si="173"/>
        <v>2960000</v>
      </c>
      <c r="CD325" s="25" t="s">
        <v>417</v>
      </c>
      <c r="CE325" s="44">
        <f t="shared" si="147"/>
        <v>0</v>
      </c>
      <c r="CF325" s="44">
        <f t="shared" si="148"/>
        <v>0</v>
      </c>
      <c r="CG325" s="44">
        <f t="shared" si="149"/>
        <v>55493</v>
      </c>
      <c r="CH325" s="44">
        <f t="shared" si="150"/>
        <v>0</v>
      </c>
      <c r="CI325" s="44">
        <f t="shared" si="151"/>
        <v>0</v>
      </c>
      <c r="CJ325" s="44">
        <f t="shared" si="152"/>
        <v>0</v>
      </c>
      <c r="CK325" s="44">
        <f t="shared" si="153"/>
        <v>0</v>
      </c>
      <c r="CL325" s="44">
        <f t="shared" si="154"/>
        <v>9326</v>
      </c>
      <c r="CM325" s="44">
        <f t="shared" si="155"/>
        <v>0</v>
      </c>
      <c r="CN325" s="44">
        <f t="shared" si="156"/>
        <v>0</v>
      </c>
      <c r="CO325" s="44">
        <f t="shared" si="157"/>
        <v>396000</v>
      </c>
      <c r="CP325" s="44">
        <f t="shared" si="158"/>
        <v>0</v>
      </c>
      <c r="CQ325" s="44">
        <f t="shared" si="159"/>
        <v>0</v>
      </c>
      <c r="CR325" s="44">
        <f t="shared" si="160"/>
        <v>0</v>
      </c>
      <c r="CS325" s="44">
        <f t="shared" si="161"/>
        <v>2443077</v>
      </c>
      <c r="CT325" s="44">
        <f t="shared" si="162"/>
        <v>0</v>
      </c>
      <c r="CU325" s="44">
        <f t="shared" si="163"/>
        <v>0</v>
      </c>
      <c r="CV325" s="44">
        <f t="shared" si="164"/>
        <v>0</v>
      </c>
      <c r="CW325" s="44">
        <f t="shared" si="165"/>
        <v>0</v>
      </c>
      <c r="CX325" s="44">
        <f t="shared" si="166"/>
        <v>0</v>
      </c>
      <c r="CY325" s="44">
        <f t="shared" si="167"/>
        <v>0</v>
      </c>
      <c r="CZ325" s="44">
        <f t="shared" si="168"/>
        <v>0</v>
      </c>
      <c r="DA325" s="44">
        <f t="shared" si="169"/>
        <v>-24000</v>
      </c>
      <c r="DB325" s="44">
        <f t="shared" si="170"/>
        <v>0</v>
      </c>
      <c r="DC325" s="44">
        <f t="shared" si="171"/>
        <v>2879896</v>
      </c>
      <c r="DD325" s="44">
        <f t="shared" si="174"/>
        <v>46086313</v>
      </c>
    </row>
    <row r="326" spans="1:108" x14ac:dyDescent="0.15">
      <c r="A326" s="25" t="s">
        <v>418</v>
      </c>
      <c r="B326" s="26"/>
      <c r="C326" s="179"/>
      <c r="D326" s="179"/>
      <c r="E326" s="179"/>
      <c r="F326" s="179"/>
      <c r="G326" s="179"/>
      <c r="H326" s="179"/>
      <c r="I326" s="179"/>
      <c r="J326" s="179"/>
      <c r="K326" s="179"/>
      <c r="L326" s="179">
        <v>790553</v>
      </c>
      <c r="M326" s="179"/>
      <c r="N326" s="179"/>
      <c r="O326" s="179"/>
      <c r="P326" s="179">
        <v>7784907</v>
      </c>
      <c r="Q326" s="179"/>
      <c r="R326" s="179"/>
      <c r="S326" s="179"/>
      <c r="T326" s="179"/>
      <c r="U326" s="179"/>
      <c r="V326" s="179"/>
      <c r="W326" s="179"/>
      <c r="X326" s="179"/>
      <c r="Y326" s="179"/>
      <c r="Z326" s="26">
        <f t="shared" si="145"/>
        <v>8575460</v>
      </c>
      <c r="AA326" s="26"/>
      <c r="AB326" s="25" t="s">
        <v>418</v>
      </c>
      <c r="AC326" s="26"/>
      <c r="AD326" s="26"/>
      <c r="AE326" s="179">
        <v>50000</v>
      </c>
      <c r="AF326" s="179"/>
      <c r="AG326" s="179"/>
      <c r="AH326" s="179"/>
      <c r="AI326" s="179"/>
      <c r="AJ326" s="179">
        <v>30000</v>
      </c>
      <c r="AK326" s="179"/>
      <c r="AL326" s="179"/>
      <c r="AM326" s="179">
        <v>890000</v>
      </c>
      <c r="AN326" s="179"/>
      <c r="AO326" s="179"/>
      <c r="AP326" s="179"/>
      <c r="AQ326" s="179">
        <v>4600000</v>
      </c>
      <c r="AR326" s="26"/>
      <c r="AS326" s="26"/>
      <c r="AT326" s="26"/>
      <c r="AU326" s="26"/>
      <c r="AV326" s="26"/>
      <c r="AW326" s="26"/>
      <c r="AX326" s="26"/>
      <c r="AY326" s="26"/>
      <c r="AZ326" s="26"/>
      <c r="BA326" s="45">
        <f t="shared" si="172"/>
        <v>5570000</v>
      </c>
      <c r="BC326" s="25" t="s">
        <v>418</v>
      </c>
      <c r="BD326" s="28">
        <v>0</v>
      </c>
      <c r="BE326" s="28">
        <v>0</v>
      </c>
      <c r="BF326" s="28">
        <v>10000</v>
      </c>
      <c r="BG326" s="28">
        <v>0</v>
      </c>
      <c r="BH326" s="28">
        <v>0</v>
      </c>
      <c r="BI326" s="28">
        <v>0</v>
      </c>
      <c r="BJ326" s="28">
        <v>0</v>
      </c>
      <c r="BK326" s="28">
        <v>10000</v>
      </c>
      <c r="BL326" s="28">
        <v>0</v>
      </c>
      <c r="BM326" s="28">
        <v>0</v>
      </c>
      <c r="BN326" s="28">
        <v>188000</v>
      </c>
      <c r="BO326" s="28">
        <v>0</v>
      </c>
      <c r="BP326" s="28">
        <v>0</v>
      </c>
      <c r="BQ326" s="28">
        <v>0</v>
      </c>
      <c r="BR326" s="28">
        <v>3720000</v>
      </c>
      <c r="BS326" s="28">
        <v>0</v>
      </c>
      <c r="BT326" s="28">
        <v>0</v>
      </c>
      <c r="BU326" s="28">
        <v>0</v>
      </c>
      <c r="BV326" s="28">
        <v>0</v>
      </c>
      <c r="BW326" s="28">
        <v>0</v>
      </c>
      <c r="BX326" s="28">
        <v>0</v>
      </c>
      <c r="BY326" s="28">
        <v>0</v>
      </c>
      <c r="BZ326" s="28">
        <v>80000</v>
      </c>
      <c r="CA326" s="28">
        <v>0</v>
      </c>
      <c r="CB326" s="29">
        <f t="shared" si="173"/>
        <v>4008000</v>
      </c>
      <c r="CD326" s="25" t="s">
        <v>418</v>
      </c>
      <c r="CE326" s="30">
        <f t="shared" si="147"/>
        <v>0</v>
      </c>
      <c r="CF326" s="30">
        <f t="shared" si="148"/>
        <v>0</v>
      </c>
      <c r="CG326" s="30">
        <f t="shared" si="149"/>
        <v>-10000</v>
      </c>
      <c r="CH326" s="30">
        <f t="shared" si="150"/>
        <v>0</v>
      </c>
      <c r="CI326" s="30">
        <f t="shared" si="151"/>
        <v>0</v>
      </c>
      <c r="CJ326" s="30">
        <f t="shared" si="152"/>
        <v>0</v>
      </c>
      <c r="CK326" s="30">
        <f t="shared" si="153"/>
        <v>0</v>
      </c>
      <c r="CL326" s="30">
        <f t="shared" si="154"/>
        <v>-10000</v>
      </c>
      <c r="CM326" s="30">
        <f t="shared" si="155"/>
        <v>0</v>
      </c>
      <c r="CN326" s="30">
        <f t="shared" si="156"/>
        <v>0</v>
      </c>
      <c r="CO326" s="30">
        <f t="shared" si="157"/>
        <v>602553</v>
      </c>
      <c r="CP326" s="30">
        <f t="shared" si="158"/>
        <v>0</v>
      </c>
      <c r="CQ326" s="30">
        <f t="shared" si="159"/>
        <v>0</v>
      </c>
      <c r="CR326" s="30">
        <f t="shared" si="160"/>
        <v>0</v>
      </c>
      <c r="CS326" s="30">
        <f t="shared" si="161"/>
        <v>4064907</v>
      </c>
      <c r="CT326" s="30">
        <f t="shared" si="162"/>
        <v>0</v>
      </c>
      <c r="CU326" s="30">
        <f t="shared" si="163"/>
        <v>0</v>
      </c>
      <c r="CV326" s="30">
        <f t="shared" si="164"/>
        <v>0</v>
      </c>
      <c r="CW326" s="30">
        <f t="shared" si="165"/>
        <v>0</v>
      </c>
      <c r="CX326" s="30">
        <f t="shared" si="166"/>
        <v>0</v>
      </c>
      <c r="CY326" s="30">
        <f t="shared" si="167"/>
        <v>0</v>
      </c>
      <c r="CZ326" s="30">
        <f t="shared" si="168"/>
        <v>0</v>
      </c>
      <c r="DA326" s="30">
        <f t="shared" si="169"/>
        <v>-80000</v>
      </c>
      <c r="DB326" s="30">
        <f t="shared" si="170"/>
        <v>0</v>
      </c>
      <c r="DC326" s="30">
        <f t="shared" si="171"/>
        <v>4567460</v>
      </c>
      <c r="DD326" s="30">
        <f t="shared" si="174"/>
        <v>50653773</v>
      </c>
    </row>
    <row r="327" spans="1:108" x14ac:dyDescent="0.15">
      <c r="A327" s="25" t="s">
        <v>419</v>
      </c>
      <c r="B327" s="26"/>
      <c r="C327" s="179"/>
      <c r="D327" s="179"/>
      <c r="E327" s="179"/>
      <c r="F327" s="179"/>
      <c r="G327" s="179"/>
      <c r="H327" s="179"/>
      <c r="I327" s="179"/>
      <c r="J327" s="179"/>
      <c r="K327" s="179"/>
      <c r="L327" s="179">
        <v>616000</v>
      </c>
      <c r="M327" s="179"/>
      <c r="N327" s="179"/>
      <c r="O327" s="179"/>
      <c r="P327" s="179">
        <v>4813366</v>
      </c>
      <c r="Q327" s="179"/>
      <c r="R327" s="179"/>
      <c r="S327" s="179"/>
      <c r="T327" s="179"/>
      <c r="U327" s="179"/>
      <c r="V327" s="179"/>
      <c r="W327" s="179"/>
      <c r="X327" s="179"/>
      <c r="Y327" s="179"/>
      <c r="Z327" s="26">
        <f t="shared" si="145"/>
        <v>5429366</v>
      </c>
      <c r="AA327" s="26"/>
      <c r="AB327" s="25" t="s">
        <v>419</v>
      </c>
      <c r="AC327" s="26"/>
      <c r="AD327" s="26"/>
      <c r="AE327" s="179"/>
      <c r="AF327" s="179"/>
      <c r="AG327" s="179"/>
      <c r="AH327" s="179"/>
      <c r="AI327" s="179"/>
      <c r="AJ327" s="179">
        <v>20000</v>
      </c>
      <c r="AK327" s="179"/>
      <c r="AL327" s="179"/>
      <c r="AM327" s="179">
        <v>1180000</v>
      </c>
      <c r="AN327" s="179"/>
      <c r="AO327" s="179"/>
      <c r="AP327" s="179"/>
      <c r="AQ327" s="179">
        <v>10890000</v>
      </c>
      <c r="AR327" s="26"/>
      <c r="AS327" s="26"/>
      <c r="AT327" s="26"/>
      <c r="AU327" s="26"/>
      <c r="AV327" s="26"/>
      <c r="AW327" s="26"/>
      <c r="AX327" s="26"/>
      <c r="AY327" s="26"/>
      <c r="AZ327" s="26"/>
      <c r="BA327" s="45">
        <f t="shared" si="172"/>
        <v>12090000</v>
      </c>
      <c r="BC327" s="25" t="s">
        <v>419</v>
      </c>
      <c r="BD327" s="28">
        <v>0</v>
      </c>
      <c r="BE327" s="28">
        <v>0</v>
      </c>
      <c r="BF327" s="28">
        <v>8000</v>
      </c>
      <c r="BG327" s="28">
        <v>0</v>
      </c>
      <c r="BH327" s="28">
        <v>0</v>
      </c>
      <c r="BI327" s="28">
        <v>0</v>
      </c>
      <c r="BJ327" s="28">
        <v>0</v>
      </c>
      <c r="BK327" s="28">
        <v>16000</v>
      </c>
      <c r="BL327" s="28">
        <v>0</v>
      </c>
      <c r="BM327" s="28">
        <v>0</v>
      </c>
      <c r="BN327" s="28">
        <v>260000</v>
      </c>
      <c r="BO327" s="28">
        <v>0</v>
      </c>
      <c r="BP327" s="28">
        <v>0</v>
      </c>
      <c r="BQ327" s="28">
        <v>0</v>
      </c>
      <c r="BR327" s="28">
        <v>4668000</v>
      </c>
      <c r="BS327" s="28">
        <v>0</v>
      </c>
      <c r="BT327" s="28">
        <v>0</v>
      </c>
      <c r="BU327" s="28">
        <v>0</v>
      </c>
      <c r="BV327" s="28">
        <v>0</v>
      </c>
      <c r="BW327" s="28">
        <v>0</v>
      </c>
      <c r="BX327" s="28">
        <v>0</v>
      </c>
      <c r="BY327" s="28">
        <v>0</v>
      </c>
      <c r="BZ327" s="28">
        <v>96000</v>
      </c>
      <c r="CA327" s="28">
        <v>0</v>
      </c>
      <c r="CB327" s="29">
        <f t="shared" si="173"/>
        <v>5048000</v>
      </c>
      <c r="CD327" s="25" t="s">
        <v>419</v>
      </c>
      <c r="CE327" s="30">
        <f t="shared" si="147"/>
        <v>0</v>
      </c>
      <c r="CF327" s="30">
        <f t="shared" si="148"/>
        <v>0</v>
      </c>
      <c r="CG327" s="30">
        <f t="shared" si="149"/>
        <v>-8000</v>
      </c>
      <c r="CH327" s="30">
        <f t="shared" si="150"/>
        <v>0</v>
      </c>
      <c r="CI327" s="30">
        <f t="shared" si="151"/>
        <v>0</v>
      </c>
      <c r="CJ327" s="30">
        <f t="shared" si="152"/>
        <v>0</v>
      </c>
      <c r="CK327" s="30">
        <f t="shared" si="153"/>
        <v>0</v>
      </c>
      <c r="CL327" s="30">
        <f t="shared" si="154"/>
        <v>-16000</v>
      </c>
      <c r="CM327" s="30">
        <f t="shared" si="155"/>
        <v>0</v>
      </c>
      <c r="CN327" s="30">
        <f t="shared" si="156"/>
        <v>0</v>
      </c>
      <c r="CO327" s="30">
        <f t="shared" si="157"/>
        <v>356000</v>
      </c>
      <c r="CP327" s="30">
        <f t="shared" si="158"/>
        <v>0</v>
      </c>
      <c r="CQ327" s="30">
        <f t="shared" si="159"/>
        <v>0</v>
      </c>
      <c r="CR327" s="30">
        <f t="shared" si="160"/>
        <v>0</v>
      </c>
      <c r="CS327" s="30">
        <f t="shared" si="161"/>
        <v>145366</v>
      </c>
      <c r="CT327" s="30">
        <f t="shared" si="162"/>
        <v>0</v>
      </c>
      <c r="CU327" s="30">
        <f t="shared" si="163"/>
        <v>0</v>
      </c>
      <c r="CV327" s="30">
        <f t="shared" si="164"/>
        <v>0</v>
      </c>
      <c r="CW327" s="30">
        <f t="shared" si="165"/>
        <v>0</v>
      </c>
      <c r="CX327" s="30">
        <f t="shared" si="166"/>
        <v>0</v>
      </c>
      <c r="CY327" s="30">
        <f t="shared" si="167"/>
        <v>0</v>
      </c>
      <c r="CZ327" s="30">
        <f t="shared" si="168"/>
        <v>0</v>
      </c>
      <c r="DA327" s="30">
        <f t="shared" si="169"/>
        <v>-96000</v>
      </c>
      <c r="DB327" s="30">
        <f t="shared" si="170"/>
        <v>0</v>
      </c>
      <c r="DC327" s="30">
        <f t="shared" si="171"/>
        <v>381366</v>
      </c>
      <c r="DD327" s="30">
        <f t="shared" si="174"/>
        <v>51035139</v>
      </c>
    </row>
    <row r="328" spans="1:108" x14ac:dyDescent="0.15">
      <c r="A328" s="25" t="s">
        <v>420</v>
      </c>
      <c r="B328" s="26"/>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26">
        <f t="shared" si="145"/>
        <v>0</v>
      </c>
      <c r="AA328" s="26"/>
      <c r="AB328" s="25" t="s">
        <v>420</v>
      </c>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45">
        <f t="shared" si="172"/>
        <v>0</v>
      </c>
      <c r="BC328" s="25" t="s">
        <v>420</v>
      </c>
      <c r="BD328" s="28">
        <v>0</v>
      </c>
      <c r="BE328" s="28">
        <v>0</v>
      </c>
      <c r="BF328" s="28">
        <v>0</v>
      </c>
      <c r="BG328" s="28">
        <v>0</v>
      </c>
      <c r="BH328" s="28">
        <v>0</v>
      </c>
      <c r="BI328" s="28">
        <v>0</v>
      </c>
      <c r="BJ328" s="28">
        <v>0</v>
      </c>
      <c r="BK328" s="28">
        <v>14000</v>
      </c>
      <c r="BL328" s="28">
        <v>0</v>
      </c>
      <c r="BM328" s="28">
        <v>0</v>
      </c>
      <c r="BN328" s="28">
        <v>94000</v>
      </c>
      <c r="BO328" s="28">
        <v>0</v>
      </c>
      <c r="BP328" s="28">
        <v>0</v>
      </c>
      <c r="BQ328" s="28">
        <v>0</v>
      </c>
      <c r="BR328" s="28">
        <v>4312000</v>
      </c>
      <c r="BS328" s="28">
        <v>0</v>
      </c>
      <c r="BT328" s="28">
        <v>0</v>
      </c>
      <c r="BU328" s="28">
        <v>0</v>
      </c>
      <c r="BV328" s="28">
        <v>0</v>
      </c>
      <c r="BW328" s="28">
        <v>0</v>
      </c>
      <c r="BX328" s="28">
        <v>0</v>
      </c>
      <c r="BY328" s="28">
        <v>0</v>
      </c>
      <c r="BZ328" s="28">
        <v>0</v>
      </c>
      <c r="CA328" s="28">
        <v>0</v>
      </c>
      <c r="CB328" s="29">
        <f t="shared" si="173"/>
        <v>4420000</v>
      </c>
      <c r="CD328" s="25" t="s">
        <v>420</v>
      </c>
      <c r="CE328" s="30">
        <f t="shared" si="147"/>
        <v>0</v>
      </c>
      <c r="CF328" s="30">
        <f t="shared" si="148"/>
        <v>0</v>
      </c>
      <c r="CG328" s="30">
        <f t="shared" si="149"/>
        <v>0</v>
      </c>
      <c r="CH328" s="30">
        <f t="shared" si="150"/>
        <v>0</v>
      </c>
      <c r="CI328" s="30">
        <f t="shared" si="151"/>
        <v>0</v>
      </c>
      <c r="CJ328" s="30">
        <f t="shared" si="152"/>
        <v>0</v>
      </c>
      <c r="CK328" s="30">
        <f t="shared" si="153"/>
        <v>0</v>
      </c>
      <c r="CL328" s="30">
        <f t="shared" si="154"/>
        <v>-14000</v>
      </c>
      <c r="CM328" s="30">
        <f t="shared" si="155"/>
        <v>0</v>
      </c>
      <c r="CN328" s="30">
        <f t="shared" si="156"/>
        <v>0</v>
      </c>
      <c r="CO328" s="30">
        <f t="shared" si="157"/>
        <v>-94000</v>
      </c>
      <c r="CP328" s="30">
        <f t="shared" si="158"/>
        <v>0</v>
      </c>
      <c r="CQ328" s="30">
        <f t="shared" si="159"/>
        <v>0</v>
      </c>
      <c r="CR328" s="30">
        <f t="shared" si="160"/>
        <v>0</v>
      </c>
      <c r="CS328" s="30">
        <f t="shared" si="161"/>
        <v>-4312000</v>
      </c>
      <c r="CT328" s="30">
        <f t="shared" si="162"/>
        <v>0</v>
      </c>
      <c r="CU328" s="30">
        <f t="shared" si="163"/>
        <v>0</v>
      </c>
      <c r="CV328" s="30">
        <f t="shared" si="164"/>
        <v>0</v>
      </c>
      <c r="CW328" s="30">
        <f t="shared" si="165"/>
        <v>0</v>
      </c>
      <c r="CX328" s="30">
        <f t="shared" si="166"/>
        <v>0</v>
      </c>
      <c r="CY328" s="30">
        <f t="shared" si="167"/>
        <v>0</v>
      </c>
      <c r="CZ328" s="30">
        <f t="shared" si="168"/>
        <v>0</v>
      </c>
      <c r="DA328" s="30">
        <f t="shared" si="169"/>
        <v>0</v>
      </c>
      <c r="DB328" s="30">
        <f t="shared" si="170"/>
        <v>0</v>
      </c>
      <c r="DC328" s="30">
        <f t="shared" si="171"/>
        <v>-4420000</v>
      </c>
      <c r="DD328" s="30">
        <f t="shared" si="174"/>
        <v>46615139</v>
      </c>
    </row>
    <row r="329" spans="1:108" x14ac:dyDescent="0.15">
      <c r="A329" s="25" t="s">
        <v>421</v>
      </c>
      <c r="B329" s="26"/>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26">
        <f t="shared" si="145"/>
        <v>0</v>
      </c>
      <c r="AA329" s="26"/>
      <c r="AB329" s="25" t="s">
        <v>421</v>
      </c>
      <c r="AC329" s="26"/>
      <c r="AD329" s="26"/>
      <c r="AE329" s="179"/>
      <c r="AF329" s="179"/>
      <c r="AG329" s="179"/>
      <c r="AH329" s="179"/>
      <c r="AI329" s="179"/>
      <c r="AJ329" s="179"/>
      <c r="AK329" s="179"/>
      <c r="AL329" s="179"/>
      <c r="AM329" s="179">
        <v>270000</v>
      </c>
      <c r="AN329" s="179"/>
      <c r="AO329" s="179"/>
      <c r="AP329" s="179"/>
      <c r="AQ329" s="179">
        <v>4070000</v>
      </c>
      <c r="AR329" s="26"/>
      <c r="AS329" s="26"/>
      <c r="AT329" s="26"/>
      <c r="AU329" s="26"/>
      <c r="AV329" s="26"/>
      <c r="AW329" s="26"/>
      <c r="AX329" s="26"/>
      <c r="AY329" s="26"/>
      <c r="AZ329" s="26"/>
      <c r="BA329" s="45">
        <f t="shared" si="172"/>
        <v>4340000</v>
      </c>
      <c r="BC329" s="25" t="s">
        <v>421</v>
      </c>
      <c r="BD329" s="28">
        <v>0</v>
      </c>
      <c r="BE329" s="28">
        <v>0</v>
      </c>
      <c r="BF329" s="28">
        <v>34000</v>
      </c>
      <c r="BG329" s="28">
        <v>0</v>
      </c>
      <c r="BH329" s="28">
        <v>0</v>
      </c>
      <c r="BI329" s="28">
        <v>0</v>
      </c>
      <c r="BJ329" s="28">
        <v>0</v>
      </c>
      <c r="BK329" s="28">
        <v>0</v>
      </c>
      <c r="BL329" s="28">
        <v>0</v>
      </c>
      <c r="BM329" s="28">
        <v>0</v>
      </c>
      <c r="BN329" s="28">
        <v>54000</v>
      </c>
      <c r="BO329" s="28">
        <v>0</v>
      </c>
      <c r="BP329" s="28">
        <v>0</v>
      </c>
      <c r="BQ329" s="28">
        <v>0</v>
      </c>
      <c r="BR329" s="28">
        <v>2234000</v>
      </c>
      <c r="BS329" s="28">
        <v>0</v>
      </c>
      <c r="BT329" s="28">
        <v>0</v>
      </c>
      <c r="BU329" s="28">
        <v>0</v>
      </c>
      <c r="BV329" s="28">
        <v>0</v>
      </c>
      <c r="BW329" s="28">
        <v>0</v>
      </c>
      <c r="BX329" s="28">
        <v>0</v>
      </c>
      <c r="BY329" s="28">
        <v>0</v>
      </c>
      <c r="BZ329" s="28">
        <v>0</v>
      </c>
      <c r="CA329" s="28">
        <v>0</v>
      </c>
      <c r="CB329" s="29">
        <f t="shared" si="173"/>
        <v>2322000</v>
      </c>
      <c r="CD329" s="25" t="s">
        <v>421</v>
      </c>
      <c r="CE329" s="30">
        <f t="shared" si="147"/>
        <v>0</v>
      </c>
      <c r="CF329" s="30">
        <f t="shared" si="148"/>
        <v>0</v>
      </c>
      <c r="CG329" s="30">
        <f t="shared" si="149"/>
        <v>-34000</v>
      </c>
      <c r="CH329" s="30">
        <f t="shared" si="150"/>
        <v>0</v>
      </c>
      <c r="CI329" s="30">
        <f t="shared" si="151"/>
        <v>0</v>
      </c>
      <c r="CJ329" s="30">
        <f t="shared" si="152"/>
        <v>0</v>
      </c>
      <c r="CK329" s="30">
        <f t="shared" si="153"/>
        <v>0</v>
      </c>
      <c r="CL329" s="30">
        <f t="shared" si="154"/>
        <v>0</v>
      </c>
      <c r="CM329" s="30">
        <f t="shared" si="155"/>
        <v>0</v>
      </c>
      <c r="CN329" s="30">
        <f t="shared" si="156"/>
        <v>0</v>
      </c>
      <c r="CO329" s="30">
        <f t="shared" si="157"/>
        <v>-54000</v>
      </c>
      <c r="CP329" s="30">
        <f t="shared" si="158"/>
        <v>0</v>
      </c>
      <c r="CQ329" s="30">
        <f t="shared" si="159"/>
        <v>0</v>
      </c>
      <c r="CR329" s="30">
        <f t="shared" si="160"/>
        <v>0</v>
      </c>
      <c r="CS329" s="30">
        <f t="shared" si="161"/>
        <v>-2234000</v>
      </c>
      <c r="CT329" s="30">
        <f t="shared" si="162"/>
        <v>0</v>
      </c>
      <c r="CU329" s="30">
        <f t="shared" si="163"/>
        <v>0</v>
      </c>
      <c r="CV329" s="30">
        <f t="shared" si="164"/>
        <v>0</v>
      </c>
      <c r="CW329" s="30">
        <f t="shared" si="165"/>
        <v>0</v>
      </c>
      <c r="CX329" s="30">
        <f t="shared" si="166"/>
        <v>0</v>
      </c>
      <c r="CY329" s="30">
        <f t="shared" si="167"/>
        <v>0</v>
      </c>
      <c r="CZ329" s="30">
        <f t="shared" si="168"/>
        <v>0</v>
      </c>
      <c r="DA329" s="30">
        <f t="shared" si="169"/>
        <v>0</v>
      </c>
      <c r="DB329" s="30">
        <f t="shared" si="170"/>
        <v>0</v>
      </c>
      <c r="DC329" s="30">
        <f t="shared" si="171"/>
        <v>-2322000</v>
      </c>
      <c r="DD329" s="30">
        <f t="shared" si="174"/>
        <v>44293139</v>
      </c>
    </row>
    <row r="330" spans="1:108" x14ac:dyDescent="0.15">
      <c r="A330" s="25" t="s">
        <v>422</v>
      </c>
      <c r="B330" s="26"/>
      <c r="C330" s="179"/>
      <c r="D330" s="179"/>
      <c r="E330" s="179"/>
      <c r="F330" s="179"/>
      <c r="G330" s="179"/>
      <c r="H330" s="179"/>
      <c r="I330" s="179">
        <v>4490</v>
      </c>
      <c r="J330" s="179"/>
      <c r="K330" s="179"/>
      <c r="L330" s="179">
        <v>163332</v>
      </c>
      <c r="M330" s="179"/>
      <c r="N330" s="179"/>
      <c r="O330" s="179"/>
      <c r="P330" s="179">
        <v>4736200</v>
      </c>
      <c r="Q330" s="179"/>
      <c r="R330" s="179"/>
      <c r="S330" s="179"/>
      <c r="T330" s="179"/>
      <c r="U330" s="179"/>
      <c r="V330" s="179"/>
      <c r="W330" s="179"/>
      <c r="X330" s="179"/>
      <c r="Y330" s="179"/>
      <c r="Z330" s="26">
        <f t="shared" si="145"/>
        <v>4904022</v>
      </c>
      <c r="AA330" s="26"/>
      <c r="AB330" s="25" t="s">
        <v>422</v>
      </c>
      <c r="AC330" s="26"/>
      <c r="AD330" s="26"/>
      <c r="AE330" s="179"/>
      <c r="AF330" s="179"/>
      <c r="AG330" s="179"/>
      <c r="AH330" s="179"/>
      <c r="AI330" s="179"/>
      <c r="AJ330" s="179"/>
      <c r="AK330" s="179"/>
      <c r="AL330" s="179"/>
      <c r="AM330" s="179"/>
      <c r="AN330" s="179"/>
      <c r="AO330" s="179"/>
      <c r="AP330" s="179"/>
      <c r="AQ330" s="179">
        <v>20000</v>
      </c>
      <c r="AR330" s="26"/>
      <c r="AS330" s="26"/>
      <c r="AT330" s="26"/>
      <c r="AU330" s="26"/>
      <c r="AV330" s="26"/>
      <c r="AW330" s="26"/>
      <c r="AX330" s="26"/>
      <c r="AY330" s="26"/>
      <c r="AZ330" s="26"/>
      <c r="BA330" s="45">
        <f t="shared" si="172"/>
        <v>20000</v>
      </c>
      <c r="BC330" s="25" t="s">
        <v>422</v>
      </c>
      <c r="BD330" s="43">
        <v>0</v>
      </c>
      <c r="BE330" s="43">
        <v>0</v>
      </c>
      <c r="BF330" s="43">
        <v>20000</v>
      </c>
      <c r="BG330" s="43">
        <v>0</v>
      </c>
      <c r="BH330" s="43">
        <v>0</v>
      </c>
      <c r="BI330" s="43">
        <v>0</v>
      </c>
      <c r="BJ330" s="43">
        <v>0</v>
      </c>
      <c r="BK330" s="43">
        <v>0</v>
      </c>
      <c r="BL330" s="43">
        <v>0</v>
      </c>
      <c r="BM330" s="43">
        <v>0</v>
      </c>
      <c r="BN330" s="43">
        <v>0</v>
      </c>
      <c r="BO330" s="43">
        <v>0</v>
      </c>
      <c r="BP330" s="43">
        <v>0</v>
      </c>
      <c r="BQ330" s="43">
        <v>0</v>
      </c>
      <c r="BR330" s="43">
        <v>2556000</v>
      </c>
      <c r="BS330" s="43">
        <v>0</v>
      </c>
      <c r="BT330" s="43">
        <v>0</v>
      </c>
      <c r="BU330" s="43">
        <v>0</v>
      </c>
      <c r="BV330" s="43">
        <v>0</v>
      </c>
      <c r="BW330" s="43">
        <v>0</v>
      </c>
      <c r="BX330" s="43">
        <v>0</v>
      </c>
      <c r="BY330" s="43">
        <v>0</v>
      </c>
      <c r="BZ330" s="43">
        <v>0</v>
      </c>
      <c r="CA330" s="43">
        <v>0</v>
      </c>
      <c r="CB330" s="29">
        <f t="shared" si="173"/>
        <v>2576000</v>
      </c>
      <c r="CD330" s="25" t="s">
        <v>422</v>
      </c>
      <c r="CE330" s="44">
        <f t="shared" si="147"/>
        <v>0</v>
      </c>
      <c r="CF330" s="44">
        <f t="shared" si="148"/>
        <v>0</v>
      </c>
      <c r="CG330" s="44">
        <f t="shared" si="149"/>
        <v>-20000</v>
      </c>
      <c r="CH330" s="44">
        <f t="shared" si="150"/>
        <v>0</v>
      </c>
      <c r="CI330" s="44">
        <f t="shared" si="151"/>
        <v>0</v>
      </c>
      <c r="CJ330" s="44">
        <f t="shared" si="152"/>
        <v>0</v>
      </c>
      <c r="CK330" s="44">
        <f t="shared" si="153"/>
        <v>0</v>
      </c>
      <c r="CL330" s="44">
        <f t="shared" si="154"/>
        <v>4490</v>
      </c>
      <c r="CM330" s="44">
        <f t="shared" si="155"/>
        <v>0</v>
      </c>
      <c r="CN330" s="44">
        <f t="shared" si="156"/>
        <v>0</v>
      </c>
      <c r="CO330" s="44">
        <f t="shared" si="157"/>
        <v>163332</v>
      </c>
      <c r="CP330" s="44">
        <f t="shared" si="158"/>
        <v>0</v>
      </c>
      <c r="CQ330" s="44">
        <f t="shared" si="159"/>
        <v>0</v>
      </c>
      <c r="CR330" s="44">
        <f t="shared" si="160"/>
        <v>0</v>
      </c>
      <c r="CS330" s="44">
        <f t="shared" si="161"/>
        <v>2180200</v>
      </c>
      <c r="CT330" s="44">
        <f t="shared" si="162"/>
        <v>0</v>
      </c>
      <c r="CU330" s="44">
        <f t="shared" si="163"/>
        <v>0</v>
      </c>
      <c r="CV330" s="44">
        <f t="shared" si="164"/>
        <v>0</v>
      </c>
      <c r="CW330" s="44">
        <f t="shared" si="165"/>
        <v>0</v>
      </c>
      <c r="CX330" s="44">
        <f t="shared" si="166"/>
        <v>0</v>
      </c>
      <c r="CY330" s="44">
        <f t="shared" si="167"/>
        <v>0</v>
      </c>
      <c r="CZ330" s="44">
        <f t="shared" si="168"/>
        <v>0</v>
      </c>
      <c r="DA330" s="44">
        <f t="shared" si="169"/>
        <v>0</v>
      </c>
      <c r="DB330" s="44">
        <f t="shared" si="170"/>
        <v>0</v>
      </c>
      <c r="DC330" s="44">
        <f t="shared" si="171"/>
        <v>2328022</v>
      </c>
      <c r="DD330" s="44">
        <f t="shared" si="174"/>
        <v>46621161</v>
      </c>
    </row>
    <row r="331" spans="1:108" x14ac:dyDescent="0.15">
      <c r="A331" s="25" t="s">
        <v>423</v>
      </c>
      <c r="B331" s="26"/>
      <c r="C331" s="179"/>
      <c r="D331" s="179"/>
      <c r="E331" s="179"/>
      <c r="F331" s="179"/>
      <c r="G331" s="179"/>
      <c r="H331" s="179"/>
      <c r="I331" s="179">
        <v>2246</v>
      </c>
      <c r="J331" s="179"/>
      <c r="K331" s="179"/>
      <c r="L331" s="179">
        <v>396000</v>
      </c>
      <c r="M331" s="179"/>
      <c r="N331" s="179"/>
      <c r="O331" s="179"/>
      <c r="P331" s="179">
        <v>3923843</v>
      </c>
      <c r="Q331" s="179"/>
      <c r="R331" s="179"/>
      <c r="S331" s="179"/>
      <c r="T331" s="179"/>
      <c r="U331" s="179"/>
      <c r="V331" s="179"/>
      <c r="W331" s="179"/>
      <c r="X331" s="179"/>
      <c r="Y331" s="179"/>
      <c r="Z331" s="26">
        <f t="shared" si="145"/>
        <v>4322089</v>
      </c>
      <c r="AA331" s="26"/>
      <c r="AB331" s="25" t="s">
        <v>423</v>
      </c>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45">
        <f t="shared" si="172"/>
        <v>0</v>
      </c>
      <c r="BC331" s="25" t="s">
        <v>423</v>
      </c>
      <c r="BD331" s="43">
        <v>0</v>
      </c>
      <c r="BE331" s="43">
        <v>0</v>
      </c>
      <c r="BF331" s="43">
        <v>0</v>
      </c>
      <c r="BG331" s="43">
        <v>0</v>
      </c>
      <c r="BH331" s="43">
        <v>0</v>
      </c>
      <c r="BI331" s="43">
        <v>0</v>
      </c>
      <c r="BJ331" s="43">
        <v>0</v>
      </c>
      <c r="BK331" s="43">
        <v>0</v>
      </c>
      <c r="BL331" s="43">
        <v>0</v>
      </c>
      <c r="BM331" s="43">
        <v>0</v>
      </c>
      <c r="BN331" s="43">
        <v>52000</v>
      </c>
      <c r="BO331" s="43">
        <v>0</v>
      </c>
      <c r="BP331" s="43">
        <v>0</v>
      </c>
      <c r="BQ331" s="43">
        <v>0</v>
      </c>
      <c r="BR331" s="43">
        <v>1744000</v>
      </c>
      <c r="BS331" s="43">
        <v>0</v>
      </c>
      <c r="BT331" s="43">
        <v>0</v>
      </c>
      <c r="BU331" s="43">
        <v>0</v>
      </c>
      <c r="BV331" s="43">
        <v>0</v>
      </c>
      <c r="BW331" s="43">
        <v>0</v>
      </c>
      <c r="BX331" s="43">
        <v>0</v>
      </c>
      <c r="BY331" s="43">
        <v>0</v>
      </c>
      <c r="BZ331" s="43">
        <v>0</v>
      </c>
      <c r="CA331" s="43">
        <v>0</v>
      </c>
      <c r="CB331" s="29">
        <f t="shared" si="173"/>
        <v>1796000</v>
      </c>
      <c r="CD331" s="25" t="s">
        <v>423</v>
      </c>
      <c r="CE331" s="44">
        <f t="shared" si="147"/>
        <v>0</v>
      </c>
      <c r="CF331" s="44">
        <f t="shared" si="148"/>
        <v>0</v>
      </c>
      <c r="CG331" s="44">
        <f t="shared" si="149"/>
        <v>0</v>
      </c>
      <c r="CH331" s="44">
        <f t="shared" si="150"/>
        <v>0</v>
      </c>
      <c r="CI331" s="44">
        <f t="shared" si="151"/>
        <v>0</v>
      </c>
      <c r="CJ331" s="44">
        <f t="shared" si="152"/>
        <v>0</v>
      </c>
      <c r="CK331" s="44">
        <f t="shared" si="153"/>
        <v>0</v>
      </c>
      <c r="CL331" s="44">
        <f t="shared" si="154"/>
        <v>2246</v>
      </c>
      <c r="CM331" s="44">
        <f t="shared" si="155"/>
        <v>0</v>
      </c>
      <c r="CN331" s="44">
        <f t="shared" si="156"/>
        <v>0</v>
      </c>
      <c r="CO331" s="44">
        <f t="shared" si="157"/>
        <v>344000</v>
      </c>
      <c r="CP331" s="44">
        <f t="shared" si="158"/>
        <v>0</v>
      </c>
      <c r="CQ331" s="44">
        <f t="shared" si="159"/>
        <v>0</v>
      </c>
      <c r="CR331" s="44">
        <f t="shared" si="160"/>
        <v>0</v>
      </c>
      <c r="CS331" s="44">
        <f t="shared" si="161"/>
        <v>2179843</v>
      </c>
      <c r="CT331" s="44">
        <f t="shared" si="162"/>
        <v>0</v>
      </c>
      <c r="CU331" s="44">
        <f t="shared" si="163"/>
        <v>0</v>
      </c>
      <c r="CV331" s="44">
        <f t="shared" si="164"/>
        <v>0</v>
      </c>
      <c r="CW331" s="44">
        <f t="shared" si="165"/>
        <v>0</v>
      </c>
      <c r="CX331" s="44">
        <f t="shared" si="166"/>
        <v>0</v>
      </c>
      <c r="CY331" s="44">
        <f t="shared" si="167"/>
        <v>0</v>
      </c>
      <c r="CZ331" s="44">
        <f t="shared" si="168"/>
        <v>0</v>
      </c>
      <c r="DA331" s="44">
        <f t="shared" si="169"/>
        <v>0</v>
      </c>
      <c r="DB331" s="44">
        <f t="shared" si="170"/>
        <v>0</v>
      </c>
      <c r="DC331" s="44">
        <f t="shared" si="171"/>
        <v>2526089</v>
      </c>
      <c r="DD331" s="44">
        <f t="shared" si="174"/>
        <v>49147250</v>
      </c>
    </row>
    <row r="332" spans="1:108" x14ac:dyDescent="0.15">
      <c r="A332" s="25" t="s">
        <v>424</v>
      </c>
      <c r="B332" s="26"/>
      <c r="C332" s="179"/>
      <c r="D332" s="179"/>
      <c r="E332" s="179"/>
      <c r="F332" s="179"/>
      <c r="G332" s="179"/>
      <c r="H332" s="179"/>
      <c r="I332" s="179"/>
      <c r="J332" s="179"/>
      <c r="K332" s="179"/>
      <c r="L332" s="179">
        <v>1143327</v>
      </c>
      <c r="M332" s="179"/>
      <c r="N332" s="179"/>
      <c r="O332" s="179"/>
      <c r="P332" s="179">
        <v>3663105</v>
      </c>
      <c r="Q332" s="179"/>
      <c r="R332" s="179"/>
      <c r="S332" s="179"/>
      <c r="T332" s="179"/>
      <c r="U332" s="179"/>
      <c r="V332" s="179"/>
      <c r="W332" s="179"/>
      <c r="X332" s="179"/>
      <c r="Y332" s="179"/>
      <c r="Z332" s="26">
        <f t="shared" si="145"/>
        <v>4806432</v>
      </c>
      <c r="AA332" s="26"/>
      <c r="AB332" s="25" t="s">
        <v>424</v>
      </c>
      <c r="AC332" s="26"/>
      <c r="AD332" s="26"/>
      <c r="AE332" s="179"/>
      <c r="AF332" s="179"/>
      <c r="AG332" s="179"/>
      <c r="AH332" s="179"/>
      <c r="AI332" s="179"/>
      <c r="AJ332" s="179">
        <v>70000</v>
      </c>
      <c r="AK332" s="179"/>
      <c r="AL332" s="179"/>
      <c r="AM332" s="179">
        <v>550000</v>
      </c>
      <c r="AN332" s="179"/>
      <c r="AO332" s="179"/>
      <c r="AP332" s="179"/>
      <c r="AQ332" s="179">
        <v>3260000</v>
      </c>
      <c r="AR332" s="26"/>
      <c r="AS332" s="26"/>
      <c r="AT332" s="26"/>
      <c r="AU332" s="26"/>
      <c r="AV332" s="26"/>
      <c r="AW332" s="26"/>
      <c r="AX332" s="26"/>
      <c r="AY332" s="26"/>
      <c r="AZ332" s="26"/>
      <c r="BA332" s="45">
        <f t="shared" si="172"/>
        <v>3880000</v>
      </c>
      <c r="BC332" s="25" t="s">
        <v>424</v>
      </c>
      <c r="BD332" s="43">
        <v>0</v>
      </c>
      <c r="BE332" s="43">
        <v>0</v>
      </c>
      <c r="BF332" s="43">
        <v>0</v>
      </c>
      <c r="BG332" s="43">
        <v>0</v>
      </c>
      <c r="BH332" s="43">
        <v>0</v>
      </c>
      <c r="BI332" s="43">
        <v>0</v>
      </c>
      <c r="BJ332" s="43">
        <v>0</v>
      </c>
      <c r="BK332" s="43">
        <v>14000</v>
      </c>
      <c r="BL332" s="43">
        <v>0</v>
      </c>
      <c r="BM332" s="43">
        <v>0</v>
      </c>
      <c r="BN332" s="43">
        <v>110000</v>
      </c>
      <c r="BO332" s="43">
        <v>0</v>
      </c>
      <c r="BP332" s="43">
        <v>0</v>
      </c>
      <c r="BQ332" s="43">
        <v>0</v>
      </c>
      <c r="BR332" s="43">
        <v>2406000</v>
      </c>
      <c r="BS332" s="43">
        <v>0</v>
      </c>
      <c r="BT332" s="43">
        <v>0</v>
      </c>
      <c r="BU332" s="43">
        <v>0</v>
      </c>
      <c r="BV332" s="43">
        <v>0</v>
      </c>
      <c r="BW332" s="43">
        <v>0</v>
      </c>
      <c r="BX332" s="43">
        <v>0</v>
      </c>
      <c r="BY332" s="43">
        <v>0</v>
      </c>
      <c r="BZ332" s="43">
        <v>0</v>
      </c>
      <c r="CA332" s="43">
        <v>0</v>
      </c>
      <c r="CB332" s="29">
        <f t="shared" si="173"/>
        <v>2530000</v>
      </c>
      <c r="CD332" s="25" t="s">
        <v>424</v>
      </c>
      <c r="CE332" s="44">
        <f t="shared" si="147"/>
        <v>0</v>
      </c>
      <c r="CF332" s="44">
        <f t="shared" si="148"/>
        <v>0</v>
      </c>
      <c r="CG332" s="44">
        <f t="shared" si="149"/>
        <v>0</v>
      </c>
      <c r="CH332" s="44">
        <f t="shared" si="150"/>
        <v>0</v>
      </c>
      <c r="CI332" s="44">
        <f t="shared" si="151"/>
        <v>0</v>
      </c>
      <c r="CJ332" s="44">
        <f t="shared" si="152"/>
        <v>0</v>
      </c>
      <c r="CK332" s="44">
        <f t="shared" si="153"/>
        <v>0</v>
      </c>
      <c r="CL332" s="44">
        <f t="shared" si="154"/>
        <v>-14000</v>
      </c>
      <c r="CM332" s="44">
        <f t="shared" si="155"/>
        <v>0</v>
      </c>
      <c r="CN332" s="44">
        <f t="shared" si="156"/>
        <v>0</v>
      </c>
      <c r="CO332" s="44">
        <f t="shared" si="157"/>
        <v>1033327</v>
      </c>
      <c r="CP332" s="44">
        <f t="shared" si="158"/>
        <v>0</v>
      </c>
      <c r="CQ332" s="44">
        <f t="shared" si="159"/>
        <v>0</v>
      </c>
      <c r="CR332" s="44">
        <f t="shared" si="160"/>
        <v>0</v>
      </c>
      <c r="CS332" s="44">
        <f t="shared" si="161"/>
        <v>1257105</v>
      </c>
      <c r="CT332" s="44">
        <f t="shared" si="162"/>
        <v>0</v>
      </c>
      <c r="CU332" s="44">
        <f t="shared" si="163"/>
        <v>0</v>
      </c>
      <c r="CV332" s="44">
        <f t="shared" si="164"/>
        <v>0</v>
      </c>
      <c r="CW332" s="44">
        <f t="shared" si="165"/>
        <v>0</v>
      </c>
      <c r="CX332" s="44">
        <f t="shared" si="166"/>
        <v>0</v>
      </c>
      <c r="CY332" s="44">
        <f t="shared" si="167"/>
        <v>0</v>
      </c>
      <c r="CZ332" s="44">
        <f t="shared" si="168"/>
        <v>0</v>
      </c>
      <c r="DA332" s="44">
        <f t="shared" si="169"/>
        <v>0</v>
      </c>
      <c r="DB332" s="44">
        <f t="shared" si="170"/>
        <v>0</v>
      </c>
      <c r="DC332" s="44">
        <f t="shared" si="171"/>
        <v>2276432</v>
      </c>
      <c r="DD332" s="44">
        <f t="shared" si="174"/>
        <v>51423682</v>
      </c>
    </row>
    <row r="333" spans="1:108" x14ac:dyDescent="0.15">
      <c r="A333" s="25" t="s">
        <v>425</v>
      </c>
      <c r="B333" s="26"/>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26">
        <f t="shared" si="145"/>
        <v>0</v>
      </c>
      <c r="AA333" s="26"/>
      <c r="AB333" s="25" t="s">
        <v>425</v>
      </c>
      <c r="AC333" s="26"/>
      <c r="AD333" s="26"/>
      <c r="AE333" s="179">
        <v>90000</v>
      </c>
      <c r="AF333" s="179"/>
      <c r="AG333" s="179"/>
      <c r="AH333" s="179"/>
      <c r="AI333" s="179"/>
      <c r="AJ333" s="179"/>
      <c r="AK333" s="179"/>
      <c r="AL333" s="179"/>
      <c r="AM333" s="179"/>
      <c r="AN333" s="179"/>
      <c r="AO333" s="179"/>
      <c r="AP333" s="179"/>
      <c r="AQ333" s="179">
        <v>5240000</v>
      </c>
      <c r="AR333" s="26"/>
      <c r="AS333" s="26"/>
      <c r="AT333" s="26"/>
      <c r="AU333" s="26"/>
      <c r="AV333" s="26"/>
      <c r="AW333" s="26"/>
      <c r="AX333" s="26"/>
      <c r="AY333" s="26"/>
      <c r="AZ333" s="26"/>
      <c r="BA333" s="45">
        <f t="shared" si="172"/>
        <v>5330000</v>
      </c>
      <c r="BC333" s="25" t="s">
        <v>425</v>
      </c>
      <c r="BD333" s="28">
        <v>0</v>
      </c>
      <c r="BE333" s="28">
        <v>0</v>
      </c>
      <c r="BF333" s="28">
        <v>18000</v>
      </c>
      <c r="BG333" s="28">
        <v>0</v>
      </c>
      <c r="BH333" s="28">
        <v>0</v>
      </c>
      <c r="BI333" s="28">
        <v>0</v>
      </c>
      <c r="BJ333" s="28">
        <v>0</v>
      </c>
      <c r="BK333" s="28">
        <v>4000</v>
      </c>
      <c r="BL333" s="28">
        <v>0</v>
      </c>
      <c r="BM333" s="28">
        <v>0</v>
      </c>
      <c r="BN333" s="28">
        <v>110000</v>
      </c>
      <c r="BO333" s="28">
        <v>0</v>
      </c>
      <c r="BP333" s="28">
        <v>0</v>
      </c>
      <c r="BQ333" s="28">
        <v>0</v>
      </c>
      <c r="BR333" s="28">
        <v>2726000</v>
      </c>
      <c r="BS333" s="28">
        <v>0</v>
      </c>
      <c r="BT333" s="28">
        <v>0</v>
      </c>
      <c r="BU333" s="28">
        <v>0</v>
      </c>
      <c r="BV333" s="28">
        <v>0</v>
      </c>
      <c r="BW333" s="28">
        <v>0</v>
      </c>
      <c r="BX333" s="28">
        <v>0</v>
      </c>
      <c r="BY333" s="28">
        <v>0</v>
      </c>
      <c r="BZ333" s="28">
        <v>0</v>
      </c>
      <c r="CA333" s="28">
        <v>0</v>
      </c>
      <c r="CB333" s="29">
        <f t="shared" si="173"/>
        <v>2858000</v>
      </c>
      <c r="CD333" s="25" t="s">
        <v>425</v>
      </c>
      <c r="CE333" s="30">
        <f t="shared" si="147"/>
        <v>0</v>
      </c>
      <c r="CF333" s="30">
        <f t="shared" si="148"/>
        <v>0</v>
      </c>
      <c r="CG333" s="30">
        <f t="shared" si="149"/>
        <v>-18000</v>
      </c>
      <c r="CH333" s="30">
        <f t="shared" si="150"/>
        <v>0</v>
      </c>
      <c r="CI333" s="30">
        <f t="shared" si="151"/>
        <v>0</v>
      </c>
      <c r="CJ333" s="30">
        <f t="shared" si="152"/>
        <v>0</v>
      </c>
      <c r="CK333" s="30">
        <f t="shared" si="153"/>
        <v>0</v>
      </c>
      <c r="CL333" s="30">
        <f t="shared" si="154"/>
        <v>-4000</v>
      </c>
      <c r="CM333" s="30">
        <f t="shared" si="155"/>
        <v>0</v>
      </c>
      <c r="CN333" s="30">
        <f t="shared" si="156"/>
        <v>0</v>
      </c>
      <c r="CO333" s="30">
        <f t="shared" si="157"/>
        <v>-110000</v>
      </c>
      <c r="CP333" s="30">
        <f t="shared" si="158"/>
        <v>0</v>
      </c>
      <c r="CQ333" s="30">
        <f t="shared" si="159"/>
        <v>0</v>
      </c>
      <c r="CR333" s="30">
        <f t="shared" si="160"/>
        <v>0</v>
      </c>
      <c r="CS333" s="30">
        <f t="shared" si="161"/>
        <v>-2726000</v>
      </c>
      <c r="CT333" s="30">
        <f t="shared" si="162"/>
        <v>0</v>
      </c>
      <c r="CU333" s="30">
        <f t="shared" si="163"/>
        <v>0</v>
      </c>
      <c r="CV333" s="30">
        <f t="shared" si="164"/>
        <v>0</v>
      </c>
      <c r="CW333" s="30">
        <f t="shared" si="165"/>
        <v>0</v>
      </c>
      <c r="CX333" s="30">
        <f t="shared" si="166"/>
        <v>0</v>
      </c>
      <c r="CY333" s="30">
        <f t="shared" si="167"/>
        <v>0</v>
      </c>
      <c r="CZ333" s="30">
        <f t="shared" si="168"/>
        <v>0</v>
      </c>
      <c r="DA333" s="30">
        <f t="shared" si="169"/>
        <v>0</v>
      </c>
      <c r="DB333" s="30">
        <f t="shared" si="170"/>
        <v>0</v>
      </c>
      <c r="DC333" s="30">
        <f t="shared" si="171"/>
        <v>-2858000</v>
      </c>
      <c r="DD333" s="30">
        <f t="shared" si="174"/>
        <v>48565682</v>
      </c>
    </row>
    <row r="334" spans="1:108" x14ac:dyDescent="0.15">
      <c r="A334" s="25" t="s">
        <v>426</v>
      </c>
      <c r="B334" s="26"/>
      <c r="C334" s="179"/>
      <c r="D334" s="179"/>
      <c r="E334" s="179"/>
      <c r="F334" s="179"/>
      <c r="G334" s="179"/>
      <c r="H334" s="179"/>
      <c r="I334" s="179">
        <v>5938</v>
      </c>
      <c r="J334" s="179"/>
      <c r="K334" s="179"/>
      <c r="L334" s="179"/>
      <c r="M334" s="179"/>
      <c r="N334" s="179"/>
      <c r="O334" s="179"/>
      <c r="P334" s="179">
        <v>2414863</v>
      </c>
      <c r="Q334" s="179"/>
      <c r="R334" s="179"/>
      <c r="S334" s="179"/>
      <c r="T334" s="179"/>
      <c r="U334" s="179"/>
      <c r="V334" s="179"/>
      <c r="W334" s="179"/>
      <c r="X334" s="179"/>
      <c r="Y334" s="179"/>
      <c r="Z334" s="26">
        <f t="shared" si="145"/>
        <v>2420801</v>
      </c>
      <c r="AA334" s="26"/>
      <c r="AB334" s="25" t="s">
        <v>426</v>
      </c>
      <c r="AC334" s="26"/>
      <c r="AD334" s="26"/>
      <c r="AE334" s="179"/>
      <c r="AF334" s="179"/>
      <c r="AG334" s="179"/>
      <c r="AH334" s="179"/>
      <c r="AI334" s="179"/>
      <c r="AJ334" s="179">
        <v>40000</v>
      </c>
      <c r="AK334" s="179"/>
      <c r="AL334" s="179"/>
      <c r="AM334" s="179">
        <v>980000</v>
      </c>
      <c r="AN334" s="179"/>
      <c r="AO334" s="179"/>
      <c r="AP334" s="179"/>
      <c r="AQ334" s="179">
        <v>4870000</v>
      </c>
      <c r="AR334" s="26"/>
      <c r="AS334" s="26"/>
      <c r="AT334" s="26"/>
      <c r="AU334" s="26"/>
      <c r="AV334" s="26"/>
      <c r="AW334" s="26"/>
      <c r="AX334" s="26"/>
      <c r="AY334" s="26"/>
      <c r="AZ334" s="26"/>
      <c r="BA334" s="45">
        <f t="shared" si="172"/>
        <v>5890000</v>
      </c>
      <c r="BC334" s="25" t="s">
        <v>426</v>
      </c>
      <c r="BD334" s="28">
        <v>0</v>
      </c>
      <c r="BE334" s="28">
        <v>0</v>
      </c>
      <c r="BF334" s="28">
        <v>20000</v>
      </c>
      <c r="BG334" s="28">
        <v>0</v>
      </c>
      <c r="BH334" s="28">
        <v>0</v>
      </c>
      <c r="BI334" s="28">
        <v>0</v>
      </c>
      <c r="BJ334" s="28">
        <v>0</v>
      </c>
      <c r="BK334" s="28">
        <v>8000</v>
      </c>
      <c r="BL334" s="28">
        <v>0</v>
      </c>
      <c r="BM334" s="28">
        <v>0</v>
      </c>
      <c r="BN334" s="28">
        <v>264000</v>
      </c>
      <c r="BO334" s="28">
        <v>0</v>
      </c>
      <c r="BP334" s="28">
        <v>0</v>
      </c>
      <c r="BQ334" s="28">
        <v>0</v>
      </c>
      <c r="BR334" s="28">
        <v>3250000</v>
      </c>
      <c r="BS334" s="28">
        <v>0</v>
      </c>
      <c r="BT334" s="28">
        <v>0</v>
      </c>
      <c r="BU334" s="28">
        <v>0</v>
      </c>
      <c r="BV334" s="28">
        <v>0</v>
      </c>
      <c r="BW334" s="28">
        <v>0</v>
      </c>
      <c r="BX334" s="28">
        <v>0</v>
      </c>
      <c r="BY334" s="28">
        <v>0</v>
      </c>
      <c r="BZ334" s="28">
        <v>0</v>
      </c>
      <c r="CA334" s="28">
        <v>0</v>
      </c>
      <c r="CB334" s="29">
        <f t="shared" si="173"/>
        <v>3542000</v>
      </c>
      <c r="CD334" s="25" t="s">
        <v>426</v>
      </c>
      <c r="CE334" s="30">
        <f t="shared" si="147"/>
        <v>0</v>
      </c>
      <c r="CF334" s="30">
        <f t="shared" si="148"/>
        <v>0</v>
      </c>
      <c r="CG334" s="30">
        <f t="shared" si="149"/>
        <v>-20000</v>
      </c>
      <c r="CH334" s="30">
        <f t="shared" si="150"/>
        <v>0</v>
      </c>
      <c r="CI334" s="30">
        <f t="shared" si="151"/>
        <v>0</v>
      </c>
      <c r="CJ334" s="30">
        <f t="shared" si="152"/>
        <v>0</v>
      </c>
      <c r="CK334" s="30">
        <f t="shared" si="153"/>
        <v>0</v>
      </c>
      <c r="CL334" s="30">
        <f t="shared" si="154"/>
        <v>-2062</v>
      </c>
      <c r="CM334" s="30">
        <f t="shared" si="155"/>
        <v>0</v>
      </c>
      <c r="CN334" s="30">
        <f t="shared" si="156"/>
        <v>0</v>
      </c>
      <c r="CO334" s="30">
        <f t="shared" si="157"/>
        <v>-264000</v>
      </c>
      <c r="CP334" s="30">
        <f t="shared" si="158"/>
        <v>0</v>
      </c>
      <c r="CQ334" s="30">
        <f t="shared" si="159"/>
        <v>0</v>
      </c>
      <c r="CR334" s="30">
        <f t="shared" si="160"/>
        <v>0</v>
      </c>
      <c r="CS334" s="30">
        <f t="shared" si="161"/>
        <v>-835137</v>
      </c>
      <c r="CT334" s="30">
        <f t="shared" si="162"/>
        <v>0</v>
      </c>
      <c r="CU334" s="30">
        <f t="shared" si="163"/>
        <v>0</v>
      </c>
      <c r="CV334" s="30">
        <f t="shared" si="164"/>
        <v>0</v>
      </c>
      <c r="CW334" s="30">
        <f t="shared" si="165"/>
        <v>0</v>
      </c>
      <c r="CX334" s="30">
        <f t="shared" si="166"/>
        <v>0</v>
      </c>
      <c r="CY334" s="30">
        <f t="shared" si="167"/>
        <v>0</v>
      </c>
      <c r="CZ334" s="30">
        <f t="shared" si="168"/>
        <v>0</v>
      </c>
      <c r="DA334" s="30">
        <f t="shared" si="169"/>
        <v>0</v>
      </c>
      <c r="DB334" s="30">
        <f t="shared" si="170"/>
        <v>0</v>
      </c>
      <c r="DC334" s="30">
        <f t="shared" si="171"/>
        <v>-1121199</v>
      </c>
      <c r="DD334" s="30">
        <f t="shared" si="174"/>
        <v>47444483</v>
      </c>
    </row>
    <row r="335" spans="1:108" x14ac:dyDescent="0.15">
      <c r="A335" s="25" t="s">
        <v>427</v>
      </c>
      <c r="B335" s="26"/>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26">
        <f t="shared" si="145"/>
        <v>0</v>
      </c>
      <c r="AA335" s="26"/>
      <c r="AB335" s="25" t="s">
        <v>427</v>
      </c>
      <c r="AC335" s="26"/>
      <c r="AD335" s="26"/>
      <c r="AE335" s="179">
        <v>80000</v>
      </c>
      <c r="AF335" s="179"/>
      <c r="AG335" s="179"/>
      <c r="AH335" s="179"/>
      <c r="AI335" s="179"/>
      <c r="AJ335" s="179">
        <v>0</v>
      </c>
      <c r="AK335" s="179"/>
      <c r="AL335" s="179"/>
      <c r="AM335" s="179">
        <v>1890000</v>
      </c>
      <c r="AN335" s="179"/>
      <c r="AO335" s="179"/>
      <c r="AP335" s="179"/>
      <c r="AQ335" s="179">
        <v>5180000</v>
      </c>
      <c r="AR335" s="26"/>
      <c r="AS335" s="26"/>
      <c r="AT335" s="26"/>
      <c r="AU335" s="26"/>
      <c r="AV335" s="26"/>
      <c r="AW335" s="26"/>
      <c r="AX335" s="26"/>
      <c r="AY335" s="26"/>
      <c r="AZ335" s="26"/>
      <c r="BA335" s="45">
        <f t="shared" si="172"/>
        <v>7150000</v>
      </c>
      <c r="BC335" s="25" t="s">
        <v>427</v>
      </c>
      <c r="BD335" s="28">
        <v>0</v>
      </c>
      <c r="BE335" s="28">
        <v>0</v>
      </c>
      <c r="BF335" s="28">
        <v>16000</v>
      </c>
      <c r="BG335" s="28">
        <v>0</v>
      </c>
      <c r="BH335" s="28">
        <v>0</v>
      </c>
      <c r="BI335" s="28">
        <v>0</v>
      </c>
      <c r="BJ335" s="28">
        <v>0</v>
      </c>
      <c r="BK335" s="28">
        <v>18000</v>
      </c>
      <c r="BL335" s="28">
        <v>0</v>
      </c>
      <c r="BM335" s="28">
        <v>0</v>
      </c>
      <c r="BN335" s="28">
        <v>852000</v>
      </c>
      <c r="BO335" s="28">
        <v>0</v>
      </c>
      <c r="BP335" s="28">
        <v>0</v>
      </c>
      <c r="BQ335" s="28">
        <v>0</v>
      </c>
      <c r="BR335" s="28">
        <v>4398000</v>
      </c>
      <c r="BS335" s="28">
        <v>0</v>
      </c>
      <c r="BT335" s="28">
        <v>0</v>
      </c>
      <c r="BU335" s="28">
        <v>0</v>
      </c>
      <c r="BV335" s="28">
        <v>0</v>
      </c>
      <c r="BW335" s="28">
        <v>0</v>
      </c>
      <c r="BX335" s="28">
        <v>0</v>
      </c>
      <c r="BY335" s="28">
        <v>0</v>
      </c>
      <c r="BZ335" s="28">
        <v>0</v>
      </c>
      <c r="CA335" s="28">
        <v>0</v>
      </c>
      <c r="CB335" s="29">
        <f t="shared" si="173"/>
        <v>5284000</v>
      </c>
      <c r="CD335" s="25" t="s">
        <v>427</v>
      </c>
      <c r="CE335" s="30">
        <f t="shared" si="147"/>
        <v>0</v>
      </c>
      <c r="CF335" s="30">
        <f t="shared" si="148"/>
        <v>0</v>
      </c>
      <c r="CG335" s="30">
        <f t="shared" si="149"/>
        <v>-16000</v>
      </c>
      <c r="CH335" s="30">
        <f t="shared" si="150"/>
        <v>0</v>
      </c>
      <c r="CI335" s="30">
        <f t="shared" si="151"/>
        <v>0</v>
      </c>
      <c r="CJ335" s="30">
        <f t="shared" si="152"/>
        <v>0</v>
      </c>
      <c r="CK335" s="30">
        <f t="shared" si="153"/>
        <v>0</v>
      </c>
      <c r="CL335" s="30">
        <f t="shared" si="154"/>
        <v>-18000</v>
      </c>
      <c r="CM335" s="30">
        <f t="shared" si="155"/>
        <v>0</v>
      </c>
      <c r="CN335" s="30">
        <f t="shared" si="156"/>
        <v>0</v>
      </c>
      <c r="CO335" s="30">
        <f t="shared" si="157"/>
        <v>-852000</v>
      </c>
      <c r="CP335" s="30">
        <f t="shared" si="158"/>
        <v>0</v>
      </c>
      <c r="CQ335" s="30">
        <f t="shared" si="159"/>
        <v>0</v>
      </c>
      <c r="CR335" s="30">
        <f t="shared" si="160"/>
        <v>0</v>
      </c>
      <c r="CS335" s="30">
        <f t="shared" si="161"/>
        <v>-4398000</v>
      </c>
      <c r="CT335" s="30">
        <f t="shared" si="162"/>
        <v>0</v>
      </c>
      <c r="CU335" s="30">
        <f t="shared" si="163"/>
        <v>0</v>
      </c>
      <c r="CV335" s="30">
        <f t="shared" si="164"/>
        <v>0</v>
      </c>
      <c r="CW335" s="30">
        <f t="shared" si="165"/>
        <v>0</v>
      </c>
      <c r="CX335" s="30">
        <f t="shared" si="166"/>
        <v>0</v>
      </c>
      <c r="CY335" s="30">
        <f t="shared" si="167"/>
        <v>0</v>
      </c>
      <c r="CZ335" s="30">
        <f t="shared" si="168"/>
        <v>0</v>
      </c>
      <c r="DA335" s="30">
        <f t="shared" si="169"/>
        <v>0</v>
      </c>
      <c r="DB335" s="30">
        <f t="shared" si="170"/>
        <v>0</v>
      </c>
      <c r="DC335" s="30">
        <f t="shared" si="171"/>
        <v>-5284000</v>
      </c>
      <c r="DD335" s="30">
        <f t="shared" si="174"/>
        <v>42160483</v>
      </c>
    </row>
    <row r="336" spans="1:108" x14ac:dyDescent="0.15">
      <c r="A336" s="25" t="s">
        <v>428</v>
      </c>
      <c r="B336" s="26"/>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26">
        <f t="shared" si="145"/>
        <v>0</v>
      </c>
      <c r="AA336" s="26"/>
      <c r="AB336" s="25" t="s">
        <v>428</v>
      </c>
      <c r="AC336" s="26"/>
      <c r="AD336" s="26"/>
      <c r="AE336" s="179"/>
      <c r="AF336" s="179"/>
      <c r="AG336" s="179"/>
      <c r="AH336" s="179"/>
      <c r="AI336" s="179"/>
      <c r="AJ336" s="179">
        <v>80000</v>
      </c>
      <c r="AK336" s="179"/>
      <c r="AL336" s="179"/>
      <c r="AM336" s="179">
        <v>270000</v>
      </c>
      <c r="AN336" s="179"/>
      <c r="AO336" s="179"/>
      <c r="AP336" s="179"/>
      <c r="AQ336" s="179">
        <v>3060000</v>
      </c>
      <c r="AR336" s="26"/>
      <c r="AS336" s="26"/>
      <c r="AT336" s="26"/>
      <c r="AU336" s="26"/>
      <c r="AV336" s="26"/>
      <c r="AW336" s="26"/>
      <c r="AX336" s="26"/>
      <c r="AY336" s="26"/>
      <c r="AZ336" s="26"/>
      <c r="BA336" s="45">
        <f t="shared" si="172"/>
        <v>3410000</v>
      </c>
      <c r="BC336" s="25" t="s">
        <v>428</v>
      </c>
      <c r="BD336" s="43">
        <v>0</v>
      </c>
      <c r="BE336" s="43">
        <v>0</v>
      </c>
      <c r="BF336" s="43">
        <v>0</v>
      </c>
      <c r="BG336" s="43">
        <v>0</v>
      </c>
      <c r="BH336" s="43">
        <v>0</v>
      </c>
      <c r="BI336" s="43">
        <v>0</v>
      </c>
      <c r="BJ336" s="43">
        <v>0</v>
      </c>
      <c r="BK336" s="43">
        <v>24000</v>
      </c>
      <c r="BL336" s="43">
        <v>0</v>
      </c>
      <c r="BM336" s="43">
        <v>0</v>
      </c>
      <c r="BN336" s="43">
        <v>350000</v>
      </c>
      <c r="BO336" s="43">
        <v>0</v>
      </c>
      <c r="BP336" s="43">
        <v>0</v>
      </c>
      <c r="BQ336" s="43">
        <v>0</v>
      </c>
      <c r="BR336" s="43">
        <v>2788000</v>
      </c>
      <c r="BS336" s="43">
        <v>0</v>
      </c>
      <c r="BT336" s="43">
        <v>0</v>
      </c>
      <c r="BU336" s="43">
        <v>0</v>
      </c>
      <c r="BV336" s="43">
        <v>0</v>
      </c>
      <c r="BW336" s="43">
        <v>0</v>
      </c>
      <c r="BX336" s="43">
        <v>0</v>
      </c>
      <c r="BY336" s="43">
        <v>0</v>
      </c>
      <c r="BZ336" s="43">
        <v>0</v>
      </c>
      <c r="CA336" s="43">
        <v>0</v>
      </c>
      <c r="CB336" s="29">
        <f t="shared" si="173"/>
        <v>3162000</v>
      </c>
      <c r="CD336" s="25" t="s">
        <v>428</v>
      </c>
      <c r="CE336" s="44">
        <f t="shared" si="147"/>
        <v>0</v>
      </c>
      <c r="CF336" s="44">
        <f t="shared" si="148"/>
        <v>0</v>
      </c>
      <c r="CG336" s="44">
        <f t="shared" si="149"/>
        <v>0</v>
      </c>
      <c r="CH336" s="44">
        <f t="shared" si="150"/>
        <v>0</v>
      </c>
      <c r="CI336" s="44">
        <f t="shared" si="151"/>
        <v>0</v>
      </c>
      <c r="CJ336" s="44">
        <f t="shared" si="152"/>
        <v>0</v>
      </c>
      <c r="CK336" s="44">
        <f t="shared" si="153"/>
        <v>0</v>
      </c>
      <c r="CL336" s="44">
        <f t="shared" si="154"/>
        <v>-24000</v>
      </c>
      <c r="CM336" s="44">
        <f t="shared" si="155"/>
        <v>0</v>
      </c>
      <c r="CN336" s="44">
        <f t="shared" si="156"/>
        <v>0</v>
      </c>
      <c r="CO336" s="44">
        <f t="shared" si="157"/>
        <v>-350000</v>
      </c>
      <c r="CP336" s="44">
        <f t="shared" si="158"/>
        <v>0</v>
      </c>
      <c r="CQ336" s="44">
        <f t="shared" si="159"/>
        <v>0</v>
      </c>
      <c r="CR336" s="44">
        <f t="shared" si="160"/>
        <v>0</v>
      </c>
      <c r="CS336" s="44">
        <f t="shared" si="161"/>
        <v>-2788000</v>
      </c>
      <c r="CT336" s="44">
        <f t="shared" si="162"/>
        <v>0</v>
      </c>
      <c r="CU336" s="44">
        <f t="shared" si="163"/>
        <v>0</v>
      </c>
      <c r="CV336" s="44">
        <f t="shared" si="164"/>
        <v>0</v>
      </c>
      <c r="CW336" s="44">
        <f t="shared" si="165"/>
        <v>0</v>
      </c>
      <c r="CX336" s="44">
        <f t="shared" si="166"/>
        <v>0</v>
      </c>
      <c r="CY336" s="44">
        <f t="shared" si="167"/>
        <v>0</v>
      </c>
      <c r="CZ336" s="44">
        <f t="shared" si="168"/>
        <v>0</v>
      </c>
      <c r="DA336" s="44">
        <f t="shared" si="169"/>
        <v>0</v>
      </c>
      <c r="DB336" s="44">
        <f t="shared" si="170"/>
        <v>0</v>
      </c>
      <c r="DC336" s="44">
        <f t="shared" si="171"/>
        <v>-3162000</v>
      </c>
      <c r="DD336" s="44">
        <f t="shared" si="174"/>
        <v>38998483</v>
      </c>
    </row>
    <row r="337" spans="1:108" x14ac:dyDescent="0.15">
      <c r="A337" s="25" t="s">
        <v>429</v>
      </c>
      <c r="B337" s="26"/>
      <c r="C337" s="179"/>
      <c r="D337" s="179"/>
      <c r="E337" s="179"/>
      <c r="F337" s="179"/>
      <c r="G337" s="179"/>
      <c r="H337" s="179"/>
      <c r="I337" s="179"/>
      <c r="J337" s="179"/>
      <c r="K337" s="179"/>
      <c r="L337" s="179">
        <v>337522</v>
      </c>
      <c r="M337" s="179"/>
      <c r="N337" s="179"/>
      <c r="O337" s="179"/>
      <c r="P337" s="179">
        <v>2431389</v>
      </c>
      <c r="Q337" s="179"/>
      <c r="R337" s="179"/>
      <c r="S337" s="179"/>
      <c r="T337" s="179"/>
      <c r="U337" s="179"/>
      <c r="V337" s="179"/>
      <c r="W337" s="179"/>
      <c r="X337" s="179"/>
      <c r="Y337" s="179"/>
      <c r="Z337" s="26">
        <f t="shared" si="145"/>
        <v>2768911</v>
      </c>
      <c r="AA337" s="26"/>
      <c r="AB337" s="25" t="s">
        <v>429</v>
      </c>
      <c r="AC337" s="26"/>
      <c r="AD337" s="26"/>
      <c r="AE337" s="179"/>
      <c r="AF337" s="179"/>
      <c r="AG337" s="179"/>
      <c r="AH337" s="179"/>
      <c r="AI337" s="179"/>
      <c r="AJ337" s="179"/>
      <c r="AK337" s="179"/>
      <c r="AL337" s="179"/>
      <c r="AM337" s="179"/>
      <c r="AN337" s="179"/>
      <c r="AO337" s="179"/>
      <c r="AP337" s="179"/>
      <c r="AQ337" s="179">
        <v>180000</v>
      </c>
      <c r="AR337" s="26"/>
      <c r="AS337" s="26"/>
      <c r="AT337" s="26"/>
      <c r="AU337" s="26"/>
      <c r="AV337" s="26"/>
      <c r="AW337" s="26"/>
      <c r="AX337" s="26"/>
      <c r="AY337" s="26"/>
      <c r="AZ337" s="26"/>
      <c r="BA337" s="45">
        <f t="shared" si="172"/>
        <v>180000</v>
      </c>
      <c r="BC337" s="25" t="s">
        <v>429</v>
      </c>
      <c r="BD337" s="43">
        <v>0</v>
      </c>
      <c r="BE337" s="43">
        <v>0</v>
      </c>
      <c r="BF337" s="43">
        <v>0</v>
      </c>
      <c r="BG337" s="43">
        <v>0</v>
      </c>
      <c r="BH337" s="43">
        <v>0</v>
      </c>
      <c r="BI337" s="43">
        <v>0</v>
      </c>
      <c r="BJ337" s="43">
        <v>0</v>
      </c>
      <c r="BK337" s="43">
        <v>6000</v>
      </c>
      <c r="BL337" s="43">
        <v>0</v>
      </c>
      <c r="BM337" s="43">
        <v>0</v>
      </c>
      <c r="BN337" s="43">
        <v>72000</v>
      </c>
      <c r="BO337" s="43">
        <v>0</v>
      </c>
      <c r="BP337" s="43">
        <v>0</v>
      </c>
      <c r="BQ337" s="43">
        <v>0</v>
      </c>
      <c r="BR337" s="43">
        <v>3052000</v>
      </c>
      <c r="BS337" s="43">
        <v>0</v>
      </c>
      <c r="BT337" s="43">
        <v>0</v>
      </c>
      <c r="BU337" s="43">
        <v>0</v>
      </c>
      <c r="BV337" s="43">
        <v>0</v>
      </c>
      <c r="BW337" s="43">
        <v>0</v>
      </c>
      <c r="BX337" s="43">
        <v>0</v>
      </c>
      <c r="BY337" s="43">
        <v>0</v>
      </c>
      <c r="BZ337" s="43">
        <v>0</v>
      </c>
      <c r="CA337" s="43">
        <v>0</v>
      </c>
      <c r="CB337" s="29">
        <f t="shared" si="173"/>
        <v>3130000</v>
      </c>
      <c r="CD337" s="25" t="s">
        <v>429</v>
      </c>
      <c r="CE337" s="44">
        <f t="shared" si="147"/>
        <v>0</v>
      </c>
      <c r="CF337" s="44">
        <f t="shared" si="148"/>
        <v>0</v>
      </c>
      <c r="CG337" s="44">
        <f t="shared" si="149"/>
        <v>0</v>
      </c>
      <c r="CH337" s="44">
        <f t="shared" si="150"/>
        <v>0</v>
      </c>
      <c r="CI337" s="44">
        <f t="shared" si="151"/>
        <v>0</v>
      </c>
      <c r="CJ337" s="44">
        <f t="shared" si="152"/>
        <v>0</v>
      </c>
      <c r="CK337" s="44">
        <f t="shared" si="153"/>
        <v>0</v>
      </c>
      <c r="CL337" s="44">
        <f t="shared" si="154"/>
        <v>-6000</v>
      </c>
      <c r="CM337" s="44">
        <f t="shared" si="155"/>
        <v>0</v>
      </c>
      <c r="CN337" s="44">
        <f t="shared" si="156"/>
        <v>0</v>
      </c>
      <c r="CO337" s="44">
        <f t="shared" si="157"/>
        <v>265522</v>
      </c>
      <c r="CP337" s="44">
        <f t="shared" si="158"/>
        <v>0</v>
      </c>
      <c r="CQ337" s="44">
        <f t="shared" si="159"/>
        <v>0</v>
      </c>
      <c r="CR337" s="44">
        <f t="shared" si="160"/>
        <v>0</v>
      </c>
      <c r="CS337" s="44">
        <f t="shared" si="161"/>
        <v>-620611</v>
      </c>
      <c r="CT337" s="44">
        <f t="shared" si="162"/>
        <v>0</v>
      </c>
      <c r="CU337" s="44">
        <f t="shared" si="163"/>
        <v>0</v>
      </c>
      <c r="CV337" s="44">
        <f t="shared" si="164"/>
        <v>0</v>
      </c>
      <c r="CW337" s="44">
        <f t="shared" si="165"/>
        <v>0</v>
      </c>
      <c r="CX337" s="44">
        <f t="shared" si="166"/>
        <v>0</v>
      </c>
      <c r="CY337" s="44">
        <f t="shared" si="167"/>
        <v>0</v>
      </c>
      <c r="CZ337" s="44">
        <f t="shared" si="168"/>
        <v>0</v>
      </c>
      <c r="DA337" s="44">
        <f t="shared" si="169"/>
        <v>0</v>
      </c>
      <c r="DB337" s="44">
        <f t="shared" si="170"/>
        <v>0</v>
      </c>
      <c r="DC337" s="44">
        <f t="shared" si="171"/>
        <v>-361089</v>
      </c>
      <c r="DD337" s="44">
        <f t="shared" si="174"/>
        <v>38637394</v>
      </c>
    </row>
    <row r="338" spans="1:108" x14ac:dyDescent="0.15">
      <c r="A338" s="25" t="s">
        <v>430</v>
      </c>
      <c r="B338" s="26"/>
      <c r="C338" s="179"/>
      <c r="D338" s="179">
        <v>452177</v>
      </c>
      <c r="E338" s="179"/>
      <c r="F338" s="179"/>
      <c r="G338" s="179"/>
      <c r="H338" s="179"/>
      <c r="I338" s="179">
        <v>4490</v>
      </c>
      <c r="J338" s="179"/>
      <c r="K338" s="179"/>
      <c r="L338" s="179">
        <v>211112</v>
      </c>
      <c r="M338" s="179"/>
      <c r="N338" s="179"/>
      <c r="O338" s="179"/>
      <c r="P338" s="179">
        <v>5710287</v>
      </c>
      <c r="Q338" s="179"/>
      <c r="R338" s="179"/>
      <c r="S338" s="179"/>
      <c r="T338" s="179"/>
      <c r="U338" s="179"/>
      <c r="V338" s="179"/>
      <c r="W338" s="179"/>
      <c r="X338" s="179"/>
      <c r="Y338" s="179"/>
      <c r="Z338" s="26">
        <f t="shared" si="145"/>
        <v>6378066</v>
      </c>
      <c r="AA338" s="26"/>
      <c r="AB338" s="25" t="s">
        <v>430</v>
      </c>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45">
        <f t="shared" si="172"/>
        <v>0</v>
      </c>
      <c r="BC338" s="25" t="s">
        <v>430</v>
      </c>
      <c r="BD338" s="43">
        <v>0</v>
      </c>
      <c r="BE338" s="43">
        <v>0</v>
      </c>
      <c r="BF338" s="43">
        <v>68000</v>
      </c>
      <c r="BG338" s="43">
        <v>0</v>
      </c>
      <c r="BH338" s="43">
        <v>0</v>
      </c>
      <c r="BI338" s="43">
        <v>0</v>
      </c>
      <c r="BJ338" s="43">
        <v>0</v>
      </c>
      <c r="BK338" s="43">
        <v>0</v>
      </c>
      <c r="BL338" s="43">
        <v>0</v>
      </c>
      <c r="BM338" s="43">
        <v>0</v>
      </c>
      <c r="BN338" s="43">
        <v>2000</v>
      </c>
      <c r="BO338" s="43">
        <v>0</v>
      </c>
      <c r="BP338" s="43">
        <v>0</v>
      </c>
      <c r="BQ338" s="43">
        <v>0</v>
      </c>
      <c r="BR338" s="43">
        <v>1782000</v>
      </c>
      <c r="BS338" s="43">
        <v>0</v>
      </c>
      <c r="BT338" s="43">
        <v>0</v>
      </c>
      <c r="BU338" s="43">
        <v>0</v>
      </c>
      <c r="BV338" s="43">
        <v>0</v>
      </c>
      <c r="BW338" s="43">
        <v>0</v>
      </c>
      <c r="BX338" s="43">
        <v>0</v>
      </c>
      <c r="BY338" s="43">
        <v>0</v>
      </c>
      <c r="BZ338" s="43">
        <v>0</v>
      </c>
      <c r="CA338" s="43">
        <v>0</v>
      </c>
      <c r="CB338" s="29">
        <f t="shared" si="173"/>
        <v>1852000</v>
      </c>
      <c r="CD338" s="25" t="s">
        <v>430</v>
      </c>
      <c r="CE338" s="44">
        <f t="shared" si="147"/>
        <v>0</v>
      </c>
      <c r="CF338" s="44">
        <f t="shared" si="148"/>
        <v>0</v>
      </c>
      <c r="CG338" s="44">
        <f t="shared" si="149"/>
        <v>384177</v>
      </c>
      <c r="CH338" s="44">
        <f t="shared" si="150"/>
        <v>0</v>
      </c>
      <c r="CI338" s="30">
        <f t="shared" si="151"/>
        <v>0</v>
      </c>
      <c r="CJ338" s="44">
        <f t="shared" si="152"/>
        <v>0</v>
      </c>
      <c r="CK338" s="44">
        <f t="shared" si="153"/>
        <v>0</v>
      </c>
      <c r="CL338" s="44">
        <f t="shared" si="154"/>
        <v>4490</v>
      </c>
      <c r="CM338" s="44">
        <f t="shared" si="155"/>
        <v>0</v>
      </c>
      <c r="CN338" s="44">
        <f t="shared" si="156"/>
        <v>0</v>
      </c>
      <c r="CO338" s="44">
        <f t="shared" si="157"/>
        <v>209112</v>
      </c>
      <c r="CP338" s="44">
        <f t="shared" si="158"/>
        <v>0</v>
      </c>
      <c r="CQ338" s="44">
        <f t="shared" si="159"/>
        <v>0</v>
      </c>
      <c r="CR338" s="44">
        <f t="shared" si="160"/>
        <v>0</v>
      </c>
      <c r="CS338" s="44">
        <f t="shared" si="161"/>
        <v>3928287</v>
      </c>
      <c r="CT338" s="44">
        <f t="shared" si="162"/>
        <v>0</v>
      </c>
      <c r="CU338" s="44">
        <f t="shared" si="163"/>
        <v>0</v>
      </c>
      <c r="CV338" s="44">
        <f t="shared" si="164"/>
        <v>0</v>
      </c>
      <c r="CW338" s="44">
        <f t="shared" si="165"/>
        <v>0</v>
      </c>
      <c r="CX338" s="44">
        <f t="shared" si="166"/>
        <v>0</v>
      </c>
      <c r="CY338" s="44">
        <f t="shared" si="167"/>
        <v>0</v>
      </c>
      <c r="CZ338" s="44">
        <f t="shared" si="168"/>
        <v>0</v>
      </c>
      <c r="DA338" s="44">
        <f t="shared" si="169"/>
        <v>0</v>
      </c>
      <c r="DB338" s="44">
        <f t="shared" si="170"/>
        <v>0</v>
      </c>
      <c r="DC338" s="44">
        <f t="shared" si="171"/>
        <v>4526066</v>
      </c>
      <c r="DD338" s="44">
        <f t="shared" si="174"/>
        <v>43163460</v>
      </c>
    </row>
    <row r="339" spans="1:108" x14ac:dyDescent="0.15">
      <c r="A339" s="25" t="s">
        <v>431</v>
      </c>
      <c r="B339" s="26"/>
      <c r="C339" s="179"/>
      <c r="D339" s="179"/>
      <c r="E339" s="179"/>
      <c r="F339" s="179"/>
      <c r="G339" s="179"/>
      <c r="H339" s="179"/>
      <c r="I339" s="179">
        <v>8492</v>
      </c>
      <c r="J339" s="179"/>
      <c r="K339" s="179"/>
      <c r="L339" s="179">
        <v>1410959</v>
      </c>
      <c r="M339" s="179"/>
      <c r="N339" s="179"/>
      <c r="O339" s="179"/>
      <c r="P339" s="179">
        <v>3514064</v>
      </c>
      <c r="Q339" s="179"/>
      <c r="R339" s="179"/>
      <c r="S339" s="179"/>
      <c r="T339" s="179"/>
      <c r="U339" s="179"/>
      <c r="V339" s="179"/>
      <c r="W339" s="179"/>
      <c r="X339" s="179"/>
      <c r="Y339" s="179"/>
      <c r="Z339" s="26">
        <f t="shared" si="145"/>
        <v>4933515</v>
      </c>
      <c r="AA339" s="26"/>
      <c r="AB339" s="25" t="s">
        <v>431</v>
      </c>
      <c r="AC339" s="26"/>
      <c r="AD339" s="179"/>
      <c r="AE339" s="179">
        <v>200000</v>
      </c>
      <c r="AF339" s="179"/>
      <c r="AG339" s="179"/>
      <c r="AH339" s="179"/>
      <c r="AI339" s="179"/>
      <c r="AJ339" s="179"/>
      <c r="AK339" s="179"/>
      <c r="AL339" s="179"/>
      <c r="AM339" s="179">
        <v>1200000</v>
      </c>
      <c r="AN339" s="179"/>
      <c r="AO339" s="179"/>
      <c r="AP339" s="179"/>
      <c r="AQ339" s="179">
        <v>6110000</v>
      </c>
      <c r="AR339" s="26"/>
      <c r="AS339" s="26"/>
      <c r="AT339" s="26"/>
      <c r="AU339" s="26"/>
      <c r="AV339" s="26"/>
      <c r="AW339" s="26"/>
      <c r="AX339" s="26"/>
      <c r="AY339" s="26"/>
      <c r="AZ339" s="26"/>
      <c r="BA339" s="45">
        <f t="shared" si="172"/>
        <v>7510000</v>
      </c>
      <c r="BC339" s="25" t="s">
        <v>431</v>
      </c>
      <c r="BD339" s="43">
        <v>0</v>
      </c>
      <c r="BE339" s="43">
        <v>0</v>
      </c>
      <c r="BF339" s="43">
        <v>40000</v>
      </c>
      <c r="BG339" s="43">
        <v>0</v>
      </c>
      <c r="BH339" s="43">
        <v>0</v>
      </c>
      <c r="BI339" s="43">
        <v>0</v>
      </c>
      <c r="BJ339" s="43">
        <v>0</v>
      </c>
      <c r="BK339" s="43">
        <v>0</v>
      </c>
      <c r="BL339" s="43">
        <v>0</v>
      </c>
      <c r="BM339" s="43">
        <v>0</v>
      </c>
      <c r="BN339" s="43">
        <v>240000</v>
      </c>
      <c r="BO339" s="43">
        <v>0</v>
      </c>
      <c r="BP339" s="43">
        <v>0</v>
      </c>
      <c r="BQ339" s="43">
        <v>0</v>
      </c>
      <c r="BR339" s="43">
        <v>3036000</v>
      </c>
      <c r="BS339" s="43">
        <v>0</v>
      </c>
      <c r="BT339" s="43">
        <v>0</v>
      </c>
      <c r="BU339" s="43">
        <v>0</v>
      </c>
      <c r="BV339" s="43">
        <v>0</v>
      </c>
      <c r="BW339" s="43">
        <v>0</v>
      </c>
      <c r="BX339" s="43">
        <v>0</v>
      </c>
      <c r="BY339" s="43">
        <v>0</v>
      </c>
      <c r="BZ339" s="43">
        <v>0</v>
      </c>
      <c r="CA339" s="43">
        <v>0</v>
      </c>
      <c r="CB339" s="29">
        <f t="shared" si="173"/>
        <v>3316000</v>
      </c>
      <c r="CD339" s="25" t="s">
        <v>431</v>
      </c>
      <c r="CE339" s="44">
        <f t="shared" si="147"/>
        <v>0</v>
      </c>
      <c r="CF339" s="44">
        <f t="shared" si="148"/>
        <v>0</v>
      </c>
      <c r="CG339" s="44">
        <f t="shared" si="149"/>
        <v>-40000</v>
      </c>
      <c r="CH339" s="44">
        <f t="shared" si="150"/>
        <v>0</v>
      </c>
      <c r="CI339" s="44">
        <f t="shared" si="151"/>
        <v>0</v>
      </c>
      <c r="CJ339" s="44">
        <f t="shared" si="152"/>
        <v>0</v>
      </c>
      <c r="CK339" s="44">
        <f t="shared" si="153"/>
        <v>0</v>
      </c>
      <c r="CL339" s="44">
        <f t="shared" si="154"/>
        <v>8492</v>
      </c>
      <c r="CM339" s="44">
        <f t="shared" si="155"/>
        <v>0</v>
      </c>
      <c r="CN339" s="44">
        <f t="shared" si="156"/>
        <v>0</v>
      </c>
      <c r="CO339" s="44">
        <f t="shared" si="157"/>
        <v>1170959</v>
      </c>
      <c r="CP339" s="44">
        <f t="shared" si="158"/>
        <v>0</v>
      </c>
      <c r="CQ339" s="44">
        <f t="shared" si="159"/>
        <v>0</v>
      </c>
      <c r="CR339" s="44">
        <f t="shared" si="160"/>
        <v>0</v>
      </c>
      <c r="CS339" s="44">
        <f t="shared" si="161"/>
        <v>478064</v>
      </c>
      <c r="CT339" s="44">
        <f t="shared" si="162"/>
        <v>0</v>
      </c>
      <c r="CU339" s="44">
        <f t="shared" si="163"/>
        <v>0</v>
      </c>
      <c r="CV339" s="44">
        <f t="shared" si="164"/>
        <v>0</v>
      </c>
      <c r="CW339" s="44">
        <f t="shared" si="165"/>
        <v>0</v>
      </c>
      <c r="CX339" s="44">
        <f t="shared" si="166"/>
        <v>0</v>
      </c>
      <c r="CY339" s="44">
        <f t="shared" si="167"/>
        <v>0</v>
      </c>
      <c r="CZ339" s="44">
        <f t="shared" si="168"/>
        <v>0</v>
      </c>
      <c r="DA339" s="44">
        <f t="shared" si="169"/>
        <v>0</v>
      </c>
      <c r="DB339" s="44">
        <f t="shared" si="170"/>
        <v>0</v>
      </c>
      <c r="DC339" s="44">
        <f t="shared" si="171"/>
        <v>1617515</v>
      </c>
      <c r="DD339" s="44">
        <f t="shared" si="174"/>
        <v>44780975</v>
      </c>
    </row>
    <row r="340" spans="1:108" x14ac:dyDescent="0.15">
      <c r="A340" s="25" t="s">
        <v>432</v>
      </c>
      <c r="B340" s="26"/>
      <c r="C340" s="179"/>
      <c r="D340" s="179"/>
      <c r="E340" s="179"/>
      <c r="F340" s="179"/>
      <c r="G340" s="179"/>
      <c r="H340" s="179"/>
      <c r="I340" s="179">
        <v>4061</v>
      </c>
      <c r="J340" s="179"/>
      <c r="K340" s="179"/>
      <c r="L340" s="179">
        <v>1530595</v>
      </c>
      <c r="M340" s="179"/>
      <c r="N340" s="179"/>
      <c r="O340" s="179"/>
      <c r="P340" s="179">
        <v>3782446</v>
      </c>
      <c r="Q340" s="179"/>
      <c r="R340" s="179"/>
      <c r="S340" s="179"/>
      <c r="T340" s="179"/>
      <c r="U340" s="179"/>
      <c r="V340" s="179"/>
      <c r="W340" s="179"/>
      <c r="X340" s="179"/>
      <c r="Y340" s="179"/>
      <c r="Z340" s="26">
        <f t="shared" si="145"/>
        <v>5317102</v>
      </c>
      <c r="AA340" s="26"/>
      <c r="AB340" s="25" t="s">
        <v>432</v>
      </c>
      <c r="AC340" s="26"/>
      <c r="AD340" s="179"/>
      <c r="AE340" s="179"/>
      <c r="AF340" s="179"/>
      <c r="AG340" s="179"/>
      <c r="AH340" s="179"/>
      <c r="AI340" s="179"/>
      <c r="AJ340" s="179">
        <v>0</v>
      </c>
      <c r="AK340" s="179"/>
      <c r="AL340" s="179"/>
      <c r="AM340" s="179">
        <v>2440000</v>
      </c>
      <c r="AN340" s="179"/>
      <c r="AO340" s="179"/>
      <c r="AP340" s="179"/>
      <c r="AQ340" s="179">
        <v>2610000</v>
      </c>
      <c r="AR340" s="26"/>
      <c r="AS340" s="26"/>
      <c r="AT340" s="26"/>
      <c r="AU340" s="26"/>
      <c r="AV340" s="26"/>
      <c r="AW340" s="26"/>
      <c r="AX340" s="26"/>
      <c r="AY340" s="26"/>
      <c r="AZ340" s="26"/>
      <c r="BA340" s="45">
        <f t="shared" si="172"/>
        <v>5050000</v>
      </c>
      <c r="BC340" s="25" t="s">
        <v>432</v>
      </c>
      <c r="BD340" s="28">
        <v>0</v>
      </c>
      <c r="BE340" s="28">
        <v>0</v>
      </c>
      <c r="BF340" s="28">
        <v>0</v>
      </c>
      <c r="BG340" s="28">
        <v>0</v>
      </c>
      <c r="BH340" s="28">
        <v>0</v>
      </c>
      <c r="BI340" s="28">
        <v>0</v>
      </c>
      <c r="BJ340" s="28">
        <v>0</v>
      </c>
      <c r="BK340" s="28">
        <v>24000</v>
      </c>
      <c r="BL340" s="28">
        <v>0</v>
      </c>
      <c r="BM340" s="28">
        <v>0</v>
      </c>
      <c r="BN340" s="28">
        <v>1038000</v>
      </c>
      <c r="BO340" s="28">
        <v>0</v>
      </c>
      <c r="BP340" s="28">
        <v>0</v>
      </c>
      <c r="BQ340" s="28">
        <v>0</v>
      </c>
      <c r="BR340" s="28">
        <v>3104000</v>
      </c>
      <c r="BS340" s="28">
        <v>0</v>
      </c>
      <c r="BT340" s="28">
        <v>0</v>
      </c>
      <c r="BU340" s="28">
        <v>0</v>
      </c>
      <c r="BV340" s="28">
        <v>0</v>
      </c>
      <c r="BW340" s="28">
        <v>0</v>
      </c>
      <c r="BX340" s="28">
        <v>0</v>
      </c>
      <c r="BY340" s="28">
        <v>0</v>
      </c>
      <c r="BZ340" s="28">
        <v>0</v>
      </c>
      <c r="CA340" s="28">
        <v>0</v>
      </c>
      <c r="CB340" s="29">
        <f t="shared" si="173"/>
        <v>4166000</v>
      </c>
      <c r="CD340" s="25" t="s">
        <v>432</v>
      </c>
      <c r="CE340" s="30">
        <f t="shared" si="147"/>
        <v>0</v>
      </c>
      <c r="CF340" s="30">
        <f t="shared" si="148"/>
        <v>0</v>
      </c>
      <c r="CG340" s="30">
        <f t="shared" si="149"/>
        <v>0</v>
      </c>
      <c r="CH340" s="30">
        <f t="shared" si="150"/>
        <v>0</v>
      </c>
      <c r="CI340" s="30">
        <f t="shared" si="151"/>
        <v>0</v>
      </c>
      <c r="CJ340" s="30">
        <f t="shared" si="152"/>
        <v>0</v>
      </c>
      <c r="CK340" s="30">
        <f t="shared" si="153"/>
        <v>0</v>
      </c>
      <c r="CL340" s="30">
        <f t="shared" si="154"/>
        <v>-19939</v>
      </c>
      <c r="CM340" s="30">
        <f t="shared" si="155"/>
        <v>0</v>
      </c>
      <c r="CN340" s="30">
        <f t="shared" si="156"/>
        <v>0</v>
      </c>
      <c r="CO340" s="30">
        <f t="shared" si="157"/>
        <v>492595</v>
      </c>
      <c r="CP340" s="30">
        <f t="shared" si="158"/>
        <v>0</v>
      </c>
      <c r="CQ340" s="30">
        <f t="shared" si="159"/>
        <v>0</v>
      </c>
      <c r="CR340" s="30">
        <f t="shared" si="160"/>
        <v>0</v>
      </c>
      <c r="CS340" s="30">
        <f t="shared" si="161"/>
        <v>678446</v>
      </c>
      <c r="CT340" s="30">
        <f t="shared" si="162"/>
        <v>0</v>
      </c>
      <c r="CU340" s="30">
        <f t="shared" si="163"/>
        <v>0</v>
      </c>
      <c r="CV340" s="30">
        <f t="shared" si="164"/>
        <v>0</v>
      </c>
      <c r="CW340" s="30">
        <f t="shared" si="165"/>
        <v>0</v>
      </c>
      <c r="CX340" s="30">
        <f t="shared" si="166"/>
        <v>0</v>
      </c>
      <c r="CY340" s="30">
        <f t="shared" si="167"/>
        <v>0</v>
      </c>
      <c r="CZ340" s="30">
        <f t="shared" si="168"/>
        <v>0</v>
      </c>
      <c r="DA340" s="30">
        <f t="shared" si="169"/>
        <v>0</v>
      </c>
      <c r="DB340" s="30">
        <f t="shared" si="170"/>
        <v>0</v>
      </c>
      <c r="DC340" s="30">
        <f t="shared" si="171"/>
        <v>1151102</v>
      </c>
      <c r="DD340" s="30">
        <f t="shared" si="174"/>
        <v>45932077</v>
      </c>
    </row>
    <row r="341" spans="1:108" x14ac:dyDescent="0.15">
      <c r="A341" s="25" t="s">
        <v>433</v>
      </c>
      <c r="B341" s="26"/>
      <c r="C341" s="179"/>
      <c r="D341" s="179"/>
      <c r="E341" s="179"/>
      <c r="F341" s="179"/>
      <c r="G341" s="179"/>
      <c r="H341" s="179"/>
      <c r="I341" s="179">
        <v>24770</v>
      </c>
      <c r="J341" s="179"/>
      <c r="K341" s="179"/>
      <c r="L341" s="179">
        <v>1668541</v>
      </c>
      <c r="M341" s="179"/>
      <c r="N341" s="179"/>
      <c r="O341" s="179"/>
      <c r="P341" s="179">
        <v>1397288</v>
      </c>
      <c r="Q341" s="179"/>
      <c r="R341" s="179"/>
      <c r="S341" s="179"/>
      <c r="T341" s="179"/>
      <c r="U341" s="179"/>
      <c r="V341" s="179"/>
      <c r="W341" s="179"/>
      <c r="X341" s="179"/>
      <c r="Y341" s="179"/>
      <c r="Z341" s="26">
        <f t="shared" si="145"/>
        <v>3090599</v>
      </c>
      <c r="AA341" s="26"/>
      <c r="AB341" s="25" t="s">
        <v>433</v>
      </c>
      <c r="AC341" s="26"/>
      <c r="AD341" s="179"/>
      <c r="AE341" s="179"/>
      <c r="AF341" s="179"/>
      <c r="AG341" s="179"/>
      <c r="AH341" s="179"/>
      <c r="AI341" s="179"/>
      <c r="AJ341" s="179"/>
      <c r="AK341" s="179"/>
      <c r="AL341" s="179"/>
      <c r="AM341" s="179">
        <v>1580000</v>
      </c>
      <c r="AN341" s="179"/>
      <c r="AO341" s="179"/>
      <c r="AP341" s="179"/>
      <c r="AQ341" s="179">
        <v>6570000</v>
      </c>
      <c r="AR341" s="26"/>
      <c r="AS341" s="26"/>
      <c r="AT341" s="26"/>
      <c r="AU341" s="26"/>
      <c r="AV341" s="26"/>
      <c r="AW341" s="26"/>
      <c r="AX341" s="26"/>
      <c r="AY341" s="26"/>
      <c r="AZ341" s="26"/>
      <c r="BA341" s="45">
        <f t="shared" si="172"/>
        <v>8150000</v>
      </c>
      <c r="BC341" s="25" t="s">
        <v>433</v>
      </c>
      <c r="BD341" s="28">
        <v>0</v>
      </c>
      <c r="BE341" s="28">
        <v>0</v>
      </c>
      <c r="BF341" s="28">
        <v>16000</v>
      </c>
      <c r="BG341" s="28">
        <v>0</v>
      </c>
      <c r="BH341" s="28">
        <v>0</v>
      </c>
      <c r="BI341" s="28">
        <v>0</v>
      </c>
      <c r="BJ341" s="28">
        <v>0</v>
      </c>
      <c r="BK341" s="28">
        <v>4000</v>
      </c>
      <c r="BL341" s="28">
        <v>0</v>
      </c>
      <c r="BM341" s="28">
        <v>0</v>
      </c>
      <c r="BN341" s="28">
        <v>644000</v>
      </c>
      <c r="BO341" s="28">
        <v>0</v>
      </c>
      <c r="BP341" s="28">
        <v>0</v>
      </c>
      <c r="BQ341" s="28">
        <v>0</v>
      </c>
      <c r="BR341" s="28">
        <v>3770000</v>
      </c>
      <c r="BS341" s="28">
        <v>0</v>
      </c>
      <c r="BT341" s="28">
        <v>0</v>
      </c>
      <c r="BU341" s="28">
        <v>0</v>
      </c>
      <c r="BV341" s="28">
        <v>0</v>
      </c>
      <c r="BW341" s="28">
        <v>0</v>
      </c>
      <c r="BX341" s="28">
        <v>0</v>
      </c>
      <c r="BY341" s="28">
        <v>0</v>
      </c>
      <c r="BZ341" s="28">
        <v>0</v>
      </c>
      <c r="CA341" s="28">
        <v>0</v>
      </c>
      <c r="CB341" s="29">
        <f t="shared" si="173"/>
        <v>4434000</v>
      </c>
      <c r="CD341" s="25" t="s">
        <v>433</v>
      </c>
      <c r="CE341" s="30">
        <f t="shared" si="147"/>
        <v>0</v>
      </c>
      <c r="CF341" s="30">
        <f t="shared" si="148"/>
        <v>0</v>
      </c>
      <c r="CG341" s="30">
        <f t="shared" si="149"/>
        <v>-16000</v>
      </c>
      <c r="CH341" s="30">
        <f t="shared" si="150"/>
        <v>0</v>
      </c>
      <c r="CI341" s="30">
        <f t="shared" si="151"/>
        <v>0</v>
      </c>
      <c r="CJ341" s="30">
        <f t="shared" si="152"/>
        <v>0</v>
      </c>
      <c r="CK341" s="30">
        <f t="shared" si="153"/>
        <v>0</v>
      </c>
      <c r="CL341" s="30">
        <f t="shared" si="154"/>
        <v>20770</v>
      </c>
      <c r="CM341" s="30">
        <f t="shared" si="155"/>
        <v>0</v>
      </c>
      <c r="CN341" s="30">
        <f t="shared" si="156"/>
        <v>0</v>
      </c>
      <c r="CO341" s="30">
        <f t="shared" si="157"/>
        <v>1024541</v>
      </c>
      <c r="CP341" s="30">
        <f t="shared" si="158"/>
        <v>0</v>
      </c>
      <c r="CQ341" s="30">
        <f t="shared" si="159"/>
        <v>0</v>
      </c>
      <c r="CR341" s="30">
        <f t="shared" si="160"/>
        <v>0</v>
      </c>
      <c r="CS341" s="30">
        <f t="shared" si="161"/>
        <v>-2372712</v>
      </c>
      <c r="CT341" s="30">
        <f t="shared" si="162"/>
        <v>0</v>
      </c>
      <c r="CU341" s="30">
        <f t="shared" si="163"/>
        <v>0</v>
      </c>
      <c r="CV341" s="30">
        <f t="shared" si="164"/>
        <v>0</v>
      </c>
      <c r="CW341" s="30">
        <f t="shared" si="165"/>
        <v>0</v>
      </c>
      <c r="CX341" s="30">
        <f t="shared" si="166"/>
        <v>0</v>
      </c>
      <c r="CY341" s="30">
        <f t="shared" si="167"/>
        <v>0</v>
      </c>
      <c r="CZ341" s="30">
        <f t="shared" si="168"/>
        <v>0</v>
      </c>
      <c r="DA341" s="30">
        <f t="shared" si="169"/>
        <v>0</v>
      </c>
      <c r="DB341" s="30">
        <f t="shared" si="170"/>
        <v>0</v>
      </c>
      <c r="DC341" s="30">
        <f t="shared" si="171"/>
        <v>-1343401</v>
      </c>
      <c r="DD341" s="30">
        <f t="shared" si="174"/>
        <v>44588676</v>
      </c>
    </row>
    <row r="342" spans="1:108" x14ac:dyDescent="0.15">
      <c r="A342" s="25" t="s">
        <v>434</v>
      </c>
      <c r="B342" s="26"/>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26">
        <f t="shared" si="145"/>
        <v>0</v>
      </c>
      <c r="AA342" s="26"/>
      <c r="AB342" s="25" t="s">
        <v>434</v>
      </c>
      <c r="AC342" s="26"/>
      <c r="AD342" s="179"/>
      <c r="AE342" s="179"/>
      <c r="AF342" s="179"/>
      <c r="AG342" s="179"/>
      <c r="AH342" s="179"/>
      <c r="AI342" s="179"/>
      <c r="AJ342" s="179"/>
      <c r="AK342" s="179"/>
      <c r="AL342" s="179"/>
      <c r="AM342" s="179">
        <v>720000</v>
      </c>
      <c r="AN342" s="179"/>
      <c r="AO342" s="179"/>
      <c r="AP342" s="179"/>
      <c r="AQ342" s="179">
        <v>3360000</v>
      </c>
      <c r="AR342" s="26"/>
      <c r="AS342" s="26"/>
      <c r="AT342" s="26"/>
      <c r="AU342" s="26"/>
      <c r="AV342" s="26"/>
      <c r="AW342" s="26"/>
      <c r="AX342" s="26"/>
      <c r="AY342" s="26"/>
      <c r="AZ342" s="26"/>
      <c r="BA342" s="45">
        <f t="shared" si="172"/>
        <v>4080000</v>
      </c>
      <c r="BC342" s="25" t="s">
        <v>434</v>
      </c>
      <c r="BD342" s="28">
        <v>0</v>
      </c>
      <c r="BE342" s="28">
        <v>0</v>
      </c>
      <c r="BF342" s="28">
        <v>0</v>
      </c>
      <c r="BG342" s="28">
        <v>0</v>
      </c>
      <c r="BH342" s="28">
        <v>0</v>
      </c>
      <c r="BI342" s="28">
        <v>0</v>
      </c>
      <c r="BJ342" s="28">
        <v>0</v>
      </c>
      <c r="BK342" s="28">
        <v>8000</v>
      </c>
      <c r="BL342" s="28">
        <v>0</v>
      </c>
      <c r="BM342" s="28">
        <v>0</v>
      </c>
      <c r="BN342" s="28">
        <v>520000</v>
      </c>
      <c r="BO342" s="28">
        <v>0</v>
      </c>
      <c r="BP342" s="28">
        <v>0</v>
      </c>
      <c r="BQ342" s="28">
        <v>0</v>
      </c>
      <c r="BR342" s="28">
        <v>5328000</v>
      </c>
      <c r="BS342" s="28">
        <v>0</v>
      </c>
      <c r="BT342" s="28">
        <v>0</v>
      </c>
      <c r="BU342" s="28">
        <v>0</v>
      </c>
      <c r="BV342" s="28">
        <v>0</v>
      </c>
      <c r="BW342" s="28">
        <v>0</v>
      </c>
      <c r="BX342" s="28">
        <v>0</v>
      </c>
      <c r="BY342" s="28">
        <v>0</v>
      </c>
      <c r="BZ342" s="28">
        <v>0</v>
      </c>
      <c r="CA342" s="28">
        <v>0</v>
      </c>
      <c r="CB342" s="29">
        <f t="shared" si="173"/>
        <v>5856000</v>
      </c>
      <c r="CD342" s="25" t="s">
        <v>434</v>
      </c>
      <c r="CE342" s="30">
        <f t="shared" si="147"/>
        <v>0</v>
      </c>
      <c r="CF342" s="30">
        <f t="shared" si="148"/>
        <v>0</v>
      </c>
      <c r="CG342" s="30">
        <f t="shared" si="149"/>
        <v>0</v>
      </c>
      <c r="CH342" s="30">
        <f t="shared" si="150"/>
        <v>0</v>
      </c>
      <c r="CI342" s="30">
        <f t="shared" si="151"/>
        <v>0</v>
      </c>
      <c r="CJ342" s="30">
        <f t="shared" si="152"/>
        <v>0</v>
      </c>
      <c r="CK342" s="30">
        <f t="shared" si="153"/>
        <v>0</v>
      </c>
      <c r="CL342" s="30">
        <f t="shared" si="154"/>
        <v>-8000</v>
      </c>
      <c r="CM342" s="30">
        <f t="shared" si="155"/>
        <v>0</v>
      </c>
      <c r="CN342" s="30">
        <f t="shared" si="156"/>
        <v>0</v>
      </c>
      <c r="CO342" s="30">
        <f t="shared" si="157"/>
        <v>-520000</v>
      </c>
      <c r="CP342" s="30">
        <f t="shared" si="158"/>
        <v>0</v>
      </c>
      <c r="CQ342" s="30">
        <f t="shared" si="159"/>
        <v>0</v>
      </c>
      <c r="CR342" s="30">
        <f t="shared" si="160"/>
        <v>0</v>
      </c>
      <c r="CS342" s="30">
        <f t="shared" si="161"/>
        <v>-5328000</v>
      </c>
      <c r="CT342" s="30">
        <f t="shared" si="162"/>
        <v>0</v>
      </c>
      <c r="CU342" s="30">
        <f t="shared" si="163"/>
        <v>0</v>
      </c>
      <c r="CV342" s="30">
        <f t="shared" si="164"/>
        <v>0</v>
      </c>
      <c r="CW342" s="30">
        <f t="shared" si="165"/>
        <v>0</v>
      </c>
      <c r="CX342" s="30">
        <f t="shared" si="166"/>
        <v>0</v>
      </c>
      <c r="CY342" s="30">
        <f t="shared" si="167"/>
        <v>0</v>
      </c>
      <c r="CZ342" s="30">
        <f t="shared" si="168"/>
        <v>0</v>
      </c>
      <c r="DA342" s="30">
        <f t="shared" si="169"/>
        <v>0</v>
      </c>
      <c r="DB342" s="30">
        <f t="shared" si="170"/>
        <v>0</v>
      </c>
      <c r="DC342" s="30">
        <f t="shared" si="171"/>
        <v>-5856000</v>
      </c>
      <c r="DD342" s="30">
        <f t="shared" si="174"/>
        <v>38732676</v>
      </c>
    </row>
    <row r="343" spans="1:108" x14ac:dyDescent="0.15">
      <c r="A343" s="25" t="s">
        <v>435</v>
      </c>
      <c r="B343" s="26"/>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26">
        <f t="shared" si="145"/>
        <v>0</v>
      </c>
      <c r="AA343" s="26"/>
      <c r="AB343" s="25" t="s">
        <v>435</v>
      </c>
      <c r="AC343" s="26"/>
      <c r="AD343" s="179"/>
      <c r="AE343" s="179"/>
      <c r="AF343" s="179"/>
      <c r="AG343" s="179"/>
      <c r="AH343" s="179"/>
      <c r="AI343" s="179"/>
      <c r="AJ343" s="179">
        <v>10000</v>
      </c>
      <c r="AK343" s="179"/>
      <c r="AL343" s="179"/>
      <c r="AM343" s="179">
        <v>750000</v>
      </c>
      <c r="AN343" s="179"/>
      <c r="AO343" s="179"/>
      <c r="AP343" s="179"/>
      <c r="AQ343" s="179">
        <v>2670000</v>
      </c>
      <c r="AR343" s="26"/>
      <c r="AS343" s="26"/>
      <c r="AT343" s="26"/>
      <c r="AU343" s="26"/>
      <c r="AV343" s="26"/>
      <c r="AW343" s="26"/>
      <c r="AX343" s="26"/>
      <c r="AY343" s="26"/>
      <c r="AZ343" s="26"/>
      <c r="BA343" s="45">
        <f t="shared" si="172"/>
        <v>3430000</v>
      </c>
      <c r="BC343" s="25" t="s">
        <v>435</v>
      </c>
      <c r="BD343" s="43">
        <v>0</v>
      </c>
      <c r="BE343" s="43">
        <v>0</v>
      </c>
      <c r="BF343" s="43">
        <v>42000</v>
      </c>
      <c r="BG343" s="43">
        <v>0</v>
      </c>
      <c r="BH343" s="43">
        <v>0</v>
      </c>
      <c r="BI343" s="43">
        <v>0</v>
      </c>
      <c r="BJ343" s="43">
        <v>0</v>
      </c>
      <c r="BK343" s="43">
        <v>12000</v>
      </c>
      <c r="BL343" s="43">
        <v>0</v>
      </c>
      <c r="BM343" s="43">
        <v>0</v>
      </c>
      <c r="BN343" s="43">
        <v>334000</v>
      </c>
      <c r="BO343" s="43">
        <v>0</v>
      </c>
      <c r="BP343" s="43">
        <v>0</v>
      </c>
      <c r="BQ343" s="43">
        <v>0</v>
      </c>
      <c r="BR343" s="43">
        <v>3034000</v>
      </c>
      <c r="BS343" s="43">
        <v>0</v>
      </c>
      <c r="BT343" s="43">
        <v>0</v>
      </c>
      <c r="BU343" s="43">
        <v>0</v>
      </c>
      <c r="BV343" s="43">
        <v>0</v>
      </c>
      <c r="BW343" s="43">
        <v>0</v>
      </c>
      <c r="BX343" s="43">
        <v>0</v>
      </c>
      <c r="BY343" s="43">
        <v>0</v>
      </c>
      <c r="BZ343" s="43">
        <v>0</v>
      </c>
      <c r="CA343" s="43">
        <v>0</v>
      </c>
      <c r="CB343" s="29">
        <f t="shared" si="173"/>
        <v>3422000</v>
      </c>
      <c r="CD343" s="25" t="s">
        <v>435</v>
      </c>
      <c r="CE343" s="44">
        <f t="shared" si="147"/>
        <v>0</v>
      </c>
      <c r="CF343" s="44">
        <f t="shared" si="148"/>
        <v>0</v>
      </c>
      <c r="CG343" s="44">
        <f t="shared" si="149"/>
        <v>-42000</v>
      </c>
      <c r="CH343" s="44">
        <f t="shared" si="150"/>
        <v>0</v>
      </c>
      <c r="CI343" s="44">
        <f t="shared" si="151"/>
        <v>0</v>
      </c>
      <c r="CJ343" s="44">
        <f t="shared" si="152"/>
        <v>0</v>
      </c>
      <c r="CK343" s="44">
        <f t="shared" si="153"/>
        <v>0</v>
      </c>
      <c r="CL343" s="44">
        <f t="shared" si="154"/>
        <v>-12000</v>
      </c>
      <c r="CM343" s="44">
        <f t="shared" si="155"/>
        <v>0</v>
      </c>
      <c r="CN343" s="44">
        <f t="shared" si="156"/>
        <v>0</v>
      </c>
      <c r="CO343" s="44">
        <f t="shared" si="157"/>
        <v>-334000</v>
      </c>
      <c r="CP343" s="44">
        <f t="shared" si="158"/>
        <v>0</v>
      </c>
      <c r="CQ343" s="44">
        <f t="shared" si="159"/>
        <v>0</v>
      </c>
      <c r="CR343" s="44">
        <f t="shared" si="160"/>
        <v>0</v>
      </c>
      <c r="CS343" s="44">
        <f t="shared" si="161"/>
        <v>-3034000</v>
      </c>
      <c r="CT343" s="44">
        <f t="shared" si="162"/>
        <v>0</v>
      </c>
      <c r="CU343" s="44">
        <f t="shared" si="163"/>
        <v>0</v>
      </c>
      <c r="CV343" s="44">
        <f t="shared" si="164"/>
        <v>0</v>
      </c>
      <c r="CW343" s="44">
        <f t="shared" si="165"/>
        <v>0</v>
      </c>
      <c r="CX343" s="44">
        <f t="shared" si="166"/>
        <v>0</v>
      </c>
      <c r="CY343" s="44">
        <f t="shared" si="167"/>
        <v>0</v>
      </c>
      <c r="CZ343" s="44">
        <f t="shared" si="168"/>
        <v>0</v>
      </c>
      <c r="DA343" s="44">
        <f t="shared" si="169"/>
        <v>0</v>
      </c>
      <c r="DB343" s="44">
        <f t="shared" si="170"/>
        <v>0</v>
      </c>
      <c r="DC343" s="44">
        <f t="shared" si="171"/>
        <v>-3422000</v>
      </c>
      <c r="DD343" s="44">
        <f t="shared" si="174"/>
        <v>35310676</v>
      </c>
    </row>
    <row r="344" spans="1:108" s="213" customFormat="1" x14ac:dyDescent="0.15">
      <c r="A344" s="210" t="s">
        <v>436</v>
      </c>
      <c r="B344" s="211"/>
      <c r="C344" s="212"/>
      <c r="D344" s="212">
        <v>133373</v>
      </c>
      <c r="E344" s="212"/>
      <c r="F344" s="212"/>
      <c r="G344" s="212"/>
      <c r="H344" s="212"/>
      <c r="I344" s="212">
        <v>7013</v>
      </c>
      <c r="J344" s="212"/>
      <c r="K344" s="212"/>
      <c r="L344" s="212">
        <v>381392</v>
      </c>
      <c r="M344" s="212"/>
      <c r="N344" s="212"/>
      <c r="O344" s="212"/>
      <c r="P344" s="212">
        <v>1884512</v>
      </c>
      <c r="Q344" s="212"/>
      <c r="R344" s="212"/>
      <c r="S344" s="212"/>
      <c r="T344" s="212"/>
      <c r="U344" s="212"/>
      <c r="V344" s="212"/>
      <c r="W344" s="212"/>
      <c r="X344" s="212"/>
      <c r="Y344" s="212"/>
      <c r="Z344" s="211">
        <f t="shared" si="145"/>
        <v>2406290</v>
      </c>
      <c r="AA344" s="211"/>
      <c r="AB344" s="210" t="s">
        <v>436</v>
      </c>
      <c r="AC344" s="211"/>
      <c r="AD344" s="212"/>
      <c r="AE344" s="212"/>
      <c r="AF344" s="212"/>
      <c r="AG344" s="212"/>
      <c r="AH344" s="212"/>
      <c r="AI344" s="212"/>
      <c r="AJ344" s="212"/>
      <c r="AK344" s="212"/>
      <c r="AL344" s="212"/>
      <c r="AM344" s="212"/>
      <c r="AN344" s="212"/>
      <c r="AO344" s="212"/>
      <c r="AP344" s="212"/>
      <c r="AQ344" s="212">
        <v>240000</v>
      </c>
      <c r="AR344" s="211"/>
      <c r="AS344" s="211"/>
      <c r="AT344" s="211"/>
      <c r="AU344" s="211"/>
      <c r="AV344" s="211"/>
      <c r="AW344" s="211"/>
      <c r="AX344" s="211"/>
      <c r="AY344" s="211"/>
      <c r="AZ344" s="211"/>
      <c r="BA344" s="45">
        <f t="shared" si="172"/>
        <v>240000</v>
      </c>
      <c r="BC344" s="210" t="s">
        <v>436</v>
      </c>
      <c r="BD344" s="43">
        <v>0</v>
      </c>
      <c r="BE344" s="43">
        <v>0</v>
      </c>
      <c r="BF344" s="43">
        <v>34000</v>
      </c>
      <c r="BG344" s="43">
        <v>0</v>
      </c>
      <c r="BH344" s="43">
        <v>0</v>
      </c>
      <c r="BI344" s="43">
        <v>0</v>
      </c>
      <c r="BJ344" s="43">
        <v>0</v>
      </c>
      <c r="BK344" s="43">
        <v>4000</v>
      </c>
      <c r="BL344" s="43">
        <v>0</v>
      </c>
      <c r="BM344" s="43">
        <v>0</v>
      </c>
      <c r="BN344" s="43">
        <v>64000</v>
      </c>
      <c r="BO344" s="43">
        <v>0</v>
      </c>
      <c r="BP344" s="43">
        <v>0</v>
      </c>
      <c r="BQ344" s="43">
        <v>0</v>
      </c>
      <c r="BR344" s="43">
        <v>3052000</v>
      </c>
      <c r="BS344" s="43">
        <v>0</v>
      </c>
      <c r="BT344" s="43">
        <v>0</v>
      </c>
      <c r="BU344" s="43">
        <v>0</v>
      </c>
      <c r="BV344" s="43">
        <v>0</v>
      </c>
      <c r="BW344" s="43">
        <v>0</v>
      </c>
      <c r="BX344" s="43">
        <v>0</v>
      </c>
      <c r="BY344" s="43">
        <v>0</v>
      </c>
      <c r="BZ344" s="43">
        <v>56000</v>
      </c>
      <c r="CA344" s="43">
        <v>0</v>
      </c>
      <c r="CB344" s="214">
        <f t="shared" si="173"/>
        <v>3210000</v>
      </c>
      <c r="CD344" s="210" t="s">
        <v>436</v>
      </c>
      <c r="CE344" s="44">
        <f t="shared" si="147"/>
        <v>0</v>
      </c>
      <c r="CF344" s="44">
        <f t="shared" si="148"/>
        <v>0</v>
      </c>
      <c r="CG344" s="44">
        <f t="shared" si="149"/>
        <v>99373</v>
      </c>
      <c r="CH344" s="44">
        <f t="shared" si="150"/>
        <v>0</v>
      </c>
      <c r="CI344" s="44">
        <f t="shared" si="151"/>
        <v>0</v>
      </c>
      <c r="CJ344" s="44">
        <f t="shared" si="152"/>
        <v>0</v>
      </c>
      <c r="CK344" s="44">
        <f t="shared" si="153"/>
        <v>0</v>
      </c>
      <c r="CL344" s="44">
        <f t="shared" si="154"/>
        <v>3013</v>
      </c>
      <c r="CM344" s="44">
        <f t="shared" si="155"/>
        <v>0</v>
      </c>
      <c r="CN344" s="44">
        <f t="shared" si="156"/>
        <v>0</v>
      </c>
      <c r="CO344" s="44">
        <f t="shared" si="157"/>
        <v>317392</v>
      </c>
      <c r="CP344" s="44">
        <f t="shared" si="158"/>
        <v>0</v>
      </c>
      <c r="CQ344" s="44">
        <f t="shared" si="159"/>
        <v>0</v>
      </c>
      <c r="CR344" s="44">
        <f t="shared" si="160"/>
        <v>0</v>
      </c>
      <c r="CS344" s="44">
        <f t="shared" si="161"/>
        <v>-1167488</v>
      </c>
      <c r="CT344" s="44">
        <f t="shared" si="162"/>
        <v>0</v>
      </c>
      <c r="CU344" s="44">
        <f t="shared" si="163"/>
        <v>0</v>
      </c>
      <c r="CV344" s="44">
        <f t="shared" si="164"/>
        <v>0</v>
      </c>
      <c r="CW344" s="44">
        <f t="shared" si="165"/>
        <v>0</v>
      </c>
      <c r="CX344" s="44">
        <f t="shared" si="166"/>
        <v>0</v>
      </c>
      <c r="CY344" s="44">
        <f t="shared" si="167"/>
        <v>0</v>
      </c>
      <c r="CZ344" s="44">
        <f t="shared" si="168"/>
        <v>0</v>
      </c>
      <c r="DA344" s="44">
        <f t="shared" si="169"/>
        <v>-56000</v>
      </c>
      <c r="DB344" s="44">
        <f t="shared" si="170"/>
        <v>0</v>
      </c>
      <c r="DC344" s="44">
        <f t="shared" si="171"/>
        <v>-803710</v>
      </c>
      <c r="DD344" s="44">
        <f t="shared" si="174"/>
        <v>34506966</v>
      </c>
    </row>
    <row r="345" spans="1:108" x14ac:dyDescent="0.15">
      <c r="A345" s="25" t="s">
        <v>437</v>
      </c>
      <c r="B345" s="26"/>
      <c r="C345" s="179"/>
      <c r="D345" s="179"/>
      <c r="E345" s="179"/>
      <c r="F345" s="179"/>
      <c r="G345" s="179"/>
      <c r="H345" s="179"/>
      <c r="I345" s="179"/>
      <c r="J345" s="179"/>
      <c r="K345" s="179"/>
      <c r="L345" s="179">
        <v>2631229</v>
      </c>
      <c r="M345" s="179"/>
      <c r="N345" s="179"/>
      <c r="O345" s="179"/>
      <c r="P345" s="179">
        <v>3218373</v>
      </c>
      <c r="Q345" s="179"/>
      <c r="R345" s="179"/>
      <c r="S345" s="179"/>
      <c r="T345" s="179"/>
      <c r="U345" s="179"/>
      <c r="V345" s="179"/>
      <c r="W345" s="179"/>
      <c r="X345" s="179"/>
      <c r="Y345" s="179"/>
      <c r="Z345" s="26">
        <f t="shared" si="145"/>
        <v>5849602</v>
      </c>
      <c r="AA345" s="26"/>
      <c r="AB345" s="25" t="s">
        <v>437</v>
      </c>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45">
        <f t="shared" si="172"/>
        <v>0</v>
      </c>
      <c r="BC345" s="25" t="s">
        <v>437</v>
      </c>
      <c r="BD345" s="43">
        <v>0</v>
      </c>
      <c r="BE345" s="43">
        <v>0</v>
      </c>
      <c r="BF345" s="43">
        <v>0</v>
      </c>
      <c r="BG345" s="43">
        <v>0</v>
      </c>
      <c r="BH345" s="43">
        <v>0</v>
      </c>
      <c r="BI345" s="43">
        <v>0</v>
      </c>
      <c r="BJ345" s="43">
        <v>0</v>
      </c>
      <c r="BK345" s="43">
        <v>0</v>
      </c>
      <c r="BL345" s="43">
        <v>0</v>
      </c>
      <c r="BM345" s="43">
        <v>0</v>
      </c>
      <c r="BN345" s="43">
        <v>212000</v>
      </c>
      <c r="BO345" s="43">
        <v>0</v>
      </c>
      <c r="BP345" s="43">
        <v>0</v>
      </c>
      <c r="BQ345" s="43">
        <v>0</v>
      </c>
      <c r="BR345" s="43">
        <v>2424000</v>
      </c>
      <c r="BS345" s="43">
        <v>0</v>
      </c>
      <c r="BT345" s="43">
        <v>0</v>
      </c>
      <c r="BU345" s="43">
        <v>0</v>
      </c>
      <c r="BV345" s="43">
        <v>0</v>
      </c>
      <c r="BW345" s="43">
        <v>0</v>
      </c>
      <c r="BX345" s="43">
        <v>0</v>
      </c>
      <c r="BY345" s="43">
        <v>0</v>
      </c>
      <c r="BZ345" s="43">
        <v>56000</v>
      </c>
      <c r="CA345" s="43">
        <v>0</v>
      </c>
      <c r="CB345" s="29">
        <f t="shared" si="173"/>
        <v>2692000</v>
      </c>
      <c r="CD345" s="25" t="s">
        <v>437</v>
      </c>
      <c r="CE345" s="44">
        <f t="shared" si="147"/>
        <v>0</v>
      </c>
      <c r="CF345" s="44">
        <f t="shared" si="148"/>
        <v>0</v>
      </c>
      <c r="CG345" s="44">
        <f t="shared" si="149"/>
        <v>0</v>
      </c>
      <c r="CH345" s="44">
        <f t="shared" si="150"/>
        <v>0</v>
      </c>
      <c r="CI345" s="44">
        <f t="shared" si="151"/>
        <v>0</v>
      </c>
      <c r="CJ345" s="44">
        <f t="shared" si="152"/>
        <v>0</v>
      </c>
      <c r="CK345" s="44">
        <f t="shared" si="153"/>
        <v>0</v>
      </c>
      <c r="CL345" s="44">
        <f t="shared" si="154"/>
        <v>0</v>
      </c>
      <c r="CM345" s="44">
        <f t="shared" si="155"/>
        <v>0</v>
      </c>
      <c r="CN345" s="44">
        <f t="shared" si="156"/>
        <v>0</v>
      </c>
      <c r="CO345" s="44">
        <f t="shared" si="157"/>
        <v>2419229</v>
      </c>
      <c r="CP345" s="44">
        <f t="shared" si="158"/>
        <v>0</v>
      </c>
      <c r="CQ345" s="44">
        <f t="shared" si="159"/>
        <v>0</v>
      </c>
      <c r="CR345" s="44">
        <f t="shared" si="160"/>
        <v>0</v>
      </c>
      <c r="CS345" s="44">
        <f t="shared" si="161"/>
        <v>794373</v>
      </c>
      <c r="CT345" s="44">
        <f t="shared" si="162"/>
        <v>0</v>
      </c>
      <c r="CU345" s="44">
        <f t="shared" si="163"/>
        <v>0</v>
      </c>
      <c r="CV345" s="44">
        <f t="shared" si="164"/>
        <v>0</v>
      </c>
      <c r="CW345" s="44">
        <f t="shared" si="165"/>
        <v>0</v>
      </c>
      <c r="CX345" s="44">
        <f t="shared" si="166"/>
        <v>0</v>
      </c>
      <c r="CY345" s="44">
        <f t="shared" si="167"/>
        <v>0</v>
      </c>
      <c r="CZ345" s="44">
        <f t="shared" si="168"/>
        <v>0</v>
      </c>
      <c r="DA345" s="44">
        <f t="shared" si="169"/>
        <v>-56000</v>
      </c>
      <c r="DB345" s="44">
        <f t="shared" si="170"/>
        <v>0</v>
      </c>
      <c r="DC345" s="44">
        <f t="shared" si="171"/>
        <v>3157602</v>
      </c>
      <c r="DD345" s="44">
        <f t="shared" si="174"/>
        <v>37664568</v>
      </c>
    </row>
    <row r="346" spans="1:108" x14ac:dyDescent="0.15">
      <c r="A346" s="25" t="s">
        <v>438</v>
      </c>
      <c r="B346" s="26"/>
      <c r="C346" s="179"/>
      <c r="D346" s="179"/>
      <c r="E346" s="179"/>
      <c r="F346" s="179"/>
      <c r="G346" s="179"/>
      <c r="H346" s="179"/>
      <c r="I346" s="179">
        <v>1542</v>
      </c>
      <c r="J346" s="179"/>
      <c r="K346" s="179"/>
      <c r="L346" s="179">
        <v>2946708</v>
      </c>
      <c r="M346" s="179"/>
      <c r="N346" s="179"/>
      <c r="O346" s="179"/>
      <c r="P346" s="179">
        <v>5482263</v>
      </c>
      <c r="Q346" s="179"/>
      <c r="R346" s="179"/>
      <c r="S346" s="179"/>
      <c r="T346" s="179"/>
      <c r="U346" s="179"/>
      <c r="V346" s="179"/>
      <c r="W346" s="179"/>
      <c r="X346" s="179"/>
      <c r="Y346" s="179"/>
      <c r="Z346" s="26">
        <f t="shared" si="145"/>
        <v>8430513</v>
      </c>
      <c r="AA346" s="26"/>
      <c r="AB346" s="25" t="s">
        <v>438</v>
      </c>
      <c r="AC346" s="26"/>
      <c r="AD346" s="179"/>
      <c r="AE346" s="179">
        <v>100000</v>
      </c>
      <c r="AF346" s="179"/>
      <c r="AG346" s="179">
        <v>0</v>
      </c>
      <c r="AH346" s="179"/>
      <c r="AI346" s="179"/>
      <c r="AJ346" s="179">
        <v>10000</v>
      </c>
      <c r="AK346" s="179"/>
      <c r="AL346" s="179"/>
      <c r="AM346" s="179">
        <v>180000</v>
      </c>
      <c r="AN346" s="179"/>
      <c r="AO346" s="179"/>
      <c r="AP346" s="179"/>
      <c r="AQ346" s="179">
        <v>3510000</v>
      </c>
      <c r="AR346" s="26"/>
      <c r="AS346" s="26"/>
      <c r="AT346" s="26"/>
      <c r="AU346" s="26"/>
      <c r="AV346" s="26"/>
      <c r="AW346" s="26"/>
      <c r="AX346" s="26"/>
      <c r="AY346" s="26"/>
      <c r="AZ346" s="26"/>
      <c r="BA346" s="45">
        <f t="shared" si="172"/>
        <v>3800000</v>
      </c>
      <c r="BC346" s="25" t="s">
        <v>438</v>
      </c>
      <c r="BD346" s="43">
        <v>0</v>
      </c>
      <c r="BE346" s="43">
        <v>0</v>
      </c>
      <c r="BF346" s="43">
        <v>20000</v>
      </c>
      <c r="BG346" s="43">
        <v>0</v>
      </c>
      <c r="BH346" s="43">
        <v>0</v>
      </c>
      <c r="BI346" s="43">
        <v>0</v>
      </c>
      <c r="BJ346" s="43">
        <v>0</v>
      </c>
      <c r="BK346" s="43">
        <v>2000</v>
      </c>
      <c r="BL346" s="43">
        <v>0</v>
      </c>
      <c r="BM346" s="43">
        <v>0</v>
      </c>
      <c r="BN346" s="43">
        <v>36000</v>
      </c>
      <c r="BO346" s="43">
        <v>0</v>
      </c>
      <c r="BP346" s="43">
        <v>0</v>
      </c>
      <c r="BQ346" s="43">
        <v>0</v>
      </c>
      <c r="BR346" s="43">
        <v>2338000</v>
      </c>
      <c r="BS346" s="43">
        <v>0</v>
      </c>
      <c r="BT346" s="43">
        <v>0</v>
      </c>
      <c r="BU346" s="43">
        <v>0</v>
      </c>
      <c r="BV346" s="43">
        <v>0</v>
      </c>
      <c r="BW346" s="43">
        <v>0</v>
      </c>
      <c r="BX346" s="43">
        <v>0</v>
      </c>
      <c r="BY346" s="43">
        <v>0</v>
      </c>
      <c r="BZ346" s="43">
        <v>0</v>
      </c>
      <c r="CA346" s="43">
        <v>0</v>
      </c>
      <c r="CB346" s="29">
        <f t="shared" si="173"/>
        <v>2396000</v>
      </c>
      <c r="CD346" s="25" t="s">
        <v>438</v>
      </c>
      <c r="CE346" s="44">
        <f t="shared" si="147"/>
        <v>0</v>
      </c>
      <c r="CF346" s="44">
        <f t="shared" si="148"/>
        <v>0</v>
      </c>
      <c r="CG346" s="44">
        <f t="shared" si="149"/>
        <v>-20000</v>
      </c>
      <c r="CH346" s="44">
        <f t="shared" si="150"/>
        <v>0</v>
      </c>
      <c r="CI346" s="44">
        <f t="shared" si="151"/>
        <v>0</v>
      </c>
      <c r="CJ346" s="44">
        <f t="shared" si="152"/>
        <v>0</v>
      </c>
      <c r="CK346" s="44">
        <f t="shared" si="153"/>
        <v>0</v>
      </c>
      <c r="CL346" s="44">
        <f t="shared" si="154"/>
        <v>-458</v>
      </c>
      <c r="CM346" s="44">
        <f t="shared" si="155"/>
        <v>0</v>
      </c>
      <c r="CN346" s="44">
        <f t="shared" si="156"/>
        <v>0</v>
      </c>
      <c r="CO346" s="44">
        <f t="shared" si="157"/>
        <v>2910708</v>
      </c>
      <c r="CP346" s="44">
        <f t="shared" si="158"/>
        <v>0</v>
      </c>
      <c r="CQ346" s="44">
        <f t="shared" si="159"/>
        <v>0</v>
      </c>
      <c r="CR346" s="44">
        <f t="shared" si="160"/>
        <v>0</v>
      </c>
      <c r="CS346" s="44">
        <f t="shared" si="161"/>
        <v>3144263</v>
      </c>
      <c r="CT346" s="44">
        <f t="shared" si="162"/>
        <v>0</v>
      </c>
      <c r="CU346" s="44">
        <f t="shared" si="163"/>
        <v>0</v>
      </c>
      <c r="CV346" s="44">
        <f t="shared" si="164"/>
        <v>0</v>
      </c>
      <c r="CW346" s="44">
        <f t="shared" si="165"/>
        <v>0</v>
      </c>
      <c r="CX346" s="44">
        <f t="shared" si="166"/>
        <v>0</v>
      </c>
      <c r="CY346" s="44">
        <f t="shared" si="167"/>
        <v>0</v>
      </c>
      <c r="CZ346" s="44">
        <f t="shared" si="168"/>
        <v>0</v>
      </c>
      <c r="DA346" s="44">
        <f t="shared" si="169"/>
        <v>0</v>
      </c>
      <c r="DB346" s="44">
        <f t="shared" si="170"/>
        <v>0</v>
      </c>
      <c r="DC346" s="44">
        <f t="shared" si="171"/>
        <v>6034513</v>
      </c>
      <c r="DD346" s="44">
        <f t="shared" si="174"/>
        <v>43699081</v>
      </c>
    </row>
    <row r="347" spans="1:108" x14ac:dyDescent="0.15">
      <c r="A347" s="25" t="s">
        <v>439</v>
      </c>
      <c r="B347" s="26"/>
      <c r="C347" s="179"/>
      <c r="D347" s="179"/>
      <c r="E347" s="179"/>
      <c r="F347" s="179"/>
      <c r="G347" s="179"/>
      <c r="H347" s="179"/>
      <c r="I347" s="179">
        <v>12822</v>
      </c>
      <c r="J347" s="179"/>
      <c r="K347" s="179"/>
      <c r="L347" s="179">
        <v>176000</v>
      </c>
      <c r="M347" s="179"/>
      <c r="N347" s="179"/>
      <c r="O347" s="179"/>
      <c r="P347" s="179">
        <v>2159666</v>
      </c>
      <c r="Q347" s="179"/>
      <c r="R347" s="179"/>
      <c r="S347" s="179"/>
      <c r="T347" s="179"/>
      <c r="U347" s="179"/>
      <c r="V347" s="179"/>
      <c r="W347" s="179"/>
      <c r="X347" s="179"/>
      <c r="Y347" s="179"/>
      <c r="Z347" s="26">
        <f t="shared" si="145"/>
        <v>2348488</v>
      </c>
      <c r="AA347" s="26"/>
      <c r="AB347" s="25" t="s">
        <v>439</v>
      </c>
      <c r="AC347" s="26"/>
      <c r="AD347" s="179"/>
      <c r="AE347" s="179"/>
      <c r="AF347" s="179"/>
      <c r="AG347" s="179"/>
      <c r="AH347" s="179"/>
      <c r="AI347" s="179"/>
      <c r="AJ347" s="179">
        <v>40000</v>
      </c>
      <c r="AK347" s="179"/>
      <c r="AL347" s="179"/>
      <c r="AM347" s="179">
        <v>1320000</v>
      </c>
      <c r="AN347" s="179"/>
      <c r="AO347" s="179"/>
      <c r="AP347" s="179"/>
      <c r="AQ347" s="179">
        <v>4920000</v>
      </c>
      <c r="AR347" s="26"/>
      <c r="AS347" s="26"/>
      <c r="AT347" s="26"/>
      <c r="AU347" s="26"/>
      <c r="AV347" s="26"/>
      <c r="AW347" s="26"/>
      <c r="AX347" s="26"/>
      <c r="AY347" s="26"/>
      <c r="AZ347" s="26"/>
      <c r="BA347" s="45">
        <f t="shared" si="172"/>
        <v>6280000</v>
      </c>
      <c r="BC347" s="25" t="s">
        <v>439</v>
      </c>
      <c r="BD347" s="28">
        <v>0</v>
      </c>
      <c r="BE347" s="28">
        <v>0</v>
      </c>
      <c r="BF347" s="28">
        <v>18000</v>
      </c>
      <c r="BG347" s="28">
        <v>0</v>
      </c>
      <c r="BH347" s="28">
        <v>0</v>
      </c>
      <c r="BI347" s="28">
        <v>0</v>
      </c>
      <c r="BJ347" s="28">
        <v>0</v>
      </c>
      <c r="BK347" s="28">
        <v>8000</v>
      </c>
      <c r="BL347" s="28">
        <v>0</v>
      </c>
      <c r="BM347" s="28">
        <v>0</v>
      </c>
      <c r="BN347" s="28">
        <v>1508000</v>
      </c>
      <c r="BO347" s="28">
        <v>0</v>
      </c>
      <c r="BP347" s="28">
        <v>0</v>
      </c>
      <c r="BQ347" s="28">
        <v>0</v>
      </c>
      <c r="BR347" s="28">
        <v>3416000</v>
      </c>
      <c r="BS347" s="28">
        <v>0</v>
      </c>
      <c r="BT347" s="28">
        <v>0</v>
      </c>
      <c r="BU347" s="28">
        <v>0</v>
      </c>
      <c r="BV347" s="28">
        <v>0</v>
      </c>
      <c r="BW347" s="28">
        <v>0</v>
      </c>
      <c r="BX347" s="28">
        <v>0</v>
      </c>
      <c r="BY347" s="28">
        <v>0</v>
      </c>
      <c r="BZ347" s="28">
        <v>0</v>
      </c>
      <c r="CA347" s="28">
        <v>0</v>
      </c>
      <c r="CB347" s="29">
        <f t="shared" si="173"/>
        <v>4950000</v>
      </c>
      <c r="CD347" s="25" t="s">
        <v>439</v>
      </c>
      <c r="CE347" s="30">
        <f t="shared" si="147"/>
        <v>0</v>
      </c>
      <c r="CF347" s="30">
        <f t="shared" si="148"/>
        <v>0</v>
      </c>
      <c r="CG347" s="30">
        <f t="shared" si="149"/>
        <v>-18000</v>
      </c>
      <c r="CH347" s="30">
        <f t="shared" si="150"/>
        <v>0</v>
      </c>
      <c r="CI347" s="30">
        <f t="shared" si="151"/>
        <v>0</v>
      </c>
      <c r="CJ347" s="30">
        <f t="shared" si="152"/>
        <v>0</v>
      </c>
      <c r="CK347" s="30">
        <f t="shared" si="153"/>
        <v>0</v>
      </c>
      <c r="CL347" s="30">
        <f t="shared" si="154"/>
        <v>4822</v>
      </c>
      <c r="CM347" s="30">
        <f t="shared" si="155"/>
        <v>0</v>
      </c>
      <c r="CN347" s="30">
        <f t="shared" si="156"/>
        <v>0</v>
      </c>
      <c r="CO347" s="30">
        <f t="shared" si="157"/>
        <v>-1332000</v>
      </c>
      <c r="CP347" s="30">
        <f t="shared" si="158"/>
        <v>0</v>
      </c>
      <c r="CQ347" s="30">
        <f t="shared" si="159"/>
        <v>0</v>
      </c>
      <c r="CR347" s="30">
        <f t="shared" si="160"/>
        <v>0</v>
      </c>
      <c r="CS347" s="30">
        <f t="shared" si="161"/>
        <v>-1256334</v>
      </c>
      <c r="CT347" s="30">
        <f t="shared" si="162"/>
        <v>0</v>
      </c>
      <c r="CU347" s="30">
        <f t="shared" si="163"/>
        <v>0</v>
      </c>
      <c r="CV347" s="30">
        <f t="shared" si="164"/>
        <v>0</v>
      </c>
      <c r="CW347" s="30">
        <f t="shared" si="165"/>
        <v>0</v>
      </c>
      <c r="CX347" s="30">
        <f t="shared" si="166"/>
        <v>0</v>
      </c>
      <c r="CY347" s="30">
        <f t="shared" si="167"/>
        <v>0</v>
      </c>
      <c r="CZ347" s="30">
        <f t="shared" si="168"/>
        <v>0</v>
      </c>
      <c r="DA347" s="30">
        <f t="shared" si="169"/>
        <v>0</v>
      </c>
      <c r="DB347" s="30">
        <f t="shared" si="170"/>
        <v>0</v>
      </c>
      <c r="DC347" s="30">
        <f t="shared" si="171"/>
        <v>-2601512</v>
      </c>
      <c r="DD347" s="30">
        <f t="shared" si="174"/>
        <v>41097569</v>
      </c>
    </row>
    <row r="348" spans="1:108" x14ac:dyDescent="0.15">
      <c r="A348" s="25" t="s">
        <v>440</v>
      </c>
      <c r="B348" s="26"/>
      <c r="C348" s="179"/>
      <c r="D348" s="179"/>
      <c r="E348" s="179"/>
      <c r="F348" s="179"/>
      <c r="G348" s="179"/>
      <c r="H348" s="179"/>
      <c r="I348" s="179"/>
      <c r="J348" s="179"/>
      <c r="K348" s="179"/>
      <c r="L348" s="179">
        <v>250250</v>
      </c>
      <c r="M348" s="179"/>
      <c r="N348" s="179"/>
      <c r="O348" s="179"/>
      <c r="P348" s="179">
        <v>2189007</v>
      </c>
      <c r="Q348" s="179"/>
      <c r="R348" s="179"/>
      <c r="S348" s="179"/>
      <c r="T348" s="179"/>
      <c r="U348" s="179"/>
      <c r="V348" s="179"/>
      <c r="W348" s="179"/>
      <c r="X348" s="179"/>
      <c r="Y348" s="179"/>
      <c r="Z348" s="26">
        <f t="shared" si="145"/>
        <v>2439257</v>
      </c>
      <c r="AA348" s="26"/>
      <c r="AB348" s="25" t="s">
        <v>440</v>
      </c>
      <c r="AC348" s="26"/>
      <c r="AD348" s="179"/>
      <c r="AE348" s="179"/>
      <c r="AF348" s="179"/>
      <c r="AG348" s="179"/>
      <c r="AH348" s="179"/>
      <c r="AI348" s="179"/>
      <c r="AJ348" s="179">
        <v>10000</v>
      </c>
      <c r="AK348" s="179"/>
      <c r="AL348" s="179"/>
      <c r="AM348" s="179">
        <v>2680000</v>
      </c>
      <c r="AN348" s="179"/>
      <c r="AO348" s="179"/>
      <c r="AP348" s="179"/>
      <c r="AQ348" s="179">
        <v>7990000</v>
      </c>
      <c r="AR348" s="26"/>
      <c r="AS348" s="26"/>
      <c r="AT348" s="26"/>
      <c r="AU348" s="26"/>
      <c r="AV348" s="26"/>
      <c r="AW348" s="26"/>
      <c r="AX348" s="26"/>
      <c r="AY348" s="26"/>
      <c r="AZ348" s="26"/>
      <c r="BA348" s="45">
        <f t="shared" si="172"/>
        <v>10680000</v>
      </c>
      <c r="BC348" s="25" t="s">
        <v>440</v>
      </c>
      <c r="BD348" s="28">
        <v>0</v>
      </c>
      <c r="BE348" s="28">
        <v>0</v>
      </c>
      <c r="BF348" s="28">
        <v>38000</v>
      </c>
      <c r="BG348" s="28">
        <v>0</v>
      </c>
      <c r="BH348" s="28">
        <v>0</v>
      </c>
      <c r="BI348" s="28">
        <v>0</v>
      </c>
      <c r="BJ348" s="28">
        <v>0</v>
      </c>
      <c r="BK348" s="28">
        <v>16000</v>
      </c>
      <c r="BL348" s="28">
        <v>0</v>
      </c>
      <c r="BM348" s="28">
        <v>0</v>
      </c>
      <c r="BN348" s="28">
        <v>980000</v>
      </c>
      <c r="BO348" s="28">
        <v>0</v>
      </c>
      <c r="BP348" s="28">
        <v>0</v>
      </c>
      <c r="BQ348" s="28">
        <v>0</v>
      </c>
      <c r="BR348" s="28">
        <v>4718000</v>
      </c>
      <c r="BS348" s="28">
        <v>0</v>
      </c>
      <c r="BT348" s="28">
        <v>0</v>
      </c>
      <c r="BU348" s="28">
        <v>0</v>
      </c>
      <c r="BV348" s="28">
        <v>0</v>
      </c>
      <c r="BW348" s="28">
        <v>0</v>
      </c>
      <c r="BX348" s="28">
        <v>0</v>
      </c>
      <c r="BY348" s="28">
        <v>0</v>
      </c>
      <c r="BZ348" s="28">
        <v>104000</v>
      </c>
      <c r="CA348" s="28">
        <v>0</v>
      </c>
      <c r="CB348" s="29">
        <f t="shared" si="173"/>
        <v>5856000</v>
      </c>
      <c r="CD348" s="25" t="s">
        <v>440</v>
      </c>
      <c r="CE348" s="30">
        <f t="shared" si="147"/>
        <v>0</v>
      </c>
      <c r="CF348" s="30">
        <f t="shared" si="148"/>
        <v>0</v>
      </c>
      <c r="CG348" s="30">
        <f t="shared" si="149"/>
        <v>-38000</v>
      </c>
      <c r="CH348" s="30">
        <f t="shared" si="150"/>
        <v>0</v>
      </c>
      <c r="CI348" s="30">
        <f t="shared" si="151"/>
        <v>0</v>
      </c>
      <c r="CJ348" s="30">
        <f t="shared" si="152"/>
        <v>0</v>
      </c>
      <c r="CK348" s="30">
        <f t="shared" si="153"/>
        <v>0</v>
      </c>
      <c r="CL348" s="30">
        <f t="shared" si="154"/>
        <v>-16000</v>
      </c>
      <c r="CM348" s="30">
        <f t="shared" si="155"/>
        <v>0</v>
      </c>
      <c r="CN348" s="30">
        <f t="shared" si="156"/>
        <v>0</v>
      </c>
      <c r="CO348" s="30">
        <f t="shared" si="157"/>
        <v>-729750</v>
      </c>
      <c r="CP348" s="30">
        <f t="shared" si="158"/>
        <v>0</v>
      </c>
      <c r="CQ348" s="30">
        <f t="shared" si="159"/>
        <v>0</v>
      </c>
      <c r="CR348" s="30">
        <f t="shared" si="160"/>
        <v>0</v>
      </c>
      <c r="CS348" s="30">
        <f t="shared" si="161"/>
        <v>-2528993</v>
      </c>
      <c r="CT348" s="30">
        <f t="shared" si="162"/>
        <v>0</v>
      </c>
      <c r="CU348" s="30">
        <f t="shared" si="163"/>
        <v>0</v>
      </c>
      <c r="CV348" s="30">
        <f t="shared" si="164"/>
        <v>0</v>
      </c>
      <c r="CW348" s="30">
        <f t="shared" si="165"/>
        <v>0</v>
      </c>
      <c r="CX348" s="30">
        <f t="shared" si="166"/>
        <v>0</v>
      </c>
      <c r="CY348" s="30">
        <f t="shared" si="167"/>
        <v>0</v>
      </c>
      <c r="CZ348" s="30">
        <f t="shared" si="168"/>
        <v>0</v>
      </c>
      <c r="DA348" s="30">
        <f t="shared" si="169"/>
        <v>-104000</v>
      </c>
      <c r="DB348" s="30">
        <f t="shared" si="170"/>
        <v>0</v>
      </c>
      <c r="DC348" s="30">
        <f t="shared" si="171"/>
        <v>-3416743</v>
      </c>
      <c r="DD348" s="30">
        <f t="shared" si="174"/>
        <v>37680826</v>
      </c>
    </row>
    <row r="349" spans="1:108" x14ac:dyDescent="0.15">
      <c r="A349" s="25" t="s">
        <v>441</v>
      </c>
      <c r="B349" s="26"/>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26">
        <f t="shared" si="145"/>
        <v>0</v>
      </c>
      <c r="AA349" s="26"/>
      <c r="AB349" s="25" t="s">
        <v>441</v>
      </c>
      <c r="AC349" s="26"/>
      <c r="AD349" s="179"/>
      <c r="AE349" s="179"/>
      <c r="AF349" s="179"/>
      <c r="AG349" s="179"/>
      <c r="AH349" s="179"/>
      <c r="AI349" s="179"/>
      <c r="AJ349" s="179">
        <v>10000</v>
      </c>
      <c r="AK349" s="179"/>
      <c r="AL349" s="179"/>
      <c r="AM349" s="179">
        <v>290000</v>
      </c>
      <c r="AN349" s="179"/>
      <c r="AO349" s="179"/>
      <c r="AP349" s="179"/>
      <c r="AQ349" s="179">
        <v>3750000</v>
      </c>
      <c r="AR349" s="26"/>
      <c r="AS349" s="26"/>
      <c r="AT349" s="26"/>
      <c r="AU349" s="26"/>
      <c r="AV349" s="26"/>
      <c r="AW349" s="26"/>
      <c r="AX349" s="26"/>
      <c r="AY349" s="26"/>
      <c r="AZ349" s="26"/>
      <c r="BA349" s="45">
        <f t="shared" si="172"/>
        <v>4050000</v>
      </c>
      <c r="BC349" s="25" t="s">
        <v>441</v>
      </c>
      <c r="BD349" s="28">
        <v>0</v>
      </c>
      <c r="BE349" s="28">
        <v>0</v>
      </c>
      <c r="BF349" s="28">
        <v>16000</v>
      </c>
      <c r="BG349" s="28">
        <v>0</v>
      </c>
      <c r="BH349" s="28">
        <v>0</v>
      </c>
      <c r="BI349" s="28">
        <v>0</v>
      </c>
      <c r="BJ349" s="28">
        <v>0</v>
      </c>
      <c r="BK349" s="28">
        <v>8000</v>
      </c>
      <c r="BL349" s="28">
        <v>0</v>
      </c>
      <c r="BM349" s="28">
        <v>0</v>
      </c>
      <c r="BN349" s="28">
        <v>1880000</v>
      </c>
      <c r="BO349" s="28">
        <v>42000</v>
      </c>
      <c r="BP349" s="28">
        <v>0</v>
      </c>
      <c r="BQ349" s="28">
        <v>0</v>
      </c>
      <c r="BR349" s="28">
        <v>5288000</v>
      </c>
      <c r="BS349" s="28">
        <v>0</v>
      </c>
      <c r="BT349" s="28">
        <v>0</v>
      </c>
      <c r="BU349" s="28">
        <v>0</v>
      </c>
      <c r="BV349" s="28">
        <v>0</v>
      </c>
      <c r="BW349" s="28">
        <v>0</v>
      </c>
      <c r="BX349" s="28">
        <v>0</v>
      </c>
      <c r="BY349" s="28">
        <v>0</v>
      </c>
      <c r="BZ349" s="28">
        <v>72000</v>
      </c>
      <c r="CA349" s="28">
        <v>0</v>
      </c>
      <c r="CB349" s="29">
        <f t="shared" si="173"/>
        <v>7306000</v>
      </c>
      <c r="CD349" s="25" t="s">
        <v>441</v>
      </c>
      <c r="CE349" s="30">
        <f t="shared" si="147"/>
        <v>0</v>
      </c>
      <c r="CF349" s="30">
        <f t="shared" si="148"/>
        <v>0</v>
      </c>
      <c r="CG349" s="30">
        <f t="shared" si="149"/>
        <v>-16000</v>
      </c>
      <c r="CH349" s="30">
        <f t="shared" si="150"/>
        <v>0</v>
      </c>
      <c r="CI349" s="30">
        <f t="shared" si="151"/>
        <v>0</v>
      </c>
      <c r="CJ349" s="30">
        <f t="shared" si="152"/>
        <v>0</v>
      </c>
      <c r="CK349" s="30">
        <f t="shared" si="153"/>
        <v>0</v>
      </c>
      <c r="CL349" s="30">
        <f t="shared" si="154"/>
        <v>-8000</v>
      </c>
      <c r="CM349" s="30">
        <f t="shared" si="155"/>
        <v>0</v>
      </c>
      <c r="CN349" s="30">
        <f t="shared" si="156"/>
        <v>0</v>
      </c>
      <c r="CO349" s="30">
        <f t="shared" si="157"/>
        <v>-1880000</v>
      </c>
      <c r="CP349" s="30">
        <f t="shared" si="158"/>
        <v>-42000</v>
      </c>
      <c r="CQ349" s="30">
        <f t="shared" si="159"/>
        <v>0</v>
      </c>
      <c r="CR349" s="30">
        <f t="shared" si="160"/>
        <v>0</v>
      </c>
      <c r="CS349" s="30">
        <f t="shared" si="161"/>
        <v>-5288000</v>
      </c>
      <c r="CT349" s="30">
        <f t="shared" si="162"/>
        <v>0</v>
      </c>
      <c r="CU349" s="30">
        <f t="shared" si="163"/>
        <v>0</v>
      </c>
      <c r="CV349" s="30">
        <f t="shared" si="164"/>
        <v>0</v>
      </c>
      <c r="CW349" s="30">
        <f t="shared" si="165"/>
        <v>0</v>
      </c>
      <c r="CX349" s="30">
        <f t="shared" si="166"/>
        <v>0</v>
      </c>
      <c r="CY349" s="30">
        <f t="shared" si="167"/>
        <v>0</v>
      </c>
      <c r="CZ349" s="30">
        <f t="shared" si="168"/>
        <v>0</v>
      </c>
      <c r="DA349" s="30">
        <f t="shared" si="169"/>
        <v>-72000</v>
      </c>
      <c r="DB349" s="30">
        <f t="shared" si="170"/>
        <v>0</v>
      </c>
      <c r="DC349" s="30">
        <f t="shared" si="171"/>
        <v>-7306000</v>
      </c>
      <c r="DD349" s="30">
        <f t="shared" si="174"/>
        <v>30374826</v>
      </c>
    </row>
    <row r="350" spans="1:108" x14ac:dyDescent="0.15">
      <c r="A350" s="25" t="s">
        <v>442</v>
      </c>
      <c r="B350" s="26"/>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26">
        <f t="shared" si="145"/>
        <v>0</v>
      </c>
      <c r="AA350" s="26"/>
      <c r="AB350" s="25" t="s">
        <v>442</v>
      </c>
      <c r="AC350" s="26"/>
      <c r="AD350" s="179"/>
      <c r="AE350" s="179"/>
      <c r="AF350" s="179"/>
      <c r="AG350" s="179"/>
      <c r="AH350" s="179"/>
      <c r="AI350" s="179"/>
      <c r="AJ350" s="179">
        <v>50000</v>
      </c>
      <c r="AK350" s="179"/>
      <c r="AL350" s="179"/>
      <c r="AM350" s="179">
        <v>1550000</v>
      </c>
      <c r="AN350" s="179"/>
      <c r="AO350" s="179"/>
      <c r="AP350" s="179"/>
      <c r="AQ350" s="179">
        <v>3010000</v>
      </c>
      <c r="AR350" s="26"/>
      <c r="AS350" s="26"/>
      <c r="AT350" s="26"/>
      <c r="AU350" s="26"/>
      <c r="AV350" s="26"/>
      <c r="AW350" s="26"/>
      <c r="AX350" s="26"/>
      <c r="AY350" s="26"/>
      <c r="AZ350" s="26"/>
      <c r="BA350" s="45">
        <f t="shared" si="172"/>
        <v>4610000</v>
      </c>
      <c r="BC350" s="25" t="s">
        <v>442</v>
      </c>
      <c r="BD350" s="43">
        <v>0</v>
      </c>
      <c r="BE350" s="43">
        <v>0</v>
      </c>
      <c r="BF350" s="43">
        <v>0</v>
      </c>
      <c r="BG350" s="43">
        <v>0</v>
      </c>
      <c r="BH350" s="43">
        <v>0</v>
      </c>
      <c r="BI350" s="43">
        <v>0</v>
      </c>
      <c r="BJ350" s="43">
        <v>0</v>
      </c>
      <c r="BK350" s="43">
        <v>10000</v>
      </c>
      <c r="BL350" s="43">
        <v>0</v>
      </c>
      <c r="BM350" s="43">
        <v>0</v>
      </c>
      <c r="BN350" s="43">
        <v>568000</v>
      </c>
      <c r="BO350" s="43">
        <v>0</v>
      </c>
      <c r="BP350" s="43">
        <v>0</v>
      </c>
      <c r="BQ350" s="43">
        <v>0</v>
      </c>
      <c r="BR350" s="43">
        <v>3614000</v>
      </c>
      <c r="BS350" s="43">
        <v>0</v>
      </c>
      <c r="BT350" s="43">
        <v>0</v>
      </c>
      <c r="BU350" s="43">
        <v>0</v>
      </c>
      <c r="BV350" s="43">
        <v>0</v>
      </c>
      <c r="BW350" s="43">
        <v>0</v>
      </c>
      <c r="BX350" s="43">
        <v>0</v>
      </c>
      <c r="BY350" s="43">
        <v>0</v>
      </c>
      <c r="BZ350" s="43">
        <v>0</v>
      </c>
      <c r="CA350" s="43">
        <v>0</v>
      </c>
      <c r="CB350" s="29">
        <f t="shared" si="173"/>
        <v>4192000</v>
      </c>
      <c r="CD350" s="25" t="s">
        <v>442</v>
      </c>
      <c r="CE350" s="44">
        <f t="shared" si="147"/>
        <v>0</v>
      </c>
      <c r="CF350" s="44">
        <f t="shared" si="148"/>
        <v>0</v>
      </c>
      <c r="CG350" s="44">
        <f t="shared" si="149"/>
        <v>0</v>
      </c>
      <c r="CH350" s="44">
        <f t="shared" si="150"/>
        <v>0</v>
      </c>
      <c r="CI350" s="44">
        <f t="shared" si="151"/>
        <v>0</v>
      </c>
      <c r="CJ350" s="44">
        <f t="shared" si="152"/>
        <v>0</v>
      </c>
      <c r="CK350" s="44">
        <f t="shared" si="153"/>
        <v>0</v>
      </c>
      <c r="CL350" s="44">
        <f t="shared" si="154"/>
        <v>-10000</v>
      </c>
      <c r="CM350" s="44">
        <f t="shared" si="155"/>
        <v>0</v>
      </c>
      <c r="CN350" s="44">
        <f t="shared" si="156"/>
        <v>0</v>
      </c>
      <c r="CO350" s="44">
        <f t="shared" si="157"/>
        <v>-568000</v>
      </c>
      <c r="CP350" s="44">
        <f t="shared" si="158"/>
        <v>0</v>
      </c>
      <c r="CQ350" s="44">
        <f t="shared" si="159"/>
        <v>0</v>
      </c>
      <c r="CR350" s="44">
        <f t="shared" si="160"/>
        <v>0</v>
      </c>
      <c r="CS350" s="44">
        <f t="shared" si="161"/>
        <v>-3614000</v>
      </c>
      <c r="CT350" s="44">
        <f t="shared" si="162"/>
        <v>0</v>
      </c>
      <c r="CU350" s="44">
        <f t="shared" si="163"/>
        <v>0</v>
      </c>
      <c r="CV350" s="44">
        <f t="shared" si="164"/>
        <v>0</v>
      </c>
      <c r="CW350" s="44">
        <f t="shared" si="165"/>
        <v>0</v>
      </c>
      <c r="CX350" s="44">
        <f t="shared" si="166"/>
        <v>0</v>
      </c>
      <c r="CY350" s="44">
        <f t="shared" si="167"/>
        <v>0</v>
      </c>
      <c r="CZ350" s="44">
        <f t="shared" si="168"/>
        <v>0</v>
      </c>
      <c r="DA350" s="44">
        <f t="shared" si="169"/>
        <v>0</v>
      </c>
      <c r="DB350" s="44">
        <f t="shared" si="170"/>
        <v>0</v>
      </c>
      <c r="DC350" s="44">
        <f t="shared" si="171"/>
        <v>-4192000</v>
      </c>
      <c r="DD350" s="44">
        <f t="shared" si="174"/>
        <v>26182826</v>
      </c>
    </row>
    <row r="351" spans="1:108" s="151" customFormat="1" x14ac:dyDescent="0.15">
      <c r="A351" s="148" t="s">
        <v>443</v>
      </c>
      <c r="B351" s="149"/>
      <c r="C351" s="192"/>
      <c r="D351" s="192">
        <v>242447</v>
      </c>
      <c r="E351" s="192"/>
      <c r="F351" s="192"/>
      <c r="G351" s="192"/>
      <c r="H351" s="192"/>
      <c r="I351" s="192"/>
      <c r="J351" s="192"/>
      <c r="K351" s="192"/>
      <c r="L351" s="192">
        <v>602785</v>
      </c>
      <c r="M351" s="192"/>
      <c r="N351" s="192"/>
      <c r="O351" s="192"/>
      <c r="P351" s="192">
        <v>3417682</v>
      </c>
      <c r="Q351" s="192"/>
      <c r="R351" s="192"/>
      <c r="S351" s="192"/>
      <c r="T351" s="192"/>
      <c r="U351" s="192"/>
      <c r="V351" s="192"/>
      <c r="W351" s="192"/>
      <c r="X351" s="192"/>
      <c r="Y351" s="192"/>
      <c r="Z351" s="149">
        <f t="shared" si="145"/>
        <v>4262914</v>
      </c>
      <c r="AA351" s="149"/>
      <c r="AB351" s="148" t="s">
        <v>443</v>
      </c>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50">
        <f t="shared" si="172"/>
        <v>0</v>
      </c>
      <c r="BC351" s="148" t="s">
        <v>443</v>
      </c>
      <c r="BD351" s="152">
        <v>0</v>
      </c>
      <c r="BE351" s="152">
        <v>0</v>
      </c>
      <c r="BF351" s="152">
        <v>0</v>
      </c>
      <c r="BG351" s="152">
        <v>0</v>
      </c>
      <c r="BH351" s="152">
        <v>0</v>
      </c>
      <c r="BI351" s="152">
        <v>0</v>
      </c>
      <c r="BJ351" s="152">
        <v>0</v>
      </c>
      <c r="BK351" s="152">
        <v>0</v>
      </c>
      <c r="BL351" s="152">
        <v>0</v>
      </c>
      <c r="BM351" s="152">
        <v>0</v>
      </c>
      <c r="BN351" s="152">
        <v>200000</v>
      </c>
      <c r="BO351" s="152">
        <v>0</v>
      </c>
      <c r="BP351" s="152">
        <v>0</v>
      </c>
      <c r="BQ351" s="152">
        <v>0</v>
      </c>
      <c r="BR351" s="152">
        <v>2854000</v>
      </c>
      <c r="BS351" s="152">
        <v>0</v>
      </c>
      <c r="BT351" s="152">
        <v>0</v>
      </c>
      <c r="BU351" s="152">
        <v>0</v>
      </c>
      <c r="BV351" s="152">
        <v>0</v>
      </c>
      <c r="BW351" s="152">
        <v>0</v>
      </c>
      <c r="BX351" s="152">
        <v>0</v>
      </c>
      <c r="BY351" s="152">
        <v>0</v>
      </c>
      <c r="BZ351" s="152">
        <v>0</v>
      </c>
      <c r="CA351" s="152">
        <v>0</v>
      </c>
      <c r="CB351" s="153">
        <f t="shared" si="173"/>
        <v>3054000</v>
      </c>
      <c r="CD351" s="148" t="s">
        <v>443</v>
      </c>
      <c r="CE351" s="154">
        <f t="shared" si="147"/>
        <v>0</v>
      </c>
      <c r="CF351" s="154">
        <f t="shared" si="148"/>
        <v>0</v>
      </c>
      <c r="CG351" s="154">
        <f t="shared" si="149"/>
        <v>242447</v>
      </c>
      <c r="CH351" s="154">
        <f t="shared" si="150"/>
        <v>0</v>
      </c>
      <c r="CI351" s="154">
        <f t="shared" si="151"/>
        <v>0</v>
      </c>
      <c r="CJ351" s="154">
        <f t="shared" si="152"/>
        <v>0</v>
      </c>
      <c r="CK351" s="154">
        <f t="shared" si="153"/>
        <v>0</v>
      </c>
      <c r="CL351" s="154">
        <f t="shared" si="154"/>
        <v>0</v>
      </c>
      <c r="CM351" s="154">
        <f t="shared" si="155"/>
        <v>0</v>
      </c>
      <c r="CN351" s="154">
        <f t="shared" si="156"/>
        <v>0</v>
      </c>
      <c r="CO351" s="154">
        <f t="shared" si="157"/>
        <v>402785</v>
      </c>
      <c r="CP351" s="154">
        <f t="shared" si="158"/>
        <v>0</v>
      </c>
      <c r="CQ351" s="154">
        <f t="shared" si="159"/>
        <v>0</v>
      </c>
      <c r="CR351" s="154">
        <f t="shared" si="160"/>
        <v>0</v>
      </c>
      <c r="CS351" s="154">
        <f t="shared" si="161"/>
        <v>563682</v>
      </c>
      <c r="CT351" s="154">
        <f t="shared" si="162"/>
        <v>0</v>
      </c>
      <c r="CU351" s="154">
        <f t="shared" si="163"/>
        <v>0</v>
      </c>
      <c r="CV351" s="154">
        <f t="shared" si="164"/>
        <v>0</v>
      </c>
      <c r="CW351" s="154">
        <f t="shared" si="165"/>
        <v>0</v>
      </c>
      <c r="CX351" s="154">
        <f t="shared" si="166"/>
        <v>0</v>
      </c>
      <c r="CY351" s="154">
        <f t="shared" si="167"/>
        <v>0</v>
      </c>
      <c r="CZ351" s="154">
        <f t="shared" si="168"/>
        <v>0</v>
      </c>
      <c r="DA351" s="154">
        <f t="shared" si="169"/>
        <v>0</v>
      </c>
      <c r="DB351" s="154">
        <f t="shared" si="170"/>
        <v>0</v>
      </c>
      <c r="DC351" s="154">
        <f t="shared" si="171"/>
        <v>1208914</v>
      </c>
      <c r="DD351" s="154">
        <f t="shared" si="174"/>
        <v>27391740</v>
      </c>
    </row>
    <row r="352" spans="1:108" x14ac:dyDescent="0.15">
      <c r="A352" s="25" t="s">
        <v>444</v>
      </c>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f t="shared" si="145"/>
        <v>0</v>
      </c>
      <c r="AA352" s="26"/>
      <c r="AB352" s="25" t="s">
        <v>444</v>
      </c>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45">
        <f t="shared" si="172"/>
        <v>0</v>
      </c>
      <c r="BC352" s="25" t="s">
        <v>444</v>
      </c>
      <c r="BD352" s="43">
        <v>0</v>
      </c>
      <c r="BE352" s="43">
        <v>0</v>
      </c>
      <c r="BF352" s="43">
        <v>26000</v>
      </c>
      <c r="BG352" s="43">
        <v>0</v>
      </c>
      <c r="BH352" s="43">
        <v>0</v>
      </c>
      <c r="BI352" s="43">
        <v>0</v>
      </c>
      <c r="BJ352" s="43">
        <v>0</v>
      </c>
      <c r="BK352" s="43">
        <v>0</v>
      </c>
      <c r="BL352" s="43">
        <v>0</v>
      </c>
      <c r="BM352" s="43">
        <v>0</v>
      </c>
      <c r="BN352" s="43">
        <v>152000</v>
      </c>
      <c r="BO352" s="43">
        <v>0</v>
      </c>
      <c r="BP352" s="43">
        <v>0</v>
      </c>
      <c r="BQ352" s="43">
        <v>0</v>
      </c>
      <c r="BR352" s="43">
        <v>3026000</v>
      </c>
      <c r="BS352" s="43">
        <v>0</v>
      </c>
      <c r="BT352" s="43">
        <v>0</v>
      </c>
      <c r="BU352" s="43">
        <v>0</v>
      </c>
      <c r="BV352" s="43">
        <v>0</v>
      </c>
      <c r="BW352" s="43">
        <v>0</v>
      </c>
      <c r="BX352" s="43">
        <v>0</v>
      </c>
      <c r="BY352" s="43">
        <v>0</v>
      </c>
      <c r="BZ352" s="43">
        <v>0</v>
      </c>
      <c r="CA352" s="43">
        <v>0</v>
      </c>
      <c r="CB352" s="29">
        <f t="shared" si="173"/>
        <v>3204000</v>
      </c>
      <c r="CD352" s="25" t="s">
        <v>444</v>
      </c>
      <c r="CE352" s="44">
        <f t="shared" si="147"/>
        <v>0</v>
      </c>
      <c r="CF352" s="44">
        <f t="shared" si="148"/>
        <v>0</v>
      </c>
      <c r="CG352" s="44">
        <f t="shared" si="149"/>
        <v>-26000</v>
      </c>
      <c r="CH352" s="44">
        <f t="shared" si="150"/>
        <v>0</v>
      </c>
      <c r="CI352" s="30">
        <f t="shared" si="151"/>
        <v>0</v>
      </c>
      <c r="CJ352" s="44">
        <f t="shared" si="152"/>
        <v>0</v>
      </c>
      <c r="CK352" s="44">
        <f t="shared" si="153"/>
        <v>0</v>
      </c>
      <c r="CL352" s="44">
        <f t="shared" si="154"/>
        <v>0</v>
      </c>
      <c r="CM352" s="44">
        <f t="shared" si="155"/>
        <v>0</v>
      </c>
      <c r="CN352" s="44">
        <f t="shared" si="156"/>
        <v>0</v>
      </c>
      <c r="CO352" s="44">
        <f t="shared" si="157"/>
        <v>-152000</v>
      </c>
      <c r="CP352" s="44">
        <f t="shared" si="158"/>
        <v>0</v>
      </c>
      <c r="CQ352" s="44">
        <f t="shared" si="159"/>
        <v>0</v>
      </c>
      <c r="CR352" s="44">
        <f t="shared" si="160"/>
        <v>0</v>
      </c>
      <c r="CS352" s="44">
        <f t="shared" si="161"/>
        <v>-3026000</v>
      </c>
      <c r="CT352" s="44">
        <f t="shared" si="162"/>
        <v>0</v>
      </c>
      <c r="CU352" s="44">
        <f t="shared" si="163"/>
        <v>0</v>
      </c>
      <c r="CV352" s="44">
        <f t="shared" si="164"/>
        <v>0</v>
      </c>
      <c r="CW352" s="44">
        <f t="shared" si="165"/>
        <v>0</v>
      </c>
      <c r="CX352" s="44">
        <f t="shared" si="166"/>
        <v>0</v>
      </c>
      <c r="CY352" s="44">
        <f t="shared" si="167"/>
        <v>0</v>
      </c>
      <c r="CZ352" s="44">
        <f t="shared" si="168"/>
        <v>0</v>
      </c>
      <c r="DA352" s="44">
        <f t="shared" si="169"/>
        <v>0</v>
      </c>
      <c r="DB352" s="44">
        <f t="shared" si="170"/>
        <v>0</v>
      </c>
      <c r="DC352" s="44">
        <f t="shared" si="171"/>
        <v>-3204000</v>
      </c>
      <c r="DD352" s="44">
        <f t="shared" si="174"/>
        <v>24187740</v>
      </c>
    </row>
    <row r="353" spans="1:108" x14ac:dyDescent="0.15">
      <c r="A353" s="25" t="s">
        <v>445</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f t="shared" si="145"/>
        <v>0</v>
      </c>
      <c r="AA353" s="26"/>
      <c r="AB353" s="25" t="s">
        <v>445</v>
      </c>
      <c r="AC353" s="26"/>
      <c r="AD353" s="179"/>
      <c r="AE353" s="179">
        <v>170000</v>
      </c>
      <c r="AF353" s="179"/>
      <c r="AG353" s="179"/>
      <c r="AH353" s="179"/>
      <c r="AI353" s="179"/>
      <c r="AJ353" s="179"/>
      <c r="AK353" s="179"/>
      <c r="AL353" s="179"/>
      <c r="AM353" s="179">
        <v>490000</v>
      </c>
      <c r="AN353" s="179"/>
      <c r="AO353" s="179"/>
      <c r="AP353" s="179"/>
      <c r="AQ353" s="179">
        <v>4180000</v>
      </c>
      <c r="AR353" s="26"/>
      <c r="AS353" s="26"/>
      <c r="AT353" s="26"/>
      <c r="AU353" s="26"/>
      <c r="AV353" s="26"/>
      <c r="AW353" s="26"/>
      <c r="AX353" s="26"/>
      <c r="AY353" s="26"/>
      <c r="AZ353" s="26"/>
      <c r="BA353" s="45">
        <f t="shared" si="172"/>
        <v>4840000</v>
      </c>
      <c r="BC353" s="25" t="s">
        <v>445</v>
      </c>
      <c r="BD353" s="43">
        <v>0</v>
      </c>
      <c r="BE353" s="43">
        <v>0</v>
      </c>
      <c r="BF353" s="43">
        <v>34000</v>
      </c>
      <c r="BG353" s="43">
        <v>0</v>
      </c>
      <c r="BH353" s="43">
        <v>0</v>
      </c>
      <c r="BI353" s="43">
        <v>0</v>
      </c>
      <c r="BJ353" s="43">
        <v>0</v>
      </c>
      <c r="BK353" s="43">
        <v>0</v>
      </c>
      <c r="BL353" s="43">
        <v>0</v>
      </c>
      <c r="BM353" s="43">
        <v>0</v>
      </c>
      <c r="BN353" s="43">
        <v>98000</v>
      </c>
      <c r="BO353" s="43">
        <v>0</v>
      </c>
      <c r="BP353" s="43">
        <v>0</v>
      </c>
      <c r="BQ353" s="43">
        <v>0</v>
      </c>
      <c r="BR353" s="43">
        <v>2590000</v>
      </c>
      <c r="BS353" s="43">
        <v>0</v>
      </c>
      <c r="BT353" s="43">
        <v>0</v>
      </c>
      <c r="BU353" s="43">
        <v>0</v>
      </c>
      <c r="BV353" s="43">
        <v>0</v>
      </c>
      <c r="BW353" s="43">
        <v>0</v>
      </c>
      <c r="BX353" s="43">
        <v>0</v>
      </c>
      <c r="BY353" s="43">
        <v>0</v>
      </c>
      <c r="BZ353" s="43">
        <v>0</v>
      </c>
      <c r="CA353" s="43">
        <v>0</v>
      </c>
      <c r="CB353" s="29">
        <f t="shared" si="173"/>
        <v>2722000</v>
      </c>
      <c r="CD353" s="25" t="s">
        <v>445</v>
      </c>
      <c r="CE353" s="44">
        <f t="shared" si="147"/>
        <v>0</v>
      </c>
      <c r="CF353" s="44">
        <f t="shared" si="148"/>
        <v>0</v>
      </c>
      <c r="CG353" s="44">
        <f t="shared" si="149"/>
        <v>-34000</v>
      </c>
      <c r="CH353" s="44">
        <f t="shared" si="150"/>
        <v>0</v>
      </c>
      <c r="CI353" s="44">
        <f t="shared" si="151"/>
        <v>0</v>
      </c>
      <c r="CJ353" s="44">
        <f t="shared" si="152"/>
        <v>0</v>
      </c>
      <c r="CK353" s="44">
        <f t="shared" si="153"/>
        <v>0</v>
      </c>
      <c r="CL353" s="44">
        <f t="shared" si="154"/>
        <v>0</v>
      </c>
      <c r="CM353" s="44">
        <f t="shared" si="155"/>
        <v>0</v>
      </c>
      <c r="CN353" s="44">
        <f t="shared" si="156"/>
        <v>0</v>
      </c>
      <c r="CO353" s="44">
        <f t="shared" si="157"/>
        <v>-98000</v>
      </c>
      <c r="CP353" s="44">
        <f t="shared" si="158"/>
        <v>0</v>
      </c>
      <c r="CQ353" s="44">
        <f t="shared" si="159"/>
        <v>0</v>
      </c>
      <c r="CR353" s="44">
        <f t="shared" si="160"/>
        <v>0</v>
      </c>
      <c r="CS353" s="44">
        <f t="shared" si="161"/>
        <v>-2590000</v>
      </c>
      <c r="CT353" s="44">
        <f t="shared" si="162"/>
        <v>0</v>
      </c>
      <c r="CU353" s="44">
        <f t="shared" si="163"/>
        <v>0</v>
      </c>
      <c r="CV353" s="44">
        <f t="shared" si="164"/>
        <v>0</v>
      </c>
      <c r="CW353" s="44">
        <f t="shared" si="165"/>
        <v>0</v>
      </c>
      <c r="CX353" s="44">
        <f t="shared" si="166"/>
        <v>0</v>
      </c>
      <c r="CY353" s="44">
        <f t="shared" si="167"/>
        <v>0</v>
      </c>
      <c r="CZ353" s="44">
        <f t="shared" si="168"/>
        <v>0</v>
      </c>
      <c r="DA353" s="44">
        <f t="shared" si="169"/>
        <v>0</v>
      </c>
      <c r="DB353" s="44">
        <f t="shared" si="170"/>
        <v>0</v>
      </c>
      <c r="DC353" s="44">
        <f t="shared" si="171"/>
        <v>-2722000</v>
      </c>
      <c r="DD353" s="44">
        <f t="shared" si="174"/>
        <v>21465740</v>
      </c>
    </row>
    <row r="354" spans="1:108" x14ac:dyDescent="0.15">
      <c r="A354" s="25" t="s">
        <v>446</v>
      </c>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f t="shared" si="145"/>
        <v>0</v>
      </c>
      <c r="AA354" s="26"/>
      <c r="AB354" s="25" t="s">
        <v>446</v>
      </c>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45">
        <f t="shared" si="172"/>
        <v>0</v>
      </c>
      <c r="BC354" s="25" t="s">
        <v>446</v>
      </c>
      <c r="BD354" s="28">
        <v>0</v>
      </c>
      <c r="BE354" s="28">
        <v>0</v>
      </c>
      <c r="BF354" s="28">
        <v>8000</v>
      </c>
      <c r="BG354" s="28">
        <v>0</v>
      </c>
      <c r="BH354" s="28">
        <v>0</v>
      </c>
      <c r="BI354" s="28">
        <v>0</v>
      </c>
      <c r="BJ354" s="28">
        <v>0</v>
      </c>
      <c r="BK354" s="28">
        <v>8000</v>
      </c>
      <c r="BL354" s="28">
        <v>0</v>
      </c>
      <c r="BM354" s="28">
        <v>0</v>
      </c>
      <c r="BN354" s="28">
        <v>1220000</v>
      </c>
      <c r="BO354" s="28">
        <v>0</v>
      </c>
      <c r="BP354" s="28">
        <v>0</v>
      </c>
      <c r="BQ354" s="28">
        <v>0</v>
      </c>
      <c r="BR354" s="28">
        <v>3186000</v>
      </c>
      <c r="BS354" s="28">
        <v>0</v>
      </c>
      <c r="BT354" s="28">
        <v>0</v>
      </c>
      <c r="BU354" s="28">
        <v>0</v>
      </c>
      <c r="BV354" s="28">
        <v>0</v>
      </c>
      <c r="BW354" s="28">
        <v>0</v>
      </c>
      <c r="BX354" s="28">
        <v>0</v>
      </c>
      <c r="BY354" s="28">
        <v>0</v>
      </c>
      <c r="BZ354" s="28">
        <v>0</v>
      </c>
      <c r="CA354" s="28">
        <v>0</v>
      </c>
      <c r="CB354" s="29">
        <f t="shared" si="173"/>
        <v>4422000</v>
      </c>
      <c r="CD354" s="25" t="s">
        <v>446</v>
      </c>
      <c r="CE354" s="30">
        <f t="shared" si="147"/>
        <v>0</v>
      </c>
      <c r="CF354" s="30">
        <f t="shared" si="148"/>
        <v>0</v>
      </c>
      <c r="CG354" s="30">
        <f t="shared" si="149"/>
        <v>-8000</v>
      </c>
      <c r="CH354" s="30">
        <f t="shared" si="150"/>
        <v>0</v>
      </c>
      <c r="CI354" s="30">
        <f t="shared" si="151"/>
        <v>0</v>
      </c>
      <c r="CJ354" s="30">
        <f t="shared" si="152"/>
        <v>0</v>
      </c>
      <c r="CK354" s="30">
        <f t="shared" si="153"/>
        <v>0</v>
      </c>
      <c r="CL354" s="30">
        <f t="shared" si="154"/>
        <v>-8000</v>
      </c>
      <c r="CM354" s="30">
        <f t="shared" si="155"/>
        <v>0</v>
      </c>
      <c r="CN354" s="30">
        <f t="shared" si="156"/>
        <v>0</v>
      </c>
      <c r="CO354" s="30">
        <f t="shared" si="157"/>
        <v>-1220000</v>
      </c>
      <c r="CP354" s="30">
        <f t="shared" si="158"/>
        <v>0</v>
      </c>
      <c r="CQ354" s="30">
        <f t="shared" si="159"/>
        <v>0</v>
      </c>
      <c r="CR354" s="30">
        <f t="shared" si="160"/>
        <v>0</v>
      </c>
      <c r="CS354" s="30">
        <f t="shared" si="161"/>
        <v>-3186000</v>
      </c>
      <c r="CT354" s="30">
        <f t="shared" si="162"/>
        <v>0</v>
      </c>
      <c r="CU354" s="30">
        <f t="shared" si="163"/>
        <v>0</v>
      </c>
      <c r="CV354" s="30">
        <f t="shared" si="164"/>
        <v>0</v>
      </c>
      <c r="CW354" s="30">
        <f t="shared" si="165"/>
        <v>0</v>
      </c>
      <c r="CX354" s="30">
        <f t="shared" si="166"/>
        <v>0</v>
      </c>
      <c r="CY354" s="30">
        <f t="shared" si="167"/>
        <v>0</v>
      </c>
      <c r="CZ354" s="30">
        <f t="shared" si="168"/>
        <v>0</v>
      </c>
      <c r="DA354" s="30">
        <f t="shared" si="169"/>
        <v>0</v>
      </c>
      <c r="DB354" s="30">
        <f t="shared" si="170"/>
        <v>0</v>
      </c>
      <c r="DC354" s="30">
        <f t="shared" si="171"/>
        <v>-4422000</v>
      </c>
      <c r="DD354" s="30">
        <f t="shared" si="174"/>
        <v>17043740</v>
      </c>
    </row>
    <row r="355" spans="1:108" x14ac:dyDescent="0.15">
      <c r="A355" s="25" t="s">
        <v>447</v>
      </c>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f t="shared" si="145"/>
        <v>0</v>
      </c>
      <c r="AA355" s="26"/>
      <c r="AB355" s="25" t="s">
        <v>447</v>
      </c>
      <c r="AC355" s="26"/>
      <c r="AD355" s="179"/>
      <c r="AE355" s="179"/>
      <c r="AF355" s="179"/>
      <c r="AG355" s="179"/>
      <c r="AH355" s="179"/>
      <c r="AI355" s="179"/>
      <c r="AJ355" s="179">
        <v>0</v>
      </c>
      <c r="AK355" s="179"/>
      <c r="AL355" s="179"/>
      <c r="AM355" s="179">
        <v>1130000</v>
      </c>
      <c r="AN355" s="179"/>
      <c r="AO355" s="179"/>
      <c r="AP355" s="179"/>
      <c r="AQ355" s="179">
        <v>6850000</v>
      </c>
      <c r="AR355" s="26"/>
      <c r="AS355" s="26"/>
      <c r="AT355" s="26"/>
      <c r="AU355" s="26"/>
      <c r="AV355" s="26"/>
      <c r="AW355" s="26"/>
      <c r="AX355" s="26"/>
      <c r="AY355" s="26"/>
      <c r="AZ355" s="26"/>
      <c r="BA355" s="45">
        <f t="shared" si="172"/>
        <v>7980000</v>
      </c>
      <c r="BC355" s="25" t="s">
        <v>447</v>
      </c>
      <c r="BD355" s="28">
        <v>0</v>
      </c>
      <c r="BE355" s="28">
        <v>0</v>
      </c>
      <c r="BF355" s="28">
        <v>32000</v>
      </c>
      <c r="BG355" s="28">
        <v>0</v>
      </c>
      <c r="BH355" s="28">
        <v>0</v>
      </c>
      <c r="BI355" s="28">
        <v>0</v>
      </c>
      <c r="BJ355" s="28">
        <v>0</v>
      </c>
      <c r="BK355" s="28">
        <v>6000</v>
      </c>
      <c r="BL355" s="28">
        <v>0</v>
      </c>
      <c r="BM355" s="28">
        <v>0</v>
      </c>
      <c r="BN355" s="28">
        <v>560000</v>
      </c>
      <c r="BO355" s="28">
        <v>0</v>
      </c>
      <c r="BP355" s="28">
        <v>0</v>
      </c>
      <c r="BQ355" s="28">
        <v>0</v>
      </c>
      <c r="BR355" s="28">
        <v>3940000</v>
      </c>
      <c r="BS355" s="28">
        <v>0</v>
      </c>
      <c r="BT355" s="28">
        <v>0</v>
      </c>
      <c r="BU355" s="28">
        <v>0</v>
      </c>
      <c r="BV355" s="28">
        <v>0</v>
      </c>
      <c r="BW355" s="28">
        <v>0</v>
      </c>
      <c r="BX355" s="28">
        <v>0</v>
      </c>
      <c r="BY355" s="28">
        <v>0</v>
      </c>
      <c r="BZ355" s="28">
        <v>0</v>
      </c>
      <c r="CA355" s="28">
        <v>0</v>
      </c>
      <c r="CB355" s="29">
        <f t="shared" si="173"/>
        <v>4538000</v>
      </c>
      <c r="CD355" s="25" t="s">
        <v>447</v>
      </c>
      <c r="CE355" s="30">
        <f t="shared" si="147"/>
        <v>0</v>
      </c>
      <c r="CF355" s="30">
        <f t="shared" si="148"/>
        <v>0</v>
      </c>
      <c r="CG355" s="30">
        <f t="shared" si="149"/>
        <v>-32000</v>
      </c>
      <c r="CH355" s="30">
        <f t="shared" si="150"/>
        <v>0</v>
      </c>
      <c r="CI355" s="30">
        <f t="shared" si="151"/>
        <v>0</v>
      </c>
      <c r="CJ355" s="30">
        <f t="shared" si="152"/>
        <v>0</v>
      </c>
      <c r="CK355" s="30">
        <f t="shared" si="153"/>
        <v>0</v>
      </c>
      <c r="CL355" s="30">
        <f t="shared" si="154"/>
        <v>-6000</v>
      </c>
      <c r="CM355" s="30">
        <f t="shared" si="155"/>
        <v>0</v>
      </c>
      <c r="CN355" s="30">
        <f t="shared" si="156"/>
        <v>0</v>
      </c>
      <c r="CO355" s="30">
        <f t="shared" si="157"/>
        <v>-560000</v>
      </c>
      <c r="CP355" s="30">
        <f t="shared" si="158"/>
        <v>0</v>
      </c>
      <c r="CQ355" s="30">
        <f t="shared" si="159"/>
        <v>0</v>
      </c>
      <c r="CR355" s="30">
        <f t="shared" si="160"/>
        <v>0</v>
      </c>
      <c r="CS355" s="30">
        <f t="shared" si="161"/>
        <v>-3940000</v>
      </c>
      <c r="CT355" s="30">
        <f t="shared" si="162"/>
        <v>0</v>
      </c>
      <c r="CU355" s="30">
        <f t="shared" si="163"/>
        <v>0</v>
      </c>
      <c r="CV355" s="30">
        <f t="shared" si="164"/>
        <v>0</v>
      </c>
      <c r="CW355" s="30">
        <f t="shared" si="165"/>
        <v>0</v>
      </c>
      <c r="CX355" s="30">
        <f t="shared" si="166"/>
        <v>0</v>
      </c>
      <c r="CY355" s="30">
        <f t="shared" si="167"/>
        <v>0</v>
      </c>
      <c r="CZ355" s="30">
        <f t="shared" si="168"/>
        <v>0</v>
      </c>
      <c r="DA355" s="30">
        <f t="shared" si="169"/>
        <v>0</v>
      </c>
      <c r="DB355" s="30">
        <f t="shared" si="170"/>
        <v>0</v>
      </c>
      <c r="DC355" s="30">
        <f t="shared" si="171"/>
        <v>-4538000</v>
      </c>
      <c r="DD355" s="30">
        <f t="shared" si="174"/>
        <v>12505740</v>
      </c>
    </row>
    <row r="356" spans="1:108" x14ac:dyDescent="0.15">
      <c r="A356" s="25" t="s">
        <v>448</v>
      </c>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f t="shared" si="145"/>
        <v>0</v>
      </c>
      <c r="AA356" s="26"/>
      <c r="AB356" s="25" t="s">
        <v>448</v>
      </c>
      <c r="AC356" s="26"/>
      <c r="AD356" s="179"/>
      <c r="AE356" s="179"/>
      <c r="AF356" s="179"/>
      <c r="AG356" s="179"/>
      <c r="AH356" s="179"/>
      <c r="AI356" s="179"/>
      <c r="AJ356" s="179">
        <v>30000</v>
      </c>
      <c r="AK356" s="179"/>
      <c r="AL356" s="179"/>
      <c r="AM356" s="179">
        <v>1330000</v>
      </c>
      <c r="AN356" s="179"/>
      <c r="AO356" s="179"/>
      <c r="AP356" s="179"/>
      <c r="AQ356" s="179">
        <v>3860000</v>
      </c>
      <c r="AR356" s="26"/>
      <c r="AS356" s="26"/>
      <c r="AT356" s="26"/>
      <c r="AU356" s="26"/>
      <c r="AV356" s="26"/>
      <c r="AW356" s="26"/>
      <c r="AX356" s="26"/>
      <c r="AY356" s="26"/>
      <c r="AZ356" s="26"/>
      <c r="BA356" s="45">
        <f t="shared" si="172"/>
        <v>5220000</v>
      </c>
      <c r="BC356" s="25" t="s">
        <v>448</v>
      </c>
      <c r="BD356" s="28">
        <v>0</v>
      </c>
      <c r="BE356" s="28">
        <v>0</v>
      </c>
      <c r="BF356" s="28">
        <v>0</v>
      </c>
      <c r="BG356" s="28">
        <v>0</v>
      </c>
      <c r="BH356" s="28">
        <v>0</v>
      </c>
      <c r="BI356" s="28">
        <v>0</v>
      </c>
      <c r="BJ356" s="28">
        <v>0</v>
      </c>
      <c r="BK356" s="28">
        <v>32000</v>
      </c>
      <c r="BL356" s="28">
        <v>0</v>
      </c>
      <c r="BM356" s="28">
        <v>0</v>
      </c>
      <c r="BN356" s="28">
        <v>1556000</v>
      </c>
      <c r="BO356" s="28">
        <v>114000</v>
      </c>
      <c r="BP356" s="28">
        <v>0</v>
      </c>
      <c r="BQ356" s="28">
        <v>0</v>
      </c>
      <c r="BR356" s="28">
        <v>5396000</v>
      </c>
      <c r="BS356" s="28">
        <v>0</v>
      </c>
      <c r="BT356" s="28">
        <v>0</v>
      </c>
      <c r="BU356" s="28">
        <v>0</v>
      </c>
      <c r="BV356" s="28">
        <v>0</v>
      </c>
      <c r="BW356" s="28">
        <v>0</v>
      </c>
      <c r="BX356" s="28">
        <v>0</v>
      </c>
      <c r="BY356" s="28">
        <v>0</v>
      </c>
      <c r="BZ356" s="28">
        <v>0</v>
      </c>
      <c r="CA356" s="28">
        <v>0</v>
      </c>
      <c r="CB356" s="29">
        <f t="shared" si="173"/>
        <v>7098000</v>
      </c>
      <c r="CD356" s="25" t="s">
        <v>448</v>
      </c>
      <c r="CE356" s="30">
        <f t="shared" si="147"/>
        <v>0</v>
      </c>
      <c r="CF356" s="30">
        <f t="shared" si="148"/>
        <v>0</v>
      </c>
      <c r="CG356" s="30">
        <f t="shared" si="149"/>
        <v>0</v>
      </c>
      <c r="CH356" s="30">
        <f t="shared" si="150"/>
        <v>0</v>
      </c>
      <c r="CI356" s="30">
        <f t="shared" si="151"/>
        <v>0</v>
      </c>
      <c r="CJ356" s="30">
        <f t="shared" si="152"/>
        <v>0</v>
      </c>
      <c r="CK356" s="30">
        <f t="shared" si="153"/>
        <v>0</v>
      </c>
      <c r="CL356" s="30">
        <f t="shared" si="154"/>
        <v>-32000</v>
      </c>
      <c r="CM356" s="30">
        <f t="shared" si="155"/>
        <v>0</v>
      </c>
      <c r="CN356" s="30">
        <f t="shared" si="156"/>
        <v>0</v>
      </c>
      <c r="CO356" s="30">
        <f t="shared" si="157"/>
        <v>-1556000</v>
      </c>
      <c r="CP356" s="30">
        <f t="shared" si="158"/>
        <v>-114000</v>
      </c>
      <c r="CQ356" s="30">
        <f t="shared" si="159"/>
        <v>0</v>
      </c>
      <c r="CR356" s="30">
        <f t="shared" si="160"/>
        <v>0</v>
      </c>
      <c r="CS356" s="30">
        <f t="shared" si="161"/>
        <v>-5396000</v>
      </c>
      <c r="CT356" s="30">
        <f t="shared" si="162"/>
        <v>0</v>
      </c>
      <c r="CU356" s="30">
        <f t="shared" si="163"/>
        <v>0</v>
      </c>
      <c r="CV356" s="30">
        <f t="shared" si="164"/>
        <v>0</v>
      </c>
      <c r="CW356" s="30">
        <f t="shared" si="165"/>
        <v>0</v>
      </c>
      <c r="CX356" s="30">
        <f t="shared" si="166"/>
        <v>0</v>
      </c>
      <c r="CY356" s="30">
        <f t="shared" si="167"/>
        <v>0</v>
      </c>
      <c r="CZ356" s="30">
        <f t="shared" si="168"/>
        <v>0</v>
      </c>
      <c r="DA356" s="30">
        <f t="shared" si="169"/>
        <v>0</v>
      </c>
      <c r="DB356" s="30">
        <f t="shared" si="170"/>
        <v>0</v>
      </c>
      <c r="DC356" s="30">
        <f t="shared" si="171"/>
        <v>-7098000</v>
      </c>
      <c r="DD356" s="30">
        <f t="shared" si="174"/>
        <v>5407740</v>
      </c>
    </row>
    <row r="357" spans="1:108" x14ac:dyDescent="0.15">
      <c r="A357" s="25" t="s">
        <v>449</v>
      </c>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f t="shared" si="145"/>
        <v>0</v>
      </c>
      <c r="AA357" s="26"/>
      <c r="AB357" s="25" t="s">
        <v>449</v>
      </c>
      <c r="AC357" s="26"/>
      <c r="AD357" s="179"/>
      <c r="AE357" s="179"/>
      <c r="AF357" s="179"/>
      <c r="AG357" s="179"/>
      <c r="AH357" s="179"/>
      <c r="AI357" s="179"/>
      <c r="AJ357" s="179">
        <v>20000</v>
      </c>
      <c r="AK357" s="179"/>
      <c r="AL357" s="179"/>
      <c r="AM357" s="179">
        <v>970000</v>
      </c>
      <c r="AN357" s="179"/>
      <c r="AO357" s="179"/>
      <c r="AP357" s="179"/>
      <c r="AQ357" s="179">
        <v>3640000</v>
      </c>
      <c r="AR357" s="26"/>
      <c r="AS357" s="26"/>
      <c r="AT357" s="26"/>
      <c r="AU357" s="26"/>
      <c r="AV357" s="26"/>
      <c r="AW357" s="26"/>
      <c r="AX357" s="26"/>
      <c r="AY357" s="26"/>
      <c r="AZ357" s="26"/>
      <c r="BA357" s="45">
        <f t="shared" si="172"/>
        <v>4630000</v>
      </c>
      <c r="BC357" s="25" t="s">
        <v>449</v>
      </c>
      <c r="BD357" s="43">
        <v>0</v>
      </c>
      <c r="BE357" s="43">
        <v>0</v>
      </c>
      <c r="BF357" s="43">
        <v>0</v>
      </c>
      <c r="BG357" s="43">
        <v>0</v>
      </c>
      <c r="BH357" s="43">
        <v>0</v>
      </c>
      <c r="BI357" s="43">
        <v>0</v>
      </c>
      <c r="BJ357" s="43">
        <v>0</v>
      </c>
      <c r="BK357" s="43">
        <v>6000</v>
      </c>
      <c r="BL357" s="43">
        <v>0</v>
      </c>
      <c r="BM357" s="43">
        <v>0</v>
      </c>
      <c r="BN357" s="43">
        <v>848000</v>
      </c>
      <c r="BO357" s="43">
        <v>0</v>
      </c>
      <c r="BP357" s="43">
        <v>0</v>
      </c>
      <c r="BQ357" s="43">
        <v>0</v>
      </c>
      <c r="BR357" s="43">
        <v>3594000</v>
      </c>
      <c r="BS357" s="43">
        <v>0</v>
      </c>
      <c r="BT357" s="43">
        <v>0</v>
      </c>
      <c r="BU357" s="43">
        <v>0</v>
      </c>
      <c r="BV357" s="43">
        <v>0</v>
      </c>
      <c r="BW357" s="43">
        <v>0</v>
      </c>
      <c r="BX357" s="43">
        <v>0</v>
      </c>
      <c r="BY357" s="43">
        <v>0</v>
      </c>
      <c r="BZ357" s="43">
        <v>0</v>
      </c>
      <c r="CA357" s="43">
        <v>0</v>
      </c>
      <c r="CB357" s="29">
        <f t="shared" si="173"/>
        <v>4448000</v>
      </c>
      <c r="CD357" s="25" t="s">
        <v>449</v>
      </c>
      <c r="CE357" s="44">
        <f t="shared" si="147"/>
        <v>0</v>
      </c>
      <c r="CF357" s="44">
        <f t="shared" si="148"/>
        <v>0</v>
      </c>
      <c r="CG357" s="44">
        <f t="shared" si="149"/>
        <v>0</v>
      </c>
      <c r="CH357" s="44">
        <f t="shared" si="150"/>
        <v>0</v>
      </c>
      <c r="CI357" s="44">
        <f t="shared" si="151"/>
        <v>0</v>
      </c>
      <c r="CJ357" s="44">
        <f t="shared" si="152"/>
        <v>0</v>
      </c>
      <c r="CK357" s="44">
        <f t="shared" si="153"/>
        <v>0</v>
      </c>
      <c r="CL357" s="44">
        <f t="shared" si="154"/>
        <v>-6000</v>
      </c>
      <c r="CM357" s="44">
        <f t="shared" si="155"/>
        <v>0</v>
      </c>
      <c r="CN357" s="44">
        <f t="shared" si="156"/>
        <v>0</v>
      </c>
      <c r="CO357" s="44">
        <f t="shared" si="157"/>
        <v>-848000</v>
      </c>
      <c r="CP357" s="44">
        <f t="shared" si="158"/>
        <v>0</v>
      </c>
      <c r="CQ357" s="44">
        <f t="shared" si="159"/>
        <v>0</v>
      </c>
      <c r="CR357" s="44">
        <f t="shared" si="160"/>
        <v>0</v>
      </c>
      <c r="CS357" s="44">
        <f t="shared" si="161"/>
        <v>-3594000</v>
      </c>
      <c r="CT357" s="44">
        <f t="shared" si="162"/>
        <v>0</v>
      </c>
      <c r="CU357" s="44">
        <f t="shared" si="163"/>
        <v>0</v>
      </c>
      <c r="CV357" s="44">
        <f t="shared" si="164"/>
        <v>0</v>
      </c>
      <c r="CW357" s="44">
        <f t="shared" si="165"/>
        <v>0</v>
      </c>
      <c r="CX357" s="44">
        <f t="shared" si="166"/>
        <v>0</v>
      </c>
      <c r="CY357" s="44">
        <f t="shared" si="167"/>
        <v>0</v>
      </c>
      <c r="CZ357" s="44">
        <f t="shared" si="168"/>
        <v>0</v>
      </c>
      <c r="DA357" s="44">
        <f t="shared" si="169"/>
        <v>0</v>
      </c>
      <c r="DB357" s="44">
        <f t="shared" si="170"/>
        <v>0</v>
      </c>
      <c r="DC357" s="44">
        <f t="shared" si="171"/>
        <v>-4448000</v>
      </c>
      <c r="DD357" s="44">
        <f t="shared" si="174"/>
        <v>959740</v>
      </c>
    </row>
    <row r="358" spans="1:108" x14ac:dyDescent="0.15">
      <c r="A358" s="25" t="s">
        <v>450</v>
      </c>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f t="shared" si="145"/>
        <v>0</v>
      </c>
      <c r="AA358" s="26"/>
      <c r="AB358" s="25" t="s">
        <v>450</v>
      </c>
      <c r="AC358" s="26"/>
      <c r="AD358" s="179"/>
      <c r="AE358" s="179"/>
      <c r="AF358" s="179"/>
      <c r="AG358" s="179"/>
      <c r="AH358" s="179"/>
      <c r="AI358" s="179"/>
      <c r="AJ358" s="179"/>
      <c r="AK358" s="179"/>
      <c r="AL358" s="179"/>
      <c r="AM358" s="179"/>
      <c r="AN358" s="179"/>
      <c r="AO358" s="179"/>
      <c r="AP358" s="179"/>
      <c r="AQ358" s="179">
        <v>30000</v>
      </c>
      <c r="AR358" s="26"/>
      <c r="AS358" s="26"/>
      <c r="AT358" s="26"/>
      <c r="AU358" s="26"/>
      <c r="AV358" s="26"/>
      <c r="AW358" s="26"/>
      <c r="AX358" s="26"/>
      <c r="AY358" s="26"/>
      <c r="AZ358" s="26"/>
      <c r="BA358" s="45">
        <f t="shared" si="172"/>
        <v>30000</v>
      </c>
      <c r="BC358" s="25" t="s">
        <v>450</v>
      </c>
      <c r="BD358" s="28">
        <v>0</v>
      </c>
      <c r="BE358" s="28">
        <v>0</v>
      </c>
      <c r="BF358" s="28">
        <v>0</v>
      </c>
      <c r="BG358" s="28">
        <v>0</v>
      </c>
      <c r="BH358" s="28">
        <v>0</v>
      </c>
      <c r="BI358" s="28">
        <v>0</v>
      </c>
      <c r="BJ358" s="28">
        <v>0</v>
      </c>
      <c r="BK358" s="28">
        <v>8000</v>
      </c>
      <c r="BL358" s="28">
        <v>0</v>
      </c>
      <c r="BM358" s="28">
        <v>0</v>
      </c>
      <c r="BN358" s="28">
        <v>278000</v>
      </c>
      <c r="BO358" s="28">
        <v>36000</v>
      </c>
      <c r="BP358" s="28">
        <v>0</v>
      </c>
      <c r="BQ358" s="28">
        <v>0</v>
      </c>
      <c r="BR358" s="28">
        <v>3714000</v>
      </c>
      <c r="BS358" s="28">
        <v>0</v>
      </c>
      <c r="BT358" s="28">
        <v>0</v>
      </c>
      <c r="BU358" s="28">
        <v>0</v>
      </c>
      <c r="BV358" s="28">
        <v>0</v>
      </c>
      <c r="BW358" s="28">
        <v>0</v>
      </c>
      <c r="BX358" s="28">
        <v>0</v>
      </c>
      <c r="BY358" s="28">
        <v>0</v>
      </c>
      <c r="BZ358" s="28">
        <v>0</v>
      </c>
      <c r="CA358" s="28">
        <v>0</v>
      </c>
      <c r="CB358" s="29">
        <f t="shared" si="173"/>
        <v>4036000</v>
      </c>
      <c r="CD358" s="25" t="s">
        <v>450</v>
      </c>
      <c r="CE358" s="30">
        <f t="shared" si="147"/>
        <v>0</v>
      </c>
      <c r="CF358" s="30">
        <f t="shared" si="148"/>
        <v>0</v>
      </c>
      <c r="CG358" s="30">
        <f t="shared" si="149"/>
        <v>0</v>
      </c>
      <c r="CH358" s="30">
        <f t="shared" si="150"/>
        <v>0</v>
      </c>
      <c r="CI358" s="30">
        <f t="shared" si="151"/>
        <v>0</v>
      </c>
      <c r="CJ358" s="30">
        <f t="shared" si="152"/>
        <v>0</v>
      </c>
      <c r="CK358" s="30">
        <f t="shared" si="153"/>
        <v>0</v>
      </c>
      <c r="CL358" s="30">
        <f t="shared" si="154"/>
        <v>-8000</v>
      </c>
      <c r="CM358" s="30">
        <f t="shared" si="155"/>
        <v>0</v>
      </c>
      <c r="CN358" s="30">
        <f t="shared" si="156"/>
        <v>0</v>
      </c>
      <c r="CO358" s="30">
        <f t="shared" si="157"/>
        <v>-278000</v>
      </c>
      <c r="CP358" s="30">
        <f t="shared" si="158"/>
        <v>-36000</v>
      </c>
      <c r="CQ358" s="30">
        <f t="shared" si="159"/>
        <v>0</v>
      </c>
      <c r="CR358" s="30">
        <f t="shared" si="160"/>
        <v>0</v>
      </c>
      <c r="CS358" s="30">
        <f t="shared" si="161"/>
        <v>-3714000</v>
      </c>
      <c r="CT358" s="30">
        <f t="shared" si="162"/>
        <v>0</v>
      </c>
      <c r="CU358" s="30">
        <f t="shared" si="163"/>
        <v>0</v>
      </c>
      <c r="CV358" s="30">
        <f t="shared" si="164"/>
        <v>0</v>
      </c>
      <c r="CW358" s="30">
        <f t="shared" si="165"/>
        <v>0</v>
      </c>
      <c r="CX358" s="30">
        <f t="shared" si="166"/>
        <v>0</v>
      </c>
      <c r="CY358" s="30">
        <f t="shared" si="167"/>
        <v>0</v>
      </c>
      <c r="CZ358" s="30">
        <f t="shared" si="168"/>
        <v>0</v>
      </c>
      <c r="DA358" s="30">
        <f t="shared" si="169"/>
        <v>0</v>
      </c>
      <c r="DB358" s="30">
        <f t="shared" si="170"/>
        <v>0</v>
      </c>
      <c r="DC358" s="30">
        <f t="shared" si="171"/>
        <v>-4036000</v>
      </c>
      <c r="DD358" s="30">
        <f t="shared" si="174"/>
        <v>-3076260</v>
      </c>
    </row>
    <row r="359" spans="1:108" x14ac:dyDescent="0.15">
      <c r="A359" s="25" t="s">
        <v>451</v>
      </c>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f t="shared" si="145"/>
        <v>0</v>
      </c>
      <c r="AA359" s="26"/>
      <c r="AB359" s="25" t="s">
        <v>451</v>
      </c>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45">
        <f t="shared" si="172"/>
        <v>0</v>
      </c>
      <c r="BC359" s="25" t="s">
        <v>451</v>
      </c>
      <c r="BD359" s="43">
        <v>0</v>
      </c>
      <c r="BE359" s="43">
        <v>0</v>
      </c>
      <c r="BF359" s="43">
        <v>0</v>
      </c>
      <c r="BG359" s="43">
        <v>0</v>
      </c>
      <c r="BH359" s="43">
        <v>0</v>
      </c>
      <c r="BI359" s="43">
        <v>0</v>
      </c>
      <c r="BJ359" s="43">
        <v>0</v>
      </c>
      <c r="BK359" s="43">
        <v>0</v>
      </c>
      <c r="BL359" s="43">
        <v>0</v>
      </c>
      <c r="BM359" s="43">
        <v>0</v>
      </c>
      <c r="BN359" s="43">
        <v>0</v>
      </c>
      <c r="BO359" s="43">
        <v>0</v>
      </c>
      <c r="BP359" s="43">
        <v>0</v>
      </c>
      <c r="BQ359" s="43">
        <v>0</v>
      </c>
      <c r="BR359" s="43">
        <v>1326000</v>
      </c>
      <c r="BS359" s="43">
        <v>0</v>
      </c>
      <c r="BT359" s="43">
        <v>0</v>
      </c>
      <c r="BU359" s="43">
        <v>0</v>
      </c>
      <c r="BV359" s="43">
        <v>0</v>
      </c>
      <c r="BW359" s="43">
        <v>0</v>
      </c>
      <c r="BX359" s="43">
        <v>0</v>
      </c>
      <c r="BY359" s="43">
        <v>0</v>
      </c>
      <c r="BZ359" s="43">
        <v>0</v>
      </c>
      <c r="CA359" s="43">
        <v>0</v>
      </c>
      <c r="CB359" s="29">
        <f t="shared" si="173"/>
        <v>1326000</v>
      </c>
      <c r="CD359" s="25" t="s">
        <v>451</v>
      </c>
      <c r="CE359" s="44">
        <f t="shared" si="147"/>
        <v>0</v>
      </c>
      <c r="CF359" s="44">
        <f t="shared" si="148"/>
        <v>0</v>
      </c>
      <c r="CG359" s="44">
        <f t="shared" si="149"/>
        <v>0</v>
      </c>
      <c r="CH359" s="44">
        <f t="shared" si="150"/>
        <v>0</v>
      </c>
      <c r="CI359" s="44">
        <f t="shared" si="151"/>
        <v>0</v>
      </c>
      <c r="CJ359" s="44">
        <f t="shared" si="152"/>
        <v>0</v>
      </c>
      <c r="CK359" s="44">
        <f t="shared" si="153"/>
        <v>0</v>
      </c>
      <c r="CL359" s="44">
        <f t="shared" si="154"/>
        <v>0</v>
      </c>
      <c r="CM359" s="44">
        <f t="shared" si="155"/>
        <v>0</v>
      </c>
      <c r="CN359" s="44">
        <f t="shared" si="156"/>
        <v>0</v>
      </c>
      <c r="CO359" s="44">
        <f t="shared" si="157"/>
        <v>0</v>
      </c>
      <c r="CP359" s="44">
        <f t="shared" si="158"/>
        <v>0</v>
      </c>
      <c r="CQ359" s="44">
        <f t="shared" si="159"/>
        <v>0</v>
      </c>
      <c r="CR359" s="44">
        <f t="shared" si="160"/>
        <v>0</v>
      </c>
      <c r="CS359" s="44">
        <f t="shared" si="161"/>
        <v>-1326000</v>
      </c>
      <c r="CT359" s="44">
        <f t="shared" si="162"/>
        <v>0</v>
      </c>
      <c r="CU359" s="44">
        <f t="shared" si="163"/>
        <v>0</v>
      </c>
      <c r="CV359" s="44">
        <f t="shared" si="164"/>
        <v>0</v>
      </c>
      <c r="CW359" s="44">
        <f t="shared" si="165"/>
        <v>0</v>
      </c>
      <c r="CX359" s="44">
        <f t="shared" si="166"/>
        <v>0</v>
      </c>
      <c r="CY359" s="44">
        <f t="shared" si="167"/>
        <v>0</v>
      </c>
      <c r="CZ359" s="44">
        <f t="shared" si="168"/>
        <v>0</v>
      </c>
      <c r="DA359" s="44">
        <f t="shared" si="169"/>
        <v>0</v>
      </c>
      <c r="DB359" s="44">
        <f t="shared" si="170"/>
        <v>0</v>
      </c>
      <c r="DC359" s="44">
        <f t="shared" si="171"/>
        <v>-1326000</v>
      </c>
      <c r="DD359" s="44">
        <f t="shared" si="174"/>
        <v>-4402260</v>
      </c>
    </row>
    <row r="360" spans="1:108" x14ac:dyDescent="0.15">
      <c r="A360" s="25" t="s">
        <v>452</v>
      </c>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f t="shared" si="145"/>
        <v>0</v>
      </c>
      <c r="AA360" s="26"/>
      <c r="AB360" s="25" t="s">
        <v>452</v>
      </c>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45">
        <f t="shared" si="172"/>
        <v>0</v>
      </c>
      <c r="BC360" s="25" t="s">
        <v>452</v>
      </c>
      <c r="BD360" s="43">
        <v>0</v>
      </c>
      <c r="BE360" s="43">
        <v>0</v>
      </c>
      <c r="BF360" s="43">
        <v>0</v>
      </c>
      <c r="BG360" s="43">
        <v>0</v>
      </c>
      <c r="BH360" s="43">
        <v>0</v>
      </c>
      <c r="BI360" s="43">
        <v>0</v>
      </c>
      <c r="BJ360" s="43">
        <v>0</v>
      </c>
      <c r="BK360" s="43">
        <v>0</v>
      </c>
      <c r="BL360" s="43">
        <v>0</v>
      </c>
      <c r="BM360" s="43">
        <v>0</v>
      </c>
      <c r="BN360" s="43">
        <v>0</v>
      </c>
      <c r="BO360" s="43">
        <v>0</v>
      </c>
      <c r="BP360" s="43">
        <v>0</v>
      </c>
      <c r="BQ360" s="43">
        <v>0</v>
      </c>
      <c r="BR360" s="43">
        <v>0</v>
      </c>
      <c r="BS360" s="43">
        <v>0</v>
      </c>
      <c r="BT360" s="43">
        <v>0</v>
      </c>
      <c r="BU360" s="43">
        <v>0</v>
      </c>
      <c r="BV360" s="43">
        <v>0</v>
      </c>
      <c r="BW360" s="43">
        <v>0</v>
      </c>
      <c r="BX360" s="43">
        <v>0</v>
      </c>
      <c r="BY360" s="43">
        <v>0</v>
      </c>
      <c r="BZ360" s="43">
        <v>0</v>
      </c>
      <c r="CA360" s="43">
        <v>0</v>
      </c>
      <c r="CB360" s="29">
        <f t="shared" si="173"/>
        <v>0</v>
      </c>
      <c r="CD360" s="25" t="s">
        <v>452</v>
      </c>
      <c r="CE360" s="44">
        <f t="shared" si="147"/>
        <v>0</v>
      </c>
      <c r="CF360" s="44">
        <f t="shared" si="148"/>
        <v>0</v>
      </c>
      <c r="CG360" s="44">
        <f t="shared" si="149"/>
        <v>0</v>
      </c>
      <c r="CH360" s="44">
        <f t="shared" si="150"/>
        <v>0</v>
      </c>
      <c r="CI360" s="44">
        <f t="shared" si="151"/>
        <v>0</v>
      </c>
      <c r="CJ360" s="44">
        <f t="shared" si="152"/>
        <v>0</v>
      </c>
      <c r="CK360" s="44">
        <f t="shared" si="153"/>
        <v>0</v>
      </c>
      <c r="CL360" s="44">
        <f t="shared" si="154"/>
        <v>0</v>
      </c>
      <c r="CM360" s="44">
        <f t="shared" si="155"/>
        <v>0</v>
      </c>
      <c r="CN360" s="44">
        <f t="shared" si="156"/>
        <v>0</v>
      </c>
      <c r="CO360" s="44">
        <f t="shared" si="157"/>
        <v>0</v>
      </c>
      <c r="CP360" s="44">
        <f t="shared" si="158"/>
        <v>0</v>
      </c>
      <c r="CQ360" s="44">
        <f t="shared" si="159"/>
        <v>0</v>
      </c>
      <c r="CR360" s="44">
        <f t="shared" si="160"/>
        <v>0</v>
      </c>
      <c r="CS360" s="44">
        <f t="shared" si="161"/>
        <v>0</v>
      </c>
      <c r="CT360" s="44">
        <f t="shared" si="162"/>
        <v>0</v>
      </c>
      <c r="CU360" s="44">
        <f t="shared" si="163"/>
        <v>0</v>
      </c>
      <c r="CV360" s="44">
        <f t="shared" si="164"/>
        <v>0</v>
      </c>
      <c r="CW360" s="44">
        <f t="shared" si="165"/>
        <v>0</v>
      </c>
      <c r="CX360" s="44">
        <f t="shared" si="166"/>
        <v>0</v>
      </c>
      <c r="CY360" s="44">
        <f t="shared" si="167"/>
        <v>0</v>
      </c>
      <c r="CZ360" s="44">
        <f t="shared" si="168"/>
        <v>0</v>
      </c>
      <c r="DA360" s="44">
        <f t="shared" si="169"/>
        <v>0</v>
      </c>
      <c r="DB360" s="44">
        <f t="shared" si="170"/>
        <v>0</v>
      </c>
      <c r="DC360" s="44">
        <f t="shared" si="171"/>
        <v>0</v>
      </c>
      <c r="DD360" s="44">
        <f t="shared" si="174"/>
        <v>-4402260</v>
      </c>
    </row>
    <row r="361" spans="1:108" x14ac:dyDescent="0.15">
      <c r="A361" s="25" t="s">
        <v>453</v>
      </c>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f t="shared" si="145"/>
        <v>0</v>
      </c>
      <c r="AA361" s="26"/>
      <c r="AB361" s="25" t="s">
        <v>453</v>
      </c>
      <c r="AC361" s="26"/>
      <c r="AD361" s="26"/>
      <c r="AE361" s="179">
        <v>120000</v>
      </c>
      <c r="AF361" s="179"/>
      <c r="AG361" s="179"/>
      <c r="AH361" s="179"/>
      <c r="AI361" s="179"/>
      <c r="AJ361" s="179"/>
      <c r="AK361" s="179"/>
      <c r="AL361" s="179"/>
      <c r="AM361" s="179">
        <v>640000</v>
      </c>
      <c r="AN361" s="179"/>
      <c r="AO361" s="179"/>
      <c r="AP361" s="179"/>
      <c r="AQ361" s="179">
        <v>5130000</v>
      </c>
      <c r="AR361" s="26"/>
      <c r="AS361" s="26"/>
      <c r="AT361" s="26"/>
      <c r="AU361" s="26"/>
      <c r="AV361" s="26"/>
      <c r="AW361" s="26"/>
      <c r="AX361" s="26"/>
      <c r="AY361" s="26"/>
      <c r="AZ361" s="26"/>
      <c r="BA361" s="45">
        <f t="shared" si="172"/>
        <v>5890000</v>
      </c>
      <c r="BC361" s="25" t="s">
        <v>453</v>
      </c>
      <c r="BD361" s="28">
        <v>0</v>
      </c>
      <c r="BE361" s="28">
        <v>0</v>
      </c>
      <c r="BF361" s="28">
        <v>24000</v>
      </c>
      <c r="BG361" s="28">
        <v>0</v>
      </c>
      <c r="BH361" s="28">
        <v>0</v>
      </c>
      <c r="BI361" s="28">
        <v>0</v>
      </c>
      <c r="BJ361" s="28">
        <v>0</v>
      </c>
      <c r="BK361" s="28">
        <v>2000</v>
      </c>
      <c r="BL361" s="28">
        <v>0</v>
      </c>
      <c r="BM361" s="28">
        <v>0</v>
      </c>
      <c r="BN361" s="28">
        <v>708000</v>
      </c>
      <c r="BO361" s="28">
        <v>12000</v>
      </c>
      <c r="BP361" s="28">
        <v>0</v>
      </c>
      <c r="BQ361" s="28">
        <v>0</v>
      </c>
      <c r="BR361" s="28">
        <v>2772000</v>
      </c>
      <c r="BS361" s="28">
        <v>0</v>
      </c>
      <c r="BT361" s="28">
        <v>0</v>
      </c>
      <c r="BU361" s="28">
        <v>0</v>
      </c>
      <c r="BV361" s="28">
        <v>0</v>
      </c>
      <c r="BW361" s="28">
        <v>0</v>
      </c>
      <c r="BX361" s="28">
        <v>0</v>
      </c>
      <c r="BY361" s="28">
        <v>0</v>
      </c>
      <c r="BZ361" s="28">
        <v>0</v>
      </c>
      <c r="CA361" s="28">
        <v>0</v>
      </c>
      <c r="CB361" s="29">
        <f t="shared" si="173"/>
        <v>3518000</v>
      </c>
      <c r="CD361" s="25" t="s">
        <v>453</v>
      </c>
      <c r="CE361" s="30">
        <f t="shared" si="147"/>
        <v>0</v>
      </c>
      <c r="CF361" s="30">
        <f t="shared" si="148"/>
        <v>0</v>
      </c>
      <c r="CG361" s="30">
        <f t="shared" si="149"/>
        <v>-24000</v>
      </c>
      <c r="CH361" s="30">
        <f t="shared" si="150"/>
        <v>0</v>
      </c>
      <c r="CI361" s="30">
        <f t="shared" si="151"/>
        <v>0</v>
      </c>
      <c r="CJ361" s="30">
        <f t="shared" si="152"/>
        <v>0</v>
      </c>
      <c r="CK361" s="30">
        <f t="shared" si="153"/>
        <v>0</v>
      </c>
      <c r="CL361" s="30">
        <f t="shared" si="154"/>
        <v>-2000</v>
      </c>
      <c r="CM361" s="30">
        <f t="shared" si="155"/>
        <v>0</v>
      </c>
      <c r="CN361" s="30">
        <f t="shared" si="156"/>
        <v>0</v>
      </c>
      <c r="CO361" s="30">
        <f t="shared" si="157"/>
        <v>-708000</v>
      </c>
      <c r="CP361" s="30">
        <f t="shared" si="158"/>
        <v>-12000</v>
      </c>
      <c r="CQ361" s="30">
        <f t="shared" si="159"/>
        <v>0</v>
      </c>
      <c r="CR361" s="30">
        <f t="shared" si="160"/>
        <v>0</v>
      </c>
      <c r="CS361" s="30">
        <f t="shared" si="161"/>
        <v>-2772000</v>
      </c>
      <c r="CT361" s="30">
        <f t="shared" si="162"/>
        <v>0</v>
      </c>
      <c r="CU361" s="30">
        <f t="shared" si="163"/>
        <v>0</v>
      </c>
      <c r="CV361" s="30">
        <f t="shared" si="164"/>
        <v>0</v>
      </c>
      <c r="CW361" s="30">
        <f t="shared" si="165"/>
        <v>0</v>
      </c>
      <c r="CX361" s="30">
        <f t="shared" si="166"/>
        <v>0</v>
      </c>
      <c r="CY361" s="30">
        <f t="shared" si="167"/>
        <v>0</v>
      </c>
      <c r="CZ361" s="30">
        <f t="shared" si="168"/>
        <v>0</v>
      </c>
      <c r="DA361" s="30">
        <f t="shared" si="169"/>
        <v>0</v>
      </c>
      <c r="DB361" s="30">
        <f t="shared" si="170"/>
        <v>0</v>
      </c>
      <c r="DC361" s="30">
        <f t="shared" si="171"/>
        <v>-3518000</v>
      </c>
      <c r="DD361" s="30">
        <f t="shared" si="174"/>
        <v>-7920260</v>
      </c>
    </row>
    <row r="362" spans="1:108" x14ac:dyDescent="0.15">
      <c r="A362" s="25" t="s">
        <v>454</v>
      </c>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f t="shared" si="145"/>
        <v>0</v>
      </c>
      <c r="AA362" s="26"/>
      <c r="AB362" s="25" t="s">
        <v>454</v>
      </c>
      <c r="AC362" s="26"/>
      <c r="AD362" s="26"/>
      <c r="AE362" s="179"/>
      <c r="AF362" s="179"/>
      <c r="AG362" s="179"/>
      <c r="AH362" s="179"/>
      <c r="AI362" s="179"/>
      <c r="AJ362" s="179">
        <v>0</v>
      </c>
      <c r="AK362" s="179"/>
      <c r="AL362" s="179"/>
      <c r="AM362" s="179">
        <v>3110000</v>
      </c>
      <c r="AN362" s="179"/>
      <c r="AO362" s="179"/>
      <c r="AP362" s="179"/>
      <c r="AQ362" s="179">
        <v>9240000</v>
      </c>
      <c r="AR362" s="26"/>
      <c r="AS362" s="26"/>
      <c r="AT362" s="26"/>
      <c r="AU362" s="26"/>
      <c r="AV362" s="26"/>
      <c r="AW362" s="26"/>
      <c r="AX362" s="26"/>
      <c r="AY362" s="26"/>
      <c r="AZ362" s="26"/>
      <c r="BA362" s="45">
        <f t="shared" si="172"/>
        <v>12350000</v>
      </c>
      <c r="BC362" s="25" t="s">
        <v>454</v>
      </c>
      <c r="BD362" s="28">
        <v>0</v>
      </c>
      <c r="BE362" s="28">
        <v>0</v>
      </c>
      <c r="BF362" s="28">
        <v>58000</v>
      </c>
      <c r="BG362" s="28">
        <v>0</v>
      </c>
      <c r="BH362" s="28">
        <v>0</v>
      </c>
      <c r="BI362" s="28">
        <v>0</v>
      </c>
      <c r="BJ362" s="28">
        <v>0</v>
      </c>
      <c r="BK362" s="28">
        <v>22000</v>
      </c>
      <c r="BL362" s="28">
        <v>0</v>
      </c>
      <c r="BM362" s="28">
        <v>0</v>
      </c>
      <c r="BN362" s="28">
        <v>1392000</v>
      </c>
      <c r="BO362" s="28">
        <v>0</v>
      </c>
      <c r="BP362" s="28">
        <v>0</v>
      </c>
      <c r="BQ362" s="28">
        <v>0</v>
      </c>
      <c r="BR362" s="28">
        <v>4232000</v>
      </c>
      <c r="BS362" s="28">
        <v>0</v>
      </c>
      <c r="BT362" s="28">
        <v>0</v>
      </c>
      <c r="BU362" s="28">
        <v>0</v>
      </c>
      <c r="BV362" s="28">
        <v>0</v>
      </c>
      <c r="BW362" s="28">
        <v>0</v>
      </c>
      <c r="BX362" s="28">
        <v>0</v>
      </c>
      <c r="BY362" s="28">
        <v>0</v>
      </c>
      <c r="BZ362" s="28">
        <v>0</v>
      </c>
      <c r="CA362" s="28">
        <v>0</v>
      </c>
      <c r="CB362" s="29">
        <f t="shared" si="173"/>
        <v>5704000</v>
      </c>
      <c r="CD362" s="25" t="s">
        <v>454</v>
      </c>
      <c r="CE362" s="30">
        <f t="shared" si="147"/>
        <v>0</v>
      </c>
      <c r="CF362" s="30">
        <f t="shared" si="148"/>
        <v>0</v>
      </c>
      <c r="CG362" s="30">
        <f t="shared" si="149"/>
        <v>-58000</v>
      </c>
      <c r="CH362" s="30">
        <f t="shared" si="150"/>
        <v>0</v>
      </c>
      <c r="CI362" s="30">
        <f t="shared" si="151"/>
        <v>0</v>
      </c>
      <c r="CJ362" s="30">
        <f t="shared" si="152"/>
        <v>0</v>
      </c>
      <c r="CK362" s="30">
        <f t="shared" si="153"/>
        <v>0</v>
      </c>
      <c r="CL362" s="30">
        <f t="shared" si="154"/>
        <v>-22000</v>
      </c>
      <c r="CM362" s="30">
        <f t="shared" si="155"/>
        <v>0</v>
      </c>
      <c r="CN362" s="30">
        <f t="shared" si="156"/>
        <v>0</v>
      </c>
      <c r="CO362" s="30">
        <f t="shared" si="157"/>
        <v>-1392000</v>
      </c>
      <c r="CP362" s="30">
        <f t="shared" si="158"/>
        <v>0</v>
      </c>
      <c r="CQ362" s="30">
        <f t="shared" si="159"/>
        <v>0</v>
      </c>
      <c r="CR362" s="30">
        <f t="shared" si="160"/>
        <v>0</v>
      </c>
      <c r="CS362" s="30">
        <f t="shared" si="161"/>
        <v>-4232000</v>
      </c>
      <c r="CT362" s="30">
        <f t="shared" si="162"/>
        <v>0</v>
      </c>
      <c r="CU362" s="30">
        <f t="shared" si="163"/>
        <v>0</v>
      </c>
      <c r="CV362" s="30">
        <f t="shared" si="164"/>
        <v>0</v>
      </c>
      <c r="CW362" s="30">
        <f t="shared" si="165"/>
        <v>0</v>
      </c>
      <c r="CX362" s="30">
        <f t="shared" si="166"/>
        <v>0</v>
      </c>
      <c r="CY362" s="30">
        <f t="shared" si="167"/>
        <v>0</v>
      </c>
      <c r="CZ362" s="30">
        <f t="shared" si="168"/>
        <v>0</v>
      </c>
      <c r="DA362" s="30">
        <f t="shared" si="169"/>
        <v>0</v>
      </c>
      <c r="DB362" s="30">
        <f t="shared" si="170"/>
        <v>0</v>
      </c>
      <c r="DC362" s="30">
        <f t="shared" si="171"/>
        <v>-5704000</v>
      </c>
      <c r="DD362" s="30">
        <f t="shared" si="174"/>
        <v>-13624260</v>
      </c>
    </row>
    <row r="363" spans="1:108" x14ac:dyDescent="0.15">
      <c r="A363" s="25" t="s">
        <v>455</v>
      </c>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f t="shared" si="145"/>
        <v>0</v>
      </c>
      <c r="AA363" s="26"/>
      <c r="AB363" s="25" t="s">
        <v>455</v>
      </c>
      <c r="AC363" s="26"/>
      <c r="AD363" s="26"/>
      <c r="AE363" s="179"/>
      <c r="AF363" s="179"/>
      <c r="AG363" s="179"/>
      <c r="AH363" s="179"/>
      <c r="AI363" s="179"/>
      <c r="AJ363" s="179">
        <v>30000</v>
      </c>
      <c r="AK363" s="179"/>
      <c r="AL363" s="179"/>
      <c r="AM363" s="179">
        <v>2250000</v>
      </c>
      <c r="AN363" s="179"/>
      <c r="AO363" s="179"/>
      <c r="AP363" s="179"/>
      <c r="AQ363" s="179">
        <v>4860000</v>
      </c>
      <c r="AR363" s="26"/>
      <c r="AS363" s="26"/>
      <c r="AT363" s="26"/>
      <c r="AU363" s="26"/>
      <c r="AV363" s="26"/>
      <c r="AW363" s="26"/>
      <c r="AX363" s="26"/>
      <c r="AY363" s="26"/>
      <c r="AZ363" s="26"/>
      <c r="BA363" s="45">
        <f t="shared" si="172"/>
        <v>7140000</v>
      </c>
      <c r="BC363" s="25" t="s">
        <v>455</v>
      </c>
      <c r="BD363" s="28">
        <v>0</v>
      </c>
      <c r="BE363" s="28">
        <v>0</v>
      </c>
      <c r="BF363" s="28">
        <v>20000</v>
      </c>
      <c r="BG363" s="28">
        <v>0</v>
      </c>
      <c r="BH363" s="28">
        <v>0</v>
      </c>
      <c r="BI363" s="28">
        <v>0</v>
      </c>
      <c r="BJ363" s="28">
        <v>0</v>
      </c>
      <c r="BK363" s="28">
        <v>16000</v>
      </c>
      <c r="BL363" s="28">
        <v>0</v>
      </c>
      <c r="BM363" s="28">
        <v>0</v>
      </c>
      <c r="BN363" s="28">
        <v>1528000</v>
      </c>
      <c r="BO363" s="28">
        <v>180000</v>
      </c>
      <c r="BP363" s="28">
        <v>0</v>
      </c>
      <c r="BQ363" s="28">
        <v>0</v>
      </c>
      <c r="BR363" s="28">
        <v>5738000</v>
      </c>
      <c r="BS363" s="28">
        <v>0</v>
      </c>
      <c r="BT363" s="28">
        <v>0</v>
      </c>
      <c r="BU363" s="28">
        <v>0</v>
      </c>
      <c r="BV363" s="28">
        <v>0</v>
      </c>
      <c r="BW363" s="28">
        <v>0</v>
      </c>
      <c r="BX363" s="28">
        <v>0</v>
      </c>
      <c r="BY363" s="28">
        <v>0</v>
      </c>
      <c r="BZ363" s="28">
        <v>0</v>
      </c>
      <c r="CA363" s="28">
        <v>0</v>
      </c>
      <c r="CB363" s="29">
        <f t="shared" si="173"/>
        <v>7482000</v>
      </c>
      <c r="CD363" s="25" t="s">
        <v>455</v>
      </c>
      <c r="CE363" s="30">
        <f t="shared" si="147"/>
        <v>0</v>
      </c>
      <c r="CF363" s="30">
        <f t="shared" si="148"/>
        <v>0</v>
      </c>
      <c r="CG363" s="30">
        <f t="shared" si="149"/>
        <v>-20000</v>
      </c>
      <c r="CH363" s="30">
        <f t="shared" si="150"/>
        <v>0</v>
      </c>
      <c r="CI363" s="30">
        <f t="shared" si="151"/>
        <v>0</v>
      </c>
      <c r="CJ363" s="30">
        <f t="shared" si="152"/>
        <v>0</v>
      </c>
      <c r="CK363" s="30">
        <f t="shared" si="153"/>
        <v>0</v>
      </c>
      <c r="CL363" s="30">
        <f t="shared" si="154"/>
        <v>-16000</v>
      </c>
      <c r="CM363" s="30">
        <f t="shared" si="155"/>
        <v>0</v>
      </c>
      <c r="CN363" s="30">
        <f t="shared" si="156"/>
        <v>0</v>
      </c>
      <c r="CO363" s="30">
        <f t="shared" si="157"/>
        <v>-1528000</v>
      </c>
      <c r="CP363" s="30">
        <f t="shared" si="158"/>
        <v>-180000</v>
      </c>
      <c r="CQ363" s="30">
        <f t="shared" si="159"/>
        <v>0</v>
      </c>
      <c r="CR363" s="30">
        <f t="shared" si="160"/>
        <v>0</v>
      </c>
      <c r="CS363" s="30">
        <f t="shared" si="161"/>
        <v>-5738000</v>
      </c>
      <c r="CT363" s="30">
        <f t="shared" si="162"/>
        <v>0</v>
      </c>
      <c r="CU363" s="30">
        <f t="shared" si="163"/>
        <v>0</v>
      </c>
      <c r="CV363" s="30">
        <f t="shared" si="164"/>
        <v>0</v>
      </c>
      <c r="CW363" s="30">
        <f t="shared" si="165"/>
        <v>0</v>
      </c>
      <c r="CX363" s="30">
        <f t="shared" si="166"/>
        <v>0</v>
      </c>
      <c r="CY363" s="30">
        <f t="shared" si="167"/>
        <v>0</v>
      </c>
      <c r="CZ363" s="30">
        <f t="shared" si="168"/>
        <v>0</v>
      </c>
      <c r="DA363" s="30">
        <f t="shared" si="169"/>
        <v>0</v>
      </c>
      <c r="DB363" s="30">
        <f t="shared" si="170"/>
        <v>0</v>
      </c>
      <c r="DC363" s="30">
        <f t="shared" si="171"/>
        <v>-7482000</v>
      </c>
      <c r="DD363" s="30">
        <f t="shared" si="174"/>
        <v>-21106260</v>
      </c>
    </row>
    <row r="364" spans="1:108" x14ac:dyDescent="0.15">
      <c r="A364" s="25" t="s">
        <v>456</v>
      </c>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f t="shared" si="145"/>
        <v>0</v>
      </c>
      <c r="AA364" s="26"/>
      <c r="AB364" s="25" t="s">
        <v>456</v>
      </c>
      <c r="AC364" s="26"/>
      <c r="AD364" s="26"/>
      <c r="AE364" s="179"/>
      <c r="AF364" s="179"/>
      <c r="AG364" s="179"/>
      <c r="AH364" s="179"/>
      <c r="AI364" s="179"/>
      <c r="AJ364" s="179">
        <v>20000</v>
      </c>
      <c r="AK364" s="179"/>
      <c r="AL364" s="179"/>
      <c r="AM364" s="179">
        <v>380000</v>
      </c>
      <c r="AN364" s="179"/>
      <c r="AO364" s="179"/>
      <c r="AP364" s="179"/>
      <c r="AQ364" s="179">
        <v>3580000</v>
      </c>
      <c r="AR364" s="26"/>
      <c r="AS364" s="26"/>
      <c r="AT364" s="26"/>
      <c r="AU364" s="26"/>
      <c r="AV364" s="26"/>
      <c r="AW364" s="26"/>
      <c r="AX364" s="26"/>
      <c r="AY364" s="26"/>
      <c r="AZ364" s="26"/>
      <c r="BA364" s="45">
        <f t="shared" si="172"/>
        <v>3980000</v>
      </c>
      <c r="BC364" s="25" t="s">
        <v>456</v>
      </c>
      <c r="BD364" s="43">
        <v>0</v>
      </c>
      <c r="BE364" s="43">
        <v>0</v>
      </c>
      <c r="BF364" s="43">
        <v>0</v>
      </c>
      <c r="BG364" s="43">
        <v>0</v>
      </c>
      <c r="BH364" s="43">
        <v>0</v>
      </c>
      <c r="BI364" s="43">
        <v>0</v>
      </c>
      <c r="BJ364" s="43">
        <v>0</v>
      </c>
      <c r="BK364" s="43">
        <v>8000</v>
      </c>
      <c r="BL364" s="43">
        <v>0</v>
      </c>
      <c r="BM364" s="43">
        <v>0</v>
      </c>
      <c r="BN364" s="43">
        <v>1014000</v>
      </c>
      <c r="BO364" s="43">
        <v>0</v>
      </c>
      <c r="BP364" s="43">
        <v>0</v>
      </c>
      <c r="BQ364" s="43">
        <v>0</v>
      </c>
      <c r="BR364" s="43">
        <v>3696000</v>
      </c>
      <c r="BS364" s="43">
        <v>0</v>
      </c>
      <c r="BT364" s="43">
        <v>0</v>
      </c>
      <c r="BU364" s="43">
        <v>0</v>
      </c>
      <c r="BV364" s="43">
        <v>0</v>
      </c>
      <c r="BW364" s="43">
        <v>0</v>
      </c>
      <c r="BX364" s="43">
        <v>0</v>
      </c>
      <c r="BY364" s="43">
        <v>0</v>
      </c>
      <c r="BZ364" s="43">
        <v>0</v>
      </c>
      <c r="CA364" s="43">
        <v>0</v>
      </c>
      <c r="CB364" s="29">
        <f t="shared" si="173"/>
        <v>4718000</v>
      </c>
      <c r="CD364" s="25" t="s">
        <v>456</v>
      </c>
      <c r="CE364" s="44">
        <f t="shared" si="147"/>
        <v>0</v>
      </c>
      <c r="CF364" s="44">
        <f t="shared" si="148"/>
        <v>0</v>
      </c>
      <c r="CG364" s="44">
        <f t="shared" si="149"/>
        <v>0</v>
      </c>
      <c r="CH364" s="44">
        <f t="shared" si="150"/>
        <v>0</v>
      </c>
      <c r="CI364" s="44">
        <f t="shared" si="151"/>
        <v>0</v>
      </c>
      <c r="CJ364" s="44">
        <f t="shared" si="152"/>
        <v>0</v>
      </c>
      <c r="CK364" s="44">
        <f t="shared" si="153"/>
        <v>0</v>
      </c>
      <c r="CL364" s="44">
        <f t="shared" si="154"/>
        <v>-8000</v>
      </c>
      <c r="CM364" s="44">
        <f t="shared" si="155"/>
        <v>0</v>
      </c>
      <c r="CN364" s="44">
        <f t="shared" si="156"/>
        <v>0</v>
      </c>
      <c r="CO364" s="44">
        <f t="shared" si="157"/>
        <v>-1014000</v>
      </c>
      <c r="CP364" s="44">
        <f t="shared" si="158"/>
        <v>0</v>
      </c>
      <c r="CQ364" s="44">
        <f t="shared" si="159"/>
        <v>0</v>
      </c>
      <c r="CR364" s="44">
        <f t="shared" si="160"/>
        <v>0</v>
      </c>
      <c r="CS364" s="44">
        <f t="shared" si="161"/>
        <v>-3696000</v>
      </c>
      <c r="CT364" s="44">
        <f t="shared" si="162"/>
        <v>0</v>
      </c>
      <c r="CU364" s="44">
        <f t="shared" si="163"/>
        <v>0</v>
      </c>
      <c r="CV364" s="44">
        <f t="shared" si="164"/>
        <v>0</v>
      </c>
      <c r="CW364" s="44">
        <f t="shared" si="165"/>
        <v>0</v>
      </c>
      <c r="CX364" s="44">
        <f t="shared" si="166"/>
        <v>0</v>
      </c>
      <c r="CY364" s="44">
        <f t="shared" si="167"/>
        <v>0</v>
      </c>
      <c r="CZ364" s="44">
        <f t="shared" si="168"/>
        <v>0</v>
      </c>
      <c r="DA364" s="44">
        <f t="shared" si="169"/>
        <v>0</v>
      </c>
      <c r="DB364" s="44">
        <f t="shared" si="170"/>
        <v>0</v>
      </c>
      <c r="DC364" s="44">
        <f t="shared" si="171"/>
        <v>-4718000</v>
      </c>
      <c r="DD364" s="44">
        <f t="shared" si="174"/>
        <v>-25824260</v>
      </c>
    </row>
    <row r="365" spans="1:108" x14ac:dyDescent="0.15">
      <c r="A365" s="25" t="s">
        <v>457</v>
      </c>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f t="shared" si="145"/>
        <v>0</v>
      </c>
      <c r="AA365" s="26"/>
      <c r="AB365" s="25" t="s">
        <v>457</v>
      </c>
      <c r="AC365" s="26"/>
      <c r="AD365" s="26"/>
      <c r="AE365" s="179"/>
      <c r="AF365" s="179"/>
      <c r="AG365" s="179"/>
      <c r="AH365" s="179"/>
      <c r="AI365" s="179"/>
      <c r="AJ365" s="179"/>
      <c r="AK365" s="179"/>
      <c r="AL365" s="179"/>
      <c r="AM365" s="179"/>
      <c r="AN365" s="179"/>
      <c r="AO365" s="179"/>
      <c r="AP365" s="179"/>
      <c r="AQ365" s="179">
        <v>490000</v>
      </c>
      <c r="AR365" s="26"/>
      <c r="AS365" s="26"/>
      <c r="AT365" s="26"/>
      <c r="AU365" s="26"/>
      <c r="AV365" s="26"/>
      <c r="AW365" s="26"/>
      <c r="AX365" s="26"/>
      <c r="AY365" s="26"/>
      <c r="AZ365" s="26"/>
      <c r="BA365" s="45">
        <f t="shared" si="172"/>
        <v>490000</v>
      </c>
      <c r="BC365" s="25" t="s">
        <v>457</v>
      </c>
      <c r="BD365" s="28">
        <v>0</v>
      </c>
      <c r="BE365" s="28">
        <v>0</v>
      </c>
      <c r="BF365" s="28">
        <v>0</v>
      </c>
      <c r="BG365" s="28">
        <v>0</v>
      </c>
      <c r="BH365" s="28">
        <v>0</v>
      </c>
      <c r="BI365" s="28">
        <v>0</v>
      </c>
      <c r="BJ365" s="28">
        <v>0</v>
      </c>
      <c r="BK365" s="28">
        <v>12000</v>
      </c>
      <c r="BL365" s="28">
        <v>0</v>
      </c>
      <c r="BM365" s="28">
        <v>0</v>
      </c>
      <c r="BN365" s="28">
        <v>486000</v>
      </c>
      <c r="BO365" s="28">
        <v>0</v>
      </c>
      <c r="BP365" s="28">
        <v>0</v>
      </c>
      <c r="BQ365" s="28">
        <v>0</v>
      </c>
      <c r="BR365" s="28">
        <v>4258000</v>
      </c>
      <c r="BS365" s="28">
        <v>0</v>
      </c>
      <c r="BT365" s="28">
        <v>0</v>
      </c>
      <c r="BU365" s="28">
        <v>0</v>
      </c>
      <c r="BV365" s="28">
        <v>0</v>
      </c>
      <c r="BW365" s="28">
        <v>0</v>
      </c>
      <c r="BX365" s="28">
        <v>0</v>
      </c>
      <c r="BY365" s="28">
        <v>0</v>
      </c>
      <c r="BZ365" s="28">
        <v>0</v>
      </c>
      <c r="CA365" s="28">
        <v>0</v>
      </c>
      <c r="CB365" s="29">
        <f t="shared" si="173"/>
        <v>4756000</v>
      </c>
      <c r="CD365" s="25" t="s">
        <v>457</v>
      </c>
      <c r="CE365" s="30">
        <f t="shared" si="147"/>
        <v>0</v>
      </c>
      <c r="CF365" s="30">
        <f t="shared" si="148"/>
        <v>0</v>
      </c>
      <c r="CG365" s="30">
        <f t="shared" si="149"/>
        <v>0</v>
      </c>
      <c r="CH365" s="30">
        <f t="shared" si="150"/>
        <v>0</v>
      </c>
      <c r="CI365" s="30">
        <f t="shared" si="151"/>
        <v>0</v>
      </c>
      <c r="CJ365" s="30">
        <f t="shared" si="152"/>
        <v>0</v>
      </c>
      <c r="CK365" s="30">
        <f t="shared" si="153"/>
        <v>0</v>
      </c>
      <c r="CL365" s="30">
        <f t="shared" si="154"/>
        <v>-12000</v>
      </c>
      <c r="CM365" s="30">
        <f t="shared" si="155"/>
        <v>0</v>
      </c>
      <c r="CN365" s="30">
        <f t="shared" si="156"/>
        <v>0</v>
      </c>
      <c r="CO365" s="30">
        <f t="shared" si="157"/>
        <v>-486000</v>
      </c>
      <c r="CP365" s="30">
        <f t="shared" si="158"/>
        <v>0</v>
      </c>
      <c r="CQ365" s="30">
        <f t="shared" si="159"/>
        <v>0</v>
      </c>
      <c r="CR365" s="30">
        <f t="shared" si="160"/>
        <v>0</v>
      </c>
      <c r="CS365" s="30">
        <f t="shared" si="161"/>
        <v>-4258000</v>
      </c>
      <c r="CT365" s="30">
        <f t="shared" si="162"/>
        <v>0</v>
      </c>
      <c r="CU365" s="30">
        <f t="shared" si="163"/>
        <v>0</v>
      </c>
      <c r="CV365" s="30">
        <f t="shared" si="164"/>
        <v>0</v>
      </c>
      <c r="CW365" s="30">
        <f t="shared" si="165"/>
        <v>0</v>
      </c>
      <c r="CX365" s="30">
        <f t="shared" si="166"/>
        <v>0</v>
      </c>
      <c r="CY365" s="30">
        <f t="shared" si="167"/>
        <v>0</v>
      </c>
      <c r="CZ365" s="30">
        <f t="shared" si="168"/>
        <v>0</v>
      </c>
      <c r="DA365" s="30">
        <f t="shared" si="169"/>
        <v>0</v>
      </c>
      <c r="DB365" s="30">
        <f t="shared" si="170"/>
        <v>0</v>
      </c>
      <c r="DC365" s="30">
        <f t="shared" si="171"/>
        <v>-4756000</v>
      </c>
      <c r="DD365" s="30">
        <f t="shared" si="174"/>
        <v>-30580260</v>
      </c>
    </row>
    <row r="366" spans="1:108" x14ac:dyDescent="0.15">
      <c r="A366" s="25" t="s">
        <v>458</v>
      </c>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f t="shared" si="145"/>
        <v>0</v>
      </c>
      <c r="AA366" s="26"/>
      <c r="AB366" s="25" t="s">
        <v>458</v>
      </c>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45">
        <f t="shared" si="172"/>
        <v>0</v>
      </c>
      <c r="BC366" s="25" t="s">
        <v>458</v>
      </c>
      <c r="BD366" s="140">
        <v>0</v>
      </c>
      <c r="BE366" s="140">
        <v>0</v>
      </c>
      <c r="BF366" s="140">
        <v>0</v>
      </c>
      <c r="BG366" s="140">
        <v>0</v>
      </c>
      <c r="BH366" s="140">
        <v>0</v>
      </c>
      <c r="BI366" s="140">
        <v>0</v>
      </c>
      <c r="BJ366" s="140">
        <v>0</v>
      </c>
      <c r="BK366" s="140">
        <v>0</v>
      </c>
      <c r="BL366" s="140">
        <v>0</v>
      </c>
      <c r="BM366" s="140">
        <v>0</v>
      </c>
      <c r="BN366" s="140">
        <v>0</v>
      </c>
      <c r="BO366" s="140">
        <v>0</v>
      </c>
      <c r="BP366" s="140">
        <v>0</v>
      </c>
      <c r="BQ366" s="140">
        <v>0</v>
      </c>
      <c r="BR366" s="140">
        <v>1382000</v>
      </c>
      <c r="BS366" s="140">
        <v>0</v>
      </c>
      <c r="BT366" s="140">
        <v>0</v>
      </c>
      <c r="BU366" s="140">
        <v>0</v>
      </c>
      <c r="BV366" s="140">
        <v>0</v>
      </c>
      <c r="BW366" s="140">
        <v>0</v>
      </c>
      <c r="BX366" s="140">
        <v>0</v>
      </c>
      <c r="BY366" s="140">
        <v>0</v>
      </c>
      <c r="BZ366" s="140">
        <v>0</v>
      </c>
      <c r="CA366" s="140">
        <v>0</v>
      </c>
      <c r="CB366" s="29">
        <f t="shared" si="173"/>
        <v>1382000</v>
      </c>
      <c r="CD366" s="25" t="s">
        <v>458</v>
      </c>
      <c r="CE366" s="44">
        <f t="shared" si="147"/>
        <v>0</v>
      </c>
      <c r="CF366" s="44">
        <f t="shared" si="148"/>
        <v>0</v>
      </c>
      <c r="CG366" s="44">
        <f t="shared" si="149"/>
        <v>0</v>
      </c>
      <c r="CH366" s="44">
        <f t="shared" si="150"/>
        <v>0</v>
      </c>
      <c r="CI366" s="44">
        <f t="shared" si="151"/>
        <v>0</v>
      </c>
      <c r="CJ366" s="44">
        <f t="shared" si="152"/>
        <v>0</v>
      </c>
      <c r="CK366" s="44">
        <f t="shared" si="153"/>
        <v>0</v>
      </c>
      <c r="CL366" s="44">
        <f t="shared" si="154"/>
        <v>0</v>
      </c>
      <c r="CM366" s="44">
        <f t="shared" si="155"/>
        <v>0</v>
      </c>
      <c r="CN366" s="44">
        <f t="shared" si="156"/>
        <v>0</v>
      </c>
      <c r="CO366" s="44">
        <f t="shared" si="157"/>
        <v>0</v>
      </c>
      <c r="CP366" s="44">
        <f t="shared" si="158"/>
        <v>0</v>
      </c>
      <c r="CQ366" s="44">
        <f t="shared" si="159"/>
        <v>0</v>
      </c>
      <c r="CR366" s="44">
        <f t="shared" si="160"/>
        <v>0</v>
      </c>
      <c r="CS366" s="44">
        <f t="shared" si="161"/>
        <v>-1382000</v>
      </c>
      <c r="CT366" s="44">
        <f t="shared" si="162"/>
        <v>0</v>
      </c>
      <c r="CU366" s="44">
        <f t="shared" si="163"/>
        <v>0</v>
      </c>
      <c r="CV366" s="44">
        <f t="shared" si="164"/>
        <v>0</v>
      </c>
      <c r="CW366" s="44">
        <f t="shared" si="165"/>
        <v>0</v>
      </c>
      <c r="CX366" s="44">
        <f t="shared" si="166"/>
        <v>0</v>
      </c>
      <c r="CY366" s="44">
        <f t="shared" si="167"/>
        <v>0</v>
      </c>
      <c r="CZ366" s="44">
        <f t="shared" si="168"/>
        <v>0</v>
      </c>
      <c r="DA366" s="44">
        <f t="shared" si="169"/>
        <v>0</v>
      </c>
      <c r="DB366" s="44">
        <f t="shared" si="170"/>
        <v>0</v>
      </c>
      <c r="DC366" s="44">
        <f t="shared" si="171"/>
        <v>-1382000</v>
      </c>
      <c r="DD366" s="44">
        <f t="shared" si="174"/>
        <v>-31962260</v>
      </c>
    </row>
    <row r="367" spans="1:108" x14ac:dyDescent="0.15">
      <c r="A367" s="46" t="s">
        <v>459</v>
      </c>
      <c r="B367" s="47">
        <f>SUM(B2:B351)</f>
        <v>0</v>
      </c>
      <c r="C367" s="47">
        <f t="shared" ref="C367:Z367" si="175">SUM(C2:C351)</f>
        <v>244943247</v>
      </c>
      <c r="D367" s="47">
        <f t="shared" si="175"/>
        <v>1748357</v>
      </c>
      <c r="E367" s="47">
        <f t="shared" si="175"/>
        <v>542906550</v>
      </c>
      <c r="F367" s="47">
        <f t="shared" si="175"/>
        <v>3200180</v>
      </c>
      <c r="G367" s="47">
        <f t="shared" si="175"/>
        <v>25508268</v>
      </c>
      <c r="H367" s="47">
        <f t="shared" si="175"/>
        <v>177520000</v>
      </c>
      <c r="I367" s="47">
        <f t="shared" si="175"/>
        <v>4186098</v>
      </c>
      <c r="J367" s="47">
        <f t="shared" si="175"/>
        <v>903244000</v>
      </c>
      <c r="K367" s="47">
        <f t="shared" si="175"/>
        <v>658388000</v>
      </c>
      <c r="L367" s="47">
        <f t="shared" si="175"/>
        <v>225971408</v>
      </c>
      <c r="M367" s="47">
        <f t="shared" si="175"/>
        <v>43078848</v>
      </c>
      <c r="N367" s="47">
        <f t="shared" si="175"/>
        <v>453965200</v>
      </c>
      <c r="O367" s="47">
        <f t="shared" si="175"/>
        <v>81580000</v>
      </c>
      <c r="P367" s="47">
        <f t="shared" si="175"/>
        <v>1509727917</v>
      </c>
      <c r="Q367" s="47">
        <f t="shared" si="175"/>
        <v>126496000</v>
      </c>
      <c r="R367" s="47">
        <f t="shared" si="175"/>
        <v>0</v>
      </c>
      <c r="S367" s="47">
        <f t="shared" si="175"/>
        <v>128448800</v>
      </c>
      <c r="T367" s="47">
        <f t="shared" si="175"/>
        <v>175207000</v>
      </c>
      <c r="U367" s="47">
        <f t="shared" si="175"/>
        <v>0</v>
      </c>
      <c r="V367" s="47">
        <f t="shared" si="175"/>
        <v>1519767</v>
      </c>
      <c r="W367" s="47">
        <f t="shared" si="175"/>
        <v>95340000</v>
      </c>
      <c r="X367" s="47">
        <f t="shared" si="175"/>
        <v>311218100</v>
      </c>
      <c r="Y367" s="47">
        <f t="shared" si="175"/>
        <v>14600000</v>
      </c>
      <c r="Z367" s="47">
        <f t="shared" si="175"/>
        <v>5728797740</v>
      </c>
      <c r="AA367" s="47"/>
      <c r="AB367" s="47" t="s">
        <v>459</v>
      </c>
      <c r="AC367" s="47">
        <f t="shared" ref="AC367:BA367" si="176">SUM(AC2:AC351)</f>
        <v>0</v>
      </c>
      <c r="AD367" s="47">
        <f t="shared" si="176"/>
        <v>159950000</v>
      </c>
      <c r="AE367" s="47">
        <f t="shared" si="176"/>
        <v>2610000</v>
      </c>
      <c r="AF367" s="47">
        <f t="shared" si="176"/>
        <v>634980000</v>
      </c>
      <c r="AG367" s="47">
        <f t="shared" si="176"/>
        <v>1180000</v>
      </c>
      <c r="AH367" s="47">
        <f t="shared" si="176"/>
        <v>17620000</v>
      </c>
      <c r="AI367" s="47">
        <f t="shared" si="176"/>
        <v>147420000</v>
      </c>
      <c r="AJ367" s="47">
        <f t="shared" si="176"/>
        <v>3640000</v>
      </c>
      <c r="AK367" s="47">
        <f t="shared" si="176"/>
        <v>1045140000</v>
      </c>
      <c r="AL367" s="47">
        <f t="shared" si="176"/>
        <v>620600000</v>
      </c>
      <c r="AM367" s="47">
        <f t="shared" si="176"/>
        <v>186280000</v>
      </c>
      <c r="AN367" s="47">
        <f t="shared" si="176"/>
        <v>68780000</v>
      </c>
      <c r="AO367" s="47">
        <f t="shared" si="176"/>
        <v>426400000</v>
      </c>
      <c r="AP367" s="47">
        <f t="shared" si="176"/>
        <v>91640000</v>
      </c>
      <c r="AQ367" s="47">
        <f t="shared" si="176"/>
        <v>1628600000</v>
      </c>
      <c r="AR367" s="47">
        <f t="shared" si="176"/>
        <v>119720000</v>
      </c>
      <c r="AS367" s="47">
        <f t="shared" si="176"/>
        <v>0</v>
      </c>
      <c r="AT367" s="47">
        <f t="shared" si="176"/>
        <v>175990000</v>
      </c>
      <c r="AU367" s="47">
        <f t="shared" si="176"/>
        <v>277490000</v>
      </c>
      <c r="AV367" s="47">
        <f t="shared" si="176"/>
        <v>3720000</v>
      </c>
      <c r="AW367" s="47">
        <f t="shared" si="176"/>
        <v>6680000</v>
      </c>
      <c r="AX367" s="47">
        <f t="shared" si="176"/>
        <v>85340000</v>
      </c>
      <c r="AY367" s="47">
        <f t="shared" si="176"/>
        <v>410870000</v>
      </c>
      <c r="AZ367" s="47">
        <f t="shared" si="176"/>
        <v>13840000</v>
      </c>
      <c r="BA367" s="47">
        <f t="shared" si="176"/>
        <v>6128490000</v>
      </c>
      <c r="BC367" s="47" t="s">
        <v>459</v>
      </c>
      <c r="BD367" s="47">
        <f t="shared" ref="BD367:CB367" si="177">SUM(BD2:BD351)</f>
        <v>8756000</v>
      </c>
      <c r="BE367" s="47">
        <f t="shared" si="177"/>
        <v>139526000</v>
      </c>
      <c r="BF367" s="47">
        <f t="shared" si="177"/>
        <v>1598000</v>
      </c>
      <c r="BG367" s="47">
        <f t="shared" si="177"/>
        <v>485386000</v>
      </c>
      <c r="BH367" s="47">
        <f t="shared" si="177"/>
        <v>1378000</v>
      </c>
      <c r="BI367" s="47">
        <f t="shared" si="177"/>
        <v>15892000</v>
      </c>
      <c r="BJ367" s="47">
        <f t="shared" si="177"/>
        <v>135006000</v>
      </c>
      <c r="BK367" s="47">
        <f t="shared" si="177"/>
        <v>1374000</v>
      </c>
      <c r="BL367" s="47">
        <f t="shared" si="177"/>
        <v>975010000</v>
      </c>
      <c r="BM367" s="47">
        <f t="shared" si="177"/>
        <v>654112000</v>
      </c>
      <c r="BN367" s="47">
        <f t="shared" si="177"/>
        <v>145636000</v>
      </c>
      <c r="BO367" s="47">
        <f t="shared" si="177"/>
        <v>73670000</v>
      </c>
      <c r="BP367" s="47">
        <f t="shared" si="177"/>
        <v>392500000</v>
      </c>
      <c r="BQ367" s="47">
        <f t="shared" si="177"/>
        <v>82368000</v>
      </c>
      <c r="BR367" s="47">
        <f t="shared" si="177"/>
        <v>1533336000</v>
      </c>
      <c r="BS367" s="47">
        <f t="shared" si="177"/>
        <v>111578000</v>
      </c>
      <c r="BT367" s="47">
        <f t="shared" si="177"/>
        <v>3968000</v>
      </c>
      <c r="BU367" s="47">
        <f t="shared" si="177"/>
        <v>145384000</v>
      </c>
      <c r="BV367" s="47">
        <f t="shared" si="177"/>
        <v>207300000</v>
      </c>
      <c r="BW367" s="47">
        <f t="shared" si="177"/>
        <v>12214000</v>
      </c>
      <c r="BX367" s="47">
        <f t="shared" si="177"/>
        <v>3612000</v>
      </c>
      <c r="BY367" s="47">
        <f t="shared" si="177"/>
        <v>98134000</v>
      </c>
      <c r="BZ367" s="47">
        <f t="shared" si="177"/>
        <v>457928000</v>
      </c>
      <c r="CA367" s="47">
        <f t="shared" si="177"/>
        <v>15740000</v>
      </c>
      <c r="CB367" s="47">
        <f t="shared" si="177"/>
        <v>5701406000</v>
      </c>
      <c r="CD367" s="46" t="s">
        <v>459</v>
      </c>
      <c r="CE367" s="30">
        <f t="shared" si="147"/>
        <v>-8756000</v>
      </c>
      <c r="CF367" s="30">
        <f t="shared" si="148"/>
        <v>105417247</v>
      </c>
      <c r="CG367" s="30">
        <f t="shared" si="149"/>
        <v>150357</v>
      </c>
      <c r="CH367" s="30">
        <f t="shared" si="150"/>
        <v>57520550</v>
      </c>
      <c r="CI367" s="30">
        <f t="shared" si="151"/>
        <v>1822180</v>
      </c>
      <c r="CJ367" s="30">
        <f t="shared" si="152"/>
        <v>9616268</v>
      </c>
      <c r="CK367" s="30">
        <f t="shared" si="153"/>
        <v>42514000</v>
      </c>
      <c r="CL367" s="30">
        <f t="shared" si="154"/>
        <v>2812098</v>
      </c>
      <c r="CM367" s="30">
        <f t="shared" si="155"/>
        <v>-71766000</v>
      </c>
      <c r="CN367" s="30">
        <f t="shared" si="156"/>
        <v>4276000</v>
      </c>
      <c r="CO367" s="30">
        <f t="shared" si="157"/>
        <v>80335408</v>
      </c>
      <c r="CP367" s="30">
        <f t="shared" si="158"/>
        <v>-30591152</v>
      </c>
      <c r="CQ367" s="30">
        <f t="shared" si="159"/>
        <v>61465200</v>
      </c>
      <c r="CR367" s="30">
        <f t="shared" si="160"/>
        <v>-788000</v>
      </c>
      <c r="CS367" s="30">
        <f t="shared" si="161"/>
        <v>-23608083</v>
      </c>
      <c r="CT367" s="30">
        <f t="shared" si="162"/>
        <v>14918000</v>
      </c>
      <c r="CU367" s="30">
        <f t="shared" si="163"/>
        <v>-3968000</v>
      </c>
      <c r="CV367" s="30">
        <f t="shared" si="164"/>
        <v>-16935200</v>
      </c>
      <c r="CW367" s="30">
        <f t="shared" si="165"/>
        <v>-32093000</v>
      </c>
      <c r="CX367" s="30">
        <f t="shared" si="166"/>
        <v>-12214000</v>
      </c>
      <c r="CY367" s="30">
        <f t="shared" si="167"/>
        <v>-2092233</v>
      </c>
      <c r="CZ367" s="30">
        <f t="shared" si="168"/>
        <v>-2794000</v>
      </c>
      <c r="DA367" s="30">
        <f t="shared" si="169"/>
        <v>-146709900</v>
      </c>
      <c r="DB367" s="30">
        <f t="shared" si="170"/>
        <v>-1140000</v>
      </c>
      <c r="DC367" s="30">
        <f t="shared" si="171"/>
        <v>27391740</v>
      </c>
      <c r="DD367" s="30"/>
    </row>
    <row r="369" spans="1:108" x14ac:dyDescent="0.15">
      <c r="A369" s="46" t="s">
        <v>460</v>
      </c>
      <c r="B369" s="47">
        <f>SUM(B322:B351)</f>
        <v>0</v>
      </c>
      <c r="C369" s="47">
        <f t="shared" ref="C369:Z369" si="178">SUM(C322:C351)</f>
        <v>0</v>
      </c>
      <c r="D369" s="47">
        <f t="shared" si="178"/>
        <v>883490</v>
      </c>
      <c r="E369" s="47">
        <f t="shared" si="178"/>
        <v>0</v>
      </c>
      <c r="F369" s="47">
        <f t="shared" si="178"/>
        <v>0</v>
      </c>
      <c r="G369" s="47">
        <f t="shared" si="178"/>
        <v>0</v>
      </c>
      <c r="H369" s="47">
        <f t="shared" si="178"/>
        <v>0</v>
      </c>
      <c r="I369" s="47">
        <f t="shared" si="178"/>
        <v>95546</v>
      </c>
      <c r="J369" s="47">
        <f t="shared" si="178"/>
        <v>0</v>
      </c>
      <c r="K369" s="47">
        <f t="shared" si="178"/>
        <v>0</v>
      </c>
      <c r="L369" s="47">
        <f t="shared" si="178"/>
        <v>15786569</v>
      </c>
      <c r="M369" s="47">
        <f t="shared" si="178"/>
        <v>0</v>
      </c>
      <c r="N369" s="47">
        <f t="shared" si="178"/>
        <v>0</v>
      </c>
      <c r="O369" s="47">
        <f t="shared" si="178"/>
        <v>0</v>
      </c>
      <c r="P369" s="47">
        <f t="shared" si="178"/>
        <v>77289772</v>
      </c>
      <c r="Q369" s="47">
        <f t="shared" si="178"/>
        <v>0</v>
      </c>
      <c r="R369" s="47">
        <f t="shared" si="178"/>
        <v>0</v>
      </c>
      <c r="S369" s="47">
        <f t="shared" si="178"/>
        <v>0</v>
      </c>
      <c r="T369" s="47">
        <f t="shared" si="178"/>
        <v>0</v>
      </c>
      <c r="U369" s="47">
        <f t="shared" si="178"/>
        <v>0</v>
      </c>
      <c r="V369" s="47">
        <f t="shared" si="178"/>
        <v>0</v>
      </c>
      <c r="W369" s="47">
        <f t="shared" si="178"/>
        <v>0</v>
      </c>
      <c r="X369" s="47">
        <f t="shared" si="178"/>
        <v>0</v>
      </c>
      <c r="Y369" s="47">
        <f t="shared" si="178"/>
        <v>0</v>
      </c>
      <c r="Z369" s="47">
        <f t="shared" si="178"/>
        <v>94055377</v>
      </c>
      <c r="AA369" s="47"/>
      <c r="AB369" s="46" t="s">
        <v>460</v>
      </c>
      <c r="AC369" s="47">
        <f t="shared" ref="AC369:BA369" si="179">SUM(AC322:AC351)</f>
        <v>0</v>
      </c>
      <c r="AD369" s="47">
        <f t="shared" si="179"/>
        <v>0</v>
      </c>
      <c r="AE369" s="47">
        <f t="shared" si="179"/>
        <v>520000</v>
      </c>
      <c r="AF369" s="47">
        <f t="shared" si="179"/>
        <v>0</v>
      </c>
      <c r="AG369" s="47">
        <f t="shared" si="179"/>
        <v>0</v>
      </c>
      <c r="AH369" s="47">
        <f t="shared" si="179"/>
        <v>0</v>
      </c>
      <c r="AI369" s="47">
        <f t="shared" si="179"/>
        <v>0</v>
      </c>
      <c r="AJ369" s="47">
        <f t="shared" si="179"/>
        <v>450000</v>
      </c>
      <c r="AK369" s="47">
        <f t="shared" si="179"/>
        <v>0</v>
      </c>
      <c r="AL369" s="47">
        <f t="shared" si="179"/>
        <v>0</v>
      </c>
      <c r="AM369" s="47">
        <f t="shared" si="179"/>
        <v>18740000</v>
      </c>
      <c r="AN369" s="47">
        <f t="shared" si="179"/>
        <v>0</v>
      </c>
      <c r="AO369" s="47">
        <f t="shared" si="179"/>
        <v>0</v>
      </c>
      <c r="AP369" s="47">
        <f t="shared" si="179"/>
        <v>0</v>
      </c>
      <c r="AQ369" s="47">
        <f t="shared" si="179"/>
        <v>98630000</v>
      </c>
      <c r="AR369" s="47">
        <f t="shared" si="179"/>
        <v>0</v>
      </c>
      <c r="AS369" s="47">
        <f t="shared" si="179"/>
        <v>0</v>
      </c>
      <c r="AT369" s="47">
        <f t="shared" si="179"/>
        <v>0</v>
      </c>
      <c r="AU369" s="47">
        <f t="shared" si="179"/>
        <v>0</v>
      </c>
      <c r="AV369" s="47">
        <f t="shared" si="179"/>
        <v>0</v>
      </c>
      <c r="AW369" s="47">
        <f t="shared" si="179"/>
        <v>0</v>
      </c>
      <c r="AX369" s="47">
        <f t="shared" si="179"/>
        <v>0</v>
      </c>
      <c r="AY369" s="47">
        <f t="shared" si="179"/>
        <v>0</v>
      </c>
      <c r="AZ369" s="47">
        <f t="shared" si="179"/>
        <v>0</v>
      </c>
      <c r="BA369" s="47">
        <f t="shared" si="179"/>
        <v>118340000</v>
      </c>
      <c r="BC369" s="46" t="s">
        <v>460</v>
      </c>
      <c r="BD369" s="47">
        <f t="shared" ref="BD369:CB369" si="180">SUM(BD322:BD351)</f>
        <v>0</v>
      </c>
      <c r="BE369" s="47">
        <f t="shared" si="180"/>
        <v>0</v>
      </c>
      <c r="BF369" s="47">
        <f t="shared" si="180"/>
        <v>426000</v>
      </c>
      <c r="BG369" s="47">
        <f t="shared" si="180"/>
        <v>0</v>
      </c>
      <c r="BH369" s="47">
        <f t="shared" si="180"/>
        <v>0</v>
      </c>
      <c r="BI369" s="47">
        <f t="shared" si="180"/>
        <v>0</v>
      </c>
      <c r="BJ369" s="47">
        <f t="shared" si="180"/>
        <v>0</v>
      </c>
      <c r="BK369" s="47">
        <f t="shared" si="180"/>
        <v>254000</v>
      </c>
      <c r="BL369" s="47">
        <f t="shared" si="180"/>
        <v>0</v>
      </c>
      <c r="BM369" s="47">
        <f t="shared" si="180"/>
        <v>0</v>
      </c>
      <c r="BN369" s="47">
        <f t="shared" si="180"/>
        <v>10648000</v>
      </c>
      <c r="BO369" s="47">
        <f t="shared" si="180"/>
        <v>42000</v>
      </c>
      <c r="BP369" s="47">
        <f t="shared" si="180"/>
        <v>0</v>
      </c>
      <c r="BQ369" s="47">
        <f t="shared" si="180"/>
        <v>0</v>
      </c>
      <c r="BR369" s="47">
        <f t="shared" si="180"/>
        <v>98296000</v>
      </c>
      <c r="BS369" s="47">
        <f t="shared" si="180"/>
        <v>0</v>
      </c>
      <c r="BT369" s="47">
        <f t="shared" si="180"/>
        <v>0</v>
      </c>
      <c r="BU369" s="47">
        <f t="shared" si="180"/>
        <v>0</v>
      </c>
      <c r="BV369" s="47">
        <f t="shared" si="180"/>
        <v>0</v>
      </c>
      <c r="BW369" s="47">
        <f t="shared" si="180"/>
        <v>0</v>
      </c>
      <c r="BX369" s="47">
        <f t="shared" si="180"/>
        <v>0</v>
      </c>
      <c r="BY369" s="47">
        <f t="shared" si="180"/>
        <v>0</v>
      </c>
      <c r="BZ369" s="47">
        <f t="shared" si="180"/>
        <v>600000</v>
      </c>
      <c r="CA369" s="47">
        <f t="shared" si="180"/>
        <v>0</v>
      </c>
      <c r="CB369" s="47">
        <f t="shared" si="180"/>
        <v>110266000</v>
      </c>
      <c r="CD369" s="46" t="s">
        <v>460</v>
      </c>
      <c r="CE369" s="30">
        <f t="shared" ref="CE369:DC369" si="181">B369-BD369</f>
        <v>0</v>
      </c>
      <c r="CF369" s="30">
        <f t="shared" si="181"/>
        <v>0</v>
      </c>
      <c r="CG369" s="30">
        <f t="shared" si="181"/>
        <v>457490</v>
      </c>
      <c r="CH369" s="30">
        <f t="shared" si="181"/>
        <v>0</v>
      </c>
      <c r="CI369" s="30">
        <f t="shared" si="181"/>
        <v>0</v>
      </c>
      <c r="CJ369" s="30">
        <f t="shared" si="181"/>
        <v>0</v>
      </c>
      <c r="CK369" s="30">
        <f t="shared" si="181"/>
        <v>0</v>
      </c>
      <c r="CL369" s="30">
        <f t="shared" si="181"/>
        <v>-158454</v>
      </c>
      <c r="CM369" s="30">
        <f t="shared" si="181"/>
        <v>0</v>
      </c>
      <c r="CN369" s="30">
        <f t="shared" si="181"/>
        <v>0</v>
      </c>
      <c r="CO369" s="30">
        <f t="shared" si="181"/>
        <v>5138569</v>
      </c>
      <c r="CP369" s="30">
        <f t="shared" si="181"/>
        <v>-42000</v>
      </c>
      <c r="CQ369" s="30">
        <f t="shared" si="181"/>
        <v>0</v>
      </c>
      <c r="CR369" s="30">
        <f t="shared" si="181"/>
        <v>0</v>
      </c>
      <c r="CS369" s="30">
        <f t="shared" si="181"/>
        <v>-21006228</v>
      </c>
      <c r="CT369" s="30">
        <f t="shared" si="181"/>
        <v>0</v>
      </c>
      <c r="CU369" s="30">
        <f t="shared" si="181"/>
        <v>0</v>
      </c>
      <c r="CV369" s="30">
        <f t="shared" si="181"/>
        <v>0</v>
      </c>
      <c r="CW369" s="30">
        <f t="shared" si="181"/>
        <v>0</v>
      </c>
      <c r="CX369" s="30">
        <f t="shared" si="181"/>
        <v>0</v>
      </c>
      <c r="CY369" s="30">
        <f t="shared" si="181"/>
        <v>0</v>
      </c>
      <c r="CZ369" s="30">
        <f t="shared" si="181"/>
        <v>0</v>
      </c>
      <c r="DA369" s="30">
        <f t="shared" si="181"/>
        <v>-600000</v>
      </c>
      <c r="DB369" s="30">
        <f t="shared" si="181"/>
        <v>0</v>
      </c>
      <c r="DC369" s="30">
        <f t="shared" si="181"/>
        <v>-16210623</v>
      </c>
      <c r="DD369" s="30"/>
    </row>
    <row r="371" spans="1:108" x14ac:dyDescent="0.15">
      <c r="A371" s="46" t="s">
        <v>461</v>
      </c>
      <c r="B371" s="47">
        <f>SUM(B345:B351)</f>
        <v>0</v>
      </c>
      <c r="C371" s="47">
        <f t="shared" ref="C371:Z371" si="182">SUM(C345:C351)</f>
        <v>0</v>
      </c>
      <c r="D371" s="47">
        <f t="shared" si="182"/>
        <v>242447</v>
      </c>
      <c r="E371" s="47">
        <f t="shared" si="182"/>
        <v>0</v>
      </c>
      <c r="F371" s="47">
        <f t="shared" si="182"/>
        <v>0</v>
      </c>
      <c r="G371" s="47">
        <f t="shared" si="182"/>
        <v>0</v>
      </c>
      <c r="H371" s="47">
        <f t="shared" si="182"/>
        <v>0</v>
      </c>
      <c r="I371" s="47">
        <f t="shared" si="182"/>
        <v>14364</v>
      </c>
      <c r="J371" s="47">
        <f t="shared" si="182"/>
        <v>0</v>
      </c>
      <c r="K371" s="47">
        <f t="shared" si="182"/>
        <v>0</v>
      </c>
      <c r="L371" s="47">
        <f t="shared" si="182"/>
        <v>6606972</v>
      </c>
      <c r="M371" s="47">
        <f t="shared" si="182"/>
        <v>0</v>
      </c>
      <c r="N371" s="47">
        <f t="shared" si="182"/>
        <v>0</v>
      </c>
      <c r="O371" s="47">
        <f t="shared" si="182"/>
        <v>0</v>
      </c>
      <c r="P371" s="47">
        <f t="shared" si="182"/>
        <v>16466991</v>
      </c>
      <c r="Q371" s="47">
        <f t="shared" si="182"/>
        <v>0</v>
      </c>
      <c r="R371" s="47">
        <f t="shared" si="182"/>
        <v>0</v>
      </c>
      <c r="S371" s="47">
        <f t="shared" si="182"/>
        <v>0</v>
      </c>
      <c r="T371" s="47">
        <f t="shared" si="182"/>
        <v>0</v>
      </c>
      <c r="U371" s="47">
        <f t="shared" si="182"/>
        <v>0</v>
      </c>
      <c r="V371" s="47">
        <f t="shared" si="182"/>
        <v>0</v>
      </c>
      <c r="W371" s="47">
        <f t="shared" si="182"/>
        <v>0</v>
      </c>
      <c r="X371" s="47">
        <f t="shared" si="182"/>
        <v>0</v>
      </c>
      <c r="Y371" s="47">
        <f t="shared" si="182"/>
        <v>0</v>
      </c>
      <c r="Z371" s="47">
        <f t="shared" si="182"/>
        <v>23330774</v>
      </c>
      <c r="AA371" s="47"/>
      <c r="AB371" s="46" t="s">
        <v>461</v>
      </c>
      <c r="AC371" s="47">
        <f t="shared" ref="AC371:BA371" si="183">SUM(AC345:AC351)</f>
        <v>0</v>
      </c>
      <c r="AD371" s="47">
        <f t="shared" si="183"/>
        <v>0</v>
      </c>
      <c r="AE371" s="47">
        <f t="shared" si="183"/>
        <v>100000</v>
      </c>
      <c r="AF371" s="47">
        <f t="shared" si="183"/>
        <v>0</v>
      </c>
      <c r="AG371" s="47">
        <f t="shared" si="183"/>
        <v>0</v>
      </c>
      <c r="AH371" s="47">
        <f t="shared" si="183"/>
        <v>0</v>
      </c>
      <c r="AI371" s="47">
        <f t="shared" si="183"/>
        <v>0</v>
      </c>
      <c r="AJ371" s="47">
        <f t="shared" si="183"/>
        <v>120000</v>
      </c>
      <c r="AK371" s="47">
        <f t="shared" si="183"/>
        <v>0</v>
      </c>
      <c r="AL371" s="47">
        <f t="shared" si="183"/>
        <v>0</v>
      </c>
      <c r="AM371" s="47">
        <f t="shared" si="183"/>
        <v>6020000</v>
      </c>
      <c r="AN371" s="47">
        <f t="shared" si="183"/>
        <v>0</v>
      </c>
      <c r="AO371" s="47">
        <f t="shared" si="183"/>
        <v>0</v>
      </c>
      <c r="AP371" s="47">
        <f t="shared" si="183"/>
        <v>0</v>
      </c>
      <c r="AQ371" s="47">
        <f t="shared" si="183"/>
        <v>23180000</v>
      </c>
      <c r="AR371" s="47">
        <f t="shared" si="183"/>
        <v>0</v>
      </c>
      <c r="AS371" s="47">
        <f t="shared" si="183"/>
        <v>0</v>
      </c>
      <c r="AT371" s="47">
        <f t="shared" si="183"/>
        <v>0</v>
      </c>
      <c r="AU371" s="47">
        <f t="shared" si="183"/>
        <v>0</v>
      </c>
      <c r="AV371" s="47">
        <f t="shared" si="183"/>
        <v>0</v>
      </c>
      <c r="AW371" s="47">
        <f t="shared" si="183"/>
        <v>0</v>
      </c>
      <c r="AX371" s="47">
        <f t="shared" si="183"/>
        <v>0</v>
      </c>
      <c r="AY371" s="47">
        <f t="shared" si="183"/>
        <v>0</v>
      </c>
      <c r="AZ371" s="47">
        <f t="shared" si="183"/>
        <v>0</v>
      </c>
      <c r="BA371" s="47">
        <f t="shared" si="183"/>
        <v>29420000</v>
      </c>
      <c r="BC371" s="46" t="s">
        <v>461</v>
      </c>
      <c r="BD371" s="47">
        <f t="shared" ref="BD371:CB371" si="184">SUM(BD345:BD351)</f>
        <v>0</v>
      </c>
      <c r="BE371" s="47">
        <f t="shared" si="184"/>
        <v>0</v>
      </c>
      <c r="BF371" s="47">
        <f t="shared" si="184"/>
        <v>92000</v>
      </c>
      <c r="BG371" s="47">
        <f t="shared" si="184"/>
        <v>0</v>
      </c>
      <c r="BH371" s="47">
        <f t="shared" si="184"/>
        <v>0</v>
      </c>
      <c r="BI371" s="47">
        <f t="shared" si="184"/>
        <v>0</v>
      </c>
      <c r="BJ371" s="47">
        <f t="shared" si="184"/>
        <v>0</v>
      </c>
      <c r="BK371" s="47">
        <f t="shared" si="184"/>
        <v>44000</v>
      </c>
      <c r="BL371" s="47">
        <f t="shared" si="184"/>
        <v>0</v>
      </c>
      <c r="BM371" s="47">
        <f t="shared" si="184"/>
        <v>0</v>
      </c>
      <c r="BN371" s="47">
        <f t="shared" si="184"/>
        <v>5384000</v>
      </c>
      <c r="BO371" s="47">
        <f t="shared" si="184"/>
        <v>42000</v>
      </c>
      <c r="BP371" s="47">
        <f t="shared" si="184"/>
        <v>0</v>
      </c>
      <c r="BQ371" s="47">
        <f t="shared" si="184"/>
        <v>0</v>
      </c>
      <c r="BR371" s="47">
        <f t="shared" si="184"/>
        <v>24652000</v>
      </c>
      <c r="BS371" s="47">
        <f t="shared" si="184"/>
        <v>0</v>
      </c>
      <c r="BT371" s="47">
        <f t="shared" si="184"/>
        <v>0</v>
      </c>
      <c r="BU371" s="47">
        <f t="shared" si="184"/>
        <v>0</v>
      </c>
      <c r="BV371" s="47">
        <f t="shared" si="184"/>
        <v>0</v>
      </c>
      <c r="BW371" s="47">
        <f t="shared" si="184"/>
        <v>0</v>
      </c>
      <c r="BX371" s="47">
        <f t="shared" si="184"/>
        <v>0</v>
      </c>
      <c r="BY371" s="47">
        <f t="shared" si="184"/>
        <v>0</v>
      </c>
      <c r="BZ371" s="47">
        <f t="shared" si="184"/>
        <v>232000</v>
      </c>
      <c r="CA371" s="47">
        <f t="shared" si="184"/>
        <v>0</v>
      </c>
      <c r="CB371" s="47">
        <f t="shared" si="184"/>
        <v>30446000</v>
      </c>
      <c r="CD371" s="46" t="s">
        <v>461</v>
      </c>
      <c r="CE371" s="30">
        <f t="shared" ref="CE371:DC371" si="185">B371-BD371</f>
        <v>0</v>
      </c>
      <c r="CF371" s="30">
        <f t="shared" si="185"/>
        <v>0</v>
      </c>
      <c r="CG371" s="30">
        <f t="shared" si="185"/>
        <v>150447</v>
      </c>
      <c r="CH371" s="30">
        <f t="shared" si="185"/>
        <v>0</v>
      </c>
      <c r="CI371" s="30">
        <f t="shared" si="185"/>
        <v>0</v>
      </c>
      <c r="CJ371" s="30">
        <f t="shared" si="185"/>
        <v>0</v>
      </c>
      <c r="CK371" s="30">
        <f t="shared" si="185"/>
        <v>0</v>
      </c>
      <c r="CL371" s="30">
        <f t="shared" si="185"/>
        <v>-29636</v>
      </c>
      <c r="CM371" s="30">
        <f t="shared" si="185"/>
        <v>0</v>
      </c>
      <c r="CN371" s="30">
        <f t="shared" si="185"/>
        <v>0</v>
      </c>
      <c r="CO371" s="30">
        <f t="shared" si="185"/>
        <v>1222972</v>
      </c>
      <c r="CP371" s="30">
        <f t="shared" si="185"/>
        <v>-42000</v>
      </c>
      <c r="CQ371" s="30">
        <f t="shared" si="185"/>
        <v>0</v>
      </c>
      <c r="CR371" s="30">
        <f t="shared" si="185"/>
        <v>0</v>
      </c>
      <c r="CS371" s="30">
        <f t="shared" si="185"/>
        <v>-8185009</v>
      </c>
      <c r="CT371" s="30">
        <f t="shared" si="185"/>
        <v>0</v>
      </c>
      <c r="CU371" s="30">
        <f t="shared" si="185"/>
        <v>0</v>
      </c>
      <c r="CV371" s="30">
        <f t="shared" si="185"/>
        <v>0</v>
      </c>
      <c r="CW371" s="30">
        <f t="shared" si="185"/>
        <v>0</v>
      </c>
      <c r="CX371" s="30">
        <f t="shared" si="185"/>
        <v>0</v>
      </c>
      <c r="CY371" s="30">
        <f t="shared" si="185"/>
        <v>0</v>
      </c>
      <c r="CZ371" s="30">
        <f t="shared" si="185"/>
        <v>0</v>
      </c>
      <c r="DA371" s="30">
        <f t="shared" si="185"/>
        <v>-232000</v>
      </c>
      <c r="DB371" s="30">
        <f t="shared" si="185"/>
        <v>0</v>
      </c>
      <c r="DC371" s="30">
        <f t="shared" si="185"/>
        <v>-7115226</v>
      </c>
      <c r="DD371" s="30"/>
    </row>
  </sheetData>
  <mergeCells count="3">
    <mergeCell ref="DG2:DM2"/>
    <mergeCell ref="DP2:DV2"/>
    <mergeCell ref="DY2:EE2"/>
  </mergeCells>
  <conditionalFormatting sqref="DG4:DG5 DG7:DG27">
    <cfRule type="colorScale" priority="607">
      <colorScale>
        <cfvo type="min"/>
        <cfvo type="percentile" val="50"/>
        <cfvo type="max"/>
        <color rgb="FF5A8AC6"/>
        <color rgb="FFFCFCFF"/>
        <color rgb="FFF8696B"/>
      </colorScale>
    </cfRule>
    <cfRule type="colorScale" priority="608">
      <colorScale>
        <cfvo type="min"/>
        <cfvo type="percentile" val="50"/>
        <cfvo type="max"/>
        <color rgb="FF00EFE8"/>
        <color theme="0"/>
        <color rgb="FFFF8376"/>
      </colorScale>
    </cfRule>
    <cfRule type="colorScale" priority="609">
      <colorScale>
        <cfvo type="min"/>
        <cfvo type="percentile" val="50"/>
        <cfvo type="max"/>
        <color rgb="FFFF8376"/>
        <color theme="0"/>
        <color rgb="FF00EFE8"/>
      </colorScale>
    </cfRule>
  </conditionalFormatting>
  <conditionalFormatting sqref="DG4:DG27">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fRule type="colorScale" priority="613">
      <colorScale>
        <cfvo type="min"/>
        <cfvo type="percentile" val="50"/>
        <cfvo type="max"/>
        <color rgb="FF00EFE8"/>
        <color theme="0"/>
        <color rgb="FFFF8376"/>
      </colorScale>
    </cfRule>
    <cfRule type="colorScale" priority="614">
      <colorScale>
        <cfvo type="min"/>
        <cfvo type="percentile" val="50"/>
        <cfvo type="max"/>
        <color rgb="FF5A8AC6"/>
        <color rgb="FFFCFCFF"/>
        <color rgb="FFF8696B"/>
      </colorScale>
    </cfRule>
  </conditionalFormatting>
  <conditionalFormatting sqref="DG6:DI6">
    <cfRule type="colorScale" priority="504">
      <colorScale>
        <cfvo type="min"/>
        <cfvo type="percentile" val="50"/>
        <cfvo type="max"/>
        <color rgb="FF5A8AC6"/>
        <color rgb="FFFCFCFF"/>
        <color rgb="FFF8696B"/>
      </colorScale>
    </cfRule>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onditionalFormatting>
  <conditionalFormatting sqref="DH4:DH5 DH7:DH27">
    <cfRule type="colorScale" priority="270">
      <colorScale>
        <cfvo type="min"/>
        <cfvo type="percentile" val="50"/>
        <cfvo type="max"/>
        <color rgb="FF5A8AC6"/>
        <color rgb="FFFCFCFF"/>
        <color rgb="FFF8696B"/>
      </colorScale>
    </cfRule>
    <cfRule type="colorScale" priority="271">
      <colorScale>
        <cfvo type="min"/>
        <cfvo type="percentile" val="50"/>
        <cfvo type="max"/>
        <color rgb="FF00EFE8"/>
        <color theme="0"/>
        <color rgb="FFFF8376"/>
      </colorScale>
    </cfRule>
    <cfRule type="colorScale" priority="272">
      <colorScale>
        <cfvo type="min"/>
        <cfvo type="percentile" val="50"/>
        <cfvo type="max"/>
        <color rgb="FFFF8376"/>
        <color theme="0"/>
        <color rgb="FF00EFE8"/>
      </colorScale>
    </cfRule>
  </conditionalFormatting>
  <conditionalFormatting sqref="DH4:DH27">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fRule type="colorScale" priority="274">
      <colorScale>
        <cfvo type="min"/>
        <cfvo type="percentile" val="50"/>
        <cfvo type="max"/>
        <color rgb="FF5A8AC6"/>
        <color rgb="FFFCFCFF"/>
        <color rgb="FFF8696B"/>
      </colorScale>
    </cfRule>
  </conditionalFormatting>
  <conditionalFormatting sqref="DI4:DI5 DI7:DI27">
    <cfRule type="colorScale" priority="264">
      <colorScale>
        <cfvo type="min"/>
        <cfvo type="percentile" val="50"/>
        <cfvo type="max"/>
        <color rgb="FF5A8AC6"/>
        <color rgb="FFFCFCFF"/>
        <color rgb="FFF8696B"/>
      </colorScale>
    </cfRule>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onditionalFormatting>
  <conditionalFormatting sqref="DI4:DI27">
    <cfRule type="colorScale" priority="12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267">
      <colorScale>
        <cfvo type="min"/>
        <cfvo type="percentile" val="50"/>
        <cfvo type="max"/>
        <color rgb="FF00EFE8"/>
        <color theme="0"/>
        <color rgb="FFFF8376"/>
      </colorScale>
    </cfRule>
    <cfRule type="colorScale" priority="268">
      <colorScale>
        <cfvo type="min"/>
        <cfvo type="percentile" val="50"/>
        <cfvo type="max"/>
        <color rgb="FF5A8AC6"/>
        <color rgb="FFFCFCFF"/>
        <color rgb="FFF8696B"/>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126">
      <colorScale>
        <cfvo type="min"/>
        <cfvo type="percentile" val="50"/>
        <cfvo type="max"/>
        <color rgb="FF00EFE8"/>
        <color theme="0"/>
        <color rgb="FFFF8376"/>
      </colorScale>
    </cfRule>
    <cfRule type="colorScale" priority="262">
      <colorScale>
        <cfvo type="min"/>
        <cfvo type="percentile" val="50"/>
        <cfvo type="max"/>
        <color rgb="FFFF8376"/>
        <color theme="0"/>
        <color rgb="FF00EFE8"/>
      </colorScale>
    </cfRule>
    <cfRule type="colorScale" priority="637">
      <colorScale>
        <cfvo type="min"/>
        <cfvo type="percentile" val="50"/>
        <cfvo type="max"/>
        <color rgb="FF00EFE8"/>
        <color theme="0"/>
        <color rgb="FFFF8376"/>
      </colorScale>
    </cfRule>
    <cfRule type="colorScale" priority="638">
      <colorScale>
        <cfvo type="min"/>
        <cfvo type="percentile" val="50"/>
        <cfvo type="max"/>
        <color rgb="FF5A8AC6"/>
        <color rgb="FFFCFCFF"/>
        <color rgb="FFF8696B"/>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4">
      <colorScale>
        <cfvo type="min"/>
        <cfvo type="percentile" val="50"/>
        <cfvo type="max"/>
        <color rgb="FF5A8AC6"/>
        <color rgb="FFFCFCFF"/>
        <color rgb="FFF8696B"/>
      </colorScale>
    </cfRule>
    <cfRule type="colorScale" priority="255">
      <colorScale>
        <cfvo type="min"/>
        <cfvo type="percentile" val="50"/>
        <cfvo type="max"/>
        <color rgb="FF00EFE8"/>
        <color theme="0"/>
        <color rgb="FFFF8376"/>
      </colorScale>
    </cfRule>
    <cfRule type="colorScale" priority="256">
      <colorScale>
        <cfvo type="min"/>
        <cfvo type="percentile" val="50"/>
        <cfvo type="max"/>
        <color rgb="FFFF8376"/>
        <color theme="0"/>
        <color rgb="FF00EFE8"/>
      </colorScale>
    </cfRule>
  </conditionalFormatting>
  <conditionalFormatting sqref="DK4:DK27">
    <cfRule type="colorScale" priority="125">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fRule type="colorScale" priority="257">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onditionalFormatting>
  <conditionalFormatting sqref="DK6:DL6">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fRule type="colorScale" priority="261">
      <colorScale>
        <cfvo type="min"/>
        <cfvo type="percentile" val="50"/>
        <cfvo type="max"/>
        <color rgb="FFFF8376"/>
        <color theme="0"/>
        <color rgb="FF00EFE8"/>
      </colorScale>
    </cfRule>
  </conditionalFormatting>
  <conditionalFormatting sqref="DL4:DL5 DL7:DL27">
    <cfRule type="colorScale" priority="248">
      <colorScale>
        <cfvo type="min"/>
        <cfvo type="percentile" val="50"/>
        <cfvo type="max"/>
        <color rgb="FF5A8AC6"/>
        <color rgb="FFFCFCFF"/>
        <color rgb="FFF8696B"/>
      </colorScale>
    </cfRule>
    <cfRule type="colorScale" priority="249">
      <colorScale>
        <cfvo type="min"/>
        <cfvo type="percentile" val="50"/>
        <cfvo type="max"/>
        <color rgb="FF00EFE8"/>
        <color theme="0"/>
        <color rgb="FFFF8376"/>
      </colorScale>
    </cfRule>
    <cfRule type="colorScale" priority="250">
      <colorScale>
        <cfvo type="min"/>
        <cfvo type="percentile" val="50"/>
        <cfvo type="max"/>
        <color rgb="FFFF8376"/>
        <color theme="0"/>
        <color rgb="FF00EFE8"/>
      </colorScale>
    </cfRule>
  </conditionalFormatting>
  <conditionalFormatting sqref="DL4:DL27">
    <cfRule type="colorScale" priority="124">
      <colorScale>
        <cfvo type="min"/>
        <cfvo type="percentile" val="50"/>
        <cfvo type="max"/>
        <color rgb="FF00EFE8"/>
        <color theme="0"/>
        <color rgb="FFFF8376"/>
      </colorScale>
    </cfRule>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onditionalFormatting>
  <conditionalFormatting sqref="DM4:DM5 DM7:DM27">
    <cfRule type="colorScale" priority="242">
      <colorScale>
        <cfvo type="min"/>
        <cfvo type="percentile" val="50"/>
        <cfvo type="max"/>
        <color rgb="FF5A8AC6"/>
        <color rgb="FFFCFCFF"/>
        <color rgb="FFF8696B"/>
      </colorScale>
    </cfRule>
    <cfRule type="colorScale" priority="243">
      <colorScale>
        <cfvo type="min"/>
        <cfvo type="percentile" val="50"/>
        <cfvo type="max"/>
        <color rgb="FF00EFE8"/>
        <color theme="0"/>
        <color rgb="FFFF8376"/>
      </colorScale>
    </cfRule>
    <cfRule type="colorScale" priority="244">
      <colorScale>
        <cfvo type="min"/>
        <cfvo type="percentile" val="50"/>
        <cfvo type="max"/>
        <color rgb="FFFF8376"/>
        <color theme="0"/>
        <color rgb="FF00EFE8"/>
      </colorScale>
    </cfRule>
  </conditionalFormatting>
  <conditionalFormatting sqref="DM4:DM27">
    <cfRule type="colorScale" priority="123">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245">
      <colorScale>
        <cfvo type="min"/>
        <cfvo type="percentile" val="50"/>
        <cfvo type="max"/>
        <color rgb="FF00EFE8"/>
        <color theme="0"/>
        <color rgb="FFFF8376"/>
      </colorScale>
    </cfRule>
    <cfRule type="colorScale" priority="246">
      <colorScale>
        <cfvo type="min"/>
        <cfvo type="percentile" val="50"/>
        <cfvo type="max"/>
        <color rgb="FF5A8AC6"/>
        <color rgb="FFFCFCFF"/>
        <color rgb="FFF8696B"/>
      </colorScale>
    </cfRule>
  </conditionalFormatting>
  <conditionalFormatting sqref="DM6">
    <cfRule type="colorScale" priority="239">
      <colorScale>
        <cfvo type="min"/>
        <cfvo type="percentile" val="50"/>
        <cfvo type="max"/>
        <color rgb="FF5A8AC6"/>
        <color rgb="FFFCFCFF"/>
        <color rgb="FFF8696B"/>
      </colorScale>
    </cfRule>
    <cfRule type="colorScale" priority="240">
      <colorScale>
        <cfvo type="min"/>
        <cfvo type="percentile" val="50"/>
        <cfvo type="max"/>
        <color rgb="FF00EFE8"/>
        <color theme="0"/>
        <color rgb="FFFF8376"/>
      </colorScale>
    </cfRule>
    <cfRule type="colorScale" priority="241">
      <colorScale>
        <cfvo type="min"/>
        <cfvo type="percentile" val="50"/>
        <cfvo type="max"/>
        <color rgb="FFFF8376"/>
        <color theme="0"/>
        <color rgb="FF00EFE8"/>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4">
      <colorScale>
        <cfvo type="min"/>
        <cfvo type="percentile" val="50"/>
        <cfvo type="max"/>
        <color rgb="FF00EFE8"/>
        <color theme="0"/>
        <color rgb="FFFF8376"/>
      </colorScale>
    </cfRule>
    <cfRule type="colorScale" priority="115">
      <colorScale>
        <cfvo type="min"/>
        <cfvo type="percentile" val="50"/>
        <cfvo type="max"/>
        <color rgb="FFFF8376"/>
        <color theme="0"/>
        <color rgb="FF00EFE8"/>
      </colorScale>
    </cfRule>
  </conditionalFormatting>
  <conditionalFormatting sqref="DP4:DP27">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fRule type="colorScale" priority="117">
      <colorScale>
        <cfvo type="min"/>
        <cfvo type="percentile" val="50"/>
        <cfvo type="max"/>
        <color rgb="FF5A8AC6"/>
        <color rgb="FFFCFCFF"/>
        <color rgb="FFF8696B"/>
      </colorScale>
    </cfRule>
  </conditionalFormatting>
  <conditionalFormatting sqref="DP6:DR6">
    <cfRule type="colorScale" priority="110">
      <colorScale>
        <cfvo type="min"/>
        <cfvo type="percentile" val="50"/>
        <cfvo type="max"/>
        <color rgb="FF5A8AC6"/>
        <color rgb="FFFCFCFF"/>
        <color rgb="FFF8696B"/>
      </colorScale>
    </cfRule>
    <cfRule type="colorScale" priority="111">
      <colorScale>
        <cfvo type="min"/>
        <cfvo type="percentile" val="50"/>
        <cfvo type="max"/>
        <color rgb="FF00EFE8"/>
        <color theme="0"/>
        <color rgb="FFFF8376"/>
      </colorScale>
    </cfRule>
    <cfRule type="colorScale" priority="112">
      <colorScale>
        <cfvo type="min"/>
        <cfvo type="percentile" val="50"/>
        <cfvo type="max"/>
        <color rgb="FFFF8376"/>
        <color theme="0"/>
        <color rgb="FF00EFE8"/>
      </colorScale>
    </cfRule>
  </conditionalFormatting>
  <conditionalFormatting sqref="DQ4:DQ5 DQ7:DQ27">
    <cfRule type="colorScale" priority="101">
      <colorScale>
        <cfvo type="min"/>
        <cfvo type="percentile" val="50"/>
        <cfvo type="max"/>
        <color rgb="FF5A8AC6"/>
        <color rgb="FFFCFCFF"/>
        <color rgb="FFF8696B"/>
      </colorScale>
    </cfRule>
    <cfRule type="colorScale" priority="102">
      <colorScale>
        <cfvo type="min"/>
        <cfvo type="percentile" val="50"/>
        <cfvo type="max"/>
        <color rgb="FF00EFE8"/>
        <color theme="0"/>
        <color rgb="FFFF8376"/>
      </colorScale>
    </cfRule>
    <cfRule type="colorScale" priority="103">
      <colorScale>
        <cfvo type="min"/>
        <cfvo type="percentile" val="50"/>
        <cfvo type="max"/>
        <color rgb="FFFF8376"/>
        <color theme="0"/>
        <color rgb="FF00EFE8"/>
      </colorScale>
    </cfRule>
  </conditionalFormatting>
  <conditionalFormatting sqref="DQ4:DQ27">
    <cfRule type="colorScale" priority="67">
      <colorScale>
        <cfvo type="min"/>
        <cfvo type="percentile" val="50"/>
        <cfvo type="max"/>
        <color rgb="FF00EFE8"/>
        <color theme="0"/>
        <color rgb="FFFF8376"/>
      </colorScale>
    </cfRule>
    <cfRule type="colorScale" priority="100">
      <colorScale>
        <cfvo type="min"/>
        <cfvo type="percentile" val="50"/>
        <cfvo type="max"/>
        <color rgb="FFFF8376"/>
        <color theme="0"/>
        <color rgb="FF00EFE8"/>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5">
      <colorScale>
        <cfvo type="min"/>
        <cfvo type="percentile" val="50"/>
        <cfvo type="max"/>
        <color rgb="FF5A8AC6"/>
        <color rgb="FFFCFCFF"/>
        <color rgb="FFF8696B"/>
      </colorScale>
    </cfRule>
    <cfRule type="colorScale" priority="96">
      <colorScale>
        <cfvo type="min"/>
        <cfvo type="percentile" val="50"/>
        <cfvo type="max"/>
        <color rgb="FF00EFE8"/>
        <color theme="0"/>
        <color rgb="FFFF8376"/>
      </colorScale>
    </cfRule>
    <cfRule type="colorScale" priority="97">
      <colorScale>
        <cfvo type="min"/>
        <cfvo type="percentile" val="50"/>
        <cfvo type="max"/>
        <color rgb="FFFF8376"/>
        <color theme="0"/>
        <color rgb="FF00EFE8"/>
      </colorScale>
    </cfRule>
  </conditionalFormatting>
  <conditionalFormatting sqref="DR4:DR27">
    <cfRule type="colorScale" priority="66">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fRule type="colorScale" priority="98">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19">
      <colorScale>
        <cfvo type="min"/>
        <cfvo type="percentile" val="50"/>
        <cfvo type="max"/>
        <color rgb="FF00EFE8"/>
        <color theme="0"/>
        <color rgb="FFFF8376"/>
      </colorScale>
    </cfRule>
    <cfRule type="colorScale" priority="120">
      <colorScale>
        <cfvo type="min"/>
        <cfvo type="percentile" val="50"/>
        <cfvo type="max"/>
        <color rgb="FFFF8376"/>
        <color theme="0"/>
        <color rgb="FF00EFE8"/>
      </colorScale>
    </cfRule>
  </conditionalFormatting>
  <conditionalFormatting sqref="DS4:DS27">
    <cfRule type="colorScale" priority="65">
      <colorScale>
        <cfvo type="min"/>
        <cfvo type="percentile" val="50"/>
        <cfvo type="max"/>
        <color rgb="FF00EFE8"/>
        <color theme="0"/>
        <color rgb="FFFF8376"/>
      </colorScale>
    </cfRule>
    <cfRule type="colorScale" priority="93">
      <colorScale>
        <cfvo type="min"/>
        <cfvo type="percentile" val="50"/>
        <cfvo type="max"/>
        <color rgb="FFFF8376"/>
        <color theme="0"/>
        <color rgb="FF00EFE8"/>
      </colorScale>
    </cfRule>
    <cfRule type="colorScale" priority="121">
      <colorScale>
        <cfvo type="min"/>
        <cfvo type="percentile" val="50"/>
        <cfvo type="max"/>
        <color rgb="FF00EFE8"/>
        <color theme="0"/>
        <color rgb="FFFF8376"/>
      </colorScale>
    </cfRule>
    <cfRule type="colorScale" priority="122">
      <colorScale>
        <cfvo type="min"/>
        <cfvo type="percentile" val="50"/>
        <cfvo type="max"/>
        <color rgb="FF5A8AC6"/>
        <color rgb="FFFCFCFF"/>
        <color rgb="FFF8696B"/>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5">
      <colorScale>
        <cfvo type="min"/>
        <cfvo type="percentile" val="50"/>
        <cfvo type="max"/>
        <color rgb="FF5A8AC6"/>
        <color rgb="FFFCFCFF"/>
        <color rgb="FFF8696B"/>
      </colorScale>
    </cfRule>
    <cfRule type="colorScale" priority="86">
      <colorScale>
        <cfvo type="min"/>
        <cfvo type="percentile" val="50"/>
        <cfvo type="max"/>
        <color rgb="FF00EFE8"/>
        <color theme="0"/>
        <color rgb="FFFF8376"/>
      </colorScale>
    </cfRule>
    <cfRule type="colorScale" priority="87">
      <colorScale>
        <cfvo type="min"/>
        <cfvo type="percentile" val="50"/>
        <cfvo type="max"/>
        <color rgb="FFFF8376"/>
        <color theme="0"/>
        <color rgb="FF00EFE8"/>
      </colorScale>
    </cfRule>
  </conditionalFormatting>
  <conditionalFormatting sqref="DT4:DT27">
    <cfRule type="colorScale" priority="64">
      <colorScale>
        <cfvo type="min"/>
        <cfvo type="percentile" val="50"/>
        <cfvo type="max"/>
        <color rgb="FF00EFE8"/>
        <color theme="0"/>
        <color rgb="FFFF8376"/>
      </colorScale>
    </cfRule>
    <cfRule type="colorScale" priority="84">
      <colorScale>
        <cfvo type="min"/>
        <cfvo type="percentile" val="50"/>
        <cfvo type="max"/>
        <color rgb="FFFF8376"/>
        <color theme="0"/>
        <color rgb="FF00EFE8"/>
      </colorScale>
    </cfRule>
    <cfRule type="colorScale" priority="88">
      <colorScale>
        <cfvo type="min"/>
        <cfvo type="percentile" val="50"/>
        <cfvo type="max"/>
        <color rgb="FF00EFE8"/>
        <color theme="0"/>
        <color rgb="FFFF8376"/>
      </colorScale>
    </cfRule>
    <cfRule type="colorScale" priority="89">
      <colorScale>
        <cfvo type="min"/>
        <cfvo type="percentile" val="50"/>
        <cfvo type="max"/>
        <color rgb="FF5A8AC6"/>
        <color rgb="FFFCFCFF"/>
        <color rgb="FFF8696B"/>
      </colorScale>
    </cfRule>
  </conditionalFormatting>
  <conditionalFormatting sqref="DT6:DU6">
    <cfRule type="colorScale" priority="90">
      <colorScale>
        <cfvo type="min"/>
        <cfvo type="percentile" val="50"/>
        <cfvo type="max"/>
        <color rgb="FF5A8AC6"/>
        <color rgb="FFFCFCFF"/>
        <color rgb="FFF8696B"/>
      </colorScale>
    </cfRule>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onditionalFormatting>
  <conditionalFormatting sqref="DU4:DU5 DU7:DU27">
    <cfRule type="colorScale" priority="79">
      <colorScale>
        <cfvo type="min"/>
        <cfvo type="percentile" val="50"/>
        <cfvo type="max"/>
        <color rgb="FF5A8AC6"/>
        <color rgb="FFFCFCFF"/>
        <color rgb="FFF8696B"/>
      </colorScale>
    </cfRule>
    <cfRule type="colorScale" priority="80">
      <colorScale>
        <cfvo type="min"/>
        <cfvo type="percentile" val="50"/>
        <cfvo type="max"/>
        <color rgb="FF00EFE8"/>
        <color theme="0"/>
        <color rgb="FFFF8376"/>
      </colorScale>
    </cfRule>
    <cfRule type="colorScale" priority="81">
      <colorScale>
        <cfvo type="min"/>
        <cfvo type="percentile" val="50"/>
        <cfvo type="max"/>
        <color rgb="FFFF8376"/>
        <color theme="0"/>
        <color rgb="FF00EFE8"/>
      </colorScale>
    </cfRule>
  </conditionalFormatting>
  <conditionalFormatting sqref="DU4:DU27">
    <cfRule type="colorScale" priority="63">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82">
      <colorScale>
        <cfvo type="min"/>
        <cfvo type="percentile" val="50"/>
        <cfvo type="max"/>
        <color rgb="FF00EFE8"/>
        <color theme="0"/>
        <color rgb="FFFF8376"/>
      </colorScale>
    </cfRule>
    <cfRule type="colorScale" priority="83">
      <colorScale>
        <cfvo type="min"/>
        <cfvo type="percentile" val="50"/>
        <cfvo type="max"/>
        <color rgb="FF5A8AC6"/>
        <color rgb="FFFCFCFF"/>
        <color rgb="FFF8696B"/>
      </colorScale>
    </cfRule>
  </conditionalFormatting>
  <conditionalFormatting sqref="DV4:DV5 DV7:DV27">
    <cfRule type="colorScale" priority="73">
      <colorScale>
        <cfvo type="min"/>
        <cfvo type="percentile" val="50"/>
        <cfvo type="max"/>
        <color rgb="FF5A8AC6"/>
        <color rgb="FFFCFCFF"/>
        <color rgb="FFF8696B"/>
      </colorScale>
    </cfRule>
    <cfRule type="colorScale" priority="74">
      <colorScale>
        <cfvo type="min"/>
        <cfvo type="percentile" val="50"/>
        <cfvo type="max"/>
        <color rgb="FF00EFE8"/>
        <color theme="0"/>
        <color rgb="FFFF8376"/>
      </colorScale>
    </cfRule>
    <cfRule type="colorScale" priority="75">
      <colorScale>
        <cfvo type="min"/>
        <cfvo type="percentile" val="50"/>
        <cfvo type="max"/>
        <color rgb="FFFF8376"/>
        <color theme="0"/>
        <color rgb="FF00EFE8"/>
      </colorScale>
    </cfRule>
  </conditionalFormatting>
  <conditionalFormatting sqref="DV4:DV27">
    <cfRule type="colorScale" priority="62">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76">
      <colorScale>
        <cfvo type="min"/>
        <cfvo type="percentile" val="50"/>
        <cfvo type="max"/>
        <color rgb="FF00EFE8"/>
        <color theme="0"/>
        <color rgb="FFFF8376"/>
      </colorScale>
    </cfRule>
    <cfRule type="colorScale" priority="77">
      <colorScale>
        <cfvo type="min"/>
        <cfvo type="percentile" val="50"/>
        <cfvo type="max"/>
        <color rgb="FF5A8AC6"/>
        <color rgb="FFFCFCFF"/>
        <color rgb="FFF8696B"/>
      </colorScale>
    </cfRule>
  </conditionalFormatting>
  <conditionalFormatting sqref="DV6">
    <cfRule type="colorScale" priority="70">
      <colorScale>
        <cfvo type="min"/>
        <cfvo type="percentile" val="50"/>
        <cfvo type="max"/>
        <color rgb="FF5A8AC6"/>
        <color rgb="FFFCFCFF"/>
        <color rgb="FFF8696B"/>
      </colorScale>
    </cfRule>
    <cfRule type="colorScale" priority="71">
      <colorScale>
        <cfvo type="min"/>
        <cfvo type="percentile" val="50"/>
        <cfvo type="max"/>
        <color rgb="FF00EFE8"/>
        <color theme="0"/>
        <color rgb="FFFF8376"/>
      </colorScale>
    </cfRule>
    <cfRule type="colorScale" priority="72">
      <colorScale>
        <cfvo type="min"/>
        <cfvo type="percentile" val="50"/>
        <cfvo type="max"/>
        <color rgb="FFFF8376"/>
        <color theme="0"/>
        <color rgb="FF00EFE8"/>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3">
      <colorScale>
        <cfvo type="min"/>
        <cfvo type="percentile" val="50"/>
        <cfvo type="max"/>
        <color rgb="FF00EFE8"/>
        <color theme="0"/>
        <color rgb="FFFF8376"/>
      </colorScale>
    </cfRule>
    <cfRule type="colorScale" priority="54">
      <colorScale>
        <cfvo type="min"/>
        <cfvo type="percentile" val="50"/>
        <cfvo type="max"/>
        <color rgb="FFFF8376"/>
        <color theme="0"/>
        <color rgb="FF00EFE8"/>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5">
      <colorScale>
        <cfvo type="min"/>
        <cfvo type="percentile" val="50"/>
        <cfvo type="max"/>
        <color rgb="FF00EFE8"/>
        <color theme="0"/>
        <color rgb="FFFF8376"/>
      </colorScale>
    </cfRule>
    <cfRule type="colorScale" priority="56">
      <colorScale>
        <cfvo type="min"/>
        <cfvo type="percentile" val="50"/>
        <cfvo type="max"/>
        <color rgb="FF5A8AC6"/>
        <color rgb="FFFCFCFF"/>
        <color rgb="FFF8696B"/>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1">
      <colorScale>
        <cfvo type="min"/>
        <cfvo type="percentile" val="50"/>
        <cfvo type="max"/>
        <color rgb="FF00EFE8"/>
        <color theme="0"/>
        <color rgb="FFFF8376"/>
      </colorScale>
    </cfRule>
    <cfRule type="colorScale" priority="42">
      <colorScale>
        <cfvo type="min"/>
        <cfvo type="percentile" val="50"/>
        <cfvo type="max"/>
        <color rgb="FFFF8376"/>
        <color theme="0"/>
        <color rgb="FF00EFE8"/>
      </colorScale>
    </cfRule>
  </conditionalFormatting>
  <conditionalFormatting sqref="DZ4:DZ27">
    <cfRule type="colorScale" priority="6">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43">
      <colorScale>
        <cfvo type="min"/>
        <cfvo type="percentile" val="50"/>
        <cfvo type="max"/>
        <color rgb="FF00EFE8"/>
        <color theme="0"/>
        <color rgb="FFFF8376"/>
      </colorScale>
    </cfRule>
    <cfRule type="colorScale" priority="44">
      <colorScale>
        <cfvo type="min"/>
        <cfvo type="percentile" val="50"/>
        <cfvo type="max"/>
        <color rgb="FF5A8AC6"/>
        <color rgb="FFFCFCFF"/>
        <color rgb="FFF8696B"/>
      </colorScale>
    </cfRule>
  </conditionalFormatting>
  <conditionalFormatting sqref="EA4:EA5 EA7:EA27">
    <cfRule type="colorScale" priority="34">
      <colorScale>
        <cfvo type="min"/>
        <cfvo type="percentile" val="50"/>
        <cfvo type="max"/>
        <color rgb="FF5A8AC6"/>
        <color rgb="FFFCFCFF"/>
        <color rgb="FFF8696B"/>
      </colorScale>
    </cfRule>
    <cfRule type="colorScale" priority="35">
      <colorScale>
        <cfvo type="min"/>
        <cfvo type="percentile" val="50"/>
        <cfvo type="max"/>
        <color rgb="FF00EFE8"/>
        <color theme="0"/>
        <color rgb="FFFF8376"/>
      </colorScale>
    </cfRule>
    <cfRule type="colorScale" priority="36">
      <colorScale>
        <cfvo type="min"/>
        <cfvo type="percentile" val="50"/>
        <cfvo type="max"/>
        <color rgb="FFFF8376"/>
        <color theme="0"/>
        <color rgb="FF00EFE8"/>
      </colorScale>
    </cfRule>
  </conditionalFormatting>
  <conditionalFormatting sqref="EA4:EA27">
    <cfRule type="colorScale" priority="5">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37">
      <colorScale>
        <cfvo type="min"/>
        <cfvo type="percentile" val="50"/>
        <cfvo type="max"/>
        <color rgb="FF00EFE8"/>
        <color theme="0"/>
        <color rgb="FFFF8376"/>
      </colorScale>
    </cfRule>
    <cfRule type="colorScale" priority="38">
      <colorScale>
        <cfvo type="min"/>
        <cfvo type="percentile" val="50"/>
        <cfvo type="max"/>
        <color rgb="FF5A8AC6"/>
        <color rgb="FFFCFCFF"/>
        <color rgb="FFF8696B"/>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4">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60">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6">
      <colorScale>
        <cfvo type="min"/>
        <cfvo type="percentile" val="50"/>
        <cfvo type="max"/>
        <color rgb="FF5A8AC6"/>
        <color rgb="FFFCFCFF"/>
        <color rgb="FFF8696B"/>
      </colorScale>
    </cfRule>
    <cfRule type="colorScale" priority="47">
      <colorScale>
        <cfvo type="min"/>
        <cfvo type="percentile" val="50"/>
        <cfvo type="max"/>
        <color rgb="FF00EFE8"/>
        <color theme="0"/>
        <color rgb="FFFF8376"/>
      </colorScale>
    </cfRule>
    <cfRule type="colorScale" priority="48">
      <colorScale>
        <cfvo type="min"/>
        <cfvo type="percentile" val="50"/>
        <cfvo type="max"/>
        <color rgb="FFFF8376"/>
        <color theme="0"/>
        <color rgb="FF00EFE8"/>
      </colorScale>
    </cfRule>
  </conditionalFormatting>
  <conditionalFormatting sqref="EC4:EC5 EC7:EC27">
    <cfRule type="colorScale" priority="24">
      <colorScale>
        <cfvo type="min"/>
        <cfvo type="percentile" val="50"/>
        <cfvo type="max"/>
        <color rgb="FF5A8AC6"/>
        <color rgb="FFFCFCFF"/>
        <color rgb="FFF8696B"/>
      </colorScale>
    </cfRule>
    <cfRule type="colorScale" priority="25">
      <colorScale>
        <cfvo type="min"/>
        <cfvo type="percentile" val="50"/>
        <cfvo type="max"/>
        <color rgb="FF00EFE8"/>
        <color theme="0"/>
        <color rgb="FFFF8376"/>
      </colorScale>
    </cfRule>
    <cfRule type="colorScale" priority="26">
      <colorScale>
        <cfvo type="min"/>
        <cfvo type="percentile" val="50"/>
        <cfvo type="max"/>
        <color rgb="FFFF8376"/>
        <color theme="0"/>
        <color rgb="FF00EFE8"/>
      </colorScale>
    </cfRule>
  </conditionalFormatting>
  <conditionalFormatting sqref="EC4:EC27">
    <cfRule type="colorScale" priority="3">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27">
      <colorScale>
        <cfvo type="min"/>
        <cfvo type="percentile" val="50"/>
        <cfvo type="max"/>
        <color rgb="FF00EFE8"/>
        <color theme="0"/>
        <color rgb="FFFF8376"/>
      </colorScale>
    </cfRule>
    <cfRule type="colorScale" priority="28">
      <colorScale>
        <cfvo type="min"/>
        <cfvo type="percentile" val="50"/>
        <cfvo type="max"/>
        <color rgb="FF5A8AC6"/>
        <color rgb="FFFCFCFF"/>
        <color rgb="FFF8696B"/>
      </colorScale>
    </cfRule>
  </conditionalFormatting>
  <conditionalFormatting sqref="EC6:ED6">
    <cfRule type="colorScale" priority="29">
      <colorScale>
        <cfvo type="min"/>
        <cfvo type="percentile" val="50"/>
        <cfvo type="max"/>
        <color rgb="FF5A8AC6"/>
        <color rgb="FFFCFCFF"/>
        <color rgb="FFF8696B"/>
      </colorScale>
    </cfRule>
    <cfRule type="colorScale" priority="30">
      <colorScale>
        <cfvo type="min"/>
        <cfvo type="percentile" val="50"/>
        <cfvo type="max"/>
        <color rgb="FF00EFE8"/>
        <color theme="0"/>
        <color rgb="FFFF8376"/>
      </colorScale>
    </cfRule>
    <cfRule type="colorScale" priority="31">
      <colorScale>
        <cfvo type="min"/>
        <cfvo type="percentile" val="50"/>
        <cfvo type="max"/>
        <color rgb="FFFF8376"/>
        <color theme="0"/>
        <color rgb="FF00EFE8"/>
      </colorScale>
    </cfRule>
  </conditionalFormatting>
  <conditionalFormatting sqref="ED4:ED5 ED7:ED27">
    <cfRule type="colorScale" priority="18">
      <colorScale>
        <cfvo type="min"/>
        <cfvo type="percentile" val="50"/>
        <cfvo type="max"/>
        <color rgb="FF5A8AC6"/>
        <color rgb="FFFCFCFF"/>
        <color rgb="FFF8696B"/>
      </colorScale>
    </cfRule>
    <cfRule type="colorScale" priority="19">
      <colorScale>
        <cfvo type="min"/>
        <cfvo type="percentile" val="50"/>
        <cfvo type="max"/>
        <color rgb="FF00EFE8"/>
        <color theme="0"/>
        <color rgb="FFFF8376"/>
      </colorScale>
    </cfRule>
    <cfRule type="colorScale" priority="20">
      <colorScale>
        <cfvo type="min"/>
        <cfvo type="percentile" val="50"/>
        <cfvo type="max"/>
        <color rgb="FFFF8376"/>
        <color theme="0"/>
        <color rgb="FF00EFE8"/>
      </colorScale>
    </cfRule>
  </conditionalFormatting>
  <conditionalFormatting sqref="ED4:ED27">
    <cfRule type="colorScale" priority="2">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1">
      <colorScale>
        <cfvo type="min"/>
        <cfvo type="percentile" val="50"/>
        <cfvo type="max"/>
        <color rgb="FF00EFE8"/>
        <color theme="0"/>
        <color rgb="FFFF8376"/>
      </colorScale>
    </cfRule>
    <cfRule type="colorScale" priority="22">
      <colorScale>
        <cfvo type="min"/>
        <cfvo type="percentile" val="50"/>
        <cfvo type="max"/>
        <color rgb="FF5A8AC6"/>
        <color rgb="FFFCFCFF"/>
        <color rgb="FFF8696B"/>
      </colorScale>
    </cfRule>
  </conditionalFormatting>
  <conditionalFormatting sqref="EE4:EE5 EE7:EE27">
    <cfRule type="colorScale" priority="12">
      <colorScale>
        <cfvo type="min"/>
        <cfvo type="percentile" val="50"/>
        <cfvo type="max"/>
        <color rgb="FF5A8AC6"/>
        <color rgb="FFFCFCFF"/>
        <color rgb="FFF8696B"/>
      </colorScale>
    </cfRule>
    <cfRule type="colorScale" priority="13">
      <colorScale>
        <cfvo type="min"/>
        <cfvo type="percentile" val="50"/>
        <cfvo type="max"/>
        <color rgb="FF00EFE8"/>
        <color theme="0"/>
        <color rgb="FFFF8376"/>
      </colorScale>
    </cfRule>
    <cfRule type="colorScale" priority="14">
      <colorScale>
        <cfvo type="min"/>
        <cfvo type="percentile" val="50"/>
        <cfvo type="max"/>
        <color rgb="FFFF8376"/>
        <color theme="0"/>
        <color rgb="FF00EFE8"/>
      </colorScale>
    </cfRule>
  </conditionalFormatting>
  <conditionalFormatting sqref="EE4:EE27">
    <cfRule type="colorScale" priority="1">
      <colorScale>
        <cfvo type="min"/>
        <cfvo type="percentile" val="50"/>
        <cfvo type="max"/>
        <color rgb="FF00EFE8"/>
        <color theme="0"/>
        <color rgb="FFFF8376"/>
      </colorScale>
    </cfRule>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ET416"/>
  <sheetViews>
    <sheetView zoomScaleNormal="100" workbookViewId="0">
      <pane xSplit="8" ySplit="2" topLeftCell="DV14" activePane="bottomRight" state="frozen"/>
      <selection pane="topRight" activeCell="I1" sqref="I1"/>
      <selection pane="bottomLeft" activeCell="A3" sqref="A3"/>
      <selection pane="bottomRight" activeCell="DX18" sqref="DX17:EP18"/>
    </sheetView>
  </sheetViews>
  <sheetFormatPr baseColWidth="10" defaultColWidth="8.83203125" defaultRowHeight="15" x14ac:dyDescent="0.15"/>
  <cols>
    <col min="1" max="1" width="5.6640625" style="118" bestFit="1" customWidth="1"/>
    <col min="2" max="2" width="11.83203125" style="1" hidden="1" customWidth="1"/>
    <col min="3" max="3" width="12.1640625" style="1" hidden="1" customWidth="1"/>
    <col min="4" max="4" width="11.6640625" style="1" hidden="1" customWidth="1"/>
    <col min="5" max="6" width="13.83203125" style="115" hidden="1" customWidth="1"/>
    <col min="7" max="7" width="14" style="115" hidden="1" customWidth="1"/>
    <col min="8" max="8" width="13.83203125" style="115" hidden="1" customWidth="1"/>
    <col min="9" max="9" width="14" style="115" hidden="1" customWidth="1"/>
    <col min="10" max="10" width="13.83203125" style="115" hidden="1" customWidth="1"/>
    <col min="11" max="12" width="14" style="115" hidden="1" customWidth="1"/>
    <col min="13" max="13" width="13.83203125" style="115" hidden="1" customWidth="1"/>
    <col min="14" max="14" width="13.83203125" style="115" bestFit="1" customWidth="1"/>
    <col min="15" max="16" width="14" style="115" bestFit="1" customWidth="1"/>
    <col min="17" max="17" width="13.83203125" style="115" bestFit="1" customWidth="1"/>
    <col min="18" max="18" width="14" style="115" customWidth="1"/>
    <col min="19" max="19" width="14" style="115" bestFit="1" customWidth="1"/>
    <col min="20" max="20" width="12.6640625" style="55" bestFit="1" customWidth="1"/>
    <col min="21" max="21" width="6.83203125" style="55" customWidth="1"/>
    <col min="22" max="22" width="13.33203125" style="98" bestFit="1" customWidth="1"/>
    <col min="23" max="23" width="13.33203125" style="1" hidden="1" customWidth="1"/>
    <col min="24" max="24" width="13.83203125" style="1" hidden="1" customWidth="1"/>
    <col min="25" max="26" width="13.5" style="1" hidden="1" customWidth="1"/>
    <col min="27" max="29" width="13.6640625" style="1" hidden="1" customWidth="1"/>
    <col min="30" max="30" width="13.33203125" style="27" hidden="1" customWidth="1"/>
    <col min="31" max="31" width="13.5" style="27" hidden="1" customWidth="1"/>
    <col min="32" max="32" width="13.6640625" style="27" hidden="1" customWidth="1"/>
    <col min="33" max="33" width="13.5" style="27" hidden="1" customWidth="1"/>
    <col min="34" max="34" width="13.83203125" style="27" hidden="1" customWidth="1"/>
    <col min="35" max="35" width="13.6640625" style="27" bestFit="1" customWidth="1"/>
    <col min="36" max="36" width="13.5" style="27" bestFit="1" customWidth="1"/>
    <col min="37" max="40" width="13.5" style="27" customWidth="1"/>
    <col min="41" max="41" width="13.6640625" style="1" bestFit="1" customWidth="1"/>
    <col min="42" max="42" width="8.5" style="1" customWidth="1"/>
    <col min="43" max="43" width="6.5" style="1" bestFit="1" customWidth="1"/>
    <col min="44" max="45" width="8" style="1" hidden="1" customWidth="1"/>
    <col min="46" max="46" width="8" style="98" hidden="1" customWidth="1"/>
    <col min="47" max="49" width="8" style="120" hidden="1" customWidth="1"/>
    <col min="50" max="50" width="8.1640625" style="120" hidden="1" customWidth="1"/>
    <col min="51" max="55" width="8" style="120" hidden="1" customWidth="1"/>
    <col min="56" max="57" width="8" style="120" bestFit="1" customWidth="1"/>
    <col min="58" max="61" width="8" style="120" customWidth="1"/>
    <col min="62" max="62" width="12" style="120" bestFit="1" customWidth="1"/>
    <col min="63" max="63" width="8.5" style="97" customWidth="1"/>
    <col min="64" max="64" width="11.33203125" style="98" bestFit="1" customWidth="1"/>
    <col min="65" max="66" width="9.1640625" style="1" hidden="1" customWidth="1"/>
    <col min="67" max="67" width="9.5" style="1" hidden="1" customWidth="1"/>
    <col min="68" max="69" width="9.33203125" style="97" hidden="1" customWidth="1"/>
    <col min="70" max="70" width="9.1640625" style="97" hidden="1" customWidth="1"/>
    <col min="71" max="72" width="9.33203125" style="97" hidden="1" customWidth="1"/>
    <col min="73" max="73" width="9.1640625" style="97" hidden="1" customWidth="1"/>
    <col min="74" max="75" width="9.33203125" style="97" hidden="1" customWidth="1"/>
    <col min="76" max="76" width="9.1640625" style="97" hidden="1" customWidth="1"/>
    <col min="77" max="77" width="9.33203125" style="97" bestFit="1" customWidth="1"/>
    <col min="78" max="78" width="9.1640625" style="97" bestFit="1" customWidth="1"/>
    <col min="79" max="82" width="9.1640625" style="97" customWidth="1"/>
    <col min="83" max="83" width="13.1640625" style="1" bestFit="1" customWidth="1"/>
    <col min="84" max="84" width="12.33203125" style="1" bestFit="1" customWidth="1"/>
    <col min="85" max="85" width="5.6640625" style="1" bestFit="1" customWidth="1"/>
    <col min="86" max="86" width="13.5" style="1" hidden="1" customWidth="1"/>
    <col min="87" max="87" width="13.83203125" style="1" hidden="1" customWidth="1"/>
    <col min="88" max="88" width="13.6640625" style="98" hidden="1" customWidth="1"/>
    <col min="89" max="89" width="14" style="120" hidden="1" customWidth="1"/>
    <col min="90" max="90" width="13.5" style="120" hidden="1" customWidth="1"/>
    <col min="91" max="91" width="13.6640625" style="120" hidden="1" customWidth="1"/>
    <col min="92" max="92" width="14.33203125" style="120" hidden="1" customWidth="1"/>
    <col min="93" max="93" width="13.5" style="120" hidden="1" customWidth="1"/>
    <col min="94" max="94" width="13.6640625" style="120" hidden="1" customWidth="1"/>
    <col min="95" max="95" width="14" style="120" hidden="1" customWidth="1"/>
    <col min="96" max="96" width="13.83203125" style="120" hidden="1" customWidth="1"/>
    <col min="97" max="97" width="14.33203125" style="120" hidden="1" customWidth="1"/>
    <col min="98" max="98" width="14" style="120" bestFit="1" customWidth="1"/>
    <col min="99" max="99" width="14.5" style="120" bestFit="1" customWidth="1"/>
    <col min="100" max="103" width="14.5" style="120" customWidth="1"/>
    <col min="104" max="104" width="13.5" style="121" bestFit="1" customWidth="1"/>
    <col min="105" max="105" width="7" style="120" customWidth="1"/>
    <col min="106" max="106" width="11.33203125" style="98" bestFit="1" customWidth="1"/>
    <col min="107" max="107" width="14.5" style="1" hidden="1" customWidth="1"/>
    <col min="108" max="108" width="14.6640625" style="1" hidden="1" customWidth="1"/>
    <col min="109" max="109" width="14.33203125" style="1" hidden="1" customWidth="1"/>
    <col min="110" max="110" width="14.5" style="1" hidden="1" customWidth="1"/>
    <col min="111" max="111" width="14.6640625" style="1" hidden="1" customWidth="1"/>
    <col min="112" max="114" width="14.5" style="1" hidden="1" customWidth="1"/>
    <col min="115" max="116" width="14.33203125" style="1" hidden="1" customWidth="1"/>
    <col min="117" max="117" width="14.6640625" style="1" hidden="1" customWidth="1"/>
    <col min="118" max="118" width="14.5" style="1" hidden="1" customWidth="1"/>
    <col min="119" max="119" width="14.33203125" style="1" bestFit="1" customWidth="1"/>
    <col min="120" max="120" width="14.1640625" style="1" bestFit="1" customWidth="1"/>
    <col min="121" max="121" width="14.6640625" style="1" bestFit="1" customWidth="1"/>
    <col min="122" max="122" width="15.1640625" style="1" bestFit="1" customWidth="1"/>
    <col min="123" max="124" width="15.1640625" style="1" customWidth="1"/>
    <col min="125" max="125" width="14.6640625" style="1" bestFit="1" customWidth="1"/>
    <col min="126" max="126" width="12.33203125" style="1" customWidth="1"/>
    <col min="127" max="127" width="22.33203125" style="1" bestFit="1" customWidth="1"/>
    <col min="128" max="129" width="15.83203125" style="1" bestFit="1" customWidth="1"/>
    <col min="130" max="130" width="15.33203125" style="1" bestFit="1" customWidth="1"/>
    <col min="131" max="131" width="15.6640625" style="1" bestFit="1" customWidth="1"/>
    <col min="132" max="133" width="15.5" style="1" bestFit="1" customWidth="1"/>
    <col min="134" max="134" width="15.83203125" style="1" bestFit="1" customWidth="1"/>
    <col min="135" max="135" width="15.5" style="1" bestFit="1" customWidth="1"/>
    <col min="136" max="136" width="16" style="1" bestFit="1" customWidth="1"/>
    <col min="137" max="137" width="15.6640625" style="1" bestFit="1" customWidth="1"/>
    <col min="138" max="138" width="17.6640625" style="1" bestFit="1" customWidth="1"/>
    <col min="139" max="139" width="17.33203125" style="1" bestFit="1" customWidth="1"/>
    <col min="140" max="140" width="17" style="1" bestFit="1" customWidth="1"/>
    <col min="141" max="141" width="16.6640625" style="1" bestFit="1" customWidth="1"/>
    <col min="142" max="142" width="17" style="1" bestFit="1" customWidth="1"/>
    <col min="143" max="143" width="17.1640625" style="1" bestFit="1" customWidth="1"/>
    <col min="144" max="144" width="16.5" style="1" bestFit="1" customWidth="1"/>
    <col min="145" max="145" width="16.33203125" style="1" bestFit="1" customWidth="1"/>
    <col min="146" max="146" width="16.5" style="1" bestFit="1" customWidth="1"/>
    <col min="147" max="147" width="8" style="49" bestFit="1" customWidth="1"/>
    <col min="148" max="148" width="9.5" style="1" bestFit="1" customWidth="1"/>
    <col min="149" max="149" width="8.83203125" style="1"/>
    <col min="150" max="150" width="9.1640625" style="1" bestFit="1" customWidth="1"/>
    <col min="151" max="16384" width="8.83203125" style="1"/>
  </cols>
  <sheetData>
    <row r="1" spans="1:150" s="48" customFormat="1" x14ac:dyDescent="0.15">
      <c r="A1" s="197" t="s">
        <v>91</v>
      </c>
      <c r="B1" s="197"/>
      <c r="C1" s="197"/>
      <c r="D1" s="197"/>
      <c r="E1" s="197"/>
      <c r="F1" s="197"/>
      <c r="G1" s="197"/>
      <c r="H1" s="197"/>
      <c r="I1" s="197"/>
      <c r="J1" s="197"/>
      <c r="K1" s="197"/>
      <c r="L1" s="197"/>
      <c r="M1" s="197"/>
      <c r="N1" s="197"/>
      <c r="O1" s="197"/>
      <c r="P1" s="197"/>
      <c r="Q1" s="197"/>
      <c r="R1" s="197"/>
      <c r="S1" s="197"/>
      <c r="T1" s="197"/>
      <c r="V1" s="198" t="s">
        <v>468</v>
      </c>
      <c r="W1" s="198"/>
      <c r="X1" s="198"/>
      <c r="Y1" s="198"/>
      <c r="Z1" s="198"/>
      <c r="AA1" s="198"/>
      <c r="AB1" s="198"/>
      <c r="AC1" s="198"/>
      <c r="AD1" s="198"/>
      <c r="AE1" s="198"/>
      <c r="AF1" s="198"/>
      <c r="AG1" s="198"/>
      <c r="AH1" s="198"/>
      <c r="AI1" s="198"/>
      <c r="AJ1" s="198"/>
      <c r="AK1" s="198"/>
      <c r="AL1" s="198"/>
      <c r="AM1" s="198"/>
      <c r="AN1" s="198"/>
      <c r="AO1" s="198"/>
      <c r="AP1" s="49"/>
      <c r="AQ1" s="199" t="s">
        <v>467</v>
      </c>
      <c r="AR1" s="199"/>
      <c r="AS1" s="199"/>
      <c r="AT1" s="199"/>
      <c r="AU1" s="199"/>
      <c r="AV1" s="199"/>
      <c r="AW1" s="199"/>
      <c r="AX1" s="199"/>
      <c r="AY1" s="199"/>
      <c r="AZ1" s="199"/>
      <c r="BA1" s="199"/>
      <c r="BB1" s="199"/>
      <c r="BC1" s="199"/>
      <c r="BD1" s="199"/>
      <c r="BE1" s="199"/>
      <c r="BF1" s="199"/>
      <c r="BG1" s="199"/>
      <c r="BH1" s="199"/>
      <c r="BI1" s="199"/>
      <c r="BJ1" s="199"/>
      <c r="BK1" s="49"/>
      <c r="BL1" s="198" t="s">
        <v>466</v>
      </c>
      <c r="BM1" s="200"/>
      <c r="BN1" s="200"/>
      <c r="BO1" s="200"/>
      <c r="BP1" s="200"/>
      <c r="BQ1" s="200"/>
      <c r="BR1" s="200"/>
      <c r="BS1" s="200"/>
      <c r="BT1" s="200"/>
      <c r="BU1" s="200"/>
      <c r="BV1" s="200"/>
      <c r="BW1" s="200"/>
      <c r="BX1" s="200"/>
      <c r="BY1" s="200"/>
      <c r="BZ1" s="200"/>
      <c r="CA1" s="200"/>
      <c r="CB1" s="200"/>
      <c r="CC1" s="200"/>
      <c r="CD1" s="200"/>
      <c r="CE1" s="200"/>
      <c r="CF1" s="49"/>
      <c r="CG1" s="199" t="s">
        <v>469</v>
      </c>
      <c r="CH1" s="199"/>
      <c r="CI1" s="199"/>
      <c r="CJ1" s="199"/>
      <c r="CK1" s="199"/>
      <c r="CL1" s="199"/>
      <c r="CM1" s="199"/>
      <c r="CN1" s="199"/>
      <c r="CO1" s="199"/>
      <c r="CP1" s="199"/>
      <c r="CQ1" s="199"/>
      <c r="CR1" s="199"/>
      <c r="CS1" s="199"/>
      <c r="CT1" s="199"/>
      <c r="CU1" s="199"/>
      <c r="CV1" s="199"/>
      <c r="CW1" s="199"/>
      <c r="CX1" s="199"/>
      <c r="CY1" s="199"/>
      <c r="CZ1" s="199"/>
      <c r="DA1" s="50"/>
      <c r="DB1" s="50"/>
      <c r="DC1" s="201" t="s">
        <v>92</v>
      </c>
      <c r="DD1" s="202"/>
      <c r="DE1" s="202"/>
      <c r="DF1" s="202"/>
      <c r="DG1" s="202"/>
      <c r="DH1" s="202"/>
      <c r="DI1" s="202"/>
      <c r="DJ1" s="202"/>
      <c r="DK1" s="202"/>
      <c r="DL1" s="202"/>
      <c r="DM1" s="202"/>
      <c r="DN1" s="202"/>
      <c r="DO1" s="202"/>
      <c r="DP1" s="202"/>
      <c r="DQ1" s="202"/>
      <c r="DR1" s="202"/>
      <c r="DS1" s="202"/>
      <c r="DT1" s="202"/>
      <c r="DU1" s="202"/>
      <c r="DV1" s="51"/>
      <c r="DW1" s="203" t="s">
        <v>554</v>
      </c>
      <c r="DX1" s="204"/>
      <c r="DY1" s="204"/>
      <c r="DZ1" s="204"/>
      <c r="EA1" s="204"/>
      <c r="EB1" s="204"/>
      <c r="EC1" s="204"/>
      <c r="ED1" s="204"/>
      <c r="EE1" s="204"/>
      <c r="EF1" s="204"/>
      <c r="EG1" s="204"/>
      <c r="EH1" s="204"/>
      <c r="EI1" s="204"/>
      <c r="EJ1" s="204"/>
      <c r="EK1" s="204"/>
      <c r="EL1" s="204"/>
      <c r="EM1" s="204"/>
      <c r="EN1" s="204"/>
      <c r="EO1" s="204"/>
      <c r="EP1" s="204"/>
      <c r="EQ1" s="204"/>
      <c r="ER1" s="205"/>
    </row>
    <row r="2" spans="1:150" x14ac:dyDescent="0.15">
      <c r="A2" s="52" t="s">
        <v>5</v>
      </c>
      <c r="B2" s="53">
        <v>2007</v>
      </c>
      <c r="C2" s="53">
        <v>2008</v>
      </c>
      <c r="D2" s="53">
        <v>2009</v>
      </c>
      <c r="E2" s="53">
        <v>2010</v>
      </c>
      <c r="F2" s="53">
        <v>2011</v>
      </c>
      <c r="G2" s="53">
        <v>2012</v>
      </c>
      <c r="H2" s="53">
        <v>2013</v>
      </c>
      <c r="I2" s="53">
        <v>2014</v>
      </c>
      <c r="J2" s="53">
        <v>2015</v>
      </c>
      <c r="K2" s="53">
        <v>2016</v>
      </c>
      <c r="L2" s="53">
        <v>2017</v>
      </c>
      <c r="M2" s="53">
        <v>2018</v>
      </c>
      <c r="N2" s="53">
        <v>2019</v>
      </c>
      <c r="O2" s="53">
        <v>2020</v>
      </c>
      <c r="P2" s="53">
        <v>2021</v>
      </c>
      <c r="Q2" s="53">
        <v>2022</v>
      </c>
      <c r="R2" s="53">
        <v>2023</v>
      </c>
      <c r="S2" s="53">
        <v>2024</v>
      </c>
      <c r="T2" s="56" t="s">
        <v>764</v>
      </c>
      <c r="U2" s="209"/>
      <c r="V2" s="56" t="s">
        <v>93</v>
      </c>
      <c r="W2" s="57">
        <v>2007</v>
      </c>
      <c r="X2" s="57">
        <v>2008</v>
      </c>
      <c r="Y2" s="57">
        <v>2009</v>
      </c>
      <c r="Z2" s="57">
        <v>2010</v>
      </c>
      <c r="AA2" s="57">
        <v>2011</v>
      </c>
      <c r="AB2" s="57">
        <v>2012</v>
      </c>
      <c r="AC2" s="57">
        <v>2013</v>
      </c>
      <c r="AD2" s="58">
        <v>2014</v>
      </c>
      <c r="AE2" s="58">
        <v>2015</v>
      </c>
      <c r="AF2" s="58">
        <v>2016</v>
      </c>
      <c r="AG2" s="58">
        <v>2017</v>
      </c>
      <c r="AH2" s="59">
        <v>2018</v>
      </c>
      <c r="AI2" s="59">
        <v>2019</v>
      </c>
      <c r="AJ2" s="53">
        <v>2020</v>
      </c>
      <c r="AK2" s="53">
        <v>2021</v>
      </c>
      <c r="AL2" s="53">
        <v>2022</v>
      </c>
      <c r="AM2" s="53">
        <v>2023</v>
      </c>
      <c r="AN2" s="53">
        <v>2024</v>
      </c>
      <c r="AO2" s="56" t="s">
        <v>764</v>
      </c>
      <c r="AP2" s="49"/>
      <c r="AQ2" s="126" t="s">
        <v>5</v>
      </c>
      <c r="AR2" s="127">
        <v>2007</v>
      </c>
      <c r="AS2" s="127">
        <v>2008</v>
      </c>
      <c r="AT2" s="127">
        <v>2009</v>
      </c>
      <c r="AU2" s="127">
        <v>2010</v>
      </c>
      <c r="AV2" s="127">
        <v>2011</v>
      </c>
      <c r="AW2" s="127">
        <v>2012</v>
      </c>
      <c r="AX2" s="127">
        <v>2013</v>
      </c>
      <c r="AY2" s="127">
        <v>2014</v>
      </c>
      <c r="AZ2" s="127">
        <v>2015</v>
      </c>
      <c r="BA2" s="127">
        <v>2016</v>
      </c>
      <c r="BB2" s="127">
        <v>2017</v>
      </c>
      <c r="BC2" s="127">
        <v>2018</v>
      </c>
      <c r="BD2" s="127">
        <v>2019</v>
      </c>
      <c r="BE2" s="128">
        <v>2020</v>
      </c>
      <c r="BF2" s="53">
        <v>2021</v>
      </c>
      <c r="BG2" s="53">
        <v>2022</v>
      </c>
      <c r="BH2" s="53">
        <v>2023</v>
      </c>
      <c r="BI2" s="53">
        <v>2024</v>
      </c>
      <c r="BJ2" s="160" t="s">
        <v>764</v>
      </c>
      <c r="BK2" s="49"/>
      <c r="BL2" s="57" t="s">
        <v>93</v>
      </c>
      <c r="BM2" s="57">
        <v>2007</v>
      </c>
      <c r="BN2" s="57">
        <v>2008</v>
      </c>
      <c r="BO2" s="57">
        <v>2009</v>
      </c>
      <c r="BP2" s="57">
        <v>2010</v>
      </c>
      <c r="BQ2" s="57">
        <v>2011</v>
      </c>
      <c r="BR2" s="57">
        <v>2012</v>
      </c>
      <c r="BS2" s="57">
        <v>2013</v>
      </c>
      <c r="BT2" s="57">
        <v>2014</v>
      </c>
      <c r="BU2" s="57">
        <v>2015</v>
      </c>
      <c r="BV2" s="57">
        <v>2016</v>
      </c>
      <c r="BW2" s="57">
        <v>2017</v>
      </c>
      <c r="BX2" s="54">
        <v>2018</v>
      </c>
      <c r="BY2" s="54">
        <v>2019</v>
      </c>
      <c r="BZ2" s="54">
        <v>2020</v>
      </c>
      <c r="CA2" s="53">
        <v>2021</v>
      </c>
      <c r="CB2" s="53">
        <v>2022</v>
      </c>
      <c r="CC2" s="53">
        <v>2023</v>
      </c>
      <c r="CD2" s="53">
        <v>2024</v>
      </c>
      <c r="CE2" s="56" t="s">
        <v>764</v>
      </c>
      <c r="CF2" s="49"/>
      <c r="CG2" s="52" t="s">
        <v>5</v>
      </c>
      <c r="CH2" s="57">
        <v>2007</v>
      </c>
      <c r="CI2" s="57">
        <v>2008</v>
      </c>
      <c r="CJ2" s="57">
        <v>2009</v>
      </c>
      <c r="CK2" s="57">
        <v>2010</v>
      </c>
      <c r="CL2" s="57">
        <v>2011</v>
      </c>
      <c r="CM2" s="57">
        <v>2012</v>
      </c>
      <c r="CN2" s="57">
        <v>2013</v>
      </c>
      <c r="CO2" s="57">
        <v>2014</v>
      </c>
      <c r="CP2" s="57">
        <v>2015</v>
      </c>
      <c r="CQ2" s="57">
        <v>2016</v>
      </c>
      <c r="CR2" s="57">
        <v>2017</v>
      </c>
      <c r="CS2" s="57">
        <v>2018</v>
      </c>
      <c r="CT2" s="57">
        <v>2019</v>
      </c>
      <c r="CU2" s="53">
        <v>2020</v>
      </c>
      <c r="CV2" s="53">
        <v>2021</v>
      </c>
      <c r="CW2" s="53">
        <v>2022</v>
      </c>
      <c r="CX2" s="53">
        <v>2023</v>
      </c>
      <c r="CY2" s="53">
        <v>2024</v>
      </c>
      <c r="CZ2" s="56" t="s">
        <v>764</v>
      </c>
      <c r="DA2" s="50"/>
      <c r="DB2" s="57" t="s">
        <v>93</v>
      </c>
      <c r="DC2" s="54">
        <v>2007</v>
      </c>
      <c r="DD2" s="54">
        <v>2008</v>
      </c>
      <c r="DE2" s="54">
        <v>2009</v>
      </c>
      <c r="DF2" s="54">
        <v>2010</v>
      </c>
      <c r="DG2" s="54">
        <v>2011</v>
      </c>
      <c r="DH2" s="54">
        <v>2012</v>
      </c>
      <c r="DI2" s="54">
        <v>2013</v>
      </c>
      <c r="DJ2" s="54">
        <v>2014</v>
      </c>
      <c r="DK2" s="54">
        <v>2015</v>
      </c>
      <c r="DL2" s="54">
        <v>2016</v>
      </c>
      <c r="DM2" s="54">
        <v>2017</v>
      </c>
      <c r="DN2" s="54">
        <v>2018</v>
      </c>
      <c r="DO2" s="54">
        <v>2019</v>
      </c>
      <c r="DP2" s="53">
        <v>2020</v>
      </c>
      <c r="DQ2" s="53">
        <v>2021</v>
      </c>
      <c r="DR2" s="53">
        <v>2022</v>
      </c>
      <c r="DS2" s="53">
        <v>2023</v>
      </c>
      <c r="DT2" s="53">
        <v>2024</v>
      </c>
      <c r="DU2" s="56" t="s">
        <v>764</v>
      </c>
      <c r="DV2" s="51"/>
      <c r="DW2" s="60" t="s">
        <v>553</v>
      </c>
      <c r="DX2" s="61">
        <v>2007</v>
      </c>
      <c r="DY2" s="62">
        <v>2008</v>
      </c>
      <c r="DZ2" s="61">
        <v>2009</v>
      </c>
      <c r="EA2" s="62">
        <v>2010</v>
      </c>
      <c r="EB2" s="61">
        <v>2011</v>
      </c>
      <c r="EC2" s="62">
        <v>2012</v>
      </c>
      <c r="ED2" s="61">
        <v>2013</v>
      </c>
      <c r="EE2" s="61">
        <v>2014</v>
      </c>
      <c r="EF2" s="61">
        <v>2015</v>
      </c>
      <c r="EG2" s="61">
        <v>2016</v>
      </c>
      <c r="EH2" s="61">
        <v>2017</v>
      </c>
      <c r="EI2" s="61">
        <v>2018</v>
      </c>
      <c r="EJ2" s="61">
        <v>2019</v>
      </c>
      <c r="EK2" s="63">
        <v>2020</v>
      </c>
      <c r="EL2" s="53">
        <v>2021</v>
      </c>
      <c r="EM2" s="147">
        <v>2022</v>
      </c>
      <c r="EN2" s="147">
        <v>2023</v>
      </c>
      <c r="EO2" s="147">
        <v>2024</v>
      </c>
      <c r="EP2" s="62" t="s">
        <v>761</v>
      </c>
      <c r="EQ2" s="61" t="s">
        <v>766</v>
      </c>
      <c r="ER2" s="64" t="s">
        <v>556</v>
      </c>
    </row>
    <row r="3" spans="1:150" x14ac:dyDescent="0.15">
      <c r="A3" s="65">
        <v>39448</v>
      </c>
      <c r="B3" s="66">
        <v>230000</v>
      </c>
      <c r="C3" s="67">
        <v>0</v>
      </c>
      <c r="D3" s="67">
        <v>0</v>
      </c>
      <c r="E3" s="67">
        <v>0</v>
      </c>
      <c r="F3" s="68">
        <v>40000</v>
      </c>
      <c r="G3" s="68">
        <v>0</v>
      </c>
      <c r="H3" s="68">
        <v>0</v>
      </c>
      <c r="I3" s="68">
        <v>0</v>
      </c>
      <c r="J3" s="137"/>
      <c r="K3" s="137">
        <v>0</v>
      </c>
      <c r="L3" s="68">
        <v>0</v>
      </c>
      <c r="M3" s="68">
        <v>0</v>
      </c>
      <c r="N3" s="68">
        <v>0</v>
      </c>
      <c r="O3" s="68">
        <v>0</v>
      </c>
      <c r="P3" s="68">
        <v>0</v>
      </c>
      <c r="Q3" s="84">
        <v>0</v>
      </c>
      <c r="R3" s="84">
        <v>0</v>
      </c>
      <c r="S3" s="187">
        <v>0</v>
      </c>
      <c r="T3" s="69">
        <f>SUM(N3:R3)/5</f>
        <v>0</v>
      </c>
      <c r="V3" s="71" t="s">
        <v>470</v>
      </c>
      <c r="W3" s="68">
        <f t="shared" ref="W3" si="0">SUM(B3:B9)</f>
        <v>14730000</v>
      </c>
      <c r="X3" s="68">
        <f t="shared" ref="X3" si="1">SUM(C3:C9)</f>
        <v>18320000</v>
      </c>
      <c r="Y3" s="68">
        <f t="shared" ref="Y3" si="2">SUM(D3:D9)</f>
        <v>10940000</v>
      </c>
      <c r="Z3" s="68">
        <f t="shared" ref="Z3" si="3">SUM(E3:E9)</f>
        <v>11880000</v>
      </c>
      <c r="AA3" s="68">
        <f t="shared" ref="AA3" si="4">SUM(F3:F9)</f>
        <v>12890000</v>
      </c>
      <c r="AB3" s="68">
        <f t="shared" ref="AB3" si="5">SUM(G3:G9)</f>
        <v>15050000</v>
      </c>
      <c r="AC3" s="68">
        <f t="shared" ref="AC3" si="6">SUM(H3:H9)</f>
        <v>15380000</v>
      </c>
      <c r="AD3" s="68">
        <f t="shared" ref="AD3" si="7">SUM(I3:I9)</f>
        <v>13000000</v>
      </c>
      <c r="AE3" s="68">
        <f t="shared" ref="AE3" si="8">SUM(J3:J9)</f>
        <v>22350000</v>
      </c>
      <c r="AF3" s="68">
        <f t="shared" ref="AF3" si="9">SUM(K3:K9)</f>
        <v>21020000</v>
      </c>
      <c r="AG3" s="68">
        <f t="shared" ref="AG3" si="10">SUM(L3:L9)</f>
        <v>25310000</v>
      </c>
      <c r="AH3" s="68">
        <f t="shared" ref="AH3" si="11">SUM(M3:M9)</f>
        <v>30800000</v>
      </c>
      <c r="AI3" s="68">
        <f t="shared" ref="AI3" si="12">SUM(N3:N9)</f>
        <v>12190000</v>
      </c>
      <c r="AJ3" s="68">
        <f t="shared" ref="AJ3" si="13">SUM(O3:O9)</f>
        <v>22210000</v>
      </c>
      <c r="AK3" s="68">
        <f t="shared" ref="AK3" si="14">SUM(P3:P9)</f>
        <v>26770000</v>
      </c>
      <c r="AL3" s="68">
        <f t="shared" ref="AL3" si="15">SUM(Q3:Q9)</f>
        <v>36080000</v>
      </c>
      <c r="AM3" s="68">
        <f t="shared" ref="AM3" si="16">SUM(R3:R9)</f>
        <v>31660000</v>
      </c>
      <c r="AN3" s="68">
        <f t="shared" ref="AN3" si="17">SUM(S3:S9)</f>
        <v>30843349</v>
      </c>
      <c r="AO3" s="73">
        <f>AVERAGE(AI3:AM3)</f>
        <v>25782000</v>
      </c>
      <c r="AP3" s="72"/>
      <c r="AQ3" s="129">
        <v>39448</v>
      </c>
      <c r="AR3" s="74">
        <v>0.16399999999999998</v>
      </c>
      <c r="AS3" s="75">
        <v>0.17500000000000004</v>
      </c>
      <c r="AT3" s="75">
        <v>0.34666666666666668</v>
      </c>
      <c r="AU3" s="75">
        <v>0.19333333333333333</v>
      </c>
      <c r="AV3" s="75">
        <v>0.33807692307692311</v>
      </c>
      <c r="AW3" s="75">
        <v>0.35799999999999998</v>
      </c>
      <c r="AX3" s="75">
        <v>0.19</v>
      </c>
      <c r="AY3" s="75">
        <v>0.2192307692307692</v>
      </c>
      <c r="AZ3" s="75">
        <v>0.49</v>
      </c>
      <c r="BA3" s="75">
        <v>0.45499999999999996</v>
      </c>
      <c r="BB3" s="75">
        <v>0.22722222222222221</v>
      </c>
      <c r="BC3" s="88">
        <v>0.43964743589743588</v>
      </c>
      <c r="BD3" s="88">
        <v>0.38500000000000006</v>
      </c>
      <c r="BE3" s="88">
        <v>0.29444444444444451</v>
      </c>
      <c r="BF3" s="88">
        <v>0.35207875457875454</v>
      </c>
      <c r="BG3" s="88">
        <v>0.3609615384615385</v>
      </c>
      <c r="BH3" s="89">
        <v>0.37804695304695302</v>
      </c>
      <c r="BI3" s="89">
        <v>0.40645211930926223</v>
      </c>
      <c r="BJ3" s="89">
        <f>BJ4</f>
        <v>0.35225700131921328</v>
      </c>
      <c r="BK3" s="76"/>
      <c r="BL3" s="71" t="s">
        <v>470</v>
      </c>
      <c r="BM3" s="132">
        <f t="shared" ref="BM3" si="18">SUMPRODUCT(AR3:AR9,B3:B9)/SUM(B3:B9)</f>
        <v>0.16471499105103996</v>
      </c>
      <c r="BN3" s="132">
        <f t="shared" ref="BN3" si="19">SUMPRODUCT(AS3:AS9,C3:C9)/SUM(C3:C9)</f>
        <v>0.17643331513828242</v>
      </c>
      <c r="BO3" s="132">
        <f t="shared" ref="BO3" si="20">SUMPRODUCT(AT3:AT9,D3:D9)/SUM(D3:D9)</f>
        <v>0.34573735527117616</v>
      </c>
      <c r="BP3" s="132">
        <f t="shared" ref="BP3" si="21">SUMPRODUCT(AU3:AU9,E3:E9)/SUM(E3:E9)</f>
        <v>0.20028563411896744</v>
      </c>
      <c r="BQ3" s="132">
        <f t="shared" ref="BQ3" si="22">SUMPRODUCT(AV3:AV9,F3:F9)/SUM(F3:F9)</f>
        <v>0.29012850351097058</v>
      </c>
      <c r="BR3" s="132">
        <f t="shared" ref="BR3" si="23">SUMPRODUCT(AW3:AW9,G3:G9)/SUM(G3:G9)</f>
        <v>0.32760155542132291</v>
      </c>
      <c r="BS3" s="132">
        <f t="shared" ref="BS3" si="24">SUMPRODUCT(AX3:AX9,H3:H9)/SUM(H3:H9)</f>
        <v>0.19937581274382316</v>
      </c>
      <c r="BT3" s="132">
        <f t="shared" ref="BT3" si="25">SUMPRODUCT(AY3:AY9,I3:I9)/SUM(I3:I9)</f>
        <v>0.2512890532544379</v>
      </c>
      <c r="BU3" s="132">
        <f t="shared" ref="BU3" si="26">SUMPRODUCT(AZ3:AZ9,J3:J9)/SUM(J3:J9)</f>
        <v>0.47712721849366141</v>
      </c>
      <c r="BV3" s="132">
        <f t="shared" ref="BV3" si="27">SUMPRODUCT(BA3:BA9,K3:K9)/SUM(K3:K9)</f>
        <v>0.47950999048525211</v>
      </c>
      <c r="BW3" s="132">
        <f t="shared" ref="BW3" si="28">SUMPRODUCT(BB3:BB9,L3:L9)/SUM(L3:L9)</f>
        <v>0.22569583827209272</v>
      </c>
      <c r="BX3" s="132">
        <f t="shared" ref="BX3" si="29">SUMPRODUCT(BC3:BC9,M3:M9)/SUM(M3:M9)</f>
        <v>0.38277632689280411</v>
      </c>
      <c r="BY3" s="132">
        <f t="shared" ref="BY3" si="30">SUMPRODUCT(BD3:BD9,N3:N9)/SUM(N3:N9)</f>
        <v>0.39593146394212847</v>
      </c>
      <c r="BZ3" s="132">
        <f t="shared" ref="BZ3" si="31">SUMPRODUCT(BE3:BE9,O3:O9)/SUM(O3:O9)</f>
        <v>0.31476361999099506</v>
      </c>
      <c r="CA3" s="132">
        <f t="shared" ref="CA3" si="32">SUMPRODUCT(BF3:BF9,P3:P9)/SUM(P3:P9)</f>
        <v>0.3500147368507473</v>
      </c>
      <c r="CB3" s="132">
        <f t="shared" ref="CB3" si="33">SUMPRODUCT(BG3:BG9,Q3:Q9)/SUM(Q3:Q9)</f>
        <v>0.35604724543748933</v>
      </c>
      <c r="CC3" s="132">
        <f t="shared" ref="CC3" si="34">SUMPRODUCT(BH3:BH9,R3:R9)/SUM(R3:R9)</f>
        <v>0.37360436744241232</v>
      </c>
      <c r="CD3" s="132">
        <f t="shared" ref="CD3" si="35">SUMPRODUCT(BI3:BI9,S3:S9)/SUM(S3:S9)</f>
        <v>0.40645864990576236</v>
      </c>
      <c r="CE3" s="134">
        <f>SUMPRODUCT(BY3:CC3,AI3:AM3)/SUM(AI3:AM3)</f>
        <v>0.35576524660274955</v>
      </c>
      <c r="CF3" s="72"/>
      <c r="CG3" s="77">
        <v>39448</v>
      </c>
      <c r="CH3" s="78">
        <f t="shared" ref="CH3:CH66" si="36">B3*AR3</f>
        <v>37719.999999999993</v>
      </c>
      <c r="CI3" s="78">
        <f t="shared" ref="CI3:CI66" si="37">C3*AS3</f>
        <v>0</v>
      </c>
      <c r="CJ3" s="78">
        <f t="shared" ref="CJ3:CJ66" si="38">D3*AT3</f>
        <v>0</v>
      </c>
      <c r="CK3" s="78">
        <f t="shared" ref="CK3:CK66" si="39">E3*AU3</f>
        <v>0</v>
      </c>
      <c r="CL3" s="78">
        <f t="shared" ref="CL3:CL66" si="40">F3*AV3</f>
        <v>13523.076923076924</v>
      </c>
      <c r="CM3" s="78">
        <f t="shared" ref="CM3:CM66" si="41">G3*AW3</f>
        <v>0</v>
      </c>
      <c r="CN3" s="78">
        <f t="shared" ref="CN3:CN66" si="42">H3*AX3</f>
        <v>0</v>
      </c>
      <c r="CO3" s="78">
        <f t="shared" ref="CO3:CO66" si="43">I3*AY3</f>
        <v>0</v>
      </c>
      <c r="CP3" s="78">
        <f t="shared" ref="CP3:CP66" si="44">J3*AZ3</f>
        <v>0</v>
      </c>
      <c r="CQ3" s="78">
        <f t="shared" ref="CQ3:CQ66" si="45">K3*BA3</f>
        <v>0</v>
      </c>
      <c r="CR3" s="78">
        <f t="shared" ref="CR3:CR66" si="46">L3*BB3</f>
        <v>0</v>
      </c>
      <c r="CS3" s="78">
        <f t="shared" ref="CS3:CS66" si="47">M3*BC3</f>
        <v>0</v>
      </c>
      <c r="CT3" s="78">
        <f t="shared" ref="CT3" si="48">N3*BD3</f>
        <v>0</v>
      </c>
      <c r="CU3" s="78">
        <f t="shared" ref="CU3" si="49">O3*BE3</f>
        <v>0</v>
      </c>
      <c r="CV3" s="78">
        <f t="shared" ref="CV3" si="50">P3*BF3</f>
        <v>0</v>
      </c>
      <c r="CW3" s="78">
        <f t="shared" ref="CW3" si="51">Q3*BG3</f>
        <v>0</v>
      </c>
      <c r="CX3" s="78">
        <f t="shared" ref="CX3" si="52">R3*BH3</f>
        <v>0</v>
      </c>
      <c r="CY3" s="78">
        <f t="shared" ref="CY3:CY66" si="53">S3*BI3</f>
        <v>0</v>
      </c>
      <c r="CZ3" s="79">
        <f>SUM(CT3:CX3)/5</f>
        <v>0</v>
      </c>
      <c r="DA3" s="50"/>
      <c r="DB3" s="80" t="s">
        <v>470</v>
      </c>
      <c r="DC3" s="136">
        <f t="shared" ref="DC3:DC34" si="54">BM3*W3</f>
        <v>2426251.8181818184</v>
      </c>
      <c r="DD3" s="136">
        <f t="shared" ref="DD3:DD34" si="55">BN3*X3</f>
        <v>3232258.333333334</v>
      </c>
      <c r="DE3" s="136">
        <f t="shared" ref="DE3:DE34" si="56">BO3*Y3</f>
        <v>3782366.666666667</v>
      </c>
      <c r="DF3" s="136">
        <f t="shared" ref="DF3:DF34" si="57">BP3*Z3</f>
        <v>2379393.333333333</v>
      </c>
      <c r="DG3" s="136">
        <f t="shared" ref="DG3:DG34" si="58">BQ3*AA3</f>
        <v>3739756.4102564109</v>
      </c>
      <c r="DH3" s="136">
        <f t="shared" ref="DH3:DH34" si="59">BR3*AB3</f>
        <v>4930403.4090909101</v>
      </c>
      <c r="DI3" s="136">
        <f t="shared" ref="DI3:DI34" si="60">BS3*AC3</f>
        <v>3066400</v>
      </c>
      <c r="DJ3" s="136">
        <f t="shared" ref="DJ3:DJ34" si="61">BT3*AD3</f>
        <v>3266757.6923076925</v>
      </c>
      <c r="DK3" s="136">
        <f t="shared" ref="DK3:DK34" si="62">BU3*AE3</f>
        <v>10663793.333333332</v>
      </c>
      <c r="DL3" s="136">
        <f t="shared" ref="DL3:DL34" si="63">BV3*AF3</f>
        <v>10079300</v>
      </c>
      <c r="DM3" s="136">
        <f t="shared" ref="DM3:DM34" si="64">BW3*AG3</f>
        <v>5712361.666666667</v>
      </c>
      <c r="DN3" s="136">
        <f t="shared" ref="DN3:DN34" si="65">BX3*AH3</f>
        <v>11789510.868298367</v>
      </c>
      <c r="DO3" s="136">
        <f t="shared" ref="DO3:DO8" si="66">BY3*AI3</f>
        <v>4826404.5454545459</v>
      </c>
      <c r="DP3" s="136">
        <f t="shared" ref="DP3:DP52" si="67">BZ3*AJ3</f>
        <v>6990900</v>
      </c>
      <c r="DQ3" s="136">
        <f t="shared" ref="DQ3:DQ52" si="68">CA3*AK3</f>
        <v>9369894.5054945052</v>
      </c>
      <c r="DR3" s="136">
        <f t="shared" ref="DR3:DR52" si="69">CB3*AL3</f>
        <v>12846184.615384616</v>
      </c>
      <c r="DS3" s="136">
        <f t="shared" ref="DS3:DS52" si="70">CC3*AM3</f>
        <v>11828314.273226773</v>
      </c>
      <c r="DT3" s="136">
        <f t="shared" ref="DT3:DT52" si="71">CD3*AN3</f>
        <v>12536545.993112246</v>
      </c>
      <c r="DU3" s="79">
        <f>AVERAGE(DO3:DS3)</f>
        <v>9172339.5879120883</v>
      </c>
      <c r="DV3" s="51"/>
      <c r="DW3" s="60" t="s">
        <v>523</v>
      </c>
      <c r="DX3" s="163">
        <f>SUM(B3:B352)</f>
        <v>3963810000</v>
      </c>
      <c r="DY3" s="163">
        <f t="shared" ref="DY3:EP3" si="72">SUM(C3:C352)</f>
        <v>4324090000</v>
      </c>
      <c r="DZ3" s="163">
        <f t="shared" si="72"/>
        <v>4239140000</v>
      </c>
      <c r="EA3" s="163">
        <f t="shared" si="72"/>
        <v>4457030000</v>
      </c>
      <c r="EB3" s="163">
        <f t="shared" si="72"/>
        <v>4571090000</v>
      </c>
      <c r="EC3" s="163">
        <f t="shared" si="72"/>
        <v>4357050000</v>
      </c>
      <c r="ED3" s="163">
        <f t="shared" si="72"/>
        <v>4555740000</v>
      </c>
      <c r="EE3" s="163">
        <f t="shared" si="72"/>
        <v>5024390000</v>
      </c>
      <c r="EF3" s="163">
        <f t="shared" si="72"/>
        <v>5319940000</v>
      </c>
      <c r="EG3" s="163">
        <f t="shared" si="72"/>
        <v>5480920000</v>
      </c>
      <c r="EH3" s="163">
        <f t="shared" si="72"/>
        <v>5458730000</v>
      </c>
      <c r="EI3" s="163">
        <f t="shared" si="72"/>
        <v>5516160000</v>
      </c>
      <c r="EJ3" s="163">
        <f t="shared" si="72"/>
        <v>5538020000</v>
      </c>
      <c r="EK3" s="163">
        <f t="shared" si="72"/>
        <v>5726010000</v>
      </c>
      <c r="EL3" s="163">
        <f t="shared" si="72"/>
        <v>5617090000</v>
      </c>
      <c r="EM3" s="163">
        <f t="shared" si="72"/>
        <v>5497260000</v>
      </c>
      <c r="EN3" s="163">
        <f t="shared" si="72"/>
        <v>6128490000</v>
      </c>
      <c r="EO3" s="163">
        <f t="shared" si="72"/>
        <v>5728797740</v>
      </c>
      <c r="EP3" s="163">
        <f t="shared" si="72"/>
        <v>5701374000</v>
      </c>
      <c r="EQ3" s="164">
        <f>(EO3-EN3)/EN3</f>
        <v>-6.5218717824455943E-2</v>
      </c>
      <c r="ER3" s="165">
        <f>(EO3-EP3)/EP3</f>
        <v>4.8100229874412726E-3</v>
      </c>
      <c r="ET3" s="158"/>
    </row>
    <row r="4" spans="1:150" x14ac:dyDescent="0.15">
      <c r="A4" s="81">
        <v>39449</v>
      </c>
      <c r="B4" s="82">
        <v>4920000</v>
      </c>
      <c r="C4" s="83">
        <v>6710000</v>
      </c>
      <c r="D4" s="83">
        <v>2670000</v>
      </c>
      <c r="E4" s="84">
        <v>2860000</v>
      </c>
      <c r="F4" s="84">
        <v>1150000</v>
      </c>
      <c r="G4" s="84">
        <v>4440000</v>
      </c>
      <c r="H4" s="84">
        <v>4040000</v>
      </c>
      <c r="I4" s="84">
        <v>2480000</v>
      </c>
      <c r="J4" s="138">
        <v>4410000</v>
      </c>
      <c r="K4" s="138">
        <v>6120000</v>
      </c>
      <c r="L4" s="26">
        <v>5200000</v>
      </c>
      <c r="M4" s="26">
        <v>3710000</v>
      </c>
      <c r="N4" s="26">
        <v>2830000</v>
      </c>
      <c r="O4" s="26">
        <v>1610000</v>
      </c>
      <c r="P4" s="26">
        <v>6350000</v>
      </c>
      <c r="Q4" s="26">
        <v>0</v>
      </c>
      <c r="R4" s="26">
        <v>60000</v>
      </c>
      <c r="S4" s="179">
        <v>4965644</v>
      </c>
      <c r="T4" s="85">
        <f t="shared" ref="T4:T67" si="73">SUM(N4:R4)/5</f>
        <v>2170000</v>
      </c>
      <c r="U4" s="70"/>
      <c r="V4" s="86" t="s">
        <v>471</v>
      </c>
      <c r="W4" s="72">
        <f t="shared" ref="W4" si="74">SUM(B10:B16)</f>
        <v>20690000</v>
      </c>
      <c r="X4" s="72">
        <f t="shared" ref="X4" si="75">SUM(C10:C16)</f>
        <v>16580000</v>
      </c>
      <c r="Y4" s="72">
        <f t="shared" ref="Y4" si="76">SUM(D10:D16)</f>
        <v>10950000</v>
      </c>
      <c r="Z4" s="72">
        <f t="shared" ref="Z4" si="77">SUM(E10:E16)</f>
        <v>12230000</v>
      </c>
      <c r="AA4" s="72">
        <f t="shared" ref="AA4" si="78">SUM(F10:F16)</f>
        <v>22900000</v>
      </c>
      <c r="AB4" s="72">
        <f t="shared" ref="AB4" si="79">SUM(G10:G16)</f>
        <v>18080000</v>
      </c>
      <c r="AC4" s="72">
        <f t="shared" ref="AC4" si="80">SUM(H10:H16)</f>
        <v>19610000</v>
      </c>
      <c r="AD4" s="72">
        <f t="shared" ref="AD4" si="81">SUM(I10:I16)</f>
        <v>18450000</v>
      </c>
      <c r="AE4" s="72">
        <f t="shared" ref="AE4" si="82">SUM(J10:J16)</f>
        <v>16590000</v>
      </c>
      <c r="AF4" s="72">
        <f t="shared" ref="AF4" si="83">SUM(K10:K16)</f>
        <v>22580000</v>
      </c>
      <c r="AG4" s="72">
        <f t="shared" ref="AG4" si="84">SUM(L10:L16)</f>
        <v>26280000</v>
      </c>
      <c r="AH4" s="72">
        <f t="shared" ref="AH4" si="85">SUM(M10:M16)</f>
        <v>32310000</v>
      </c>
      <c r="AI4" s="72">
        <f t="shared" ref="AI4" si="86">SUM(N10:N16)</f>
        <v>16500000</v>
      </c>
      <c r="AJ4" s="72">
        <f t="shared" ref="AJ4" si="87">SUM(O10:O16)</f>
        <v>28520000</v>
      </c>
      <c r="AK4" s="72">
        <f t="shared" ref="AK4" si="88">SUM(P10:P16)</f>
        <v>25690000</v>
      </c>
      <c r="AL4" s="72">
        <f t="shared" ref="AL4" si="89">SUM(Q10:Q16)</f>
        <v>34660000</v>
      </c>
      <c r="AM4" s="72">
        <f t="shared" ref="AM4" si="90">SUM(R10:R16)</f>
        <v>37090000</v>
      </c>
      <c r="AN4" s="72">
        <f t="shared" ref="AN4" si="91">SUM(S10:S16)</f>
        <v>44537207</v>
      </c>
      <c r="AO4" s="87">
        <f t="shared" ref="AO4:AO54" si="92">AVERAGE(AI4:AM4)</f>
        <v>28492000</v>
      </c>
      <c r="AP4" s="72"/>
      <c r="AQ4" s="130">
        <v>39449</v>
      </c>
      <c r="AR4" s="50">
        <v>0.16399999999999998</v>
      </c>
      <c r="AS4" s="88">
        <v>0.17500000000000004</v>
      </c>
      <c r="AT4" s="88">
        <v>0.34666666666666668</v>
      </c>
      <c r="AU4" s="88">
        <v>0.19333333333333333</v>
      </c>
      <c r="AV4" s="88">
        <v>0.28666666666666668</v>
      </c>
      <c r="AW4" s="88">
        <v>0.32625000000000004</v>
      </c>
      <c r="AX4" s="88">
        <v>0.19</v>
      </c>
      <c r="AY4" s="88">
        <v>0.2192307692307692</v>
      </c>
      <c r="AZ4" s="88">
        <v>0.49</v>
      </c>
      <c r="BA4" s="88">
        <v>0.45499999999999996</v>
      </c>
      <c r="BB4" s="88">
        <v>0.22722222222222221</v>
      </c>
      <c r="BC4" s="88">
        <v>0.43964743589743588</v>
      </c>
      <c r="BD4" s="88">
        <v>0.38500000000000006</v>
      </c>
      <c r="BE4" s="88">
        <v>0.29444444444444451</v>
      </c>
      <c r="BF4" s="88">
        <v>0.35207875457875454</v>
      </c>
      <c r="BG4" s="88">
        <v>0.3609615384615385</v>
      </c>
      <c r="BH4" s="89">
        <v>0.37804695304695302</v>
      </c>
      <c r="BI4" s="89">
        <v>0.40645211930926223</v>
      </c>
      <c r="BJ4" s="89">
        <f t="shared" ref="BJ4:BJ67" si="93">SUMPRODUCT(BD4:BH4,N4:R4)/SUM(N4:R4)</f>
        <v>0.35225700131921328</v>
      </c>
      <c r="BK4" s="76"/>
      <c r="BL4" s="86" t="s">
        <v>471</v>
      </c>
      <c r="BM4" s="133">
        <f t="shared" ref="BM4" si="94">SUMPRODUCT(AR10:AR16,B10:B16)/SUM(B10:B16)</f>
        <v>0.21027956915003795</v>
      </c>
      <c r="BN4" s="133">
        <f t="shared" ref="BN4" si="95">SUMPRODUCT(AS10:AS16,C10:C16)/SUM(C10:C16)</f>
        <v>0.18808504221954161</v>
      </c>
      <c r="BO4" s="133">
        <f t="shared" ref="BO4" si="96">SUMPRODUCT(AT10:AT16,D10:D16)/SUM(D10:D16)</f>
        <v>0.38121704718417049</v>
      </c>
      <c r="BP4" s="133">
        <f t="shared" ref="BP4" si="97">SUMPRODUCT(AU10:AU16,E10:E16)/SUM(E10:E16)</f>
        <v>0.23852891017404509</v>
      </c>
      <c r="BQ4" s="133">
        <f t="shared" ref="BQ4" si="98">SUMPRODUCT(AV10:AV16,F10:F16)/SUM(F10:F16)</f>
        <v>0.30325036390101895</v>
      </c>
      <c r="BR4" s="133">
        <f t="shared" ref="BR4" si="99">SUMPRODUCT(AW10:AW16,G10:G16)/SUM(G10:G16)</f>
        <v>0.31170806516492361</v>
      </c>
      <c r="BS4" s="133">
        <f t="shared" ref="BS4" si="100">SUMPRODUCT(AX10:AX16,H10:H16)/SUM(H10:H16)</f>
        <v>0.20572011364464193</v>
      </c>
      <c r="BT4" s="133">
        <f t="shared" ref="BT4" si="101">SUMPRODUCT(AY10:AY16,I10:I16)/SUM(I10:I16)</f>
        <v>0.27381225534477566</v>
      </c>
      <c r="BU4" s="133">
        <f t="shared" ref="BU4" si="102">SUMPRODUCT(AZ10:AZ16,J10:J16)/SUM(J10:J16)</f>
        <v>0.43145721969410938</v>
      </c>
      <c r="BV4" s="133">
        <f t="shared" ref="BV4" si="103">SUMPRODUCT(BA10:BA16,K10:K16)/SUM(K10:K16)</f>
        <v>0.49919250073811627</v>
      </c>
      <c r="BW4" s="133">
        <f t="shared" ref="BW4" si="104">SUMPRODUCT(BB10:BB16,L10:L16)/SUM(L10:L16)</f>
        <v>0.23744662377196626</v>
      </c>
      <c r="BX4" s="133">
        <f t="shared" ref="BX4" si="105">SUMPRODUCT(BC10:BC16,M10:M16)/SUM(M10:M16)</f>
        <v>0.32785815082472464</v>
      </c>
      <c r="BY4" s="133">
        <f t="shared" ref="BY4" si="106">SUMPRODUCT(BD10:BD16,N10:N16)/SUM(N10:N16)</f>
        <v>0.42638470014833657</v>
      </c>
      <c r="BZ4" s="133">
        <f t="shared" ref="BZ4" si="107">SUMPRODUCT(BE10:BE16,O10:O16)/SUM(O10:O16)</f>
        <v>0.33124721721320599</v>
      </c>
      <c r="CA4" s="133">
        <f t="shared" ref="CA4" si="108">SUMPRODUCT(BF10:BF16,P10:P16)/SUM(P10:P16)</f>
        <v>0.34144047369524211</v>
      </c>
      <c r="CB4" s="133">
        <f t="shared" ref="CB4" si="109">SUMPRODUCT(BG10:BG16,Q10:Q16)/SUM(Q10:Q16)</f>
        <v>0.35877740855097434</v>
      </c>
      <c r="CC4" s="133">
        <f t="shared" ref="CC4" si="110">SUMPRODUCT(BH10:BH16,R10:R16)/SUM(R10:R16)</f>
        <v>0.36595068038334938</v>
      </c>
      <c r="CD4" s="133">
        <f t="shared" ref="CD4" si="111">SUMPRODUCT(BI10:BI16,S10:S16)/SUM(S10:S16)</f>
        <v>0.41285541869594494</v>
      </c>
      <c r="CE4" s="135">
        <f t="shared" ref="CE4:CE54" si="112">SUMPRODUCT(BY4:CC4,AI4:AM4)/SUM(AI4:AM4)</f>
        <v>0.35983756614063006</v>
      </c>
      <c r="CF4" s="72"/>
      <c r="CG4" s="90">
        <v>39449</v>
      </c>
      <c r="CH4" s="78">
        <f t="shared" si="36"/>
        <v>806879.99999999988</v>
      </c>
      <c r="CI4" s="78">
        <f t="shared" si="37"/>
        <v>1174250.0000000002</v>
      </c>
      <c r="CJ4" s="78">
        <f t="shared" si="38"/>
        <v>925600</v>
      </c>
      <c r="CK4" s="78">
        <f t="shared" si="39"/>
        <v>552933.33333333337</v>
      </c>
      <c r="CL4" s="78">
        <f t="shared" si="40"/>
        <v>329666.66666666669</v>
      </c>
      <c r="CM4" s="78">
        <f t="shared" si="41"/>
        <v>1448550.0000000002</v>
      </c>
      <c r="CN4" s="78">
        <f t="shared" si="42"/>
        <v>767600</v>
      </c>
      <c r="CO4" s="78">
        <f t="shared" si="43"/>
        <v>543692.30769230763</v>
      </c>
      <c r="CP4" s="78">
        <f t="shared" si="44"/>
        <v>2160900</v>
      </c>
      <c r="CQ4" s="78">
        <f t="shared" si="45"/>
        <v>2784599.9999999995</v>
      </c>
      <c r="CR4" s="78">
        <f t="shared" si="46"/>
        <v>1181555.5555555555</v>
      </c>
      <c r="CS4" s="78">
        <f t="shared" si="47"/>
        <v>1631091.987179487</v>
      </c>
      <c r="CT4" s="78">
        <f t="shared" ref="CT4:CT66" si="113">N4*BD4</f>
        <v>1089550.0000000002</v>
      </c>
      <c r="CU4" s="78">
        <f t="shared" ref="CU4:CU66" si="114">O4*BE4</f>
        <v>474055.55555555568</v>
      </c>
      <c r="CV4" s="78">
        <f t="shared" ref="CV4:CV66" si="115">P4*BF4</f>
        <v>2235700.0915750912</v>
      </c>
      <c r="CW4" s="78">
        <f t="shared" ref="CW4:CW66" si="116">Q4*BG4</f>
        <v>0</v>
      </c>
      <c r="CX4" s="78">
        <f t="shared" ref="CX4:CX66" si="117">R4*BH4</f>
        <v>22682.81718281718</v>
      </c>
      <c r="CY4" s="78">
        <f t="shared" si="53"/>
        <v>2018296.5275353221</v>
      </c>
      <c r="CZ4" s="91">
        <f t="shared" ref="CZ4:CZ67" si="118">SUM(CT4:CX4)/5</f>
        <v>764397.69286269287</v>
      </c>
      <c r="DA4" s="50"/>
      <c r="DB4" s="92" t="s">
        <v>471</v>
      </c>
      <c r="DC4" s="78">
        <f t="shared" si="54"/>
        <v>4350684.2857142854</v>
      </c>
      <c r="DD4" s="78">
        <f t="shared" si="55"/>
        <v>3118450</v>
      </c>
      <c r="DE4" s="78">
        <f t="shared" si="56"/>
        <v>4174326.666666667</v>
      </c>
      <c r="DF4" s="78">
        <f t="shared" si="57"/>
        <v>2917208.5714285714</v>
      </c>
      <c r="DG4" s="78">
        <f t="shared" si="58"/>
        <v>6944433.333333334</v>
      </c>
      <c r="DH4" s="78">
        <f t="shared" si="59"/>
        <v>5635681.8181818193</v>
      </c>
      <c r="DI4" s="78">
        <f t="shared" si="60"/>
        <v>4034171.4285714282</v>
      </c>
      <c r="DJ4" s="78">
        <f t="shared" si="61"/>
        <v>5051836.111111111</v>
      </c>
      <c r="DK4" s="78">
        <f t="shared" si="62"/>
        <v>7157875.2747252751</v>
      </c>
      <c r="DL4" s="78">
        <f t="shared" si="63"/>
        <v>11271766.666666666</v>
      </c>
      <c r="DM4" s="78">
        <f t="shared" si="64"/>
        <v>6240097.2727272734</v>
      </c>
      <c r="DN4" s="78">
        <f t="shared" si="65"/>
        <v>10593096.853146853</v>
      </c>
      <c r="DO4" s="78">
        <f t="shared" si="66"/>
        <v>7035347.5524475537</v>
      </c>
      <c r="DP4" s="78">
        <f t="shared" si="67"/>
        <v>9447170.6349206343</v>
      </c>
      <c r="DQ4" s="78">
        <f t="shared" si="68"/>
        <v>8771605.7692307699</v>
      </c>
      <c r="DR4" s="78">
        <f t="shared" si="69"/>
        <v>12435224.980376771</v>
      </c>
      <c r="DS4" s="78">
        <f t="shared" si="70"/>
        <v>13573110.735418428</v>
      </c>
      <c r="DT4" s="78">
        <f t="shared" si="71"/>
        <v>18387427.243532971</v>
      </c>
      <c r="DU4" s="91">
        <f t="shared" ref="DU4:DU54" si="119">AVERAGE(DO4:DS4)</f>
        <v>10252491.934478831</v>
      </c>
      <c r="DV4" s="51"/>
      <c r="DW4" s="60" t="s">
        <v>552</v>
      </c>
      <c r="DX4" s="166">
        <f>SUM(CH3:CH352)</f>
        <v>624715719.57661533</v>
      </c>
      <c r="DY4" s="166">
        <f t="shared" ref="DY4:EP4" si="120">SUM(CI3:CI352)</f>
        <v>711525228.59037197</v>
      </c>
      <c r="DZ4" s="166">
        <f t="shared" si="120"/>
        <v>740244628.48726428</v>
      </c>
      <c r="EA4" s="166">
        <f t="shared" si="120"/>
        <v>756628408.09407437</v>
      </c>
      <c r="EB4" s="166">
        <f t="shared" si="120"/>
        <v>731915331.38148856</v>
      </c>
      <c r="EC4" s="166">
        <f t="shared" si="120"/>
        <v>815605256.13255024</v>
      </c>
      <c r="ED4" s="166">
        <f t="shared" si="120"/>
        <v>875164090.03862679</v>
      </c>
      <c r="EE4" s="166">
        <f t="shared" si="120"/>
        <v>899600661.80337226</v>
      </c>
      <c r="EF4" s="166">
        <f t="shared" si="120"/>
        <v>951455099.91086817</v>
      </c>
      <c r="EG4" s="166">
        <f t="shared" si="120"/>
        <v>978762328.63135278</v>
      </c>
      <c r="EH4" s="166">
        <f t="shared" si="120"/>
        <v>1047117461.5725569</v>
      </c>
      <c r="EI4" s="166">
        <f t="shared" si="120"/>
        <v>1090934097.7765741</v>
      </c>
      <c r="EJ4" s="166">
        <f t="shared" si="120"/>
        <v>1062492672.7212969</v>
      </c>
      <c r="EK4" s="166">
        <f t="shared" si="120"/>
        <v>1287173279.0498397</v>
      </c>
      <c r="EL4" s="166">
        <f t="shared" si="120"/>
        <v>1150664533.2776368</v>
      </c>
      <c r="EM4" s="166">
        <f t="shared" si="120"/>
        <v>1413909356.8883753</v>
      </c>
      <c r="EN4" s="166">
        <f t="shared" si="120"/>
        <v>1733270107.0497143</v>
      </c>
      <c r="EO4" s="166">
        <f t="shared" si="120"/>
        <v>1464618861.9837146</v>
      </c>
      <c r="EP4" s="166">
        <f t="shared" si="120"/>
        <v>1329501989.7973714</v>
      </c>
      <c r="EQ4" s="164">
        <f>(EO4-EN4)/EN4</f>
        <v>-0.15499675669321064</v>
      </c>
      <c r="ER4" s="165">
        <f>(EO4-EP4)/EP4</f>
        <v>0.10162968782539113</v>
      </c>
      <c r="ET4" s="158"/>
    </row>
    <row r="5" spans="1:150" ht="16" thickBot="1" x14ac:dyDescent="0.2">
      <c r="A5" s="81">
        <v>39450</v>
      </c>
      <c r="B5" s="82">
        <v>2650000</v>
      </c>
      <c r="C5" s="83">
        <v>3390000</v>
      </c>
      <c r="D5" s="83">
        <v>1090000</v>
      </c>
      <c r="E5" s="84">
        <v>230000</v>
      </c>
      <c r="F5" s="84">
        <v>3460000</v>
      </c>
      <c r="G5" s="84">
        <v>1690000</v>
      </c>
      <c r="H5" s="84">
        <v>1800000</v>
      </c>
      <c r="I5" s="84">
        <v>1650000</v>
      </c>
      <c r="J5" s="138">
        <v>8060000</v>
      </c>
      <c r="K5" s="138">
        <v>180000</v>
      </c>
      <c r="L5" s="26">
        <v>2510000</v>
      </c>
      <c r="M5" s="26">
        <v>1790000</v>
      </c>
      <c r="N5" s="26">
        <v>1680000</v>
      </c>
      <c r="O5" s="26">
        <v>4370000</v>
      </c>
      <c r="P5" s="26">
        <v>0</v>
      </c>
      <c r="Q5" s="26">
        <v>10150000</v>
      </c>
      <c r="R5" s="26">
        <v>7160000</v>
      </c>
      <c r="S5" s="179">
        <v>7789495</v>
      </c>
      <c r="T5" s="85">
        <f t="shared" si="73"/>
        <v>4672000</v>
      </c>
      <c r="U5" s="70"/>
      <c r="V5" s="86" t="s">
        <v>472</v>
      </c>
      <c r="W5" s="72">
        <f t="shared" ref="W5" si="121">SUM(B17:B23)</f>
        <v>16420000</v>
      </c>
      <c r="X5" s="72">
        <f t="shared" ref="X5" si="122">SUM(C17:C23)</f>
        <v>17210000</v>
      </c>
      <c r="Y5" s="72">
        <f t="shared" ref="Y5" si="123">SUM(D17:D23)</f>
        <v>13540000</v>
      </c>
      <c r="Z5" s="72">
        <f t="shared" ref="Z5" si="124">SUM(E17:E23)</f>
        <v>12370000</v>
      </c>
      <c r="AA5" s="72">
        <f t="shared" ref="AA5" si="125">SUM(F17:F23)</f>
        <v>22520000</v>
      </c>
      <c r="AB5" s="72">
        <f t="shared" ref="AB5" si="126">SUM(G17:G23)</f>
        <v>15930000</v>
      </c>
      <c r="AC5" s="72">
        <f t="shared" ref="AC5" si="127">SUM(H17:H23)</f>
        <v>13110000</v>
      </c>
      <c r="AD5" s="72">
        <f t="shared" ref="AD5" si="128">SUM(I17:I23)</f>
        <v>13540000</v>
      </c>
      <c r="AE5" s="72">
        <f t="shared" ref="AE5" si="129">SUM(J17:J23)</f>
        <v>14780000</v>
      </c>
      <c r="AF5" s="72">
        <f t="shared" ref="AF5" si="130">SUM(K17:K23)</f>
        <v>25670000</v>
      </c>
      <c r="AG5" s="72">
        <f t="shared" ref="AG5" si="131">SUM(L17:L23)</f>
        <v>30130000</v>
      </c>
      <c r="AH5" s="72">
        <f t="shared" ref="AH5" si="132">SUM(M17:M23)</f>
        <v>29570000</v>
      </c>
      <c r="AI5" s="72">
        <f t="shared" ref="AI5" si="133">SUM(N17:N23)</f>
        <v>20960000</v>
      </c>
      <c r="AJ5" s="72">
        <f t="shared" ref="AJ5" si="134">SUM(O17:O23)</f>
        <v>34270000</v>
      </c>
      <c r="AK5" s="72">
        <f t="shared" ref="AK5" si="135">SUM(P17:P23)</f>
        <v>21800000</v>
      </c>
      <c r="AL5" s="72">
        <f t="shared" ref="AL5" si="136">SUM(Q17:Q23)</f>
        <v>33150000</v>
      </c>
      <c r="AM5" s="72">
        <f t="shared" ref="AM5" si="137">SUM(R17:R23)</f>
        <v>32280000</v>
      </c>
      <c r="AN5" s="72">
        <f t="shared" ref="AN5" si="138">SUM(S17:S23)</f>
        <v>30215396</v>
      </c>
      <c r="AO5" s="87">
        <f t="shared" si="92"/>
        <v>28492000</v>
      </c>
      <c r="AP5" s="72"/>
      <c r="AQ5" s="130">
        <v>39450</v>
      </c>
      <c r="AR5" s="50">
        <v>0.16399999999999998</v>
      </c>
      <c r="AS5" s="88">
        <v>0.17583333333333337</v>
      </c>
      <c r="AT5" s="88">
        <v>0.34666666666666668</v>
      </c>
      <c r="AU5" s="88">
        <v>0.19999999999999998</v>
      </c>
      <c r="AV5" s="88">
        <v>0.28666666666666668</v>
      </c>
      <c r="AW5" s="88">
        <v>0.32625000000000004</v>
      </c>
      <c r="AX5" s="88">
        <v>0.20142857142857143</v>
      </c>
      <c r="AY5" s="88">
        <v>0.27307692307692311</v>
      </c>
      <c r="AZ5" s="88">
        <v>0.49</v>
      </c>
      <c r="BA5" s="88">
        <v>0.45499999999999996</v>
      </c>
      <c r="BB5" s="88">
        <v>0.22722222222222221</v>
      </c>
      <c r="BC5" s="88">
        <v>0.42961538461538462</v>
      </c>
      <c r="BD5" s="88">
        <v>0.38500000000000006</v>
      </c>
      <c r="BE5" s="88">
        <v>0.31666666666666665</v>
      </c>
      <c r="BF5" s="88">
        <v>0.35207875457875454</v>
      </c>
      <c r="BG5" s="88">
        <v>0.3609615384615385</v>
      </c>
      <c r="BH5" s="89">
        <v>0.37804695304695302</v>
      </c>
      <c r="BI5" s="89">
        <v>0.40495054945054942</v>
      </c>
      <c r="BJ5" s="89">
        <f t="shared" si="93"/>
        <v>0.35964080190642694</v>
      </c>
      <c r="BK5" s="76"/>
      <c r="BL5" s="86" t="s">
        <v>472</v>
      </c>
      <c r="BM5" s="133">
        <f t="shared" ref="BM5" si="139">SUMPRODUCT(AR17:AR23,B17:B23)/SUM(B17:B23)</f>
        <v>0.26776666086653911</v>
      </c>
      <c r="BN5" s="133">
        <f t="shared" ref="BN5" si="140">SUMPRODUCT(AS17:AS23,C17:C23)/SUM(C17:C23)</f>
        <v>0.21674207502098261</v>
      </c>
      <c r="BO5" s="133">
        <f t="shared" ref="BO5" si="141">SUMPRODUCT(AT17:AT23,D17:D23)/SUM(D17:D23)</f>
        <v>0.44241912850812409</v>
      </c>
      <c r="BP5" s="133">
        <f t="shared" ref="BP5" si="142">SUMPRODUCT(AU17:AU23,E17:E23)/SUM(E17:E23)</f>
        <v>0.32227347268737733</v>
      </c>
      <c r="BQ5" s="133">
        <f t="shared" ref="BQ5" si="143">SUMPRODUCT(AV17:AV23,F17:F23)/SUM(F17:F23)</f>
        <v>0.27234643280047366</v>
      </c>
      <c r="BR5" s="133">
        <f t="shared" ref="BR5" si="144">SUMPRODUCT(AW17:AW23,G17:G23)/SUM(G17:G23)</f>
        <v>0.26071038064258406</v>
      </c>
      <c r="BS5" s="133">
        <f t="shared" ref="BS5" si="145">SUMPRODUCT(AX17:AX23,H17:H23)/SUM(H17:H23)</f>
        <v>0.24990338164251205</v>
      </c>
      <c r="BT5" s="133">
        <f t="shared" ref="BT5" si="146">SUMPRODUCT(AY17:AY23,I17:I23)/SUM(I17:I23)</f>
        <v>0.31884118282013413</v>
      </c>
      <c r="BU5" s="133">
        <f t="shared" ref="BU5" si="147">SUMPRODUCT(AZ17:AZ23,J17:J23)/SUM(J17:J23)</f>
        <v>0.3765400228999688</v>
      </c>
      <c r="BV5" s="133">
        <f t="shared" ref="BV5" si="148">SUMPRODUCT(BA17:BA23,K17:K23)/SUM(K17:K23)</f>
        <v>0.50538761199844173</v>
      </c>
      <c r="BW5" s="133">
        <f t="shared" ref="BW5" si="149">SUMPRODUCT(BB17:BB23,L17:L23)/SUM(L17:L23)</f>
        <v>0.23600000000000004</v>
      </c>
      <c r="BX5" s="133">
        <f t="shared" ref="BX5" si="150">SUMPRODUCT(BC17:BC23,M17:M23)/SUM(M17:M23)</f>
        <v>0.27133024083345358</v>
      </c>
      <c r="BY5" s="133">
        <f t="shared" ref="BY5" si="151">SUMPRODUCT(BD17:BD23,N17:N23)/SUM(N17:N23)</f>
        <v>0.48901203321169917</v>
      </c>
      <c r="BZ5" s="133">
        <f t="shared" ref="BZ5" si="152">SUMPRODUCT(BE17:BE23,O17:O23)/SUM(O17:O23)</f>
        <v>0.33201249646828868</v>
      </c>
      <c r="CA5" s="133">
        <f t="shared" ref="CA5" si="153">SUMPRODUCT(BF17:BF23,P17:P23)/SUM(P17:P23)</f>
        <v>0.33492151006485876</v>
      </c>
      <c r="CB5" s="133">
        <f t="shared" ref="CB5" si="154">SUMPRODUCT(BG17:BG23,Q17:Q23)/SUM(Q17:Q23)</f>
        <v>0.35250464651343766</v>
      </c>
      <c r="CC5" s="133">
        <f t="shared" ref="CC5" si="155">SUMPRODUCT(BH17:BH23,R17:R23)/SUM(R17:R23)</f>
        <v>0.36412225011667393</v>
      </c>
      <c r="CD5" s="133">
        <f t="shared" ref="CD5" si="156">SUMPRODUCT(BI17:BI23,S17:S23)/SUM(S17:S23)</f>
        <v>0.41569150292973628</v>
      </c>
      <c r="CE5" s="135">
        <f t="shared" si="112"/>
        <v>0.36760104348719697</v>
      </c>
      <c r="CF5" s="72"/>
      <c r="CG5" s="90">
        <v>39450</v>
      </c>
      <c r="CH5" s="78">
        <f t="shared" si="36"/>
        <v>434599.99999999994</v>
      </c>
      <c r="CI5" s="78">
        <f t="shared" si="37"/>
        <v>596075.00000000012</v>
      </c>
      <c r="CJ5" s="78">
        <f t="shared" si="38"/>
        <v>377866.66666666669</v>
      </c>
      <c r="CK5" s="78">
        <f t="shared" si="39"/>
        <v>45999.999999999993</v>
      </c>
      <c r="CL5" s="78">
        <f t="shared" si="40"/>
        <v>991866.66666666674</v>
      </c>
      <c r="CM5" s="78">
        <f t="shared" si="41"/>
        <v>551362.50000000012</v>
      </c>
      <c r="CN5" s="78">
        <f t="shared" si="42"/>
        <v>362571.42857142858</v>
      </c>
      <c r="CO5" s="78">
        <f t="shared" si="43"/>
        <v>450576.92307692312</v>
      </c>
      <c r="CP5" s="78">
        <f t="shared" si="44"/>
        <v>3949400</v>
      </c>
      <c r="CQ5" s="78">
        <f t="shared" si="45"/>
        <v>81900</v>
      </c>
      <c r="CR5" s="78">
        <f t="shared" si="46"/>
        <v>570327.77777777775</v>
      </c>
      <c r="CS5" s="78">
        <f t="shared" si="47"/>
        <v>769011.5384615385</v>
      </c>
      <c r="CT5" s="78">
        <f t="shared" si="113"/>
        <v>646800.00000000012</v>
      </c>
      <c r="CU5" s="78">
        <f t="shared" si="114"/>
        <v>1383833.3333333333</v>
      </c>
      <c r="CV5" s="78">
        <f t="shared" si="115"/>
        <v>0</v>
      </c>
      <c r="CW5" s="78">
        <f t="shared" si="116"/>
        <v>3663759.615384616</v>
      </c>
      <c r="CX5" s="78">
        <f t="shared" si="117"/>
        <v>2706816.1838161838</v>
      </c>
      <c r="CY5" s="78">
        <f t="shared" si="53"/>
        <v>3154360.2801923077</v>
      </c>
      <c r="CZ5" s="91">
        <f t="shared" si="118"/>
        <v>1680241.8265068266</v>
      </c>
      <c r="DA5" s="50"/>
      <c r="DB5" s="92" t="s">
        <v>472</v>
      </c>
      <c r="DC5" s="78">
        <f t="shared" si="54"/>
        <v>4396728.5714285718</v>
      </c>
      <c r="DD5" s="78">
        <f t="shared" si="55"/>
        <v>3730131.1111111105</v>
      </c>
      <c r="DE5" s="78">
        <f t="shared" si="56"/>
        <v>5990355</v>
      </c>
      <c r="DF5" s="78">
        <f t="shared" si="57"/>
        <v>3986522.8571428577</v>
      </c>
      <c r="DG5" s="78">
        <f t="shared" si="58"/>
        <v>6133241.666666667</v>
      </c>
      <c r="DH5" s="78">
        <f t="shared" si="59"/>
        <v>4153116.3636363642</v>
      </c>
      <c r="DI5" s="78">
        <f t="shared" si="60"/>
        <v>3276233.333333333</v>
      </c>
      <c r="DJ5" s="78">
        <f t="shared" si="61"/>
        <v>4317109.615384616</v>
      </c>
      <c r="DK5" s="78">
        <f t="shared" si="62"/>
        <v>5565261.538461539</v>
      </c>
      <c r="DL5" s="78">
        <f t="shared" si="63"/>
        <v>12973300</v>
      </c>
      <c r="DM5" s="78">
        <f t="shared" si="64"/>
        <v>7110680.0000000009</v>
      </c>
      <c r="DN5" s="78">
        <f t="shared" si="65"/>
        <v>8023235.2214452224</v>
      </c>
      <c r="DO5" s="78">
        <f t="shared" si="66"/>
        <v>10249692.216117214</v>
      </c>
      <c r="DP5" s="78">
        <f t="shared" si="67"/>
        <v>11378068.253968254</v>
      </c>
      <c r="DQ5" s="78">
        <f t="shared" si="68"/>
        <v>7301288.9194139214</v>
      </c>
      <c r="DR5" s="78">
        <f t="shared" si="69"/>
        <v>11685529.031920459</v>
      </c>
      <c r="DS5" s="78">
        <f t="shared" si="70"/>
        <v>11753866.233766234</v>
      </c>
      <c r="DT5" s="78">
        <f t="shared" si="71"/>
        <v>12560283.374857143</v>
      </c>
      <c r="DU5" s="91">
        <f t="shared" si="119"/>
        <v>10473688.931037216</v>
      </c>
      <c r="DV5" s="51"/>
      <c r="DW5" s="93" t="s">
        <v>551</v>
      </c>
      <c r="DX5" s="167">
        <f t="shared" ref="DX5:EP5" si="157">DX4/DX3</f>
        <v>0.15760485986377129</v>
      </c>
      <c r="DY5" s="167">
        <f t="shared" si="157"/>
        <v>0.16454912561726789</v>
      </c>
      <c r="DZ5" s="167">
        <f t="shared" si="157"/>
        <v>0.17462141577944212</v>
      </c>
      <c r="EA5" s="167">
        <f t="shared" si="157"/>
        <v>0.16976067203812278</v>
      </c>
      <c r="EB5" s="167">
        <f t="shared" si="157"/>
        <v>0.16011833750407201</v>
      </c>
      <c r="EC5" s="167">
        <f t="shared" si="157"/>
        <v>0.18719208091083422</v>
      </c>
      <c r="ED5" s="167">
        <f t="shared" si="157"/>
        <v>0.19210141273176845</v>
      </c>
      <c r="EE5" s="167">
        <f t="shared" si="157"/>
        <v>0.17904674235148391</v>
      </c>
      <c r="EF5" s="167">
        <f t="shared" si="157"/>
        <v>0.17884696066325337</v>
      </c>
      <c r="EG5" s="167">
        <f t="shared" si="157"/>
        <v>0.17857628438863415</v>
      </c>
      <c r="EH5" s="167">
        <f t="shared" si="157"/>
        <v>0.19182437335654207</v>
      </c>
      <c r="EI5" s="167">
        <f t="shared" si="157"/>
        <v>0.19777056825338171</v>
      </c>
      <c r="EJ5" s="167">
        <f t="shared" si="157"/>
        <v>0.19185424984404117</v>
      </c>
      <c r="EK5" s="167">
        <f t="shared" si="157"/>
        <v>0.22479410253384813</v>
      </c>
      <c r="EL5" s="167">
        <f t="shared" si="157"/>
        <v>0.20485064922898455</v>
      </c>
      <c r="EM5" s="167">
        <f t="shared" si="157"/>
        <v>0.25720256216521964</v>
      </c>
      <c r="EN5" s="167">
        <f t="shared" si="157"/>
        <v>0.28282172395642552</v>
      </c>
      <c r="EO5" s="167">
        <f t="shared" si="157"/>
        <v>0.25565902802910173</v>
      </c>
      <c r="EP5" s="167">
        <f t="shared" si="157"/>
        <v>0.23318975211894036</v>
      </c>
      <c r="EQ5" s="168">
        <f>(EO5-EN5)/EN5</f>
        <v>-9.6041759265666438E-2</v>
      </c>
      <c r="ER5" s="169">
        <f>(EO5-EP5)/EP5</f>
        <v>9.6356189352183597E-2</v>
      </c>
      <c r="ET5" s="158"/>
    </row>
    <row r="6" spans="1:150" x14ac:dyDescent="0.15">
      <c r="A6" s="81">
        <v>39451</v>
      </c>
      <c r="B6" s="82">
        <v>2010000</v>
      </c>
      <c r="C6" s="83">
        <v>1610000</v>
      </c>
      <c r="D6" s="83">
        <v>350000</v>
      </c>
      <c r="E6" s="84">
        <v>2190000</v>
      </c>
      <c r="F6" s="84">
        <v>1650000</v>
      </c>
      <c r="G6" s="84">
        <v>1760000</v>
      </c>
      <c r="H6" s="84">
        <v>1980000</v>
      </c>
      <c r="I6" s="84">
        <v>2140000</v>
      </c>
      <c r="J6" s="138">
        <v>40000</v>
      </c>
      <c r="K6" s="138">
        <v>6360000</v>
      </c>
      <c r="L6" s="26">
        <v>2160000</v>
      </c>
      <c r="M6" s="26">
        <v>2430000</v>
      </c>
      <c r="N6" s="26">
        <v>1800000</v>
      </c>
      <c r="O6" s="26">
        <v>9650000</v>
      </c>
      <c r="P6" s="26">
        <v>4330000</v>
      </c>
      <c r="Q6" s="26">
        <v>8340000</v>
      </c>
      <c r="R6" s="26">
        <v>9090000</v>
      </c>
      <c r="S6" s="179">
        <v>10920968</v>
      </c>
      <c r="T6" s="85">
        <f t="shared" si="73"/>
        <v>6642000</v>
      </c>
      <c r="U6" s="70"/>
      <c r="V6" s="86" t="s">
        <v>473</v>
      </c>
      <c r="W6" s="72">
        <f t="shared" ref="W6" si="158">SUM(B24:B30)</f>
        <v>19230000</v>
      </c>
      <c r="X6" s="72">
        <f t="shared" ref="X6" si="159">SUM(C24:C30)</f>
        <v>28830000</v>
      </c>
      <c r="Y6" s="72">
        <f t="shared" ref="Y6" si="160">SUM(D24:D30)</f>
        <v>14880000</v>
      </c>
      <c r="Z6" s="72">
        <f t="shared" ref="Z6" si="161">SUM(E24:E30)</f>
        <v>15730000</v>
      </c>
      <c r="AA6" s="72">
        <f t="shared" ref="AA6" si="162">SUM(F24:F30)</f>
        <v>17610000</v>
      </c>
      <c r="AB6" s="72">
        <f t="shared" ref="AB6" si="163">SUM(G24:G30)</f>
        <v>17570000</v>
      </c>
      <c r="AC6" s="72">
        <f t="shared" ref="AC6" si="164">SUM(H24:H30)</f>
        <v>14440000</v>
      </c>
      <c r="AD6" s="72">
        <f t="shared" ref="AD6" si="165">SUM(I24:I30)</f>
        <v>13580000</v>
      </c>
      <c r="AE6" s="72">
        <f t="shared" ref="AE6" si="166">SUM(J24:J30)</f>
        <v>19720000</v>
      </c>
      <c r="AF6" s="72">
        <f t="shared" ref="AF6" si="167">SUM(K24:K30)</f>
        <v>30030000</v>
      </c>
      <c r="AG6" s="72">
        <f t="shared" ref="AG6" si="168">SUM(L24:L30)</f>
        <v>35700000</v>
      </c>
      <c r="AH6" s="72">
        <f t="shared" ref="AH6" si="169">SUM(M24:M30)</f>
        <v>22450000</v>
      </c>
      <c r="AI6" s="72">
        <f t="shared" ref="AI6" si="170">SUM(N24:N30)</f>
        <v>36500000</v>
      </c>
      <c r="AJ6" s="72">
        <f t="shared" ref="AJ6" si="171">SUM(O24:O30)</f>
        <v>33350000</v>
      </c>
      <c r="AK6" s="72">
        <f t="shared" ref="AK6" si="172">SUM(P24:P30)</f>
        <v>38080000</v>
      </c>
      <c r="AL6" s="72">
        <f t="shared" ref="AL6" si="173">SUM(Q24:Q30)</f>
        <v>38510000</v>
      </c>
      <c r="AM6" s="72">
        <f t="shared" ref="AM6" si="174">SUM(R24:R30)</f>
        <v>45340000</v>
      </c>
      <c r="AN6" s="72">
        <f t="shared" ref="AN6" si="175">SUM(S24:S30)</f>
        <v>49106418</v>
      </c>
      <c r="AO6" s="87">
        <f t="shared" si="92"/>
        <v>38356000</v>
      </c>
      <c r="AP6" s="72"/>
      <c r="AQ6" s="130">
        <v>39451</v>
      </c>
      <c r="AR6" s="50">
        <v>0.16136363636363638</v>
      </c>
      <c r="AS6" s="88">
        <v>0.18000000000000002</v>
      </c>
      <c r="AT6" s="88">
        <v>0.34</v>
      </c>
      <c r="AU6" s="88">
        <v>0.19999999999999998</v>
      </c>
      <c r="AV6" s="88">
        <v>0.28666666666666668</v>
      </c>
      <c r="AW6" s="88">
        <v>0.32625000000000004</v>
      </c>
      <c r="AX6" s="88">
        <v>0.20142857142857143</v>
      </c>
      <c r="AY6" s="88">
        <v>0.27307692307692311</v>
      </c>
      <c r="AZ6" s="88">
        <v>0.46799999999999997</v>
      </c>
      <c r="BA6" s="88">
        <v>0.49</v>
      </c>
      <c r="BB6" s="88">
        <v>0.22722222222222221</v>
      </c>
      <c r="BC6" s="88">
        <v>0.38846153846153841</v>
      </c>
      <c r="BD6" s="88">
        <v>0.39454545454545453</v>
      </c>
      <c r="BE6" s="88">
        <v>0.31666666666666665</v>
      </c>
      <c r="BF6" s="88">
        <v>0.35207875457875454</v>
      </c>
      <c r="BG6" s="88">
        <v>0.3512637362637363</v>
      </c>
      <c r="BH6" s="89">
        <v>0.37622877122877124</v>
      </c>
      <c r="BI6" s="89">
        <v>0.40710989010989013</v>
      </c>
      <c r="BJ6" s="89">
        <f t="shared" si="93"/>
        <v>0.35049609303674345</v>
      </c>
      <c r="BK6" s="76"/>
      <c r="BL6" s="86" t="s">
        <v>473</v>
      </c>
      <c r="BM6" s="133">
        <f t="shared" ref="BM6" si="176">SUMPRODUCT(AR24:AR30,B24:B30)/SUM(B24:B30)</f>
        <v>0.31264376924283321</v>
      </c>
      <c r="BN6" s="133">
        <f t="shared" ref="BN6" si="177">SUMPRODUCT(AS24:AS30,C24:C30)/SUM(C24:C30)</f>
        <v>0.22973569198751301</v>
      </c>
      <c r="BO6" s="133">
        <f t="shared" ref="BO6" si="178">SUMPRODUCT(AT24:AT30,D24:D30)/SUM(D24:D30)</f>
        <v>0.46197222222222223</v>
      </c>
      <c r="BP6" s="133">
        <f t="shared" ref="BP6" si="179">SUMPRODUCT(AU24:AU30,E24:E30)/SUM(E24:E30)</f>
        <v>0.36878957406230134</v>
      </c>
      <c r="BQ6" s="133">
        <f t="shared" ref="BQ6" si="180">SUMPRODUCT(AV24:AV30,F24:F30)/SUM(F24:F30)</f>
        <v>0.2190176036342987</v>
      </c>
      <c r="BR6" s="133">
        <f t="shared" ref="BR6" si="181">SUMPRODUCT(AW24:AW30,G24:G30)/SUM(G24:G30)</f>
        <v>0.22809592797640604</v>
      </c>
      <c r="BS6" s="133">
        <f t="shared" ref="BS6" si="182">SUMPRODUCT(AX24:AX30,H24:H30)/SUM(H24:H30)</f>
        <v>0.34755540166204985</v>
      </c>
      <c r="BT6" s="133">
        <f t="shared" ref="BT6" si="183">SUMPRODUCT(AY24:AY30,I24:I30)/SUM(I24:I30)</f>
        <v>0.42143423586722556</v>
      </c>
      <c r="BU6" s="133">
        <f t="shared" ref="BU6" si="184">SUMPRODUCT(AZ24:AZ30,J24:J30)/SUM(J24:J30)</f>
        <v>0.33628459978155717</v>
      </c>
      <c r="BV6" s="133">
        <f t="shared" ref="BV6" si="185">SUMPRODUCT(BA24:BA30,K24:K30)/SUM(K24:K30)</f>
        <v>0.47643023643023641</v>
      </c>
      <c r="BW6" s="133">
        <f t="shared" ref="BW6" si="186">SUMPRODUCT(BB24:BB30,L24:L30)/SUM(L24:L30)</f>
        <v>0.24023007384772102</v>
      </c>
      <c r="BX6" s="133">
        <f t="shared" ref="BX6" si="187">SUMPRODUCT(BC24:BC30,M24:M30)/SUM(M24:M30)</f>
        <v>0.24246341737184637</v>
      </c>
      <c r="BY6" s="133">
        <f t="shared" ref="BY6" si="188">SUMPRODUCT(BD24:BD30,N24:N30)/SUM(N24:N30)</f>
        <v>0.51351498377682325</v>
      </c>
      <c r="BZ6" s="133">
        <f t="shared" ref="BZ6" si="189">SUMPRODUCT(BE24:BE30,O24:O30)/SUM(O24:O30)</f>
        <v>0.33183003736227124</v>
      </c>
      <c r="CA6" s="133">
        <f t="shared" ref="CA6" si="190">SUMPRODUCT(BF24:BF30,P24:P30)/SUM(P24:P30)</f>
        <v>0.35423737684176237</v>
      </c>
      <c r="CB6" s="133">
        <f t="shared" ref="CB6" si="191">SUMPRODUCT(BG24:BG30,Q24:Q30)/SUM(Q24:Q30)</f>
        <v>0.34619655064550636</v>
      </c>
      <c r="CC6" s="133">
        <f t="shared" ref="CC6" si="192">SUMPRODUCT(BH24:BH30,R24:R30)/SUM(R24:R30)</f>
        <v>0.36160135960202117</v>
      </c>
      <c r="CD6" s="133">
        <f t="shared" ref="CD6" si="193">SUMPRODUCT(BI24:BI30,S24:S30)/SUM(S24:S30)</f>
        <v>0.43920117959264959</v>
      </c>
      <c r="CE6" s="135">
        <f t="shared" si="112"/>
        <v>0.38078122209685161</v>
      </c>
      <c r="CF6" s="72"/>
      <c r="CG6" s="90">
        <v>39451</v>
      </c>
      <c r="CH6" s="78">
        <f t="shared" si="36"/>
        <v>324340.90909090912</v>
      </c>
      <c r="CI6" s="78">
        <f t="shared" si="37"/>
        <v>289800.00000000006</v>
      </c>
      <c r="CJ6" s="78">
        <f t="shared" si="38"/>
        <v>119000.00000000001</v>
      </c>
      <c r="CK6" s="78">
        <f t="shared" si="39"/>
        <v>437999.99999999994</v>
      </c>
      <c r="CL6" s="78">
        <f t="shared" si="40"/>
        <v>473000</v>
      </c>
      <c r="CM6" s="78">
        <f t="shared" si="41"/>
        <v>574200.00000000012</v>
      </c>
      <c r="CN6" s="78">
        <f t="shared" si="42"/>
        <v>398828.57142857142</v>
      </c>
      <c r="CO6" s="78">
        <f t="shared" si="43"/>
        <v>584384.61538461549</v>
      </c>
      <c r="CP6" s="78">
        <f t="shared" si="44"/>
        <v>18720</v>
      </c>
      <c r="CQ6" s="78">
        <f t="shared" si="45"/>
        <v>3116400</v>
      </c>
      <c r="CR6" s="78">
        <f t="shared" si="46"/>
        <v>490800</v>
      </c>
      <c r="CS6" s="78">
        <f t="shared" si="47"/>
        <v>943961.53846153838</v>
      </c>
      <c r="CT6" s="78">
        <f t="shared" si="113"/>
        <v>710181.81818181812</v>
      </c>
      <c r="CU6" s="78">
        <f t="shared" si="114"/>
        <v>3055833.333333333</v>
      </c>
      <c r="CV6" s="78">
        <f t="shared" si="115"/>
        <v>1524501.0073260071</v>
      </c>
      <c r="CW6" s="78">
        <f t="shared" si="116"/>
        <v>2929539.5604395606</v>
      </c>
      <c r="CX6" s="78">
        <f t="shared" si="117"/>
        <v>3419919.5304695307</v>
      </c>
      <c r="CY6" s="78">
        <f t="shared" si="53"/>
        <v>4446034.0823736265</v>
      </c>
      <c r="CZ6" s="91">
        <f t="shared" si="118"/>
        <v>2327995.0499500497</v>
      </c>
      <c r="DA6" s="50"/>
      <c r="DB6" s="92" t="s">
        <v>473</v>
      </c>
      <c r="DC6" s="78">
        <f t="shared" si="54"/>
        <v>6012139.6825396828</v>
      </c>
      <c r="DD6" s="78">
        <f t="shared" si="55"/>
        <v>6623280</v>
      </c>
      <c r="DE6" s="78">
        <f t="shared" si="56"/>
        <v>6874146.666666667</v>
      </c>
      <c r="DF6" s="78">
        <f t="shared" si="57"/>
        <v>5801060</v>
      </c>
      <c r="DG6" s="78">
        <f t="shared" si="58"/>
        <v>3856900</v>
      </c>
      <c r="DH6" s="78">
        <f t="shared" si="59"/>
        <v>4007645.4545454541</v>
      </c>
      <c r="DI6" s="78">
        <f t="shared" si="60"/>
        <v>5018700</v>
      </c>
      <c r="DJ6" s="78">
        <f t="shared" si="61"/>
        <v>5723076.923076923</v>
      </c>
      <c r="DK6" s="78">
        <f t="shared" si="62"/>
        <v>6631532.307692307</v>
      </c>
      <c r="DL6" s="78">
        <f t="shared" si="63"/>
        <v>14307200</v>
      </c>
      <c r="DM6" s="78">
        <f t="shared" si="64"/>
        <v>8576213.6363636404</v>
      </c>
      <c r="DN6" s="78">
        <f t="shared" si="65"/>
        <v>5443303.7199979508</v>
      </c>
      <c r="DO6" s="78">
        <f t="shared" si="66"/>
        <v>18743296.90785405</v>
      </c>
      <c r="DP6" s="78">
        <f t="shared" si="67"/>
        <v>11066531.746031746</v>
      </c>
      <c r="DQ6" s="78">
        <f t="shared" si="68"/>
        <v>13489359.310134312</v>
      </c>
      <c r="DR6" s="78">
        <f t="shared" si="69"/>
        <v>13332029.16535845</v>
      </c>
      <c r="DS6" s="78">
        <f t="shared" si="70"/>
        <v>16395005.64435564</v>
      </c>
      <c r="DT6" s="78">
        <f t="shared" si="71"/>
        <v>21567596.71116972</v>
      </c>
      <c r="DU6" s="91">
        <f t="shared" si="119"/>
        <v>14605244.55474684</v>
      </c>
      <c r="DV6" s="51"/>
      <c r="DW6" s="51"/>
      <c r="EQ6" s="1"/>
    </row>
    <row r="7" spans="1:150" ht="16" thickBot="1" x14ac:dyDescent="0.2">
      <c r="A7" s="81">
        <v>39452</v>
      </c>
      <c r="B7" s="82">
        <v>1830000</v>
      </c>
      <c r="C7" s="83">
        <v>2370000</v>
      </c>
      <c r="D7" s="83">
        <v>3060000</v>
      </c>
      <c r="E7" s="84">
        <v>3710000</v>
      </c>
      <c r="F7" s="84">
        <v>1800000</v>
      </c>
      <c r="G7" s="84">
        <v>2950000</v>
      </c>
      <c r="H7" s="84">
        <v>2450000</v>
      </c>
      <c r="I7" s="84">
        <v>1030000</v>
      </c>
      <c r="J7" s="138">
        <v>5280000</v>
      </c>
      <c r="K7" s="138">
        <v>1590000</v>
      </c>
      <c r="L7" s="26">
        <v>2670000</v>
      </c>
      <c r="M7" s="26">
        <v>2260000</v>
      </c>
      <c r="N7" s="26">
        <v>2740000</v>
      </c>
      <c r="O7" s="26">
        <v>40000</v>
      </c>
      <c r="P7" s="26">
        <v>5100000</v>
      </c>
      <c r="Q7" s="26">
        <v>3730000</v>
      </c>
      <c r="R7" s="26">
        <v>3780000</v>
      </c>
      <c r="S7" s="179">
        <v>7107644</v>
      </c>
      <c r="T7" s="85">
        <f t="shared" si="73"/>
        <v>3078000</v>
      </c>
      <c r="U7" s="70"/>
      <c r="V7" s="86" t="s">
        <v>474</v>
      </c>
      <c r="W7" s="72">
        <f t="shared" ref="W7" si="194">SUM(B31:B37)</f>
        <v>20410000</v>
      </c>
      <c r="X7" s="72">
        <f t="shared" ref="X7" si="195">SUM(C31:C37)</f>
        <v>21980000</v>
      </c>
      <c r="Y7" s="72">
        <f t="shared" ref="Y7" si="196">SUM(D31:D37)</f>
        <v>16620000</v>
      </c>
      <c r="Z7" s="72">
        <f t="shared" ref="Z7" si="197">SUM(E31:E37)</f>
        <v>15190000</v>
      </c>
      <c r="AA7" s="72">
        <f t="shared" ref="AA7" si="198">SUM(F31:F37)</f>
        <v>19100000</v>
      </c>
      <c r="AB7" s="72">
        <f t="shared" ref="AB7" si="199">SUM(G31:G37)</f>
        <v>13080000</v>
      </c>
      <c r="AC7" s="72">
        <f t="shared" ref="AC7" si="200">SUM(H31:H37)</f>
        <v>14930000</v>
      </c>
      <c r="AD7" s="72">
        <f t="shared" ref="AD7" si="201">SUM(I31:I37)</f>
        <v>9370000</v>
      </c>
      <c r="AE7" s="72">
        <f t="shared" ref="AE7" si="202">SUM(J31:J37)</f>
        <v>21860000</v>
      </c>
      <c r="AF7" s="72">
        <f t="shared" ref="AF7" si="203">SUM(K31:K37)</f>
        <v>25460000</v>
      </c>
      <c r="AG7" s="72">
        <f t="shared" ref="AG7" si="204">SUM(L31:L37)</f>
        <v>31010000</v>
      </c>
      <c r="AH7" s="72">
        <f t="shared" ref="AH7" si="205">SUM(M31:M37)</f>
        <v>38340000</v>
      </c>
      <c r="AI7" s="72">
        <f t="shared" ref="AI7" si="206">SUM(N31:N37)</f>
        <v>26940000</v>
      </c>
      <c r="AJ7" s="72">
        <f t="shared" ref="AJ7" si="207">SUM(O31:O37)</f>
        <v>28190000</v>
      </c>
      <c r="AK7" s="72">
        <f t="shared" ref="AK7" si="208">SUM(P31:P37)</f>
        <v>41630000</v>
      </c>
      <c r="AL7" s="72">
        <f t="shared" ref="AL7" si="209">SUM(Q31:Q37)</f>
        <v>35340000</v>
      </c>
      <c r="AM7" s="72">
        <f t="shared" ref="AM7" si="210">SUM(R31:R37)</f>
        <v>33640000</v>
      </c>
      <c r="AN7" s="72">
        <f t="shared" ref="AN7" si="211">SUM(S31:S37)</f>
        <v>35764415</v>
      </c>
      <c r="AO7" s="87">
        <f t="shared" si="92"/>
        <v>33148000</v>
      </c>
      <c r="AP7" s="72"/>
      <c r="AQ7" s="130">
        <v>39452</v>
      </c>
      <c r="AR7" s="50">
        <v>0.16090909090909089</v>
      </c>
      <c r="AS7" s="88">
        <v>0.18000000000000002</v>
      </c>
      <c r="AT7" s="88">
        <v>0.34</v>
      </c>
      <c r="AU7" s="88">
        <v>0.19999999999999998</v>
      </c>
      <c r="AV7" s="88">
        <v>0.28333333333333333</v>
      </c>
      <c r="AW7" s="88">
        <v>0.3290909090909091</v>
      </c>
      <c r="AX7" s="88">
        <v>0.20142857142857143</v>
      </c>
      <c r="AY7" s="88">
        <v>0.2496153846153846</v>
      </c>
      <c r="AZ7" s="88">
        <v>0.46799999999999997</v>
      </c>
      <c r="BA7" s="88">
        <v>0.49</v>
      </c>
      <c r="BB7" s="88">
        <v>0.23055555555555557</v>
      </c>
      <c r="BC7" s="88">
        <v>0.3692948717948718</v>
      </c>
      <c r="BD7" s="88">
        <v>0.39454545454545453</v>
      </c>
      <c r="BE7" s="88">
        <v>0.31666666666666665</v>
      </c>
      <c r="BF7" s="88">
        <v>0.35184065934065933</v>
      </c>
      <c r="BG7" s="88">
        <v>0.3512637362637363</v>
      </c>
      <c r="BH7" s="89">
        <v>0.37005036630036631</v>
      </c>
      <c r="BI7" s="89">
        <v>0.40710989010989013</v>
      </c>
      <c r="BJ7" s="89">
        <f t="shared" si="93"/>
        <v>0.36368503545404135</v>
      </c>
      <c r="BK7" s="76"/>
      <c r="BL7" s="86" t="s">
        <v>474</v>
      </c>
      <c r="BM7" s="133">
        <f t="shared" ref="BM7" si="212">SUMPRODUCT(AR31:AR37,B31:B37)/SUM(B31:B37)</f>
        <v>0.3301224345364473</v>
      </c>
      <c r="BN7" s="133">
        <f t="shared" ref="BN7" si="213">SUMPRODUCT(AS31:AS37,C31:C37)/SUM(C31:C37)</f>
        <v>0.2211250126377515</v>
      </c>
      <c r="BO7" s="133">
        <f t="shared" ref="BO7" si="214">SUMPRODUCT(AT31:AT37,D31:D37)/SUM(D31:D37)</f>
        <v>0.47315934616927396</v>
      </c>
      <c r="BP7" s="133">
        <f t="shared" ref="BP7" si="215">SUMPRODUCT(AU31:AU37,E31:E37)/SUM(E31:E37)</f>
        <v>0.38596165240289665</v>
      </c>
      <c r="BQ7" s="133">
        <f t="shared" ref="BQ7" si="216">SUMPRODUCT(AV31:AV37,F31:F37)/SUM(F31:F37)</f>
        <v>0.1929836948391922</v>
      </c>
      <c r="BR7" s="133">
        <f t="shared" ref="BR7" si="217">SUMPRODUCT(AW31:AW37,G31:G37)/SUM(G31:G37)</f>
        <v>0.2138149847094801</v>
      </c>
      <c r="BS7" s="133">
        <f t="shared" ref="BS7" si="218">SUMPRODUCT(AX31:AX37,H31:H37)/SUM(H31:H37)</f>
        <v>0.37911922304085732</v>
      </c>
      <c r="BT7" s="133">
        <f t="shared" ref="BT7" si="219">SUMPRODUCT(AY31:AY37,I31:I37)/SUM(I31:I37)</f>
        <v>0.50516377965684256</v>
      </c>
      <c r="BU7" s="133">
        <f t="shared" ref="BU7" si="220">SUMPRODUCT(AZ31:AZ37,J31:J37)/SUM(J31:J37)</f>
        <v>0.31246397529734676</v>
      </c>
      <c r="BV7" s="133">
        <f t="shared" ref="BV7" si="221">SUMPRODUCT(BA31:BA37,K31:K37)/SUM(K31:K37)</f>
        <v>0.44660787445076527</v>
      </c>
      <c r="BW7" s="133">
        <f t="shared" ref="BW7" si="222">SUMPRODUCT(BB31:BB37,L31:L37)/SUM(L31:L37)</f>
        <v>0.28785450441206656</v>
      </c>
      <c r="BX7" s="133">
        <f t="shared" ref="BX7" si="223">SUMPRODUCT(BC31:BC37,M31:M37)/SUM(M31:M37)</f>
        <v>0.23577541597381796</v>
      </c>
      <c r="BY7" s="133">
        <f t="shared" ref="BY7" si="224">SUMPRODUCT(BD31:BD37,N31:N37)/SUM(N31:N37)</f>
        <v>0.4979235502892837</v>
      </c>
      <c r="BZ7" s="133">
        <f t="shared" ref="BZ7" si="225">SUMPRODUCT(BE31:BE37,O31:O37)/SUM(O31:O37)</f>
        <v>0.3461363343999031</v>
      </c>
      <c r="CA7" s="133">
        <f t="shared" ref="CA7" si="226">SUMPRODUCT(BF31:BF37,P31:P37)/SUM(P31:P37)</f>
        <v>0.33139052716040462</v>
      </c>
      <c r="CB7" s="133">
        <f t="shared" ref="CB7" si="227">SUMPRODUCT(BG31:BG37,Q31:Q37)/SUM(Q31:Q37)</f>
        <v>0.33632609557688381</v>
      </c>
      <c r="CC7" s="133">
        <f t="shared" ref="CC7" si="228">SUMPRODUCT(BH31:BH37,R31:R37)/SUM(R31:R37)</f>
        <v>0.38094932200676851</v>
      </c>
      <c r="CD7" s="133">
        <f t="shared" ref="CD7" si="229">SUMPRODUCT(BI31:BI37,S31:S37)/SUM(S31:S37)</f>
        <v>0.43151896430793352</v>
      </c>
      <c r="CE7" s="135">
        <f t="shared" si="112"/>
        <v>0.37207874241105943</v>
      </c>
      <c r="CF7" s="72"/>
      <c r="CG7" s="90">
        <v>39452</v>
      </c>
      <c r="CH7" s="78">
        <f t="shared" si="36"/>
        <v>294463.63636363635</v>
      </c>
      <c r="CI7" s="78">
        <f t="shared" si="37"/>
        <v>426600.00000000006</v>
      </c>
      <c r="CJ7" s="78">
        <f t="shared" si="38"/>
        <v>1040400.0000000001</v>
      </c>
      <c r="CK7" s="78">
        <f t="shared" si="39"/>
        <v>741999.99999999988</v>
      </c>
      <c r="CL7" s="78">
        <f t="shared" si="40"/>
        <v>510000</v>
      </c>
      <c r="CM7" s="78">
        <f t="shared" si="41"/>
        <v>970818.18181818188</v>
      </c>
      <c r="CN7" s="78">
        <f t="shared" si="42"/>
        <v>493500</v>
      </c>
      <c r="CO7" s="78">
        <f t="shared" si="43"/>
        <v>257103.84615384613</v>
      </c>
      <c r="CP7" s="78">
        <f t="shared" si="44"/>
        <v>2471040</v>
      </c>
      <c r="CQ7" s="78">
        <f t="shared" si="45"/>
        <v>779100</v>
      </c>
      <c r="CR7" s="78">
        <f t="shared" si="46"/>
        <v>615583.33333333337</v>
      </c>
      <c r="CS7" s="78">
        <f t="shared" si="47"/>
        <v>834606.41025641025</v>
      </c>
      <c r="CT7" s="78">
        <f t="shared" si="113"/>
        <v>1081054.5454545454</v>
      </c>
      <c r="CU7" s="78">
        <f t="shared" si="114"/>
        <v>12666.666666666666</v>
      </c>
      <c r="CV7" s="78">
        <f t="shared" si="115"/>
        <v>1794387.3626373627</v>
      </c>
      <c r="CW7" s="78">
        <f t="shared" si="116"/>
        <v>1310213.7362637364</v>
      </c>
      <c r="CX7" s="78">
        <f t="shared" si="117"/>
        <v>1398790.3846153847</v>
      </c>
      <c r="CY7" s="78">
        <f t="shared" si="53"/>
        <v>2893592.16778022</v>
      </c>
      <c r="CZ7" s="91">
        <f t="shared" si="118"/>
        <v>1119422.5391275394</v>
      </c>
      <c r="DA7" s="50"/>
      <c r="DB7" s="92" t="s">
        <v>474</v>
      </c>
      <c r="DC7" s="78">
        <f t="shared" si="54"/>
        <v>6737798.888888889</v>
      </c>
      <c r="DD7" s="78">
        <f t="shared" si="55"/>
        <v>4860327.777777778</v>
      </c>
      <c r="DE7" s="78">
        <f t="shared" si="56"/>
        <v>7863908.333333333</v>
      </c>
      <c r="DF7" s="78">
        <f t="shared" si="57"/>
        <v>5862757.5</v>
      </c>
      <c r="DG7" s="78">
        <f t="shared" si="58"/>
        <v>3685988.5714285709</v>
      </c>
      <c r="DH7" s="78">
        <f t="shared" si="59"/>
        <v>2796699.9999999995</v>
      </c>
      <c r="DI7" s="78">
        <f t="shared" si="60"/>
        <v>5660250</v>
      </c>
      <c r="DJ7" s="78">
        <f t="shared" si="61"/>
        <v>4733384.615384615</v>
      </c>
      <c r="DK7" s="78">
        <f t="shared" si="62"/>
        <v>6830462.5</v>
      </c>
      <c r="DL7" s="78">
        <f t="shared" si="63"/>
        <v>11370636.483516484</v>
      </c>
      <c r="DM7" s="78">
        <f t="shared" si="64"/>
        <v>8926368.1818181835</v>
      </c>
      <c r="DN7" s="78">
        <f t="shared" si="65"/>
        <v>9039629.4484361801</v>
      </c>
      <c r="DO7" s="78">
        <f t="shared" si="66"/>
        <v>13414060.444793303</v>
      </c>
      <c r="DP7" s="78">
        <f t="shared" si="67"/>
        <v>9757583.2667332683</v>
      </c>
      <c r="DQ7" s="78">
        <f t="shared" si="68"/>
        <v>13795787.645687645</v>
      </c>
      <c r="DR7" s="78">
        <f t="shared" si="69"/>
        <v>11885764.217687074</v>
      </c>
      <c r="DS7" s="78">
        <f t="shared" si="70"/>
        <v>12815135.192307692</v>
      </c>
      <c r="DT7" s="78">
        <f t="shared" si="71"/>
        <v>15433023.319879122</v>
      </c>
      <c r="DU7" s="91">
        <f t="shared" si="119"/>
        <v>12333666.153441798</v>
      </c>
      <c r="DV7" s="51"/>
      <c r="DW7" s="51"/>
      <c r="EQ7" s="1"/>
    </row>
    <row r="8" spans="1:150" x14ac:dyDescent="0.15">
      <c r="A8" s="81">
        <v>39453</v>
      </c>
      <c r="B8" s="82">
        <v>2230000</v>
      </c>
      <c r="C8" s="83">
        <v>0</v>
      </c>
      <c r="D8" s="83">
        <v>1440000</v>
      </c>
      <c r="E8" s="84">
        <v>1610000</v>
      </c>
      <c r="F8" s="84">
        <v>2370000</v>
      </c>
      <c r="G8" s="84">
        <v>2130000</v>
      </c>
      <c r="H8" s="84">
        <v>60000</v>
      </c>
      <c r="I8" s="84">
        <v>4200000</v>
      </c>
      <c r="J8" s="138">
        <v>2240000</v>
      </c>
      <c r="K8" s="138">
        <v>4420000</v>
      </c>
      <c r="L8" s="26">
        <v>3160000</v>
      </c>
      <c r="M8" s="26">
        <v>20600000</v>
      </c>
      <c r="N8" s="26">
        <v>40000</v>
      </c>
      <c r="O8" s="26">
        <v>3620000</v>
      </c>
      <c r="P8" s="26">
        <v>4160000</v>
      </c>
      <c r="Q8" s="26">
        <v>9570000</v>
      </c>
      <c r="R8" s="26">
        <v>11200000</v>
      </c>
      <c r="S8" s="179">
        <v>59598</v>
      </c>
      <c r="T8" s="85">
        <f t="shared" si="73"/>
        <v>5718000</v>
      </c>
      <c r="U8" s="70"/>
      <c r="V8" s="86" t="s">
        <v>475</v>
      </c>
      <c r="W8" s="72">
        <f t="shared" ref="W8" si="230">SUM(B38:B44)</f>
        <v>16550000</v>
      </c>
      <c r="X8" s="72">
        <f t="shared" ref="X8" si="231">SUM(C38:C44)</f>
        <v>22800000</v>
      </c>
      <c r="Y8" s="72">
        <f t="shared" ref="Y8" si="232">SUM(D38:D44)</f>
        <v>19250000</v>
      </c>
      <c r="Z8" s="72">
        <f t="shared" ref="Z8" si="233">SUM(E38:E44)</f>
        <v>13030000</v>
      </c>
      <c r="AA8" s="72">
        <f t="shared" ref="AA8" si="234">SUM(F38:F44)</f>
        <v>18720000</v>
      </c>
      <c r="AB8" s="72">
        <f t="shared" ref="AB8" si="235">SUM(G38:G44)</f>
        <v>11590000</v>
      </c>
      <c r="AC8" s="72">
        <f t="shared" ref="AC8" si="236">SUM(H38:H44)</f>
        <v>14430000</v>
      </c>
      <c r="AD8" s="72">
        <f t="shared" ref="AD8" si="237">SUM(I38:I44)</f>
        <v>14460000</v>
      </c>
      <c r="AE8" s="72">
        <f t="shared" ref="AE8" si="238">SUM(J38:J44)</f>
        <v>22780000</v>
      </c>
      <c r="AF8" s="72">
        <f t="shared" ref="AF8" si="239">SUM(K38:K44)</f>
        <v>24800000</v>
      </c>
      <c r="AG8" s="72">
        <f t="shared" ref="AG8" si="240">SUM(L38:L44)</f>
        <v>41490000</v>
      </c>
      <c r="AH8" s="72">
        <f t="shared" ref="AH8" si="241">SUM(M38:M44)</f>
        <v>30550000</v>
      </c>
      <c r="AI8" s="72">
        <f t="shared" ref="AI8" si="242">SUM(N38:N44)</f>
        <v>29780000</v>
      </c>
      <c r="AJ8" s="72">
        <f t="shared" ref="AJ8" si="243">SUM(O38:O44)</f>
        <v>21170000</v>
      </c>
      <c r="AK8" s="72">
        <f t="shared" ref="AK8" si="244">SUM(P38:P44)</f>
        <v>40240000</v>
      </c>
      <c r="AL8" s="72">
        <f t="shared" ref="AL8" si="245">SUM(Q38:Q44)</f>
        <v>32410000</v>
      </c>
      <c r="AM8" s="72">
        <f t="shared" ref="AM8" si="246">SUM(R38:R44)</f>
        <v>45090000</v>
      </c>
      <c r="AN8" s="72">
        <f t="shared" ref="AN8" si="247">SUM(S38:S44)</f>
        <v>31147382</v>
      </c>
      <c r="AO8" s="87">
        <f t="shared" si="92"/>
        <v>33738000</v>
      </c>
      <c r="AP8" s="72"/>
      <c r="AQ8" s="130">
        <v>39453</v>
      </c>
      <c r="AR8" s="50">
        <v>0.16090909090909089</v>
      </c>
      <c r="AS8" s="88">
        <v>0.17583333333333331</v>
      </c>
      <c r="AT8" s="88">
        <v>0.35000000000000003</v>
      </c>
      <c r="AU8" s="88">
        <v>0.20600000000000002</v>
      </c>
      <c r="AV8" s="88">
        <v>0.28333333333333333</v>
      </c>
      <c r="AW8" s="88">
        <v>0.3290909090909091</v>
      </c>
      <c r="AX8" s="88">
        <v>0.20428571428571426</v>
      </c>
      <c r="AY8" s="88">
        <v>0.2496153846153846</v>
      </c>
      <c r="AZ8" s="88">
        <v>0.44833333333333331</v>
      </c>
      <c r="BA8" s="88">
        <v>0.49</v>
      </c>
      <c r="BB8" s="88">
        <v>0.22350000000000003</v>
      </c>
      <c r="BC8" s="88">
        <v>0.3692948717948718</v>
      </c>
      <c r="BD8" s="88">
        <v>0.41363636363636369</v>
      </c>
      <c r="BE8" s="88">
        <v>0.31666666666666665</v>
      </c>
      <c r="BF8" s="88">
        <v>0.35107142857142853</v>
      </c>
      <c r="BG8" s="88">
        <v>0.35382783882783886</v>
      </c>
      <c r="BH8" s="89">
        <v>0.36993131868131868</v>
      </c>
      <c r="BI8" s="89">
        <v>0.40710989010989013</v>
      </c>
      <c r="BJ8" s="89">
        <f t="shared" si="93"/>
        <v>0.35511364524480998</v>
      </c>
      <c r="BK8" s="76"/>
      <c r="BL8" s="86" t="s">
        <v>475</v>
      </c>
      <c r="BM8" s="133">
        <f t="shared" ref="BM8" si="248">SUMPRODUCT(AR38:AR44,B38:B44)/SUM(B38:B44)</f>
        <v>0.31309969788519637</v>
      </c>
      <c r="BN8" s="133">
        <f t="shared" ref="BN8" si="249">SUMPRODUCT(AS38:AS44,C38:C44)/SUM(C38:C44)</f>
        <v>0.19376440620782723</v>
      </c>
      <c r="BO8" s="133">
        <f t="shared" ref="BO8" si="250">SUMPRODUCT(AT38:AT44,D38:D44)/SUM(D38:D44)</f>
        <v>0.44387643784786646</v>
      </c>
      <c r="BP8" s="133">
        <f t="shared" ref="BP8" si="251">SUMPRODUCT(AU38:AU44,E38:E44)/SUM(E38:E44)</f>
        <v>0.40288820670248143</v>
      </c>
      <c r="BQ8" s="133">
        <f t="shared" ref="BQ8" si="252">SUMPRODUCT(AV38:AV44,F38:F44)/SUM(F38:F44)</f>
        <v>0.19987138395792239</v>
      </c>
      <c r="BR8" s="133">
        <f t="shared" ref="BR8" si="253">SUMPRODUCT(AW38:AW44,G38:G44)/SUM(G38:G44)</f>
        <v>0.27255290611028316</v>
      </c>
      <c r="BS8" s="133">
        <f t="shared" ref="BS8" si="254">SUMPRODUCT(AX38:AX44,H38:H44)/SUM(H38:H44)</f>
        <v>0.42477130977130978</v>
      </c>
      <c r="BT8" s="133">
        <f t="shared" ref="BT8" si="255">SUMPRODUCT(AY38:AY44,I38:I44)/SUM(I38:I44)</f>
        <v>0.54243004574954778</v>
      </c>
      <c r="BU8" s="133">
        <f t="shared" ref="BU8" si="256">SUMPRODUCT(AZ38:AZ44,J38:J44)/SUM(J38:J44)</f>
        <v>0.2586430766336385</v>
      </c>
      <c r="BV8" s="133">
        <f t="shared" ref="BV8" si="257">SUMPRODUCT(BA38:BA44,K38:K44)/SUM(K38:K44)</f>
        <v>0.4032228598014887</v>
      </c>
      <c r="BW8" s="133">
        <f t="shared" ref="BW8" si="258">SUMPRODUCT(BB38:BB44,L38:L44)/SUM(L38:L44)</f>
        <v>0.27399710530223903</v>
      </c>
      <c r="BX8" s="133">
        <f t="shared" ref="BX8" si="259">SUMPRODUCT(BC38:BC44,M38:M44)/SUM(M38:M44)</f>
        <v>0.28580602175113062</v>
      </c>
      <c r="BY8" s="133">
        <f t="shared" ref="BY8" si="260">SUMPRODUCT(BD38:BD44,N38:N44)/SUM(N38:N44)</f>
        <v>0.44052507029572185</v>
      </c>
      <c r="BZ8" s="133">
        <f t="shared" ref="BZ8" si="261">SUMPRODUCT(BE38:BE44,O38:O44)/SUM(O38:O44)</f>
        <v>0.33014741281392201</v>
      </c>
      <c r="CA8" s="133">
        <f t="shared" ref="CA8" si="262">SUMPRODUCT(BF38:BF44,P38:P44)/SUM(P38:P44)</f>
        <v>0.28254616506753683</v>
      </c>
      <c r="CB8" s="133">
        <f t="shared" ref="CB8" si="263">SUMPRODUCT(BG38:BG44,Q38:Q44)/SUM(Q38:Q44)</f>
        <v>0.33546972038940187</v>
      </c>
      <c r="CC8" s="133">
        <f t="shared" ref="CC8" si="264">SUMPRODUCT(BH38:BH44,R38:R44)/SUM(R38:R44)</f>
        <v>0.37043221286734257</v>
      </c>
      <c r="CD8" s="133">
        <f t="shared" ref="CD8" si="265">SUMPRODUCT(BI38:BI44,S38:S44)/SUM(S38:S44)</f>
        <v>0.42824696789308631</v>
      </c>
      <c r="CE8" s="135">
        <f t="shared" si="112"/>
        <v>0.35006862956312762</v>
      </c>
      <c r="CF8" s="72"/>
      <c r="CG8" s="90">
        <v>39453</v>
      </c>
      <c r="CH8" s="78">
        <f t="shared" si="36"/>
        <v>358827.27272727271</v>
      </c>
      <c r="CI8" s="78">
        <f t="shared" si="37"/>
        <v>0</v>
      </c>
      <c r="CJ8" s="78">
        <f t="shared" si="38"/>
        <v>504000.00000000006</v>
      </c>
      <c r="CK8" s="78">
        <f t="shared" si="39"/>
        <v>331660</v>
      </c>
      <c r="CL8" s="78">
        <f t="shared" si="40"/>
        <v>671500</v>
      </c>
      <c r="CM8" s="78">
        <f t="shared" si="41"/>
        <v>700963.63636363635</v>
      </c>
      <c r="CN8" s="78">
        <f t="shared" si="42"/>
        <v>12257.142857142855</v>
      </c>
      <c r="CO8" s="78">
        <f t="shared" si="43"/>
        <v>1048384.6153846154</v>
      </c>
      <c r="CP8" s="78">
        <f t="shared" si="44"/>
        <v>1004266.6666666666</v>
      </c>
      <c r="CQ8" s="78">
        <f t="shared" si="45"/>
        <v>2165800</v>
      </c>
      <c r="CR8" s="78">
        <f t="shared" si="46"/>
        <v>706260.00000000012</v>
      </c>
      <c r="CS8" s="78">
        <f t="shared" si="47"/>
        <v>7607474.358974359</v>
      </c>
      <c r="CT8" s="78">
        <f t="shared" si="113"/>
        <v>16545.454545454548</v>
      </c>
      <c r="CU8" s="78">
        <f t="shared" si="114"/>
        <v>1146333.3333333333</v>
      </c>
      <c r="CV8" s="78">
        <f t="shared" si="115"/>
        <v>1460457.1428571427</v>
      </c>
      <c r="CW8" s="78">
        <f t="shared" si="116"/>
        <v>3386132.4175824178</v>
      </c>
      <c r="CX8" s="78">
        <f t="shared" si="117"/>
        <v>4143230.769230769</v>
      </c>
      <c r="CY8" s="78">
        <f t="shared" si="53"/>
        <v>24262.935230769232</v>
      </c>
      <c r="CZ8" s="91">
        <f t="shared" si="118"/>
        <v>2030539.8235098235</v>
      </c>
      <c r="DA8" s="50"/>
      <c r="DB8" s="92" t="s">
        <v>475</v>
      </c>
      <c r="DC8" s="78">
        <f t="shared" si="54"/>
        <v>5181800</v>
      </c>
      <c r="DD8" s="78">
        <f t="shared" si="55"/>
        <v>4417828.461538461</v>
      </c>
      <c r="DE8" s="78">
        <f t="shared" si="56"/>
        <v>8544621.4285714291</v>
      </c>
      <c r="DF8" s="78">
        <f t="shared" si="57"/>
        <v>5249633.333333333</v>
      </c>
      <c r="DG8" s="78">
        <f t="shared" si="58"/>
        <v>3741592.307692307</v>
      </c>
      <c r="DH8" s="78">
        <f t="shared" si="59"/>
        <v>3158888.1818181816</v>
      </c>
      <c r="DI8" s="78">
        <f t="shared" si="60"/>
        <v>6129450</v>
      </c>
      <c r="DJ8" s="78">
        <f t="shared" si="61"/>
        <v>7843538.461538461</v>
      </c>
      <c r="DK8" s="78">
        <f t="shared" si="62"/>
        <v>5891889.2857142854</v>
      </c>
      <c r="DL8" s="78">
        <f t="shared" si="63"/>
        <v>9999926.9230769202</v>
      </c>
      <c r="DM8" s="78">
        <f t="shared" si="64"/>
        <v>11368139.898989897</v>
      </c>
      <c r="DN8" s="78">
        <f t="shared" si="65"/>
        <v>8731373.964497041</v>
      </c>
      <c r="DO8" s="78">
        <f t="shared" si="66"/>
        <v>13118836.593406597</v>
      </c>
      <c r="DP8" s="78">
        <f t="shared" si="67"/>
        <v>6989220.7292707292</v>
      </c>
      <c r="DQ8" s="78">
        <f t="shared" si="68"/>
        <v>11369657.682317682</v>
      </c>
      <c r="DR8" s="78">
        <f t="shared" si="69"/>
        <v>10872573.637820514</v>
      </c>
      <c r="DS8" s="78">
        <f t="shared" si="70"/>
        <v>16702788.478188476</v>
      </c>
      <c r="DT8" s="78">
        <f t="shared" si="71"/>
        <v>13338771.899307694</v>
      </c>
      <c r="DU8" s="91">
        <f t="shared" si="119"/>
        <v>11810615.424200799</v>
      </c>
      <c r="DV8" s="51"/>
      <c r="DW8" s="203" t="s">
        <v>463</v>
      </c>
      <c r="DX8" s="204"/>
      <c r="DY8" s="204"/>
      <c r="DZ8" s="204"/>
      <c r="EA8" s="204"/>
      <c r="EB8" s="204"/>
      <c r="EC8" s="204"/>
      <c r="ED8" s="204"/>
      <c r="EE8" s="204"/>
      <c r="EF8" s="204"/>
      <c r="EG8" s="204"/>
      <c r="EH8" s="204"/>
      <c r="EI8" s="204"/>
      <c r="EJ8" s="204"/>
      <c r="EK8" s="204"/>
      <c r="EL8" s="204"/>
      <c r="EM8" s="204"/>
      <c r="EN8" s="204"/>
      <c r="EO8" s="204"/>
      <c r="EP8" s="204"/>
      <c r="EQ8" s="204"/>
      <c r="ER8" s="205"/>
    </row>
    <row r="9" spans="1:150" x14ac:dyDescent="0.15">
      <c r="A9" s="81">
        <v>39454</v>
      </c>
      <c r="B9" s="82">
        <v>860000</v>
      </c>
      <c r="C9" s="83">
        <v>4240000</v>
      </c>
      <c r="D9" s="83">
        <v>2330000</v>
      </c>
      <c r="E9" s="84">
        <v>1280000</v>
      </c>
      <c r="F9" s="84">
        <v>2420000</v>
      </c>
      <c r="G9" s="84">
        <v>2080000</v>
      </c>
      <c r="H9" s="84">
        <v>5050000</v>
      </c>
      <c r="I9" s="84">
        <v>1500000</v>
      </c>
      <c r="J9" s="138">
        <v>2320000</v>
      </c>
      <c r="K9" s="138">
        <v>2350000</v>
      </c>
      <c r="L9" s="26">
        <v>9610000</v>
      </c>
      <c r="M9" s="26">
        <v>10000</v>
      </c>
      <c r="N9" s="26">
        <v>3100000</v>
      </c>
      <c r="O9" s="26">
        <v>2920000</v>
      </c>
      <c r="P9" s="26">
        <v>6830000</v>
      </c>
      <c r="Q9" s="26">
        <v>4290000</v>
      </c>
      <c r="R9" s="26">
        <v>370000</v>
      </c>
      <c r="S9" s="188">
        <v>0</v>
      </c>
      <c r="T9" s="85">
        <f t="shared" si="73"/>
        <v>3502000</v>
      </c>
      <c r="U9" s="70"/>
      <c r="V9" s="86" t="s">
        <v>476</v>
      </c>
      <c r="W9" s="72">
        <f t="shared" ref="W9" si="266">SUM(B45:B51)</f>
        <v>15680000</v>
      </c>
      <c r="X9" s="72">
        <f t="shared" ref="X9" si="267">SUM(C45:C51)</f>
        <v>25840000</v>
      </c>
      <c r="Y9" s="72">
        <f t="shared" ref="Y9" si="268">SUM(D45:D51)</f>
        <v>19770000</v>
      </c>
      <c r="Z9" s="72">
        <f t="shared" ref="Z9" si="269">SUM(E45:E51)</f>
        <v>14490000</v>
      </c>
      <c r="AA9" s="72">
        <f t="shared" ref="AA9" si="270">SUM(F45:F51)</f>
        <v>26550000</v>
      </c>
      <c r="AB9" s="72">
        <f t="shared" ref="AB9" si="271">SUM(G45:G51)</f>
        <v>15270000</v>
      </c>
      <c r="AC9" s="72">
        <f t="shared" ref="AC9" si="272">SUM(H45:H51)</f>
        <v>13450000</v>
      </c>
      <c r="AD9" s="72">
        <f t="shared" ref="AD9" si="273">SUM(I45:I51)</f>
        <v>19700000</v>
      </c>
      <c r="AE9" s="72">
        <f t="shared" ref="AE9" si="274">SUM(J45:J51)</f>
        <v>26540000</v>
      </c>
      <c r="AF9" s="72">
        <f t="shared" ref="AF9" si="275">SUM(K45:K51)</f>
        <v>34040000</v>
      </c>
      <c r="AG9" s="72">
        <f t="shared" ref="AG9" si="276">SUM(L45:L51)</f>
        <v>32840000</v>
      </c>
      <c r="AH9" s="72">
        <f t="shared" ref="AH9" si="277">SUM(M45:M51)</f>
        <v>39290000</v>
      </c>
      <c r="AI9" s="72">
        <f t="shared" ref="AI9" si="278">SUM(N45:N51)</f>
        <v>37150000</v>
      </c>
      <c r="AJ9" s="72">
        <f t="shared" ref="AJ9" si="279">SUM(O45:O51)</f>
        <v>21970000</v>
      </c>
      <c r="AK9" s="72">
        <f t="shared" ref="AK9" si="280">SUM(P45:P51)</f>
        <v>29570000</v>
      </c>
      <c r="AL9" s="72">
        <f t="shared" ref="AL9" si="281">SUM(Q45:Q51)</f>
        <v>36940000</v>
      </c>
      <c r="AM9" s="72">
        <f t="shared" ref="AM9" si="282">SUM(R45:R51)</f>
        <v>39040000</v>
      </c>
      <c r="AN9" s="72">
        <f t="shared" ref="AN9" si="283">SUM(S45:S51)</f>
        <v>44712609</v>
      </c>
      <c r="AO9" s="87">
        <f t="shared" si="92"/>
        <v>32934000</v>
      </c>
      <c r="AP9" s="72"/>
      <c r="AQ9" s="130">
        <v>39454</v>
      </c>
      <c r="AR9" s="50">
        <v>0.19699999999999998</v>
      </c>
      <c r="AS9" s="88">
        <v>0.17583333333333331</v>
      </c>
      <c r="AT9" s="88">
        <v>0.35000000000000003</v>
      </c>
      <c r="AU9" s="88">
        <v>0.21000000000000002</v>
      </c>
      <c r="AV9" s="88">
        <v>0.31</v>
      </c>
      <c r="AW9" s="88">
        <v>0.3290909090909091</v>
      </c>
      <c r="AX9" s="88">
        <v>0.20428571428571426</v>
      </c>
      <c r="AY9" s="88">
        <v>0.25507692307692309</v>
      </c>
      <c r="AZ9" s="88">
        <v>0.45666666666666672</v>
      </c>
      <c r="BA9" s="88">
        <v>0.49</v>
      </c>
      <c r="BB9" s="88">
        <v>0.22350000000000003</v>
      </c>
      <c r="BC9" s="88">
        <v>0.33650349650349648</v>
      </c>
      <c r="BD9" s="88">
        <v>0.41363636363636369</v>
      </c>
      <c r="BE9" s="88">
        <v>0.31444444444444447</v>
      </c>
      <c r="BF9" s="88">
        <v>0.34478021978021983</v>
      </c>
      <c r="BG9" s="88">
        <v>0.36282967032967045</v>
      </c>
      <c r="BH9" s="89">
        <v>0.36993131868131868</v>
      </c>
      <c r="BI9" s="89">
        <v>0.41103846153846157</v>
      </c>
      <c r="BJ9" s="89">
        <f t="shared" si="93"/>
        <v>0.35686540718308291</v>
      </c>
      <c r="BK9" s="76"/>
      <c r="BL9" s="86" t="s">
        <v>476</v>
      </c>
      <c r="BM9" s="133">
        <f t="shared" ref="BM9" si="284">SUMPRODUCT(AR45:AR51,B45:B51)/SUM(B45:B51)</f>
        <v>0.31403926749271138</v>
      </c>
      <c r="BN9" s="133">
        <f t="shared" ref="BN9" si="285">SUMPRODUCT(AS45:AS51,C45:C51)/SUM(C45:C51)</f>
        <v>0.18603179328411526</v>
      </c>
      <c r="BO9" s="133">
        <f t="shared" ref="BO9" si="286">SUMPRODUCT(AT45:AT51,D45:D51)/SUM(D45:D51)</f>
        <v>0.36246079919069296</v>
      </c>
      <c r="BP9" s="133">
        <f t="shared" ref="BP9" si="287">SUMPRODUCT(AU45:AU51,E45:E51)/SUM(E45:E51)</f>
        <v>0.42701587301587302</v>
      </c>
      <c r="BQ9" s="133">
        <f t="shared" ref="BQ9" si="288">SUMPRODUCT(AV45:AV51,F45:F51)/SUM(F45:F51)</f>
        <v>0.21241786018961159</v>
      </c>
      <c r="BR9" s="133">
        <f t="shared" ref="BR9" si="289">SUMPRODUCT(AW45:AW51,G45:G51)/SUM(G45:G51)</f>
        <v>0.33354980317652222</v>
      </c>
      <c r="BS9" s="133">
        <f t="shared" ref="BS9" si="290">SUMPRODUCT(AX45:AX51,H45:H51)/SUM(H45:H51)</f>
        <v>0.40816604708798015</v>
      </c>
      <c r="BT9" s="133">
        <f t="shared" ref="BT9" si="291">SUMPRODUCT(AY45:AY51,I45:I51)/SUM(I45:I51)</f>
        <v>0.53828582584927753</v>
      </c>
      <c r="BU9" s="133">
        <f t="shared" ref="BU9" si="292">SUMPRODUCT(AZ45:AZ51,J45:J51)/SUM(J45:J51)</f>
        <v>0.24738358766641544</v>
      </c>
      <c r="BV9" s="133">
        <f t="shared" ref="BV9" si="293">SUMPRODUCT(BA45:BA51,K45:K51)/SUM(K45:K51)</f>
        <v>0.39353020767422942</v>
      </c>
      <c r="BW9" s="133">
        <f t="shared" ref="BW9" si="294">SUMPRODUCT(BB45:BB51,L45:L51)/SUM(L45:L51)</f>
        <v>0.27542107101181401</v>
      </c>
      <c r="BX9" s="133">
        <f t="shared" ref="BX9" si="295">SUMPRODUCT(BC45:BC51,M45:M51)/SUM(M45:M51)</f>
        <v>0.2966988152126277</v>
      </c>
      <c r="BY9" s="133">
        <f t="shared" ref="BY9" si="296">SUMPRODUCT(BD45:BD51,N45:N51)/SUM(N45:N51)</f>
        <v>0.33820586544587805</v>
      </c>
      <c r="BZ9" s="133">
        <f t="shared" ref="BZ9" si="297">SUMPRODUCT(BE45:BE51,O45:O51)/SUM(O45:O51)</f>
        <v>0.3408230083525941</v>
      </c>
      <c r="CA9" s="133">
        <f t="shared" ref="CA9" si="298">SUMPRODUCT(BF45:BF51,P45:P51)/SUM(P45:P51)</f>
        <v>0.24960784445329592</v>
      </c>
      <c r="CB9" s="133">
        <f t="shared" ref="CB9" si="299">SUMPRODUCT(BG45:BG51,Q45:Q51)/SUM(Q45:Q51)</f>
        <v>0.33982632694283821</v>
      </c>
      <c r="CC9" s="133">
        <f t="shared" ref="CC9" si="300">SUMPRODUCT(BH45:BH51,R45:R51)/SUM(R45:R51)</f>
        <v>0.36582794203747077</v>
      </c>
      <c r="CD9" s="133">
        <f t="shared" ref="CD9" si="301">SUMPRODUCT(BI45:BI51,S45:S51)/SUM(S45:S51)</f>
        <v>0.43813261215953336</v>
      </c>
      <c r="CE9" s="135">
        <f t="shared" si="112"/>
        <v>0.32955754375245111</v>
      </c>
      <c r="CF9" s="72"/>
      <c r="CG9" s="90">
        <v>39454</v>
      </c>
      <c r="CH9" s="78">
        <f t="shared" si="36"/>
        <v>169419.99999999997</v>
      </c>
      <c r="CI9" s="78">
        <f t="shared" si="37"/>
        <v>745533.33333333326</v>
      </c>
      <c r="CJ9" s="78">
        <f t="shared" si="38"/>
        <v>815500.00000000012</v>
      </c>
      <c r="CK9" s="78">
        <f t="shared" si="39"/>
        <v>268800</v>
      </c>
      <c r="CL9" s="78">
        <f t="shared" si="40"/>
        <v>750200</v>
      </c>
      <c r="CM9" s="78">
        <f t="shared" si="41"/>
        <v>684509.09090909094</v>
      </c>
      <c r="CN9" s="78">
        <f t="shared" si="42"/>
        <v>1031642.857142857</v>
      </c>
      <c r="CO9" s="78">
        <f t="shared" si="43"/>
        <v>382615.38461538462</v>
      </c>
      <c r="CP9" s="78">
        <f t="shared" si="44"/>
        <v>1059466.6666666667</v>
      </c>
      <c r="CQ9" s="78">
        <f t="shared" si="45"/>
        <v>1151500</v>
      </c>
      <c r="CR9" s="78">
        <f t="shared" si="46"/>
        <v>2147835.0000000005</v>
      </c>
      <c r="CS9" s="78">
        <f t="shared" si="47"/>
        <v>3365.0349650349649</v>
      </c>
      <c r="CT9" s="78">
        <f t="shared" si="113"/>
        <v>1282272.7272727275</v>
      </c>
      <c r="CU9" s="78">
        <f t="shared" si="114"/>
        <v>918177.77777777787</v>
      </c>
      <c r="CV9" s="78">
        <f t="shared" si="115"/>
        <v>2354848.9010989014</v>
      </c>
      <c r="CW9" s="78">
        <f t="shared" si="116"/>
        <v>1556539.2857142861</v>
      </c>
      <c r="CX9" s="78">
        <f t="shared" si="117"/>
        <v>136874.58791208791</v>
      </c>
      <c r="CY9" s="78">
        <f t="shared" si="53"/>
        <v>0</v>
      </c>
      <c r="CZ9" s="91">
        <f t="shared" si="118"/>
        <v>1249742.6559551563</v>
      </c>
      <c r="DA9" s="50"/>
      <c r="DB9" s="92" t="s">
        <v>476</v>
      </c>
      <c r="DC9" s="78">
        <f t="shared" si="54"/>
        <v>4924135.7142857146</v>
      </c>
      <c r="DD9" s="78">
        <f t="shared" si="55"/>
        <v>4807061.538461538</v>
      </c>
      <c r="DE9" s="78">
        <f t="shared" si="56"/>
        <v>7165850</v>
      </c>
      <c r="DF9" s="78">
        <f t="shared" si="57"/>
        <v>6187460</v>
      </c>
      <c r="DG9" s="78">
        <f t="shared" si="58"/>
        <v>5639694.188034188</v>
      </c>
      <c r="DH9" s="78">
        <f t="shared" si="59"/>
        <v>5093305.4945054939</v>
      </c>
      <c r="DI9" s="78">
        <f t="shared" si="60"/>
        <v>5489833.333333333</v>
      </c>
      <c r="DJ9" s="78">
        <f t="shared" si="61"/>
        <v>10604230.769230768</v>
      </c>
      <c r="DK9" s="78">
        <f t="shared" si="62"/>
        <v>6565560.416666666</v>
      </c>
      <c r="DL9" s="78">
        <f t="shared" si="63"/>
        <v>13395768.26923077</v>
      </c>
      <c r="DM9" s="78">
        <f t="shared" si="64"/>
        <v>9044827.9720279723</v>
      </c>
      <c r="DN9" s="78">
        <f t="shared" si="65"/>
        <v>11657296.449704142</v>
      </c>
      <c r="DO9" s="78">
        <f t="shared" ref="DO9:DO54" si="302">BY9*AI9</f>
        <v>12564347.90131437</v>
      </c>
      <c r="DP9" s="78">
        <f t="shared" si="67"/>
        <v>7487881.4935064921</v>
      </c>
      <c r="DQ9" s="78">
        <f t="shared" si="68"/>
        <v>7380903.9604839608</v>
      </c>
      <c r="DR9" s="78">
        <f t="shared" si="69"/>
        <v>12553184.517268443</v>
      </c>
      <c r="DS9" s="78">
        <f t="shared" si="70"/>
        <v>14281922.857142858</v>
      </c>
      <c r="DT9" s="78">
        <f t="shared" si="71"/>
        <v>19590052.17763786</v>
      </c>
      <c r="DU9" s="91">
        <f t="shared" si="119"/>
        <v>10853648.145943224</v>
      </c>
      <c r="DV9" s="51"/>
      <c r="DW9" s="60" t="s">
        <v>553</v>
      </c>
      <c r="DX9" s="61">
        <v>2007</v>
      </c>
      <c r="DY9" s="62">
        <v>2008</v>
      </c>
      <c r="DZ9" s="61">
        <v>2009</v>
      </c>
      <c r="EA9" s="62">
        <v>2010</v>
      </c>
      <c r="EB9" s="61">
        <v>2011</v>
      </c>
      <c r="EC9" s="62">
        <v>2012</v>
      </c>
      <c r="ED9" s="61">
        <v>2013</v>
      </c>
      <c r="EE9" s="61">
        <v>2014</v>
      </c>
      <c r="EF9" s="61">
        <v>2015</v>
      </c>
      <c r="EG9" s="61">
        <v>2016</v>
      </c>
      <c r="EH9" s="61">
        <v>2017</v>
      </c>
      <c r="EI9" s="61">
        <v>2018</v>
      </c>
      <c r="EJ9" s="61">
        <v>2019</v>
      </c>
      <c r="EK9" s="63">
        <v>2020</v>
      </c>
      <c r="EL9" s="53">
        <v>2021</v>
      </c>
      <c r="EM9" s="147">
        <v>2022</v>
      </c>
      <c r="EN9" s="147">
        <v>2023</v>
      </c>
      <c r="EO9" s="147">
        <v>2024</v>
      </c>
      <c r="EP9" s="62" t="s">
        <v>761</v>
      </c>
      <c r="EQ9" s="61" t="s">
        <v>766</v>
      </c>
      <c r="ER9" s="64" t="s">
        <v>556</v>
      </c>
    </row>
    <row r="10" spans="1:150" x14ac:dyDescent="0.15">
      <c r="A10" s="81">
        <v>39455</v>
      </c>
      <c r="B10" s="82">
        <v>4790000</v>
      </c>
      <c r="C10" s="83">
        <v>2230000</v>
      </c>
      <c r="D10" s="83">
        <v>1790000</v>
      </c>
      <c r="E10" s="84">
        <v>2310000</v>
      </c>
      <c r="F10" s="84">
        <v>3830000</v>
      </c>
      <c r="G10" s="84">
        <v>60000</v>
      </c>
      <c r="H10" s="84">
        <v>2630000</v>
      </c>
      <c r="I10" s="84">
        <v>1800000</v>
      </c>
      <c r="J10" s="138">
        <v>2750000</v>
      </c>
      <c r="K10" s="138">
        <v>2290000</v>
      </c>
      <c r="L10" s="26">
        <v>90000</v>
      </c>
      <c r="M10" s="26">
        <v>3270000</v>
      </c>
      <c r="N10" s="26">
        <v>1370000</v>
      </c>
      <c r="O10" s="26">
        <v>2930000</v>
      </c>
      <c r="P10" s="26">
        <v>4870000</v>
      </c>
      <c r="Q10" s="26">
        <v>1670000</v>
      </c>
      <c r="R10" s="26">
        <v>0</v>
      </c>
      <c r="S10" s="179">
        <v>9450707</v>
      </c>
      <c r="T10" s="85">
        <f t="shared" si="73"/>
        <v>2168000</v>
      </c>
      <c r="U10" s="70"/>
      <c r="V10" s="86" t="s">
        <v>477</v>
      </c>
      <c r="W10" s="72">
        <f t="shared" ref="W10" si="303">SUM(B52:B58)</f>
        <v>20550000</v>
      </c>
      <c r="X10" s="72">
        <f t="shared" ref="X10" si="304">SUM(C52:C58)</f>
        <v>19850000</v>
      </c>
      <c r="Y10" s="72">
        <f t="shared" ref="Y10" si="305">SUM(D52:D58)</f>
        <v>19280000</v>
      </c>
      <c r="Z10" s="72">
        <f t="shared" ref="Z10" si="306">SUM(E52:E58)</f>
        <v>13110000</v>
      </c>
      <c r="AA10" s="72">
        <f t="shared" ref="AA10" si="307">SUM(F52:F58)</f>
        <v>24590000</v>
      </c>
      <c r="AB10" s="72">
        <f t="shared" ref="AB10" si="308">SUM(G52:G58)</f>
        <v>20630000</v>
      </c>
      <c r="AC10" s="72">
        <f t="shared" ref="AC10" si="309">SUM(H52:H58)</f>
        <v>17940000</v>
      </c>
      <c r="AD10" s="72">
        <f t="shared" ref="AD10" si="310">SUM(I52:I58)</f>
        <v>19750000</v>
      </c>
      <c r="AE10" s="72">
        <f t="shared" ref="AE10" si="311">SUM(J52:J58)</f>
        <v>22410000</v>
      </c>
      <c r="AF10" s="72">
        <f t="shared" ref="AF10" si="312">SUM(K52:K58)</f>
        <v>31790000</v>
      </c>
      <c r="AG10" s="72">
        <f t="shared" ref="AG10" si="313">SUM(L52:L58)</f>
        <v>31390000</v>
      </c>
      <c r="AH10" s="72">
        <f t="shared" ref="AH10" si="314">SUM(M52:M58)</f>
        <v>38660000</v>
      </c>
      <c r="AI10" s="72">
        <f t="shared" ref="AI10" si="315">SUM(N52:N58)</f>
        <v>25180000</v>
      </c>
      <c r="AJ10" s="72">
        <f t="shared" ref="AJ10" si="316">SUM(O52:O58)</f>
        <v>28460000</v>
      </c>
      <c r="AK10" s="72">
        <f t="shared" ref="AK10" si="317">SUM(P52:P58)</f>
        <v>37840000</v>
      </c>
      <c r="AL10" s="72">
        <f t="shared" ref="AL10" si="318">SUM(Q52:Q58)</f>
        <v>30230000</v>
      </c>
      <c r="AM10" s="72">
        <f t="shared" ref="AM10" si="319">SUM(R52:R58)</f>
        <v>39860000</v>
      </c>
      <c r="AN10" s="72">
        <f t="shared" ref="AN10" si="320">SUM(S52:S58)</f>
        <v>37105869</v>
      </c>
      <c r="AO10" s="87">
        <f t="shared" si="92"/>
        <v>32314000</v>
      </c>
      <c r="AP10" s="72"/>
      <c r="AQ10" s="130">
        <v>39455</v>
      </c>
      <c r="AR10" s="50">
        <v>0.19699999999999998</v>
      </c>
      <c r="AS10" s="88">
        <v>0.18499999999999997</v>
      </c>
      <c r="AT10" s="88">
        <v>0.35000000000000003</v>
      </c>
      <c r="AU10" s="88">
        <v>0.21000000000000002</v>
      </c>
      <c r="AV10" s="88">
        <v>0.31</v>
      </c>
      <c r="AW10" s="88">
        <v>0.32727272727272733</v>
      </c>
      <c r="AX10" s="88">
        <v>0.20571428571428571</v>
      </c>
      <c r="AY10" s="88">
        <v>0.2630769230769231</v>
      </c>
      <c r="AZ10" s="88">
        <v>0.44571428571428573</v>
      </c>
      <c r="BA10" s="88">
        <v>0.49</v>
      </c>
      <c r="BB10" s="88">
        <v>0.24150000000000005</v>
      </c>
      <c r="BC10" s="88">
        <v>0.33650349650349648</v>
      </c>
      <c r="BD10" s="88">
        <v>0.41363636363636369</v>
      </c>
      <c r="BE10" s="88">
        <v>0.3230952380952381</v>
      </c>
      <c r="BF10" s="88">
        <v>0.34478021978021983</v>
      </c>
      <c r="BG10" s="88">
        <v>0.36282967032967045</v>
      </c>
      <c r="BH10" s="89">
        <v>0.37144970414201178</v>
      </c>
      <c r="BI10" s="89">
        <v>0.41103846153846157</v>
      </c>
      <c r="BJ10" s="89">
        <f t="shared" si="93"/>
        <v>0.35040185291338433</v>
      </c>
      <c r="BK10" s="76"/>
      <c r="BL10" s="86" t="s">
        <v>477</v>
      </c>
      <c r="BM10" s="133">
        <f t="shared" ref="BM10" si="321">SUMPRODUCT(AR52:AR58,B52:B58)/SUM(B52:B58)</f>
        <v>0.33764184914841849</v>
      </c>
      <c r="BN10" s="133">
        <f t="shared" ref="BN10" si="322">SUMPRODUCT(AS52:AS58,C52:C58)/SUM(C52:C58)</f>
        <v>0.17176864948653359</v>
      </c>
      <c r="BO10" s="133">
        <f t="shared" ref="BO10" si="323">SUMPRODUCT(AT52:AT58,D52:D58)/SUM(D52:D58)</f>
        <v>0.29227826763485476</v>
      </c>
      <c r="BP10" s="133">
        <f t="shared" ref="BP10" si="324">SUMPRODUCT(AU52:AU58,E52:E58)/SUM(E52:E58)</f>
        <v>0.42036237937839777</v>
      </c>
      <c r="BQ10" s="133">
        <f t="shared" ref="BQ10" si="325">SUMPRODUCT(AV52:AV58,F52:F58)/SUM(F52:F58)</f>
        <v>0.21285187328599281</v>
      </c>
      <c r="BR10" s="133">
        <f t="shared" ref="BR10" si="326">SUMPRODUCT(AW52:AW58,G52:G58)/SUM(G52:G58)</f>
        <v>0.37704319432385353</v>
      </c>
      <c r="BS10" s="133">
        <f t="shared" ref="BS10" si="327">SUMPRODUCT(AX52:AX58,H52:H58)/SUM(H52:H58)</f>
        <v>0.4059698996655518</v>
      </c>
      <c r="BT10" s="133">
        <f t="shared" ref="BT10" si="328">SUMPRODUCT(AY52:AY58,I52:I58)/SUM(I52:I58)</f>
        <v>0.48351176241480043</v>
      </c>
      <c r="BU10" s="133">
        <f t="shared" ref="BU10" si="329">SUMPRODUCT(AZ52:AZ58,J52:J58)/SUM(J52:J58)</f>
        <v>0.24296173229071488</v>
      </c>
      <c r="BV10" s="133">
        <f t="shared" ref="BV10" si="330">SUMPRODUCT(BA52:BA58,K52:K58)/SUM(K52:K58)</f>
        <v>0.37052203160161634</v>
      </c>
      <c r="BW10" s="133">
        <f t="shared" ref="BW10" si="331">SUMPRODUCT(BB52:BB58,L52:L58)/SUM(L52:L58)</f>
        <v>0.25312366750802562</v>
      </c>
      <c r="BX10" s="133">
        <f t="shared" ref="BX10" si="332">SUMPRODUCT(BC52:BC58,M52:M58)/SUM(M52:M58)</f>
        <v>0.27463533988793654</v>
      </c>
      <c r="BY10" s="133">
        <f t="shared" ref="BY10" si="333">SUMPRODUCT(BD52:BD58,N52:N58)/SUM(N52:N58)</f>
        <v>0.31777934386316381</v>
      </c>
      <c r="BZ10" s="133">
        <f t="shared" ref="BZ10" si="334">SUMPRODUCT(BE52:BE58,O52:O58)/SUM(O52:O58)</f>
        <v>0.34848578832446542</v>
      </c>
      <c r="CA10" s="133">
        <f t="shared" ref="CA10" si="335">SUMPRODUCT(BF52:BF58,P52:P58)/SUM(P52:P58)</f>
        <v>0.25116334076559321</v>
      </c>
      <c r="CB10" s="133">
        <f t="shared" ref="CB10" si="336">SUMPRODUCT(BG52:BG58,Q52:Q58)/SUM(Q52:Q58)</f>
        <v>0.36276599916729457</v>
      </c>
      <c r="CC10" s="133">
        <f t="shared" ref="CC10" si="337">SUMPRODUCT(BH52:BH58,R52:R58)/SUM(R52:R58)</f>
        <v>0.37006245209882943</v>
      </c>
      <c r="CD10" s="133">
        <f t="shared" ref="CD10" si="338">SUMPRODUCT(BI52:BI58,S52:S58)/SUM(S52:S58)</f>
        <v>0.43919413919413919</v>
      </c>
      <c r="CE10" s="135">
        <f t="shared" si="112"/>
        <v>0.32890212121213996</v>
      </c>
      <c r="CF10" s="72"/>
      <c r="CG10" s="90">
        <v>39455</v>
      </c>
      <c r="CH10" s="78">
        <f t="shared" si="36"/>
        <v>943629.99999999988</v>
      </c>
      <c r="CI10" s="78">
        <f t="shared" si="37"/>
        <v>412549.99999999994</v>
      </c>
      <c r="CJ10" s="78">
        <f t="shared" si="38"/>
        <v>626500.00000000012</v>
      </c>
      <c r="CK10" s="78">
        <f t="shared" si="39"/>
        <v>485100.00000000006</v>
      </c>
      <c r="CL10" s="78">
        <f t="shared" si="40"/>
        <v>1187300</v>
      </c>
      <c r="CM10" s="78">
        <f t="shared" si="41"/>
        <v>19636.36363636364</v>
      </c>
      <c r="CN10" s="78">
        <f t="shared" si="42"/>
        <v>541028.57142857136</v>
      </c>
      <c r="CO10" s="78">
        <f t="shared" si="43"/>
        <v>473538.46153846156</v>
      </c>
      <c r="CP10" s="78">
        <f t="shared" si="44"/>
        <v>1225714.2857142857</v>
      </c>
      <c r="CQ10" s="78">
        <f t="shared" si="45"/>
        <v>1122100</v>
      </c>
      <c r="CR10" s="78">
        <f t="shared" si="46"/>
        <v>21735.000000000004</v>
      </c>
      <c r="CS10" s="78">
        <f t="shared" si="47"/>
        <v>1100366.4335664334</v>
      </c>
      <c r="CT10" s="78">
        <f t="shared" si="113"/>
        <v>566681.81818181823</v>
      </c>
      <c r="CU10" s="78">
        <f t="shared" si="114"/>
        <v>946669.04761904769</v>
      </c>
      <c r="CV10" s="78">
        <f t="shared" si="115"/>
        <v>1679079.6703296707</v>
      </c>
      <c r="CW10" s="78">
        <f t="shared" si="116"/>
        <v>605925.54945054965</v>
      </c>
      <c r="CX10" s="78">
        <f t="shared" si="117"/>
        <v>0</v>
      </c>
      <c r="CY10" s="78">
        <f t="shared" si="53"/>
        <v>3884604.0657307697</v>
      </c>
      <c r="CZ10" s="91">
        <f t="shared" si="118"/>
        <v>759671.21711621725</v>
      </c>
      <c r="DA10" s="50"/>
      <c r="DB10" s="92" t="s">
        <v>477</v>
      </c>
      <c r="DC10" s="78">
        <f t="shared" si="54"/>
        <v>6938540</v>
      </c>
      <c r="DD10" s="78">
        <f t="shared" si="55"/>
        <v>3409607.6923076916</v>
      </c>
      <c r="DE10" s="78">
        <f t="shared" si="56"/>
        <v>5635125</v>
      </c>
      <c r="DF10" s="78">
        <f t="shared" si="57"/>
        <v>5510950.7936507948</v>
      </c>
      <c r="DG10" s="78">
        <f t="shared" si="58"/>
        <v>5234027.5641025631</v>
      </c>
      <c r="DH10" s="78">
        <f t="shared" si="59"/>
        <v>7778401.0989010986</v>
      </c>
      <c r="DI10" s="78">
        <f t="shared" si="60"/>
        <v>7283099.9999999991</v>
      </c>
      <c r="DJ10" s="78">
        <f t="shared" si="61"/>
        <v>9549357.307692308</v>
      </c>
      <c r="DK10" s="78">
        <f t="shared" si="62"/>
        <v>5444772.4206349207</v>
      </c>
      <c r="DL10" s="78">
        <f t="shared" si="63"/>
        <v>11778895.384615384</v>
      </c>
      <c r="DM10" s="78">
        <f t="shared" si="64"/>
        <v>7945551.9230769239</v>
      </c>
      <c r="DN10" s="78">
        <f t="shared" si="65"/>
        <v>10617402.240067627</v>
      </c>
      <c r="DO10" s="78">
        <f t="shared" si="302"/>
        <v>8001683.8784744646</v>
      </c>
      <c r="DP10" s="78">
        <f t="shared" si="67"/>
        <v>9917905.5357142854</v>
      </c>
      <c r="DQ10" s="78">
        <f t="shared" si="68"/>
        <v>9504020.814570047</v>
      </c>
      <c r="DR10" s="78">
        <f t="shared" si="69"/>
        <v>10966416.154827315</v>
      </c>
      <c r="DS10" s="78">
        <f t="shared" si="70"/>
        <v>14750689.340659341</v>
      </c>
      <c r="DT10" s="78">
        <f t="shared" si="71"/>
        <v>16296680.194505494</v>
      </c>
      <c r="DU10" s="91">
        <f t="shared" si="119"/>
        <v>10628143.14484909</v>
      </c>
      <c r="DV10" s="51"/>
      <c r="DW10" s="60" t="s">
        <v>523</v>
      </c>
      <c r="DX10" s="163">
        <f>SUM(B323:B352)</f>
        <v>74490000</v>
      </c>
      <c r="DY10" s="163">
        <f t="shared" ref="DY10:EP10" si="339">SUM(C323:C352)</f>
        <v>65830000</v>
      </c>
      <c r="DZ10" s="163">
        <f t="shared" si="339"/>
        <v>81720000</v>
      </c>
      <c r="EA10" s="163">
        <f t="shared" si="339"/>
        <v>52630000</v>
      </c>
      <c r="EB10" s="163">
        <f t="shared" si="339"/>
        <v>51710000</v>
      </c>
      <c r="EC10" s="163">
        <f t="shared" si="339"/>
        <v>63950000</v>
      </c>
      <c r="ED10" s="163">
        <f t="shared" si="339"/>
        <v>67140000</v>
      </c>
      <c r="EE10" s="163">
        <f t="shared" si="339"/>
        <v>68710000</v>
      </c>
      <c r="EF10" s="163">
        <f t="shared" si="339"/>
        <v>92280000</v>
      </c>
      <c r="EG10" s="163">
        <f t="shared" si="339"/>
        <v>89720000</v>
      </c>
      <c r="EH10" s="163">
        <f t="shared" si="339"/>
        <v>73230000</v>
      </c>
      <c r="EI10" s="163">
        <f t="shared" si="339"/>
        <v>64070000</v>
      </c>
      <c r="EJ10" s="163">
        <f t="shared" si="339"/>
        <v>85430000</v>
      </c>
      <c r="EK10" s="163">
        <f t="shared" si="339"/>
        <v>95860000</v>
      </c>
      <c r="EL10" s="163">
        <f t="shared" si="339"/>
        <v>93660000</v>
      </c>
      <c r="EM10" s="163">
        <f t="shared" si="339"/>
        <v>158040000</v>
      </c>
      <c r="EN10" s="163">
        <f t="shared" si="339"/>
        <v>118340000</v>
      </c>
      <c r="EO10" s="163">
        <f t="shared" si="339"/>
        <v>94055377</v>
      </c>
      <c r="EP10" s="163">
        <f t="shared" si="339"/>
        <v>110266000</v>
      </c>
      <c r="EQ10" s="164">
        <f>(EO10-EN10)/EN10</f>
        <v>-0.20521060503633598</v>
      </c>
      <c r="ER10" s="165">
        <f>(EO10-EP10)/EP10</f>
        <v>-0.14701379391652913</v>
      </c>
      <c r="ET10" s="158"/>
    </row>
    <row r="11" spans="1:150" x14ac:dyDescent="0.15">
      <c r="A11" s="81">
        <v>39456</v>
      </c>
      <c r="B11" s="82">
        <v>4040000</v>
      </c>
      <c r="C11" s="83">
        <v>3400000</v>
      </c>
      <c r="D11" s="83">
        <v>1760000</v>
      </c>
      <c r="E11" s="84">
        <v>2430000</v>
      </c>
      <c r="F11" s="84">
        <v>480000</v>
      </c>
      <c r="G11" s="84">
        <v>3690000</v>
      </c>
      <c r="H11" s="84">
        <v>3100000</v>
      </c>
      <c r="I11" s="84">
        <v>3530000</v>
      </c>
      <c r="J11" s="138">
        <v>2840000</v>
      </c>
      <c r="K11" s="138">
        <v>3160000</v>
      </c>
      <c r="L11" s="26">
        <v>4900000</v>
      </c>
      <c r="M11" s="26">
        <v>3040000</v>
      </c>
      <c r="N11" s="26">
        <v>1920000</v>
      </c>
      <c r="O11" s="26">
        <v>4140000</v>
      </c>
      <c r="P11" s="26">
        <v>1380000</v>
      </c>
      <c r="Q11" s="26">
        <v>0</v>
      </c>
      <c r="R11" s="26">
        <v>4630000</v>
      </c>
      <c r="S11" s="179">
        <v>10968831</v>
      </c>
      <c r="T11" s="85">
        <f t="shared" si="73"/>
        <v>2414000</v>
      </c>
      <c r="U11" s="70"/>
      <c r="V11" s="86" t="s">
        <v>478</v>
      </c>
      <c r="W11" s="72">
        <f t="shared" ref="W11" si="340">SUM(B59:B64)</f>
        <v>19240000</v>
      </c>
      <c r="X11" s="72">
        <f t="shared" ref="X11" si="341">SUM(C59:C64)</f>
        <v>21830000</v>
      </c>
      <c r="Y11" s="72">
        <f t="shared" ref="Y11" si="342">SUM(D59:D64)</f>
        <v>16910000</v>
      </c>
      <c r="Z11" s="72">
        <f t="shared" ref="Z11" si="343">SUM(E59:E64)</f>
        <v>14480000</v>
      </c>
      <c r="AA11" s="72">
        <f t="shared" ref="AA11" si="344">SUM(F59:F64)</f>
        <v>22800000</v>
      </c>
      <c r="AB11" s="72">
        <f t="shared" ref="AB11" si="345">SUM(G59:G64)</f>
        <v>16530000</v>
      </c>
      <c r="AC11" s="72">
        <f t="shared" ref="AC11" si="346">SUM(H59:H64)</f>
        <v>16530000</v>
      </c>
      <c r="AD11" s="72">
        <f t="shared" ref="AD11" si="347">SUM(I59:I64)</f>
        <v>18980000</v>
      </c>
      <c r="AE11" s="72">
        <f t="shared" ref="AE11" si="348">SUM(J59:J64)</f>
        <v>25500000</v>
      </c>
      <c r="AF11" s="72">
        <f t="shared" ref="AF11" si="349">SUM(K59:K64)</f>
        <v>19690000</v>
      </c>
      <c r="AG11" s="72">
        <f t="shared" ref="AG11" si="350">SUM(L59:L64)</f>
        <v>20590000</v>
      </c>
      <c r="AH11" s="72">
        <f t="shared" ref="AH11" si="351">SUM(M59:M64)</f>
        <v>37180000</v>
      </c>
      <c r="AI11" s="72">
        <f t="shared" ref="AI11" si="352">SUM(N59:N64)</f>
        <v>34350000</v>
      </c>
      <c r="AJ11" s="72">
        <f t="shared" ref="AJ11" si="353">SUM(O59:O64)</f>
        <v>41910000</v>
      </c>
      <c r="AK11" s="72">
        <f t="shared" ref="AK11" si="354">SUM(P59:P64)</f>
        <v>20540000</v>
      </c>
      <c r="AL11" s="72">
        <f t="shared" ref="AL11" si="355">SUM(Q59:Q64)</f>
        <v>33660000</v>
      </c>
      <c r="AM11" s="72">
        <f t="shared" ref="AM11" si="356">SUM(R59:R64)</f>
        <v>39290000</v>
      </c>
      <c r="AN11" s="72">
        <f t="shared" ref="AN11" si="357">SUM(S59:S64)</f>
        <v>45290733</v>
      </c>
      <c r="AO11" s="87">
        <f t="shared" si="92"/>
        <v>33950000</v>
      </c>
      <c r="AP11" s="72"/>
      <c r="AQ11" s="130">
        <v>39456</v>
      </c>
      <c r="AR11" s="50">
        <v>0.20049999999999996</v>
      </c>
      <c r="AS11" s="88">
        <v>0.17999999999999997</v>
      </c>
      <c r="AT11" s="88">
        <v>0.36333333333333334</v>
      </c>
      <c r="AU11" s="88">
        <v>0.21000000000000002</v>
      </c>
      <c r="AV11" s="88">
        <v>0.3066666666666667</v>
      </c>
      <c r="AW11" s="88">
        <v>0.32727272727272733</v>
      </c>
      <c r="AX11" s="88">
        <v>0.20428571428571426</v>
      </c>
      <c r="AY11" s="88">
        <v>0.2630769230769231</v>
      </c>
      <c r="AZ11" s="88">
        <v>0.44571428571428573</v>
      </c>
      <c r="BA11" s="88">
        <v>0.49</v>
      </c>
      <c r="BB11" s="88">
        <v>0.24150000000000005</v>
      </c>
      <c r="BC11" s="88">
        <v>0.33650349650349648</v>
      </c>
      <c r="BD11" s="88">
        <v>0.42545454545454559</v>
      </c>
      <c r="BE11" s="88">
        <v>0.32920634920634917</v>
      </c>
      <c r="BF11" s="88">
        <v>0.34478021978021983</v>
      </c>
      <c r="BG11" s="88">
        <v>0.35585164835164845</v>
      </c>
      <c r="BH11" s="89">
        <v>0.37144970414201178</v>
      </c>
      <c r="BI11" s="89">
        <v>0.40960989010989018</v>
      </c>
      <c r="BJ11" s="89">
        <f t="shared" si="93"/>
        <v>0.36250172713017653</v>
      </c>
      <c r="BK11" s="76"/>
      <c r="BL11" s="86" t="s">
        <v>478</v>
      </c>
      <c r="BM11" s="133">
        <f t="shared" ref="BM11" si="358">SUMPRODUCT(AR59:AR64,B59:B64)/SUM(B59:B64)</f>
        <v>0.35372611622611622</v>
      </c>
      <c r="BN11" s="133">
        <f t="shared" ref="BN11" si="359">SUMPRODUCT(AS59:AS64,C59:C64)/SUM(C59:C64)</f>
        <v>0.17729386165826841</v>
      </c>
      <c r="BO11" s="133">
        <f t="shared" ref="BO11" si="360">SUMPRODUCT(AT59:AT64,D59:D64)/SUM(D59:D64)</f>
        <v>0.26189591957421648</v>
      </c>
      <c r="BP11" s="133">
        <f t="shared" ref="BP11" si="361">SUMPRODUCT(AU59:AU64,E59:E64)/SUM(E59:E64)</f>
        <v>0.42651933701657457</v>
      </c>
      <c r="BQ11" s="133">
        <f t="shared" ref="BQ11" si="362">SUMPRODUCT(AV59:AV64,F59:F64)/SUM(F59:F64)</f>
        <v>0.21682015243528399</v>
      </c>
      <c r="BR11" s="133">
        <f t="shared" ref="BR11" si="363">SUMPRODUCT(AW59:AW64,G59:G64)/SUM(G59:G64)</f>
        <v>0.37569593745637309</v>
      </c>
      <c r="BS11" s="133">
        <f t="shared" ref="BS11" si="364">SUMPRODUCT(AX59:AX64,H59:H64)/SUM(H59:H64)</f>
        <v>0.43483061101028431</v>
      </c>
      <c r="BT11" s="133">
        <f t="shared" ref="BT11" si="365">SUMPRODUCT(AY59:AY64,I59:I64)/SUM(I59:I64)</f>
        <v>0.37724271162627326</v>
      </c>
      <c r="BU11" s="133">
        <f t="shared" ref="BU11" si="366">SUMPRODUCT(AZ59:AZ64,J59:J64)/SUM(J59:J64)</f>
        <v>0.24443965141612203</v>
      </c>
      <c r="BV11" s="133">
        <f t="shared" ref="BV11" si="367">SUMPRODUCT(BA59:BA64,K59:K64)/SUM(K59:K64)</f>
        <v>0.35530887734239691</v>
      </c>
      <c r="BW11" s="133">
        <f t="shared" ref="BW11" si="368">SUMPRODUCT(BB59:BB64,L59:L64)/SUM(L59:L64)</f>
        <v>0.24699570989153316</v>
      </c>
      <c r="BX11" s="133">
        <f t="shared" ref="BX11" si="369">SUMPRODUCT(BC59:BC64,M59:M64)/SUM(M59:M64)</f>
        <v>0.25091130762728397</v>
      </c>
      <c r="BY11" s="133">
        <f t="shared" ref="BY11" si="370">SUMPRODUCT(BD59:BD64,N59:N64)/SUM(N59:N64)</f>
        <v>0.28234581633795613</v>
      </c>
      <c r="BZ11" s="133">
        <f t="shared" ref="BZ11" si="371">SUMPRODUCT(BE59:BE64,O59:O64)/SUM(O59:O64)</f>
        <v>0.36577487473156767</v>
      </c>
      <c r="CA11" s="133">
        <f t="shared" ref="CA11" si="372">SUMPRODUCT(BF59:BF64,P59:P64)/SUM(P59:P64)</f>
        <v>0.27503628325585483</v>
      </c>
      <c r="CB11" s="133">
        <f t="shared" ref="CB11" si="373">SUMPRODUCT(BG59:BG64,Q59:Q64)/SUM(Q59:Q64)</f>
        <v>0.38043933347949188</v>
      </c>
      <c r="CC11" s="133">
        <f t="shared" ref="CC11" si="374">SUMPRODUCT(BH59:BH64,R59:R64)/SUM(R59:R64)</f>
        <v>0.38200709631850704</v>
      </c>
      <c r="CD11" s="133">
        <f t="shared" ref="CD11" si="375">SUMPRODUCT(BI59:BI64,S59:S64)/SUM(S59:S64)</f>
        <v>0.43850067381220609</v>
      </c>
      <c r="CE11" s="135">
        <f t="shared" si="112"/>
        <v>0.34457788411521589</v>
      </c>
      <c r="CF11" s="72"/>
      <c r="CG11" s="90">
        <v>39456</v>
      </c>
      <c r="CH11" s="78">
        <f t="shared" si="36"/>
        <v>810019.99999999977</v>
      </c>
      <c r="CI11" s="78">
        <f t="shared" si="37"/>
        <v>611999.99999999988</v>
      </c>
      <c r="CJ11" s="78">
        <f t="shared" si="38"/>
        <v>639466.66666666663</v>
      </c>
      <c r="CK11" s="78">
        <f t="shared" si="39"/>
        <v>510300.00000000006</v>
      </c>
      <c r="CL11" s="78">
        <f t="shared" si="40"/>
        <v>147200.00000000003</v>
      </c>
      <c r="CM11" s="78">
        <f t="shared" si="41"/>
        <v>1207636.3636363638</v>
      </c>
      <c r="CN11" s="78">
        <f t="shared" si="42"/>
        <v>633285.7142857142</v>
      </c>
      <c r="CO11" s="78">
        <f t="shared" si="43"/>
        <v>928661.5384615385</v>
      </c>
      <c r="CP11" s="78">
        <f t="shared" si="44"/>
        <v>1265828.5714285714</v>
      </c>
      <c r="CQ11" s="78">
        <f t="shared" si="45"/>
        <v>1548400</v>
      </c>
      <c r="CR11" s="78">
        <f t="shared" si="46"/>
        <v>1183350.0000000002</v>
      </c>
      <c r="CS11" s="78">
        <f t="shared" si="47"/>
        <v>1022970.6293706293</v>
      </c>
      <c r="CT11" s="78">
        <f t="shared" si="113"/>
        <v>816872.72727272753</v>
      </c>
      <c r="CU11" s="78">
        <f t="shared" si="114"/>
        <v>1362914.2857142854</v>
      </c>
      <c r="CV11" s="78">
        <f t="shared" si="115"/>
        <v>475796.70329670334</v>
      </c>
      <c r="CW11" s="78">
        <f t="shared" si="116"/>
        <v>0</v>
      </c>
      <c r="CX11" s="78">
        <f t="shared" si="117"/>
        <v>1719812.1301775146</v>
      </c>
      <c r="CY11" s="78">
        <f t="shared" si="53"/>
        <v>4492941.6605439568</v>
      </c>
      <c r="CZ11" s="91">
        <f t="shared" si="118"/>
        <v>875079.16929224622</v>
      </c>
      <c r="DA11" s="50"/>
      <c r="DB11" s="92" t="s">
        <v>478</v>
      </c>
      <c r="DC11" s="78">
        <f t="shared" si="54"/>
        <v>6805690.4761904757</v>
      </c>
      <c r="DD11" s="78">
        <f t="shared" si="55"/>
        <v>3870324.9999999995</v>
      </c>
      <c r="DE11" s="78">
        <f t="shared" si="56"/>
        <v>4428660.0000000009</v>
      </c>
      <c r="DF11" s="78">
        <f t="shared" si="57"/>
        <v>6176000</v>
      </c>
      <c r="DG11" s="78">
        <f t="shared" si="58"/>
        <v>4943499.4755244749</v>
      </c>
      <c r="DH11" s="78">
        <f t="shared" si="59"/>
        <v>6210253.8461538469</v>
      </c>
      <c r="DI11" s="78">
        <f t="shared" si="60"/>
        <v>7187750</v>
      </c>
      <c r="DJ11" s="78">
        <f t="shared" si="61"/>
        <v>7160066.666666667</v>
      </c>
      <c r="DK11" s="78">
        <f t="shared" si="62"/>
        <v>6233211.1111111119</v>
      </c>
      <c r="DL11" s="78">
        <f t="shared" si="63"/>
        <v>6996031.794871795</v>
      </c>
      <c r="DM11" s="78">
        <f t="shared" si="64"/>
        <v>5085641.6666666679</v>
      </c>
      <c r="DN11" s="78">
        <f t="shared" si="65"/>
        <v>9328882.4175824188</v>
      </c>
      <c r="DO11" s="78">
        <f t="shared" si="302"/>
        <v>9698578.7912087925</v>
      </c>
      <c r="DP11" s="78">
        <f t="shared" si="67"/>
        <v>15329625.000000002</v>
      </c>
      <c r="DQ11" s="78">
        <f t="shared" si="68"/>
        <v>5649245.2580752578</v>
      </c>
      <c r="DR11" s="78">
        <f t="shared" si="69"/>
        <v>12805587.964919697</v>
      </c>
      <c r="DS11" s="78">
        <f t="shared" si="70"/>
        <v>15009058.814354142</v>
      </c>
      <c r="DT11" s="78">
        <f t="shared" si="71"/>
        <v>19860016.937948719</v>
      </c>
      <c r="DU11" s="91">
        <f t="shared" si="119"/>
        <v>11698419.16571158</v>
      </c>
      <c r="DV11" s="51"/>
      <c r="DW11" s="60" t="s">
        <v>552</v>
      </c>
      <c r="DX11" s="166">
        <f>SUM(CH323:CH352)</f>
        <v>11146676.785714282</v>
      </c>
      <c r="DY11" s="166">
        <f t="shared" ref="DY11:EP11" si="376">SUM(CI323:CI352)</f>
        <v>12533219.047619049</v>
      </c>
      <c r="DZ11" s="166">
        <f t="shared" si="376"/>
        <v>9822526.6666666679</v>
      </c>
      <c r="EA11" s="166">
        <f t="shared" si="376"/>
        <v>9506326.1904761903</v>
      </c>
      <c r="EB11" s="166">
        <f t="shared" si="376"/>
        <v>9154337.5</v>
      </c>
      <c r="EC11" s="166">
        <f t="shared" si="376"/>
        <v>8775418.4523809534</v>
      </c>
      <c r="ED11" s="166">
        <f t="shared" si="376"/>
        <v>7128366.666666666</v>
      </c>
      <c r="EE11" s="166">
        <f t="shared" si="376"/>
        <v>15800841.666666666</v>
      </c>
      <c r="EF11" s="166">
        <f t="shared" si="376"/>
        <v>22598905.476190478</v>
      </c>
      <c r="EG11" s="166">
        <f t="shared" si="376"/>
        <v>10348115.476190476</v>
      </c>
      <c r="EH11" s="166">
        <f t="shared" si="376"/>
        <v>27150995.238095239</v>
      </c>
      <c r="EI11" s="166">
        <f t="shared" si="376"/>
        <v>15853728.571428571</v>
      </c>
      <c r="EJ11" s="166">
        <f t="shared" si="376"/>
        <v>21375879.464285716</v>
      </c>
      <c r="EK11" s="166">
        <f t="shared" si="376"/>
        <v>25779914.010989018</v>
      </c>
      <c r="EL11" s="166">
        <f t="shared" si="376"/>
        <v>27776892.142857149</v>
      </c>
      <c r="EM11" s="166">
        <f t="shared" si="376"/>
        <v>57386227.609890111</v>
      </c>
      <c r="EN11" s="166">
        <f t="shared" si="376"/>
        <v>31310386.124193262</v>
      </c>
      <c r="EO11" s="166">
        <f t="shared" si="376"/>
        <v>40372254.605030514</v>
      </c>
      <c r="EP11" s="166">
        <f t="shared" si="376"/>
        <v>32725859.87044305</v>
      </c>
      <c r="EQ11" s="164">
        <f>(EO11-EN11)/EN11</f>
        <v>0.28942052790065165</v>
      </c>
      <c r="ER11" s="165">
        <f>(EO11-EP11)/EP11</f>
        <v>0.23364992592581024</v>
      </c>
      <c r="ET11" s="158"/>
    </row>
    <row r="12" spans="1:150" ht="16" thickBot="1" x14ac:dyDescent="0.2">
      <c r="A12" s="81">
        <v>39457</v>
      </c>
      <c r="B12" s="82">
        <v>2810000</v>
      </c>
      <c r="C12" s="83">
        <v>2100000</v>
      </c>
      <c r="D12" s="83">
        <v>1480000</v>
      </c>
      <c r="E12" s="84">
        <v>460000</v>
      </c>
      <c r="F12" s="84">
        <v>5140000</v>
      </c>
      <c r="G12" s="84">
        <v>3450000</v>
      </c>
      <c r="H12" s="84">
        <v>3420000</v>
      </c>
      <c r="I12" s="84">
        <v>1270000</v>
      </c>
      <c r="J12" s="138">
        <v>4380000</v>
      </c>
      <c r="K12" s="138">
        <v>1660000</v>
      </c>
      <c r="L12" s="26">
        <v>2520000</v>
      </c>
      <c r="M12" s="26">
        <v>2610000</v>
      </c>
      <c r="N12" s="26">
        <v>1940000</v>
      </c>
      <c r="O12" s="26">
        <v>3020000</v>
      </c>
      <c r="P12" s="26">
        <v>0</v>
      </c>
      <c r="Q12" s="26">
        <v>7970000</v>
      </c>
      <c r="R12" s="26">
        <v>9770000</v>
      </c>
      <c r="S12" s="179">
        <v>7270523</v>
      </c>
      <c r="T12" s="85">
        <f t="shared" si="73"/>
        <v>4540000</v>
      </c>
      <c r="U12" s="70"/>
      <c r="V12" s="86" t="s">
        <v>479</v>
      </c>
      <c r="W12" s="72">
        <f t="shared" ref="W12" si="377">SUM(B65:B71)</f>
        <v>22620000</v>
      </c>
      <c r="X12" s="72">
        <f t="shared" ref="X12" si="378">SUM(C65:C71)</f>
        <v>32830000</v>
      </c>
      <c r="Y12" s="72">
        <f t="shared" ref="Y12" si="379">SUM(D65:D71)</f>
        <v>20330000</v>
      </c>
      <c r="Z12" s="72">
        <f t="shared" ref="Z12" si="380">SUM(E65:E71)</f>
        <v>13550000</v>
      </c>
      <c r="AA12" s="72">
        <f t="shared" ref="AA12" si="381">SUM(F65:F71)</f>
        <v>22120000</v>
      </c>
      <c r="AB12" s="72">
        <f t="shared" ref="AB12" si="382">SUM(G65:G71)</f>
        <v>21220000</v>
      </c>
      <c r="AC12" s="72">
        <f t="shared" ref="AC12" si="383">SUM(H65:H71)</f>
        <v>27920000</v>
      </c>
      <c r="AD12" s="72">
        <f t="shared" ref="AD12" si="384">SUM(I65:I71)</f>
        <v>29810000</v>
      </c>
      <c r="AE12" s="72">
        <f t="shared" ref="AE12" si="385">SUM(J65:J71)</f>
        <v>27910000</v>
      </c>
      <c r="AF12" s="72">
        <f t="shared" ref="AF12" si="386">SUM(K65:K71)</f>
        <v>19850000</v>
      </c>
      <c r="AG12" s="72">
        <f t="shared" ref="AG12" si="387">SUM(L65:L71)</f>
        <v>42510000</v>
      </c>
      <c r="AH12" s="72">
        <f t="shared" ref="AH12" si="388">SUM(M65:M71)</f>
        <v>34000000</v>
      </c>
      <c r="AI12" s="72">
        <f t="shared" ref="AI12" si="389">SUM(N65:N71)</f>
        <v>40870000</v>
      </c>
      <c r="AJ12" s="72">
        <f t="shared" ref="AJ12" si="390">SUM(O65:O71)</f>
        <v>27900000</v>
      </c>
      <c r="AK12" s="72">
        <f t="shared" ref="AK12" si="391">SUM(P65:P71)</f>
        <v>30250000</v>
      </c>
      <c r="AL12" s="72">
        <f t="shared" ref="AL12" si="392">SUM(Q65:Q71)</f>
        <v>34810000</v>
      </c>
      <c r="AM12" s="72">
        <f t="shared" ref="AM12" si="393">SUM(R65:R71)</f>
        <v>43630000</v>
      </c>
      <c r="AN12" s="72">
        <f t="shared" ref="AN12" si="394">SUM(S65:S71)</f>
        <v>38026574</v>
      </c>
      <c r="AO12" s="87">
        <f t="shared" si="92"/>
        <v>35492000</v>
      </c>
      <c r="AP12" s="72"/>
      <c r="AQ12" s="130">
        <v>39457</v>
      </c>
      <c r="AR12" s="50">
        <v>0.20899999999999999</v>
      </c>
      <c r="AS12" s="88">
        <v>0.17999999999999997</v>
      </c>
      <c r="AT12" s="88">
        <v>0.36333333333333334</v>
      </c>
      <c r="AU12" s="88">
        <v>0.254</v>
      </c>
      <c r="AV12" s="88">
        <v>0.3066666666666667</v>
      </c>
      <c r="AW12" s="88">
        <v>0.32090909090909092</v>
      </c>
      <c r="AX12" s="88">
        <v>0.20428571428571426</v>
      </c>
      <c r="AY12" s="88">
        <v>0.26957264957264959</v>
      </c>
      <c r="AZ12" s="88">
        <v>0.44571428571428573</v>
      </c>
      <c r="BA12" s="88">
        <v>0.5</v>
      </c>
      <c r="BB12" s="88">
        <v>0.23363636363636367</v>
      </c>
      <c r="BC12" s="88">
        <v>0.33104895104895105</v>
      </c>
      <c r="BD12" s="88">
        <v>0.42545454545454559</v>
      </c>
      <c r="BE12" s="88">
        <v>0.33253968253968258</v>
      </c>
      <c r="BF12" s="88">
        <v>0.34349816849816855</v>
      </c>
      <c r="BG12" s="88">
        <v>0.35585164835164845</v>
      </c>
      <c r="BH12" s="89">
        <v>0.36878275570583258</v>
      </c>
      <c r="BI12" s="89">
        <v>0.41422527472527476</v>
      </c>
      <c r="BJ12" s="89">
        <f t="shared" si="93"/>
        <v>0.36426417709516667</v>
      </c>
      <c r="BK12" s="76"/>
      <c r="BL12" s="86" t="s">
        <v>479</v>
      </c>
      <c r="BM12" s="133">
        <f t="shared" ref="BM12" si="395">SUMPRODUCT(AR65:AR71,B65:B71)/SUM(B65:B71)</f>
        <v>0.33678956675508398</v>
      </c>
      <c r="BN12" s="133">
        <f t="shared" ref="BN12" si="396">SUMPRODUCT(AS65:AS71,C65:C71)/SUM(C65:C71)</f>
        <v>0.19776137952310657</v>
      </c>
      <c r="BO12" s="133">
        <f t="shared" ref="BO12" si="397">SUMPRODUCT(AT65:AT71,D65:D71)/SUM(D65:D71)</f>
        <v>0.26870962452861125</v>
      </c>
      <c r="BP12" s="133">
        <f t="shared" ref="BP12" si="398">SUMPRODUCT(AU65:AU71,E65:E71)/SUM(E65:E71)</f>
        <v>0.41792619926199259</v>
      </c>
      <c r="BQ12" s="133">
        <f t="shared" ref="BQ12" si="399">SUMPRODUCT(AV65:AV71,F65:F71)/SUM(F65:F71)</f>
        <v>0.2200197271083347</v>
      </c>
      <c r="BR12" s="133">
        <f t="shared" ref="BR12" si="400">SUMPRODUCT(AW65:AW71,G65:G71)/SUM(G65:G71)</f>
        <v>0.37788289349670123</v>
      </c>
      <c r="BS12" s="133">
        <f t="shared" ref="BS12" si="401">SUMPRODUCT(AX65:AX71,H65:H71)/SUM(H65:H71)</f>
        <v>0.44230718720152817</v>
      </c>
      <c r="BT12" s="133">
        <f t="shared" ref="BT12" si="402">SUMPRODUCT(AY65:AY71,I65:I71)/SUM(I65:I71)</f>
        <v>0.30515175025876135</v>
      </c>
      <c r="BU12" s="133">
        <f t="shared" ref="BU12" si="403">SUMPRODUCT(AZ65:AZ71,J65:J71)/SUM(J65:J71)</f>
        <v>0.24453874557108166</v>
      </c>
      <c r="BV12" s="133">
        <f t="shared" ref="BV12" si="404">SUMPRODUCT(BA65:BA71,K65:K71)/SUM(K65:K71)</f>
        <v>0.36054005468363154</v>
      </c>
      <c r="BW12" s="133">
        <f t="shared" ref="BW12" si="405">SUMPRODUCT(BB65:BB71,L65:L71)/SUM(L65:L71)</f>
        <v>0.24556455796222917</v>
      </c>
      <c r="BX12" s="133">
        <f t="shared" ref="BX12" si="406">SUMPRODUCT(BC65:BC71,M65:M71)/SUM(M65:M71)</f>
        <v>0.25725978817562528</v>
      </c>
      <c r="BY12" s="133">
        <f t="shared" ref="BY12" si="407">SUMPRODUCT(BD65:BD71,N65:N71)/SUM(N65:N71)</f>
        <v>0.25289191338390016</v>
      </c>
      <c r="BZ12" s="133">
        <f t="shared" ref="BZ12" si="408">SUMPRODUCT(BE65:BE71,O65:O71)/SUM(O65:O71)</f>
        <v>0.3816953405017921</v>
      </c>
      <c r="CA12" s="133">
        <f t="shared" ref="CA12" si="409">SUMPRODUCT(BF65:BF71,P65:P71)/SUM(P65:P71)</f>
        <v>0.33358658432476618</v>
      </c>
      <c r="CB12" s="133">
        <f t="shared" ref="CB12" si="410">SUMPRODUCT(BG65:BG71,Q65:Q71)/SUM(Q65:Q71)</f>
        <v>0.39480938813415589</v>
      </c>
      <c r="CC12" s="133">
        <f t="shared" ref="CC12" si="411">SUMPRODUCT(BH65:BH71,R65:R71)/SUM(R65:R71)</f>
        <v>0.38985328121893592</v>
      </c>
      <c r="CD12" s="133">
        <f t="shared" ref="CD12" si="412">SUMPRODUCT(BI65:BI71,S65:S71)/SUM(S65:S71)</f>
        <v>0.48020145088455424</v>
      </c>
      <c r="CE12" s="135">
        <f t="shared" si="112"/>
        <v>0.34840865624003337</v>
      </c>
      <c r="CF12" s="72"/>
      <c r="CG12" s="90">
        <v>39457</v>
      </c>
      <c r="CH12" s="78">
        <f t="shared" si="36"/>
        <v>587290</v>
      </c>
      <c r="CI12" s="78">
        <f t="shared" si="37"/>
        <v>377999.99999999994</v>
      </c>
      <c r="CJ12" s="78">
        <f t="shared" si="38"/>
        <v>537733.33333333337</v>
      </c>
      <c r="CK12" s="78">
        <f t="shared" si="39"/>
        <v>116840</v>
      </c>
      <c r="CL12" s="78">
        <f t="shared" si="40"/>
        <v>1576266.6666666667</v>
      </c>
      <c r="CM12" s="78">
        <f t="shared" si="41"/>
        <v>1107136.3636363638</v>
      </c>
      <c r="CN12" s="78">
        <f t="shared" si="42"/>
        <v>698657.14285714284</v>
      </c>
      <c r="CO12" s="78">
        <f t="shared" si="43"/>
        <v>342357.264957265</v>
      </c>
      <c r="CP12" s="78">
        <f t="shared" si="44"/>
        <v>1952228.5714285716</v>
      </c>
      <c r="CQ12" s="78">
        <f t="shared" si="45"/>
        <v>830000</v>
      </c>
      <c r="CR12" s="78">
        <f t="shared" si="46"/>
        <v>588763.63636363647</v>
      </c>
      <c r="CS12" s="78">
        <f t="shared" si="47"/>
        <v>864037.76223776222</v>
      </c>
      <c r="CT12" s="78">
        <f t="shared" si="113"/>
        <v>825381.81818181847</v>
      </c>
      <c r="CU12" s="78">
        <f t="shared" si="114"/>
        <v>1004269.8412698414</v>
      </c>
      <c r="CV12" s="78">
        <f t="shared" si="115"/>
        <v>0</v>
      </c>
      <c r="CW12" s="78">
        <f t="shared" si="116"/>
        <v>2836137.637362638</v>
      </c>
      <c r="CX12" s="78">
        <f t="shared" si="117"/>
        <v>3603007.5232459842</v>
      </c>
      <c r="CY12" s="78">
        <f t="shared" si="53"/>
        <v>3011634.3870714288</v>
      </c>
      <c r="CZ12" s="91">
        <f t="shared" si="118"/>
        <v>1653759.3640120565</v>
      </c>
      <c r="DA12" s="50"/>
      <c r="DB12" s="92" t="s">
        <v>479</v>
      </c>
      <c r="DC12" s="78">
        <f t="shared" si="54"/>
        <v>7618180</v>
      </c>
      <c r="DD12" s="78">
        <f t="shared" si="55"/>
        <v>6492506.0897435891</v>
      </c>
      <c r="DE12" s="78">
        <f t="shared" si="56"/>
        <v>5462866.666666667</v>
      </c>
      <c r="DF12" s="78">
        <f t="shared" si="57"/>
        <v>5662900</v>
      </c>
      <c r="DG12" s="78">
        <f t="shared" si="58"/>
        <v>4866836.3636363633</v>
      </c>
      <c r="DH12" s="78">
        <f t="shared" si="59"/>
        <v>8018675</v>
      </c>
      <c r="DI12" s="78">
        <f t="shared" si="60"/>
        <v>12349216.666666666</v>
      </c>
      <c r="DJ12" s="78">
        <f t="shared" si="61"/>
        <v>9096573.6752136759</v>
      </c>
      <c r="DK12" s="78">
        <f t="shared" si="62"/>
        <v>6825076.388888889</v>
      </c>
      <c r="DL12" s="78">
        <f t="shared" si="63"/>
        <v>7156720.085470086</v>
      </c>
      <c r="DM12" s="78">
        <f t="shared" si="64"/>
        <v>10438949.358974362</v>
      </c>
      <c r="DN12" s="78">
        <f t="shared" si="65"/>
        <v>8746832.7979712598</v>
      </c>
      <c r="DO12" s="78">
        <f t="shared" si="302"/>
        <v>10335692.5</v>
      </c>
      <c r="DP12" s="78">
        <f t="shared" si="67"/>
        <v>10649300</v>
      </c>
      <c r="DQ12" s="78">
        <f t="shared" si="68"/>
        <v>10090994.175824177</v>
      </c>
      <c r="DR12" s="78">
        <f t="shared" si="69"/>
        <v>13743314.800949967</v>
      </c>
      <c r="DS12" s="78">
        <f t="shared" si="70"/>
        <v>17009298.659582175</v>
      </c>
      <c r="DT12" s="78">
        <f t="shared" si="71"/>
        <v>18260416.006968867</v>
      </c>
      <c r="DU12" s="91">
        <f t="shared" si="119"/>
        <v>12365720.027271263</v>
      </c>
      <c r="DV12" s="51"/>
      <c r="DW12" s="93" t="s">
        <v>551</v>
      </c>
      <c r="DX12" s="167">
        <f t="shared" ref="DX12:EP12" si="413">DX11/DX10</f>
        <v>0.14963990852079853</v>
      </c>
      <c r="DY12" s="167">
        <f t="shared" si="413"/>
        <v>0.19038765073095926</v>
      </c>
      <c r="DZ12" s="167">
        <f t="shared" si="413"/>
        <v>0.12019734051231851</v>
      </c>
      <c r="EA12" s="167">
        <f t="shared" si="413"/>
        <v>0.18062561638753924</v>
      </c>
      <c r="EB12" s="167">
        <f t="shared" si="413"/>
        <v>0.17703224714755367</v>
      </c>
      <c r="EC12" s="167">
        <f t="shared" si="413"/>
        <v>0.13722311888007746</v>
      </c>
      <c r="ED12" s="167">
        <f t="shared" si="413"/>
        <v>0.10617168106444246</v>
      </c>
      <c r="EE12" s="167">
        <f t="shared" si="413"/>
        <v>0.22996422160772328</v>
      </c>
      <c r="EF12" s="167">
        <f t="shared" si="413"/>
        <v>0.24489494447540613</v>
      </c>
      <c r="EG12" s="167">
        <f t="shared" si="413"/>
        <v>0.11533788983716535</v>
      </c>
      <c r="EH12" s="167">
        <f t="shared" si="413"/>
        <v>0.37076328332780606</v>
      </c>
      <c r="EI12" s="167">
        <f t="shared" si="413"/>
        <v>0.24744386719882272</v>
      </c>
      <c r="EJ12" s="167">
        <f t="shared" si="413"/>
        <v>0.2502151406330998</v>
      </c>
      <c r="EK12" s="167">
        <f t="shared" si="413"/>
        <v>0.26893296485488233</v>
      </c>
      <c r="EL12" s="167">
        <f t="shared" si="413"/>
        <v>0.29657155821970049</v>
      </c>
      <c r="EM12" s="167">
        <f t="shared" si="413"/>
        <v>0.36311204511446538</v>
      </c>
      <c r="EN12" s="167">
        <f t="shared" si="413"/>
        <v>0.26457990640690604</v>
      </c>
      <c r="EO12" s="167">
        <f t="shared" si="413"/>
        <v>0.42923919814845368</v>
      </c>
      <c r="EP12" s="167">
        <f t="shared" si="413"/>
        <v>0.29679012452109488</v>
      </c>
      <c r="EQ12" s="168">
        <f>(EO12-EN12)/EN12</f>
        <v>0.62234239167169692</v>
      </c>
      <c r="ER12" s="169">
        <f>(EO12-EP12)/EP12</f>
        <v>0.44627183549682009</v>
      </c>
      <c r="ET12" s="158"/>
    </row>
    <row r="13" spans="1:150" x14ac:dyDescent="0.15">
      <c r="A13" s="81">
        <v>39458</v>
      </c>
      <c r="B13" s="82">
        <v>3830000</v>
      </c>
      <c r="C13" s="83">
        <v>2090000</v>
      </c>
      <c r="D13" s="83">
        <v>260000</v>
      </c>
      <c r="E13" s="84">
        <v>2010000</v>
      </c>
      <c r="F13" s="84">
        <v>3190000</v>
      </c>
      <c r="G13" s="84">
        <v>2450000</v>
      </c>
      <c r="H13" s="84">
        <v>2040000</v>
      </c>
      <c r="I13" s="84">
        <v>5310000</v>
      </c>
      <c r="J13" s="138">
        <v>160000</v>
      </c>
      <c r="K13" s="138">
        <v>6690000</v>
      </c>
      <c r="L13" s="26">
        <v>2040000</v>
      </c>
      <c r="M13" s="26">
        <v>2570000</v>
      </c>
      <c r="N13" s="26">
        <v>1660000</v>
      </c>
      <c r="O13" s="26">
        <v>10130000</v>
      </c>
      <c r="P13" s="26">
        <v>3440000</v>
      </c>
      <c r="Q13" s="26">
        <v>10010000</v>
      </c>
      <c r="R13" s="26">
        <v>8340000</v>
      </c>
      <c r="S13" s="179">
        <v>9660690</v>
      </c>
      <c r="T13" s="85">
        <f t="shared" si="73"/>
        <v>6716000</v>
      </c>
      <c r="U13" s="70"/>
      <c r="V13" s="86" t="s">
        <v>480</v>
      </c>
      <c r="W13" s="72">
        <f t="shared" ref="W13" si="414">SUM(B72:B78)</f>
        <v>27300000</v>
      </c>
      <c r="X13" s="72">
        <f t="shared" ref="X13" si="415">SUM(C72:C78)</f>
        <v>36860000</v>
      </c>
      <c r="Y13" s="72">
        <f t="shared" ref="Y13" si="416">SUM(D72:D78)</f>
        <v>28940000</v>
      </c>
      <c r="Z13" s="72">
        <f t="shared" ref="Z13" si="417">SUM(E72:E78)</f>
        <v>13080000</v>
      </c>
      <c r="AA13" s="72">
        <f t="shared" ref="AA13" si="418">SUM(F72:F78)</f>
        <v>26680000</v>
      </c>
      <c r="AB13" s="72">
        <f t="shared" ref="AB13" si="419">SUM(G72:G78)</f>
        <v>21670000</v>
      </c>
      <c r="AC13" s="72">
        <f t="shared" ref="AC13" si="420">SUM(H72:H78)</f>
        <v>34510000</v>
      </c>
      <c r="AD13" s="72">
        <f t="shared" ref="AD13" si="421">SUM(I72:I78)</f>
        <v>42370000</v>
      </c>
      <c r="AE13" s="72">
        <f t="shared" ref="AE13" si="422">SUM(J72:J78)</f>
        <v>32950000</v>
      </c>
      <c r="AF13" s="72">
        <f t="shared" ref="AF13" si="423">SUM(K72:K78)</f>
        <v>23870000</v>
      </c>
      <c r="AG13" s="72">
        <f t="shared" ref="AG13" si="424">SUM(L72:L78)</f>
        <v>51980000</v>
      </c>
      <c r="AH13" s="72">
        <f t="shared" ref="AH13" si="425">SUM(M72:M78)</f>
        <v>44060000</v>
      </c>
      <c r="AI13" s="72">
        <f t="shared" ref="AI13" si="426">SUM(N72:N78)</f>
        <v>39010000</v>
      </c>
      <c r="AJ13" s="72">
        <f t="shared" ref="AJ13" si="427">SUM(O72:O78)</f>
        <v>42700000</v>
      </c>
      <c r="AK13" s="72">
        <f t="shared" ref="AK13" si="428">SUM(P72:P78)</f>
        <v>34080000</v>
      </c>
      <c r="AL13" s="72">
        <f t="shared" ref="AL13" si="429">SUM(Q72:Q78)</f>
        <v>44420000</v>
      </c>
      <c r="AM13" s="72">
        <f t="shared" ref="AM13" si="430">SUM(R72:R78)</f>
        <v>44700000</v>
      </c>
      <c r="AN13" s="72">
        <f t="shared" ref="AN13" si="431">SUM(S72:S78)</f>
        <v>30768317</v>
      </c>
      <c r="AO13" s="87">
        <f t="shared" si="92"/>
        <v>40982000</v>
      </c>
      <c r="AP13" s="72"/>
      <c r="AQ13" s="130">
        <v>39458</v>
      </c>
      <c r="AR13" s="50">
        <v>0.221</v>
      </c>
      <c r="AS13" s="88">
        <v>0.19</v>
      </c>
      <c r="AT13" s="88">
        <v>0.39666666666666672</v>
      </c>
      <c r="AU13" s="88">
        <v>0.254</v>
      </c>
      <c r="AV13" s="88">
        <v>0.3066666666666667</v>
      </c>
      <c r="AW13" s="88">
        <v>0.31181818181818183</v>
      </c>
      <c r="AX13" s="88">
        <v>0.20333333333333334</v>
      </c>
      <c r="AY13" s="88">
        <v>0.26957264957264959</v>
      </c>
      <c r="AZ13" s="88">
        <v>0.41730769230769227</v>
      </c>
      <c r="BA13" s="88">
        <v>0.5</v>
      </c>
      <c r="BB13" s="88">
        <v>0.23272727272727278</v>
      </c>
      <c r="BC13" s="88">
        <v>0.32597902097902093</v>
      </c>
      <c r="BD13" s="88">
        <v>0.42545454545454559</v>
      </c>
      <c r="BE13" s="88">
        <v>0.33253968253968258</v>
      </c>
      <c r="BF13" s="88">
        <v>0.34349816849816855</v>
      </c>
      <c r="BG13" s="88">
        <v>0.35462912087912096</v>
      </c>
      <c r="BH13" s="89">
        <v>0.36295435333896869</v>
      </c>
      <c r="BI13" s="89">
        <v>0.41493956043956048</v>
      </c>
      <c r="BJ13" s="89">
        <f t="shared" si="93"/>
        <v>0.35239404514777334</v>
      </c>
      <c r="BK13" s="76"/>
      <c r="BL13" s="86" t="s">
        <v>480</v>
      </c>
      <c r="BM13" s="133">
        <f t="shared" ref="BM13" si="432">SUMPRODUCT(AR72:AR78,B72:B78)/SUM(B72:B78)</f>
        <v>0.33180169830169831</v>
      </c>
      <c r="BN13" s="133">
        <f t="shared" ref="BN13" si="433">SUMPRODUCT(AS72:AS78,C72:C78)/SUM(C72:C78)</f>
        <v>0.21100226902777092</v>
      </c>
      <c r="BO13" s="133">
        <f t="shared" ref="BO13" si="434">SUMPRODUCT(AT72:AT78,D72:D78)/SUM(D72:D78)</f>
        <v>0.28675762661664528</v>
      </c>
      <c r="BP13" s="133">
        <f t="shared" ref="BP13" si="435">SUMPRODUCT(AU72:AU78,E72:E78)/SUM(E72:E78)</f>
        <v>0.45812909567496729</v>
      </c>
      <c r="BQ13" s="133">
        <f t="shared" ref="BQ13" si="436">SUMPRODUCT(AV72:AV78,F72:F78)/SUM(F72:F78)</f>
        <v>0.25540235564036168</v>
      </c>
      <c r="BR13" s="133">
        <f t="shared" ref="BR13" si="437">SUMPRODUCT(AW72:AW78,G72:G78)/SUM(G72:G78)</f>
        <v>0.39061734092190953</v>
      </c>
      <c r="BS13" s="133">
        <f t="shared" ref="BS13" si="438">SUMPRODUCT(AX72:AX78,H72:H78)/SUM(H72:H78)</f>
        <v>0.36368798093950222</v>
      </c>
      <c r="BT13" s="133">
        <f t="shared" ref="BT13" si="439">SUMPRODUCT(AY72:AY78,I72:I78)/SUM(I72:I78)</f>
        <v>0.26679129455628153</v>
      </c>
      <c r="BU13" s="133">
        <f t="shared" ref="BU13" si="440">SUMPRODUCT(AZ72:AZ78,J72:J78)/SUM(J72:J78)</f>
        <v>0.28745265553869503</v>
      </c>
      <c r="BV13" s="133">
        <f t="shared" ref="BV13" si="441">SUMPRODUCT(BA72:BA78,K72:K78)/SUM(K72:K78)</f>
        <v>0.36543346975605034</v>
      </c>
      <c r="BW13" s="133">
        <f t="shared" ref="BW13" si="442">SUMPRODUCT(BB72:BB78,L72:L78)/SUM(L72:L78)</f>
        <v>0.24273600299918119</v>
      </c>
      <c r="BX13" s="133">
        <f t="shared" ref="BX13" si="443">SUMPRODUCT(BC72:BC78,M72:M78)/SUM(M72:M78)</f>
        <v>0.28065740149546325</v>
      </c>
      <c r="BY13" s="133">
        <f t="shared" ref="BY13" si="444">SUMPRODUCT(BD72:BD78,N72:N78)/SUM(N72:N78)</f>
        <v>0.23877243014611638</v>
      </c>
      <c r="BZ13" s="133">
        <f t="shared" ref="BZ13" si="445">SUMPRODUCT(BE72:BE78,O72:O78)/SUM(O72:O78)</f>
        <v>0.39900761124121781</v>
      </c>
      <c r="CA13" s="133">
        <f t="shared" ref="CA13" si="446">SUMPRODUCT(BF72:BF78,P72:P78)/SUM(P72:P78)</f>
        <v>0.38867779105675226</v>
      </c>
      <c r="CB13" s="133">
        <f t="shared" ref="CB13" si="447">SUMPRODUCT(BG72:BG78,Q72:Q78)/SUM(Q72:Q78)</f>
        <v>0.43442749699004923</v>
      </c>
      <c r="CC13" s="133">
        <f t="shared" ref="CC13" si="448">SUMPRODUCT(BH72:BH78,R72:R78)/SUM(R72:R78)</f>
        <v>0.40347359324837373</v>
      </c>
      <c r="CD13" s="133">
        <f t="shared" ref="CD13" si="449">SUMPRODUCT(BI72:BI78,S72:S78)/SUM(S72:S78)</f>
        <v>0.56239008498812038</v>
      </c>
      <c r="CE13" s="135">
        <f t="shared" si="112"/>
        <v>0.37543709752434934</v>
      </c>
      <c r="CF13" s="72"/>
      <c r="CG13" s="90">
        <v>39458</v>
      </c>
      <c r="CH13" s="78">
        <f t="shared" si="36"/>
        <v>846430</v>
      </c>
      <c r="CI13" s="78">
        <f t="shared" si="37"/>
        <v>397100</v>
      </c>
      <c r="CJ13" s="78">
        <f t="shared" si="38"/>
        <v>103133.33333333334</v>
      </c>
      <c r="CK13" s="78">
        <f t="shared" si="39"/>
        <v>510540</v>
      </c>
      <c r="CL13" s="78">
        <f t="shared" si="40"/>
        <v>978266.66666666674</v>
      </c>
      <c r="CM13" s="78">
        <f t="shared" si="41"/>
        <v>763954.54545454553</v>
      </c>
      <c r="CN13" s="78">
        <f t="shared" si="42"/>
        <v>414800</v>
      </c>
      <c r="CO13" s="78">
        <f t="shared" si="43"/>
        <v>1431430.7692307692</v>
      </c>
      <c r="CP13" s="78">
        <f t="shared" si="44"/>
        <v>66769.230769230766</v>
      </c>
      <c r="CQ13" s="78">
        <f t="shared" si="45"/>
        <v>3345000</v>
      </c>
      <c r="CR13" s="78">
        <f t="shared" si="46"/>
        <v>474763.63636363647</v>
      </c>
      <c r="CS13" s="78">
        <f t="shared" si="47"/>
        <v>837766.08391608379</v>
      </c>
      <c r="CT13" s="78">
        <f t="shared" si="113"/>
        <v>706254.54545454565</v>
      </c>
      <c r="CU13" s="78">
        <f t="shared" si="114"/>
        <v>3368626.9841269846</v>
      </c>
      <c r="CV13" s="78">
        <f t="shared" si="115"/>
        <v>1181633.6996336998</v>
      </c>
      <c r="CW13" s="78">
        <f t="shared" si="116"/>
        <v>3549837.5000000009</v>
      </c>
      <c r="CX13" s="78">
        <f t="shared" si="117"/>
        <v>3027039.3068469991</v>
      </c>
      <c r="CY13" s="78">
        <f t="shared" si="53"/>
        <v>4008602.4621428577</v>
      </c>
      <c r="CZ13" s="91">
        <f t="shared" si="118"/>
        <v>2366678.407212446</v>
      </c>
      <c r="DA13" s="50"/>
      <c r="DB13" s="92" t="s">
        <v>480</v>
      </c>
      <c r="DC13" s="78">
        <f t="shared" si="54"/>
        <v>9058186.3636363633</v>
      </c>
      <c r="DD13" s="78">
        <f t="shared" si="55"/>
        <v>7777543.6363636358</v>
      </c>
      <c r="DE13" s="78">
        <f t="shared" si="56"/>
        <v>8298765.7142857146</v>
      </c>
      <c r="DF13" s="78">
        <f t="shared" si="57"/>
        <v>5992328.5714285718</v>
      </c>
      <c r="DG13" s="78">
        <f t="shared" si="58"/>
        <v>6814134.8484848496</v>
      </c>
      <c r="DH13" s="78">
        <f t="shared" si="59"/>
        <v>8464677.7777777798</v>
      </c>
      <c r="DI13" s="78">
        <f t="shared" si="60"/>
        <v>12550872.222222222</v>
      </c>
      <c r="DJ13" s="78">
        <f t="shared" si="61"/>
        <v>11303947.150349649</v>
      </c>
      <c r="DK13" s="78">
        <f t="shared" si="62"/>
        <v>9471565.0000000019</v>
      </c>
      <c r="DL13" s="78">
        <f t="shared" si="63"/>
        <v>8722896.9230769221</v>
      </c>
      <c r="DM13" s="78">
        <f t="shared" si="64"/>
        <v>12617417.435897438</v>
      </c>
      <c r="DN13" s="78">
        <f t="shared" si="65"/>
        <v>12365765.109890111</v>
      </c>
      <c r="DO13" s="78">
        <f t="shared" si="302"/>
        <v>9314512.5</v>
      </c>
      <c r="DP13" s="78">
        <f t="shared" si="67"/>
        <v>17037625</v>
      </c>
      <c r="DQ13" s="78">
        <f t="shared" si="68"/>
        <v>13246139.119214118</v>
      </c>
      <c r="DR13" s="78">
        <f t="shared" si="69"/>
        <v>19297269.416297987</v>
      </c>
      <c r="DS13" s="78">
        <f t="shared" si="70"/>
        <v>18035269.618202306</v>
      </c>
      <c r="DT13" s="78">
        <f t="shared" si="71"/>
        <v>17303796.41257143</v>
      </c>
      <c r="DU13" s="91">
        <f t="shared" si="119"/>
        <v>15386163.130742883</v>
      </c>
      <c r="DV13" s="51"/>
      <c r="DW13" s="51"/>
      <c r="EQ13" s="1"/>
    </row>
    <row r="14" spans="1:150" ht="16" thickBot="1" x14ac:dyDescent="0.2">
      <c r="A14" s="81">
        <v>39459</v>
      </c>
      <c r="B14" s="82">
        <v>2040000</v>
      </c>
      <c r="C14" s="83">
        <v>2890000</v>
      </c>
      <c r="D14" s="83">
        <v>2980000</v>
      </c>
      <c r="E14" s="84">
        <v>1500000</v>
      </c>
      <c r="F14" s="84">
        <v>3480000</v>
      </c>
      <c r="G14" s="84">
        <v>2930000</v>
      </c>
      <c r="H14" s="84">
        <v>3270000</v>
      </c>
      <c r="I14" s="84">
        <v>210000</v>
      </c>
      <c r="J14" s="138">
        <v>3770000</v>
      </c>
      <c r="K14" s="138">
        <v>1050000</v>
      </c>
      <c r="L14" s="26">
        <v>3710000</v>
      </c>
      <c r="M14" s="26">
        <v>2850000</v>
      </c>
      <c r="N14" s="26">
        <v>6860000</v>
      </c>
      <c r="O14" s="26">
        <v>130000</v>
      </c>
      <c r="P14" s="26">
        <v>3700000</v>
      </c>
      <c r="Q14" s="26">
        <v>7680000</v>
      </c>
      <c r="R14" s="26">
        <v>8960000</v>
      </c>
      <c r="S14" s="179">
        <v>7176479</v>
      </c>
      <c r="T14" s="85">
        <f t="shared" si="73"/>
        <v>5466000</v>
      </c>
      <c r="U14" s="70"/>
      <c r="V14" s="86" t="s">
        <v>481</v>
      </c>
      <c r="W14" s="72">
        <f t="shared" ref="W14" si="450">SUM(B79:B85)</f>
        <v>27660000</v>
      </c>
      <c r="X14" s="72">
        <f t="shared" ref="X14" si="451">SUM(C79:C85)</f>
        <v>38900000</v>
      </c>
      <c r="Y14" s="72">
        <f t="shared" ref="Y14" si="452">SUM(D79:D85)</f>
        <v>26910000</v>
      </c>
      <c r="Z14" s="72">
        <f t="shared" ref="Z14" si="453">SUM(E79:E85)</f>
        <v>24520000</v>
      </c>
      <c r="AA14" s="72">
        <f t="shared" ref="AA14" si="454">SUM(F79:F85)</f>
        <v>28780000</v>
      </c>
      <c r="AB14" s="72">
        <f t="shared" ref="AB14" si="455">SUM(G79:G85)</f>
        <v>25320000</v>
      </c>
      <c r="AC14" s="72">
        <f t="shared" ref="AC14" si="456">SUM(H79:H85)</f>
        <v>34310000</v>
      </c>
      <c r="AD14" s="72">
        <f t="shared" ref="AD14" si="457">SUM(I79:I85)</f>
        <v>53680000</v>
      </c>
      <c r="AE14" s="72">
        <f t="shared" ref="AE14" si="458">SUM(J79:J85)</f>
        <v>42520000</v>
      </c>
      <c r="AF14" s="72">
        <f t="shared" ref="AF14" si="459">SUM(K79:K85)</f>
        <v>40020000</v>
      </c>
      <c r="AG14" s="72">
        <f t="shared" ref="AG14" si="460">SUM(L79:L85)</f>
        <v>59670000</v>
      </c>
      <c r="AH14" s="72">
        <f t="shared" ref="AH14" si="461">SUM(M79:M85)</f>
        <v>50300000</v>
      </c>
      <c r="AI14" s="72">
        <f t="shared" ref="AI14" si="462">SUM(N79:N85)</f>
        <v>39070000</v>
      </c>
      <c r="AJ14" s="72">
        <f t="shared" ref="AJ14" si="463">SUM(O79:O85)</f>
        <v>54200000</v>
      </c>
      <c r="AK14" s="72">
        <f t="shared" ref="AK14" si="464">SUM(P79:P85)</f>
        <v>40680000</v>
      </c>
      <c r="AL14" s="72">
        <f t="shared" ref="AL14" si="465">SUM(Q79:Q85)</f>
        <v>43200000</v>
      </c>
      <c r="AM14" s="72">
        <f t="shared" ref="AM14" si="466">SUM(R79:R85)</f>
        <v>52940000</v>
      </c>
      <c r="AN14" s="72">
        <f t="shared" ref="AN14" si="467">SUM(S79:S85)</f>
        <v>38478547</v>
      </c>
      <c r="AO14" s="87">
        <f t="shared" si="92"/>
        <v>46018000</v>
      </c>
      <c r="AP14" s="72"/>
      <c r="AQ14" s="130">
        <v>39459</v>
      </c>
      <c r="AR14" s="50">
        <v>0.22285714285714284</v>
      </c>
      <c r="AS14" s="88">
        <v>0.19</v>
      </c>
      <c r="AT14" s="88">
        <v>0.39666666666666672</v>
      </c>
      <c r="AU14" s="88">
        <v>0.25</v>
      </c>
      <c r="AV14" s="88">
        <v>0.3</v>
      </c>
      <c r="AW14" s="88">
        <v>0.30454545454545456</v>
      </c>
      <c r="AX14" s="88">
        <v>0.20333333333333334</v>
      </c>
      <c r="AY14" s="88">
        <v>0.28682692307692309</v>
      </c>
      <c r="AZ14" s="88">
        <v>0.41730769230769227</v>
      </c>
      <c r="BA14" s="88">
        <v>0.51</v>
      </c>
      <c r="BB14" s="88">
        <v>0.24050000000000007</v>
      </c>
      <c r="BC14" s="88">
        <v>0.32506993006993007</v>
      </c>
      <c r="BD14" s="88">
        <v>0.42545454545454559</v>
      </c>
      <c r="BE14" s="88">
        <v>0.33309523809523811</v>
      </c>
      <c r="BF14" s="88">
        <v>0.34349816849816855</v>
      </c>
      <c r="BG14" s="88">
        <v>0.36459183673469392</v>
      </c>
      <c r="BH14" s="89">
        <v>0.36377852916314457</v>
      </c>
      <c r="BI14" s="89">
        <v>0.41601098901098899</v>
      </c>
      <c r="BJ14" s="89">
        <f t="shared" si="93"/>
        <v>0.37659658666805751</v>
      </c>
      <c r="BK14" s="76"/>
      <c r="BL14" s="86" t="s">
        <v>481</v>
      </c>
      <c r="BM14" s="133">
        <f t="shared" ref="BM14" si="468">SUMPRODUCT(AR79:AR85,B79:B85)/SUM(B79:B85)</f>
        <v>0.31921054361401435</v>
      </c>
      <c r="BN14" s="133">
        <f t="shared" ref="BN14" si="469">SUMPRODUCT(AS79:AS85,C79:C85)/SUM(C79:C85)</f>
        <v>0.21332646274034445</v>
      </c>
      <c r="BO14" s="133">
        <f t="shared" ref="BO14" si="470">SUMPRODUCT(AT79:AT85,D79:D85)/SUM(D79:D85)</f>
        <v>0.29721516164994427</v>
      </c>
      <c r="BP14" s="133">
        <f t="shared" ref="BP14" si="471">SUMPRODUCT(AU79:AU85,E79:E85)/SUM(E79:E85)</f>
        <v>0.53500000000000003</v>
      </c>
      <c r="BQ14" s="133">
        <f t="shared" ref="BQ14" si="472">SUMPRODUCT(AV79:AV85,F79:F85)/SUM(F79:F85)</f>
        <v>0.28061535309009517</v>
      </c>
      <c r="BR14" s="133">
        <f t="shared" ref="BR14" si="473">SUMPRODUCT(AW79:AW85,G79:G85)/SUM(G79:G85)</f>
        <v>0.40869973430992385</v>
      </c>
      <c r="BS14" s="133">
        <f t="shared" ref="BS14" si="474">SUMPRODUCT(AX79:AX85,H79:H85)/SUM(H79:H85)</f>
        <v>0.30446606107710744</v>
      </c>
      <c r="BT14" s="133">
        <f t="shared" ref="BT14" si="475">SUMPRODUCT(AY79:AY85,I79:I85)/SUM(I79:I85)</f>
        <v>0.23249184925388819</v>
      </c>
      <c r="BU14" s="133">
        <f t="shared" ref="BU14" si="476">SUMPRODUCT(AZ79:AZ85,J79:J85)/SUM(J79:J85)</f>
        <v>0.31837004808194846</v>
      </c>
      <c r="BV14" s="133">
        <f t="shared" ref="BV14" si="477">SUMPRODUCT(BA79:BA85,K79:K85)/SUM(K79:K85)</f>
        <v>0.40412474318396363</v>
      </c>
      <c r="BW14" s="133">
        <f t="shared" ref="BW14" si="478">SUMPRODUCT(BB79:BB85,L79:L85)/SUM(L79:L85)</f>
        <v>0.23352078096195744</v>
      </c>
      <c r="BX14" s="133">
        <f t="shared" ref="BX14" si="479">SUMPRODUCT(BC79:BC85,M79:M85)/SUM(M79:M85)</f>
        <v>0.33404531512225355</v>
      </c>
      <c r="BY14" s="133">
        <f t="shared" ref="BY14" si="480">SUMPRODUCT(BD79:BD85,N79:N85)/SUM(N79:N85)</f>
        <v>0.26232191055680942</v>
      </c>
      <c r="BZ14" s="133">
        <f t="shared" ref="BZ14" si="481">SUMPRODUCT(BE79:BE85,O79:O85)/SUM(O79:O85)</f>
        <v>0.4029294280442805</v>
      </c>
      <c r="CA14" s="133">
        <f t="shared" ref="CA14" si="482">SUMPRODUCT(BF79:BF85,P79:P85)/SUM(P79:P85)</f>
        <v>0.42431906220623022</v>
      </c>
      <c r="CB14" s="133">
        <f t="shared" ref="CB14" si="483">SUMPRODUCT(BG79:BG85,Q79:Q85)/SUM(Q79:Q85)</f>
        <v>0.46183689980484854</v>
      </c>
      <c r="CC14" s="133">
        <f t="shared" ref="CC14" si="484">SUMPRODUCT(BH79:BH85,R79:R85)/SUM(R79:R85)</f>
        <v>0.41153883317722634</v>
      </c>
      <c r="CD14" s="133">
        <f t="shared" ref="CD14" si="485">SUMPRODUCT(BI79:BI85,S79:S85)/SUM(S79:S85)</f>
        <v>0.57499999999999996</v>
      </c>
      <c r="CE14" s="135">
        <f t="shared" si="112"/>
        <v>0.39587644572113445</v>
      </c>
      <c r="CF14" s="72"/>
      <c r="CG14" s="90">
        <v>39459</v>
      </c>
      <c r="CH14" s="78">
        <f t="shared" si="36"/>
        <v>454628.57142857136</v>
      </c>
      <c r="CI14" s="78">
        <f t="shared" si="37"/>
        <v>549100</v>
      </c>
      <c r="CJ14" s="78">
        <f t="shared" si="38"/>
        <v>1182066.6666666667</v>
      </c>
      <c r="CK14" s="78">
        <f t="shared" si="39"/>
        <v>375000</v>
      </c>
      <c r="CL14" s="78">
        <f t="shared" si="40"/>
        <v>1044000</v>
      </c>
      <c r="CM14" s="78">
        <f t="shared" si="41"/>
        <v>892318.18181818188</v>
      </c>
      <c r="CN14" s="78">
        <f t="shared" si="42"/>
        <v>664900</v>
      </c>
      <c r="CO14" s="78">
        <f t="shared" si="43"/>
        <v>60233.653846153851</v>
      </c>
      <c r="CP14" s="78">
        <f t="shared" si="44"/>
        <v>1573249.9999999998</v>
      </c>
      <c r="CQ14" s="78">
        <f t="shared" si="45"/>
        <v>535500</v>
      </c>
      <c r="CR14" s="78">
        <f t="shared" si="46"/>
        <v>892255.00000000023</v>
      </c>
      <c r="CS14" s="78">
        <f t="shared" si="47"/>
        <v>926449.30069930071</v>
      </c>
      <c r="CT14" s="78">
        <f t="shared" si="113"/>
        <v>2918618.1818181826</v>
      </c>
      <c r="CU14" s="78">
        <f t="shared" si="114"/>
        <v>43302.380952380954</v>
      </c>
      <c r="CV14" s="78">
        <f t="shared" si="115"/>
        <v>1270943.2234432236</v>
      </c>
      <c r="CW14" s="78">
        <f t="shared" si="116"/>
        <v>2800065.3061224492</v>
      </c>
      <c r="CX14" s="78">
        <f t="shared" si="117"/>
        <v>3259455.6213017753</v>
      </c>
      <c r="CY14" s="78">
        <f t="shared" si="53"/>
        <v>2985494.1264065932</v>
      </c>
      <c r="CZ14" s="91">
        <f t="shared" si="118"/>
        <v>2058476.9427276023</v>
      </c>
      <c r="DA14" s="50"/>
      <c r="DB14" s="92" t="s">
        <v>481</v>
      </c>
      <c r="DC14" s="78">
        <f t="shared" si="54"/>
        <v>8829363.6363636367</v>
      </c>
      <c r="DD14" s="78">
        <f t="shared" si="55"/>
        <v>8298399.4005993987</v>
      </c>
      <c r="DE14" s="78">
        <f t="shared" si="56"/>
        <v>7998060</v>
      </c>
      <c r="DF14" s="78">
        <f t="shared" si="57"/>
        <v>13118200</v>
      </c>
      <c r="DG14" s="78">
        <f t="shared" si="58"/>
        <v>8076109.8619329389</v>
      </c>
      <c r="DH14" s="78">
        <f t="shared" si="59"/>
        <v>10348277.272727272</v>
      </c>
      <c r="DI14" s="78">
        <f t="shared" si="60"/>
        <v>10446230.555555556</v>
      </c>
      <c r="DJ14" s="78">
        <f t="shared" si="61"/>
        <v>12480162.467948718</v>
      </c>
      <c r="DK14" s="78">
        <f t="shared" si="62"/>
        <v>13537094.44444445</v>
      </c>
      <c r="DL14" s="78">
        <f t="shared" si="63"/>
        <v>16173072.222222224</v>
      </c>
      <c r="DM14" s="78">
        <f t="shared" si="64"/>
        <v>13934185</v>
      </c>
      <c r="DN14" s="78">
        <f t="shared" si="65"/>
        <v>16802479.350649353</v>
      </c>
      <c r="DO14" s="78">
        <f t="shared" si="302"/>
        <v>10248917.045454545</v>
      </c>
      <c r="DP14" s="78">
        <f t="shared" si="67"/>
        <v>21838775.000000004</v>
      </c>
      <c r="DQ14" s="78">
        <f t="shared" si="68"/>
        <v>17261299.450549446</v>
      </c>
      <c r="DR14" s="78">
        <f t="shared" si="69"/>
        <v>19951354.071569458</v>
      </c>
      <c r="DS14" s="78">
        <f t="shared" si="70"/>
        <v>21786865.828402363</v>
      </c>
      <c r="DT14" s="78">
        <f t="shared" si="71"/>
        <v>22125164.524999999</v>
      </c>
      <c r="DU14" s="91">
        <f t="shared" si="119"/>
        <v>18217442.279195167</v>
      </c>
      <c r="DV14" s="51"/>
      <c r="DW14" s="51"/>
      <c r="EQ14" s="1"/>
    </row>
    <row r="15" spans="1:150" x14ac:dyDescent="0.15">
      <c r="A15" s="81">
        <v>39460</v>
      </c>
      <c r="B15" s="82">
        <v>2330000</v>
      </c>
      <c r="C15" s="83">
        <v>510000</v>
      </c>
      <c r="D15" s="83">
        <v>1390000</v>
      </c>
      <c r="E15" s="84">
        <v>1830000</v>
      </c>
      <c r="F15" s="84">
        <v>2730000</v>
      </c>
      <c r="G15" s="84">
        <v>2790000</v>
      </c>
      <c r="H15" s="84">
        <v>860000</v>
      </c>
      <c r="I15" s="84">
        <v>5330000</v>
      </c>
      <c r="J15" s="138">
        <v>1550000</v>
      </c>
      <c r="K15" s="138">
        <v>5110000</v>
      </c>
      <c r="L15" s="26">
        <v>3290000</v>
      </c>
      <c r="M15" s="26">
        <v>17900000</v>
      </c>
      <c r="N15" s="26">
        <v>30000</v>
      </c>
      <c r="O15" s="26">
        <v>5540000</v>
      </c>
      <c r="P15" s="26">
        <v>5070000</v>
      </c>
      <c r="Q15" s="26">
        <v>3360000</v>
      </c>
      <c r="R15" s="26">
        <v>4990000</v>
      </c>
      <c r="S15" s="179">
        <v>9977</v>
      </c>
      <c r="T15" s="85">
        <f t="shared" si="73"/>
        <v>3798000</v>
      </c>
      <c r="U15" s="70"/>
      <c r="V15" s="86" t="s">
        <v>482</v>
      </c>
      <c r="W15" s="72">
        <f t="shared" ref="W15" si="486">SUM(B86:B92)</f>
        <v>38710000</v>
      </c>
      <c r="X15" s="72">
        <f t="shared" ref="X15" si="487">SUM(C86:C92)</f>
        <v>41250000</v>
      </c>
      <c r="Y15" s="72">
        <f t="shared" ref="Y15" si="488">SUM(D86:D92)</f>
        <v>39300000</v>
      </c>
      <c r="Z15" s="72">
        <f t="shared" ref="Z15" si="489">SUM(E86:E92)</f>
        <v>42580000</v>
      </c>
      <c r="AA15" s="72">
        <f t="shared" ref="AA15" si="490">SUM(F86:F92)</f>
        <v>40320000</v>
      </c>
      <c r="AB15" s="72">
        <f t="shared" ref="AB15" si="491">SUM(G86:G92)</f>
        <v>44020000</v>
      </c>
      <c r="AC15" s="72">
        <f t="shared" ref="AC15" si="492">SUM(H86:H92)</f>
        <v>39370000</v>
      </c>
      <c r="AD15" s="72">
        <f t="shared" ref="AD15" si="493">SUM(I86:I92)</f>
        <v>77100000</v>
      </c>
      <c r="AE15" s="72">
        <f t="shared" ref="AE15" si="494">SUM(J86:J92)</f>
        <v>57280000</v>
      </c>
      <c r="AF15" s="72">
        <f t="shared" ref="AF15" si="495">SUM(K86:K92)</f>
        <v>57540000</v>
      </c>
      <c r="AG15" s="72">
        <f t="shared" ref="AG15" si="496">SUM(L86:L92)</f>
        <v>65150000</v>
      </c>
      <c r="AH15" s="72">
        <f t="shared" ref="AH15" si="497">SUM(M86:M92)</f>
        <v>73100000</v>
      </c>
      <c r="AI15" s="72">
        <f t="shared" ref="AI15" si="498">SUM(N86:N92)</f>
        <v>45740000</v>
      </c>
      <c r="AJ15" s="72">
        <f t="shared" ref="AJ15" si="499">SUM(O86:O92)</f>
        <v>50890000</v>
      </c>
      <c r="AK15" s="72">
        <f t="shared" ref="AK15" si="500">SUM(P86:P92)</f>
        <v>43710000</v>
      </c>
      <c r="AL15" s="72">
        <f t="shared" ref="AL15" si="501">SUM(Q86:Q92)</f>
        <v>45470000</v>
      </c>
      <c r="AM15" s="72">
        <f t="shared" ref="AM15" si="502">SUM(R86:R92)</f>
        <v>57820000</v>
      </c>
      <c r="AN15" s="72">
        <f t="shared" ref="AN15" si="503">SUM(S86:S92)</f>
        <v>40431610</v>
      </c>
      <c r="AO15" s="87">
        <f t="shared" si="92"/>
        <v>48726000</v>
      </c>
      <c r="AP15" s="72"/>
      <c r="AQ15" s="130">
        <v>39460</v>
      </c>
      <c r="AR15" s="50">
        <v>0.22285714285714284</v>
      </c>
      <c r="AS15" s="88">
        <v>0.19888888888888887</v>
      </c>
      <c r="AT15" s="88">
        <v>0.39666666666666672</v>
      </c>
      <c r="AU15" s="88">
        <v>0.25571428571428573</v>
      </c>
      <c r="AV15" s="88">
        <v>0.29666666666666669</v>
      </c>
      <c r="AW15" s="88">
        <v>0.29909090909090913</v>
      </c>
      <c r="AX15" s="88">
        <v>0.20999999999999996</v>
      </c>
      <c r="AY15" s="88">
        <v>0.28682692307692309</v>
      </c>
      <c r="AZ15" s="88">
        <v>0.40923076923076923</v>
      </c>
      <c r="BA15" s="88">
        <v>0.5033333333333333</v>
      </c>
      <c r="BB15" s="88">
        <v>0.23650000000000002</v>
      </c>
      <c r="BC15" s="88">
        <v>0.32506993006993007</v>
      </c>
      <c r="BD15" s="88">
        <v>0.43692307692307703</v>
      </c>
      <c r="BE15" s="88">
        <v>0.33309523809523811</v>
      </c>
      <c r="BF15" s="88">
        <v>0.3409981684981685</v>
      </c>
      <c r="BG15" s="88">
        <v>0.36060832025117751</v>
      </c>
      <c r="BH15" s="89">
        <v>0.36434065934065935</v>
      </c>
      <c r="BI15" s="89">
        <v>0.41601098901098899</v>
      </c>
      <c r="BJ15" s="89">
        <f t="shared" si="93"/>
        <v>0.34844759725091484</v>
      </c>
      <c r="BK15" s="76"/>
      <c r="BL15" s="86" t="s">
        <v>482</v>
      </c>
      <c r="BM15" s="133">
        <f t="shared" ref="BM15" si="504">SUMPRODUCT(AR86:AR92,B86:B92)/SUM(B86:B92)</f>
        <v>0.30035403114064957</v>
      </c>
      <c r="BN15" s="133">
        <f t="shared" ref="BN15" si="505">SUMPRODUCT(AS86:AS92,C86:C92)/SUM(C86:C92)</f>
        <v>0.21572328671328669</v>
      </c>
      <c r="BO15" s="133">
        <f t="shared" ref="BO15" si="506">SUMPRODUCT(AT86:AT92,D86:D92)/SUM(D86:D92)</f>
        <v>0.28543757421543686</v>
      </c>
      <c r="BP15" s="133">
        <f t="shared" ref="BP15" si="507">SUMPRODUCT(AU86:AU92,E86:E92)/SUM(E86:E92)</f>
        <v>0.51157898857053385</v>
      </c>
      <c r="BQ15" s="133">
        <f t="shared" ref="BQ15" si="508">SUMPRODUCT(AV86:AV92,F86:F92)/SUM(F86:F92)</f>
        <v>0.27633522793979526</v>
      </c>
      <c r="BR15" s="133">
        <f t="shared" ref="BR15" si="509">SUMPRODUCT(AW86:AW92,G86:G92)/SUM(G86:G92)</f>
        <v>0.41022414054217776</v>
      </c>
      <c r="BS15" s="133">
        <f t="shared" ref="BS15" si="510">SUMPRODUCT(AX86:AX92,H86:H92)/SUM(H86:H92)</f>
        <v>0.25172494567211356</v>
      </c>
      <c r="BT15" s="133">
        <f t="shared" ref="BT15" si="511">SUMPRODUCT(AY86:AY92,I86:I92)/SUM(I86:I92)</f>
        <v>0.21975581142538833</v>
      </c>
      <c r="BU15" s="133">
        <f t="shared" ref="BU15" si="512">SUMPRODUCT(AZ86:AZ92,J86:J92)/SUM(J86:J92)</f>
        <v>0.31385090366453844</v>
      </c>
      <c r="BV15" s="133">
        <f t="shared" ref="BV15" si="513">SUMPRODUCT(BA86:BA92,K86:K92)/SUM(K86:K92)</f>
        <v>0.31747236222144987</v>
      </c>
      <c r="BW15" s="133">
        <f t="shared" ref="BW15" si="514">SUMPRODUCT(BB86:BB92,L86:L92)/SUM(L86:L92)</f>
        <v>0.23244105909439755</v>
      </c>
      <c r="BX15" s="133">
        <f t="shared" ref="BX15" si="515">SUMPRODUCT(BC86:BC92,M86:M92)/SUM(M86:M92)</f>
        <v>0.34015125139338548</v>
      </c>
      <c r="BY15" s="133">
        <f t="shared" ref="BY15" si="516">SUMPRODUCT(BD86:BD92,N86:N92)/SUM(N86:N92)</f>
        <v>0.31530091028342022</v>
      </c>
      <c r="BZ15" s="133">
        <f t="shared" ref="BZ15" si="517">SUMPRODUCT(BE86:BE92,O86:O92)/SUM(O86:O92)</f>
        <v>0.25820261839261149</v>
      </c>
      <c r="CA15" s="133">
        <f t="shared" ref="CA15" si="518">SUMPRODUCT(BF86:BF92,P86:P92)/SUM(P86:P92)</f>
        <v>0.43938158844130021</v>
      </c>
      <c r="CB15" s="133">
        <f t="shared" ref="CB15" si="519">SUMPRODUCT(BG86:BG92,Q86:Q92)/SUM(Q86:Q92)</f>
        <v>0.46785534508151716</v>
      </c>
      <c r="CC15" s="133">
        <f t="shared" ref="CC15" si="520">SUMPRODUCT(BH86:BH92,R86:R92)/SUM(R86:R92)</f>
        <v>0.39159243881275779</v>
      </c>
      <c r="CD15" s="133">
        <f t="shared" ref="CD15" si="521">SUMPRODUCT(BI86:BI92,S86:S92)/SUM(S86:S92)</f>
        <v>0.57499999999999996</v>
      </c>
      <c r="CE15" s="135">
        <f t="shared" si="112"/>
        <v>0.37221369072012112</v>
      </c>
      <c r="CF15" s="72"/>
      <c r="CG15" s="90">
        <v>39460</v>
      </c>
      <c r="CH15" s="78">
        <f t="shared" si="36"/>
        <v>519257.14285714278</v>
      </c>
      <c r="CI15" s="78">
        <f t="shared" si="37"/>
        <v>101433.33333333331</v>
      </c>
      <c r="CJ15" s="78">
        <f t="shared" si="38"/>
        <v>551366.66666666674</v>
      </c>
      <c r="CK15" s="78">
        <f t="shared" si="39"/>
        <v>467957.1428571429</v>
      </c>
      <c r="CL15" s="78">
        <f t="shared" si="40"/>
        <v>809900.00000000012</v>
      </c>
      <c r="CM15" s="78">
        <f t="shared" si="41"/>
        <v>834463.63636363647</v>
      </c>
      <c r="CN15" s="78">
        <f t="shared" si="42"/>
        <v>180599.99999999997</v>
      </c>
      <c r="CO15" s="78">
        <f t="shared" si="43"/>
        <v>1528787.5</v>
      </c>
      <c r="CP15" s="78">
        <f t="shared" si="44"/>
        <v>634307.69230769225</v>
      </c>
      <c r="CQ15" s="78">
        <f t="shared" si="45"/>
        <v>2572033.333333333</v>
      </c>
      <c r="CR15" s="78">
        <f t="shared" si="46"/>
        <v>778085</v>
      </c>
      <c r="CS15" s="78">
        <f t="shared" si="47"/>
        <v>5818751.7482517483</v>
      </c>
      <c r="CT15" s="78">
        <f t="shared" si="113"/>
        <v>13107.69230769231</v>
      </c>
      <c r="CU15" s="78">
        <f t="shared" si="114"/>
        <v>1845347.6190476192</v>
      </c>
      <c r="CV15" s="78">
        <f t="shared" si="115"/>
        <v>1728860.7142857143</v>
      </c>
      <c r="CW15" s="78">
        <f t="shared" si="116"/>
        <v>1211643.9560439563</v>
      </c>
      <c r="CX15" s="78">
        <f t="shared" si="117"/>
        <v>1818059.8901098901</v>
      </c>
      <c r="CY15" s="78">
        <f t="shared" si="53"/>
        <v>4150.5416373626367</v>
      </c>
      <c r="CZ15" s="91">
        <f t="shared" si="118"/>
        <v>1323403.9743589745</v>
      </c>
      <c r="DA15" s="50"/>
      <c r="DB15" s="92" t="s">
        <v>482</v>
      </c>
      <c r="DC15" s="78">
        <f t="shared" si="54"/>
        <v>11626704.545454545</v>
      </c>
      <c r="DD15" s="78">
        <f t="shared" si="55"/>
        <v>8898585.5769230761</v>
      </c>
      <c r="DE15" s="78">
        <f t="shared" si="56"/>
        <v>11217696.666666668</v>
      </c>
      <c r="DF15" s="78">
        <f t="shared" si="57"/>
        <v>21783033.333333332</v>
      </c>
      <c r="DG15" s="78">
        <f t="shared" si="58"/>
        <v>11141836.390532544</v>
      </c>
      <c r="DH15" s="78">
        <f t="shared" si="59"/>
        <v>18058066.666666664</v>
      </c>
      <c r="DI15" s="78">
        <f t="shared" si="60"/>
        <v>9910411.1111111119</v>
      </c>
      <c r="DJ15" s="78">
        <f t="shared" si="61"/>
        <v>16943173.06089744</v>
      </c>
      <c r="DK15" s="78">
        <f t="shared" si="62"/>
        <v>17977379.761904761</v>
      </c>
      <c r="DL15" s="78">
        <f t="shared" si="63"/>
        <v>18267359.722222224</v>
      </c>
      <c r="DM15" s="78">
        <f t="shared" si="64"/>
        <v>15143535</v>
      </c>
      <c r="DN15" s="78">
        <f t="shared" si="65"/>
        <v>24865056.476856478</v>
      </c>
      <c r="DO15" s="78">
        <f t="shared" si="302"/>
        <v>14421863.63636364</v>
      </c>
      <c r="DP15" s="78">
        <f t="shared" si="67"/>
        <v>13139931.249999998</v>
      </c>
      <c r="DQ15" s="78">
        <f t="shared" si="68"/>
        <v>19205369.230769232</v>
      </c>
      <c r="DR15" s="78">
        <f t="shared" si="69"/>
        <v>21273382.540856585</v>
      </c>
      <c r="DS15" s="78">
        <f t="shared" si="70"/>
        <v>22641874.812153656</v>
      </c>
      <c r="DT15" s="78">
        <f t="shared" si="71"/>
        <v>23248175.75</v>
      </c>
      <c r="DU15" s="91">
        <f t="shared" si="119"/>
        <v>18136484.294028621</v>
      </c>
      <c r="DV15" s="51"/>
      <c r="DW15" s="203" t="s">
        <v>464</v>
      </c>
      <c r="DX15" s="204"/>
      <c r="DY15" s="204"/>
      <c r="DZ15" s="204"/>
      <c r="EA15" s="204"/>
      <c r="EB15" s="204"/>
      <c r="EC15" s="204"/>
      <c r="ED15" s="204"/>
      <c r="EE15" s="204"/>
      <c r="EF15" s="204"/>
      <c r="EG15" s="204"/>
      <c r="EH15" s="204"/>
      <c r="EI15" s="204"/>
      <c r="EJ15" s="204"/>
      <c r="EK15" s="204"/>
      <c r="EL15" s="204"/>
      <c r="EM15" s="204"/>
      <c r="EN15" s="204"/>
      <c r="EO15" s="204"/>
      <c r="EP15" s="204"/>
      <c r="EQ15" s="204"/>
      <c r="ER15" s="205"/>
    </row>
    <row r="16" spans="1:150" x14ac:dyDescent="0.15">
      <c r="A16" s="81">
        <v>39461</v>
      </c>
      <c r="B16" s="82">
        <v>850000</v>
      </c>
      <c r="C16" s="83">
        <v>3360000</v>
      </c>
      <c r="D16" s="83">
        <v>1290000</v>
      </c>
      <c r="E16" s="84">
        <v>1690000</v>
      </c>
      <c r="F16" s="84">
        <v>4050000</v>
      </c>
      <c r="G16" s="84">
        <v>2710000</v>
      </c>
      <c r="H16" s="84">
        <v>4290000</v>
      </c>
      <c r="I16" s="84">
        <v>1000000</v>
      </c>
      <c r="J16" s="138">
        <v>1140000</v>
      </c>
      <c r="K16" s="138">
        <v>2620000</v>
      </c>
      <c r="L16" s="26">
        <v>9730000</v>
      </c>
      <c r="M16" s="26">
        <v>70000</v>
      </c>
      <c r="N16" s="26">
        <v>2720000</v>
      </c>
      <c r="O16" s="26">
        <v>2630000</v>
      </c>
      <c r="P16" s="26">
        <v>7230000</v>
      </c>
      <c r="Q16" s="26">
        <v>3970000</v>
      </c>
      <c r="R16" s="26">
        <v>400000</v>
      </c>
      <c r="S16" s="188">
        <v>0</v>
      </c>
      <c r="T16" s="85">
        <f t="shared" si="73"/>
        <v>3390000</v>
      </c>
      <c r="U16" s="70"/>
      <c r="V16" s="86" t="s">
        <v>483</v>
      </c>
      <c r="W16" s="72">
        <f t="shared" ref="W16" si="522">SUM(B93:B99)</f>
        <v>35200000</v>
      </c>
      <c r="X16" s="72">
        <f t="shared" ref="X16" si="523">SUM(C93:C99)</f>
        <v>60510000</v>
      </c>
      <c r="Y16" s="72">
        <f t="shared" ref="Y16" si="524">SUM(D93:D99)</f>
        <v>53770000</v>
      </c>
      <c r="Z16" s="72">
        <f t="shared" ref="Z16" si="525">SUM(E93:E99)</f>
        <v>40680000</v>
      </c>
      <c r="AA16" s="72">
        <f t="shared" ref="AA16" si="526">SUM(F93:F99)</f>
        <v>58940000</v>
      </c>
      <c r="AB16" s="72">
        <f t="shared" ref="AB16" si="527">SUM(G93:G99)</f>
        <v>52890000</v>
      </c>
      <c r="AC16" s="72">
        <f t="shared" ref="AC16" si="528">SUM(H93:H99)</f>
        <v>39810000</v>
      </c>
      <c r="AD16" s="72">
        <f t="shared" ref="AD16" si="529">SUM(I93:I99)</f>
        <v>95490000</v>
      </c>
      <c r="AE16" s="72">
        <f t="shared" ref="AE16" si="530">SUM(J93:J99)</f>
        <v>74480000</v>
      </c>
      <c r="AF16" s="72">
        <f t="shared" ref="AF16" si="531">SUM(K93:K99)</f>
        <v>79880000</v>
      </c>
      <c r="AG16" s="72">
        <f t="shared" ref="AG16" si="532">SUM(L93:L99)</f>
        <v>90510000</v>
      </c>
      <c r="AH16" s="72">
        <f t="shared" ref="AH16" si="533">SUM(M93:M99)</f>
        <v>75350000</v>
      </c>
      <c r="AI16" s="72">
        <f t="shared" ref="AI16" si="534">SUM(N93:N99)</f>
        <v>52690000</v>
      </c>
      <c r="AJ16" s="72">
        <f t="shared" ref="AJ16" si="535">SUM(O93:O99)</f>
        <v>64690000</v>
      </c>
      <c r="AK16" s="72">
        <f t="shared" ref="AK16" si="536">SUM(P93:P99)</f>
        <v>62930000</v>
      </c>
      <c r="AL16" s="72">
        <f t="shared" ref="AL16" si="537">SUM(Q93:Q99)</f>
        <v>57680000</v>
      </c>
      <c r="AM16" s="72">
        <f t="shared" ref="AM16" si="538">SUM(R93:R99)</f>
        <v>98050000</v>
      </c>
      <c r="AN16" s="72">
        <f t="shared" ref="AN16" si="539">SUM(S93:S99)</f>
        <v>44104063</v>
      </c>
      <c r="AO16" s="87">
        <f t="shared" si="92"/>
        <v>67208000</v>
      </c>
      <c r="AP16" s="72"/>
      <c r="AQ16" s="130">
        <v>39461</v>
      </c>
      <c r="AR16" s="50">
        <v>0.22285714285714284</v>
      </c>
      <c r="AS16" s="88">
        <v>0.19888888888888887</v>
      </c>
      <c r="AT16" s="88">
        <v>0.41400000000000003</v>
      </c>
      <c r="AU16" s="88">
        <v>0.26714285714285718</v>
      </c>
      <c r="AV16" s="88">
        <v>0.29666666666666669</v>
      </c>
      <c r="AW16" s="88">
        <v>0.29909090909090913</v>
      </c>
      <c r="AX16" s="88">
        <v>0.20999999999999996</v>
      </c>
      <c r="AY16" s="88">
        <v>0.28682692307692309</v>
      </c>
      <c r="AZ16" s="88">
        <v>0.38576923076923081</v>
      </c>
      <c r="BA16" s="88">
        <v>0.5033333333333333</v>
      </c>
      <c r="BB16" s="88">
        <v>0.23650000000000002</v>
      </c>
      <c r="BC16" s="88">
        <v>0.32506993006993007</v>
      </c>
      <c r="BD16" s="88">
        <v>0.43692307692307703</v>
      </c>
      <c r="BE16" s="88">
        <v>0.33309523809523811</v>
      </c>
      <c r="BF16" s="88">
        <v>0.33683150183150184</v>
      </c>
      <c r="BG16" s="88">
        <v>0.36060832025117751</v>
      </c>
      <c r="BH16" s="89">
        <v>0.36434065934065935</v>
      </c>
      <c r="BI16" s="89">
        <v>0.41601098901098899</v>
      </c>
      <c r="BJ16" s="89">
        <f t="shared" si="93"/>
        <v>0.35853181703813819</v>
      </c>
      <c r="BK16" s="76"/>
      <c r="BL16" s="86" t="s">
        <v>483</v>
      </c>
      <c r="BM16" s="133">
        <f t="shared" ref="BM16" si="540">SUMPRODUCT(AR93:AR99,B93:B99)/SUM(B93:B99)</f>
        <v>0.30522013171487605</v>
      </c>
      <c r="BN16" s="133">
        <f t="shared" ref="BN16" si="541">SUMPRODUCT(AS93:AS99,C93:C99)/SUM(C93:C99)</f>
        <v>0.22229398596775887</v>
      </c>
      <c r="BO16" s="133">
        <f t="shared" ref="BO16" si="542">SUMPRODUCT(AT93:AT99,D93:D99)/SUM(D93:D99)</f>
        <v>0.29676011744748959</v>
      </c>
      <c r="BP16" s="133">
        <f t="shared" ref="BP16" si="543">SUMPRODUCT(AU93:AU99,E93:E99)/SUM(E93:E99)</f>
        <v>0.35623139954113414</v>
      </c>
      <c r="BQ16" s="133">
        <f t="shared" ref="BQ16" si="544">SUMPRODUCT(AV93:AV99,F93:F99)/SUM(F93:F99)</f>
        <v>0.24832476044571788</v>
      </c>
      <c r="BR16" s="133">
        <f t="shared" ref="BR16" si="545">SUMPRODUCT(AW93:AW99,G93:G99)/SUM(G93:G99)</f>
        <v>0.28643363584798637</v>
      </c>
      <c r="BS16" s="133">
        <f t="shared" ref="BS16" si="546">SUMPRODUCT(AX93:AX99,H93:H99)/SUM(H93:H99)</f>
        <v>0.22730208570072927</v>
      </c>
      <c r="BT16" s="133">
        <f t="shared" ref="BT16" si="547">SUMPRODUCT(AY93:AY99,I93:I99)/SUM(I93:I99)</f>
        <v>0.19422767050382508</v>
      </c>
      <c r="BU16" s="133">
        <f t="shared" ref="BU16" si="548">SUMPRODUCT(AZ93:AZ99,J93:J99)/SUM(J93:J99)</f>
        <v>0.29568362871464376</v>
      </c>
      <c r="BV16" s="133">
        <f t="shared" ref="BV16" si="549">SUMPRODUCT(BA93:BA99,K93:K99)/SUM(K93:K99)</f>
        <v>0.19583028312309736</v>
      </c>
      <c r="BW16" s="133">
        <f t="shared" ref="BW16" si="550">SUMPRODUCT(BB93:BB99,L93:L99)/SUM(L93:L99)</f>
        <v>0.24006500202555889</v>
      </c>
      <c r="BX16" s="133">
        <f t="shared" ref="BX16" si="551">SUMPRODUCT(BC93:BC99,M93:M99)/SUM(M93:M99)</f>
        <v>0.3047513982367997</v>
      </c>
      <c r="BY16" s="133">
        <f t="shared" ref="BY16" si="552">SUMPRODUCT(BD93:BD99,N93:N99)/SUM(N93:N99)</f>
        <v>0.34297416900069211</v>
      </c>
      <c r="BZ16" s="133">
        <f t="shared" ref="BZ16" si="553">SUMPRODUCT(BE93:BE99,O93:O99)/SUM(O93:O99)</f>
        <v>0.17649599839795385</v>
      </c>
      <c r="CA16" s="133">
        <f t="shared" ref="CA16" si="554">SUMPRODUCT(BF93:BF99,P93:P99)/SUM(P93:P99)</f>
        <v>0.44260290519904383</v>
      </c>
      <c r="CB16" s="133">
        <f t="shared" ref="CB16" si="555">SUMPRODUCT(BG93:BG99,Q93:Q99)/SUM(Q93:Q99)</f>
        <v>0.47391001037412267</v>
      </c>
      <c r="CC16" s="133">
        <f t="shared" ref="CC16" si="556">SUMPRODUCT(BH93:BH99,R93:R99)/SUM(R93:R99)</f>
        <v>0.34619557812010648</v>
      </c>
      <c r="CD16" s="133">
        <f t="shared" ref="CD16" si="557">SUMPRODUCT(BI93:BI99,S93:S99)/SUM(S93:S99)</f>
        <v>0.60487491602693</v>
      </c>
      <c r="CE16" s="135">
        <f t="shared" si="112"/>
        <v>0.35299798166361673</v>
      </c>
      <c r="CF16" s="72"/>
      <c r="CG16" s="90">
        <v>39461</v>
      </c>
      <c r="CH16" s="78">
        <f t="shared" si="36"/>
        <v>189428.57142857142</v>
      </c>
      <c r="CI16" s="78">
        <f t="shared" si="37"/>
        <v>668266.66666666663</v>
      </c>
      <c r="CJ16" s="78">
        <f t="shared" si="38"/>
        <v>534060</v>
      </c>
      <c r="CK16" s="78">
        <f t="shared" si="39"/>
        <v>451471.42857142864</v>
      </c>
      <c r="CL16" s="78">
        <f t="shared" si="40"/>
        <v>1201500</v>
      </c>
      <c r="CM16" s="78">
        <f t="shared" si="41"/>
        <v>810536.36363636376</v>
      </c>
      <c r="CN16" s="78">
        <f t="shared" si="42"/>
        <v>900899.99999999988</v>
      </c>
      <c r="CO16" s="78">
        <f t="shared" si="43"/>
        <v>286826.92307692306</v>
      </c>
      <c r="CP16" s="78">
        <f t="shared" si="44"/>
        <v>439776.92307692312</v>
      </c>
      <c r="CQ16" s="78">
        <f t="shared" si="45"/>
        <v>1318733.3333333333</v>
      </c>
      <c r="CR16" s="78">
        <f t="shared" si="46"/>
        <v>2301145</v>
      </c>
      <c r="CS16" s="78">
        <f t="shared" si="47"/>
        <v>22754.895104895106</v>
      </c>
      <c r="CT16" s="78">
        <f t="shared" si="113"/>
        <v>1188430.7692307695</v>
      </c>
      <c r="CU16" s="78">
        <f t="shared" si="114"/>
        <v>876040.47619047621</v>
      </c>
      <c r="CV16" s="78">
        <f t="shared" si="115"/>
        <v>2435291.7582417582</v>
      </c>
      <c r="CW16" s="78">
        <f t="shared" si="116"/>
        <v>1431615.0313971748</v>
      </c>
      <c r="CX16" s="78">
        <f t="shared" si="117"/>
        <v>145736.26373626373</v>
      </c>
      <c r="CY16" s="78">
        <f t="shared" si="53"/>
        <v>0</v>
      </c>
      <c r="CZ16" s="91">
        <f t="shared" si="118"/>
        <v>1215422.8597592884</v>
      </c>
      <c r="DA16" s="50"/>
      <c r="DB16" s="92" t="s">
        <v>483</v>
      </c>
      <c r="DC16" s="78">
        <f t="shared" si="54"/>
        <v>10743748.636363637</v>
      </c>
      <c r="DD16" s="78">
        <f t="shared" si="55"/>
        <v>13451009.09090909</v>
      </c>
      <c r="DE16" s="78">
        <f t="shared" si="56"/>
        <v>15956791.515151516</v>
      </c>
      <c r="DF16" s="78">
        <f t="shared" si="57"/>
        <v>14491493.333333338</v>
      </c>
      <c r="DG16" s="78">
        <f t="shared" si="58"/>
        <v>14636261.380670613</v>
      </c>
      <c r="DH16" s="78">
        <f t="shared" si="59"/>
        <v>15149474.999999998</v>
      </c>
      <c r="DI16" s="78">
        <f t="shared" si="60"/>
        <v>9048896.0317460317</v>
      </c>
      <c r="DJ16" s="78">
        <f t="shared" si="61"/>
        <v>18546800.256410256</v>
      </c>
      <c r="DK16" s="78">
        <f t="shared" si="62"/>
        <v>22022516.666666668</v>
      </c>
      <c r="DL16" s="78">
        <f t="shared" si="63"/>
        <v>15642923.015873017</v>
      </c>
      <c r="DM16" s="78">
        <f t="shared" si="64"/>
        <v>21728283.333333336</v>
      </c>
      <c r="DN16" s="78">
        <f t="shared" si="65"/>
        <v>22963017.857142858</v>
      </c>
      <c r="DO16" s="78">
        <f t="shared" si="302"/>
        <v>18071308.964646466</v>
      </c>
      <c r="DP16" s="78">
        <f t="shared" si="67"/>
        <v>11417526.136363635</v>
      </c>
      <c r="DQ16" s="78">
        <f t="shared" si="68"/>
        <v>27853000.824175827</v>
      </c>
      <c r="DR16" s="78">
        <f t="shared" si="69"/>
        <v>27335129.398379397</v>
      </c>
      <c r="DS16" s="78">
        <f t="shared" si="70"/>
        <v>33944476.434676439</v>
      </c>
      <c r="DT16" s="78">
        <f t="shared" si="71"/>
        <v>26677441.403571431</v>
      </c>
      <c r="DU16" s="91">
        <f t="shared" si="119"/>
        <v>23724288.351648353</v>
      </c>
      <c r="DV16" s="51"/>
      <c r="DW16" s="60" t="s">
        <v>553</v>
      </c>
      <c r="DX16" s="61">
        <v>2007</v>
      </c>
      <c r="DY16" s="62">
        <v>2008</v>
      </c>
      <c r="DZ16" s="61">
        <v>2009</v>
      </c>
      <c r="EA16" s="62">
        <v>2010</v>
      </c>
      <c r="EB16" s="61">
        <v>2011</v>
      </c>
      <c r="EC16" s="62">
        <v>2012</v>
      </c>
      <c r="ED16" s="61">
        <v>2013</v>
      </c>
      <c r="EE16" s="61">
        <v>2014</v>
      </c>
      <c r="EF16" s="61">
        <v>2015</v>
      </c>
      <c r="EG16" s="61">
        <v>2016</v>
      </c>
      <c r="EH16" s="61">
        <v>2017</v>
      </c>
      <c r="EI16" s="61">
        <v>2018</v>
      </c>
      <c r="EJ16" s="61">
        <v>2019</v>
      </c>
      <c r="EK16" s="63">
        <v>2020</v>
      </c>
      <c r="EL16" s="53">
        <v>2021</v>
      </c>
      <c r="EM16" s="147">
        <v>2022</v>
      </c>
      <c r="EN16" s="147">
        <v>2023</v>
      </c>
      <c r="EO16" s="147">
        <v>2024</v>
      </c>
      <c r="EP16" s="62" t="s">
        <v>761</v>
      </c>
      <c r="EQ16" s="61" t="s">
        <v>766</v>
      </c>
      <c r="ER16" s="94" t="s">
        <v>556</v>
      </c>
    </row>
    <row r="17" spans="1:150" x14ac:dyDescent="0.15">
      <c r="A17" s="81">
        <v>39462</v>
      </c>
      <c r="B17" s="82">
        <v>4300000</v>
      </c>
      <c r="C17" s="83">
        <v>3400000</v>
      </c>
      <c r="D17" s="83">
        <v>1720000</v>
      </c>
      <c r="E17" s="84">
        <v>1620000</v>
      </c>
      <c r="F17" s="84">
        <v>2200000</v>
      </c>
      <c r="G17" s="84">
        <v>180000</v>
      </c>
      <c r="H17" s="84">
        <v>2390000</v>
      </c>
      <c r="I17" s="84">
        <v>980000</v>
      </c>
      <c r="J17" s="138">
        <v>1220000</v>
      </c>
      <c r="K17" s="138">
        <v>2460000</v>
      </c>
      <c r="L17" s="84">
        <v>0</v>
      </c>
      <c r="M17" s="84">
        <v>2740000</v>
      </c>
      <c r="N17" s="84">
        <v>1350000</v>
      </c>
      <c r="O17" s="84">
        <v>3650000</v>
      </c>
      <c r="P17" s="84">
        <v>4510000</v>
      </c>
      <c r="Q17" s="26">
        <v>1720000</v>
      </c>
      <c r="R17" s="26">
        <v>0</v>
      </c>
      <c r="S17" s="179">
        <v>94448</v>
      </c>
      <c r="T17" s="85">
        <f t="shared" si="73"/>
        <v>2246000</v>
      </c>
      <c r="U17" s="70"/>
      <c r="V17" s="86" t="s">
        <v>484</v>
      </c>
      <c r="W17" s="72">
        <f t="shared" ref="W17" si="558">SUM(B100:B106)</f>
        <v>46910000</v>
      </c>
      <c r="X17" s="72">
        <f t="shared" ref="X17" si="559">SUM(C100:C106)</f>
        <v>76070000</v>
      </c>
      <c r="Y17" s="72">
        <f t="shared" ref="Y17" si="560">SUM(D100:D106)</f>
        <v>73350000</v>
      </c>
      <c r="Z17" s="72">
        <f t="shared" ref="Z17" si="561">SUM(E100:E106)</f>
        <v>49770000</v>
      </c>
      <c r="AA17" s="72">
        <f t="shared" ref="AA17" si="562">SUM(F100:F106)</f>
        <v>80110000</v>
      </c>
      <c r="AB17" s="72">
        <f t="shared" ref="AB17" si="563">SUM(G100:G106)</f>
        <v>60980000</v>
      </c>
      <c r="AC17" s="72">
        <f t="shared" ref="AC17" si="564">SUM(H100:H106)</f>
        <v>49520000</v>
      </c>
      <c r="AD17" s="72">
        <f t="shared" ref="AD17" si="565">SUM(I100:I106)</f>
        <v>126040000</v>
      </c>
      <c r="AE17" s="72">
        <f t="shared" ref="AE17" si="566">SUM(J100:J106)</f>
        <v>95800000</v>
      </c>
      <c r="AF17" s="72">
        <f t="shared" ref="AF17" si="567">SUM(K100:K106)</f>
        <v>99930000</v>
      </c>
      <c r="AG17" s="72">
        <f t="shared" ref="AG17" si="568">SUM(L100:L106)</f>
        <v>97690000</v>
      </c>
      <c r="AH17" s="72">
        <f t="shared" ref="AH17" si="569">SUM(M100:M106)</f>
        <v>82010000</v>
      </c>
      <c r="AI17" s="72">
        <f t="shared" ref="AI17" si="570">SUM(N100:N106)</f>
        <v>77470000</v>
      </c>
      <c r="AJ17" s="72">
        <f t="shared" ref="AJ17" si="571">SUM(O100:O106)</f>
        <v>77620000</v>
      </c>
      <c r="AK17" s="72">
        <f t="shared" ref="AK17" si="572">SUM(P100:P106)</f>
        <v>95650000</v>
      </c>
      <c r="AL17" s="72">
        <f t="shared" ref="AL17" si="573">SUM(Q100:Q106)</f>
        <v>94270000</v>
      </c>
      <c r="AM17" s="72">
        <f t="shared" ref="AM17" si="574">SUM(R100:R106)</f>
        <v>110890000</v>
      </c>
      <c r="AN17" s="72">
        <f t="shared" ref="AN17" si="575">SUM(S100:S106)</f>
        <v>59061093</v>
      </c>
      <c r="AO17" s="87">
        <f t="shared" si="92"/>
        <v>91180000</v>
      </c>
      <c r="AP17" s="72"/>
      <c r="AQ17" s="130">
        <v>39462</v>
      </c>
      <c r="AR17" s="50">
        <v>0.24928571428571428</v>
      </c>
      <c r="AS17" s="88">
        <v>0.19999999999999998</v>
      </c>
      <c r="AT17" s="88">
        <v>0.42000000000000004</v>
      </c>
      <c r="AU17" s="88">
        <v>0.2742857142857143</v>
      </c>
      <c r="AV17" s="88">
        <v>0.29666666666666669</v>
      </c>
      <c r="AW17" s="88">
        <v>0.29909090909090913</v>
      </c>
      <c r="AX17" s="88">
        <v>0.2233333333333333</v>
      </c>
      <c r="AY17" s="88">
        <v>0.28778846153846155</v>
      </c>
      <c r="AZ17" s="88">
        <v>0.38576923076923081</v>
      </c>
      <c r="BA17" s="88">
        <v>0.5033333333333333</v>
      </c>
      <c r="BB17" s="88">
        <v>0.23650000000000002</v>
      </c>
      <c r="BC17" s="88">
        <v>0.28121794871794875</v>
      </c>
      <c r="BD17" s="88">
        <v>0.43692307692307703</v>
      </c>
      <c r="BE17" s="88">
        <v>0.33253968253968258</v>
      </c>
      <c r="BF17" s="88">
        <v>0.33965201465201472</v>
      </c>
      <c r="BG17" s="88">
        <v>0.36060832025117751</v>
      </c>
      <c r="BH17" s="89">
        <v>0.36434065934065935</v>
      </c>
      <c r="BI17" s="89">
        <v>0.41521428571428576</v>
      </c>
      <c r="BJ17" s="89">
        <f t="shared" si="93"/>
        <v>0.35224335636942183</v>
      </c>
      <c r="BK17" s="76"/>
      <c r="BL17" s="86" t="s">
        <v>484</v>
      </c>
      <c r="BM17" s="133">
        <f t="shared" ref="BM17" si="576">SUMPRODUCT(AR100:AR106,B100:B106)/SUM(B100:B106)</f>
        <v>0.29909104751569049</v>
      </c>
      <c r="BN17" s="133">
        <f t="shared" ref="BN17" si="577">SUMPRODUCT(AS100:AS106,C100:C106)/SUM(C100:C106)</f>
        <v>0.20438310867520804</v>
      </c>
      <c r="BO17" s="133">
        <f t="shared" ref="BO17" si="578">SUMPRODUCT(AT100:AT106,D100:D106)/SUM(D100:D106)</f>
        <v>0.24999948875255623</v>
      </c>
      <c r="BP17" s="133">
        <f t="shared" ref="BP17" si="579">SUMPRODUCT(AU100:AU106,E100:E106)/SUM(E100:E106)</f>
        <v>0.25222758878877022</v>
      </c>
      <c r="BQ17" s="133">
        <f t="shared" ref="BQ17" si="580">SUMPRODUCT(AV100:AV106,F100:F106)/SUM(F100:F106)</f>
        <v>0.21592833571787512</v>
      </c>
      <c r="BR17" s="133">
        <f t="shared" ref="BR17" si="581">SUMPRODUCT(AW100:AW106,G100:G106)/SUM(G100:G106)</f>
        <v>0.25376502421237435</v>
      </c>
      <c r="BS17" s="133">
        <f t="shared" ref="BS17" si="582">SUMPRODUCT(AX100:AX106,H100:H106)/SUM(H100:H106)</f>
        <v>0.22712284278277811</v>
      </c>
      <c r="BT17" s="133">
        <f t="shared" ref="BT17" si="583">SUMPRODUCT(AY100:AY106,I100:I106)/SUM(I100:I106)</f>
        <v>0.18281428769051747</v>
      </c>
      <c r="BU17" s="133">
        <f t="shared" ref="BU17" si="584">SUMPRODUCT(AZ100:AZ106,J100:J106)/SUM(J100:J106)</f>
        <v>0.30192818371607516</v>
      </c>
      <c r="BV17" s="133">
        <f t="shared" ref="BV17" si="585">SUMPRODUCT(BA100:BA106,K100:K106)/SUM(K100:K106)</f>
        <v>0.1707478091807122</v>
      </c>
      <c r="BW17" s="133">
        <f t="shared" ref="BW17" si="586">SUMPRODUCT(BB100:BB106,L100:L106)/SUM(L100:L106)</f>
        <v>0.24694500095052865</v>
      </c>
      <c r="BX17" s="133">
        <f t="shared" ref="BX17" si="587">SUMPRODUCT(BC100:BC106,M100:M106)/SUM(M100:M106)</f>
        <v>0.25669438309874143</v>
      </c>
      <c r="BY17" s="133">
        <f t="shared" ref="BY17" si="588">SUMPRODUCT(BD100:BD106,N100:N106)/SUM(N100:N106)</f>
        <v>0.33675767038778526</v>
      </c>
      <c r="BZ17" s="133">
        <f t="shared" ref="BZ17" si="589">SUMPRODUCT(BE100:BE106,O100:O106)/SUM(O100:O106)</f>
        <v>0.18337696637297252</v>
      </c>
      <c r="CA17" s="133">
        <f t="shared" ref="CA17" si="590">SUMPRODUCT(BF100:BF106,P100:P106)/SUM(P100:P106)</f>
        <v>0.42763442853249434</v>
      </c>
      <c r="CB17" s="133">
        <f t="shared" ref="CB17" si="591">SUMPRODUCT(BG100:BG106,Q100:Q106)/SUM(Q100:Q106)</f>
        <v>0.43952219424082156</v>
      </c>
      <c r="CC17" s="133">
        <f t="shared" ref="CC17" si="592">SUMPRODUCT(BH100:BH106,R100:R106)/SUM(R100:R106)</f>
        <v>0.32720651954532382</v>
      </c>
      <c r="CD17" s="133">
        <f t="shared" ref="CD17" si="593">SUMPRODUCT(BI100:BI106,S100:S106)/SUM(S100:S106)</f>
        <v>0.56200428280164805</v>
      </c>
      <c r="CE17" s="135">
        <f t="shared" si="112"/>
        <v>0.34863623195307769</v>
      </c>
      <c r="CF17" s="72"/>
      <c r="CG17" s="90">
        <v>39462</v>
      </c>
      <c r="CH17" s="78">
        <f t="shared" si="36"/>
        <v>1071928.5714285714</v>
      </c>
      <c r="CI17" s="78">
        <f t="shared" si="37"/>
        <v>680000</v>
      </c>
      <c r="CJ17" s="78">
        <f t="shared" si="38"/>
        <v>722400.00000000012</v>
      </c>
      <c r="CK17" s="78">
        <f t="shared" si="39"/>
        <v>444342.85714285716</v>
      </c>
      <c r="CL17" s="78">
        <f t="shared" si="40"/>
        <v>652666.66666666674</v>
      </c>
      <c r="CM17" s="78">
        <f t="shared" si="41"/>
        <v>53836.36363636364</v>
      </c>
      <c r="CN17" s="78">
        <f t="shared" si="42"/>
        <v>533766.66666666663</v>
      </c>
      <c r="CO17" s="78">
        <f t="shared" si="43"/>
        <v>282032.69230769231</v>
      </c>
      <c r="CP17" s="78">
        <f t="shared" si="44"/>
        <v>470638.46153846156</v>
      </c>
      <c r="CQ17" s="78">
        <f t="shared" si="45"/>
        <v>1238200</v>
      </c>
      <c r="CR17" s="78">
        <f t="shared" si="46"/>
        <v>0</v>
      </c>
      <c r="CS17" s="78">
        <f t="shared" si="47"/>
        <v>770537.17948717962</v>
      </c>
      <c r="CT17" s="78">
        <f t="shared" si="113"/>
        <v>589846.15384615399</v>
      </c>
      <c r="CU17" s="78">
        <f t="shared" si="114"/>
        <v>1213769.8412698414</v>
      </c>
      <c r="CV17" s="78">
        <f t="shared" si="115"/>
        <v>1531830.5860805863</v>
      </c>
      <c r="CW17" s="78">
        <f t="shared" si="116"/>
        <v>620246.31083202537</v>
      </c>
      <c r="CX17" s="78">
        <f t="shared" si="117"/>
        <v>0</v>
      </c>
      <c r="CY17" s="78">
        <f t="shared" si="53"/>
        <v>39216.158857142858</v>
      </c>
      <c r="CZ17" s="91">
        <f t="shared" si="118"/>
        <v>791138.57840572146</v>
      </c>
      <c r="DA17" s="50"/>
      <c r="DB17" s="92" t="s">
        <v>484</v>
      </c>
      <c r="DC17" s="78">
        <f t="shared" si="54"/>
        <v>14030361.038961042</v>
      </c>
      <c r="DD17" s="78">
        <f t="shared" si="55"/>
        <v>15547423.076923076</v>
      </c>
      <c r="DE17" s="78">
        <f t="shared" si="56"/>
        <v>18337462.5</v>
      </c>
      <c r="DF17" s="78">
        <f t="shared" si="57"/>
        <v>12553367.094017094</v>
      </c>
      <c r="DG17" s="78">
        <f t="shared" si="58"/>
        <v>17298018.974358976</v>
      </c>
      <c r="DH17" s="78">
        <f t="shared" si="59"/>
        <v>15474591.176470587</v>
      </c>
      <c r="DI17" s="78">
        <f t="shared" si="60"/>
        <v>11247123.174603172</v>
      </c>
      <c r="DJ17" s="78">
        <f t="shared" si="61"/>
        <v>23041912.82051282</v>
      </c>
      <c r="DK17" s="78">
        <f t="shared" si="62"/>
        <v>28924720</v>
      </c>
      <c r="DL17" s="78">
        <f t="shared" si="63"/>
        <v>17062828.571428571</v>
      </c>
      <c r="DM17" s="78">
        <f t="shared" si="64"/>
        <v>24124057.142857146</v>
      </c>
      <c r="DN17" s="78">
        <f t="shared" si="65"/>
        <v>21051506.357927784</v>
      </c>
      <c r="DO17" s="78">
        <f t="shared" si="302"/>
        <v>26088616.724941723</v>
      </c>
      <c r="DP17" s="78">
        <f t="shared" si="67"/>
        <v>14233720.129870126</v>
      </c>
      <c r="DQ17" s="78">
        <f t="shared" si="68"/>
        <v>40903233.089133084</v>
      </c>
      <c r="DR17" s="78">
        <f t="shared" si="69"/>
        <v>41433757.251082249</v>
      </c>
      <c r="DS17" s="78">
        <f t="shared" si="70"/>
        <v>36283930.952380955</v>
      </c>
      <c r="DT17" s="78">
        <f t="shared" si="71"/>
        <v>33192587.212946437</v>
      </c>
      <c r="DU17" s="91">
        <f t="shared" si="119"/>
        <v>31788651.629481625</v>
      </c>
      <c r="DV17" s="51"/>
      <c r="DW17" s="60" t="s">
        <v>523</v>
      </c>
      <c r="DX17" s="163">
        <f>SUM(B346:B352)</f>
        <v>20780000</v>
      </c>
      <c r="DY17" s="163">
        <f t="shared" ref="DY17:EP17" si="594">SUM(C346:C352)</f>
        <v>15710000</v>
      </c>
      <c r="DZ17" s="163">
        <f t="shared" si="594"/>
        <v>19950000</v>
      </c>
      <c r="EA17" s="163">
        <f t="shared" si="594"/>
        <v>11010000</v>
      </c>
      <c r="EB17" s="163">
        <f t="shared" si="594"/>
        <v>10890000</v>
      </c>
      <c r="EC17" s="163">
        <f t="shared" si="594"/>
        <v>17910000</v>
      </c>
      <c r="ED17" s="163">
        <f t="shared" si="594"/>
        <v>11930000</v>
      </c>
      <c r="EE17" s="163">
        <f t="shared" si="594"/>
        <v>11680000</v>
      </c>
      <c r="EF17" s="163">
        <f t="shared" si="594"/>
        <v>18110000</v>
      </c>
      <c r="EG17" s="163">
        <f t="shared" si="594"/>
        <v>21040000</v>
      </c>
      <c r="EH17" s="163">
        <f t="shared" si="594"/>
        <v>20300000</v>
      </c>
      <c r="EI17" s="163">
        <f t="shared" si="594"/>
        <v>18360000</v>
      </c>
      <c r="EJ17" s="163">
        <f t="shared" si="594"/>
        <v>26290000</v>
      </c>
      <c r="EK17" s="163">
        <f t="shared" si="594"/>
        <v>31130000</v>
      </c>
      <c r="EL17" s="163">
        <f t="shared" si="594"/>
        <v>24470000</v>
      </c>
      <c r="EM17" s="163">
        <f t="shared" si="594"/>
        <v>40920000</v>
      </c>
      <c r="EN17" s="163">
        <f t="shared" si="594"/>
        <v>29420000</v>
      </c>
      <c r="EO17" s="163">
        <f t="shared" si="594"/>
        <v>23330774</v>
      </c>
      <c r="EP17" s="163">
        <f t="shared" si="594"/>
        <v>30446000</v>
      </c>
      <c r="EQ17" s="164">
        <f>(EO17-EN17)/EN17</f>
        <v>-0.20697573079537729</v>
      </c>
      <c r="ER17" s="165">
        <f>(EO17-EP17)/EP17</f>
        <v>-0.23369986205084411</v>
      </c>
      <c r="ET17" s="158"/>
    </row>
    <row r="18" spans="1:150" x14ac:dyDescent="0.15">
      <c r="A18" s="81">
        <v>39463</v>
      </c>
      <c r="B18" s="82">
        <v>1800000</v>
      </c>
      <c r="C18" s="83">
        <v>2030000</v>
      </c>
      <c r="D18" s="83">
        <v>2880000</v>
      </c>
      <c r="E18" s="84">
        <v>2080000</v>
      </c>
      <c r="F18" s="84">
        <v>1210000</v>
      </c>
      <c r="G18" s="84">
        <v>3710000</v>
      </c>
      <c r="H18" s="84">
        <v>1180000</v>
      </c>
      <c r="I18" s="84">
        <v>3060000</v>
      </c>
      <c r="J18" s="138">
        <v>2170000</v>
      </c>
      <c r="K18" s="138">
        <v>7110000</v>
      </c>
      <c r="L18" s="84">
        <v>4820000</v>
      </c>
      <c r="M18" s="84">
        <v>1680000</v>
      </c>
      <c r="N18" s="84">
        <v>1770000</v>
      </c>
      <c r="O18" s="84">
        <v>3430000</v>
      </c>
      <c r="P18" s="84">
        <v>1120000</v>
      </c>
      <c r="Q18" s="84">
        <v>0</v>
      </c>
      <c r="R18" s="26">
        <v>0</v>
      </c>
      <c r="S18" s="179">
        <v>6892313</v>
      </c>
      <c r="T18" s="85">
        <f t="shared" si="73"/>
        <v>1264000</v>
      </c>
      <c r="U18" s="70"/>
      <c r="V18" s="86" t="s">
        <v>485</v>
      </c>
      <c r="W18" s="72">
        <f t="shared" ref="W18" si="595">SUM(B107:B113)</f>
        <v>73380000</v>
      </c>
      <c r="X18" s="72">
        <f t="shared" ref="X18" si="596">SUM(C107:C113)</f>
        <v>84430000</v>
      </c>
      <c r="Y18" s="72">
        <f t="shared" ref="Y18" si="597">SUM(D107:D113)</f>
        <v>93300000</v>
      </c>
      <c r="Z18" s="72">
        <f t="shared" ref="Z18" si="598">SUM(E107:E113)</f>
        <v>66080000</v>
      </c>
      <c r="AA18" s="72">
        <f t="shared" ref="AA18" si="599">SUM(F107:F113)</f>
        <v>117310000</v>
      </c>
      <c r="AB18" s="72">
        <f t="shared" ref="AB18" si="600">SUM(G107:G113)</f>
        <v>76590000</v>
      </c>
      <c r="AC18" s="72">
        <f t="shared" ref="AC18" si="601">SUM(H107:H113)</f>
        <v>72170000</v>
      </c>
      <c r="AD18" s="72">
        <f t="shared" ref="AD18" si="602">SUM(I107:I113)</f>
        <v>131960000</v>
      </c>
      <c r="AE18" s="72">
        <f t="shared" ref="AE18" si="603">SUM(J107:J113)</f>
        <v>128920000</v>
      </c>
      <c r="AF18" s="72">
        <f t="shared" ref="AF18" si="604">SUM(K107:K113)</f>
        <v>109910000</v>
      </c>
      <c r="AG18" s="72">
        <f t="shared" ref="AG18" si="605">SUM(L107:L113)</f>
        <v>133820000</v>
      </c>
      <c r="AH18" s="72">
        <f t="shared" ref="AH18" si="606">SUM(M107:M113)</f>
        <v>109990000</v>
      </c>
      <c r="AI18" s="72">
        <f t="shared" ref="AI18" si="607">SUM(N107:N113)</f>
        <v>118950000</v>
      </c>
      <c r="AJ18" s="72">
        <f t="shared" ref="AJ18" si="608">SUM(O107:O113)</f>
        <v>103380000</v>
      </c>
      <c r="AK18" s="72">
        <f t="shared" ref="AK18" si="609">SUM(P107:P113)</f>
        <v>145520000</v>
      </c>
      <c r="AL18" s="72">
        <f t="shared" ref="AL18" si="610">SUM(Q107:Q113)</f>
        <v>108700000</v>
      </c>
      <c r="AM18" s="72">
        <f t="shared" ref="AM18" si="611">SUM(R107:R113)</f>
        <v>122520000</v>
      </c>
      <c r="AN18" s="72">
        <f t="shared" ref="AN18" si="612">SUM(S107:S113)</f>
        <v>89389253</v>
      </c>
      <c r="AO18" s="87">
        <f t="shared" si="92"/>
        <v>119814000</v>
      </c>
      <c r="AP18" s="72"/>
      <c r="AQ18" s="130">
        <v>39463</v>
      </c>
      <c r="AR18" s="50">
        <v>0.24928571428571428</v>
      </c>
      <c r="AS18" s="88">
        <v>0.20333333333333331</v>
      </c>
      <c r="AT18" s="88">
        <v>0.4325</v>
      </c>
      <c r="AU18" s="88">
        <v>0.2742857142857143</v>
      </c>
      <c r="AV18" s="88">
        <v>0.29666666666666669</v>
      </c>
      <c r="AW18" s="88">
        <v>0.27300000000000002</v>
      </c>
      <c r="AX18" s="88">
        <v>0.2233333333333333</v>
      </c>
      <c r="AY18" s="88">
        <v>0.31538461538461543</v>
      </c>
      <c r="AZ18" s="88">
        <v>0.38576923076923081</v>
      </c>
      <c r="BA18" s="88">
        <v>0.5033333333333333</v>
      </c>
      <c r="BB18" s="88">
        <v>0.23600000000000004</v>
      </c>
      <c r="BC18" s="88">
        <v>0.28121794871794875</v>
      </c>
      <c r="BD18" s="88">
        <v>0.46000000000000008</v>
      </c>
      <c r="BE18" s="88">
        <v>0.33253968253968258</v>
      </c>
      <c r="BF18" s="88">
        <v>0.33965201465201472</v>
      </c>
      <c r="BG18" s="88">
        <v>0.36060832025117751</v>
      </c>
      <c r="BH18" s="89">
        <v>0.36646853146853148</v>
      </c>
      <c r="BI18" s="89">
        <v>0.41521428571428576</v>
      </c>
      <c r="BJ18" s="89">
        <f t="shared" si="93"/>
        <v>0.36949705182300124</v>
      </c>
      <c r="BK18" s="76"/>
      <c r="BL18" s="86" t="s">
        <v>485</v>
      </c>
      <c r="BM18" s="133">
        <f t="shared" ref="BM18" si="613">SUMPRODUCT(AR107:AR113,B107:B113)/SUM(B107:B113)</f>
        <v>0.28904217545877403</v>
      </c>
      <c r="BN18" s="133">
        <f t="shared" ref="BN18" si="614">SUMPRODUCT(AS107:AS113,C107:C113)/SUM(C107:C113)</f>
        <v>0.18685051860374607</v>
      </c>
      <c r="BO18" s="133">
        <f t="shared" ref="BO18" si="615">SUMPRODUCT(AT107:AT113,D107:D113)/SUM(D107:D113)</f>
        <v>0.19234679796355841</v>
      </c>
      <c r="BP18" s="133">
        <f t="shared" ref="BP18" si="616">SUMPRODUCT(AU107:AU113,E107:E113)/SUM(E107:E113)</f>
        <v>0.24334231234866829</v>
      </c>
      <c r="BQ18" s="133">
        <f t="shared" ref="BQ18" si="617">SUMPRODUCT(AV107:AV113,F107:F113)/SUM(F107:F113)</f>
        <v>0.19802567331305346</v>
      </c>
      <c r="BR18" s="133">
        <f t="shared" ref="BR18" si="618">SUMPRODUCT(AW107:AW113,G107:G113)/SUM(G107:G113)</f>
        <v>0.2591165388991476</v>
      </c>
      <c r="BS18" s="133">
        <f t="shared" ref="BS18" si="619">SUMPRODUCT(AX107:AX113,H107:H113)/SUM(H107:H113)</f>
        <v>0.22271712622973536</v>
      </c>
      <c r="BT18" s="133">
        <f t="shared" ref="BT18" si="620">SUMPRODUCT(AY107:AY113,I107:I113)/SUM(I107:I113)</f>
        <v>0.1878411585334866</v>
      </c>
      <c r="BU18" s="133">
        <f t="shared" ref="BU18" si="621">SUMPRODUCT(AZ107:AZ113,J107:J113)/SUM(J107:J113)</f>
        <v>0.26806684453461527</v>
      </c>
      <c r="BV18" s="133">
        <f t="shared" ref="BV18" si="622">SUMPRODUCT(BA107:BA113,K107:K113)/SUM(K107:K113)</f>
        <v>0.19033684125395528</v>
      </c>
      <c r="BW18" s="133">
        <f t="shared" ref="BW18" si="623">SUMPRODUCT(BB107:BB113,L107:L113)/SUM(L107:L113)</f>
        <v>0.2278798812904328</v>
      </c>
      <c r="BX18" s="133">
        <f t="shared" ref="BX18" si="624">SUMPRODUCT(BC107:BC113,M107:M113)/SUM(M107:M113)</f>
        <v>0.22982684882299137</v>
      </c>
      <c r="BY18" s="133">
        <f t="shared" ref="BY18" si="625">SUMPRODUCT(BD107:BD113,N107:N113)/SUM(N107:N113)</f>
        <v>0.30218854075726709</v>
      </c>
      <c r="BZ18" s="133">
        <f t="shared" ref="BZ18" si="626">SUMPRODUCT(BE107:BE113,O107:O113)/SUM(O107:O113)</f>
        <v>0.18806785624255151</v>
      </c>
      <c r="CA18" s="133">
        <f t="shared" ref="CA18" si="627">SUMPRODUCT(BF107:BF113,P107:P113)/SUM(P107:P113)</f>
        <v>0.33422056111265508</v>
      </c>
      <c r="CB18" s="133">
        <f t="shared" ref="CB18" si="628">SUMPRODUCT(BG107:BG113,Q107:Q113)/SUM(Q107:Q113)</f>
        <v>0.33343274526407707</v>
      </c>
      <c r="CC18" s="133">
        <f t="shared" ref="CC18" si="629">SUMPRODUCT(BH107:BH113,R107:R113)/SUM(R107:R113)</f>
        <v>0.31907865532008528</v>
      </c>
      <c r="CD18" s="133">
        <f t="shared" ref="CD18" si="630">SUMPRODUCT(BI107:BI113,S107:S113)/SUM(S107:S113)</f>
        <v>0.35405483155110434</v>
      </c>
      <c r="CE18" s="135">
        <f t="shared" si="112"/>
        <v>0.29939942613478809</v>
      </c>
      <c r="CF18" s="72"/>
      <c r="CG18" s="90">
        <v>39463</v>
      </c>
      <c r="CH18" s="78">
        <f t="shared" si="36"/>
        <v>448714.28571428568</v>
      </c>
      <c r="CI18" s="78">
        <f t="shared" si="37"/>
        <v>412766.66666666663</v>
      </c>
      <c r="CJ18" s="78">
        <f t="shared" si="38"/>
        <v>1245600</v>
      </c>
      <c r="CK18" s="78">
        <f t="shared" si="39"/>
        <v>570514.2857142858</v>
      </c>
      <c r="CL18" s="78">
        <f t="shared" si="40"/>
        <v>358966.66666666669</v>
      </c>
      <c r="CM18" s="78">
        <f t="shared" si="41"/>
        <v>1012830.0000000001</v>
      </c>
      <c r="CN18" s="78">
        <f t="shared" si="42"/>
        <v>263533.33333333331</v>
      </c>
      <c r="CO18" s="78">
        <f t="shared" si="43"/>
        <v>965076.92307692324</v>
      </c>
      <c r="CP18" s="78">
        <f t="shared" si="44"/>
        <v>837119.23076923087</v>
      </c>
      <c r="CQ18" s="78">
        <f t="shared" si="45"/>
        <v>3578699.9999999995</v>
      </c>
      <c r="CR18" s="78">
        <f t="shared" si="46"/>
        <v>1137520.0000000002</v>
      </c>
      <c r="CS18" s="78">
        <f t="shared" si="47"/>
        <v>472446.15384615393</v>
      </c>
      <c r="CT18" s="78">
        <f t="shared" si="113"/>
        <v>814200.00000000012</v>
      </c>
      <c r="CU18" s="78">
        <f t="shared" si="114"/>
        <v>1140611.1111111112</v>
      </c>
      <c r="CV18" s="78">
        <f t="shared" si="115"/>
        <v>380410.25641025649</v>
      </c>
      <c r="CW18" s="78">
        <f t="shared" si="116"/>
        <v>0</v>
      </c>
      <c r="CX18" s="78">
        <f t="shared" si="117"/>
        <v>0</v>
      </c>
      <c r="CY18" s="78">
        <f t="shared" si="53"/>
        <v>2861786.8192142858</v>
      </c>
      <c r="CZ18" s="91">
        <f t="shared" si="118"/>
        <v>467044.27350427362</v>
      </c>
      <c r="DA18" s="50"/>
      <c r="DB18" s="92" t="s">
        <v>485</v>
      </c>
      <c r="DC18" s="78">
        <f t="shared" si="54"/>
        <v>21209914.835164838</v>
      </c>
      <c r="DD18" s="78">
        <f t="shared" si="55"/>
        <v>15775789.285714282</v>
      </c>
      <c r="DE18" s="78">
        <f t="shared" si="56"/>
        <v>17945956.25</v>
      </c>
      <c r="DF18" s="78">
        <f t="shared" si="57"/>
        <v>16080060</v>
      </c>
      <c r="DG18" s="78">
        <f t="shared" si="58"/>
        <v>23230391.736354303</v>
      </c>
      <c r="DH18" s="78">
        <f t="shared" si="59"/>
        <v>19845735.714285713</v>
      </c>
      <c r="DI18" s="78">
        <f t="shared" si="60"/>
        <v>16073495</v>
      </c>
      <c r="DJ18" s="78">
        <f t="shared" si="61"/>
        <v>24787519.280078892</v>
      </c>
      <c r="DK18" s="78">
        <f t="shared" si="62"/>
        <v>34559177.597402602</v>
      </c>
      <c r="DL18" s="78">
        <f t="shared" si="63"/>
        <v>20919922.222222224</v>
      </c>
      <c r="DM18" s="78">
        <f t="shared" si="64"/>
        <v>30494885.714285716</v>
      </c>
      <c r="DN18" s="78">
        <f t="shared" si="65"/>
        <v>25278655.10204082</v>
      </c>
      <c r="DO18" s="78">
        <f t="shared" si="302"/>
        <v>35945326.92307692</v>
      </c>
      <c r="DP18" s="78">
        <f t="shared" si="67"/>
        <v>19442454.978354976</v>
      </c>
      <c r="DQ18" s="78">
        <f t="shared" si="68"/>
        <v>48635776.053113565</v>
      </c>
      <c r="DR18" s="78">
        <f t="shared" si="69"/>
        <v>36244139.410205178</v>
      </c>
      <c r="DS18" s="78">
        <f t="shared" si="70"/>
        <v>39093516.849816851</v>
      </c>
      <c r="DT18" s="78">
        <f t="shared" si="71"/>
        <v>31648696.913394049</v>
      </c>
      <c r="DU18" s="91">
        <f t="shared" si="119"/>
        <v>35872242.842913501</v>
      </c>
      <c r="DV18" s="51"/>
      <c r="DW18" s="60" t="s">
        <v>552</v>
      </c>
      <c r="DX18" s="166">
        <f>SUM(CH346:CH352)</f>
        <v>3598364.2857142854</v>
      </c>
      <c r="DY18" s="166">
        <f t="shared" ref="DY18:EP18" si="631">SUM(CI346:CI352)</f>
        <v>4211019.0476190476</v>
      </c>
      <c r="DZ18" s="166">
        <f t="shared" si="631"/>
        <v>2939733.3333333335</v>
      </c>
      <c r="EA18" s="166">
        <f t="shared" si="631"/>
        <v>3200400</v>
      </c>
      <c r="EB18" s="166">
        <f t="shared" si="631"/>
        <v>2760262.5</v>
      </c>
      <c r="EC18" s="166">
        <f t="shared" si="631"/>
        <v>3245400</v>
      </c>
      <c r="ED18" s="166">
        <f t="shared" si="631"/>
        <v>1483633.3333333335</v>
      </c>
      <c r="EE18" s="166">
        <f t="shared" si="631"/>
        <v>3048266.6666666665</v>
      </c>
      <c r="EF18" s="166">
        <f t="shared" si="631"/>
        <v>5337390</v>
      </c>
      <c r="EG18" s="166">
        <f t="shared" si="631"/>
        <v>2922350</v>
      </c>
      <c r="EH18" s="166">
        <f t="shared" si="631"/>
        <v>9605503.5714285709</v>
      </c>
      <c r="EI18" s="166">
        <f t="shared" si="631"/>
        <v>5543714.2857142854</v>
      </c>
      <c r="EJ18" s="166">
        <f t="shared" si="631"/>
        <v>7300967.8571428582</v>
      </c>
      <c r="EK18" s="166">
        <f t="shared" si="631"/>
        <v>9548639.8351648357</v>
      </c>
      <c r="EL18" s="166">
        <f t="shared" si="631"/>
        <v>7618315.384615385</v>
      </c>
      <c r="EM18" s="166">
        <f t="shared" si="631"/>
        <v>14686583.722527472</v>
      </c>
      <c r="EN18" s="166">
        <f t="shared" si="631"/>
        <v>9686092.3076923061</v>
      </c>
      <c r="EO18" s="166">
        <f t="shared" si="631"/>
        <v>12461342.058461536</v>
      </c>
      <c r="EP18" s="166">
        <f t="shared" si="631"/>
        <v>9768119.8214285709</v>
      </c>
      <c r="EQ18" s="164">
        <f>(EO18-EN18)/EN18</f>
        <v>0.2865190277574825</v>
      </c>
      <c r="ER18" s="165">
        <f>(EO18-EP18)/EP18</f>
        <v>0.27571552010702971</v>
      </c>
      <c r="ET18" s="158"/>
    </row>
    <row r="19" spans="1:150" ht="16" thickBot="1" x14ac:dyDescent="0.2">
      <c r="A19" s="81">
        <v>39464</v>
      </c>
      <c r="B19" s="82">
        <v>1890000</v>
      </c>
      <c r="C19" s="83">
        <v>1910000</v>
      </c>
      <c r="D19" s="83">
        <v>2590000</v>
      </c>
      <c r="E19" s="84">
        <v>160000</v>
      </c>
      <c r="F19" s="84">
        <v>4860000</v>
      </c>
      <c r="G19" s="84">
        <v>2150000</v>
      </c>
      <c r="H19" s="84">
        <v>1720000</v>
      </c>
      <c r="I19" s="84">
        <v>2800000</v>
      </c>
      <c r="J19" s="138">
        <v>5330000</v>
      </c>
      <c r="K19" s="138">
        <v>140000</v>
      </c>
      <c r="L19" s="84">
        <v>2540000</v>
      </c>
      <c r="M19" s="84">
        <v>1300000</v>
      </c>
      <c r="N19" s="84">
        <v>2460000</v>
      </c>
      <c r="O19" s="84">
        <v>4010000</v>
      </c>
      <c r="P19" s="84">
        <v>0</v>
      </c>
      <c r="Q19" s="26">
        <v>1890000</v>
      </c>
      <c r="R19" s="26">
        <v>9510000</v>
      </c>
      <c r="S19" s="179">
        <v>9770615</v>
      </c>
      <c r="T19" s="85">
        <f t="shared" si="73"/>
        <v>3574000</v>
      </c>
      <c r="U19" s="70"/>
      <c r="V19" s="86" t="s">
        <v>486</v>
      </c>
      <c r="W19" s="72">
        <f t="shared" ref="W19" si="632">SUM(B114:B120)</f>
        <v>99910000</v>
      </c>
      <c r="X19" s="72">
        <f t="shared" ref="X19" si="633">SUM(C114:C120)</f>
        <v>109860000</v>
      </c>
      <c r="Y19" s="72">
        <f t="shared" ref="Y19" si="634">SUM(D114:D120)</f>
        <v>122200000</v>
      </c>
      <c r="Z19" s="72">
        <f t="shared" ref="Z19" si="635">SUM(E114:E120)</f>
        <v>120980000</v>
      </c>
      <c r="AA19" s="72">
        <f t="shared" ref="AA19" si="636">SUM(F114:F120)</f>
        <v>136440000</v>
      </c>
      <c r="AB19" s="72">
        <f t="shared" ref="AB19" si="637">SUM(G114:G120)</f>
        <v>119300000</v>
      </c>
      <c r="AC19" s="72">
        <f t="shared" ref="AC19" si="638">SUM(H114:H120)</f>
        <v>111050000</v>
      </c>
      <c r="AD19" s="72">
        <f t="shared" ref="AD19" si="639">SUM(I114:I120)</f>
        <v>140020000</v>
      </c>
      <c r="AE19" s="72">
        <f t="shared" ref="AE19" si="640">SUM(J114:J120)</f>
        <v>167530000</v>
      </c>
      <c r="AF19" s="72">
        <f t="shared" ref="AF19" si="641">SUM(K114:K120)</f>
        <v>127170000</v>
      </c>
      <c r="AG19" s="72">
        <f t="shared" ref="AG19" si="642">SUM(L114:L120)</f>
        <v>180490000</v>
      </c>
      <c r="AH19" s="72">
        <f t="shared" ref="AH19" si="643">SUM(M114:M120)</f>
        <v>125030000</v>
      </c>
      <c r="AI19" s="72">
        <f t="shared" ref="AI19" si="644">SUM(N114:N120)</f>
        <v>144250000</v>
      </c>
      <c r="AJ19" s="72">
        <f t="shared" ref="AJ19" si="645">SUM(O114:O120)</f>
        <v>118250000</v>
      </c>
      <c r="AK19" s="72">
        <f t="shared" ref="AK19" si="646">SUM(P114:P120)</f>
        <v>152890000</v>
      </c>
      <c r="AL19" s="72">
        <f t="shared" ref="AL19" si="647">SUM(Q114:Q120)</f>
        <v>160170000</v>
      </c>
      <c r="AM19" s="72">
        <f t="shared" ref="AM19" si="648">SUM(R114:R120)</f>
        <v>122710000</v>
      </c>
      <c r="AN19" s="72">
        <f t="shared" ref="AN19" si="649">SUM(S114:S120)</f>
        <v>126438678</v>
      </c>
      <c r="AO19" s="87">
        <f t="shared" si="92"/>
        <v>139654000</v>
      </c>
      <c r="AP19" s="72"/>
      <c r="AQ19" s="130">
        <v>39464</v>
      </c>
      <c r="AR19" s="50">
        <v>0.25142857142857145</v>
      </c>
      <c r="AS19" s="88">
        <v>0.20888888888888885</v>
      </c>
      <c r="AT19" s="88">
        <v>0.4325</v>
      </c>
      <c r="AU19" s="88">
        <v>0.2742857142857143</v>
      </c>
      <c r="AV19" s="88">
        <v>0.27666666666666667</v>
      </c>
      <c r="AW19" s="88">
        <v>0.27300000000000002</v>
      </c>
      <c r="AX19" s="88">
        <v>0.2233333333333333</v>
      </c>
      <c r="AY19" s="88">
        <v>0.31538461538461543</v>
      </c>
      <c r="AZ19" s="88">
        <v>0.38576923076923081</v>
      </c>
      <c r="BA19" s="88">
        <v>0.5033333333333333</v>
      </c>
      <c r="BB19" s="88">
        <v>0.23600000000000004</v>
      </c>
      <c r="BC19" s="88">
        <v>0.2778846153846154</v>
      </c>
      <c r="BD19" s="88">
        <v>0.49443223443223433</v>
      </c>
      <c r="BE19" s="88">
        <v>0.33253968253968258</v>
      </c>
      <c r="BF19" s="88">
        <v>0.33965201465201472</v>
      </c>
      <c r="BG19" s="88">
        <v>0.35185635792778658</v>
      </c>
      <c r="BH19" s="89">
        <v>0.36646853146853148</v>
      </c>
      <c r="BI19" s="89">
        <v>0.41521428571428576</v>
      </c>
      <c r="BJ19" s="89">
        <f t="shared" si="93"/>
        <v>0.3749251076909163</v>
      </c>
      <c r="BK19" s="76"/>
      <c r="BL19" s="86" t="s">
        <v>486</v>
      </c>
      <c r="BM19" s="133">
        <f t="shared" ref="BM19" si="650">SUMPRODUCT(AR114:AR120,B114:B120)/SUM(B114:B120)</f>
        <v>0.24320311707109829</v>
      </c>
      <c r="BN19" s="133">
        <f t="shared" ref="BN19" si="651">SUMPRODUCT(AS114:AS120,C114:C120)/SUM(C114:C120)</f>
        <v>0.1880541084923936</v>
      </c>
      <c r="BO19" s="133">
        <f t="shared" ref="BO19" si="652">SUMPRODUCT(AT114:AT120,D114:D120)/SUM(D114:D120)</f>
        <v>0.1923590133270984</v>
      </c>
      <c r="BP19" s="133">
        <f t="shared" ref="BP19" si="653">SUMPRODUCT(AU114:AU120,E114:E120)/SUM(E114:E120)</f>
        <v>0.24366279550338898</v>
      </c>
      <c r="BQ19" s="133">
        <f t="shared" ref="BQ19" si="654">SUMPRODUCT(AV114:AV120,F114:F120)/SUM(F114:F120)</f>
        <v>0.18867467354728235</v>
      </c>
      <c r="BR19" s="133">
        <f t="shared" ref="BR19" si="655">SUMPRODUCT(AW114:AW120,G114:G120)/SUM(G114:G120)</f>
        <v>0.24148560651418993</v>
      </c>
      <c r="BS19" s="133">
        <f t="shared" ref="BS19" si="656">SUMPRODUCT(AX114:AX120,H114:H120)/SUM(H114:H120)</f>
        <v>0.21197501125619089</v>
      </c>
      <c r="BT19" s="133">
        <f t="shared" ref="BT19" si="657">SUMPRODUCT(AY114:AY120,I114:I120)/SUM(I114:I120)</f>
        <v>0.18527045586894175</v>
      </c>
      <c r="BU19" s="133">
        <f t="shared" ref="BU19" si="658">SUMPRODUCT(AZ114:AZ120,J114:J120)/SUM(J114:J120)</f>
        <v>0.17773712170954459</v>
      </c>
      <c r="BV19" s="133">
        <f t="shared" ref="BV19" si="659">SUMPRODUCT(BA114:BA120,K114:K120)/SUM(K114:K120)</f>
        <v>0.19259770386097347</v>
      </c>
      <c r="BW19" s="133">
        <f t="shared" ref="BW19" si="660">SUMPRODUCT(BB114:BB120,L114:L120)/SUM(L114:L120)</f>
        <v>0.18181927768059963</v>
      </c>
      <c r="BX19" s="133">
        <f t="shared" ref="BX19" si="661">SUMPRODUCT(BC114:BC120,M114:M120)/SUM(M114:M120)</f>
        <v>0.22629328144918687</v>
      </c>
      <c r="BY19" s="133">
        <f t="shared" ref="BY19" si="662">SUMPRODUCT(BD114:BD120,N114:N120)/SUM(N114:N120)</f>
        <v>0.23428974581166956</v>
      </c>
      <c r="BZ19" s="133">
        <f t="shared" ref="BZ19" si="663">SUMPRODUCT(BE114:BE120,O114:O120)/SUM(O114:O120)</f>
        <v>0.18762057787174066</v>
      </c>
      <c r="CA19" s="133">
        <f t="shared" ref="CA19" si="664">SUMPRODUCT(BF114:BF120,P114:P120)/SUM(P114:P120)</f>
        <v>0.24440555912136791</v>
      </c>
      <c r="CB19" s="133">
        <f t="shared" ref="CB19" si="665">SUMPRODUCT(BG114:BG120,Q114:Q120)/SUM(Q114:Q120)</f>
        <v>0.26297454936273063</v>
      </c>
      <c r="CC19" s="133">
        <f t="shared" ref="CC19" si="666">SUMPRODUCT(BH114:BH120,R114:R120)/SUM(R114:R120)</f>
        <v>0.3147707033140168</v>
      </c>
      <c r="CD19" s="133">
        <f t="shared" ref="CD19" si="667">SUMPRODUCT(BI114:BI120,S114:S120)/SUM(S114:S120)</f>
        <v>0.26982063160052056</v>
      </c>
      <c r="CE19" s="135">
        <f t="shared" si="112"/>
        <v>0.24932438981457625</v>
      </c>
      <c r="CF19" s="72"/>
      <c r="CG19" s="90">
        <v>39464</v>
      </c>
      <c r="CH19" s="78">
        <f t="shared" si="36"/>
        <v>475200.00000000006</v>
      </c>
      <c r="CI19" s="78">
        <f t="shared" si="37"/>
        <v>398977.77777777769</v>
      </c>
      <c r="CJ19" s="78">
        <f t="shared" si="38"/>
        <v>1120175</v>
      </c>
      <c r="CK19" s="78">
        <f t="shared" si="39"/>
        <v>43885.71428571429</v>
      </c>
      <c r="CL19" s="78">
        <f t="shared" si="40"/>
        <v>1344600</v>
      </c>
      <c r="CM19" s="78">
        <f t="shared" si="41"/>
        <v>586950</v>
      </c>
      <c r="CN19" s="78">
        <f t="shared" si="42"/>
        <v>384133.33333333326</v>
      </c>
      <c r="CO19" s="78">
        <f t="shared" si="43"/>
        <v>883076.92307692324</v>
      </c>
      <c r="CP19" s="78">
        <f t="shared" si="44"/>
        <v>2056150.0000000002</v>
      </c>
      <c r="CQ19" s="78">
        <f t="shared" si="45"/>
        <v>70466.666666666657</v>
      </c>
      <c r="CR19" s="78">
        <f t="shared" si="46"/>
        <v>599440.00000000012</v>
      </c>
      <c r="CS19" s="78">
        <f t="shared" si="47"/>
        <v>361250</v>
      </c>
      <c r="CT19" s="78">
        <f t="shared" si="113"/>
        <v>1216303.2967032965</v>
      </c>
      <c r="CU19" s="78">
        <f t="shared" si="114"/>
        <v>1333484.1269841271</v>
      </c>
      <c r="CV19" s="78">
        <f t="shared" si="115"/>
        <v>0</v>
      </c>
      <c r="CW19" s="78">
        <f t="shared" si="116"/>
        <v>665008.51648351667</v>
      </c>
      <c r="CX19" s="78">
        <f t="shared" si="117"/>
        <v>3485115.7342657344</v>
      </c>
      <c r="CY19" s="78">
        <f t="shared" si="53"/>
        <v>4056898.928214286</v>
      </c>
      <c r="CZ19" s="91">
        <f t="shared" si="118"/>
        <v>1339982.3348873348</v>
      </c>
      <c r="DA19" s="50"/>
      <c r="DB19" s="92" t="s">
        <v>486</v>
      </c>
      <c r="DC19" s="78">
        <f t="shared" si="54"/>
        <v>24298423.426573429</v>
      </c>
      <c r="DD19" s="78">
        <f t="shared" si="55"/>
        <v>20659624.35897436</v>
      </c>
      <c r="DE19" s="78">
        <f t="shared" si="56"/>
        <v>23506271.428571425</v>
      </c>
      <c r="DF19" s="78">
        <f t="shared" si="57"/>
        <v>29478325</v>
      </c>
      <c r="DG19" s="78">
        <f t="shared" si="58"/>
        <v>25742772.458791204</v>
      </c>
      <c r="DH19" s="78">
        <f t="shared" si="59"/>
        <v>28809232.857142858</v>
      </c>
      <c r="DI19" s="78">
        <f t="shared" si="60"/>
        <v>23539825</v>
      </c>
      <c r="DJ19" s="78">
        <f t="shared" si="61"/>
        <v>25941569.230769224</v>
      </c>
      <c r="DK19" s="78">
        <f t="shared" si="62"/>
        <v>29776300.000000004</v>
      </c>
      <c r="DL19" s="78">
        <f t="shared" si="63"/>
        <v>24492649.999999996</v>
      </c>
      <c r="DM19" s="78">
        <f t="shared" si="64"/>
        <v>32816561.428571429</v>
      </c>
      <c r="DN19" s="78">
        <f t="shared" si="65"/>
        <v>28293448.979591835</v>
      </c>
      <c r="DO19" s="78">
        <f t="shared" si="302"/>
        <v>33796295.833333336</v>
      </c>
      <c r="DP19" s="78">
        <f t="shared" si="67"/>
        <v>22186133.333333332</v>
      </c>
      <c r="DQ19" s="78">
        <f t="shared" si="68"/>
        <v>37367165.934065938</v>
      </c>
      <c r="DR19" s="78">
        <f t="shared" si="69"/>
        <v>42120633.571428567</v>
      </c>
      <c r="DS19" s="78">
        <f t="shared" si="70"/>
        <v>38625513.003663003</v>
      </c>
      <c r="DT19" s="78">
        <f t="shared" si="71"/>
        <v>34115763.956694841</v>
      </c>
      <c r="DU19" s="91">
        <f t="shared" si="119"/>
        <v>34819148.33516483</v>
      </c>
      <c r="DV19" s="51"/>
      <c r="DW19" s="93" t="s">
        <v>551</v>
      </c>
      <c r="DX19" s="167">
        <f t="shared" ref="DX19:EP19" si="668">DX18/DX17</f>
        <v>0.17316478757046611</v>
      </c>
      <c r="DY19" s="167">
        <f t="shared" si="668"/>
        <v>0.26804704313297567</v>
      </c>
      <c r="DZ19" s="167">
        <f t="shared" si="668"/>
        <v>0.14735505430242274</v>
      </c>
      <c r="EA19" s="167">
        <f t="shared" si="668"/>
        <v>0.29068119891008176</v>
      </c>
      <c r="EB19" s="167">
        <f t="shared" si="668"/>
        <v>0.25346763085399449</v>
      </c>
      <c r="EC19" s="167">
        <f t="shared" si="668"/>
        <v>0.18120603015075376</v>
      </c>
      <c r="ED19" s="167">
        <f t="shared" si="668"/>
        <v>0.12436155350656609</v>
      </c>
      <c r="EE19" s="167">
        <f t="shared" si="668"/>
        <v>0.26098173515981732</v>
      </c>
      <c r="EF19" s="167">
        <f t="shared" si="668"/>
        <v>0.29472059635560466</v>
      </c>
      <c r="EG19" s="167">
        <f t="shared" si="668"/>
        <v>0.13889496197718632</v>
      </c>
      <c r="EH19" s="167">
        <f t="shared" si="668"/>
        <v>0.47317751583391976</v>
      </c>
      <c r="EI19" s="167">
        <f t="shared" si="668"/>
        <v>0.30194522253345779</v>
      </c>
      <c r="EJ19" s="167">
        <f t="shared" si="668"/>
        <v>0.2777089333260882</v>
      </c>
      <c r="EK19" s="167">
        <f t="shared" si="668"/>
        <v>0.30673433457002364</v>
      </c>
      <c r="EL19" s="167">
        <f t="shared" si="668"/>
        <v>0.31133287227688539</v>
      </c>
      <c r="EM19" s="167">
        <f t="shared" si="668"/>
        <v>0.35890967063850127</v>
      </c>
      <c r="EN19" s="167">
        <f t="shared" si="668"/>
        <v>0.32923495267478947</v>
      </c>
      <c r="EO19" s="167">
        <f t="shared" si="668"/>
        <v>0.53411610169733481</v>
      </c>
      <c r="EP19" s="167">
        <f t="shared" si="668"/>
        <v>0.32083425807753302</v>
      </c>
      <c r="EQ19" s="168">
        <f>(EO19-EN19)/EN19</f>
        <v>0.62229464811690915</v>
      </c>
      <c r="ER19" s="169">
        <f>(EO19-EP19)/EP19</f>
        <v>0.66477266142900471</v>
      </c>
      <c r="ET19" s="158"/>
    </row>
    <row r="20" spans="1:150" x14ac:dyDescent="0.15">
      <c r="A20" s="81">
        <v>39465</v>
      </c>
      <c r="B20" s="82">
        <v>2010000</v>
      </c>
      <c r="C20" s="83">
        <v>3160000</v>
      </c>
      <c r="D20" s="83">
        <v>240000</v>
      </c>
      <c r="E20" s="84">
        <v>3650000</v>
      </c>
      <c r="F20" s="84">
        <v>4010000</v>
      </c>
      <c r="G20" s="84">
        <v>2660000</v>
      </c>
      <c r="H20" s="84">
        <v>1310000</v>
      </c>
      <c r="I20" s="84">
        <v>3270000</v>
      </c>
      <c r="J20" s="138">
        <v>40000</v>
      </c>
      <c r="K20" s="138">
        <v>6660000</v>
      </c>
      <c r="L20" s="84">
        <v>2210000</v>
      </c>
      <c r="M20" s="84">
        <v>2450000</v>
      </c>
      <c r="N20" s="84">
        <v>2510000</v>
      </c>
      <c r="O20" s="84">
        <v>14950000</v>
      </c>
      <c r="P20" s="84">
        <v>1300000</v>
      </c>
      <c r="Q20" s="26">
        <v>5190000</v>
      </c>
      <c r="R20" s="26">
        <v>9800000</v>
      </c>
      <c r="S20" s="179">
        <v>8619324</v>
      </c>
      <c r="T20" s="85">
        <f t="shared" si="73"/>
        <v>6750000</v>
      </c>
      <c r="U20" s="70"/>
      <c r="V20" s="86" t="s">
        <v>487</v>
      </c>
      <c r="W20" s="72">
        <f t="shared" ref="W20" si="669">SUM(B121:B127)</f>
        <v>115570000</v>
      </c>
      <c r="X20" s="72">
        <f t="shared" ref="X20" si="670">SUM(C121:C127)</f>
        <v>157150000</v>
      </c>
      <c r="Y20" s="72">
        <f t="shared" ref="Y20" si="671">SUM(D121:D127)</f>
        <v>129580000</v>
      </c>
      <c r="Z20" s="72">
        <f t="shared" ref="Z20" si="672">SUM(E121:E127)</f>
        <v>122380000</v>
      </c>
      <c r="AA20" s="72">
        <f t="shared" ref="AA20" si="673">SUM(F121:F127)</f>
        <v>175830000</v>
      </c>
      <c r="AB20" s="72">
        <f t="shared" ref="AB20" si="674">SUM(G121:G127)</f>
        <v>151910000</v>
      </c>
      <c r="AC20" s="72">
        <f t="shared" ref="AC20" si="675">SUM(H121:H127)</f>
        <v>125360000</v>
      </c>
      <c r="AD20" s="72">
        <f t="shared" ref="AD20" si="676">SUM(I121:I127)</f>
        <v>147480000</v>
      </c>
      <c r="AE20" s="72">
        <f t="shared" ref="AE20" si="677">SUM(J121:J127)</f>
        <v>187740000</v>
      </c>
      <c r="AF20" s="72">
        <f t="shared" ref="AF20" si="678">SUM(K121:K127)</f>
        <v>175500000</v>
      </c>
      <c r="AG20" s="72">
        <f t="shared" ref="AG20" si="679">SUM(L121:L127)</f>
        <v>182730000</v>
      </c>
      <c r="AH20" s="72">
        <f t="shared" ref="AH20" si="680">SUM(M121:M127)</f>
        <v>175050000</v>
      </c>
      <c r="AI20" s="72">
        <f t="shared" ref="AI20" si="681">SUM(N121:N127)</f>
        <v>167740000</v>
      </c>
      <c r="AJ20" s="72">
        <f t="shared" ref="AJ20" si="682">SUM(O121:O127)</f>
        <v>174150000</v>
      </c>
      <c r="AK20" s="72">
        <f t="shared" ref="AK20" si="683">SUM(P121:P127)</f>
        <v>187200000</v>
      </c>
      <c r="AL20" s="72">
        <f t="shared" ref="AL20" si="684">SUM(Q121:Q127)</f>
        <v>183570000</v>
      </c>
      <c r="AM20" s="72">
        <f t="shared" ref="AM20" si="685">SUM(R121:R127)</f>
        <v>183260000</v>
      </c>
      <c r="AN20" s="72">
        <f t="shared" ref="AN20" si="686">SUM(S121:S127)</f>
        <v>127249682</v>
      </c>
      <c r="AO20" s="87">
        <f t="shared" si="92"/>
        <v>179184000</v>
      </c>
      <c r="AP20" s="72"/>
      <c r="AQ20" s="130">
        <v>39465</v>
      </c>
      <c r="AR20" s="50">
        <v>0.27571428571428575</v>
      </c>
      <c r="AS20" s="88">
        <v>0.22222222222222221</v>
      </c>
      <c r="AT20" s="88">
        <v>0.4325</v>
      </c>
      <c r="AU20" s="88">
        <v>0.34199999999999997</v>
      </c>
      <c r="AV20" s="88">
        <v>0.27666666666666667</v>
      </c>
      <c r="AW20" s="88">
        <v>0.25363636363636366</v>
      </c>
      <c r="AX20" s="88">
        <v>0.2233333333333333</v>
      </c>
      <c r="AY20" s="88">
        <v>0.31538461538461543</v>
      </c>
      <c r="AZ20" s="88">
        <v>0.38576923076923081</v>
      </c>
      <c r="BA20" s="88">
        <v>0.5033333333333333</v>
      </c>
      <c r="BB20" s="88">
        <v>0.23600000000000004</v>
      </c>
      <c r="BC20" s="88">
        <v>0.26915384615384619</v>
      </c>
      <c r="BD20" s="88">
        <v>0.49443223443223433</v>
      </c>
      <c r="BE20" s="88">
        <v>0.33253968253968258</v>
      </c>
      <c r="BF20" s="88">
        <v>0.33965201465201472</v>
      </c>
      <c r="BG20" s="88">
        <v>0.35185635792778658</v>
      </c>
      <c r="BH20" s="89">
        <v>0.36646853146853148</v>
      </c>
      <c r="BI20" s="89">
        <v>0.41628571428571426</v>
      </c>
      <c r="BJ20" s="89">
        <f t="shared" si="93"/>
        <v>0.3576760559252623</v>
      </c>
      <c r="BK20" s="76"/>
      <c r="BL20" s="86" t="s">
        <v>487</v>
      </c>
      <c r="BM20" s="133">
        <f t="shared" ref="BM20" si="687">SUMPRODUCT(AR121:AR127,B121:B127)/SUM(B121:B127)</f>
        <v>0.21622862125328163</v>
      </c>
      <c r="BN20" s="133">
        <f t="shared" ref="BN20" si="688">SUMPRODUCT(AS121:AS127,C121:C127)/SUM(C121:C127)</f>
        <v>0.18844572799138501</v>
      </c>
      <c r="BO20" s="133">
        <f t="shared" ref="BO20" si="689">SUMPRODUCT(AT121:AT127,D121:D127)/SUM(D121:D127)</f>
        <v>0.19962723585601341</v>
      </c>
      <c r="BP20" s="133">
        <f t="shared" ref="BP20" si="690">SUMPRODUCT(AU121:AU127,E121:E127)/SUM(E121:E127)</f>
        <v>0.21712080201013237</v>
      </c>
      <c r="BQ20" s="133">
        <f t="shared" ref="BQ20" si="691">SUMPRODUCT(AV121:AV127,F121:F127)/SUM(F121:F127)</f>
        <v>0.15097307831365586</v>
      </c>
      <c r="BR20" s="133">
        <f t="shared" ref="BR20" si="692">SUMPRODUCT(AW121:AW127,G121:G127)/SUM(G121:G127)</f>
        <v>0.20650015444367362</v>
      </c>
      <c r="BS20" s="133">
        <f t="shared" ref="BS20" si="693">SUMPRODUCT(AX121:AX127,H121:H127)/SUM(H121:H127)</f>
        <v>0.23174371144437356</v>
      </c>
      <c r="BT20" s="133">
        <f t="shared" ref="BT20" si="694">SUMPRODUCT(AY121:AY127,I121:I127)/SUM(I121:I127)</f>
        <v>0.18220446840249524</v>
      </c>
      <c r="BU20" s="133">
        <f t="shared" ref="BU20" si="695">SUMPRODUCT(AZ121:AZ127,J121:J127)/SUM(J121:J127)</f>
        <v>0.15888958133589007</v>
      </c>
      <c r="BV20" s="133">
        <f t="shared" ref="BV20" si="696">SUMPRODUCT(BA121:BA127,K121:K127)/SUM(K121:K127)</f>
        <v>0.20616871106101875</v>
      </c>
      <c r="BW20" s="133">
        <f t="shared" ref="BW20" si="697">SUMPRODUCT(BB121:BB127,L121:L127)/SUM(L121:L127)</f>
        <v>0.15997588095700063</v>
      </c>
      <c r="BX20" s="133">
        <f t="shared" ref="BX20" si="698">SUMPRODUCT(BC121:BC127,M121:M127)/SUM(M121:M127)</f>
        <v>0.22215705988765116</v>
      </c>
      <c r="BY20" s="133">
        <f t="shared" ref="BY20" si="699">SUMPRODUCT(BD121:BD127,N121:N127)/SUM(N121:N127)</f>
        <v>0.19473734075629864</v>
      </c>
      <c r="BZ20" s="133">
        <f t="shared" ref="BZ20" si="700">SUMPRODUCT(BE121:BE127,O121:O127)/SUM(O121:O127)</f>
        <v>0.18756887649307982</v>
      </c>
      <c r="CA20" s="133">
        <f t="shared" ref="CA20" si="701">SUMPRODUCT(BF121:BF127,P121:P127)/SUM(P121:P127)</f>
        <v>0.19257210653855286</v>
      </c>
      <c r="CB20" s="133">
        <f t="shared" ref="CB20" si="702">SUMPRODUCT(BG121:BG127,Q121:Q127)/SUM(Q121:Q127)</f>
        <v>0.21828778261136489</v>
      </c>
      <c r="CC20" s="133">
        <f t="shared" ref="CC20" si="703">SUMPRODUCT(BH121:BH127,R121:R127)/SUM(R121:R127)</f>
        <v>0.31271303876195838</v>
      </c>
      <c r="CD20" s="133">
        <f t="shared" ref="CD20" si="704">SUMPRODUCT(BI121:BI127,S121:S127)/SUM(S121:S127)</f>
        <v>0.2581751494558151</v>
      </c>
      <c r="CE20" s="135">
        <f t="shared" si="112"/>
        <v>0.22184875821639569</v>
      </c>
      <c r="CF20" s="72"/>
      <c r="CG20" s="90">
        <v>39465</v>
      </c>
      <c r="CH20" s="78">
        <f t="shared" si="36"/>
        <v>554185.71428571432</v>
      </c>
      <c r="CI20" s="78">
        <f t="shared" si="37"/>
        <v>702222.22222222213</v>
      </c>
      <c r="CJ20" s="78">
        <f t="shared" si="38"/>
        <v>103800</v>
      </c>
      <c r="CK20" s="78">
        <f t="shared" si="39"/>
        <v>1248300</v>
      </c>
      <c r="CL20" s="78">
        <f t="shared" si="40"/>
        <v>1109433.3333333333</v>
      </c>
      <c r="CM20" s="78">
        <f t="shared" si="41"/>
        <v>674672.72727272729</v>
      </c>
      <c r="CN20" s="78">
        <f t="shared" si="42"/>
        <v>292566.66666666663</v>
      </c>
      <c r="CO20" s="78">
        <f t="shared" si="43"/>
        <v>1031307.6923076925</v>
      </c>
      <c r="CP20" s="78">
        <f t="shared" si="44"/>
        <v>15430.769230769232</v>
      </c>
      <c r="CQ20" s="78">
        <f t="shared" si="45"/>
        <v>3352200</v>
      </c>
      <c r="CR20" s="78">
        <f t="shared" si="46"/>
        <v>521560.00000000012</v>
      </c>
      <c r="CS20" s="78">
        <f t="shared" si="47"/>
        <v>659426.92307692312</v>
      </c>
      <c r="CT20" s="78">
        <f t="shared" si="113"/>
        <v>1241024.9084249081</v>
      </c>
      <c r="CU20" s="78">
        <f t="shared" si="114"/>
        <v>4971468.2539682547</v>
      </c>
      <c r="CV20" s="78">
        <f t="shared" si="115"/>
        <v>441547.61904761911</v>
      </c>
      <c r="CW20" s="78">
        <f t="shared" si="116"/>
        <v>1826134.4976452123</v>
      </c>
      <c r="CX20" s="78">
        <f t="shared" si="117"/>
        <v>3591391.6083916086</v>
      </c>
      <c r="CY20" s="78">
        <f t="shared" si="53"/>
        <v>3588101.4479999999</v>
      </c>
      <c r="CZ20" s="91">
        <f t="shared" si="118"/>
        <v>2414313.3774955207</v>
      </c>
      <c r="DA20" s="50"/>
      <c r="DB20" s="92" t="s">
        <v>487</v>
      </c>
      <c r="DC20" s="78">
        <f t="shared" si="54"/>
        <v>24989541.758241758</v>
      </c>
      <c r="DD20" s="78">
        <f t="shared" si="55"/>
        <v>29614246.153846156</v>
      </c>
      <c r="DE20" s="78">
        <f t="shared" si="56"/>
        <v>25867697.222222216</v>
      </c>
      <c r="DF20" s="78">
        <f t="shared" si="57"/>
        <v>26571243.75</v>
      </c>
      <c r="DG20" s="78">
        <f t="shared" si="58"/>
        <v>26545596.359890111</v>
      </c>
      <c r="DH20" s="78">
        <f t="shared" si="59"/>
        <v>31369438.46153846</v>
      </c>
      <c r="DI20" s="78">
        <f t="shared" si="60"/>
        <v>29051391.666666668</v>
      </c>
      <c r="DJ20" s="78">
        <f t="shared" si="61"/>
        <v>26871514.999999996</v>
      </c>
      <c r="DK20" s="78">
        <f t="shared" si="62"/>
        <v>29829930</v>
      </c>
      <c r="DL20" s="78">
        <f t="shared" si="63"/>
        <v>36182608.791208789</v>
      </c>
      <c r="DM20" s="78">
        <f t="shared" si="64"/>
        <v>29232392.727272727</v>
      </c>
      <c r="DN20" s="78">
        <f t="shared" si="65"/>
        <v>38888593.333333336</v>
      </c>
      <c r="DO20" s="78">
        <f t="shared" si="302"/>
        <v>32665241.538461536</v>
      </c>
      <c r="DP20" s="78">
        <f t="shared" si="67"/>
        <v>32665119.841269851</v>
      </c>
      <c r="DQ20" s="78">
        <f t="shared" si="68"/>
        <v>36049498.344017096</v>
      </c>
      <c r="DR20" s="78">
        <f t="shared" si="69"/>
        <v>40071088.253968254</v>
      </c>
      <c r="DS20" s="78">
        <f t="shared" si="70"/>
        <v>57307791.483516492</v>
      </c>
      <c r="DT20" s="78">
        <f t="shared" si="71"/>
        <v>32852705.668554943</v>
      </c>
      <c r="DU20" s="91">
        <f t="shared" si="119"/>
        <v>39751747.892246649</v>
      </c>
      <c r="DV20" s="51"/>
      <c r="DW20" s="51"/>
      <c r="EQ20" s="1"/>
    </row>
    <row r="21" spans="1:150" x14ac:dyDescent="0.15">
      <c r="A21" s="81">
        <v>39466</v>
      </c>
      <c r="B21" s="82">
        <v>3250000</v>
      </c>
      <c r="C21" s="83">
        <v>2960000</v>
      </c>
      <c r="D21" s="83">
        <v>3280000</v>
      </c>
      <c r="E21" s="84">
        <v>1150000</v>
      </c>
      <c r="F21" s="84">
        <v>3200000</v>
      </c>
      <c r="G21" s="84">
        <v>2300000</v>
      </c>
      <c r="H21" s="84">
        <v>2310000</v>
      </c>
      <c r="I21" s="84">
        <v>230000</v>
      </c>
      <c r="J21" s="138">
        <v>3150000</v>
      </c>
      <c r="K21" s="138">
        <v>1390000</v>
      </c>
      <c r="L21" s="84">
        <v>2460000</v>
      </c>
      <c r="M21" s="84">
        <v>2460000</v>
      </c>
      <c r="N21" s="84">
        <v>9430000</v>
      </c>
      <c r="O21" s="84">
        <v>100000</v>
      </c>
      <c r="P21" s="84">
        <v>5120000</v>
      </c>
      <c r="Q21" s="26">
        <v>7370000</v>
      </c>
      <c r="R21" s="26">
        <v>7260000</v>
      </c>
      <c r="S21" s="179">
        <v>4838696</v>
      </c>
      <c r="T21" s="85">
        <f t="shared" si="73"/>
        <v>5856000</v>
      </c>
      <c r="U21" s="70"/>
      <c r="V21" s="86" t="s">
        <v>488</v>
      </c>
      <c r="W21" s="72">
        <f t="shared" ref="W21" si="705">SUM(B128:B134)</f>
        <v>136020000</v>
      </c>
      <c r="X21" s="72">
        <f t="shared" ref="X21" si="706">SUM(C128:C134)</f>
        <v>208890000</v>
      </c>
      <c r="Y21" s="72">
        <f t="shared" ref="Y21" si="707">SUM(D128:D134)</f>
        <v>184150000</v>
      </c>
      <c r="Z21" s="72">
        <f t="shared" ref="Z21" si="708">SUM(E128:E134)</f>
        <v>132910000</v>
      </c>
      <c r="AA21" s="72">
        <f t="shared" ref="AA21" si="709">SUM(F128:F134)</f>
        <v>203510000</v>
      </c>
      <c r="AB21" s="72">
        <f t="shared" ref="AB21" si="710">SUM(G128:G134)</f>
        <v>180510000</v>
      </c>
      <c r="AC21" s="72">
        <f t="shared" ref="AC21" si="711">SUM(H128:H134)</f>
        <v>152970000</v>
      </c>
      <c r="AD21" s="72">
        <f t="shared" ref="AD21" si="712">SUM(I128:I134)</f>
        <v>160930000</v>
      </c>
      <c r="AE21" s="72">
        <f t="shared" ref="AE21" si="713">SUM(J128:J134)</f>
        <v>228790000</v>
      </c>
      <c r="AF21" s="72">
        <f t="shared" ref="AF21" si="714">SUM(K128:K134)</f>
        <v>229030000</v>
      </c>
      <c r="AG21" s="72">
        <f t="shared" ref="AG21" si="715">SUM(L128:L134)</f>
        <v>198670000</v>
      </c>
      <c r="AH21" s="72">
        <f t="shared" ref="AH21" si="716">SUM(M128:M134)</f>
        <v>228930000</v>
      </c>
      <c r="AI21" s="72">
        <f t="shared" ref="AI21" si="717">SUM(N128:N134)</f>
        <v>208790000</v>
      </c>
      <c r="AJ21" s="72">
        <f t="shared" ref="AJ21" si="718">SUM(O128:O134)</f>
        <v>235390000</v>
      </c>
      <c r="AK21" s="72">
        <f t="shared" ref="AK21" si="719">SUM(P128:P134)</f>
        <v>227580000</v>
      </c>
      <c r="AL21" s="72">
        <f t="shared" ref="AL21" si="720">SUM(Q128:Q134)</f>
        <v>213100000</v>
      </c>
      <c r="AM21" s="72">
        <f t="shared" ref="AM21" si="721">SUM(R128:R134)</f>
        <v>219740000</v>
      </c>
      <c r="AN21" s="72">
        <f t="shared" ref="AN21" si="722">SUM(S128:S134)</f>
        <v>183447579</v>
      </c>
      <c r="AO21" s="87">
        <f t="shared" si="92"/>
        <v>220920000</v>
      </c>
      <c r="AP21" s="72"/>
      <c r="AQ21" s="130">
        <v>39466</v>
      </c>
      <c r="AR21" s="50">
        <v>0.2857142857142857</v>
      </c>
      <c r="AS21" s="88">
        <v>0.22222222222222221</v>
      </c>
      <c r="AT21" s="88">
        <v>0.45800000000000002</v>
      </c>
      <c r="AU21" s="88">
        <v>0.34199999999999997</v>
      </c>
      <c r="AV21" s="88">
        <v>0.27166666666666667</v>
      </c>
      <c r="AW21" s="88">
        <v>0.25363636363636366</v>
      </c>
      <c r="AX21" s="88">
        <v>0.2233333333333333</v>
      </c>
      <c r="AY21" s="88">
        <v>0.31538461538461543</v>
      </c>
      <c r="AZ21" s="88">
        <v>0.36384615384615387</v>
      </c>
      <c r="BA21" s="88">
        <v>0.5033333333333333</v>
      </c>
      <c r="BB21" s="88">
        <v>0.23600000000000004</v>
      </c>
      <c r="BC21" s="88">
        <v>0.26915384615384619</v>
      </c>
      <c r="BD21" s="88">
        <v>0.49443223443223433</v>
      </c>
      <c r="BE21" s="88">
        <v>0.33253968253968258</v>
      </c>
      <c r="BF21" s="88">
        <v>0.33965201465201472</v>
      </c>
      <c r="BG21" s="88">
        <v>0.35304761904761911</v>
      </c>
      <c r="BH21" s="89">
        <v>0.36082917082917076</v>
      </c>
      <c r="BI21" s="89">
        <v>0.41628571428571426</v>
      </c>
      <c r="BJ21" s="89">
        <f t="shared" si="93"/>
        <v>0.39809935063418672</v>
      </c>
      <c r="BK21" s="76"/>
      <c r="BL21" s="86" t="s">
        <v>488</v>
      </c>
      <c r="BM21" s="133">
        <f t="shared" ref="BM21" si="723">SUMPRODUCT(AR128:AR134,B128:B134)/SUM(B128:B134)</f>
        <v>0.21072553055923146</v>
      </c>
      <c r="BN21" s="133">
        <f t="shared" ref="BN21" si="724">SUMPRODUCT(AS128:AS134,C128:C134)/SUM(C128:C134)</f>
        <v>0.18232282241849779</v>
      </c>
      <c r="BO21" s="133">
        <f t="shared" ref="BO21" si="725">SUMPRODUCT(AT128:AT134,D128:D134)/SUM(D128:D134)</f>
        <v>0.20180463061239601</v>
      </c>
      <c r="BP21" s="133">
        <f t="shared" ref="BP21" si="726">SUMPRODUCT(AU128:AU134,E128:E134)/SUM(E128:E134)</f>
        <v>0.21847416798334712</v>
      </c>
      <c r="BQ21" s="133">
        <f t="shared" ref="BQ21" si="727">SUMPRODUCT(AV128:AV134,F128:F134)/SUM(F128:F134)</f>
        <v>0.10396653317609289</v>
      </c>
      <c r="BR21" s="133">
        <f t="shared" ref="BR21" si="728">SUMPRODUCT(AW128:AW134,G128:G134)/SUM(G128:G134)</f>
        <v>0.19287176100463888</v>
      </c>
      <c r="BS21" s="133">
        <f t="shared" ref="BS21" si="729">SUMPRODUCT(AX128:AX134,H128:H134)/SUM(H128:H134)</f>
        <v>0.23371825729346812</v>
      </c>
      <c r="BT21" s="133">
        <f t="shared" ref="BT21" si="730">SUMPRODUCT(AY128:AY134,I128:I134)/SUM(I128:I134)</f>
        <v>0.19321273463378721</v>
      </c>
      <c r="BU21" s="133">
        <f t="shared" ref="BU21" si="731">SUMPRODUCT(AZ128:AZ134,J128:J134)/SUM(J128:J134)</f>
        <v>0.1509927078951388</v>
      </c>
      <c r="BV21" s="133">
        <f t="shared" ref="BV21" si="732">SUMPRODUCT(BA128:BA134,K128:K134)/SUM(K128:K134)</f>
        <v>0.19172523586093865</v>
      </c>
      <c r="BW21" s="133">
        <f t="shared" ref="BW21" si="733">SUMPRODUCT(BB128:BB134,L128:L134)/SUM(L128:L134)</f>
        <v>0.17246026636573772</v>
      </c>
      <c r="BX21" s="133">
        <f t="shared" ref="BX21" si="734">SUMPRODUCT(BC128:BC134,M128:M134)/SUM(M128:M134)</f>
        <v>0.2156042603998311</v>
      </c>
      <c r="BY21" s="133">
        <f t="shared" ref="BY21" si="735">SUMPRODUCT(BD128:BD134,N128:N134)/SUM(N128:N134)</f>
        <v>0.16833879827725318</v>
      </c>
      <c r="BZ21" s="133">
        <f t="shared" ref="BZ21" si="736">SUMPRODUCT(BE128:BE134,O128:O134)/SUM(O128:O134)</f>
        <v>0.2048394712235572</v>
      </c>
      <c r="CA21" s="133">
        <f t="shared" ref="CA21" si="737">SUMPRODUCT(BF128:BF134,P128:P134)/SUM(P128:P134)</f>
        <v>0.17026214084199187</v>
      </c>
      <c r="CB21" s="133">
        <f t="shared" ref="CB21" si="738">SUMPRODUCT(BG128:BG134,Q128:Q134)/SUM(Q128:Q134)</f>
        <v>0.1815652834573529</v>
      </c>
      <c r="CC21" s="133">
        <f t="shared" ref="CC21" si="739">SUMPRODUCT(BH128:BH134,R128:R134)/SUM(R128:R134)</f>
        <v>0.298449723757781</v>
      </c>
      <c r="CD21" s="133">
        <f t="shared" ref="CD21" si="740">SUMPRODUCT(BI128:BI134,S128:S134)/SUM(S128:S134)</f>
        <v>0.26173132917834513</v>
      </c>
      <c r="CE21" s="135">
        <f t="shared" si="112"/>
        <v>0.20494820119476559</v>
      </c>
      <c r="CF21" s="72"/>
      <c r="CG21" s="90">
        <v>39466</v>
      </c>
      <c r="CH21" s="78">
        <f t="shared" si="36"/>
        <v>928571.42857142852</v>
      </c>
      <c r="CI21" s="78">
        <f t="shared" si="37"/>
        <v>657777.77777777775</v>
      </c>
      <c r="CJ21" s="78">
        <f t="shared" si="38"/>
        <v>1502240</v>
      </c>
      <c r="CK21" s="78">
        <f t="shared" si="39"/>
        <v>393299.99999999994</v>
      </c>
      <c r="CL21" s="78">
        <f t="shared" si="40"/>
        <v>869333.33333333337</v>
      </c>
      <c r="CM21" s="78">
        <f t="shared" si="41"/>
        <v>583363.63636363647</v>
      </c>
      <c r="CN21" s="78">
        <f t="shared" si="42"/>
        <v>515899.99999999994</v>
      </c>
      <c r="CO21" s="78">
        <f t="shared" si="43"/>
        <v>72538.461538461546</v>
      </c>
      <c r="CP21" s="78">
        <f t="shared" si="44"/>
        <v>1146115.3846153847</v>
      </c>
      <c r="CQ21" s="78">
        <f t="shared" si="45"/>
        <v>699633.33333333326</v>
      </c>
      <c r="CR21" s="78">
        <f t="shared" si="46"/>
        <v>580560.00000000012</v>
      </c>
      <c r="CS21" s="78">
        <f t="shared" si="47"/>
        <v>662118.46153846162</v>
      </c>
      <c r="CT21" s="78">
        <f t="shared" si="113"/>
        <v>4662495.9706959696</v>
      </c>
      <c r="CU21" s="78">
        <f t="shared" si="114"/>
        <v>33253.968253968254</v>
      </c>
      <c r="CV21" s="78">
        <f t="shared" si="115"/>
        <v>1739018.3150183153</v>
      </c>
      <c r="CW21" s="78">
        <f t="shared" si="116"/>
        <v>2601960.9523809529</v>
      </c>
      <c r="CX21" s="78">
        <f t="shared" si="117"/>
        <v>2619619.7802197798</v>
      </c>
      <c r="CY21" s="78">
        <f t="shared" si="53"/>
        <v>2014280.0205714284</v>
      </c>
      <c r="CZ21" s="91">
        <f t="shared" si="118"/>
        <v>2331269.7973137973</v>
      </c>
      <c r="DA21" s="50"/>
      <c r="DB21" s="92" t="s">
        <v>488</v>
      </c>
      <c r="DC21" s="78">
        <f t="shared" si="54"/>
        <v>28662886.666666664</v>
      </c>
      <c r="DD21" s="78">
        <f t="shared" si="55"/>
        <v>38085414.375</v>
      </c>
      <c r="DE21" s="78">
        <f t="shared" si="56"/>
        <v>37162322.727272727</v>
      </c>
      <c r="DF21" s="78">
        <f t="shared" si="57"/>
        <v>29037401.666666668</v>
      </c>
      <c r="DG21" s="78">
        <f t="shared" si="58"/>
        <v>21158229.166666664</v>
      </c>
      <c r="DH21" s="78">
        <f t="shared" si="59"/>
        <v>34815281.578947365</v>
      </c>
      <c r="DI21" s="78">
        <f t="shared" si="60"/>
        <v>35751881.81818182</v>
      </c>
      <c r="DJ21" s="78">
        <f t="shared" si="61"/>
        <v>31093725.384615377</v>
      </c>
      <c r="DK21" s="78">
        <f t="shared" si="62"/>
        <v>34545621.639328808</v>
      </c>
      <c r="DL21" s="78">
        <f t="shared" si="63"/>
        <v>43910830.769230776</v>
      </c>
      <c r="DM21" s="78">
        <f t="shared" si="64"/>
        <v>34262681.118881114</v>
      </c>
      <c r="DN21" s="78">
        <f t="shared" si="65"/>
        <v>49358283.333333336</v>
      </c>
      <c r="DO21" s="78">
        <f t="shared" si="302"/>
        <v>35147457.692307688</v>
      </c>
      <c r="DP21" s="78">
        <f t="shared" si="67"/>
        <v>48217163.13131313</v>
      </c>
      <c r="DQ21" s="78">
        <f t="shared" si="68"/>
        <v>38748258.012820512</v>
      </c>
      <c r="DR21" s="78">
        <f t="shared" si="69"/>
        <v>38691561.904761903</v>
      </c>
      <c r="DS21" s="78">
        <f t="shared" si="70"/>
        <v>65581342.298534796</v>
      </c>
      <c r="DT21" s="78">
        <f t="shared" si="71"/>
        <v>48013978.686219476</v>
      </c>
      <c r="DU21" s="91">
        <f t="shared" si="119"/>
        <v>45277156.60794761</v>
      </c>
      <c r="DV21" s="51"/>
      <c r="DW21" s="51"/>
      <c r="EQ21" s="1"/>
    </row>
    <row r="22" spans="1:150" x14ac:dyDescent="0.15">
      <c r="A22" s="81">
        <v>39467</v>
      </c>
      <c r="B22" s="82">
        <v>2380000</v>
      </c>
      <c r="C22" s="83">
        <v>480000</v>
      </c>
      <c r="D22" s="83">
        <v>1520000</v>
      </c>
      <c r="E22" s="84">
        <v>1540000</v>
      </c>
      <c r="F22" s="84">
        <v>3530000</v>
      </c>
      <c r="G22" s="84">
        <v>2560000</v>
      </c>
      <c r="H22" s="84">
        <v>400000</v>
      </c>
      <c r="I22" s="84">
        <v>2280000</v>
      </c>
      <c r="J22" s="138">
        <v>1430000</v>
      </c>
      <c r="K22" s="138">
        <v>3030000</v>
      </c>
      <c r="L22" s="84">
        <v>2880000</v>
      </c>
      <c r="M22" s="84">
        <v>18920000</v>
      </c>
      <c r="N22" s="84">
        <v>110000</v>
      </c>
      <c r="O22" s="84">
        <v>5030000</v>
      </c>
      <c r="P22" s="84">
        <v>5000000</v>
      </c>
      <c r="Q22" s="26">
        <v>10810000</v>
      </c>
      <c r="R22" s="26">
        <v>5630000</v>
      </c>
      <c r="S22" s="188">
        <v>0</v>
      </c>
      <c r="T22" s="85">
        <f t="shared" si="73"/>
        <v>5316000</v>
      </c>
      <c r="U22" s="70"/>
      <c r="V22" s="86" t="s">
        <v>489</v>
      </c>
      <c r="W22" s="72">
        <f t="shared" ref="W22" si="741">SUM(B135:B141)</f>
        <v>199810000</v>
      </c>
      <c r="X22" s="72">
        <f t="shared" ref="X22" si="742">SUM(C135:C141)</f>
        <v>244500000</v>
      </c>
      <c r="Y22" s="72">
        <f t="shared" ref="Y22" si="743">SUM(D135:D141)</f>
        <v>259870000</v>
      </c>
      <c r="Z22" s="72">
        <f t="shared" ref="Z22" si="744">SUM(E135:E141)</f>
        <v>134290000</v>
      </c>
      <c r="AA22" s="72">
        <f t="shared" ref="AA22" si="745">SUM(F135:F141)</f>
        <v>241970000</v>
      </c>
      <c r="AB22" s="72">
        <f t="shared" ref="AB22" si="746">SUM(G135:G141)</f>
        <v>233370000</v>
      </c>
      <c r="AC22" s="72">
        <f t="shared" ref="AC22" si="747">SUM(H135:H141)</f>
        <v>200320000</v>
      </c>
      <c r="AD22" s="72">
        <f t="shared" ref="AD22" si="748">SUM(I135:I141)</f>
        <v>199520000</v>
      </c>
      <c r="AE22" s="72">
        <f t="shared" ref="AE22" si="749">SUM(J135:J141)</f>
        <v>286120000</v>
      </c>
      <c r="AF22" s="72">
        <f t="shared" ref="AF22" si="750">SUM(K135:K141)</f>
        <v>257000000</v>
      </c>
      <c r="AG22" s="72">
        <f t="shared" ref="AG22" si="751">SUM(L135:L141)</f>
        <v>220770000</v>
      </c>
      <c r="AH22" s="72">
        <f t="shared" ref="AH22" si="752">SUM(M135:M141)</f>
        <v>213010000</v>
      </c>
      <c r="AI22" s="72">
        <f t="shared" ref="AI22" si="753">SUM(N135:N141)</f>
        <v>259470000</v>
      </c>
      <c r="AJ22" s="72">
        <f t="shared" ref="AJ22" si="754">SUM(O135:O141)</f>
        <v>259370000</v>
      </c>
      <c r="AK22" s="72">
        <f t="shared" ref="AK22" si="755">SUM(P135:P141)</f>
        <v>218910000</v>
      </c>
      <c r="AL22" s="72">
        <f t="shared" ref="AL22" si="756">SUM(Q135:Q141)</f>
        <v>222560000</v>
      </c>
      <c r="AM22" s="72">
        <f t="shared" ref="AM22" si="757">SUM(R135:R141)</f>
        <v>224120000</v>
      </c>
      <c r="AN22" s="72">
        <f t="shared" ref="AN22" si="758">SUM(S135:S141)</f>
        <v>242780754</v>
      </c>
      <c r="AO22" s="87">
        <f t="shared" si="92"/>
        <v>236886000</v>
      </c>
      <c r="AP22" s="72"/>
      <c r="AQ22" s="130">
        <v>39467</v>
      </c>
      <c r="AR22" s="50">
        <v>0.2857142857142857</v>
      </c>
      <c r="AS22" s="88">
        <v>0.22222222222222221</v>
      </c>
      <c r="AT22" s="88">
        <v>0.45800000000000002</v>
      </c>
      <c r="AU22" s="88">
        <v>0.34199999999999997</v>
      </c>
      <c r="AV22" s="88">
        <v>0.26083333333333336</v>
      </c>
      <c r="AW22" s="88">
        <v>0.25181818181818183</v>
      </c>
      <c r="AX22" s="88">
        <v>0.2233333333333333</v>
      </c>
      <c r="AY22" s="88">
        <v>0.33846153846153842</v>
      </c>
      <c r="AZ22" s="88">
        <v>0.36384615384615387</v>
      </c>
      <c r="BA22" s="88">
        <v>0.51</v>
      </c>
      <c r="BB22" s="88">
        <v>0.23600000000000004</v>
      </c>
      <c r="BC22" s="88">
        <v>0.26915384615384619</v>
      </c>
      <c r="BD22" s="88">
        <v>0.49443223443223433</v>
      </c>
      <c r="BE22" s="88">
        <v>0.33031746031746034</v>
      </c>
      <c r="BF22" s="88">
        <v>0.32907509157509157</v>
      </c>
      <c r="BG22" s="88">
        <v>0.35190476190476189</v>
      </c>
      <c r="BH22" s="89">
        <v>0.36037462537462533</v>
      </c>
      <c r="BI22" s="89">
        <v>0.41628571428571426</v>
      </c>
      <c r="BJ22" s="89">
        <f t="shared" si="93"/>
        <v>0.3459089332622064</v>
      </c>
      <c r="BK22" s="76"/>
      <c r="BL22" s="86" t="s">
        <v>489</v>
      </c>
      <c r="BM22" s="133">
        <f t="shared" ref="BM22" si="759">SUMPRODUCT(AR135:AR141,B135:B141)/SUM(B135:B141)</f>
        <v>0.21078686320632051</v>
      </c>
      <c r="BN22" s="133">
        <f t="shared" ref="BN22" si="760">SUMPRODUCT(AS135:AS141,C135:C141)/SUM(C135:C141)</f>
        <v>0.17509849182004086</v>
      </c>
      <c r="BO22" s="133">
        <f t="shared" ref="BO22" si="761">SUMPRODUCT(AT135:AT141,D135:D141)/SUM(D135:D141)</f>
        <v>0.20113446283581349</v>
      </c>
      <c r="BP22" s="133">
        <f t="shared" ref="BP22" si="762">SUMPRODUCT(AU135:AU141,E135:E141)/SUM(E135:E141)</f>
        <v>0.2171716475951713</v>
      </c>
      <c r="BQ22" s="133">
        <f t="shared" ref="BQ22" si="763">SUMPRODUCT(AV135:AV141,F135:F141)/SUM(F135:F141)</f>
        <v>0.10807278106101306</v>
      </c>
      <c r="BR22" s="133">
        <f t="shared" ref="BR22" si="764">SUMPRODUCT(AW135:AW141,G135:G141)/SUM(G135:G141)</f>
        <v>0.1810368671389232</v>
      </c>
      <c r="BS22" s="133">
        <f t="shared" ref="BS22" si="765">SUMPRODUCT(AX135:AX141,H135:H141)/SUM(H135:H141)</f>
        <v>0.24089976230339152</v>
      </c>
      <c r="BT22" s="133">
        <f t="shared" ref="BT22" si="766">SUMPRODUCT(AY135:AY141,I135:I141)/SUM(I135:I141)</f>
        <v>0.20988519797942415</v>
      </c>
      <c r="BU22" s="133">
        <f t="shared" ref="BU22" si="767">SUMPRODUCT(AZ135:AZ141,J135:J141)/SUM(J135:J141)</f>
        <v>0.13651409037628107</v>
      </c>
      <c r="BV22" s="133">
        <f t="shared" ref="BV22" si="768">SUMPRODUCT(BA135:BA141,K135:K141)/SUM(K135:K141)</f>
        <v>0.15105361418736904</v>
      </c>
      <c r="BW22" s="133">
        <f t="shared" ref="BW22" si="769">SUMPRODUCT(BB135:BB141,L135:L141)/SUM(L135:L141)</f>
        <v>0.18527045347112608</v>
      </c>
      <c r="BX22" s="133">
        <f t="shared" ref="BX22" si="770">SUMPRODUCT(BC135:BC141,M135:M141)/SUM(M135:M141)</f>
        <v>0.20444580066663537</v>
      </c>
      <c r="BY22" s="133">
        <f t="shared" ref="BY22" si="771">SUMPRODUCT(BD135:BD141,N135:N141)/SUM(N135:N141)</f>
        <v>0.16360061893919856</v>
      </c>
      <c r="BZ22" s="133">
        <f t="shared" ref="BZ22" si="772">SUMPRODUCT(BE135:BE141,O135:O141)/SUM(O135:O141)</f>
        <v>0.21612941264439128</v>
      </c>
      <c r="CA22" s="133">
        <f t="shared" ref="CA22" si="773">SUMPRODUCT(BF135:BF141,P135:P141)/SUM(P135:P141)</f>
        <v>0.17736387099721346</v>
      </c>
      <c r="CB22" s="133">
        <f t="shared" ref="CB22" si="774">SUMPRODUCT(BG135:BG141,Q135:Q141)/SUM(Q135:Q141)</f>
        <v>0.17891182723688565</v>
      </c>
      <c r="CC22" s="133">
        <f t="shared" ref="CC22" si="775">SUMPRODUCT(BH135:BH141,R135:R141)/SUM(R135:R141)</f>
        <v>0.29193496616354592</v>
      </c>
      <c r="CD22" s="133">
        <f t="shared" ref="CD22" si="776">SUMPRODUCT(BI135:BI141,S135:S141)/SUM(S135:S141)</f>
        <v>0.24951140426601584</v>
      </c>
      <c r="CE22" s="135">
        <f t="shared" si="112"/>
        <v>0.20480800405270447</v>
      </c>
      <c r="CF22" s="72"/>
      <c r="CG22" s="90">
        <v>39467</v>
      </c>
      <c r="CH22" s="78">
        <f t="shared" si="36"/>
        <v>680000</v>
      </c>
      <c r="CI22" s="78">
        <f t="shared" si="37"/>
        <v>106666.66666666666</v>
      </c>
      <c r="CJ22" s="78">
        <f t="shared" si="38"/>
        <v>696160</v>
      </c>
      <c r="CK22" s="78">
        <f t="shared" si="39"/>
        <v>526680</v>
      </c>
      <c r="CL22" s="78">
        <f t="shared" si="40"/>
        <v>920741.66666666674</v>
      </c>
      <c r="CM22" s="78">
        <f t="shared" si="41"/>
        <v>644654.54545454553</v>
      </c>
      <c r="CN22" s="78">
        <f t="shared" si="42"/>
        <v>89333.333333333314</v>
      </c>
      <c r="CO22" s="78">
        <f t="shared" si="43"/>
        <v>771692.30769230763</v>
      </c>
      <c r="CP22" s="78">
        <f t="shared" si="44"/>
        <v>520300.00000000006</v>
      </c>
      <c r="CQ22" s="78">
        <f t="shared" si="45"/>
        <v>1545300</v>
      </c>
      <c r="CR22" s="78">
        <f t="shared" si="46"/>
        <v>679680.00000000012</v>
      </c>
      <c r="CS22" s="78">
        <f t="shared" si="47"/>
        <v>5092390.7692307699</v>
      </c>
      <c r="CT22" s="78">
        <f t="shared" si="113"/>
        <v>54387.54578754578</v>
      </c>
      <c r="CU22" s="78">
        <f t="shared" si="114"/>
        <v>1661496.8253968256</v>
      </c>
      <c r="CV22" s="78">
        <f t="shared" si="115"/>
        <v>1645375.4578754578</v>
      </c>
      <c r="CW22" s="78">
        <f t="shared" si="116"/>
        <v>3804090.4761904762</v>
      </c>
      <c r="CX22" s="78">
        <f t="shared" si="117"/>
        <v>2028909.1408591405</v>
      </c>
      <c r="CY22" s="78">
        <f t="shared" si="53"/>
        <v>0</v>
      </c>
      <c r="CZ22" s="91">
        <f t="shared" si="118"/>
        <v>1838851.8892218892</v>
      </c>
      <c r="DA22" s="50"/>
      <c r="DB22" s="92" t="s">
        <v>489</v>
      </c>
      <c r="DC22" s="78">
        <f t="shared" si="54"/>
        <v>42117323.137254901</v>
      </c>
      <c r="DD22" s="78">
        <f t="shared" si="55"/>
        <v>42811581.249999993</v>
      </c>
      <c r="DE22" s="78">
        <f t="shared" si="56"/>
        <v>52268812.857142851</v>
      </c>
      <c r="DF22" s="78">
        <f t="shared" si="57"/>
        <v>29163980.555555552</v>
      </c>
      <c r="DG22" s="78">
        <f t="shared" si="58"/>
        <v>26150370.833333332</v>
      </c>
      <c r="DH22" s="78">
        <f t="shared" si="59"/>
        <v>42248573.684210509</v>
      </c>
      <c r="DI22" s="78">
        <f t="shared" si="60"/>
        <v>48257040.384615391</v>
      </c>
      <c r="DJ22" s="78">
        <f t="shared" si="61"/>
        <v>41876294.700854704</v>
      </c>
      <c r="DK22" s="78">
        <f t="shared" si="62"/>
        <v>39059411.538461536</v>
      </c>
      <c r="DL22" s="78">
        <f t="shared" si="63"/>
        <v>38820778.84615384</v>
      </c>
      <c r="DM22" s="78">
        <f t="shared" si="64"/>
        <v>40902158.012820505</v>
      </c>
      <c r="DN22" s="78">
        <f t="shared" si="65"/>
        <v>43549000</v>
      </c>
      <c r="DO22" s="78">
        <f t="shared" si="302"/>
        <v>42449452.596153848</v>
      </c>
      <c r="DP22" s="78">
        <f t="shared" si="67"/>
        <v>56057485.757575765</v>
      </c>
      <c r="DQ22" s="78">
        <f t="shared" si="68"/>
        <v>38826725</v>
      </c>
      <c r="DR22" s="78">
        <f t="shared" si="69"/>
        <v>39818616.269841269</v>
      </c>
      <c r="DS22" s="78">
        <f t="shared" si="70"/>
        <v>65428464.616573907</v>
      </c>
      <c r="DT22" s="78">
        <f t="shared" si="71"/>
        <v>60576566.859302141</v>
      </c>
      <c r="DU22" s="91">
        <f t="shared" si="119"/>
        <v>48516148.84802895</v>
      </c>
      <c r="DV22" s="51"/>
      <c r="DW22" s="51"/>
      <c r="DX22" s="72"/>
      <c r="EQ22" s="1"/>
    </row>
    <row r="23" spans="1:150" x14ac:dyDescent="0.15">
      <c r="A23" s="81">
        <v>39468</v>
      </c>
      <c r="B23" s="82">
        <v>790000</v>
      </c>
      <c r="C23" s="83">
        <v>3270000</v>
      </c>
      <c r="D23" s="83">
        <v>1310000</v>
      </c>
      <c r="E23" s="84">
        <v>2170000</v>
      </c>
      <c r="F23" s="84">
        <v>3510000</v>
      </c>
      <c r="G23" s="84">
        <v>2370000</v>
      </c>
      <c r="H23" s="84">
        <v>3800000</v>
      </c>
      <c r="I23" s="84">
        <v>920000</v>
      </c>
      <c r="J23" s="138">
        <v>1440000</v>
      </c>
      <c r="K23" s="138">
        <v>4880000</v>
      </c>
      <c r="L23" s="84">
        <v>15220000</v>
      </c>
      <c r="M23" s="84">
        <v>20000</v>
      </c>
      <c r="N23" s="84">
        <v>3330000</v>
      </c>
      <c r="O23" s="84">
        <v>3100000</v>
      </c>
      <c r="P23" s="84">
        <v>4750000</v>
      </c>
      <c r="Q23" s="26">
        <v>6170000</v>
      </c>
      <c r="R23" s="26">
        <v>80000</v>
      </c>
      <c r="S23" s="188">
        <v>0</v>
      </c>
      <c r="T23" s="85">
        <f t="shared" si="73"/>
        <v>3486000</v>
      </c>
      <c r="U23" s="70"/>
      <c r="V23" s="86" t="s">
        <v>490</v>
      </c>
      <c r="W23" s="72">
        <f t="shared" ref="W23" si="777">SUM(B142:B148)</f>
        <v>230350000</v>
      </c>
      <c r="X23" s="72">
        <f t="shared" ref="X23" si="778">SUM(C142:C148)</f>
        <v>228400000</v>
      </c>
      <c r="Y23" s="72">
        <f t="shared" ref="Y23" si="779">SUM(D142:D148)</f>
        <v>233660000</v>
      </c>
      <c r="Z23" s="72">
        <f t="shared" ref="Z23" si="780">SUM(E142:E148)</f>
        <v>265240000</v>
      </c>
      <c r="AA23" s="72">
        <f t="shared" ref="AA23" si="781">SUM(F142:F148)</f>
        <v>278230000</v>
      </c>
      <c r="AB23" s="72">
        <f t="shared" ref="AB23" si="782">SUM(G142:G148)</f>
        <v>256600000</v>
      </c>
      <c r="AC23" s="72">
        <f t="shared" ref="AC23" si="783">SUM(H142:H148)</f>
        <v>239340000</v>
      </c>
      <c r="AD23" s="72">
        <f t="shared" ref="AD23" si="784">SUM(I142:I148)</f>
        <v>224430000</v>
      </c>
      <c r="AE23" s="72">
        <f t="shared" ref="AE23" si="785">SUM(J142:J148)</f>
        <v>254590000</v>
      </c>
      <c r="AF23" s="72">
        <f t="shared" ref="AF23" si="786">SUM(K142:K148)</f>
        <v>230830000</v>
      </c>
      <c r="AG23" s="72">
        <f t="shared" ref="AG23" si="787">SUM(L142:L148)</f>
        <v>241150000</v>
      </c>
      <c r="AH23" s="72">
        <f t="shared" ref="AH23" si="788">SUM(M142:M148)</f>
        <v>216450000</v>
      </c>
      <c r="AI23" s="72">
        <f t="shared" ref="AI23" si="789">SUM(N142:N148)</f>
        <v>289110000</v>
      </c>
      <c r="AJ23" s="72">
        <f t="shared" ref="AJ23" si="790">SUM(O142:O148)</f>
        <v>216850000</v>
      </c>
      <c r="AK23" s="72">
        <f t="shared" ref="AK23" si="791">SUM(P142:P148)</f>
        <v>234000000</v>
      </c>
      <c r="AL23" s="72">
        <f t="shared" ref="AL23" si="792">SUM(Q142:Q148)</f>
        <v>226980000</v>
      </c>
      <c r="AM23" s="72">
        <f t="shared" ref="AM23" si="793">SUM(R142:R148)</f>
        <v>252110000</v>
      </c>
      <c r="AN23" s="72">
        <f t="shared" ref="AN23" si="794">SUM(S142:S148)</f>
        <v>249740906</v>
      </c>
      <c r="AO23" s="87">
        <f t="shared" si="92"/>
        <v>243810000</v>
      </c>
      <c r="AP23" s="72"/>
      <c r="AQ23" s="130">
        <v>39468</v>
      </c>
      <c r="AR23" s="50">
        <v>0.30142857142857149</v>
      </c>
      <c r="AS23" s="88">
        <v>0.23600000000000004</v>
      </c>
      <c r="AT23" s="88">
        <v>0.45800000000000002</v>
      </c>
      <c r="AU23" s="88">
        <v>0.34999999999999992</v>
      </c>
      <c r="AV23" s="88">
        <v>0.25</v>
      </c>
      <c r="AW23" s="88">
        <v>0.25181818181818183</v>
      </c>
      <c r="AX23" s="88">
        <v>0.315</v>
      </c>
      <c r="AY23" s="88">
        <v>0.33846153846153842</v>
      </c>
      <c r="AZ23" s="88">
        <v>0.36076923076923073</v>
      </c>
      <c r="BA23" s="88">
        <v>0.51</v>
      </c>
      <c r="BB23" s="88">
        <v>0.23600000000000004</v>
      </c>
      <c r="BC23" s="88">
        <v>0.25328671328671332</v>
      </c>
      <c r="BD23" s="88">
        <v>0.50193223443223434</v>
      </c>
      <c r="BE23" s="88">
        <v>0.33031746031746034</v>
      </c>
      <c r="BF23" s="88">
        <v>0.32907509157509157</v>
      </c>
      <c r="BG23" s="88">
        <v>0.35139194139194124</v>
      </c>
      <c r="BH23" s="89">
        <v>0.36037462537462533</v>
      </c>
      <c r="BI23" s="89">
        <v>0.43757692307692303</v>
      </c>
      <c r="BJ23" s="89">
        <f t="shared" si="93"/>
        <v>0.37036393580283422</v>
      </c>
      <c r="BK23" s="76"/>
      <c r="BL23" s="86" t="s">
        <v>490</v>
      </c>
      <c r="BM23" s="133">
        <f t="shared" ref="BM23" si="795">SUMPRODUCT(AR142:AR148,B142:B148)/SUM(B142:B148)</f>
        <v>0.21002437094054199</v>
      </c>
      <c r="BN23" s="133">
        <f t="shared" ref="BN23" si="796">SUMPRODUCT(AS142:AS148,C142:C148)/SUM(C142:C148)</f>
        <v>0.15962610825306481</v>
      </c>
      <c r="BO23" s="133">
        <f t="shared" ref="BO23" si="797">SUMPRODUCT(AT142:AT148,D142:D148)/SUM(D142:D148)</f>
        <v>0.19298750626673675</v>
      </c>
      <c r="BP23" s="133">
        <f t="shared" ref="BP23" si="798">SUMPRODUCT(AU142:AU148,E142:E148)/SUM(E142:E148)</f>
        <v>0.21972043703042046</v>
      </c>
      <c r="BQ23" s="133">
        <f t="shared" ref="BQ23" si="799">SUMPRODUCT(AV142:AV148,F142:F148)/SUM(F142:F148)</f>
        <v>0.10850561286226024</v>
      </c>
      <c r="BR23" s="133">
        <f t="shared" ref="BR23" si="800">SUMPRODUCT(AW142:AW148,G142:G148)/SUM(G142:G148)</f>
        <v>0.1829677690781549</v>
      </c>
      <c r="BS23" s="133">
        <f t="shared" ref="BS23" si="801">SUMPRODUCT(AX142:AX148,H142:H148)/SUM(H142:H148)</f>
        <v>0.23546483599128373</v>
      </c>
      <c r="BT23" s="133">
        <f t="shared" ref="BT23" si="802">SUMPRODUCT(AY142:AY148,I142:I148)/SUM(I142:I148)</f>
        <v>0.21737511553485353</v>
      </c>
      <c r="BU23" s="133">
        <f t="shared" ref="BU23" si="803">SUMPRODUCT(AZ142:AZ148,J142:J148)/SUM(J142:J148)</f>
        <v>0.11606691493823745</v>
      </c>
      <c r="BV23" s="133">
        <f t="shared" ref="BV23" si="804">SUMPRODUCT(BA142:BA148,K142:K148)/SUM(K142:K148)</f>
        <v>0.12271235241386433</v>
      </c>
      <c r="BW23" s="133">
        <f t="shared" ref="BW23" si="805">SUMPRODUCT(BB142:BB148,L142:L148)/SUM(L142:L148)</f>
        <v>0.19677807726864333</v>
      </c>
      <c r="BX23" s="133">
        <f t="shared" ref="BX23" si="806">SUMPRODUCT(BC142:BC148,M142:M148)/SUM(M142:M148)</f>
        <v>0.21540106526644989</v>
      </c>
      <c r="BY23" s="133">
        <f t="shared" ref="BY23" si="807">SUMPRODUCT(BD142:BD148,N142:N148)/SUM(N142:N148)</f>
        <v>0.16169182344755656</v>
      </c>
      <c r="BZ23" s="133">
        <f t="shared" ref="BZ23" si="808">SUMPRODUCT(BE142:BE148,O142:O148)/SUM(O142:O148)</f>
        <v>0.22837089770194452</v>
      </c>
      <c r="CA23" s="133">
        <f t="shared" ref="CA23" si="809">SUMPRODUCT(BF142:BF148,P142:P148)/SUM(P142:P148)</f>
        <v>0.19702123880748881</v>
      </c>
      <c r="CB23" s="133">
        <f t="shared" ref="CB23" si="810">SUMPRODUCT(BG142:BG148,Q142:Q148)/SUM(Q142:Q148)</f>
        <v>0.19807353839999889</v>
      </c>
      <c r="CC23" s="133">
        <f t="shared" ref="CC23" si="811">SUMPRODUCT(BH142:BH148,R142:R148)/SUM(R142:R148)</f>
        <v>0.29097376239774397</v>
      </c>
      <c r="CD23" s="133">
        <f t="shared" ref="CD23" si="812">SUMPRODUCT(BI142:BI148,S142:S148)/SUM(S142:S148)</f>
        <v>0.25116741784383534</v>
      </c>
      <c r="CE23" s="135">
        <f t="shared" si="112"/>
        <v>0.21384524761795587</v>
      </c>
      <c r="CF23" s="72"/>
      <c r="CG23" s="90">
        <v>39468</v>
      </c>
      <c r="CH23" s="78">
        <f t="shared" si="36"/>
        <v>238128.57142857148</v>
      </c>
      <c r="CI23" s="78">
        <f t="shared" si="37"/>
        <v>771720.00000000012</v>
      </c>
      <c r="CJ23" s="78">
        <f t="shared" si="38"/>
        <v>599980</v>
      </c>
      <c r="CK23" s="78">
        <f t="shared" si="39"/>
        <v>759499.99999999988</v>
      </c>
      <c r="CL23" s="78">
        <f t="shared" si="40"/>
        <v>877500</v>
      </c>
      <c r="CM23" s="78">
        <f t="shared" si="41"/>
        <v>596809.09090909094</v>
      </c>
      <c r="CN23" s="78">
        <f t="shared" si="42"/>
        <v>1197000</v>
      </c>
      <c r="CO23" s="78">
        <f t="shared" si="43"/>
        <v>311384.61538461538</v>
      </c>
      <c r="CP23" s="78">
        <f t="shared" si="44"/>
        <v>519507.69230769225</v>
      </c>
      <c r="CQ23" s="78">
        <f t="shared" si="45"/>
        <v>2488800</v>
      </c>
      <c r="CR23" s="78">
        <f t="shared" si="46"/>
        <v>3591920.0000000005</v>
      </c>
      <c r="CS23" s="78">
        <f t="shared" si="47"/>
        <v>5065.734265734266</v>
      </c>
      <c r="CT23" s="78">
        <f t="shared" si="113"/>
        <v>1671434.3406593404</v>
      </c>
      <c r="CU23" s="78">
        <f t="shared" si="114"/>
        <v>1023984.1269841271</v>
      </c>
      <c r="CV23" s="78">
        <f t="shared" si="115"/>
        <v>1563106.6849816849</v>
      </c>
      <c r="CW23" s="78">
        <f t="shared" si="116"/>
        <v>2168088.2783882776</v>
      </c>
      <c r="CX23" s="78">
        <f t="shared" si="117"/>
        <v>28829.970029970027</v>
      </c>
      <c r="CY23" s="78">
        <f t="shared" si="53"/>
        <v>0</v>
      </c>
      <c r="CZ23" s="91">
        <f t="shared" si="118"/>
        <v>1291088.68020868</v>
      </c>
      <c r="DA23" s="50"/>
      <c r="DB23" s="92" t="s">
        <v>490</v>
      </c>
      <c r="DC23" s="78">
        <f t="shared" si="54"/>
        <v>48379113.846153848</v>
      </c>
      <c r="DD23" s="78">
        <f t="shared" si="55"/>
        <v>36458603.125</v>
      </c>
      <c r="DE23" s="78">
        <f t="shared" si="56"/>
        <v>45093460.714285709</v>
      </c>
      <c r="DF23" s="78">
        <f t="shared" si="57"/>
        <v>58278648.71794872</v>
      </c>
      <c r="DG23" s="78">
        <f t="shared" si="58"/>
        <v>30189516.666666664</v>
      </c>
      <c r="DH23" s="78">
        <f t="shared" si="59"/>
        <v>46949529.545454547</v>
      </c>
      <c r="DI23" s="78">
        <f t="shared" si="60"/>
        <v>56356153.846153848</v>
      </c>
      <c r="DJ23" s="78">
        <f t="shared" si="61"/>
        <v>48785497.179487176</v>
      </c>
      <c r="DK23" s="78">
        <f t="shared" si="62"/>
        <v>29549475.874125872</v>
      </c>
      <c r="DL23" s="78">
        <f t="shared" si="63"/>
        <v>28325692.307692304</v>
      </c>
      <c r="DM23" s="78">
        <f t="shared" si="64"/>
        <v>47453033.333333336</v>
      </c>
      <c r="DN23" s="78">
        <f t="shared" si="65"/>
        <v>46623560.57692308</v>
      </c>
      <c r="DO23" s="78">
        <f t="shared" si="302"/>
        <v>46746723.07692308</v>
      </c>
      <c r="DP23" s="78">
        <f t="shared" si="67"/>
        <v>49522229.166666672</v>
      </c>
      <c r="DQ23" s="78">
        <f t="shared" si="68"/>
        <v>46102969.880952381</v>
      </c>
      <c r="DR23" s="78">
        <f t="shared" si="69"/>
        <v>44958731.746031746</v>
      </c>
      <c r="DS23" s="78">
        <f t="shared" si="70"/>
        <v>73357395.238095239</v>
      </c>
      <c r="DT23" s="78">
        <f t="shared" si="71"/>
        <v>62726778.490000002</v>
      </c>
      <c r="DU23" s="91">
        <f t="shared" si="119"/>
        <v>52137609.821733817</v>
      </c>
      <c r="DV23" s="51"/>
      <c r="DW23" s="51"/>
      <c r="DX23" s="72"/>
      <c r="EQ23" s="1"/>
    </row>
    <row r="24" spans="1:150" x14ac:dyDescent="0.15">
      <c r="A24" s="81">
        <v>39469</v>
      </c>
      <c r="B24" s="82">
        <v>5520000</v>
      </c>
      <c r="C24" s="83">
        <v>3760000</v>
      </c>
      <c r="D24" s="83">
        <v>2260000</v>
      </c>
      <c r="E24" s="84">
        <v>1330000</v>
      </c>
      <c r="F24" s="84">
        <v>1830000</v>
      </c>
      <c r="G24" s="84">
        <v>250000</v>
      </c>
      <c r="H24" s="84">
        <v>2400000</v>
      </c>
      <c r="I24" s="84">
        <v>550000</v>
      </c>
      <c r="J24" s="138">
        <v>1690000</v>
      </c>
      <c r="K24" s="138">
        <v>3770000</v>
      </c>
      <c r="L24" s="84">
        <v>180000</v>
      </c>
      <c r="M24" s="84">
        <v>2080000</v>
      </c>
      <c r="N24" s="84">
        <v>1810000</v>
      </c>
      <c r="O24" s="84">
        <v>3120000</v>
      </c>
      <c r="P24" s="84">
        <v>6640000</v>
      </c>
      <c r="Q24" s="26">
        <v>1850000</v>
      </c>
      <c r="R24" s="26">
        <v>0</v>
      </c>
      <c r="S24" s="179">
        <v>13111660</v>
      </c>
      <c r="T24" s="85">
        <f t="shared" si="73"/>
        <v>2684000</v>
      </c>
      <c r="U24" s="70"/>
      <c r="V24" s="86" t="s">
        <v>491</v>
      </c>
      <c r="W24" s="72">
        <f t="shared" ref="W24" si="813">SUM(B149:B155)</f>
        <v>178760000</v>
      </c>
      <c r="X24" s="72">
        <f t="shared" ref="X24" si="814">SUM(C149:C155)</f>
        <v>157340000</v>
      </c>
      <c r="Y24" s="72">
        <f t="shared" ref="Y24" si="815">SUM(D149:D155)</f>
        <v>184590000</v>
      </c>
      <c r="Z24" s="72">
        <f t="shared" ref="Z24" si="816">SUM(E149:E155)</f>
        <v>278130000</v>
      </c>
      <c r="AA24" s="72">
        <f t="shared" ref="AA24" si="817">SUM(F149:F155)</f>
        <v>183000000</v>
      </c>
      <c r="AB24" s="72">
        <f t="shared" ref="AB24" si="818">SUM(G149:G155)</f>
        <v>183640000</v>
      </c>
      <c r="AC24" s="72">
        <f t="shared" ref="AC24" si="819">SUM(H149:H155)</f>
        <v>179590000</v>
      </c>
      <c r="AD24" s="72">
        <f t="shared" ref="AD24" si="820">SUM(I149:I155)</f>
        <v>215650000</v>
      </c>
      <c r="AE24" s="72">
        <f t="shared" ref="AE24" si="821">SUM(J149:J155)</f>
        <v>225180000</v>
      </c>
      <c r="AF24" s="72">
        <f t="shared" ref="AF24" si="822">SUM(K149:K155)</f>
        <v>188550000</v>
      </c>
      <c r="AG24" s="72">
        <f t="shared" ref="AG24" si="823">SUM(L149:L155)</f>
        <v>182750000</v>
      </c>
      <c r="AH24" s="72">
        <f t="shared" ref="AH24" si="824">SUM(M149:M155)</f>
        <v>182640000</v>
      </c>
      <c r="AI24" s="72">
        <f t="shared" ref="AI24" si="825">SUM(N149:N155)</f>
        <v>302700000</v>
      </c>
      <c r="AJ24" s="72">
        <f t="shared" ref="AJ24" si="826">SUM(O149:O155)</f>
        <v>228680000</v>
      </c>
      <c r="AK24" s="72">
        <f t="shared" ref="AK24" si="827">SUM(P149:P155)</f>
        <v>231340000</v>
      </c>
      <c r="AL24" s="72">
        <f t="shared" ref="AL24" si="828">SUM(Q149:Q155)</f>
        <v>193790000</v>
      </c>
      <c r="AM24" s="72">
        <f t="shared" ref="AM24" si="829">SUM(R149:R155)</f>
        <v>226160000</v>
      </c>
      <c r="AN24" s="72">
        <f t="shared" ref="AN24" si="830">SUM(S149:S155)</f>
        <v>224173208</v>
      </c>
      <c r="AO24" s="87">
        <f t="shared" si="92"/>
        <v>236534000</v>
      </c>
      <c r="AP24" s="72"/>
      <c r="AQ24" s="130">
        <v>39469</v>
      </c>
      <c r="AR24" s="50">
        <v>0.30142857142857149</v>
      </c>
      <c r="AS24" s="88">
        <v>0.23600000000000004</v>
      </c>
      <c r="AT24" s="88">
        <v>0.45800000000000002</v>
      </c>
      <c r="AU24" s="88">
        <v>0.36999999999999994</v>
      </c>
      <c r="AV24" s="88">
        <v>0.25</v>
      </c>
      <c r="AW24" s="88">
        <v>0.23909090909090908</v>
      </c>
      <c r="AX24" s="88">
        <v>0.315</v>
      </c>
      <c r="AY24" s="88">
        <v>0.41538461538461541</v>
      </c>
      <c r="AZ24" s="88">
        <v>0.34307692307692306</v>
      </c>
      <c r="BA24" s="88">
        <v>0.51</v>
      </c>
      <c r="BB24" s="88">
        <v>0.23363636363636367</v>
      </c>
      <c r="BC24" s="88">
        <v>0.25328671328671332</v>
      </c>
      <c r="BD24" s="88">
        <v>0.50193223443223434</v>
      </c>
      <c r="BE24" s="88">
        <v>0.33031746031746034</v>
      </c>
      <c r="BF24" s="88">
        <v>0.32907509157509157</v>
      </c>
      <c r="BG24" s="88">
        <v>0.35139194139194124</v>
      </c>
      <c r="BH24" s="89">
        <v>0.36382617382617383</v>
      </c>
      <c r="BI24" s="89">
        <v>0.43757692307692303</v>
      </c>
      <c r="BJ24" s="89">
        <f t="shared" si="93"/>
        <v>0.35575421163535914</v>
      </c>
      <c r="BK24" s="76"/>
      <c r="BL24" s="86" t="s">
        <v>491</v>
      </c>
      <c r="BM24" s="133">
        <f t="shared" ref="BM24" si="831">SUMPRODUCT(AR149:AR155,B149:B155)/SUM(B149:B155)</f>
        <v>0.17917378479095306</v>
      </c>
      <c r="BN24" s="133">
        <f t="shared" ref="BN24" si="832">SUMPRODUCT(AS149:AS155,C149:C155)/SUM(C149:C155)</f>
        <v>0.12115206167926391</v>
      </c>
      <c r="BO24" s="133">
        <f t="shared" ref="BO24" si="833">SUMPRODUCT(AT149:AT155,D149:D155)/SUM(D149:D155)</f>
        <v>0.13615141278354342</v>
      </c>
      <c r="BP24" s="133">
        <f t="shared" ref="BP24" si="834">SUMPRODUCT(AU149:AU155,E149:E155)/SUM(E149:E155)</f>
        <v>0.16616465321971738</v>
      </c>
      <c r="BQ24" s="133">
        <f t="shared" ref="BQ24" si="835">SUMPRODUCT(AV149:AV155,F149:F155)/SUM(F149:F155)</f>
        <v>0.10872397540983607</v>
      </c>
      <c r="BR24" s="133">
        <f t="shared" ref="BR24" si="836">SUMPRODUCT(AW149:AW155,G149:G155)/SUM(G149:G155)</f>
        <v>0.18297234148047092</v>
      </c>
      <c r="BS24" s="133">
        <f t="shared" ref="BS24" si="837">SUMPRODUCT(AX149:AX155,H149:H155)/SUM(H149:H155)</f>
        <v>0.19145817851130995</v>
      </c>
      <c r="BT24" s="133">
        <f t="shared" ref="BT24" si="838">SUMPRODUCT(AY149:AY155,I149:I155)/SUM(I149:I155)</f>
        <v>0.17985956366262998</v>
      </c>
      <c r="BU24" s="133">
        <f t="shared" ref="BU24" si="839">SUMPRODUCT(AZ149:AZ155,J149:J155)/SUM(J149:J155)</f>
        <v>0.10603679826701411</v>
      </c>
      <c r="BV24" s="133">
        <f t="shared" ref="BV24" si="840">SUMPRODUCT(BA149:BA155,K149:K155)/SUM(K149:K155)</f>
        <v>0.11336366716756531</v>
      </c>
      <c r="BW24" s="133">
        <f t="shared" ref="BW24" si="841">SUMPRODUCT(BB149:BB155,L149:L155)/SUM(L149:L155)</f>
        <v>0.19481584172781161</v>
      </c>
      <c r="BX24" s="133">
        <f t="shared" ref="BX24" si="842">SUMPRODUCT(BC149:BC155,M149:M155)/SUM(M149:M155)</f>
        <v>0.22602016577377945</v>
      </c>
      <c r="BY24" s="133">
        <f t="shared" ref="BY24" si="843">SUMPRODUCT(BD149:BD155,N149:N155)/SUM(N149:N155)</f>
        <v>0.14065103089290404</v>
      </c>
      <c r="BZ24" s="133">
        <f t="shared" ref="BZ24" si="844">SUMPRODUCT(BE149:BE155,O149:O155)/SUM(O149:O155)</f>
        <v>0.22718123214389835</v>
      </c>
      <c r="CA24" s="133">
        <f t="shared" ref="CA24" si="845">SUMPRODUCT(BF149:BF155,P149:P155)/SUM(P149:P155)</f>
        <v>0.19594827958848449</v>
      </c>
      <c r="CB24" s="133">
        <f t="shared" ref="CB24" si="846">SUMPRODUCT(BG149:BG155,Q149:Q155)/SUM(Q149:Q155)</f>
        <v>0.20195189387437257</v>
      </c>
      <c r="CC24" s="133">
        <f t="shared" ref="CC24" si="847">SUMPRODUCT(BH149:BH155,R149:R155)/SUM(R149:R155)</f>
        <v>0.29267518413007226</v>
      </c>
      <c r="CD24" s="133">
        <f t="shared" ref="CD24" si="848">SUMPRODUCT(BI149:BI155,S149:S155)/SUM(S149:S155)</f>
        <v>0.23296465262487481</v>
      </c>
      <c r="CE24" s="135">
        <f t="shared" si="112"/>
        <v>0.20731499351021038</v>
      </c>
      <c r="CF24" s="72"/>
      <c r="CG24" s="90">
        <v>39469</v>
      </c>
      <c r="CH24" s="78">
        <f t="shared" si="36"/>
        <v>1663885.7142857146</v>
      </c>
      <c r="CI24" s="78">
        <f t="shared" si="37"/>
        <v>887360.00000000012</v>
      </c>
      <c r="CJ24" s="78">
        <f t="shared" si="38"/>
        <v>1035080</v>
      </c>
      <c r="CK24" s="78">
        <f t="shared" si="39"/>
        <v>492099.99999999994</v>
      </c>
      <c r="CL24" s="78">
        <f t="shared" si="40"/>
        <v>457500</v>
      </c>
      <c r="CM24" s="78">
        <f t="shared" si="41"/>
        <v>59772.727272727272</v>
      </c>
      <c r="CN24" s="78">
        <f t="shared" si="42"/>
        <v>756000</v>
      </c>
      <c r="CO24" s="78">
        <f t="shared" si="43"/>
        <v>228461.53846153847</v>
      </c>
      <c r="CP24" s="78">
        <f t="shared" si="44"/>
        <v>579800</v>
      </c>
      <c r="CQ24" s="78">
        <f t="shared" si="45"/>
        <v>1922700</v>
      </c>
      <c r="CR24" s="78">
        <f t="shared" si="46"/>
        <v>42054.545454545463</v>
      </c>
      <c r="CS24" s="78">
        <f t="shared" si="47"/>
        <v>526836.36363636365</v>
      </c>
      <c r="CT24" s="78">
        <f t="shared" si="113"/>
        <v>908497.34432234417</v>
      </c>
      <c r="CU24" s="78">
        <f t="shared" si="114"/>
        <v>1030590.4761904762</v>
      </c>
      <c r="CV24" s="78">
        <f t="shared" si="115"/>
        <v>2185058.6080586081</v>
      </c>
      <c r="CW24" s="78">
        <f t="shared" si="116"/>
        <v>650075.09157509136</v>
      </c>
      <c r="CX24" s="78">
        <f t="shared" si="117"/>
        <v>0</v>
      </c>
      <c r="CY24" s="78">
        <f t="shared" si="53"/>
        <v>5737359.8392307684</v>
      </c>
      <c r="CZ24" s="91">
        <f t="shared" si="118"/>
        <v>954844.30402930395</v>
      </c>
      <c r="DA24" s="50"/>
      <c r="DB24" s="92" t="s">
        <v>491</v>
      </c>
      <c r="DC24" s="78">
        <f t="shared" si="54"/>
        <v>32029105.769230768</v>
      </c>
      <c r="DD24" s="78">
        <f t="shared" si="55"/>
        <v>19062065.384615384</v>
      </c>
      <c r="DE24" s="78">
        <f t="shared" si="56"/>
        <v>25132189.28571428</v>
      </c>
      <c r="DF24" s="78">
        <f t="shared" si="57"/>
        <v>46215374.999999993</v>
      </c>
      <c r="DG24" s="78">
        <f t="shared" si="58"/>
        <v>19896487.5</v>
      </c>
      <c r="DH24" s="78">
        <f t="shared" si="59"/>
        <v>33601040.789473683</v>
      </c>
      <c r="DI24" s="78">
        <f t="shared" si="60"/>
        <v>34383974.278846152</v>
      </c>
      <c r="DJ24" s="78">
        <f t="shared" si="61"/>
        <v>38786714.903846152</v>
      </c>
      <c r="DK24" s="78">
        <f t="shared" si="62"/>
        <v>23877366.233766235</v>
      </c>
      <c r="DL24" s="78">
        <f t="shared" si="63"/>
        <v>21374719.44444444</v>
      </c>
      <c r="DM24" s="78">
        <f t="shared" si="64"/>
        <v>35602595.075757571</v>
      </c>
      <c r="DN24" s="78">
        <f t="shared" si="65"/>
        <v>41280323.07692308</v>
      </c>
      <c r="DO24" s="78">
        <f t="shared" si="302"/>
        <v>42575067.051282056</v>
      </c>
      <c r="DP24" s="78">
        <f t="shared" si="67"/>
        <v>51951804.166666672</v>
      </c>
      <c r="DQ24" s="78">
        <f t="shared" si="68"/>
        <v>45330675</v>
      </c>
      <c r="DR24" s="78">
        <f t="shared" si="69"/>
        <v>39136257.51391466</v>
      </c>
      <c r="DS24" s="78">
        <f t="shared" si="70"/>
        <v>66191419.642857142</v>
      </c>
      <c r="DT24" s="78">
        <f t="shared" si="71"/>
        <v>52224433.529523805</v>
      </c>
      <c r="DU24" s="91">
        <f t="shared" si="119"/>
        <v>49037044.674944103</v>
      </c>
      <c r="DV24" s="51"/>
      <c r="DW24" s="51"/>
      <c r="EQ24" s="1"/>
    </row>
    <row r="25" spans="1:150" x14ac:dyDescent="0.15">
      <c r="A25" s="81">
        <v>39470</v>
      </c>
      <c r="B25" s="82">
        <v>1850000</v>
      </c>
      <c r="C25" s="83">
        <v>2540000</v>
      </c>
      <c r="D25" s="83">
        <v>2550000</v>
      </c>
      <c r="E25" s="84">
        <v>2270000</v>
      </c>
      <c r="F25" s="84">
        <v>980000</v>
      </c>
      <c r="G25" s="84">
        <v>3820000</v>
      </c>
      <c r="H25" s="84">
        <v>1390000</v>
      </c>
      <c r="I25" s="84">
        <v>2490000</v>
      </c>
      <c r="J25" s="138">
        <v>3030000</v>
      </c>
      <c r="K25" s="138">
        <v>6720000</v>
      </c>
      <c r="L25" s="84">
        <v>6220000</v>
      </c>
      <c r="M25" s="84">
        <v>2120000</v>
      </c>
      <c r="N25" s="84">
        <v>2130000</v>
      </c>
      <c r="O25" s="84">
        <v>3800000</v>
      </c>
      <c r="P25" s="84">
        <v>750000</v>
      </c>
      <c r="Q25" s="84">
        <v>0</v>
      </c>
      <c r="R25" s="26">
        <v>6730000</v>
      </c>
      <c r="S25" s="179">
        <v>7800046</v>
      </c>
      <c r="T25" s="85">
        <f t="shared" si="73"/>
        <v>2682000</v>
      </c>
      <c r="U25" s="70"/>
      <c r="V25" s="86" t="s">
        <v>492</v>
      </c>
      <c r="W25" s="72">
        <f t="shared" ref="W25" si="849">SUM(B156:B162)</f>
        <v>199680000</v>
      </c>
      <c r="X25" s="72">
        <f t="shared" ref="X25" si="850">SUM(C156:C162)</f>
        <v>162890000</v>
      </c>
      <c r="Y25" s="72">
        <f t="shared" ref="Y25" si="851">SUM(D156:D162)</f>
        <v>158200000</v>
      </c>
      <c r="Z25" s="72">
        <f t="shared" ref="Z25" si="852">SUM(E156:E162)</f>
        <v>234190000</v>
      </c>
      <c r="AA25" s="72">
        <f t="shared" ref="AA25" si="853">SUM(F156:F162)</f>
        <v>214720000</v>
      </c>
      <c r="AB25" s="72">
        <f t="shared" ref="AB25" si="854">SUM(G156:G162)</f>
        <v>208180000</v>
      </c>
      <c r="AC25" s="72">
        <f t="shared" ref="AC25" si="855">SUM(H156:H162)</f>
        <v>200920000</v>
      </c>
      <c r="AD25" s="72">
        <f t="shared" ref="AD25" si="856">SUM(I156:I162)</f>
        <v>232530000</v>
      </c>
      <c r="AE25" s="72">
        <f t="shared" ref="AE25" si="857">SUM(J156:J162)</f>
        <v>216320000</v>
      </c>
      <c r="AF25" s="72">
        <f t="shared" ref="AF25" si="858">SUM(K156:K162)</f>
        <v>177680000</v>
      </c>
      <c r="AG25" s="72">
        <f t="shared" ref="AG25" si="859">SUM(L156:L162)</f>
        <v>158590000</v>
      </c>
      <c r="AH25" s="72">
        <f t="shared" ref="AH25" si="860">SUM(M156:M162)</f>
        <v>229870000</v>
      </c>
      <c r="AI25" s="72">
        <f t="shared" ref="AI25" si="861">SUM(N156:N162)</f>
        <v>292890000</v>
      </c>
      <c r="AJ25" s="72">
        <f t="shared" ref="AJ25" si="862">SUM(O156:O162)</f>
        <v>280290000</v>
      </c>
      <c r="AK25" s="72">
        <f t="shared" ref="AK25" si="863">SUM(P156:P162)</f>
        <v>250000000</v>
      </c>
      <c r="AL25" s="72">
        <f t="shared" ref="AL25" si="864">SUM(Q156:Q162)</f>
        <v>211960000</v>
      </c>
      <c r="AM25" s="72">
        <f t="shared" ref="AM25" si="865">SUM(R156:R162)</f>
        <v>244410000</v>
      </c>
      <c r="AN25" s="72">
        <f t="shared" ref="AN25" si="866">SUM(S156:S162)</f>
        <v>271288487</v>
      </c>
      <c r="AO25" s="87">
        <f t="shared" si="92"/>
        <v>255910000</v>
      </c>
      <c r="AP25" s="72"/>
      <c r="AQ25" s="130">
        <v>39470</v>
      </c>
      <c r="AR25" s="50">
        <v>0.30142857142857149</v>
      </c>
      <c r="AS25" s="88">
        <v>0.23800000000000004</v>
      </c>
      <c r="AT25" s="88">
        <v>0.45800000000000002</v>
      </c>
      <c r="AU25" s="88">
        <v>0.36999999999999994</v>
      </c>
      <c r="AV25" s="88">
        <v>0.22666666666666666</v>
      </c>
      <c r="AW25" s="88">
        <v>0.23909090909090908</v>
      </c>
      <c r="AX25" s="88">
        <v>0.315</v>
      </c>
      <c r="AY25" s="88">
        <v>0.41538461538461541</v>
      </c>
      <c r="AZ25" s="88">
        <v>0.34230769230769226</v>
      </c>
      <c r="BA25" s="88">
        <v>0.51</v>
      </c>
      <c r="BB25" s="88">
        <v>0.23363636363636367</v>
      </c>
      <c r="BC25" s="88">
        <v>0.24965034965034966</v>
      </c>
      <c r="BD25" s="88">
        <v>0.51026556776556786</v>
      </c>
      <c r="BE25" s="88">
        <v>0.33031746031746034</v>
      </c>
      <c r="BF25" s="88">
        <v>0.32907509157509157</v>
      </c>
      <c r="BG25" s="88">
        <v>0.35072527472527459</v>
      </c>
      <c r="BH25" s="89">
        <v>0.36382617382617383</v>
      </c>
      <c r="BI25" s="89">
        <v>0.44150549450549459</v>
      </c>
      <c r="BJ25" s="89">
        <f t="shared" si="93"/>
        <v>0.37564716458452474</v>
      </c>
      <c r="BK25" s="76"/>
      <c r="BL25" s="86" t="s">
        <v>492</v>
      </c>
      <c r="BM25" s="133">
        <f t="shared" ref="BM25" si="867">SUMPRODUCT(AR156:AR162,B156:B162)/SUM(B156:B162)</f>
        <v>0.13806599650349646</v>
      </c>
      <c r="BN25" s="133">
        <f t="shared" ref="BN25" si="868">SUMPRODUCT(AS156:AS162,C156:C162)/SUM(C156:C162)</f>
        <v>0.11407788487118097</v>
      </c>
      <c r="BO25" s="133">
        <f t="shared" ref="BO25" si="869">SUMPRODUCT(AT156:AT162,D156:D162)/SUM(D156:D162)</f>
        <v>0.13864616614948472</v>
      </c>
      <c r="BP25" s="133">
        <f t="shared" ref="BP25" si="870">SUMPRODUCT(AU156:AU162,E156:E162)/SUM(E156:E162)</f>
        <v>0.11468529826209488</v>
      </c>
      <c r="BQ25" s="133">
        <f t="shared" ref="BQ25" si="871">SUMPRODUCT(AV156:AV162,F156:F162)/SUM(F156:F162)</f>
        <v>0.13107339791356185</v>
      </c>
      <c r="BR25" s="133">
        <f t="shared" ref="BR25" si="872">SUMPRODUCT(AW156:AW162,G156:G162)/SUM(G156:G162)</f>
        <v>0.15917878529185717</v>
      </c>
      <c r="BS25" s="133">
        <f t="shared" ref="BS25" si="873">SUMPRODUCT(AX156:AX162,H156:H162)/SUM(H156:H162)</f>
        <v>0.1703184569729245</v>
      </c>
      <c r="BT25" s="133">
        <f t="shared" ref="BT25" si="874">SUMPRODUCT(AY156:AY162,I156:I162)/SUM(I156:I162)</f>
        <v>0.15635719674163906</v>
      </c>
      <c r="BU25" s="133">
        <f t="shared" ref="BU25" si="875">SUMPRODUCT(AZ156:AZ162,J156:J162)/SUM(J156:J162)</f>
        <v>0.10703744613030693</v>
      </c>
      <c r="BV25" s="133">
        <f t="shared" ref="BV25" si="876">SUMPRODUCT(BA156:BA162,K156:K162)/SUM(K156:K162)</f>
        <v>0.13563672519885939</v>
      </c>
      <c r="BW25" s="133">
        <f t="shared" ref="BW25" si="877">SUMPRODUCT(BB156:BB162,L156:L162)/SUM(L156:L162)</f>
        <v>0.19474688468099149</v>
      </c>
      <c r="BX25" s="133">
        <f t="shared" ref="BX25" si="878">SUMPRODUCT(BC156:BC162,M156:M162)/SUM(M156:M162)</f>
        <v>0.22710995512513762</v>
      </c>
      <c r="BY25" s="133">
        <f t="shared" ref="BY25" si="879">SUMPRODUCT(BD156:BD162,N156:N162)/SUM(N156:N162)</f>
        <v>0.13586144969101022</v>
      </c>
      <c r="BZ25" s="133">
        <f t="shared" ref="BZ25" si="880">SUMPRODUCT(BE156:BE162,O156:O162)/SUM(O156:O162)</f>
        <v>0.22955508877709993</v>
      </c>
      <c r="CA25" s="133">
        <f t="shared" ref="CA25" si="881">SUMPRODUCT(BF156:BF162,P156:P162)/SUM(P156:P162)</f>
        <v>0.18238541999999999</v>
      </c>
      <c r="CB25" s="133">
        <f t="shared" ref="CB25" si="882">SUMPRODUCT(BG156:BG162,Q156:Q162)/SUM(Q156:Q162)</f>
        <v>0.18739041842802998</v>
      </c>
      <c r="CC25" s="133">
        <f t="shared" ref="CC25" si="883">SUMPRODUCT(BH156:BH162,R156:R162)/SUM(R156:R162)</f>
        <v>0.29538047163139219</v>
      </c>
      <c r="CD25" s="133">
        <f t="shared" ref="CD25" si="884">SUMPRODUCT(BI156:BI162,S156:S162)/SUM(S156:S162)</f>
        <v>0.20577099561036308</v>
      </c>
      <c r="CE25" s="135">
        <f t="shared" si="112"/>
        <v>0.20448128247803299</v>
      </c>
      <c r="CF25" s="72"/>
      <c r="CG25" s="90">
        <v>39470</v>
      </c>
      <c r="CH25" s="78">
        <f t="shared" si="36"/>
        <v>557642.85714285728</v>
      </c>
      <c r="CI25" s="78">
        <f t="shared" si="37"/>
        <v>604520.00000000012</v>
      </c>
      <c r="CJ25" s="78">
        <f t="shared" si="38"/>
        <v>1167900</v>
      </c>
      <c r="CK25" s="78">
        <f t="shared" si="39"/>
        <v>839899.99999999988</v>
      </c>
      <c r="CL25" s="78">
        <f t="shared" si="40"/>
        <v>222133.33333333331</v>
      </c>
      <c r="CM25" s="78">
        <f t="shared" si="41"/>
        <v>913327.27272727271</v>
      </c>
      <c r="CN25" s="78">
        <f t="shared" si="42"/>
        <v>437850</v>
      </c>
      <c r="CO25" s="78">
        <f t="shared" si="43"/>
        <v>1034307.6923076924</v>
      </c>
      <c r="CP25" s="78">
        <f t="shared" si="44"/>
        <v>1037192.3076923075</v>
      </c>
      <c r="CQ25" s="78">
        <f t="shared" si="45"/>
        <v>3427200</v>
      </c>
      <c r="CR25" s="78">
        <f t="shared" si="46"/>
        <v>1453218.1818181821</v>
      </c>
      <c r="CS25" s="78">
        <f t="shared" si="47"/>
        <v>529258.74125874124</v>
      </c>
      <c r="CT25" s="78">
        <f t="shared" si="113"/>
        <v>1086865.6593406596</v>
      </c>
      <c r="CU25" s="78">
        <f t="shared" si="114"/>
        <v>1255206.3492063493</v>
      </c>
      <c r="CV25" s="78">
        <f t="shared" si="115"/>
        <v>246806.31868131869</v>
      </c>
      <c r="CW25" s="78">
        <f t="shared" si="116"/>
        <v>0</v>
      </c>
      <c r="CX25" s="78">
        <f t="shared" si="117"/>
        <v>2448550.1498501496</v>
      </c>
      <c r="CY25" s="78">
        <f t="shared" si="53"/>
        <v>3443763.1663956051</v>
      </c>
      <c r="CZ25" s="91">
        <f t="shared" si="118"/>
        <v>1007485.6954156954</v>
      </c>
      <c r="DA25" s="50"/>
      <c r="DB25" s="92" t="s">
        <v>492</v>
      </c>
      <c r="DC25" s="78">
        <f t="shared" si="54"/>
        <v>27569018.181818172</v>
      </c>
      <c r="DD25" s="78">
        <f t="shared" si="55"/>
        <v>18582146.666666668</v>
      </c>
      <c r="DE25" s="78">
        <f t="shared" si="56"/>
        <v>21933823.484848481</v>
      </c>
      <c r="DF25" s="78">
        <f t="shared" si="57"/>
        <v>26858150</v>
      </c>
      <c r="DG25" s="78">
        <f t="shared" si="58"/>
        <v>28144080</v>
      </c>
      <c r="DH25" s="78">
        <f t="shared" si="59"/>
        <v>33137839.522058826</v>
      </c>
      <c r="DI25" s="78">
        <f t="shared" si="60"/>
        <v>34220384.374999993</v>
      </c>
      <c r="DJ25" s="78">
        <f t="shared" si="61"/>
        <v>36357738.958333328</v>
      </c>
      <c r="DK25" s="78">
        <f t="shared" si="62"/>
        <v>23154340.346907996</v>
      </c>
      <c r="DL25" s="78">
        <f t="shared" si="63"/>
        <v>24099933.333333336</v>
      </c>
      <c r="DM25" s="78">
        <f t="shared" si="64"/>
        <v>30884908.441558439</v>
      </c>
      <c r="DN25" s="78">
        <f t="shared" si="65"/>
        <v>52205765.384615384</v>
      </c>
      <c r="DO25" s="78">
        <f t="shared" si="302"/>
        <v>39792459.999999985</v>
      </c>
      <c r="DP25" s="78">
        <f t="shared" si="67"/>
        <v>64341995.833333336</v>
      </c>
      <c r="DQ25" s="78">
        <f t="shared" si="68"/>
        <v>45596355</v>
      </c>
      <c r="DR25" s="78">
        <f t="shared" si="69"/>
        <v>39719273.090005234</v>
      </c>
      <c r="DS25" s="78">
        <f t="shared" si="70"/>
        <v>72193941.071428567</v>
      </c>
      <c r="DT25" s="78">
        <f t="shared" si="71"/>
        <v>55823302.067619041</v>
      </c>
      <c r="DU25" s="91">
        <f t="shared" si="119"/>
        <v>52328804.998953417</v>
      </c>
      <c r="DV25" s="51"/>
      <c r="DW25" s="51"/>
      <c r="EQ25" s="1"/>
    </row>
    <row r="26" spans="1:150" x14ac:dyDescent="0.15">
      <c r="A26" s="81">
        <v>39471</v>
      </c>
      <c r="B26" s="82">
        <v>1710000</v>
      </c>
      <c r="C26" s="83">
        <v>3730000</v>
      </c>
      <c r="D26" s="83">
        <v>2420000</v>
      </c>
      <c r="E26" s="84">
        <v>280000</v>
      </c>
      <c r="F26" s="84">
        <v>4360000</v>
      </c>
      <c r="G26" s="84">
        <v>1610000</v>
      </c>
      <c r="H26" s="84">
        <v>1600000</v>
      </c>
      <c r="I26" s="84">
        <v>2330000</v>
      </c>
      <c r="J26" s="138">
        <v>6330000</v>
      </c>
      <c r="K26" s="138">
        <v>3340000</v>
      </c>
      <c r="L26" s="84">
        <v>2050000</v>
      </c>
      <c r="M26" s="84">
        <v>1810000</v>
      </c>
      <c r="N26" s="84">
        <v>1940000</v>
      </c>
      <c r="O26" s="84">
        <v>6450000</v>
      </c>
      <c r="P26" s="84">
        <v>0</v>
      </c>
      <c r="Q26" s="26">
        <v>2410000</v>
      </c>
      <c r="R26" s="26">
        <v>9790000</v>
      </c>
      <c r="S26" s="179">
        <v>9649188</v>
      </c>
      <c r="T26" s="85">
        <f t="shared" si="73"/>
        <v>4118000</v>
      </c>
      <c r="U26" s="70"/>
      <c r="V26" s="86" t="s">
        <v>493</v>
      </c>
      <c r="W26" s="72">
        <f t="shared" ref="W26" si="885">SUM(B163:B169)</f>
        <v>218550000</v>
      </c>
      <c r="X26" s="72">
        <f t="shared" ref="X26" si="886">SUM(C163:C169)</f>
        <v>195570000</v>
      </c>
      <c r="Y26" s="72">
        <f t="shared" ref="Y26" si="887">SUM(D163:D169)</f>
        <v>132990000</v>
      </c>
      <c r="Z26" s="72">
        <f t="shared" ref="Z26" si="888">SUM(E163:E169)</f>
        <v>270770000</v>
      </c>
      <c r="AA26" s="72">
        <f t="shared" ref="AA26" si="889">SUM(F163:F169)</f>
        <v>304050000</v>
      </c>
      <c r="AB26" s="72">
        <f t="shared" ref="AB26" si="890">SUM(G163:G169)</f>
        <v>227290000</v>
      </c>
      <c r="AC26" s="72">
        <f t="shared" ref="AC26" si="891">SUM(H163:H169)</f>
        <v>223270000</v>
      </c>
      <c r="AD26" s="72">
        <f t="shared" ref="AD26" si="892">SUM(I163:I169)</f>
        <v>231100000</v>
      </c>
      <c r="AE26" s="72">
        <f t="shared" ref="AE26" si="893">SUM(J163:J169)</f>
        <v>265430000</v>
      </c>
      <c r="AF26" s="72">
        <f t="shared" ref="AF26" si="894">SUM(K163:K169)</f>
        <v>239560000</v>
      </c>
      <c r="AG26" s="72">
        <f t="shared" ref="AG26" si="895">SUM(L163:L169)</f>
        <v>240460000</v>
      </c>
      <c r="AH26" s="72">
        <f t="shared" ref="AH26" si="896">SUM(M163:M169)</f>
        <v>294460000</v>
      </c>
      <c r="AI26" s="72">
        <f t="shared" ref="AI26" si="897">SUM(N163:N169)</f>
        <v>329060000</v>
      </c>
      <c r="AJ26" s="72">
        <f t="shared" ref="AJ26" si="898">SUM(O163:O169)</f>
        <v>289420000</v>
      </c>
      <c r="AK26" s="72">
        <f t="shared" ref="AK26" si="899">SUM(P163:P169)</f>
        <v>271610000</v>
      </c>
      <c r="AL26" s="72">
        <f t="shared" ref="AL26" si="900">SUM(Q163:Q169)</f>
        <v>271110000</v>
      </c>
      <c r="AM26" s="72">
        <f t="shared" ref="AM26" si="901">SUM(R163:R169)</f>
        <v>258070000</v>
      </c>
      <c r="AN26" s="72">
        <f t="shared" ref="AN26" si="902">SUM(S163:S169)</f>
        <v>308938674</v>
      </c>
      <c r="AO26" s="87">
        <f t="shared" si="92"/>
        <v>283854000</v>
      </c>
      <c r="AP26" s="72"/>
      <c r="AQ26" s="130">
        <v>39471</v>
      </c>
      <c r="AR26" s="50">
        <v>0.31571428571428573</v>
      </c>
      <c r="AS26" s="88">
        <v>0.23100000000000001</v>
      </c>
      <c r="AT26" s="88">
        <v>0.45800000000000002</v>
      </c>
      <c r="AU26" s="88">
        <v>0.36285714285714293</v>
      </c>
      <c r="AV26" s="88">
        <v>0.22666666666666666</v>
      </c>
      <c r="AW26" s="88">
        <v>0.23909090909090908</v>
      </c>
      <c r="AX26" s="88">
        <v>0.34499999999999997</v>
      </c>
      <c r="AY26" s="88">
        <v>0.41538461538461541</v>
      </c>
      <c r="AZ26" s="88">
        <v>0.34230769230769226</v>
      </c>
      <c r="BA26" s="88">
        <v>0.46499999999999997</v>
      </c>
      <c r="BB26" s="88">
        <v>0.23727272727272733</v>
      </c>
      <c r="BC26" s="88">
        <v>0.24224429416737109</v>
      </c>
      <c r="BD26" s="88">
        <v>0.51026556776556786</v>
      </c>
      <c r="BE26" s="88">
        <v>0.33031746031746034</v>
      </c>
      <c r="BF26" s="88">
        <v>0.33739010989010992</v>
      </c>
      <c r="BG26" s="88">
        <v>0.35072527472527482</v>
      </c>
      <c r="BH26" s="89">
        <v>0.35842307692307684</v>
      </c>
      <c r="BI26" s="89">
        <v>0.44413308913308913</v>
      </c>
      <c r="BJ26" s="89">
        <f t="shared" si="93"/>
        <v>0.36302441261183371</v>
      </c>
      <c r="BK26" s="76"/>
      <c r="BL26" s="86" t="s">
        <v>493</v>
      </c>
      <c r="BM26" s="133">
        <f t="shared" ref="BM26" si="903">SUMPRODUCT(AR163:AR169,B163:B169)/SUM(B163:B169)</f>
        <v>0.11903839987035766</v>
      </c>
      <c r="BN26" s="133">
        <f t="shared" ref="BN26" si="904">SUMPRODUCT(AS163:AS169,C163:C169)/SUM(C163:C169)</f>
        <v>0.13638923929749841</v>
      </c>
      <c r="BO26" s="133">
        <f t="shared" ref="BO26" si="905">SUMPRODUCT(AT163:AT169,D163:D169)/SUM(D163:D169)</f>
        <v>0.16653309354922255</v>
      </c>
      <c r="BP26" s="133">
        <f t="shared" ref="BP26" si="906">SUMPRODUCT(AU163:AU169,E163:E169)/SUM(E163:E169)</f>
        <v>0.10699657648449196</v>
      </c>
      <c r="BQ26" s="133">
        <f t="shared" ref="BQ26" si="907">SUMPRODUCT(AV163:AV169,F163:F169)/SUM(F163:F169)</f>
        <v>0.14677580989968753</v>
      </c>
      <c r="BR26" s="133">
        <f t="shared" ref="BR26" si="908">SUMPRODUCT(AW163:AW169,G163:G169)/SUM(G163:G169)</f>
        <v>0.15319082790643584</v>
      </c>
      <c r="BS26" s="133">
        <f t="shared" ref="BS26" si="909">SUMPRODUCT(AX163:AX169,H163:H169)/SUM(H163:H169)</f>
        <v>0.17372929650092667</v>
      </c>
      <c r="BT26" s="133">
        <f t="shared" ref="BT26" si="910">SUMPRODUCT(AY163:AY169,I163:I169)/SUM(I163:I169)</f>
        <v>0.17476785542574158</v>
      </c>
      <c r="BU26" s="133">
        <f t="shared" ref="BU26" si="911">SUMPRODUCT(AZ163:AZ169,J163:J169)/SUM(J163:J169)</f>
        <v>0.12447807220691844</v>
      </c>
      <c r="BV26" s="133">
        <f t="shared" ref="BV26" si="912">SUMPRODUCT(BA163:BA169,K163:K169)/SUM(K163:K169)</f>
        <v>0.17230699735228872</v>
      </c>
      <c r="BW26" s="133">
        <f t="shared" ref="BW26" si="913">SUMPRODUCT(BB163:BB169,L163:L169)/SUM(L163:L169)</f>
        <v>0.20463216117243813</v>
      </c>
      <c r="BX26" s="133">
        <f t="shared" ref="BX26" si="914">SUMPRODUCT(BC163:BC169,M163:M169)/SUM(M163:M169)</f>
        <v>0.21716609708404683</v>
      </c>
      <c r="BY26" s="133">
        <f t="shared" ref="BY26" si="915">SUMPRODUCT(BD163:BD169,N163:N169)/SUM(N163:N169)</f>
        <v>0.13171744008184935</v>
      </c>
      <c r="BZ26" s="133">
        <f t="shared" ref="BZ26" si="916">SUMPRODUCT(BE163:BE169,O163:O169)/SUM(O163:O169)</f>
        <v>0.22972482896828139</v>
      </c>
      <c r="CA26" s="133">
        <f t="shared" ref="CA26" si="917">SUMPRODUCT(BF163:BF169,P163:P169)/SUM(P163:P169)</f>
        <v>0.18817303784663234</v>
      </c>
      <c r="CB26" s="133">
        <f t="shared" ref="CB26" si="918">SUMPRODUCT(BG163:BG169,Q163:Q169)/SUM(Q163:Q169)</f>
        <v>0.18339029049175529</v>
      </c>
      <c r="CC26" s="133">
        <f t="shared" ref="CC26" si="919">SUMPRODUCT(BH163:BH169,R163:R169)/SUM(R163:R169)</f>
        <v>0.30854446668813612</v>
      </c>
      <c r="CD26" s="133">
        <f t="shared" ref="CD26" si="920">SUMPRODUCT(BI163:BI169,S163:S169)/SUM(S163:S169)</f>
        <v>0.21963104585273888</v>
      </c>
      <c r="CE26" s="135">
        <f t="shared" si="112"/>
        <v>0.20453091505935037</v>
      </c>
      <c r="CF26" s="72"/>
      <c r="CG26" s="90">
        <v>39471</v>
      </c>
      <c r="CH26" s="78">
        <f t="shared" si="36"/>
        <v>539871.42857142864</v>
      </c>
      <c r="CI26" s="78">
        <f t="shared" si="37"/>
        <v>861630</v>
      </c>
      <c r="CJ26" s="78">
        <f t="shared" si="38"/>
        <v>1108360</v>
      </c>
      <c r="CK26" s="78">
        <f t="shared" si="39"/>
        <v>101600.00000000001</v>
      </c>
      <c r="CL26" s="78">
        <f t="shared" si="40"/>
        <v>988266.66666666663</v>
      </c>
      <c r="CM26" s="78">
        <f t="shared" si="41"/>
        <v>384936.36363636359</v>
      </c>
      <c r="CN26" s="78">
        <f t="shared" si="42"/>
        <v>552000</v>
      </c>
      <c r="CO26" s="78">
        <f t="shared" si="43"/>
        <v>967846.15384615387</v>
      </c>
      <c r="CP26" s="78">
        <f t="shared" si="44"/>
        <v>2166807.692307692</v>
      </c>
      <c r="CQ26" s="78">
        <f t="shared" si="45"/>
        <v>1553100</v>
      </c>
      <c r="CR26" s="78">
        <f t="shared" si="46"/>
        <v>486409.090909091</v>
      </c>
      <c r="CS26" s="78">
        <f t="shared" si="47"/>
        <v>438462.17244294169</v>
      </c>
      <c r="CT26" s="78">
        <f t="shared" si="113"/>
        <v>989915.20146520168</v>
      </c>
      <c r="CU26" s="78">
        <f t="shared" si="114"/>
        <v>2130547.6190476194</v>
      </c>
      <c r="CV26" s="78">
        <f t="shared" si="115"/>
        <v>0</v>
      </c>
      <c r="CW26" s="78">
        <f t="shared" si="116"/>
        <v>845247.91208791232</v>
      </c>
      <c r="CX26" s="78">
        <f t="shared" si="117"/>
        <v>3508961.9230769221</v>
      </c>
      <c r="CY26" s="78">
        <f t="shared" si="53"/>
        <v>4285523.6740659345</v>
      </c>
      <c r="CZ26" s="91">
        <f t="shared" si="118"/>
        <v>1494934.5311355311</v>
      </c>
      <c r="DA26" s="50"/>
      <c r="DB26" s="92" t="s">
        <v>493</v>
      </c>
      <c r="DC26" s="78">
        <f t="shared" si="54"/>
        <v>26015842.291666668</v>
      </c>
      <c r="DD26" s="78">
        <f t="shared" si="55"/>
        <v>26673643.529411763</v>
      </c>
      <c r="DE26" s="78">
        <f t="shared" si="56"/>
        <v>22147236.111111108</v>
      </c>
      <c r="DF26" s="78">
        <f t="shared" si="57"/>
        <v>28971463.014705885</v>
      </c>
      <c r="DG26" s="78">
        <f t="shared" si="58"/>
        <v>44627184.999999993</v>
      </c>
      <c r="DH26" s="78">
        <f t="shared" si="59"/>
        <v>34818743.274853803</v>
      </c>
      <c r="DI26" s="78">
        <f t="shared" si="60"/>
        <v>38788540.029761896</v>
      </c>
      <c r="DJ26" s="78">
        <f t="shared" si="61"/>
        <v>40388851.388888881</v>
      </c>
      <c r="DK26" s="78">
        <f t="shared" si="62"/>
        <v>33040214.705882359</v>
      </c>
      <c r="DL26" s="78">
        <f t="shared" si="63"/>
        <v>41277864.285714284</v>
      </c>
      <c r="DM26" s="78">
        <f t="shared" si="64"/>
        <v>49205849.47552447</v>
      </c>
      <c r="DN26" s="78">
        <f t="shared" si="65"/>
        <v>63946728.947368428</v>
      </c>
      <c r="DO26" s="78">
        <f t="shared" si="302"/>
        <v>43342940.833333351</v>
      </c>
      <c r="DP26" s="78">
        <f t="shared" si="67"/>
        <v>66486960</v>
      </c>
      <c r="DQ26" s="78">
        <f t="shared" si="68"/>
        <v>51109678.809523806</v>
      </c>
      <c r="DR26" s="78">
        <f t="shared" si="69"/>
        <v>49718941.655219778</v>
      </c>
      <c r="DS26" s="78">
        <f t="shared" si="70"/>
        <v>79626070.518207282</v>
      </c>
      <c r="DT26" s="78">
        <f t="shared" si="71"/>
        <v>67852524.074978352</v>
      </c>
      <c r="DU26" s="91">
        <f t="shared" si="119"/>
        <v>58056918.363256834</v>
      </c>
      <c r="DV26" s="51"/>
      <c r="DW26" s="123" t="s">
        <v>558</v>
      </c>
      <c r="EQ26" s="1"/>
    </row>
    <row r="27" spans="1:150" x14ac:dyDescent="0.15">
      <c r="A27" s="81">
        <v>39472</v>
      </c>
      <c r="B27" s="82">
        <v>2990000</v>
      </c>
      <c r="C27" s="83">
        <v>2890000</v>
      </c>
      <c r="D27" s="83">
        <v>450000</v>
      </c>
      <c r="E27" s="84">
        <v>4830000</v>
      </c>
      <c r="F27" s="84">
        <v>2220000</v>
      </c>
      <c r="G27" s="84">
        <v>1490000</v>
      </c>
      <c r="H27" s="84">
        <v>2230000</v>
      </c>
      <c r="I27" s="84">
        <v>4650000</v>
      </c>
      <c r="J27" s="138">
        <v>90000</v>
      </c>
      <c r="K27" s="138">
        <v>8770000</v>
      </c>
      <c r="L27" s="84">
        <v>1480000</v>
      </c>
      <c r="M27" s="84">
        <v>2170000</v>
      </c>
      <c r="N27" s="84">
        <v>3110000</v>
      </c>
      <c r="O27" s="84">
        <v>10900000</v>
      </c>
      <c r="P27" s="84">
        <v>3260000</v>
      </c>
      <c r="Q27" s="26">
        <v>7780000</v>
      </c>
      <c r="R27" s="26">
        <v>7370000</v>
      </c>
      <c r="S27" s="179">
        <v>10014152</v>
      </c>
      <c r="T27" s="85">
        <f t="shared" si="73"/>
        <v>6484000</v>
      </c>
      <c r="U27" s="70"/>
      <c r="V27" s="86" t="s">
        <v>494</v>
      </c>
      <c r="W27" s="72">
        <f t="shared" ref="W27" si="921">SUM(B170:B176)</f>
        <v>294360000</v>
      </c>
      <c r="X27" s="72">
        <f t="shared" ref="X27" si="922">SUM(C170:C176)</f>
        <v>293680000</v>
      </c>
      <c r="Y27" s="72">
        <f t="shared" ref="Y27" si="923">SUM(D170:D176)</f>
        <v>217160000</v>
      </c>
      <c r="Z27" s="72">
        <f t="shared" ref="Z27" si="924">SUM(E170:E176)</f>
        <v>293930000</v>
      </c>
      <c r="AA27" s="72">
        <f t="shared" ref="AA27" si="925">SUM(F170:F176)</f>
        <v>301090000</v>
      </c>
      <c r="AB27" s="72">
        <f t="shared" ref="AB27" si="926">SUM(G170:G176)</f>
        <v>290280000</v>
      </c>
      <c r="AC27" s="72">
        <f t="shared" ref="AC27" si="927">SUM(H170:H176)</f>
        <v>241840000</v>
      </c>
      <c r="AD27" s="72">
        <f t="shared" ref="AD27" si="928">SUM(I170:I176)</f>
        <v>269120000</v>
      </c>
      <c r="AE27" s="72">
        <f t="shared" ref="AE27" si="929">SUM(J170:J176)</f>
        <v>276910000</v>
      </c>
      <c r="AF27" s="72">
        <f t="shared" ref="AF27" si="930">SUM(K170:K176)</f>
        <v>308400000</v>
      </c>
      <c r="AG27" s="72">
        <f t="shared" ref="AG27" si="931">SUM(L170:L176)</f>
        <v>311790000</v>
      </c>
      <c r="AH27" s="72">
        <f t="shared" ref="AH27" si="932">SUM(M170:M176)</f>
        <v>287880000</v>
      </c>
      <c r="AI27" s="72">
        <f t="shared" ref="AI27" si="933">SUM(N170:N176)</f>
        <v>309030000</v>
      </c>
      <c r="AJ27" s="72">
        <f t="shared" ref="AJ27" si="934">SUM(O170:O176)</f>
        <v>264340000</v>
      </c>
      <c r="AK27" s="72">
        <f t="shared" ref="AK27" si="935">SUM(P170:P176)</f>
        <v>303180000</v>
      </c>
      <c r="AL27" s="72">
        <f t="shared" ref="AL27" si="936">SUM(Q170:Q176)</f>
        <v>302540000</v>
      </c>
      <c r="AM27" s="72">
        <f t="shared" ref="AM27" si="937">SUM(R170:R176)</f>
        <v>317770000</v>
      </c>
      <c r="AN27" s="72">
        <f t="shared" ref="AN27" si="938">SUM(S170:S176)</f>
        <v>354715756</v>
      </c>
      <c r="AO27" s="87">
        <f t="shared" si="92"/>
        <v>299372000</v>
      </c>
      <c r="AP27" s="72"/>
      <c r="AQ27" s="130">
        <v>39472</v>
      </c>
      <c r="AR27" s="50">
        <v>0.31571428571428573</v>
      </c>
      <c r="AS27" s="88">
        <v>0.22600000000000003</v>
      </c>
      <c r="AT27" s="88">
        <v>0.46333333333333337</v>
      </c>
      <c r="AU27" s="88">
        <v>0.36285714285714293</v>
      </c>
      <c r="AV27" s="88">
        <v>0.22666666666666666</v>
      </c>
      <c r="AW27" s="88">
        <v>0.22999999999999998</v>
      </c>
      <c r="AX27" s="88">
        <v>0.34499999999999997</v>
      </c>
      <c r="AY27" s="88">
        <v>0.41538461538461541</v>
      </c>
      <c r="AZ27" s="88">
        <v>0.33461538461538459</v>
      </c>
      <c r="BA27" s="88">
        <v>0.46499999999999997</v>
      </c>
      <c r="BB27" s="88">
        <v>0.23727272727272733</v>
      </c>
      <c r="BC27" s="88">
        <v>0.24019442096365173</v>
      </c>
      <c r="BD27" s="88">
        <v>0.51444555444555451</v>
      </c>
      <c r="BE27" s="88">
        <v>0.33031746031746034</v>
      </c>
      <c r="BF27" s="88">
        <v>0.33739010989010992</v>
      </c>
      <c r="BG27" s="88">
        <v>0.35008241758241759</v>
      </c>
      <c r="BH27" s="89">
        <v>0.35842307692307684</v>
      </c>
      <c r="BI27" s="89">
        <v>0.43900488400488391</v>
      </c>
      <c r="BJ27" s="89">
        <f t="shared" si="93"/>
        <v>0.35982409117032804</v>
      </c>
      <c r="BK27" s="76"/>
      <c r="BL27" s="86" t="s">
        <v>494</v>
      </c>
      <c r="BM27" s="133">
        <f t="shared" ref="BM27" si="939">SUMPRODUCT(AR170:AR176,B170:B176)/SUM(B170:B176)</f>
        <v>0.11255014456976342</v>
      </c>
      <c r="BN27" s="133">
        <f t="shared" ref="BN27" si="940">SUMPRODUCT(AS170:AS176,C170:C176)/SUM(C170:C176)</f>
        <v>0.15163491407537644</v>
      </c>
      <c r="BO27" s="133">
        <f t="shared" ref="BO27" si="941">SUMPRODUCT(AT170:AT176,D170:D176)/SUM(D170:D176)</f>
        <v>0.18087045394077075</v>
      </c>
      <c r="BP27" s="133">
        <f t="shared" ref="BP27" si="942">SUMPRODUCT(AU170:AU176,E170:E176)/SUM(E170:E176)</f>
        <v>0.10449124527162616</v>
      </c>
      <c r="BQ27" s="133">
        <f t="shared" ref="BQ27" si="943">SUMPRODUCT(AV170:AV176,F170:F176)/SUM(F170:F176)</f>
        <v>0.15989422031170339</v>
      </c>
      <c r="BR27" s="133">
        <f t="shared" ref="BR27" si="944">SUMPRODUCT(AW170:AW176,G170:G176)/SUM(G170:G176)</f>
        <v>0.16709820866644587</v>
      </c>
      <c r="BS27" s="133">
        <f t="shared" ref="BS27" si="945">SUMPRODUCT(AX170:AX176,H170:H176)/SUM(H170:H176)</f>
        <v>0.18456281736147981</v>
      </c>
      <c r="BT27" s="133">
        <f t="shared" ref="BT27" si="946">SUMPRODUCT(AY170:AY176,I170:I176)/SUM(I170:I176)</f>
        <v>0.17700723636660368</v>
      </c>
      <c r="BU27" s="133">
        <f t="shared" ref="BU27" si="947">SUMPRODUCT(AZ170:AZ176,J170:J176)/SUM(J170:J176)</f>
        <v>0.1516454985374309</v>
      </c>
      <c r="BV27" s="133">
        <f t="shared" ref="BV27" si="948">SUMPRODUCT(BA170:BA176,K170:K176)/SUM(K170:K176)</f>
        <v>0.17669387506948306</v>
      </c>
      <c r="BW27" s="133">
        <f t="shared" ref="BW27" si="949">SUMPRODUCT(BB170:BB176,L170:L176)/SUM(L170:L176)</f>
        <v>0.20103546765944533</v>
      </c>
      <c r="BX27" s="133">
        <f t="shared" ref="BX27" si="950">SUMPRODUCT(BC170:BC176,M170:M176)/SUM(M170:M176)</f>
        <v>0.21234794285630706</v>
      </c>
      <c r="BY27" s="133">
        <f t="shared" ref="BY27" si="951">SUMPRODUCT(BD170:BD176,N170:N176)/SUM(N170:N176)</f>
        <v>0.12754712325664175</v>
      </c>
      <c r="BZ27" s="133">
        <f t="shared" ref="BZ27" si="952">SUMPRODUCT(BE170:BE176,O170:O176)/SUM(O170:O176)</f>
        <v>0.23338071969601443</v>
      </c>
      <c r="CA27" s="133">
        <f t="shared" ref="CA27" si="953">SUMPRODUCT(BF170:BF176,P170:P176)/SUM(P170:P176)</f>
        <v>0.18080150405699585</v>
      </c>
      <c r="CB27" s="133">
        <f t="shared" ref="CB27" si="954">SUMPRODUCT(BG170:BG176,Q170:Q176)/SUM(Q170:Q176)</f>
        <v>0.1855713359944412</v>
      </c>
      <c r="CC27" s="133">
        <f t="shared" ref="CC27" si="955">SUMPRODUCT(BH170:BH176,R170:R176)/SUM(R170:R176)</f>
        <v>0.30493387149365198</v>
      </c>
      <c r="CD27" s="133">
        <f t="shared" ref="CD27" si="956">SUMPRODUCT(BI170:BI176,S170:S176)/SUM(S170:S176)</f>
        <v>0.22199269534716584</v>
      </c>
      <c r="CE27" s="135">
        <f t="shared" si="112"/>
        <v>0.20640857213148892</v>
      </c>
      <c r="CF27" s="72"/>
      <c r="CG27" s="90">
        <v>39472</v>
      </c>
      <c r="CH27" s="78">
        <f t="shared" si="36"/>
        <v>943985.71428571432</v>
      </c>
      <c r="CI27" s="78">
        <f t="shared" si="37"/>
        <v>653140.00000000012</v>
      </c>
      <c r="CJ27" s="78">
        <f t="shared" si="38"/>
        <v>208500.00000000003</v>
      </c>
      <c r="CK27" s="78">
        <f t="shared" si="39"/>
        <v>1752600.0000000005</v>
      </c>
      <c r="CL27" s="78">
        <f t="shared" si="40"/>
        <v>503200</v>
      </c>
      <c r="CM27" s="78">
        <f t="shared" si="41"/>
        <v>342700</v>
      </c>
      <c r="CN27" s="78">
        <f t="shared" si="42"/>
        <v>769349.99999999988</v>
      </c>
      <c r="CO27" s="78">
        <f t="shared" si="43"/>
        <v>1931538.4615384617</v>
      </c>
      <c r="CP27" s="78">
        <f t="shared" si="44"/>
        <v>30115.384615384613</v>
      </c>
      <c r="CQ27" s="78">
        <f t="shared" si="45"/>
        <v>4078049.9999999995</v>
      </c>
      <c r="CR27" s="78">
        <f t="shared" si="46"/>
        <v>351163.63636363647</v>
      </c>
      <c r="CS27" s="78">
        <f t="shared" si="47"/>
        <v>521221.89349112427</v>
      </c>
      <c r="CT27" s="78">
        <f t="shared" si="113"/>
        <v>1599925.6743256745</v>
      </c>
      <c r="CU27" s="78">
        <f t="shared" si="114"/>
        <v>3600460.3174603176</v>
      </c>
      <c r="CV27" s="78">
        <f t="shared" si="115"/>
        <v>1099891.7582417584</v>
      </c>
      <c r="CW27" s="78">
        <f t="shared" si="116"/>
        <v>2723641.2087912089</v>
      </c>
      <c r="CX27" s="78">
        <f t="shared" si="117"/>
        <v>2641578.0769230765</v>
      </c>
      <c r="CY27" s="78">
        <f t="shared" si="53"/>
        <v>4396261.6371672759</v>
      </c>
      <c r="CZ27" s="91">
        <f t="shared" si="118"/>
        <v>2333099.4071484068</v>
      </c>
      <c r="DA27" s="50"/>
      <c r="DB27" s="92" t="s">
        <v>494</v>
      </c>
      <c r="DC27" s="78">
        <f t="shared" si="54"/>
        <v>33130260.55555556</v>
      </c>
      <c r="DD27" s="78">
        <f t="shared" si="55"/>
        <v>44532141.56565655</v>
      </c>
      <c r="DE27" s="78">
        <f t="shared" si="56"/>
        <v>39277827.777777776</v>
      </c>
      <c r="DF27" s="78">
        <f t="shared" si="57"/>
        <v>30713111.722689077</v>
      </c>
      <c r="DG27" s="78">
        <f t="shared" si="58"/>
        <v>48142550.793650776</v>
      </c>
      <c r="DH27" s="78">
        <f t="shared" si="59"/>
        <v>48505268.011695907</v>
      </c>
      <c r="DI27" s="78">
        <f t="shared" si="60"/>
        <v>44634671.75070028</v>
      </c>
      <c r="DJ27" s="78">
        <f t="shared" si="61"/>
        <v>47636187.45098038</v>
      </c>
      <c r="DK27" s="78">
        <f t="shared" si="62"/>
        <v>41992154.999999993</v>
      </c>
      <c r="DL27" s="78">
        <f t="shared" si="63"/>
        <v>54492391.071428575</v>
      </c>
      <c r="DM27" s="78">
        <f t="shared" si="64"/>
        <v>62680848.461538456</v>
      </c>
      <c r="DN27" s="78">
        <f t="shared" si="65"/>
        <v>61130725.789473675</v>
      </c>
      <c r="DO27" s="78">
        <f t="shared" si="302"/>
        <v>39415887.5</v>
      </c>
      <c r="DP27" s="78">
        <f t="shared" si="67"/>
        <v>61691859.444444455</v>
      </c>
      <c r="DQ27" s="78">
        <f t="shared" si="68"/>
        <v>54815400</v>
      </c>
      <c r="DR27" s="78">
        <f t="shared" si="69"/>
        <v>56142751.991758242</v>
      </c>
      <c r="DS27" s="78">
        <f t="shared" si="70"/>
        <v>96898836.344537795</v>
      </c>
      <c r="DT27" s="78">
        <f t="shared" si="71"/>
        <v>78744306.756547615</v>
      </c>
      <c r="DU27" s="91">
        <f t="shared" si="119"/>
        <v>61792947.056148097</v>
      </c>
      <c r="DV27" s="51"/>
      <c r="DW27" s="51"/>
      <c r="EQ27" s="1"/>
    </row>
    <row r="28" spans="1:150" x14ac:dyDescent="0.15">
      <c r="A28" s="81">
        <v>39473</v>
      </c>
      <c r="B28" s="82">
        <v>850000</v>
      </c>
      <c r="C28" s="83">
        <v>8920000</v>
      </c>
      <c r="D28" s="83">
        <v>3410000</v>
      </c>
      <c r="E28" s="84">
        <v>2540000</v>
      </c>
      <c r="F28" s="84">
        <v>2090000</v>
      </c>
      <c r="G28" s="84">
        <v>2300000</v>
      </c>
      <c r="H28" s="84">
        <v>1800000</v>
      </c>
      <c r="I28" s="84">
        <v>280000</v>
      </c>
      <c r="J28" s="138">
        <v>4610000</v>
      </c>
      <c r="K28" s="138">
        <v>2430000</v>
      </c>
      <c r="L28" s="84">
        <v>3820000</v>
      </c>
      <c r="M28" s="84">
        <v>2550000</v>
      </c>
      <c r="N28" s="84">
        <v>21180000</v>
      </c>
      <c r="O28" s="84">
        <v>270000</v>
      </c>
      <c r="P28" s="84">
        <v>7740000</v>
      </c>
      <c r="Q28" s="26">
        <v>9750000</v>
      </c>
      <c r="R28" s="26">
        <v>15370000</v>
      </c>
      <c r="S28" s="179">
        <v>8531372</v>
      </c>
      <c r="T28" s="85">
        <f t="shared" si="73"/>
        <v>10862000</v>
      </c>
      <c r="U28" s="70"/>
      <c r="V28" s="86" t="s">
        <v>495</v>
      </c>
      <c r="W28" s="72">
        <f t="shared" ref="W28" si="957">SUM(B177:B183)</f>
        <v>317950000</v>
      </c>
      <c r="X28" s="72">
        <f t="shared" ref="X28" si="958">SUM(C177:C183)</f>
        <v>337150000</v>
      </c>
      <c r="Y28" s="72">
        <f t="shared" ref="Y28" si="959">SUM(D177:D183)</f>
        <v>354920000</v>
      </c>
      <c r="Z28" s="72">
        <f t="shared" ref="Z28" si="960">SUM(E177:E183)</f>
        <v>373680000</v>
      </c>
      <c r="AA28" s="72">
        <f t="shared" ref="AA28" si="961">SUM(F177:F183)</f>
        <v>281360000</v>
      </c>
      <c r="AB28" s="72">
        <f t="shared" ref="AB28" si="962">SUM(G177:G183)</f>
        <v>287780000</v>
      </c>
      <c r="AC28" s="72">
        <f t="shared" ref="AC28" si="963">SUM(H177:H183)</f>
        <v>319590000</v>
      </c>
      <c r="AD28" s="72">
        <f t="shared" ref="AD28" si="964">SUM(I177:I183)</f>
        <v>310650000</v>
      </c>
      <c r="AE28" s="72">
        <f t="shared" ref="AE28" si="965">SUM(J177:J183)</f>
        <v>316710000</v>
      </c>
      <c r="AF28" s="72">
        <f t="shared" ref="AF28" si="966">SUM(K177:K183)</f>
        <v>369070000</v>
      </c>
      <c r="AG28" s="72">
        <f t="shared" ref="AG28" si="967">SUM(L177:L183)</f>
        <v>360110000</v>
      </c>
      <c r="AH28" s="72">
        <f t="shared" ref="AH28" si="968">SUM(M177:M183)</f>
        <v>305940000</v>
      </c>
      <c r="AI28" s="72">
        <f t="shared" ref="AI28" si="969">SUM(N177:N183)</f>
        <v>282680000</v>
      </c>
      <c r="AJ28" s="72">
        <f t="shared" ref="AJ28" si="970">SUM(O177:O183)</f>
        <v>323390000</v>
      </c>
      <c r="AK28" s="72">
        <f t="shared" ref="AK28" si="971">SUM(P177:P183)</f>
        <v>342230000</v>
      </c>
      <c r="AL28" s="72">
        <f t="shared" ref="AL28" si="972">SUM(Q177:Q183)</f>
        <v>374610000</v>
      </c>
      <c r="AM28" s="72">
        <f t="shared" ref="AM28" si="973">SUM(R177:R183)</f>
        <v>351300000</v>
      </c>
      <c r="AN28" s="72">
        <f t="shared" ref="AN28" si="974">SUM(S177:S183)</f>
        <v>394977067</v>
      </c>
      <c r="AO28" s="87">
        <f t="shared" si="92"/>
        <v>334842000</v>
      </c>
      <c r="AP28" s="72"/>
      <c r="AQ28" s="130">
        <v>39473</v>
      </c>
      <c r="AR28" s="50">
        <v>0.32142857142857145</v>
      </c>
      <c r="AS28" s="88">
        <v>0.22600000000000003</v>
      </c>
      <c r="AT28" s="88">
        <v>0.46333333333333337</v>
      </c>
      <c r="AU28" s="88">
        <v>0.36285714285714293</v>
      </c>
      <c r="AV28" s="88">
        <v>0.21999999999999997</v>
      </c>
      <c r="AW28" s="88">
        <v>0.2218181818181818</v>
      </c>
      <c r="AX28" s="88">
        <v>0.34499999999999997</v>
      </c>
      <c r="AY28" s="88">
        <v>0.43846153846153846</v>
      </c>
      <c r="AZ28" s="88">
        <v>0.33461538461538459</v>
      </c>
      <c r="BA28" s="88">
        <v>0.46499999999999997</v>
      </c>
      <c r="BB28" s="88">
        <v>0.24227272727272736</v>
      </c>
      <c r="BC28" s="88">
        <v>0.24019442096365173</v>
      </c>
      <c r="BD28" s="88">
        <v>0.51444555444555451</v>
      </c>
      <c r="BE28" s="88">
        <v>0.33587301587301588</v>
      </c>
      <c r="BF28" s="88">
        <v>0.36835164835164835</v>
      </c>
      <c r="BG28" s="88">
        <v>0.35008241758241759</v>
      </c>
      <c r="BH28" s="89">
        <v>0.36306593406593402</v>
      </c>
      <c r="BI28" s="89">
        <v>0.43424297924297917</v>
      </c>
      <c r="BJ28" s="89">
        <f t="shared" si="93"/>
        <v>0.4203887183521689</v>
      </c>
      <c r="BK28" s="76"/>
      <c r="BL28" s="86" t="s">
        <v>495</v>
      </c>
      <c r="BM28" s="133">
        <f t="shared" ref="BM28" si="975">SUMPRODUCT(AR177:AR183,B177:B183)/SUM(B177:B183)</f>
        <v>0.10319815309884504</v>
      </c>
      <c r="BN28" s="133">
        <f t="shared" ref="BN28" si="976">SUMPRODUCT(AS177:AS183,C177:C183)/SUM(C177:C183)</f>
        <v>0.1615602600227396</v>
      </c>
      <c r="BO28" s="133">
        <f t="shared" ref="BO28" si="977">SUMPRODUCT(AT177:AT183,D177:D183)/SUM(D177:D183)</f>
        <v>0.17921793741469125</v>
      </c>
      <c r="BP28" s="133">
        <f t="shared" ref="BP28" si="978">SUMPRODUCT(AU177:AU183,E177:E183)/SUM(E177:E183)</f>
        <v>0.1140961825838592</v>
      </c>
      <c r="BQ28" s="133">
        <f t="shared" ref="BQ28" si="979">SUMPRODUCT(AV177:AV183,F177:F183)/SUM(F177:F183)</f>
        <v>0.17523436054357291</v>
      </c>
      <c r="BR28" s="133">
        <f t="shared" ref="BR28" si="980">SUMPRODUCT(AW177:AW183,G177:G183)/SUM(G177:G183)</f>
        <v>0.1710606713461672</v>
      </c>
      <c r="BS28" s="133">
        <f t="shared" ref="BS28" si="981">SUMPRODUCT(AX177:AX183,H177:H183)/SUM(H177:H183)</f>
        <v>0.18751195399778231</v>
      </c>
      <c r="BT28" s="133">
        <f t="shared" ref="BT28" si="982">SUMPRODUCT(AY177:AY183,I177:I183)/SUM(I177:I183)</f>
        <v>0.16253944331957793</v>
      </c>
      <c r="BU28" s="133">
        <f t="shared" ref="BU28" si="983">SUMPRODUCT(AZ177:AZ183,J177:J183)/SUM(J177:J183)</f>
        <v>0.17334821813857049</v>
      </c>
      <c r="BV28" s="133">
        <f t="shared" ref="BV28" si="984">SUMPRODUCT(BA177:BA183,K177:K183)/SUM(K177:K183)</f>
        <v>0.17922346644784126</v>
      </c>
      <c r="BW28" s="133">
        <f t="shared" ref="BW28" si="985">SUMPRODUCT(BB177:BB183,L177:L183)/SUM(L177:L183)</f>
        <v>0.20403845477414664</v>
      </c>
      <c r="BX28" s="133">
        <f t="shared" ref="BX28" si="986">SUMPRODUCT(BC177:BC183,M177:M183)/SUM(M177:M183)</f>
        <v>0.19524736727938338</v>
      </c>
      <c r="BY28" s="133">
        <f t="shared" ref="BY28" si="987">SUMPRODUCT(BD177:BD183,N177:N183)/SUM(N177:N183)</f>
        <v>0.12683996037922743</v>
      </c>
      <c r="BZ28" s="133">
        <f t="shared" ref="BZ28" si="988">SUMPRODUCT(BE177:BE183,O177:O183)/SUM(O177:O183)</f>
        <v>0.23930268921941517</v>
      </c>
      <c r="CA28" s="133">
        <f t="shared" ref="CA28" si="989">SUMPRODUCT(BF177:BF183,P177:P183)/SUM(P177:P183)</f>
        <v>0.17077767208335573</v>
      </c>
      <c r="CB28" s="133">
        <f t="shared" ref="CB28" si="990">SUMPRODUCT(BG177:BG183,Q177:Q183)/SUM(Q177:Q183)</f>
        <v>0.18667064222982374</v>
      </c>
      <c r="CC28" s="133">
        <f t="shared" ref="CC28" si="991">SUMPRODUCT(BH177:BH183,R177:R183)/SUM(R177:R183)</f>
        <v>0.29228692018889346</v>
      </c>
      <c r="CD28" s="133">
        <f t="shared" ref="CD28" si="992">SUMPRODUCT(BI177:BI183,S177:S183)/SUM(S177:S183)</f>
        <v>0.21422420518039728</v>
      </c>
      <c r="CE28" s="135">
        <f t="shared" si="112"/>
        <v>0.20564776445716251</v>
      </c>
      <c r="CF28" s="72"/>
      <c r="CG28" s="90">
        <v>39473</v>
      </c>
      <c r="CH28" s="78">
        <f t="shared" si="36"/>
        <v>273214.28571428574</v>
      </c>
      <c r="CI28" s="78">
        <f t="shared" si="37"/>
        <v>2015920.0000000002</v>
      </c>
      <c r="CJ28" s="78">
        <f t="shared" si="38"/>
        <v>1579966.6666666667</v>
      </c>
      <c r="CK28" s="78">
        <f t="shared" si="39"/>
        <v>921657.14285714307</v>
      </c>
      <c r="CL28" s="78">
        <f t="shared" si="40"/>
        <v>459799.99999999994</v>
      </c>
      <c r="CM28" s="78">
        <f t="shared" si="41"/>
        <v>510181.81818181818</v>
      </c>
      <c r="CN28" s="78">
        <f t="shared" si="42"/>
        <v>621000</v>
      </c>
      <c r="CO28" s="78">
        <f t="shared" si="43"/>
        <v>122769.23076923077</v>
      </c>
      <c r="CP28" s="78">
        <f t="shared" si="44"/>
        <v>1542576.923076923</v>
      </c>
      <c r="CQ28" s="78">
        <f t="shared" si="45"/>
        <v>1129950</v>
      </c>
      <c r="CR28" s="78">
        <f t="shared" si="46"/>
        <v>925481.81818181847</v>
      </c>
      <c r="CS28" s="78">
        <f t="shared" si="47"/>
        <v>612495.77345731191</v>
      </c>
      <c r="CT28" s="78">
        <f t="shared" si="113"/>
        <v>10895956.843156844</v>
      </c>
      <c r="CU28" s="78">
        <f t="shared" si="114"/>
        <v>90685.71428571429</v>
      </c>
      <c r="CV28" s="78">
        <f t="shared" si="115"/>
        <v>2851041.7582417582</v>
      </c>
      <c r="CW28" s="78">
        <f t="shared" si="116"/>
        <v>3413303.5714285714</v>
      </c>
      <c r="CX28" s="78">
        <f t="shared" si="117"/>
        <v>5580323.4065934056</v>
      </c>
      <c r="CY28" s="78">
        <f t="shared" si="53"/>
        <v>3704688.3943101335</v>
      </c>
      <c r="CZ28" s="91">
        <f t="shared" si="118"/>
        <v>4566262.2587412586</v>
      </c>
      <c r="DA28" s="50"/>
      <c r="DB28" s="92" t="s">
        <v>495</v>
      </c>
      <c r="DC28" s="78">
        <f t="shared" si="54"/>
        <v>32811852.777777784</v>
      </c>
      <c r="DD28" s="78">
        <f t="shared" si="55"/>
        <v>54470041.666666657</v>
      </c>
      <c r="DE28" s="78">
        <f t="shared" si="56"/>
        <v>63608030.347222216</v>
      </c>
      <c r="DF28" s="78">
        <f t="shared" si="57"/>
        <v>42635461.507936507</v>
      </c>
      <c r="DG28" s="78">
        <f t="shared" si="58"/>
        <v>49303939.682539672</v>
      </c>
      <c r="DH28" s="78">
        <f t="shared" si="59"/>
        <v>49227840</v>
      </c>
      <c r="DI28" s="78">
        <f t="shared" si="60"/>
        <v>59926945.378151245</v>
      </c>
      <c r="DJ28" s="78">
        <f t="shared" si="61"/>
        <v>50492878.067226879</v>
      </c>
      <c r="DK28" s="78">
        <f t="shared" si="62"/>
        <v>54901114.166666657</v>
      </c>
      <c r="DL28" s="78">
        <f t="shared" si="63"/>
        <v>66146004.761904776</v>
      </c>
      <c r="DM28" s="78">
        <f t="shared" si="64"/>
        <v>73476287.948717952</v>
      </c>
      <c r="DN28" s="78">
        <f t="shared" si="65"/>
        <v>59733979.545454554</v>
      </c>
      <c r="DO28" s="78">
        <f t="shared" si="302"/>
        <v>35855120.000000007</v>
      </c>
      <c r="DP28" s="78">
        <f t="shared" si="67"/>
        <v>77388096.666666672</v>
      </c>
      <c r="DQ28" s="78">
        <f t="shared" si="68"/>
        <v>58445242.717086829</v>
      </c>
      <c r="DR28" s="78">
        <f t="shared" si="69"/>
        <v>69928689.285714269</v>
      </c>
      <c r="DS28" s="78">
        <f t="shared" si="70"/>
        <v>102680395.06235828</v>
      </c>
      <c r="DT28" s="78">
        <f t="shared" si="71"/>
        <v>84613648.242559522</v>
      </c>
      <c r="DU28" s="91">
        <f t="shared" si="119"/>
        <v>68859508.746365219</v>
      </c>
      <c r="DV28" s="51"/>
      <c r="DW28" s="51"/>
      <c r="EM28" s="72"/>
      <c r="EN28" s="72"/>
      <c r="EO28" s="72"/>
      <c r="EQ28" s="1"/>
    </row>
    <row r="29" spans="1:150" x14ac:dyDescent="0.15">
      <c r="A29" s="81">
        <v>39474</v>
      </c>
      <c r="B29" s="82">
        <v>5760000</v>
      </c>
      <c r="C29" s="83">
        <v>2110000</v>
      </c>
      <c r="D29" s="83">
        <v>1740000</v>
      </c>
      <c r="E29" s="84">
        <v>2070000</v>
      </c>
      <c r="F29" s="84">
        <v>3350000</v>
      </c>
      <c r="G29" s="84">
        <v>2050000</v>
      </c>
      <c r="H29" s="84">
        <v>620000</v>
      </c>
      <c r="I29" s="84">
        <v>2370000</v>
      </c>
      <c r="J29" s="138">
        <v>2320000</v>
      </c>
      <c r="K29" s="138">
        <v>2120000</v>
      </c>
      <c r="L29" s="84">
        <v>2400000</v>
      </c>
      <c r="M29" s="84">
        <v>11710000</v>
      </c>
      <c r="N29" s="84">
        <v>120000</v>
      </c>
      <c r="O29" s="84">
        <v>6580000</v>
      </c>
      <c r="P29" s="84">
        <v>8710000</v>
      </c>
      <c r="Q29" s="26">
        <v>7170000</v>
      </c>
      <c r="R29" s="26">
        <v>5870000</v>
      </c>
      <c r="S29" s="188">
        <v>0</v>
      </c>
      <c r="T29" s="85">
        <f t="shared" si="73"/>
        <v>5690000</v>
      </c>
      <c r="U29" s="70"/>
      <c r="V29" s="86" t="s">
        <v>496</v>
      </c>
      <c r="W29" s="72">
        <f t="shared" ref="W29" si="993">SUM(B184:B190)</f>
        <v>158670000</v>
      </c>
      <c r="X29" s="72">
        <f t="shared" ref="X29" si="994">SUM(C184:C190)</f>
        <v>192570000</v>
      </c>
      <c r="Y29" s="72">
        <f t="shared" ref="Y29" si="995">SUM(D184:D190)</f>
        <v>240430000</v>
      </c>
      <c r="Z29" s="72">
        <f t="shared" ref="Z29" si="996">SUM(E184:E190)</f>
        <v>234350000</v>
      </c>
      <c r="AA29" s="72">
        <f t="shared" ref="AA29" si="997">SUM(F184:F190)</f>
        <v>154290000</v>
      </c>
      <c r="AB29" s="72">
        <f t="shared" ref="AB29" si="998">SUM(G184:G190)</f>
        <v>174200000</v>
      </c>
      <c r="AC29" s="72">
        <f t="shared" ref="AC29" si="999">SUM(H184:H190)</f>
        <v>235680000</v>
      </c>
      <c r="AD29" s="72">
        <f t="shared" ref="AD29" si="1000">SUM(I184:I190)</f>
        <v>231660000</v>
      </c>
      <c r="AE29" s="72">
        <f t="shared" ref="AE29" si="1001">SUM(J184:J190)</f>
        <v>213530000</v>
      </c>
      <c r="AF29" s="72">
        <f t="shared" ref="AF29" si="1002">SUM(K184:K190)</f>
        <v>232940000</v>
      </c>
      <c r="AG29" s="72">
        <f t="shared" ref="AG29" si="1003">SUM(L184:L190)</f>
        <v>190230000</v>
      </c>
      <c r="AH29" s="72">
        <f t="shared" ref="AH29" si="1004">SUM(M184:M190)</f>
        <v>237500000</v>
      </c>
      <c r="AI29" s="72">
        <f t="shared" ref="AI29" si="1005">SUM(N184:N190)</f>
        <v>223240000</v>
      </c>
      <c r="AJ29" s="72">
        <f t="shared" ref="AJ29" si="1006">SUM(O184:O190)</f>
        <v>260020000</v>
      </c>
      <c r="AK29" s="72">
        <f t="shared" ref="AK29" si="1007">SUM(P184:P190)</f>
        <v>216970000</v>
      </c>
      <c r="AL29" s="72">
        <f t="shared" ref="AL29" si="1008">SUM(Q184:Q190)</f>
        <v>221020000</v>
      </c>
      <c r="AM29" s="72">
        <f t="shared" ref="AM29" si="1009">SUM(R184:R190)</f>
        <v>214440000</v>
      </c>
      <c r="AN29" s="72">
        <f t="shared" ref="AN29" si="1010">SUM(S184:S190)</f>
        <v>250544987</v>
      </c>
      <c r="AO29" s="87">
        <f t="shared" si="92"/>
        <v>227138000</v>
      </c>
      <c r="AP29" s="72"/>
      <c r="AQ29" s="130">
        <v>39474</v>
      </c>
      <c r="AR29" s="50">
        <v>0.32142857142857145</v>
      </c>
      <c r="AS29" s="88">
        <v>0.22900000000000001</v>
      </c>
      <c r="AT29" s="88">
        <v>0.46600000000000003</v>
      </c>
      <c r="AU29" s="88">
        <v>0.36857142857142866</v>
      </c>
      <c r="AV29" s="88">
        <v>0.19999999999999996</v>
      </c>
      <c r="AW29" s="88">
        <v>0.2218181818181818</v>
      </c>
      <c r="AX29" s="88">
        <v>0.37500000000000006</v>
      </c>
      <c r="AY29" s="88">
        <v>0.43846153846153846</v>
      </c>
      <c r="AZ29" s="88">
        <v>0.32199999999999995</v>
      </c>
      <c r="BA29" s="88">
        <v>0.44499999999999995</v>
      </c>
      <c r="BB29" s="88">
        <v>0.24227272727272736</v>
      </c>
      <c r="BC29" s="88">
        <v>0.24019442096365173</v>
      </c>
      <c r="BD29" s="88">
        <v>0.5153453689167975</v>
      </c>
      <c r="BE29" s="88">
        <v>0.33587301587301588</v>
      </c>
      <c r="BF29" s="88">
        <v>0.36242368742368741</v>
      </c>
      <c r="BG29" s="88">
        <v>0.34089481946624806</v>
      </c>
      <c r="BH29" s="89">
        <v>0.36440659340659337</v>
      </c>
      <c r="BI29" s="89">
        <v>0.43424297924297917</v>
      </c>
      <c r="BJ29" s="89">
        <f t="shared" si="93"/>
        <v>0.351911380142161</v>
      </c>
      <c r="BK29" s="76"/>
      <c r="BL29" s="86" t="s">
        <v>496</v>
      </c>
      <c r="BM29" s="133">
        <f t="shared" ref="BM29" si="1011">SUMPRODUCT(AR184:AR190,B184:B190)/SUM(B184:B190)</f>
        <v>9.5569567866221297E-2</v>
      </c>
      <c r="BN29" s="133">
        <f t="shared" ref="BN29" si="1012">SUMPRODUCT(AS184:AS190,C184:C190)/SUM(C184:C190)</f>
        <v>0.15558074120233331</v>
      </c>
      <c r="BO29" s="133">
        <f t="shared" ref="BO29" si="1013">SUMPRODUCT(AT184:AT190,D184:D190)/SUM(D184:D190)</f>
        <v>0.15566970289342705</v>
      </c>
      <c r="BP29" s="133">
        <f t="shared" ref="BP29" si="1014">SUMPRODUCT(AU184:AU190,E184:E190)/SUM(E184:E190)</f>
        <v>0.12048045232123308</v>
      </c>
      <c r="BQ29" s="133">
        <f t="shared" ref="BQ29" si="1015">SUMPRODUCT(AV184:AV190,F184:F190)/SUM(F184:F190)</f>
        <v>0.18172597057489143</v>
      </c>
      <c r="BR29" s="133">
        <f t="shared" ref="BR29" si="1016">SUMPRODUCT(AW184:AW190,G184:G190)/SUM(G184:G190)</f>
        <v>0.16960196613088402</v>
      </c>
      <c r="BS29" s="133">
        <f t="shared" ref="BS29" si="1017">SUMPRODUCT(AX184:AX190,H184:H190)/SUM(H184:H190)</f>
        <v>0.17375613978194804</v>
      </c>
      <c r="BT29" s="133">
        <f t="shared" ref="BT29" si="1018">SUMPRODUCT(AY184:AY190,I184:I190)/SUM(I184:I190)</f>
        <v>0.15564864045419599</v>
      </c>
      <c r="BU29" s="133">
        <f t="shared" ref="BU29" si="1019">SUMPRODUCT(AZ184:AZ190,J184:J190)/SUM(J184:J190)</f>
        <v>0.19208867996690548</v>
      </c>
      <c r="BV29" s="133">
        <f t="shared" ref="BV29" si="1020">SUMPRODUCT(BA184:BA190,K184:K190)/SUM(K184:K190)</f>
        <v>0.17581169924539466</v>
      </c>
      <c r="BW29" s="133">
        <f t="shared" ref="BW29" si="1021">SUMPRODUCT(BB184:BB190,L184:L190)/SUM(L184:L190)</f>
        <v>0.19758614066373092</v>
      </c>
      <c r="BX29" s="133">
        <f t="shared" ref="BX29" si="1022">SUMPRODUCT(BC184:BC190,M184:M190)/SUM(M184:M190)</f>
        <v>0.1577308404344194</v>
      </c>
      <c r="BY29" s="133">
        <f t="shared" ref="BY29" si="1023">SUMPRODUCT(BD184:BD190,N184:N190)/SUM(N184:N190)</f>
        <v>0.13111493960601622</v>
      </c>
      <c r="BZ29" s="133">
        <f t="shared" ref="BZ29" si="1024">SUMPRODUCT(BE184:BE190,O184:O190)/SUM(O184:O190)</f>
        <v>0.23953308719842065</v>
      </c>
      <c r="CA29" s="133">
        <f t="shared" ref="CA29" si="1025">SUMPRODUCT(BF184:BF190,P184:P190)/SUM(P184:P190)</f>
        <v>0.16112110353197828</v>
      </c>
      <c r="CB29" s="133">
        <f t="shared" ref="CB29" si="1026">SUMPRODUCT(BG184:BG190,Q184:Q190)/SUM(Q184:Q190)</f>
        <v>0.20418037993633795</v>
      </c>
      <c r="CC29" s="133">
        <f t="shared" ref="CC29" si="1027">SUMPRODUCT(BH184:BH190,R184:R190)/SUM(R184:R190)</f>
        <v>0.27530561091252392</v>
      </c>
      <c r="CD29" s="133">
        <f t="shared" ref="CD29" si="1028">SUMPRODUCT(BI184:BI190,S184:S190)/SUM(S184:S190)</f>
        <v>0.21801244070070405</v>
      </c>
      <c r="CE29" s="135">
        <f t="shared" si="112"/>
        <v>0.20311565749625757</v>
      </c>
      <c r="CF29" s="72"/>
      <c r="CG29" s="90">
        <v>39474</v>
      </c>
      <c r="CH29" s="78">
        <f t="shared" si="36"/>
        <v>1851428.5714285716</v>
      </c>
      <c r="CI29" s="78">
        <f t="shared" si="37"/>
        <v>483190</v>
      </c>
      <c r="CJ29" s="78">
        <f t="shared" si="38"/>
        <v>810840</v>
      </c>
      <c r="CK29" s="78">
        <f t="shared" si="39"/>
        <v>762942.85714285728</v>
      </c>
      <c r="CL29" s="78">
        <f t="shared" si="40"/>
        <v>669999.99999999988</v>
      </c>
      <c r="CM29" s="78">
        <f t="shared" si="41"/>
        <v>454727.27272727271</v>
      </c>
      <c r="CN29" s="78">
        <f t="shared" si="42"/>
        <v>232500.00000000003</v>
      </c>
      <c r="CO29" s="78">
        <f t="shared" si="43"/>
        <v>1039153.8461538461</v>
      </c>
      <c r="CP29" s="78">
        <f t="shared" si="44"/>
        <v>747039.99999999988</v>
      </c>
      <c r="CQ29" s="78">
        <f t="shared" si="45"/>
        <v>943399.99999999988</v>
      </c>
      <c r="CR29" s="78">
        <f t="shared" si="46"/>
        <v>581454.54545454565</v>
      </c>
      <c r="CS29" s="78">
        <f t="shared" si="47"/>
        <v>2812676.669484362</v>
      </c>
      <c r="CT29" s="78">
        <f t="shared" si="113"/>
        <v>61841.444270015701</v>
      </c>
      <c r="CU29" s="78">
        <f t="shared" si="114"/>
        <v>2210044.4444444445</v>
      </c>
      <c r="CV29" s="78">
        <f t="shared" si="115"/>
        <v>3156710.3174603172</v>
      </c>
      <c r="CW29" s="78">
        <f t="shared" si="116"/>
        <v>2444215.8555729985</v>
      </c>
      <c r="CX29" s="78">
        <f t="shared" si="117"/>
        <v>2139066.7032967033</v>
      </c>
      <c r="CY29" s="78">
        <f t="shared" si="53"/>
        <v>0</v>
      </c>
      <c r="CZ29" s="91">
        <f t="shared" si="118"/>
        <v>2002375.753008896</v>
      </c>
      <c r="DA29" s="50"/>
      <c r="DB29" s="92" t="s">
        <v>496</v>
      </c>
      <c r="DC29" s="78">
        <f t="shared" si="54"/>
        <v>15164023.333333334</v>
      </c>
      <c r="DD29" s="78">
        <f t="shared" si="55"/>
        <v>29960183.333333325</v>
      </c>
      <c r="DE29" s="78">
        <f t="shared" si="56"/>
        <v>37427666.666666664</v>
      </c>
      <c r="DF29" s="78">
        <f t="shared" si="57"/>
        <v>28234594.001480974</v>
      </c>
      <c r="DG29" s="78">
        <f t="shared" si="58"/>
        <v>28038500</v>
      </c>
      <c r="DH29" s="78">
        <f t="shared" si="59"/>
        <v>29544662.499999996</v>
      </c>
      <c r="DI29" s="78">
        <f t="shared" si="60"/>
        <v>40950847.023809515</v>
      </c>
      <c r="DJ29" s="78">
        <f t="shared" si="61"/>
        <v>36057564.047619045</v>
      </c>
      <c r="DK29" s="78">
        <f t="shared" si="62"/>
        <v>41016695.833333328</v>
      </c>
      <c r="DL29" s="78">
        <f t="shared" si="63"/>
        <v>40953577.222222231</v>
      </c>
      <c r="DM29" s="78">
        <f t="shared" si="64"/>
        <v>37586811.538461536</v>
      </c>
      <c r="DN29" s="78">
        <f t="shared" si="65"/>
        <v>37461074.603174604</v>
      </c>
      <c r="DO29" s="78">
        <f t="shared" si="302"/>
        <v>29270099.117647063</v>
      </c>
      <c r="DP29" s="78">
        <f t="shared" si="67"/>
        <v>62283393.333333336</v>
      </c>
      <c r="DQ29" s="78">
        <f t="shared" si="68"/>
        <v>34958445.833333328</v>
      </c>
      <c r="DR29" s="78">
        <f t="shared" si="69"/>
        <v>45127947.573529415</v>
      </c>
      <c r="DS29" s="78">
        <f t="shared" si="70"/>
        <v>59036535.204081632</v>
      </c>
      <c r="DT29" s="78">
        <f t="shared" si="71"/>
        <v>54621924.121196166</v>
      </c>
      <c r="DU29" s="91">
        <f t="shared" si="119"/>
        <v>46135284.212384954</v>
      </c>
      <c r="DV29" s="51"/>
      <c r="DW29" s="51"/>
      <c r="EM29" s="27"/>
      <c r="EN29" s="27"/>
      <c r="EO29" s="27"/>
      <c r="EQ29" s="1"/>
    </row>
    <row r="30" spans="1:150" x14ac:dyDescent="0.15">
      <c r="A30" s="81">
        <v>39475</v>
      </c>
      <c r="B30" s="82">
        <v>550000</v>
      </c>
      <c r="C30" s="83">
        <v>4880000</v>
      </c>
      <c r="D30" s="83">
        <v>2050000</v>
      </c>
      <c r="E30" s="84">
        <v>2410000</v>
      </c>
      <c r="F30" s="84">
        <v>2780000</v>
      </c>
      <c r="G30" s="84">
        <v>6050000</v>
      </c>
      <c r="H30" s="84">
        <v>4400000</v>
      </c>
      <c r="I30" s="84">
        <v>910000</v>
      </c>
      <c r="J30" s="138">
        <v>1650000</v>
      </c>
      <c r="K30" s="138">
        <v>2880000</v>
      </c>
      <c r="L30" s="84">
        <v>19550000</v>
      </c>
      <c r="M30" s="84">
        <v>10000</v>
      </c>
      <c r="N30" s="84">
        <v>6210000</v>
      </c>
      <c r="O30" s="84">
        <v>2230000</v>
      </c>
      <c r="P30" s="84">
        <v>10980000</v>
      </c>
      <c r="Q30" s="26">
        <v>9550000</v>
      </c>
      <c r="R30" s="26">
        <v>210000</v>
      </c>
      <c r="S30" s="188">
        <v>0</v>
      </c>
      <c r="T30" s="85">
        <f t="shared" si="73"/>
        <v>5836000</v>
      </c>
      <c r="U30" s="70"/>
      <c r="V30" s="86" t="s">
        <v>497</v>
      </c>
      <c r="W30" s="72">
        <f t="shared" ref="W30" si="1029">SUM(B191:B197)</f>
        <v>178900000</v>
      </c>
      <c r="X30" s="72">
        <f t="shared" ref="X30" si="1030">SUM(C191:C197)</f>
        <v>156050000</v>
      </c>
      <c r="Y30" s="72">
        <f t="shared" ref="Y30" si="1031">SUM(D191:D197)</f>
        <v>161530000</v>
      </c>
      <c r="Z30" s="72">
        <f t="shared" ref="Z30" si="1032">SUM(E191:E197)</f>
        <v>167890000</v>
      </c>
      <c r="AA30" s="72">
        <f t="shared" ref="AA30" si="1033">SUM(F191:F197)</f>
        <v>135490000</v>
      </c>
      <c r="AB30" s="72">
        <f t="shared" ref="AB30" si="1034">SUM(G191:G197)</f>
        <v>166370000</v>
      </c>
      <c r="AC30" s="72">
        <f t="shared" ref="AC30" si="1035">SUM(H191:H197)</f>
        <v>192350000</v>
      </c>
      <c r="AD30" s="72">
        <f t="shared" ref="AD30" si="1036">SUM(I191:I197)</f>
        <v>213580000</v>
      </c>
      <c r="AE30" s="72">
        <f t="shared" ref="AE30" si="1037">SUM(J191:J197)</f>
        <v>170960000</v>
      </c>
      <c r="AF30" s="72">
        <f t="shared" ref="AF30" si="1038">SUM(K191:K197)</f>
        <v>225450000</v>
      </c>
      <c r="AG30" s="72">
        <f t="shared" ref="AG30" si="1039">SUM(L191:L197)</f>
        <v>214420000</v>
      </c>
      <c r="AH30" s="72">
        <f t="shared" ref="AH30" si="1040">SUM(M191:M197)</f>
        <v>222620000</v>
      </c>
      <c r="AI30" s="72">
        <f t="shared" ref="AI30" si="1041">SUM(N191:N197)</f>
        <v>183130000</v>
      </c>
      <c r="AJ30" s="72">
        <f t="shared" ref="AJ30" si="1042">SUM(O191:O197)</f>
        <v>221130000</v>
      </c>
      <c r="AK30" s="72">
        <f t="shared" ref="AK30" si="1043">SUM(P191:P197)</f>
        <v>206270000</v>
      </c>
      <c r="AL30" s="72">
        <f t="shared" ref="AL30" si="1044">SUM(Q191:Q197)</f>
        <v>198630000</v>
      </c>
      <c r="AM30" s="72">
        <f t="shared" ref="AM30" si="1045">SUM(R191:R197)</f>
        <v>226960000</v>
      </c>
      <c r="AN30" s="72">
        <f t="shared" ref="AN30" si="1046">SUM(S191:S197)</f>
        <v>243871918</v>
      </c>
      <c r="AO30" s="87">
        <f t="shared" si="92"/>
        <v>207224000</v>
      </c>
      <c r="AP30" s="72"/>
      <c r="AQ30" s="130">
        <v>39475</v>
      </c>
      <c r="AR30" s="50">
        <v>0.33111111111111113</v>
      </c>
      <c r="AS30" s="88">
        <v>0.22900000000000001</v>
      </c>
      <c r="AT30" s="88">
        <v>0.47000000000000003</v>
      </c>
      <c r="AU30" s="88">
        <v>0.38600000000000001</v>
      </c>
      <c r="AV30" s="88">
        <v>0.19999999999999996</v>
      </c>
      <c r="AW30" s="88">
        <v>0.2218181818181818</v>
      </c>
      <c r="AX30" s="88">
        <v>0.37500000000000006</v>
      </c>
      <c r="AY30" s="88">
        <v>0.43846153846153846</v>
      </c>
      <c r="AZ30" s="88">
        <v>0.32</v>
      </c>
      <c r="BA30" s="88">
        <v>0.43499999999999994</v>
      </c>
      <c r="BB30" s="88">
        <v>0.24227272727272736</v>
      </c>
      <c r="BC30" s="88">
        <v>0.23521062271062268</v>
      </c>
      <c r="BD30" s="88">
        <v>0.5153453689167975</v>
      </c>
      <c r="BE30" s="88">
        <v>0.33587301587301588</v>
      </c>
      <c r="BF30" s="88">
        <v>0.35973137973137975</v>
      </c>
      <c r="BG30" s="88">
        <v>0.34089481946624806</v>
      </c>
      <c r="BH30" s="89">
        <v>0.36440659340659337</v>
      </c>
      <c r="BI30" s="89">
        <v>0.43117582417582412</v>
      </c>
      <c r="BJ30" s="89">
        <f t="shared" si="93"/>
        <v>0.38489420926452161</v>
      </c>
      <c r="BK30" s="76"/>
      <c r="BL30" s="86" t="s">
        <v>497</v>
      </c>
      <c r="BM30" s="133">
        <f t="shared" ref="BM30" si="1047">SUMPRODUCT(AR191:AR197,B191:B197)/SUM(B191:B197)</f>
        <v>9.6226251066458782E-2</v>
      </c>
      <c r="BN30" s="133">
        <f t="shared" ref="BN30" si="1048">SUMPRODUCT(AS191:AS197,C191:C197)/SUM(C191:C197)</f>
        <v>0.14821097226672358</v>
      </c>
      <c r="BO30" s="133">
        <f t="shared" ref="BO30" si="1049">SUMPRODUCT(AT191:AT197,D191:D197)/SUM(D191:D197)</f>
        <v>0.11652307964808736</v>
      </c>
      <c r="BP30" s="133">
        <f t="shared" ref="BP30" si="1050">SUMPRODUCT(AU191:AU197,E191:E197)/SUM(E191:E197)</f>
        <v>0.12865736023900359</v>
      </c>
      <c r="BQ30" s="133">
        <f t="shared" ref="BQ30" si="1051">SUMPRODUCT(AV191:AV197,F191:F197)/SUM(F191:F197)</f>
        <v>0.193336087117119</v>
      </c>
      <c r="BR30" s="133">
        <f t="shared" ref="BR30" si="1052">SUMPRODUCT(AW191:AW197,G191:G197)/SUM(G191:G197)</f>
        <v>0.17253217196192269</v>
      </c>
      <c r="BS30" s="133">
        <f t="shared" ref="BS30" si="1053">SUMPRODUCT(AX191:AX197,H191:H197)/SUM(H191:H197)</f>
        <v>0.1621906887357846</v>
      </c>
      <c r="BT30" s="133">
        <f t="shared" ref="BT30" si="1054">SUMPRODUCT(AY191:AY197,I191:I197)/SUM(I191:I197)</f>
        <v>0.14584627884302889</v>
      </c>
      <c r="BU30" s="133">
        <f t="shared" ref="BU30" si="1055">SUMPRODUCT(AZ191:AZ197,J191:J197)/SUM(J191:J197)</f>
        <v>0.18057195470050352</v>
      </c>
      <c r="BV30" s="133">
        <f t="shared" ref="BV30" si="1056">SUMPRODUCT(BA191:BA197,K191:K197)/SUM(K191:K197)</f>
        <v>0.15474769943461966</v>
      </c>
      <c r="BW30" s="133">
        <f t="shared" ref="BW30" si="1057">SUMPRODUCT(BB191:BB197,L191:L197)/SUM(L191:L197)</f>
        <v>0.18145660565532779</v>
      </c>
      <c r="BX30" s="133">
        <f t="shared" ref="BX30" si="1058">SUMPRODUCT(BC191:BC197,M191:M197)/SUM(M191:M197)</f>
        <v>0.13412386203695384</v>
      </c>
      <c r="BY30" s="133">
        <f t="shared" ref="BY30" si="1059">SUMPRODUCT(BD191:BD197,N191:N197)/SUM(N191:N197)</f>
        <v>0.15380752306747342</v>
      </c>
      <c r="BZ30" s="133">
        <f t="shared" ref="BZ30" si="1060">SUMPRODUCT(BE191:BE197,O191:O197)/SUM(O191:O197)</f>
        <v>0.23401572981202601</v>
      </c>
      <c r="CA30" s="133">
        <f t="shared" ref="CA30" si="1061">SUMPRODUCT(BF191:BF197,P191:P197)/SUM(P191:P197)</f>
        <v>0.16972091380072776</v>
      </c>
      <c r="CB30" s="133">
        <f t="shared" ref="CB30" si="1062">SUMPRODUCT(BG191:BG197,Q191:Q197)/SUM(Q191:Q197)</f>
        <v>0.22978000213113967</v>
      </c>
      <c r="CC30" s="133">
        <f t="shared" ref="CC30" si="1063">SUMPRODUCT(BH191:BH197,R191:R197)/SUM(R191:R197)</f>
        <v>0.24854546333646255</v>
      </c>
      <c r="CD30" s="133">
        <f t="shared" ref="CD30" si="1064">SUMPRODUCT(BI191:BI197,S191:S197)/SUM(S191:S197)</f>
        <v>0.21410770964418369</v>
      </c>
      <c r="CE30" s="135">
        <f t="shared" si="112"/>
        <v>0.20941018714483617</v>
      </c>
      <c r="CF30" s="72"/>
      <c r="CG30" s="90">
        <v>39475</v>
      </c>
      <c r="CH30" s="78">
        <f t="shared" si="36"/>
        <v>182111.11111111112</v>
      </c>
      <c r="CI30" s="78">
        <f t="shared" si="37"/>
        <v>1117520</v>
      </c>
      <c r="CJ30" s="78">
        <f t="shared" si="38"/>
        <v>963500.00000000012</v>
      </c>
      <c r="CK30" s="78">
        <f t="shared" si="39"/>
        <v>930260</v>
      </c>
      <c r="CL30" s="78">
        <f t="shared" si="40"/>
        <v>555999.99999999988</v>
      </c>
      <c r="CM30" s="78">
        <f t="shared" si="41"/>
        <v>1342000</v>
      </c>
      <c r="CN30" s="78">
        <f t="shared" si="42"/>
        <v>1650000.0000000002</v>
      </c>
      <c r="CO30" s="78">
        <f t="shared" si="43"/>
        <v>399000</v>
      </c>
      <c r="CP30" s="78">
        <f t="shared" si="44"/>
        <v>528000</v>
      </c>
      <c r="CQ30" s="78">
        <f t="shared" si="45"/>
        <v>1252799.9999999998</v>
      </c>
      <c r="CR30" s="78">
        <f t="shared" si="46"/>
        <v>4736431.8181818202</v>
      </c>
      <c r="CS30" s="78">
        <f t="shared" si="47"/>
        <v>2352.1062271062269</v>
      </c>
      <c r="CT30" s="78">
        <f t="shared" si="113"/>
        <v>3200294.7409733124</v>
      </c>
      <c r="CU30" s="78">
        <f t="shared" si="114"/>
        <v>748996.82539682544</v>
      </c>
      <c r="CV30" s="78">
        <f t="shared" si="115"/>
        <v>3949850.5494505498</v>
      </c>
      <c r="CW30" s="78">
        <f t="shared" si="116"/>
        <v>3255545.5259026689</v>
      </c>
      <c r="CX30" s="78">
        <f t="shared" si="117"/>
        <v>76525.38461538461</v>
      </c>
      <c r="CY30" s="78">
        <f t="shared" si="53"/>
        <v>0</v>
      </c>
      <c r="CZ30" s="91">
        <f t="shared" si="118"/>
        <v>2246242.6052677482</v>
      </c>
      <c r="DA30" s="50"/>
      <c r="DB30" s="92" t="s">
        <v>497</v>
      </c>
      <c r="DC30" s="78">
        <f t="shared" si="54"/>
        <v>17214876.315789476</v>
      </c>
      <c r="DD30" s="78">
        <f t="shared" si="55"/>
        <v>23128322.222222216</v>
      </c>
      <c r="DE30" s="78">
        <f t="shared" si="56"/>
        <v>18821973.055555552</v>
      </c>
      <c r="DF30" s="78">
        <f t="shared" si="57"/>
        <v>21600284.210526314</v>
      </c>
      <c r="DG30" s="78">
        <f t="shared" si="58"/>
        <v>26195106.443498455</v>
      </c>
      <c r="DH30" s="78">
        <f t="shared" si="59"/>
        <v>28704177.44930508</v>
      </c>
      <c r="DI30" s="78">
        <f t="shared" si="60"/>
        <v>31197378.978328168</v>
      </c>
      <c r="DJ30" s="78">
        <f t="shared" si="61"/>
        <v>31149848.235294111</v>
      </c>
      <c r="DK30" s="78">
        <f t="shared" si="62"/>
        <v>30870581.37559808</v>
      </c>
      <c r="DL30" s="78">
        <f t="shared" si="63"/>
        <v>34887868.837535001</v>
      </c>
      <c r="DM30" s="78">
        <f t="shared" si="64"/>
        <v>38907925.384615384</v>
      </c>
      <c r="DN30" s="78">
        <f t="shared" si="65"/>
        <v>29858654.166666664</v>
      </c>
      <c r="DO30" s="78">
        <f t="shared" si="302"/>
        <v>28166771.699346408</v>
      </c>
      <c r="DP30" s="78">
        <f t="shared" si="67"/>
        <v>51747898.333333313</v>
      </c>
      <c r="DQ30" s="78">
        <f t="shared" si="68"/>
        <v>35008332.889676116</v>
      </c>
      <c r="DR30" s="78">
        <f t="shared" si="69"/>
        <v>45641201.823308274</v>
      </c>
      <c r="DS30" s="78">
        <f t="shared" si="70"/>
        <v>56409878.358843543</v>
      </c>
      <c r="DT30" s="78">
        <f t="shared" si="71"/>
        <v>52214857.809514172</v>
      </c>
      <c r="DU30" s="91">
        <f t="shared" si="119"/>
        <v>43394816.620901532</v>
      </c>
      <c r="DV30" s="51"/>
      <c r="DW30" s="51"/>
      <c r="EQ30" s="1"/>
    </row>
    <row r="31" spans="1:150" x14ac:dyDescent="0.15">
      <c r="A31" s="81">
        <v>39476</v>
      </c>
      <c r="B31" s="82">
        <v>5300000</v>
      </c>
      <c r="C31" s="83">
        <v>2070000</v>
      </c>
      <c r="D31" s="83">
        <v>2330000</v>
      </c>
      <c r="E31" s="84">
        <v>2830000</v>
      </c>
      <c r="F31" s="84">
        <v>4080000</v>
      </c>
      <c r="G31" s="84">
        <v>680000</v>
      </c>
      <c r="H31" s="84">
        <v>1560000</v>
      </c>
      <c r="I31" s="84">
        <v>760000</v>
      </c>
      <c r="J31" s="138">
        <v>2930000</v>
      </c>
      <c r="K31" s="138">
        <v>2450000</v>
      </c>
      <c r="L31" s="84">
        <v>170000</v>
      </c>
      <c r="M31" s="84">
        <v>2850000</v>
      </c>
      <c r="N31" s="84">
        <v>2920000</v>
      </c>
      <c r="O31" s="84">
        <v>2250000</v>
      </c>
      <c r="P31" s="84">
        <v>4190000</v>
      </c>
      <c r="Q31" s="26">
        <v>1450000</v>
      </c>
      <c r="R31" s="26">
        <v>0</v>
      </c>
      <c r="S31" s="179">
        <v>4790961</v>
      </c>
      <c r="T31" s="85">
        <f t="shared" si="73"/>
        <v>2162000</v>
      </c>
      <c r="U31" s="70"/>
      <c r="V31" s="86" t="s">
        <v>498</v>
      </c>
      <c r="W31" s="72">
        <f t="shared" ref="W31" si="1065">SUM(B198:B204)</f>
        <v>179430000</v>
      </c>
      <c r="X31" s="72">
        <f t="shared" ref="X31" si="1066">SUM(C198:C204)</f>
        <v>142740000</v>
      </c>
      <c r="Y31" s="72">
        <f t="shared" ref="Y31" si="1067">SUM(D198:D204)</f>
        <v>162280000</v>
      </c>
      <c r="Z31" s="72">
        <f t="shared" ref="Z31" si="1068">SUM(E198:E204)</f>
        <v>164030000</v>
      </c>
      <c r="AA31" s="72">
        <f t="shared" ref="AA31" si="1069">SUM(F198:F204)</f>
        <v>142940000</v>
      </c>
      <c r="AB31" s="72">
        <f t="shared" ref="AB31" si="1070">SUM(G198:G204)</f>
        <v>164170000</v>
      </c>
      <c r="AC31" s="72">
        <f t="shared" ref="AC31" si="1071">SUM(H198:H204)</f>
        <v>196290000</v>
      </c>
      <c r="AD31" s="72">
        <f t="shared" ref="AD31" si="1072">SUM(I198:I204)</f>
        <v>202340000</v>
      </c>
      <c r="AE31" s="72">
        <f t="shared" ref="AE31" si="1073">SUM(J198:J204)</f>
        <v>161060000</v>
      </c>
      <c r="AF31" s="72">
        <f t="shared" ref="AF31" si="1074">SUM(K198:K204)</f>
        <v>203940000</v>
      </c>
      <c r="AG31" s="72">
        <f t="shared" ref="AG31" si="1075">SUM(L198:L204)</f>
        <v>219210000</v>
      </c>
      <c r="AH31" s="72">
        <f t="shared" ref="AH31" si="1076">SUM(M198:M204)</f>
        <v>231230000</v>
      </c>
      <c r="AI31" s="72">
        <f t="shared" ref="AI31" si="1077">SUM(N198:N204)</f>
        <v>191830000</v>
      </c>
      <c r="AJ31" s="72">
        <f t="shared" ref="AJ31" si="1078">SUM(O198:O204)</f>
        <v>218660000</v>
      </c>
      <c r="AK31" s="72">
        <f t="shared" ref="AK31" si="1079">SUM(P198:P204)</f>
        <v>192050000</v>
      </c>
      <c r="AL31" s="72">
        <f t="shared" ref="AL31" si="1080">SUM(Q198:Q204)</f>
        <v>165950000</v>
      </c>
      <c r="AM31" s="72">
        <f t="shared" ref="AM31" si="1081">SUM(R198:R204)</f>
        <v>198230000</v>
      </c>
      <c r="AN31" s="72">
        <f t="shared" ref="AN31" si="1082">SUM(S198:S204)</f>
        <v>219445659</v>
      </c>
      <c r="AO31" s="87">
        <f t="shared" si="92"/>
        <v>193344000</v>
      </c>
      <c r="AP31" s="72"/>
      <c r="AQ31" s="130">
        <v>39476</v>
      </c>
      <c r="AR31" s="50">
        <v>0.33111111111111113</v>
      </c>
      <c r="AS31" s="88">
        <v>0.22700000000000001</v>
      </c>
      <c r="AT31" s="88">
        <v>0.47400000000000003</v>
      </c>
      <c r="AU31" s="88">
        <v>0.38600000000000001</v>
      </c>
      <c r="AV31" s="88">
        <v>0.19999999999999996</v>
      </c>
      <c r="AW31" s="88">
        <v>0.2218181818181818</v>
      </c>
      <c r="AX31" s="88">
        <v>0.37500000000000006</v>
      </c>
      <c r="AY31" s="88">
        <v>0.43846153846153846</v>
      </c>
      <c r="AZ31" s="88">
        <v>0.32</v>
      </c>
      <c r="BA31" s="88">
        <v>0.4674725274725276</v>
      </c>
      <c r="BB31" s="88">
        <v>0.27909090909090906</v>
      </c>
      <c r="BC31" s="88">
        <v>0.23521062271062268</v>
      </c>
      <c r="BD31" s="88">
        <v>0.51605965463108316</v>
      </c>
      <c r="BE31" s="88">
        <v>0.35592407592407593</v>
      </c>
      <c r="BF31" s="88">
        <v>0.35438949938949937</v>
      </c>
      <c r="BG31" s="88">
        <v>0.34089481946624806</v>
      </c>
      <c r="BH31" s="89">
        <v>0.37835714285714289</v>
      </c>
      <c r="BI31" s="89">
        <v>0.43117582417582412</v>
      </c>
      <c r="BJ31" s="89">
        <f t="shared" si="93"/>
        <v>0.39656918159296906</v>
      </c>
      <c r="BK31" s="76"/>
      <c r="BL31" s="86" t="s">
        <v>498</v>
      </c>
      <c r="BM31" s="133">
        <f t="shared" ref="BM31" si="1083">SUMPRODUCT(AR198:AR204,B198:B204)/SUM(B198:B204)</f>
        <v>0.10328577894901336</v>
      </c>
      <c r="BN31" s="133">
        <f t="shared" ref="BN31" si="1084">SUMPRODUCT(AS198:AS204,C198:C204)/SUM(C198:C204)</f>
        <v>0.16234075438591666</v>
      </c>
      <c r="BO31" s="133">
        <f t="shared" ref="BO31" si="1085">SUMPRODUCT(AT198:AT204,D198:D204)/SUM(D198:D204)</f>
        <v>0.11002731047845972</v>
      </c>
      <c r="BP31" s="133">
        <f t="shared" ref="BP31" si="1086">SUMPRODUCT(AU198:AU204,E198:E204)/SUM(E198:E204)</f>
        <v>0.14881858929314382</v>
      </c>
      <c r="BQ31" s="133">
        <f t="shared" ref="BQ31" si="1087">SUMPRODUCT(AV198:AV204,F198:F204)/SUM(F198:F204)</f>
        <v>0.20693401993510427</v>
      </c>
      <c r="BR31" s="133">
        <f t="shared" ref="BR31" si="1088">SUMPRODUCT(AW198:AW204,G198:G204)/SUM(G198:G204)</f>
        <v>0.17364935539577675</v>
      </c>
      <c r="BS31" s="133">
        <f t="shared" ref="BS31" si="1089">SUMPRODUCT(AX198:AX204,H198:H204)/SUM(H198:H204)</f>
        <v>0.16424304783382371</v>
      </c>
      <c r="BT31" s="133">
        <f t="shared" ref="BT31" si="1090">SUMPRODUCT(AY198:AY204,I198:I204)/SUM(I198:I204)</f>
        <v>0.14209037593489504</v>
      </c>
      <c r="BU31" s="133">
        <f t="shared" ref="BU31" si="1091">SUMPRODUCT(AZ198:AZ204,J198:J204)/SUM(J198:J204)</f>
        <v>0.18576111407484622</v>
      </c>
      <c r="BV31" s="133">
        <f t="shared" ref="BV31" si="1092">SUMPRODUCT(BA198:BA204,K198:K204)/SUM(K198:K204)</f>
        <v>0.15840517596990084</v>
      </c>
      <c r="BW31" s="133">
        <f t="shared" ref="BW31" si="1093">SUMPRODUCT(BB198:BB204,L198:L204)/SUM(L198:L204)</f>
        <v>0.1745445978940186</v>
      </c>
      <c r="BX31" s="133">
        <f t="shared" ref="BX31" si="1094">SUMPRODUCT(BC198:BC204,M198:M204)/SUM(M198:M204)</f>
        <v>0.13029978397102043</v>
      </c>
      <c r="BY31" s="133">
        <f t="shared" ref="BY31" si="1095">SUMPRODUCT(BD198:BD204,N198:N204)/SUM(N198:N204)</f>
        <v>0.18565193608798655</v>
      </c>
      <c r="BZ31" s="133">
        <f t="shared" ref="BZ31" si="1096">SUMPRODUCT(BE198:BE204,O198:O204)/SUM(O198:O204)</f>
        <v>0.23805998627384728</v>
      </c>
      <c r="CA31" s="133">
        <f t="shared" ref="CA31" si="1097">SUMPRODUCT(BF198:BF204,P198:P204)/SUM(P198:P204)</f>
        <v>0.17323505762737551</v>
      </c>
      <c r="CB31" s="133">
        <f t="shared" ref="CB31" si="1098">SUMPRODUCT(BG198:BG204,Q198:Q204)/SUM(Q198:Q204)</f>
        <v>0.24828014019708519</v>
      </c>
      <c r="CC31" s="133">
        <f t="shared" ref="CC31" si="1099">SUMPRODUCT(BH198:BH204,R198:R204)/SUM(R198:R204)</f>
        <v>0.24092873790072131</v>
      </c>
      <c r="CD31" s="133">
        <f t="shared" ref="CD31" si="1100">SUMPRODUCT(BI198:BI204,S198:S204)/SUM(S198:S204)</f>
        <v>0.2046608782360971</v>
      </c>
      <c r="CE31" s="135">
        <f t="shared" si="112"/>
        <v>0.21712491031063971</v>
      </c>
      <c r="CF31" s="72"/>
      <c r="CG31" s="90">
        <v>39476</v>
      </c>
      <c r="CH31" s="78">
        <f t="shared" si="36"/>
        <v>1754888.888888889</v>
      </c>
      <c r="CI31" s="78">
        <f t="shared" si="37"/>
        <v>469890</v>
      </c>
      <c r="CJ31" s="78">
        <f t="shared" si="38"/>
        <v>1104420</v>
      </c>
      <c r="CK31" s="78">
        <f t="shared" si="39"/>
        <v>1092380</v>
      </c>
      <c r="CL31" s="78">
        <f t="shared" si="40"/>
        <v>815999.99999999977</v>
      </c>
      <c r="CM31" s="78">
        <f t="shared" si="41"/>
        <v>150836.36363636362</v>
      </c>
      <c r="CN31" s="78">
        <f t="shared" si="42"/>
        <v>585000.00000000012</v>
      </c>
      <c r="CO31" s="78">
        <f t="shared" si="43"/>
        <v>333230.76923076925</v>
      </c>
      <c r="CP31" s="78">
        <f t="shared" si="44"/>
        <v>937600</v>
      </c>
      <c r="CQ31" s="78">
        <f t="shared" si="45"/>
        <v>1145307.6923076927</v>
      </c>
      <c r="CR31" s="78">
        <f t="shared" si="46"/>
        <v>47445.454545454537</v>
      </c>
      <c r="CS31" s="78">
        <f t="shared" si="47"/>
        <v>670350.27472527465</v>
      </c>
      <c r="CT31" s="78">
        <f t="shared" si="113"/>
        <v>1506894.1915227629</v>
      </c>
      <c r="CU31" s="78">
        <f t="shared" si="114"/>
        <v>800829.17082917085</v>
      </c>
      <c r="CV31" s="78">
        <f t="shared" si="115"/>
        <v>1484892.0024420023</v>
      </c>
      <c r="CW31" s="78">
        <f t="shared" si="116"/>
        <v>494297.48822605971</v>
      </c>
      <c r="CX31" s="78">
        <f t="shared" si="117"/>
        <v>0</v>
      </c>
      <c r="CY31" s="78">
        <f t="shared" si="53"/>
        <v>2065746.5577692306</v>
      </c>
      <c r="CZ31" s="91">
        <f t="shared" si="118"/>
        <v>857382.57060399908</v>
      </c>
      <c r="DA31" s="50"/>
      <c r="DB31" s="92" t="s">
        <v>498</v>
      </c>
      <c r="DC31" s="78">
        <f t="shared" si="54"/>
        <v>18532567.316821467</v>
      </c>
      <c r="DD31" s="78">
        <f t="shared" si="55"/>
        <v>23172519.281045746</v>
      </c>
      <c r="DE31" s="78">
        <f t="shared" si="56"/>
        <v>17855231.944444444</v>
      </c>
      <c r="DF31" s="78">
        <f t="shared" si="57"/>
        <v>24410713.20175438</v>
      </c>
      <c r="DG31" s="78">
        <f t="shared" si="58"/>
        <v>29579148.809523806</v>
      </c>
      <c r="DH31" s="78">
        <f t="shared" si="59"/>
        <v>28508014.675324667</v>
      </c>
      <c r="DI31" s="78">
        <f t="shared" si="60"/>
        <v>32239267.859301254</v>
      </c>
      <c r="DJ31" s="78">
        <f t="shared" si="61"/>
        <v>28750566.666666664</v>
      </c>
      <c r="DK31" s="78">
        <f t="shared" si="62"/>
        <v>29918685.032894731</v>
      </c>
      <c r="DL31" s="78">
        <f t="shared" si="63"/>
        <v>32305151.587301575</v>
      </c>
      <c r="DM31" s="78">
        <f t="shared" si="64"/>
        <v>38261921.304347821</v>
      </c>
      <c r="DN31" s="78">
        <f t="shared" si="65"/>
        <v>30129219.047619056</v>
      </c>
      <c r="DO31" s="78">
        <f t="shared" si="302"/>
        <v>35613610.899758458</v>
      </c>
      <c r="DP31" s="78">
        <f t="shared" si="67"/>
        <v>52054196.598639444</v>
      </c>
      <c r="DQ31" s="78">
        <f t="shared" si="68"/>
        <v>33269792.817337468</v>
      </c>
      <c r="DR31" s="78">
        <f t="shared" si="69"/>
        <v>41202089.265706286</v>
      </c>
      <c r="DS31" s="78">
        <f t="shared" si="70"/>
        <v>47759303.714059986</v>
      </c>
      <c r="DT31" s="78">
        <f t="shared" si="71"/>
        <v>44911941.29603909</v>
      </c>
      <c r="DU31" s="91">
        <f t="shared" si="119"/>
        <v>41979798.659100324</v>
      </c>
      <c r="DV31" s="51"/>
      <c r="DW31" s="51"/>
      <c r="EQ31" s="1"/>
    </row>
    <row r="32" spans="1:150" x14ac:dyDescent="0.15">
      <c r="A32" s="81">
        <v>39477</v>
      </c>
      <c r="B32" s="82">
        <v>2280000</v>
      </c>
      <c r="C32" s="83">
        <v>3630000</v>
      </c>
      <c r="D32" s="83">
        <v>3440000</v>
      </c>
      <c r="E32" s="84">
        <v>3180000</v>
      </c>
      <c r="F32" s="84">
        <v>650000</v>
      </c>
      <c r="G32" s="84">
        <v>2890000</v>
      </c>
      <c r="H32" s="84">
        <v>1730000</v>
      </c>
      <c r="I32" s="84">
        <v>1630000</v>
      </c>
      <c r="J32" s="138">
        <v>3620000</v>
      </c>
      <c r="K32" s="138">
        <v>4590000</v>
      </c>
      <c r="L32" s="84">
        <v>5930000</v>
      </c>
      <c r="M32" s="84">
        <v>1760000</v>
      </c>
      <c r="N32" s="84">
        <v>2860000</v>
      </c>
      <c r="O32" s="84">
        <v>3390000</v>
      </c>
      <c r="P32" s="84">
        <v>2170000</v>
      </c>
      <c r="Q32" s="84">
        <v>0</v>
      </c>
      <c r="R32" s="26">
        <v>3430000</v>
      </c>
      <c r="S32" s="179">
        <v>8202146</v>
      </c>
      <c r="T32" s="85">
        <f t="shared" si="73"/>
        <v>2370000</v>
      </c>
      <c r="U32" s="70"/>
      <c r="V32" s="86" t="s">
        <v>499</v>
      </c>
      <c r="W32" s="72">
        <f t="shared" ref="W32" si="1101">SUM(B205:B211)</f>
        <v>158700000</v>
      </c>
      <c r="X32" s="72">
        <f t="shared" ref="X32" si="1102">SUM(C205:C211)</f>
        <v>164370000</v>
      </c>
      <c r="Y32" s="72">
        <f t="shared" ref="Y32" si="1103">SUM(D205:D211)</f>
        <v>143380000</v>
      </c>
      <c r="Z32" s="72">
        <f t="shared" ref="Z32" si="1104">SUM(E205:E211)</f>
        <v>182290000</v>
      </c>
      <c r="AA32" s="72">
        <f t="shared" ref="AA32" si="1105">SUM(F205:F211)</f>
        <v>190530000</v>
      </c>
      <c r="AB32" s="72">
        <f t="shared" ref="AB32" si="1106">SUM(G205:G211)</f>
        <v>173200000</v>
      </c>
      <c r="AC32" s="72">
        <f t="shared" ref="AC32" si="1107">SUM(H205:H211)</f>
        <v>170600000</v>
      </c>
      <c r="AD32" s="72">
        <f t="shared" ref="AD32" si="1108">SUM(I205:I211)</f>
        <v>187040000</v>
      </c>
      <c r="AE32" s="72">
        <f t="shared" ref="AE32" si="1109">SUM(J205:J211)</f>
        <v>198140000</v>
      </c>
      <c r="AF32" s="72">
        <f t="shared" ref="AF32" si="1110">SUM(K205:K211)</f>
        <v>231240000</v>
      </c>
      <c r="AG32" s="72">
        <f t="shared" ref="AG32" si="1111">SUM(L205:L211)</f>
        <v>239180000</v>
      </c>
      <c r="AH32" s="72">
        <f t="shared" ref="AH32" si="1112">SUM(M205:M211)</f>
        <v>216480000</v>
      </c>
      <c r="AI32" s="72">
        <f t="shared" ref="AI32" si="1113">SUM(N205:N211)</f>
        <v>201460000</v>
      </c>
      <c r="AJ32" s="72">
        <f t="shared" ref="AJ32" si="1114">SUM(O205:O211)</f>
        <v>221550000</v>
      </c>
      <c r="AK32" s="72">
        <f t="shared" ref="AK32" si="1115">SUM(P205:P211)</f>
        <v>217120000</v>
      </c>
      <c r="AL32" s="72">
        <f t="shared" ref="AL32" si="1116">SUM(Q205:Q211)</f>
        <v>183880000</v>
      </c>
      <c r="AM32" s="72">
        <f t="shared" ref="AM32" si="1117">SUM(R205:R211)</f>
        <v>209240000</v>
      </c>
      <c r="AN32" s="72">
        <f t="shared" ref="AN32" si="1118">SUM(S205:S211)</f>
        <v>233395018</v>
      </c>
      <c r="AO32" s="87">
        <f t="shared" si="92"/>
        <v>206650000</v>
      </c>
      <c r="AP32" s="72"/>
      <c r="AQ32" s="130">
        <v>39477</v>
      </c>
      <c r="AR32" s="50">
        <v>0.33200000000000002</v>
      </c>
      <c r="AS32" s="88">
        <v>0.22600000000000003</v>
      </c>
      <c r="AT32" s="88">
        <v>0.47400000000000003</v>
      </c>
      <c r="AU32" s="88">
        <v>0.38600000000000001</v>
      </c>
      <c r="AV32" s="88">
        <v>0.19857142857142857</v>
      </c>
      <c r="AW32" s="88">
        <v>0.2218181818181818</v>
      </c>
      <c r="AX32" s="88">
        <v>0.37666666666666671</v>
      </c>
      <c r="AY32" s="88">
        <v>0.43846153846153846</v>
      </c>
      <c r="AZ32" s="88">
        <v>0.32</v>
      </c>
      <c r="BA32" s="88">
        <v>0.4674725274725276</v>
      </c>
      <c r="BB32" s="88">
        <v>0.27909090909090906</v>
      </c>
      <c r="BC32" s="88">
        <v>0.2366712454212454</v>
      </c>
      <c r="BD32" s="88">
        <v>0.51034536891679749</v>
      </c>
      <c r="BE32" s="88">
        <v>0.35092407592407593</v>
      </c>
      <c r="BF32" s="88">
        <v>0.35438949938949937</v>
      </c>
      <c r="BG32" s="88">
        <v>0.33540031397174247</v>
      </c>
      <c r="BH32" s="89">
        <v>0.37835714285714289</v>
      </c>
      <c r="BI32" s="89">
        <v>0.43117582417582412</v>
      </c>
      <c r="BJ32" s="89">
        <f t="shared" si="93"/>
        <v>0.39797557689112845</v>
      </c>
      <c r="BK32" s="76"/>
      <c r="BL32" s="86" t="s">
        <v>499</v>
      </c>
      <c r="BM32" s="133">
        <f t="shared" ref="BM32" si="1119">SUMPRODUCT(AR205:AR211,B205:B211)/SUM(B205:B211)</f>
        <v>0.10095320531953705</v>
      </c>
      <c r="BN32" s="133">
        <f t="shared" ref="BN32" si="1120">SUMPRODUCT(AS205:AS211,C205:C211)/SUM(C205:C211)</f>
        <v>0.17657651527332355</v>
      </c>
      <c r="BO32" s="133">
        <f t="shared" ref="BO32" si="1121">SUMPRODUCT(AT205:AT211,D205:D211)/SUM(D205:D211)</f>
        <v>0.12423618085584537</v>
      </c>
      <c r="BP32" s="133">
        <f t="shared" ref="BP32" si="1122">SUMPRODUCT(AU205:AU211,E205:E211)/SUM(E205:E211)</f>
        <v>0.16003202206148057</v>
      </c>
      <c r="BQ32" s="133">
        <f t="shared" ref="BQ32" si="1123">SUMPRODUCT(AV205:AV211,F205:F211)/SUM(F205:F211)</f>
        <v>0.20640734070750014</v>
      </c>
      <c r="BR32" s="133">
        <f t="shared" ref="BR32" si="1124">SUMPRODUCT(AW205:AW211,G205:G211)/SUM(G205:G211)</f>
        <v>0.16823441108545031</v>
      </c>
      <c r="BS32" s="133">
        <f t="shared" ref="BS32" si="1125">SUMPRODUCT(AX205:AX211,H205:H211)/SUM(H205:H211)</f>
        <v>0.17353317239464428</v>
      </c>
      <c r="BT32" s="133">
        <f t="shared" ref="BT32" si="1126">SUMPRODUCT(AY205:AY211,I205:I211)/SUM(I205:I211)</f>
        <v>0.14145803259552325</v>
      </c>
      <c r="BU32" s="133">
        <f t="shared" ref="BU32" si="1127">SUMPRODUCT(AZ205:AZ211,J205:J211)/SUM(J205:J211)</f>
        <v>0.20522444492292249</v>
      </c>
      <c r="BV32" s="133">
        <f t="shared" ref="BV32" si="1128">SUMPRODUCT(BA205:BA211,K205:K211)/SUM(K205:K211)</f>
        <v>0.1680924889416068</v>
      </c>
      <c r="BW32" s="133">
        <f t="shared" ref="BW32" si="1129">SUMPRODUCT(BB205:BB211,L205:L211)/SUM(L205:L211)</f>
        <v>0.17089204718850784</v>
      </c>
      <c r="BX32" s="133">
        <f t="shared" ref="BX32" si="1130">SUMPRODUCT(BC205:BC211,M205:M211)/SUM(M205:M211)</f>
        <v>0.12397636968682522</v>
      </c>
      <c r="BY32" s="133">
        <f t="shared" ref="BY32" si="1131">SUMPRODUCT(BD205:BD211,N205:N211)/SUM(N205:N211)</f>
        <v>0.20382050935006746</v>
      </c>
      <c r="BZ32" s="133">
        <f t="shared" ref="BZ32" si="1132">SUMPRODUCT(BE205:BE211,O205:O211)/SUM(O205:O211)</f>
        <v>0.23283183958898243</v>
      </c>
      <c r="CA32" s="133">
        <f t="shared" ref="CA32" si="1133">SUMPRODUCT(BF205:BF211,P205:P211)/SUM(P205:P211)</f>
        <v>0.1814889465743087</v>
      </c>
      <c r="CB32" s="133">
        <f t="shared" ref="CB32" si="1134">SUMPRODUCT(BG205:BG211,Q205:Q211)/SUM(Q205:Q211)</f>
        <v>0.27659382110831432</v>
      </c>
      <c r="CC32" s="133">
        <f t="shared" ref="CC32" si="1135">SUMPRODUCT(BH205:BH211,R205:R211)/SUM(R205:R211)</f>
        <v>0.25064108916363337</v>
      </c>
      <c r="CD32" s="133">
        <f t="shared" ref="CD32" si="1136">SUMPRODUCT(BI205:BI211,S205:S211)/SUM(S205:S211)</f>
        <v>0.20069946758531942</v>
      </c>
      <c r="CE32" s="135">
        <f t="shared" si="112"/>
        <v>0.22778095066713092</v>
      </c>
      <c r="CF32" s="72"/>
      <c r="CG32" s="90">
        <v>39477</v>
      </c>
      <c r="CH32" s="78">
        <f t="shared" si="36"/>
        <v>756960</v>
      </c>
      <c r="CI32" s="78">
        <f t="shared" si="37"/>
        <v>820380.00000000012</v>
      </c>
      <c r="CJ32" s="78">
        <f t="shared" si="38"/>
        <v>1630560</v>
      </c>
      <c r="CK32" s="78">
        <f t="shared" si="39"/>
        <v>1227480</v>
      </c>
      <c r="CL32" s="78">
        <f t="shared" si="40"/>
        <v>129071.42857142857</v>
      </c>
      <c r="CM32" s="78">
        <f t="shared" si="41"/>
        <v>641054.54545454541</v>
      </c>
      <c r="CN32" s="78">
        <f t="shared" si="42"/>
        <v>651633.33333333337</v>
      </c>
      <c r="CO32" s="78">
        <f t="shared" si="43"/>
        <v>714692.30769230763</v>
      </c>
      <c r="CP32" s="78">
        <f t="shared" si="44"/>
        <v>1158400</v>
      </c>
      <c r="CQ32" s="78">
        <f t="shared" si="45"/>
        <v>2145698.9010989019</v>
      </c>
      <c r="CR32" s="78">
        <f t="shared" si="46"/>
        <v>1655009.0909090906</v>
      </c>
      <c r="CS32" s="78">
        <f t="shared" si="47"/>
        <v>416541.39194139192</v>
      </c>
      <c r="CT32" s="78">
        <f t="shared" si="113"/>
        <v>1459587.7551020409</v>
      </c>
      <c r="CU32" s="78">
        <f t="shared" si="114"/>
        <v>1189632.6173826174</v>
      </c>
      <c r="CV32" s="78">
        <f t="shared" si="115"/>
        <v>769025.21367521363</v>
      </c>
      <c r="CW32" s="78">
        <f t="shared" si="116"/>
        <v>0</v>
      </c>
      <c r="CX32" s="78">
        <f t="shared" si="117"/>
        <v>1297765.0000000002</v>
      </c>
      <c r="CY32" s="78">
        <f t="shared" si="53"/>
        <v>3536567.0615604389</v>
      </c>
      <c r="CZ32" s="91">
        <f t="shared" si="118"/>
        <v>943202.11723197438</v>
      </c>
      <c r="DA32" s="50"/>
      <c r="DB32" s="92" t="s">
        <v>499</v>
      </c>
      <c r="DC32" s="78">
        <f t="shared" si="54"/>
        <v>16021273.68421053</v>
      </c>
      <c r="DD32" s="78">
        <f t="shared" si="55"/>
        <v>29023881.81547619</v>
      </c>
      <c r="DE32" s="78">
        <f t="shared" si="56"/>
        <v>17812983.611111108</v>
      </c>
      <c r="DF32" s="78">
        <f t="shared" si="57"/>
        <v>29172237.301587291</v>
      </c>
      <c r="DG32" s="78">
        <f t="shared" si="58"/>
        <v>39326790.625</v>
      </c>
      <c r="DH32" s="78">
        <f t="shared" si="59"/>
        <v>29138199.999999993</v>
      </c>
      <c r="DI32" s="78">
        <f t="shared" si="60"/>
        <v>29604759.210526314</v>
      </c>
      <c r="DJ32" s="78">
        <f t="shared" si="61"/>
        <v>26458310.416666668</v>
      </c>
      <c r="DK32" s="78">
        <f t="shared" si="62"/>
        <v>40663171.517027862</v>
      </c>
      <c r="DL32" s="78">
        <f t="shared" si="63"/>
        <v>38869707.142857157</v>
      </c>
      <c r="DM32" s="78">
        <f t="shared" si="64"/>
        <v>40873959.846547306</v>
      </c>
      <c r="DN32" s="78">
        <f t="shared" si="65"/>
        <v>26838404.509803925</v>
      </c>
      <c r="DO32" s="78">
        <f t="shared" si="302"/>
        <v>41061679.813664593</v>
      </c>
      <c r="DP32" s="78">
        <f t="shared" si="67"/>
        <v>51583894.060939059</v>
      </c>
      <c r="DQ32" s="78">
        <f t="shared" si="68"/>
        <v>39404880.080213904</v>
      </c>
      <c r="DR32" s="78">
        <f t="shared" si="69"/>
        <v>50860071.825396836</v>
      </c>
      <c r="DS32" s="78">
        <f t="shared" si="70"/>
        <v>52444141.496598646</v>
      </c>
      <c r="DT32" s="78">
        <f t="shared" si="71"/>
        <v>46842255.849666044</v>
      </c>
      <c r="DU32" s="91">
        <f t="shared" si="119"/>
        <v>47070933.455362603</v>
      </c>
      <c r="DV32" s="51"/>
      <c r="DW32" s="51"/>
      <c r="EQ32" s="1"/>
    </row>
    <row r="33" spans="1:147" x14ac:dyDescent="0.15">
      <c r="A33" s="81">
        <v>39478</v>
      </c>
      <c r="B33" s="82">
        <v>3690000</v>
      </c>
      <c r="C33" s="83">
        <v>2890000</v>
      </c>
      <c r="D33" s="83">
        <v>2430000</v>
      </c>
      <c r="E33" s="84">
        <v>470000</v>
      </c>
      <c r="F33" s="84">
        <v>4300000</v>
      </c>
      <c r="G33" s="84">
        <v>1830000</v>
      </c>
      <c r="H33" s="84">
        <v>2880000</v>
      </c>
      <c r="I33" s="84">
        <v>560000</v>
      </c>
      <c r="J33" s="138">
        <v>6430000</v>
      </c>
      <c r="K33" s="138">
        <v>420000</v>
      </c>
      <c r="L33" s="84">
        <v>2070000</v>
      </c>
      <c r="M33" s="84">
        <v>1750000</v>
      </c>
      <c r="N33" s="84">
        <v>3360000</v>
      </c>
      <c r="O33" s="84">
        <v>3520000</v>
      </c>
      <c r="P33" s="84">
        <v>240000</v>
      </c>
      <c r="Q33" s="26">
        <v>4680000</v>
      </c>
      <c r="R33" s="26">
        <v>8310000</v>
      </c>
      <c r="S33" s="179">
        <v>9562831</v>
      </c>
      <c r="T33" s="85">
        <f t="shared" si="73"/>
        <v>4022000</v>
      </c>
      <c r="U33" s="70"/>
      <c r="V33" s="86" t="s">
        <v>500</v>
      </c>
      <c r="W33" s="72">
        <f t="shared" ref="W33" si="1137">SUM(B212:B218)</f>
        <v>148440000</v>
      </c>
      <c r="X33" s="72">
        <f t="shared" ref="X33" si="1138">SUM(C212:C218)</f>
        <v>165060000</v>
      </c>
      <c r="Y33" s="72">
        <f t="shared" ref="Y33" si="1139">SUM(D212:D218)</f>
        <v>156870000</v>
      </c>
      <c r="Z33" s="72">
        <f t="shared" ref="Z33" si="1140">SUM(E212:E218)</f>
        <v>181110000</v>
      </c>
      <c r="AA33" s="72">
        <f t="shared" ref="AA33" si="1141">SUM(F212:F218)</f>
        <v>200260000</v>
      </c>
      <c r="AB33" s="72">
        <f t="shared" ref="AB33" si="1142">SUM(G212:G218)</f>
        <v>166290000</v>
      </c>
      <c r="AC33" s="72">
        <f t="shared" ref="AC33" si="1143">SUM(H212:H218)</f>
        <v>178140000</v>
      </c>
      <c r="AD33" s="72">
        <f t="shared" ref="AD33" si="1144">SUM(I212:I218)</f>
        <v>195360000</v>
      </c>
      <c r="AE33" s="72">
        <f t="shared" ref="AE33" si="1145">SUM(J212:J218)</f>
        <v>232250000</v>
      </c>
      <c r="AF33" s="72">
        <f t="shared" ref="AF33" si="1146">SUM(K212:K218)</f>
        <v>220640000</v>
      </c>
      <c r="AG33" s="72">
        <f t="shared" ref="AG33" si="1147">SUM(L212:L218)</f>
        <v>218020000</v>
      </c>
      <c r="AH33" s="72">
        <f t="shared" ref="AH33" si="1148">SUM(M212:M218)</f>
        <v>219710000</v>
      </c>
      <c r="AI33" s="72">
        <f t="shared" ref="AI33" si="1149">SUM(N212:N218)</f>
        <v>196320000</v>
      </c>
      <c r="AJ33" s="72">
        <f t="shared" ref="AJ33" si="1150">SUM(O212:O218)</f>
        <v>220460000</v>
      </c>
      <c r="AK33" s="72">
        <f t="shared" ref="AK33" si="1151">SUM(P212:P218)</f>
        <v>201140000</v>
      </c>
      <c r="AL33" s="72">
        <f t="shared" ref="AL33" si="1152">SUM(Q212:Q218)</f>
        <v>199270000</v>
      </c>
      <c r="AM33" s="72">
        <f t="shared" ref="AM33" si="1153">SUM(R212:R218)</f>
        <v>251620000</v>
      </c>
      <c r="AN33" s="72">
        <f t="shared" ref="AN33" si="1154">SUM(S212:S218)</f>
        <v>205354536</v>
      </c>
      <c r="AO33" s="87">
        <f t="shared" si="92"/>
        <v>213762000</v>
      </c>
      <c r="AP33" s="72"/>
      <c r="AQ33" s="130">
        <v>39478</v>
      </c>
      <c r="AR33" s="50">
        <v>0.33555555555555555</v>
      </c>
      <c r="AS33" s="88">
        <v>0.22200000000000003</v>
      </c>
      <c r="AT33" s="88">
        <v>0.47400000000000003</v>
      </c>
      <c r="AU33" s="88">
        <v>0.378</v>
      </c>
      <c r="AV33" s="88">
        <v>0.19857142857142857</v>
      </c>
      <c r="AW33" s="88">
        <v>0.2009090909090909</v>
      </c>
      <c r="AX33" s="88">
        <v>0.37833333333333341</v>
      </c>
      <c r="AY33" s="88">
        <v>0.47692307692307695</v>
      </c>
      <c r="AZ33" s="88">
        <v>0.32</v>
      </c>
      <c r="BA33" s="88">
        <v>0.44661538461538458</v>
      </c>
      <c r="BB33" s="88">
        <v>0.27909090909090906</v>
      </c>
      <c r="BC33" s="88">
        <v>0.24167124542124541</v>
      </c>
      <c r="BD33" s="88">
        <v>0.49908424908424914</v>
      </c>
      <c r="BE33" s="88">
        <v>0.34683316683316689</v>
      </c>
      <c r="BF33" s="88">
        <v>0.34273726273726274</v>
      </c>
      <c r="BG33" s="88">
        <v>0.33540031397174247</v>
      </c>
      <c r="BH33" s="89">
        <v>0.37645354645354645</v>
      </c>
      <c r="BI33" s="89">
        <v>0.4320604395604396</v>
      </c>
      <c r="BJ33" s="89">
        <f t="shared" si="93"/>
        <v>0.38180185020633983</v>
      </c>
      <c r="BK33" s="76"/>
      <c r="BL33" s="86" t="s">
        <v>500</v>
      </c>
      <c r="BM33" s="133">
        <f t="shared" ref="BM33" si="1155">SUMPRODUCT(AR212:AR218,B212:B218)/SUM(B212:B218)</f>
        <v>0.10130127005063182</v>
      </c>
      <c r="BN33" s="133">
        <f t="shared" ref="BN33" si="1156">SUMPRODUCT(AS212:AS218,C212:C218)/SUM(C212:C218)</f>
        <v>0.1773964229457686</v>
      </c>
      <c r="BO33" s="133">
        <f t="shared" ref="BO33" si="1157">SUMPRODUCT(AT212:AT218,D212:D218)/SUM(D212:D218)</f>
        <v>0.13279597450196873</v>
      </c>
      <c r="BP33" s="133">
        <f t="shared" ref="BP33" si="1158">SUMPRODUCT(AU212:AU218,E212:E218)/SUM(E212:E218)</f>
        <v>0.15572985110338097</v>
      </c>
      <c r="BQ33" s="133">
        <f t="shared" ref="BQ33" si="1159">SUMPRODUCT(AV212:AV218,F212:F218)/SUM(F212:F218)</f>
        <v>0.17203211346083419</v>
      </c>
      <c r="BR33" s="133">
        <f t="shared" ref="BR33" si="1160">SUMPRODUCT(AW212:AW218,G212:G218)/SUM(G212:G218)</f>
        <v>0.16257338084069994</v>
      </c>
      <c r="BS33" s="133">
        <f t="shared" ref="BS33" si="1161">SUMPRODUCT(AX212:AX218,H212:H218)/SUM(H212:H218)</f>
        <v>0.17065471603542762</v>
      </c>
      <c r="BT33" s="133">
        <f t="shared" ref="BT33" si="1162">SUMPRODUCT(AY212:AY218,I212:I218)/SUM(I212:I218)</f>
        <v>0.13417475003412502</v>
      </c>
      <c r="BU33" s="133">
        <f t="shared" ref="BU33" si="1163">SUMPRODUCT(AZ212:AZ218,J212:J218)/SUM(J212:J218)</f>
        <v>0.19616100804153738</v>
      </c>
      <c r="BV33" s="133">
        <f t="shared" ref="BV33" si="1164">SUMPRODUCT(BA212:BA218,K212:K218)/SUM(K212:K218)</f>
        <v>0.16893278895737654</v>
      </c>
      <c r="BW33" s="133">
        <f t="shared" ref="BW33" si="1165">SUMPRODUCT(BB212:BB218,L212:L218)/SUM(L212:L218)</f>
        <v>0.15409347976110604</v>
      </c>
      <c r="BX33" s="133">
        <f t="shared" ref="BX33" si="1166">SUMPRODUCT(BC212:BC218,M212:M218)/SUM(M212:M218)</f>
        <v>0.12304759051072375</v>
      </c>
      <c r="BY33" s="133">
        <f t="shared" ref="BY33" si="1167">SUMPRODUCT(BD212:BD218,N212:N218)/SUM(N212:N218)</f>
        <v>0.21496898204745085</v>
      </c>
      <c r="BZ33" s="133">
        <f t="shared" ref="BZ33" si="1168">SUMPRODUCT(BE212:BE218,O212:O218)/SUM(O212:O218)</f>
        <v>0.22853088643203384</v>
      </c>
      <c r="CA33" s="133">
        <f t="shared" ref="CA33" si="1169">SUMPRODUCT(BF212:BF218,P212:P218)/SUM(P212:P218)</f>
        <v>0.17125552731781785</v>
      </c>
      <c r="CB33" s="133">
        <f t="shared" ref="CB33" si="1170">SUMPRODUCT(BG212:BG218,Q212:Q218)/SUM(Q212:Q218)</f>
        <v>0.29381848110683362</v>
      </c>
      <c r="CC33" s="133">
        <f t="shared" ref="CC33" si="1171">SUMPRODUCT(BH212:BH218,R212:R218)/SUM(R212:R218)</f>
        <v>0.25033731238972107</v>
      </c>
      <c r="CD33" s="133">
        <f t="shared" ref="CD33" si="1172">SUMPRODUCT(BI212:BI218,S212:S218)/SUM(S212:S218)</f>
        <v>0.19673263585382003</v>
      </c>
      <c r="CE33" s="135">
        <f t="shared" si="112"/>
        <v>0.2325671071722083</v>
      </c>
      <c r="CF33" s="72"/>
      <c r="CG33" s="90">
        <v>39478</v>
      </c>
      <c r="CH33" s="78">
        <f t="shared" si="36"/>
        <v>1238200</v>
      </c>
      <c r="CI33" s="78">
        <f t="shared" si="37"/>
        <v>641580.00000000012</v>
      </c>
      <c r="CJ33" s="78">
        <f t="shared" si="38"/>
        <v>1151820</v>
      </c>
      <c r="CK33" s="78">
        <f t="shared" si="39"/>
        <v>177660</v>
      </c>
      <c r="CL33" s="78">
        <f t="shared" si="40"/>
        <v>853857.14285714284</v>
      </c>
      <c r="CM33" s="78">
        <f t="shared" si="41"/>
        <v>367663.63636363635</v>
      </c>
      <c r="CN33" s="78">
        <f t="shared" si="42"/>
        <v>1089600.0000000002</v>
      </c>
      <c r="CO33" s="78">
        <f t="shared" si="43"/>
        <v>267076.92307692306</v>
      </c>
      <c r="CP33" s="78">
        <f t="shared" si="44"/>
        <v>2057600</v>
      </c>
      <c r="CQ33" s="78">
        <f t="shared" si="45"/>
        <v>187578.46153846153</v>
      </c>
      <c r="CR33" s="78">
        <f t="shared" si="46"/>
        <v>577718.18181818177</v>
      </c>
      <c r="CS33" s="78">
        <f t="shared" si="47"/>
        <v>422924.67948717944</v>
      </c>
      <c r="CT33" s="78">
        <f t="shared" si="113"/>
        <v>1676923.0769230772</v>
      </c>
      <c r="CU33" s="78">
        <f t="shared" si="114"/>
        <v>1220852.7472527474</v>
      </c>
      <c r="CV33" s="78">
        <f t="shared" si="115"/>
        <v>82256.943056943055</v>
      </c>
      <c r="CW33" s="78">
        <f t="shared" si="116"/>
        <v>1569673.4693877548</v>
      </c>
      <c r="CX33" s="78">
        <f t="shared" si="117"/>
        <v>3128328.971028971</v>
      </c>
      <c r="CY33" s="78">
        <f t="shared" si="53"/>
        <v>4131720.9653021982</v>
      </c>
      <c r="CZ33" s="91">
        <f t="shared" si="118"/>
        <v>1535607.0415298988</v>
      </c>
      <c r="DA33" s="50"/>
      <c r="DB33" s="92" t="s">
        <v>500</v>
      </c>
      <c r="DC33" s="78">
        <f t="shared" si="54"/>
        <v>15037160.526315788</v>
      </c>
      <c r="DD33" s="78">
        <f t="shared" si="55"/>
        <v>29281053.571428563</v>
      </c>
      <c r="DE33" s="78">
        <f t="shared" si="56"/>
        <v>20831704.520123836</v>
      </c>
      <c r="DF33" s="78">
        <f t="shared" si="57"/>
        <v>28204233.333333328</v>
      </c>
      <c r="DG33" s="78">
        <f t="shared" si="58"/>
        <v>34451151.041666657</v>
      </c>
      <c r="DH33" s="78">
        <f t="shared" si="59"/>
        <v>27034327.499999993</v>
      </c>
      <c r="DI33" s="78">
        <f t="shared" si="60"/>
        <v>30400431.114551075</v>
      </c>
      <c r="DJ33" s="78">
        <f t="shared" si="61"/>
        <v>26212379.166666664</v>
      </c>
      <c r="DK33" s="78">
        <f t="shared" si="62"/>
        <v>45558394.117647059</v>
      </c>
      <c r="DL33" s="78">
        <f t="shared" si="63"/>
        <v>37273330.55555556</v>
      </c>
      <c r="DM33" s="78">
        <f t="shared" si="64"/>
        <v>33595460.457516342</v>
      </c>
      <c r="DN33" s="78">
        <f t="shared" si="65"/>
        <v>27034786.111111116</v>
      </c>
      <c r="DO33" s="78">
        <f t="shared" si="302"/>
        <v>42202710.555555552</v>
      </c>
      <c r="DP33" s="78">
        <f t="shared" si="67"/>
        <v>50381919.222806178</v>
      </c>
      <c r="DQ33" s="78">
        <f t="shared" si="68"/>
        <v>34446336.764705881</v>
      </c>
      <c r="DR33" s="78">
        <f t="shared" si="69"/>
        <v>58549208.730158731</v>
      </c>
      <c r="DS33" s="78">
        <f t="shared" si="70"/>
        <v>62989874.543501616</v>
      </c>
      <c r="DT33" s="78">
        <f t="shared" si="71"/>
        <v>40399939.151818179</v>
      </c>
      <c r="DU33" s="91">
        <f t="shared" si="119"/>
        <v>49714009.963345595</v>
      </c>
      <c r="DV33" s="51"/>
      <c r="DW33" s="51"/>
      <c r="EQ33" s="1"/>
    </row>
    <row r="34" spans="1:147" x14ac:dyDescent="0.15">
      <c r="A34" s="81">
        <v>39479</v>
      </c>
      <c r="B34" s="82">
        <v>2950000</v>
      </c>
      <c r="C34" s="83">
        <v>3150000</v>
      </c>
      <c r="D34" s="83">
        <v>1220000</v>
      </c>
      <c r="E34" s="84">
        <v>2550000</v>
      </c>
      <c r="F34" s="84">
        <v>2160000</v>
      </c>
      <c r="G34" s="84">
        <v>1440000</v>
      </c>
      <c r="H34" s="84">
        <v>3110000</v>
      </c>
      <c r="I34" s="84">
        <v>1270000</v>
      </c>
      <c r="J34" s="138"/>
      <c r="K34" s="138">
        <v>8940000</v>
      </c>
      <c r="L34" s="26">
        <v>2450000</v>
      </c>
      <c r="M34" s="26">
        <v>2420000</v>
      </c>
      <c r="N34" s="26">
        <v>2720000</v>
      </c>
      <c r="O34" s="26">
        <v>12600000</v>
      </c>
      <c r="P34" s="26">
        <v>5550000</v>
      </c>
      <c r="Q34" s="26">
        <v>9760000</v>
      </c>
      <c r="R34" s="26">
        <v>8650000</v>
      </c>
      <c r="S34" s="179">
        <v>3341145</v>
      </c>
      <c r="T34" s="85">
        <f t="shared" si="73"/>
        <v>7856000</v>
      </c>
      <c r="U34" s="70"/>
      <c r="V34" s="86" t="s">
        <v>501</v>
      </c>
      <c r="W34" s="72">
        <f t="shared" ref="W34" si="1173">SUM(B219:B225)</f>
        <v>154220000</v>
      </c>
      <c r="X34" s="72">
        <f t="shared" ref="X34" si="1174">SUM(C219:C225)</f>
        <v>140700000</v>
      </c>
      <c r="Y34" s="72">
        <f t="shared" ref="Y34" si="1175">SUM(D219:D225)</f>
        <v>149720000</v>
      </c>
      <c r="Z34" s="72">
        <f t="shared" ref="Z34" si="1176">SUM(E219:E225)</f>
        <v>153960000</v>
      </c>
      <c r="AA34" s="72">
        <f t="shared" ref="AA34" si="1177">SUM(F219:F225)</f>
        <v>155140000</v>
      </c>
      <c r="AB34" s="72">
        <f t="shared" ref="AB34" si="1178">SUM(G219:G225)</f>
        <v>155800000</v>
      </c>
      <c r="AC34" s="72">
        <f t="shared" ref="AC34" si="1179">SUM(H219:H225)</f>
        <v>176690000</v>
      </c>
      <c r="AD34" s="72">
        <f t="shared" ref="AD34" si="1180">SUM(I219:I225)</f>
        <v>194810000</v>
      </c>
      <c r="AE34" s="72">
        <f t="shared" ref="AE34" si="1181">SUM(J219:J225)</f>
        <v>196570000</v>
      </c>
      <c r="AF34" s="72">
        <f t="shared" ref="AF34" si="1182">SUM(K219:K225)</f>
        <v>224830000</v>
      </c>
      <c r="AG34" s="72">
        <f t="shared" ref="AG34" si="1183">SUM(L219:L225)</f>
        <v>203010000</v>
      </c>
      <c r="AH34" s="72">
        <f t="shared" ref="AH34" si="1184">SUM(M219:M225)</f>
        <v>228260000</v>
      </c>
      <c r="AI34" s="72">
        <f t="shared" ref="AI34" si="1185">SUM(N219:N225)</f>
        <v>172020000</v>
      </c>
      <c r="AJ34" s="72">
        <f t="shared" ref="AJ34" si="1186">SUM(O219:O225)</f>
        <v>203040000</v>
      </c>
      <c r="AK34" s="72">
        <f t="shared" ref="AK34" si="1187">SUM(P219:P225)</f>
        <v>198680000</v>
      </c>
      <c r="AL34" s="72">
        <f t="shared" ref="AL34" si="1188">SUM(Q219:Q225)</f>
        <v>202920000</v>
      </c>
      <c r="AM34" s="72">
        <f t="shared" ref="AM34" si="1189">SUM(R219:R225)</f>
        <v>244470000</v>
      </c>
      <c r="AN34" s="72">
        <f t="shared" ref="AN34" si="1190">SUM(S219:S225)</f>
        <v>183893295</v>
      </c>
      <c r="AO34" s="87">
        <f t="shared" si="92"/>
        <v>204226000</v>
      </c>
      <c r="AP34" s="72"/>
      <c r="AQ34" s="130">
        <v>39479</v>
      </c>
      <c r="AR34" s="50">
        <v>0.32699999999999996</v>
      </c>
      <c r="AS34" s="88">
        <v>0.2233333333333333</v>
      </c>
      <c r="AT34" s="88">
        <v>0.47416666666666668</v>
      </c>
      <c r="AU34" s="88">
        <v>0.378</v>
      </c>
      <c r="AV34" s="88">
        <v>0.19249999999999998</v>
      </c>
      <c r="AW34" s="88">
        <v>0.20590909090909087</v>
      </c>
      <c r="AX34" s="88">
        <v>0.36333333333333329</v>
      </c>
      <c r="AY34" s="88">
        <v>0.47692307692307695</v>
      </c>
      <c r="AZ34" s="88">
        <v>0.30812500000000004</v>
      </c>
      <c r="BA34" s="88">
        <v>0.44661538461538458</v>
      </c>
      <c r="BB34" s="88">
        <v>0.28409090909090906</v>
      </c>
      <c r="BC34" s="88">
        <v>0.23531699070160611</v>
      </c>
      <c r="BD34" s="88">
        <v>0.49441758241758238</v>
      </c>
      <c r="BE34" s="88">
        <v>0.34683316683316689</v>
      </c>
      <c r="BF34" s="88">
        <v>0.34273726273726274</v>
      </c>
      <c r="BG34" s="88">
        <v>0.33520800627943481</v>
      </c>
      <c r="BH34" s="89">
        <v>0.38171328671328664</v>
      </c>
      <c r="BI34" s="89">
        <v>0.43359890109890109</v>
      </c>
      <c r="BJ34" s="89">
        <f t="shared" si="93"/>
        <v>0.36126669057593552</v>
      </c>
      <c r="BK34" s="76"/>
      <c r="BL34" s="86" t="s">
        <v>501</v>
      </c>
      <c r="BM34" s="133">
        <f t="shared" ref="BM34" si="1191">SUMPRODUCT(AR219:AR225,B219:B225)/SUM(B219:B225)</f>
        <v>0.10231663486299718</v>
      </c>
      <c r="BN34" s="133">
        <f t="shared" ref="BN34" si="1192">SUMPRODUCT(AS219:AS225,C219:C225)/SUM(C219:C225)</f>
        <v>0.17207571834704033</v>
      </c>
      <c r="BO34" s="133">
        <f t="shared" ref="BO34" si="1193">SUMPRODUCT(AT219:AT225,D219:D225)/SUM(D219:D225)</f>
        <v>0.13845955868321144</v>
      </c>
      <c r="BP34" s="133">
        <f t="shared" ref="BP34" si="1194">SUMPRODUCT(AU219:AU225,E219:E225)/SUM(E219:E225)</f>
        <v>0.15282860372866561</v>
      </c>
      <c r="BQ34" s="133">
        <f t="shared" ref="BQ34" si="1195">SUMPRODUCT(AV219:AV225,F219:F225)/SUM(F219:F225)</f>
        <v>0.13760606907023046</v>
      </c>
      <c r="BR34" s="133">
        <f t="shared" ref="BR34" si="1196">SUMPRODUCT(AW219:AW225,G219:G225)/SUM(G219:G225)</f>
        <v>0.15962122245400082</v>
      </c>
      <c r="BS34" s="133">
        <f t="shared" ref="BS34" si="1197">SUMPRODUCT(AX219:AX225,H219:H225)/SUM(H219:H225)</f>
        <v>0.16959528652708469</v>
      </c>
      <c r="BT34" s="133">
        <f t="shared" ref="BT34" si="1198">SUMPRODUCT(AY219:AY225,I219:I225)/SUM(I219:I225)</f>
        <v>0.12885565137541419</v>
      </c>
      <c r="BU34" s="133">
        <f t="shared" ref="BU34" si="1199">SUMPRODUCT(AZ219:AZ225,J219:J225)/SUM(J219:J225)</f>
        <v>0.17017573609627326</v>
      </c>
      <c r="BV34" s="133">
        <f t="shared" ref="BV34" si="1200">SUMPRODUCT(BA219:BA225,K219:K225)/SUM(K219:K225)</f>
        <v>0.15705085641426428</v>
      </c>
      <c r="BW34" s="133">
        <f t="shared" ref="BW34" si="1201">SUMPRODUCT(BB219:BB225,L219:L225)/SUM(L219:L225)</f>
        <v>0.14005396559556452</v>
      </c>
      <c r="BX34" s="133">
        <f t="shared" ref="BX34" si="1202">SUMPRODUCT(BC219:BC225,M219:M225)/SUM(M219:M225)</f>
        <v>0.12972243909300105</v>
      </c>
      <c r="BY34" s="133">
        <f t="shared" ref="BY34" si="1203">SUMPRODUCT(BD219:BD225,N219:N225)/SUM(N219:N225)</f>
        <v>0.21843442024525192</v>
      </c>
      <c r="BZ34" s="133">
        <f t="shared" ref="BZ34" si="1204">SUMPRODUCT(BE219:BE225,O219:O225)/SUM(O219:O225)</f>
        <v>0.2098925180789416</v>
      </c>
      <c r="CA34" s="133">
        <f t="shared" ref="CA34" si="1205">SUMPRODUCT(BF219:BF225,P219:P225)/SUM(P219:P225)</f>
        <v>0.16137366076250947</v>
      </c>
      <c r="CB34" s="133">
        <f t="shared" ref="CB34" si="1206">SUMPRODUCT(BG219:BG225,Q219:Q225)/SUM(Q219:Q225)</f>
        <v>0.28748488605475697</v>
      </c>
      <c r="CC34" s="133">
        <f t="shared" ref="CC34" si="1207">SUMPRODUCT(BH219:BH225,R219:R225)/SUM(R219:R225)</f>
        <v>0.24574619261894462</v>
      </c>
      <c r="CD34" s="133">
        <f t="shared" ref="CD34" si="1208">SUMPRODUCT(BI219:BI225,S219:S225)/SUM(S219:S225)</f>
        <v>0.19728001697079256</v>
      </c>
      <c r="CE34" s="135">
        <f t="shared" si="112"/>
        <v>0.22589424417010234</v>
      </c>
      <c r="CF34" s="72"/>
      <c r="CG34" s="90">
        <v>39479</v>
      </c>
      <c r="CH34" s="78">
        <f t="shared" si="36"/>
        <v>964649.99999999988</v>
      </c>
      <c r="CI34" s="78">
        <f t="shared" si="37"/>
        <v>703499.99999999988</v>
      </c>
      <c r="CJ34" s="78">
        <f t="shared" si="38"/>
        <v>578483.33333333337</v>
      </c>
      <c r="CK34" s="78">
        <f t="shared" si="39"/>
        <v>963900</v>
      </c>
      <c r="CL34" s="78">
        <f t="shared" si="40"/>
        <v>415799.99999999994</v>
      </c>
      <c r="CM34" s="78">
        <f t="shared" si="41"/>
        <v>296509.09090909088</v>
      </c>
      <c r="CN34" s="78">
        <f t="shared" si="42"/>
        <v>1129966.6666666665</v>
      </c>
      <c r="CO34" s="78">
        <f t="shared" si="43"/>
        <v>605692.30769230775</v>
      </c>
      <c r="CP34" s="78">
        <f t="shared" si="44"/>
        <v>0</v>
      </c>
      <c r="CQ34" s="78">
        <f t="shared" si="45"/>
        <v>3992741.538461538</v>
      </c>
      <c r="CR34" s="78">
        <f t="shared" si="46"/>
        <v>696022.72727272718</v>
      </c>
      <c r="CS34" s="78">
        <f t="shared" si="47"/>
        <v>569467.11749788676</v>
      </c>
      <c r="CT34" s="78">
        <f t="shared" si="113"/>
        <v>1344815.8241758242</v>
      </c>
      <c r="CU34" s="78">
        <f t="shared" si="114"/>
        <v>4370097.9020979032</v>
      </c>
      <c r="CV34" s="78">
        <f t="shared" si="115"/>
        <v>1902191.8081918082</v>
      </c>
      <c r="CW34" s="78">
        <f t="shared" si="116"/>
        <v>3271630.141287284</v>
      </c>
      <c r="CX34" s="78">
        <f t="shared" si="117"/>
        <v>3301819.9300699295</v>
      </c>
      <c r="CY34" s="78">
        <f t="shared" si="53"/>
        <v>1448716.8004120879</v>
      </c>
      <c r="CZ34" s="91">
        <f t="shared" si="118"/>
        <v>2838111.1211645496</v>
      </c>
      <c r="DA34" s="50"/>
      <c r="DB34" s="92" t="s">
        <v>501</v>
      </c>
      <c r="DC34" s="78">
        <f t="shared" si="54"/>
        <v>15779271.428571425</v>
      </c>
      <c r="DD34" s="78">
        <f t="shared" si="55"/>
        <v>24211053.571428575</v>
      </c>
      <c r="DE34" s="78">
        <f t="shared" si="56"/>
        <v>20730165.126050416</v>
      </c>
      <c r="DF34" s="78">
        <f t="shared" si="57"/>
        <v>23529491.830065358</v>
      </c>
      <c r="DG34" s="78">
        <f t="shared" si="58"/>
        <v>21348205.555555552</v>
      </c>
      <c r="DH34" s="78">
        <f t="shared" si="59"/>
        <v>24868986.458333328</v>
      </c>
      <c r="DI34" s="78">
        <f t="shared" si="60"/>
        <v>29965791.176470593</v>
      </c>
      <c r="DJ34" s="78">
        <f t="shared" si="61"/>
        <v>25102369.444444437</v>
      </c>
      <c r="DK34" s="78">
        <f t="shared" si="62"/>
        <v>33451444.444444437</v>
      </c>
      <c r="DL34" s="78">
        <f t="shared" si="63"/>
        <v>35309744.047619037</v>
      </c>
      <c r="DM34" s="78">
        <f t="shared" si="64"/>
        <v>28432355.555555552</v>
      </c>
      <c r="DN34" s="78">
        <f t="shared" si="65"/>
        <v>29610443.947368421</v>
      </c>
      <c r="DO34" s="78">
        <f t="shared" si="302"/>
        <v>37575088.970588237</v>
      </c>
      <c r="DP34" s="78">
        <f t="shared" si="67"/>
        <v>42616576.870748304</v>
      </c>
      <c r="DQ34" s="78">
        <f t="shared" si="68"/>
        <v>32061718.920295384</v>
      </c>
      <c r="DR34" s="78">
        <f t="shared" si="69"/>
        <v>58336433.078231283</v>
      </c>
      <c r="DS34" s="78">
        <f t="shared" si="70"/>
        <v>60077571.709553391</v>
      </c>
      <c r="DT34" s="78">
        <f t="shared" si="71"/>
        <v>36278472.358414963</v>
      </c>
      <c r="DU34" s="91">
        <f t="shared" si="119"/>
        <v>46133477.90988332</v>
      </c>
      <c r="DV34" s="51"/>
      <c r="DW34" s="51"/>
      <c r="EQ34" s="1"/>
    </row>
    <row r="35" spans="1:147" x14ac:dyDescent="0.15">
      <c r="A35" s="81">
        <v>39480</v>
      </c>
      <c r="B35" s="82">
        <v>1870000</v>
      </c>
      <c r="C35" s="83">
        <v>3270000</v>
      </c>
      <c r="D35" s="83">
        <v>2520000</v>
      </c>
      <c r="E35" s="84">
        <v>3850000</v>
      </c>
      <c r="F35" s="84">
        <v>2400000</v>
      </c>
      <c r="G35" s="84">
        <v>2750000</v>
      </c>
      <c r="H35" s="84">
        <v>1430000</v>
      </c>
      <c r="I35" s="84">
        <v>350000</v>
      </c>
      <c r="J35" s="138">
        <v>4490000</v>
      </c>
      <c r="K35" s="138">
        <v>5880000</v>
      </c>
      <c r="L35" s="26">
        <v>2910000</v>
      </c>
      <c r="M35" s="26">
        <v>2610000</v>
      </c>
      <c r="N35" s="26">
        <v>11470000</v>
      </c>
      <c r="O35" s="26">
        <v>210000</v>
      </c>
      <c r="P35" s="26">
        <v>9630000</v>
      </c>
      <c r="Q35" s="26">
        <v>7610000</v>
      </c>
      <c r="R35" s="26">
        <v>9020000</v>
      </c>
      <c r="S35" s="179">
        <v>9811463</v>
      </c>
      <c r="T35" s="85">
        <f t="shared" si="73"/>
        <v>7588000</v>
      </c>
      <c r="U35" s="70"/>
      <c r="V35" s="86" t="s">
        <v>502</v>
      </c>
      <c r="W35" s="72">
        <f t="shared" ref="W35" si="1209">SUM(B226:B232)</f>
        <v>135520000</v>
      </c>
      <c r="X35" s="72">
        <f t="shared" ref="X35" si="1210">SUM(C226:C232)</f>
        <v>117110000</v>
      </c>
      <c r="Y35" s="72">
        <f t="shared" ref="Y35" si="1211">SUM(D226:D232)</f>
        <v>147540000</v>
      </c>
      <c r="Z35" s="72">
        <f t="shared" ref="Z35" si="1212">SUM(E226:E232)</f>
        <v>139000000</v>
      </c>
      <c r="AA35" s="72">
        <f t="shared" ref="AA35" si="1213">SUM(F226:F232)</f>
        <v>139940000</v>
      </c>
      <c r="AB35" s="72">
        <f t="shared" ref="AB35" si="1214">SUM(G226:G232)</f>
        <v>133800000</v>
      </c>
      <c r="AC35" s="72">
        <f t="shared" ref="AC35" si="1215">SUM(H226:H232)</f>
        <v>171640000</v>
      </c>
      <c r="AD35" s="72">
        <f t="shared" ref="AD35" si="1216">SUM(I226:I232)</f>
        <v>173980000</v>
      </c>
      <c r="AE35" s="72">
        <f t="shared" ref="AE35" si="1217">SUM(J226:J232)</f>
        <v>189120000</v>
      </c>
      <c r="AF35" s="72">
        <f t="shared" ref="AF35" si="1218">SUM(K226:K232)</f>
        <v>200330000</v>
      </c>
      <c r="AG35" s="72">
        <f t="shared" ref="AG35" si="1219">SUM(L226:L232)</f>
        <v>182400000</v>
      </c>
      <c r="AH35" s="72">
        <f t="shared" ref="AH35" si="1220">SUM(M226:M232)</f>
        <v>193090000</v>
      </c>
      <c r="AI35" s="72">
        <f t="shared" ref="AI35" si="1221">SUM(N226:N232)</f>
        <v>165710000</v>
      </c>
      <c r="AJ35" s="72">
        <f t="shared" ref="AJ35" si="1222">SUM(O226:O232)</f>
        <v>163500000</v>
      </c>
      <c r="AK35" s="72">
        <f t="shared" ref="AK35" si="1223">SUM(P226:P232)</f>
        <v>172270000</v>
      </c>
      <c r="AL35" s="72">
        <f t="shared" ref="AL35" si="1224">SUM(Q226:Q232)</f>
        <v>176810000</v>
      </c>
      <c r="AM35" s="72">
        <f t="shared" ref="AM35" si="1225">SUM(R226:R232)</f>
        <v>218190000</v>
      </c>
      <c r="AN35" s="72">
        <f t="shared" ref="AN35" si="1226">SUM(S226:S232)</f>
        <v>186574384</v>
      </c>
      <c r="AO35" s="87">
        <f t="shared" si="92"/>
        <v>179296000</v>
      </c>
      <c r="AP35" s="72"/>
      <c r="AQ35" s="130">
        <v>39480</v>
      </c>
      <c r="AR35" s="50">
        <v>0.33</v>
      </c>
      <c r="AS35" s="88">
        <v>0.2233333333333333</v>
      </c>
      <c r="AT35" s="88">
        <v>0.47416666666666668</v>
      </c>
      <c r="AU35" s="88">
        <v>0.39142857142857146</v>
      </c>
      <c r="AV35" s="88">
        <v>0.18599999999999997</v>
      </c>
      <c r="AW35" s="88">
        <v>0.2077272727272727</v>
      </c>
      <c r="AX35" s="88">
        <v>0.36333333333333329</v>
      </c>
      <c r="AY35" s="88">
        <v>0.5461538461538461</v>
      </c>
      <c r="AZ35" s="88">
        <v>0.30812500000000004</v>
      </c>
      <c r="BA35" s="88">
        <v>0.43217948717948723</v>
      </c>
      <c r="BB35" s="88">
        <v>0.29181818181818187</v>
      </c>
      <c r="BC35" s="88">
        <v>0.23531699070160611</v>
      </c>
      <c r="BD35" s="88">
        <v>0.49441758241758238</v>
      </c>
      <c r="BE35" s="88">
        <v>0.34137862137862141</v>
      </c>
      <c r="BF35" s="88">
        <v>0.34033466533466533</v>
      </c>
      <c r="BG35" s="88">
        <v>0.33634222919937201</v>
      </c>
      <c r="BH35" s="89">
        <v>0.38311188811188807</v>
      </c>
      <c r="BI35" s="89">
        <v>0.43074175824175825</v>
      </c>
      <c r="BJ35" s="89">
        <f t="shared" si="93"/>
        <v>0.39629192416891035</v>
      </c>
      <c r="BK35" s="76"/>
      <c r="BL35" s="86" t="s">
        <v>502</v>
      </c>
      <c r="BM35" s="133">
        <f t="shared" ref="BM35" si="1227">SUMPRODUCT(AR226:AR232,B226:B232)/SUM(B226:B232)</f>
        <v>0.10474475740709506</v>
      </c>
      <c r="BN35" s="133">
        <f t="shared" ref="BN35" si="1228">SUMPRODUCT(AS226:AS232,C226:C232)/SUM(C226:C232)</f>
        <v>0.16854798830769607</v>
      </c>
      <c r="BO35" s="133">
        <f t="shared" ref="BO35" si="1229">SUMPRODUCT(AT226:AT232,D226:D232)/SUM(D226:D232)</f>
        <v>0.13960099682410582</v>
      </c>
      <c r="BP35" s="133">
        <f t="shared" ref="BP35" si="1230">SUMPRODUCT(AU226:AU232,E226:E232)/SUM(E226:E232)</f>
        <v>0.14756068556919169</v>
      </c>
      <c r="BQ35" s="133">
        <f t="shared" ref="BQ35" si="1231">SUMPRODUCT(AV226:AV232,F226:F232)/SUM(F226:F232)</f>
        <v>0.12855748985793161</v>
      </c>
      <c r="BR35" s="133">
        <f t="shared" ref="BR35" si="1232">SUMPRODUCT(AW226:AW232,G226:G232)/SUM(G226:G232)</f>
        <v>0.16920426943198805</v>
      </c>
      <c r="BS35" s="133">
        <f t="shared" ref="BS35" si="1233">SUMPRODUCT(AX226:AX232,H226:H232)/SUM(H226:H232)</f>
        <v>0.15485078207465694</v>
      </c>
      <c r="BT35" s="133">
        <f t="shared" ref="BT35" si="1234">SUMPRODUCT(AY226:AY232,I226:I232)/SUM(I226:I232)</f>
        <v>0.12639259621156965</v>
      </c>
      <c r="BU35" s="133">
        <f t="shared" ref="BU35" si="1235">SUMPRODUCT(AZ226:AZ232,J226:J232)/SUM(J226:J232)</f>
        <v>0.15204212786708024</v>
      </c>
      <c r="BV35" s="133">
        <f t="shared" ref="BV35" si="1236">SUMPRODUCT(BA226:BA232,K226:K232)/SUM(K226:K232)</f>
        <v>0.15538315945356826</v>
      </c>
      <c r="BW35" s="133">
        <f t="shared" ref="BW35" si="1237">SUMPRODUCT(BB226:BB232,L226:L232)/SUM(L226:L232)</f>
        <v>0.13435598958333331</v>
      </c>
      <c r="BX35" s="133">
        <f t="shared" ref="BX35" si="1238">SUMPRODUCT(BC226:BC232,M226:M232)/SUM(M226:M232)</f>
        <v>0.14318289152110164</v>
      </c>
      <c r="BY35" s="133">
        <f t="shared" ref="BY35" si="1239">SUMPRODUCT(BD226:BD232,N226:N232)/SUM(N226:N232)</f>
        <v>0.21369094484695092</v>
      </c>
      <c r="BZ35" s="133">
        <f t="shared" ref="BZ35" si="1240">SUMPRODUCT(BE226:BE232,O226:O232)/SUM(O226:O232)</f>
        <v>0.19141132330608085</v>
      </c>
      <c r="CA35" s="133">
        <f t="shared" ref="CA35" si="1241">SUMPRODUCT(BF226:BF232,P226:P232)/SUM(P226:P232)</f>
        <v>0.15720785359479603</v>
      </c>
      <c r="CB35" s="133">
        <f t="shared" ref="CB35" si="1242">SUMPRODUCT(BG226:BG232,Q226:Q232)/SUM(Q226:Q232)</f>
        <v>0.28884186183947019</v>
      </c>
      <c r="CC35" s="133">
        <f t="shared" ref="CC35" si="1243">SUMPRODUCT(BH226:BH232,R226:R232)/SUM(R226:R232)</f>
        <v>0.23923833883477222</v>
      </c>
      <c r="CD35" s="133">
        <f t="shared" ref="CD35" si="1244">SUMPRODUCT(BI226:BI232,S226:S232)/SUM(S226:S232)</f>
        <v>0.19358926424337289</v>
      </c>
      <c r="CE35" s="135">
        <f t="shared" si="112"/>
        <v>0.21981328921125251</v>
      </c>
      <c r="CF35" s="72"/>
      <c r="CG35" s="90">
        <v>39480</v>
      </c>
      <c r="CH35" s="78">
        <f t="shared" si="36"/>
        <v>617100</v>
      </c>
      <c r="CI35" s="78">
        <f t="shared" si="37"/>
        <v>730299.99999999988</v>
      </c>
      <c r="CJ35" s="78">
        <f t="shared" si="38"/>
        <v>1194900</v>
      </c>
      <c r="CK35" s="78">
        <f t="shared" si="39"/>
        <v>1507000.0000000002</v>
      </c>
      <c r="CL35" s="78">
        <f t="shared" si="40"/>
        <v>446399.99999999994</v>
      </c>
      <c r="CM35" s="78">
        <f t="shared" si="41"/>
        <v>571249.99999999988</v>
      </c>
      <c r="CN35" s="78">
        <f t="shared" si="42"/>
        <v>519566.66666666663</v>
      </c>
      <c r="CO35" s="78">
        <f t="shared" si="43"/>
        <v>191153.84615384613</v>
      </c>
      <c r="CP35" s="78">
        <f t="shared" si="44"/>
        <v>1383481.2500000002</v>
      </c>
      <c r="CQ35" s="78">
        <f t="shared" si="45"/>
        <v>2541215.384615385</v>
      </c>
      <c r="CR35" s="78">
        <f t="shared" si="46"/>
        <v>849190.90909090918</v>
      </c>
      <c r="CS35" s="78">
        <f t="shared" si="47"/>
        <v>614177.34573119192</v>
      </c>
      <c r="CT35" s="78">
        <f t="shared" si="113"/>
        <v>5670969.6703296695</v>
      </c>
      <c r="CU35" s="78">
        <f t="shared" si="114"/>
        <v>71689.510489510489</v>
      </c>
      <c r="CV35" s="78">
        <f t="shared" si="115"/>
        <v>3277422.827172827</v>
      </c>
      <c r="CW35" s="78">
        <f t="shared" si="116"/>
        <v>2559564.3642072212</v>
      </c>
      <c r="CX35" s="78">
        <f t="shared" si="117"/>
        <v>3455669.2307692305</v>
      </c>
      <c r="CY35" s="78">
        <f t="shared" si="53"/>
        <v>4226206.8235439565</v>
      </c>
      <c r="CZ35" s="91">
        <f t="shared" si="118"/>
        <v>3007063.1205936917</v>
      </c>
      <c r="DA35" s="50"/>
      <c r="DB35" s="92" t="s">
        <v>502</v>
      </c>
      <c r="DC35" s="78">
        <f t="shared" ref="DC35:DC53" si="1245">BM35*W35</f>
        <v>14195009.523809522</v>
      </c>
      <c r="DD35" s="78">
        <f t="shared" ref="DD35:DD53" si="1246">BN35*X35</f>
        <v>19738654.910714287</v>
      </c>
      <c r="DE35" s="78">
        <f t="shared" ref="DE35:DE53" si="1247">BO35*Y35</f>
        <v>20596731.071428571</v>
      </c>
      <c r="DF35" s="78">
        <f t="shared" ref="DF35:DF53" si="1248">BP35*Z35</f>
        <v>20510935.294117644</v>
      </c>
      <c r="DG35" s="78">
        <f t="shared" ref="DG35:DG53" si="1249">BQ35*AA35</f>
        <v>17990335.13071895</v>
      </c>
      <c r="DH35" s="78">
        <f t="shared" ref="DH35:DH53" si="1250">BR35*AB35</f>
        <v>22639531.25</v>
      </c>
      <c r="DI35" s="78">
        <f t="shared" ref="DI35:DI53" si="1251">BS35*AC35</f>
        <v>26578588.235294119</v>
      </c>
      <c r="DJ35" s="78">
        <f t="shared" ref="DJ35:DJ53" si="1252">BT35*AD35</f>
        <v>21989783.888888888</v>
      </c>
      <c r="DK35" s="78">
        <f t="shared" ref="DK35:DK53" si="1253">BU35*AE35</f>
        <v>28754207.222222216</v>
      </c>
      <c r="DL35" s="78">
        <f t="shared" ref="DL35:DL53" si="1254">BV35*AF35</f>
        <v>31127908.333333328</v>
      </c>
      <c r="DM35" s="78">
        <f t="shared" ref="DM35:DM53" si="1255">BW35*AG35</f>
        <v>24506532.499999996</v>
      </c>
      <c r="DN35" s="78">
        <f t="shared" ref="DN35:DN53" si="1256">BX35*AH35</f>
        <v>27647184.523809515</v>
      </c>
      <c r="DO35" s="78">
        <f t="shared" si="302"/>
        <v>35410726.470588237</v>
      </c>
      <c r="DP35" s="78">
        <f t="shared" si="67"/>
        <v>31295751.36054422</v>
      </c>
      <c r="DQ35" s="78">
        <f t="shared" si="68"/>
        <v>27082196.938775513</v>
      </c>
      <c r="DR35" s="78">
        <f t="shared" si="69"/>
        <v>51070129.591836728</v>
      </c>
      <c r="DS35" s="78">
        <f t="shared" si="70"/>
        <v>52199413.150358953</v>
      </c>
      <c r="DT35" s="78">
        <f t="shared" si="71"/>
        <v>36118797.725220524</v>
      </c>
      <c r="DU35" s="91">
        <f t="shared" si="119"/>
        <v>39411643.502420731</v>
      </c>
      <c r="DV35" s="51"/>
      <c r="DW35" s="51"/>
      <c r="EQ35" s="1"/>
    </row>
    <row r="36" spans="1:147" x14ac:dyDescent="0.15">
      <c r="A36" s="81">
        <v>39481</v>
      </c>
      <c r="B36" s="82">
        <v>2360000</v>
      </c>
      <c r="C36" s="83">
        <v>1090000</v>
      </c>
      <c r="D36" s="83">
        <v>2630000</v>
      </c>
      <c r="E36" s="84">
        <v>1470000</v>
      </c>
      <c r="F36" s="84">
        <v>2880000</v>
      </c>
      <c r="G36" s="84">
        <v>1700000</v>
      </c>
      <c r="H36" s="84">
        <v>1040000</v>
      </c>
      <c r="I36" s="84">
        <v>3740000</v>
      </c>
      <c r="J36" s="138">
        <v>3070000</v>
      </c>
      <c r="K36" s="138">
        <v>1300000</v>
      </c>
      <c r="L36" s="26">
        <v>2180000</v>
      </c>
      <c r="M36" s="26">
        <v>26800000</v>
      </c>
      <c r="N36" s="26">
        <v>120000</v>
      </c>
      <c r="O36" s="26">
        <v>3060000</v>
      </c>
      <c r="P36" s="26">
        <v>10110000</v>
      </c>
      <c r="Q36" s="26">
        <v>5080000</v>
      </c>
      <c r="R36" s="26">
        <v>4230000</v>
      </c>
      <c r="S36" s="179">
        <v>55869</v>
      </c>
      <c r="T36" s="85">
        <f t="shared" si="73"/>
        <v>4520000</v>
      </c>
      <c r="U36" s="70"/>
      <c r="V36" s="86" t="s">
        <v>503</v>
      </c>
      <c r="W36" s="72">
        <f t="shared" ref="W36" si="1257">SUM(B233:B239)</f>
        <v>98030000</v>
      </c>
      <c r="X36" s="72">
        <f t="shared" ref="X36" si="1258">SUM(C233:C239)</f>
        <v>135740000</v>
      </c>
      <c r="Y36" s="72">
        <f t="shared" ref="Y36" si="1259">SUM(D233:D239)</f>
        <v>119150000</v>
      </c>
      <c r="Z36" s="72">
        <f t="shared" ref="Z36" si="1260">SUM(E233:E239)</f>
        <v>133470000</v>
      </c>
      <c r="AA36" s="72">
        <f t="shared" ref="AA36" si="1261">SUM(F233:F239)</f>
        <v>117740000</v>
      </c>
      <c r="AB36" s="72">
        <f t="shared" ref="AB36" si="1262">SUM(G233:G239)</f>
        <v>128030000</v>
      </c>
      <c r="AC36" s="72">
        <f t="shared" ref="AC36" si="1263">SUM(H233:H239)</f>
        <v>169570000</v>
      </c>
      <c r="AD36" s="72">
        <f t="shared" ref="AD36" si="1264">SUM(I233:I239)</f>
        <v>174780000</v>
      </c>
      <c r="AE36" s="72">
        <f t="shared" ref="AE36" si="1265">SUM(J233:J239)</f>
        <v>164540000</v>
      </c>
      <c r="AF36" s="72">
        <f t="shared" ref="AF36" si="1266">SUM(K233:K239)</f>
        <v>185530000</v>
      </c>
      <c r="AG36" s="72">
        <f t="shared" ref="AG36" si="1267">SUM(L233:L239)</f>
        <v>181260000</v>
      </c>
      <c r="AH36" s="72">
        <f t="shared" ref="AH36" si="1268">SUM(M233:M239)</f>
        <v>188820000</v>
      </c>
      <c r="AI36" s="72">
        <f t="shared" ref="AI36" si="1269">SUM(N233:N239)</f>
        <v>173680000</v>
      </c>
      <c r="AJ36" s="72">
        <f t="shared" ref="AJ36" si="1270">SUM(O233:O239)</f>
        <v>168410000</v>
      </c>
      <c r="AK36" s="72">
        <f t="shared" ref="AK36" si="1271">SUM(P233:P239)</f>
        <v>170640000</v>
      </c>
      <c r="AL36" s="72">
        <f t="shared" ref="AL36" si="1272">SUM(Q233:Q239)</f>
        <v>160000000</v>
      </c>
      <c r="AM36" s="72">
        <f t="shared" ref="AM36" si="1273">SUM(R233:R239)</f>
        <v>215610000</v>
      </c>
      <c r="AN36" s="72">
        <f t="shared" ref="AN36" si="1274">SUM(S233:S239)</f>
        <v>192218869</v>
      </c>
      <c r="AO36" s="87">
        <f t="shared" si="92"/>
        <v>177668000</v>
      </c>
      <c r="AP36" s="72"/>
      <c r="AQ36" s="130">
        <v>39481</v>
      </c>
      <c r="AR36" s="50">
        <v>0.33</v>
      </c>
      <c r="AS36" s="88">
        <v>0.21444444444444441</v>
      </c>
      <c r="AT36" s="88">
        <v>0.47416666666666668</v>
      </c>
      <c r="AU36" s="88">
        <v>0.39125000000000004</v>
      </c>
      <c r="AV36" s="88">
        <v>0.18599999999999997</v>
      </c>
      <c r="AW36" s="88">
        <v>0.22045454545454543</v>
      </c>
      <c r="AX36" s="88">
        <v>0.39916666666666667</v>
      </c>
      <c r="AY36" s="88">
        <v>0.5461538461538461</v>
      </c>
      <c r="AZ36" s="88">
        <v>0.296875</v>
      </c>
      <c r="BA36" s="88">
        <v>0.46153846153846156</v>
      </c>
      <c r="BB36" s="88">
        <v>0.29181818181818187</v>
      </c>
      <c r="BC36" s="88">
        <v>0.23531699070160611</v>
      </c>
      <c r="BD36" s="88">
        <v>0.48611355311355303</v>
      </c>
      <c r="BE36" s="88">
        <v>0.34137862137862141</v>
      </c>
      <c r="BF36" s="88">
        <v>0.31816683316683314</v>
      </c>
      <c r="BG36" s="88">
        <v>0.33656593406593405</v>
      </c>
      <c r="BH36" s="89">
        <v>0.38570970695970691</v>
      </c>
      <c r="BI36" s="89">
        <v>0.43074175824175825</v>
      </c>
      <c r="BJ36" s="89">
        <f t="shared" si="93"/>
        <v>0.33897902197360158</v>
      </c>
      <c r="BK36" s="76"/>
      <c r="BL36" s="86" t="s">
        <v>503</v>
      </c>
      <c r="BM36" s="133">
        <f t="shared" ref="BM36" si="1275">SUMPRODUCT(AR233:AR239,B233:B239)/SUM(B233:B239)</f>
        <v>0.10911034887279404</v>
      </c>
      <c r="BN36" s="133">
        <f t="shared" ref="BN36" si="1276">SUMPRODUCT(AS233:AS239,C233:C239)/SUM(C233:C239)</f>
        <v>0.1543913398864776</v>
      </c>
      <c r="BO36" s="133">
        <f t="shared" ref="BO36" si="1277">SUMPRODUCT(AT233:AT239,D233:D239)/SUM(D233:D239)</f>
        <v>0.13966700237795496</v>
      </c>
      <c r="BP36" s="133">
        <f t="shared" ref="BP36" si="1278">SUMPRODUCT(AU233:AU239,E233:E239)/SUM(E233:E239)</f>
        <v>0.15024990708053657</v>
      </c>
      <c r="BQ36" s="133">
        <f t="shared" ref="BQ36" si="1279">SUMPRODUCT(AV233:AV239,F233:F239)/SUM(F233:F239)</f>
        <v>0.12944030327152661</v>
      </c>
      <c r="BR36" s="133">
        <f t="shared" ref="BR36" si="1280">SUMPRODUCT(AW233:AW239,G233:G239)/SUM(G233:G239)</f>
        <v>0.16384590037491212</v>
      </c>
      <c r="BS36" s="133">
        <f t="shared" ref="BS36" si="1281">SUMPRODUCT(AX233:AX239,H233:H239)/SUM(H233:H239)</f>
        <v>0.14765623001377623</v>
      </c>
      <c r="BT36" s="133">
        <f t="shared" ref="BT36" si="1282">SUMPRODUCT(AY233:AY239,I233:I239)/SUM(I233:I239)</f>
        <v>0.12739170512771611</v>
      </c>
      <c r="BU36" s="133">
        <f t="shared" ref="BU36" si="1283">SUMPRODUCT(AZ233:AZ239,J233:J239)/SUM(J233:J239)</f>
        <v>0.15541743370902913</v>
      </c>
      <c r="BV36" s="133">
        <f t="shared" ref="BV36" si="1284">SUMPRODUCT(BA233:BA239,K233:K239)/SUM(K233:K239)</f>
        <v>0.15236056462866143</v>
      </c>
      <c r="BW36" s="133">
        <f t="shared" ref="BW36" si="1285">SUMPRODUCT(BB233:BB239,L233:L239)/SUM(L233:L239)</f>
        <v>0.13801107687364914</v>
      </c>
      <c r="BX36" s="133">
        <f t="shared" ref="BX36" si="1286">SUMPRODUCT(BC233:BC239,M233:M239)/SUM(M233:M239)</f>
        <v>0.16038114110524337</v>
      </c>
      <c r="BY36" s="133">
        <f t="shared" ref="BY36" si="1287">SUMPRODUCT(BD233:BD239,N233:N239)/SUM(N233:N239)</f>
        <v>0.20096122235167674</v>
      </c>
      <c r="BZ36" s="133">
        <f t="shared" ref="BZ36" si="1288">SUMPRODUCT(BE233:BE239,O233:O239)/SUM(O233:O239)</f>
        <v>0.18208482134020995</v>
      </c>
      <c r="CA36" s="133">
        <f t="shared" ref="CA36" si="1289">SUMPRODUCT(BF233:BF239,P233:P239)/SUM(P233:P239)</f>
        <v>0.15272556936511122</v>
      </c>
      <c r="CB36" s="133">
        <f t="shared" ref="CB36" si="1290">SUMPRODUCT(BG233:BG239,Q233:Q239)/SUM(Q233:Q239)</f>
        <v>0.28898529513888888</v>
      </c>
      <c r="CC36" s="133">
        <f t="shared" ref="CC36" si="1291">SUMPRODUCT(BH233:BH239,R233:R239)/SUM(R233:R239)</f>
        <v>0.23743092194226917</v>
      </c>
      <c r="CD36" s="133">
        <f t="shared" ref="CD36" si="1292">SUMPRODUCT(BI233:BI239,S233:S239)/SUM(S233:S239)</f>
        <v>0.19614202981070028</v>
      </c>
      <c r="CE36" s="135">
        <f t="shared" si="112"/>
        <v>0.21282287110633477</v>
      </c>
      <c r="CF36" s="72"/>
      <c r="CG36" s="90">
        <v>39481</v>
      </c>
      <c r="CH36" s="78">
        <f t="shared" si="36"/>
        <v>778800</v>
      </c>
      <c r="CI36" s="78">
        <f t="shared" si="37"/>
        <v>233744.44444444441</v>
      </c>
      <c r="CJ36" s="78">
        <f t="shared" si="38"/>
        <v>1247058.3333333333</v>
      </c>
      <c r="CK36" s="78">
        <f t="shared" si="39"/>
        <v>575137.50000000012</v>
      </c>
      <c r="CL36" s="78">
        <f t="shared" si="40"/>
        <v>535679.99999999988</v>
      </c>
      <c r="CM36" s="78">
        <f t="shared" si="41"/>
        <v>374772.72727272724</v>
      </c>
      <c r="CN36" s="78">
        <f t="shared" si="42"/>
        <v>415133.33333333331</v>
      </c>
      <c r="CO36" s="78">
        <f t="shared" si="43"/>
        <v>2042615.3846153845</v>
      </c>
      <c r="CP36" s="78">
        <f t="shared" si="44"/>
        <v>911406.25</v>
      </c>
      <c r="CQ36" s="78">
        <f t="shared" si="45"/>
        <v>600000</v>
      </c>
      <c r="CR36" s="78">
        <f t="shared" si="46"/>
        <v>636163.63636363647</v>
      </c>
      <c r="CS36" s="78">
        <f t="shared" si="47"/>
        <v>6306495.3508030437</v>
      </c>
      <c r="CT36" s="78">
        <f t="shared" si="113"/>
        <v>58333.626373626365</v>
      </c>
      <c r="CU36" s="78">
        <f t="shared" si="114"/>
        <v>1044618.5814185815</v>
      </c>
      <c r="CV36" s="78">
        <f t="shared" si="115"/>
        <v>3216666.6833166829</v>
      </c>
      <c r="CW36" s="78">
        <f t="shared" si="116"/>
        <v>1709754.9450549451</v>
      </c>
      <c r="CX36" s="78">
        <f t="shared" si="117"/>
        <v>1631552.0604395603</v>
      </c>
      <c r="CY36" s="78">
        <f t="shared" si="53"/>
        <v>24065.111291208792</v>
      </c>
      <c r="CZ36" s="91">
        <f t="shared" si="118"/>
        <v>1532185.1793206793</v>
      </c>
      <c r="DA36" s="50"/>
      <c r="DB36" s="92" t="s">
        <v>503</v>
      </c>
      <c r="DC36" s="78">
        <f t="shared" si="1245"/>
        <v>10696087.5</v>
      </c>
      <c r="DD36" s="78">
        <f t="shared" si="1246"/>
        <v>20957080.47619047</v>
      </c>
      <c r="DE36" s="78">
        <f t="shared" si="1247"/>
        <v>16641323.333333334</v>
      </c>
      <c r="DF36" s="78">
        <f t="shared" si="1248"/>
        <v>20053855.098039214</v>
      </c>
      <c r="DG36" s="78">
        <f t="shared" si="1249"/>
        <v>15240301.307189543</v>
      </c>
      <c r="DH36" s="78">
        <f t="shared" si="1250"/>
        <v>20977190.625</v>
      </c>
      <c r="DI36" s="78">
        <f t="shared" si="1251"/>
        <v>25038066.923436034</v>
      </c>
      <c r="DJ36" s="78">
        <f t="shared" si="1252"/>
        <v>22265522.22222222</v>
      </c>
      <c r="DK36" s="78">
        <f t="shared" si="1253"/>
        <v>25572384.542483654</v>
      </c>
      <c r="DL36" s="78">
        <f t="shared" si="1254"/>
        <v>28267455.555555556</v>
      </c>
      <c r="DM36" s="78">
        <f t="shared" si="1255"/>
        <v>25015887.794117641</v>
      </c>
      <c r="DN36" s="78">
        <f t="shared" si="1256"/>
        <v>30283167.063492052</v>
      </c>
      <c r="DO36" s="78">
        <f t="shared" si="302"/>
        <v>34902945.098039217</v>
      </c>
      <c r="DP36" s="78">
        <f t="shared" si="67"/>
        <v>30664904.761904757</v>
      </c>
      <c r="DQ36" s="78">
        <f t="shared" si="68"/>
        <v>26061091.15646258</v>
      </c>
      <c r="DR36" s="78">
        <f t="shared" si="69"/>
        <v>46237647.222222216</v>
      </c>
      <c r="DS36" s="78">
        <f t="shared" si="70"/>
        <v>51192481.079972655</v>
      </c>
      <c r="DT36" s="78">
        <f t="shared" si="71"/>
        <v>37702199.133577093</v>
      </c>
      <c r="DU36" s="91">
        <f t="shared" si="119"/>
        <v>37811813.863720283</v>
      </c>
      <c r="DV36" s="51"/>
      <c r="DW36" s="51"/>
      <c r="EQ36" s="1"/>
    </row>
    <row r="37" spans="1:147" x14ac:dyDescent="0.15">
      <c r="A37" s="81">
        <v>39482</v>
      </c>
      <c r="B37" s="82">
        <v>1960000</v>
      </c>
      <c r="C37" s="83">
        <v>5880000</v>
      </c>
      <c r="D37" s="83">
        <v>2050000</v>
      </c>
      <c r="E37" s="84">
        <v>840000</v>
      </c>
      <c r="F37" s="84">
        <v>2630000</v>
      </c>
      <c r="G37" s="84">
        <v>1790000</v>
      </c>
      <c r="H37" s="84">
        <v>3180000</v>
      </c>
      <c r="I37" s="84">
        <v>1060000</v>
      </c>
      <c r="J37" s="138">
        <v>1320000</v>
      </c>
      <c r="K37" s="138">
        <v>1880000</v>
      </c>
      <c r="L37" s="26">
        <v>15300000</v>
      </c>
      <c r="M37" s="26">
        <v>150000</v>
      </c>
      <c r="N37" s="26">
        <v>3490000</v>
      </c>
      <c r="O37" s="26">
        <v>3160000</v>
      </c>
      <c r="P37" s="26">
        <v>9740000</v>
      </c>
      <c r="Q37" s="26">
        <v>6760000</v>
      </c>
      <c r="R37" s="26">
        <v>0</v>
      </c>
      <c r="S37" s="188">
        <v>0</v>
      </c>
      <c r="T37" s="85">
        <f t="shared" si="73"/>
        <v>4630000</v>
      </c>
      <c r="U37" s="70"/>
      <c r="V37" s="86" t="s">
        <v>504</v>
      </c>
      <c r="W37" s="72">
        <f t="shared" ref="W37" si="1293">SUM(B240:B246)</f>
        <v>80210000</v>
      </c>
      <c r="X37" s="72">
        <f t="shared" ref="X37" si="1294">SUM(C240:C246)</f>
        <v>103820000</v>
      </c>
      <c r="Y37" s="72">
        <f t="shared" ref="Y37" si="1295">SUM(D240:D246)</f>
        <v>115700000</v>
      </c>
      <c r="Z37" s="72">
        <f t="shared" ref="Z37" si="1296">SUM(E240:E246)</f>
        <v>122030000</v>
      </c>
      <c r="AA37" s="72">
        <f t="shared" ref="AA37" si="1297">SUM(F240:F246)</f>
        <v>124810000</v>
      </c>
      <c r="AB37" s="72">
        <f t="shared" ref="AB37" si="1298">SUM(G240:G246)</f>
        <v>124840000</v>
      </c>
      <c r="AC37" s="72">
        <f t="shared" ref="AC37" si="1299">SUM(H240:H246)</f>
        <v>153530000</v>
      </c>
      <c r="AD37" s="72">
        <f t="shared" ref="AD37" si="1300">SUM(I240:I246)</f>
        <v>130580000</v>
      </c>
      <c r="AE37" s="72">
        <f t="shared" ref="AE37" si="1301">SUM(J240:J246)</f>
        <v>146440000</v>
      </c>
      <c r="AF37" s="72">
        <f t="shared" ref="AF37" si="1302">SUM(K240:K246)</f>
        <v>167980000</v>
      </c>
      <c r="AG37" s="72">
        <f t="shared" ref="AG37" si="1303">SUM(L240:L246)</f>
        <v>160490000</v>
      </c>
      <c r="AH37" s="72">
        <f t="shared" ref="AH37" si="1304">SUM(M240:M246)</f>
        <v>155550000</v>
      </c>
      <c r="AI37" s="72">
        <f t="shared" ref="AI37" si="1305">SUM(N240:N246)</f>
        <v>162550000</v>
      </c>
      <c r="AJ37" s="72">
        <f t="shared" ref="AJ37" si="1306">SUM(O240:O246)</f>
        <v>200140000</v>
      </c>
      <c r="AK37" s="72">
        <f t="shared" ref="AK37" si="1307">SUM(P240:P246)</f>
        <v>166690000</v>
      </c>
      <c r="AL37" s="72">
        <f t="shared" ref="AL37" si="1308">SUM(Q240:Q246)</f>
        <v>163270000</v>
      </c>
      <c r="AM37" s="72">
        <f t="shared" ref="AM37" si="1309">SUM(R240:R246)</f>
        <v>206130000</v>
      </c>
      <c r="AN37" s="72">
        <f t="shared" ref="AN37" si="1310">SUM(S240:S246)</f>
        <v>167260251</v>
      </c>
      <c r="AO37" s="87">
        <f t="shared" si="92"/>
        <v>179756000</v>
      </c>
      <c r="AP37" s="72"/>
      <c r="AQ37" s="130">
        <v>39482</v>
      </c>
      <c r="AR37" s="50">
        <v>0.31999999999999995</v>
      </c>
      <c r="AS37" s="88">
        <v>0.21444444444444441</v>
      </c>
      <c r="AT37" s="88">
        <v>0.46666666666666673</v>
      </c>
      <c r="AU37" s="88">
        <v>0.38000000000000006</v>
      </c>
      <c r="AV37" s="88">
        <v>0.18599999999999997</v>
      </c>
      <c r="AW37" s="88">
        <v>0.22045454545454543</v>
      </c>
      <c r="AX37" s="88">
        <v>0.39916666666666667</v>
      </c>
      <c r="AY37" s="88">
        <v>0.5461538461538461</v>
      </c>
      <c r="AZ37" s="88">
        <v>0.28937500000000005</v>
      </c>
      <c r="BA37" s="88">
        <v>0.40324175824175823</v>
      </c>
      <c r="BB37" s="88">
        <v>0.29181818181818187</v>
      </c>
      <c r="BC37" s="88">
        <v>0.2644885883347422</v>
      </c>
      <c r="BD37" s="88">
        <v>0.48611355311355303</v>
      </c>
      <c r="BE37" s="88">
        <v>0.33539960039960043</v>
      </c>
      <c r="BF37" s="88">
        <v>0.31451048951048943</v>
      </c>
      <c r="BG37" s="88">
        <v>0.33740293040293046</v>
      </c>
      <c r="BH37" s="89">
        <v>0.38570970695970691</v>
      </c>
      <c r="BI37" s="89">
        <v>0.43074175824175825</v>
      </c>
      <c r="BJ37" s="89">
        <f t="shared" si="93"/>
        <v>0.34991684729956862</v>
      </c>
      <c r="BK37" s="76"/>
      <c r="BL37" s="86" t="s">
        <v>504</v>
      </c>
      <c r="BM37" s="133">
        <f t="shared" ref="BM37" si="1311">SUMPRODUCT(AR240:AR246,B240:B246)/SUM(B240:B246)</f>
        <v>0.12258572239933666</v>
      </c>
      <c r="BN37" s="133">
        <f t="shared" ref="BN37" si="1312">SUMPRODUCT(AS240:AS246,C240:C246)/SUM(C240:C246)</f>
        <v>0.14546726675607186</v>
      </c>
      <c r="BO37" s="133">
        <f t="shared" ref="BO37" si="1313">SUMPRODUCT(AT240:AT246,D240:D246)/SUM(D240:D246)</f>
        <v>0.15100356834177059</v>
      </c>
      <c r="BP37" s="133">
        <f t="shared" ref="BP37" si="1314">SUMPRODUCT(AU240:AU246,E240:E246)/SUM(E240:E246)</f>
        <v>0.16951544702122426</v>
      </c>
      <c r="BQ37" s="133">
        <f t="shared" ref="BQ37" si="1315">SUMPRODUCT(AV240:AV246,F240:F246)/SUM(F240:F246)</f>
        <v>0.14660900123743645</v>
      </c>
      <c r="BR37" s="133">
        <f t="shared" ref="BR37" si="1316">SUMPRODUCT(AW240:AW246,G240:G246)/SUM(G240:G246)</f>
        <v>0.16420598609810302</v>
      </c>
      <c r="BS37" s="133">
        <f t="shared" ref="BS37" si="1317">SUMPRODUCT(AX240:AX246,H240:H246)/SUM(H240:H246)</f>
        <v>0.15422503383341654</v>
      </c>
      <c r="BT37" s="133">
        <f t="shared" ref="BT37" si="1318">SUMPRODUCT(AY240:AY246,I240:I246)/SUM(I240:I246)</f>
        <v>0.1350603816857319</v>
      </c>
      <c r="BU37" s="133">
        <f t="shared" ref="BU37" si="1319">SUMPRODUCT(AZ240:AZ246,J240:J246)/SUM(J240:J246)</f>
        <v>0.15817605874408397</v>
      </c>
      <c r="BV37" s="133">
        <f t="shared" ref="BV37" si="1320">SUMPRODUCT(BA240:BA246,K240:K246)/SUM(K240:K246)</f>
        <v>0.1517033608498366</v>
      </c>
      <c r="BW37" s="133">
        <f t="shared" ref="BW37" si="1321">SUMPRODUCT(BB240:BB246,L240:L246)/SUM(L240:L246)</f>
        <v>0.1536482756851261</v>
      </c>
      <c r="BX37" s="133">
        <f t="shared" ref="BX37" si="1322">SUMPRODUCT(BC240:BC246,M240:M246)/SUM(M240:M246)</f>
        <v>0.18312278786742384</v>
      </c>
      <c r="BY37" s="133">
        <f t="shared" ref="BY37" si="1323">SUMPRODUCT(BD240:BD246,N240:N246)/SUM(N240:N246)</f>
        <v>0.19741920434738033</v>
      </c>
      <c r="BZ37" s="133">
        <f t="shared" ref="BZ37" si="1324">SUMPRODUCT(BE240:BE246,O240:O246)/SUM(O240:O246)</f>
        <v>0.18736720555531763</v>
      </c>
      <c r="CA37" s="133">
        <f t="shared" ref="CA37" si="1325">SUMPRODUCT(BF240:BF246,P240:P246)/SUM(P240:P246)</f>
        <v>0.15707380932655823</v>
      </c>
      <c r="CB37" s="133">
        <f t="shared" ref="CB37" si="1326">SUMPRODUCT(BG240:BG246,Q240:Q246)/SUM(Q240:Q246)</f>
        <v>0.27657414922850376</v>
      </c>
      <c r="CC37" s="133">
        <f t="shared" ref="CC37" si="1327">SUMPRODUCT(BH240:BH246,R240:R246)/SUM(R240:R246)</f>
        <v>0.23612284346135487</v>
      </c>
      <c r="CD37" s="133">
        <f t="shared" ref="CD37" si="1328">SUMPRODUCT(BI240:BI246,S240:S246)/SUM(S240:S246)</f>
        <v>0.20238720730597418</v>
      </c>
      <c r="CE37" s="135">
        <f t="shared" si="112"/>
        <v>0.2109538046355936</v>
      </c>
      <c r="CF37" s="72"/>
      <c r="CG37" s="90">
        <v>39482</v>
      </c>
      <c r="CH37" s="78">
        <f t="shared" si="36"/>
        <v>627199.99999999988</v>
      </c>
      <c r="CI37" s="78">
        <f t="shared" si="37"/>
        <v>1260933.333333333</v>
      </c>
      <c r="CJ37" s="78">
        <f t="shared" si="38"/>
        <v>956666.66666666674</v>
      </c>
      <c r="CK37" s="78">
        <f t="shared" si="39"/>
        <v>319200.00000000006</v>
      </c>
      <c r="CL37" s="78">
        <f t="shared" si="40"/>
        <v>489179.99999999994</v>
      </c>
      <c r="CM37" s="78">
        <f t="shared" si="41"/>
        <v>394613.63636363629</v>
      </c>
      <c r="CN37" s="78">
        <f t="shared" si="42"/>
        <v>1269350</v>
      </c>
      <c r="CO37" s="78">
        <f t="shared" si="43"/>
        <v>578923.07692307688</v>
      </c>
      <c r="CP37" s="78">
        <f t="shared" si="44"/>
        <v>381975.00000000006</v>
      </c>
      <c r="CQ37" s="78">
        <f t="shared" si="45"/>
        <v>758094.50549450552</v>
      </c>
      <c r="CR37" s="78">
        <f t="shared" si="46"/>
        <v>4464818.1818181826</v>
      </c>
      <c r="CS37" s="78">
        <f t="shared" si="47"/>
        <v>39673.288250211328</v>
      </c>
      <c r="CT37" s="78">
        <f t="shared" si="113"/>
        <v>1696536.3003663002</v>
      </c>
      <c r="CU37" s="78">
        <f t="shared" si="114"/>
        <v>1059862.7372627372</v>
      </c>
      <c r="CV37" s="78">
        <f t="shared" si="115"/>
        <v>3063332.1678321669</v>
      </c>
      <c r="CW37" s="78">
        <f t="shared" si="116"/>
        <v>2280843.8095238097</v>
      </c>
      <c r="CX37" s="78">
        <f t="shared" si="117"/>
        <v>0</v>
      </c>
      <c r="CY37" s="78">
        <f t="shared" si="53"/>
        <v>0</v>
      </c>
      <c r="CZ37" s="91">
        <f t="shared" si="118"/>
        <v>1620115.0029970028</v>
      </c>
      <c r="DA37" s="50"/>
      <c r="DB37" s="92" t="s">
        <v>504</v>
      </c>
      <c r="DC37" s="78">
        <f t="shared" si="1245"/>
        <v>9832600.7936507929</v>
      </c>
      <c r="DD37" s="78">
        <f t="shared" si="1246"/>
        <v>15102411.63461538</v>
      </c>
      <c r="DE37" s="78">
        <f t="shared" si="1247"/>
        <v>17471112.857142858</v>
      </c>
      <c r="DF37" s="78">
        <f t="shared" si="1248"/>
        <v>20685969.999999996</v>
      </c>
      <c r="DG37" s="78">
        <f t="shared" si="1249"/>
        <v>18298269.444444444</v>
      </c>
      <c r="DH37" s="78">
        <f t="shared" si="1250"/>
        <v>20499475.30448718</v>
      </c>
      <c r="DI37" s="78">
        <f t="shared" si="1251"/>
        <v>23678169.44444444</v>
      </c>
      <c r="DJ37" s="78">
        <f t="shared" si="1252"/>
        <v>17636184.640522871</v>
      </c>
      <c r="DK37" s="78">
        <f t="shared" si="1253"/>
        <v>23163302.042483658</v>
      </c>
      <c r="DL37" s="78">
        <f t="shared" si="1254"/>
        <v>25483130.555555552</v>
      </c>
      <c r="DM37" s="78">
        <f t="shared" si="1255"/>
        <v>24659011.764705889</v>
      </c>
      <c r="DN37" s="78">
        <f t="shared" si="1256"/>
        <v>28484749.652777776</v>
      </c>
      <c r="DO37" s="78">
        <f t="shared" si="302"/>
        <v>32090491.666666672</v>
      </c>
      <c r="DP37" s="78">
        <f t="shared" si="67"/>
        <v>37499672.519841269</v>
      </c>
      <c r="DQ37" s="78">
        <f t="shared" si="68"/>
        <v>26182633.276643991</v>
      </c>
      <c r="DR37" s="78">
        <f t="shared" si="69"/>
        <v>45156261.344537809</v>
      </c>
      <c r="DS37" s="78">
        <f t="shared" si="70"/>
        <v>48672001.722689077</v>
      </c>
      <c r="DT37" s="78">
        <f t="shared" si="71"/>
        <v>33851335.093186274</v>
      </c>
      <c r="DU37" s="91">
        <f t="shared" si="119"/>
        <v>37920212.106075764</v>
      </c>
      <c r="DV37" s="51"/>
      <c r="DW37" s="51"/>
      <c r="EQ37" s="1"/>
    </row>
    <row r="38" spans="1:147" x14ac:dyDescent="0.15">
      <c r="A38" s="81">
        <v>39483</v>
      </c>
      <c r="B38" s="82">
        <v>3190000</v>
      </c>
      <c r="C38" s="83">
        <v>3250000</v>
      </c>
      <c r="D38" s="83">
        <v>2630000</v>
      </c>
      <c r="E38" s="84">
        <v>1900000</v>
      </c>
      <c r="F38" s="84">
        <v>2050000</v>
      </c>
      <c r="G38" s="84">
        <v>250000</v>
      </c>
      <c r="H38" s="84">
        <v>2990000</v>
      </c>
      <c r="I38" s="84">
        <v>1320000</v>
      </c>
      <c r="J38" s="138">
        <v>1490000</v>
      </c>
      <c r="K38" s="138">
        <v>1440000</v>
      </c>
      <c r="L38" s="26">
        <v>130000</v>
      </c>
      <c r="M38" s="26">
        <v>1600000</v>
      </c>
      <c r="N38" s="26">
        <v>2910000</v>
      </c>
      <c r="O38" s="26">
        <v>1410000</v>
      </c>
      <c r="P38" s="26">
        <v>6020000</v>
      </c>
      <c r="Q38" s="26">
        <v>1300000</v>
      </c>
      <c r="R38" s="26">
        <v>0</v>
      </c>
      <c r="S38" s="179">
        <v>4793477</v>
      </c>
      <c r="T38" s="85">
        <f t="shared" si="73"/>
        <v>2328000</v>
      </c>
      <c r="U38" s="70"/>
      <c r="V38" s="86" t="s">
        <v>505</v>
      </c>
      <c r="W38" s="72">
        <f t="shared" ref="W38" si="1329">SUM(B247:B253)</f>
        <v>33450000</v>
      </c>
      <c r="X38" s="72">
        <f t="shared" ref="X38" si="1330">SUM(C247:C253)</f>
        <v>48160000</v>
      </c>
      <c r="Y38" s="72">
        <f t="shared" ref="Y38" si="1331">SUM(D247:D253)</f>
        <v>73870000</v>
      </c>
      <c r="Z38" s="72">
        <f t="shared" ref="Z38" si="1332">SUM(E247:E253)</f>
        <v>73490000</v>
      </c>
      <c r="AA38" s="72">
        <f t="shared" ref="AA38" si="1333">SUM(F247:F253)</f>
        <v>55720000</v>
      </c>
      <c r="AB38" s="72">
        <f t="shared" ref="AB38" si="1334">SUM(G247:G253)</f>
        <v>71400000</v>
      </c>
      <c r="AC38" s="72">
        <f t="shared" ref="AC38" si="1335">SUM(H247:H253)</f>
        <v>92370000</v>
      </c>
      <c r="AD38" s="72">
        <f t="shared" ref="AD38" si="1336">SUM(I247:I253)</f>
        <v>89750000</v>
      </c>
      <c r="AE38" s="72">
        <f t="shared" ref="AE38" si="1337">SUM(J247:J253)</f>
        <v>109150000</v>
      </c>
      <c r="AF38" s="72">
        <f t="shared" ref="AF38" si="1338">SUM(K247:K253)</f>
        <v>81670000</v>
      </c>
      <c r="AG38" s="72">
        <f t="shared" ref="AG38" si="1339">SUM(L247:L253)</f>
        <v>75090000</v>
      </c>
      <c r="AH38" s="72">
        <f t="shared" ref="AH38" si="1340">SUM(M247:M253)</f>
        <v>108130000</v>
      </c>
      <c r="AI38" s="72">
        <f t="shared" ref="AI38" si="1341">SUM(N247:N253)</f>
        <v>107340000</v>
      </c>
      <c r="AJ38" s="72">
        <f t="shared" ref="AJ38" si="1342">SUM(O247:O253)</f>
        <v>144480000</v>
      </c>
      <c r="AK38" s="72">
        <f t="shared" ref="AK38" si="1343">SUM(P247:P253)</f>
        <v>119310000</v>
      </c>
      <c r="AL38" s="72">
        <f t="shared" ref="AL38" si="1344">SUM(Q247:Q253)</f>
        <v>99550000</v>
      </c>
      <c r="AM38" s="72">
        <f t="shared" ref="AM38" si="1345">SUM(R247:R253)</f>
        <v>118260000</v>
      </c>
      <c r="AN38" s="72">
        <f t="shared" ref="AN38" si="1346">SUM(S247:S253)</f>
        <v>87148907</v>
      </c>
      <c r="AO38" s="87">
        <f t="shared" si="92"/>
        <v>117788000</v>
      </c>
      <c r="AP38" s="72"/>
      <c r="AQ38" s="130">
        <v>39483</v>
      </c>
      <c r="AR38" s="50">
        <v>0.31999999999999995</v>
      </c>
      <c r="AS38" s="88">
        <v>0.20699999999999999</v>
      </c>
      <c r="AT38" s="88">
        <v>0.45833333333333331</v>
      </c>
      <c r="AU38" s="88">
        <v>0.36333333333333329</v>
      </c>
      <c r="AV38" s="88">
        <v>0.18599999999999997</v>
      </c>
      <c r="AW38" s="88">
        <v>0.25545454545454543</v>
      </c>
      <c r="AX38" s="88">
        <v>0.435</v>
      </c>
      <c r="AY38" s="88">
        <v>0.53846153846153844</v>
      </c>
      <c r="AZ38" s="88">
        <v>0.2678571428571429</v>
      </c>
      <c r="BA38" s="88">
        <v>0.41897435897435892</v>
      </c>
      <c r="BB38" s="88">
        <v>0.29181818181818175</v>
      </c>
      <c r="BC38" s="88">
        <v>0.2644885883347422</v>
      </c>
      <c r="BD38" s="88">
        <v>0.46673260073260076</v>
      </c>
      <c r="BE38" s="88">
        <v>0.33539960039960043</v>
      </c>
      <c r="BF38" s="88">
        <v>0.31087412587412583</v>
      </c>
      <c r="BG38" s="88">
        <v>0.33740293040293046</v>
      </c>
      <c r="BH38" s="89">
        <v>0.38570970695970691</v>
      </c>
      <c r="BI38" s="89">
        <v>0.43074175824175825</v>
      </c>
      <c r="BJ38" s="89">
        <f t="shared" si="93"/>
        <v>0.35577245291936016</v>
      </c>
      <c r="BK38" s="76"/>
      <c r="BL38" s="86" t="s">
        <v>505</v>
      </c>
      <c r="BM38" s="133">
        <f t="shared" ref="BM38" si="1347">SUMPRODUCT(AR247:AR253,B247:B253)/SUM(B247:B253)</f>
        <v>0.14387221866325006</v>
      </c>
      <c r="BN38" s="133">
        <f t="shared" ref="BN38" si="1348">SUMPRODUCT(AS247:AS253,C247:C253)/SUM(C247:C253)</f>
        <v>0.13489007861082716</v>
      </c>
      <c r="BO38" s="133">
        <f t="shared" ref="BO38" si="1349">SUMPRODUCT(AT247:AT253,D247:D253)/SUM(D247:D253)</f>
        <v>0.15478512730331803</v>
      </c>
      <c r="BP38" s="133">
        <f t="shared" ref="BP38" si="1350">SUMPRODUCT(AU247:AU253,E247:E253)/SUM(E247:E253)</f>
        <v>0.16894936142915459</v>
      </c>
      <c r="BQ38" s="133">
        <f t="shared" ref="BQ38" si="1351">SUMPRODUCT(AV247:AV253,F247:F253)/SUM(F247:F253)</f>
        <v>0.1586408680306293</v>
      </c>
      <c r="BR38" s="133">
        <f t="shared" ref="BR38" si="1352">SUMPRODUCT(AW247:AW253,G247:G253)/SUM(G247:G253)</f>
        <v>0.14963800904977373</v>
      </c>
      <c r="BS38" s="133">
        <f t="shared" ref="BS38" si="1353">SUMPRODUCT(AX247:AX253,H247:H253)/SUM(H247:H253)</f>
        <v>0.15272184843158038</v>
      </c>
      <c r="BT38" s="133">
        <f t="shared" ref="BT38" si="1354">SUMPRODUCT(AY247:AY253,I247:I253)/SUM(I247:I253)</f>
        <v>0.14068257999578659</v>
      </c>
      <c r="BU38" s="133">
        <f t="shared" ref="BU38" si="1355">SUMPRODUCT(AZ247:AZ253,J247:J253)/SUM(J247:J253)</f>
        <v>0.17158460000832881</v>
      </c>
      <c r="BV38" s="133">
        <f t="shared" ref="BV38" si="1356">SUMPRODUCT(BA247:BA253,K247:K253)/SUM(K247:K253)</f>
        <v>0.16097819136633879</v>
      </c>
      <c r="BW38" s="133">
        <f t="shared" ref="BW38" si="1357">SUMPRODUCT(BB247:BB253,L247:L253)/SUM(L247:L253)</f>
        <v>0.16263507842876132</v>
      </c>
      <c r="BX38" s="133">
        <f t="shared" ref="BX38" si="1358">SUMPRODUCT(BC247:BC253,M247:M253)/SUM(M247:M253)</f>
        <v>0.19910157333764908</v>
      </c>
      <c r="BY38" s="133">
        <f t="shared" ref="BY38" si="1359">SUMPRODUCT(BD247:BD253,N247:N253)/SUM(N247:N253)</f>
        <v>0.1916448010171089</v>
      </c>
      <c r="BZ38" s="133">
        <f t="shared" ref="BZ38" si="1360">SUMPRODUCT(BE247:BE253,O247:O253)/SUM(O247:O253)</f>
        <v>0.19385133898520648</v>
      </c>
      <c r="CA38" s="133">
        <f t="shared" ref="CA38" si="1361">SUMPRODUCT(BF247:BF253,P247:P253)/SUM(P247:P253)</f>
        <v>0.16173735486986679</v>
      </c>
      <c r="CB38" s="133">
        <f t="shared" ref="CB38" si="1362">SUMPRODUCT(BG247:BG253,Q247:Q253)/SUM(Q247:Q253)</f>
        <v>0.27479463890026129</v>
      </c>
      <c r="CC38" s="133">
        <f t="shared" ref="CC38" si="1363">SUMPRODUCT(BH247:BH253,R247:R253)/SUM(R247:R253)</f>
        <v>0.23945992983697795</v>
      </c>
      <c r="CD38" s="133">
        <f t="shared" ref="CD38" si="1364">SUMPRODUCT(BI247:BI253,S247:S253)/SUM(S247:S253)</f>
        <v>0.20514277231913533</v>
      </c>
      <c r="CE38" s="135">
        <f t="shared" si="112"/>
        <v>0.209783706001163</v>
      </c>
      <c r="CF38" s="72"/>
      <c r="CG38" s="90">
        <v>39483</v>
      </c>
      <c r="CH38" s="78">
        <f t="shared" si="36"/>
        <v>1020799.9999999999</v>
      </c>
      <c r="CI38" s="78">
        <f t="shared" si="37"/>
        <v>672750</v>
      </c>
      <c r="CJ38" s="78">
        <f t="shared" si="38"/>
        <v>1205416.6666666665</v>
      </c>
      <c r="CK38" s="78">
        <f t="shared" si="39"/>
        <v>690333.33333333326</v>
      </c>
      <c r="CL38" s="78">
        <f t="shared" si="40"/>
        <v>381299.99999999994</v>
      </c>
      <c r="CM38" s="78">
        <f t="shared" si="41"/>
        <v>63863.63636363636</v>
      </c>
      <c r="CN38" s="78">
        <f t="shared" si="42"/>
        <v>1300650</v>
      </c>
      <c r="CO38" s="78">
        <f t="shared" si="43"/>
        <v>710769.23076923075</v>
      </c>
      <c r="CP38" s="78">
        <f t="shared" si="44"/>
        <v>399107.14285714296</v>
      </c>
      <c r="CQ38" s="78">
        <f t="shared" si="45"/>
        <v>603323.07692307688</v>
      </c>
      <c r="CR38" s="78">
        <f t="shared" si="46"/>
        <v>37936.363636363625</v>
      </c>
      <c r="CS38" s="78">
        <f t="shared" si="47"/>
        <v>423181.74133558752</v>
      </c>
      <c r="CT38" s="78">
        <f t="shared" si="113"/>
        <v>1358191.8681318683</v>
      </c>
      <c r="CU38" s="78">
        <f t="shared" si="114"/>
        <v>472913.43656343658</v>
      </c>
      <c r="CV38" s="78">
        <f t="shared" si="115"/>
        <v>1871462.2377622374</v>
      </c>
      <c r="CW38" s="78">
        <f t="shared" si="116"/>
        <v>438623.80952380958</v>
      </c>
      <c r="CX38" s="78">
        <f t="shared" si="117"/>
        <v>0</v>
      </c>
      <c r="CY38" s="78">
        <f t="shared" si="53"/>
        <v>2064750.7110714286</v>
      </c>
      <c r="CZ38" s="91">
        <f t="shared" si="118"/>
        <v>828238.27039627044</v>
      </c>
      <c r="DA38" s="50"/>
      <c r="DB38" s="92" t="s">
        <v>505</v>
      </c>
      <c r="DC38" s="78">
        <f t="shared" si="1245"/>
        <v>4812525.7142857146</v>
      </c>
      <c r="DD38" s="78">
        <f t="shared" si="1246"/>
        <v>6496306.185897436</v>
      </c>
      <c r="DE38" s="78">
        <f t="shared" si="1247"/>
        <v>11433977.353896104</v>
      </c>
      <c r="DF38" s="78">
        <f t="shared" si="1248"/>
        <v>12416088.571428571</v>
      </c>
      <c r="DG38" s="78">
        <f t="shared" si="1249"/>
        <v>8839469.1666666642</v>
      </c>
      <c r="DH38" s="78">
        <f t="shared" si="1250"/>
        <v>10684153.846153844</v>
      </c>
      <c r="DI38" s="78">
        <f t="shared" si="1251"/>
        <v>14106917.13962508</v>
      </c>
      <c r="DJ38" s="78">
        <f t="shared" si="1252"/>
        <v>12626261.554621847</v>
      </c>
      <c r="DK38" s="78">
        <f t="shared" si="1253"/>
        <v>18728459.09090909</v>
      </c>
      <c r="DL38" s="78">
        <f t="shared" si="1254"/>
        <v>13147088.888888888</v>
      </c>
      <c r="DM38" s="78">
        <f t="shared" si="1255"/>
        <v>12212268.039215688</v>
      </c>
      <c r="DN38" s="78">
        <f t="shared" si="1256"/>
        <v>21528853.124999996</v>
      </c>
      <c r="DO38" s="78">
        <f t="shared" si="302"/>
        <v>20571152.94117647</v>
      </c>
      <c r="DP38" s="78">
        <f t="shared" si="67"/>
        <v>28007641.456582632</v>
      </c>
      <c r="DQ38" s="78">
        <f t="shared" si="68"/>
        <v>19296883.809523806</v>
      </c>
      <c r="DR38" s="78">
        <f t="shared" si="69"/>
        <v>27355806.302521013</v>
      </c>
      <c r="DS38" s="78">
        <f t="shared" si="70"/>
        <v>28318531.302521013</v>
      </c>
      <c r="DT38" s="78">
        <f t="shared" si="71"/>
        <v>17877968.3865625</v>
      </c>
      <c r="DU38" s="91">
        <f t="shared" si="119"/>
        <v>24710003.162464987</v>
      </c>
      <c r="DV38" s="51"/>
      <c r="DW38" s="51"/>
      <c r="EQ38" s="1"/>
    </row>
    <row r="39" spans="1:147" x14ac:dyDescent="0.15">
      <c r="A39" s="81">
        <v>39484</v>
      </c>
      <c r="B39" s="82">
        <v>2790000</v>
      </c>
      <c r="C39" s="83">
        <v>2740000</v>
      </c>
      <c r="D39" s="83">
        <v>3120000</v>
      </c>
      <c r="E39" s="84">
        <v>740000</v>
      </c>
      <c r="F39" s="84">
        <v>520000</v>
      </c>
      <c r="G39" s="84">
        <v>1610000</v>
      </c>
      <c r="H39" s="84">
        <v>950000</v>
      </c>
      <c r="I39" s="84">
        <v>1740000</v>
      </c>
      <c r="J39" s="138">
        <v>2010000</v>
      </c>
      <c r="K39" s="138">
        <v>6920000</v>
      </c>
      <c r="L39" s="26">
        <v>4020000</v>
      </c>
      <c r="M39" s="26">
        <v>4830000</v>
      </c>
      <c r="N39" s="26">
        <v>2020000</v>
      </c>
      <c r="O39" s="26">
        <v>650000</v>
      </c>
      <c r="P39" s="26">
        <v>1450000</v>
      </c>
      <c r="Q39" s="26">
        <v>0</v>
      </c>
      <c r="R39" s="26">
        <v>5440000</v>
      </c>
      <c r="S39" s="179">
        <v>7331127</v>
      </c>
      <c r="T39" s="85">
        <f t="shared" si="73"/>
        <v>1912000</v>
      </c>
      <c r="U39" s="70"/>
      <c r="V39" s="86" t="s">
        <v>506</v>
      </c>
      <c r="W39" s="72">
        <f t="shared" ref="W39" si="1365">SUM(B254:B260)</f>
        <v>17100000</v>
      </c>
      <c r="X39" s="72">
        <f t="shared" ref="X39" si="1366">SUM(C254:C260)</f>
        <v>36000000</v>
      </c>
      <c r="Y39" s="72">
        <f t="shared" ref="Y39" si="1367">SUM(D254:D260)</f>
        <v>36250000</v>
      </c>
      <c r="Z39" s="72">
        <f t="shared" ref="Z39" si="1368">SUM(E254:E260)</f>
        <v>51330000</v>
      </c>
      <c r="AA39" s="72">
        <f t="shared" ref="AA39" si="1369">SUM(F254:F260)</f>
        <v>37630000</v>
      </c>
      <c r="AB39" s="72">
        <f t="shared" ref="AB39" si="1370">SUM(G254:G260)</f>
        <v>51780000</v>
      </c>
      <c r="AC39" s="72">
        <f t="shared" ref="AC39" si="1371">SUM(H254:H260)</f>
        <v>68880000</v>
      </c>
      <c r="AD39" s="72">
        <f t="shared" ref="AD39" si="1372">SUM(I254:I260)</f>
        <v>64070000</v>
      </c>
      <c r="AE39" s="72">
        <f t="shared" ref="AE39" si="1373">SUM(J254:J260)</f>
        <v>69390000</v>
      </c>
      <c r="AF39" s="72">
        <f t="shared" ref="AF39" si="1374">SUM(K254:K260)</f>
        <v>78110000</v>
      </c>
      <c r="AG39" s="72">
        <f t="shared" ref="AG39" si="1375">SUM(L254:L260)</f>
        <v>62190000</v>
      </c>
      <c r="AH39" s="72">
        <f t="shared" ref="AH39" si="1376">SUM(M254:M260)</f>
        <v>89220000</v>
      </c>
      <c r="AI39" s="72">
        <f t="shared" ref="AI39" si="1377">SUM(N254:N260)</f>
        <v>89240000</v>
      </c>
      <c r="AJ39" s="72">
        <f t="shared" ref="AJ39" si="1378">SUM(O254:O260)</f>
        <v>94390000</v>
      </c>
      <c r="AK39" s="72">
        <f t="shared" ref="AK39" si="1379">SUM(P254:P260)</f>
        <v>87540000</v>
      </c>
      <c r="AL39" s="72">
        <f t="shared" ref="AL39" si="1380">SUM(Q254:Q260)</f>
        <v>88950000</v>
      </c>
      <c r="AM39" s="72">
        <f t="shared" ref="AM39" si="1381">SUM(R254:R260)</f>
        <v>111360000</v>
      </c>
      <c r="AN39" s="72">
        <f t="shared" ref="AN39" si="1382">SUM(S254:S260)</f>
        <v>85399712</v>
      </c>
      <c r="AO39" s="87">
        <f t="shared" si="92"/>
        <v>94296000</v>
      </c>
      <c r="AP39" s="72"/>
      <c r="AQ39" s="130">
        <v>39484</v>
      </c>
      <c r="AR39" s="50">
        <v>0.31285714285714289</v>
      </c>
      <c r="AS39" s="88">
        <v>0.191</v>
      </c>
      <c r="AT39" s="88">
        <v>0.45833333333333331</v>
      </c>
      <c r="AU39" s="88">
        <v>0.36333333333333329</v>
      </c>
      <c r="AV39" s="88">
        <v>0.19099999999999998</v>
      </c>
      <c r="AW39" s="88">
        <v>0.25545454545454543</v>
      </c>
      <c r="AX39" s="88">
        <v>0.435</v>
      </c>
      <c r="AY39" s="88">
        <v>0.53846153846153844</v>
      </c>
      <c r="AZ39" s="88">
        <v>0.25928571428571429</v>
      </c>
      <c r="BA39" s="88">
        <v>0.41897435897435892</v>
      </c>
      <c r="BB39" s="88">
        <v>0.29181818181818175</v>
      </c>
      <c r="BC39" s="88">
        <v>0.27387996618765847</v>
      </c>
      <c r="BD39" s="88">
        <v>0.46673260073260076</v>
      </c>
      <c r="BE39" s="88">
        <v>0.33085414585414585</v>
      </c>
      <c r="BF39" s="88">
        <v>0.31087412587412583</v>
      </c>
      <c r="BG39" s="88">
        <v>0.33581387362637366</v>
      </c>
      <c r="BH39" s="89">
        <v>0.38570970695970691</v>
      </c>
      <c r="BI39" s="89">
        <v>0.43074175824175825</v>
      </c>
      <c r="BJ39" s="89">
        <f t="shared" si="93"/>
        <v>0.38774930299825694</v>
      </c>
      <c r="BK39" s="76"/>
      <c r="BL39" s="86" t="s">
        <v>506</v>
      </c>
      <c r="BM39" s="133">
        <f t="shared" ref="BM39" si="1383">SUMPRODUCT(AR254:AR260,B254:B260)/SUM(B254:B260)</f>
        <v>0.17416608187134502</v>
      </c>
      <c r="BN39" s="133">
        <f t="shared" ref="BN39" si="1384">SUMPRODUCT(AS254:AS260,C254:C260)/SUM(C254:C260)</f>
        <v>0.12494386574074072</v>
      </c>
      <c r="BO39" s="133">
        <f t="shared" ref="BO39" si="1385">SUMPRODUCT(AT254:AT260,D254:D260)/SUM(D254:D260)</f>
        <v>0.15964568965517242</v>
      </c>
      <c r="BP39" s="133">
        <f t="shared" ref="BP39" si="1386">SUMPRODUCT(AU254:AU260,E254:E260)/SUM(E254:E260)</f>
        <v>0.13822748230404572</v>
      </c>
      <c r="BQ39" s="133">
        <f t="shared" ref="BQ39" si="1387">SUMPRODUCT(AV254:AV260,F254:F260)/SUM(F254:F260)</f>
        <v>0.15380162755129537</v>
      </c>
      <c r="BR39" s="133">
        <f t="shared" ref="BR39" si="1388">SUMPRODUCT(AW254:AW260,G254:G260)/SUM(G254:G260)</f>
        <v>0.1487459765675293</v>
      </c>
      <c r="BS39" s="133">
        <f t="shared" ref="BS39" si="1389">SUMPRODUCT(AX254:AX260,H254:H260)/SUM(H254:H260)</f>
        <v>0.14874622531939602</v>
      </c>
      <c r="BT39" s="133">
        <f t="shared" ref="BT39" si="1390">SUMPRODUCT(AY254:AY260,I254:I260)/SUM(I254:I260)</f>
        <v>0.14766816428459942</v>
      </c>
      <c r="BU39" s="133">
        <f t="shared" ref="BU39" si="1391">SUMPRODUCT(AZ254:AZ260,J254:J260)/SUM(J254:J260)</f>
        <v>0.19534783222988</v>
      </c>
      <c r="BV39" s="133">
        <f t="shared" ref="BV39" si="1392">SUMPRODUCT(BA254:BA260,K254:K260)/SUM(K254:K260)</f>
        <v>0.15742756051897006</v>
      </c>
      <c r="BW39" s="133">
        <f t="shared" ref="BW39" si="1393">SUMPRODUCT(BB254:BB260,L254:L260)/SUM(L254:L260)</f>
        <v>0.16851365822096645</v>
      </c>
      <c r="BX39" s="133">
        <f t="shared" ref="BX39" si="1394">SUMPRODUCT(BC254:BC260,M254:M260)/SUM(M254:M260)</f>
        <v>0.20271396170658529</v>
      </c>
      <c r="BY39" s="133">
        <f t="shared" ref="BY39" si="1395">SUMPRODUCT(BD254:BD260,N254:N260)/SUM(N254:N260)</f>
        <v>0.18848333337380815</v>
      </c>
      <c r="BZ39" s="133">
        <f t="shared" ref="BZ39" si="1396">SUMPRODUCT(BE254:BE260,O254:O260)/SUM(O254:O260)</f>
        <v>0.19292031444995059</v>
      </c>
      <c r="CA39" s="133">
        <f t="shared" ref="CA39" si="1397">SUMPRODUCT(BF254:BF260,P254:P260)/SUM(P254:P260)</f>
        <v>0.16099457662891517</v>
      </c>
      <c r="CB39" s="133">
        <f t="shared" ref="CB39" si="1398">SUMPRODUCT(BG254:BG260,Q254:Q260)/SUM(Q254:Q260)</f>
        <v>0.26386139447347234</v>
      </c>
      <c r="CC39" s="133">
        <f t="shared" ref="CC39" si="1399">SUMPRODUCT(BH254:BH260,R254:R260)/SUM(R254:R260)</f>
        <v>0.24369292954699842</v>
      </c>
      <c r="CD39" s="133">
        <f t="shared" ref="CD39" si="1400">SUMPRODUCT(BI254:BI260,S254:S260)/SUM(S254:S260)</f>
        <v>0.20554019016230068</v>
      </c>
      <c r="CE39" s="135">
        <f t="shared" si="112"/>
        <v>0.21152876487247352</v>
      </c>
      <c r="CF39" s="72"/>
      <c r="CG39" s="90">
        <v>39484</v>
      </c>
      <c r="CH39" s="78">
        <f t="shared" si="36"/>
        <v>872871.42857142864</v>
      </c>
      <c r="CI39" s="78">
        <f t="shared" si="37"/>
        <v>523340</v>
      </c>
      <c r="CJ39" s="78">
        <f t="shared" si="38"/>
        <v>1430000</v>
      </c>
      <c r="CK39" s="78">
        <f t="shared" si="39"/>
        <v>268866.66666666663</v>
      </c>
      <c r="CL39" s="78">
        <f t="shared" si="40"/>
        <v>99319.999999999985</v>
      </c>
      <c r="CM39" s="78">
        <f t="shared" si="41"/>
        <v>411281.81818181818</v>
      </c>
      <c r="CN39" s="78">
        <f t="shared" si="42"/>
        <v>413250</v>
      </c>
      <c r="CO39" s="78">
        <f t="shared" si="43"/>
        <v>936923.07692307688</v>
      </c>
      <c r="CP39" s="78">
        <f t="shared" si="44"/>
        <v>521164.28571428574</v>
      </c>
      <c r="CQ39" s="78">
        <f t="shared" si="45"/>
        <v>2899302.5641025635</v>
      </c>
      <c r="CR39" s="78">
        <f t="shared" si="46"/>
        <v>1173109.0909090906</v>
      </c>
      <c r="CS39" s="78">
        <f t="shared" si="47"/>
        <v>1322840.2366863904</v>
      </c>
      <c r="CT39" s="78">
        <f t="shared" si="113"/>
        <v>942799.85347985348</v>
      </c>
      <c r="CU39" s="78">
        <f t="shared" si="114"/>
        <v>215055.1948051948</v>
      </c>
      <c r="CV39" s="78">
        <f t="shared" si="115"/>
        <v>450767.48251748248</v>
      </c>
      <c r="CW39" s="78">
        <f t="shared" si="116"/>
        <v>0</v>
      </c>
      <c r="CX39" s="78">
        <f t="shared" si="117"/>
        <v>2098260.8058608058</v>
      </c>
      <c r="CY39" s="78">
        <f t="shared" si="53"/>
        <v>3157822.5338736265</v>
      </c>
      <c r="CZ39" s="91">
        <f t="shared" si="118"/>
        <v>741376.66733266728</v>
      </c>
      <c r="DA39" s="50"/>
      <c r="DB39" s="92" t="s">
        <v>506</v>
      </c>
      <c r="DC39" s="78">
        <f t="shared" si="1245"/>
        <v>2978240</v>
      </c>
      <c r="DD39" s="78">
        <f t="shared" si="1246"/>
        <v>4497979.166666666</v>
      </c>
      <c r="DE39" s="78">
        <f t="shared" si="1247"/>
        <v>5787156.25</v>
      </c>
      <c r="DF39" s="78">
        <f t="shared" si="1248"/>
        <v>7095216.666666667</v>
      </c>
      <c r="DG39" s="78">
        <f t="shared" si="1249"/>
        <v>5787555.2447552448</v>
      </c>
      <c r="DH39" s="78">
        <f t="shared" si="1250"/>
        <v>7702066.666666667</v>
      </c>
      <c r="DI39" s="78">
        <f t="shared" si="1251"/>
        <v>10245639.999999998</v>
      </c>
      <c r="DJ39" s="78">
        <f t="shared" si="1252"/>
        <v>9461099.2857142854</v>
      </c>
      <c r="DK39" s="78">
        <f t="shared" si="1253"/>
        <v>13555186.078431373</v>
      </c>
      <c r="DL39" s="78">
        <f t="shared" si="1254"/>
        <v>12296666.75213675</v>
      </c>
      <c r="DM39" s="78">
        <f t="shared" si="1255"/>
        <v>10479864.404761903</v>
      </c>
      <c r="DN39" s="78">
        <f t="shared" si="1256"/>
        <v>18086139.66346154</v>
      </c>
      <c r="DO39" s="78">
        <f t="shared" si="302"/>
        <v>16820252.670278639</v>
      </c>
      <c r="DP39" s="78">
        <f t="shared" si="67"/>
        <v>18209748.480930835</v>
      </c>
      <c r="DQ39" s="78">
        <f t="shared" si="68"/>
        <v>14093465.238095233</v>
      </c>
      <c r="DR39" s="78">
        <f t="shared" si="69"/>
        <v>23470471.038415365</v>
      </c>
      <c r="DS39" s="78">
        <f t="shared" si="70"/>
        <v>27137644.634353746</v>
      </c>
      <c r="DT39" s="78">
        <f t="shared" si="71"/>
        <v>17553073.044285711</v>
      </c>
      <c r="DU39" s="91">
        <f t="shared" si="119"/>
        <v>19946316.412414763</v>
      </c>
      <c r="DV39" s="51"/>
      <c r="DW39" s="51"/>
      <c r="EQ39" s="1"/>
    </row>
    <row r="40" spans="1:147" x14ac:dyDescent="0.15">
      <c r="A40" s="81">
        <v>39485</v>
      </c>
      <c r="B40" s="82">
        <v>2110000</v>
      </c>
      <c r="C40" s="83">
        <v>3920000</v>
      </c>
      <c r="D40" s="83">
        <v>2530000</v>
      </c>
      <c r="E40" s="84">
        <v>280000</v>
      </c>
      <c r="F40" s="84">
        <v>3300000</v>
      </c>
      <c r="G40" s="84">
        <v>2320000</v>
      </c>
      <c r="H40" s="84">
        <v>1560000</v>
      </c>
      <c r="I40" s="84">
        <v>1560000</v>
      </c>
      <c r="J40" s="138">
        <v>7780000</v>
      </c>
      <c r="K40" s="138">
        <v>820000</v>
      </c>
      <c r="L40" s="26">
        <v>3410000</v>
      </c>
      <c r="M40" s="26">
        <v>2640000</v>
      </c>
      <c r="N40" s="26">
        <v>2900000</v>
      </c>
      <c r="O40" s="26">
        <v>1940000</v>
      </c>
      <c r="P40" s="26">
        <v>700000</v>
      </c>
      <c r="Q40" s="26">
        <v>7440000</v>
      </c>
      <c r="R40" s="26">
        <v>12640000</v>
      </c>
      <c r="S40" s="179">
        <v>11025985</v>
      </c>
      <c r="T40" s="85">
        <f t="shared" si="73"/>
        <v>5124000</v>
      </c>
      <c r="U40" s="70"/>
      <c r="V40" s="86" t="s">
        <v>507</v>
      </c>
      <c r="W40" s="72">
        <f t="shared" ref="W40" si="1401">SUM(B261:B267)</f>
        <v>14420000</v>
      </c>
      <c r="X40" s="72">
        <f t="shared" ref="X40" si="1402">SUM(C261:C267)</f>
        <v>30040000</v>
      </c>
      <c r="Y40" s="72">
        <f t="shared" ref="Y40" si="1403">SUM(D261:D267)</f>
        <v>24190000</v>
      </c>
      <c r="Z40" s="72">
        <f t="shared" ref="Z40" si="1404">SUM(E261:E267)</f>
        <v>38610000</v>
      </c>
      <c r="AA40" s="72">
        <f t="shared" ref="AA40" si="1405">SUM(F261:F267)</f>
        <v>30880000</v>
      </c>
      <c r="AB40" s="72">
        <f t="shared" ref="AB40" si="1406">SUM(G261:G267)</f>
        <v>35350000</v>
      </c>
      <c r="AC40" s="72">
        <f t="shared" ref="AC40" si="1407">SUM(H261:H267)</f>
        <v>46530000</v>
      </c>
      <c r="AD40" s="72">
        <f t="shared" ref="AD40" si="1408">SUM(I261:I267)</f>
        <v>48250000</v>
      </c>
      <c r="AE40" s="72">
        <f t="shared" ref="AE40" si="1409">SUM(J261:J267)</f>
        <v>59980000</v>
      </c>
      <c r="AF40" s="72">
        <f t="shared" ref="AF40" si="1410">SUM(K261:K267)</f>
        <v>59500000</v>
      </c>
      <c r="AG40" s="72">
        <f t="shared" ref="AG40" si="1411">SUM(L261:L267)</f>
        <v>49370000</v>
      </c>
      <c r="AH40" s="72">
        <f t="shared" ref="AH40" si="1412">SUM(M261:M267)</f>
        <v>62990000</v>
      </c>
      <c r="AI40" s="72">
        <f t="shared" ref="AI40" si="1413">SUM(N261:N267)</f>
        <v>72910000</v>
      </c>
      <c r="AJ40" s="72">
        <f t="shared" ref="AJ40" si="1414">SUM(O261:O267)</f>
        <v>71280000</v>
      </c>
      <c r="AK40" s="72">
        <f t="shared" ref="AK40" si="1415">SUM(P261:P267)</f>
        <v>80190000</v>
      </c>
      <c r="AL40" s="72">
        <f t="shared" ref="AL40" si="1416">SUM(Q261:Q267)</f>
        <v>64940000</v>
      </c>
      <c r="AM40" s="72">
        <f t="shared" ref="AM40" si="1417">SUM(R261:R267)</f>
        <v>98790000</v>
      </c>
      <c r="AN40" s="72">
        <f t="shared" ref="AN40" si="1418">SUM(S261:S267)</f>
        <v>68982328</v>
      </c>
      <c r="AO40" s="87">
        <f t="shared" si="92"/>
        <v>77622000</v>
      </c>
      <c r="AP40" s="72"/>
      <c r="AQ40" s="130">
        <v>39485</v>
      </c>
      <c r="AR40" s="50">
        <v>0.31285714285714289</v>
      </c>
      <c r="AS40" s="88">
        <v>0.18799999999999997</v>
      </c>
      <c r="AT40" s="88">
        <v>0.45833333333333331</v>
      </c>
      <c r="AU40" s="88">
        <v>0.36333333333333329</v>
      </c>
      <c r="AV40" s="88">
        <v>0.19099999999999998</v>
      </c>
      <c r="AW40" s="88">
        <v>0.25727272727272726</v>
      </c>
      <c r="AX40" s="88">
        <v>0.435</v>
      </c>
      <c r="AY40" s="88">
        <v>0.53846153846153844</v>
      </c>
      <c r="AZ40" s="88">
        <v>0.25928571428571429</v>
      </c>
      <c r="BA40" s="88">
        <v>0.38</v>
      </c>
      <c r="BB40" s="88">
        <v>0.29181818181818175</v>
      </c>
      <c r="BC40" s="88">
        <v>0.27964919695688928</v>
      </c>
      <c r="BD40" s="88">
        <v>0.45973260073260086</v>
      </c>
      <c r="BE40" s="88">
        <v>0.33085414585414585</v>
      </c>
      <c r="BF40" s="88">
        <v>0.29794205794205797</v>
      </c>
      <c r="BG40" s="88">
        <v>0.33581387362637366</v>
      </c>
      <c r="BH40" s="89">
        <v>0.37068931068931066</v>
      </c>
      <c r="BI40" s="89">
        <v>0.42645604395604397</v>
      </c>
      <c r="BJ40" s="89">
        <f t="shared" si="93"/>
        <v>0.36563657816292472</v>
      </c>
      <c r="BK40" s="76"/>
      <c r="BL40" s="86" t="s">
        <v>507</v>
      </c>
      <c r="BM40" s="133">
        <f t="shared" ref="BM40" si="1419">SUMPRODUCT(AR261:AR267,B261:B267)/SUM(B261:B267)</f>
        <v>0.18805131761442442</v>
      </c>
      <c r="BN40" s="133">
        <f t="shared" ref="BN40" si="1420">SUMPRODUCT(AS261:AS267,C261:C267)/SUM(C261:C267)</f>
        <v>0.1369556662545178</v>
      </c>
      <c r="BO40" s="133">
        <f t="shared" ref="BO40" si="1421">SUMPRODUCT(AT261:AT267,D261:D267)/SUM(D261:D267)</f>
        <v>0.17574286895411326</v>
      </c>
      <c r="BP40" s="133">
        <f t="shared" ref="BP40" si="1422">SUMPRODUCT(AU261:AU267,E261:E267)/SUM(E261:E267)</f>
        <v>0.12693904860571528</v>
      </c>
      <c r="BQ40" s="133">
        <f t="shared" ref="BQ40" si="1423">SUMPRODUCT(AV261:AV267,F261:F267)/SUM(F261:F267)</f>
        <v>0.15504246643900141</v>
      </c>
      <c r="BR40" s="133">
        <f t="shared" ref="BR40" si="1424">SUMPRODUCT(AW261:AW267,G261:G267)/SUM(G261:G267)</f>
        <v>0.1572746009294807</v>
      </c>
      <c r="BS40" s="133">
        <f t="shared" ref="BS40" si="1425">SUMPRODUCT(AX261:AX267,H261:H267)/SUM(H261:H267)</f>
        <v>0.15185632157440668</v>
      </c>
      <c r="BT40" s="133">
        <f t="shared" ref="BT40" si="1426">SUMPRODUCT(AY261:AY267,I261:I267)/SUM(I261:I267)</f>
        <v>0.16896262028127312</v>
      </c>
      <c r="BU40" s="133">
        <f t="shared" ref="BU40" si="1427">SUMPRODUCT(AZ261:AZ267,J261:J267)/SUM(J261:J267)</f>
        <v>0.18916932411814039</v>
      </c>
      <c r="BV40" s="133">
        <f t="shared" ref="BV40" si="1428">SUMPRODUCT(BA261:BA267,K261:K267)/SUM(K261:K267)</f>
        <v>0.15745285890580007</v>
      </c>
      <c r="BW40" s="133">
        <f t="shared" ref="BW40" si="1429">SUMPRODUCT(BB261:BB267,L261:L267)/SUM(L261:L267)</f>
        <v>0.17307525835629947</v>
      </c>
      <c r="BX40" s="133">
        <f t="shared" ref="BX40" si="1430">SUMPRODUCT(BC261:BC267,M261:M267)/SUM(M261:M267)</f>
        <v>0.19236698132792751</v>
      </c>
      <c r="BY40" s="133">
        <f t="shared" ref="BY40" si="1431">SUMPRODUCT(BD261:BD267,N261:N267)/SUM(N261:N267)</f>
        <v>0.18530727095048694</v>
      </c>
      <c r="BZ40" s="133">
        <f t="shared" ref="BZ40" si="1432">SUMPRODUCT(BE261:BE267,O261:O267)/SUM(O261:O267)</f>
        <v>0.19033262991217539</v>
      </c>
      <c r="CA40" s="133">
        <f t="shared" ref="CA40" si="1433">SUMPRODUCT(BF261:BF267,P261:P267)/SUM(P261:P267)</f>
        <v>0.15824869548767256</v>
      </c>
      <c r="CB40" s="133">
        <f t="shared" ref="CB40" si="1434">SUMPRODUCT(BG261:BG267,Q261:Q267)/SUM(Q261:Q267)</f>
        <v>0.26163429084884054</v>
      </c>
      <c r="CC40" s="133">
        <f t="shared" ref="CC40" si="1435">SUMPRODUCT(BH261:BH267,R261:R267)/SUM(R261:R267)</f>
        <v>0.24843745029138287</v>
      </c>
      <c r="CD40" s="133">
        <f t="shared" ref="CD40" si="1436">SUMPRODUCT(BI261:BI267,S261:S267)/SUM(S261:S267)</f>
        <v>0.22399255726650338</v>
      </c>
      <c r="CE40" s="135">
        <f t="shared" si="112"/>
        <v>0.20948002483395364</v>
      </c>
      <c r="CF40" s="72"/>
      <c r="CG40" s="90">
        <v>39485</v>
      </c>
      <c r="CH40" s="78">
        <f t="shared" si="36"/>
        <v>660128.57142857148</v>
      </c>
      <c r="CI40" s="78">
        <f t="shared" si="37"/>
        <v>736959.99999999988</v>
      </c>
      <c r="CJ40" s="78">
        <f t="shared" si="38"/>
        <v>1159583.3333333333</v>
      </c>
      <c r="CK40" s="78">
        <f t="shared" si="39"/>
        <v>101733.33333333331</v>
      </c>
      <c r="CL40" s="78">
        <f t="shared" si="40"/>
        <v>630299.99999999988</v>
      </c>
      <c r="CM40" s="78">
        <f t="shared" si="41"/>
        <v>596872.72727272729</v>
      </c>
      <c r="CN40" s="78">
        <f t="shared" si="42"/>
        <v>678600</v>
      </c>
      <c r="CO40" s="78">
        <f t="shared" si="43"/>
        <v>840000</v>
      </c>
      <c r="CP40" s="78">
        <f t="shared" si="44"/>
        <v>2017242.857142857</v>
      </c>
      <c r="CQ40" s="78">
        <f t="shared" si="45"/>
        <v>311600</v>
      </c>
      <c r="CR40" s="78">
        <f t="shared" si="46"/>
        <v>995099.99999999977</v>
      </c>
      <c r="CS40" s="78">
        <f t="shared" si="47"/>
        <v>738273.87996618764</v>
      </c>
      <c r="CT40" s="78">
        <f t="shared" si="113"/>
        <v>1333224.5421245424</v>
      </c>
      <c r="CU40" s="78">
        <f t="shared" si="114"/>
        <v>641857.04295704293</v>
      </c>
      <c r="CV40" s="78">
        <f t="shared" si="115"/>
        <v>208559.44055944058</v>
      </c>
      <c r="CW40" s="78">
        <f t="shared" si="116"/>
        <v>2498455.2197802202</v>
      </c>
      <c r="CX40" s="78">
        <f t="shared" si="117"/>
        <v>4685512.8871128866</v>
      </c>
      <c r="CY40" s="78">
        <f t="shared" si="53"/>
        <v>4702097.9438186819</v>
      </c>
      <c r="CZ40" s="91">
        <f t="shared" si="118"/>
        <v>1873521.8265068263</v>
      </c>
      <c r="DA40" s="50"/>
      <c r="DB40" s="92" t="s">
        <v>507</v>
      </c>
      <c r="DC40" s="78">
        <f t="shared" si="1245"/>
        <v>2711700</v>
      </c>
      <c r="DD40" s="78">
        <f t="shared" si="1246"/>
        <v>4114148.2142857146</v>
      </c>
      <c r="DE40" s="78">
        <f t="shared" si="1247"/>
        <v>4251220</v>
      </c>
      <c r="DF40" s="78">
        <f t="shared" si="1248"/>
        <v>4901116.666666667</v>
      </c>
      <c r="DG40" s="78">
        <f t="shared" si="1249"/>
        <v>4787711.3636363633</v>
      </c>
      <c r="DH40" s="78">
        <f t="shared" si="1250"/>
        <v>5559657.1428571427</v>
      </c>
      <c r="DI40" s="78">
        <f t="shared" si="1251"/>
        <v>7065874.6428571427</v>
      </c>
      <c r="DJ40" s="78">
        <f t="shared" si="1252"/>
        <v>8152446.4285714282</v>
      </c>
      <c r="DK40" s="78">
        <f t="shared" si="1253"/>
        <v>11346376.060606061</v>
      </c>
      <c r="DL40" s="78">
        <f t="shared" si="1254"/>
        <v>9368445.1048951037</v>
      </c>
      <c r="DM40" s="78">
        <f t="shared" si="1255"/>
        <v>8544725.5050505046</v>
      </c>
      <c r="DN40" s="78">
        <f t="shared" si="1256"/>
        <v>12117196.153846154</v>
      </c>
      <c r="DO40" s="78">
        <f t="shared" si="302"/>
        <v>13510753.125000002</v>
      </c>
      <c r="DP40" s="78">
        <f t="shared" si="67"/>
        <v>13566909.860139862</v>
      </c>
      <c r="DQ40" s="78">
        <f t="shared" si="68"/>
        <v>12689962.891156463</v>
      </c>
      <c r="DR40" s="78">
        <f t="shared" si="69"/>
        <v>16990530.847723704</v>
      </c>
      <c r="DS40" s="78">
        <f t="shared" si="70"/>
        <v>24543135.714285713</v>
      </c>
      <c r="DT40" s="78">
        <f t="shared" si="71"/>
        <v>15451528.054916719</v>
      </c>
      <c r="DU40" s="91">
        <f t="shared" si="119"/>
        <v>16260258.487661149</v>
      </c>
      <c r="DV40" s="51"/>
      <c r="DW40" s="51"/>
      <c r="EQ40" s="1"/>
    </row>
    <row r="41" spans="1:147" x14ac:dyDescent="0.15">
      <c r="A41" s="81">
        <v>39486</v>
      </c>
      <c r="B41" s="82">
        <v>3960000</v>
      </c>
      <c r="C41" s="83">
        <v>3970000</v>
      </c>
      <c r="D41" s="83">
        <v>1210000</v>
      </c>
      <c r="E41" s="84">
        <v>3280000</v>
      </c>
      <c r="F41" s="84">
        <v>3150000</v>
      </c>
      <c r="G41" s="84">
        <v>1570000</v>
      </c>
      <c r="H41" s="84">
        <v>2730000</v>
      </c>
      <c r="I41" s="84">
        <v>2380000</v>
      </c>
      <c r="J41" s="138">
        <v>230000</v>
      </c>
      <c r="K41" s="138">
        <v>6110000</v>
      </c>
      <c r="L41" s="26">
        <v>2200000</v>
      </c>
      <c r="M41" s="26">
        <v>3020000</v>
      </c>
      <c r="N41" s="26">
        <v>2880000</v>
      </c>
      <c r="O41" s="26">
        <v>9530000</v>
      </c>
      <c r="P41" s="26">
        <v>5700000</v>
      </c>
      <c r="Q41" s="26">
        <v>10230000</v>
      </c>
      <c r="R41" s="26">
        <v>8180000</v>
      </c>
      <c r="S41" s="179">
        <v>4654290</v>
      </c>
      <c r="T41" s="85">
        <f t="shared" si="73"/>
        <v>7304000</v>
      </c>
      <c r="U41" s="70"/>
      <c r="V41" s="86" t="s">
        <v>508</v>
      </c>
      <c r="W41" s="72">
        <f t="shared" ref="W41" si="1437">SUM(B268:B274)</f>
        <v>9960000</v>
      </c>
      <c r="X41" s="72">
        <f t="shared" ref="X41" si="1438">SUM(C268:C274)</f>
        <v>21160000</v>
      </c>
      <c r="Y41" s="72">
        <f t="shared" ref="Y41" si="1439">SUM(D268:D274)</f>
        <v>20650000</v>
      </c>
      <c r="Z41" s="72">
        <f t="shared" ref="Z41" si="1440">SUM(E268:E274)</f>
        <v>26870000</v>
      </c>
      <c r="AA41" s="72">
        <f t="shared" ref="AA41" si="1441">SUM(F268:F274)</f>
        <v>19040000</v>
      </c>
      <c r="AB41" s="72">
        <f t="shared" ref="AB41" si="1442">SUM(G268:G274)</f>
        <v>19540000</v>
      </c>
      <c r="AC41" s="72">
        <f t="shared" ref="AC41" si="1443">SUM(H268:H274)</f>
        <v>35370000</v>
      </c>
      <c r="AD41" s="72">
        <f t="shared" ref="AD41" si="1444">SUM(I268:I274)</f>
        <v>31310000</v>
      </c>
      <c r="AE41" s="72">
        <f t="shared" ref="AE41" si="1445">SUM(J268:J274)</f>
        <v>55190000</v>
      </c>
      <c r="AF41" s="72">
        <f t="shared" ref="AF41" si="1446">SUM(K268:K274)</f>
        <v>47480000</v>
      </c>
      <c r="AG41" s="72">
        <f t="shared" ref="AG41" si="1447">SUM(L268:L274)</f>
        <v>36160000</v>
      </c>
      <c r="AH41" s="72">
        <f t="shared" ref="AH41" si="1448">SUM(M268:M274)</f>
        <v>44050000</v>
      </c>
      <c r="AI41" s="72">
        <f t="shared" ref="AI41" si="1449">SUM(N268:N274)</f>
        <v>47640000</v>
      </c>
      <c r="AJ41" s="72">
        <f t="shared" ref="AJ41" si="1450">SUM(O268:O274)</f>
        <v>60710000</v>
      </c>
      <c r="AK41" s="72">
        <f t="shared" ref="AK41" si="1451">SUM(P268:P274)</f>
        <v>55070000</v>
      </c>
      <c r="AL41" s="72">
        <f t="shared" ref="AL41" si="1452">SUM(Q268:Q274)</f>
        <v>58470000</v>
      </c>
      <c r="AM41" s="72">
        <f t="shared" ref="AM41" si="1453">SUM(R268:R274)</f>
        <v>63770000</v>
      </c>
      <c r="AN41" s="72">
        <f t="shared" ref="AN41" si="1454">SUM(S268:S274)</f>
        <v>46658780</v>
      </c>
      <c r="AO41" s="87">
        <f t="shared" si="92"/>
        <v>57132000</v>
      </c>
      <c r="AP41" s="72"/>
      <c r="AQ41" s="130">
        <v>39486</v>
      </c>
      <c r="AR41" s="50">
        <v>0.31222222222222229</v>
      </c>
      <c r="AS41" s="88">
        <v>0.18899999999999997</v>
      </c>
      <c r="AT41" s="88">
        <v>0.43916666666666671</v>
      </c>
      <c r="AU41" s="88">
        <v>0.41000000000000003</v>
      </c>
      <c r="AV41" s="88">
        <v>0.19399999999999998</v>
      </c>
      <c r="AW41" s="88">
        <v>0.26100000000000001</v>
      </c>
      <c r="AX41" s="88">
        <v>0.435</v>
      </c>
      <c r="AY41" s="88">
        <v>0.53846153846153844</v>
      </c>
      <c r="AZ41" s="88">
        <v>0.25750000000000001</v>
      </c>
      <c r="BA41" s="88">
        <v>0.38</v>
      </c>
      <c r="BB41" s="88">
        <v>0.29444444444444445</v>
      </c>
      <c r="BC41" s="88">
        <v>0.28986475063398137</v>
      </c>
      <c r="BD41" s="88">
        <v>0.4450659340659342</v>
      </c>
      <c r="BE41" s="88">
        <v>0.33085414585414585</v>
      </c>
      <c r="BF41" s="88">
        <v>0.29794205794205797</v>
      </c>
      <c r="BG41" s="88">
        <v>0.33487637362637368</v>
      </c>
      <c r="BH41" s="89">
        <v>0.37068931068931066</v>
      </c>
      <c r="BI41" s="89">
        <v>0.42645604395604397</v>
      </c>
      <c r="BJ41" s="89">
        <f t="shared" si="93"/>
        <v>0.34477337059162083</v>
      </c>
      <c r="BK41" s="76"/>
      <c r="BL41" s="86" t="s">
        <v>508</v>
      </c>
      <c r="BM41" s="133">
        <f t="shared" ref="BM41" si="1455">SUMPRODUCT(AR268:AR274,B268:B274)/SUM(B268:B274)</f>
        <v>0.20267123493975903</v>
      </c>
      <c r="BN41" s="133">
        <f t="shared" ref="BN41" si="1456">SUMPRODUCT(AS268:AS274,C268:C274)/SUM(C268:C274)</f>
        <v>0.15468808979956189</v>
      </c>
      <c r="BO41" s="133">
        <f t="shared" ref="BO41" si="1457">SUMPRODUCT(AT268:AT274,D268:D274)/SUM(D268:D274)</f>
        <v>0.17780968523002422</v>
      </c>
      <c r="BP41" s="133">
        <f t="shared" ref="BP41" si="1458">SUMPRODUCT(AU268:AU274,E268:E274)/SUM(E268:E274)</f>
        <v>0.12569904478352562</v>
      </c>
      <c r="BQ41" s="133">
        <f t="shared" ref="BQ41" si="1459">SUMPRODUCT(AV268:AV274,F268:F274)/SUM(F268:F274)</f>
        <v>0.16234412515006003</v>
      </c>
      <c r="BR41" s="133">
        <f t="shared" ref="BR41" si="1460">SUMPRODUCT(AW268:AW274,G268:G274)/SUM(G268:G274)</f>
        <v>0.18452251791197544</v>
      </c>
      <c r="BS41" s="133">
        <f t="shared" ref="BS41" si="1461">SUMPRODUCT(AX268:AX274,H268:H274)/SUM(H268:H274)</f>
        <v>0.16364994547437295</v>
      </c>
      <c r="BT41" s="133">
        <f t="shared" ref="BT41" si="1462">SUMPRODUCT(AY268:AY274,I268:I274)/SUM(I268:I274)</f>
        <v>0.19761458000638774</v>
      </c>
      <c r="BU41" s="133">
        <f t="shared" ref="BU41" si="1463">SUMPRODUCT(AZ268:AZ274,J268:J274)/SUM(J268:J274)</f>
        <v>0.19161505707555718</v>
      </c>
      <c r="BV41" s="133">
        <f t="shared" ref="BV41" si="1464">SUMPRODUCT(BA268:BA274,K268:K274)/SUM(K268:K274)</f>
        <v>0.16401727853023135</v>
      </c>
      <c r="BW41" s="133">
        <f t="shared" ref="BW41" si="1465">SUMPRODUCT(BB268:BB274,L268:L274)/SUM(L268:L274)</f>
        <v>0.19043418141592922</v>
      </c>
      <c r="BX41" s="133">
        <f t="shared" ref="BX41" si="1466">SUMPRODUCT(BC268:BC274,M268:M274)/SUM(M268:M274)</f>
        <v>0.1896365390568569</v>
      </c>
      <c r="BY41" s="133">
        <f t="shared" ref="BY41" si="1467">SUMPRODUCT(BD268:BD274,N268:N274)/SUM(N268:N274)</f>
        <v>0.19839895199899923</v>
      </c>
      <c r="BZ41" s="133">
        <f t="shared" ref="BZ41" si="1468">SUMPRODUCT(BE268:BE274,O268:O274)/SUM(O268:O274)</f>
        <v>0.19305238016801185</v>
      </c>
      <c r="CA41" s="133">
        <f t="shared" ref="CA41" si="1469">SUMPRODUCT(BF268:BF274,P268:P274)/SUM(P268:P274)</f>
        <v>0.17390368967634265</v>
      </c>
      <c r="CB41" s="133">
        <f t="shared" ref="CB41" si="1470">SUMPRODUCT(BG268:BG274,Q268:Q274)/SUM(Q268:Q274)</f>
        <v>0.27618035025423432</v>
      </c>
      <c r="CC41" s="133">
        <f t="shared" ref="CC41" si="1471">SUMPRODUCT(BH268:BH274,R268:R274)/SUM(R268:R274)</f>
        <v>0.25353392773135597</v>
      </c>
      <c r="CD41" s="133">
        <f t="shared" ref="CD41" si="1472">SUMPRODUCT(BI268:BI274,S268:S274)/SUM(S268:S274)</f>
        <v>0.24797061067244958</v>
      </c>
      <c r="CE41" s="135">
        <f t="shared" si="112"/>
        <v>0.22076922185290962</v>
      </c>
      <c r="CF41" s="72"/>
      <c r="CG41" s="90">
        <v>39486</v>
      </c>
      <c r="CH41" s="78">
        <f t="shared" si="36"/>
        <v>1236400.0000000002</v>
      </c>
      <c r="CI41" s="78">
        <f t="shared" si="37"/>
        <v>750329.99999999988</v>
      </c>
      <c r="CJ41" s="78">
        <f t="shared" si="38"/>
        <v>531391.66666666674</v>
      </c>
      <c r="CK41" s="78">
        <f t="shared" si="39"/>
        <v>1344800</v>
      </c>
      <c r="CL41" s="78">
        <f t="shared" si="40"/>
        <v>611099.99999999988</v>
      </c>
      <c r="CM41" s="78">
        <f t="shared" si="41"/>
        <v>409770</v>
      </c>
      <c r="CN41" s="78">
        <f t="shared" si="42"/>
        <v>1187550</v>
      </c>
      <c r="CO41" s="78">
        <f t="shared" si="43"/>
        <v>1281538.4615384615</v>
      </c>
      <c r="CP41" s="78">
        <f t="shared" si="44"/>
        <v>59225</v>
      </c>
      <c r="CQ41" s="78">
        <f t="shared" si="45"/>
        <v>2321800</v>
      </c>
      <c r="CR41" s="78">
        <f t="shared" si="46"/>
        <v>647777.77777777775</v>
      </c>
      <c r="CS41" s="78">
        <f t="shared" si="47"/>
        <v>875391.5469146237</v>
      </c>
      <c r="CT41" s="78">
        <f t="shared" si="113"/>
        <v>1281789.8901098906</v>
      </c>
      <c r="CU41" s="78">
        <f t="shared" si="114"/>
        <v>3153040.0099900099</v>
      </c>
      <c r="CV41" s="78">
        <f t="shared" si="115"/>
        <v>1698269.7302697303</v>
      </c>
      <c r="CW41" s="78">
        <f t="shared" si="116"/>
        <v>3425785.3021978028</v>
      </c>
      <c r="CX41" s="78">
        <f t="shared" si="117"/>
        <v>3032238.561438561</v>
      </c>
      <c r="CY41" s="78">
        <f t="shared" si="53"/>
        <v>1984850.1008241759</v>
      </c>
      <c r="CZ41" s="91">
        <f t="shared" si="118"/>
        <v>2518224.6988011985</v>
      </c>
      <c r="DA41" s="50"/>
      <c r="DB41" s="92" t="s">
        <v>508</v>
      </c>
      <c r="DC41" s="78">
        <f t="shared" si="1245"/>
        <v>2018605.5</v>
      </c>
      <c r="DD41" s="78">
        <f t="shared" si="1246"/>
        <v>3273199.9801587295</v>
      </c>
      <c r="DE41" s="78">
        <f t="shared" si="1247"/>
        <v>3671770</v>
      </c>
      <c r="DF41" s="78">
        <f t="shared" si="1248"/>
        <v>3377533.3333333335</v>
      </c>
      <c r="DG41" s="78">
        <f t="shared" si="1249"/>
        <v>3091032.1428571427</v>
      </c>
      <c r="DH41" s="78">
        <f t="shared" si="1250"/>
        <v>3605570</v>
      </c>
      <c r="DI41" s="78">
        <f t="shared" si="1251"/>
        <v>5788298.5714285709</v>
      </c>
      <c r="DJ41" s="78">
        <f t="shared" si="1252"/>
        <v>6187312.5</v>
      </c>
      <c r="DK41" s="78">
        <f t="shared" si="1253"/>
        <v>10575235</v>
      </c>
      <c r="DL41" s="78">
        <f t="shared" si="1254"/>
        <v>7787540.384615384</v>
      </c>
      <c r="DM41" s="78">
        <f t="shared" si="1255"/>
        <v>6886100</v>
      </c>
      <c r="DN41" s="78">
        <f t="shared" si="1256"/>
        <v>8353489.5454545468</v>
      </c>
      <c r="DO41" s="78">
        <f t="shared" si="302"/>
        <v>9451726.0732323229</v>
      </c>
      <c r="DP41" s="78">
        <f t="shared" si="67"/>
        <v>11720210</v>
      </c>
      <c r="DQ41" s="78">
        <f t="shared" si="68"/>
        <v>9576876.1904761903</v>
      </c>
      <c r="DR41" s="78">
        <f t="shared" si="69"/>
        <v>16148265.07936508</v>
      </c>
      <c r="DS41" s="78">
        <f t="shared" si="70"/>
        <v>16167858.571428571</v>
      </c>
      <c r="DT41" s="78">
        <f t="shared" si="71"/>
        <v>11570006.169831477</v>
      </c>
      <c r="DU41" s="91">
        <f t="shared" si="119"/>
        <v>12612987.182900432</v>
      </c>
      <c r="DV41" s="51"/>
      <c r="DW41" s="51"/>
      <c r="EQ41" s="1"/>
    </row>
    <row r="42" spans="1:147" x14ac:dyDescent="0.15">
      <c r="A42" s="81">
        <v>39487</v>
      </c>
      <c r="B42" s="82">
        <v>2170000</v>
      </c>
      <c r="C42" s="83">
        <v>2790000</v>
      </c>
      <c r="D42" s="83">
        <v>4310000</v>
      </c>
      <c r="E42" s="84">
        <v>2530000</v>
      </c>
      <c r="F42" s="84">
        <v>2490000</v>
      </c>
      <c r="G42" s="84">
        <v>2040000</v>
      </c>
      <c r="H42" s="84">
        <v>1280000</v>
      </c>
      <c r="I42" s="84">
        <v>420000</v>
      </c>
      <c r="J42" s="138">
        <v>5870000</v>
      </c>
      <c r="K42" s="138">
        <v>4730000</v>
      </c>
      <c r="L42" s="26">
        <v>3630000</v>
      </c>
      <c r="M42" s="26">
        <v>3330000</v>
      </c>
      <c r="N42" s="26">
        <v>14170000</v>
      </c>
      <c r="O42" s="26">
        <v>750000</v>
      </c>
      <c r="P42" s="26">
        <v>8630000</v>
      </c>
      <c r="Q42" s="26">
        <v>7800000</v>
      </c>
      <c r="R42" s="26">
        <v>11680000</v>
      </c>
      <c r="S42" s="179">
        <v>3342503</v>
      </c>
      <c r="T42" s="85">
        <f t="shared" si="73"/>
        <v>8606000</v>
      </c>
      <c r="U42" s="70"/>
      <c r="V42" s="86" t="s">
        <v>509</v>
      </c>
      <c r="W42" s="72">
        <f t="shared" ref="W42" si="1473">SUM(B275:B281)</f>
        <v>7190000</v>
      </c>
      <c r="X42" s="72">
        <f t="shared" ref="X42" si="1474">SUM(C275:C281)</f>
        <v>20320000</v>
      </c>
      <c r="Y42" s="72">
        <f t="shared" ref="Y42" si="1475">SUM(D275:D281)</f>
        <v>18140000</v>
      </c>
      <c r="Z42" s="72">
        <f t="shared" ref="Z42" si="1476">SUM(E275:E281)</f>
        <v>23420000</v>
      </c>
      <c r="AA42" s="72">
        <f t="shared" ref="AA42" si="1477">SUM(F275:F281)</f>
        <v>13470000</v>
      </c>
      <c r="AB42" s="72">
        <f t="shared" ref="AB42" si="1478">SUM(G275:G281)</f>
        <v>15030000</v>
      </c>
      <c r="AC42" s="72">
        <f t="shared" ref="AC42" si="1479">SUM(H275:H281)</f>
        <v>6440000</v>
      </c>
      <c r="AD42" s="72">
        <f t="shared" ref="AD42" si="1480">SUM(I275:I281)</f>
        <v>25890000</v>
      </c>
      <c r="AE42" s="72">
        <f t="shared" ref="AE42" si="1481">SUM(J275:J281)</f>
        <v>37330000</v>
      </c>
      <c r="AF42" s="72">
        <f t="shared" ref="AF42" si="1482">SUM(K275:K281)</f>
        <v>35860000</v>
      </c>
      <c r="AG42" s="72">
        <f t="shared" ref="AG42" si="1483">SUM(L275:L281)</f>
        <v>27450000</v>
      </c>
      <c r="AH42" s="72">
        <f t="shared" ref="AH42" si="1484">SUM(M275:M281)</f>
        <v>38240000</v>
      </c>
      <c r="AI42" s="72">
        <f t="shared" ref="AI42" si="1485">SUM(N275:N281)</f>
        <v>33670000</v>
      </c>
      <c r="AJ42" s="72">
        <f t="shared" ref="AJ42" si="1486">SUM(O275:O281)</f>
        <v>57910000</v>
      </c>
      <c r="AK42" s="72">
        <f t="shared" ref="AK42" si="1487">SUM(P275:P281)</f>
        <v>51700000</v>
      </c>
      <c r="AL42" s="72">
        <f t="shared" ref="AL42" si="1488">SUM(Q275:Q281)</f>
        <v>40390000</v>
      </c>
      <c r="AM42" s="72">
        <f t="shared" ref="AM42" si="1489">SUM(R275:R281)</f>
        <v>53810000</v>
      </c>
      <c r="AN42" s="72">
        <f t="shared" ref="AN42" si="1490">SUM(S275:S281)</f>
        <v>42911845</v>
      </c>
      <c r="AO42" s="87">
        <f t="shared" si="92"/>
        <v>47496000</v>
      </c>
      <c r="AP42" s="72"/>
      <c r="AQ42" s="130">
        <v>39487</v>
      </c>
      <c r="AR42" s="50">
        <v>0.30888888888888894</v>
      </c>
      <c r="AS42" s="88">
        <v>0.18899999999999997</v>
      </c>
      <c r="AT42" s="88">
        <v>0.43916666666666671</v>
      </c>
      <c r="AU42" s="88">
        <v>0.41000000000000003</v>
      </c>
      <c r="AV42" s="88">
        <v>0.20399999999999996</v>
      </c>
      <c r="AW42" s="88">
        <v>0.27958333333333335</v>
      </c>
      <c r="AX42" s="88">
        <v>0.435</v>
      </c>
      <c r="AY42" s="88">
        <v>0.5461538461538461</v>
      </c>
      <c r="AZ42" s="88">
        <v>0.25750000000000001</v>
      </c>
      <c r="BA42" s="88">
        <v>0.40923076923076923</v>
      </c>
      <c r="BB42" s="88">
        <v>0.26833333333333331</v>
      </c>
      <c r="BC42" s="88">
        <v>0.29063398140321217</v>
      </c>
      <c r="BD42" s="88">
        <v>0.4450659340659342</v>
      </c>
      <c r="BE42" s="88">
        <v>0.32805694305694305</v>
      </c>
      <c r="BF42" s="88">
        <v>0.27440781440781437</v>
      </c>
      <c r="BG42" s="88">
        <v>0.33518887362637367</v>
      </c>
      <c r="BH42" s="89">
        <v>0.36573426573426571</v>
      </c>
      <c r="BI42" s="89">
        <v>0.42759890109890114</v>
      </c>
      <c r="BJ42" s="89">
        <f t="shared" si="93"/>
        <v>0.36734873040688754</v>
      </c>
      <c r="BK42" s="76"/>
      <c r="BL42" s="86" t="s">
        <v>509</v>
      </c>
      <c r="BM42" s="133">
        <f t="shared" ref="BM42" si="1491">SUMPRODUCT(AR275:AR281,B275:B281)/SUM(B275:B281)</f>
        <v>0.23052569541029208</v>
      </c>
      <c r="BN42" s="133">
        <f t="shared" ref="BN42" si="1492">SUMPRODUCT(AS275:AS281,C275:C281)/SUM(C275:C281)</f>
        <v>0.19700871766029246</v>
      </c>
      <c r="BO42" s="133">
        <f t="shared" ref="BO42" si="1493">SUMPRODUCT(AT275:AT281,D275:D281)/SUM(D275:D281)</f>
        <v>0.21931964351341418</v>
      </c>
      <c r="BP42" s="133">
        <f t="shared" ref="BP42" si="1494">SUMPRODUCT(AU275:AU281,E275:E281)/SUM(E275:E281)</f>
        <v>0.13584258468545402</v>
      </c>
      <c r="BQ42" s="133">
        <f t="shared" ref="BQ42" si="1495">SUMPRODUCT(AV275:AV281,F275:F281)/SUM(F275:F281)</f>
        <v>0.16470503234701456</v>
      </c>
      <c r="BR42" s="133">
        <f t="shared" ref="BR42" si="1496">SUMPRODUCT(AW275:AW281,G275:G281)/SUM(G275:G281)</f>
        <v>0.18896540252827679</v>
      </c>
      <c r="BS42" s="133">
        <f t="shared" ref="BS42" si="1497">SUMPRODUCT(AX275:AX281,H275:H281)/SUM(H275:H281)</f>
        <v>0.20259937888198759</v>
      </c>
      <c r="BT42" s="133">
        <f t="shared" ref="BT42" si="1498">SUMPRODUCT(AY275:AY281,I275:I281)/SUM(I275:I281)</f>
        <v>0.21895239474700656</v>
      </c>
      <c r="BU42" s="133">
        <f t="shared" ref="BU42" si="1499">SUMPRODUCT(AZ275:AZ281,J275:J281)/SUM(J275:J281)</f>
        <v>0.20970519689257969</v>
      </c>
      <c r="BV42" s="133">
        <f t="shared" ref="BV42" si="1500">SUMPRODUCT(BA275:BA281,K275:K281)/SUM(K275:K281)</f>
        <v>0.16781119698297611</v>
      </c>
      <c r="BW42" s="133">
        <f t="shared" ref="BW42" si="1501">SUMPRODUCT(BB275:BB281,L275:L281)/SUM(L275:L281)</f>
        <v>0.25012750455373406</v>
      </c>
      <c r="BX42" s="133">
        <f t="shared" ref="BX42" si="1502">SUMPRODUCT(BC275:BC281,M275:M281)/SUM(M275:M281)</f>
        <v>0.19853129358437935</v>
      </c>
      <c r="BY42" s="133">
        <f t="shared" ref="BY42" si="1503">SUMPRODUCT(BD275:BD281,N275:N281)/SUM(N275:N281)</f>
        <v>0.2226594314094314</v>
      </c>
      <c r="BZ42" s="133">
        <f t="shared" ref="BZ42" si="1504">SUMPRODUCT(BE275:BE281,O275:O281)/SUM(O275:O281)</f>
        <v>0.19370900574319674</v>
      </c>
      <c r="CA42" s="133">
        <f t="shared" ref="CA42" si="1505">SUMPRODUCT(BF275:BF281,P275:P281)/SUM(P275:P281)</f>
        <v>0.19222138098308311</v>
      </c>
      <c r="CB42" s="133">
        <f t="shared" ref="CB42" si="1506">SUMPRODUCT(BG275:BG281,Q275:Q281)/SUM(Q275:Q281)</f>
        <v>0.27621786785193564</v>
      </c>
      <c r="CC42" s="133">
        <f t="shared" ref="CC42" si="1507">SUMPRODUCT(BH275:BH281,R275:R281)/SUM(R275:R281)</f>
        <v>0.26382382124936948</v>
      </c>
      <c r="CD42" s="133">
        <f t="shared" ref="CD42" si="1508">SUMPRODUCT(BI275:BI281,S275:S281)/SUM(S275:S281)</f>
        <v>0.25369802415730308</v>
      </c>
      <c r="CE42" s="135">
        <f t="shared" si="112"/>
        <v>0.2274097881039992</v>
      </c>
      <c r="CF42" s="72"/>
      <c r="CG42" s="90">
        <v>39487</v>
      </c>
      <c r="CH42" s="78">
        <f t="shared" si="36"/>
        <v>670288.88888888899</v>
      </c>
      <c r="CI42" s="78">
        <f t="shared" si="37"/>
        <v>527309.99999999988</v>
      </c>
      <c r="CJ42" s="78">
        <f t="shared" si="38"/>
        <v>1892808.3333333335</v>
      </c>
      <c r="CK42" s="78">
        <f t="shared" si="39"/>
        <v>1037300.0000000001</v>
      </c>
      <c r="CL42" s="78">
        <f t="shared" si="40"/>
        <v>507959.99999999988</v>
      </c>
      <c r="CM42" s="78">
        <f t="shared" si="41"/>
        <v>570350</v>
      </c>
      <c r="CN42" s="78">
        <f t="shared" si="42"/>
        <v>556800</v>
      </c>
      <c r="CO42" s="78">
        <f t="shared" si="43"/>
        <v>229384.61538461538</v>
      </c>
      <c r="CP42" s="78">
        <f t="shared" si="44"/>
        <v>1511525</v>
      </c>
      <c r="CQ42" s="78">
        <f t="shared" si="45"/>
        <v>1935661.5384615385</v>
      </c>
      <c r="CR42" s="78">
        <f t="shared" si="46"/>
        <v>974049.99999999988</v>
      </c>
      <c r="CS42" s="78">
        <f t="shared" si="47"/>
        <v>967811.15807269653</v>
      </c>
      <c r="CT42" s="78">
        <f t="shared" si="113"/>
        <v>6306584.2857142873</v>
      </c>
      <c r="CU42" s="78">
        <f t="shared" si="114"/>
        <v>246042.70729270729</v>
      </c>
      <c r="CV42" s="78">
        <f t="shared" si="115"/>
        <v>2368139.4383394378</v>
      </c>
      <c r="CW42" s="78">
        <f t="shared" si="116"/>
        <v>2614473.2142857146</v>
      </c>
      <c r="CX42" s="78">
        <f t="shared" si="117"/>
        <v>4271776.2237762231</v>
      </c>
      <c r="CY42" s="78">
        <f t="shared" si="53"/>
        <v>1429250.6097197803</v>
      </c>
      <c r="CZ42" s="91">
        <f t="shared" si="118"/>
        <v>3161403.1738816742</v>
      </c>
      <c r="DA42" s="50"/>
      <c r="DB42" s="92" t="s">
        <v>509</v>
      </c>
      <c r="DC42" s="78">
        <f t="shared" si="1245"/>
        <v>1657479.75</v>
      </c>
      <c r="DD42" s="78">
        <f t="shared" si="1246"/>
        <v>4003217.1428571427</v>
      </c>
      <c r="DE42" s="78">
        <f t="shared" si="1247"/>
        <v>3978458.333333333</v>
      </c>
      <c r="DF42" s="78">
        <f t="shared" si="1248"/>
        <v>3181433.333333333</v>
      </c>
      <c r="DG42" s="78">
        <f t="shared" si="1249"/>
        <v>2218576.7857142859</v>
      </c>
      <c r="DH42" s="78">
        <f t="shared" si="1250"/>
        <v>2840150</v>
      </c>
      <c r="DI42" s="78">
        <f t="shared" si="1251"/>
        <v>1304740</v>
      </c>
      <c r="DJ42" s="78">
        <f t="shared" si="1252"/>
        <v>5668677.5</v>
      </c>
      <c r="DK42" s="78">
        <f t="shared" si="1253"/>
        <v>7828295</v>
      </c>
      <c r="DL42" s="78">
        <f t="shared" si="1254"/>
        <v>6017709.5238095233</v>
      </c>
      <c r="DM42" s="78">
        <f t="shared" si="1255"/>
        <v>6866000</v>
      </c>
      <c r="DN42" s="78">
        <f t="shared" si="1256"/>
        <v>7591836.666666666</v>
      </c>
      <c r="DO42" s="78">
        <f t="shared" si="302"/>
        <v>7496943.055555555</v>
      </c>
      <c r="DP42" s="78">
        <f t="shared" si="67"/>
        <v>11217688.522588523</v>
      </c>
      <c r="DQ42" s="78">
        <f t="shared" si="68"/>
        <v>9937845.3968253974</v>
      </c>
      <c r="DR42" s="78">
        <f t="shared" si="69"/>
        <v>11156439.682539681</v>
      </c>
      <c r="DS42" s="78">
        <f t="shared" si="70"/>
        <v>14196359.821428573</v>
      </c>
      <c r="DT42" s="78">
        <f t="shared" si="71"/>
        <v>10886650.289444445</v>
      </c>
      <c r="DU42" s="91">
        <f t="shared" si="119"/>
        <v>10801055.295787547</v>
      </c>
      <c r="DV42" s="51"/>
      <c r="DW42" s="51"/>
      <c r="EQ42" s="1"/>
    </row>
    <row r="43" spans="1:147" x14ac:dyDescent="0.15">
      <c r="A43" s="81">
        <v>39488</v>
      </c>
      <c r="B43" s="82">
        <v>1700000</v>
      </c>
      <c r="C43" s="83">
        <v>840000</v>
      </c>
      <c r="D43" s="83">
        <v>3260000</v>
      </c>
      <c r="E43" s="84">
        <v>3150000</v>
      </c>
      <c r="F43" s="84">
        <v>3430000</v>
      </c>
      <c r="G43" s="84">
        <v>2080000</v>
      </c>
      <c r="H43" s="84">
        <v>390000</v>
      </c>
      <c r="I43" s="84">
        <v>5890000</v>
      </c>
      <c r="J43" s="138">
        <v>2650000</v>
      </c>
      <c r="K43" s="138">
        <v>2200000</v>
      </c>
      <c r="L43" s="26">
        <v>4140000</v>
      </c>
      <c r="M43" s="26">
        <v>14730000</v>
      </c>
      <c r="N43" s="26">
        <v>180000</v>
      </c>
      <c r="O43" s="26">
        <v>4180000</v>
      </c>
      <c r="P43" s="26">
        <v>7010000</v>
      </c>
      <c r="Q43" s="26">
        <v>2670000</v>
      </c>
      <c r="R43" s="26">
        <v>6780000</v>
      </c>
      <c r="S43" s="188">
        <v>0</v>
      </c>
      <c r="T43" s="85">
        <f t="shared" si="73"/>
        <v>4164000</v>
      </c>
      <c r="U43" s="70"/>
      <c r="V43" s="86" t="s">
        <v>510</v>
      </c>
      <c r="W43" s="72">
        <f t="shared" ref="W43" si="1509">SUM(B282:B288)</f>
        <v>8530000</v>
      </c>
      <c r="X43" s="72">
        <f t="shared" ref="X43" si="1510">SUM(C282:C288)</f>
        <v>19050000</v>
      </c>
      <c r="Y43" s="72">
        <f t="shared" ref="Y43" si="1511">SUM(D282:D288)</f>
        <v>22370000</v>
      </c>
      <c r="Z43" s="72">
        <f t="shared" ref="Z43" si="1512">SUM(E282:E288)</f>
        <v>21630000</v>
      </c>
      <c r="AA43" s="72">
        <f t="shared" ref="AA43" si="1513">SUM(F282:F288)</f>
        <v>13370000</v>
      </c>
      <c r="AB43" s="72">
        <f t="shared" ref="AB43" si="1514">SUM(G282:G288)</f>
        <v>13310000</v>
      </c>
      <c r="AC43" s="72">
        <f t="shared" ref="AC43" si="1515">SUM(H282:H288)</f>
        <v>14650000</v>
      </c>
      <c r="AD43" s="72">
        <f t="shared" ref="AD43" si="1516">SUM(I282:I288)</f>
        <v>24710000</v>
      </c>
      <c r="AE43" s="72">
        <f t="shared" ref="AE43" si="1517">SUM(J282:J288)</f>
        <v>23550000</v>
      </c>
      <c r="AF43" s="72">
        <f t="shared" ref="AF43" si="1518">SUM(K282:K288)</f>
        <v>29070000</v>
      </c>
      <c r="AG43" s="72">
        <f t="shared" ref="AG43" si="1519">SUM(L282:L288)</f>
        <v>47990000</v>
      </c>
      <c r="AH43" s="72">
        <f t="shared" ref="AH43" si="1520">SUM(M282:M288)</f>
        <v>42180000</v>
      </c>
      <c r="AI43" s="72">
        <f t="shared" ref="AI43" si="1521">SUM(N282:N288)</f>
        <v>35970000</v>
      </c>
      <c r="AJ43" s="72">
        <f t="shared" ref="AJ43" si="1522">SUM(O282:O288)</f>
        <v>67600000</v>
      </c>
      <c r="AK43" s="72">
        <f t="shared" ref="AK43" si="1523">SUM(P282:P288)</f>
        <v>41140000</v>
      </c>
      <c r="AL43" s="72">
        <f t="shared" ref="AL43" si="1524">SUM(Q282:Q288)</f>
        <v>25870000</v>
      </c>
      <c r="AM43" s="72">
        <f t="shared" ref="AM43" si="1525">SUM(R282:R288)</f>
        <v>40710000</v>
      </c>
      <c r="AN43" s="72">
        <f t="shared" ref="AN43" si="1526">SUM(S282:S288)</f>
        <v>35510168</v>
      </c>
      <c r="AO43" s="87">
        <f t="shared" si="92"/>
        <v>42258000</v>
      </c>
      <c r="AP43" s="72"/>
      <c r="AQ43" s="130">
        <v>39488</v>
      </c>
      <c r="AR43" s="50">
        <v>0.30888888888888894</v>
      </c>
      <c r="AS43" s="88">
        <v>0.1969230769230769</v>
      </c>
      <c r="AT43" s="88">
        <v>0.43357142857142861</v>
      </c>
      <c r="AU43" s="88">
        <v>0.41800000000000004</v>
      </c>
      <c r="AV43" s="88">
        <v>0.20399999999999996</v>
      </c>
      <c r="AW43" s="88">
        <v>0.29124999999999995</v>
      </c>
      <c r="AX43" s="88">
        <v>0.40500000000000003</v>
      </c>
      <c r="AY43" s="88">
        <v>0.5461538461538461</v>
      </c>
      <c r="AZ43" s="88">
        <v>0.25750000000000001</v>
      </c>
      <c r="BA43" s="88">
        <v>0.40339743589743593</v>
      </c>
      <c r="BB43" s="88">
        <v>0.26833333333333331</v>
      </c>
      <c r="BC43" s="88">
        <v>0.29063398140321217</v>
      </c>
      <c r="BD43" s="88">
        <v>0.38698901098901095</v>
      </c>
      <c r="BE43" s="88">
        <v>0.32805694305694305</v>
      </c>
      <c r="BF43" s="88">
        <v>0.27218559218559218</v>
      </c>
      <c r="BG43" s="88">
        <v>0.33869848901098903</v>
      </c>
      <c r="BH43" s="89">
        <v>0.36573426573426571</v>
      </c>
      <c r="BI43" s="89">
        <v>0.42759890109890114</v>
      </c>
      <c r="BJ43" s="89">
        <f t="shared" si="93"/>
        <v>0.32338906496228181</v>
      </c>
      <c r="BK43" s="76"/>
      <c r="BL43" s="86" t="s">
        <v>510</v>
      </c>
      <c r="BM43" s="133">
        <f t="shared" ref="BM43" si="1527">SUMPRODUCT(AR282:AR288,B282:B288)/SUM(B282:B288)</f>
        <v>0.26297678780773742</v>
      </c>
      <c r="BN43" s="133">
        <f t="shared" ref="BN43" si="1528">SUMPRODUCT(AS282:AS288,C282:C288)/SUM(C282:C288)</f>
        <v>0.21285440361621463</v>
      </c>
      <c r="BO43" s="133">
        <f t="shared" ref="BO43" si="1529">SUMPRODUCT(AT282:AT288,D282:D288)/SUM(D282:D288)</f>
        <v>0.22642676203248399</v>
      </c>
      <c r="BP43" s="133">
        <f t="shared" ref="BP43" si="1530">SUMPRODUCT(AU282:AU288,E282:E288)/SUM(E282:E288)</f>
        <v>0.155400678070581</v>
      </c>
      <c r="BQ43" s="133">
        <f t="shared" ref="BQ43" si="1531">SUMPRODUCT(AV282:AV288,F282:F288)/SUM(F282:F288)</f>
        <v>0.18169284467713789</v>
      </c>
      <c r="BR43" s="133">
        <f t="shared" ref="BR43" si="1532">SUMPRODUCT(AW282:AW288,G282:G288)/SUM(G282:G288)</f>
        <v>0.19</v>
      </c>
      <c r="BS43" s="133">
        <f t="shared" ref="BS43" si="1533">SUMPRODUCT(AX282:AX288,H282:H288)/SUM(H282:H288)</f>
        <v>0.2177665529010239</v>
      </c>
      <c r="BT43" s="133">
        <f t="shared" ref="BT43" si="1534">SUMPRODUCT(AY282:AY288,I282:I288)/SUM(I282:I288)</f>
        <v>0.23879266154053688</v>
      </c>
      <c r="BU43" s="133">
        <f t="shared" ref="BU43" si="1535">SUMPRODUCT(AZ282:AZ288,J282:J288)/SUM(J282:J288)</f>
        <v>0.23268471337579619</v>
      </c>
      <c r="BV43" s="133">
        <f t="shared" ref="BV43" si="1536">SUMPRODUCT(BA282:BA288,K282:K288)/SUM(K282:K288)</f>
        <v>0.17244982008397899</v>
      </c>
      <c r="BW43" s="133">
        <f t="shared" ref="BW43" si="1537">SUMPRODUCT(BB282:BB288,L282:L288)/SUM(L282:L288)</f>
        <v>0.29082006668055843</v>
      </c>
      <c r="BX43" s="133">
        <f t="shared" ref="BX43" si="1538">SUMPRODUCT(BC282:BC288,M282:M288)/SUM(M282:M288)</f>
        <v>0.20574542964016648</v>
      </c>
      <c r="BY43" s="133">
        <f t="shared" ref="BY43" si="1539">SUMPRODUCT(BD282:BD288,N282:N288)/SUM(N282:N288)</f>
        <v>0.24207425941370897</v>
      </c>
      <c r="BZ43" s="133">
        <f t="shared" ref="BZ43" si="1540">SUMPRODUCT(BE282:BE288,O282:O288)/SUM(O282:O288)</f>
        <v>0.18074814769891007</v>
      </c>
      <c r="CA43" s="133">
        <f t="shared" ref="CA43" si="1541">SUMPRODUCT(BF282:BF288,P282:P288)/SUM(P282:P288)</f>
        <v>0.2014424226991072</v>
      </c>
      <c r="CB43" s="133">
        <f t="shared" ref="CB43" si="1542">SUMPRODUCT(BG282:BG288,Q282:Q288)/SUM(Q282:Q288)</f>
        <v>0.28786962897515656</v>
      </c>
      <c r="CC43" s="133">
        <f t="shared" ref="CC43" si="1543">SUMPRODUCT(BH282:BH288,R282:R288)/SUM(R282:R288)</f>
        <v>0.26786210390567428</v>
      </c>
      <c r="CD43" s="133">
        <f t="shared" ref="CD43" si="1544">SUMPRODUCT(BI282:BI288,S282:S288)/SUM(S282:S288)</f>
        <v>0.25134509678404726</v>
      </c>
      <c r="CE43" s="135">
        <f t="shared" si="112"/>
        <v>0.22511799288648776</v>
      </c>
      <c r="CF43" s="72"/>
      <c r="CG43" s="90">
        <v>39488</v>
      </c>
      <c r="CH43" s="78">
        <f t="shared" si="36"/>
        <v>525111.11111111124</v>
      </c>
      <c r="CI43" s="78">
        <f t="shared" si="37"/>
        <v>165415.3846153846</v>
      </c>
      <c r="CJ43" s="78">
        <f t="shared" si="38"/>
        <v>1413442.8571428573</v>
      </c>
      <c r="CK43" s="78">
        <f t="shared" si="39"/>
        <v>1316700.0000000002</v>
      </c>
      <c r="CL43" s="78">
        <f t="shared" si="40"/>
        <v>699719.99999999988</v>
      </c>
      <c r="CM43" s="78">
        <f t="shared" si="41"/>
        <v>605799.99999999988</v>
      </c>
      <c r="CN43" s="78">
        <f t="shared" si="42"/>
        <v>157950</v>
      </c>
      <c r="CO43" s="78">
        <f t="shared" si="43"/>
        <v>3216846.1538461535</v>
      </c>
      <c r="CP43" s="78">
        <f t="shared" si="44"/>
        <v>682375</v>
      </c>
      <c r="CQ43" s="78">
        <f t="shared" si="45"/>
        <v>887474.358974359</v>
      </c>
      <c r="CR43" s="78">
        <f t="shared" si="46"/>
        <v>1110900</v>
      </c>
      <c r="CS43" s="78">
        <f t="shared" si="47"/>
        <v>4281038.5460693156</v>
      </c>
      <c r="CT43" s="78">
        <f t="shared" si="113"/>
        <v>69658.021978021978</v>
      </c>
      <c r="CU43" s="78">
        <f t="shared" si="114"/>
        <v>1371278.0219780221</v>
      </c>
      <c r="CV43" s="78">
        <f t="shared" si="115"/>
        <v>1908021.0012210011</v>
      </c>
      <c r="CW43" s="78">
        <f t="shared" si="116"/>
        <v>904324.96565934073</v>
      </c>
      <c r="CX43" s="78">
        <f t="shared" si="117"/>
        <v>2479678.3216783213</v>
      </c>
      <c r="CY43" s="78">
        <f t="shared" si="53"/>
        <v>0</v>
      </c>
      <c r="CZ43" s="91">
        <f t="shared" si="118"/>
        <v>1346592.0665029413</v>
      </c>
      <c r="DA43" s="50"/>
      <c r="DB43" s="92" t="s">
        <v>510</v>
      </c>
      <c r="DC43" s="78">
        <f t="shared" si="1245"/>
        <v>2243192</v>
      </c>
      <c r="DD43" s="78">
        <f t="shared" si="1246"/>
        <v>4054876.3888888885</v>
      </c>
      <c r="DE43" s="78">
        <f t="shared" si="1247"/>
        <v>5065166.666666667</v>
      </c>
      <c r="DF43" s="78">
        <f t="shared" si="1248"/>
        <v>3361316.666666667</v>
      </c>
      <c r="DG43" s="78">
        <f t="shared" si="1249"/>
        <v>2429233.3333333335</v>
      </c>
      <c r="DH43" s="78">
        <f t="shared" si="1250"/>
        <v>2528900</v>
      </c>
      <c r="DI43" s="78">
        <f t="shared" si="1251"/>
        <v>3190280</v>
      </c>
      <c r="DJ43" s="78">
        <f t="shared" si="1252"/>
        <v>5900566.666666666</v>
      </c>
      <c r="DK43" s="78">
        <f t="shared" si="1253"/>
        <v>5479725</v>
      </c>
      <c r="DL43" s="78">
        <f t="shared" si="1254"/>
        <v>5013116.2698412696</v>
      </c>
      <c r="DM43" s="78">
        <f t="shared" si="1255"/>
        <v>13956455</v>
      </c>
      <c r="DN43" s="78">
        <f t="shared" si="1256"/>
        <v>8678342.222222222</v>
      </c>
      <c r="DO43" s="78">
        <f t="shared" si="302"/>
        <v>8707411.1111111119</v>
      </c>
      <c r="DP43" s="78">
        <f t="shared" si="67"/>
        <v>12218574.784446321</v>
      </c>
      <c r="DQ43" s="78">
        <f t="shared" si="68"/>
        <v>8287341.2698412705</v>
      </c>
      <c r="DR43" s="78">
        <f t="shared" si="69"/>
        <v>7447187.3015873004</v>
      </c>
      <c r="DS43" s="78">
        <f t="shared" si="70"/>
        <v>10904666.25</v>
      </c>
      <c r="DT43" s="78">
        <f t="shared" si="71"/>
        <v>8925306.6127777789</v>
      </c>
      <c r="DU43" s="91">
        <f t="shared" si="119"/>
        <v>9513036.1433972009</v>
      </c>
      <c r="DV43" s="51"/>
      <c r="DW43" s="51"/>
      <c r="EQ43" s="1"/>
    </row>
    <row r="44" spans="1:147" x14ac:dyDescent="0.15">
      <c r="A44" s="81">
        <v>39489</v>
      </c>
      <c r="B44" s="82">
        <v>630000</v>
      </c>
      <c r="C44" s="83">
        <v>5290000</v>
      </c>
      <c r="D44" s="83">
        <v>2190000</v>
      </c>
      <c r="E44" s="84">
        <v>1150000</v>
      </c>
      <c r="F44" s="84">
        <v>3780000</v>
      </c>
      <c r="G44" s="84">
        <v>1720000</v>
      </c>
      <c r="H44" s="84">
        <v>4530000</v>
      </c>
      <c r="I44" s="84">
        <v>1150000</v>
      </c>
      <c r="J44" s="138">
        <v>2750000</v>
      </c>
      <c r="K44" s="138">
        <v>2580000</v>
      </c>
      <c r="L44" s="26">
        <v>23960000</v>
      </c>
      <c r="M44" s="26">
        <v>400000</v>
      </c>
      <c r="N44" s="26">
        <v>4720000</v>
      </c>
      <c r="O44" s="26">
        <v>2710000</v>
      </c>
      <c r="P44" s="26">
        <v>10730000</v>
      </c>
      <c r="Q44" s="26">
        <v>2970000</v>
      </c>
      <c r="R44" s="26">
        <v>370000</v>
      </c>
      <c r="S44" s="188">
        <v>0</v>
      </c>
      <c r="T44" s="85">
        <f t="shared" si="73"/>
        <v>4300000</v>
      </c>
      <c r="U44" s="70"/>
      <c r="V44" s="86" t="s">
        <v>511</v>
      </c>
      <c r="W44" s="72">
        <f t="shared" ref="W44" si="1545">SUM(B289:B295)</f>
        <v>9730000</v>
      </c>
      <c r="X44" s="72">
        <f t="shared" ref="X44" si="1546">SUM(C289:C295)</f>
        <v>20740000</v>
      </c>
      <c r="Y44" s="72">
        <f t="shared" ref="Y44" si="1547">SUM(D289:D295)</f>
        <v>23860000</v>
      </c>
      <c r="Z44" s="72">
        <f t="shared" ref="Z44" si="1548">SUM(E289:E295)</f>
        <v>17970000</v>
      </c>
      <c r="AA44" s="72">
        <f t="shared" ref="AA44" si="1549">SUM(F289:F295)</f>
        <v>21000000</v>
      </c>
      <c r="AB44" s="72">
        <f t="shared" ref="AB44" si="1550">SUM(G289:G295)</f>
        <v>17470000</v>
      </c>
      <c r="AC44" s="72">
        <f t="shared" ref="AC44" si="1551">SUM(H289:H295)</f>
        <v>21520000</v>
      </c>
      <c r="AD44" s="72">
        <f t="shared" ref="AD44" si="1552">SUM(I289:I295)</f>
        <v>26050000</v>
      </c>
      <c r="AE44" s="72">
        <f t="shared" ref="AE44" si="1553">SUM(J289:J295)</f>
        <v>26950000</v>
      </c>
      <c r="AF44" s="72">
        <f t="shared" ref="AF44" si="1554">SUM(K289:K295)</f>
        <v>51640000</v>
      </c>
      <c r="AG44" s="72">
        <f t="shared" ref="AG44" si="1555">SUM(L289:L295)</f>
        <v>53190000</v>
      </c>
      <c r="AH44" s="72">
        <f t="shared" ref="AH44" si="1556">SUM(M289:M295)</f>
        <v>37010000</v>
      </c>
      <c r="AI44" s="72">
        <f t="shared" ref="AI44" si="1557">SUM(N289:N295)</f>
        <v>36630000</v>
      </c>
      <c r="AJ44" s="72">
        <f t="shared" ref="AJ44" si="1558">SUM(O289:O295)</f>
        <v>63600000</v>
      </c>
      <c r="AK44" s="72">
        <f t="shared" ref="AK44" si="1559">SUM(P289:P295)</f>
        <v>47010000</v>
      </c>
      <c r="AL44" s="72">
        <f t="shared" ref="AL44" si="1560">SUM(Q289:Q295)</f>
        <v>33280000</v>
      </c>
      <c r="AM44" s="72">
        <f t="shared" ref="AM44" si="1561">SUM(R289:R295)</f>
        <v>54040000</v>
      </c>
      <c r="AN44" s="72">
        <f t="shared" ref="AN44" si="1562">SUM(S289:S295)</f>
        <v>34284266</v>
      </c>
      <c r="AO44" s="87">
        <f t="shared" si="92"/>
        <v>46912000</v>
      </c>
      <c r="AP44" s="72"/>
      <c r="AQ44" s="130">
        <v>39489</v>
      </c>
      <c r="AR44" s="50">
        <v>0.31142857142857144</v>
      </c>
      <c r="AS44" s="88">
        <v>0.1969230769230769</v>
      </c>
      <c r="AT44" s="88">
        <v>0.41642857142857148</v>
      </c>
      <c r="AU44" s="88">
        <v>0.42599999999999999</v>
      </c>
      <c r="AV44" s="88">
        <v>0.21478632478632476</v>
      </c>
      <c r="AW44" s="88">
        <v>0.29124999999999995</v>
      </c>
      <c r="AX44" s="88">
        <v>0.40500000000000003</v>
      </c>
      <c r="AY44" s="88">
        <v>0.5461538461538461</v>
      </c>
      <c r="AZ44" s="88">
        <v>0.255</v>
      </c>
      <c r="BA44" s="88">
        <v>0.40339743589743593</v>
      </c>
      <c r="BB44" s="88">
        <v>0.26833333333333331</v>
      </c>
      <c r="BC44" s="88">
        <v>0.3070921386306002</v>
      </c>
      <c r="BD44" s="88">
        <v>0.38698901098901095</v>
      </c>
      <c r="BE44" s="88">
        <v>0.32805694305694305</v>
      </c>
      <c r="BF44" s="88">
        <v>0.26695604395604394</v>
      </c>
      <c r="BG44" s="88">
        <v>0.33364010989010989</v>
      </c>
      <c r="BH44" s="89">
        <v>0.36573426573426571</v>
      </c>
      <c r="BI44" s="89">
        <v>0.42759890109890114</v>
      </c>
      <c r="BJ44" s="89">
        <f t="shared" si="93"/>
        <v>0.31192063273935366</v>
      </c>
      <c r="BK44" s="76"/>
      <c r="BL44" s="86" t="s">
        <v>511</v>
      </c>
      <c r="BM44" s="133">
        <f t="shared" ref="BM44" si="1563">SUMPRODUCT(AR289:AR295,B289:B295)/SUM(B289:B295)</f>
        <v>0.30753802672147995</v>
      </c>
      <c r="BN44" s="133">
        <f t="shared" ref="BN44" si="1564">SUMPRODUCT(AS289:AS295,C289:C295)/SUM(C289:C295)</f>
        <v>0.17305689488910317</v>
      </c>
      <c r="BO44" s="133">
        <f t="shared" ref="BO44" si="1565">SUMPRODUCT(AT289:AT295,D289:D295)/SUM(D289:D295)</f>
        <v>0.16457809443978769</v>
      </c>
      <c r="BP44" s="133">
        <f t="shared" ref="BP44" si="1566">SUMPRODUCT(AU289:AU295,E289:E295)/SUM(E289:E295)</f>
        <v>0.14342260248562419</v>
      </c>
      <c r="BQ44" s="133">
        <f t="shared" ref="BQ44" si="1567">SUMPRODUCT(AV289:AV295,F289:F295)/SUM(F289:F295)</f>
        <v>0.19172261904761906</v>
      </c>
      <c r="BR44" s="133">
        <f t="shared" ref="BR44" si="1568">SUMPRODUCT(AW289:AW295,G289:G295)/SUM(G289:G295)</f>
        <v>0.22191041785918716</v>
      </c>
      <c r="BS44" s="133">
        <f t="shared" ref="BS44" si="1569">SUMPRODUCT(AX289:AX295,H289:H295)/SUM(H289:H295)</f>
        <v>0.23151208178438662</v>
      </c>
      <c r="BT44" s="133">
        <f t="shared" ref="BT44" si="1570">SUMPRODUCT(AY289:AY295,I289:I295)/SUM(I289:I295)</f>
        <v>0.24820089571337167</v>
      </c>
      <c r="BU44" s="133">
        <f t="shared" ref="BU44" si="1571">SUMPRODUCT(AZ289:AZ295,J289:J295)/SUM(J289:J295)</f>
        <v>0.22692671614100185</v>
      </c>
      <c r="BV44" s="133">
        <f t="shared" ref="BV44" si="1572">SUMPRODUCT(BA289:BA295,K289:K295)/SUM(K289:K295)</f>
        <v>0.17943916214820549</v>
      </c>
      <c r="BW44" s="133">
        <f t="shared" ref="BW44" si="1573">SUMPRODUCT(BB289:BB295,L289:L295)/SUM(L289:L295)</f>
        <v>0.23686730857035423</v>
      </c>
      <c r="BX44" s="133">
        <f t="shared" ref="BX44" si="1574">SUMPRODUCT(BC289:BC295,M289:M295)/SUM(M289:M295)</f>
        <v>0.20483238120971162</v>
      </c>
      <c r="BY44" s="133">
        <f t="shared" ref="BY44" si="1575">SUMPRODUCT(BD289:BD295,N289:N295)/SUM(N289:N295)</f>
        <v>0.2396810446810447</v>
      </c>
      <c r="BZ44" s="133">
        <f t="shared" ref="BZ44" si="1576">SUMPRODUCT(BE289:BE295,O289:O295)/SUM(O289:O295)</f>
        <v>0.17036929143532914</v>
      </c>
      <c r="CA44" s="133">
        <f t="shared" ref="CA44" si="1577">SUMPRODUCT(BF289:BF295,P289:P295)/SUM(P289:P295)</f>
        <v>0.21264194431392902</v>
      </c>
      <c r="CB44" s="133">
        <f t="shared" ref="CB44" si="1578">SUMPRODUCT(BG289:BG295,Q289:Q295)/SUM(Q289:Q295)</f>
        <v>0.30998989225251244</v>
      </c>
      <c r="CC44" s="133">
        <f t="shared" ref="CC44" si="1579">SUMPRODUCT(BH289:BH295,R289:R295)/SUM(R289:R295)</f>
        <v>0.25925266997990903</v>
      </c>
      <c r="CD44" s="133">
        <f t="shared" ref="CD44" si="1580">SUMPRODUCT(BI289:BI295,S289:S295)/SUM(S289:S295)</f>
        <v>0.26498095251978837</v>
      </c>
      <c r="CE44" s="135">
        <f t="shared" si="112"/>
        <v>0.22995301545032956</v>
      </c>
      <c r="CF44" s="72"/>
      <c r="CG44" s="90">
        <v>39489</v>
      </c>
      <c r="CH44" s="78">
        <f t="shared" si="36"/>
        <v>196200</v>
      </c>
      <c r="CI44" s="78">
        <f t="shared" si="37"/>
        <v>1041723.0769230768</v>
      </c>
      <c r="CJ44" s="78">
        <f t="shared" si="38"/>
        <v>911978.57142857159</v>
      </c>
      <c r="CK44" s="78">
        <f t="shared" si="39"/>
        <v>489900</v>
      </c>
      <c r="CL44" s="78">
        <f t="shared" si="40"/>
        <v>811892.30769230763</v>
      </c>
      <c r="CM44" s="78">
        <f t="shared" si="41"/>
        <v>500949.99999999994</v>
      </c>
      <c r="CN44" s="78">
        <f t="shared" si="42"/>
        <v>1834650.0000000002</v>
      </c>
      <c r="CO44" s="78">
        <f t="shared" si="43"/>
        <v>628076.92307692301</v>
      </c>
      <c r="CP44" s="78">
        <f t="shared" si="44"/>
        <v>701250</v>
      </c>
      <c r="CQ44" s="78">
        <f t="shared" si="45"/>
        <v>1040765.3846153847</v>
      </c>
      <c r="CR44" s="78">
        <f t="shared" si="46"/>
        <v>6429266.666666666</v>
      </c>
      <c r="CS44" s="78">
        <f t="shared" si="47"/>
        <v>122836.85545224008</v>
      </c>
      <c r="CT44" s="78">
        <f t="shared" si="113"/>
        <v>1826588.1318681317</v>
      </c>
      <c r="CU44" s="78">
        <f t="shared" si="114"/>
        <v>889034.31568431563</v>
      </c>
      <c r="CV44" s="78">
        <f t="shared" si="115"/>
        <v>2864438.3516483516</v>
      </c>
      <c r="CW44" s="78">
        <f t="shared" si="116"/>
        <v>990911.12637362641</v>
      </c>
      <c r="CX44" s="78">
        <f t="shared" si="117"/>
        <v>135321.67832167831</v>
      </c>
      <c r="CY44" s="78">
        <f t="shared" si="53"/>
        <v>0</v>
      </c>
      <c r="CZ44" s="91">
        <f t="shared" si="118"/>
        <v>1341258.7207792208</v>
      </c>
      <c r="DA44" s="50"/>
      <c r="DB44" s="92" t="s">
        <v>511</v>
      </c>
      <c r="DC44" s="78">
        <f t="shared" si="1245"/>
        <v>2992345</v>
      </c>
      <c r="DD44" s="78">
        <f t="shared" si="1246"/>
        <v>3589199.9999999995</v>
      </c>
      <c r="DE44" s="78">
        <f t="shared" si="1247"/>
        <v>3926833.3333333344</v>
      </c>
      <c r="DF44" s="78">
        <f t="shared" si="1248"/>
        <v>2577304.1666666665</v>
      </c>
      <c r="DG44" s="78">
        <f t="shared" si="1249"/>
        <v>4026175</v>
      </c>
      <c r="DH44" s="78">
        <f t="shared" si="1250"/>
        <v>3876774.9999999995</v>
      </c>
      <c r="DI44" s="78">
        <f t="shared" si="1251"/>
        <v>4982140</v>
      </c>
      <c r="DJ44" s="78">
        <f t="shared" si="1252"/>
        <v>6465633.3333333321</v>
      </c>
      <c r="DK44" s="78">
        <f t="shared" si="1253"/>
        <v>6115675</v>
      </c>
      <c r="DL44" s="78">
        <f t="shared" si="1254"/>
        <v>9266238.3333333321</v>
      </c>
      <c r="DM44" s="78">
        <f t="shared" si="1255"/>
        <v>12598972.142857142</v>
      </c>
      <c r="DN44" s="78">
        <f t="shared" si="1256"/>
        <v>7580846.4285714272</v>
      </c>
      <c r="DO44" s="78">
        <f t="shared" si="302"/>
        <v>8779516.6666666679</v>
      </c>
      <c r="DP44" s="78">
        <f t="shared" si="67"/>
        <v>10835486.935286934</v>
      </c>
      <c r="DQ44" s="78">
        <f t="shared" si="68"/>
        <v>9996297.8021978028</v>
      </c>
      <c r="DR44" s="78">
        <f t="shared" si="69"/>
        <v>10316463.614163615</v>
      </c>
      <c r="DS44" s="78">
        <f t="shared" si="70"/>
        <v>14010014.285714284</v>
      </c>
      <c r="DT44" s="78">
        <f t="shared" si="71"/>
        <v>9084677.4611217957</v>
      </c>
      <c r="DU44" s="91">
        <f t="shared" si="119"/>
        <v>10787555.86080586</v>
      </c>
      <c r="DV44" s="51"/>
      <c r="DW44" s="51"/>
      <c r="EQ44" s="1"/>
    </row>
    <row r="45" spans="1:147" x14ac:dyDescent="0.15">
      <c r="A45" s="81">
        <v>39490</v>
      </c>
      <c r="B45" s="82">
        <v>4020000</v>
      </c>
      <c r="C45" s="83">
        <v>4460000</v>
      </c>
      <c r="D45" s="83">
        <v>3450000</v>
      </c>
      <c r="E45" s="84">
        <v>2660000</v>
      </c>
      <c r="F45" s="84">
        <v>2540000</v>
      </c>
      <c r="G45" s="84">
        <v>1520000</v>
      </c>
      <c r="H45" s="84">
        <v>1350000</v>
      </c>
      <c r="I45" s="84">
        <v>1310000</v>
      </c>
      <c r="J45" s="138">
        <v>4340000</v>
      </c>
      <c r="K45" s="138">
        <v>2560000</v>
      </c>
      <c r="L45" s="26">
        <v>180000</v>
      </c>
      <c r="M45" s="26">
        <v>6200000</v>
      </c>
      <c r="N45" s="26">
        <v>2130000</v>
      </c>
      <c r="O45" s="26">
        <v>2190000</v>
      </c>
      <c r="P45" s="26">
        <v>6320000</v>
      </c>
      <c r="Q45" s="26">
        <v>2050000</v>
      </c>
      <c r="R45" s="26">
        <v>10000</v>
      </c>
      <c r="S45" s="179">
        <v>12034082</v>
      </c>
      <c r="T45" s="85">
        <f t="shared" si="73"/>
        <v>2540000</v>
      </c>
      <c r="U45" s="70"/>
      <c r="V45" s="86" t="s">
        <v>512</v>
      </c>
      <c r="W45" s="72">
        <f t="shared" ref="W45" si="1581">SUM(B296:B302)</f>
        <v>19340000</v>
      </c>
      <c r="X45" s="72">
        <f t="shared" ref="X45" si="1582">SUM(C296:C302)</f>
        <v>27230000</v>
      </c>
      <c r="Y45" s="72">
        <f t="shared" ref="Y45" si="1583">SUM(D296:D302)</f>
        <v>24410000</v>
      </c>
      <c r="Z45" s="72">
        <f t="shared" ref="Z45" si="1584">SUM(E296:E302)</f>
        <v>14790000</v>
      </c>
      <c r="AA45" s="72">
        <f t="shared" ref="AA45" si="1585">SUM(F296:F302)</f>
        <v>26470000</v>
      </c>
      <c r="AB45" s="72">
        <f t="shared" ref="AB45" si="1586">SUM(G296:G302)</f>
        <v>23780000</v>
      </c>
      <c r="AC45" s="72">
        <f t="shared" ref="AC45" si="1587">SUM(H296:H302)</f>
        <v>33240000</v>
      </c>
      <c r="AD45" s="72">
        <f t="shared" ref="AD45" si="1588">SUM(I296:I302)</f>
        <v>28960000</v>
      </c>
      <c r="AE45" s="72">
        <f t="shared" ref="AE45" si="1589">SUM(J296:J302)</f>
        <v>20550000</v>
      </c>
      <c r="AF45" s="72">
        <f t="shared" ref="AF45" si="1590">SUM(K296:K302)</f>
        <v>54100000</v>
      </c>
      <c r="AG45" s="72">
        <f t="shared" ref="AG45" si="1591">SUM(L296:L302)</f>
        <v>53200000</v>
      </c>
      <c r="AH45" s="72">
        <f t="shared" ref="AH45" si="1592">SUM(M296:M302)</f>
        <v>35710000</v>
      </c>
      <c r="AI45" s="72">
        <f t="shared" ref="AI45" si="1593">SUM(N296:N302)</f>
        <v>34050000</v>
      </c>
      <c r="AJ45" s="72">
        <f t="shared" ref="AJ45" si="1594">SUM(O296:O302)</f>
        <v>46240000</v>
      </c>
      <c r="AK45" s="72">
        <f t="shared" ref="AK45" si="1595">SUM(P296:P302)</f>
        <v>46860000</v>
      </c>
      <c r="AL45" s="72">
        <f t="shared" ref="AL45" si="1596">SUM(Q296:Q302)</f>
        <v>51340000</v>
      </c>
      <c r="AM45" s="72">
        <f t="shared" ref="AM45" si="1597">SUM(R296:R302)</f>
        <v>56580000</v>
      </c>
      <c r="AN45" s="72">
        <f t="shared" ref="AN45" si="1598">SUM(S296:S302)</f>
        <v>57271516</v>
      </c>
      <c r="AO45" s="87">
        <f t="shared" si="92"/>
        <v>47014000</v>
      </c>
      <c r="AP45" s="72"/>
      <c r="AQ45" s="130">
        <v>39490</v>
      </c>
      <c r="AR45" s="50">
        <v>0.31142857142857144</v>
      </c>
      <c r="AS45" s="88">
        <v>0.1961538461538461</v>
      </c>
      <c r="AT45" s="88">
        <v>0.40125000000000005</v>
      </c>
      <c r="AU45" s="88">
        <v>0.42599999999999999</v>
      </c>
      <c r="AV45" s="88">
        <v>0.21478632478632476</v>
      </c>
      <c r="AW45" s="88">
        <v>0.31384615384615383</v>
      </c>
      <c r="AX45" s="88">
        <v>0.41000000000000003</v>
      </c>
      <c r="AY45" s="88">
        <v>0.5461538461538461</v>
      </c>
      <c r="AZ45" s="88">
        <v>0.25166666666666665</v>
      </c>
      <c r="BA45" s="88">
        <v>0.39570512820512826</v>
      </c>
      <c r="BB45" s="88">
        <v>0.27863636363636363</v>
      </c>
      <c r="BC45" s="88">
        <v>0.3070921386306002</v>
      </c>
      <c r="BD45" s="88">
        <v>0.38298901098901089</v>
      </c>
      <c r="BE45" s="88">
        <v>0.32805694305694305</v>
      </c>
      <c r="BF45" s="88">
        <v>0.26393606393606389</v>
      </c>
      <c r="BG45" s="88">
        <v>0.33364010989010989</v>
      </c>
      <c r="BH45" s="89">
        <v>0.36532967032967034</v>
      </c>
      <c r="BI45" s="89">
        <v>0.43682967032967035</v>
      </c>
      <c r="BJ45" s="89">
        <f t="shared" si="93"/>
        <v>0.30629155470513736</v>
      </c>
      <c r="BK45" s="76"/>
      <c r="BL45" s="86" t="s">
        <v>512</v>
      </c>
      <c r="BM45" s="133">
        <f t="shared" ref="BM45" si="1599">SUMPRODUCT(AR296:AR302,B296:B302)/SUM(B296:B302)</f>
        <v>0.22096432264736299</v>
      </c>
      <c r="BN45" s="133">
        <f t="shared" ref="BN45" si="1600">SUMPRODUCT(AS296:AS302,C296:C302)/SUM(C296:C302)</f>
        <v>0.12171226588321704</v>
      </c>
      <c r="BO45" s="133">
        <f t="shared" ref="BO45" si="1601">SUMPRODUCT(AT296:AT302,D296:D302)/SUM(D296:D302)</f>
        <v>0.11625426737675817</v>
      </c>
      <c r="BP45" s="133">
        <f t="shared" ref="BP45" si="1602">SUMPRODUCT(AU296:AU302,E296:E302)/SUM(E296:E302)</f>
        <v>0.15418751408609419</v>
      </c>
      <c r="BQ45" s="133">
        <f t="shared" ref="BQ45" si="1603">SUMPRODUCT(AV296:AV302,F296:F302)/SUM(F296:F302)</f>
        <v>0.15380493640599421</v>
      </c>
      <c r="BR45" s="133">
        <f t="shared" ref="BR45" si="1604">SUMPRODUCT(AW296:AW302,G296:G302)/SUM(G296:G302)</f>
        <v>0.20367395570507427</v>
      </c>
      <c r="BS45" s="133">
        <f t="shared" ref="BS45" si="1605">SUMPRODUCT(AX296:AX302,H296:H302)/SUM(H296:H302)</f>
        <v>0.21146359807460888</v>
      </c>
      <c r="BT45" s="133">
        <f t="shared" ref="BT45" si="1606">SUMPRODUCT(AY296:AY302,I296:I302)/SUM(I296:I302)</f>
        <v>0.26811406537753224</v>
      </c>
      <c r="BU45" s="133">
        <f t="shared" ref="BU45" si="1607">SUMPRODUCT(AZ296:AZ302,J296:J302)/SUM(J296:J302)</f>
        <v>0.20617258718572584</v>
      </c>
      <c r="BV45" s="133">
        <f t="shared" ref="BV45" si="1608">SUMPRODUCT(BA296:BA302,K296:K302)/SUM(K296:K302)</f>
        <v>0.12734987677141099</v>
      </c>
      <c r="BW45" s="133">
        <f t="shared" ref="BW45" si="1609">SUMPRODUCT(BB296:BB302,L296:L302)/SUM(L296:L302)</f>
        <v>0.17973496240601503</v>
      </c>
      <c r="BX45" s="133">
        <f t="shared" ref="BX45" si="1610">SUMPRODUCT(BC296:BC302,M296:M302)/SUM(M296:M302)</f>
        <v>0.19561587390486856</v>
      </c>
      <c r="BY45" s="133">
        <f t="shared" ref="BY45" si="1611">SUMPRODUCT(BD296:BD302,N296:N302)/SUM(N296:N302)</f>
        <v>0.22428638126435482</v>
      </c>
      <c r="BZ45" s="133">
        <f t="shared" ref="BZ45" si="1612">SUMPRODUCT(BE296:BE302,O296:O302)/SUM(O296:O302)</f>
        <v>0.15167856377090808</v>
      </c>
      <c r="CA45" s="133">
        <f t="shared" ref="CA45" si="1613">SUMPRODUCT(BF296:BF302,P296:P302)/SUM(P296:P302)</f>
        <v>0.22244695054554203</v>
      </c>
      <c r="CB45" s="133">
        <f t="shared" ref="CB45" si="1614">SUMPRODUCT(BG296:BG302,Q296:Q302)/SUM(Q296:Q302)</f>
        <v>0.32281112105225857</v>
      </c>
      <c r="CC45" s="133">
        <f t="shared" ref="CC45" si="1615">SUMPRODUCT(BH296:BH302,R296:R302)/SUM(R296:R302)</f>
        <v>0.21430002957011174</v>
      </c>
      <c r="CD45" s="133">
        <f t="shared" ref="CD45" si="1616">SUMPRODUCT(BI296:BI302,S296:S302)/SUM(S296:S302)</f>
        <v>0.27323724678085809</v>
      </c>
      <c r="CE45" s="135">
        <f t="shared" si="112"/>
        <v>0.2287516518538395</v>
      </c>
      <c r="CF45" s="72"/>
      <c r="CG45" s="90">
        <v>39490</v>
      </c>
      <c r="CH45" s="78">
        <f t="shared" si="36"/>
        <v>1251942.8571428573</v>
      </c>
      <c r="CI45" s="78">
        <f t="shared" si="37"/>
        <v>874846.15384615364</v>
      </c>
      <c r="CJ45" s="78">
        <f t="shared" si="38"/>
        <v>1384312.5000000002</v>
      </c>
      <c r="CK45" s="78">
        <f t="shared" si="39"/>
        <v>1133160</v>
      </c>
      <c r="CL45" s="78">
        <f t="shared" si="40"/>
        <v>545557.26495726488</v>
      </c>
      <c r="CM45" s="78">
        <f t="shared" si="41"/>
        <v>477046.15384615381</v>
      </c>
      <c r="CN45" s="78">
        <f t="shared" si="42"/>
        <v>553500</v>
      </c>
      <c r="CO45" s="78">
        <f t="shared" si="43"/>
        <v>715461.53846153838</v>
      </c>
      <c r="CP45" s="78">
        <f t="shared" si="44"/>
        <v>1092233.3333333333</v>
      </c>
      <c r="CQ45" s="78">
        <f t="shared" si="45"/>
        <v>1013005.1282051284</v>
      </c>
      <c r="CR45" s="78">
        <f t="shared" si="46"/>
        <v>50154.545454545456</v>
      </c>
      <c r="CS45" s="78">
        <f t="shared" si="47"/>
        <v>1903971.2595097213</v>
      </c>
      <c r="CT45" s="78">
        <f t="shared" si="113"/>
        <v>815766.59340659319</v>
      </c>
      <c r="CU45" s="78">
        <f t="shared" si="114"/>
        <v>718444.70529470523</v>
      </c>
      <c r="CV45" s="78">
        <f t="shared" si="115"/>
        <v>1668075.9240759239</v>
      </c>
      <c r="CW45" s="78">
        <f t="shared" si="116"/>
        <v>683962.22527472524</v>
      </c>
      <c r="CX45" s="78">
        <f t="shared" si="117"/>
        <v>3653.2967032967035</v>
      </c>
      <c r="CY45" s="78">
        <f t="shared" si="53"/>
        <v>5256844.0727802198</v>
      </c>
      <c r="CZ45" s="91">
        <f t="shared" si="118"/>
        <v>777980.54895104887</v>
      </c>
      <c r="DA45" s="50"/>
      <c r="DB45" s="92" t="s">
        <v>512</v>
      </c>
      <c r="DC45" s="78">
        <f t="shared" si="1245"/>
        <v>4273450</v>
      </c>
      <c r="DD45" s="78">
        <f t="shared" si="1246"/>
        <v>3314225</v>
      </c>
      <c r="DE45" s="78">
        <f t="shared" si="1247"/>
        <v>2837766.666666667</v>
      </c>
      <c r="DF45" s="78">
        <f t="shared" si="1248"/>
        <v>2280433.333333333</v>
      </c>
      <c r="DG45" s="78">
        <f t="shared" si="1249"/>
        <v>4071216.666666667</v>
      </c>
      <c r="DH45" s="78">
        <f t="shared" si="1250"/>
        <v>4843366.666666666</v>
      </c>
      <c r="DI45" s="78">
        <f t="shared" si="1251"/>
        <v>7029049.9999999991</v>
      </c>
      <c r="DJ45" s="78">
        <f t="shared" si="1252"/>
        <v>7764583.333333334</v>
      </c>
      <c r="DK45" s="78">
        <f t="shared" si="1253"/>
        <v>4236846.666666666</v>
      </c>
      <c r="DL45" s="78">
        <f t="shared" si="1254"/>
        <v>6889628.3333333349</v>
      </c>
      <c r="DM45" s="78">
        <f t="shared" si="1255"/>
        <v>9561900</v>
      </c>
      <c r="DN45" s="78">
        <f t="shared" si="1256"/>
        <v>6985442.8571428563</v>
      </c>
      <c r="DO45" s="78">
        <f t="shared" si="302"/>
        <v>7636951.282051282</v>
      </c>
      <c r="DP45" s="78">
        <f t="shared" si="67"/>
        <v>7013616.7887667893</v>
      </c>
      <c r="DQ45" s="78">
        <f t="shared" si="68"/>
        <v>10423864.1025641</v>
      </c>
      <c r="DR45" s="78">
        <f t="shared" si="69"/>
        <v>16573122.954822956</v>
      </c>
      <c r="DS45" s="78">
        <f t="shared" si="70"/>
        <v>12125095.673076922</v>
      </c>
      <c r="DT45" s="78">
        <f t="shared" si="71"/>
        <v>15648711.350805862</v>
      </c>
      <c r="DU45" s="91">
        <f t="shared" si="119"/>
        <v>10754530.16025641</v>
      </c>
      <c r="DV45" s="51"/>
      <c r="DW45" s="51"/>
      <c r="EQ45" s="1"/>
    </row>
    <row r="46" spans="1:147" x14ac:dyDescent="0.15">
      <c r="A46" s="81">
        <v>39491</v>
      </c>
      <c r="B46" s="82">
        <v>1880000</v>
      </c>
      <c r="C46" s="83">
        <v>3760000</v>
      </c>
      <c r="D46" s="83">
        <v>2470000</v>
      </c>
      <c r="E46" s="84">
        <v>4090000</v>
      </c>
      <c r="F46" s="84">
        <v>880000</v>
      </c>
      <c r="G46" s="84">
        <v>3110000</v>
      </c>
      <c r="H46" s="84">
        <v>1590000</v>
      </c>
      <c r="I46" s="84">
        <v>2930000</v>
      </c>
      <c r="J46" s="138">
        <v>3660000</v>
      </c>
      <c r="K46" s="138">
        <v>8970000</v>
      </c>
      <c r="L46" s="26">
        <v>4940000</v>
      </c>
      <c r="M46" s="26">
        <v>3560000</v>
      </c>
      <c r="N46" s="26">
        <v>2890000</v>
      </c>
      <c r="O46" s="26">
        <v>2310000</v>
      </c>
      <c r="P46" s="26">
        <v>1310000</v>
      </c>
      <c r="Q46" s="26">
        <v>0</v>
      </c>
      <c r="R46" s="26">
        <v>5190000</v>
      </c>
      <c r="S46" s="179">
        <v>8994507</v>
      </c>
      <c r="T46" s="85">
        <f t="shared" si="73"/>
        <v>2340000</v>
      </c>
      <c r="U46" s="70"/>
      <c r="V46" s="86" t="s">
        <v>513</v>
      </c>
      <c r="W46" s="72">
        <f t="shared" ref="W46" si="1617">SUM(B303:B309)</f>
        <v>18810000</v>
      </c>
      <c r="X46" s="72">
        <f t="shared" ref="X46" si="1618">SUM(C303:C309)</f>
        <v>26920000</v>
      </c>
      <c r="Y46" s="72">
        <f t="shared" ref="Y46" si="1619">SUM(D303:D309)</f>
        <v>24150000</v>
      </c>
      <c r="Z46" s="72">
        <f t="shared" ref="Z46" si="1620">SUM(E303:E309)</f>
        <v>17460000</v>
      </c>
      <c r="AA46" s="72">
        <f t="shared" ref="AA46" si="1621">SUM(F303:F309)</f>
        <v>24490000</v>
      </c>
      <c r="AB46" s="72">
        <f t="shared" ref="AB46" si="1622">SUM(G303:G309)</f>
        <v>24980000</v>
      </c>
      <c r="AC46" s="72">
        <f t="shared" ref="AC46" si="1623">SUM(H303:H309)</f>
        <v>36790000</v>
      </c>
      <c r="AD46" s="72">
        <f t="shared" ref="AD46" si="1624">SUM(I303:I309)</f>
        <v>35190000</v>
      </c>
      <c r="AE46" s="72">
        <f t="shared" ref="AE46" si="1625">SUM(J303:J309)</f>
        <v>25940000</v>
      </c>
      <c r="AF46" s="72">
        <f t="shared" ref="AF46" si="1626">SUM(K303:K309)</f>
        <v>35090000</v>
      </c>
      <c r="AG46" s="72">
        <f t="shared" ref="AG46" si="1627">SUM(L303:L309)</f>
        <v>37950000</v>
      </c>
      <c r="AH46" s="72">
        <f t="shared" ref="AH46" si="1628">SUM(M303:M309)</f>
        <v>34180000</v>
      </c>
      <c r="AI46" s="72">
        <f t="shared" ref="AI46" si="1629">SUM(N303:N309)</f>
        <v>29860000</v>
      </c>
      <c r="AJ46" s="72">
        <f t="shared" ref="AJ46" si="1630">SUM(O303:O309)</f>
        <v>31970000</v>
      </c>
      <c r="AK46" s="72">
        <f t="shared" ref="AK46" si="1631">SUM(P303:P309)</f>
        <v>42880000</v>
      </c>
      <c r="AL46" s="72">
        <f t="shared" ref="AL46" si="1632">SUM(Q303:Q309)</f>
        <v>43320000</v>
      </c>
      <c r="AM46" s="72">
        <f t="shared" ref="AM46" si="1633">SUM(R303:R309)</f>
        <v>69520000</v>
      </c>
      <c r="AN46" s="72">
        <f t="shared" ref="AN46" si="1634">SUM(S303:S309)</f>
        <v>52688540</v>
      </c>
      <c r="AO46" s="87">
        <f t="shared" si="92"/>
        <v>43510000</v>
      </c>
      <c r="AP46" s="72"/>
      <c r="AQ46" s="130">
        <v>39491</v>
      </c>
      <c r="AR46" s="50">
        <v>0.30642857142857149</v>
      </c>
      <c r="AS46" s="88">
        <v>0.19538461538461535</v>
      </c>
      <c r="AT46" s="88">
        <v>0.38750000000000001</v>
      </c>
      <c r="AU46" s="88">
        <v>0.42599999999999999</v>
      </c>
      <c r="AV46" s="88">
        <v>0.21589743589743587</v>
      </c>
      <c r="AW46" s="88">
        <v>0.31384615384615383</v>
      </c>
      <c r="AX46" s="88">
        <v>0.41000000000000003</v>
      </c>
      <c r="AY46" s="88">
        <v>0.5461538461538461</v>
      </c>
      <c r="AZ46" s="88">
        <v>0.25166666666666665</v>
      </c>
      <c r="BA46" s="88">
        <v>0.39570512820512826</v>
      </c>
      <c r="BB46" s="88">
        <v>0.27863636363636363</v>
      </c>
      <c r="BC46" s="88">
        <v>0.30401521555367711</v>
      </c>
      <c r="BD46" s="88">
        <v>0.34749084249084256</v>
      </c>
      <c r="BE46" s="88">
        <v>0.33623876123876123</v>
      </c>
      <c r="BF46" s="88">
        <v>0.26393606393606389</v>
      </c>
      <c r="BG46" s="88">
        <v>0.33212715855573</v>
      </c>
      <c r="BH46" s="89">
        <v>0.36532967032967034</v>
      </c>
      <c r="BI46" s="89">
        <v>0.43682967032967035</v>
      </c>
      <c r="BJ46" s="89">
        <f t="shared" si="93"/>
        <v>0.34382712017327405</v>
      </c>
      <c r="BK46" s="76"/>
      <c r="BL46" s="86" t="s">
        <v>513</v>
      </c>
      <c r="BM46" s="133">
        <f t="shared" ref="BM46" si="1635">SUMPRODUCT(AR303:AR309,B303:B309)/SUM(B303:B309)</f>
        <v>0.13781765018607123</v>
      </c>
      <c r="BN46" s="133">
        <f t="shared" ref="BN46" si="1636">SUMPRODUCT(AS303:AS309,C303:C309)/SUM(C303:C309)</f>
        <v>0.10177052377414561</v>
      </c>
      <c r="BO46" s="133">
        <f t="shared" ref="BO46" si="1637">SUMPRODUCT(AT303:AT309,D303:D309)/SUM(D303:D309)</f>
        <v>9.4919254658385091E-2</v>
      </c>
      <c r="BP46" s="133">
        <f t="shared" ref="BP46" si="1638">SUMPRODUCT(AU303:AU309,E303:E309)/SUM(E303:E309)</f>
        <v>0.16638411607483772</v>
      </c>
      <c r="BQ46" s="133">
        <f t="shared" ref="BQ46" si="1639">SUMPRODUCT(AV303:AV309,F303:F309)/SUM(F303:F309)</f>
        <v>0.12403079974333547</v>
      </c>
      <c r="BR46" s="133">
        <f t="shared" ref="BR46" si="1640">SUMPRODUCT(AW303:AW309,G303:G309)/SUM(G303:G309)</f>
        <v>0.16888902788897786</v>
      </c>
      <c r="BS46" s="133">
        <f t="shared" ref="BS46" si="1641">SUMPRODUCT(AX303:AX309,H303:H309)/SUM(H303:H309)</f>
        <v>0.16221165171695207</v>
      </c>
      <c r="BT46" s="133">
        <f t="shared" ref="BT46" si="1642">SUMPRODUCT(AY303:AY309,I303:I309)/SUM(I303:I309)</f>
        <v>0.29294899119067924</v>
      </c>
      <c r="BU46" s="133">
        <f t="shared" ref="BU46" si="1643">SUMPRODUCT(AZ303:AZ309,J303:J309)/SUM(J303:J309)</f>
        <v>0.24889552814186586</v>
      </c>
      <c r="BV46" s="133">
        <f t="shared" ref="BV46" si="1644">SUMPRODUCT(BA303:BA309,K303:K309)/SUM(K303:K309)</f>
        <v>9.9220420218140384E-2</v>
      </c>
      <c r="BW46" s="133">
        <f t="shared" ref="BW46" si="1645">SUMPRODUCT(BB303:BB309,L303:L309)/SUM(L303:L309)</f>
        <v>0.14559534788882614</v>
      </c>
      <c r="BX46" s="133">
        <f t="shared" ref="BX46" si="1646">SUMPRODUCT(BC303:BC309,M303:M309)/SUM(M303:M309)</f>
        <v>0.19299088857310037</v>
      </c>
      <c r="BY46" s="133">
        <f t="shared" ref="BY46" si="1647">SUMPRODUCT(BD303:BD309,N303:N309)/SUM(N303:N309)</f>
        <v>0.21161994578689156</v>
      </c>
      <c r="BZ46" s="133">
        <f t="shared" ref="BZ46" si="1648">SUMPRODUCT(BE303:BE309,O303:O309)/SUM(O303:O309)</f>
        <v>0.14334693544734209</v>
      </c>
      <c r="CA46" s="133">
        <f t="shared" ref="CA46" si="1649">SUMPRODUCT(BF303:BF309,P303:P309)/SUM(P303:P309)</f>
        <v>0.23677723163030998</v>
      </c>
      <c r="CB46" s="133">
        <f t="shared" ref="CB46" si="1650">SUMPRODUCT(BG303:BG309,Q303:Q309)/SUM(Q303:Q309)</f>
        <v>0.32440853736906367</v>
      </c>
      <c r="CC46" s="133">
        <f t="shared" ref="CC46" si="1651">SUMPRODUCT(BH303:BH309,R303:R309)/SUM(R303:R309)</f>
        <v>0.19747727176129076</v>
      </c>
      <c r="CD46" s="133">
        <f t="shared" ref="CD46" si="1652">SUMPRODUCT(BI303:BI309,S303:S309)/SUM(S303:S309)</f>
        <v>0.27876350896675151</v>
      </c>
      <c r="CE46" s="135">
        <f t="shared" si="112"/>
        <v>0.22448530715434872</v>
      </c>
      <c r="CF46" s="72"/>
      <c r="CG46" s="90">
        <v>39491</v>
      </c>
      <c r="CH46" s="78">
        <f t="shared" si="36"/>
        <v>576085.71428571444</v>
      </c>
      <c r="CI46" s="78">
        <f t="shared" si="37"/>
        <v>734646.15384615376</v>
      </c>
      <c r="CJ46" s="78">
        <f t="shared" si="38"/>
        <v>957125</v>
      </c>
      <c r="CK46" s="78">
        <f t="shared" si="39"/>
        <v>1742340</v>
      </c>
      <c r="CL46" s="78">
        <f t="shared" si="40"/>
        <v>189989.74358974356</v>
      </c>
      <c r="CM46" s="78">
        <f t="shared" si="41"/>
        <v>976061.53846153838</v>
      </c>
      <c r="CN46" s="78">
        <f t="shared" si="42"/>
        <v>651900</v>
      </c>
      <c r="CO46" s="78">
        <f t="shared" si="43"/>
        <v>1600230.769230769</v>
      </c>
      <c r="CP46" s="78">
        <f t="shared" si="44"/>
        <v>921099.99999999988</v>
      </c>
      <c r="CQ46" s="78">
        <f t="shared" si="45"/>
        <v>3549475.0000000005</v>
      </c>
      <c r="CR46" s="78">
        <f t="shared" si="46"/>
        <v>1376463.6363636362</v>
      </c>
      <c r="CS46" s="78">
        <f t="shared" si="47"/>
        <v>1082294.1673710905</v>
      </c>
      <c r="CT46" s="78">
        <f t="shared" si="113"/>
        <v>1004248.5347985349</v>
      </c>
      <c r="CU46" s="78">
        <f t="shared" si="114"/>
        <v>776711.5384615385</v>
      </c>
      <c r="CV46" s="78">
        <f t="shared" si="115"/>
        <v>345756.24375624373</v>
      </c>
      <c r="CW46" s="78">
        <f t="shared" si="116"/>
        <v>0</v>
      </c>
      <c r="CX46" s="78">
        <f t="shared" si="117"/>
        <v>1896060.989010989</v>
      </c>
      <c r="CY46" s="78">
        <f t="shared" si="53"/>
        <v>3929067.527587912</v>
      </c>
      <c r="CZ46" s="91">
        <f t="shared" si="118"/>
        <v>804555.4612054613</v>
      </c>
      <c r="DA46" s="50"/>
      <c r="DB46" s="92" t="s">
        <v>513</v>
      </c>
      <c r="DC46" s="78">
        <f t="shared" si="1245"/>
        <v>2592350</v>
      </c>
      <c r="DD46" s="78">
        <f t="shared" si="1246"/>
        <v>2739662.5</v>
      </c>
      <c r="DE46" s="78">
        <f t="shared" si="1247"/>
        <v>2292300</v>
      </c>
      <c r="DF46" s="78">
        <f t="shared" si="1248"/>
        <v>2905066.6666666665</v>
      </c>
      <c r="DG46" s="78">
        <f t="shared" si="1249"/>
        <v>3037514.2857142859</v>
      </c>
      <c r="DH46" s="78">
        <f t="shared" si="1250"/>
        <v>4218847.916666667</v>
      </c>
      <c r="DI46" s="78">
        <f t="shared" si="1251"/>
        <v>5967766.666666666</v>
      </c>
      <c r="DJ46" s="78">
        <f t="shared" si="1252"/>
        <v>10308875.000000002</v>
      </c>
      <c r="DK46" s="78">
        <f t="shared" si="1253"/>
        <v>6456350</v>
      </c>
      <c r="DL46" s="78">
        <f t="shared" si="1254"/>
        <v>3481644.5454545459</v>
      </c>
      <c r="DM46" s="78">
        <f t="shared" si="1255"/>
        <v>5525343.4523809515</v>
      </c>
      <c r="DN46" s="78">
        <f t="shared" si="1256"/>
        <v>6596428.5714285709</v>
      </c>
      <c r="DO46" s="78">
        <f t="shared" si="302"/>
        <v>6318971.5811965819</v>
      </c>
      <c r="DP46" s="78">
        <f t="shared" si="67"/>
        <v>4582801.5262515265</v>
      </c>
      <c r="DQ46" s="78">
        <f t="shared" si="68"/>
        <v>10153007.692307692</v>
      </c>
      <c r="DR46" s="78">
        <f t="shared" si="69"/>
        <v>14053377.838827837</v>
      </c>
      <c r="DS46" s="78">
        <f t="shared" si="70"/>
        <v>13728619.932844933</v>
      </c>
      <c r="DT46" s="78">
        <f t="shared" si="71"/>
        <v>14687642.292735046</v>
      </c>
      <c r="DU46" s="91">
        <f t="shared" si="119"/>
        <v>9767355.7142857127</v>
      </c>
      <c r="DV46" s="51"/>
      <c r="DW46" s="51"/>
      <c r="EQ46" s="1"/>
    </row>
    <row r="47" spans="1:147" x14ac:dyDescent="0.15">
      <c r="A47" s="81">
        <v>39492</v>
      </c>
      <c r="B47" s="82">
        <v>1110000</v>
      </c>
      <c r="C47" s="83">
        <v>3980000</v>
      </c>
      <c r="D47" s="83">
        <v>3240000</v>
      </c>
      <c r="E47" s="84">
        <v>650000</v>
      </c>
      <c r="F47" s="84">
        <v>5230000</v>
      </c>
      <c r="G47" s="84">
        <v>1380000</v>
      </c>
      <c r="H47" s="84">
        <v>2770000</v>
      </c>
      <c r="I47" s="84">
        <v>2470000</v>
      </c>
      <c r="J47" s="138">
        <v>6510000</v>
      </c>
      <c r="K47" s="138">
        <v>170000</v>
      </c>
      <c r="L47" s="26">
        <v>3030000</v>
      </c>
      <c r="M47" s="26">
        <v>3880000</v>
      </c>
      <c r="N47" s="26">
        <v>2540000</v>
      </c>
      <c r="O47" s="26">
        <v>2870000</v>
      </c>
      <c r="P47" s="26">
        <v>170000</v>
      </c>
      <c r="Q47" s="26">
        <v>5150000</v>
      </c>
      <c r="R47" s="26">
        <v>8490000</v>
      </c>
      <c r="S47" s="179">
        <v>10492748</v>
      </c>
      <c r="T47" s="85">
        <f t="shared" si="73"/>
        <v>3844000</v>
      </c>
      <c r="U47" s="70"/>
      <c r="V47" s="86" t="s">
        <v>514</v>
      </c>
      <c r="W47" s="72">
        <f t="shared" ref="W47:AD47" si="1653">SUM(B310:B316)</f>
        <v>16090000</v>
      </c>
      <c r="X47" s="72">
        <f t="shared" si="1653"/>
        <v>18560000</v>
      </c>
      <c r="Y47" s="72">
        <f t="shared" si="1653"/>
        <v>19480000</v>
      </c>
      <c r="Z47" s="72">
        <f t="shared" si="1653"/>
        <v>25800000</v>
      </c>
      <c r="AA47" s="72">
        <f t="shared" si="1653"/>
        <v>21080000</v>
      </c>
      <c r="AB47" s="72">
        <f t="shared" si="1653"/>
        <v>26760000</v>
      </c>
      <c r="AC47" s="72">
        <f t="shared" si="1653"/>
        <v>32460000</v>
      </c>
      <c r="AD47" s="72">
        <f t="shared" si="1653"/>
        <v>31230000</v>
      </c>
      <c r="AE47" s="72">
        <f t="shared" ref="AE47" si="1654">SUM(J310:J316)</f>
        <v>27700000</v>
      </c>
      <c r="AF47" s="72">
        <f t="shared" ref="AF47" si="1655">SUM(K310:K316)</f>
        <v>30430000</v>
      </c>
      <c r="AG47" s="72">
        <f t="shared" ref="AG47" si="1656">SUM(L310:L316)</f>
        <v>24070000</v>
      </c>
      <c r="AH47" s="72">
        <f t="shared" ref="AH47" si="1657">SUM(M310:M316)</f>
        <v>23270000</v>
      </c>
      <c r="AI47" s="72">
        <f t="shared" ref="AI47" si="1658">SUM(N310:N316)</f>
        <v>32270000</v>
      </c>
      <c r="AJ47" s="72">
        <f t="shared" ref="AJ47" si="1659">SUM(O310:O316)</f>
        <v>26850000</v>
      </c>
      <c r="AK47" s="72">
        <f t="shared" ref="AK47" si="1660">SUM(P310:P316)</f>
        <v>35470000</v>
      </c>
      <c r="AL47" s="72">
        <f t="shared" ref="AL47" si="1661">SUM(Q310:Q316)</f>
        <v>35030000</v>
      </c>
      <c r="AM47" s="72">
        <f t="shared" ref="AM47" si="1662">SUM(R310:R316)</f>
        <v>45090000</v>
      </c>
      <c r="AN47" s="72">
        <f t="shared" ref="AN47" si="1663">SUM(S310:S316)</f>
        <v>47114504</v>
      </c>
      <c r="AO47" s="87">
        <f t="shared" si="92"/>
        <v>34942000</v>
      </c>
      <c r="AP47" s="72"/>
      <c r="AQ47" s="130">
        <v>39492</v>
      </c>
      <c r="AR47" s="50">
        <v>0.31214285714285717</v>
      </c>
      <c r="AS47" s="88">
        <v>0.18999999999999997</v>
      </c>
      <c r="AT47" s="88">
        <v>0.38750000000000001</v>
      </c>
      <c r="AU47" s="88">
        <v>0.42599999999999999</v>
      </c>
      <c r="AV47" s="88">
        <v>0.21589743589743587</v>
      </c>
      <c r="AW47" s="88">
        <v>0.31461538461538463</v>
      </c>
      <c r="AX47" s="88">
        <v>0.41000000000000003</v>
      </c>
      <c r="AY47" s="88">
        <v>0.5461538461538461</v>
      </c>
      <c r="AZ47" s="88">
        <v>0.25166666666666665</v>
      </c>
      <c r="BA47" s="88">
        <v>0.39570512820512826</v>
      </c>
      <c r="BB47" s="88">
        <v>0.27863636363636363</v>
      </c>
      <c r="BC47" s="88">
        <v>0.29670752324598476</v>
      </c>
      <c r="BD47" s="88">
        <v>0.34002585649644468</v>
      </c>
      <c r="BE47" s="88">
        <v>0.33623876123876123</v>
      </c>
      <c r="BF47" s="88">
        <v>0.26393606393606389</v>
      </c>
      <c r="BG47" s="88">
        <v>0.33212715855573</v>
      </c>
      <c r="BH47" s="89">
        <v>0.36878571428571427</v>
      </c>
      <c r="BI47" s="89">
        <v>0.43861538461538457</v>
      </c>
      <c r="BJ47" s="89">
        <f t="shared" si="93"/>
        <v>0.34937490280817218</v>
      </c>
      <c r="BK47" s="76"/>
      <c r="BL47" s="86" t="s">
        <v>514</v>
      </c>
      <c r="BM47" s="133">
        <f t="shared" ref="BM47:BT47" si="1664">SUMPRODUCT(AR310:AR316,B310:B316)/SUM(B310:B316)</f>
        <v>0.10678682411435675</v>
      </c>
      <c r="BN47" s="133">
        <f t="shared" si="1664"/>
        <v>9.3677936422413788E-2</v>
      </c>
      <c r="BO47" s="133">
        <f t="shared" si="1664"/>
        <v>8.7995379876796703E-2</v>
      </c>
      <c r="BP47" s="133">
        <f t="shared" si="1664"/>
        <v>0.16950941306755257</v>
      </c>
      <c r="BQ47" s="133">
        <f t="shared" si="1664"/>
        <v>0.11427893738140417</v>
      </c>
      <c r="BR47" s="133">
        <f t="shared" si="1664"/>
        <v>0.1390551262545377</v>
      </c>
      <c r="BS47" s="133">
        <f t="shared" si="1664"/>
        <v>9.7903830355309099E-2</v>
      </c>
      <c r="BT47" s="133">
        <f t="shared" si="1664"/>
        <v>0.27651670402390865</v>
      </c>
      <c r="BU47" s="133">
        <f t="shared" ref="BU47" si="1665">SUMPRODUCT(AZ310:AZ316,J310:J316)/SUM(J310:J316)</f>
        <v>0.23215064466219701</v>
      </c>
      <c r="BV47" s="133">
        <f t="shared" ref="BV47" si="1666">SUMPRODUCT(BA310:BA316,K310:K316)/SUM(K310:K316)</f>
        <v>9.070797732500821E-2</v>
      </c>
      <c r="BW47" s="133">
        <f t="shared" ref="BW47" si="1667">SUMPRODUCT(BB310:BB316,L310:L316)/SUM(L310:L316)</f>
        <v>0.13962314776346765</v>
      </c>
      <c r="BX47" s="133">
        <f t="shared" ref="BX47" si="1668">SUMPRODUCT(BC310:BC316,M310:M316)/SUM(M310:M316)</f>
        <v>0.17877033580944193</v>
      </c>
      <c r="BY47" s="133">
        <f t="shared" ref="BY47" si="1669">SUMPRODUCT(BD310:BD316,N310:N316)/SUM(N310:N316)</f>
        <v>0.20665811005697124</v>
      </c>
      <c r="BZ47" s="133">
        <f t="shared" ref="BZ47" si="1670">SUMPRODUCT(BE310:BE316,O310:O316)/SUM(O310:O316)</f>
        <v>0.16177156590564409</v>
      </c>
      <c r="CA47" s="133">
        <f t="shared" ref="CA47" si="1671">SUMPRODUCT(BF310:BF316,P310:P316)/SUM(P310:P316)</f>
        <v>0.24700620513543411</v>
      </c>
      <c r="CB47" s="133">
        <f t="shared" ref="CB47" si="1672">SUMPRODUCT(BG310:BG316,Q310:Q316)/SUM(Q310:Q316)</f>
        <v>0.35024636261540343</v>
      </c>
      <c r="CC47" s="133">
        <f t="shared" ref="CC47" si="1673">SUMPRODUCT(BH310:BH316,R310:R316)/SUM(R310:R316)</f>
        <v>0.18481693782425654</v>
      </c>
      <c r="CD47" s="133">
        <f t="shared" ref="CD47" si="1674">SUMPRODUCT(BI310:BI316,S310:S316)/SUM(S310:S316)</f>
        <v>0.28441823958899726</v>
      </c>
      <c r="CE47" s="135">
        <f t="shared" si="112"/>
        <v>0.23110445687809603</v>
      </c>
      <c r="CF47" s="72"/>
      <c r="CG47" s="90">
        <v>39492</v>
      </c>
      <c r="CH47" s="78">
        <f t="shared" si="36"/>
        <v>346478.57142857148</v>
      </c>
      <c r="CI47" s="78">
        <f t="shared" si="37"/>
        <v>756199.99999999988</v>
      </c>
      <c r="CJ47" s="78">
        <f t="shared" si="38"/>
        <v>1255500</v>
      </c>
      <c r="CK47" s="78">
        <f t="shared" si="39"/>
        <v>276900</v>
      </c>
      <c r="CL47" s="78">
        <f t="shared" si="40"/>
        <v>1129143.5897435895</v>
      </c>
      <c r="CM47" s="78">
        <f t="shared" si="41"/>
        <v>434169.23076923081</v>
      </c>
      <c r="CN47" s="78">
        <f t="shared" si="42"/>
        <v>1135700</v>
      </c>
      <c r="CO47" s="78">
        <f t="shared" si="43"/>
        <v>1348999.9999999998</v>
      </c>
      <c r="CP47" s="78">
        <f t="shared" si="44"/>
        <v>1638350</v>
      </c>
      <c r="CQ47" s="78">
        <f t="shared" si="45"/>
        <v>67269.871794871811</v>
      </c>
      <c r="CR47" s="78">
        <f t="shared" si="46"/>
        <v>844268.18181818177</v>
      </c>
      <c r="CS47" s="78">
        <f t="shared" si="47"/>
        <v>1151225.190194421</v>
      </c>
      <c r="CT47" s="78">
        <f t="shared" si="113"/>
        <v>863665.67550096952</v>
      </c>
      <c r="CU47" s="78">
        <f t="shared" si="114"/>
        <v>965005.2447552447</v>
      </c>
      <c r="CV47" s="78">
        <f t="shared" si="115"/>
        <v>44869.130869130859</v>
      </c>
      <c r="CW47" s="78">
        <f t="shared" si="116"/>
        <v>1710454.8665620096</v>
      </c>
      <c r="CX47" s="78">
        <f t="shared" si="117"/>
        <v>3130990.7142857141</v>
      </c>
      <c r="CY47" s="78">
        <f t="shared" si="53"/>
        <v>4602280.699692307</v>
      </c>
      <c r="CZ47" s="91">
        <f t="shared" si="118"/>
        <v>1342997.1263946139</v>
      </c>
      <c r="DA47" s="50"/>
      <c r="DB47" s="92" t="s">
        <v>514</v>
      </c>
      <c r="DC47" s="78">
        <f t="shared" si="1245"/>
        <v>1718200</v>
      </c>
      <c r="DD47" s="78">
        <f t="shared" si="1246"/>
        <v>1738662.5</v>
      </c>
      <c r="DE47" s="78">
        <f t="shared" si="1247"/>
        <v>1714149.9999999998</v>
      </c>
      <c r="DF47" s="78">
        <f t="shared" si="1248"/>
        <v>4373342.8571428563</v>
      </c>
      <c r="DG47" s="78">
        <f t="shared" si="1249"/>
        <v>2409000</v>
      </c>
      <c r="DH47" s="78">
        <f t="shared" si="1250"/>
        <v>3721115.1785714286</v>
      </c>
      <c r="DI47" s="78">
        <f t="shared" si="1251"/>
        <v>3177958.3333333335</v>
      </c>
      <c r="DJ47" s="78">
        <f t="shared" si="1252"/>
        <v>8635616.6666666679</v>
      </c>
      <c r="DK47" s="78">
        <f t="shared" si="1253"/>
        <v>6430572.8571428573</v>
      </c>
      <c r="DL47" s="78">
        <f t="shared" si="1254"/>
        <v>2760243.75</v>
      </c>
      <c r="DM47" s="78">
        <f t="shared" si="1255"/>
        <v>3360729.1666666665</v>
      </c>
      <c r="DN47" s="78">
        <f t="shared" si="1256"/>
        <v>4159985.7142857136</v>
      </c>
      <c r="DO47" s="78">
        <f t="shared" si="302"/>
        <v>6668857.211538462</v>
      </c>
      <c r="DP47" s="78">
        <f t="shared" si="67"/>
        <v>4343566.5445665438</v>
      </c>
      <c r="DQ47" s="78">
        <f t="shared" si="68"/>
        <v>8761310.0961538479</v>
      </c>
      <c r="DR47" s="78">
        <f t="shared" si="69"/>
        <v>12269130.082417581</v>
      </c>
      <c r="DS47" s="78">
        <f t="shared" si="70"/>
        <v>8333395.726495727</v>
      </c>
      <c r="DT47" s="78">
        <f t="shared" si="71"/>
        <v>13400224.286788769</v>
      </c>
      <c r="DU47" s="91">
        <f t="shared" si="119"/>
        <v>8075251.9322344316</v>
      </c>
      <c r="DV47" s="51"/>
      <c r="DW47" s="51"/>
      <c r="EQ47" s="1"/>
    </row>
    <row r="48" spans="1:147" x14ac:dyDescent="0.15">
      <c r="A48" s="81">
        <v>39493</v>
      </c>
      <c r="B48" s="82">
        <v>1450000</v>
      </c>
      <c r="C48" s="83">
        <v>3960000</v>
      </c>
      <c r="D48" s="83">
        <v>1430000</v>
      </c>
      <c r="E48" s="84">
        <v>2220000</v>
      </c>
      <c r="F48" s="84">
        <v>3880000</v>
      </c>
      <c r="G48" s="84">
        <v>1490000</v>
      </c>
      <c r="H48" s="84">
        <v>1320000</v>
      </c>
      <c r="I48" s="84">
        <v>4310000</v>
      </c>
      <c r="J48" s="138">
        <v>1190000</v>
      </c>
      <c r="K48" s="138">
        <v>9910000</v>
      </c>
      <c r="L48" s="26">
        <v>2790000</v>
      </c>
      <c r="M48" s="26">
        <v>3960000</v>
      </c>
      <c r="N48" s="26">
        <v>3480000</v>
      </c>
      <c r="O48" s="26">
        <v>7510000</v>
      </c>
      <c r="P48" s="26">
        <v>2110000</v>
      </c>
      <c r="Q48" s="26">
        <v>15830000</v>
      </c>
      <c r="R48" s="26">
        <v>11490000</v>
      </c>
      <c r="S48" s="179">
        <v>4217130</v>
      </c>
      <c r="T48" s="85">
        <f t="shared" si="73"/>
        <v>8084000</v>
      </c>
      <c r="U48" s="70"/>
      <c r="V48" s="86" t="s">
        <v>515</v>
      </c>
      <c r="W48" s="72">
        <f t="shared" ref="W48:AD48" si="1675">SUM(B317:B323)</f>
        <v>19850000</v>
      </c>
      <c r="X48" s="72">
        <f t="shared" si="1675"/>
        <v>14840000</v>
      </c>
      <c r="Y48" s="72">
        <f t="shared" si="1675"/>
        <v>22270000</v>
      </c>
      <c r="Z48" s="72">
        <f t="shared" si="1675"/>
        <v>18250000</v>
      </c>
      <c r="AA48" s="72">
        <f t="shared" si="1675"/>
        <v>15220000</v>
      </c>
      <c r="AB48" s="72">
        <f t="shared" si="1675"/>
        <v>25290000</v>
      </c>
      <c r="AC48" s="72">
        <f t="shared" si="1675"/>
        <v>24230000</v>
      </c>
      <c r="AD48" s="72">
        <f t="shared" si="1675"/>
        <v>21180000</v>
      </c>
      <c r="AE48" s="72">
        <f t="shared" ref="AE48" si="1676">SUM(J317:J323)</f>
        <v>26460000</v>
      </c>
      <c r="AF48" s="72">
        <f t="shared" ref="AF48" si="1677">SUM(K317:K323)</f>
        <v>31690000</v>
      </c>
      <c r="AG48" s="72">
        <f t="shared" ref="AG48" si="1678">SUM(L317:L323)</f>
        <v>20210000</v>
      </c>
      <c r="AH48" s="72">
        <f t="shared" ref="AH48" si="1679">SUM(M317:M323)</f>
        <v>19580000</v>
      </c>
      <c r="AI48" s="72">
        <f t="shared" ref="AI48" si="1680">SUM(N317:N323)</f>
        <v>24100000</v>
      </c>
      <c r="AJ48" s="72">
        <f t="shared" ref="AJ48" si="1681">SUM(O317:O323)</f>
        <v>18880000</v>
      </c>
      <c r="AK48" s="72">
        <f t="shared" ref="AK48" si="1682">SUM(P317:P323)</f>
        <v>25660000</v>
      </c>
      <c r="AL48" s="72">
        <f t="shared" ref="AL48" si="1683">SUM(Q317:Q323)</f>
        <v>33810000</v>
      </c>
      <c r="AM48" s="72">
        <f t="shared" ref="AM48" si="1684">SUM(R317:R323)</f>
        <v>45360000</v>
      </c>
      <c r="AN48" s="72">
        <f t="shared" ref="AN48" si="1685">SUM(S317:S323)</f>
        <v>21479254</v>
      </c>
      <c r="AO48" s="87">
        <f t="shared" si="92"/>
        <v>29562000</v>
      </c>
      <c r="AP48" s="72"/>
      <c r="AQ48" s="130">
        <v>39493</v>
      </c>
      <c r="AR48" s="50">
        <v>0.31714285714285717</v>
      </c>
      <c r="AS48" s="88">
        <v>0.18076923076923074</v>
      </c>
      <c r="AT48" s="88">
        <v>0.38750000000000001</v>
      </c>
      <c r="AU48" s="88">
        <v>0.42599999999999999</v>
      </c>
      <c r="AV48" s="88">
        <v>0.21589743589743587</v>
      </c>
      <c r="AW48" s="88">
        <v>0.34142857142857136</v>
      </c>
      <c r="AX48" s="88">
        <v>0.41000000000000003</v>
      </c>
      <c r="AY48" s="88">
        <v>0.5461538461538461</v>
      </c>
      <c r="AZ48" s="88">
        <v>0.25166666666666665</v>
      </c>
      <c r="BA48" s="88">
        <v>0.39487179487179486</v>
      </c>
      <c r="BB48" s="88">
        <v>0.27863636363636363</v>
      </c>
      <c r="BC48" s="88">
        <v>0.30321639898562974</v>
      </c>
      <c r="BD48" s="88">
        <v>0.33414350355526823</v>
      </c>
      <c r="BE48" s="88">
        <v>0.33623876123876123</v>
      </c>
      <c r="BF48" s="88">
        <v>0.24542735042735042</v>
      </c>
      <c r="BG48" s="88">
        <v>0.33539638932496069</v>
      </c>
      <c r="BH48" s="89">
        <v>0.36493956043956044</v>
      </c>
      <c r="BI48" s="89">
        <v>0.43876373626373638</v>
      </c>
      <c r="BJ48" s="89">
        <f t="shared" si="93"/>
        <v>0.33914657573334528</v>
      </c>
      <c r="BK48" s="76"/>
      <c r="BL48" s="86" t="s">
        <v>515</v>
      </c>
      <c r="BM48" s="133">
        <f t="shared" ref="BM48:BT48" si="1686">SUMPRODUCT(AR317:AR323,B317:B323)/SUM(B317:B323)</f>
        <v>0.13492884130982369</v>
      </c>
      <c r="BN48" s="133">
        <f t="shared" si="1686"/>
        <v>0.111356974393531</v>
      </c>
      <c r="BO48" s="133">
        <f t="shared" si="1686"/>
        <v>8.9854512797485409E-2</v>
      </c>
      <c r="BP48" s="133">
        <f t="shared" si="1686"/>
        <v>0.16408688845401173</v>
      </c>
      <c r="BQ48" s="133">
        <f t="shared" si="1686"/>
        <v>0.13487187910643889</v>
      </c>
      <c r="BR48" s="133">
        <f t="shared" si="1686"/>
        <v>0.12427837089758798</v>
      </c>
      <c r="BS48" s="133">
        <f t="shared" si="1686"/>
        <v>7.6130829550144455E-2</v>
      </c>
      <c r="BT48" s="133">
        <f t="shared" si="1686"/>
        <v>0.24629013220018886</v>
      </c>
      <c r="BU48" s="133">
        <f t="shared" ref="BU48" si="1687">SUMPRODUCT(AZ317:AZ323,J317:J323)/SUM(J317:J323)</f>
        <v>0.23943524817334347</v>
      </c>
      <c r="BV48" s="133">
        <f t="shared" ref="BV48" si="1688">SUMPRODUCT(BA317:BA323,K317:K323)/SUM(K317:K323)</f>
        <v>0.10144060203759635</v>
      </c>
      <c r="BW48" s="133">
        <f t="shared" ref="BW48" si="1689">SUMPRODUCT(BB317:BB323,L317:L323)/SUM(L317:L323)</f>
        <v>0.19073880504700644</v>
      </c>
      <c r="BX48" s="133">
        <f t="shared" ref="BX48" si="1690">SUMPRODUCT(BC317:BC323,M317:M323)/SUM(M317:M323)</f>
        <v>0.22643513789581204</v>
      </c>
      <c r="BY48" s="133">
        <f t="shared" ref="BY48" si="1691">SUMPRODUCT(BD317:BD323,N317:N323)/SUM(N317:N323)</f>
        <v>0.208125</v>
      </c>
      <c r="BZ48" s="133">
        <f t="shared" ref="BZ48" si="1692">SUMPRODUCT(BE317:BE323,O317:O323)/SUM(O317:O323)</f>
        <v>0.17712504979718963</v>
      </c>
      <c r="CA48" s="133">
        <f t="shared" ref="CA48" si="1693">SUMPRODUCT(BF317:BF323,P317:P323)/SUM(P317:P323)</f>
        <v>0.24348392189779564</v>
      </c>
      <c r="CB48" s="133">
        <f t="shared" ref="CB48" si="1694">SUMPRODUCT(BG317:BG323,Q317:Q323)/SUM(Q317:Q323)</f>
        <v>0.36661893508000426</v>
      </c>
      <c r="CC48" s="133">
        <f t="shared" ref="CC48" si="1695">SUMPRODUCT(BH317:BH323,R317:R323)/SUM(R317:R323)</f>
        <v>0.19918260751594083</v>
      </c>
      <c r="CD48" s="133">
        <f t="shared" ref="CD48" si="1696">SUMPRODUCT(BI317:BI323,S317:S323)/SUM(S317:S323)</f>
        <v>0.30952715966662064</v>
      </c>
      <c r="CE48" s="135">
        <f t="shared" si="112"/>
        <v>0.243813274799042</v>
      </c>
      <c r="CF48" s="72"/>
      <c r="CG48" s="90">
        <v>39493</v>
      </c>
      <c r="CH48" s="78">
        <f t="shared" si="36"/>
        <v>459857.1428571429</v>
      </c>
      <c r="CI48" s="78">
        <f t="shared" si="37"/>
        <v>715846.15384615376</v>
      </c>
      <c r="CJ48" s="78">
        <f t="shared" si="38"/>
        <v>554125</v>
      </c>
      <c r="CK48" s="78">
        <f t="shared" si="39"/>
        <v>945720</v>
      </c>
      <c r="CL48" s="78">
        <f t="shared" si="40"/>
        <v>837682.05128205114</v>
      </c>
      <c r="CM48" s="78">
        <f t="shared" si="41"/>
        <v>508728.5714285713</v>
      </c>
      <c r="CN48" s="78">
        <f t="shared" si="42"/>
        <v>541200</v>
      </c>
      <c r="CO48" s="78">
        <f t="shared" si="43"/>
        <v>2353923.0769230765</v>
      </c>
      <c r="CP48" s="78">
        <f t="shared" si="44"/>
        <v>299483.33333333331</v>
      </c>
      <c r="CQ48" s="78">
        <f t="shared" si="45"/>
        <v>3913179.487179487</v>
      </c>
      <c r="CR48" s="78">
        <f t="shared" si="46"/>
        <v>777395.45454545447</v>
      </c>
      <c r="CS48" s="78">
        <f t="shared" si="47"/>
        <v>1200736.9399830939</v>
      </c>
      <c r="CT48" s="78">
        <f t="shared" si="113"/>
        <v>1162819.3923723334</v>
      </c>
      <c r="CU48" s="78">
        <f t="shared" si="114"/>
        <v>2525153.0969030969</v>
      </c>
      <c r="CV48" s="78">
        <f t="shared" si="115"/>
        <v>517851.70940170938</v>
      </c>
      <c r="CW48" s="78">
        <f t="shared" si="116"/>
        <v>5309324.8430141276</v>
      </c>
      <c r="CX48" s="78">
        <f t="shared" si="117"/>
        <v>4193155.5494505493</v>
      </c>
      <c r="CY48" s="78">
        <f t="shared" si="53"/>
        <v>1850323.7151098906</v>
      </c>
      <c r="CZ48" s="91">
        <f t="shared" si="118"/>
        <v>2741660.9182283632</v>
      </c>
      <c r="DA48" s="50"/>
      <c r="DB48" s="92" t="s">
        <v>515</v>
      </c>
      <c r="DC48" s="78">
        <f t="shared" si="1245"/>
        <v>2678337.5</v>
      </c>
      <c r="DD48" s="78">
        <f t="shared" si="1246"/>
        <v>1652537.5</v>
      </c>
      <c r="DE48" s="78">
        <f t="shared" si="1247"/>
        <v>2001060</v>
      </c>
      <c r="DF48" s="78">
        <f t="shared" si="1248"/>
        <v>2994585.7142857141</v>
      </c>
      <c r="DG48" s="78">
        <f t="shared" si="1249"/>
        <v>2052749.9999999998</v>
      </c>
      <c r="DH48" s="78">
        <f t="shared" si="1250"/>
        <v>3143000</v>
      </c>
      <c r="DI48" s="78">
        <f t="shared" si="1251"/>
        <v>1844650.0000000002</v>
      </c>
      <c r="DJ48" s="78">
        <f t="shared" si="1252"/>
        <v>5216425</v>
      </c>
      <c r="DK48" s="78">
        <f t="shared" si="1253"/>
        <v>6335456.6666666679</v>
      </c>
      <c r="DL48" s="78">
        <f t="shared" si="1254"/>
        <v>3214652.6785714282</v>
      </c>
      <c r="DM48" s="78">
        <f t="shared" si="1255"/>
        <v>3854831.25</v>
      </c>
      <c r="DN48" s="78">
        <f t="shared" si="1256"/>
        <v>4433600</v>
      </c>
      <c r="DO48" s="78">
        <f t="shared" si="302"/>
        <v>5015812.5</v>
      </c>
      <c r="DP48" s="78">
        <f t="shared" si="67"/>
        <v>3344120.94017094</v>
      </c>
      <c r="DQ48" s="78">
        <f t="shared" si="68"/>
        <v>6247797.435897436</v>
      </c>
      <c r="DR48" s="78">
        <f t="shared" si="69"/>
        <v>12395386.195054945</v>
      </c>
      <c r="DS48" s="78">
        <f t="shared" si="70"/>
        <v>9034923.0769230761</v>
      </c>
      <c r="DT48" s="78">
        <f t="shared" si="71"/>
        <v>6648412.4823778998</v>
      </c>
      <c r="DU48" s="91">
        <f t="shared" si="119"/>
        <v>7207608.0296092797</v>
      </c>
      <c r="DV48" s="51"/>
      <c r="DW48" s="51"/>
      <c r="EQ48" s="1"/>
    </row>
    <row r="49" spans="1:147" x14ac:dyDescent="0.15">
      <c r="A49" s="81">
        <v>39494</v>
      </c>
      <c r="B49" s="82">
        <v>3430000</v>
      </c>
      <c r="C49" s="83">
        <v>3660000</v>
      </c>
      <c r="D49" s="83">
        <v>3990000</v>
      </c>
      <c r="E49" s="84">
        <v>1190000</v>
      </c>
      <c r="F49" s="84">
        <v>4140000</v>
      </c>
      <c r="G49" s="84">
        <v>2090000</v>
      </c>
      <c r="H49" s="84">
        <v>1890000</v>
      </c>
      <c r="I49" s="84">
        <v>620000</v>
      </c>
      <c r="J49" s="138">
        <v>5210000</v>
      </c>
      <c r="K49" s="138">
        <v>5930000</v>
      </c>
      <c r="L49" s="26">
        <v>2960000</v>
      </c>
      <c r="M49" s="26">
        <v>3890000</v>
      </c>
      <c r="N49" s="26">
        <v>19600000</v>
      </c>
      <c r="O49" s="26">
        <v>720000</v>
      </c>
      <c r="P49" s="26">
        <v>6390000</v>
      </c>
      <c r="Q49" s="26">
        <v>5780000</v>
      </c>
      <c r="R49" s="26">
        <v>6650000</v>
      </c>
      <c r="S49" s="179">
        <v>8974142</v>
      </c>
      <c r="T49" s="85">
        <f t="shared" si="73"/>
        <v>7828000</v>
      </c>
      <c r="U49" s="70"/>
      <c r="V49" s="86" t="s">
        <v>516</v>
      </c>
      <c r="W49" s="72">
        <f t="shared" ref="W49:AD49" si="1697">SUM(B324:B330)</f>
        <v>13620000</v>
      </c>
      <c r="X49" s="72">
        <f t="shared" si="1697"/>
        <v>15400000</v>
      </c>
      <c r="Y49" s="72">
        <f t="shared" si="1697"/>
        <v>20390000</v>
      </c>
      <c r="Z49" s="72">
        <f t="shared" si="1697"/>
        <v>14810000</v>
      </c>
      <c r="AA49" s="72">
        <f t="shared" si="1697"/>
        <v>15390000</v>
      </c>
      <c r="AB49" s="72">
        <f t="shared" si="1697"/>
        <v>11920000</v>
      </c>
      <c r="AC49" s="72">
        <f t="shared" si="1697"/>
        <v>19250000</v>
      </c>
      <c r="AD49" s="72">
        <f t="shared" si="1697"/>
        <v>21750000</v>
      </c>
      <c r="AE49" s="72">
        <f t="shared" ref="AE49" si="1698">SUM(J324:J330)</f>
        <v>25720000</v>
      </c>
      <c r="AF49" s="72">
        <f t="shared" ref="AF49" si="1699">SUM(K324:K330)</f>
        <v>19450000</v>
      </c>
      <c r="AG49" s="72">
        <f t="shared" ref="AG49" si="1700">SUM(L324:L330)</f>
        <v>13600000</v>
      </c>
      <c r="AH49" s="72">
        <f t="shared" ref="AH49" si="1701">SUM(M324:M330)</f>
        <v>15220000</v>
      </c>
      <c r="AI49" s="72">
        <f t="shared" ref="AI49" si="1702">SUM(N324:N330)</f>
        <v>18020000</v>
      </c>
      <c r="AJ49" s="72">
        <f t="shared" ref="AJ49" si="1703">SUM(O324:O330)</f>
        <v>14560000</v>
      </c>
      <c r="AK49" s="72">
        <f t="shared" ref="AK49" si="1704">SUM(P324:P330)</f>
        <v>24210000</v>
      </c>
      <c r="AL49" s="72">
        <f t="shared" ref="AL49" si="1705">SUM(Q324:Q330)</f>
        <v>37160000</v>
      </c>
      <c r="AM49" s="72">
        <f t="shared" ref="AM49" si="1706">SUM(R324:R330)</f>
        <v>29080000</v>
      </c>
      <c r="AN49" s="72">
        <f t="shared" ref="AN49" si="1707">SUM(S324:S330)</f>
        <v>29376776</v>
      </c>
      <c r="AO49" s="87">
        <f t="shared" si="92"/>
        <v>24606000</v>
      </c>
      <c r="AP49" s="72"/>
      <c r="AQ49" s="130">
        <v>39494</v>
      </c>
      <c r="AR49" s="50">
        <v>0.31714285714285717</v>
      </c>
      <c r="AS49" s="88">
        <v>0.18076923076923074</v>
      </c>
      <c r="AT49" s="88">
        <v>0.32874999999999999</v>
      </c>
      <c r="AU49" s="88">
        <v>0.42599999999999999</v>
      </c>
      <c r="AV49" s="88">
        <v>0.21034188034188031</v>
      </c>
      <c r="AW49" s="88">
        <v>0.34714285714285709</v>
      </c>
      <c r="AX49" s="88">
        <v>0.41000000000000003</v>
      </c>
      <c r="AY49" s="88">
        <v>0.5461538461538461</v>
      </c>
      <c r="AZ49" s="88">
        <v>0.24187500000000001</v>
      </c>
      <c r="BA49" s="88">
        <v>0.39487179487179486</v>
      </c>
      <c r="BB49" s="88">
        <v>0.27115384615384613</v>
      </c>
      <c r="BC49" s="88">
        <v>0.29133558748943361</v>
      </c>
      <c r="BD49" s="88">
        <v>0.33414350355526823</v>
      </c>
      <c r="BE49" s="88">
        <v>0.33623876123876123</v>
      </c>
      <c r="BF49" s="88">
        <v>0.24542735042735042</v>
      </c>
      <c r="BG49" s="88">
        <v>0.34681318681318679</v>
      </c>
      <c r="BH49" s="89">
        <v>0.36493956043956044</v>
      </c>
      <c r="BI49" s="89">
        <v>0.44032467532467545</v>
      </c>
      <c r="BJ49" s="89">
        <f t="shared" si="93"/>
        <v>0.32680157495424711</v>
      </c>
      <c r="BK49" s="76"/>
      <c r="BL49" s="86" t="s">
        <v>516</v>
      </c>
      <c r="BM49" s="133">
        <f t="shared" ref="BM49:BT49" si="1708">SUMPRODUCT(AR324:AR330,B324:B330)/SUM(B324:B330)</f>
        <v>0.13899596182085169</v>
      </c>
      <c r="BN49" s="133">
        <f t="shared" si="1708"/>
        <v>0.13802922077922078</v>
      </c>
      <c r="BO49" s="133">
        <f t="shared" si="1708"/>
        <v>9.3512015693967637E-2</v>
      </c>
      <c r="BP49" s="133">
        <f t="shared" si="1708"/>
        <v>0.14731214430404169</v>
      </c>
      <c r="BQ49" s="133">
        <f t="shared" si="1708"/>
        <v>0.14858430799220274</v>
      </c>
      <c r="BR49" s="133">
        <f t="shared" si="1708"/>
        <v>0.11006921140939598</v>
      </c>
      <c r="BS49" s="133">
        <f t="shared" si="1708"/>
        <v>9.3471861471861484E-2</v>
      </c>
      <c r="BT49" s="133">
        <f t="shared" si="1708"/>
        <v>0.23468735632183907</v>
      </c>
      <c r="BU49" s="133">
        <f t="shared" ref="BU49" si="1709">SUMPRODUCT(AZ324:AZ330,J324:J330)/SUM(J324:J330)</f>
        <v>0.2380196993260757</v>
      </c>
      <c r="BV49" s="133">
        <f t="shared" ref="BV49" si="1710">SUMPRODUCT(BA324:BA330,K324:K330)/SUM(K324:K330)</f>
        <v>0.105</v>
      </c>
      <c r="BW49" s="133">
        <f t="shared" ref="BW49" si="1711">SUMPRODUCT(BB324:BB330,L324:L330)/SUM(L324:L330)</f>
        <v>0.26299356617647057</v>
      </c>
      <c r="BX49" s="133">
        <f t="shared" ref="BX49" si="1712">SUMPRODUCT(BC324:BC330,M324:M330)/SUM(M324:M330)</f>
        <v>0.21571428571428569</v>
      </c>
      <c r="BY49" s="133">
        <f t="shared" ref="BY49" si="1713">SUMPRODUCT(BD324:BD330,N324:N330)/SUM(N324:N330)</f>
        <v>0.20860705367052482</v>
      </c>
      <c r="BZ49" s="133">
        <f t="shared" ref="BZ49" si="1714">SUMPRODUCT(BE324:BE330,O324:O330)/SUM(O324:O330)</f>
        <v>0.21807384122287968</v>
      </c>
      <c r="CA49" s="133">
        <f t="shared" ref="CA49" si="1715">SUMPRODUCT(BF324:BF330,P324:P330)/SUM(P324:P330)</f>
        <v>0.28545868945868946</v>
      </c>
      <c r="CB49" s="133">
        <f t="shared" ref="CB49" si="1716">SUMPRODUCT(BG324:BG330,Q324:Q330)/SUM(Q324:Q330)</f>
        <v>0.37210623942795634</v>
      </c>
      <c r="CC49" s="133">
        <f t="shared" ref="CC49" si="1717">SUMPRODUCT(BH324:BH330,R324:R330)/SUM(R324:R330)</f>
        <v>0.21681117350477727</v>
      </c>
      <c r="CD49" s="133">
        <f t="shared" ref="CD49" si="1718">SUMPRODUCT(BI324:BI330,S324:S330)/SUM(S324:S330)</f>
        <v>0.33293632160074949</v>
      </c>
      <c r="CE49" s="135">
        <f t="shared" si="112"/>
        <v>0.27617285125420338</v>
      </c>
      <c r="CF49" s="72"/>
      <c r="CG49" s="90">
        <v>39494</v>
      </c>
      <c r="CH49" s="78">
        <f t="shared" si="36"/>
        <v>1087800</v>
      </c>
      <c r="CI49" s="78">
        <f t="shared" si="37"/>
        <v>661615.38461538451</v>
      </c>
      <c r="CJ49" s="78">
        <f t="shared" si="38"/>
        <v>1311712.5</v>
      </c>
      <c r="CK49" s="78">
        <f t="shared" si="39"/>
        <v>506940</v>
      </c>
      <c r="CL49" s="78">
        <f t="shared" si="40"/>
        <v>870815.38461538451</v>
      </c>
      <c r="CM49" s="78">
        <f t="shared" si="41"/>
        <v>725528.57142857136</v>
      </c>
      <c r="CN49" s="78">
        <f t="shared" si="42"/>
        <v>774900.00000000012</v>
      </c>
      <c r="CO49" s="78">
        <f t="shared" si="43"/>
        <v>338615.38461538457</v>
      </c>
      <c r="CP49" s="78">
        <f t="shared" si="44"/>
        <v>1260168.75</v>
      </c>
      <c r="CQ49" s="78">
        <f t="shared" si="45"/>
        <v>2341589.7435897435</v>
      </c>
      <c r="CR49" s="78">
        <f t="shared" si="46"/>
        <v>802615.38461538451</v>
      </c>
      <c r="CS49" s="78">
        <f t="shared" si="47"/>
        <v>1133295.4353338967</v>
      </c>
      <c r="CT49" s="78">
        <f t="shared" si="113"/>
        <v>6549212.6696832571</v>
      </c>
      <c r="CU49" s="78">
        <f t="shared" si="114"/>
        <v>242091.90809190809</v>
      </c>
      <c r="CV49" s="78">
        <f t="shared" si="115"/>
        <v>1568280.7692307692</v>
      </c>
      <c r="CW49" s="78">
        <f t="shared" si="116"/>
        <v>2004580.2197802197</v>
      </c>
      <c r="CX49" s="78">
        <f t="shared" si="117"/>
        <v>2426848.076923077</v>
      </c>
      <c r="CY49" s="78">
        <f t="shared" si="53"/>
        <v>3951536.1624675337</v>
      </c>
      <c r="CZ49" s="91">
        <f t="shared" si="118"/>
        <v>2558202.728741846</v>
      </c>
      <c r="DA49" s="50"/>
      <c r="DB49" s="92" t="s">
        <v>516</v>
      </c>
      <c r="DC49" s="78">
        <f t="shared" si="1245"/>
        <v>1893125</v>
      </c>
      <c r="DD49" s="78">
        <f t="shared" si="1246"/>
        <v>2125650</v>
      </c>
      <c r="DE49" s="78">
        <f t="shared" si="1247"/>
        <v>1906710.0000000002</v>
      </c>
      <c r="DF49" s="78">
        <f t="shared" si="1248"/>
        <v>2181692.8571428573</v>
      </c>
      <c r="DG49" s="78">
        <f t="shared" si="1249"/>
        <v>2286712.5</v>
      </c>
      <c r="DH49" s="78">
        <f t="shared" si="1250"/>
        <v>1312025</v>
      </c>
      <c r="DI49" s="78">
        <f t="shared" si="1251"/>
        <v>1799333.3333333335</v>
      </c>
      <c r="DJ49" s="78">
        <f t="shared" si="1252"/>
        <v>5104450</v>
      </c>
      <c r="DK49" s="78">
        <f t="shared" si="1253"/>
        <v>6121866.666666667</v>
      </c>
      <c r="DL49" s="78">
        <f t="shared" si="1254"/>
        <v>2042250</v>
      </c>
      <c r="DM49" s="78">
        <f t="shared" si="1255"/>
        <v>3576712.5</v>
      </c>
      <c r="DN49" s="78">
        <f t="shared" si="1256"/>
        <v>3283171.4285714282</v>
      </c>
      <c r="DO49" s="78">
        <f t="shared" si="302"/>
        <v>3759099.1071428573</v>
      </c>
      <c r="DP49" s="78">
        <f t="shared" si="67"/>
        <v>3175155.128205128</v>
      </c>
      <c r="DQ49" s="78">
        <f t="shared" si="68"/>
        <v>6910954.871794872</v>
      </c>
      <c r="DR49" s="78">
        <f t="shared" si="69"/>
        <v>13827467.857142858</v>
      </c>
      <c r="DS49" s="78">
        <f t="shared" si="70"/>
        <v>6304868.9255189234</v>
      </c>
      <c r="DT49" s="78">
        <f t="shared" si="71"/>
        <v>9780595.7419291791</v>
      </c>
      <c r="DU49" s="91">
        <f t="shared" si="119"/>
        <v>6795509.1779609276</v>
      </c>
      <c r="DV49" s="51"/>
      <c r="EQ49" s="1"/>
    </row>
    <row r="50" spans="1:147" x14ac:dyDescent="0.15">
      <c r="A50" s="81">
        <v>39495</v>
      </c>
      <c r="B50" s="82">
        <v>2580000</v>
      </c>
      <c r="C50" s="83">
        <v>750000</v>
      </c>
      <c r="D50" s="83">
        <v>2680000</v>
      </c>
      <c r="E50" s="84">
        <v>1810000</v>
      </c>
      <c r="F50" s="84">
        <v>5940000</v>
      </c>
      <c r="G50" s="84">
        <v>3000000</v>
      </c>
      <c r="H50" s="84">
        <v>830000</v>
      </c>
      <c r="I50" s="84">
        <v>5550000</v>
      </c>
      <c r="J50" s="138">
        <v>3220000</v>
      </c>
      <c r="K50" s="138">
        <v>2430000</v>
      </c>
      <c r="L50" s="26">
        <v>3860000</v>
      </c>
      <c r="M50" s="26">
        <v>17470000</v>
      </c>
      <c r="N50" s="26">
        <v>30000</v>
      </c>
      <c r="O50" s="26">
        <v>4070000</v>
      </c>
      <c r="P50" s="26">
        <v>4600000</v>
      </c>
      <c r="Q50" s="26">
        <v>3910000</v>
      </c>
      <c r="R50" s="26">
        <v>7050000</v>
      </c>
      <c r="S50" s="188">
        <v>0</v>
      </c>
      <c r="T50" s="85">
        <f t="shared" si="73"/>
        <v>3932000</v>
      </c>
      <c r="U50" s="70"/>
      <c r="V50" s="86" t="s">
        <v>517</v>
      </c>
      <c r="W50" s="72">
        <f t="shared" ref="W50:AD50" si="1719">SUM(B331:B337)</f>
        <v>19650000</v>
      </c>
      <c r="X50" s="72">
        <f t="shared" si="1719"/>
        <v>13510000</v>
      </c>
      <c r="Y50" s="72">
        <f t="shared" si="1719"/>
        <v>16960000</v>
      </c>
      <c r="Z50" s="72">
        <f t="shared" si="1719"/>
        <v>10060000</v>
      </c>
      <c r="AA50" s="72">
        <f t="shared" si="1719"/>
        <v>10610000</v>
      </c>
      <c r="AB50" s="72">
        <f t="shared" si="1719"/>
        <v>15040000</v>
      </c>
      <c r="AC50" s="72">
        <f t="shared" si="1719"/>
        <v>16080000</v>
      </c>
      <c r="AD50" s="72">
        <f t="shared" si="1719"/>
        <v>13180000</v>
      </c>
      <c r="AE50" s="72">
        <f t="shared" ref="AE50" si="1720">SUM(J331:J337)</f>
        <v>20050000</v>
      </c>
      <c r="AF50" s="72">
        <f t="shared" ref="AF50" si="1721">SUM(K331:K337)</f>
        <v>21960000</v>
      </c>
      <c r="AG50" s="72">
        <f t="shared" ref="AG50" si="1722">SUM(L331:L337)</f>
        <v>15430000</v>
      </c>
      <c r="AH50" s="72">
        <f t="shared" ref="AH50" si="1723">SUM(M331:M337)</f>
        <v>15750000</v>
      </c>
      <c r="AI50" s="72">
        <f t="shared" ref="AI50" si="1724">SUM(N331:N337)</f>
        <v>15950000</v>
      </c>
      <c r="AJ50" s="72">
        <f t="shared" ref="AJ50" si="1725">SUM(O331:O337)</f>
        <v>18050000</v>
      </c>
      <c r="AK50" s="72">
        <f t="shared" ref="AK50" si="1726">SUM(P331:P337)</f>
        <v>15590000</v>
      </c>
      <c r="AL50" s="72">
        <f t="shared" ref="AL50" si="1727">SUM(Q331:Q337)</f>
        <v>33470000</v>
      </c>
      <c r="AM50" s="72">
        <f t="shared" ref="AM50" si="1728">SUM(R331:R337)</f>
        <v>25680000</v>
      </c>
      <c r="AN50" s="72">
        <f t="shared" ref="AN50" si="1729">SUM(S331:S337)</f>
        <v>16453344</v>
      </c>
      <c r="AO50" s="87">
        <f t="shared" si="92"/>
        <v>21748000</v>
      </c>
      <c r="AP50" s="72"/>
      <c r="AQ50" s="130">
        <v>39495</v>
      </c>
      <c r="AR50" s="50">
        <v>0.31714285714285717</v>
      </c>
      <c r="AS50" s="88">
        <v>0.18076923076923074</v>
      </c>
      <c r="AT50" s="88">
        <v>0.32874999999999999</v>
      </c>
      <c r="AU50" s="88">
        <v>0.43</v>
      </c>
      <c r="AV50" s="88">
        <v>0.2063076923076923</v>
      </c>
      <c r="AW50" s="88">
        <v>0.34714285714285709</v>
      </c>
      <c r="AX50" s="88">
        <v>0.41000000000000003</v>
      </c>
      <c r="AY50" s="88">
        <v>0.52692307692307694</v>
      </c>
      <c r="AZ50" s="88">
        <v>0.24187500000000001</v>
      </c>
      <c r="BA50" s="88">
        <v>0.39294871794871794</v>
      </c>
      <c r="BB50" s="88">
        <v>0.27423076923076922</v>
      </c>
      <c r="BC50" s="88">
        <v>0.29133558748943361</v>
      </c>
      <c r="BD50" s="88">
        <v>0.33414350355526823</v>
      </c>
      <c r="BE50" s="88">
        <v>0.3548626373626374</v>
      </c>
      <c r="BF50" s="88">
        <v>0.23507326007326007</v>
      </c>
      <c r="BG50" s="88">
        <v>0.34751569858712716</v>
      </c>
      <c r="BH50" s="89">
        <v>0.36493956043956044</v>
      </c>
      <c r="BI50" s="89">
        <v>0.44032467532467545</v>
      </c>
      <c r="BJ50" s="89">
        <f t="shared" si="93"/>
        <v>0.32895536714568452</v>
      </c>
      <c r="BK50" s="76"/>
      <c r="BL50" s="86" t="s">
        <v>517</v>
      </c>
      <c r="BM50" s="133">
        <f t="shared" ref="BM50:BT50" si="1730">SUMPRODUCT(AR331:AR337,B331:B337)/SUM(B331:B337)</f>
        <v>0.13608460559796437</v>
      </c>
      <c r="BN50" s="133">
        <f t="shared" si="1730"/>
        <v>0.13984085862324205</v>
      </c>
      <c r="BO50" s="133">
        <f t="shared" si="1730"/>
        <v>0.10628557389937107</v>
      </c>
      <c r="BP50" s="133">
        <f t="shared" si="1730"/>
        <v>0.14350397614314117</v>
      </c>
      <c r="BQ50" s="133">
        <f t="shared" si="1730"/>
        <v>0.1490951932139491</v>
      </c>
      <c r="BR50" s="133">
        <f t="shared" si="1730"/>
        <v>0.11083206686930093</v>
      </c>
      <c r="BS50" s="133">
        <f t="shared" si="1730"/>
        <v>0.10333333333333332</v>
      </c>
      <c r="BT50" s="133">
        <f t="shared" si="1730"/>
        <v>0.22955235204855845</v>
      </c>
      <c r="BU50" s="133">
        <f t="shared" ref="BU50" si="1731">SUMPRODUCT(AZ331:AZ337,J331:J337)/SUM(J331:J337)</f>
        <v>0.2334638403990025</v>
      </c>
      <c r="BV50" s="133">
        <f t="shared" ref="BV50" si="1732">SUMPRODUCT(BA331:BA337,K331:K337)/SUM(K331:K337)</f>
        <v>0.10549673649058895</v>
      </c>
      <c r="BW50" s="133">
        <f t="shared" ref="BW50" si="1733">SUMPRODUCT(BB331:BB337,L331:L337)/SUM(L331:L337)</f>
        <v>0.30409483689781813</v>
      </c>
      <c r="BX50" s="133">
        <f t="shared" ref="BX50" si="1734">SUMPRODUCT(BC331:BC337,M331:M337)/SUM(M331:M337)</f>
        <v>0.23317097505668935</v>
      </c>
      <c r="BY50" s="133">
        <f t="shared" ref="BY50" si="1735">SUMPRODUCT(BD331:BD337,N331:N337)/SUM(N331:N337)</f>
        <v>0.23888390058217646</v>
      </c>
      <c r="BZ50" s="133">
        <f t="shared" ref="BZ50" si="1736">SUMPRODUCT(BE331:BE337,O331:O337)/SUM(O331:O337)</f>
        <v>0.25578741387882664</v>
      </c>
      <c r="CA50" s="133">
        <f t="shared" ref="CA50" si="1737">SUMPRODUCT(BF331:BF337,P331:P337)/SUM(P331:P337)</f>
        <v>0.28811080409861678</v>
      </c>
      <c r="CB50" s="133">
        <f t="shared" ref="CB50" si="1738">SUMPRODUCT(BG331:BG337,Q331:Q337)/SUM(Q331:Q337)</f>
        <v>0.36338999661826071</v>
      </c>
      <c r="CC50" s="133">
        <f t="shared" ref="CC50" si="1739">SUMPRODUCT(BH331:BH337,R331:R337)/SUM(R331:R337)</f>
        <v>0.23537559066681232</v>
      </c>
      <c r="CD50" s="133">
        <f t="shared" ref="CD50" si="1740">SUMPRODUCT(BI331:BI337,S331:S337)/SUM(S331:S337)</f>
        <v>0.35180830607398417</v>
      </c>
      <c r="CE50" s="135">
        <f t="shared" si="112"/>
        <v>0.28624164820519493</v>
      </c>
      <c r="CF50" s="72"/>
      <c r="CG50" s="90">
        <v>39495</v>
      </c>
      <c r="CH50" s="78">
        <f t="shared" si="36"/>
        <v>818228.57142857148</v>
      </c>
      <c r="CI50" s="78">
        <f t="shared" si="37"/>
        <v>135576.92307692306</v>
      </c>
      <c r="CJ50" s="78">
        <f t="shared" si="38"/>
        <v>881050</v>
      </c>
      <c r="CK50" s="78">
        <f t="shared" si="39"/>
        <v>778300</v>
      </c>
      <c r="CL50" s="78">
        <f t="shared" si="40"/>
        <v>1225467.6923076923</v>
      </c>
      <c r="CM50" s="78">
        <f t="shared" si="41"/>
        <v>1041428.5714285712</v>
      </c>
      <c r="CN50" s="78">
        <f t="shared" si="42"/>
        <v>340300</v>
      </c>
      <c r="CO50" s="78">
        <f t="shared" si="43"/>
        <v>2924423.076923077</v>
      </c>
      <c r="CP50" s="78">
        <f t="shared" si="44"/>
        <v>778837.5</v>
      </c>
      <c r="CQ50" s="78">
        <f t="shared" si="45"/>
        <v>954865.38461538462</v>
      </c>
      <c r="CR50" s="78">
        <f t="shared" si="46"/>
        <v>1058530.7692307692</v>
      </c>
      <c r="CS50" s="78">
        <f t="shared" si="47"/>
        <v>5089632.7134404052</v>
      </c>
      <c r="CT50" s="78">
        <f t="shared" si="113"/>
        <v>10024.305106658046</v>
      </c>
      <c r="CU50" s="78">
        <f t="shared" si="114"/>
        <v>1444290.9340659343</v>
      </c>
      <c r="CV50" s="78">
        <f t="shared" si="115"/>
        <v>1081336.9963369963</v>
      </c>
      <c r="CW50" s="78">
        <f t="shared" si="116"/>
        <v>1358786.3814756672</v>
      </c>
      <c r="CX50" s="78">
        <f t="shared" si="117"/>
        <v>2572823.9010989009</v>
      </c>
      <c r="CY50" s="78">
        <f t="shared" si="53"/>
        <v>0</v>
      </c>
      <c r="CZ50" s="91">
        <f t="shared" si="118"/>
        <v>1293452.5036168315</v>
      </c>
      <c r="DA50" s="50"/>
      <c r="DB50" s="92" t="s">
        <v>517</v>
      </c>
      <c r="DC50" s="78">
        <f t="shared" si="1245"/>
        <v>2674062.5</v>
      </c>
      <c r="DD50" s="78">
        <f t="shared" si="1246"/>
        <v>1889250.0000000002</v>
      </c>
      <c r="DE50" s="78">
        <f t="shared" si="1247"/>
        <v>1802603.3333333335</v>
      </c>
      <c r="DF50" s="78">
        <f t="shared" si="1248"/>
        <v>1443650.0000000002</v>
      </c>
      <c r="DG50" s="78">
        <f t="shared" si="1249"/>
        <v>1581900</v>
      </c>
      <c r="DH50" s="78">
        <f t="shared" si="1250"/>
        <v>1666914.2857142859</v>
      </c>
      <c r="DI50" s="78">
        <f t="shared" si="1251"/>
        <v>1661599.9999999998</v>
      </c>
      <c r="DJ50" s="78">
        <f t="shared" si="1252"/>
        <v>3025500.0000000005</v>
      </c>
      <c r="DK50" s="78">
        <f t="shared" si="1253"/>
        <v>4680950</v>
      </c>
      <c r="DL50" s="78">
        <f t="shared" si="1254"/>
        <v>2316708.3333333335</v>
      </c>
      <c r="DM50" s="78">
        <f t="shared" si="1255"/>
        <v>4692183.333333334</v>
      </c>
      <c r="DN50" s="78">
        <f t="shared" si="1256"/>
        <v>3672442.8571428573</v>
      </c>
      <c r="DO50" s="78">
        <f t="shared" si="302"/>
        <v>3810198.2142857146</v>
      </c>
      <c r="DP50" s="78">
        <f t="shared" si="67"/>
        <v>4616962.820512821</v>
      </c>
      <c r="DQ50" s="78">
        <f t="shared" si="68"/>
        <v>4491647.435897436</v>
      </c>
      <c r="DR50" s="78">
        <f t="shared" si="69"/>
        <v>12162663.186813187</v>
      </c>
      <c r="DS50" s="78">
        <f t="shared" si="70"/>
        <v>6044445.1683237404</v>
      </c>
      <c r="DT50" s="78">
        <f t="shared" si="71"/>
        <v>5788423.0818925509</v>
      </c>
      <c r="DU50" s="91">
        <f t="shared" si="119"/>
        <v>6225183.3651665803</v>
      </c>
      <c r="DV50" s="51"/>
      <c r="EQ50" s="1"/>
    </row>
    <row r="51" spans="1:147" x14ac:dyDescent="0.15">
      <c r="A51" s="81">
        <v>39496</v>
      </c>
      <c r="B51" s="82">
        <v>1210000</v>
      </c>
      <c r="C51" s="83">
        <v>5270000</v>
      </c>
      <c r="D51" s="83">
        <v>2510000</v>
      </c>
      <c r="E51" s="84">
        <v>1870000</v>
      </c>
      <c r="F51" s="84">
        <v>3940000</v>
      </c>
      <c r="G51" s="84">
        <v>2680000</v>
      </c>
      <c r="H51" s="84">
        <v>3700000</v>
      </c>
      <c r="I51" s="84">
        <v>2510000</v>
      </c>
      <c r="J51" s="138">
        <v>2410000</v>
      </c>
      <c r="K51" s="138">
        <v>4070000</v>
      </c>
      <c r="L51" s="26">
        <v>15080000</v>
      </c>
      <c r="M51" s="26">
        <v>330000</v>
      </c>
      <c r="N51" s="26">
        <v>6480000</v>
      </c>
      <c r="O51" s="26">
        <v>2300000</v>
      </c>
      <c r="P51" s="26">
        <v>8670000</v>
      </c>
      <c r="Q51" s="26">
        <v>4220000</v>
      </c>
      <c r="R51" s="26">
        <v>160000</v>
      </c>
      <c r="S51" s="188">
        <v>0</v>
      </c>
      <c r="T51" s="85">
        <f t="shared" si="73"/>
        <v>4366000</v>
      </c>
      <c r="U51" s="70"/>
      <c r="V51" s="86" t="s">
        <v>518</v>
      </c>
      <c r="W51" s="72">
        <f t="shared" ref="W51:AD51" si="1741">SUM(B338:B344)</f>
        <v>16930000</v>
      </c>
      <c r="X51" s="72">
        <f t="shared" si="1741"/>
        <v>17250000</v>
      </c>
      <c r="Y51" s="72">
        <f t="shared" si="1741"/>
        <v>17230000</v>
      </c>
      <c r="Z51" s="72">
        <f t="shared" si="1741"/>
        <v>11750000</v>
      </c>
      <c r="AA51" s="72">
        <f t="shared" si="1741"/>
        <v>11310000</v>
      </c>
      <c r="AB51" s="72">
        <f t="shared" si="1741"/>
        <v>15420000</v>
      </c>
      <c r="AC51" s="72">
        <f t="shared" si="1741"/>
        <v>16220000</v>
      </c>
      <c r="AD51" s="72">
        <f t="shared" si="1741"/>
        <v>16560000</v>
      </c>
      <c r="AE51" s="72">
        <f t="shared" ref="AE51" si="1742">SUM(J338:J344)</f>
        <v>20000000</v>
      </c>
      <c r="AF51" s="72">
        <f t="shared" ref="AF51" si="1743">SUM(K338:K344)</f>
        <v>19950000</v>
      </c>
      <c r="AG51" s="72">
        <f t="shared" ref="AG51" si="1744">SUM(L338:L344)</f>
        <v>16300000</v>
      </c>
      <c r="AH51" s="72">
        <f t="shared" ref="AH51" si="1745">SUM(M338:M344)</f>
        <v>11790000</v>
      </c>
      <c r="AI51" s="72">
        <f t="shared" ref="AI51" si="1746">SUM(N338:N344)</f>
        <v>20440000</v>
      </c>
      <c r="AJ51" s="72">
        <f t="shared" ref="AJ51" si="1747">SUM(O338:O344)</f>
        <v>26240000</v>
      </c>
      <c r="AK51" s="72">
        <f t="shared" ref="AK51" si="1748">SUM(P338:P344)</f>
        <v>21910000</v>
      </c>
      <c r="AL51" s="72">
        <f t="shared" ref="AL51" si="1749">SUM(Q338:Q344)</f>
        <v>33890000</v>
      </c>
      <c r="AM51" s="72">
        <f t="shared" ref="AM51" si="1750">SUM(R338:R344)</f>
        <v>28400000</v>
      </c>
      <c r="AN51" s="72">
        <f t="shared" ref="AN51" si="1751">SUM(S338:S344)</f>
        <v>22488193</v>
      </c>
      <c r="AO51" s="87">
        <f t="shared" si="92"/>
        <v>26176000</v>
      </c>
      <c r="AP51" s="72"/>
      <c r="AQ51" s="130">
        <v>39496</v>
      </c>
      <c r="AR51" s="50">
        <v>0.31714285714285717</v>
      </c>
      <c r="AS51" s="88">
        <v>0.17615384615384613</v>
      </c>
      <c r="AT51" s="88">
        <v>0.32749999999999996</v>
      </c>
      <c r="AU51" s="88">
        <v>0.43</v>
      </c>
      <c r="AV51" s="88">
        <v>0.21346153846153845</v>
      </c>
      <c r="AW51" s="88">
        <v>0.34714285714285709</v>
      </c>
      <c r="AX51" s="88">
        <v>0.40333333333333332</v>
      </c>
      <c r="AY51" s="88">
        <v>0.52692307692307694</v>
      </c>
      <c r="AZ51" s="88">
        <v>0.23874999999999999</v>
      </c>
      <c r="BA51" s="88">
        <v>0.38240384615384609</v>
      </c>
      <c r="BB51" s="88">
        <v>0.27423076923076922</v>
      </c>
      <c r="BC51" s="88">
        <v>0.29133558748943361</v>
      </c>
      <c r="BD51" s="88">
        <v>0.33311893988364577</v>
      </c>
      <c r="BE51" s="88">
        <v>0.3548626373626374</v>
      </c>
      <c r="BF51" s="88">
        <v>0.24852747252747251</v>
      </c>
      <c r="BG51" s="88">
        <v>0.35215070643642077</v>
      </c>
      <c r="BH51" s="89">
        <v>0.36493956043956044</v>
      </c>
      <c r="BI51" s="89">
        <v>0.44032467532467545</v>
      </c>
      <c r="BJ51" s="89">
        <f t="shared" si="93"/>
        <v>0.30572580366584073</v>
      </c>
      <c r="BK51" s="76"/>
      <c r="BL51" s="86" t="s">
        <v>518</v>
      </c>
      <c r="BM51" s="133">
        <f t="shared" ref="BM51:BT51" si="1752">SUMPRODUCT(AR338:AR344,B338:B344)/SUM(B338:B344)</f>
        <v>0.14809657412876551</v>
      </c>
      <c r="BN51" s="133">
        <f t="shared" si="1752"/>
        <v>0.20898743961352656</v>
      </c>
      <c r="BO51" s="133">
        <f t="shared" si="1752"/>
        <v>0.13643644805571678</v>
      </c>
      <c r="BP51" s="133">
        <f t="shared" si="1752"/>
        <v>0.15532340425531918</v>
      </c>
      <c r="BQ51" s="133">
        <f t="shared" si="1752"/>
        <v>0.17304266136162688</v>
      </c>
      <c r="BR51" s="133">
        <f t="shared" si="1752"/>
        <v>0.13753350626891486</v>
      </c>
      <c r="BS51" s="133">
        <f t="shared" si="1752"/>
        <v>0.10695026715988491</v>
      </c>
      <c r="BT51" s="133">
        <f t="shared" si="1752"/>
        <v>0.19978059581320454</v>
      </c>
      <c r="BU51" s="133">
        <f t="shared" ref="BU51" si="1753">SUMPRODUCT(AZ338:AZ344,J338:J344)/SUM(J338:J344)</f>
        <v>0.21964119047619049</v>
      </c>
      <c r="BV51" s="133">
        <f t="shared" ref="BV51" si="1754">SUMPRODUCT(BA338:BA344,K338:K344)/SUM(K338:K344)</f>
        <v>0.11287719298245615</v>
      </c>
      <c r="BW51" s="133">
        <f t="shared" ref="BW51" si="1755">SUMPRODUCT(BB338:BB344,L338:L344)/SUM(L338:L344)</f>
        <v>0.4017459100204499</v>
      </c>
      <c r="BX51" s="133">
        <f t="shared" ref="BX51" si="1756">SUMPRODUCT(BC338:BC344,M338:M344)/SUM(M338:M344)</f>
        <v>0.22624863685932384</v>
      </c>
      <c r="BY51" s="133">
        <f t="shared" ref="BY51" si="1757">SUMPRODUCT(BD338:BD344,N338:N344)/SUM(N338:N344)</f>
        <v>0.25775929549902149</v>
      </c>
      <c r="BZ51" s="133">
        <f t="shared" ref="BZ51" si="1758">SUMPRODUCT(BE338:BE344,O338:O344)/SUM(O338:O344)</f>
        <v>0.26624649962588226</v>
      </c>
      <c r="CA51" s="133">
        <f t="shared" ref="CA51" si="1759">SUMPRODUCT(BF338:BF344,P338:P344)/SUM(P338:P344)</f>
        <v>0.30661471002753532</v>
      </c>
      <c r="CB51" s="133">
        <f t="shared" ref="CB51" si="1760">SUMPRODUCT(BG338:BG344,Q338:Q344)/SUM(Q338:Q344)</f>
        <v>0.35675648064682436</v>
      </c>
      <c r="CC51" s="133">
        <f t="shared" ref="CC51" si="1761">SUMPRODUCT(BH338:BH344,R338:R344)/SUM(R338:R344)</f>
        <v>0.28445698089636723</v>
      </c>
      <c r="CD51" s="133">
        <f t="shared" ref="CD51" si="1762">SUMPRODUCT(BI338:BI344,S338:S344)/SUM(S338:S344)</f>
        <v>0.49375153748018341</v>
      </c>
      <c r="CE51" s="135">
        <f t="shared" si="112"/>
        <v>0.29906702195495227</v>
      </c>
      <c r="CF51" s="72"/>
      <c r="CG51" s="90">
        <v>39496</v>
      </c>
      <c r="CH51" s="78">
        <f t="shared" si="36"/>
        <v>383742.85714285716</v>
      </c>
      <c r="CI51" s="78">
        <f t="shared" si="37"/>
        <v>928330.76923076913</v>
      </c>
      <c r="CJ51" s="78">
        <f t="shared" si="38"/>
        <v>822024.99999999988</v>
      </c>
      <c r="CK51" s="78">
        <f t="shared" si="39"/>
        <v>804100</v>
      </c>
      <c r="CL51" s="78">
        <f t="shared" si="40"/>
        <v>841038.4615384615</v>
      </c>
      <c r="CM51" s="78">
        <f t="shared" si="41"/>
        <v>930342.85714285704</v>
      </c>
      <c r="CN51" s="78">
        <f t="shared" si="42"/>
        <v>1492333.3333333333</v>
      </c>
      <c r="CO51" s="78">
        <f t="shared" si="43"/>
        <v>1322576.923076923</v>
      </c>
      <c r="CP51" s="78">
        <f t="shared" si="44"/>
        <v>575387.5</v>
      </c>
      <c r="CQ51" s="78">
        <f t="shared" si="45"/>
        <v>1556383.6538461535</v>
      </c>
      <c r="CR51" s="78">
        <f t="shared" si="46"/>
        <v>4135400</v>
      </c>
      <c r="CS51" s="78">
        <f t="shared" si="47"/>
        <v>96140.743871513085</v>
      </c>
      <c r="CT51" s="78">
        <f t="shared" si="113"/>
        <v>2158610.7304460248</v>
      </c>
      <c r="CU51" s="78">
        <f t="shared" si="114"/>
        <v>816184.06593406608</v>
      </c>
      <c r="CV51" s="78">
        <f t="shared" si="115"/>
        <v>2154733.1868131869</v>
      </c>
      <c r="CW51" s="78">
        <f t="shared" si="116"/>
        <v>1486075.9811616957</v>
      </c>
      <c r="CX51" s="78">
        <f t="shared" si="117"/>
        <v>58390.329670329673</v>
      </c>
      <c r="CY51" s="78">
        <f t="shared" si="53"/>
        <v>0</v>
      </c>
      <c r="CZ51" s="91">
        <f t="shared" si="118"/>
        <v>1334798.8588050609</v>
      </c>
      <c r="DA51" s="50"/>
      <c r="DB51" s="92" t="s">
        <v>518</v>
      </c>
      <c r="DC51" s="78">
        <f t="shared" si="1245"/>
        <v>2507275</v>
      </c>
      <c r="DD51" s="78">
        <f t="shared" si="1246"/>
        <v>3605033.333333333</v>
      </c>
      <c r="DE51" s="78">
        <f t="shared" si="1247"/>
        <v>2350800</v>
      </c>
      <c r="DF51" s="78">
        <f t="shared" si="1248"/>
        <v>1825050.0000000005</v>
      </c>
      <c r="DG51" s="78">
        <f t="shared" si="1249"/>
        <v>1957112.5</v>
      </c>
      <c r="DH51" s="78">
        <f t="shared" si="1250"/>
        <v>2120766.666666667</v>
      </c>
      <c r="DI51" s="78">
        <f t="shared" si="1251"/>
        <v>1734733.3333333333</v>
      </c>
      <c r="DJ51" s="78">
        <f t="shared" si="1252"/>
        <v>3308366.666666667</v>
      </c>
      <c r="DK51" s="78">
        <f t="shared" si="1253"/>
        <v>4392823.8095238097</v>
      </c>
      <c r="DL51" s="78">
        <f t="shared" si="1254"/>
        <v>2251900</v>
      </c>
      <c r="DM51" s="78">
        <f t="shared" si="1255"/>
        <v>6548458.333333333</v>
      </c>
      <c r="DN51" s="78">
        <f t="shared" si="1256"/>
        <v>2667471.4285714282</v>
      </c>
      <c r="DO51" s="78">
        <f t="shared" si="302"/>
        <v>5268599.9999999991</v>
      </c>
      <c r="DP51" s="78">
        <f t="shared" si="67"/>
        <v>6986308.1501831505</v>
      </c>
      <c r="DQ51" s="78">
        <f t="shared" si="68"/>
        <v>6717928.2967032986</v>
      </c>
      <c r="DR51" s="78">
        <f t="shared" si="69"/>
        <v>12090477.129120877</v>
      </c>
      <c r="DS51" s="78">
        <f t="shared" si="70"/>
        <v>8078578.2574568288</v>
      </c>
      <c r="DT51" s="78">
        <f t="shared" si="71"/>
        <v>11103579.868901098</v>
      </c>
      <c r="DU51" s="91">
        <f t="shared" si="119"/>
        <v>7828378.3666928308</v>
      </c>
      <c r="DV51" s="51"/>
      <c r="EQ51" s="1"/>
    </row>
    <row r="52" spans="1:147" x14ac:dyDescent="0.15">
      <c r="A52" s="81">
        <v>39497</v>
      </c>
      <c r="B52" s="82">
        <v>5790000</v>
      </c>
      <c r="C52" s="83">
        <v>4930000</v>
      </c>
      <c r="D52" s="83">
        <v>3990000</v>
      </c>
      <c r="E52" s="84">
        <v>2330000</v>
      </c>
      <c r="F52" s="84">
        <v>2600000</v>
      </c>
      <c r="G52" s="84">
        <v>1720000</v>
      </c>
      <c r="H52" s="84">
        <v>2460000</v>
      </c>
      <c r="I52" s="84">
        <v>1290000</v>
      </c>
      <c r="J52" s="138">
        <v>2800000</v>
      </c>
      <c r="K52" s="138">
        <v>4290000</v>
      </c>
      <c r="L52" s="26">
        <v>180000</v>
      </c>
      <c r="M52" s="26">
        <v>5650000</v>
      </c>
      <c r="N52" s="26">
        <v>2830000</v>
      </c>
      <c r="O52" s="26">
        <v>2210000</v>
      </c>
      <c r="P52" s="26">
        <v>7900000</v>
      </c>
      <c r="Q52" s="26">
        <v>660000</v>
      </c>
      <c r="R52" s="26">
        <v>4400000</v>
      </c>
      <c r="S52" s="179">
        <v>44000</v>
      </c>
      <c r="T52" s="85">
        <f t="shared" si="73"/>
        <v>3600000</v>
      </c>
      <c r="U52" s="70"/>
      <c r="V52" s="86" t="s">
        <v>519</v>
      </c>
      <c r="W52" s="72">
        <f t="shared" ref="W52:AD52" si="1763">SUM(B345:B351)</f>
        <v>20280000</v>
      </c>
      <c r="X52" s="72">
        <f t="shared" si="1763"/>
        <v>15220000</v>
      </c>
      <c r="Y52" s="72">
        <f t="shared" si="1763"/>
        <v>20040000</v>
      </c>
      <c r="Z52" s="72">
        <f t="shared" si="1763"/>
        <v>11830000</v>
      </c>
      <c r="AA52" s="72">
        <f t="shared" si="1763"/>
        <v>10400000</v>
      </c>
      <c r="AB52" s="72">
        <f t="shared" si="1763"/>
        <v>17940000</v>
      </c>
      <c r="AC52" s="72">
        <f t="shared" si="1763"/>
        <v>12700000</v>
      </c>
      <c r="AD52" s="72">
        <f t="shared" si="1763"/>
        <v>12060000</v>
      </c>
      <c r="AE52" s="72">
        <f t="shared" ref="AE52" si="1764">SUM(J345:J351)</f>
        <v>20280000</v>
      </c>
      <c r="AF52" s="72">
        <f t="shared" ref="AF52" si="1765">SUM(K345:K351)</f>
        <v>20670000</v>
      </c>
      <c r="AG52" s="72">
        <f t="shared" ref="AG52" si="1766">SUM(L345:L351)</f>
        <v>18420000</v>
      </c>
      <c r="AH52" s="72">
        <f t="shared" ref="AH52" si="1767">SUM(M345:M351)</f>
        <v>18360000</v>
      </c>
      <c r="AI52" s="72">
        <f t="shared" ref="AI52" si="1768">SUM(N345:N351)</f>
        <v>27210000</v>
      </c>
      <c r="AJ52" s="72">
        <f t="shared" ref="AJ52" si="1769">SUM(O345:O351)</f>
        <v>31710000</v>
      </c>
      <c r="AK52" s="72">
        <f t="shared" ref="AK52" si="1770">SUM(P345:P351)</f>
        <v>23540000</v>
      </c>
      <c r="AL52" s="72">
        <f t="shared" ref="AL52" si="1771">SUM(Q345:Q351)</f>
        <v>40890000</v>
      </c>
      <c r="AM52" s="72">
        <f t="shared" ref="AM52" si="1772">SUM(R345:R351)</f>
        <v>29660000</v>
      </c>
      <c r="AN52" s="72">
        <f t="shared" ref="AN52" si="1773">SUM(S345:S351)</f>
        <v>21474150</v>
      </c>
      <c r="AO52" s="87">
        <f t="shared" si="92"/>
        <v>30602000</v>
      </c>
      <c r="AP52" s="72"/>
      <c r="AQ52" s="130">
        <v>39497</v>
      </c>
      <c r="AR52" s="50">
        <v>0.33666666666666667</v>
      </c>
      <c r="AS52" s="88">
        <v>0.17615384615384613</v>
      </c>
      <c r="AT52" s="88">
        <v>0.31500000000000006</v>
      </c>
      <c r="AU52" s="88">
        <v>0.43</v>
      </c>
      <c r="AV52" s="88">
        <v>0.21346153846153845</v>
      </c>
      <c r="AW52" s="88">
        <v>0.34714285714285709</v>
      </c>
      <c r="AX52" s="88">
        <v>0.40333333333333332</v>
      </c>
      <c r="AY52" s="88">
        <v>0.52307692307692299</v>
      </c>
      <c r="AZ52" s="88">
        <v>0.23083333333333333</v>
      </c>
      <c r="BA52" s="88">
        <v>0.38264957264957267</v>
      </c>
      <c r="BB52" s="88">
        <v>0.27423076923076922</v>
      </c>
      <c r="BC52" s="88">
        <v>0.27825866441251057</v>
      </c>
      <c r="BD52" s="88">
        <v>0.33311893988364577</v>
      </c>
      <c r="BE52" s="88">
        <v>0.3508626373626374</v>
      </c>
      <c r="BF52" s="88">
        <v>0.24802747252747254</v>
      </c>
      <c r="BG52" s="88">
        <v>0.35215070643642077</v>
      </c>
      <c r="BH52" s="89">
        <v>0.36493956043956044</v>
      </c>
      <c r="BI52" s="89">
        <v>0.43919413919413919</v>
      </c>
      <c r="BJ52" s="89">
        <f t="shared" si="93"/>
        <v>0.30642797742173794</v>
      </c>
      <c r="BK52" s="76"/>
      <c r="BL52" s="86" t="s">
        <v>519</v>
      </c>
      <c r="BM52" s="133">
        <f t="shared" ref="BM52:BT52" si="1774">SUMPRODUCT(AR345:AR351,B345:B351)/SUM(B345:B351)</f>
        <v>0.17313715131022822</v>
      </c>
      <c r="BN52" s="133">
        <f t="shared" si="1774"/>
        <v>0.2649990613853952</v>
      </c>
      <c r="BO52" s="133">
        <f t="shared" si="1774"/>
        <v>0.14392215568862277</v>
      </c>
      <c r="BP52" s="133">
        <f t="shared" si="1774"/>
        <v>0.2625810087348549</v>
      </c>
      <c r="BQ52" s="133">
        <f t="shared" si="1774"/>
        <v>0.23159254807692309</v>
      </c>
      <c r="BR52" s="133">
        <f t="shared" si="1774"/>
        <v>0.18114269788182832</v>
      </c>
      <c r="BS52" s="133">
        <f t="shared" si="1774"/>
        <v>0.12429921259842519</v>
      </c>
      <c r="BT52" s="133">
        <f t="shared" si="1774"/>
        <v>0.25359038142620227</v>
      </c>
      <c r="BU52" s="133">
        <f t="shared" ref="BU52" si="1775">SUMPRODUCT(AZ345:AZ351,J345:J351)/SUM(J345:J351)</f>
        <v>0.28207979947403028</v>
      </c>
      <c r="BV52" s="133">
        <f t="shared" ref="BV52" si="1776">SUMPRODUCT(BA345:BA351,K345:K351)/SUM(K345:K351)</f>
        <v>0.13491049830672472</v>
      </c>
      <c r="BW52" s="133">
        <f t="shared" ref="BW52" si="1777">SUMPRODUCT(BB345:BB351,L345:L351)/SUM(L345:L351)</f>
        <v>0.46703495812005585</v>
      </c>
      <c r="BX52" s="133">
        <f t="shared" ref="BX52" si="1778">SUMPRODUCT(BC345:BC351,M345:M351)/SUM(M345:M351)</f>
        <v>0.30194522253345779</v>
      </c>
      <c r="BY52" s="133">
        <f t="shared" ref="BY52" si="1779">SUMPRODUCT(BD345:BD351,N345:N351)/SUM(N345:N351)</f>
        <v>0.2752935064139585</v>
      </c>
      <c r="BZ52" s="133">
        <f t="shared" ref="BZ52" si="1780">SUMPRODUCT(BE345:BE351,O345:O351)/SUM(O345:O351)</f>
        <v>0.30017627988536216</v>
      </c>
      <c r="CA52" s="133">
        <f t="shared" ref="CA52" si="1781">SUMPRODUCT(BF345:BF351,P345:P351)/SUM(P345:P351)</f>
        <v>0.31247225126898026</v>
      </c>
      <c r="CB52" s="133">
        <f t="shared" ref="CB52" si="1782">SUMPRODUCT(BG345:BG351,Q345:Q351)/SUM(Q345:Q351)</f>
        <v>0.35785097010473021</v>
      </c>
      <c r="CC52" s="133">
        <f t="shared" ref="CC52" si="1783">SUMPRODUCT(BH345:BH351,R345:R351)/SUM(R345:R351)</f>
        <v>0.32921357806050988</v>
      </c>
      <c r="CD52" s="133">
        <f t="shared" ref="CD52" si="1784">SUMPRODUCT(BI345:BI351,S345:S351)/SUM(S345:S351)</f>
        <v>0.52969399021614361</v>
      </c>
      <c r="CE52" s="135">
        <f t="shared" si="112"/>
        <v>0.31868455546969204</v>
      </c>
      <c r="CF52" s="72"/>
      <c r="CG52" s="90">
        <v>39497</v>
      </c>
      <c r="CH52" s="78">
        <f t="shared" si="36"/>
        <v>1949300</v>
      </c>
      <c r="CI52" s="78">
        <f t="shared" si="37"/>
        <v>868438.46153846139</v>
      </c>
      <c r="CJ52" s="78">
        <f t="shared" si="38"/>
        <v>1256850.0000000002</v>
      </c>
      <c r="CK52" s="78">
        <f t="shared" si="39"/>
        <v>1001900</v>
      </c>
      <c r="CL52" s="78">
        <f t="shared" si="40"/>
        <v>555000</v>
      </c>
      <c r="CM52" s="78">
        <f t="shared" si="41"/>
        <v>597085.7142857142</v>
      </c>
      <c r="CN52" s="78">
        <f t="shared" si="42"/>
        <v>992200</v>
      </c>
      <c r="CO52" s="78">
        <f t="shared" si="43"/>
        <v>674769.23076923063</v>
      </c>
      <c r="CP52" s="78">
        <f t="shared" si="44"/>
        <v>646333.33333333337</v>
      </c>
      <c r="CQ52" s="78">
        <f t="shared" si="45"/>
        <v>1641566.6666666667</v>
      </c>
      <c r="CR52" s="78">
        <f t="shared" si="46"/>
        <v>49361.538461538461</v>
      </c>
      <c r="CS52" s="78">
        <f t="shared" si="47"/>
        <v>1572161.4539306848</v>
      </c>
      <c r="CT52" s="78">
        <f t="shared" si="113"/>
        <v>942726.5998707175</v>
      </c>
      <c r="CU52" s="78">
        <f t="shared" si="114"/>
        <v>775406.42857142864</v>
      </c>
      <c r="CV52" s="78">
        <f t="shared" si="115"/>
        <v>1959417.0329670331</v>
      </c>
      <c r="CW52" s="78">
        <f t="shared" si="116"/>
        <v>232419.4662480377</v>
      </c>
      <c r="CX52" s="78">
        <f t="shared" si="117"/>
        <v>1605734.065934066</v>
      </c>
      <c r="CY52" s="78">
        <f t="shared" si="53"/>
        <v>19324.542124542124</v>
      </c>
      <c r="CZ52" s="91">
        <f t="shared" si="118"/>
        <v>1103140.7187182566</v>
      </c>
      <c r="DA52" s="50"/>
      <c r="DB52" s="92" t="s">
        <v>519</v>
      </c>
      <c r="DC52" s="78">
        <f t="shared" si="1245"/>
        <v>3511221.4285714282</v>
      </c>
      <c r="DD52" s="78">
        <f t="shared" si="1246"/>
        <v>4033285.714285715</v>
      </c>
      <c r="DE52" s="78">
        <f t="shared" si="1247"/>
        <v>2884200</v>
      </c>
      <c r="DF52" s="78">
        <f t="shared" si="1248"/>
        <v>3106333.3333333335</v>
      </c>
      <c r="DG52" s="78">
        <f t="shared" si="1249"/>
        <v>2408562.5</v>
      </c>
      <c r="DH52" s="78">
        <f t="shared" si="1250"/>
        <v>3249700</v>
      </c>
      <c r="DI52" s="78">
        <f t="shared" si="1251"/>
        <v>1578600</v>
      </c>
      <c r="DJ52" s="78">
        <f t="shared" si="1252"/>
        <v>3058299.9999999995</v>
      </c>
      <c r="DK52" s="78">
        <f t="shared" si="1253"/>
        <v>5720578.333333334</v>
      </c>
      <c r="DL52" s="78">
        <f t="shared" si="1254"/>
        <v>2788600</v>
      </c>
      <c r="DM52" s="78">
        <f t="shared" si="1255"/>
        <v>8602783.9285714291</v>
      </c>
      <c r="DN52" s="78">
        <f t="shared" si="1256"/>
        <v>5543714.2857142854</v>
      </c>
      <c r="DO52" s="78">
        <f t="shared" si="302"/>
        <v>7490736.3095238106</v>
      </c>
      <c r="DP52" s="78">
        <f t="shared" si="67"/>
        <v>9518589.8351648338</v>
      </c>
      <c r="DQ52" s="78">
        <f t="shared" si="68"/>
        <v>7355596.794871795</v>
      </c>
      <c r="DR52" s="78">
        <f t="shared" si="69"/>
        <v>14632526.167582419</v>
      </c>
      <c r="DS52" s="78">
        <f t="shared" si="70"/>
        <v>9764474.725274723</v>
      </c>
      <c r="DT52" s="78">
        <f t="shared" si="71"/>
        <v>11374728.200000001</v>
      </c>
      <c r="DU52" s="91">
        <f t="shared" si="119"/>
        <v>9752384.7664835155</v>
      </c>
      <c r="DV52" s="51"/>
      <c r="EQ52" s="1"/>
    </row>
    <row r="53" spans="1:147" x14ac:dyDescent="0.15">
      <c r="A53" s="81">
        <v>39498</v>
      </c>
      <c r="B53" s="82">
        <v>1480000</v>
      </c>
      <c r="C53" s="83">
        <v>2790000</v>
      </c>
      <c r="D53" s="83">
        <v>2190000</v>
      </c>
      <c r="E53" s="84">
        <v>1420000</v>
      </c>
      <c r="F53" s="84">
        <v>1220000</v>
      </c>
      <c r="G53" s="84">
        <v>5190000</v>
      </c>
      <c r="H53" s="84">
        <v>2560000</v>
      </c>
      <c r="I53" s="84">
        <v>3490000</v>
      </c>
      <c r="J53" s="138">
        <v>2920000</v>
      </c>
      <c r="K53" s="138">
        <v>8490000</v>
      </c>
      <c r="L53" s="26">
        <v>3830000</v>
      </c>
      <c r="M53" s="26">
        <v>4570000</v>
      </c>
      <c r="N53" s="26">
        <v>2470000</v>
      </c>
      <c r="O53" s="26">
        <v>2050000</v>
      </c>
      <c r="P53" s="26">
        <v>1440000</v>
      </c>
      <c r="Q53" s="26">
        <v>40000</v>
      </c>
      <c r="R53" s="26">
        <v>50000</v>
      </c>
      <c r="S53" s="179">
        <v>9202404</v>
      </c>
      <c r="T53" s="85">
        <f t="shared" si="73"/>
        <v>1210000</v>
      </c>
      <c r="U53" s="70"/>
      <c r="V53" s="86" t="s">
        <v>520</v>
      </c>
      <c r="W53" s="72">
        <f t="shared" ref="W53:AE53" si="1785">SUM(B352:B358)</f>
        <v>19330000</v>
      </c>
      <c r="X53" s="72">
        <f t="shared" si="1785"/>
        <v>15320000</v>
      </c>
      <c r="Y53" s="72">
        <f t="shared" si="1785"/>
        <v>18070000</v>
      </c>
      <c r="Z53" s="72">
        <f t="shared" si="1785"/>
        <v>11390000</v>
      </c>
      <c r="AA53" s="72">
        <f t="shared" si="1785"/>
        <v>14430000</v>
      </c>
      <c r="AB53" s="72">
        <f t="shared" si="1785"/>
        <v>16600000</v>
      </c>
      <c r="AC53" s="72">
        <f t="shared" si="1785"/>
        <v>13690000</v>
      </c>
      <c r="AD53" s="72">
        <f t="shared" si="1785"/>
        <v>11280000</v>
      </c>
      <c r="AE53" s="72">
        <f t="shared" si="1785"/>
        <v>17380000</v>
      </c>
      <c r="AF53" s="72">
        <f t="shared" ref="AF53" si="1786">SUM(K352:K358)</f>
        <v>15780000</v>
      </c>
      <c r="AG53" s="72">
        <f t="shared" ref="AG53" si="1787">SUM(L352:L358)</f>
        <v>17480000</v>
      </c>
      <c r="AH53" s="72">
        <f t="shared" ref="AH53" si="1788">SUM(M352:M358)</f>
        <v>18050000</v>
      </c>
      <c r="AI53" s="72">
        <f t="shared" ref="AI53" si="1789">SUM(N352:N358)</f>
        <v>21650000</v>
      </c>
      <c r="AJ53" s="72">
        <f t="shared" ref="AJ53" si="1790">SUM(O352:O358)</f>
        <v>25800000</v>
      </c>
      <c r="AK53" s="72">
        <f t="shared" ref="AK53" si="1791">SUM(P352:P358)</f>
        <v>29580000</v>
      </c>
      <c r="AL53" s="72">
        <f t="shared" ref="AL53" si="1792">SUM(Q352:Q358)</f>
        <v>39640000</v>
      </c>
      <c r="AM53" s="72">
        <f t="shared" ref="AM53" si="1793">SUM(R352:R358)</f>
        <v>22670000</v>
      </c>
      <c r="AN53" s="72"/>
      <c r="AO53" s="87">
        <f t="shared" si="92"/>
        <v>27868000</v>
      </c>
      <c r="AP53" s="72"/>
      <c r="AQ53" s="130">
        <v>39498</v>
      </c>
      <c r="AR53" s="50">
        <v>0.33666666666666667</v>
      </c>
      <c r="AS53" s="88">
        <v>0.17615384615384613</v>
      </c>
      <c r="AT53" s="88">
        <v>0.30249999999999999</v>
      </c>
      <c r="AU53" s="88">
        <v>0.43</v>
      </c>
      <c r="AV53" s="88">
        <v>0.21346153846153845</v>
      </c>
      <c r="AW53" s="88">
        <v>0.37615384615384612</v>
      </c>
      <c r="AX53" s="88">
        <v>0.40333333333333332</v>
      </c>
      <c r="AY53" s="88">
        <v>0.5024615384615384</v>
      </c>
      <c r="AZ53" s="88">
        <v>0.24000000000000002</v>
      </c>
      <c r="BA53" s="88">
        <v>0.38264957264957267</v>
      </c>
      <c r="BB53" s="88">
        <v>0.26461538461538459</v>
      </c>
      <c r="BC53" s="88">
        <v>0.27825866441251057</v>
      </c>
      <c r="BD53" s="88">
        <v>0.32017776341305748</v>
      </c>
      <c r="BE53" s="88">
        <v>0.33973214285714287</v>
      </c>
      <c r="BF53" s="88">
        <v>0.24802747252747254</v>
      </c>
      <c r="BG53" s="88">
        <v>0.35215070643642077</v>
      </c>
      <c r="BH53" s="89">
        <v>0.36743956043956044</v>
      </c>
      <c r="BI53" s="89">
        <v>0.43919413919413919</v>
      </c>
      <c r="BJ53" s="89">
        <f t="shared" si="93"/>
        <v>0.31023265044733722</v>
      </c>
      <c r="BK53" s="76"/>
      <c r="BL53" s="86" t="s">
        <v>520</v>
      </c>
      <c r="BM53" s="133">
        <f t="shared" ref="BM53:BU53" si="1794">SUMPRODUCT(AR352:AR358,B352:B358)/SUM(B352:B358)</f>
        <v>0.17755425812332173</v>
      </c>
      <c r="BN53" s="133">
        <f t="shared" si="1794"/>
        <v>0.30031797836628127</v>
      </c>
      <c r="BO53" s="133">
        <f t="shared" si="1794"/>
        <v>0.18015600706248189</v>
      </c>
      <c r="BP53" s="133">
        <f t="shared" si="1794"/>
        <v>0.34125312352265819</v>
      </c>
      <c r="BQ53" s="133">
        <f t="shared" si="1794"/>
        <v>0.36557519057519056</v>
      </c>
      <c r="BR53" s="133">
        <f t="shared" si="1794"/>
        <v>0.19761094377510038</v>
      </c>
      <c r="BS53" s="133">
        <f t="shared" si="1794"/>
        <v>0.15215972729486241</v>
      </c>
      <c r="BT53" s="133">
        <f t="shared" si="1794"/>
        <v>0.41640366430260045</v>
      </c>
      <c r="BU53" s="133">
        <f t="shared" si="1794"/>
        <v>0.39140026850786341</v>
      </c>
      <c r="BV53" s="133">
        <f t="shared" ref="BV53" si="1795">SUMPRODUCT(BA352:BA358,K352:K358)/SUM(K352:K358)</f>
        <v>0.16</v>
      </c>
      <c r="BW53" s="133">
        <f t="shared" ref="BW53" si="1796">SUMPRODUCT(BB352:BB358,L352:L358)/SUM(L352:L358)</f>
        <v>0.50246420941758474</v>
      </c>
      <c r="BX53" s="133">
        <f t="shared" ref="BX53" si="1797">SUMPRODUCT(BC352:BC358,M352:M358)/SUM(M352:M358)</f>
        <v>0.35454545454545455</v>
      </c>
      <c r="BY53" s="133">
        <f t="shared" ref="BY53" si="1798">SUMPRODUCT(BD352:BD358,N352:N358)/SUM(N352:N358)</f>
        <v>0.27816525532460862</v>
      </c>
      <c r="BZ53" s="133">
        <f t="shared" ref="BZ53" si="1799">SUMPRODUCT(BE352:BE358,O352:O358)/SUM(O352:O358)</f>
        <v>0.35895822507595765</v>
      </c>
      <c r="CA53" s="133">
        <f t="shared" ref="CA53" si="1800">SUMPRODUCT(BF352:BF358,P352:P358)/SUM(P352:P358)</f>
        <v>0.33107513429775093</v>
      </c>
      <c r="CB53" s="133">
        <f t="shared" ref="CB53" si="1801">SUMPRODUCT(BG352:BG358,Q352:Q358)/SUM(Q352:Q358)</f>
        <v>0.36243973404874641</v>
      </c>
      <c r="CC53" s="133">
        <f t="shared" ref="CC53" si="1802">SUMPRODUCT(BH352:BH358,R352:R358)/SUM(R352:R358)</f>
        <v>0.3753866582091423</v>
      </c>
      <c r="CD53" s="133"/>
      <c r="CE53" s="135">
        <f t="shared" si="112"/>
        <v>0.34414905308280835</v>
      </c>
      <c r="CF53" s="72"/>
      <c r="CG53" s="90">
        <v>39498</v>
      </c>
      <c r="CH53" s="78">
        <f t="shared" si="36"/>
        <v>498266.66666666669</v>
      </c>
      <c r="CI53" s="78">
        <f t="shared" si="37"/>
        <v>491469.23076923069</v>
      </c>
      <c r="CJ53" s="78">
        <f t="shared" si="38"/>
        <v>662475</v>
      </c>
      <c r="CK53" s="78">
        <f t="shared" si="39"/>
        <v>610600</v>
      </c>
      <c r="CL53" s="78">
        <f t="shared" si="40"/>
        <v>260423.07692307691</v>
      </c>
      <c r="CM53" s="78">
        <f t="shared" si="41"/>
        <v>1952238.4615384613</v>
      </c>
      <c r="CN53" s="78">
        <f t="shared" si="42"/>
        <v>1032533.3333333333</v>
      </c>
      <c r="CO53" s="78">
        <f t="shared" si="43"/>
        <v>1753590.769230769</v>
      </c>
      <c r="CP53" s="78">
        <f t="shared" si="44"/>
        <v>700800</v>
      </c>
      <c r="CQ53" s="78">
        <f t="shared" si="45"/>
        <v>3248694.871794872</v>
      </c>
      <c r="CR53" s="78">
        <f t="shared" si="46"/>
        <v>1013476.923076923</v>
      </c>
      <c r="CS53" s="78">
        <f t="shared" si="47"/>
        <v>1271642.0963651733</v>
      </c>
      <c r="CT53" s="78">
        <f t="shared" si="113"/>
        <v>790839.07563025202</v>
      </c>
      <c r="CU53" s="78">
        <f t="shared" si="114"/>
        <v>696450.89285714284</v>
      </c>
      <c r="CV53" s="78">
        <f t="shared" si="115"/>
        <v>357159.56043956045</v>
      </c>
      <c r="CW53" s="78">
        <f t="shared" si="116"/>
        <v>14086.02825745683</v>
      </c>
      <c r="CX53" s="78">
        <f t="shared" si="117"/>
        <v>18371.978021978022</v>
      </c>
      <c r="CY53" s="78">
        <f t="shared" si="53"/>
        <v>4041641.9032967035</v>
      </c>
      <c r="CZ53" s="91">
        <f t="shared" si="118"/>
        <v>375381.50704127806</v>
      </c>
      <c r="DA53" s="50"/>
      <c r="DB53" s="92" t="s">
        <v>520</v>
      </c>
      <c r="DC53" s="78">
        <f t="shared" si="1245"/>
        <v>3432123.8095238092</v>
      </c>
      <c r="DD53" s="78">
        <f t="shared" si="1246"/>
        <v>4600871.4285714291</v>
      </c>
      <c r="DE53" s="78">
        <f t="shared" si="1247"/>
        <v>3255419.0476190476</v>
      </c>
      <c r="DF53" s="78">
        <f t="shared" si="1248"/>
        <v>3886873.0769230765</v>
      </c>
      <c r="DG53" s="78">
        <f t="shared" si="1249"/>
        <v>5275250</v>
      </c>
      <c r="DH53" s="78">
        <f t="shared" si="1250"/>
        <v>3280341.6666666665</v>
      </c>
      <c r="DI53" s="78">
        <f t="shared" si="1251"/>
        <v>2083066.6666666663</v>
      </c>
      <c r="DJ53" s="78">
        <f t="shared" si="1252"/>
        <v>4697033.333333333</v>
      </c>
      <c r="DK53" s="78">
        <f t="shared" si="1253"/>
        <v>6802536.666666666</v>
      </c>
      <c r="DL53" s="78">
        <f t="shared" si="1254"/>
        <v>2524800</v>
      </c>
      <c r="DM53" s="78">
        <f t="shared" si="1255"/>
        <v>8783074.3806193806</v>
      </c>
      <c r="DN53" s="78">
        <f t="shared" si="1256"/>
        <v>6399545.4545454551</v>
      </c>
      <c r="DO53" s="78">
        <f t="shared" si="302"/>
        <v>6022277.7777777761</v>
      </c>
      <c r="DP53" s="78">
        <f t="shared" ref="DP52:DP54" si="1803">BZ53*AJ53</f>
        <v>9261122.2069597077</v>
      </c>
      <c r="DQ53" s="78">
        <f t="shared" ref="DQ52:DQ54" si="1804">CA53*AK53</f>
        <v>9793202.4725274723</v>
      </c>
      <c r="DR53" s="78">
        <f t="shared" ref="DR52:DR54" si="1805">CB53*AL53</f>
        <v>14367111.057692308</v>
      </c>
      <c r="DS53" s="78">
        <f t="shared" ref="DS52:DS54" si="1806">CC53*AM53</f>
        <v>8510015.5416012555</v>
      </c>
      <c r="DT53" s="78"/>
      <c r="DU53" s="91">
        <f t="shared" si="119"/>
        <v>9590745.8113117032</v>
      </c>
      <c r="DV53" s="51"/>
      <c r="EQ53" s="1"/>
    </row>
    <row r="54" spans="1:147" x14ac:dyDescent="0.15">
      <c r="A54" s="81">
        <v>39499</v>
      </c>
      <c r="B54" s="82">
        <v>2590000</v>
      </c>
      <c r="C54" s="83">
        <v>2870000</v>
      </c>
      <c r="D54" s="83">
        <v>3810000</v>
      </c>
      <c r="E54" s="84">
        <v>440000</v>
      </c>
      <c r="F54" s="84">
        <v>5100000</v>
      </c>
      <c r="G54" s="84">
        <v>2240000</v>
      </c>
      <c r="H54" s="84">
        <v>3190000</v>
      </c>
      <c r="I54" s="84">
        <v>3290000</v>
      </c>
      <c r="J54" s="138">
        <v>3740000</v>
      </c>
      <c r="K54" s="138">
        <v>580000</v>
      </c>
      <c r="L54" s="26">
        <v>1650000</v>
      </c>
      <c r="M54" s="26">
        <v>4230000</v>
      </c>
      <c r="N54" s="26">
        <v>2350000</v>
      </c>
      <c r="O54" s="26">
        <v>2100000</v>
      </c>
      <c r="P54" s="26">
        <v>120000</v>
      </c>
      <c r="Q54" s="26">
        <v>1980000</v>
      </c>
      <c r="R54" s="26">
        <v>10340000</v>
      </c>
      <c r="S54" s="179">
        <v>9971384</v>
      </c>
      <c r="T54" s="85">
        <f t="shared" si="73"/>
        <v>3378000</v>
      </c>
      <c r="U54" s="70"/>
      <c r="V54" s="95" t="s">
        <v>521</v>
      </c>
      <c r="W54" s="72">
        <f t="shared" ref="W54:AE54" si="1807">SUM(B359:B367)</f>
        <v>18490000</v>
      </c>
      <c r="X54" s="72">
        <f t="shared" si="1807"/>
        <v>15740000</v>
      </c>
      <c r="Y54" s="72">
        <f t="shared" si="1807"/>
        <v>22350000</v>
      </c>
      <c r="Z54" s="72">
        <f t="shared" si="1807"/>
        <v>14010000</v>
      </c>
      <c r="AA54" s="72">
        <f t="shared" si="1807"/>
        <v>13690000</v>
      </c>
      <c r="AB54" s="72">
        <f t="shared" si="1807"/>
        <v>15490000</v>
      </c>
      <c r="AC54" s="72">
        <f t="shared" si="1807"/>
        <v>11810000</v>
      </c>
      <c r="AD54" s="72">
        <f t="shared" si="1807"/>
        <v>20700000</v>
      </c>
      <c r="AE54" s="72">
        <f t="shared" si="1807"/>
        <v>18670000</v>
      </c>
      <c r="AF54" s="72">
        <f t="shared" ref="AF54" si="1808">SUM(K359:K367)</f>
        <v>44730000</v>
      </c>
      <c r="AG54" s="72">
        <f t="shared" ref="AG54" si="1809">SUM(L359:L367)</f>
        <v>38700000</v>
      </c>
      <c r="AH54" s="72">
        <f t="shared" ref="AH54" si="1810">SUM(M359:M367)</f>
        <v>21230000</v>
      </c>
      <c r="AI54" s="72">
        <f t="shared" ref="AI54" si="1811">SUM(N359:N367)</f>
        <v>25590000</v>
      </c>
      <c r="AJ54" s="72">
        <f t="shared" ref="AJ54" si="1812">SUM(O359:O367)</f>
        <v>26800000</v>
      </c>
      <c r="AK54" s="72">
        <f t="shared" ref="AK54" si="1813">SUM(P359:P367)</f>
        <v>35590000</v>
      </c>
      <c r="AL54" s="72">
        <f t="shared" ref="AL54" si="1814">SUM(Q359:Q367)</f>
        <v>46750000</v>
      </c>
      <c r="AM54" s="72">
        <f t="shared" ref="AM54" si="1815">SUM(R359:R367)</f>
        <v>29880000</v>
      </c>
      <c r="AN54" s="72"/>
      <c r="AO54" s="87">
        <f t="shared" si="92"/>
        <v>32922000</v>
      </c>
      <c r="AP54" s="72"/>
      <c r="AQ54" s="130">
        <v>39499</v>
      </c>
      <c r="AR54" s="50">
        <v>0.34499999999999997</v>
      </c>
      <c r="AS54" s="88">
        <v>0.17307692307692304</v>
      </c>
      <c r="AT54" s="88">
        <v>0.30249999999999999</v>
      </c>
      <c r="AU54" s="88">
        <v>0.42285714285714288</v>
      </c>
      <c r="AV54" s="88">
        <v>0.2126282051282051</v>
      </c>
      <c r="AW54" s="88">
        <v>0.37615384615384612</v>
      </c>
      <c r="AX54" s="88">
        <v>0.40333333333333332</v>
      </c>
      <c r="AY54" s="88">
        <v>0.5024615384615384</v>
      </c>
      <c r="AZ54" s="88">
        <v>0.24000000000000002</v>
      </c>
      <c r="BA54" s="88">
        <v>0.36438461538461536</v>
      </c>
      <c r="BB54" s="88">
        <v>0.26461538461538459</v>
      </c>
      <c r="BC54" s="88">
        <v>0.27364327979712594</v>
      </c>
      <c r="BD54" s="88">
        <v>0.32017776341305748</v>
      </c>
      <c r="BE54" s="88">
        <v>0.34660714285714284</v>
      </c>
      <c r="BF54" s="88">
        <v>0.25395604395604399</v>
      </c>
      <c r="BG54" s="88">
        <v>0.36385007849293566</v>
      </c>
      <c r="BH54" s="89">
        <v>0.36743956043956044</v>
      </c>
      <c r="BI54" s="89">
        <v>0.43919413919413919</v>
      </c>
      <c r="BJ54" s="89">
        <f t="shared" si="93"/>
        <v>0.35704651744561738</v>
      </c>
      <c r="BK54" s="76"/>
      <c r="BL54" s="95" t="s">
        <v>521</v>
      </c>
      <c r="BM54" s="133">
        <f t="shared" ref="BM54:BU54" si="1816">SUMPRODUCT(AR359:AR367,B359:B367)/SUM(B359:B367)</f>
        <v>0.17372273300883359</v>
      </c>
      <c r="BN54" s="133">
        <f t="shared" si="1816"/>
        <v>0.33104404913172386</v>
      </c>
      <c r="BO54" s="133">
        <f t="shared" si="1816"/>
        <v>0.18527546607009693</v>
      </c>
      <c r="BP54" s="133">
        <f t="shared" si="1816"/>
        <v>0.33807692307692311</v>
      </c>
      <c r="BQ54" s="133">
        <f t="shared" si="1816"/>
        <v>0.36542001460920381</v>
      </c>
      <c r="BR54" s="133">
        <f t="shared" si="1816"/>
        <v>0.2043530388268929</v>
      </c>
      <c r="BS54" s="133">
        <f t="shared" si="1816"/>
        <v>0.18333333333333332</v>
      </c>
      <c r="BT54" s="133">
        <f t="shared" si="1816"/>
        <v>0.48428985507246375</v>
      </c>
      <c r="BU54" s="133">
        <f t="shared" si="1816"/>
        <v>0.4463463369636374</v>
      </c>
      <c r="BV54" s="133">
        <f t="shared" ref="BV54" si="1817">SUMPRODUCT(BA359:BA367,K359:K367)/SUM(K359:K367)</f>
        <v>0.20324353528578881</v>
      </c>
      <c r="BW54" s="133">
        <f t="shared" ref="BW54" si="1818">SUMPRODUCT(BB359:BB367,L359:L367)/SUM(L359:L367)</f>
        <v>0.48789532474416197</v>
      </c>
      <c r="BX54" s="133">
        <f t="shared" ref="BX54" si="1819">SUMPRODUCT(BC359:BC367,M359:M367)/SUM(M359:M367)</f>
        <v>0.37356720763927548</v>
      </c>
      <c r="BY54" s="133">
        <f t="shared" ref="BY54" si="1820">SUMPRODUCT(BD359:BD367,N359:N367)/SUM(N359:N367)</f>
        <v>0.2897433893447961</v>
      </c>
      <c r="BZ54" s="133">
        <f t="shared" ref="BZ54" si="1821">SUMPRODUCT(BE359:BE367,O359:O367)/SUM(O359:O367)</f>
        <v>0.35831566827362404</v>
      </c>
      <c r="CA54" s="133">
        <f t="shared" ref="CA54" si="1822">SUMPRODUCT(BF359:BF367,P359:P367)/SUM(P359:P367)</f>
        <v>0.36637106360905181</v>
      </c>
      <c r="CB54" s="133">
        <f t="shared" ref="CB54" si="1823">SUMPRODUCT(BG359:BG367,Q359:Q367)/SUM(Q359:Q367)</f>
        <v>0.36315144561321028</v>
      </c>
      <c r="CC54" s="133">
        <f t="shared" ref="CC54" si="1824">SUMPRODUCT(BH359:BH367,R359:R367)/SUM(R359:R367)</f>
        <v>0.38694236916267888</v>
      </c>
      <c r="CD54" s="133"/>
      <c r="CE54" s="135">
        <f t="shared" si="112"/>
        <v>0.35596687607017213</v>
      </c>
      <c r="CF54" s="72"/>
      <c r="CG54" s="90">
        <v>39499</v>
      </c>
      <c r="CH54" s="78">
        <f t="shared" si="36"/>
        <v>893549.99999999988</v>
      </c>
      <c r="CI54" s="78">
        <f t="shared" si="37"/>
        <v>496730.76923076913</v>
      </c>
      <c r="CJ54" s="78">
        <f t="shared" si="38"/>
        <v>1152525</v>
      </c>
      <c r="CK54" s="78">
        <f t="shared" si="39"/>
        <v>186057.14285714287</v>
      </c>
      <c r="CL54" s="78">
        <f t="shared" si="40"/>
        <v>1084403.846153846</v>
      </c>
      <c r="CM54" s="78">
        <f t="shared" si="41"/>
        <v>842584.61538461526</v>
      </c>
      <c r="CN54" s="78">
        <f t="shared" si="42"/>
        <v>1286633.3333333333</v>
      </c>
      <c r="CO54" s="78">
        <f t="shared" si="43"/>
        <v>1653098.4615384613</v>
      </c>
      <c r="CP54" s="78">
        <f t="shared" si="44"/>
        <v>897600.00000000012</v>
      </c>
      <c r="CQ54" s="78">
        <f t="shared" si="45"/>
        <v>211343.07692307691</v>
      </c>
      <c r="CR54" s="78">
        <f t="shared" si="46"/>
        <v>436615.38461538457</v>
      </c>
      <c r="CS54" s="78">
        <f t="shared" si="47"/>
        <v>1157511.0735418426</v>
      </c>
      <c r="CT54" s="78">
        <f t="shared" si="113"/>
        <v>752417.74402068509</v>
      </c>
      <c r="CU54" s="78">
        <f t="shared" si="114"/>
        <v>727875</v>
      </c>
      <c r="CV54" s="78">
        <f t="shared" si="115"/>
        <v>30474.725274725279</v>
      </c>
      <c r="CW54" s="78">
        <f t="shared" si="116"/>
        <v>720423.15541601263</v>
      </c>
      <c r="CX54" s="78">
        <f t="shared" si="117"/>
        <v>3799325.0549450549</v>
      </c>
      <c r="CY54" s="78">
        <f t="shared" si="53"/>
        <v>4379373.4124542121</v>
      </c>
      <c r="CZ54" s="91">
        <f t="shared" si="118"/>
        <v>1206103.1359312956</v>
      </c>
      <c r="DA54" s="50"/>
      <c r="DB54" s="96" t="s">
        <v>521</v>
      </c>
      <c r="DC54" s="78">
        <f t="shared" ref="DC54:DN54" si="1825">BM54*W54</f>
        <v>3212133.333333333</v>
      </c>
      <c r="DD54" s="78">
        <f t="shared" si="1825"/>
        <v>5210633.333333334</v>
      </c>
      <c r="DE54" s="78">
        <f t="shared" si="1825"/>
        <v>4140906.6666666665</v>
      </c>
      <c r="DF54" s="78">
        <f t="shared" si="1825"/>
        <v>4736457.692307693</v>
      </c>
      <c r="DG54" s="78">
        <f t="shared" si="1825"/>
        <v>5002600</v>
      </c>
      <c r="DH54" s="78">
        <f t="shared" si="1825"/>
        <v>3165428.5714285709</v>
      </c>
      <c r="DI54" s="78">
        <f t="shared" si="1825"/>
        <v>2165166.6666666665</v>
      </c>
      <c r="DJ54" s="78">
        <f t="shared" si="1825"/>
        <v>10024800</v>
      </c>
      <c r="DK54" s="78">
        <f t="shared" si="1825"/>
        <v>8333286.1111111101</v>
      </c>
      <c r="DL54" s="78">
        <f t="shared" si="1825"/>
        <v>9091083.333333334</v>
      </c>
      <c r="DM54" s="78">
        <f t="shared" si="1825"/>
        <v>18881549.067599069</v>
      </c>
      <c r="DN54" s="78">
        <f t="shared" si="1825"/>
        <v>7930831.8181818184</v>
      </c>
      <c r="DO54" s="78">
        <f t="shared" si="302"/>
        <v>7414533.3333333321</v>
      </c>
      <c r="DP54" s="78">
        <f t="shared" si="1803"/>
        <v>9602859.9097331241</v>
      </c>
      <c r="DQ54" s="78">
        <f t="shared" si="1804"/>
        <v>13039146.153846154</v>
      </c>
      <c r="DR54" s="78">
        <f t="shared" si="1805"/>
        <v>16977330.082417581</v>
      </c>
      <c r="DS54" s="78">
        <f t="shared" si="1806"/>
        <v>11561837.990580846</v>
      </c>
      <c r="DT54" s="78"/>
      <c r="DU54" s="91">
        <f t="shared" si="119"/>
        <v>11719141.493982207</v>
      </c>
      <c r="DV54" s="51"/>
      <c r="EQ54" s="1"/>
    </row>
    <row r="55" spans="1:147" x14ac:dyDescent="0.15">
      <c r="A55" s="81">
        <v>39500</v>
      </c>
      <c r="B55" s="82">
        <v>4890000</v>
      </c>
      <c r="C55" s="83">
        <v>2610000</v>
      </c>
      <c r="D55" s="83">
        <v>1240000</v>
      </c>
      <c r="E55" s="84">
        <v>3070000</v>
      </c>
      <c r="F55" s="84">
        <v>3600000</v>
      </c>
      <c r="G55" s="84">
        <v>1540000</v>
      </c>
      <c r="H55" s="84">
        <v>2870000</v>
      </c>
      <c r="I55" s="84">
        <v>3480000</v>
      </c>
      <c r="J55" s="138">
        <v>460000</v>
      </c>
      <c r="K55" s="138">
        <v>6960000</v>
      </c>
      <c r="L55" s="26">
        <v>2830000</v>
      </c>
      <c r="M55" s="26">
        <v>3720000</v>
      </c>
      <c r="N55" s="26">
        <v>2850000</v>
      </c>
      <c r="O55" s="26">
        <v>15570000</v>
      </c>
      <c r="P55" s="26">
        <v>5620000</v>
      </c>
      <c r="Q55" s="26">
        <v>5610000</v>
      </c>
      <c r="R55" s="26">
        <v>8140000</v>
      </c>
      <c r="S55" s="179">
        <v>12532615</v>
      </c>
      <c r="T55" s="85">
        <f t="shared" si="73"/>
        <v>7558000</v>
      </c>
      <c r="U55" s="70"/>
      <c r="AO55" s="72"/>
      <c r="AP55" s="72"/>
      <c r="AQ55" s="130">
        <v>39500</v>
      </c>
      <c r="AR55" s="50">
        <v>0.33099999999999996</v>
      </c>
      <c r="AS55" s="88">
        <v>0.16999999999999996</v>
      </c>
      <c r="AT55" s="88">
        <v>0.28000000000000008</v>
      </c>
      <c r="AU55" s="88">
        <v>0.42285714285714288</v>
      </c>
      <c r="AV55" s="88">
        <v>0.2126282051282051</v>
      </c>
      <c r="AW55" s="88">
        <v>0.37769230769230772</v>
      </c>
      <c r="AX55" s="88">
        <v>0.40333333333333332</v>
      </c>
      <c r="AY55" s="88">
        <v>0.5024615384615384</v>
      </c>
      <c r="AZ55" s="88">
        <v>0.24444444444444446</v>
      </c>
      <c r="BA55" s="88">
        <v>0.36438461538461536</v>
      </c>
      <c r="BB55" s="88">
        <v>0.26461538461538459</v>
      </c>
      <c r="BC55" s="88">
        <v>0.27355452240067629</v>
      </c>
      <c r="BD55" s="88">
        <v>0.31476405946994174</v>
      </c>
      <c r="BE55" s="88">
        <v>0.34660714285714284</v>
      </c>
      <c r="BF55" s="88">
        <v>0.25395604395604399</v>
      </c>
      <c r="BG55" s="88">
        <v>0.36385007849293566</v>
      </c>
      <c r="BH55" s="89">
        <v>0.36893956043956044</v>
      </c>
      <c r="BI55" s="89">
        <v>0.43919413919413919</v>
      </c>
      <c r="BJ55" s="89">
        <f t="shared" si="93"/>
        <v>0.33779705512387947</v>
      </c>
      <c r="BK55" s="76"/>
      <c r="BL55" s="49"/>
      <c r="BM55" s="72"/>
      <c r="BN55" s="72"/>
      <c r="BO55" s="72"/>
      <c r="BP55" s="72"/>
      <c r="BQ55" s="72"/>
      <c r="BR55" s="72"/>
      <c r="BS55" s="72"/>
      <c r="BT55" s="72"/>
      <c r="BU55" s="72"/>
      <c r="BV55" s="72"/>
      <c r="BW55" s="72"/>
      <c r="BX55" s="72"/>
      <c r="BY55" s="72"/>
      <c r="BZ55" s="72"/>
      <c r="CA55" s="72"/>
      <c r="CB55" s="72"/>
      <c r="CC55" s="72"/>
      <c r="CD55" s="72"/>
      <c r="CE55" s="97"/>
      <c r="CF55" s="72"/>
      <c r="CG55" s="90">
        <v>39500</v>
      </c>
      <c r="CH55" s="78">
        <f t="shared" si="36"/>
        <v>1618589.9999999998</v>
      </c>
      <c r="CI55" s="78">
        <f t="shared" si="37"/>
        <v>443699.99999999988</v>
      </c>
      <c r="CJ55" s="78">
        <f t="shared" si="38"/>
        <v>347200.00000000012</v>
      </c>
      <c r="CK55" s="78">
        <f t="shared" si="39"/>
        <v>1298171.4285714286</v>
      </c>
      <c r="CL55" s="78">
        <f t="shared" si="40"/>
        <v>765461.53846153838</v>
      </c>
      <c r="CM55" s="78">
        <f t="shared" si="41"/>
        <v>581646.15384615387</v>
      </c>
      <c r="CN55" s="78">
        <f t="shared" si="42"/>
        <v>1157566.6666666667</v>
      </c>
      <c r="CO55" s="78">
        <f t="shared" si="43"/>
        <v>1748566.1538461538</v>
      </c>
      <c r="CP55" s="78">
        <f t="shared" si="44"/>
        <v>112444.44444444445</v>
      </c>
      <c r="CQ55" s="78">
        <f t="shared" si="45"/>
        <v>2536116.923076923</v>
      </c>
      <c r="CR55" s="78">
        <f t="shared" si="46"/>
        <v>748861.53846153838</v>
      </c>
      <c r="CS55" s="78">
        <f t="shared" si="47"/>
        <v>1017622.8233305158</v>
      </c>
      <c r="CT55" s="78">
        <f t="shared" si="113"/>
        <v>897077.5694893339</v>
      </c>
      <c r="CU55" s="78">
        <f t="shared" si="114"/>
        <v>5396673.2142857136</v>
      </c>
      <c r="CV55" s="78">
        <f t="shared" si="115"/>
        <v>1427232.9670329671</v>
      </c>
      <c r="CW55" s="78">
        <f t="shared" si="116"/>
        <v>2041198.940345369</v>
      </c>
      <c r="CX55" s="78">
        <f t="shared" si="117"/>
        <v>3003168.0219780221</v>
      </c>
      <c r="CY55" s="78">
        <f t="shared" si="53"/>
        <v>5504251.0567765571</v>
      </c>
      <c r="CZ55" s="91">
        <f t="shared" si="118"/>
        <v>2553070.1426262809</v>
      </c>
      <c r="DA55" s="50"/>
      <c r="DB55" s="49"/>
      <c r="EQ55" s="1"/>
    </row>
    <row r="56" spans="1:147" ht="16" customHeight="1" x14ac:dyDescent="0.15">
      <c r="A56" s="81">
        <v>39501</v>
      </c>
      <c r="B56" s="82">
        <v>2230000</v>
      </c>
      <c r="C56" s="83">
        <v>3200000</v>
      </c>
      <c r="D56" s="83">
        <v>3710000</v>
      </c>
      <c r="E56" s="84">
        <v>1850000</v>
      </c>
      <c r="F56" s="84">
        <v>4550000</v>
      </c>
      <c r="G56" s="84">
        <v>3140000</v>
      </c>
      <c r="H56" s="84">
        <v>2130000</v>
      </c>
      <c r="I56" s="84">
        <v>860000</v>
      </c>
      <c r="J56" s="138">
        <v>4860000</v>
      </c>
      <c r="K56" s="138">
        <v>6310000</v>
      </c>
      <c r="L56" s="26">
        <v>2690000</v>
      </c>
      <c r="M56" s="26">
        <v>3540000</v>
      </c>
      <c r="N56" s="26">
        <v>9110000</v>
      </c>
      <c r="O56" s="26">
        <v>200000</v>
      </c>
      <c r="P56" s="26">
        <v>8950000</v>
      </c>
      <c r="Q56" s="26">
        <v>5140000</v>
      </c>
      <c r="R56" s="26">
        <v>7140000</v>
      </c>
      <c r="S56" s="179">
        <v>5313358</v>
      </c>
      <c r="T56" s="85">
        <f t="shared" si="73"/>
        <v>6108000</v>
      </c>
      <c r="U56" s="70"/>
      <c r="AP56" s="72"/>
      <c r="AQ56" s="130">
        <v>39501</v>
      </c>
      <c r="AR56" s="50">
        <v>0.34111111111111103</v>
      </c>
      <c r="AS56" s="88">
        <v>0.16999999999999996</v>
      </c>
      <c r="AT56" s="88">
        <v>0.28000000000000008</v>
      </c>
      <c r="AU56" s="88">
        <v>0.40888888888888891</v>
      </c>
      <c r="AV56" s="88">
        <v>0.2076282051282051</v>
      </c>
      <c r="AW56" s="88">
        <v>0.38230769230769235</v>
      </c>
      <c r="AX56" s="88">
        <v>0.40333333333333332</v>
      </c>
      <c r="AY56" s="88">
        <v>0.45889423076923075</v>
      </c>
      <c r="AZ56" s="88">
        <v>0.24444444444444446</v>
      </c>
      <c r="BA56" s="88">
        <v>0.36138461538461542</v>
      </c>
      <c r="BB56" s="88">
        <v>0.25846153846153846</v>
      </c>
      <c r="BC56" s="88">
        <v>0.27355452240067629</v>
      </c>
      <c r="BD56" s="88">
        <v>0.31476405946994174</v>
      </c>
      <c r="BE56" s="88">
        <v>0.35535714285714287</v>
      </c>
      <c r="BF56" s="88">
        <v>0.25493237531699076</v>
      </c>
      <c r="BG56" s="88">
        <v>0.3621391941391941</v>
      </c>
      <c r="BH56" s="89">
        <v>0.36893956043956044</v>
      </c>
      <c r="BI56" s="89">
        <v>0.43919413919413919</v>
      </c>
      <c r="BJ56" s="89">
        <f t="shared" si="93"/>
        <v>0.31813492759802176</v>
      </c>
      <c r="BK56" s="76"/>
      <c r="BL56" s="196" t="s">
        <v>557</v>
      </c>
      <c r="BM56" s="196"/>
      <c r="BN56" s="196"/>
      <c r="BO56" s="196"/>
      <c r="BP56" s="196"/>
      <c r="BQ56" s="196"/>
      <c r="BR56" s="196"/>
      <c r="BS56" s="196"/>
      <c r="BT56" s="196"/>
      <c r="BU56" s="196"/>
      <c r="BV56" s="196"/>
      <c r="BW56" s="196"/>
      <c r="BX56" s="196"/>
      <c r="BY56" s="196"/>
      <c r="BZ56" s="196"/>
      <c r="CA56" s="196"/>
      <c r="CB56" s="196"/>
      <c r="CC56" s="196"/>
      <c r="CD56" s="196"/>
      <c r="CE56" s="196"/>
      <c r="CF56" s="99"/>
      <c r="CG56" s="90">
        <v>39501</v>
      </c>
      <c r="CH56" s="78">
        <f t="shared" si="36"/>
        <v>760677.77777777764</v>
      </c>
      <c r="CI56" s="78">
        <f t="shared" si="37"/>
        <v>543999.99999999988</v>
      </c>
      <c r="CJ56" s="78">
        <f t="shared" si="38"/>
        <v>1038800.0000000003</v>
      </c>
      <c r="CK56" s="78">
        <f t="shared" si="39"/>
        <v>756444.4444444445</v>
      </c>
      <c r="CL56" s="78">
        <f t="shared" si="40"/>
        <v>944708.33333333314</v>
      </c>
      <c r="CM56" s="78">
        <f t="shared" si="41"/>
        <v>1200446.153846154</v>
      </c>
      <c r="CN56" s="78">
        <f t="shared" si="42"/>
        <v>859100</v>
      </c>
      <c r="CO56" s="78">
        <f t="shared" si="43"/>
        <v>394649.03846153844</v>
      </c>
      <c r="CP56" s="78">
        <f t="shared" si="44"/>
        <v>1188000</v>
      </c>
      <c r="CQ56" s="78">
        <f t="shared" si="45"/>
        <v>2280336.9230769235</v>
      </c>
      <c r="CR56" s="78">
        <f t="shared" si="46"/>
        <v>695261.5384615385</v>
      </c>
      <c r="CS56" s="78">
        <f t="shared" si="47"/>
        <v>968383.00929839408</v>
      </c>
      <c r="CT56" s="78">
        <f t="shared" si="113"/>
        <v>2867500.5817711693</v>
      </c>
      <c r="CU56" s="78">
        <f t="shared" si="114"/>
        <v>71071.42857142858</v>
      </c>
      <c r="CV56" s="78">
        <f t="shared" si="115"/>
        <v>2281644.7590870671</v>
      </c>
      <c r="CW56" s="78">
        <f t="shared" si="116"/>
        <v>1861395.4578754576</v>
      </c>
      <c r="CX56" s="78">
        <f t="shared" si="117"/>
        <v>2634228.4615384615</v>
      </c>
      <c r="CY56" s="78">
        <f t="shared" si="53"/>
        <v>2333595.6930402932</v>
      </c>
      <c r="CZ56" s="91">
        <f t="shared" si="118"/>
        <v>1943168.1377687168</v>
      </c>
      <c r="DA56" s="88"/>
      <c r="DB56" s="88"/>
      <c r="EQ56" s="1"/>
    </row>
    <row r="57" spans="1:147" x14ac:dyDescent="0.15">
      <c r="A57" s="81">
        <v>39502</v>
      </c>
      <c r="B57" s="82">
        <v>2870000</v>
      </c>
      <c r="C57" s="83">
        <v>180000</v>
      </c>
      <c r="D57" s="83">
        <v>2190000</v>
      </c>
      <c r="E57" s="84">
        <v>2460000</v>
      </c>
      <c r="F57" s="84">
        <v>3870000</v>
      </c>
      <c r="G57" s="84">
        <v>3340000</v>
      </c>
      <c r="H57" s="84">
        <v>850000</v>
      </c>
      <c r="I57" s="84">
        <v>5160000</v>
      </c>
      <c r="J57" s="138">
        <v>4740000</v>
      </c>
      <c r="K57" s="138">
        <v>2620000</v>
      </c>
      <c r="L57" s="26">
        <v>3480000</v>
      </c>
      <c r="M57" s="26">
        <v>16450000</v>
      </c>
      <c r="N57" s="26">
        <v>30000</v>
      </c>
      <c r="O57" s="26">
        <v>3480000</v>
      </c>
      <c r="P57" s="26">
        <v>2950000</v>
      </c>
      <c r="Q57" s="26">
        <v>8630000</v>
      </c>
      <c r="R57" s="26">
        <v>9790000</v>
      </c>
      <c r="S57" s="179">
        <v>42108</v>
      </c>
      <c r="T57" s="85">
        <f t="shared" si="73"/>
        <v>4976000</v>
      </c>
      <c r="U57" s="70"/>
      <c r="AQ57" s="130">
        <v>39502</v>
      </c>
      <c r="AR57" s="50">
        <v>0.34111111111111103</v>
      </c>
      <c r="AS57" s="88">
        <v>0.16384615384615381</v>
      </c>
      <c r="AT57" s="88">
        <v>0.27250000000000002</v>
      </c>
      <c r="AU57" s="88">
        <v>0.41444444444444445</v>
      </c>
      <c r="AV57" s="88">
        <v>0.21596153846153843</v>
      </c>
      <c r="AW57" s="88">
        <v>0.38300000000000001</v>
      </c>
      <c r="AX57" s="88">
        <v>0.41333333333333333</v>
      </c>
      <c r="AY57" s="88">
        <v>0.45889423076923075</v>
      </c>
      <c r="AZ57" s="88">
        <v>0.25214285714285717</v>
      </c>
      <c r="BA57" s="88">
        <v>0.36138461538461542</v>
      </c>
      <c r="BB57" s="88">
        <v>0.24750000000000005</v>
      </c>
      <c r="BC57" s="88">
        <v>0.27355452240067629</v>
      </c>
      <c r="BD57" s="88">
        <v>0.31438461538461532</v>
      </c>
      <c r="BE57" s="88">
        <v>0.35535714285714287</v>
      </c>
      <c r="BF57" s="88">
        <v>0.25792054099746414</v>
      </c>
      <c r="BG57" s="88">
        <v>0.36409523809523814</v>
      </c>
      <c r="BH57" s="89">
        <v>0.37690109890109891</v>
      </c>
      <c r="BI57" s="89">
        <v>0.43919413919413919</v>
      </c>
      <c r="BJ57" s="89">
        <f t="shared" si="93"/>
        <v>0.35526300862341553</v>
      </c>
      <c r="BK57" s="76"/>
      <c r="BL57" s="196"/>
      <c r="BM57" s="196"/>
      <c r="BN57" s="196"/>
      <c r="BO57" s="196"/>
      <c r="BP57" s="196"/>
      <c r="BQ57" s="196"/>
      <c r="BR57" s="196"/>
      <c r="BS57" s="196"/>
      <c r="BT57" s="196"/>
      <c r="BU57" s="196"/>
      <c r="BV57" s="196"/>
      <c r="BW57" s="196"/>
      <c r="BX57" s="196"/>
      <c r="BY57" s="196"/>
      <c r="BZ57" s="196"/>
      <c r="CA57" s="196"/>
      <c r="CB57" s="196"/>
      <c r="CC57" s="196"/>
      <c r="CD57" s="196"/>
      <c r="CE57" s="196"/>
      <c r="CF57" s="99"/>
      <c r="CG57" s="90">
        <v>39502</v>
      </c>
      <c r="CH57" s="78">
        <f t="shared" si="36"/>
        <v>978988.88888888864</v>
      </c>
      <c r="CI57" s="78">
        <f t="shared" si="37"/>
        <v>29492.307692307684</v>
      </c>
      <c r="CJ57" s="78">
        <f t="shared" si="38"/>
        <v>596775</v>
      </c>
      <c r="CK57" s="78">
        <f t="shared" si="39"/>
        <v>1019533.3333333334</v>
      </c>
      <c r="CL57" s="78">
        <f t="shared" si="40"/>
        <v>835771.15384615376</v>
      </c>
      <c r="CM57" s="78">
        <f t="shared" si="41"/>
        <v>1279220</v>
      </c>
      <c r="CN57" s="78">
        <f t="shared" si="42"/>
        <v>351333.33333333331</v>
      </c>
      <c r="CO57" s="78">
        <f t="shared" si="43"/>
        <v>2367894.2307692305</v>
      </c>
      <c r="CP57" s="78">
        <f t="shared" si="44"/>
        <v>1195157.142857143</v>
      </c>
      <c r="CQ57" s="78">
        <f t="shared" si="45"/>
        <v>946827.69230769237</v>
      </c>
      <c r="CR57" s="78">
        <f t="shared" si="46"/>
        <v>861300.00000000023</v>
      </c>
      <c r="CS57" s="78">
        <f t="shared" si="47"/>
        <v>4499971.8934911247</v>
      </c>
      <c r="CT57" s="78">
        <f t="shared" si="113"/>
        <v>9431.5384615384592</v>
      </c>
      <c r="CU57" s="78">
        <f t="shared" si="114"/>
        <v>1236642.8571428573</v>
      </c>
      <c r="CV57" s="78">
        <f t="shared" si="115"/>
        <v>760865.59594251926</v>
      </c>
      <c r="CW57" s="78">
        <f t="shared" si="116"/>
        <v>3142141.9047619053</v>
      </c>
      <c r="CX57" s="78">
        <f t="shared" si="117"/>
        <v>3689861.7582417582</v>
      </c>
      <c r="CY57" s="78">
        <f t="shared" si="53"/>
        <v>18493.586813186812</v>
      </c>
      <c r="CZ57" s="91">
        <f t="shared" si="118"/>
        <v>1767788.7309101156</v>
      </c>
      <c r="DA57" s="88"/>
      <c r="DB57" s="88"/>
      <c r="EQ57" s="1"/>
    </row>
    <row r="58" spans="1:147" x14ac:dyDescent="0.15">
      <c r="A58" s="81">
        <v>39503</v>
      </c>
      <c r="B58" s="82">
        <v>700000</v>
      </c>
      <c r="C58" s="83">
        <v>3270000</v>
      </c>
      <c r="D58" s="83">
        <v>2150000</v>
      </c>
      <c r="E58" s="84">
        <v>1540000</v>
      </c>
      <c r="F58" s="84">
        <v>3650000</v>
      </c>
      <c r="G58" s="84">
        <v>3460000</v>
      </c>
      <c r="H58" s="84">
        <v>3880000</v>
      </c>
      <c r="I58" s="84">
        <v>2180000</v>
      </c>
      <c r="J58" s="138">
        <v>2890000</v>
      </c>
      <c r="K58" s="138">
        <v>2540000</v>
      </c>
      <c r="L58" s="26">
        <v>16730000</v>
      </c>
      <c r="M58" s="26">
        <v>500000</v>
      </c>
      <c r="N58" s="26">
        <v>5540000</v>
      </c>
      <c r="O58" s="26">
        <v>2850000</v>
      </c>
      <c r="P58" s="26">
        <v>10860000</v>
      </c>
      <c r="Q58" s="26">
        <v>8170000</v>
      </c>
      <c r="R58" s="26">
        <v>0</v>
      </c>
      <c r="S58" s="188">
        <v>0</v>
      </c>
      <c r="T58" s="85">
        <f t="shared" si="73"/>
        <v>5484000</v>
      </c>
      <c r="U58" s="70"/>
      <c r="AQ58" s="130">
        <v>39503</v>
      </c>
      <c r="AR58" s="50">
        <v>0.34166666666666662</v>
      </c>
      <c r="AS58" s="88">
        <v>0.16384615384615381</v>
      </c>
      <c r="AT58" s="88">
        <v>0.27</v>
      </c>
      <c r="AU58" s="88">
        <v>0.41444444444444445</v>
      </c>
      <c r="AV58" s="88">
        <v>0.21596153846153843</v>
      </c>
      <c r="AW58" s="88">
        <v>0.38300000000000001</v>
      </c>
      <c r="AX58" s="88">
        <v>0.41333333333333333</v>
      </c>
      <c r="AY58" s="88">
        <v>0.43889423076923073</v>
      </c>
      <c r="AZ58" s="88">
        <v>0.24374999999999999</v>
      </c>
      <c r="BA58" s="88">
        <v>0.35984615384615387</v>
      </c>
      <c r="BB58" s="88">
        <v>0.24750000000000005</v>
      </c>
      <c r="BC58" s="88">
        <v>0.26021978021978021</v>
      </c>
      <c r="BD58" s="88">
        <v>0.31438461538461532</v>
      </c>
      <c r="BE58" s="88">
        <v>0.35571428571428576</v>
      </c>
      <c r="BF58" s="88">
        <v>0.2474425574425575</v>
      </c>
      <c r="BG58" s="88">
        <v>0.36165865384615387</v>
      </c>
      <c r="BH58" s="89">
        <v>0.37690109890109891</v>
      </c>
      <c r="BI58" s="89">
        <v>0.43919413919413919</v>
      </c>
      <c r="BJ58" s="89">
        <f t="shared" si="93"/>
        <v>0.30625287597613909</v>
      </c>
      <c r="BK58" s="76"/>
      <c r="BL58" s="196"/>
      <c r="BM58" s="196"/>
      <c r="BN58" s="196"/>
      <c r="BO58" s="196"/>
      <c r="BP58" s="196"/>
      <c r="BQ58" s="196"/>
      <c r="BR58" s="196"/>
      <c r="BS58" s="196"/>
      <c r="BT58" s="196"/>
      <c r="BU58" s="196"/>
      <c r="BV58" s="196"/>
      <c r="BW58" s="196"/>
      <c r="BX58" s="196"/>
      <c r="BY58" s="196"/>
      <c r="BZ58" s="196"/>
      <c r="CA58" s="196"/>
      <c r="CB58" s="196"/>
      <c r="CC58" s="196"/>
      <c r="CD58" s="196"/>
      <c r="CE58" s="196"/>
      <c r="CF58" s="99"/>
      <c r="CG58" s="90">
        <v>39503</v>
      </c>
      <c r="CH58" s="78">
        <f t="shared" si="36"/>
        <v>239166.66666666663</v>
      </c>
      <c r="CI58" s="78">
        <f t="shared" si="37"/>
        <v>535776.92307692301</v>
      </c>
      <c r="CJ58" s="78">
        <f t="shared" si="38"/>
        <v>580500</v>
      </c>
      <c r="CK58" s="78">
        <f t="shared" si="39"/>
        <v>638244.4444444445</v>
      </c>
      <c r="CL58" s="78">
        <f t="shared" si="40"/>
        <v>788259.61538461526</v>
      </c>
      <c r="CM58" s="78">
        <f t="shared" si="41"/>
        <v>1325180</v>
      </c>
      <c r="CN58" s="78">
        <f t="shared" si="42"/>
        <v>1603733.3333333333</v>
      </c>
      <c r="CO58" s="78">
        <f t="shared" si="43"/>
        <v>956789.42307692301</v>
      </c>
      <c r="CP58" s="78">
        <f t="shared" si="44"/>
        <v>704437.5</v>
      </c>
      <c r="CQ58" s="78">
        <f t="shared" si="45"/>
        <v>914009.23076923087</v>
      </c>
      <c r="CR58" s="78">
        <f t="shared" si="46"/>
        <v>4140675.0000000009</v>
      </c>
      <c r="CS58" s="78">
        <f t="shared" si="47"/>
        <v>130109.8901098901</v>
      </c>
      <c r="CT58" s="78">
        <f t="shared" si="113"/>
        <v>1741690.7692307688</v>
      </c>
      <c r="CU58" s="78">
        <f t="shared" si="114"/>
        <v>1013785.7142857144</v>
      </c>
      <c r="CV58" s="78">
        <f t="shared" si="115"/>
        <v>2687226.1738261743</v>
      </c>
      <c r="CW58" s="78">
        <f t="shared" si="116"/>
        <v>2954751.201923077</v>
      </c>
      <c r="CX58" s="78">
        <f t="shared" si="117"/>
        <v>0</v>
      </c>
      <c r="CY58" s="78">
        <f t="shared" si="53"/>
        <v>0</v>
      </c>
      <c r="CZ58" s="91">
        <f t="shared" si="118"/>
        <v>1679490.7718531466</v>
      </c>
      <c r="DA58" s="88"/>
      <c r="DB58" s="88"/>
      <c r="EQ58" s="1"/>
    </row>
    <row r="59" spans="1:147" x14ac:dyDescent="0.15">
      <c r="A59" s="81">
        <v>39504</v>
      </c>
      <c r="B59" s="82">
        <v>5240000</v>
      </c>
      <c r="C59" s="83">
        <v>4670000</v>
      </c>
      <c r="D59" s="83">
        <v>2390000</v>
      </c>
      <c r="E59" s="84">
        <v>2900000</v>
      </c>
      <c r="F59" s="84">
        <v>3890000</v>
      </c>
      <c r="G59" s="84">
        <v>1130000</v>
      </c>
      <c r="H59" s="84">
        <v>3450000</v>
      </c>
      <c r="I59" s="84">
        <v>2130000</v>
      </c>
      <c r="J59" s="138">
        <v>3490000</v>
      </c>
      <c r="K59" s="138">
        <v>1340000</v>
      </c>
      <c r="L59" s="26">
        <v>1050000</v>
      </c>
      <c r="M59" s="26">
        <v>7070000</v>
      </c>
      <c r="N59" s="26">
        <v>3210000</v>
      </c>
      <c r="O59" s="26">
        <v>1560000</v>
      </c>
      <c r="P59" s="26">
        <v>3140000</v>
      </c>
      <c r="Q59" s="26">
        <v>1080000</v>
      </c>
      <c r="R59" s="26">
        <v>0</v>
      </c>
      <c r="S59" s="179">
        <v>8046224</v>
      </c>
      <c r="T59" s="85">
        <f t="shared" si="73"/>
        <v>1798000</v>
      </c>
      <c r="U59" s="70"/>
      <c r="AQ59" s="130">
        <v>39504</v>
      </c>
      <c r="AR59" s="50">
        <v>0.34166666666666662</v>
      </c>
      <c r="AS59" s="88">
        <v>0.15769230769230763</v>
      </c>
      <c r="AT59" s="88">
        <v>0.26600000000000007</v>
      </c>
      <c r="AU59" s="88">
        <v>0.41666666666666663</v>
      </c>
      <c r="AV59" s="88">
        <v>0.21596153846153843</v>
      </c>
      <c r="AW59" s="88">
        <v>0.37615384615384612</v>
      </c>
      <c r="AX59" s="88">
        <v>0.42</v>
      </c>
      <c r="AY59" s="88">
        <v>0.39679487179487183</v>
      </c>
      <c r="AZ59" s="88">
        <v>0.25166666666666671</v>
      </c>
      <c r="BA59" s="88">
        <v>0.36184615384615382</v>
      </c>
      <c r="BB59" s="88">
        <v>0.24750000000000005</v>
      </c>
      <c r="BC59" s="88">
        <v>0.26021978021978021</v>
      </c>
      <c r="BD59" s="88">
        <v>0.31305128205128196</v>
      </c>
      <c r="BE59" s="88">
        <v>0.35312499999999997</v>
      </c>
      <c r="BF59" s="88">
        <v>0.2510789210789211</v>
      </c>
      <c r="BG59" s="88">
        <v>0.36165865384615387</v>
      </c>
      <c r="BH59" s="89">
        <v>0.38303113553113549</v>
      </c>
      <c r="BI59" s="89">
        <v>0.43919413919413919</v>
      </c>
      <c r="BJ59" s="89">
        <f t="shared" si="93"/>
        <v>0.30419897371816168</v>
      </c>
      <c r="BK59" s="76"/>
      <c r="BL59" s="196"/>
      <c r="BM59" s="196"/>
      <c r="BN59" s="196"/>
      <c r="BO59" s="196"/>
      <c r="BP59" s="196"/>
      <c r="BQ59" s="196"/>
      <c r="BR59" s="196"/>
      <c r="BS59" s="196"/>
      <c r="BT59" s="196"/>
      <c r="BU59" s="196"/>
      <c r="BV59" s="196"/>
      <c r="BW59" s="196"/>
      <c r="BX59" s="196"/>
      <c r="BY59" s="196"/>
      <c r="BZ59" s="196"/>
      <c r="CA59" s="196"/>
      <c r="CB59" s="196"/>
      <c r="CC59" s="196"/>
      <c r="CD59" s="196"/>
      <c r="CE59" s="196"/>
      <c r="CF59" s="99"/>
      <c r="CG59" s="90">
        <v>39504</v>
      </c>
      <c r="CH59" s="78">
        <f t="shared" si="36"/>
        <v>1790333.333333333</v>
      </c>
      <c r="CI59" s="78">
        <f t="shared" si="37"/>
        <v>736423.07692307665</v>
      </c>
      <c r="CJ59" s="78">
        <f t="shared" si="38"/>
        <v>635740.00000000012</v>
      </c>
      <c r="CK59" s="78">
        <f t="shared" si="39"/>
        <v>1208333.3333333333</v>
      </c>
      <c r="CL59" s="78">
        <f t="shared" si="40"/>
        <v>840090.38461538451</v>
      </c>
      <c r="CM59" s="78">
        <f t="shared" si="41"/>
        <v>425053.84615384613</v>
      </c>
      <c r="CN59" s="78">
        <f t="shared" si="42"/>
        <v>1449000</v>
      </c>
      <c r="CO59" s="78">
        <f t="shared" si="43"/>
        <v>845173.07692307699</v>
      </c>
      <c r="CP59" s="78">
        <f t="shared" si="44"/>
        <v>878316.66666666674</v>
      </c>
      <c r="CQ59" s="78">
        <f t="shared" si="45"/>
        <v>484873.84615384613</v>
      </c>
      <c r="CR59" s="78">
        <f t="shared" si="46"/>
        <v>259875.00000000006</v>
      </c>
      <c r="CS59" s="78">
        <f t="shared" si="47"/>
        <v>1839753.846153846</v>
      </c>
      <c r="CT59" s="78">
        <f t="shared" si="113"/>
        <v>1004894.6153846151</v>
      </c>
      <c r="CU59" s="78">
        <f t="shared" si="114"/>
        <v>550875</v>
      </c>
      <c r="CV59" s="78">
        <f t="shared" si="115"/>
        <v>788387.81218781229</v>
      </c>
      <c r="CW59" s="78">
        <f t="shared" si="116"/>
        <v>390591.34615384619</v>
      </c>
      <c r="CX59" s="78">
        <f t="shared" si="117"/>
        <v>0</v>
      </c>
      <c r="CY59" s="78">
        <f t="shared" si="53"/>
        <v>3533854.4234432233</v>
      </c>
      <c r="CZ59" s="91">
        <f t="shared" si="118"/>
        <v>546949.75474525464</v>
      </c>
      <c r="DA59" s="88"/>
      <c r="DB59" s="88"/>
      <c r="EQ59" s="1"/>
    </row>
    <row r="60" spans="1:147" x14ac:dyDescent="0.15">
      <c r="A60" s="81">
        <v>39505</v>
      </c>
      <c r="B60" s="82">
        <v>2540000</v>
      </c>
      <c r="C60" s="83">
        <v>2440000</v>
      </c>
      <c r="D60" s="83">
        <v>3480000</v>
      </c>
      <c r="E60" s="84">
        <v>2500000</v>
      </c>
      <c r="F60" s="84">
        <v>1940000</v>
      </c>
      <c r="G60" s="84">
        <v>4290000</v>
      </c>
      <c r="H60" s="84">
        <v>3030000</v>
      </c>
      <c r="I60" s="84">
        <v>2200000</v>
      </c>
      <c r="J60" s="138">
        <v>3810000</v>
      </c>
      <c r="K60" s="138">
        <v>3280000</v>
      </c>
      <c r="L60" s="26">
        <v>5400000</v>
      </c>
      <c r="M60" s="26">
        <v>4040000</v>
      </c>
      <c r="N60" s="26">
        <v>2910000</v>
      </c>
      <c r="O60" s="26">
        <v>2090000</v>
      </c>
      <c r="P60" s="26">
        <v>1490000</v>
      </c>
      <c r="Q60" s="26">
        <v>0</v>
      </c>
      <c r="R60" s="26">
        <v>4670000</v>
      </c>
      <c r="S60" s="179">
        <v>10871270</v>
      </c>
      <c r="T60" s="85">
        <f t="shared" si="73"/>
        <v>2232000</v>
      </c>
      <c r="U60" s="70"/>
      <c r="AQ60" s="130">
        <v>39505</v>
      </c>
      <c r="AR60" s="50">
        <v>0.36</v>
      </c>
      <c r="AS60" s="88">
        <v>0.16076923076923072</v>
      </c>
      <c r="AT60" s="88">
        <v>0.26200000000000007</v>
      </c>
      <c r="AU60" s="88">
        <v>0.41666666666666663</v>
      </c>
      <c r="AV60" s="88">
        <v>0.2218181818181818</v>
      </c>
      <c r="AW60" s="88">
        <v>0.37615384615384612</v>
      </c>
      <c r="AX60" s="88">
        <v>0.42</v>
      </c>
      <c r="AY60" s="88">
        <v>0.39701923076923074</v>
      </c>
      <c r="AZ60" s="88">
        <v>0.25055555555555559</v>
      </c>
      <c r="BA60" s="88">
        <v>0.36184615384615382</v>
      </c>
      <c r="BB60" s="88">
        <v>0.24750000000000005</v>
      </c>
      <c r="BC60" s="88">
        <v>0.26021978021978021</v>
      </c>
      <c r="BD60" s="88">
        <v>0.30638461538461537</v>
      </c>
      <c r="BE60" s="88">
        <v>0.35312499999999997</v>
      </c>
      <c r="BF60" s="88">
        <v>0.2510789210789211</v>
      </c>
      <c r="BG60" s="88">
        <v>0.38221153846153844</v>
      </c>
      <c r="BH60" s="89">
        <v>0.38303113553113549</v>
      </c>
      <c r="BI60" s="89">
        <v>0.43919413919413919</v>
      </c>
      <c r="BJ60" s="89">
        <f t="shared" si="93"/>
        <v>0.33982737241104172</v>
      </c>
      <c r="BK60" s="76"/>
      <c r="BL60" s="196"/>
      <c r="BM60" s="196"/>
      <c r="BN60" s="196"/>
      <c r="BO60" s="196"/>
      <c r="BP60" s="196"/>
      <c r="BQ60" s="196"/>
      <c r="BR60" s="196"/>
      <c r="BS60" s="196"/>
      <c r="BT60" s="196"/>
      <c r="BU60" s="196"/>
      <c r="BV60" s="196"/>
      <c r="BW60" s="196"/>
      <c r="BX60" s="196"/>
      <c r="BY60" s="196"/>
      <c r="BZ60" s="196"/>
      <c r="CA60" s="196"/>
      <c r="CB60" s="196"/>
      <c r="CC60" s="196"/>
      <c r="CD60" s="196"/>
      <c r="CE60" s="196"/>
      <c r="CF60" s="99"/>
      <c r="CG60" s="90">
        <v>39505</v>
      </c>
      <c r="CH60" s="78">
        <f t="shared" si="36"/>
        <v>914400</v>
      </c>
      <c r="CI60" s="78">
        <f t="shared" si="37"/>
        <v>392276.92307692295</v>
      </c>
      <c r="CJ60" s="78">
        <f t="shared" si="38"/>
        <v>911760.00000000023</v>
      </c>
      <c r="CK60" s="78">
        <f t="shared" si="39"/>
        <v>1041666.6666666666</v>
      </c>
      <c r="CL60" s="78">
        <f t="shared" si="40"/>
        <v>430327.27272727271</v>
      </c>
      <c r="CM60" s="78">
        <f t="shared" si="41"/>
        <v>1613699.9999999998</v>
      </c>
      <c r="CN60" s="78">
        <f t="shared" si="42"/>
        <v>1272600</v>
      </c>
      <c r="CO60" s="78">
        <f t="shared" si="43"/>
        <v>873442.30769230763</v>
      </c>
      <c r="CP60" s="78">
        <f t="shared" si="44"/>
        <v>954616.66666666674</v>
      </c>
      <c r="CQ60" s="78">
        <f t="shared" si="45"/>
        <v>1186855.3846153845</v>
      </c>
      <c r="CR60" s="78">
        <f t="shared" si="46"/>
        <v>1336500.0000000002</v>
      </c>
      <c r="CS60" s="78">
        <f t="shared" si="47"/>
        <v>1051287.912087912</v>
      </c>
      <c r="CT60" s="78">
        <f t="shared" si="113"/>
        <v>891579.23076923075</v>
      </c>
      <c r="CU60" s="78">
        <f t="shared" si="114"/>
        <v>738031.24999999988</v>
      </c>
      <c r="CV60" s="78">
        <f t="shared" si="115"/>
        <v>374107.59240759246</v>
      </c>
      <c r="CW60" s="78">
        <f t="shared" si="116"/>
        <v>0</v>
      </c>
      <c r="CX60" s="78">
        <f t="shared" si="117"/>
        <v>1788755.4029304027</v>
      </c>
      <c r="CY60" s="78">
        <f t="shared" si="53"/>
        <v>4774598.0695970692</v>
      </c>
      <c r="CZ60" s="91">
        <f t="shared" si="118"/>
        <v>758494.69522144517</v>
      </c>
      <c r="DA60" s="88"/>
      <c r="DB60" s="88"/>
      <c r="EQ60" s="1"/>
    </row>
    <row r="61" spans="1:147" x14ac:dyDescent="0.15">
      <c r="A61" s="81">
        <v>39506</v>
      </c>
      <c r="B61" s="82">
        <v>2260000</v>
      </c>
      <c r="C61" s="83">
        <v>3760000</v>
      </c>
      <c r="D61" s="83">
        <v>5380000</v>
      </c>
      <c r="E61" s="84">
        <v>840000</v>
      </c>
      <c r="F61" s="84">
        <v>5150000</v>
      </c>
      <c r="G61" s="84">
        <v>1450000</v>
      </c>
      <c r="H61" s="84">
        <v>3260000</v>
      </c>
      <c r="I61" s="84">
        <v>3190000</v>
      </c>
      <c r="J61" s="138">
        <v>4500000</v>
      </c>
      <c r="K61" s="138">
        <v>7600000</v>
      </c>
      <c r="L61" s="26">
        <v>4160000</v>
      </c>
      <c r="M61" s="26">
        <v>3430000</v>
      </c>
      <c r="N61" s="26">
        <v>3180000</v>
      </c>
      <c r="O61" s="26">
        <v>30710000</v>
      </c>
      <c r="P61" s="26">
        <v>210000</v>
      </c>
      <c r="Q61" s="26">
        <v>3240000</v>
      </c>
      <c r="R61" s="26">
        <v>8980000</v>
      </c>
      <c r="S61" s="179">
        <v>8130127</v>
      </c>
      <c r="T61" s="85">
        <f t="shared" si="73"/>
        <v>9264000</v>
      </c>
      <c r="U61" s="70"/>
      <c r="AQ61" s="130">
        <v>39506</v>
      </c>
      <c r="AR61" s="50">
        <v>0.36</v>
      </c>
      <c r="AS61" s="88">
        <v>0.17499999999999996</v>
      </c>
      <c r="AT61" s="88">
        <v>0.26200000000000007</v>
      </c>
      <c r="AU61" s="88">
        <v>0.42833333333333329</v>
      </c>
      <c r="AV61" s="88">
        <v>0.2218181818181818</v>
      </c>
      <c r="AW61" s="88">
        <v>0.38076923076923086</v>
      </c>
      <c r="AX61" s="88">
        <v>0.44500000000000001</v>
      </c>
      <c r="AY61" s="88">
        <v>0.38701923076923078</v>
      </c>
      <c r="AZ61" s="88">
        <v>0.25055555555555559</v>
      </c>
      <c r="BA61" s="88">
        <v>0.35427350427350429</v>
      </c>
      <c r="BB61" s="88">
        <v>0.24750000000000005</v>
      </c>
      <c r="BC61" s="88">
        <v>0.25373626373626379</v>
      </c>
      <c r="BD61" s="88">
        <v>0.30252747252747253</v>
      </c>
      <c r="BE61" s="88">
        <v>0.36562499999999998</v>
      </c>
      <c r="BF61" s="88">
        <v>0.26976923076923071</v>
      </c>
      <c r="BG61" s="88">
        <v>0.38221153846153844</v>
      </c>
      <c r="BH61" s="89">
        <v>0.37955621301775139</v>
      </c>
      <c r="BI61" s="89">
        <v>0.43919413919413919</v>
      </c>
      <c r="BJ61" s="89">
        <f t="shared" si="93"/>
        <v>0.36471962065228175</v>
      </c>
      <c r="BK61" s="76"/>
      <c r="BL61" s="196"/>
      <c r="BM61" s="196"/>
      <c r="BN61" s="196"/>
      <c r="BO61" s="196"/>
      <c r="BP61" s="196"/>
      <c r="BQ61" s="196"/>
      <c r="BR61" s="196"/>
      <c r="BS61" s="196"/>
      <c r="BT61" s="196"/>
      <c r="BU61" s="196"/>
      <c r="BV61" s="196"/>
      <c r="BW61" s="196"/>
      <c r="BX61" s="196"/>
      <c r="BY61" s="196"/>
      <c r="BZ61" s="196"/>
      <c r="CA61" s="196"/>
      <c r="CB61" s="196"/>
      <c r="CC61" s="196"/>
      <c r="CD61" s="196"/>
      <c r="CE61" s="196"/>
      <c r="CF61" s="99"/>
      <c r="CG61" s="90">
        <v>39506</v>
      </c>
      <c r="CH61" s="78">
        <f t="shared" si="36"/>
        <v>813600</v>
      </c>
      <c r="CI61" s="78">
        <f t="shared" si="37"/>
        <v>657999.99999999988</v>
      </c>
      <c r="CJ61" s="78">
        <f t="shared" si="38"/>
        <v>1409560.0000000005</v>
      </c>
      <c r="CK61" s="78">
        <f t="shared" si="39"/>
        <v>359799.99999999994</v>
      </c>
      <c r="CL61" s="78">
        <f t="shared" si="40"/>
        <v>1142363.6363636362</v>
      </c>
      <c r="CM61" s="78">
        <f t="shared" si="41"/>
        <v>552115.38461538474</v>
      </c>
      <c r="CN61" s="78">
        <f t="shared" si="42"/>
        <v>1450700</v>
      </c>
      <c r="CO61" s="78">
        <f t="shared" si="43"/>
        <v>1234591.3461538462</v>
      </c>
      <c r="CP61" s="78">
        <f t="shared" si="44"/>
        <v>1127500.0000000002</v>
      </c>
      <c r="CQ61" s="78">
        <f t="shared" si="45"/>
        <v>2692478.6324786325</v>
      </c>
      <c r="CR61" s="78">
        <f t="shared" si="46"/>
        <v>1029600.0000000002</v>
      </c>
      <c r="CS61" s="78">
        <f t="shared" si="47"/>
        <v>870315.38461538474</v>
      </c>
      <c r="CT61" s="78">
        <f t="shared" si="113"/>
        <v>962037.36263736268</v>
      </c>
      <c r="CU61" s="78">
        <f t="shared" si="114"/>
        <v>11228343.75</v>
      </c>
      <c r="CV61" s="78">
        <f t="shared" si="115"/>
        <v>56651.538461538446</v>
      </c>
      <c r="CW61" s="78">
        <f t="shared" si="116"/>
        <v>1238365.3846153845</v>
      </c>
      <c r="CX61" s="78">
        <f t="shared" si="117"/>
        <v>3408414.7928994074</v>
      </c>
      <c r="CY61" s="78">
        <f t="shared" si="53"/>
        <v>3570704.129304029</v>
      </c>
      <c r="CZ61" s="91">
        <f t="shared" si="118"/>
        <v>3378762.5657227384</v>
      </c>
      <c r="DA61" s="88"/>
      <c r="DB61" s="88"/>
      <c r="EQ61" s="1"/>
    </row>
    <row r="62" spans="1:147" x14ac:dyDescent="0.15">
      <c r="A62" s="81">
        <v>39508</v>
      </c>
      <c r="B62" s="82">
        <v>3450000</v>
      </c>
      <c r="C62" s="83">
        <v>3460000</v>
      </c>
      <c r="D62" s="83">
        <v>530000</v>
      </c>
      <c r="E62" s="84">
        <v>2730000</v>
      </c>
      <c r="F62" s="84">
        <v>3980000</v>
      </c>
      <c r="G62" s="84">
        <v>3090000</v>
      </c>
      <c r="H62" s="84">
        <v>3180000</v>
      </c>
      <c r="I62" s="84">
        <v>5130000</v>
      </c>
      <c r="J62" s="138">
        <v>830000</v>
      </c>
      <c r="K62" s="138">
        <v>4680000</v>
      </c>
      <c r="L62" s="26">
        <v>3750000</v>
      </c>
      <c r="M62" s="26">
        <v>4000000</v>
      </c>
      <c r="N62" s="26">
        <v>4080000</v>
      </c>
      <c r="O62" s="26">
        <v>660000</v>
      </c>
      <c r="P62" s="26">
        <v>6640000</v>
      </c>
      <c r="Q62" s="26">
        <v>5500000</v>
      </c>
      <c r="R62" s="26">
        <v>9890000</v>
      </c>
      <c r="S62" s="179">
        <v>18243112</v>
      </c>
      <c r="T62" s="85">
        <f t="shared" si="73"/>
        <v>5354000</v>
      </c>
      <c r="U62" s="70"/>
      <c r="AQ62" s="130">
        <v>39508</v>
      </c>
      <c r="AR62" s="50">
        <v>0.36</v>
      </c>
      <c r="AS62" s="88">
        <v>0.17499999999999996</v>
      </c>
      <c r="AT62" s="88">
        <v>0.26</v>
      </c>
      <c r="AU62" s="88">
        <v>0.42833333333333329</v>
      </c>
      <c r="AV62" s="88">
        <v>0.21681818181818183</v>
      </c>
      <c r="AW62" s="88">
        <v>0.37153846153846154</v>
      </c>
      <c r="AX62" s="88">
        <v>0.44500000000000001</v>
      </c>
      <c r="AY62" s="88">
        <v>0.38701923076923078</v>
      </c>
      <c r="AZ62" s="88">
        <v>0.23888888888888887</v>
      </c>
      <c r="BA62" s="88">
        <v>0.35427350427350429</v>
      </c>
      <c r="BB62" s="88">
        <v>0.24750000000000005</v>
      </c>
      <c r="BC62" s="88">
        <v>0.25185545224006767</v>
      </c>
      <c r="BD62" s="88">
        <v>0.27315934065934072</v>
      </c>
      <c r="BE62" s="88">
        <v>0.3725</v>
      </c>
      <c r="BF62" s="88">
        <v>0.26976923076923071</v>
      </c>
      <c r="BG62" s="88">
        <v>0.3798076923076924</v>
      </c>
      <c r="BH62" s="89">
        <v>0.38264521193092621</v>
      </c>
      <c r="BI62" s="89">
        <v>0.43747252747252741</v>
      </c>
      <c r="BJ62" s="89">
        <f t="shared" si="93"/>
        <v>0.33712780186354013</v>
      </c>
      <c r="BK62" s="76"/>
      <c r="BL62" s="99"/>
      <c r="BM62" s="99"/>
      <c r="BN62" s="99"/>
      <c r="BO62" s="99"/>
      <c r="BP62" s="99"/>
      <c r="BQ62" s="99"/>
      <c r="BR62" s="99"/>
      <c r="BS62" s="99"/>
      <c r="BT62" s="99"/>
      <c r="BU62" s="99"/>
      <c r="BV62" s="99"/>
      <c r="BW62" s="99"/>
      <c r="BX62" s="99"/>
      <c r="BY62" s="99"/>
      <c r="BZ62" s="99"/>
      <c r="CA62" s="99"/>
      <c r="CB62" s="99"/>
      <c r="CC62" s="99"/>
      <c r="CD62" s="99"/>
      <c r="CE62" s="99"/>
      <c r="CF62" s="99"/>
      <c r="CG62" s="90">
        <v>39508</v>
      </c>
      <c r="CH62" s="78">
        <f t="shared" si="36"/>
        <v>1242000</v>
      </c>
      <c r="CI62" s="78">
        <f t="shared" si="37"/>
        <v>605499.99999999988</v>
      </c>
      <c r="CJ62" s="78">
        <f t="shared" si="38"/>
        <v>137800</v>
      </c>
      <c r="CK62" s="78">
        <f t="shared" si="39"/>
        <v>1169349.9999999998</v>
      </c>
      <c r="CL62" s="78">
        <f t="shared" si="40"/>
        <v>862936.36363636365</v>
      </c>
      <c r="CM62" s="78">
        <f t="shared" si="41"/>
        <v>1148053.8461538462</v>
      </c>
      <c r="CN62" s="78">
        <f t="shared" si="42"/>
        <v>1415100</v>
      </c>
      <c r="CO62" s="78">
        <f t="shared" si="43"/>
        <v>1985408.653846154</v>
      </c>
      <c r="CP62" s="78">
        <f t="shared" si="44"/>
        <v>198277.77777777775</v>
      </c>
      <c r="CQ62" s="78">
        <f t="shared" si="45"/>
        <v>1658000</v>
      </c>
      <c r="CR62" s="78">
        <f t="shared" si="46"/>
        <v>928125.00000000023</v>
      </c>
      <c r="CS62" s="78">
        <f t="shared" si="47"/>
        <v>1007421.8089602707</v>
      </c>
      <c r="CT62" s="78">
        <f t="shared" si="113"/>
        <v>1114490.1098901101</v>
      </c>
      <c r="CU62" s="78">
        <f t="shared" si="114"/>
        <v>245850</v>
      </c>
      <c r="CV62" s="78">
        <f t="shared" si="115"/>
        <v>1791267.6923076918</v>
      </c>
      <c r="CW62" s="78">
        <f t="shared" si="116"/>
        <v>2088942.3076923082</v>
      </c>
      <c r="CX62" s="78">
        <f t="shared" si="117"/>
        <v>3784361.1459968602</v>
      </c>
      <c r="CY62" s="78">
        <f t="shared" si="53"/>
        <v>7980860.3156043943</v>
      </c>
      <c r="CZ62" s="91">
        <f t="shared" si="118"/>
        <v>1804982.2511773941</v>
      </c>
      <c r="DA62" s="88"/>
      <c r="DB62" s="99"/>
      <c r="EQ62" s="1"/>
    </row>
    <row r="63" spans="1:147" x14ac:dyDescent="0.15">
      <c r="A63" s="81">
        <v>39509</v>
      </c>
      <c r="B63" s="82">
        <v>2680000</v>
      </c>
      <c r="C63" s="83">
        <v>990000</v>
      </c>
      <c r="D63" s="83">
        <v>3500000</v>
      </c>
      <c r="E63" s="84">
        <v>2970000</v>
      </c>
      <c r="F63" s="84">
        <v>4380000</v>
      </c>
      <c r="G63" s="84">
        <v>3630000</v>
      </c>
      <c r="H63" s="84">
        <v>3000000</v>
      </c>
      <c r="I63" s="84">
        <v>370000</v>
      </c>
      <c r="J63" s="138">
        <v>6840000</v>
      </c>
      <c r="K63" s="138">
        <v>1240000</v>
      </c>
      <c r="L63" s="26">
        <v>2670000</v>
      </c>
      <c r="M63" s="26">
        <v>3500000</v>
      </c>
      <c r="N63" s="26">
        <v>20820000</v>
      </c>
      <c r="O63" s="26">
        <v>3890000</v>
      </c>
      <c r="P63" s="26">
        <v>4390000</v>
      </c>
      <c r="Q63" s="26">
        <v>19890000</v>
      </c>
      <c r="R63" s="26">
        <v>10170000</v>
      </c>
      <c r="S63" s="179">
        <v>0</v>
      </c>
      <c r="T63" s="85">
        <f t="shared" si="73"/>
        <v>11832000</v>
      </c>
      <c r="U63" s="70"/>
      <c r="AQ63" s="130">
        <v>39509</v>
      </c>
      <c r="AR63" s="50">
        <v>0.35571428571428576</v>
      </c>
      <c r="AS63" s="88">
        <v>0.1970833333333333</v>
      </c>
      <c r="AT63" s="88">
        <v>0.26</v>
      </c>
      <c r="AU63" s="88">
        <v>0.435</v>
      </c>
      <c r="AV63" s="88">
        <v>0.21272727272727271</v>
      </c>
      <c r="AW63" s="88">
        <v>0.37615384615384628</v>
      </c>
      <c r="AX63" s="88">
        <v>0.44500000000000001</v>
      </c>
      <c r="AY63" s="88">
        <v>0.35094017094017094</v>
      </c>
      <c r="AZ63" s="88">
        <v>0.23888888888888887</v>
      </c>
      <c r="BA63" s="88">
        <v>0.35094017094017094</v>
      </c>
      <c r="BB63" s="88">
        <v>0.24583333333333343</v>
      </c>
      <c r="BC63" s="88">
        <v>0.24464074387151311</v>
      </c>
      <c r="BD63" s="88">
        <v>0.27315934065934072</v>
      </c>
      <c r="BE63" s="88">
        <v>0.3725</v>
      </c>
      <c r="BF63" s="88">
        <v>0.28607692307692306</v>
      </c>
      <c r="BG63" s="88">
        <v>0.38076923076923086</v>
      </c>
      <c r="BH63" s="89">
        <v>0.38270015698587123</v>
      </c>
      <c r="BI63" s="89">
        <v>0.43747252747252741</v>
      </c>
      <c r="BJ63" s="89">
        <f t="shared" si="93"/>
        <v>0.33565991821131635</v>
      </c>
      <c r="BK63" s="76"/>
      <c r="BL63" s="99"/>
      <c r="BM63" s="99"/>
      <c r="BN63" s="99"/>
      <c r="BO63" s="99"/>
      <c r="BP63" s="99"/>
      <c r="BQ63" s="99"/>
      <c r="BR63" s="99"/>
      <c r="BS63" s="99"/>
      <c r="BT63" s="99"/>
      <c r="BU63" s="99"/>
      <c r="BV63" s="99"/>
      <c r="BW63" s="99"/>
      <c r="BX63" s="99"/>
      <c r="BY63" s="99"/>
      <c r="BZ63" s="99"/>
      <c r="CA63" s="99"/>
      <c r="CB63" s="99"/>
      <c r="CC63" s="99"/>
      <c r="CD63" s="99"/>
      <c r="CE63" s="99"/>
      <c r="CF63" s="99"/>
      <c r="CG63" s="90">
        <v>39509</v>
      </c>
      <c r="CH63" s="78">
        <f t="shared" si="36"/>
        <v>953314.2857142858</v>
      </c>
      <c r="CI63" s="78">
        <f t="shared" si="37"/>
        <v>195112.49999999997</v>
      </c>
      <c r="CJ63" s="78">
        <f t="shared" si="38"/>
        <v>910000</v>
      </c>
      <c r="CK63" s="78">
        <f t="shared" si="39"/>
        <v>1291950</v>
      </c>
      <c r="CL63" s="78">
        <f t="shared" si="40"/>
        <v>931745.45454545447</v>
      </c>
      <c r="CM63" s="78">
        <f t="shared" si="41"/>
        <v>1365438.461538462</v>
      </c>
      <c r="CN63" s="78">
        <f t="shared" si="42"/>
        <v>1335000</v>
      </c>
      <c r="CO63" s="78">
        <f t="shared" si="43"/>
        <v>129847.86324786325</v>
      </c>
      <c r="CP63" s="78">
        <f t="shared" si="44"/>
        <v>1634000</v>
      </c>
      <c r="CQ63" s="78">
        <f t="shared" si="45"/>
        <v>435165.81196581194</v>
      </c>
      <c r="CR63" s="78">
        <f t="shared" si="46"/>
        <v>656375.00000000023</v>
      </c>
      <c r="CS63" s="78">
        <f t="shared" si="47"/>
        <v>856242.60355029581</v>
      </c>
      <c r="CT63" s="78">
        <f t="shared" si="113"/>
        <v>5687177.4725274742</v>
      </c>
      <c r="CU63" s="78">
        <f t="shared" si="114"/>
        <v>1449025</v>
      </c>
      <c r="CV63" s="78">
        <f t="shared" si="115"/>
        <v>1255877.6923076923</v>
      </c>
      <c r="CW63" s="78">
        <f t="shared" si="116"/>
        <v>7573500.0000000019</v>
      </c>
      <c r="CX63" s="78">
        <f t="shared" si="117"/>
        <v>3892060.5965463105</v>
      </c>
      <c r="CY63" s="78">
        <f t="shared" si="53"/>
        <v>0</v>
      </c>
      <c r="CZ63" s="91">
        <f t="shared" si="118"/>
        <v>3971528.1522762952</v>
      </c>
      <c r="DA63" s="88"/>
      <c r="DB63" s="99"/>
      <c r="EQ63" s="1"/>
    </row>
    <row r="64" spans="1:147" x14ac:dyDescent="0.15">
      <c r="A64" s="81">
        <v>39510</v>
      </c>
      <c r="B64" s="82">
        <v>3070000</v>
      </c>
      <c r="C64" s="83">
        <v>6510000</v>
      </c>
      <c r="D64" s="83">
        <v>1630000</v>
      </c>
      <c r="E64" s="84">
        <v>2540000</v>
      </c>
      <c r="F64" s="84">
        <v>3460000</v>
      </c>
      <c r="G64" s="84">
        <v>2940000</v>
      </c>
      <c r="H64" s="84">
        <v>610000</v>
      </c>
      <c r="I64" s="84">
        <v>5960000</v>
      </c>
      <c r="J64" s="138">
        <v>6030000</v>
      </c>
      <c r="K64" s="138">
        <v>1550000</v>
      </c>
      <c r="L64" s="26">
        <v>3560000</v>
      </c>
      <c r="M64" s="26">
        <v>15140000</v>
      </c>
      <c r="N64" s="26">
        <v>150000</v>
      </c>
      <c r="O64" s="26">
        <v>3000000</v>
      </c>
      <c r="P64" s="26">
        <v>4670000</v>
      </c>
      <c r="Q64" s="26">
        <v>3950000</v>
      </c>
      <c r="R64" s="26">
        <v>5580000</v>
      </c>
      <c r="S64" s="188">
        <v>0</v>
      </c>
      <c r="T64" s="85">
        <f t="shared" si="73"/>
        <v>3470000</v>
      </c>
      <c r="U64" s="70"/>
      <c r="AQ64" s="130">
        <v>39510</v>
      </c>
      <c r="AR64" s="50">
        <v>0.35571428571428576</v>
      </c>
      <c r="AS64" s="88">
        <v>0.1970833333333333</v>
      </c>
      <c r="AT64" s="88">
        <v>0.26</v>
      </c>
      <c r="AU64" s="88">
        <v>0.435</v>
      </c>
      <c r="AV64" s="88">
        <v>0.21272727272727271</v>
      </c>
      <c r="AW64" s="88">
        <v>0.37615384615384628</v>
      </c>
      <c r="AX64" s="88">
        <v>0.435</v>
      </c>
      <c r="AY64" s="88">
        <v>0.35094017094017094</v>
      </c>
      <c r="AZ64" s="88">
        <v>0.23888888888888887</v>
      </c>
      <c r="BA64" s="88">
        <v>0.34752136752136753</v>
      </c>
      <c r="BB64" s="88">
        <v>0.24583333333333343</v>
      </c>
      <c r="BC64" s="88">
        <v>0.24464074387151311</v>
      </c>
      <c r="BD64" s="88">
        <v>0.25600000000000006</v>
      </c>
      <c r="BE64" s="88">
        <v>0.3725</v>
      </c>
      <c r="BF64" s="88">
        <v>0.29613553113553115</v>
      </c>
      <c r="BG64" s="88">
        <v>0.38333896872358414</v>
      </c>
      <c r="BH64" s="89">
        <v>0.38270015698587123</v>
      </c>
      <c r="BI64" s="89">
        <v>0.44851037851037856</v>
      </c>
      <c r="BJ64" s="89">
        <f t="shared" si="93"/>
        <v>0.35668638229638322</v>
      </c>
      <c r="BK64" s="76"/>
      <c r="BL64" s="99"/>
      <c r="BM64" s="99"/>
      <c r="BN64" s="99"/>
      <c r="BO64" s="99"/>
      <c r="BP64" s="99"/>
      <c r="BQ64" s="99"/>
      <c r="BR64" s="99"/>
      <c r="BS64" s="99"/>
      <c r="BT64" s="99"/>
      <c r="BU64" s="99"/>
      <c r="BV64" s="99"/>
      <c r="BW64" s="99"/>
      <c r="BX64" s="99"/>
      <c r="BY64" s="99"/>
      <c r="BZ64" s="99"/>
      <c r="CA64" s="99"/>
      <c r="CB64" s="99"/>
      <c r="CC64" s="99"/>
      <c r="CD64" s="99"/>
      <c r="CE64" s="99"/>
      <c r="CF64" s="99"/>
      <c r="CG64" s="90">
        <v>39510</v>
      </c>
      <c r="CH64" s="78">
        <f t="shared" si="36"/>
        <v>1092042.8571428573</v>
      </c>
      <c r="CI64" s="78">
        <f t="shared" si="37"/>
        <v>1283012.4999999998</v>
      </c>
      <c r="CJ64" s="78">
        <f t="shared" si="38"/>
        <v>423800</v>
      </c>
      <c r="CK64" s="78">
        <f t="shared" si="39"/>
        <v>1104900</v>
      </c>
      <c r="CL64" s="78">
        <f t="shared" si="40"/>
        <v>736036.36363636353</v>
      </c>
      <c r="CM64" s="78">
        <f t="shared" si="41"/>
        <v>1105892.307692308</v>
      </c>
      <c r="CN64" s="78">
        <f t="shared" si="42"/>
        <v>265350</v>
      </c>
      <c r="CO64" s="78">
        <f t="shared" si="43"/>
        <v>2091603.4188034188</v>
      </c>
      <c r="CP64" s="78">
        <f t="shared" si="44"/>
        <v>1440500</v>
      </c>
      <c r="CQ64" s="78">
        <f t="shared" si="45"/>
        <v>538658.11965811963</v>
      </c>
      <c r="CR64" s="78">
        <f t="shared" si="46"/>
        <v>875166.66666666698</v>
      </c>
      <c r="CS64" s="78">
        <f t="shared" si="47"/>
        <v>3703860.8622147082</v>
      </c>
      <c r="CT64" s="78">
        <f t="shared" si="113"/>
        <v>38400.000000000007</v>
      </c>
      <c r="CU64" s="78">
        <f t="shared" si="114"/>
        <v>1117500</v>
      </c>
      <c r="CV64" s="78">
        <f t="shared" si="115"/>
        <v>1382952.9304029304</v>
      </c>
      <c r="CW64" s="78">
        <f t="shared" si="116"/>
        <v>1514188.9264581574</v>
      </c>
      <c r="CX64" s="78">
        <f t="shared" si="117"/>
        <v>2135466.8759811614</v>
      </c>
      <c r="CY64" s="78">
        <f t="shared" si="53"/>
        <v>0</v>
      </c>
      <c r="CZ64" s="91">
        <f t="shared" si="118"/>
        <v>1237701.7465684498</v>
      </c>
      <c r="DA64" s="88"/>
      <c r="DB64" s="99"/>
      <c r="EQ64" s="1"/>
    </row>
    <row r="65" spans="1:147" x14ac:dyDescent="0.15">
      <c r="A65" s="81">
        <v>39511</v>
      </c>
      <c r="B65" s="82">
        <v>980000</v>
      </c>
      <c r="C65" s="83">
        <v>5870000</v>
      </c>
      <c r="D65" s="83">
        <v>1880000</v>
      </c>
      <c r="E65" s="84">
        <v>1610000</v>
      </c>
      <c r="F65" s="84">
        <v>3390000</v>
      </c>
      <c r="G65" s="84">
        <v>950000</v>
      </c>
      <c r="H65" s="84">
        <v>4640000</v>
      </c>
      <c r="I65" s="84">
        <v>3440000</v>
      </c>
      <c r="J65" s="138">
        <v>3730000</v>
      </c>
      <c r="K65" s="138">
        <v>1720000</v>
      </c>
      <c r="L65" s="26">
        <v>20430000</v>
      </c>
      <c r="M65" s="26">
        <v>330000</v>
      </c>
      <c r="N65" s="26">
        <v>5640000</v>
      </c>
      <c r="O65" s="26">
        <v>2550000</v>
      </c>
      <c r="P65" s="26">
        <v>9000000</v>
      </c>
      <c r="Q65" s="26">
        <v>4030000</v>
      </c>
      <c r="R65" s="26">
        <v>330000</v>
      </c>
      <c r="S65" s="179">
        <v>6140792</v>
      </c>
      <c r="T65" s="85">
        <f t="shared" si="73"/>
        <v>4310000</v>
      </c>
      <c r="U65" s="70"/>
      <c r="X65" s="98"/>
      <c r="AQ65" s="130">
        <v>39511</v>
      </c>
      <c r="AR65" s="50">
        <v>0.35</v>
      </c>
      <c r="AS65" s="88">
        <v>0.1970833333333333</v>
      </c>
      <c r="AT65" s="88">
        <v>0.26</v>
      </c>
      <c r="AU65" s="88">
        <v>0.435</v>
      </c>
      <c r="AV65" s="88">
        <v>0.21272727272727271</v>
      </c>
      <c r="AW65" s="88">
        <v>0.37333333333333335</v>
      </c>
      <c r="AX65" s="88">
        <v>0.435</v>
      </c>
      <c r="AY65" s="88">
        <v>0.33760683760683757</v>
      </c>
      <c r="AZ65" s="88">
        <v>0.23874999999999999</v>
      </c>
      <c r="BA65" s="88">
        <v>0.34752136752136753</v>
      </c>
      <c r="BB65" s="88">
        <v>0.24583333333333343</v>
      </c>
      <c r="BC65" s="88">
        <v>0.24519019442096368</v>
      </c>
      <c r="BD65" s="88">
        <v>0.25600000000000006</v>
      </c>
      <c r="BE65" s="88">
        <v>0.38</v>
      </c>
      <c r="BF65" s="88">
        <v>0.31249084249084252</v>
      </c>
      <c r="BG65" s="88">
        <v>0.38333896872358414</v>
      </c>
      <c r="BH65" s="89">
        <v>0.38270015698587123</v>
      </c>
      <c r="BI65" s="89">
        <v>0.44851037851037856</v>
      </c>
      <c r="BJ65" s="89">
        <f t="shared" si="93"/>
        <v>0.32001877856978955</v>
      </c>
      <c r="BK65" s="100"/>
      <c r="BM65" s="98"/>
      <c r="BN65" s="98"/>
      <c r="BO65" s="98"/>
      <c r="BP65" s="98"/>
      <c r="BQ65" s="98"/>
      <c r="BR65" s="98"/>
      <c r="BS65" s="98"/>
      <c r="BT65" s="98"/>
      <c r="BU65" s="98"/>
      <c r="BV65" s="98"/>
      <c r="BW65" s="98"/>
      <c r="BX65" s="98"/>
      <c r="BY65" s="98"/>
      <c r="BZ65" s="98"/>
      <c r="CA65" s="98"/>
      <c r="CB65" s="98"/>
      <c r="CC65" s="98"/>
      <c r="CD65" s="98"/>
      <c r="CE65" s="98"/>
      <c r="CG65" s="90">
        <v>39511</v>
      </c>
      <c r="CH65" s="78">
        <f t="shared" si="36"/>
        <v>343000</v>
      </c>
      <c r="CI65" s="78">
        <f t="shared" si="37"/>
        <v>1156879.1666666665</v>
      </c>
      <c r="CJ65" s="78">
        <f t="shared" si="38"/>
        <v>488800</v>
      </c>
      <c r="CK65" s="78">
        <f t="shared" si="39"/>
        <v>700350</v>
      </c>
      <c r="CL65" s="78">
        <f t="shared" si="40"/>
        <v>721145.45454545447</v>
      </c>
      <c r="CM65" s="78">
        <f t="shared" si="41"/>
        <v>354666.66666666669</v>
      </c>
      <c r="CN65" s="78">
        <f t="shared" si="42"/>
        <v>2018400</v>
      </c>
      <c r="CO65" s="78">
        <f t="shared" si="43"/>
        <v>1161367.5213675213</v>
      </c>
      <c r="CP65" s="78">
        <f t="shared" si="44"/>
        <v>890537.5</v>
      </c>
      <c r="CQ65" s="78">
        <f t="shared" si="45"/>
        <v>597736.75213675213</v>
      </c>
      <c r="CR65" s="78">
        <f t="shared" si="46"/>
        <v>5022375.0000000019</v>
      </c>
      <c r="CS65" s="78">
        <f t="shared" si="47"/>
        <v>80912.764158918013</v>
      </c>
      <c r="CT65" s="78">
        <f t="shared" si="113"/>
        <v>1443840.0000000002</v>
      </c>
      <c r="CU65" s="78">
        <f t="shared" si="114"/>
        <v>969000</v>
      </c>
      <c r="CV65" s="78">
        <f t="shared" si="115"/>
        <v>2812417.5824175826</v>
      </c>
      <c r="CW65" s="78">
        <f t="shared" si="116"/>
        <v>1544856.0439560441</v>
      </c>
      <c r="CX65" s="78">
        <f t="shared" si="117"/>
        <v>126291.05180533751</v>
      </c>
      <c r="CY65" s="78">
        <f t="shared" si="53"/>
        <v>2754208.9442735044</v>
      </c>
      <c r="CZ65" s="91">
        <f t="shared" si="118"/>
        <v>1379280.935635793</v>
      </c>
      <c r="DA65" s="88"/>
      <c r="EQ65" s="1"/>
    </row>
    <row r="66" spans="1:147" x14ac:dyDescent="0.15">
      <c r="A66" s="81">
        <v>39512</v>
      </c>
      <c r="B66" s="82">
        <v>4520000</v>
      </c>
      <c r="C66" s="83">
        <v>4980000</v>
      </c>
      <c r="D66" s="83">
        <v>3400000</v>
      </c>
      <c r="E66" s="84">
        <v>3070000</v>
      </c>
      <c r="F66" s="84">
        <v>3010000</v>
      </c>
      <c r="G66" s="84">
        <v>7080000</v>
      </c>
      <c r="H66" s="84">
        <v>3600000</v>
      </c>
      <c r="I66" s="84">
        <v>2380000</v>
      </c>
      <c r="J66" s="138">
        <v>3730000</v>
      </c>
      <c r="K66" s="138">
        <v>4240000</v>
      </c>
      <c r="L66" s="26">
        <v>230000</v>
      </c>
      <c r="M66" s="26">
        <v>4670000</v>
      </c>
      <c r="N66" s="26">
        <v>5310000</v>
      </c>
      <c r="O66" s="26">
        <v>2680000</v>
      </c>
      <c r="P66" s="26">
        <v>1880000</v>
      </c>
      <c r="Q66" s="26">
        <v>1280000</v>
      </c>
      <c r="R66" s="26">
        <v>0</v>
      </c>
      <c r="S66" s="179">
        <v>8718340</v>
      </c>
      <c r="T66" s="85">
        <f t="shared" si="73"/>
        <v>2230000</v>
      </c>
      <c r="U66" s="70"/>
      <c r="AQ66" s="130">
        <v>39512</v>
      </c>
      <c r="AR66" s="50">
        <v>0.35</v>
      </c>
      <c r="AS66" s="88">
        <v>0.19049999999999997</v>
      </c>
      <c r="AT66" s="88">
        <v>0.27</v>
      </c>
      <c r="AU66" s="88">
        <v>0.435</v>
      </c>
      <c r="AV66" s="88">
        <v>0.21272727272727271</v>
      </c>
      <c r="AW66" s="88">
        <v>0.37333333333333335</v>
      </c>
      <c r="AX66" s="88">
        <v>0.435</v>
      </c>
      <c r="AY66" s="88">
        <v>0.32784615384615384</v>
      </c>
      <c r="AZ66" s="88">
        <v>0.23944444444444443</v>
      </c>
      <c r="BA66" s="88">
        <v>0.34752136752136753</v>
      </c>
      <c r="BB66" s="88">
        <v>0.24583333333333343</v>
      </c>
      <c r="BC66" s="88">
        <v>0.24519019442096368</v>
      </c>
      <c r="BD66" s="88">
        <v>0.25600000000000006</v>
      </c>
      <c r="BE66" s="88">
        <v>0.38</v>
      </c>
      <c r="BF66" s="88">
        <v>0.31463369963369958</v>
      </c>
      <c r="BG66" s="88">
        <v>0.38333896872358414</v>
      </c>
      <c r="BH66" s="89">
        <v>0.38950126796280637</v>
      </c>
      <c r="BI66" s="89">
        <v>0.44851037851037856</v>
      </c>
      <c r="BJ66" s="89">
        <f t="shared" si="93"/>
        <v>0.31030898971099041</v>
      </c>
      <c r="BK66" s="100"/>
      <c r="BM66" s="98"/>
      <c r="BN66" s="98"/>
      <c r="BO66" s="98"/>
      <c r="BP66" s="98"/>
      <c r="BQ66" s="98"/>
      <c r="BR66" s="98"/>
      <c r="BS66" s="98"/>
      <c r="BT66" s="98"/>
      <c r="BU66" s="98"/>
      <c r="BV66" s="98"/>
      <c r="BW66" s="98"/>
      <c r="BX66" s="98"/>
      <c r="BY66" s="98"/>
      <c r="BZ66" s="98"/>
      <c r="CA66" s="98"/>
      <c r="CB66" s="98"/>
      <c r="CC66" s="98"/>
      <c r="CD66" s="98"/>
      <c r="CE66" s="98"/>
      <c r="CG66" s="90">
        <v>39512</v>
      </c>
      <c r="CH66" s="78">
        <f t="shared" si="36"/>
        <v>1582000</v>
      </c>
      <c r="CI66" s="78">
        <f t="shared" si="37"/>
        <v>948689.99999999988</v>
      </c>
      <c r="CJ66" s="78">
        <f t="shared" si="38"/>
        <v>918000.00000000012</v>
      </c>
      <c r="CK66" s="78">
        <f t="shared" si="39"/>
        <v>1335450</v>
      </c>
      <c r="CL66" s="78">
        <f t="shared" si="40"/>
        <v>640309.09090909082</v>
      </c>
      <c r="CM66" s="78">
        <f t="shared" si="41"/>
        <v>2643200</v>
      </c>
      <c r="CN66" s="78">
        <f t="shared" si="42"/>
        <v>1566000</v>
      </c>
      <c r="CO66" s="78">
        <f t="shared" si="43"/>
        <v>780273.84615384613</v>
      </c>
      <c r="CP66" s="78">
        <f t="shared" si="44"/>
        <v>893127.77777777775</v>
      </c>
      <c r="CQ66" s="78">
        <f t="shared" si="45"/>
        <v>1473490.5982905983</v>
      </c>
      <c r="CR66" s="78">
        <f t="shared" si="46"/>
        <v>56541.666666666686</v>
      </c>
      <c r="CS66" s="78">
        <f t="shared" si="47"/>
        <v>1145038.2079459005</v>
      </c>
      <c r="CT66" s="78">
        <f t="shared" si="113"/>
        <v>1359360.0000000002</v>
      </c>
      <c r="CU66" s="78">
        <f t="shared" si="114"/>
        <v>1018400</v>
      </c>
      <c r="CV66" s="78">
        <f t="shared" si="115"/>
        <v>591511.3553113552</v>
      </c>
      <c r="CW66" s="78">
        <f t="shared" si="116"/>
        <v>490673.8799661877</v>
      </c>
      <c r="CX66" s="78">
        <f t="shared" si="117"/>
        <v>0</v>
      </c>
      <c r="CY66" s="78">
        <f t="shared" si="53"/>
        <v>3910265.973382174</v>
      </c>
      <c r="CZ66" s="91">
        <f t="shared" si="118"/>
        <v>691989.04705550859</v>
      </c>
      <c r="DA66" s="88"/>
      <c r="EQ66" s="1"/>
    </row>
    <row r="67" spans="1:147" x14ac:dyDescent="0.15">
      <c r="A67" s="81">
        <v>39513</v>
      </c>
      <c r="B67" s="82">
        <v>2560000</v>
      </c>
      <c r="C67" s="83">
        <v>5850000</v>
      </c>
      <c r="D67" s="83">
        <v>3550000</v>
      </c>
      <c r="E67" s="84">
        <v>2660000</v>
      </c>
      <c r="F67" s="84">
        <v>1520000</v>
      </c>
      <c r="G67" s="84">
        <v>1920000</v>
      </c>
      <c r="H67" s="84">
        <v>5710000</v>
      </c>
      <c r="I67" s="84">
        <v>4130000</v>
      </c>
      <c r="J67" s="138">
        <v>4550000</v>
      </c>
      <c r="K67" s="138">
        <v>4040000</v>
      </c>
      <c r="L67" s="26">
        <v>6030000</v>
      </c>
      <c r="M67" s="26">
        <v>2620000</v>
      </c>
      <c r="N67" s="26">
        <v>3180000</v>
      </c>
      <c r="O67" s="26">
        <v>2260000</v>
      </c>
      <c r="P67" s="26">
        <v>1480000</v>
      </c>
      <c r="Q67" s="26">
        <v>0</v>
      </c>
      <c r="R67" s="26">
        <v>7360000</v>
      </c>
      <c r="S67" s="179">
        <v>10196742</v>
      </c>
      <c r="T67" s="85">
        <f t="shared" si="73"/>
        <v>2856000</v>
      </c>
      <c r="U67" s="70"/>
      <c r="AQ67" s="130">
        <v>39513</v>
      </c>
      <c r="AR67" s="50">
        <v>0.34100000000000003</v>
      </c>
      <c r="AS67" s="88">
        <v>0.19049999999999997</v>
      </c>
      <c r="AT67" s="88">
        <v>0.26</v>
      </c>
      <c r="AU67" s="88">
        <v>0.435</v>
      </c>
      <c r="AV67" s="88">
        <v>0.21818181818181817</v>
      </c>
      <c r="AW67" s="88">
        <v>0.37666666666666671</v>
      </c>
      <c r="AX67" s="88">
        <v>0.45666666666666661</v>
      </c>
      <c r="AY67" s="88">
        <v>0.30538461538461542</v>
      </c>
      <c r="AZ67" s="88">
        <v>0.23649999999999999</v>
      </c>
      <c r="BA67" s="88">
        <v>0.35974358974358978</v>
      </c>
      <c r="BB67" s="88">
        <v>0.24583333333333343</v>
      </c>
      <c r="BC67" s="88">
        <v>0.24519019442096368</v>
      </c>
      <c r="BD67" s="88">
        <v>0.248</v>
      </c>
      <c r="BE67" s="88">
        <v>0.38</v>
      </c>
      <c r="BF67" s="88">
        <v>0.31463369963369958</v>
      </c>
      <c r="BG67" s="88">
        <v>0.39312271062271065</v>
      </c>
      <c r="BH67" s="89">
        <v>0.38950126796280637</v>
      </c>
      <c r="BI67" s="89">
        <v>0.46605769230769239</v>
      </c>
      <c r="BJ67" s="89">
        <f t="shared" si="93"/>
        <v>0.34872739549468701</v>
      </c>
      <c r="BK67" s="100"/>
      <c r="BM67" s="98"/>
      <c r="BN67" s="98"/>
      <c r="BO67" s="98"/>
      <c r="BP67" s="98"/>
      <c r="BQ67" s="98"/>
      <c r="BR67" s="98"/>
      <c r="BS67" s="98"/>
      <c r="BT67" s="98"/>
      <c r="BU67" s="98"/>
      <c r="BV67" s="98"/>
      <c r="BW67" s="98"/>
      <c r="BX67" s="98"/>
      <c r="BY67" s="98"/>
      <c r="BZ67" s="98"/>
      <c r="CA67" s="98"/>
      <c r="CB67" s="98"/>
      <c r="CC67" s="98"/>
      <c r="CD67" s="98"/>
      <c r="CE67" s="98"/>
      <c r="CG67" s="90">
        <v>39513</v>
      </c>
      <c r="CH67" s="78">
        <f t="shared" ref="CH67:CH130" si="1826">B67*AR67</f>
        <v>872960.00000000012</v>
      </c>
      <c r="CI67" s="78">
        <f t="shared" ref="CI67:CI130" si="1827">C67*AS67</f>
        <v>1114424.9999999998</v>
      </c>
      <c r="CJ67" s="78">
        <f t="shared" ref="CJ67:CJ130" si="1828">D67*AT67</f>
        <v>923000</v>
      </c>
      <c r="CK67" s="78">
        <f t="shared" ref="CK67:CK130" si="1829">E67*AU67</f>
        <v>1157100</v>
      </c>
      <c r="CL67" s="78">
        <f t="shared" ref="CL67:CL130" si="1830">F67*AV67</f>
        <v>331636.36363636365</v>
      </c>
      <c r="CM67" s="78">
        <f t="shared" ref="CM67:CM130" si="1831">G67*AW67</f>
        <v>723200.00000000012</v>
      </c>
      <c r="CN67" s="78">
        <f t="shared" ref="CN67:CN130" si="1832">H67*AX67</f>
        <v>2607566.6666666665</v>
      </c>
      <c r="CO67" s="78">
        <f t="shared" ref="CO67:CO130" si="1833">I67*AY67</f>
        <v>1261238.4615384617</v>
      </c>
      <c r="CP67" s="78">
        <f t="shared" ref="CP67:CP130" si="1834">J67*AZ67</f>
        <v>1076075</v>
      </c>
      <c r="CQ67" s="78">
        <f t="shared" ref="CQ67:CQ130" si="1835">K67*BA67</f>
        <v>1453364.1025641027</v>
      </c>
      <c r="CR67" s="78">
        <f t="shared" ref="CR67:CR130" si="1836">L67*BB67</f>
        <v>1482375.0000000007</v>
      </c>
      <c r="CS67" s="78">
        <f t="shared" ref="CS67:CS130" si="1837">M67*BC67</f>
        <v>642398.30938292481</v>
      </c>
      <c r="CT67" s="78">
        <f t="shared" ref="CT67:CT130" si="1838">N67*BD67</f>
        <v>788640</v>
      </c>
      <c r="CU67" s="78">
        <f t="shared" ref="CU67:CU130" si="1839">O67*BE67</f>
        <v>858800</v>
      </c>
      <c r="CV67" s="78">
        <f t="shared" ref="CV67:CV130" si="1840">P67*BF67</f>
        <v>465657.87545787537</v>
      </c>
      <c r="CW67" s="78">
        <f t="shared" ref="CW67:CW130" si="1841">Q67*BG67</f>
        <v>0</v>
      </c>
      <c r="CX67" s="78">
        <f t="shared" ref="CX67:CY130" si="1842">R67*BH67</f>
        <v>2866729.3322062548</v>
      </c>
      <c r="CY67" s="78">
        <f t="shared" si="1842"/>
        <v>4752270.0455769235</v>
      </c>
      <c r="CZ67" s="91">
        <f t="shared" si="118"/>
        <v>995965.44153282605</v>
      </c>
      <c r="DA67" s="88"/>
      <c r="EQ67" s="1"/>
    </row>
    <row r="68" spans="1:147" x14ac:dyDescent="0.15">
      <c r="A68" s="81">
        <v>39514</v>
      </c>
      <c r="B68" s="82">
        <v>3620000</v>
      </c>
      <c r="C68" s="83">
        <v>3740000</v>
      </c>
      <c r="D68" s="83">
        <v>2350000</v>
      </c>
      <c r="E68" s="84">
        <v>200000</v>
      </c>
      <c r="F68" s="84">
        <v>4820000</v>
      </c>
      <c r="G68" s="84">
        <v>1630000</v>
      </c>
      <c r="H68" s="84">
        <v>5420000</v>
      </c>
      <c r="I68" s="84">
        <v>3790000</v>
      </c>
      <c r="J68" s="138">
        <v>5450000</v>
      </c>
      <c r="K68" s="138">
        <v>3440000</v>
      </c>
      <c r="L68" s="26">
        <v>4910000</v>
      </c>
      <c r="M68" s="26">
        <v>2260000</v>
      </c>
      <c r="N68" s="26">
        <v>3960000</v>
      </c>
      <c r="O68" s="26">
        <v>14270000</v>
      </c>
      <c r="P68" s="26">
        <v>80000</v>
      </c>
      <c r="Q68" s="26">
        <v>4450000</v>
      </c>
      <c r="R68" s="26">
        <v>8540000</v>
      </c>
      <c r="S68" s="179">
        <v>6263262</v>
      </c>
      <c r="T68" s="85">
        <f t="shared" ref="T68:T131" si="1843">SUM(N68:R68)/5</f>
        <v>6260000</v>
      </c>
      <c r="U68" s="70"/>
      <c r="AQ68" s="130">
        <v>39514</v>
      </c>
      <c r="AR68" s="50">
        <v>0.33399999999999996</v>
      </c>
      <c r="AS68" s="88">
        <v>0.19649999999999998</v>
      </c>
      <c r="AT68" s="88">
        <v>0.26</v>
      </c>
      <c r="AU68" s="88">
        <v>0.4</v>
      </c>
      <c r="AV68" s="88">
        <v>0.21818181818181817</v>
      </c>
      <c r="AW68" s="88">
        <v>0.37666666666666671</v>
      </c>
      <c r="AX68" s="88">
        <v>0.45</v>
      </c>
      <c r="AY68" s="88">
        <v>0.30338461538461542</v>
      </c>
      <c r="AZ68" s="88">
        <v>0.23649999999999999</v>
      </c>
      <c r="BA68" s="88">
        <v>0.35974358974358978</v>
      </c>
      <c r="BB68" s="88">
        <v>0.24500000000000008</v>
      </c>
      <c r="BC68" s="88">
        <v>0.26549450549450554</v>
      </c>
      <c r="BD68" s="88">
        <v>0.248</v>
      </c>
      <c r="BE68" s="88">
        <v>0.38</v>
      </c>
      <c r="BF68" s="88">
        <v>0.33656043956043957</v>
      </c>
      <c r="BG68" s="88">
        <v>0.39312271062271065</v>
      </c>
      <c r="BH68" s="89">
        <v>0.38950126796280637</v>
      </c>
      <c r="BI68" s="89">
        <v>0.48262820512820509</v>
      </c>
      <c r="BJ68" s="89">
        <f t="shared" ref="BJ68:BJ131" si="1844">SUMPRODUCT(BD68:BH68,N68:R68)/SUM(N68:R68)</f>
        <v>0.36764670050601478</v>
      </c>
      <c r="BK68" s="100"/>
      <c r="BM68" s="98"/>
      <c r="BN68" s="98"/>
      <c r="BO68" s="98"/>
      <c r="BP68" s="98"/>
      <c r="BQ68" s="98"/>
      <c r="BR68" s="98"/>
      <c r="BS68" s="98"/>
      <c r="BT68" s="98"/>
      <c r="BU68" s="98"/>
      <c r="BV68" s="98"/>
      <c r="BW68" s="98"/>
      <c r="BX68" s="98"/>
      <c r="BY68" s="98"/>
      <c r="BZ68" s="98"/>
      <c r="CA68" s="98"/>
      <c r="CB68" s="98"/>
      <c r="CC68" s="98"/>
      <c r="CD68" s="98"/>
      <c r="CE68" s="98"/>
      <c r="CG68" s="90">
        <v>39514</v>
      </c>
      <c r="CH68" s="78">
        <f t="shared" si="1826"/>
        <v>1209079.9999999998</v>
      </c>
      <c r="CI68" s="78">
        <f t="shared" si="1827"/>
        <v>734909.99999999988</v>
      </c>
      <c r="CJ68" s="78">
        <f t="shared" si="1828"/>
        <v>611000</v>
      </c>
      <c r="CK68" s="78">
        <f t="shared" si="1829"/>
        <v>80000</v>
      </c>
      <c r="CL68" s="78">
        <f t="shared" si="1830"/>
        <v>1051636.3636363635</v>
      </c>
      <c r="CM68" s="78">
        <f t="shared" si="1831"/>
        <v>613966.66666666674</v>
      </c>
      <c r="CN68" s="78">
        <f t="shared" si="1832"/>
        <v>2439000</v>
      </c>
      <c r="CO68" s="78">
        <f t="shared" si="1833"/>
        <v>1149827.6923076925</v>
      </c>
      <c r="CP68" s="78">
        <f t="shared" si="1834"/>
        <v>1288925</v>
      </c>
      <c r="CQ68" s="78">
        <f t="shared" si="1835"/>
        <v>1237517.9487179487</v>
      </c>
      <c r="CR68" s="78">
        <f t="shared" si="1836"/>
        <v>1202950.0000000005</v>
      </c>
      <c r="CS68" s="78">
        <f t="shared" si="1837"/>
        <v>600017.58241758251</v>
      </c>
      <c r="CT68" s="78">
        <f t="shared" si="1838"/>
        <v>982080</v>
      </c>
      <c r="CU68" s="78">
        <f t="shared" si="1839"/>
        <v>5422600</v>
      </c>
      <c r="CV68" s="78">
        <f t="shared" si="1840"/>
        <v>26924.835164835167</v>
      </c>
      <c r="CW68" s="78">
        <f t="shared" si="1841"/>
        <v>1749396.0622710623</v>
      </c>
      <c r="CX68" s="78">
        <f t="shared" si="1842"/>
        <v>3326340.8284023665</v>
      </c>
      <c r="CY68" s="78">
        <f t="shared" si="1842"/>
        <v>3022826.8973076921</v>
      </c>
      <c r="CZ68" s="91">
        <f t="shared" ref="CZ68:CZ131" si="1845">SUM(CT68:CX68)/5</f>
        <v>2301468.3451676527</v>
      </c>
      <c r="DA68" s="88"/>
      <c r="EQ68" s="1"/>
    </row>
    <row r="69" spans="1:147" x14ac:dyDescent="0.15">
      <c r="A69" s="81">
        <v>39515</v>
      </c>
      <c r="B69" s="82">
        <v>5000000</v>
      </c>
      <c r="C69" s="83">
        <v>4050000</v>
      </c>
      <c r="D69" s="83">
        <v>1030000</v>
      </c>
      <c r="E69" s="84">
        <v>2130000</v>
      </c>
      <c r="F69" s="84">
        <v>3240000</v>
      </c>
      <c r="G69" s="84">
        <v>2630000</v>
      </c>
      <c r="H69" s="84">
        <v>4110000</v>
      </c>
      <c r="I69" s="84">
        <v>6410000</v>
      </c>
      <c r="J69" s="138">
        <v>970000</v>
      </c>
      <c r="K69" s="138">
        <v>2150000</v>
      </c>
      <c r="L69" s="26">
        <v>3050000</v>
      </c>
      <c r="M69" s="26">
        <v>3100000</v>
      </c>
      <c r="N69" s="26">
        <v>3630000</v>
      </c>
      <c r="O69" s="26">
        <v>610000</v>
      </c>
      <c r="P69" s="26">
        <v>5110000</v>
      </c>
      <c r="Q69" s="26">
        <v>10770000</v>
      </c>
      <c r="R69" s="26">
        <v>8860000</v>
      </c>
      <c r="S69" s="179">
        <v>6707438</v>
      </c>
      <c r="T69" s="85">
        <f t="shared" si="1843"/>
        <v>5796000</v>
      </c>
      <c r="U69" s="70"/>
      <c r="AQ69" s="130">
        <v>39515</v>
      </c>
      <c r="AR69" s="50">
        <v>0.32899999999999996</v>
      </c>
      <c r="AS69" s="88">
        <v>0.19649999999999998</v>
      </c>
      <c r="AT69" s="88">
        <v>0.27333333333333337</v>
      </c>
      <c r="AU69" s="88">
        <v>0.4</v>
      </c>
      <c r="AV69" s="88">
        <v>0.21818181818181817</v>
      </c>
      <c r="AW69" s="88">
        <v>0.37666666666666671</v>
      </c>
      <c r="AX69" s="88">
        <v>0.44</v>
      </c>
      <c r="AY69" s="88">
        <v>0.30338461538461542</v>
      </c>
      <c r="AZ69" s="88">
        <v>0.24875000000000003</v>
      </c>
      <c r="BA69" s="88">
        <v>0.36196581196581196</v>
      </c>
      <c r="BB69" s="88">
        <v>0.24500000000000008</v>
      </c>
      <c r="BC69" s="88">
        <v>0.26549450549450554</v>
      </c>
      <c r="BD69" s="88">
        <v>0.253</v>
      </c>
      <c r="BE69" s="88">
        <v>0.38250000000000001</v>
      </c>
      <c r="BF69" s="88">
        <v>0.33656043956043957</v>
      </c>
      <c r="BG69" s="88">
        <v>0.38927655677655681</v>
      </c>
      <c r="BH69" s="89">
        <v>0.39014370245139468</v>
      </c>
      <c r="BI69" s="89">
        <v>0.56964285714285712</v>
      </c>
      <c r="BJ69" s="89">
        <f t="shared" si="1844"/>
        <v>0.36303383596814082</v>
      </c>
      <c r="BK69" s="101"/>
      <c r="BL69" s="49"/>
      <c r="BP69" s="1"/>
      <c r="BQ69" s="1"/>
      <c r="BR69" s="1"/>
      <c r="BS69" s="1"/>
      <c r="BT69" s="1"/>
      <c r="BU69" s="1"/>
      <c r="BV69" s="1"/>
      <c r="BW69" s="1"/>
      <c r="BX69" s="1"/>
      <c r="BY69" s="1"/>
      <c r="BZ69" s="1"/>
      <c r="CA69" s="1"/>
      <c r="CB69" s="1"/>
      <c r="CC69" s="1"/>
      <c r="CD69" s="1"/>
      <c r="CE69" s="97"/>
      <c r="CG69" s="90">
        <v>39515</v>
      </c>
      <c r="CH69" s="78">
        <f t="shared" si="1826"/>
        <v>1644999.9999999998</v>
      </c>
      <c r="CI69" s="78">
        <f t="shared" si="1827"/>
        <v>795824.99999999988</v>
      </c>
      <c r="CJ69" s="78">
        <f t="shared" si="1828"/>
        <v>281533.33333333337</v>
      </c>
      <c r="CK69" s="78">
        <f t="shared" si="1829"/>
        <v>852000</v>
      </c>
      <c r="CL69" s="78">
        <f t="shared" si="1830"/>
        <v>706909.09090909082</v>
      </c>
      <c r="CM69" s="78">
        <f t="shared" si="1831"/>
        <v>990633.33333333349</v>
      </c>
      <c r="CN69" s="78">
        <f t="shared" si="1832"/>
        <v>1808400</v>
      </c>
      <c r="CO69" s="78">
        <f t="shared" si="1833"/>
        <v>1944695.3846153847</v>
      </c>
      <c r="CP69" s="78">
        <f t="shared" si="1834"/>
        <v>241287.50000000003</v>
      </c>
      <c r="CQ69" s="78">
        <f t="shared" si="1835"/>
        <v>778226.49572649575</v>
      </c>
      <c r="CR69" s="78">
        <f t="shared" si="1836"/>
        <v>747250.00000000023</v>
      </c>
      <c r="CS69" s="78">
        <f t="shared" si="1837"/>
        <v>823032.96703296714</v>
      </c>
      <c r="CT69" s="78">
        <f t="shared" si="1838"/>
        <v>918390</v>
      </c>
      <c r="CU69" s="78">
        <f t="shared" si="1839"/>
        <v>233325</v>
      </c>
      <c r="CV69" s="78">
        <f t="shared" si="1840"/>
        <v>1719823.8461538462</v>
      </c>
      <c r="CW69" s="78">
        <f t="shared" si="1841"/>
        <v>4192508.5164835169</v>
      </c>
      <c r="CX69" s="78">
        <f t="shared" si="1842"/>
        <v>3456673.203719357</v>
      </c>
      <c r="CY69" s="78">
        <f t="shared" si="1842"/>
        <v>3820844.1464285711</v>
      </c>
      <c r="CZ69" s="91">
        <f t="shared" si="1845"/>
        <v>2104144.113271344</v>
      </c>
      <c r="DA69" s="88"/>
      <c r="DB69" s="49"/>
      <c r="EQ69" s="1"/>
    </row>
    <row r="70" spans="1:147" x14ac:dyDescent="0.15">
      <c r="A70" s="81">
        <v>39516</v>
      </c>
      <c r="B70" s="82">
        <v>2530000</v>
      </c>
      <c r="C70" s="83">
        <v>1240000</v>
      </c>
      <c r="D70" s="83">
        <v>4960000</v>
      </c>
      <c r="E70" s="84">
        <v>2480000</v>
      </c>
      <c r="F70" s="84">
        <v>2740000</v>
      </c>
      <c r="G70" s="84">
        <v>3980000</v>
      </c>
      <c r="H70" s="84">
        <v>3390000</v>
      </c>
      <c r="I70" s="84">
        <v>370000</v>
      </c>
      <c r="J70" s="138">
        <v>5950000</v>
      </c>
      <c r="K70" s="138">
        <v>1130000</v>
      </c>
      <c r="L70" s="26">
        <v>3290000</v>
      </c>
      <c r="M70" s="26">
        <v>3080000</v>
      </c>
      <c r="N70" s="26">
        <v>19040000</v>
      </c>
      <c r="O70" s="26">
        <v>3400000</v>
      </c>
      <c r="P70" s="26">
        <v>6940000</v>
      </c>
      <c r="Q70" s="26">
        <v>10100000</v>
      </c>
      <c r="R70" s="26">
        <v>12840000</v>
      </c>
      <c r="S70" s="188">
        <v>0</v>
      </c>
      <c r="T70" s="85">
        <f t="shared" si="1843"/>
        <v>10464000</v>
      </c>
      <c r="U70" s="70"/>
      <c r="AQ70" s="130">
        <v>39516</v>
      </c>
      <c r="AR70" s="50">
        <v>0.33099999999999996</v>
      </c>
      <c r="AS70" s="88">
        <v>0.20884615384615379</v>
      </c>
      <c r="AT70" s="88">
        <v>0.27333333333333337</v>
      </c>
      <c r="AU70" s="88">
        <v>0.4</v>
      </c>
      <c r="AV70" s="88">
        <v>0.22545454545454546</v>
      </c>
      <c r="AW70" s="88">
        <v>0.38416666666666677</v>
      </c>
      <c r="AX70" s="88">
        <v>0.44</v>
      </c>
      <c r="AY70" s="88">
        <v>0.28976923076923078</v>
      </c>
      <c r="AZ70" s="88">
        <v>0.24875000000000003</v>
      </c>
      <c r="BA70" s="88">
        <v>0.38247863247863245</v>
      </c>
      <c r="BB70" s="88">
        <v>0.24500000000000008</v>
      </c>
      <c r="BC70" s="88">
        <v>0.26549450549450554</v>
      </c>
      <c r="BD70" s="88">
        <v>0.253</v>
      </c>
      <c r="BE70" s="88">
        <v>0.38250000000000001</v>
      </c>
      <c r="BF70" s="88">
        <v>0.34605494505494516</v>
      </c>
      <c r="BG70" s="88">
        <v>0.39956043956043963</v>
      </c>
      <c r="BH70" s="89">
        <v>0.39014370245139468</v>
      </c>
      <c r="BI70" s="89">
        <v>0.56964285714285712</v>
      </c>
      <c r="BJ70" s="89">
        <f t="shared" si="1844"/>
        <v>0.33570808290744775</v>
      </c>
      <c r="BK70" s="101"/>
      <c r="BL70" s="49"/>
      <c r="BP70" s="1"/>
      <c r="BQ70" s="1"/>
      <c r="BR70" s="1"/>
      <c r="BS70" s="1"/>
      <c r="BT70" s="1"/>
      <c r="BU70" s="1"/>
      <c r="BV70" s="1"/>
      <c r="BW70" s="1"/>
      <c r="BX70" s="1"/>
      <c r="BY70" s="1"/>
      <c r="BZ70" s="1"/>
      <c r="CA70" s="1"/>
      <c r="CB70" s="1"/>
      <c r="CC70" s="1"/>
      <c r="CD70" s="1"/>
      <c r="CE70" s="97"/>
      <c r="CG70" s="90">
        <v>39516</v>
      </c>
      <c r="CH70" s="78">
        <f t="shared" si="1826"/>
        <v>837429.99999999988</v>
      </c>
      <c r="CI70" s="78">
        <f t="shared" si="1827"/>
        <v>258969.23076923069</v>
      </c>
      <c r="CJ70" s="78">
        <f t="shared" si="1828"/>
        <v>1355733.3333333335</v>
      </c>
      <c r="CK70" s="78">
        <f t="shared" si="1829"/>
        <v>992000</v>
      </c>
      <c r="CL70" s="78">
        <f t="shared" si="1830"/>
        <v>617745.45454545459</v>
      </c>
      <c r="CM70" s="78">
        <f t="shared" si="1831"/>
        <v>1528983.3333333337</v>
      </c>
      <c r="CN70" s="78">
        <f t="shared" si="1832"/>
        <v>1491600</v>
      </c>
      <c r="CO70" s="78">
        <f t="shared" si="1833"/>
        <v>107214.61538461539</v>
      </c>
      <c r="CP70" s="78">
        <f t="shared" si="1834"/>
        <v>1480062.5000000002</v>
      </c>
      <c r="CQ70" s="78">
        <f t="shared" si="1835"/>
        <v>432200.85470085469</v>
      </c>
      <c r="CR70" s="78">
        <f t="shared" si="1836"/>
        <v>806050.00000000023</v>
      </c>
      <c r="CS70" s="78">
        <f t="shared" si="1837"/>
        <v>817723.07692307711</v>
      </c>
      <c r="CT70" s="78">
        <f t="shared" si="1838"/>
        <v>4817120</v>
      </c>
      <c r="CU70" s="78">
        <f t="shared" si="1839"/>
        <v>1300500</v>
      </c>
      <c r="CV70" s="78">
        <f t="shared" si="1840"/>
        <v>2401621.3186813192</v>
      </c>
      <c r="CW70" s="78">
        <f t="shared" si="1841"/>
        <v>4035560.4395604404</v>
      </c>
      <c r="CX70" s="78">
        <f t="shared" si="1842"/>
        <v>5009445.1394759081</v>
      </c>
      <c r="CY70" s="78">
        <f t="shared" si="1842"/>
        <v>0</v>
      </c>
      <c r="CZ70" s="91">
        <f t="shared" si="1845"/>
        <v>3512849.3795435331</v>
      </c>
      <c r="DA70" s="88"/>
      <c r="DB70" s="49"/>
      <c r="EQ70" s="1"/>
    </row>
    <row r="71" spans="1:147" x14ac:dyDescent="0.15">
      <c r="A71" s="81">
        <v>39517</v>
      </c>
      <c r="B71" s="82">
        <v>3410000</v>
      </c>
      <c r="C71" s="83">
        <v>7100000</v>
      </c>
      <c r="D71" s="83">
        <v>3160000</v>
      </c>
      <c r="E71" s="84">
        <v>1400000</v>
      </c>
      <c r="F71" s="84">
        <v>3400000</v>
      </c>
      <c r="G71" s="84">
        <v>3030000</v>
      </c>
      <c r="H71" s="84">
        <v>1050000</v>
      </c>
      <c r="I71" s="84">
        <v>9290000</v>
      </c>
      <c r="J71" s="138">
        <v>3530000</v>
      </c>
      <c r="K71" s="138">
        <v>3130000</v>
      </c>
      <c r="L71" s="26">
        <v>4570000</v>
      </c>
      <c r="M71" s="26">
        <v>17940000</v>
      </c>
      <c r="N71" s="26">
        <v>110000</v>
      </c>
      <c r="O71" s="26">
        <v>2130000</v>
      </c>
      <c r="P71" s="26">
        <v>5760000</v>
      </c>
      <c r="Q71" s="26">
        <v>4180000</v>
      </c>
      <c r="R71" s="26">
        <v>5700000</v>
      </c>
      <c r="S71" s="188">
        <v>0</v>
      </c>
      <c r="T71" s="85">
        <f t="shared" si="1843"/>
        <v>3576000</v>
      </c>
      <c r="U71" s="70"/>
      <c r="AQ71" s="130">
        <v>39517</v>
      </c>
      <c r="AR71" s="50">
        <v>0.33099999999999996</v>
      </c>
      <c r="AS71" s="88">
        <v>0.20884615384615379</v>
      </c>
      <c r="AT71" s="88">
        <v>0.28000000000000003</v>
      </c>
      <c r="AU71" s="88">
        <v>0.39</v>
      </c>
      <c r="AV71" s="88">
        <v>0.23454545454545456</v>
      </c>
      <c r="AW71" s="88">
        <v>0.38416666666666677</v>
      </c>
      <c r="AX71" s="88">
        <v>0.39833333333333337</v>
      </c>
      <c r="AY71" s="88">
        <v>0.28976923076923078</v>
      </c>
      <c r="AZ71" s="88">
        <v>0.2705555555555556</v>
      </c>
      <c r="BA71" s="88">
        <v>0.37833333333333335</v>
      </c>
      <c r="BB71" s="88">
        <v>0.24538461538461545</v>
      </c>
      <c r="BC71" s="88">
        <v>0.25851225697379543</v>
      </c>
      <c r="BD71" s="88">
        <v>0.23874999999999999</v>
      </c>
      <c r="BE71" s="88">
        <v>0.39749999999999996</v>
      </c>
      <c r="BF71" s="88">
        <v>0.35990231990231991</v>
      </c>
      <c r="BG71" s="88">
        <v>0.41395211930926218</v>
      </c>
      <c r="BH71" s="89">
        <v>0.39014370245139468</v>
      </c>
      <c r="BI71" s="89">
        <v>0.5714285714285714</v>
      </c>
      <c r="BJ71" s="89">
        <f t="shared" si="1844"/>
        <v>0.38591240633797697</v>
      </c>
      <c r="BK71" s="101"/>
      <c r="BL71" s="49"/>
      <c r="BP71" s="1"/>
      <c r="BQ71" s="1"/>
      <c r="BR71" s="1"/>
      <c r="BS71" s="1"/>
      <c r="BT71" s="1"/>
      <c r="BU71" s="1"/>
      <c r="BV71" s="1"/>
      <c r="BW71" s="1"/>
      <c r="BX71" s="1"/>
      <c r="BY71" s="1"/>
      <c r="BZ71" s="1"/>
      <c r="CA71" s="1"/>
      <c r="CB71" s="1"/>
      <c r="CC71" s="1"/>
      <c r="CD71" s="1"/>
      <c r="CE71" s="97"/>
      <c r="CG71" s="90">
        <v>39517</v>
      </c>
      <c r="CH71" s="78">
        <f t="shared" si="1826"/>
        <v>1128709.9999999998</v>
      </c>
      <c r="CI71" s="78">
        <f t="shared" si="1827"/>
        <v>1482807.692307692</v>
      </c>
      <c r="CJ71" s="78">
        <f t="shared" si="1828"/>
        <v>884800.00000000012</v>
      </c>
      <c r="CK71" s="78">
        <f t="shared" si="1829"/>
        <v>546000</v>
      </c>
      <c r="CL71" s="78">
        <f t="shared" si="1830"/>
        <v>797454.54545454553</v>
      </c>
      <c r="CM71" s="78">
        <f t="shared" si="1831"/>
        <v>1164025.0000000002</v>
      </c>
      <c r="CN71" s="78">
        <f t="shared" si="1832"/>
        <v>418250.00000000006</v>
      </c>
      <c r="CO71" s="78">
        <f t="shared" si="1833"/>
        <v>2691956.153846154</v>
      </c>
      <c r="CP71" s="78">
        <f t="shared" si="1834"/>
        <v>955061.11111111124</v>
      </c>
      <c r="CQ71" s="78">
        <f t="shared" si="1835"/>
        <v>1184183.3333333335</v>
      </c>
      <c r="CR71" s="78">
        <f t="shared" si="1836"/>
        <v>1121407.6923076927</v>
      </c>
      <c r="CS71" s="78">
        <f t="shared" si="1837"/>
        <v>4637709.8901098901</v>
      </c>
      <c r="CT71" s="78">
        <f t="shared" si="1838"/>
        <v>26262.5</v>
      </c>
      <c r="CU71" s="78">
        <f t="shared" si="1839"/>
        <v>846674.99999999988</v>
      </c>
      <c r="CV71" s="78">
        <f t="shared" si="1840"/>
        <v>2073037.3626373627</v>
      </c>
      <c r="CW71" s="78">
        <f t="shared" si="1841"/>
        <v>1730319.8587127158</v>
      </c>
      <c r="CX71" s="78">
        <f t="shared" si="1842"/>
        <v>2223819.1039729496</v>
      </c>
      <c r="CY71" s="78">
        <f t="shared" si="1842"/>
        <v>0</v>
      </c>
      <c r="CZ71" s="91">
        <f t="shared" si="1845"/>
        <v>1380022.7650646057</v>
      </c>
      <c r="DA71" s="88"/>
      <c r="DB71" s="49"/>
      <c r="EQ71" s="1"/>
    </row>
    <row r="72" spans="1:147" x14ac:dyDescent="0.15">
      <c r="A72" s="81">
        <v>39518</v>
      </c>
      <c r="B72" s="82">
        <v>1160000</v>
      </c>
      <c r="C72" s="83">
        <v>5780000</v>
      </c>
      <c r="D72" s="83">
        <v>3340000</v>
      </c>
      <c r="E72" s="84">
        <v>1900000</v>
      </c>
      <c r="F72" s="84">
        <v>4800000</v>
      </c>
      <c r="G72" s="84">
        <v>970000</v>
      </c>
      <c r="H72" s="84">
        <v>8580000</v>
      </c>
      <c r="I72" s="84">
        <v>6610000</v>
      </c>
      <c r="J72" s="138">
        <v>5080000</v>
      </c>
      <c r="K72" s="138">
        <v>2880000</v>
      </c>
      <c r="L72" s="26">
        <v>26340000</v>
      </c>
      <c r="M72" s="26">
        <v>260000</v>
      </c>
      <c r="N72" s="26">
        <v>2460000</v>
      </c>
      <c r="O72" s="26">
        <v>2750000</v>
      </c>
      <c r="P72" s="26">
        <v>2950000</v>
      </c>
      <c r="Q72" s="26">
        <v>8950000</v>
      </c>
      <c r="R72" s="26">
        <v>310000</v>
      </c>
      <c r="S72" s="179">
        <v>4183295</v>
      </c>
      <c r="T72" s="85">
        <f t="shared" si="1843"/>
        <v>3484000</v>
      </c>
      <c r="U72" s="70"/>
      <c r="AQ72" s="130">
        <v>39518</v>
      </c>
      <c r="AR72" s="50">
        <v>0.32999999999999996</v>
      </c>
      <c r="AS72" s="88">
        <v>0.21049999999999996</v>
      </c>
      <c r="AT72" s="88">
        <v>0.28800000000000003</v>
      </c>
      <c r="AU72" s="88">
        <v>0.42285714285714288</v>
      </c>
      <c r="AV72" s="88">
        <v>0.23818181818181819</v>
      </c>
      <c r="AW72" s="88">
        <v>0.39111111111111119</v>
      </c>
      <c r="AX72" s="88">
        <v>0.39833333333333337</v>
      </c>
      <c r="AY72" s="88">
        <v>0.28976923076923078</v>
      </c>
      <c r="AZ72" s="88">
        <v>0.26937500000000003</v>
      </c>
      <c r="BA72" s="88">
        <v>0.38400000000000001</v>
      </c>
      <c r="BB72" s="88">
        <v>0.24538461538461545</v>
      </c>
      <c r="BC72" s="88">
        <v>0.25851225697379543</v>
      </c>
      <c r="BD72" s="88">
        <v>0.23874999999999999</v>
      </c>
      <c r="BE72" s="88">
        <v>0.39749999999999996</v>
      </c>
      <c r="BF72" s="88">
        <v>0.36847985347985351</v>
      </c>
      <c r="BG72" s="88">
        <v>0.41348116169544741</v>
      </c>
      <c r="BH72" s="89">
        <v>0.39014370245139468</v>
      </c>
      <c r="BI72" s="89">
        <v>0.5714285714285714</v>
      </c>
      <c r="BJ72" s="89">
        <f t="shared" si="1844"/>
        <v>0.37824721657289062</v>
      </c>
      <c r="BK72" s="101"/>
      <c r="BL72" s="49"/>
      <c r="BP72" s="1"/>
      <c r="BQ72" s="1"/>
      <c r="BR72" s="1"/>
      <c r="BS72" s="1"/>
      <c r="BT72" s="1"/>
      <c r="BU72" s="1"/>
      <c r="BV72" s="1"/>
      <c r="BW72" s="1"/>
      <c r="BX72" s="1"/>
      <c r="BY72" s="1"/>
      <c r="BZ72" s="1"/>
      <c r="CA72" s="1"/>
      <c r="CB72" s="1"/>
      <c r="CC72" s="1"/>
      <c r="CD72" s="1"/>
      <c r="CE72" s="97"/>
      <c r="CG72" s="90">
        <v>39518</v>
      </c>
      <c r="CH72" s="78">
        <f t="shared" si="1826"/>
        <v>382799.99999999994</v>
      </c>
      <c r="CI72" s="78">
        <f t="shared" si="1827"/>
        <v>1216689.9999999998</v>
      </c>
      <c r="CJ72" s="78">
        <f t="shared" si="1828"/>
        <v>961920.00000000012</v>
      </c>
      <c r="CK72" s="78">
        <f t="shared" si="1829"/>
        <v>803428.57142857148</v>
      </c>
      <c r="CL72" s="78">
        <f t="shared" si="1830"/>
        <v>1143272.7272727273</v>
      </c>
      <c r="CM72" s="78">
        <f t="shared" si="1831"/>
        <v>379377.77777777787</v>
      </c>
      <c r="CN72" s="78">
        <f t="shared" si="1832"/>
        <v>3417700.0000000005</v>
      </c>
      <c r="CO72" s="78">
        <f t="shared" si="1833"/>
        <v>1915374.6153846155</v>
      </c>
      <c r="CP72" s="78">
        <f t="shared" si="1834"/>
        <v>1368425.0000000002</v>
      </c>
      <c r="CQ72" s="78">
        <f t="shared" si="1835"/>
        <v>1105920</v>
      </c>
      <c r="CR72" s="78">
        <f t="shared" si="1836"/>
        <v>6463430.7692307709</v>
      </c>
      <c r="CS72" s="78">
        <f t="shared" si="1837"/>
        <v>67213.18681318681</v>
      </c>
      <c r="CT72" s="78">
        <f t="shared" si="1838"/>
        <v>587325</v>
      </c>
      <c r="CU72" s="78">
        <f t="shared" si="1839"/>
        <v>1093125</v>
      </c>
      <c r="CV72" s="78">
        <f t="shared" si="1840"/>
        <v>1087015.5677655679</v>
      </c>
      <c r="CW72" s="78">
        <f t="shared" si="1841"/>
        <v>3700656.3971742545</v>
      </c>
      <c r="CX72" s="78">
        <f t="shared" si="1842"/>
        <v>120944.54775993235</v>
      </c>
      <c r="CY72" s="78">
        <f t="shared" si="1842"/>
        <v>2390454.2857142854</v>
      </c>
      <c r="CZ72" s="91">
        <f t="shared" si="1845"/>
        <v>1317813.3025399509</v>
      </c>
      <c r="DA72" s="88"/>
      <c r="DB72" s="49"/>
      <c r="EQ72" s="1"/>
    </row>
    <row r="73" spans="1:147" x14ac:dyDescent="0.15">
      <c r="A73" s="81">
        <v>39519</v>
      </c>
      <c r="B73" s="82">
        <v>6640000</v>
      </c>
      <c r="C73" s="83">
        <v>4820000</v>
      </c>
      <c r="D73" s="83">
        <v>4780000</v>
      </c>
      <c r="E73" s="84">
        <v>2450000</v>
      </c>
      <c r="F73" s="84">
        <v>2630000</v>
      </c>
      <c r="G73" s="84">
        <v>3930000</v>
      </c>
      <c r="H73" s="84">
        <v>5700000</v>
      </c>
      <c r="I73" s="84">
        <v>5470000</v>
      </c>
      <c r="J73" s="138">
        <v>3840000</v>
      </c>
      <c r="K73" s="138">
        <v>7370000</v>
      </c>
      <c r="L73" s="26">
        <v>610000</v>
      </c>
      <c r="M73" s="26">
        <v>4070000</v>
      </c>
      <c r="N73" s="26">
        <v>5320000</v>
      </c>
      <c r="O73" s="26">
        <v>2990000</v>
      </c>
      <c r="P73" s="26">
        <v>12070000</v>
      </c>
      <c r="Q73" s="26">
        <v>1800000</v>
      </c>
      <c r="R73" s="26">
        <v>0</v>
      </c>
      <c r="S73" s="179">
        <v>9866505</v>
      </c>
      <c r="T73" s="85">
        <f t="shared" si="1843"/>
        <v>4436000</v>
      </c>
      <c r="U73" s="70"/>
      <c r="AQ73" s="130">
        <v>39519</v>
      </c>
      <c r="AR73" s="50">
        <v>0.32999999999999996</v>
      </c>
      <c r="AS73" s="88">
        <v>0.20949999999999996</v>
      </c>
      <c r="AT73" s="88">
        <v>0.28428571428571431</v>
      </c>
      <c r="AU73" s="88">
        <v>0.42571428571428577</v>
      </c>
      <c r="AV73" s="88">
        <v>0.23818181818181819</v>
      </c>
      <c r="AW73" s="88">
        <v>0.39111111111111119</v>
      </c>
      <c r="AX73" s="88">
        <v>0.37499999999999994</v>
      </c>
      <c r="AY73" s="88">
        <v>0.28465384615384615</v>
      </c>
      <c r="AZ73" s="88">
        <v>0.27222222222222225</v>
      </c>
      <c r="BA73" s="88">
        <v>0.38400000000000001</v>
      </c>
      <c r="BB73" s="88">
        <v>0.24466666666666673</v>
      </c>
      <c r="BC73" s="88">
        <v>0.25851225697379543</v>
      </c>
      <c r="BD73" s="88">
        <v>0.23874999999999999</v>
      </c>
      <c r="BE73" s="88">
        <v>0.39749999999999996</v>
      </c>
      <c r="BF73" s="88">
        <v>0.36945054945054939</v>
      </c>
      <c r="BG73" s="88">
        <v>0.41348116169544741</v>
      </c>
      <c r="BH73" s="89">
        <v>0.40515215553677086</v>
      </c>
      <c r="BI73" s="89">
        <v>0.55528571428571438</v>
      </c>
      <c r="BJ73" s="89">
        <f t="shared" si="1844"/>
        <v>0.34545578101532631</v>
      </c>
      <c r="BK73" s="101"/>
      <c r="BL73" s="49"/>
      <c r="BP73" s="1"/>
      <c r="BQ73" s="1"/>
      <c r="BR73" s="1"/>
      <c r="BS73" s="1"/>
      <c r="BT73" s="1"/>
      <c r="BU73" s="1"/>
      <c r="BV73" s="1"/>
      <c r="BW73" s="1"/>
      <c r="BX73" s="1"/>
      <c r="BY73" s="1"/>
      <c r="BZ73" s="1"/>
      <c r="CA73" s="1"/>
      <c r="CB73" s="1"/>
      <c r="CC73" s="1"/>
      <c r="CD73" s="1"/>
      <c r="CE73" s="97"/>
      <c r="CG73" s="90">
        <v>39519</v>
      </c>
      <c r="CH73" s="78">
        <f t="shared" si="1826"/>
        <v>2191199.9999999995</v>
      </c>
      <c r="CI73" s="78">
        <f t="shared" si="1827"/>
        <v>1009789.9999999999</v>
      </c>
      <c r="CJ73" s="78">
        <f t="shared" si="1828"/>
        <v>1358885.7142857143</v>
      </c>
      <c r="CK73" s="78">
        <f t="shared" si="1829"/>
        <v>1043000.0000000001</v>
      </c>
      <c r="CL73" s="78">
        <f t="shared" si="1830"/>
        <v>626418.18181818188</v>
      </c>
      <c r="CM73" s="78">
        <f t="shared" si="1831"/>
        <v>1537066.666666667</v>
      </c>
      <c r="CN73" s="78">
        <f t="shared" si="1832"/>
        <v>2137499.9999999995</v>
      </c>
      <c r="CO73" s="78">
        <f t="shared" si="1833"/>
        <v>1557056.5384615385</v>
      </c>
      <c r="CP73" s="78">
        <f t="shared" si="1834"/>
        <v>1045333.3333333335</v>
      </c>
      <c r="CQ73" s="78">
        <f t="shared" si="1835"/>
        <v>2830080</v>
      </c>
      <c r="CR73" s="78">
        <f t="shared" si="1836"/>
        <v>149246.66666666672</v>
      </c>
      <c r="CS73" s="78">
        <f t="shared" si="1837"/>
        <v>1052144.8858833474</v>
      </c>
      <c r="CT73" s="78">
        <f t="shared" si="1838"/>
        <v>1270150</v>
      </c>
      <c r="CU73" s="78">
        <f t="shared" si="1839"/>
        <v>1188525</v>
      </c>
      <c r="CV73" s="78">
        <f t="shared" si="1840"/>
        <v>4459268.1318681315</v>
      </c>
      <c r="CW73" s="78">
        <f t="shared" si="1841"/>
        <v>744266.0910518053</v>
      </c>
      <c r="CX73" s="78">
        <f t="shared" si="1842"/>
        <v>0</v>
      </c>
      <c r="CY73" s="78">
        <f t="shared" si="1842"/>
        <v>5478729.2764285728</v>
      </c>
      <c r="CZ73" s="91">
        <f t="shared" si="1845"/>
        <v>1532441.8445839875</v>
      </c>
      <c r="DA73" s="88"/>
      <c r="DB73" s="49"/>
      <c r="EQ73" s="1"/>
    </row>
    <row r="74" spans="1:147" x14ac:dyDescent="0.15">
      <c r="A74" s="81">
        <v>39520</v>
      </c>
      <c r="B74" s="82">
        <v>3210000</v>
      </c>
      <c r="C74" s="83">
        <v>6360000</v>
      </c>
      <c r="D74" s="83">
        <v>5020000</v>
      </c>
      <c r="E74" s="84">
        <v>1720000</v>
      </c>
      <c r="F74" s="84">
        <v>1050000</v>
      </c>
      <c r="G74" s="84">
        <v>3360000</v>
      </c>
      <c r="H74" s="84">
        <v>5010000</v>
      </c>
      <c r="I74" s="84">
        <v>6890000</v>
      </c>
      <c r="J74" s="138">
        <v>5760000</v>
      </c>
      <c r="K74" s="138">
        <v>860000</v>
      </c>
      <c r="L74" s="26">
        <v>6200000</v>
      </c>
      <c r="M74" s="26">
        <v>3270000</v>
      </c>
      <c r="N74" s="26">
        <v>4440000</v>
      </c>
      <c r="O74" s="26">
        <v>3100000</v>
      </c>
      <c r="P74" s="26">
        <v>840000</v>
      </c>
      <c r="Q74" s="26">
        <v>0</v>
      </c>
      <c r="R74" s="26">
        <v>3910000</v>
      </c>
      <c r="S74" s="179">
        <v>9056094</v>
      </c>
      <c r="T74" s="85">
        <f t="shared" si="1843"/>
        <v>2458000</v>
      </c>
      <c r="U74" s="70"/>
      <c r="AQ74" s="130">
        <v>39520</v>
      </c>
      <c r="AR74" s="50">
        <v>0.32954545454545453</v>
      </c>
      <c r="AS74" s="88">
        <v>0.21249999999999997</v>
      </c>
      <c r="AT74" s="88">
        <v>0.27857142857142858</v>
      </c>
      <c r="AU74" s="88">
        <v>0.42571428571428577</v>
      </c>
      <c r="AV74" s="88">
        <v>0.2563636363636364</v>
      </c>
      <c r="AW74" s="88">
        <v>0.39111111111111119</v>
      </c>
      <c r="AX74" s="88">
        <v>0.35666666666666658</v>
      </c>
      <c r="AY74" s="88">
        <v>0.27625874125874122</v>
      </c>
      <c r="AZ74" s="88">
        <v>0.29333333333333333</v>
      </c>
      <c r="BA74" s="88">
        <v>0.34217582417582415</v>
      </c>
      <c r="BB74" s="88">
        <v>0.24466666666666673</v>
      </c>
      <c r="BC74" s="88">
        <v>0.27732037193575654</v>
      </c>
      <c r="BD74" s="88">
        <v>0.23874999999999999</v>
      </c>
      <c r="BE74" s="88">
        <v>0.39749999999999996</v>
      </c>
      <c r="BF74" s="88">
        <v>0.36945054945054939</v>
      </c>
      <c r="BG74" s="88">
        <v>0.43530219780219781</v>
      </c>
      <c r="BH74" s="89">
        <v>0.40515215553677086</v>
      </c>
      <c r="BI74" s="89">
        <v>0.55528571428571438</v>
      </c>
      <c r="BJ74" s="89">
        <f t="shared" si="1844"/>
        <v>0.34066585758236251</v>
      </c>
      <c r="BK74" s="101"/>
      <c r="BL74" s="49"/>
      <c r="BP74" s="1"/>
      <c r="BQ74" s="1"/>
      <c r="BR74" s="1"/>
      <c r="BS74" s="1"/>
      <c r="BT74" s="1"/>
      <c r="BU74" s="1"/>
      <c r="BV74" s="1"/>
      <c r="BW74" s="1"/>
      <c r="BX74" s="1"/>
      <c r="BY74" s="1"/>
      <c r="BZ74" s="1"/>
      <c r="CA74" s="1"/>
      <c r="CB74" s="1"/>
      <c r="CC74" s="1"/>
      <c r="CD74" s="1"/>
      <c r="CE74" s="97"/>
      <c r="CG74" s="90">
        <v>39520</v>
      </c>
      <c r="CH74" s="78">
        <f t="shared" si="1826"/>
        <v>1057840.9090909089</v>
      </c>
      <c r="CI74" s="78">
        <f t="shared" si="1827"/>
        <v>1351499.9999999998</v>
      </c>
      <c r="CJ74" s="78">
        <f t="shared" si="1828"/>
        <v>1398428.5714285714</v>
      </c>
      <c r="CK74" s="78">
        <f t="shared" si="1829"/>
        <v>732228.57142857148</v>
      </c>
      <c r="CL74" s="78">
        <f t="shared" si="1830"/>
        <v>269181.81818181823</v>
      </c>
      <c r="CM74" s="78">
        <f t="shared" si="1831"/>
        <v>1314133.3333333335</v>
      </c>
      <c r="CN74" s="78">
        <f t="shared" si="1832"/>
        <v>1786899.9999999995</v>
      </c>
      <c r="CO74" s="78">
        <f t="shared" si="1833"/>
        <v>1903422.7272727271</v>
      </c>
      <c r="CP74" s="78">
        <f t="shared" si="1834"/>
        <v>1689600</v>
      </c>
      <c r="CQ74" s="78">
        <f t="shared" si="1835"/>
        <v>294271.20879120874</v>
      </c>
      <c r="CR74" s="78">
        <f t="shared" si="1836"/>
        <v>1516933.3333333337</v>
      </c>
      <c r="CS74" s="78">
        <f t="shared" si="1837"/>
        <v>906837.61622992391</v>
      </c>
      <c r="CT74" s="78">
        <f t="shared" si="1838"/>
        <v>1060050</v>
      </c>
      <c r="CU74" s="78">
        <f t="shared" si="1839"/>
        <v>1232250</v>
      </c>
      <c r="CV74" s="78">
        <f t="shared" si="1840"/>
        <v>310338.4615384615</v>
      </c>
      <c r="CW74" s="78">
        <f t="shared" si="1841"/>
        <v>0</v>
      </c>
      <c r="CX74" s="78">
        <f t="shared" si="1842"/>
        <v>1584144.928148774</v>
      </c>
      <c r="CY74" s="78">
        <f t="shared" si="1842"/>
        <v>5028719.6254285723</v>
      </c>
      <c r="CZ74" s="91">
        <f t="shared" si="1845"/>
        <v>837356.67793744709</v>
      </c>
      <c r="DA74" s="88"/>
      <c r="DB74" s="49"/>
      <c r="EQ74" s="1"/>
    </row>
    <row r="75" spans="1:147" x14ac:dyDescent="0.15">
      <c r="A75" s="81">
        <v>39521</v>
      </c>
      <c r="B75" s="82">
        <v>2850000</v>
      </c>
      <c r="C75" s="83">
        <v>5760000</v>
      </c>
      <c r="D75" s="83">
        <v>5550000</v>
      </c>
      <c r="E75" s="84">
        <v>630000</v>
      </c>
      <c r="F75" s="84">
        <v>5340000</v>
      </c>
      <c r="G75" s="84">
        <v>2780000</v>
      </c>
      <c r="H75" s="84">
        <v>4970000</v>
      </c>
      <c r="I75" s="84">
        <v>6520000</v>
      </c>
      <c r="J75" s="138">
        <v>4760000</v>
      </c>
      <c r="K75" s="138">
        <v>6510000</v>
      </c>
      <c r="L75" s="26">
        <v>4460000</v>
      </c>
      <c r="M75" s="26">
        <v>3230000</v>
      </c>
      <c r="N75" s="26">
        <v>4210000</v>
      </c>
      <c r="O75" s="26">
        <v>23560000</v>
      </c>
      <c r="P75" s="26">
        <v>120000</v>
      </c>
      <c r="Q75" s="26">
        <v>5140000</v>
      </c>
      <c r="R75" s="26">
        <v>9420000</v>
      </c>
      <c r="S75" s="179">
        <v>4789464</v>
      </c>
      <c r="T75" s="85">
        <f t="shared" si="1843"/>
        <v>8490000</v>
      </c>
      <c r="U75" s="70"/>
      <c r="AQ75" s="130">
        <v>39521</v>
      </c>
      <c r="AR75" s="50">
        <v>0.3290909090909091</v>
      </c>
      <c r="AS75" s="88">
        <v>0.21181818181818179</v>
      </c>
      <c r="AT75" s="88">
        <v>0.27857142857142858</v>
      </c>
      <c r="AU75" s="88">
        <v>0.44214285714285712</v>
      </c>
      <c r="AV75" s="88">
        <v>0.2563636363636364</v>
      </c>
      <c r="AW75" s="88">
        <v>0.38111111111111118</v>
      </c>
      <c r="AX75" s="88">
        <v>0.3522222222222221</v>
      </c>
      <c r="AY75" s="88">
        <v>0.26180288461538459</v>
      </c>
      <c r="AZ75" s="88">
        <v>0.29333333333333333</v>
      </c>
      <c r="BA75" s="88">
        <v>0.34217582417582415</v>
      </c>
      <c r="BB75" s="88">
        <v>0.24200000000000005</v>
      </c>
      <c r="BC75" s="88">
        <v>0.28094674556213017</v>
      </c>
      <c r="BD75" s="88">
        <v>0.23874999999999999</v>
      </c>
      <c r="BE75" s="88">
        <v>0.39749999999999996</v>
      </c>
      <c r="BF75" s="88">
        <v>0.3914102564102564</v>
      </c>
      <c r="BG75" s="88">
        <v>0.43530219780219781</v>
      </c>
      <c r="BH75" s="89">
        <v>0.40515215553677086</v>
      </c>
      <c r="BI75" s="89">
        <v>0.57499999999999996</v>
      </c>
      <c r="BJ75" s="89">
        <f t="shared" si="1844"/>
        <v>0.38801397721151726</v>
      </c>
      <c r="BK75" s="101"/>
      <c r="BL75" s="49"/>
      <c r="BP75" s="1"/>
      <c r="BQ75" s="1"/>
      <c r="BR75" s="1"/>
      <c r="BS75" s="1"/>
      <c r="BT75" s="1"/>
      <c r="BU75" s="1"/>
      <c r="BV75" s="1"/>
      <c r="BW75" s="1"/>
      <c r="BX75" s="1"/>
      <c r="BY75" s="1"/>
      <c r="BZ75" s="1"/>
      <c r="CA75" s="1"/>
      <c r="CB75" s="1"/>
      <c r="CC75" s="1"/>
      <c r="CD75" s="1"/>
      <c r="CE75" s="97"/>
      <c r="CG75" s="90">
        <v>39521</v>
      </c>
      <c r="CH75" s="78">
        <f t="shared" si="1826"/>
        <v>937909.09090909094</v>
      </c>
      <c r="CI75" s="78">
        <f t="shared" si="1827"/>
        <v>1220072.7272727271</v>
      </c>
      <c r="CJ75" s="78">
        <f t="shared" si="1828"/>
        <v>1546071.4285714286</v>
      </c>
      <c r="CK75" s="78">
        <f t="shared" si="1829"/>
        <v>278550</v>
      </c>
      <c r="CL75" s="78">
        <f t="shared" si="1830"/>
        <v>1368981.8181818184</v>
      </c>
      <c r="CM75" s="78">
        <f t="shared" si="1831"/>
        <v>1059488.888888889</v>
      </c>
      <c r="CN75" s="78">
        <f t="shared" si="1832"/>
        <v>1750544.4444444438</v>
      </c>
      <c r="CO75" s="78">
        <f t="shared" si="1833"/>
        <v>1706954.8076923075</v>
      </c>
      <c r="CP75" s="78">
        <f t="shared" si="1834"/>
        <v>1396266.6666666667</v>
      </c>
      <c r="CQ75" s="78">
        <f t="shared" si="1835"/>
        <v>2227564.615384615</v>
      </c>
      <c r="CR75" s="78">
        <f t="shared" si="1836"/>
        <v>1079320.0000000002</v>
      </c>
      <c r="CS75" s="78">
        <f t="shared" si="1837"/>
        <v>907457.98816568044</v>
      </c>
      <c r="CT75" s="78">
        <f t="shared" si="1838"/>
        <v>1005137.5</v>
      </c>
      <c r="CU75" s="78">
        <f t="shared" si="1839"/>
        <v>9365100</v>
      </c>
      <c r="CV75" s="78">
        <f t="shared" si="1840"/>
        <v>46969.230769230766</v>
      </c>
      <c r="CW75" s="78">
        <f t="shared" si="1841"/>
        <v>2237453.2967032967</v>
      </c>
      <c r="CX75" s="78">
        <f t="shared" si="1842"/>
        <v>3816533.3051563813</v>
      </c>
      <c r="CY75" s="78">
        <f t="shared" si="1842"/>
        <v>2753941.8</v>
      </c>
      <c r="CZ75" s="91">
        <f t="shared" si="1845"/>
        <v>3294238.6665257816</v>
      </c>
      <c r="DA75" s="88"/>
      <c r="DB75" s="49"/>
      <c r="EQ75" s="1"/>
    </row>
    <row r="76" spans="1:147" x14ac:dyDescent="0.15">
      <c r="A76" s="81">
        <v>39522</v>
      </c>
      <c r="B76" s="82">
        <v>3840000</v>
      </c>
      <c r="C76" s="83">
        <v>5550000</v>
      </c>
      <c r="D76" s="83">
        <v>970000</v>
      </c>
      <c r="E76" s="84">
        <v>2110000</v>
      </c>
      <c r="F76" s="84">
        <v>3610000</v>
      </c>
      <c r="G76" s="84">
        <v>2750000</v>
      </c>
      <c r="H76" s="84">
        <v>4910000</v>
      </c>
      <c r="I76" s="84">
        <v>8260000</v>
      </c>
      <c r="J76" s="138">
        <v>330000</v>
      </c>
      <c r="K76" s="138">
        <v>1140000</v>
      </c>
      <c r="L76" s="26">
        <v>5150000</v>
      </c>
      <c r="M76" s="26">
        <v>4780000</v>
      </c>
      <c r="N76" s="26">
        <v>3730000</v>
      </c>
      <c r="O76" s="26">
        <v>500000</v>
      </c>
      <c r="P76" s="26">
        <v>3330000</v>
      </c>
      <c r="Q76" s="26">
        <v>10580000</v>
      </c>
      <c r="R76" s="26">
        <v>12980000</v>
      </c>
      <c r="S76" s="179">
        <v>2872959</v>
      </c>
      <c r="T76" s="85">
        <f t="shared" si="1843"/>
        <v>6224000</v>
      </c>
      <c r="U76" s="70"/>
      <c r="AQ76" s="130">
        <v>39522</v>
      </c>
      <c r="AR76" s="50">
        <v>0.33136363636363636</v>
      </c>
      <c r="AS76" s="88">
        <v>0.21181818181818179</v>
      </c>
      <c r="AT76" s="88">
        <v>0.29400000000000004</v>
      </c>
      <c r="AU76" s="88">
        <v>0.44214285714285712</v>
      </c>
      <c r="AV76" s="88">
        <v>0.2563636363636364</v>
      </c>
      <c r="AW76" s="88">
        <v>0.38777777777777783</v>
      </c>
      <c r="AX76" s="88">
        <v>0.33888888888888885</v>
      </c>
      <c r="AY76" s="88">
        <v>0.26180288461538459</v>
      </c>
      <c r="AZ76" s="88">
        <v>0.29400000000000004</v>
      </c>
      <c r="BA76" s="88">
        <v>0.34360439560439554</v>
      </c>
      <c r="BB76" s="88">
        <v>0.23933333333333337</v>
      </c>
      <c r="BC76" s="88">
        <v>0.28248520710059172</v>
      </c>
      <c r="BD76" s="88">
        <v>0.23874999999999999</v>
      </c>
      <c r="BE76" s="88">
        <v>0.40375000000000005</v>
      </c>
      <c r="BF76" s="88">
        <v>0.3914102564102564</v>
      </c>
      <c r="BG76" s="88">
        <v>0.44626373626373622</v>
      </c>
      <c r="BH76" s="89">
        <v>0.40143315018315012</v>
      </c>
      <c r="BI76" s="89">
        <v>0.57499999999999996</v>
      </c>
      <c r="BJ76" s="89">
        <f t="shared" si="1844"/>
        <v>0.39614014373051964</v>
      </c>
      <c r="BK76" s="101"/>
      <c r="BL76" s="49"/>
      <c r="BP76" s="1"/>
      <c r="BQ76" s="1"/>
      <c r="BR76" s="1"/>
      <c r="BS76" s="1"/>
      <c r="BT76" s="1"/>
      <c r="BU76" s="1"/>
      <c r="BV76" s="1"/>
      <c r="BW76" s="1"/>
      <c r="BX76" s="1"/>
      <c r="BY76" s="1"/>
      <c r="BZ76" s="1"/>
      <c r="CA76" s="1"/>
      <c r="CB76" s="1"/>
      <c r="CC76" s="1"/>
      <c r="CD76" s="1"/>
      <c r="CE76" s="97"/>
      <c r="CG76" s="90">
        <v>39522</v>
      </c>
      <c r="CH76" s="78">
        <f t="shared" si="1826"/>
        <v>1272436.3636363635</v>
      </c>
      <c r="CI76" s="78">
        <f t="shared" si="1827"/>
        <v>1175590.9090909089</v>
      </c>
      <c r="CJ76" s="78">
        <f t="shared" si="1828"/>
        <v>285180.00000000006</v>
      </c>
      <c r="CK76" s="78">
        <f t="shared" si="1829"/>
        <v>932921.42857142852</v>
      </c>
      <c r="CL76" s="78">
        <f t="shared" si="1830"/>
        <v>925472.72727272741</v>
      </c>
      <c r="CM76" s="78">
        <f t="shared" si="1831"/>
        <v>1066388.888888889</v>
      </c>
      <c r="CN76" s="78">
        <f t="shared" si="1832"/>
        <v>1663944.4444444443</v>
      </c>
      <c r="CO76" s="78">
        <f t="shared" si="1833"/>
        <v>2162491.8269230765</v>
      </c>
      <c r="CP76" s="78">
        <f t="shared" si="1834"/>
        <v>97020.000000000015</v>
      </c>
      <c r="CQ76" s="78">
        <f t="shared" si="1835"/>
        <v>391709.01098901092</v>
      </c>
      <c r="CR76" s="78">
        <f t="shared" si="1836"/>
        <v>1232566.6666666667</v>
      </c>
      <c r="CS76" s="78">
        <f t="shared" si="1837"/>
        <v>1350279.2899408285</v>
      </c>
      <c r="CT76" s="78">
        <f t="shared" si="1838"/>
        <v>890537.5</v>
      </c>
      <c r="CU76" s="78">
        <f t="shared" si="1839"/>
        <v>201875.00000000003</v>
      </c>
      <c r="CV76" s="78">
        <f t="shared" si="1840"/>
        <v>1303396.1538461538</v>
      </c>
      <c r="CW76" s="78">
        <f t="shared" si="1841"/>
        <v>4721470.3296703296</v>
      </c>
      <c r="CX76" s="78">
        <f t="shared" si="1842"/>
        <v>5210602.2893772889</v>
      </c>
      <c r="CY76" s="78">
        <f t="shared" si="1842"/>
        <v>1651951.4249999998</v>
      </c>
      <c r="CZ76" s="91">
        <f t="shared" si="1845"/>
        <v>2465576.2545787543</v>
      </c>
      <c r="DA76" s="88"/>
      <c r="DB76" s="49"/>
      <c r="EQ76" s="1"/>
    </row>
    <row r="77" spans="1:147" x14ac:dyDescent="0.15">
      <c r="A77" s="81">
        <v>39523</v>
      </c>
      <c r="B77" s="82">
        <v>5480000</v>
      </c>
      <c r="C77" s="83">
        <v>2070000</v>
      </c>
      <c r="D77" s="83">
        <v>4290000</v>
      </c>
      <c r="E77" s="84">
        <v>2350000</v>
      </c>
      <c r="F77" s="84">
        <v>5480000</v>
      </c>
      <c r="G77" s="84">
        <v>3260000</v>
      </c>
      <c r="H77" s="84">
        <v>4560000</v>
      </c>
      <c r="I77" s="84">
        <v>1700000</v>
      </c>
      <c r="J77" s="138">
        <v>6060000</v>
      </c>
      <c r="K77" s="138">
        <v>2880000</v>
      </c>
      <c r="L77" s="26">
        <v>4560000</v>
      </c>
      <c r="M77" s="26">
        <v>5400000</v>
      </c>
      <c r="N77" s="26">
        <v>18780000</v>
      </c>
      <c r="O77" s="26">
        <v>3830000</v>
      </c>
      <c r="P77" s="26">
        <v>9170000</v>
      </c>
      <c r="Q77" s="26">
        <v>8870000</v>
      </c>
      <c r="R77" s="26">
        <v>7570000</v>
      </c>
      <c r="S77" s="188">
        <v>0</v>
      </c>
      <c r="T77" s="85">
        <f t="shared" si="1843"/>
        <v>9644000</v>
      </c>
      <c r="U77" s="70"/>
      <c r="AQ77" s="130">
        <v>39523</v>
      </c>
      <c r="AR77" s="50">
        <v>0.33500000000000002</v>
      </c>
      <c r="AS77" s="88">
        <v>0.20999999999999996</v>
      </c>
      <c r="AT77" s="88">
        <v>0.29400000000000004</v>
      </c>
      <c r="AU77" s="88">
        <v>0.5</v>
      </c>
      <c r="AV77" s="88">
        <v>0.2654545454545455</v>
      </c>
      <c r="AW77" s="88">
        <v>0.39444444444444454</v>
      </c>
      <c r="AX77" s="88">
        <v>0.33888888888888885</v>
      </c>
      <c r="AY77" s="88">
        <v>0.23882211538461537</v>
      </c>
      <c r="AZ77" s="88">
        <v>0.29400000000000004</v>
      </c>
      <c r="BA77" s="88">
        <v>0.3407472527472527</v>
      </c>
      <c r="BB77" s="88">
        <v>0.23600000000000002</v>
      </c>
      <c r="BC77" s="88">
        <v>0.28407142857142859</v>
      </c>
      <c r="BD77" s="88">
        <v>0.23874999999999999</v>
      </c>
      <c r="BE77" s="88">
        <v>0.40375000000000005</v>
      </c>
      <c r="BF77" s="88">
        <v>0.41173076923076923</v>
      </c>
      <c r="BG77" s="88">
        <v>0.44354395604395608</v>
      </c>
      <c r="BH77" s="89">
        <v>0.40297125950972096</v>
      </c>
      <c r="BI77" s="89">
        <v>0.57499999999999996</v>
      </c>
      <c r="BJ77" s="89">
        <f t="shared" si="1844"/>
        <v>0.34820377392046103</v>
      </c>
      <c r="BK77" s="101"/>
      <c r="BL77" s="49"/>
      <c r="BP77" s="1"/>
      <c r="BQ77" s="1"/>
      <c r="BR77" s="1"/>
      <c r="BS77" s="1"/>
      <c r="BT77" s="1"/>
      <c r="BU77" s="1"/>
      <c r="BV77" s="1"/>
      <c r="BW77" s="1"/>
      <c r="BX77" s="1"/>
      <c r="BY77" s="1"/>
      <c r="BZ77" s="1"/>
      <c r="CA77" s="1"/>
      <c r="CB77" s="1"/>
      <c r="CC77" s="1"/>
      <c r="CD77" s="1"/>
      <c r="CE77" s="97"/>
      <c r="CG77" s="90">
        <v>39523</v>
      </c>
      <c r="CH77" s="78">
        <f t="shared" si="1826"/>
        <v>1835800</v>
      </c>
      <c r="CI77" s="78">
        <f t="shared" si="1827"/>
        <v>434699.99999999994</v>
      </c>
      <c r="CJ77" s="78">
        <f t="shared" si="1828"/>
        <v>1261260.0000000002</v>
      </c>
      <c r="CK77" s="78">
        <f t="shared" si="1829"/>
        <v>1175000</v>
      </c>
      <c r="CL77" s="78">
        <f t="shared" si="1830"/>
        <v>1454690.9090909094</v>
      </c>
      <c r="CM77" s="78">
        <f t="shared" si="1831"/>
        <v>1285888.8888888892</v>
      </c>
      <c r="CN77" s="78">
        <f t="shared" si="1832"/>
        <v>1545333.3333333333</v>
      </c>
      <c r="CO77" s="78">
        <f t="shared" si="1833"/>
        <v>405997.59615384613</v>
      </c>
      <c r="CP77" s="78">
        <f t="shared" si="1834"/>
        <v>1781640.0000000002</v>
      </c>
      <c r="CQ77" s="78">
        <f t="shared" si="1835"/>
        <v>981352.08791208779</v>
      </c>
      <c r="CR77" s="78">
        <f t="shared" si="1836"/>
        <v>1076160</v>
      </c>
      <c r="CS77" s="78">
        <f t="shared" si="1837"/>
        <v>1533985.7142857143</v>
      </c>
      <c r="CT77" s="78">
        <f t="shared" si="1838"/>
        <v>4483725</v>
      </c>
      <c r="CU77" s="78">
        <f t="shared" si="1839"/>
        <v>1546362.5000000002</v>
      </c>
      <c r="CV77" s="78">
        <f t="shared" si="1840"/>
        <v>3775571.153846154</v>
      </c>
      <c r="CW77" s="78">
        <f t="shared" si="1841"/>
        <v>3934234.8901098906</v>
      </c>
      <c r="CX77" s="78">
        <f t="shared" si="1842"/>
        <v>3050492.4344885875</v>
      </c>
      <c r="CY77" s="78">
        <f t="shared" si="1842"/>
        <v>0</v>
      </c>
      <c r="CZ77" s="91">
        <f t="shared" si="1845"/>
        <v>3358077.1956889266</v>
      </c>
      <c r="DA77" s="88"/>
      <c r="DB77" s="49"/>
      <c r="EP77" s="49"/>
      <c r="EQ77" s="1"/>
    </row>
    <row r="78" spans="1:147" x14ac:dyDescent="0.15">
      <c r="A78" s="81">
        <v>39524</v>
      </c>
      <c r="B78" s="82">
        <v>4120000</v>
      </c>
      <c r="C78" s="83">
        <v>6520000</v>
      </c>
      <c r="D78" s="83">
        <v>4990000</v>
      </c>
      <c r="E78" s="84">
        <v>1920000</v>
      </c>
      <c r="F78" s="84">
        <v>3770000</v>
      </c>
      <c r="G78" s="84">
        <v>4620000</v>
      </c>
      <c r="H78" s="84">
        <v>780000</v>
      </c>
      <c r="I78" s="84">
        <v>6920000</v>
      </c>
      <c r="J78" s="138">
        <v>7120000</v>
      </c>
      <c r="K78" s="138">
        <v>2230000</v>
      </c>
      <c r="L78" s="26">
        <v>4660000</v>
      </c>
      <c r="M78" s="26">
        <v>23050000</v>
      </c>
      <c r="N78" s="26">
        <v>70000</v>
      </c>
      <c r="O78" s="26">
        <v>5970000</v>
      </c>
      <c r="P78" s="26">
        <v>5600000</v>
      </c>
      <c r="Q78" s="26">
        <v>9080000</v>
      </c>
      <c r="R78" s="26">
        <v>10510000</v>
      </c>
      <c r="S78" s="188">
        <v>0</v>
      </c>
      <c r="T78" s="85">
        <f t="shared" si="1843"/>
        <v>6246000</v>
      </c>
      <c r="U78" s="70"/>
      <c r="AQ78" s="130">
        <v>39524</v>
      </c>
      <c r="AR78" s="50">
        <v>0.33500000000000002</v>
      </c>
      <c r="AS78" s="88">
        <v>0.20999999999999996</v>
      </c>
      <c r="AT78" s="88">
        <v>0.29800000000000004</v>
      </c>
      <c r="AU78" s="88">
        <v>0.53500000000000003</v>
      </c>
      <c r="AV78" s="88">
        <v>0.2721794871794872</v>
      </c>
      <c r="AW78" s="88">
        <v>0.39444444444444454</v>
      </c>
      <c r="AX78" s="88">
        <v>0.31916666666666671</v>
      </c>
      <c r="AY78" s="88">
        <v>0.23882211538461537</v>
      </c>
      <c r="AZ78" s="88">
        <v>0.29400000000000004</v>
      </c>
      <c r="BA78" s="88">
        <v>0.4</v>
      </c>
      <c r="BB78" s="88">
        <v>0.23600000000000002</v>
      </c>
      <c r="BC78" s="88">
        <v>0.28407142857142859</v>
      </c>
      <c r="BD78" s="88">
        <v>0.25124999999999997</v>
      </c>
      <c r="BE78" s="88">
        <v>0.40375000000000005</v>
      </c>
      <c r="BF78" s="88">
        <v>0.40421078921078918</v>
      </c>
      <c r="BG78" s="88">
        <v>0.43603396603396605</v>
      </c>
      <c r="BH78" s="89">
        <v>0.4046196111580726</v>
      </c>
      <c r="BI78" s="89">
        <v>0.57499999999999996</v>
      </c>
      <c r="BJ78" s="89">
        <f t="shared" si="1844"/>
        <v>0.41316989895741835</v>
      </c>
      <c r="BK78" s="101"/>
      <c r="BL78" s="49"/>
      <c r="BP78" s="1"/>
      <c r="BQ78" s="1"/>
      <c r="BR78" s="1"/>
      <c r="BS78" s="1"/>
      <c r="BT78" s="1"/>
      <c r="BU78" s="1"/>
      <c r="BV78" s="1"/>
      <c r="BW78" s="1"/>
      <c r="BX78" s="1"/>
      <c r="BY78" s="1"/>
      <c r="BZ78" s="1"/>
      <c r="CA78" s="1"/>
      <c r="CB78" s="1"/>
      <c r="CC78" s="1"/>
      <c r="CD78" s="1"/>
      <c r="CE78" s="97"/>
      <c r="CG78" s="90">
        <v>39524</v>
      </c>
      <c r="CH78" s="78">
        <f t="shared" si="1826"/>
        <v>1380200</v>
      </c>
      <c r="CI78" s="78">
        <f t="shared" si="1827"/>
        <v>1369199.9999999998</v>
      </c>
      <c r="CJ78" s="78">
        <f t="shared" si="1828"/>
        <v>1487020.0000000002</v>
      </c>
      <c r="CK78" s="78">
        <f t="shared" si="1829"/>
        <v>1027200.0000000001</v>
      </c>
      <c r="CL78" s="78">
        <f t="shared" si="1830"/>
        <v>1026116.6666666667</v>
      </c>
      <c r="CM78" s="78">
        <f t="shared" si="1831"/>
        <v>1822333.3333333337</v>
      </c>
      <c r="CN78" s="78">
        <f t="shared" si="1832"/>
        <v>248950.00000000003</v>
      </c>
      <c r="CO78" s="78">
        <f t="shared" si="1833"/>
        <v>1652649.0384615383</v>
      </c>
      <c r="CP78" s="78">
        <f t="shared" si="1834"/>
        <v>2093280.0000000002</v>
      </c>
      <c r="CQ78" s="78">
        <f t="shared" si="1835"/>
        <v>892000</v>
      </c>
      <c r="CR78" s="78">
        <f t="shared" si="1836"/>
        <v>1099760</v>
      </c>
      <c r="CS78" s="78">
        <f t="shared" si="1837"/>
        <v>6547846.4285714291</v>
      </c>
      <c r="CT78" s="78">
        <f t="shared" si="1838"/>
        <v>17587.499999999996</v>
      </c>
      <c r="CU78" s="78">
        <f t="shared" si="1839"/>
        <v>2410387.5000000005</v>
      </c>
      <c r="CV78" s="78">
        <f t="shared" si="1840"/>
        <v>2263580.4195804195</v>
      </c>
      <c r="CW78" s="78">
        <f t="shared" si="1841"/>
        <v>3959188.4115884118</v>
      </c>
      <c r="CX78" s="78">
        <f t="shared" si="1842"/>
        <v>4252552.1132713426</v>
      </c>
      <c r="CY78" s="78">
        <f t="shared" si="1842"/>
        <v>0</v>
      </c>
      <c r="CZ78" s="91">
        <f t="shared" si="1845"/>
        <v>2580659.1888880348</v>
      </c>
      <c r="DA78" s="88"/>
      <c r="DB78" s="49"/>
      <c r="EA78" s="49"/>
      <c r="EB78" s="49"/>
      <c r="EC78" s="49"/>
      <c r="ED78" s="49"/>
      <c r="EE78" s="49"/>
      <c r="EF78" s="49"/>
      <c r="EG78" s="49"/>
      <c r="EH78" s="49"/>
      <c r="EI78" s="49"/>
      <c r="EJ78" s="49"/>
      <c r="EK78" s="49"/>
      <c r="EL78" s="49"/>
      <c r="EM78" s="49"/>
      <c r="EN78" s="49"/>
      <c r="EO78" s="49"/>
      <c r="EQ78" s="1"/>
    </row>
    <row r="79" spans="1:147" x14ac:dyDescent="0.15">
      <c r="A79" s="81">
        <v>39525</v>
      </c>
      <c r="B79" s="82">
        <v>1690000</v>
      </c>
      <c r="C79" s="83">
        <v>5810000</v>
      </c>
      <c r="D79" s="83">
        <v>3780000</v>
      </c>
      <c r="E79" s="84">
        <v>2110000</v>
      </c>
      <c r="F79" s="84">
        <v>4910000</v>
      </c>
      <c r="G79" s="84">
        <v>880000</v>
      </c>
      <c r="H79" s="84">
        <v>6540000</v>
      </c>
      <c r="I79" s="84">
        <v>9060000</v>
      </c>
      <c r="J79" s="138">
        <v>3180000</v>
      </c>
      <c r="K79" s="138">
        <v>3230000</v>
      </c>
      <c r="L79" s="26">
        <v>19740000</v>
      </c>
      <c r="M79" s="26">
        <v>880000</v>
      </c>
      <c r="N79" s="26">
        <v>5130000</v>
      </c>
      <c r="O79" s="26">
        <v>5090000</v>
      </c>
      <c r="P79" s="26">
        <v>3700000</v>
      </c>
      <c r="Q79" s="26">
        <v>4650000</v>
      </c>
      <c r="R79" s="26">
        <v>120000</v>
      </c>
      <c r="S79" s="179">
        <v>4651217</v>
      </c>
      <c r="T79" s="85">
        <f t="shared" si="1843"/>
        <v>3738000</v>
      </c>
      <c r="U79" s="70"/>
      <c r="AQ79" s="130">
        <v>39525</v>
      </c>
      <c r="AR79" s="50">
        <v>0.33318181818181819</v>
      </c>
      <c r="AS79" s="88">
        <v>0.21428571428571425</v>
      </c>
      <c r="AT79" s="88">
        <v>0.30599999999999999</v>
      </c>
      <c r="AU79" s="88">
        <v>0.53500000000000003</v>
      </c>
      <c r="AV79" s="88">
        <v>0.2721794871794872</v>
      </c>
      <c r="AW79" s="88">
        <v>0.40363636363636368</v>
      </c>
      <c r="AX79" s="88">
        <v>0.31916666666666671</v>
      </c>
      <c r="AY79" s="88">
        <v>0.23632211538461542</v>
      </c>
      <c r="AZ79" s="88">
        <v>0.30000000000000004</v>
      </c>
      <c r="BA79" s="88">
        <v>0.4</v>
      </c>
      <c r="BB79" s="88">
        <v>0.23600000000000002</v>
      </c>
      <c r="BC79" s="88">
        <v>0.31672161172161173</v>
      </c>
      <c r="BD79" s="88">
        <v>0.25124999999999997</v>
      </c>
      <c r="BE79" s="88">
        <v>0.40375000000000005</v>
      </c>
      <c r="BF79" s="88">
        <v>0.40356143856143856</v>
      </c>
      <c r="BG79" s="88">
        <v>0.44581572273879971</v>
      </c>
      <c r="BH79" s="89">
        <v>0.4046196111580726</v>
      </c>
      <c r="BI79" s="89">
        <v>0.57499999999999996</v>
      </c>
      <c r="BJ79" s="89">
        <f t="shared" si="1844"/>
        <v>0.37232609880961537</v>
      </c>
      <c r="BK79" s="101"/>
      <c r="BL79" s="49"/>
      <c r="BP79" s="1"/>
      <c r="BQ79" s="1"/>
      <c r="BR79" s="1"/>
      <c r="BS79" s="1"/>
      <c r="BT79" s="1"/>
      <c r="BU79" s="1"/>
      <c r="BV79" s="1"/>
      <c r="BW79" s="1"/>
      <c r="BX79" s="1"/>
      <c r="BY79" s="1"/>
      <c r="BZ79" s="1"/>
      <c r="CA79" s="1"/>
      <c r="CB79" s="1"/>
      <c r="CC79" s="1"/>
      <c r="CD79" s="1"/>
      <c r="CE79" s="97"/>
      <c r="CG79" s="90">
        <v>39525</v>
      </c>
      <c r="CH79" s="78">
        <f t="shared" si="1826"/>
        <v>563077.27272727271</v>
      </c>
      <c r="CI79" s="78">
        <f t="shared" si="1827"/>
        <v>1244999.9999999998</v>
      </c>
      <c r="CJ79" s="78">
        <f t="shared" si="1828"/>
        <v>1156680</v>
      </c>
      <c r="CK79" s="78">
        <f t="shared" si="1829"/>
        <v>1128850</v>
      </c>
      <c r="CL79" s="78">
        <f t="shared" si="1830"/>
        <v>1336401.2820512822</v>
      </c>
      <c r="CM79" s="78">
        <f t="shared" si="1831"/>
        <v>355200.00000000006</v>
      </c>
      <c r="CN79" s="78">
        <f t="shared" si="1832"/>
        <v>2087350.0000000002</v>
      </c>
      <c r="CO79" s="78">
        <f t="shared" si="1833"/>
        <v>2141078.3653846155</v>
      </c>
      <c r="CP79" s="78">
        <f t="shared" si="1834"/>
        <v>954000.00000000012</v>
      </c>
      <c r="CQ79" s="78">
        <f t="shared" si="1835"/>
        <v>1292000</v>
      </c>
      <c r="CR79" s="78">
        <f t="shared" si="1836"/>
        <v>4658640</v>
      </c>
      <c r="CS79" s="78">
        <f t="shared" si="1837"/>
        <v>278715.01831501833</v>
      </c>
      <c r="CT79" s="78">
        <f t="shared" si="1838"/>
        <v>1288912.4999999998</v>
      </c>
      <c r="CU79" s="78">
        <f t="shared" si="1839"/>
        <v>2055087.5000000002</v>
      </c>
      <c r="CV79" s="78">
        <f t="shared" si="1840"/>
        <v>1493177.3226773227</v>
      </c>
      <c r="CW79" s="78">
        <f t="shared" si="1841"/>
        <v>2073043.1107354187</v>
      </c>
      <c r="CX79" s="78">
        <f t="shared" si="1842"/>
        <v>48554.353338968715</v>
      </c>
      <c r="CY79" s="78">
        <f t="shared" si="1842"/>
        <v>2674449.7749999999</v>
      </c>
      <c r="CZ79" s="91">
        <f t="shared" si="1845"/>
        <v>1391754.9573503421</v>
      </c>
      <c r="DA79" s="88"/>
      <c r="DB79" s="49"/>
      <c r="DX79" s="49"/>
      <c r="DY79" s="49"/>
      <c r="DZ79" s="49"/>
      <c r="EQ79" s="1"/>
    </row>
    <row r="80" spans="1:147" x14ac:dyDescent="0.15">
      <c r="A80" s="81">
        <v>39526</v>
      </c>
      <c r="B80" s="82">
        <v>4430000</v>
      </c>
      <c r="C80" s="83">
        <v>6550000</v>
      </c>
      <c r="D80" s="83">
        <v>4890000</v>
      </c>
      <c r="E80" s="84">
        <v>4280000</v>
      </c>
      <c r="F80" s="84">
        <v>2670000</v>
      </c>
      <c r="G80" s="84">
        <v>3880000</v>
      </c>
      <c r="H80" s="84">
        <v>6810000</v>
      </c>
      <c r="I80" s="84">
        <v>8520000</v>
      </c>
      <c r="J80" s="138">
        <v>3870000</v>
      </c>
      <c r="K80" s="138">
        <v>8670000</v>
      </c>
      <c r="L80" s="26">
        <v>2890000</v>
      </c>
      <c r="M80" s="26">
        <v>3860000</v>
      </c>
      <c r="N80" s="26">
        <v>5820000</v>
      </c>
      <c r="O80" s="26">
        <v>4850000</v>
      </c>
      <c r="P80" s="26">
        <v>2250000</v>
      </c>
      <c r="Q80" s="26">
        <v>1090000</v>
      </c>
      <c r="R80" s="26">
        <v>0</v>
      </c>
      <c r="S80" s="179">
        <v>8848867</v>
      </c>
      <c r="T80" s="85">
        <f t="shared" si="1843"/>
        <v>2802000</v>
      </c>
      <c r="U80" s="70"/>
      <c r="AQ80" s="130">
        <v>39526</v>
      </c>
      <c r="AR80" s="50">
        <v>0.33318181818181819</v>
      </c>
      <c r="AS80" s="88">
        <v>0.21428571428571425</v>
      </c>
      <c r="AT80" s="88">
        <v>0.30599999999999999</v>
      </c>
      <c r="AU80" s="88">
        <v>0.53500000000000003</v>
      </c>
      <c r="AV80" s="88">
        <v>0.2721794871794872</v>
      </c>
      <c r="AW80" s="88">
        <v>0.40363636363636368</v>
      </c>
      <c r="AX80" s="88">
        <v>0.31083333333333335</v>
      </c>
      <c r="AY80" s="88">
        <v>0.23507211538461542</v>
      </c>
      <c r="AZ80" s="88">
        <v>0.31222222222222229</v>
      </c>
      <c r="BA80" s="88">
        <v>0.4</v>
      </c>
      <c r="BB80" s="88">
        <v>0.23250000000000001</v>
      </c>
      <c r="BC80" s="88">
        <v>0.31672161172161173</v>
      </c>
      <c r="BD80" s="88">
        <v>0.25124999999999997</v>
      </c>
      <c r="BE80" s="88">
        <v>0.40375000000000005</v>
      </c>
      <c r="BF80" s="88">
        <v>0.40356143856143856</v>
      </c>
      <c r="BG80" s="88">
        <v>0.44581572273879971</v>
      </c>
      <c r="BH80" s="89">
        <v>0.41765004226542679</v>
      </c>
      <c r="BI80" s="89">
        <v>0.57499999999999996</v>
      </c>
      <c r="BJ80" s="89">
        <f t="shared" si="1844"/>
        <v>0.34364131866870296</v>
      </c>
      <c r="BK80" s="101"/>
      <c r="BL80" s="49"/>
      <c r="BP80" s="1"/>
      <c r="BQ80" s="1"/>
      <c r="BR80" s="1"/>
      <c r="BS80" s="1"/>
      <c r="BT80" s="1"/>
      <c r="BU80" s="1"/>
      <c r="BV80" s="1"/>
      <c r="BW80" s="1"/>
      <c r="BX80" s="1"/>
      <c r="BY80" s="1"/>
      <c r="BZ80" s="1"/>
      <c r="CA80" s="1"/>
      <c r="CB80" s="1"/>
      <c r="CC80" s="1"/>
      <c r="CD80" s="1"/>
      <c r="CE80" s="97"/>
      <c r="CG80" s="90">
        <v>39526</v>
      </c>
      <c r="CH80" s="78">
        <f t="shared" si="1826"/>
        <v>1475995.4545454546</v>
      </c>
      <c r="CI80" s="78">
        <f t="shared" si="1827"/>
        <v>1403571.4285714284</v>
      </c>
      <c r="CJ80" s="78">
        <f t="shared" si="1828"/>
        <v>1496340</v>
      </c>
      <c r="CK80" s="78">
        <f t="shared" si="1829"/>
        <v>2289800</v>
      </c>
      <c r="CL80" s="78">
        <f t="shared" si="1830"/>
        <v>726719.23076923087</v>
      </c>
      <c r="CM80" s="78">
        <f t="shared" si="1831"/>
        <v>1566109.0909090911</v>
      </c>
      <c r="CN80" s="78">
        <f t="shared" si="1832"/>
        <v>2116775</v>
      </c>
      <c r="CO80" s="78">
        <f t="shared" si="1833"/>
        <v>2002814.4230769235</v>
      </c>
      <c r="CP80" s="78">
        <f t="shared" si="1834"/>
        <v>1208300.0000000002</v>
      </c>
      <c r="CQ80" s="78">
        <f t="shared" si="1835"/>
        <v>3468000</v>
      </c>
      <c r="CR80" s="78">
        <f t="shared" si="1836"/>
        <v>671925</v>
      </c>
      <c r="CS80" s="78">
        <f t="shared" si="1837"/>
        <v>1222545.4212454213</v>
      </c>
      <c r="CT80" s="78">
        <f t="shared" si="1838"/>
        <v>1462274.9999999998</v>
      </c>
      <c r="CU80" s="78">
        <f t="shared" si="1839"/>
        <v>1958187.5000000002</v>
      </c>
      <c r="CV80" s="78">
        <f t="shared" si="1840"/>
        <v>908013.23676323669</v>
      </c>
      <c r="CW80" s="78">
        <f t="shared" si="1841"/>
        <v>485939.13778529171</v>
      </c>
      <c r="CX80" s="78">
        <f t="shared" si="1842"/>
        <v>0</v>
      </c>
      <c r="CY80" s="78">
        <f t="shared" si="1842"/>
        <v>5088098.5249999994</v>
      </c>
      <c r="CZ80" s="91">
        <f t="shared" si="1845"/>
        <v>962882.97490970569</v>
      </c>
      <c r="DA80" s="88"/>
      <c r="DB80" s="49"/>
      <c r="EQ80" s="1"/>
    </row>
    <row r="81" spans="1:147" x14ac:dyDescent="0.15">
      <c r="A81" s="81">
        <v>39527</v>
      </c>
      <c r="B81" s="82">
        <v>5150000</v>
      </c>
      <c r="C81" s="83">
        <v>10050000</v>
      </c>
      <c r="D81" s="83">
        <v>4420000</v>
      </c>
      <c r="E81" s="84">
        <v>4740000</v>
      </c>
      <c r="F81" s="84">
        <v>1530000</v>
      </c>
      <c r="G81" s="84">
        <v>3600000</v>
      </c>
      <c r="H81" s="84">
        <v>4710000</v>
      </c>
      <c r="I81" s="84">
        <v>9130000</v>
      </c>
      <c r="J81" s="138">
        <v>4210000</v>
      </c>
      <c r="K81" s="138">
        <v>1350000</v>
      </c>
      <c r="L81" s="26">
        <v>5040000</v>
      </c>
      <c r="M81" s="26">
        <v>6820000</v>
      </c>
      <c r="N81" s="26">
        <v>3790000</v>
      </c>
      <c r="O81" s="26">
        <v>4850000</v>
      </c>
      <c r="P81" s="26">
        <v>6820000</v>
      </c>
      <c r="Q81" s="26">
        <v>0</v>
      </c>
      <c r="R81" s="26">
        <v>3660000</v>
      </c>
      <c r="S81" s="179">
        <v>12641403</v>
      </c>
      <c r="T81" s="85">
        <f t="shared" si="1843"/>
        <v>3824000</v>
      </c>
      <c r="U81" s="70"/>
      <c r="AQ81" s="130">
        <v>39527</v>
      </c>
      <c r="AR81" s="50">
        <v>0.3277272727272727</v>
      </c>
      <c r="AS81" s="88">
        <v>0.21153846153846151</v>
      </c>
      <c r="AT81" s="88">
        <v>0.30599999999999999</v>
      </c>
      <c r="AU81" s="88">
        <v>0.53500000000000003</v>
      </c>
      <c r="AV81" s="88">
        <v>0.28585798816568048</v>
      </c>
      <c r="AW81" s="88">
        <v>0.40363636363636368</v>
      </c>
      <c r="AX81" s="88">
        <v>0.30499999999999999</v>
      </c>
      <c r="AY81" s="88">
        <v>0.22855769230769235</v>
      </c>
      <c r="AZ81" s="88">
        <v>0.31444444444444447</v>
      </c>
      <c r="BA81" s="88">
        <v>0.41666666666666669</v>
      </c>
      <c r="BB81" s="88">
        <v>0.23250000000000001</v>
      </c>
      <c r="BC81" s="88">
        <v>0.33755494505494504</v>
      </c>
      <c r="BD81" s="88">
        <v>0.25875000000000004</v>
      </c>
      <c r="BE81" s="88">
        <v>0.40375000000000005</v>
      </c>
      <c r="BF81" s="88">
        <v>0.40356143856143856</v>
      </c>
      <c r="BG81" s="88">
        <v>0.45362179487179488</v>
      </c>
      <c r="BH81" s="89">
        <v>0.41765004226542685</v>
      </c>
      <c r="BI81" s="89">
        <v>0.57499999999999996</v>
      </c>
      <c r="BJ81" s="89">
        <f t="shared" si="1844"/>
        <v>0.37760136849793274</v>
      </c>
      <c r="BK81" s="101"/>
      <c r="BL81" s="49"/>
      <c r="BP81" s="1"/>
      <c r="BQ81" s="1"/>
      <c r="BR81" s="1"/>
      <c r="BS81" s="1"/>
      <c r="BT81" s="1"/>
      <c r="BU81" s="1"/>
      <c r="BV81" s="1"/>
      <c r="BW81" s="1"/>
      <c r="BX81" s="1"/>
      <c r="BY81" s="1"/>
      <c r="BZ81" s="1"/>
      <c r="CA81" s="1"/>
      <c r="CB81" s="1"/>
      <c r="CC81" s="1"/>
      <c r="CD81" s="1"/>
      <c r="CE81" s="97"/>
      <c r="CG81" s="90">
        <v>39527</v>
      </c>
      <c r="CH81" s="78">
        <f t="shared" si="1826"/>
        <v>1687795.4545454544</v>
      </c>
      <c r="CI81" s="78">
        <f t="shared" si="1827"/>
        <v>2125961.538461538</v>
      </c>
      <c r="CJ81" s="78">
        <f t="shared" si="1828"/>
        <v>1352520</v>
      </c>
      <c r="CK81" s="78">
        <f t="shared" si="1829"/>
        <v>2535900</v>
      </c>
      <c r="CL81" s="78">
        <f t="shared" si="1830"/>
        <v>437362.72189349111</v>
      </c>
      <c r="CM81" s="78">
        <f t="shared" si="1831"/>
        <v>1453090.9090909092</v>
      </c>
      <c r="CN81" s="78">
        <f t="shared" si="1832"/>
        <v>1436550</v>
      </c>
      <c r="CO81" s="78">
        <f t="shared" si="1833"/>
        <v>2086731.7307692312</v>
      </c>
      <c r="CP81" s="78">
        <f t="shared" si="1834"/>
        <v>1323811.1111111112</v>
      </c>
      <c r="CQ81" s="78">
        <f t="shared" si="1835"/>
        <v>562500</v>
      </c>
      <c r="CR81" s="78">
        <f t="shared" si="1836"/>
        <v>1171800</v>
      </c>
      <c r="CS81" s="78">
        <f t="shared" si="1837"/>
        <v>2302124.7252747254</v>
      </c>
      <c r="CT81" s="78">
        <f t="shared" si="1838"/>
        <v>980662.50000000012</v>
      </c>
      <c r="CU81" s="78">
        <f t="shared" si="1839"/>
        <v>1958187.5000000002</v>
      </c>
      <c r="CV81" s="78">
        <f t="shared" si="1840"/>
        <v>2752289.0109890108</v>
      </c>
      <c r="CW81" s="78">
        <f t="shared" si="1841"/>
        <v>0</v>
      </c>
      <c r="CX81" s="78">
        <f t="shared" si="1842"/>
        <v>1528599.1546914622</v>
      </c>
      <c r="CY81" s="78">
        <f t="shared" si="1842"/>
        <v>7268806.7249999996</v>
      </c>
      <c r="CZ81" s="91">
        <f t="shared" si="1845"/>
        <v>1443947.6331360948</v>
      </c>
      <c r="DA81" s="88"/>
      <c r="DB81" s="49"/>
      <c r="EQ81" s="1"/>
    </row>
    <row r="82" spans="1:147" x14ac:dyDescent="0.15">
      <c r="A82" s="81">
        <v>39528</v>
      </c>
      <c r="B82" s="82">
        <v>3550000</v>
      </c>
      <c r="C82" s="83">
        <v>1860000</v>
      </c>
      <c r="D82" s="83">
        <v>3970000</v>
      </c>
      <c r="E82" s="84">
        <v>1580000</v>
      </c>
      <c r="F82" s="84">
        <v>4330000</v>
      </c>
      <c r="G82" s="84">
        <v>3140000</v>
      </c>
      <c r="H82" s="84">
        <v>5410000</v>
      </c>
      <c r="I82" s="84">
        <v>9160000</v>
      </c>
      <c r="J82" s="138">
        <v>10320000</v>
      </c>
      <c r="K82" s="138">
        <v>5100000</v>
      </c>
      <c r="L82" s="26">
        <v>9170000</v>
      </c>
      <c r="M82" s="26">
        <v>5880000</v>
      </c>
      <c r="N82" s="26">
        <v>4300000</v>
      </c>
      <c r="O82" s="26">
        <v>21620000</v>
      </c>
      <c r="P82" s="26">
        <v>290000</v>
      </c>
      <c r="Q82" s="26">
        <v>3370000</v>
      </c>
      <c r="R82" s="26">
        <v>13930000</v>
      </c>
      <c r="S82" s="179">
        <v>8602337</v>
      </c>
      <c r="T82" s="85">
        <f t="shared" si="1843"/>
        <v>8702000</v>
      </c>
      <c r="U82" s="70"/>
      <c r="AQ82" s="130">
        <v>39528</v>
      </c>
      <c r="AR82" s="50">
        <v>0.31772727272727275</v>
      </c>
      <c r="AS82" s="88">
        <v>0.21153846153846151</v>
      </c>
      <c r="AT82" s="88">
        <v>0.30599999999999999</v>
      </c>
      <c r="AU82" s="88">
        <v>0.53500000000000003</v>
      </c>
      <c r="AV82" s="88">
        <v>0.28585798816568048</v>
      </c>
      <c r="AW82" s="88">
        <v>0.40545454545454546</v>
      </c>
      <c r="AX82" s="88">
        <v>0.29666666666666669</v>
      </c>
      <c r="AY82" s="88">
        <v>0.22855769230769235</v>
      </c>
      <c r="AZ82" s="88">
        <v>0.31444444444444447</v>
      </c>
      <c r="BA82" s="88">
        <v>0.41666666666666669</v>
      </c>
      <c r="BB82" s="88">
        <v>0.22799999999999998</v>
      </c>
      <c r="BC82" s="88">
        <v>0.3350659340659341</v>
      </c>
      <c r="BD82" s="88">
        <v>0.26624999999999999</v>
      </c>
      <c r="BE82" s="88">
        <v>0.40375000000000005</v>
      </c>
      <c r="BF82" s="88">
        <v>0.43184815184815178</v>
      </c>
      <c r="BG82" s="88">
        <v>0.45362179487179488</v>
      </c>
      <c r="BH82" s="89">
        <v>0.41319949281487744</v>
      </c>
      <c r="BI82" s="89">
        <v>0.57499999999999996</v>
      </c>
      <c r="BJ82" s="89">
        <f t="shared" si="1844"/>
        <v>0.39723650534739502</v>
      </c>
      <c r="BK82" s="101"/>
      <c r="BL82" s="49"/>
      <c r="BP82" s="1"/>
      <c r="BQ82" s="1"/>
      <c r="BR82" s="1"/>
      <c r="BS82" s="1"/>
      <c r="BT82" s="1"/>
      <c r="BU82" s="1"/>
      <c r="BV82" s="1"/>
      <c r="BW82" s="1"/>
      <c r="BX82" s="1"/>
      <c r="BY82" s="1"/>
      <c r="BZ82" s="1"/>
      <c r="CA82" s="1"/>
      <c r="CB82" s="1"/>
      <c r="CC82" s="1"/>
      <c r="CD82" s="1"/>
      <c r="CE82" s="97"/>
      <c r="CG82" s="90">
        <v>39528</v>
      </c>
      <c r="CH82" s="78">
        <f t="shared" si="1826"/>
        <v>1127931.8181818184</v>
      </c>
      <c r="CI82" s="78">
        <f t="shared" si="1827"/>
        <v>393461.53846153838</v>
      </c>
      <c r="CJ82" s="78">
        <f t="shared" si="1828"/>
        <v>1214820</v>
      </c>
      <c r="CK82" s="78">
        <f t="shared" si="1829"/>
        <v>845300</v>
      </c>
      <c r="CL82" s="78">
        <f t="shared" si="1830"/>
        <v>1237765.0887573964</v>
      </c>
      <c r="CM82" s="78">
        <f t="shared" si="1831"/>
        <v>1273127.2727272727</v>
      </c>
      <c r="CN82" s="78">
        <f t="shared" si="1832"/>
        <v>1604966.6666666667</v>
      </c>
      <c r="CO82" s="78">
        <f t="shared" si="1833"/>
        <v>2093588.461538462</v>
      </c>
      <c r="CP82" s="78">
        <f t="shared" si="1834"/>
        <v>3245066.666666667</v>
      </c>
      <c r="CQ82" s="78">
        <f t="shared" si="1835"/>
        <v>2125000</v>
      </c>
      <c r="CR82" s="78">
        <f t="shared" si="1836"/>
        <v>2090759.9999999998</v>
      </c>
      <c r="CS82" s="78">
        <f t="shared" si="1837"/>
        <v>1970187.6923076925</v>
      </c>
      <c r="CT82" s="78">
        <f t="shared" si="1838"/>
        <v>1144875</v>
      </c>
      <c r="CU82" s="78">
        <f t="shared" si="1839"/>
        <v>8729075.0000000019</v>
      </c>
      <c r="CV82" s="78">
        <f t="shared" si="1840"/>
        <v>125235.96403596402</v>
      </c>
      <c r="CW82" s="78">
        <f t="shared" si="1841"/>
        <v>1528705.4487179487</v>
      </c>
      <c r="CX82" s="78">
        <f t="shared" si="1842"/>
        <v>5755868.9349112427</v>
      </c>
      <c r="CY82" s="78">
        <f t="shared" si="1842"/>
        <v>4946343.7749999994</v>
      </c>
      <c r="CZ82" s="91">
        <f t="shared" si="1845"/>
        <v>3456752.0695330314</v>
      </c>
      <c r="DA82" s="88"/>
      <c r="DB82" s="49"/>
      <c r="EQ82" s="1"/>
    </row>
    <row r="83" spans="1:147" x14ac:dyDescent="0.15">
      <c r="A83" s="81">
        <v>39529</v>
      </c>
      <c r="B83" s="82">
        <v>4050000</v>
      </c>
      <c r="C83" s="83">
        <v>5540000</v>
      </c>
      <c r="D83" s="83">
        <v>2130000</v>
      </c>
      <c r="E83" s="84">
        <v>5530000</v>
      </c>
      <c r="F83" s="84">
        <v>5760000</v>
      </c>
      <c r="G83" s="84">
        <v>4730000</v>
      </c>
      <c r="H83" s="84">
        <v>5940000</v>
      </c>
      <c r="I83" s="84">
        <v>8520000</v>
      </c>
      <c r="J83" s="138">
        <v>1890000</v>
      </c>
      <c r="K83" s="138">
        <v>6390000</v>
      </c>
      <c r="L83" s="26">
        <v>6920000</v>
      </c>
      <c r="M83" s="26">
        <v>6160000</v>
      </c>
      <c r="N83" s="26">
        <v>3940000</v>
      </c>
      <c r="O83" s="26">
        <v>1130000</v>
      </c>
      <c r="P83" s="26">
        <v>3640000</v>
      </c>
      <c r="Q83" s="26">
        <v>14070000</v>
      </c>
      <c r="R83" s="26">
        <v>19370000</v>
      </c>
      <c r="S83" s="179">
        <v>3734723</v>
      </c>
      <c r="T83" s="85">
        <f t="shared" si="1843"/>
        <v>8430000</v>
      </c>
      <c r="U83" s="70"/>
      <c r="AQ83" s="130">
        <v>39529</v>
      </c>
      <c r="AR83" s="50">
        <v>0.30954545454545457</v>
      </c>
      <c r="AS83" s="88">
        <v>0.21153846153846151</v>
      </c>
      <c r="AT83" s="88">
        <v>0.28200000000000003</v>
      </c>
      <c r="AU83" s="88">
        <v>0.53500000000000003</v>
      </c>
      <c r="AV83" s="88">
        <v>0.28278106508875739</v>
      </c>
      <c r="AW83" s="88">
        <v>0.41249999999999992</v>
      </c>
      <c r="AX83" s="88">
        <v>0.29666666666666669</v>
      </c>
      <c r="AY83" s="88">
        <v>0.22855769230769235</v>
      </c>
      <c r="AZ83" s="88">
        <v>0.32642857142857146</v>
      </c>
      <c r="BA83" s="88">
        <v>0.41166666666666668</v>
      </c>
      <c r="BB83" s="88">
        <v>0.22799999999999998</v>
      </c>
      <c r="BC83" s="88">
        <v>0.33415584415584421</v>
      </c>
      <c r="BD83" s="88">
        <v>0.26624999999999999</v>
      </c>
      <c r="BE83" s="88">
        <v>0.40125000000000005</v>
      </c>
      <c r="BF83" s="88">
        <v>0.43184815184815178</v>
      </c>
      <c r="BG83" s="88">
        <v>0.46032509157509161</v>
      </c>
      <c r="BH83" s="89">
        <v>0.41265004226542684</v>
      </c>
      <c r="BI83" s="89">
        <v>0.57499999999999996</v>
      </c>
      <c r="BJ83" s="89">
        <f t="shared" si="1844"/>
        <v>0.41623179430296869</v>
      </c>
      <c r="BK83" s="101"/>
      <c r="BL83" s="49"/>
      <c r="BP83" s="1"/>
      <c r="BQ83" s="1"/>
      <c r="BR83" s="1"/>
      <c r="BS83" s="1"/>
      <c r="BT83" s="1"/>
      <c r="BU83" s="1"/>
      <c r="BV83" s="1"/>
      <c r="BW83" s="1"/>
      <c r="BX83" s="1"/>
      <c r="BY83" s="1"/>
      <c r="BZ83" s="1"/>
      <c r="CA83" s="1"/>
      <c r="CB83" s="1"/>
      <c r="CC83" s="1"/>
      <c r="CD83" s="1"/>
      <c r="CE83" s="97"/>
      <c r="CG83" s="90">
        <v>39529</v>
      </c>
      <c r="CH83" s="78">
        <f t="shared" si="1826"/>
        <v>1253659.0909090911</v>
      </c>
      <c r="CI83" s="78">
        <f t="shared" si="1827"/>
        <v>1171923.0769230768</v>
      </c>
      <c r="CJ83" s="78">
        <f t="shared" si="1828"/>
        <v>600660.00000000012</v>
      </c>
      <c r="CK83" s="78">
        <f t="shared" si="1829"/>
        <v>2958550</v>
      </c>
      <c r="CL83" s="78">
        <f t="shared" si="1830"/>
        <v>1628818.9349112425</v>
      </c>
      <c r="CM83" s="78">
        <f t="shared" si="1831"/>
        <v>1951124.9999999995</v>
      </c>
      <c r="CN83" s="78">
        <f t="shared" si="1832"/>
        <v>1762200.0000000002</v>
      </c>
      <c r="CO83" s="78">
        <f t="shared" si="1833"/>
        <v>1947311.5384615387</v>
      </c>
      <c r="CP83" s="78">
        <f t="shared" si="1834"/>
        <v>616950</v>
      </c>
      <c r="CQ83" s="78">
        <f t="shared" si="1835"/>
        <v>2630550</v>
      </c>
      <c r="CR83" s="78">
        <f t="shared" si="1836"/>
        <v>1577759.9999999998</v>
      </c>
      <c r="CS83" s="78">
        <f t="shared" si="1837"/>
        <v>2058400.0000000002</v>
      </c>
      <c r="CT83" s="78">
        <f t="shared" si="1838"/>
        <v>1049025</v>
      </c>
      <c r="CU83" s="78">
        <f t="shared" si="1839"/>
        <v>453412.50000000006</v>
      </c>
      <c r="CV83" s="78">
        <f t="shared" si="1840"/>
        <v>1571927.2727272725</v>
      </c>
      <c r="CW83" s="78">
        <f t="shared" si="1841"/>
        <v>6476774.038461539</v>
      </c>
      <c r="CX83" s="78">
        <f t="shared" si="1842"/>
        <v>7993031.3186813183</v>
      </c>
      <c r="CY83" s="78">
        <f t="shared" si="1842"/>
        <v>2147465.7249999996</v>
      </c>
      <c r="CZ83" s="91">
        <f t="shared" si="1845"/>
        <v>3508834.0259740264</v>
      </c>
      <c r="DA83" s="88"/>
      <c r="DB83" s="49"/>
      <c r="EQ83" s="1"/>
    </row>
    <row r="84" spans="1:147" x14ac:dyDescent="0.15">
      <c r="A84" s="81">
        <v>39530</v>
      </c>
      <c r="B84" s="82">
        <v>4750000</v>
      </c>
      <c r="C84" s="83">
        <v>1490000</v>
      </c>
      <c r="D84" s="83">
        <v>5610000</v>
      </c>
      <c r="E84" s="84">
        <v>3080000</v>
      </c>
      <c r="F84" s="84">
        <v>5120000</v>
      </c>
      <c r="G84" s="84">
        <v>3940000</v>
      </c>
      <c r="H84" s="84">
        <v>4350000</v>
      </c>
      <c r="I84" s="84">
        <v>1110000</v>
      </c>
      <c r="J84" s="138">
        <v>9520000</v>
      </c>
      <c r="K84" s="138">
        <v>6160000</v>
      </c>
      <c r="L84" s="26">
        <v>7760000</v>
      </c>
      <c r="M84" s="26">
        <v>6460000</v>
      </c>
      <c r="N84" s="26">
        <v>15090000</v>
      </c>
      <c r="O84" s="26">
        <v>7170000</v>
      </c>
      <c r="P84" s="26">
        <v>7750000</v>
      </c>
      <c r="Q84" s="26">
        <v>12290000</v>
      </c>
      <c r="R84" s="26">
        <v>8820000</v>
      </c>
      <c r="S84" s="188">
        <v>0</v>
      </c>
      <c r="T84" s="85">
        <f t="shared" si="1843"/>
        <v>10224000</v>
      </c>
      <c r="U84" s="70"/>
      <c r="AQ84" s="130">
        <v>39530</v>
      </c>
      <c r="AR84" s="50">
        <v>0.30954545454545457</v>
      </c>
      <c r="AS84" s="88">
        <v>0.21545454545454543</v>
      </c>
      <c r="AT84" s="88">
        <v>0.28200000000000003</v>
      </c>
      <c r="AU84" s="88">
        <v>0.53500000000000003</v>
      </c>
      <c r="AV84" s="88">
        <v>0.28278106508875739</v>
      </c>
      <c r="AW84" s="88">
        <v>0.41249999999999992</v>
      </c>
      <c r="AX84" s="88">
        <v>0.29666666666666669</v>
      </c>
      <c r="AY84" s="88">
        <v>0.23774358974358981</v>
      </c>
      <c r="AZ84" s="88">
        <v>0.32642857142857146</v>
      </c>
      <c r="BA84" s="88">
        <v>0.3988888888888889</v>
      </c>
      <c r="BB84" s="88">
        <v>0.23500000000000001</v>
      </c>
      <c r="BC84" s="88">
        <v>0.33597402597402604</v>
      </c>
      <c r="BD84" s="88">
        <v>0.26624999999999999</v>
      </c>
      <c r="BE84" s="88">
        <v>0.40125000000000005</v>
      </c>
      <c r="BF84" s="88">
        <v>0.43636363636363634</v>
      </c>
      <c r="BG84" s="88">
        <v>0.4665018315018315</v>
      </c>
      <c r="BH84" s="89">
        <v>0.40775183150183142</v>
      </c>
      <c r="BI84" s="89">
        <v>0.57499999999999996</v>
      </c>
      <c r="BJ84" s="89">
        <f t="shared" si="1844"/>
        <v>0.38353231308336944</v>
      </c>
      <c r="BK84" s="101"/>
      <c r="BL84" s="49"/>
      <c r="BP84" s="1"/>
      <c r="BQ84" s="1"/>
      <c r="BR84" s="1"/>
      <c r="BS84" s="1"/>
      <c r="BT84" s="1"/>
      <c r="BU84" s="1"/>
      <c r="BV84" s="1"/>
      <c r="BW84" s="1"/>
      <c r="BX84" s="1"/>
      <c r="BY84" s="1"/>
      <c r="BZ84" s="1"/>
      <c r="CA84" s="1"/>
      <c r="CB84" s="1"/>
      <c r="CC84" s="1"/>
      <c r="CD84" s="1"/>
      <c r="CE84" s="97"/>
      <c r="CG84" s="90">
        <v>39530</v>
      </c>
      <c r="CH84" s="78">
        <f t="shared" si="1826"/>
        <v>1470340.9090909092</v>
      </c>
      <c r="CI84" s="78">
        <f t="shared" si="1827"/>
        <v>321027.27272727271</v>
      </c>
      <c r="CJ84" s="78">
        <f t="shared" si="1828"/>
        <v>1582020.0000000002</v>
      </c>
      <c r="CK84" s="78">
        <f t="shared" si="1829"/>
        <v>1647800</v>
      </c>
      <c r="CL84" s="78">
        <f t="shared" si="1830"/>
        <v>1447839.0532544379</v>
      </c>
      <c r="CM84" s="78">
        <f t="shared" si="1831"/>
        <v>1625249.9999999998</v>
      </c>
      <c r="CN84" s="78">
        <f t="shared" si="1832"/>
        <v>1290500</v>
      </c>
      <c r="CO84" s="78">
        <f t="shared" si="1833"/>
        <v>263895.38461538468</v>
      </c>
      <c r="CP84" s="78">
        <f t="shared" si="1834"/>
        <v>3107600.0000000005</v>
      </c>
      <c r="CQ84" s="78">
        <f t="shared" si="1835"/>
        <v>2457155.5555555555</v>
      </c>
      <c r="CR84" s="78">
        <f t="shared" si="1836"/>
        <v>1823600</v>
      </c>
      <c r="CS84" s="78">
        <f t="shared" si="1837"/>
        <v>2170392.2077922081</v>
      </c>
      <c r="CT84" s="78">
        <f t="shared" si="1838"/>
        <v>4017712.5</v>
      </c>
      <c r="CU84" s="78">
        <f t="shared" si="1839"/>
        <v>2876962.5000000005</v>
      </c>
      <c r="CV84" s="78">
        <f t="shared" si="1840"/>
        <v>3381818.1818181816</v>
      </c>
      <c r="CW84" s="78">
        <f t="shared" si="1841"/>
        <v>5733307.5091575095</v>
      </c>
      <c r="CX84" s="78">
        <f t="shared" si="1842"/>
        <v>3596371.1538461531</v>
      </c>
      <c r="CY84" s="78">
        <f t="shared" si="1842"/>
        <v>0</v>
      </c>
      <c r="CZ84" s="91">
        <f t="shared" si="1845"/>
        <v>3921234.3689643689</v>
      </c>
      <c r="DA84" s="88"/>
      <c r="DB84" s="49"/>
      <c r="EQ84" s="1"/>
    </row>
    <row r="85" spans="1:147" x14ac:dyDescent="0.15">
      <c r="A85" s="81">
        <v>39531</v>
      </c>
      <c r="B85" s="82">
        <v>4040000</v>
      </c>
      <c r="C85" s="83">
        <v>7600000</v>
      </c>
      <c r="D85" s="83">
        <v>2110000</v>
      </c>
      <c r="E85" s="84">
        <v>3200000</v>
      </c>
      <c r="F85" s="84">
        <v>4460000</v>
      </c>
      <c r="G85" s="84">
        <v>5150000</v>
      </c>
      <c r="H85" s="84">
        <v>550000</v>
      </c>
      <c r="I85" s="84">
        <v>8180000</v>
      </c>
      <c r="J85" s="138">
        <v>9530000</v>
      </c>
      <c r="K85" s="138">
        <v>9120000</v>
      </c>
      <c r="L85" s="26">
        <v>8150000</v>
      </c>
      <c r="M85" s="26">
        <v>20240000</v>
      </c>
      <c r="N85" s="26">
        <v>1000000</v>
      </c>
      <c r="O85" s="26">
        <v>9490000</v>
      </c>
      <c r="P85" s="26">
        <v>16230000</v>
      </c>
      <c r="Q85" s="26">
        <v>7730000</v>
      </c>
      <c r="R85" s="26">
        <v>7040000</v>
      </c>
      <c r="S85" s="188">
        <v>0</v>
      </c>
      <c r="T85" s="85">
        <f t="shared" si="1843"/>
        <v>8298000</v>
      </c>
      <c r="U85" s="70"/>
      <c r="AQ85" s="130">
        <v>39531</v>
      </c>
      <c r="AR85" s="50">
        <v>0.30954545454545457</v>
      </c>
      <c r="AS85" s="88">
        <v>0.21545454545454543</v>
      </c>
      <c r="AT85" s="88">
        <v>0.28200000000000003</v>
      </c>
      <c r="AU85" s="88">
        <v>0.53500000000000003</v>
      </c>
      <c r="AV85" s="88">
        <v>0.28278106508875739</v>
      </c>
      <c r="AW85" s="88">
        <v>0.41249999999999992</v>
      </c>
      <c r="AX85" s="88">
        <v>0.2688888888888889</v>
      </c>
      <c r="AY85" s="88">
        <v>0.23774358974358981</v>
      </c>
      <c r="AZ85" s="88">
        <v>0.32333333333333336</v>
      </c>
      <c r="BA85" s="88">
        <v>0.3988888888888889</v>
      </c>
      <c r="BB85" s="88">
        <v>0.23799999999999999</v>
      </c>
      <c r="BC85" s="88">
        <v>0.33597402597402604</v>
      </c>
      <c r="BD85" s="88">
        <v>0.30545454545454559</v>
      </c>
      <c r="BE85" s="88">
        <v>0.40125000000000005</v>
      </c>
      <c r="BF85" s="88">
        <v>0.43307692307692297</v>
      </c>
      <c r="BG85" s="88">
        <v>0.4726500422654269</v>
      </c>
      <c r="BH85" s="89">
        <v>0.40688081149619604</v>
      </c>
      <c r="BI85" s="89">
        <v>0.57499999999999996</v>
      </c>
      <c r="BJ85" s="89">
        <f t="shared" si="1844"/>
        <v>0.42564910211226747</v>
      </c>
      <c r="BK85" s="101"/>
      <c r="BL85" s="49"/>
      <c r="BP85" s="1"/>
      <c r="BQ85" s="1"/>
      <c r="BR85" s="1"/>
      <c r="BS85" s="1"/>
      <c r="BT85" s="1"/>
      <c r="BU85" s="1"/>
      <c r="BV85" s="1"/>
      <c r="BW85" s="1"/>
      <c r="BX85" s="1"/>
      <c r="BY85" s="1"/>
      <c r="BZ85" s="1"/>
      <c r="CA85" s="1"/>
      <c r="CB85" s="1"/>
      <c r="CC85" s="1"/>
      <c r="CD85" s="1"/>
      <c r="CE85" s="97"/>
      <c r="CG85" s="90">
        <v>39531</v>
      </c>
      <c r="CH85" s="78">
        <f t="shared" si="1826"/>
        <v>1250563.6363636365</v>
      </c>
      <c r="CI85" s="78">
        <f t="shared" si="1827"/>
        <v>1637454.5454545452</v>
      </c>
      <c r="CJ85" s="78">
        <f t="shared" si="1828"/>
        <v>595020.00000000012</v>
      </c>
      <c r="CK85" s="78">
        <f t="shared" si="1829"/>
        <v>1712000</v>
      </c>
      <c r="CL85" s="78">
        <f t="shared" si="1830"/>
        <v>1261203.5502958579</v>
      </c>
      <c r="CM85" s="78">
        <f t="shared" si="1831"/>
        <v>2124374.9999999995</v>
      </c>
      <c r="CN85" s="78">
        <f t="shared" si="1832"/>
        <v>147888.88888888891</v>
      </c>
      <c r="CO85" s="78">
        <f t="shared" si="1833"/>
        <v>1944742.5641025647</v>
      </c>
      <c r="CP85" s="78">
        <f t="shared" si="1834"/>
        <v>3081366.666666667</v>
      </c>
      <c r="CQ85" s="78">
        <f t="shared" si="1835"/>
        <v>3637866.666666667</v>
      </c>
      <c r="CR85" s="78">
        <f t="shared" si="1836"/>
        <v>1939700</v>
      </c>
      <c r="CS85" s="78">
        <f t="shared" si="1837"/>
        <v>6800114.2857142873</v>
      </c>
      <c r="CT85" s="78">
        <f t="shared" si="1838"/>
        <v>305454.54545454559</v>
      </c>
      <c r="CU85" s="78">
        <f t="shared" si="1839"/>
        <v>3807862.5000000005</v>
      </c>
      <c r="CV85" s="78">
        <f t="shared" si="1840"/>
        <v>7028838.4615384601</v>
      </c>
      <c r="CW85" s="78">
        <f t="shared" si="1841"/>
        <v>3653584.8267117501</v>
      </c>
      <c r="CX85" s="78">
        <f t="shared" si="1842"/>
        <v>2864440.9129332202</v>
      </c>
      <c r="CY85" s="78">
        <f t="shared" si="1842"/>
        <v>0</v>
      </c>
      <c r="CZ85" s="91">
        <f t="shared" si="1845"/>
        <v>3532036.2493275953</v>
      </c>
      <c r="DA85" s="88"/>
      <c r="DB85" s="49"/>
      <c r="EQ85" s="1"/>
    </row>
    <row r="86" spans="1:147" x14ac:dyDescent="0.15">
      <c r="A86" s="81">
        <v>39532</v>
      </c>
      <c r="B86" s="82">
        <v>1490000</v>
      </c>
      <c r="C86" s="83">
        <v>5000000</v>
      </c>
      <c r="D86" s="83">
        <v>4480000</v>
      </c>
      <c r="E86" s="84">
        <v>2900000</v>
      </c>
      <c r="F86" s="84">
        <v>6270000</v>
      </c>
      <c r="G86" s="84">
        <v>990000</v>
      </c>
      <c r="H86" s="84">
        <v>9110000</v>
      </c>
      <c r="I86" s="84">
        <v>11730000</v>
      </c>
      <c r="J86" s="138">
        <v>7050000</v>
      </c>
      <c r="K86" s="138">
        <v>7070000</v>
      </c>
      <c r="L86" s="26">
        <v>18570000</v>
      </c>
      <c r="M86" s="26">
        <v>2410000</v>
      </c>
      <c r="N86" s="26">
        <v>3210000</v>
      </c>
      <c r="O86" s="26">
        <v>7390000</v>
      </c>
      <c r="P86" s="26">
        <v>5190000</v>
      </c>
      <c r="Q86" s="26">
        <v>3970000</v>
      </c>
      <c r="R86" s="26">
        <v>880000</v>
      </c>
      <c r="S86" s="179">
        <v>4949837</v>
      </c>
      <c r="T86" s="85">
        <f t="shared" si="1843"/>
        <v>4128000</v>
      </c>
      <c r="U86" s="70"/>
      <c r="AQ86" s="130">
        <v>39532</v>
      </c>
      <c r="AR86" s="50">
        <v>0.30590909090909091</v>
      </c>
      <c r="AS86" s="88">
        <v>0.21153846153846151</v>
      </c>
      <c r="AT86" s="88">
        <v>0.28200000000000003</v>
      </c>
      <c r="AU86" s="88">
        <v>0.53500000000000003</v>
      </c>
      <c r="AV86" s="88">
        <v>0.28278106508875739</v>
      </c>
      <c r="AW86" s="88">
        <v>0.41416666666666674</v>
      </c>
      <c r="AX86" s="88">
        <v>0.2688888888888889</v>
      </c>
      <c r="AY86" s="88">
        <v>0.22723557692307697</v>
      </c>
      <c r="AZ86" s="88">
        <v>0.32</v>
      </c>
      <c r="BA86" s="88">
        <v>0.3988888888888889</v>
      </c>
      <c r="BB86" s="88">
        <v>0.23799999999999999</v>
      </c>
      <c r="BC86" s="88">
        <v>0.33997002997003001</v>
      </c>
      <c r="BD86" s="88">
        <v>0.30545454545454559</v>
      </c>
      <c r="BE86" s="88">
        <v>0.39250000000000007</v>
      </c>
      <c r="BF86" s="88">
        <v>0.43466422466422455</v>
      </c>
      <c r="BG86" s="88">
        <v>0.4726500422654269</v>
      </c>
      <c r="BH86" s="89">
        <v>0.40688081149619604</v>
      </c>
      <c r="BI86" s="89">
        <v>0.57499999999999996</v>
      </c>
      <c r="BJ86" s="89">
        <f t="shared" si="1844"/>
        <v>0.40559434102843095</v>
      </c>
      <c r="BK86" s="101"/>
      <c r="BL86" s="49"/>
      <c r="BP86" s="1"/>
      <c r="BQ86" s="1"/>
      <c r="BR86" s="1"/>
      <c r="BS86" s="1"/>
      <c r="BT86" s="1"/>
      <c r="BU86" s="1"/>
      <c r="BV86" s="1"/>
      <c r="BW86" s="1"/>
      <c r="BX86" s="1"/>
      <c r="BY86" s="1"/>
      <c r="BZ86" s="1"/>
      <c r="CA86" s="1"/>
      <c r="CB86" s="1"/>
      <c r="CC86" s="1"/>
      <c r="CD86" s="1"/>
      <c r="CE86" s="97"/>
      <c r="CG86" s="90">
        <v>39532</v>
      </c>
      <c r="CH86" s="78">
        <f t="shared" si="1826"/>
        <v>455804.54545454547</v>
      </c>
      <c r="CI86" s="78">
        <f t="shared" si="1827"/>
        <v>1057692.3076923075</v>
      </c>
      <c r="CJ86" s="78">
        <f t="shared" si="1828"/>
        <v>1263360.0000000002</v>
      </c>
      <c r="CK86" s="78">
        <f t="shared" si="1829"/>
        <v>1551500</v>
      </c>
      <c r="CL86" s="78">
        <f t="shared" si="1830"/>
        <v>1773037.2781065088</v>
      </c>
      <c r="CM86" s="78">
        <f t="shared" si="1831"/>
        <v>410025.00000000006</v>
      </c>
      <c r="CN86" s="78">
        <f t="shared" si="1832"/>
        <v>2449577.777777778</v>
      </c>
      <c r="CO86" s="78">
        <f t="shared" si="1833"/>
        <v>2665473.317307693</v>
      </c>
      <c r="CP86" s="78">
        <f t="shared" si="1834"/>
        <v>2256000</v>
      </c>
      <c r="CQ86" s="78">
        <f t="shared" si="1835"/>
        <v>2820144.4444444445</v>
      </c>
      <c r="CR86" s="78">
        <f t="shared" si="1836"/>
        <v>4419660</v>
      </c>
      <c r="CS86" s="78">
        <f t="shared" si="1837"/>
        <v>819327.77222777228</v>
      </c>
      <c r="CT86" s="78">
        <f t="shared" si="1838"/>
        <v>980509.09090909129</v>
      </c>
      <c r="CU86" s="78">
        <f t="shared" si="1839"/>
        <v>2900575.0000000005</v>
      </c>
      <c r="CV86" s="78">
        <f t="shared" si="1840"/>
        <v>2255907.3260073252</v>
      </c>
      <c r="CW86" s="78">
        <f t="shared" si="1841"/>
        <v>1876420.6677937447</v>
      </c>
      <c r="CX86" s="78">
        <f t="shared" si="1842"/>
        <v>358055.11411665252</v>
      </c>
      <c r="CY86" s="78">
        <f t="shared" si="1842"/>
        <v>2846156.2749999999</v>
      </c>
      <c r="CZ86" s="91">
        <f t="shared" si="1845"/>
        <v>1674293.439765363</v>
      </c>
      <c r="DA86" s="88"/>
      <c r="DB86" s="49"/>
      <c r="EQ86" s="1"/>
    </row>
    <row r="87" spans="1:147" x14ac:dyDescent="0.15">
      <c r="A87" s="81">
        <v>39533</v>
      </c>
      <c r="B87" s="82">
        <v>6510000</v>
      </c>
      <c r="C87" s="83">
        <v>7330000</v>
      </c>
      <c r="D87" s="83">
        <v>5420000</v>
      </c>
      <c r="E87" s="84">
        <v>6800000</v>
      </c>
      <c r="F87" s="84">
        <v>5090000</v>
      </c>
      <c r="G87" s="84">
        <v>6400000</v>
      </c>
      <c r="H87" s="84">
        <v>5650000</v>
      </c>
      <c r="I87" s="84">
        <v>10130000</v>
      </c>
      <c r="J87" s="138">
        <v>7880000</v>
      </c>
      <c r="K87" s="138">
        <v>18470000</v>
      </c>
      <c r="L87" s="26">
        <v>3780000</v>
      </c>
      <c r="M87" s="26">
        <v>7940000</v>
      </c>
      <c r="N87" s="26">
        <v>4890000</v>
      </c>
      <c r="O87" s="26">
        <v>7470000</v>
      </c>
      <c r="P87" s="26">
        <v>6250000</v>
      </c>
      <c r="Q87" s="26">
        <v>940000</v>
      </c>
      <c r="R87" s="26">
        <v>560000</v>
      </c>
      <c r="S87" s="179">
        <v>10357370</v>
      </c>
      <c r="T87" s="85">
        <f t="shared" si="1843"/>
        <v>4022000</v>
      </c>
      <c r="U87" s="70"/>
      <c r="AQ87" s="130">
        <v>39533</v>
      </c>
      <c r="AR87" s="50">
        <v>0.30590909090909091</v>
      </c>
      <c r="AS87" s="88">
        <v>0.21153846153846151</v>
      </c>
      <c r="AT87" s="88">
        <v>0.28400000000000003</v>
      </c>
      <c r="AU87" s="88">
        <v>0.53500000000000003</v>
      </c>
      <c r="AV87" s="88">
        <v>0.28278106508875739</v>
      </c>
      <c r="AW87" s="88">
        <v>0.41416666666666674</v>
      </c>
      <c r="AX87" s="88">
        <v>0.25777777777777777</v>
      </c>
      <c r="AY87" s="88">
        <v>0.22407692307692312</v>
      </c>
      <c r="AZ87" s="88">
        <v>0.32142857142857145</v>
      </c>
      <c r="BA87" s="88">
        <v>0.3988888888888889</v>
      </c>
      <c r="BB87" s="88">
        <v>0.22999999999999998</v>
      </c>
      <c r="BC87" s="88">
        <v>0.33997002997003001</v>
      </c>
      <c r="BD87" s="88">
        <v>0.30545454545454559</v>
      </c>
      <c r="BE87" s="88">
        <v>0.38250000000000006</v>
      </c>
      <c r="BF87" s="88">
        <v>0.43771062271062267</v>
      </c>
      <c r="BG87" s="88">
        <v>0.4726500422654269</v>
      </c>
      <c r="BH87" s="89">
        <v>0.41072696534234987</v>
      </c>
      <c r="BI87" s="89">
        <v>0.57499999999999996</v>
      </c>
      <c r="BJ87" s="89">
        <f t="shared" si="1844"/>
        <v>0.38592427943984775</v>
      </c>
      <c r="BK87" s="101"/>
      <c r="BL87" s="49"/>
      <c r="BP87" s="1"/>
      <c r="BQ87" s="1"/>
      <c r="BR87" s="1"/>
      <c r="BS87" s="1"/>
      <c r="BT87" s="1"/>
      <c r="BU87" s="1"/>
      <c r="BV87" s="1"/>
      <c r="BW87" s="1"/>
      <c r="BX87" s="1"/>
      <c r="BY87" s="1"/>
      <c r="BZ87" s="1"/>
      <c r="CA87" s="1"/>
      <c r="CB87" s="1"/>
      <c r="CC87" s="1"/>
      <c r="CD87" s="1"/>
      <c r="CE87" s="97"/>
      <c r="CG87" s="90">
        <v>39533</v>
      </c>
      <c r="CH87" s="78">
        <f t="shared" si="1826"/>
        <v>1991468.1818181819</v>
      </c>
      <c r="CI87" s="78">
        <f t="shared" si="1827"/>
        <v>1550576.9230769228</v>
      </c>
      <c r="CJ87" s="78">
        <f t="shared" si="1828"/>
        <v>1539280.0000000002</v>
      </c>
      <c r="CK87" s="78">
        <f t="shared" si="1829"/>
        <v>3638000</v>
      </c>
      <c r="CL87" s="78">
        <f t="shared" si="1830"/>
        <v>1439355.6213017751</v>
      </c>
      <c r="CM87" s="78">
        <f t="shared" si="1831"/>
        <v>2650666.666666667</v>
      </c>
      <c r="CN87" s="78">
        <f t="shared" si="1832"/>
        <v>1456444.4444444445</v>
      </c>
      <c r="CO87" s="78">
        <f t="shared" si="1833"/>
        <v>2269899.230769231</v>
      </c>
      <c r="CP87" s="78">
        <f t="shared" si="1834"/>
        <v>2532857.1428571432</v>
      </c>
      <c r="CQ87" s="78">
        <f t="shared" si="1835"/>
        <v>7367477.777777778</v>
      </c>
      <c r="CR87" s="78">
        <f t="shared" si="1836"/>
        <v>869399.99999999988</v>
      </c>
      <c r="CS87" s="78">
        <f t="shared" si="1837"/>
        <v>2699362.0379620381</v>
      </c>
      <c r="CT87" s="78">
        <f t="shared" si="1838"/>
        <v>1493672.727272728</v>
      </c>
      <c r="CU87" s="78">
        <f t="shared" si="1839"/>
        <v>2857275.0000000005</v>
      </c>
      <c r="CV87" s="78">
        <f t="shared" si="1840"/>
        <v>2735691.3919413919</v>
      </c>
      <c r="CW87" s="78">
        <f t="shared" si="1841"/>
        <v>444291.0397295013</v>
      </c>
      <c r="CX87" s="78">
        <f t="shared" si="1842"/>
        <v>230007.10059171592</v>
      </c>
      <c r="CY87" s="78">
        <f t="shared" si="1842"/>
        <v>5955487.75</v>
      </c>
      <c r="CZ87" s="91">
        <f t="shared" si="1845"/>
        <v>1552187.4519070676</v>
      </c>
      <c r="DA87" s="88"/>
      <c r="DB87" s="49"/>
      <c r="EQ87" s="1"/>
    </row>
    <row r="88" spans="1:147" x14ac:dyDescent="0.15">
      <c r="A88" s="81">
        <v>39534</v>
      </c>
      <c r="B88" s="82">
        <v>2580000</v>
      </c>
      <c r="C88" s="83">
        <v>5820000</v>
      </c>
      <c r="D88" s="83">
        <v>5480000</v>
      </c>
      <c r="E88" s="84">
        <v>13450000</v>
      </c>
      <c r="F88" s="84">
        <v>1000000</v>
      </c>
      <c r="G88" s="84">
        <v>5030000</v>
      </c>
      <c r="H88" s="84">
        <v>4230000</v>
      </c>
      <c r="I88" s="84">
        <v>10700000</v>
      </c>
      <c r="J88" s="138">
        <v>6880000</v>
      </c>
      <c r="K88" s="138">
        <v>750000</v>
      </c>
      <c r="L88" s="26">
        <v>8410000</v>
      </c>
      <c r="M88" s="26">
        <v>9460000</v>
      </c>
      <c r="N88" s="26">
        <v>5040000</v>
      </c>
      <c r="O88" s="26">
        <v>5660000</v>
      </c>
      <c r="P88" s="26">
        <v>2740000</v>
      </c>
      <c r="Q88" s="26">
        <v>0</v>
      </c>
      <c r="R88" s="26">
        <v>5810000</v>
      </c>
      <c r="S88" s="179">
        <v>9908462</v>
      </c>
      <c r="T88" s="85">
        <f t="shared" si="1843"/>
        <v>3850000</v>
      </c>
      <c r="U88" s="70"/>
      <c r="AQ88" s="130">
        <v>39534</v>
      </c>
      <c r="AR88" s="50">
        <v>0.30590909090909091</v>
      </c>
      <c r="AS88" s="88">
        <v>0.21153846153846151</v>
      </c>
      <c r="AT88" s="88">
        <v>0.28400000000000003</v>
      </c>
      <c r="AU88" s="88">
        <v>0.53500000000000003</v>
      </c>
      <c r="AV88" s="88">
        <v>0.27585798816568047</v>
      </c>
      <c r="AW88" s="88">
        <v>0.41249999999999992</v>
      </c>
      <c r="AX88" s="88">
        <v>0.25111111111111112</v>
      </c>
      <c r="AY88" s="88">
        <v>0.22200000000000003</v>
      </c>
      <c r="AZ88" s="88">
        <v>0.3175</v>
      </c>
      <c r="BA88" s="88">
        <v>0.30142857142857143</v>
      </c>
      <c r="BB88" s="88">
        <v>0.22999999999999998</v>
      </c>
      <c r="BC88" s="88">
        <v>0.34997002997002996</v>
      </c>
      <c r="BD88" s="88">
        <v>0.31727272727272732</v>
      </c>
      <c r="BE88" s="88">
        <v>0.20937500000000001</v>
      </c>
      <c r="BF88" s="88">
        <v>0.43771062271062267</v>
      </c>
      <c r="BG88" s="88">
        <v>0.46696886446886454</v>
      </c>
      <c r="BH88" s="89">
        <v>0.41072696534234987</v>
      </c>
      <c r="BI88" s="89">
        <v>0.57499999999999996</v>
      </c>
      <c r="BJ88" s="89">
        <f t="shared" si="1844"/>
        <v>0.33089702962704959</v>
      </c>
      <c r="BK88" s="101"/>
      <c r="BL88" s="49"/>
      <c r="BP88" s="1"/>
      <c r="BQ88" s="1"/>
      <c r="BR88" s="1"/>
      <c r="BS88" s="1"/>
      <c r="BT88" s="1"/>
      <c r="BU88" s="1"/>
      <c r="BV88" s="1"/>
      <c r="BW88" s="1"/>
      <c r="BX88" s="1"/>
      <c r="BY88" s="1"/>
      <c r="BZ88" s="1"/>
      <c r="CA88" s="1"/>
      <c r="CB88" s="1"/>
      <c r="CC88" s="1"/>
      <c r="CD88" s="1"/>
      <c r="CE88" s="97"/>
      <c r="CG88" s="90">
        <v>39534</v>
      </c>
      <c r="CH88" s="78">
        <f t="shared" si="1826"/>
        <v>789245.45454545459</v>
      </c>
      <c r="CI88" s="78">
        <f t="shared" si="1827"/>
        <v>1231153.846153846</v>
      </c>
      <c r="CJ88" s="78">
        <f t="shared" si="1828"/>
        <v>1556320.0000000002</v>
      </c>
      <c r="CK88" s="78">
        <f t="shared" si="1829"/>
        <v>7195750</v>
      </c>
      <c r="CL88" s="78">
        <f t="shared" si="1830"/>
        <v>275857.98816568049</v>
      </c>
      <c r="CM88" s="78">
        <f t="shared" si="1831"/>
        <v>2074874.9999999995</v>
      </c>
      <c r="CN88" s="78">
        <f t="shared" si="1832"/>
        <v>1062200</v>
      </c>
      <c r="CO88" s="78">
        <f t="shared" si="1833"/>
        <v>2375400.0000000005</v>
      </c>
      <c r="CP88" s="78">
        <f t="shared" si="1834"/>
        <v>2184400</v>
      </c>
      <c r="CQ88" s="78">
        <f t="shared" si="1835"/>
        <v>226071.42857142858</v>
      </c>
      <c r="CR88" s="78">
        <f t="shared" si="1836"/>
        <v>1934299.9999999998</v>
      </c>
      <c r="CS88" s="78">
        <f t="shared" si="1837"/>
        <v>3310716.4835164836</v>
      </c>
      <c r="CT88" s="78">
        <f t="shared" si="1838"/>
        <v>1599054.5454545456</v>
      </c>
      <c r="CU88" s="78">
        <f t="shared" si="1839"/>
        <v>1185062.5</v>
      </c>
      <c r="CV88" s="78">
        <f t="shared" si="1840"/>
        <v>1199327.1062271062</v>
      </c>
      <c r="CW88" s="78">
        <f t="shared" si="1841"/>
        <v>0</v>
      </c>
      <c r="CX88" s="78">
        <f t="shared" si="1842"/>
        <v>2386323.6686390527</v>
      </c>
      <c r="CY88" s="78">
        <f t="shared" si="1842"/>
        <v>5697365.6499999994</v>
      </c>
      <c r="CZ88" s="91">
        <f t="shared" si="1845"/>
        <v>1273953.5640641409</v>
      </c>
      <c r="DA88" s="88"/>
      <c r="DB88" s="49"/>
      <c r="EQ88" s="1"/>
    </row>
    <row r="89" spans="1:147" x14ac:dyDescent="0.15">
      <c r="A89" s="81">
        <v>39535</v>
      </c>
      <c r="B89" s="82">
        <v>4840000</v>
      </c>
      <c r="C89" s="83">
        <v>5520000</v>
      </c>
      <c r="D89" s="83">
        <v>8630000</v>
      </c>
      <c r="E89" s="84">
        <v>1650000</v>
      </c>
      <c r="F89" s="84">
        <v>5320000</v>
      </c>
      <c r="G89" s="84">
        <v>6500000</v>
      </c>
      <c r="H89" s="84">
        <v>4340000</v>
      </c>
      <c r="I89" s="84">
        <v>12730000</v>
      </c>
      <c r="J89" s="138">
        <v>13890000</v>
      </c>
      <c r="K89" s="138">
        <v>5620000</v>
      </c>
      <c r="L89" s="26">
        <v>9620000</v>
      </c>
      <c r="M89" s="26">
        <v>10560000</v>
      </c>
      <c r="N89" s="26">
        <v>5590000</v>
      </c>
      <c r="O89" s="26">
        <v>14900000</v>
      </c>
      <c r="P89" s="26">
        <v>250000</v>
      </c>
      <c r="Q89" s="26">
        <v>4450000</v>
      </c>
      <c r="R89" s="26">
        <v>15780000</v>
      </c>
      <c r="S89" s="179">
        <v>7819500</v>
      </c>
      <c r="T89" s="85">
        <f t="shared" si="1843"/>
        <v>8194000</v>
      </c>
      <c r="U89" s="70"/>
      <c r="AQ89" s="130">
        <v>39535</v>
      </c>
      <c r="AR89" s="50">
        <v>0.3022727272727273</v>
      </c>
      <c r="AS89" s="88">
        <v>0.21458333333333332</v>
      </c>
      <c r="AT89" s="88">
        <v>0.28400000000000003</v>
      </c>
      <c r="AU89" s="88">
        <v>0.52166666666666672</v>
      </c>
      <c r="AV89" s="88">
        <v>0.27585798816568047</v>
      </c>
      <c r="AW89" s="88">
        <v>0.41083333333333333</v>
      </c>
      <c r="AX89" s="88">
        <v>0.24277777777777779</v>
      </c>
      <c r="AY89" s="88">
        <v>0.22133333333333338</v>
      </c>
      <c r="AZ89" s="88">
        <v>0.3175</v>
      </c>
      <c r="BA89" s="88">
        <v>0.30142857142857143</v>
      </c>
      <c r="BB89" s="88">
        <v>0.22999999999999998</v>
      </c>
      <c r="BC89" s="88">
        <v>0.34997002997002996</v>
      </c>
      <c r="BD89" s="88">
        <v>0.31727272727272732</v>
      </c>
      <c r="BE89" s="88">
        <v>0.20937500000000001</v>
      </c>
      <c r="BF89" s="88">
        <v>0.42986263736263741</v>
      </c>
      <c r="BG89" s="88">
        <v>0.46696886446886454</v>
      </c>
      <c r="BH89" s="89">
        <v>0.39932375316990698</v>
      </c>
      <c r="BI89" s="89">
        <v>0.57499999999999996</v>
      </c>
      <c r="BJ89" s="89">
        <f t="shared" si="1844"/>
        <v>0.32658159572132739</v>
      </c>
      <c r="BK89" s="101"/>
      <c r="BL89" s="49"/>
      <c r="BP89" s="1"/>
      <c r="BQ89" s="1"/>
      <c r="BR89" s="1"/>
      <c r="BS89" s="1"/>
      <c r="BT89" s="1"/>
      <c r="BU89" s="1"/>
      <c r="BV89" s="1"/>
      <c r="BW89" s="1"/>
      <c r="BX89" s="1"/>
      <c r="BY89" s="1"/>
      <c r="BZ89" s="1"/>
      <c r="CA89" s="1"/>
      <c r="CB89" s="1"/>
      <c r="CC89" s="1"/>
      <c r="CD89" s="1"/>
      <c r="CE89" s="97"/>
      <c r="CG89" s="90">
        <v>39535</v>
      </c>
      <c r="CH89" s="78">
        <f t="shared" si="1826"/>
        <v>1463000.0000000002</v>
      </c>
      <c r="CI89" s="78">
        <f t="shared" si="1827"/>
        <v>1184500</v>
      </c>
      <c r="CJ89" s="78">
        <f t="shared" si="1828"/>
        <v>2450920.0000000005</v>
      </c>
      <c r="CK89" s="78">
        <f t="shared" si="1829"/>
        <v>860750.00000000012</v>
      </c>
      <c r="CL89" s="78">
        <f t="shared" si="1830"/>
        <v>1467564.4970414201</v>
      </c>
      <c r="CM89" s="78">
        <f t="shared" si="1831"/>
        <v>2670416.6666666665</v>
      </c>
      <c r="CN89" s="78">
        <f t="shared" si="1832"/>
        <v>1053655.5555555555</v>
      </c>
      <c r="CO89" s="78">
        <f t="shared" si="1833"/>
        <v>2817573.333333334</v>
      </c>
      <c r="CP89" s="78">
        <f t="shared" si="1834"/>
        <v>4410075</v>
      </c>
      <c r="CQ89" s="78">
        <f t="shared" si="1835"/>
        <v>1694028.5714285714</v>
      </c>
      <c r="CR89" s="78">
        <f t="shared" si="1836"/>
        <v>2212600</v>
      </c>
      <c r="CS89" s="78">
        <f t="shared" si="1837"/>
        <v>3695683.5164835164</v>
      </c>
      <c r="CT89" s="78">
        <f t="shared" si="1838"/>
        <v>1773554.5454545456</v>
      </c>
      <c r="CU89" s="78">
        <f t="shared" si="1839"/>
        <v>3119687.5</v>
      </c>
      <c r="CV89" s="78">
        <f t="shared" si="1840"/>
        <v>107465.65934065936</v>
      </c>
      <c r="CW89" s="78">
        <f t="shared" si="1841"/>
        <v>2078011.4468864473</v>
      </c>
      <c r="CX89" s="78">
        <f t="shared" si="1842"/>
        <v>6301328.8250211319</v>
      </c>
      <c r="CY89" s="78">
        <f t="shared" si="1842"/>
        <v>4496212.5</v>
      </c>
      <c r="CZ89" s="91">
        <f t="shared" si="1845"/>
        <v>2676009.5953405565</v>
      </c>
      <c r="DA89" s="88"/>
      <c r="DB89" s="49"/>
      <c r="EQ89" s="1"/>
    </row>
    <row r="90" spans="1:147" x14ac:dyDescent="0.15">
      <c r="A90" s="81">
        <v>39536</v>
      </c>
      <c r="B90" s="82">
        <v>5240000</v>
      </c>
      <c r="C90" s="83">
        <v>5890000</v>
      </c>
      <c r="D90" s="83">
        <v>1290000</v>
      </c>
      <c r="E90" s="84">
        <v>6150000</v>
      </c>
      <c r="F90" s="84">
        <v>6430000</v>
      </c>
      <c r="G90" s="84">
        <v>7150000</v>
      </c>
      <c r="H90" s="84">
        <v>4470000</v>
      </c>
      <c r="I90" s="84">
        <v>15320000</v>
      </c>
      <c r="J90" s="138">
        <v>3130000</v>
      </c>
      <c r="K90" s="138">
        <v>8190000</v>
      </c>
      <c r="L90" s="26">
        <v>8010000</v>
      </c>
      <c r="M90" s="26">
        <v>11060000</v>
      </c>
      <c r="N90" s="26">
        <v>5450000</v>
      </c>
      <c r="O90" s="26">
        <v>0</v>
      </c>
      <c r="P90" s="26">
        <v>3690000</v>
      </c>
      <c r="Q90" s="26">
        <v>15790000</v>
      </c>
      <c r="R90" s="26">
        <v>15640000</v>
      </c>
      <c r="S90" s="179">
        <v>7316441</v>
      </c>
      <c r="T90" s="85">
        <f t="shared" si="1843"/>
        <v>8114000</v>
      </c>
      <c r="U90" s="70"/>
      <c r="AQ90" s="130">
        <v>39536</v>
      </c>
      <c r="AR90" s="50">
        <v>0.29954545454545456</v>
      </c>
      <c r="AS90" s="88">
        <v>0.21458333333333332</v>
      </c>
      <c r="AT90" s="88">
        <v>0.28500000000000003</v>
      </c>
      <c r="AU90" s="88">
        <v>0.52166666666666672</v>
      </c>
      <c r="AV90" s="88">
        <v>0.27585798816568047</v>
      </c>
      <c r="AW90" s="88">
        <v>0.41083333333333333</v>
      </c>
      <c r="AX90" s="88">
        <v>0.24277777777777779</v>
      </c>
      <c r="AY90" s="88">
        <v>0.22133333333333338</v>
      </c>
      <c r="AZ90" s="88">
        <v>0.31428571428571433</v>
      </c>
      <c r="BA90" s="88">
        <v>0.29571428571428571</v>
      </c>
      <c r="BB90" s="88">
        <v>0.22999999999999998</v>
      </c>
      <c r="BC90" s="88">
        <v>0.33888888888888891</v>
      </c>
      <c r="BD90" s="88">
        <v>0.31727272727272732</v>
      </c>
      <c r="BE90" s="88">
        <v>0.20937500000000001</v>
      </c>
      <c r="BF90" s="88">
        <v>0.42986263736263741</v>
      </c>
      <c r="BG90" s="88">
        <v>0.46696886446886454</v>
      </c>
      <c r="BH90" s="89">
        <v>0.38778388278388271</v>
      </c>
      <c r="BI90" s="89">
        <v>0.57499999999999996</v>
      </c>
      <c r="BJ90" s="89">
        <f t="shared" si="1844"/>
        <v>0.41295804269676589</v>
      </c>
      <c r="BK90" s="101"/>
      <c r="BL90" s="49"/>
      <c r="BP90" s="1"/>
      <c r="BQ90" s="1"/>
      <c r="BR90" s="1"/>
      <c r="BS90" s="1"/>
      <c r="BT90" s="1"/>
      <c r="BU90" s="1"/>
      <c r="BV90" s="1"/>
      <c r="BW90" s="1"/>
      <c r="BX90" s="1"/>
      <c r="BY90" s="1"/>
      <c r="BZ90" s="1"/>
      <c r="CA90" s="1"/>
      <c r="CB90" s="1"/>
      <c r="CC90" s="1"/>
      <c r="CD90" s="1"/>
      <c r="CE90" s="97"/>
      <c r="CG90" s="90">
        <v>39536</v>
      </c>
      <c r="CH90" s="78">
        <f t="shared" si="1826"/>
        <v>1569618.1818181819</v>
      </c>
      <c r="CI90" s="78">
        <f t="shared" si="1827"/>
        <v>1263895.8333333333</v>
      </c>
      <c r="CJ90" s="78">
        <f t="shared" si="1828"/>
        <v>367650.00000000006</v>
      </c>
      <c r="CK90" s="78">
        <f t="shared" si="1829"/>
        <v>3208250.0000000005</v>
      </c>
      <c r="CL90" s="78">
        <f t="shared" si="1830"/>
        <v>1773766.8639053253</v>
      </c>
      <c r="CM90" s="78">
        <f t="shared" si="1831"/>
        <v>2937458.3333333335</v>
      </c>
      <c r="CN90" s="78">
        <f t="shared" si="1832"/>
        <v>1085216.6666666667</v>
      </c>
      <c r="CO90" s="78">
        <f t="shared" si="1833"/>
        <v>3390826.6666666674</v>
      </c>
      <c r="CP90" s="78">
        <f t="shared" si="1834"/>
        <v>983714.28571428591</v>
      </c>
      <c r="CQ90" s="78">
        <f t="shared" si="1835"/>
        <v>2421900</v>
      </c>
      <c r="CR90" s="78">
        <f t="shared" si="1836"/>
        <v>1842299.9999999998</v>
      </c>
      <c r="CS90" s="78">
        <f t="shared" si="1837"/>
        <v>3748111.1111111115</v>
      </c>
      <c r="CT90" s="78">
        <f t="shared" si="1838"/>
        <v>1729136.3636363638</v>
      </c>
      <c r="CU90" s="78">
        <f t="shared" si="1839"/>
        <v>0</v>
      </c>
      <c r="CV90" s="78">
        <f t="shared" si="1840"/>
        <v>1586193.1318681322</v>
      </c>
      <c r="CW90" s="78">
        <f t="shared" si="1841"/>
        <v>7373438.3699633712</v>
      </c>
      <c r="CX90" s="78">
        <f t="shared" si="1842"/>
        <v>6064939.9267399255</v>
      </c>
      <c r="CY90" s="78">
        <f t="shared" si="1842"/>
        <v>4206953.5749999993</v>
      </c>
      <c r="CZ90" s="91">
        <f t="shared" si="1845"/>
        <v>3350741.5584415584</v>
      </c>
      <c r="DA90" s="88"/>
      <c r="DB90" s="49"/>
      <c r="DW90" s="49"/>
      <c r="EQ90" s="1"/>
    </row>
    <row r="91" spans="1:147" x14ac:dyDescent="0.15">
      <c r="A91" s="81">
        <v>39537</v>
      </c>
      <c r="B91" s="82">
        <v>6360000</v>
      </c>
      <c r="C91" s="83">
        <v>2010000</v>
      </c>
      <c r="D91" s="83">
        <v>7980000</v>
      </c>
      <c r="E91" s="84">
        <v>5330000</v>
      </c>
      <c r="F91" s="84">
        <v>7650000</v>
      </c>
      <c r="G91" s="84">
        <v>7120000</v>
      </c>
      <c r="H91" s="84">
        <v>11110000</v>
      </c>
      <c r="I91" s="84">
        <v>3080000</v>
      </c>
      <c r="J91" s="138">
        <v>8400000</v>
      </c>
      <c r="K91" s="138">
        <v>9140000</v>
      </c>
      <c r="L91" s="26">
        <v>8430000</v>
      </c>
      <c r="M91" s="26">
        <v>9880000</v>
      </c>
      <c r="N91" s="26">
        <v>19530000</v>
      </c>
      <c r="O91" s="26">
        <v>9590000</v>
      </c>
      <c r="P91" s="26">
        <v>17800000</v>
      </c>
      <c r="Q91" s="26">
        <v>13190000</v>
      </c>
      <c r="R91" s="26">
        <v>8630000</v>
      </c>
      <c r="S91" s="179">
        <v>80000</v>
      </c>
      <c r="T91" s="85">
        <f t="shared" si="1843"/>
        <v>13748000</v>
      </c>
      <c r="U91" s="70"/>
      <c r="AQ91" s="130">
        <v>39537</v>
      </c>
      <c r="AR91" s="50">
        <v>0.29681818181818181</v>
      </c>
      <c r="AS91" s="88">
        <v>0.22333333333333336</v>
      </c>
      <c r="AT91" s="88">
        <v>0.28500000000000003</v>
      </c>
      <c r="AU91" s="88">
        <v>0.48166666666666663</v>
      </c>
      <c r="AV91" s="88">
        <v>0.27239644970414201</v>
      </c>
      <c r="AW91" s="88">
        <v>0.40750000000000003</v>
      </c>
      <c r="AX91" s="88">
        <v>0.24277777777777779</v>
      </c>
      <c r="AY91" s="88">
        <v>0.20764102564102566</v>
      </c>
      <c r="AZ91" s="88">
        <v>0.31428571428571433</v>
      </c>
      <c r="BA91" s="88">
        <v>0.22187499999999999</v>
      </c>
      <c r="BB91" s="88">
        <v>0.23062499999999997</v>
      </c>
      <c r="BC91" s="88">
        <v>0.33444444444444449</v>
      </c>
      <c r="BD91" s="88">
        <v>0.31727272727272732</v>
      </c>
      <c r="BE91" s="88">
        <v>0.20937500000000001</v>
      </c>
      <c r="BF91" s="88">
        <v>0.44394230769230769</v>
      </c>
      <c r="BG91" s="88">
        <v>0.46726648351648353</v>
      </c>
      <c r="BH91" s="89">
        <v>0.39510073260073253</v>
      </c>
      <c r="BI91" s="89">
        <v>0.57499999999999996</v>
      </c>
      <c r="BJ91" s="89">
        <f t="shared" si="1844"/>
        <v>0.37357259136581583</v>
      </c>
      <c r="BK91" s="101"/>
      <c r="BL91" s="49"/>
      <c r="BP91" s="1"/>
      <c r="BQ91" s="1"/>
      <c r="BR91" s="1"/>
      <c r="BS91" s="1"/>
      <c r="BT91" s="1"/>
      <c r="BU91" s="1"/>
      <c r="BV91" s="1"/>
      <c r="BW91" s="1"/>
      <c r="BX91" s="1"/>
      <c r="BY91" s="1"/>
      <c r="BZ91" s="1"/>
      <c r="CA91" s="1"/>
      <c r="CB91" s="1"/>
      <c r="CC91" s="1"/>
      <c r="CD91" s="1"/>
      <c r="CE91" s="97"/>
      <c r="CG91" s="90">
        <v>39537</v>
      </c>
      <c r="CH91" s="78">
        <f t="shared" si="1826"/>
        <v>1887763.6363636362</v>
      </c>
      <c r="CI91" s="78">
        <f t="shared" si="1827"/>
        <v>448900.00000000006</v>
      </c>
      <c r="CJ91" s="78">
        <f t="shared" si="1828"/>
        <v>2274300.0000000005</v>
      </c>
      <c r="CK91" s="78">
        <f t="shared" si="1829"/>
        <v>2567283.333333333</v>
      </c>
      <c r="CL91" s="78">
        <f t="shared" si="1830"/>
        <v>2083832.8402366864</v>
      </c>
      <c r="CM91" s="78">
        <f t="shared" si="1831"/>
        <v>2901400</v>
      </c>
      <c r="CN91" s="78">
        <f t="shared" si="1832"/>
        <v>2697261.111111111</v>
      </c>
      <c r="CO91" s="78">
        <f t="shared" si="1833"/>
        <v>639534.358974359</v>
      </c>
      <c r="CP91" s="78">
        <f t="shared" si="1834"/>
        <v>2640000.0000000005</v>
      </c>
      <c r="CQ91" s="78">
        <f t="shared" si="1835"/>
        <v>2027937.5</v>
      </c>
      <c r="CR91" s="78">
        <f t="shared" si="1836"/>
        <v>1944168.7499999998</v>
      </c>
      <c r="CS91" s="78">
        <f t="shared" si="1837"/>
        <v>3304311.1111111115</v>
      </c>
      <c r="CT91" s="78">
        <f t="shared" si="1838"/>
        <v>6196336.3636363642</v>
      </c>
      <c r="CU91" s="78">
        <f t="shared" si="1839"/>
        <v>2007906.25</v>
      </c>
      <c r="CV91" s="78">
        <f t="shared" si="1840"/>
        <v>7902173.076923077</v>
      </c>
      <c r="CW91" s="78">
        <f t="shared" si="1841"/>
        <v>6163244.9175824178</v>
      </c>
      <c r="CX91" s="78">
        <f t="shared" si="1842"/>
        <v>3409719.3223443218</v>
      </c>
      <c r="CY91" s="78">
        <f t="shared" si="1842"/>
        <v>46000</v>
      </c>
      <c r="CZ91" s="91">
        <f t="shared" si="1845"/>
        <v>5135875.9860972362</v>
      </c>
      <c r="DA91" s="88"/>
      <c r="DB91" s="49"/>
      <c r="EQ91" s="1"/>
    </row>
    <row r="92" spans="1:147" x14ac:dyDescent="0.15">
      <c r="A92" s="81">
        <v>39538</v>
      </c>
      <c r="B92" s="82">
        <v>11690000</v>
      </c>
      <c r="C92" s="83">
        <v>9680000</v>
      </c>
      <c r="D92" s="83">
        <v>6020000</v>
      </c>
      <c r="E92" s="84">
        <v>6300000</v>
      </c>
      <c r="F92" s="84">
        <v>8560000</v>
      </c>
      <c r="G92" s="84">
        <v>10830000</v>
      </c>
      <c r="H92" s="84">
        <v>460000</v>
      </c>
      <c r="I92" s="84">
        <v>13410000</v>
      </c>
      <c r="J92" s="138">
        <v>10050000</v>
      </c>
      <c r="K92" s="138">
        <v>8300000</v>
      </c>
      <c r="L92" s="26">
        <v>8330000</v>
      </c>
      <c r="M92" s="26">
        <v>21790000</v>
      </c>
      <c r="N92" s="26">
        <v>2030000</v>
      </c>
      <c r="O92" s="26">
        <v>5880000</v>
      </c>
      <c r="P92" s="26">
        <v>7790000</v>
      </c>
      <c r="Q92" s="26">
        <v>7130000</v>
      </c>
      <c r="R92" s="26">
        <v>10520000</v>
      </c>
      <c r="S92" s="188">
        <v>0</v>
      </c>
      <c r="T92" s="85">
        <f t="shared" si="1843"/>
        <v>6670000</v>
      </c>
      <c r="U92" s="70"/>
      <c r="AQ92" s="130">
        <v>39538</v>
      </c>
      <c r="AR92" s="50">
        <v>0.29681818181818181</v>
      </c>
      <c r="AS92" s="88">
        <v>0.22333333333333336</v>
      </c>
      <c r="AT92" s="88">
        <v>0.29333333333333339</v>
      </c>
      <c r="AU92" s="88">
        <v>0.4383333333333333</v>
      </c>
      <c r="AV92" s="88">
        <v>0.27201183431952664</v>
      </c>
      <c r="AW92" s="88">
        <v>0.40750000000000003</v>
      </c>
      <c r="AX92" s="88">
        <v>0.23055555555555551</v>
      </c>
      <c r="AY92" s="88">
        <v>0.20764102564102566</v>
      </c>
      <c r="AZ92" s="88">
        <v>0.29555555555555557</v>
      </c>
      <c r="BA92" s="88">
        <v>0.20600000000000002</v>
      </c>
      <c r="BB92" s="88">
        <v>0.23062499999999997</v>
      </c>
      <c r="BC92" s="88">
        <v>0.33444444444444449</v>
      </c>
      <c r="BD92" s="88">
        <v>0.32</v>
      </c>
      <c r="BE92" s="88">
        <v>0.18187500000000001</v>
      </c>
      <c r="BF92" s="88">
        <v>0.43884615384615389</v>
      </c>
      <c r="BG92" s="88">
        <v>0.46815934065934073</v>
      </c>
      <c r="BH92" s="89">
        <v>0.36991452991452989</v>
      </c>
      <c r="BI92" s="89">
        <v>0.57499999999999996</v>
      </c>
      <c r="BJ92" s="89">
        <f t="shared" si="1844"/>
        <v>0.37082799076652151</v>
      </c>
      <c r="BK92" s="101"/>
      <c r="BL92" s="49"/>
      <c r="BP92" s="1"/>
      <c r="BQ92" s="1"/>
      <c r="BR92" s="1"/>
      <c r="BS92" s="1"/>
      <c r="BT92" s="1"/>
      <c r="BU92" s="1"/>
      <c r="BV92" s="1"/>
      <c r="BW92" s="1"/>
      <c r="BX92" s="1"/>
      <c r="BY92" s="1"/>
      <c r="BZ92" s="1"/>
      <c r="CA92" s="1"/>
      <c r="CB92" s="1"/>
      <c r="CC92" s="1"/>
      <c r="CD92" s="1"/>
      <c r="CE92" s="97"/>
      <c r="CG92" s="90">
        <v>39538</v>
      </c>
      <c r="CH92" s="78">
        <f t="shared" si="1826"/>
        <v>3469804.5454545454</v>
      </c>
      <c r="CI92" s="78">
        <f t="shared" si="1827"/>
        <v>2161866.666666667</v>
      </c>
      <c r="CJ92" s="78">
        <f t="shared" si="1828"/>
        <v>1765866.666666667</v>
      </c>
      <c r="CK92" s="78">
        <f t="shared" si="1829"/>
        <v>2761500</v>
      </c>
      <c r="CL92" s="78">
        <f t="shared" si="1830"/>
        <v>2328421.3017751481</v>
      </c>
      <c r="CM92" s="78">
        <f t="shared" si="1831"/>
        <v>4413225</v>
      </c>
      <c r="CN92" s="78">
        <f t="shared" si="1832"/>
        <v>106055.55555555553</v>
      </c>
      <c r="CO92" s="78">
        <f t="shared" si="1833"/>
        <v>2784466.153846154</v>
      </c>
      <c r="CP92" s="78">
        <f t="shared" si="1834"/>
        <v>2970333.3333333335</v>
      </c>
      <c r="CQ92" s="78">
        <f t="shared" si="1835"/>
        <v>1709800.0000000002</v>
      </c>
      <c r="CR92" s="78">
        <f t="shared" si="1836"/>
        <v>1921106.2499999998</v>
      </c>
      <c r="CS92" s="78">
        <f t="shared" si="1837"/>
        <v>7287544.444444445</v>
      </c>
      <c r="CT92" s="78">
        <f t="shared" si="1838"/>
        <v>649600</v>
      </c>
      <c r="CU92" s="78">
        <f t="shared" si="1839"/>
        <v>1069425</v>
      </c>
      <c r="CV92" s="78">
        <f t="shared" si="1840"/>
        <v>3418611.538461539</v>
      </c>
      <c r="CW92" s="78">
        <f t="shared" si="1841"/>
        <v>3337976.0989010995</v>
      </c>
      <c r="CX92" s="78">
        <f t="shared" si="1842"/>
        <v>3891500.8547008545</v>
      </c>
      <c r="CY92" s="78">
        <f t="shared" si="1842"/>
        <v>0</v>
      </c>
      <c r="CZ92" s="91">
        <f t="shared" si="1845"/>
        <v>2473422.6984126987</v>
      </c>
      <c r="DA92" s="88"/>
      <c r="DB92" s="49"/>
      <c r="EQ92" s="1"/>
    </row>
    <row r="93" spans="1:147" x14ac:dyDescent="0.15">
      <c r="A93" s="81">
        <v>39539</v>
      </c>
      <c r="B93" s="82">
        <v>1670000</v>
      </c>
      <c r="C93" s="83">
        <v>7360000</v>
      </c>
      <c r="D93" s="83">
        <v>5070000</v>
      </c>
      <c r="E93" s="84">
        <v>6520000</v>
      </c>
      <c r="F93" s="84">
        <v>9910000</v>
      </c>
      <c r="G93" s="84">
        <v>2750000</v>
      </c>
      <c r="H93" s="84">
        <v>7050000</v>
      </c>
      <c r="I93" s="84">
        <v>16310000</v>
      </c>
      <c r="J93" s="138">
        <v>9890000</v>
      </c>
      <c r="K93" s="138">
        <v>9790000</v>
      </c>
      <c r="L93" s="26">
        <v>27000000</v>
      </c>
      <c r="M93" s="26">
        <v>890000</v>
      </c>
      <c r="N93" s="26">
        <v>7120000</v>
      </c>
      <c r="O93" s="26">
        <v>6820000</v>
      </c>
      <c r="P93" s="26">
        <v>8850000</v>
      </c>
      <c r="Q93" s="26">
        <v>5740000</v>
      </c>
      <c r="R93" s="26">
        <v>3520000</v>
      </c>
      <c r="S93" s="179">
        <v>7211118</v>
      </c>
      <c r="T93" s="85">
        <f t="shared" si="1843"/>
        <v>6410000</v>
      </c>
      <c r="U93" s="70"/>
      <c r="AQ93" s="130">
        <v>39539</v>
      </c>
      <c r="AR93" s="50">
        <v>0.29863636363636364</v>
      </c>
      <c r="AS93" s="88">
        <v>0.22636363636363635</v>
      </c>
      <c r="AT93" s="88">
        <v>0.29333333333333339</v>
      </c>
      <c r="AU93" s="88">
        <v>0.42500000000000004</v>
      </c>
      <c r="AV93" s="88">
        <v>0.26893491124260355</v>
      </c>
      <c r="AW93" s="88">
        <v>0.33</v>
      </c>
      <c r="AX93" s="88">
        <v>0.23055555555555551</v>
      </c>
      <c r="AY93" s="88">
        <v>0.20430769230769227</v>
      </c>
      <c r="AZ93" s="88">
        <v>0.29333333333333333</v>
      </c>
      <c r="BA93" s="88">
        <v>0.20600000000000002</v>
      </c>
      <c r="BB93" s="88">
        <v>0.23062499999999997</v>
      </c>
      <c r="BC93" s="88">
        <v>0.31</v>
      </c>
      <c r="BD93" s="88">
        <v>0.32</v>
      </c>
      <c r="BE93" s="88">
        <v>0.176875</v>
      </c>
      <c r="BF93" s="88">
        <v>0.44269230769230772</v>
      </c>
      <c r="BG93" s="88">
        <v>0.46815934065934073</v>
      </c>
      <c r="BH93" s="89">
        <v>0.36991452991452989</v>
      </c>
      <c r="BI93" s="89">
        <v>0.57499999999999996</v>
      </c>
      <c r="BJ93" s="89">
        <f t="shared" si="1844"/>
        <v>0.35543988092857054</v>
      </c>
      <c r="BK93" s="101"/>
      <c r="BL93" s="49"/>
      <c r="BP93" s="1"/>
      <c r="BQ93" s="1"/>
      <c r="BR93" s="1"/>
      <c r="BS93" s="1"/>
      <c r="BT93" s="1"/>
      <c r="BU93" s="1"/>
      <c r="BV93" s="1"/>
      <c r="BW93" s="1"/>
      <c r="BX93" s="1"/>
      <c r="BY93" s="1"/>
      <c r="BZ93" s="1"/>
      <c r="CA93" s="1"/>
      <c r="CB93" s="1"/>
      <c r="CC93" s="1"/>
      <c r="CD93" s="1"/>
      <c r="CE93" s="97"/>
      <c r="CG93" s="90">
        <v>39539</v>
      </c>
      <c r="CH93" s="78">
        <f t="shared" si="1826"/>
        <v>498722.72727272729</v>
      </c>
      <c r="CI93" s="78">
        <f t="shared" si="1827"/>
        <v>1666036.3636363635</v>
      </c>
      <c r="CJ93" s="78">
        <f t="shared" si="1828"/>
        <v>1487200.0000000002</v>
      </c>
      <c r="CK93" s="78">
        <f t="shared" si="1829"/>
        <v>2771000.0000000005</v>
      </c>
      <c r="CL93" s="78">
        <f t="shared" si="1830"/>
        <v>2665144.9704142013</v>
      </c>
      <c r="CM93" s="78">
        <f t="shared" si="1831"/>
        <v>907500</v>
      </c>
      <c r="CN93" s="78">
        <f t="shared" si="1832"/>
        <v>1625416.6666666663</v>
      </c>
      <c r="CO93" s="78">
        <f t="shared" si="1833"/>
        <v>3332258.461538461</v>
      </c>
      <c r="CP93" s="78">
        <f t="shared" si="1834"/>
        <v>2901066.6666666665</v>
      </c>
      <c r="CQ93" s="78">
        <f t="shared" si="1835"/>
        <v>2016740.0000000002</v>
      </c>
      <c r="CR93" s="78">
        <f t="shared" si="1836"/>
        <v>6226874.9999999991</v>
      </c>
      <c r="CS93" s="78">
        <f t="shared" si="1837"/>
        <v>275900</v>
      </c>
      <c r="CT93" s="78">
        <f t="shared" si="1838"/>
        <v>2278400</v>
      </c>
      <c r="CU93" s="78">
        <f t="shared" si="1839"/>
        <v>1206287.5</v>
      </c>
      <c r="CV93" s="78">
        <f t="shared" si="1840"/>
        <v>3917826.9230769235</v>
      </c>
      <c r="CW93" s="78">
        <f t="shared" si="1841"/>
        <v>2687234.615384616</v>
      </c>
      <c r="CX93" s="78">
        <f t="shared" si="1842"/>
        <v>1302099.1452991453</v>
      </c>
      <c r="CY93" s="78">
        <f t="shared" si="1842"/>
        <v>4146392.8499999996</v>
      </c>
      <c r="CZ93" s="91">
        <f t="shared" si="1845"/>
        <v>2278369.636752137</v>
      </c>
      <c r="DA93" s="88"/>
      <c r="DB93" s="49"/>
      <c r="EQ93" s="1"/>
    </row>
    <row r="94" spans="1:147" x14ac:dyDescent="0.15">
      <c r="A94" s="81">
        <v>39540</v>
      </c>
      <c r="B94" s="82">
        <v>6210000</v>
      </c>
      <c r="C94" s="83">
        <v>9210000</v>
      </c>
      <c r="D94" s="83">
        <v>5100000</v>
      </c>
      <c r="E94" s="84">
        <v>3700000</v>
      </c>
      <c r="F94" s="84">
        <v>6890000</v>
      </c>
      <c r="G94" s="84">
        <v>9520000</v>
      </c>
      <c r="H94" s="84">
        <v>6410000</v>
      </c>
      <c r="I94" s="84">
        <v>13750000</v>
      </c>
      <c r="J94" s="138">
        <v>12570000</v>
      </c>
      <c r="K94" s="138">
        <v>22510000</v>
      </c>
      <c r="L94" s="26">
        <v>660000</v>
      </c>
      <c r="M94" s="26">
        <v>9260000</v>
      </c>
      <c r="N94" s="26">
        <v>6900000</v>
      </c>
      <c r="O94" s="26">
        <v>6840000</v>
      </c>
      <c r="P94" s="26">
        <v>11900000</v>
      </c>
      <c r="Q94" s="26">
        <v>3480000</v>
      </c>
      <c r="R94" s="26">
        <v>3960000</v>
      </c>
      <c r="S94" s="179">
        <v>9577711</v>
      </c>
      <c r="T94" s="85">
        <f t="shared" si="1843"/>
        <v>6616000</v>
      </c>
      <c r="U94" s="70"/>
      <c r="AQ94" s="130">
        <v>39540</v>
      </c>
      <c r="AR94" s="50">
        <v>0.29863636363636364</v>
      </c>
      <c r="AS94" s="88">
        <v>0.22272727272727269</v>
      </c>
      <c r="AT94" s="88">
        <v>0.30333333333333334</v>
      </c>
      <c r="AU94" s="88">
        <v>0.41666666666666674</v>
      </c>
      <c r="AV94" s="88">
        <v>0.26893491124260355</v>
      </c>
      <c r="AW94" s="88">
        <v>0.33</v>
      </c>
      <c r="AX94" s="88">
        <v>0.23055555555555551</v>
      </c>
      <c r="AY94" s="88">
        <v>0.19630769230769232</v>
      </c>
      <c r="AZ94" s="88">
        <v>0.29777777777777781</v>
      </c>
      <c r="BA94" s="88">
        <v>0.20600000000000002</v>
      </c>
      <c r="BB94" s="88">
        <v>0.23166666666666666</v>
      </c>
      <c r="BC94" s="88">
        <v>0.31</v>
      </c>
      <c r="BD94" s="88">
        <v>0.32874999999999999</v>
      </c>
      <c r="BE94" s="88">
        <v>0.176875</v>
      </c>
      <c r="BF94" s="88">
        <v>0.44354395604395613</v>
      </c>
      <c r="BG94" s="88">
        <v>0.46815934065934073</v>
      </c>
      <c r="BH94" s="89">
        <v>0.35219780219780222</v>
      </c>
      <c r="BI94" s="89">
        <v>0.61071428571428577</v>
      </c>
      <c r="BJ94" s="89">
        <f t="shared" si="1844"/>
        <v>0.35611459731320672</v>
      </c>
      <c r="BK94" s="101"/>
      <c r="BL94" s="49"/>
      <c r="BP94" s="1"/>
      <c r="BQ94" s="1"/>
      <c r="BR94" s="1"/>
      <c r="BS94" s="1"/>
      <c r="BT94" s="1"/>
      <c r="BU94" s="1"/>
      <c r="BV94" s="1"/>
      <c r="BW94" s="1"/>
      <c r="BX94" s="1"/>
      <c r="BY94" s="1"/>
      <c r="BZ94" s="1"/>
      <c r="CA94" s="1"/>
      <c r="CB94" s="1"/>
      <c r="CC94" s="1"/>
      <c r="CD94" s="1"/>
      <c r="CE94" s="97"/>
      <c r="CG94" s="90">
        <v>39540</v>
      </c>
      <c r="CH94" s="78">
        <f t="shared" si="1826"/>
        <v>1854531.8181818181</v>
      </c>
      <c r="CI94" s="78">
        <f t="shared" si="1827"/>
        <v>2051318.1818181814</v>
      </c>
      <c r="CJ94" s="78">
        <f t="shared" si="1828"/>
        <v>1547000</v>
      </c>
      <c r="CK94" s="78">
        <f t="shared" si="1829"/>
        <v>1541666.666666667</v>
      </c>
      <c r="CL94" s="78">
        <f t="shared" si="1830"/>
        <v>1852961.5384615385</v>
      </c>
      <c r="CM94" s="78">
        <f t="shared" si="1831"/>
        <v>3141600</v>
      </c>
      <c r="CN94" s="78">
        <f t="shared" si="1832"/>
        <v>1477861.1111111108</v>
      </c>
      <c r="CO94" s="78">
        <f t="shared" si="1833"/>
        <v>2699230.7692307695</v>
      </c>
      <c r="CP94" s="78">
        <f t="shared" si="1834"/>
        <v>3743066.666666667</v>
      </c>
      <c r="CQ94" s="78">
        <f t="shared" si="1835"/>
        <v>4637060</v>
      </c>
      <c r="CR94" s="78">
        <f t="shared" si="1836"/>
        <v>152900</v>
      </c>
      <c r="CS94" s="78">
        <f t="shared" si="1837"/>
        <v>2870600</v>
      </c>
      <c r="CT94" s="78">
        <f t="shared" si="1838"/>
        <v>2268375</v>
      </c>
      <c r="CU94" s="78">
        <f t="shared" si="1839"/>
        <v>1209825</v>
      </c>
      <c r="CV94" s="78">
        <f t="shared" si="1840"/>
        <v>5278173.0769230779</v>
      </c>
      <c r="CW94" s="78">
        <f t="shared" si="1841"/>
        <v>1629194.5054945056</v>
      </c>
      <c r="CX94" s="78">
        <f t="shared" si="1842"/>
        <v>1394703.2967032967</v>
      </c>
      <c r="CY94" s="78">
        <f t="shared" si="1842"/>
        <v>5849244.9321428575</v>
      </c>
      <c r="CZ94" s="91">
        <f t="shared" si="1845"/>
        <v>2356054.1758241756</v>
      </c>
      <c r="DA94" s="88"/>
      <c r="DB94" s="49"/>
      <c r="EQ94" s="1"/>
    </row>
    <row r="95" spans="1:147" x14ac:dyDescent="0.15">
      <c r="A95" s="81">
        <v>39541</v>
      </c>
      <c r="B95" s="82">
        <v>3620000</v>
      </c>
      <c r="C95" s="83">
        <v>10550000</v>
      </c>
      <c r="D95" s="83">
        <v>8440000</v>
      </c>
      <c r="E95" s="84">
        <v>7460000</v>
      </c>
      <c r="F95" s="84">
        <v>2720000</v>
      </c>
      <c r="G95" s="84">
        <v>8880000</v>
      </c>
      <c r="H95" s="84">
        <v>5780000</v>
      </c>
      <c r="I95" s="84">
        <v>15630000</v>
      </c>
      <c r="J95" s="138">
        <v>11630000</v>
      </c>
      <c r="K95" s="138">
        <v>4660000</v>
      </c>
      <c r="L95" s="26">
        <v>11390000</v>
      </c>
      <c r="M95" s="26">
        <v>10910000</v>
      </c>
      <c r="N95" s="26">
        <v>8070000</v>
      </c>
      <c r="O95" s="26">
        <v>7810000</v>
      </c>
      <c r="P95" s="26">
        <v>2110000</v>
      </c>
      <c r="Q95" s="26">
        <v>1000000</v>
      </c>
      <c r="R95" s="26">
        <v>11590000</v>
      </c>
      <c r="S95" s="179">
        <v>12499514</v>
      </c>
      <c r="T95" s="85">
        <f t="shared" si="1843"/>
        <v>6116000</v>
      </c>
      <c r="U95" s="70"/>
      <c r="V95" s="49"/>
      <c r="W95" s="49"/>
      <c r="X95" s="49"/>
      <c r="Y95" s="49"/>
      <c r="Z95" s="49"/>
      <c r="AA95" s="49"/>
      <c r="AB95" s="49"/>
      <c r="AC95" s="49"/>
      <c r="AD95" s="102"/>
      <c r="AE95" s="102"/>
      <c r="AF95" s="102"/>
      <c r="AG95" s="102"/>
      <c r="AH95" s="102"/>
      <c r="AI95" s="102"/>
      <c r="AJ95" s="102"/>
      <c r="AK95" s="102"/>
      <c r="AL95" s="102"/>
      <c r="AM95" s="102"/>
      <c r="AN95" s="102"/>
      <c r="AO95" s="49"/>
      <c r="AQ95" s="130">
        <v>39541</v>
      </c>
      <c r="AR95" s="50">
        <v>0.30045454545454553</v>
      </c>
      <c r="AS95" s="88">
        <v>0.22090909090909089</v>
      </c>
      <c r="AT95" s="88">
        <v>0.30333333333333334</v>
      </c>
      <c r="AU95" s="88">
        <v>0.41666666666666674</v>
      </c>
      <c r="AV95" s="88">
        <v>0.24641025641025641</v>
      </c>
      <c r="AW95" s="88">
        <v>0.30875000000000002</v>
      </c>
      <c r="AX95" s="88">
        <v>0.23055555555555551</v>
      </c>
      <c r="AY95" s="88">
        <v>0.19425641025641027</v>
      </c>
      <c r="AZ95" s="88">
        <v>0.29777777777777781</v>
      </c>
      <c r="BA95" s="88">
        <v>0.20111111111111113</v>
      </c>
      <c r="BB95" s="88">
        <v>0.23166666666666666</v>
      </c>
      <c r="BC95" s="88">
        <v>0.30142857142857149</v>
      </c>
      <c r="BD95" s="88">
        <v>0.34125</v>
      </c>
      <c r="BE95" s="88">
        <v>0.17681818181818179</v>
      </c>
      <c r="BF95" s="88">
        <v>0.44354395604395613</v>
      </c>
      <c r="BG95" s="88">
        <v>0.47438061938061937</v>
      </c>
      <c r="BH95" s="89">
        <v>0.35219780219780222</v>
      </c>
      <c r="BI95" s="89">
        <v>0.61071428571428577</v>
      </c>
      <c r="BJ95" s="89">
        <f t="shared" si="1844"/>
        <v>0.31481584022583042</v>
      </c>
      <c r="BK95" s="101"/>
      <c r="BL95" s="49"/>
      <c r="BP95" s="1"/>
      <c r="BQ95" s="1"/>
      <c r="BR95" s="1"/>
      <c r="BS95" s="1"/>
      <c r="BT95" s="1"/>
      <c r="BU95" s="1"/>
      <c r="BV95" s="1"/>
      <c r="BW95" s="1"/>
      <c r="BX95" s="1"/>
      <c r="BY95" s="1"/>
      <c r="BZ95" s="1"/>
      <c r="CA95" s="1"/>
      <c r="CB95" s="1"/>
      <c r="CC95" s="1"/>
      <c r="CD95" s="1"/>
      <c r="CE95" s="97"/>
      <c r="CG95" s="90">
        <v>39541</v>
      </c>
      <c r="CH95" s="78">
        <f t="shared" si="1826"/>
        <v>1087645.4545454548</v>
      </c>
      <c r="CI95" s="78">
        <f t="shared" si="1827"/>
        <v>2330590.9090909087</v>
      </c>
      <c r="CJ95" s="78">
        <f t="shared" si="1828"/>
        <v>2560133.3333333335</v>
      </c>
      <c r="CK95" s="78">
        <f t="shared" si="1829"/>
        <v>3108333.333333334</v>
      </c>
      <c r="CL95" s="78">
        <f t="shared" si="1830"/>
        <v>670235.89743589738</v>
      </c>
      <c r="CM95" s="78">
        <f t="shared" si="1831"/>
        <v>2741700</v>
      </c>
      <c r="CN95" s="78">
        <f t="shared" si="1832"/>
        <v>1332611.1111111108</v>
      </c>
      <c r="CO95" s="78">
        <f t="shared" si="1833"/>
        <v>3036227.6923076925</v>
      </c>
      <c r="CP95" s="78">
        <f t="shared" si="1834"/>
        <v>3463155.555555556</v>
      </c>
      <c r="CQ95" s="78">
        <f t="shared" si="1835"/>
        <v>937177.77777777787</v>
      </c>
      <c r="CR95" s="78">
        <f t="shared" si="1836"/>
        <v>2638683.333333333</v>
      </c>
      <c r="CS95" s="78">
        <f t="shared" si="1837"/>
        <v>3288585.714285715</v>
      </c>
      <c r="CT95" s="78">
        <f t="shared" si="1838"/>
        <v>2753887.5</v>
      </c>
      <c r="CU95" s="78">
        <f t="shared" si="1839"/>
        <v>1380949.9999999998</v>
      </c>
      <c r="CV95" s="78">
        <f t="shared" si="1840"/>
        <v>935877.74725274742</v>
      </c>
      <c r="CW95" s="78">
        <f t="shared" si="1841"/>
        <v>474380.61938061938</v>
      </c>
      <c r="CX95" s="78">
        <f t="shared" si="1842"/>
        <v>4081972.5274725277</v>
      </c>
      <c r="CY95" s="78">
        <f t="shared" si="1842"/>
        <v>7633631.7642857153</v>
      </c>
      <c r="CZ95" s="91">
        <f t="shared" si="1845"/>
        <v>1925413.6788211789</v>
      </c>
      <c r="DA95" s="88"/>
      <c r="DB95" s="49"/>
      <c r="DH95" s="49"/>
      <c r="DI95" s="49"/>
      <c r="DJ95" s="49"/>
      <c r="DK95" s="49"/>
      <c r="DL95" s="49"/>
      <c r="DM95" s="49"/>
      <c r="DN95" s="49"/>
      <c r="DO95" s="49"/>
      <c r="DP95" s="49"/>
      <c r="DQ95" s="49"/>
      <c r="DR95" s="49"/>
      <c r="DS95" s="49"/>
      <c r="DT95" s="49"/>
      <c r="EQ95" s="1"/>
    </row>
    <row r="96" spans="1:147" s="49" customFormat="1" x14ac:dyDescent="0.15">
      <c r="A96" s="81">
        <v>39542</v>
      </c>
      <c r="B96" s="82">
        <v>3970000</v>
      </c>
      <c r="C96" s="83">
        <v>10760000</v>
      </c>
      <c r="D96" s="83">
        <v>7350000</v>
      </c>
      <c r="E96" s="84">
        <v>900000</v>
      </c>
      <c r="F96" s="84">
        <v>8380000</v>
      </c>
      <c r="G96" s="84">
        <v>9990000</v>
      </c>
      <c r="H96" s="84">
        <v>4980000</v>
      </c>
      <c r="I96" s="84">
        <v>17190000</v>
      </c>
      <c r="J96" s="138">
        <v>13240000</v>
      </c>
      <c r="K96" s="138">
        <v>7950000</v>
      </c>
      <c r="L96" s="26">
        <v>13170000</v>
      </c>
      <c r="M96" s="26">
        <v>10820000</v>
      </c>
      <c r="N96" s="26">
        <v>7230000</v>
      </c>
      <c r="O96" s="26">
        <v>20840000</v>
      </c>
      <c r="P96" s="26">
        <v>0</v>
      </c>
      <c r="Q96" s="26">
        <v>5910000</v>
      </c>
      <c r="R96" s="26">
        <v>24910000</v>
      </c>
      <c r="S96" s="179">
        <v>7292085</v>
      </c>
      <c r="T96" s="85">
        <f t="shared" si="1843"/>
        <v>11778000</v>
      </c>
      <c r="U96" s="70"/>
      <c r="V96" s="98"/>
      <c r="W96" s="1"/>
      <c r="X96" s="1"/>
      <c r="Y96" s="1"/>
      <c r="Z96" s="1"/>
      <c r="AA96" s="1"/>
      <c r="AB96" s="1"/>
      <c r="AC96" s="1"/>
      <c r="AD96" s="27"/>
      <c r="AE96" s="27"/>
      <c r="AF96" s="27"/>
      <c r="AG96" s="27"/>
      <c r="AH96" s="27"/>
      <c r="AI96" s="27"/>
      <c r="AJ96" s="27"/>
      <c r="AK96" s="27"/>
      <c r="AL96" s="27"/>
      <c r="AM96" s="27"/>
      <c r="AN96" s="27"/>
      <c r="AO96" s="1"/>
      <c r="AQ96" s="130">
        <v>39542</v>
      </c>
      <c r="AR96" s="50">
        <v>0.30136363636363633</v>
      </c>
      <c r="AS96" s="88">
        <v>0.22090909090909089</v>
      </c>
      <c r="AT96" s="88">
        <v>0.30333333333333334</v>
      </c>
      <c r="AU96" s="88">
        <v>0.35666666666666663</v>
      </c>
      <c r="AV96" s="88">
        <v>0.24641025641025641</v>
      </c>
      <c r="AW96" s="88">
        <v>0.2638888888888889</v>
      </c>
      <c r="AX96" s="88">
        <v>0.22500000000000001</v>
      </c>
      <c r="AY96" s="88">
        <v>0.18956043956043958</v>
      </c>
      <c r="AZ96" s="88">
        <v>0.29777777777777781</v>
      </c>
      <c r="BA96" s="88">
        <v>0.20111111111111113</v>
      </c>
      <c r="BB96" s="88">
        <v>0.24333333333333332</v>
      </c>
      <c r="BC96" s="88">
        <v>0.30142857142857149</v>
      </c>
      <c r="BD96" s="88">
        <v>0.35222222222222221</v>
      </c>
      <c r="BE96" s="88">
        <v>0.17681818181818179</v>
      </c>
      <c r="BF96" s="88">
        <v>0.44172161172161178</v>
      </c>
      <c r="BG96" s="88">
        <v>0.47438061938061937</v>
      </c>
      <c r="BH96" s="89">
        <v>0.34809065934065936</v>
      </c>
      <c r="BI96" s="89">
        <v>0.61071428571428577</v>
      </c>
      <c r="BJ96" s="89">
        <f t="shared" si="1844"/>
        <v>0.30066200306457569</v>
      </c>
      <c r="BK96" s="101"/>
      <c r="CE96" s="101"/>
      <c r="CG96" s="90">
        <v>39542</v>
      </c>
      <c r="CH96" s="78">
        <f t="shared" si="1826"/>
        <v>1196413.6363636362</v>
      </c>
      <c r="CI96" s="78">
        <f t="shared" si="1827"/>
        <v>2376981.8181818179</v>
      </c>
      <c r="CJ96" s="78">
        <f t="shared" si="1828"/>
        <v>2229500</v>
      </c>
      <c r="CK96" s="78">
        <f t="shared" si="1829"/>
        <v>320999.99999999994</v>
      </c>
      <c r="CL96" s="78">
        <f t="shared" si="1830"/>
        <v>2064917.9487179487</v>
      </c>
      <c r="CM96" s="78">
        <f t="shared" si="1831"/>
        <v>2636250</v>
      </c>
      <c r="CN96" s="78">
        <f t="shared" si="1832"/>
        <v>1120500</v>
      </c>
      <c r="CO96" s="78">
        <f t="shared" si="1833"/>
        <v>3258543.9560439563</v>
      </c>
      <c r="CP96" s="78">
        <f t="shared" si="1834"/>
        <v>3942577.777777778</v>
      </c>
      <c r="CQ96" s="78">
        <f t="shared" si="1835"/>
        <v>1598833.3333333335</v>
      </c>
      <c r="CR96" s="78">
        <f t="shared" si="1836"/>
        <v>3204700</v>
      </c>
      <c r="CS96" s="78">
        <f t="shared" si="1837"/>
        <v>3261457.1428571437</v>
      </c>
      <c r="CT96" s="78">
        <f t="shared" si="1838"/>
        <v>2546566.6666666665</v>
      </c>
      <c r="CU96" s="78">
        <f t="shared" si="1839"/>
        <v>3684890.9090909087</v>
      </c>
      <c r="CV96" s="78">
        <f t="shared" si="1840"/>
        <v>0</v>
      </c>
      <c r="CW96" s="78">
        <f t="shared" si="1841"/>
        <v>2803589.4605394606</v>
      </c>
      <c r="CX96" s="78">
        <f t="shared" si="1842"/>
        <v>8670938.3241758253</v>
      </c>
      <c r="CY96" s="78">
        <f t="shared" si="1842"/>
        <v>4453380.4821428573</v>
      </c>
      <c r="CZ96" s="91">
        <f t="shared" si="1845"/>
        <v>3541197.0720945722</v>
      </c>
      <c r="DA96" s="88"/>
      <c r="DH96" s="1"/>
      <c r="DI96" s="1"/>
      <c r="DJ96" s="1"/>
      <c r="DK96" s="1"/>
      <c r="DL96" s="1"/>
      <c r="DM96" s="1"/>
      <c r="DN96" s="1"/>
      <c r="DO96" s="1"/>
      <c r="DP96" s="1"/>
      <c r="DQ96" s="1"/>
      <c r="DR96" s="1"/>
      <c r="DS96" s="1"/>
      <c r="DT96" s="1"/>
      <c r="DW96" s="1"/>
      <c r="DX96" s="1"/>
      <c r="DY96" s="1"/>
      <c r="DZ96" s="1"/>
      <c r="EA96" s="1"/>
      <c r="EB96" s="1"/>
      <c r="EC96" s="1"/>
      <c r="ED96" s="1"/>
      <c r="EE96" s="1"/>
      <c r="EF96" s="1"/>
      <c r="EG96" s="1"/>
      <c r="EH96" s="1"/>
      <c r="EI96" s="1"/>
      <c r="EJ96" s="1"/>
      <c r="EK96" s="1"/>
      <c r="EL96" s="1"/>
      <c r="EM96" s="1"/>
      <c r="EN96" s="1"/>
      <c r="EO96" s="1"/>
      <c r="EP96" s="1"/>
    </row>
    <row r="97" spans="1:147" x14ac:dyDescent="0.15">
      <c r="A97" s="81">
        <v>39543</v>
      </c>
      <c r="B97" s="82">
        <v>8520000</v>
      </c>
      <c r="C97" s="83">
        <v>7830000</v>
      </c>
      <c r="D97" s="83">
        <v>3830000</v>
      </c>
      <c r="E97" s="84">
        <v>6890000</v>
      </c>
      <c r="F97" s="84">
        <v>10930000</v>
      </c>
      <c r="G97" s="84">
        <v>8410000</v>
      </c>
      <c r="H97" s="84">
        <v>6480000</v>
      </c>
      <c r="I97" s="84">
        <v>16550000</v>
      </c>
      <c r="J97" s="138">
        <v>100000</v>
      </c>
      <c r="K97" s="138">
        <v>9510000</v>
      </c>
      <c r="L97" s="26">
        <v>10790000</v>
      </c>
      <c r="M97" s="26">
        <v>9460000</v>
      </c>
      <c r="N97" s="26">
        <v>9040000</v>
      </c>
      <c r="O97" s="26">
        <v>1820000</v>
      </c>
      <c r="P97" s="26">
        <v>9710000</v>
      </c>
      <c r="Q97" s="26">
        <v>17390000</v>
      </c>
      <c r="R97" s="26">
        <v>23000000</v>
      </c>
      <c r="S97" s="179">
        <v>6603635</v>
      </c>
      <c r="T97" s="85">
        <f t="shared" si="1843"/>
        <v>12192000</v>
      </c>
      <c r="U97" s="102"/>
      <c r="AQ97" s="130">
        <v>39543</v>
      </c>
      <c r="AR97" s="50">
        <v>0.3095</v>
      </c>
      <c r="AS97" s="88">
        <v>0.22090909090909089</v>
      </c>
      <c r="AT97" s="88">
        <v>0.30599999999999999</v>
      </c>
      <c r="AU97" s="88">
        <v>0.35666666666666663</v>
      </c>
      <c r="AV97" s="88">
        <v>0.24374358974358976</v>
      </c>
      <c r="AW97" s="88">
        <v>0.26361111111111113</v>
      </c>
      <c r="AX97" s="88">
        <v>0.22500000000000001</v>
      </c>
      <c r="AY97" s="88">
        <v>0.18956043956043958</v>
      </c>
      <c r="AZ97" s="88">
        <v>0.28642857142857142</v>
      </c>
      <c r="BA97" s="88">
        <v>0.20055555555555557</v>
      </c>
      <c r="BB97" s="88">
        <v>0.24166666666666667</v>
      </c>
      <c r="BC97" s="88">
        <v>0.30714285714285716</v>
      </c>
      <c r="BD97" s="88">
        <v>0.35222222222222221</v>
      </c>
      <c r="BE97" s="88">
        <v>0.17499999999999999</v>
      </c>
      <c r="BF97" s="88">
        <v>0.44172161172161178</v>
      </c>
      <c r="BG97" s="88">
        <v>0.47362026862026863</v>
      </c>
      <c r="BH97" s="89">
        <v>0.34541208791208794</v>
      </c>
      <c r="BI97" s="89">
        <v>0.61071428571428577</v>
      </c>
      <c r="BJ97" s="89">
        <f t="shared" si="1844"/>
        <v>0.39324869146965608</v>
      </c>
      <c r="BK97" s="101"/>
      <c r="BL97" s="49"/>
      <c r="BP97" s="1"/>
      <c r="BQ97" s="1"/>
      <c r="BR97" s="1"/>
      <c r="BS97" s="1"/>
      <c r="BT97" s="1"/>
      <c r="BU97" s="1"/>
      <c r="BV97" s="1"/>
      <c r="BW97" s="1"/>
      <c r="BX97" s="1"/>
      <c r="BY97" s="1"/>
      <c r="BZ97" s="1"/>
      <c r="CA97" s="1"/>
      <c r="CB97" s="1"/>
      <c r="CC97" s="1"/>
      <c r="CD97" s="1"/>
      <c r="CE97" s="97"/>
      <c r="CG97" s="90">
        <v>39543</v>
      </c>
      <c r="CH97" s="78">
        <f t="shared" si="1826"/>
        <v>2636940</v>
      </c>
      <c r="CI97" s="78">
        <f t="shared" si="1827"/>
        <v>1729718.1818181816</v>
      </c>
      <c r="CJ97" s="78">
        <f t="shared" si="1828"/>
        <v>1171980</v>
      </c>
      <c r="CK97" s="78">
        <f t="shared" si="1829"/>
        <v>2457433.333333333</v>
      </c>
      <c r="CL97" s="78">
        <f t="shared" si="1830"/>
        <v>2664117.435897436</v>
      </c>
      <c r="CM97" s="78">
        <f t="shared" si="1831"/>
        <v>2216969.4444444445</v>
      </c>
      <c r="CN97" s="78">
        <f t="shared" si="1832"/>
        <v>1458000</v>
      </c>
      <c r="CO97" s="78">
        <f t="shared" si="1833"/>
        <v>3137225.2747252751</v>
      </c>
      <c r="CP97" s="78">
        <f t="shared" si="1834"/>
        <v>28642.857142857141</v>
      </c>
      <c r="CQ97" s="78">
        <f t="shared" si="1835"/>
        <v>1907283.3333333335</v>
      </c>
      <c r="CR97" s="78">
        <f t="shared" si="1836"/>
        <v>2607583.3333333335</v>
      </c>
      <c r="CS97" s="78">
        <f t="shared" si="1837"/>
        <v>2905571.4285714286</v>
      </c>
      <c r="CT97" s="78">
        <f t="shared" si="1838"/>
        <v>3184088.888888889</v>
      </c>
      <c r="CU97" s="78">
        <f t="shared" si="1839"/>
        <v>318500</v>
      </c>
      <c r="CV97" s="78">
        <f t="shared" si="1840"/>
        <v>4289116.8498168504</v>
      </c>
      <c r="CW97" s="78">
        <f t="shared" si="1841"/>
        <v>8236256.4713064712</v>
      </c>
      <c r="CX97" s="78">
        <f t="shared" si="1842"/>
        <v>7944478.0219780225</v>
      </c>
      <c r="CY97" s="78">
        <f t="shared" si="1842"/>
        <v>4032934.2321428573</v>
      </c>
      <c r="CZ97" s="91">
        <f t="shared" si="1845"/>
        <v>4794488.0463980464</v>
      </c>
      <c r="DA97" s="88"/>
      <c r="DB97" s="49"/>
      <c r="EQ97" s="1"/>
    </row>
    <row r="98" spans="1:147" x14ac:dyDescent="0.15">
      <c r="A98" s="81">
        <v>39544</v>
      </c>
      <c r="B98" s="82">
        <v>3940000</v>
      </c>
      <c r="C98" s="83">
        <v>3880000</v>
      </c>
      <c r="D98" s="83">
        <v>10860000</v>
      </c>
      <c r="E98" s="84">
        <v>6620000</v>
      </c>
      <c r="F98" s="84">
        <v>9150000</v>
      </c>
      <c r="G98" s="84">
        <v>4600000</v>
      </c>
      <c r="H98" s="84">
        <v>7170000</v>
      </c>
      <c r="I98" s="84">
        <v>1820000</v>
      </c>
      <c r="J98" s="138">
        <v>14180000</v>
      </c>
      <c r="K98" s="138">
        <v>12590000</v>
      </c>
      <c r="L98" s="26">
        <v>13050000</v>
      </c>
      <c r="M98" s="26">
        <v>13160000</v>
      </c>
      <c r="N98" s="26">
        <v>12510000</v>
      </c>
      <c r="O98" s="26">
        <v>10070000</v>
      </c>
      <c r="P98" s="26">
        <v>17500000</v>
      </c>
      <c r="Q98" s="26">
        <v>11660000</v>
      </c>
      <c r="R98" s="26">
        <v>16630000</v>
      </c>
      <c r="S98" s="179">
        <v>520000</v>
      </c>
      <c r="T98" s="85">
        <f t="shared" si="1843"/>
        <v>13674000</v>
      </c>
      <c r="U98" s="27"/>
      <c r="AQ98" s="130">
        <v>39544</v>
      </c>
      <c r="AR98" s="50">
        <v>0.3095</v>
      </c>
      <c r="AS98" s="88">
        <v>0.22272727272727269</v>
      </c>
      <c r="AT98" s="88">
        <v>0.30599999999999999</v>
      </c>
      <c r="AU98" s="88">
        <v>0.29799999999999999</v>
      </c>
      <c r="AV98" s="88">
        <v>0.23574358974358975</v>
      </c>
      <c r="AW98" s="88">
        <v>0.26277777777777778</v>
      </c>
      <c r="AX98" s="88">
        <v>0.22500000000000001</v>
      </c>
      <c r="AY98" s="88">
        <v>0.19198717948717947</v>
      </c>
      <c r="AZ98" s="88">
        <v>0.28642857142857142</v>
      </c>
      <c r="BA98" s="88">
        <v>0.18071428571428569</v>
      </c>
      <c r="BB98" s="88">
        <v>0.24250000000000002</v>
      </c>
      <c r="BC98" s="88">
        <v>0.3046428571428571</v>
      </c>
      <c r="BD98" s="88">
        <v>0.35222222222222221</v>
      </c>
      <c r="BE98" s="88">
        <v>0.17499999999999999</v>
      </c>
      <c r="BF98" s="88">
        <v>0.44434065934065936</v>
      </c>
      <c r="BG98" s="88">
        <v>0.47841658341658344</v>
      </c>
      <c r="BH98" s="89">
        <v>0.33956501831501829</v>
      </c>
      <c r="BI98" s="89">
        <v>0.61071428571428577</v>
      </c>
      <c r="BJ98" s="89">
        <f t="shared" si="1844"/>
        <v>0.36814121918498843</v>
      </c>
      <c r="BK98" s="101"/>
      <c r="BL98" s="49"/>
      <c r="BP98" s="1"/>
      <c r="BQ98" s="1"/>
      <c r="BR98" s="1"/>
      <c r="BS98" s="1"/>
      <c r="BT98" s="1"/>
      <c r="BU98" s="1"/>
      <c r="BV98" s="1"/>
      <c r="BW98" s="1"/>
      <c r="BX98" s="1"/>
      <c r="BY98" s="1"/>
      <c r="BZ98" s="1"/>
      <c r="CA98" s="1"/>
      <c r="CB98" s="1"/>
      <c r="CC98" s="1"/>
      <c r="CD98" s="1"/>
      <c r="CE98" s="97"/>
      <c r="CG98" s="90">
        <v>39544</v>
      </c>
      <c r="CH98" s="78">
        <f t="shared" si="1826"/>
        <v>1219430</v>
      </c>
      <c r="CI98" s="78">
        <f t="shared" si="1827"/>
        <v>864181.818181818</v>
      </c>
      <c r="CJ98" s="78">
        <f t="shared" si="1828"/>
        <v>3323160</v>
      </c>
      <c r="CK98" s="78">
        <f t="shared" si="1829"/>
        <v>1972760</v>
      </c>
      <c r="CL98" s="78">
        <f t="shared" si="1830"/>
        <v>2157053.846153846</v>
      </c>
      <c r="CM98" s="78">
        <f t="shared" si="1831"/>
        <v>1208777.7777777778</v>
      </c>
      <c r="CN98" s="78">
        <f t="shared" si="1832"/>
        <v>1613250</v>
      </c>
      <c r="CO98" s="78">
        <f t="shared" si="1833"/>
        <v>349416.66666666663</v>
      </c>
      <c r="CP98" s="78">
        <f t="shared" si="1834"/>
        <v>4061557.1428571427</v>
      </c>
      <c r="CQ98" s="78">
        <f t="shared" si="1835"/>
        <v>2275192.8571428568</v>
      </c>
      <c r="CR98" s="78">
        <f t="shared" si="1836"/>
        <v>3164625.0000000005</v>
      </c>
      <c r="CS98" s="78">
        <f t="shared" si="1837"/>
        <v>4009099.9999999995</v>
      </c>
      <c r="CT98" s="78">
        <f t="shared" si="1838"/>
        <v>4406300</v>
      </c>
      <c r="CU98" s="78">
        <f t="shared" si="1839"/>
        <v>1762250</v>
      </c>
      <c r="CV98" s="78">
        <f t="shared" si="1840"/>
        <v>7775961.538461539</v>
      </c>
      <c r="CW98" s="78">
        <f t="shared" si="1841"/>
        <v>5578337.3626373634</v>
      </c>
      <c r="CX98" s="78">
        <f t="shared" si="1842"/>
        <v>5646966.2545787543</v>
      </c>
      <c r="CY98" s="78">
        <f t="shared" si="1842"/>
        <v>317571.42857142858</v>
      </c>
      <c r="CZ98" s="91">
        <f t="shared" si="1845"/>
        <v>5033963.0311355311</v>
      </c>
      <c r="DA98" s="88"/>
      <c r="DB98" s="49"/>
      <c r="EQ98" s="1"/>
    </row>
    <row r="99" spans="1:147" x14ac:dyDescent="0.15">
      <c r="A99" s="81">
        <v>39545</v>
      </c>
      <c r="B99" s="82">
        <v>7270000</v>
      </c>
      <c r="C99" s="83">
        <v>10920000</v>
      </c>
      <c r="D99" s="83">
        <v>13120000</v>
      </c>
      <c r="E99" s="84">
        <v>8590000</v>
      </c>
      <c r="F99" s="84">
        <v>10960000</v>
      </c>
      <c r="G99" s="84">
        <v>8740000</v>
      </c>
      <c r="H99" s="84">
        <v>1940000</v>
      </c>
      <c r="I99" s="84">
        <v>14240000</v>
      </c>
      <c r="J99" s="138">
        <v>12870000</v>
      </c>
      <c r="K99" s="138">
        <v>12870000</v>
      </c>
      <c r="L99" s="26">
        <v>14450000</v>
      </c>
      <c r="M99" s="26">
        <v>20850000</v>
      </c>
      <c r="N99" s="26">
        <v>1820000</v>
      </c>
      <c r="O99" s="26">
        <v>10490000</v>
      </c>
      <c r="P99" s="26">
        <v>12860000</v>
      </c>
      <c r="Q99" s="26">
        <v>12500000</v>
      </c>
      <c r="R99" s="26">
        <v>14440000</v>
      </c>
      <c r="S99" s="179">
        <v>400000</v>
      </c>
      <c r="T99" s="85">
        <f t="shared" si="1843"/>
        <v>10422000</v>
      </c>
      <c r="U99" s="27"/>
      <c r="AQ99" s="130">
        <v>39545</v>
      </c>
      <c r="AR99" s="50">
        <v>0.3095</v>
      </c>
      <c r="AS99" s="88">
        <v>0.22272727272727269</v>
      </c>
      <c r="AT99" s="88">
        <v>0.27727272727272728</v>
      </c>
      <c r="AU99" s="88">
        <v>0.26999999999999996</v>
      </c>
      <c r="AV99" s="88">
        <v>0.23374358974358972</v>
      </c>
      <c r="AW99" s="88">
        <v>0.26277777777777778</v>
      </c>
      <c r="AX99" s="88">
        <v>0.21714285714285711</v>
      </c>
      <c r="AY99" s="88">
        <v>0.19198717948717947</v>
      </c>
      <c r="AZ99" s="88">
        <v>0.30166666666666664</v>
      </c>
      <c r="BA99" s="88">
        <v>0.17642857142857141</v>
      </c>
      <c r="BB99" s="88">
        <v>0.25833333333333336</v>
      </c>
      <c r="BC99" s="88">
        <v>0.3046428571428571</v>
      </c>
      <c r="BD99" s="88">
        <v>0.34818181818181809</v>
      </c>
      <c r="BE99" s="88">
        <v>0.17681818181818176</v>
      </c>
      <c r="BF99" s="88">
        <v>0.43981684981684982</v>
      </c>
      <c r="BG99" s="88">
        <v>0.47409090909090906</v>
      </c>
      <c r="BH99" s="89">
        <v>0.33956501831501829</v>
      </c>
      <c r="BI99" s="89">
        <v>0.61071428571428577</v>
      </c>
      <c r="BJ99" s="89">
        <f t="shared" si="1844"/>
        <v>0.36411463352741419</v>
      </c>
      <c r="BK99" s="101"/>
      <c r="BL99" s="49"/>
      <c r="BP99" s="1"/>
      <c r="BQ99" s="1"/>
      <c r="BR99" s="1"/>
      <c r="BS99" s="1"/>
      <c r="BT99" s="1"/>
      <c r="BU99" s="1"/>
      <c r="BV99" s="1"/>
      <c r="BW99" s="1"/>
      <c r="BX99" s="1"/>
      <c r="BY99" s="1"/>
      <c r="BZ99" s="1"/>
      <c r="CA99" s="1"/>
      <c r="CB99" s="1"/>
      <c r="CC99" s="1"/>
      <c r="CD99" s="1"/>
      <c r="CE99" s="97"/>
      <c r="CG99" s="90">
        <v>39545</v>
      </c>
      <c r="CH99" s="78">
        <f t="shared" si="1826"/>
        <v>2250065</v>
      </c>
      <c r="CI99" s="78">
        <f t="shared" si="1827"/>
        <v>2432181.8181818179</v>
      </c>
      <c r="CJ99" s="78">
        <f t="shared" si="1828"/>
        <v>3637818.1818181821</v>
      </c>
      <c r="CK99" s="78">
        <f t="shared" si="1829"/>
        <v>2319299.9999999995</v>
      </c>
      <c r="CL99" s="78">
        <f t="shared" si="1830"/>
        <v>2561829.7435897435</v>
      </c>
      <c r="CM99" s="78">
        <f t="shared" si="1831"/>
        <v>2296677.777777778</v>
      </c>
      <c r="CN99" s="78">
        <f t="shared" si="1832"/>
        <v>421257.14285714278</v>
      </c>
      <c r="CO99" s="78">
        <f t="shared" si="1833"/>
        <v>2733897.4358974355</v>
      </c>
      <c r="CP99" s="78">
        <f t="shared" si="1834"/>
        <v>3882449.9999999995</v>
      </c>
      <c r="CQ99" s="78">
        <f t="shared" si="1835"/>
        <v>2270635.7142857141</v>
      </c>
      <c r="CR99" s="78">
        <f t="shared" si="1836"/>
        <v>3732916.666666667</v>
      </c>
      <c r="CS99" s="78">
        <f t="shared" si="1837"/>
        <v>6351803.5714285709</v>
      </c>
      <c r="CT99" s="78">
        <f t="shared" si="1838"/>
        <v>633690.90909090894</v>
      </c>
      <c r="CU99" s="78">
        <f t="shared" si="1839"/>
        <v>1854822.7272727266</v>
      </c>
      <c r="CV99" s="78">
        <f t="shared" si="1840"/>
        <v>5656044.6886446886</v>
      </c>
      <c r="CW99" s="78">
        <f t="shared" si="1841"/>
        <v>5926136.3636363633</v>
      </c>
      <c r="CX99" s="78">
        <f t="shared" si="1842"/>
        <v>4903318.8644688642</v>
      </c>
      <c r="CY99" s="78">
        <f t="shared" si="1842"/>
        <v>244285.71428571432</v>
      </c>
      <c r="CZ99" s="91">
        <f t="shared" si="1845"/>
        <v>3794802.7106227106</v>
      </c>
      <c r="DA99" s="88"/>
      <c r="DB99" s="49"/>
      <c r="EQ99" s="1"/>
    </row>
    <row r="100" spans="1:147" x14ac:dyDescent="0.15">
      <c r="A100" s="81">
        <v>39546</v>
      </c>
      <c r="B100" s="82">
        <v>870000</v>
      </c>
      <c r="C100" s="83">
        <v>9090000</v>
      </c>
      <c r="D100" s="83">
        <v>13630000</v>
      </c>
      <c r="E100" s="84">
        <v>8140000</v>
      </c>
      <c r="F100" s="84">
        <v>9940000</v>
      </c>
      <c r="G100" s="84">
        <v>740000</v>
      </c>
      <c r="H100" s="84">
        <v>8520000</v>
      </c>
      <c r="I100" s="84">
        <v>18650000</v>
      </c>
      <c r="J100" s="138">
        <v>12360000</v>
      </c>
      <c r="K100" s="138">
        <v>13520000</v>
      </c>
      <c r="L100" s="26">
        <v>22110000</v>
      </c>
      <c r="M100" s="26">
        <v>4140000</v>
      </c>
      <c r="N100" s="26">
        <v>10060000</v>
      </c>
      <c r="O100" s="26">
        <v>10640000</v>
      </c>
      <c r="P100" s="26">
        <v>19190000</v>
      </c>
      <c r="Q100" s="26">
        <v>10600000</v>
      </c>
      <c r="R100" s="26">
        <v>8020000</v>
      </c>
      <c r="S100" s="179">
        <v>6330900</v>
      </c>
      <c r="T100" s="85">
        <f t="shared" si="1843"/>
        <v>11702000</v>
      </c>
      <c r="U100" s="27"/>
      <c r="AQ100" s="130">
        <v>39546</v>
      </c>
      <c r="AR100" s="50">
        <v>0.30045454545454547</v>
      </c>
      <c r="AS100" s="88">
        <v>0.22111111111111109</v>
      </c>
      <c r="AT100" s="88">
        <v>0.26</v>
      </c>
      <c r="AU100" s="88">
        <v>0.26208333333333333</v>
      </c>
      <c r="AV100" s="88">
        <v>0.22641025641025642</v>
      </c>
      <c r="AW100" s="88">
        <v>0.26029411764705884</v>
      </c>
      <c r="AX100" s="88">
        <v>0.21714285714285711</v>
      </c>
      <c r="AY100" s="88">
        <v>0.18653846153846154</v>
      </c>
      <c r="AZ100" s="88">
        <v>0.30055555555555558</v>
      </c>
      <c r="BA100" s="88">
        <v>0.17642857142857141</v>
      </c>
      <c r="BB100" s="88">
        <v>0.25833333333333336</v>
      </c>
      <c r="BC100" s="88">
        <v>0.27137362637362639</v>
      </c>
      <c r="BD100" s="88">
        <v>0.34818181818181809</v>
      </c>
      <c r="BE100" s="88">
        <v>0.18136363636363631</v>
      </c>
      <c r="BF100" s="88">
        <v>0.43810744810744812</v>
      </c>
      <c r="BG100" s="88">
        <v>0.47525974025974027</v>
      </c>
      <c r="BH100" s="89">
        <v>0.33956501831501829</v>
      </c>
      <c r="BI100" s="89">
        <v>0.61071428571428577</v>
      </c>
      <c r="BJ100" s="89">
        <f t="shared" si="1844"/>
        <v>0.36918073499640747</v>
      </c>
      <c r="BK100" s="101"/>
      <c r="BL100" s="49"/>
      <c r="BP100" s="1"/>
      <c r="BQ100" s="1"/>
      <c r="BR100" s="1"/>
      <c r="BS100" s="1"/>
      <c r="BT100" s="1"/>
      <c r="BU100" s="1"/>
      <c r="BV100" s="1"/>
      <c r="BW100" s="1"/>
      <c r="BX100" s="1"/>
      <c r="BY100" s="1"/>
      <c r="BZ100" s="1"/>
      <c r="CA100" s="1"/>
      <c r="CB100" s="1"/>
      <c r="CC100" s="1"/>
      <c r="CD100" s="1"/>
      <c r="CE100" s="97"/>
      <c r="CG100" s="90">
        <v>39546</v>
      </c>
      <c r="CH100" s="78">
        <f t="shared" si="1826"/>
        <v>261395.45454545456</v>
      </c>
      <c r="CI100" s="78">
        <f t="shared" si="1827"/>
        <v>2009899.9999999998</v>
      </c>
      <c r="CJ100" s="78">
        <f t="shared" si="1828"/>
        <v>3543800</v>
      </c>
      <c r="CK100" s="78">
        <f t="shared" si="1829"/>
        <v>2133358.3333333335</v>
      </c>
      <c r="CL100" s="78">
        <f t="shared" si="1830"/>
        <v>2250517.948717949</v>
      </c>
      <c r="CM100" s="78">
        <f t="shared" si="1831"/>
        <v>192617.64705882355</v>
      </c>
      <c r="CN100" s="78">
        <f t="shared" si="1832"/>
        <v>1850057.1428571425</v>
      </c>
      <c r="CO100" s="78">
        <f t="shared" si="1833"/>
        <v>3478942.307692308</v>
      </c>
      <c r="CP100" s="78">
        <f t="shared" si="1834"/>
        <v>3714866.666666667</v>
      </c>
      <c r="CQ100" s="78">
        <f t="shared" si="1835"/>
        <v>2385314.2857142854</v>
      </c>
      <c r="CR100" s="78">
        <f t="shared" si="1836"/>
        <v>5711750.0000000009</v>
      </c>
      <c r="CS100" s="78">
        <f t="shared" si="1837"/>
        <v>1123486.8131868131</v>
      </c>
      <c r="CT100" s="78">
        <f t="shared" si="1838"/>
        <v>3502709.0909090899</v>
      </c>
      <c r="CU100" s="78">
        <f t="shared" si="1839"/>
        <v>1929709.0909090904</v>
      </c>
      <c r="CV100" s="78">
        <f t="shared" si="1840"/>
        <v>8407281.9291819297</v>
      </c>
      <c r="CW100" s="78">
        <f t="shared" si="1841"/>
        <v>5037753.2467532465</v>
      </c>
      <c r="CX100" s="78">
        <f t="shared" si="1842"/>
        <v>2723311.4468864468</v>
      </c>
      <c r="CY100" s="78">
        <f t="shared" si="1842"/>
        <v>3866371.0714285718</v>
      </c>
      <c r="CZ100" s="91">
        <f t="shared" si="1845"/>
        <v>4320152.9609279605</v>
      </c>
      <c r="DA100" s="88"/>
      <c r="DB100" s="49"/>
      <c r="EQ100" s="1"/>
    </row>
    <row r="101" spans="1:147" x14ac:dyDescent="0.15">
      <c r="A101" s="81">
        <v>39547</v>
      </c>
      <c r="B101" s="82">
        <v>6250000</v>
      </c>
      <c r="C101" s="83">
        <v>10280000</v>
      </c>
      <c r="D101" s="83">
        <v>9850000</v>
      </c>
      <c r="E101" s="84">
        <v>6740000</v>
      </c>
      <c r="F101" s="84">
        <v>8200000</v>
      </c>
      <c r="G101" s="84">
        <v>10960000</v>
      </c>
      <c r="H101" s="84">
        <v>7680000</v>
      </c>
      <c r="I101" s="84">
        <v>16990000</v>
      </c>
      <c r="J101" s="138">
        <v>16730000</v>
      </c>
      <c r="K101" s="138">
        <v>27100000</v>
      </c>
      <c r="L101" s="26">
        <v>1020000</v>
      </c>
      <c r="M101" s="26">
        <v>10720000</v>
      </c>
      <c r="N101" s="26">
        <v>9490000</v>
      </c>
      <c r="O101" s="26">
        <v>10770000</v>
      </c>
      <c r="P101" s="26">
        <v>11740000</v>
      </c>
      <c r="Q101" s="26">
        <v>6910000</v>
      </c>
      <c r="R101" s="26">
        <v>3730000</v>
      </c>
      <c r="S101" s="179">
        <v>12133945</v>
      </c>
      <c r="T101" s="85">
        <f t="shared" si="1843"/>
        <v>8528000</v>
      </c>
      <c r="U101" s="70"/>
      <c r="AQ101" s="130">
        <v>39547</v>
      </c>
      <c r="AR101" s="50">
        <v>0.30045454545454547</v>
      </c>
      <c r="AS101" s="88">
        <v>0.20692307692307693</v>
      </c>
      <c r="AT101" s="88">
        <v>0.255</v>
      </c>
      <c r="AU101" s="88">
        <v>0.25916666666666666</v>
      </c>
      <c r="AV101" s="88">
        <v>0.22641025641025642</v>
      </c>
      <c r="AW101" s="88">
        <v>0.26029411764705884</v>
      </c>
      <c r="AX101" s="88">
        <v>0.21714285714285711</v>
      </c>
      <c r="AY101" s="88">
        <v>0.18653846153846154</v>
      </c>
      <c r="AZ101" s="88">
        <v>0.30166666666666664</v>
      </c>
      <c r="BA101" s="88">
        <v>0.17642857142857141</v>
      </c>
      <c r="BB101" s="88">
        <v>0.24000000000000002</v>
      </c>
      <c r="BC101" s="88">
        <v>0.27137362637362639</v>
      </c>
      <c r="BD101" s="88">
        <v>0.34818181818181809</v>
      </c>
      <c r="BE101" s="88">
        <v>0.1804545454545454</v>
      </c>
      <c r="BF101" s="88">
        <v>0.43810744810744812</v>
      </c>
      <c r="BG101" s="88">
        <v>0.47525974025974027</v>
      </c>
      <c r="BH101" s="89">
        <v>0.3283287545787546</v>
      </c>
      <c r="BI101" s="89">
        <v>0.61071428571428577</v>
      </c>
      <c r="BJ101" s="89">
        <f t="shared" si="1844"/>
        <v>0.34943324131439746</v>
      </c>
      <c r="BK101" s="101"/>
      <c r="BL101" s="49"/>
      <c r="BP101" s="1"/>
      <c r="BQ101" s="1"/>
      <c r="BR101" s="1"/>
      <c r="BS101" s="1"/>
      <c r="BT101" s="1"/>
      <c r="BU101" s="1"/>
      <c r="BV101" s="1"/>
      <c r="BW101" s="1"/>
      <c r="BX101" s="1"/>
      <c r="BY101" s="1"/>
      <c r="BZ101" s="1"/>
      <c r="CA101" s="1"/>
      <c r="CB101" s="1"/>
      <c r="CC101" s="1"/>
      <c r="CD101" s="1"/>
      <c r="CE101" s="97"/>
      <c r="CG101" s="90">
        <v>39547</v>
      </c>
      <c r="CH101" s="78">
        <f t="shared" si="1826"/>
        <v>1877840.9090909092</v>
      </c>
      <c r="CI101" s="78">
        <f t="shared" si="1827"/>
        <v>2127169.230769231</v>
      </c>
      <c r="CJ101" s="78">
        <f t="shared" si="1828"/>
        <v>2511750</v>
      </c>
      <c r="CK101" s="78">
        <f t="shared" si="1829"/>
        <v>1746783.3333333333</v>
      </c>
      <c r="CL101" s="78">
        <f t="shared" si="1830"/>
        <v>1856564.1025641025</v>
      </c>
      <c r="CM101" s="78">
        <f t="shared" si="1831"/>
        <v>2852823.5294117648</v>
      </c>
      <c r="CN101" s="78">
        <f t="shared" si="1832"/>
        <v>1667657.1428571425</v>
      </c>
      <c r="CO101" s="78">
        <f t="shared" si="1833"/>
        <v>3169288.4615384615</v>
      </c>
      <c r="CP101" s="78">
        <f t="shared" si="1834"/>
        <v>5046883.333333333</v>
      </c>
      <c r="CQ101" s="78">
        <f t="shared" si="1835"/>
        <v>4781214.2857142854</v>
      </c>
      <c r="CR101" s="78">
        <f t="shared" si="1836"/>
        <v>244800.00000000003</v>
      </c>
      <c r="CS101" s="78">
        <f t="shared" si="1837"/>
        <v>2909125.2747252746</v>
      </c>
      <c r="CT101" s="78">
        <f t="shared" si="1838"/>
        <v>3304245.4545454537</v>
      </c>
      <c r="CU101" s="78">
        <f t="shared" si="1839"/>
        <v>1943495.4545454539</v>
      </c>
      <c r="CV101" s="78">
        <f t="shared" si="1840"/>
        <v>5143381.4407814406</v>
      </c>
      <c r="CW101" s="78">
        <f t="shared" si="1841"/>
        <v>3284044.8051948054</v>
      </c>
      <c r="CX101" s="78">
        <f t="shared" si="1842"/>
        <v>1224666.2545787548</v>
      </c>
      <c r="CY101" s="78">
        <f t="shared" si="1842"/>
        <v>7410373.5535714291</v>
      </c>
      <c r="CZ101" s="91">
        <f t="shared" si="1845"/>
        <v>2979966.6819291813</v>
      </c>
      <c r="DA101" s="88"/>
      <c r="DB101" s="49"/>
      <c r="EQ101" s="1"/>
    </row>
    <row r="102" spans="1:147" x14ac:dyDescent="0.15">
      <c r="A102" s="81">
        <v>39548</v>
      </c>
      <c r="B102" s="82">
        <v>4250000</v>
      </c>
      <c r="C102" s="83">
        <v>14460000</v>
      </c>
      <c r="D102" s="83">
        <v>10190000</v>
      </c>
      <c r="E102" s="84">
        <v>9830000</v>
      </c>
      <c r="F102" s="84">
        <v>3000000</v>
      </c>
      <c r="G102" s="84">
        <v>8920000</v>
      </c>
      <c r="H102" s="84">
        <v>7520000</v>
      </c>
      <c r="I102" s="84">
        <v>19280000</v>
      </c>
      <c r="J102" s="138">
        <v>17000000</v>
      </c>
      <c r="K102" s="138">
        <v>6010000</v>
      </c>
      <c r="L102" s="26">
        <v>13170000</v>
      </c>
      <c r="M102" s="26">
        <v>13010000</v>
      </c>
      <c r="N102" s="26">
        <v>10320000</v>
      </c>
      <c r="O102" s="26">
        <v>10420000</v>
      </c>
      <c r="P102" s="26">
        <v>4660000</v>
      </c>
      <c r="Q102" s="26">
        <v>2360000</v>
      </c>
      <c r="R102" s="26">
        <v>15440000</v>
      </c>
      <c r="S102" s="179">
        <v>15017134</v>
      </c>
      <c r="T102" s="85">
        <f t="shared" si="1843"/>
        <v>8640000</v>
      </c>
      <c r="U102" s="70"/>
      <c r="AQ102" s="130">
        <v>39548</v>
      </c>
      <c r="AR102" s="50">
        <v>0.30045454545454547</v>
      </c>
      <c r="AS102" s="88">
        <v>0.20538461538461539</v>
      </c>
      <c r="AT102" s="88">
        <v>0.25125000000000003</v>
      </c>
      <c r="AU102" s="88">
        <v>0.25916666666666666</v>
      </c>
      <c r="AV102" s="88">
        <v>0.21374358974358973</v>
      </c>
      <c r="AW102" s="88">
        <v>0.25571428571428573</v>
      </c>
      <c r="AX102" s="88">
        <v>0.22777777777777775</v>
      </c>
      <c r="AY102" s="88">
        <v>0.17756410256410257</v>
      </c>
      <c r="AZ102" s="88">
        <v>0.30055555555555558</v>
      </c>
      <c r="BA102" s="88">
        <v>0.17499999999999999</v>
      </c>
      <c r="BB102" s="88">
        <v>0.24000000000000002</v>
      </c>
      <c r="BC102" s="88">
        <v>0.2682967032967033</v>
      </c>
      <c r="BD102" s="88">
        <v>0.34083333333333327</v>
      </c>
      <c r="BE102" s="88">
        <v>0.18149350649350646</v>
      </c>
      <c r="BF102" s="88">
        <v>0.43810744810744812</v>
      </c>
      <c r="BG102" s="88">
        <v>0.45350732600732607</v>
      </c>
      <c r="BH102" s="89">
        <v>0.3283287545787546</v>
      </c>
      <c r="BI102" s="89">
        <v>0.5848214285714286</v>
      </c>
      <c r="BJ102" s="89">
        <f t="shared" si="1844"/>
        <v>0.31457908115547006</v>
      </c>
      <c r="BK102" s="101"/>
      <c r="BL102" s="49"/>
      <c r="BP102" s="1"/>
      <c r="BQ102" s="1"/>
      <c r="BR102" s="1"/>
      <c r="BS102" s="1"/>
      <c r="BT102" s="1"/>
      <c r="BU102" s="1"/>
      <c r="BV102" s="1"/>
      <c r="BW102" s="1"/>
      <c r="BX102" s="1"/>
      <c r="BY102" s="1"/>
      <c r="BZ102" s="1"/>
      <c r="CA102" s="1"/>
      <c r="CB102" s="1"/>
      <c r="CC102" s="1"/>
      <c r="CD102" s="1"/>
      <c r="CE102" s="97"/>
      <c r="CG102" s="90">
        <v>39548</v>
      </c>
      <c r="CH102" s="78">
        <f t="shared" si="1826"/>
        <v>1276931.8181818184</v>
      </c>
      <c r="CI102" s="78">
        <f t="shared" si="1827"/>
        <v>2969861.5384615385</v>
      </c>
      <c r="CJ102" s="78">
        <f t="shared" si="1828"/>
        <v>2560237.5000000005</v>
      </c>
      <c r="CK102" s="78">
        <f t="shared" si="1829"/>
        <v>2547608.333333333</v>
      </c>
      <c r="CL102" s="78">
        <f t="shared" si="1830"/>
        <v>641230.76923076913</v>
      </c>
      <c r="CM102" s="78">
        <f t="shared" si="1831"/>
        <v>2280971.4285714286</v>
      </c>
      <c r="CN102" s="78">
        <f t="shared" si="1832"/>
        <v>1712888.8888888888</v>
      </c>
      <c r="CO102" s="78">
        <f t="shared" si="1833"/>
        <v>3423435.8974358975</v>
      </c>
      <c r="CP102" s="78">
        <f t="shared" si="1834"/>
        <v>5109444.444444445</v>
      </c>
      <c r="CQ102" s="78">
        <f t="shared" si="1835"/>
        <v>1051750</v>
      </c>
      <c r="CR102" s="78">
        <f t="shared" si="1836"/>
        <v>3160800.0000000005</v>
      </c>
      <c r="CS102" s="78">
        <f t="shared" si="1837"/>
        <v>3490540.1098901099</v>
      </c>
      <c r="CT102" s="78">
        <f t="shared" si="1838"/>
        <v>3517399.9999999995</v>
      </c>
      <c r="CU102" s="78">
        <f t="shared" si="1839"/>
        <v>1891162.3376623373</v>
      </c>
      <c r="CV102" s="78">
        <f t="shared" si="1840"/>
        <v>2041580.7081807081</v>
      </c>
      <c r="CW102" s="78">
        <f t="shared" si="1841"/>
        <v>1070277.2893772896</v>
      </c>
      <c r="CX102" s="78">
        <f t="shared" si="1842"/>
        <v>5069395.9706959706</v>
      </c>
      <c r="CY102" s="78">
        <f t="shared" si="1842"/>
        <v>8782341.7589285728</v>
      </c>
      <c r="CZ102" s="91">
        <f t="shared" si="1845"/>
        <v>2717963.2611832609</v>
      </c>
      <c r="DA102" s="88"/>
      <c r="DB102" s="49"/>
      <c r="EQ102" s="1"/>
    </row>
    <row r="103" spans="1:147" x14ac:dyDescent="0.15">
      <c r="A103" s="81">
        <v>39549</v>
      </c>
      <c r="B103" s="82">
        <v>6280000</v>
      </c>
      <c r="C103" s="83">
        <v>14230000</v>
      </c>
      <c r="D103" s="83">
        <v>10460000</v>
      </c>
      <c r="E103" s="84">
        <v>1490000</v>
      </c>
      <c r="F103" s="84">
        <v>11340000</v>
      </c>
      <c r="G103" s="84">
        <v>10230000</v>
      </c>
      <c r="H103" s="84">
        <v>7440000</v>
      </c>
      <c r="I103" s="84">
        <v>20330000</v>
      </c>
      <c r="J103" s="138">
        <v>16930000</v>
      </c>
      <c r="K103" s="138">
        <v>10750000</v>
      </c>
      <c r="L103" s="26">
        <v>13690000</v>
      </c>
      <c r="M103" s="26">
        <v>11330000</v>
      </c>
      <c r="N103" s="26">
        <v>10190000</v>
      </c>
      <c r="O103" s="26">
        <v>17210000</v>
      </c>
      <c r="P103" s="26">
        <v>3390000</v>
      </c>
      <c r="Q103" s="26">
        <v>15670000</v>
      </c>
      <c r="R103" s="26">
        <v>19490000</v>
      </c>
      <c r="S103" s="179">
        <v>6893481</v>
      </c>
      <c r="T103" s="85">
        <f t="shared" si="1843"/>
        <v>13190000</v>
      </c>
      <c r="U103" s="70"/>
      <c r="AQ103" s="130">
        <v>39549</v>
      </c>
      <c r="AR103" s="50">
        <v>0.3</v>
      </c>
      <c r="AS103" s="88">
        <v>0.20461538461538462</v>
      </c>
      <c r="AT103" s="88">
        <v>0.25125000000000003</v>
      </c>
      <c r="AU103" s="88">
        <v>0.23769230769230767</v>
      </c>
      <c r="AV103" s="88">
        <v>0.21374358974358973</v>
      </c>
      <c r="AW103" s="88">
        <v>0.25142857142857145</v>
      </c>
      <c r="AX103" s="88">
        <v>0.22777777777777775</v>
      </c>
      <c r="AY103" s="88">
        <v>0.18006993006993005</v>
      </c>
      <c r="AZ103" s="88">
        <v>0.30055555555555558</v>
      </c>
      <c r="BA103" s="88">
        <v>0.17499999999999999</v>
      </c>
      <c r="BB103" s="88">
        <v>0.24000000000000002</v>
      </c>
      <c r="BC103" s="88">
        <v>0.26214285714285718</v>
      </c>
      <c r="BD103" s="88">
        <v>0.32916666666666661</v>
      </c>
      <c r="BE103" s="88">
        <v>0.18149350649350646</v>
      </c>
      <c r="BF103" s="88">
        <v>0.4284615384615385</v>
      </c>
      <c r="BG103" s="88">
        <v>0.45350732600732607</v>
      </c>
      <c r="BH103" s="89">
        <v>0.3243681318681319</v>
      </c>
      <c r="BI103" s="89">
        <v>0.57544642857142869</v>
      </c>
      <c r="BJ103" s="89">
        <f t="shared" si="1844"/>
        <v>0.32386036215490344</v>
      </c>
      <c r="BK103" s="101"/>
      <c r="BL103" s="49"/>
      <c r="BP103" s="1"/>
      <c r="BQ103" s="1"/>
      <c r="BR103" s="1"/>
      <c r="BS103" s="1"/>
      <c r="BT103" s="1"/>
      <c r="BU103" s="1"/>
      <c r="BV103" s="1"/>
      <c r="BW103" s="1"/>
      <c r="BX103" s="1"/>
      <c r="BY103" s="1"/>
      <c r="BZ103" s="1"/>
      <c r="CA103" s="1"/>
      <c r="CB103" s="1"/>
      <c r="CC103" s="1"/>
      <c r="CD103" s="1"/>
      <c r="CE103" s="97"/>
      <c r="CG103" s="90">
        <v>39549</v>
      </c>
      <c r="CH103" s="78">
        <f t="shared" si="1826"/>
        <v>1884000</v>
      </c>
      <c r="CI103" s="78">
        <f t="shared" si="1827"/>
        <v>2911676.923076923</v>
      </c>
      <c r="CJ103" s="78">
        <f t="shared" si="1828"/>
        <v>2628075.0000000005</v>
      </c>
      <c r="CK103" s="78">
        <f t="shared" si="1829"/>
        <v>354161.53846153844</v>
      </c>
      <c r="CL103" s="78">
        <f t="shared" si="1830"/>
        <v>2423852.3076923075</v>
      </c>
      <c r="CM103" s="78">
        <f t="shared" si="1831"/>
        <v>2572114.2857142859</v>
      </c>
      <c r="CN103" s="78">
        <f t="shared" si="1832"/>
        <v>1694666.6666666665</v>
      </c>
      <c r="CO103" s="78">
        <f t="shared" si="1833"/>
        <v>3660821.6783216777</v>
      </c>
      <c r="CP103" s="78">
        <f t="shared" si="1834"/>
        <v>5088405.555555556</v>
      </c>
      <c r="CQ103" s="78">
        <f t="shared" si="1835"/>
        <v>1881249.9999999998</v>
      </c>
      <c r="CR103" s="78">
        <f t="shared" si="1836"/>
        <v>3285600.0000000005</v>
      </c>
      <c r="CS103" s="78">
        <f t="shared" si="1837"/>
        <v>2970078.5714285718</v>
      </c>
      <c r="CT103" s="78">
        <f t="shared" si="1838"/>
        <v>3354208.3333333326</v>
      </c>
      <c r="CU103" s="78">
        <f t="shared" si="1839"/>
        <v>3123503.2467532461</v>
      </c>
      <c r="CV103" s="78">
        <f t="shared" si="1840"/>
        <v>1452484.6153846155</v>
      </c>
      <c r="CW103" s="78">
        <f t="shared" si="1841"/>
        <v>7106459.7985347994</v>
      </c>
      <c r="CX103" s="78">
        <f t="shared" si="1842"/>
        <v>6321934.8901098911</v>
      </c>
      <c r="CY103" s="78">
        <f t="shared" si="1842"/>
        <v>3966829.021875001</v>
      </c>
      <c r="CZ103" s="91">
        <f t="shared" si="1845"/>
        <v>4271718.1768231764</v>
      </c>
      <c r="DA103" s="88"/>
      <c r="DB103" s="49"/>
      <c r="EQ103" s="1"/>
    </row>
    <row r="104" spans="1:147" x14ac:dyDescent="0.15">
      <c r="A104" s="81">
        <v>39550</v>
      </c>
      <c r="B104" s="82">
        <v>8410000</v>
      </c>
      <c r="C104" s="83">
        <v>11560000</v>
      </c>
      <c r="D104" s="83">
        <v>2730000</v>
      </c>
      <c r="E104" s="84">
        <v>8320000</v>
      </c>
      <c r="F104" s="84">
        <v>14600000</v>
      </c>
      <c r="G104" s="84">
        <v>10530000</v>
      </c>
      <c r="H104" s="84">
        <v>8120000</v>
      </c>
      <c r="I104" s="84">
        <v>25070000</v>
      </c>
      <c r="J104" s="138">
        <v>5530000</v>
      </c>
      <c r="K104" s="138">
        <v>13300000</v>
      </c>
      <c r="L104" s="26">
        <v>15650000</v>
      </c>
      <c r="M104" s="26">
        <v>11850000</v>
      </c>
      <c r="N104" s="26">
        <v>13310000</v>
      </c>
      <c r="O104" s="26">
        <v>2490000</v>
      </c>
      <c r="P104" s="26">
        <v>16570000</v>
      </c>
      <c r="Q104" s="26">
        <v>22620000</v>
      </c>
      <c r="R104" s="26">
        <v>29140000</v>
      </c>
      <c r="S104" s="179">
        <v>14317633</v>
      </c>
      <c r="T104" s="85">
        <f t="shared" si="1843"/>
        <v>16826000</v>
      </c>
      <c r="U104" s="70"/>
      <c r="AQ104" s="130">
        <v>39550</v>
      </c>
      <c r="AR104" s="50">
        <v>0.29785714285714293</v>
      </c>
      <c r="AS104" s="88">
        <v>0.20461538461538462</v>
      </c>
      <c r="AT104" s="88">
        <v>0.25</v>
      </c>
      <c r="AU104" s="88">
        <v>0.23769230769230767</v>
      </c>
      <c r="AV104" s="88">
        <v>0.21441025641025641</v>
      </c>
      <c r="AW104" s="88">
        <v>0.25214285714285711</v>
      </c>
      <c r="AX104" s="88">
        <v>0.23444444444444443</v>
      </c>
      <c r="AY104" s="88">
        <v>0.18006993006993005</v>
      </c>
      <c r="AZ104" s="88">
        <v>0.30399999999999999</v>
      </c>
      <c r="BA104" s="88">
        <v>0.16928571428571429</v>
      </c>
      <c r="BB104" s="88">
        <v>0.24428571428571427</v>
      </c>
      <c r="BC104" s="88">
        <v>0.24862637362637363</v>
      </c>
      <c r="BD104" s="88">
        <v>0.33230769230769225</v>
      </c>
      <c r="BE104" s="88">
        <v>0.18727272727272723</v>
      </c>
      <c r="BF104" s="88">
        <v>0.4284615384615385</v>
      </c>
      <c r="BG104" s="88">
        <v>0.45139652014652015</v>
      </c>
      <c r="BH104" s="89">
        <v>0.32597527472527477</v>
      </c>
      <c r="BI104" s="89">
        <v>0.49920634920634921</v>
      </c>
      <c r="BJ104" s="89">
        <f t="shared" si="1844"/>
        <v>0.37677928157661905</v>
      </c>
      <c r="BK104" s="101"/>
      <c r="BL104" s="49"/>
      <c r="BP104" s="1"/>
      <c r="BQ104" s="1"/>
      <c r="BR104" s="1"/>
      <c r="BS104" s="1"/>
      <c r="BT104" s="1"/>
      <c r="BU104" s="1"/>
      <c r="BV104" s="1"/>
      <c r="BW104" s="1"/>
      <c r="BX104" s="1"/>
      <c r="BY104" s="1"/>
      <c r="BZ104" s="1"/>
      <c r="CA104" s="1"/>
      <c r="CB104" s="1"/>
      <c r="CC104" s="1"/>
      <c r="CD104" s="1"/>
      <c r="CE104" s="97"/>
      <c r="CG104" s="90">
        <v>39550</v>
      </c>
      <c r="CH104" s="78">
        <f t="shared" si="1826"/>
        <v>2504978.5714285718</v>
      </c>
      <c r="CI104" s="78">
        <f t="shared" si="1827"/>
        <v>2365353.846153846</v>
      </c>
      <c r="CJ104" s="78">
        <f t="shared" si="1828"/>
        <v>682500</v>
      </c>
      <c r="CK104" s="78">
        <f t="shared" si="1829"/>
        <v>1977599.9999999998</v>
      </c>
      <c r="CL104" s="78">
        <f t="shared" si="1830"/>
        <v>3130389.7435897435</v>
      </c>
      <c r="CM104" s="78">
        <f t="shared" si="1831"/>
        <v>2655064.2857142854</v>
      </c>
      <c r="CN104" s="78">
        <f t="shared" si="1832"/>
        <v>1903688.8888888888</v>
      </c>
      <c r="CO104" s="78">
        <f t="shared" si="1833"/>
        <v>4514353.1468531461</v>
      </c>
      <c r="CP104" s="78">
        <f t="shared" si="1834"/>
        <v>1681120</v>
      </c>
      <c r="CQ104" s="78">
        <f t="shared" si="1835"/>
        <v>2251500</v>
      </c>
      <c r="CR104" s="78">
        <f t="shared" si="1836"/>
        <v>3823071.4285714282</v>
      </c>
      <c r="CS104" s="78">
        <f t="shared" si="1837"/>
        <v>2946222.5274725277</v>
      </c>
      <c r="CT104" s="78">
        <f t="shared" si="1838"/>
        <v>4423015.384615384</v>
      </c>
      <c r="CU104" s="78">
        <f t="shared" si="1839"/>
        <v>466309.09090909082</v>
      </c>
      <c r="CV104" s="78">
        <f t="shared" si="1840"/>
        <v>7099607.692307693</v>
      </c>
      <c r="CW104" s="78">
        <f t="shared" si="1841"/>
        <v>10210589.285714285</v>
      </c>
      <c r="CX104" s="78">
        <f t="shared" si="1842"/>
        <v>9498919.505494507</v>
      </c>
      <c r="CY104" s="78">
        <f t="shared" si="1842"/>
        <v>7147453.2992063491</v>
      </c>
      <c r="CZ104" s="91">
        <f t="shared" si="1845"/>
        <v>6339688.1918081921</v>
      </c>
      <c r="DA104" s="88"/>
      <c r="DB104" s="49"/>
      <c r="EQ104" s="1"/>
    </row>
    <row r="105" spans="1:147" x14ac:dyDescent="0.15">
      <c r="A105" s="81">
        <v>39551</v>
      </c>
      <c r="B105" s="82">
        <v>12690000</v>
      </c>
      <c r="C105" s="83">
        <v>2730000</v>
      </c>
      <c r="D105" s="83">
        <v>12900000</v>
      </c>
      <c r="E105" s="84">
        <v>6860000</v>
      </c>
      <c r="F105" s="84">
        <v>16810000</v>
      </c>
      <c r="G105" s="84">
        <v>10230000</v>
      </c>
      <c r="H105" s="84">
        <v>7930000</v>
      </c>
      <c r="I105" s="84">
        <v>3050000</v>
      </c>
      <c r="J105" s="138">
        <v>12360000</v>
      </c>
      <c r="K105" s="138">
        <v>15270000</v>
      </c>
      <c r="L105" s="26">
        <v>15940000</v>
      </c>
      <c r="M105" s="26">
        <v>12230000</v>
      </c>
      <c r="N105" s="26">
        <v>20360000</v>
      </c>
      <c r="O105" s="26">
        <v>12000000</v>
      </c>
      <c r="P105" s="26">
        <v>20930000</v>
      </c>
      <c r="Q105" s="26">
        <v>22060000</v>
      </c>
      <c r="R105" s="26">
        <v>15820000</v>
      </c>
      <c r="S105" s="179">
        <v>2564000</v>
      </c>
      <c r="T105" s="85">
        <f t="shared" si="1843"/>
        <v>18234000</v>
      </c>
      <c r="U105" s="70"/>
      <c r="AQ105" s="130">
        <v>39551</v>
      </c>
      <c r="AR105" s="50">
        <v>0.2985714285714286</v>
      </c>
      <c r="AS105" s="88">
        <v>0.19230769230769226</v>
      </c>
      <c r="AT105" s="88">
        <v>0.25</v>
      </c>
      <c r="AU105" s="88">
        <v>0.25</v>
      </c>
      <c r="AV105" s="88">
        <v>0.21441025641025641</v>
      </c>
      <c r="AW105" s="88">
        <v>0.25107142857142856</v>
      </c>
      <c r="AX105" s="88">
        <v>0.23444444444444443</v>
      </c>
      <c r="AY105" s="88">
        <v>0.18643356643356643</v>
      </c>
      <c r="AZ105" s="88">
        <v>0.30399999999999999</v>
      </c>
      <c r="BA105" s="88">
        <v>0.16142857142857145</v>
      </c>
      <c r="BB105" s="88">
        <v>0.24642857142857144</v>
      </c>
      <c r="BC105" s="88">
        <v>0.24586734693877552</v>
      </c>
      <c r="BD105" s="88">
        <v>0.33230769230769225</v>
      </c>
      <c r="BE105" s="88">
        <v>0.18727272727272723</v>
      </c>
      <c r="BF105" s="88">
        <v>0.42065934065934063</v>
      </c>
      <c r="BG105" s="88">
        <v>0.41878121878121882</v>
      </c>
      <c r="BH105" s="89">
        <v>0.32597527472527477</v>
      </c>
      <c r="BI105" s="89">
        <v>0.49920634920634921</v>
      </c>
      <c r="BJ105" s="89">
        <f t="shared" si="1844"/>
        <v>0.35332565399939542</v>
      </c>
      <c r="BK105" s="101"/>
      <c r="BL105" s="49"/>
      <c r="BP105" s="1"/>
      <c r="BQ105" s="1"/>
      <c r="BR105" s="1"/>
      <c r="BS105" s="1"/>
      <c r="BT105" s="1"/>
      <c r="BU105" s="1"/>
      <c r="BV105" s="1"/>
      <c r="BW105" s="1"/>
      <c r="BX105" s="1"/>
      <c r="BY105" s="1"/>
      <c r="BZ105" s="1"/>
      <c r="CA105" s="1"/>
      <c r="CB105" s="1"/>
      <c r="CC105" s="1"/>
      <c r="CD105" s="1"/>
      <c r="CE105" s="97"/>
      <c r="CG105" s="90">
        <v>39551</v>
      </c>
      <c r="CH105" s="78">
        <f t="shared" si="1826"/>
        <v>3788871.4285714291</v>
      </c>
      <c r="CI105" s="78">
        <f t="shared" si="1827"/>
        <v>524999.99999999988</v>
      </c>
      <c r="CJ105" s="78">
        <f t="shared" si="1828"/>
        <v>3225000</v>
      </c>
      <c r="CK105" s="78">
        <f t="shared" si="1829"/>
        <v>1715000</v>
      </c>
      <c r="CL105" s="78">
        <f t="shared" si="1830"/>
        <v>3604236.41025641</v>
      </c>
      <c r="CM105" s="78">
        <f t="shared" si="1831"/>
        <v>2568460.7142857141</v>
      </c>
      <c r="CN105" s="78">
        <f t="shared" si="1832"/>
        <v>1859144.4444444443</v>
      </c>
      <c r="CO105" s="78">
        <f t="shared" si="1833"/>
        <v>568622.37762237759</v>
      </c>
      <c r="CP105" s="78">
        <f t="shared" si="1834"/>
        <v>3757440</v>
      </c>
      <c r="CQ105" s="78">
        <f t="shared" si="1835"/>
        <v>2465014.2857142859</v>
      </c>
      <c r="CR105" s="78">
        <f t="shared" si="1836"/>
        <v>3928071.4285714286</v>
      </c>
      <c r="CS105" s="78">
        <f t="shared" si="1837"/>
        <v>3006957.6530612246</v>
      </c>
      <c r="CT105" s="78">
        <f t="shared" si="1838"/>
        <v>6765784.6153846141</v>
      </c>
      <c r="CU105" s="78">
        <f t="shared" si="1839"/>
        <v>2247272.7272727266</v>
      </c>
      <c r="CV105" s="78">
        <f t="shared" si="1840"/>
        <v>8804400</v>
      </c>
      <c r="CW105" s="78">
        <f t="shared" si="1841"/>
        <v>9238313.6863136869</v>
      </c>
      <c r="CX105" s="78">
        <f t="shared" si="1842"/>
        <v>5156928.8461538469</v>
      </c>
      <c r="CY105" s="78">
        <f t="shared" si="1842"/>
        <v>1279965.0793650793</v>
      </c>
      <c r="CZ105" s="91">
        <f t="shared" si="1845"/>
        <v>6442539.9750249758</v>
      </c>
      <c r="DA105" s="88"/>
      <c r="DB105" s="49"/>
      <c r="EQ105" s="1"/>
    </row>
    <row r="106" spans="1:147" x14ac:dyDescent="0.15">
      <c r="A106" s="81">
        <v>39552</v>
      </c>
      <c r="B106" s="82">
        <v>8160000</v>
      </c>
      <c r="C106" s="83">
        <v>13720000</v>
      </c>
      <c r="D106" s="83">
        <v>13590000</v>
      </c>
      <c r="E106" s="84">
        <v>8390000</v>
      </c>
      <c r="F106" s="84">
        <v>16220000</v>
      </c>
      <c r="G106" s="84">
        <v>9370000</v>
      </c>
      <c r="H106" s="84">
        <v>2310000</v>
      </c>
      <c r="I106" s="84">
        <v>22670000</v>
      </c>
      <c r="J106" s="138">
        <v>14890000</v>
      </c>
      <c r="K106" s="138">
        <v>13980000</v>
      </c>
      <c r="L106" s="26">
        <v>16110000</v>
      </c>
      <c r="M106" s="26">
        <v>18730000</v>
      </c>
      <c r="N106" s="26">
        <v>3740000</v>
      </c>
      <c r="O106" s="26">
        <v>14090000</v>
      </c>
      <c r="P106" s="26">
        <v>19170000</v>
      </c>
      <c r="Q106" s="26">
        <v>14050000</v>
      </c>
      <c r="R106" s="26">
        <v>19250000</v>
      </c>
      <c r="S106" s="179">
        <v>1804000</v>
      </c>
      <c r="T106" s="85">
        <f t="shared" si="1843"/>
        <v>14060000</v>
      </c>
      <c r="U106" s="70"/>
      <c r="AQ106" s="130">
        <v>39552</v>
      </c>
      <c r="AR106" s="50">
        <v>0.2985714285714286</v>
      </c>
      <c r="AS106" s="88">
        <v>0.19230769230769226</v>
      </c>
      <c r="AT106" s="88">
        <v>0.23444444444444443</v>
      </c>
      <c r="AU106" s="88">
        <v>0.24777777777777776</v>
      </c>
      <c r="AV106" s="88">
        <v>0.20907692307692305</v>
      </c>
      <c r="AW106" s="88">
        <v>0.25107142857142856</v>
      </c>
      <c r="AX106" s="88">
        <v>0.24199999999999999</v>
      </c>
      <c r="AY106" s="88">
        <v>0.18643356643356643</v>
      </c>
      <c r="AZ106" s="88">
        <v>0.30399999999999999</v>
      </c>
      <c r="BA106" s="88">
        <v>0.16071428571428573</v>
      </c>
      <c r="BB106" s="88">
        <v>0.24642857142857144</v>
      </c>
      <c r="BC106" s="88">
        <v>0.24586734693877552</v>
      </c>
      <c r="BD106" s="88">
        <v>0.3265384615384615</v>
      </c>
      <c r="BE106" s="88">
        <v>0.1868181818181818</v>
      </c>
      <c r="BF106" s="88">
        <v>0.4149450549450549</v>
      </c>
      <c r="BG106" s="88">
        <v>0.39048534798534806</v>
      </c>
      <c r="BH106" s="89">
        <v>0.32668956043956049</v>
      </c>
      <c r="BI106" s="89">
        <v>0.40978571428571431</v>
      </c>
      <c r="BJ106" s="89">
        <f t="shared" si="1844"/>
        <v>0.33546389628626477</v>
      </c>
      <c r="BK106" s="101"/>
      <c r="BL106" s="49"/>
      <c r="BP106" s="1"/>
      <c r="BQ106" s="1"/>
      <c r="BR106" s="1"/>
      <c r="BS106" s="1"/>
      <c r="BT106" s="1"/>
      <c r="BU106" s="1"/>
      <c r="BV106" s="1"/>
      <c r="BW106" s="1"/>
      <c r="BX106" s="1"/>
      <c r="BY106" s="1"/>
      <c r="BZ106" s="1"/>
      <c r="CA106" s="1"/>
      <c r="CB106" s="1"/>
      <c r="CC106" s="1"/>
      <c r="CD106" s="1"/>
      <c r="CE106" s="97"/>
      <c r="CG106" s="90">
        <v>39552</v>
      </c>
      <c r="CH106" s="78">
        <f t="shared" si="1826"/>
        <v>2436342.8571428573</v>
      </c>
      <c r="CI106" s="78">
        <f t="shared" si="1827"/>
        <v>2638461.538461538</v>
      </c>
      <c r="CJ106" s="78">
        <f t="shared" si="1828"/>
        <v>3186100</v>
      </c>
      <c r="CK106" s="78">
        <f t="shared" si="1829"/>
        <v>2078855.5555555555</v>
      </c>
      <c r="CL106" s="78">
        <f t="shared" si="1830"/>
        <v>3391227.692307692</v>
      </c>
      <c r="CM106" s="78">
        <f t="shared" si="1831"/>
        <v>2352539.2857142854</v>
      </c>
      <c r="CN106" s="78">
        <f t="shared" si="1832"/>
        <v>559020</v>
      </c>
      <c r="CO106" s="78">
        <f t="shared" si="1833"/>
        <v>4226448.9510489507</v>
      </c>
      <c r="CP106" s="78">
        <f t="shared" si="1834"/>
        <v>4526560</v>
      </c>
      <c r="CQ106" s="78">
        <f t="shared" si="1835"/>
        <v>2246785.7142857146</v>
      </c>
      <c r="CR106" s="78">
        <f t="shared" si="1836"/>
        <v>3969964.2857142859</v>
      </c>
      <c r="CS106" s="78">
        <f t="shared" si="1837"/>
        <v>4605095.4081632653</v>
      </c>
      <c r="CT106" s="78">
        <f t="shared" si="1838"/>
        <v>1221253.846153846</v>
      </c>
      <c r="CU106" s="78">
        <f t="shared" si="1839"/>
        <v>2632268.1818181816</v>
      </c>
      <c r="CV106" s="78">
        <f t="shared" si="1840"/>
        <v>7954496.7032967024</v>
      </c>
      <c r="CW106" s="78">
        <f t="shared" si="1841"/>
        <v>5486319.1391941402</v>
      </c>
      <c r="CX106" s="78">
        <f t="shared" si="1842"/>
        <v>6288774.038461539</v>
      </c>
      <c r="CY106" s="78">
        <f t="shared" si="1842"/>
        <v>739253.42857142864</v>
      </c>
      <c r="CZ106" s="91">
        <f t="shared" si="1845"/>
        <v>4716622.3817848824</v>
      </c>
      <c r="DA106" s="88"/>
      <c r="DB106" s="49"/>
      <c r="EQ106" s="1"/>
    </row>
    <row r="107" spans="1:147" x14ac:dyDescent="0.15">
      <c r="A107" s="81">
        <v>39553</v>
      </c>
      <c r="B107" s="82">
        <v>2450000</v>
      </c>
      <c r="C107" s="83">
        <v>15680000</v>
      </c>
      <c r="D107" s="83">
        <v>16140000</v>
      </c>
      <c r="E107" s="84">
        <v>8200000</v>
      </c>
      <c r="F107" s="84">
        <v>17790000</v>
      </c>
      <c r="G107" s="84">
        <v>2660000</v>
      </c>
      <c r="H107" s="84">
        <v>9460000</v>
      </c>
      <c r="I107" s="84">
        <v>25090000</v>
      </c>
      <c r="J107" s="138">
        <v>17390000</v>
      </c>
      <c r="K107" s="138">
        <v>15950000</v>
      </c>
      <c r="L107" s="26">
        <v>26150000</v>
      </c>
      <c r="M107" s="26">
        <v>4940000</v>
      </c>
      <c r="N107" s="26">
        <v>20070000</v>
      </c>
      <c r="O107" s="26">
        <v>15210000</v>
      </c>
      <c r="P107" s="26">
        <v>16830000</v>
      </c>
      <c r="Q107" s="26">
        <v>12320000</v>
      </c>
      <c r="R107" s="26">
        <v>11870000</v>
      </c>
      <c r="S107" s="179">
        <v>13617164</v>
      </c>
      <c r="T107" s="85">
        <f t="shared" si="1843"/>
        <v>15260000</v>
      </c>
      <c r="U107" s="70"/>
      <c r="AQ107" s="130">
        <v>39553</v>
      </c>
      <c r="AR107" s="50">
        <v>0.30230769230769233</v>
      </c>
      <c r="AS107" s="88">
        <v>0.18999999999999997</v>
      </c>
      <c r="AT107" s="88">
        <v>0.21624999999999997</v>
      </c>
      <c r="AU107" s="88">
        <v>0.23849999999999999</v>
      </c>
      <c r="AV107" s="88">
        <v>0.20475961538461535</v>
      </c>
      <c r="AW107" s="88">
        <v>0.25071428571428572</v>
      </c>
      <c r="AX107" s="88">
        <v>0.24199999999999999</v>
      </c>
      <c r="AY107" s="88">
        <v>0.19256410256410253</v>
      </c>
      <c r="AZ107" s="88">
        <v>0.30454545454545456</v>
      </c>
      <c r="BA107" s="88">
        <v>0.18833333333333335</v>
      </c>
      <c r="BB107" s="88">
        <v>0.24642857142857144</v>
      </c>
      <c r="BC107" s="88">
        <v>0.23790816326530617</v>
      </c>
      <c r="BD107" s="88">
        <v>0.3265384615384615</v>
      </c>
      <c r="BE107" s="88">
        <v>0.1886363636363636</v>
      </c>
      <c r="BF107" s="88">
        <v>0.4010302197802198</v>
      </c>
      <c r="BG107" s="88">
        <v>0.3923476523476524</v>
      </c>
      <c r="BH107" s="89">
        <v>0.32668956043956049</v>
      </c>
      <c r="BI107" s="89">
        <v>0.40978571428571431</v>
      </c>
      <c r="BJ107" s="89">
        <f t="shared" si="1844"/>
        <v>0.32612913200822768</v>
      </c>
      <c r="BK107" s="101"/>
      <c r="BL107" s="49"/>
      <c r="BP107" s="1"/>
      <c r="BQ107" s="1"/>
      <c r="BR107" s="1"/>
      <c r="BS107" s="1"/>
      <c r="BT107" s="1"/>
      <c r="BU107" s="1"/>
      <c r="BV107" s="1"/>
      <c r="BW107" s="1"/>
      <c r="BX107" s="1"/>
      <c r="BY107" s="1"/>
      <c r="BZ107" s="1"/>
      <c r="CA107" s="1"/>
      <c r="CB107" s="1"/>
      <c r="CC107" s="1"/>
      <c r="CD107" s="1"/>
      <c r="CE107" s="97"/>
      <c r="CG107" s="90">
        <v>39553</v>
      </c>
      <c r="CH107" s="78">
        <f t="shared" si="1826"/>
        <v>740653.84615384624</v>
      </c>
      <c r="CI107" s="78">
        <f t="shared" si="1827"/>
        <v>2979199.9999999995</v>
      </c>
      <c r="CJ107" s="78">
        <f t="shared" si="1828"/>
        <v>3490274.9999999995</v>
      </c>
      <c r="CK107" s="78">
        <f t="shared" si="1829"/>
        <v>1955700</v>
      </c>
      <c r="CL107" s="78">
        <f t="shared" si="1830"/>
        <v>3642673.557692307</v>
      </c>
      <c r="CM107" s="78">
        <f t="shared" si="1831"/>
        <v>666900</v>
      </c>
      <c r="CN107" s="78">
        <f t="shared" si="1832"/>
        <v>2289320</v>
      </c>
      <c r="CO107" s="78">
        <f t="shared" si="1833"/>
        <v>4831433.3333333321</v>
      </c>
      <c r="CP107" s="78">
        <f t="shared" si="1834"/>
        <v>5296045.4545454551</v>
      </c>
      <c r="CQ107" s="78">
        <f t="shared" si="1835"/>
        <v>3003916.666666667</v>
      </c>
      <c r="CR107" s="78">
        <f t="shared" si="1836"/>
        <v>6444107.1428571427</v>
      </c>
      <c r="CS107" s="78">
        <f t="shared" si="1837"/>
        <v>1175266.3265306125</v>
      </c>
      <c r="CT107" s="78">
        <f t="shared" si="1838"/>
        <v>6553626.9230769221</v>
      </c>
      <c r="CU107" s="78">
        <f t="shared" si="1839"/>
        <v>2869159.0909090904</v>
      </c>
      <c r="CV107" s="78">
        <f t="shared" si="1840"/>
        <v>6749338.5989010995</v>
      </c>
      <c r="CW107" s="78">
        <f t="shared" si="1841"/>
        <v>4833723.0769230779</v>
      </c>
      <c r="CX107" s="78">
        <f t="shared" si="1842"/>
        <v>3877805.0824175831</v>
      </c>
      <c r="CY107" s="78">
        <f t="shared" si="1842"/>
        <v>5580119.2762857145</v>
      </c>
      <c r="CZ107" s="91">
        <f t="shared" si="1845"/>
        <v>4976730.5544455545</v>
      </c>
      <c r="DA107" s="88"/>
      <c r="DB107" s="49"/>
      <c r="EQ107" s="1"/>
    </row>
    <row r="108" spans="1:147" x14ac:dyDescent="0.15">
      <c r="A108" s="81">
        <v>39554</v>
      </c>
      <c r="B108" s="82">
        <v>12590000</v>
      </c>
      <c r="C108" s="83">
        <v>15080000</v>
      </c>
      <c r="D108" s="83">
        <v>15760000</v>
      </c>
      <c r="E108" s="84">
        <v>11540000</v>
      </c>
      <c r="F108" s="84">
        <v>14410000</v>
      </c>
      <c r="G108" s="84">
        <v>10560000</v>
      </c>
      <c r="H108" s="84">
        <v>9190000</v>
      </c>
      <c r="I108" s="84">
        <v>24960000</v>
      </c>
      <c r="J108" s="138">
        <v>18250000</v>
      </c>
      <c r="K108" s="138">
        <v>30340000</v>
      </c>
      <c r="L108" s="26">
        <v>880000</v>
      </c>
      <c r="M108" s="26">
        <v>12340000</v>
      </c>
      <c r="N108" s="26">
        <v>19950000</v>
      </c>
      <c r="O108" s="26">
        <v>12830000</v>
      </c>
      <c r="P108" s="26">
        <v>21330000</v>
      </c>
      <c r="Q108" s="26">
        <v>9230000</v>
      </c>
      <c r="R108" s="26">
        <v>8400000</v>
      </c>
      <c r="S108" s="179">
        <v>18831187</v>
      </c>
      <c r="T108" s="85">
        <f t="shared" si="1843"/>
        <v>14348000</v>
      </c>
      <c r="U108" s="70"/>
      <c r="AQ108" s="130">
        <v>39554</v>
      </c>
      <c r="AR108" s="50">
        <v>0.30230769230769233</v>
      </c>
      <c r="AS108" s="88">
        <v>0.18678571428571425</v>
      </c>
      <c r="AT108" s="88">
        <v>0.20124999999999998</v>
      </c>
      <c r="AU108" s="88">
        <v>0.23599999999999999</v>
      </c>
      <c r="AV108" s="88">
        <v>0.20475961538461535</v>
      </c>
      <c r="AW108" s="88">
        <v>0.25071428571428572</v>
      </c>
      <c r="AX108" s="88">
        <v>0.21999999999999997</v>
      </c>
      <c r="AY108" s="88">
        <v>0.1871474358974359</v>
      </c>
      <c r="AZ108" s="88">
        <v>0.29499999999999998</v>
      </c>
      <c r="BA108" s="88">
        <v>0.18833333333333335</v>
      </c>
      <c r="BB108" s="88">
        <v>0.23428571428571429</v>
      </c>
      <c r="BC108" s="88">
        <v>0.23790816326530617</v>
      </c>
      <c r="BD108" s="88">
        <v>0.31769230769230766</v>
      </c>
      <c r="BE108" s="88">
        <v>0.19409090909090906</v>
      </c>
      <c r="BF108" s="88">
        <v>0.35961538461538467</v>
      </c>
      <c r="BG108" s="88">
        <v>0.3923476523476524</v>
      </c>
      <c r="BH108" s="89">
        <v>0.31710622710622716</v>
      </c>
      <c r="BI108" s="89">
        <v>0.37874542124542115</v>
      </c>
      <c r="BJ108" s="89">
        <f t="shared" si="1844"/>
        <v>0.31758858649017557</v>
      </c>
      <c r="BK108" s="101"/>
      <c r="BL108" s="49"/>
      <c r="BP108" s="1"/>
      <c r="BQ108" s="1"/>
      <c r="BR108" s="1"/>
      <c r="BS108" s="1"/>
      <c r="BT108" s="1"/>
      <c r="BU108" s="1"/>
      <c r="BV108" s="1"/>
      <c r="BW108" s="1"/>
      <c r="BX108" s="1"/>
      <c r="BY108" s="1"/>
      <c r="BZ108" s="1"/>
      <c r="CA108" s="1"/>
      <c r="CB108" s="1"/>
      <c r="CC108" s="1"/>
      <c r="CD108" s="1"/>
      <c r="CE108" s="97"/>
      <c r="CG108" s="90">
        <v>39554</v>
      </c>
      <c r="CH108" s="78">
        <f t="shared" si="1826"/>
        <v>3806053.8461538465</v>
      </c>
      <c r="CI108" s="78">
        <f t="shared" si="1827"/>
        <v>2816728.5714285709</v>
      </c>
      <c r="CJ108" s="78">
        <f t="shared" si="1828"/>
        <v>3171699.9999999995</v>
      </c>
      <c r="CK108" s="78">
        <f t="shared" si="1829"/>
        <v>2723440</v>
      </c>
      <c r="CL108" s="78">
        <f t="shared" si="1830"/>
        <v>2950586.057692307</v>
      </c>
      <c r="CM108" s="78">
        <f t="shared" si="1831"/>
        <v>2647542.8571428573</v>
      </c>
      <c r="CN108" s="78">
        <f t="shared" si="1832"/>
        <v>2021799.9999999998</v>
      </c>
      <c r="CO108" s="78">
        <f t="shared" si="1833"/>
        <v>4671200</v>
      </c>
      <c r="CP108" s="78">
        <f t="shared" si="1834"/>
        <v>5383750</v>
      </c>
      <c r="CQ108" s="78">
        <f t="shared" si="1835"/>
        <v>5714033.333333334</v>
      </c>
      <c r="CR108" s="78">
        <f t="shared" si="1836"/>
        <v>206171.42857142858</v>
      </c>
      <c r="CS108" s="78">
        <f t="shared" si="1837"/>
        <v>2935786.7346938783</v>
      </c>
      <c r="CT108" s="78">
        <f t="shared" si="1838"/>
        <v>6337961.538461538</v>
      </c>
      <c r="CU108" s="78">
        <f t="shared" si="1839"/>
        <v>2490186.3636363633</v>
      </c>
      <c r="CV108" s="78">
        <f t="shared" si="1840"/>
        <v>7670596.1538461549</v>
      </c>
      <c r="CW108" s="78">
        <f t="shared" si="1841"/>
        <v>3621368.8311688318</v>
      </c>
      <c r="CX108" s="78">
        <f t="shared" si="1842"/>
        <v>2663692.307692308</v>
      </c>
      <c r="CY108" s="78">
        <f t="shared" si="1842"/>
        <v>7132225.8528662985</v>
      </c>
      <c r="CZ108" s="91">
        <f t="shared" si="1845"/>
        <v>4556761.0389610389</v>
      </c>
      <c r="DA108" s="88"/>
      <c r="DB108" s="49"/>
      <c r="EQ108" s="1"/>
    </row>
    <row r="109" spans="1:147" x14ac:dyDescent="0.15">
      <c r="A109" s="81">
        <v>39555</v>
      </c>
      <c r="B109" s="82">
        <v>10400000</v>
      </c>
      <c r="C109" s="83">
        <v>13290000</v>
      </c>
      <c r="D109" s="83">
        <v>14810000</v>
      </c>
      <c r="E109" s="84">
        <v>9670000</v>
      </c>
      <c r="F109" s="84">
        <v>4010000</v>
      </c>
      <c r="G109" s="84">
        <v>10390000</v>
      </c>
      <c r="H109" s="84">
        <v>9090000</v>
      </c>
      <c r="I109" s="84">
        <v>23860000</v>
      </c>
      <c r="J109" s="138">
        <v>20960000</v>
      </c>
      <c r="K109" s="138">
        <v>7880000</v>
      </c>
      <c r="L109" s="26">
        <v>17140000</v>
      </c>
      <c r="M109" s="26">
        <v>15980000</v>
      </c>
      <c r="N109" s="26">
        <v>21130000</v>
      </c>
      <c r="O109" s="26">
        <v>14440000</v>
      </c>
      <c r="P109" s="26">
        <v>15530000</v>
      </c>
      <c r="Q109" s="26">
        <v>2840000</v>
      </c>
      <c r="R109" s="26">
        <v>19840000</v>
      </c>
      <c r="S109" s="179">
        <v>18899532</v>
      </c>
      <c r="T109" s="85">
        <f t="shared" si="1843"/>
        <v>14756000</v>
      </c>
      <c r="U109" s="70"/>
      <c r="AQ109" s="130">
        <v>39555</v>
      </c>
      <c r="AR109" s="50">
        <v>0.29714285714285721</v>
      </c>
      <c r="AS109" s="88">
        <v>0.1853571428571428</v>
      </c>
      <c r="AT109" s="88">
        <v>0.198125</v>
      </c>
      <c r="AU109" s="88">
        <v>0.23599999999999999</v>
      </c>
      <c r="AV109" s="88">
        <v>0.19585798816568042</v>
      </c>
      <c r="AW109" s="88">
        <v>0.25928571428571429</v>
      </c>
      <c r="AX109" s="88">
        <v>0.21999999999999997</v>
      </c>
      <c r="AY109" s="88">
        <v>0.18754437869822485</v>
      </c>
      <c r="AZ109" s="88">
        <v>0.29250000000000004</v>
      </c>
      <c r="BA109" s="88">
        <v>0.18888888888888886</v>
      </c>
      <c r="BB109" s="88">
        <v>0.23428571428571429</v>
      </c>
      <c r="BC109" s="88">
        <v>0.23755102040816331</v>
      </c>
      <c r="BD109" s="88">
        <v>0.2961538461538461</v>
      </c>
      <c r="BE109" s="88">
        <v>0.18755952380952381</v>
      </c>
      <c r="BF109" s="88">
        <v>0.35961538461538467</v>
      </c>
      <c r="BG109" s="88">
        <v>0.35727106227106231</v>
      </c>
      <c r="BH109" s="89">
        <v>0.31710622710622716</v>
      </c>
      <c r="BI109" s="89">
        <v>0.34570970695970699</v>
      </c>
      <c r="BJ109" s="89">
        <f t="shared" si="1844"/>
        <v>0.29624497938133071</v>
      </c>
      <c r="BK109" s="101"/>
      <c r="BL109" s="49"/>
      <c r="BP109" s="1"/>
      <c r="BQ109" s="1"/>
      <c r="BR109" s="1"/>
      <c r="BS109" s="1"/>
      <c r="BT109" s="1"/>
      <c r="BU109" s="1"/>
      <c r="BV109" s="1"/>
      <c r="BW109" s="1"/>
      <c r="BX109" s="1"/>
      <c r="BY109" s="1"/>
      <c r="BZ109" s="1"/>
      <c r="CA109" s="1"/>
      <c r="CB109" s="1"/>
      <c r="CC109" s="1"/>
      <c r="CD109" s="1"/>
      <c r="CE109" s="97"/>
      <c r="CG109" s="90">
        <v>39555</v>
      </c>
      <c r="CH109" s="78">
        <f t="shared" si="1826"/>
        <v>3090285.714285715</v>
      </c>
      <c r="CI109" s="78">
        <f t="shared" si="1827"/>
        <v>2463396.4285714277</v>
      </c>
      <c r="CJ109" s="78">
        <f t="shared" si="1828"/>
        <v>2934231.25</v>
      </c>
      <c r="CK109" s="78">
        <f t="shared" si="1829"/>
        <v>2282120</v>
      </c>
      <c r="CL109" s="78">
        <f t="shared" si="1830"/>
        <v>785390.53254437854</v>
      </c>
      <c r="CM109" s="78">
        <f t="shared" si="1831"/>
        <v>2693978.5714285714</v>
      </c>
      <c r="CN109" s="78">
        <f t="shared" si="1832"/>
        <v>1999799.9999999998</v>
      </c>
      <c r="CO109" s="78">
        <f t="shared" si="1833"/>
        <v>4474808.8757396452</v>
      </c>
      <c r="CP109" s="78">
        <f t="shared" si="1834"/>
        <v>6130800.0000000009</v>
      </c>
      <c r="CQ109" s="78">
        <f t="shared" si="1835"/>
        <v>1488444.4444444443</v>
      </c>
      <c r="CR109" s="78">
        <f t="shared" si="1836"/>
        <v>4015657.1428571432</v>
      </c>
      <c r="CS109" s="78">
        <f t="shared" si="1837"/>
        <v>3796065.3061224497</v>
      </c>
      <c r="CT109" s="78">
        <f t="shared" si="1838"/>
        <v>6257730.7692307681</v>
      </c>
      <c r="CU109" s="78">
        <f t="shared" si="1839"/>
        <v>2708359.5238095238</v>
      </c>
      <c r="CV109" s="78">
        <f t="shared" si="1840"/>
        <v>5584826.9230769239</v>
      </c>
      <c r="CW109" s="78">
        <f t="shared" si="1841"/>
        <v>1014649.8168498169</v>
      </c>
      <c r="CX109" s="78">
        <f t="shared" si="1842"/>
        <v>6291387.5457875468</v>
      </c>
      <c r="CY109" s="78">
        <f t="shared" si="1842"/>
        <v>6533751.6693956051</v>
      </c>
      <c r="CZ109" s="91">
        <f t="shared" si="1845"/>
        <v>4371390.9157509161</v>
      </c>
      <c r="DA109" s="88"/>
      <c r="DB109" s="49"/>
      <c r="EQ109" s="1"/>
    </row>
    <row r="110" spans="1:147" x14ac:dyDescent="0.15">
      <c r="A110" s="81">
        <v>39556</v>
      </c>
      <c r="B110" s="82">
        <v>10230000</v>
      </c>
      <c r="C110" s="83">
        <v>14190000</v>
      </c>
      <c r="D110" s="83">
        <v>12880000</v>
      </c>
      <c r="E110" s="84">
        <v>1960000</v>
      </c>
      <c r="F110" s="84">
        <v>18930000</v>
      </c>
      <c r="G110" s="84">
        <v>11870000</v>
      </c>
      <c r="H110" s="84">
        <v>10880000</v>
      </c>
      <c r="I110" s="84">
        <v>18330000</v>
      </c>
      <c r="J110" s="138">
        <v>19890000</v>
      </c>
      <c r="K110" s="138">
        <v>9940000</v>
      </c>
      <c r="L110" s="26">
        <v>19860000</v>
      </c>
      <c r="M110" s="26">
        <v>16550000</v>
      </c>
      <c r="N110" s="26">
        <v>14780000</v>
      </c>
      <c r="O110" s="26">
        <v>20640000</v>
      </c>
      <c r="P110" s="26">
        <v>14340000</v>
      </c>
      <c r="Q110" s="26">
        <v>13660000</v>
      </c>
      <c r="R110" s="26">
        <v>21610000</v>
      </c>
      <c r="S110" s="179">
        <v>14771312</v>
      </c>
      <c r="T110" s="85">
        <f t="shared" si="1843"/>
        <v>17006000</v>
      </c>
      <c r="U110" s="70"/>
      <c r="AQ110" s="130">
        <v>39556</v>
      </c>
      <c r="AR110" s="50">
        <v>0.29107142857142859</v>
      </c>
      <c r="AS110" s="88">
        <v>0.18678571428571428</v>
      </c>
      <c r="AT110" s="88">
        <v>0.198125</v>
      </c>
      <c r="AU110" s="88">
        <v>0.248</v>
      </c>
      <c r="AV110" s="88">
        <v>0.19585798816568042</v>
      </c>
      <c r="AW110" s="88">
        <v>0.25857142857142862</v>
      </c>
      <c r="AX110" s="88">
        <v>0.21999999999999997</v>
      </c>
      <c r="AY110" s="88">
        <v>0.18754437869822485</v>
      </c>
      <c r="AZ110" s="88">
        <v>0.29250000000000004</v>
      </c>
      <c r="BA110" s="88">
        <v>0.18888888888888886</v>
      </c>
      <c r="BB110" s="88">
        <v>0.22999999999999998</v>
      </c>
      <c r="BC110" s="88">
        <v>0.23295918367346943</v>
      </c>
      <c r="BD110" s="88">
        <v>0.2926923076923077</v>
      </c>
      <c r="BE110" s="88">
        <v>0.18755952380952381</v>
      </c>
      <c r="BF110" s="88">
        <v>0.31880769230769235</v>
      </c>
      <c r="BG110" s="88">
        <v>0.35727106227106231</v>
      </c>
      <c r="BH110" s="89">
        <v>0.31692765567765574</v>
      </c>
      <c r="BI110" s="89">
        <v>0.33797161172161166</v>
      </c>
      <c r="BJ110" s="89">
        <f t="shared" si="1844"/>
        <v>0.28811069665565137</v>
      </c>
      <c r="BK110" s="101"/>
      <c r="BL110" s="49"/>
      <c r="BP110" s="1"/>
      <c r="BQ110" s="1"/>
      <c r="BR110" s="1"/>
      <c r="BS110" s="1"/>
      <c r="BT110" s="1"/>
      <c r="BU110" s="1"/>
      <c r="BV110" s="1"/>
      <c r="BW110" s="1"/>
      <c r="BX110" s="1"/>
      <c r="BY110" s="1"/>
      <c r="BZ110" s="1"/>
      <c r="CA110" s="1"/>
      <c r="CB110" s="1"/>
      <c r="CC110" s="1"/>
      <c r="CD110" s="1"/>
      <c r="CE110" s="97"/>
      <c r="CG110" s="90">
        <v>39556</v>
      </c>
      <c r="CH110" s="78">
        <f t="shared" si="1826"/>
        <v>2977660.7142857146</v>
      </c>
      <c r="CI110" s="78">
        <f t="shared" si="1827"/>
        <v>2650489.2857142854</v>
      </c>
      <c r="CJ110" s="78">
        <f t="shared" si="1828"/>
        <v>2551850</v>
      </c>
      <c r="CK110" s="78">
        <f t="shared" si="1829"/>
        <v>486080</v>
      </c>
      <c r="CL110" s="78">
        <f t="shared" si="1830"/>
        <v>3707591.7159763305</v>
      </c>
      <c r="CM110" s="78">
        <f t="shared" si="1831"/>
        <v>3069242.8571428577</v>
      </c>
      <c r="CN110" s="78">
        <f t="shared" si="1832"/>
        <v>2393599.9999999995</v>
      </c>
      <c r="CO110" s="78">
        <f t="shared" si="1833"/>
        <v>3437688.4615384615</v>
      </c>
      <c r="CP110" s="78">
        <f t="shared" si="1834"/>
        <v>5817825.0000000009</v>
      </c>
      <c r="CQ110" s="78">
        <f t="shared" si="1835"/>
        <v>1877555.5555555553</v>
      </c>
      <c r="CR110" s="78">
        <f t="shared" si="1836"/>
        <v>4567800</v>
      </c>
      <c r="CS110" s="78">
        <f t="shared" si="1837"/>
        <v>3855474.489795919</v>
      </c>
      <c r="CT110" s="78">
        <f t="shared" si="1838"/>
        <v>4325992.307692308</v>
      </c>
      <c r="CU110" s="78">
        <f t="shared" si="1839"/>
        <v>3871228.5714285714</v>
      </c>
      <c r="CV110" s="78">
        <f t="shared" si="1840"/>
        <v>4571702.307692308</v>
      </c>
      <c r="CW110" s="78">
        <f t="shared" si="1841"/>
        <v>4880322.7106227111</v>
      </c>
      <c r="CX110" s="78">
        <f t="shared" si="1842"/>
        <v>6848806.6391941402</v>
      </c>
      <c r="CY110" s="78">
        <f t="shared" si="1842"/>
        <v>4992284.1238827826</v>
      </c>
      <c r="CZ110" s="91">
        <f t="shared" si="1845"/>
        <v>4899610.5073260069</v>
      </c>
      <c r="DA110" s="88"/>
      <c r="DB110" s="49"/>
      <c r="EQ110" s="1"/>
    </row>
    <row r="111" spans="1:147" x14ac:dyDescent="0.15">
      <c r="A111" s="81">
        <v>39557</v>
      </c>
      <c r="B111" s="82">
        <v>11650000</v>
      </c>
      <c r="C111" s="83">
        <v>8030000</v>
      </c>
      <c r="D111" s="83">
        <v>6320000</v>
      </c>
      <c r="E111" s="84">
        <v>9750000</v>
      </c>
      <c r="F111" s="84">
        <v>20750000</v>
      </c>
      <c r="G111" s="84">
        <v>14520000</v>
      </c>
      <c r="H111" s="84">
        <v>13980000</v>
      </c>
      <c r="I111" s="84">
        <v>19460000</v>
      </c>
      <c r="J111" s="138">
        <v>10580000</v>
      </c>
      <c r="K111" s="138">
        <v>14060000</v>
      </c>
      <c r="L111" s="26">
        <v>22050000</v>
      </c>
      <c r="M111" s="26">
        <v>17940000</v>
      </c>
      <c r="N111" s="26">
        <v>20530000</v>
      </c>
      <c r="O111" s="26">
        <v>5780000</v>
      </c>
      <c r="P111" s="26">
        <v>19410000</v>
      </c>
      <c r="Q111" s="26">
        <v>21410000</v>
      </c>
      <c r="R111" s="26">
        <v>23830000</v>
      </c>
      <c r="S111" s="179">
        <v>14362058</v>
      </c>
      <c r="T111" s="85">
        <f t="shared" si="1843"/>
        <v>18192000</v>
      </c>
      <c r="U111" s="70"/>
      <c r="AQ111" s="130">
        <v>39557</v>
      </c>
      <c r="AR111" s="50">
        <v>0.28392857142857147</v>
      </c>
      <c r="AS111" s="88">
        <v>0.18678571428571428</v>
      </c>
      <c r="AT111" s="88">
        <v>0.17333333333333334</v>
      </c>
      <c r="AU111" s="88">
        <v>0.248</v>
      </c>
      <c r="AV111" s="88">
        <v>0.19493818681318681</v>
      </c>
      <c r="AW111" s="88">
        <v>0.26285714285714284</v>
      </c>
      <c r="AX111" s="88">
        <v>0.21999999999999997</v>
      </c>
      <c r="AY111" s="88">
        <v>0.18754437869822485</v>
      </c>
      <c r="AZ111" s="88">
        <v>0.22785714285714284</v>
      </c>
      <c r="BA111" s="88">
        <v>0.18888888888888886</v>
      </c>
      <c r="BB111" s="88">
        <v>0.22857142857142859</v>
      </c>
      <c r="BC111" s="88">
        <v>0.22760204081632654</v>
      </c>
      <c r="BD111" s="88">
        <v>0.29076923076923078</v>
      </c>
      <c r="BE111" s="88">
        <v>0.18714285714285714</v>
      </c>
      <c r="BF111" s="88">
        <v>0.31880769230769235</v>
      </c>
      <c r="BG111" s="88">
        <v>0.33799239222316146</v>
      </c>
      <c r="BH111" s="89">
        <v>0.31883241758241759</v>
      </c>
      <c r="BI111" s="89">
        <v>0.32307269653423493</v>
      </c>
      <c r="BJ111" s="89">
        <f t="shared" si="1844"/>
        <v>0.30863488300524661</v>
      </c>
      <c r="BK111" s="101"/>
      <c r="BL111" s="49"/>
      <c r="BP111" s="1"/>
      <c r="BQ111" s="1"/>
      <c r="BR111" s="1"/>
      <c r="BS111" s="1"/>
      <c r="BT111" s="1"/>
      <c r="BU111" s="1"/>
      <c r="BV111" s="1"/>
      <c r="BW111" s="1"/>
      <c r="BX111" s="1"/>
      <c r="BY111" s="1"/>
      <c r="BZ111" s="1"/>
      <c r="CA111" s="1"/>
      <c r="CB111" s="1"/>
      <c r="CC111" s="1"/>
      <c r="CD111" s="1"/>
      <c r="CE111" s="97"/>
      <c r="CG111" s="90">
        <v>39557</v>
      </c>
      <c r="CH111" s="78">
        <f t="shared" si="1826"/>
        <v>3307767.8571428577</v>
      </c>
      <c r="CI111" s="78">
        <f t="shared" si="1827"/>
        <v>1499889.2857142857</v>
      </c>
      <c r="CJ111" s="78">
        <f t="shared" si="1828"/>
        <v>1095466.6666666667</v>
      </c>
      <c r="CK111" s="78">
        <f t="shared" si="1829"/>
        <v>2418000</v>
      </c>
      <c r="CL111" s="78">
        <f t="shared" si="1830"/>
        <v>4044967.3763736263</v>
      </c>
      <c r="CM111" s="78">
        <f t="shared" si="1831"/>
        <v>3816685.7142857141</v>
      </c>
      <c r="CN111" s="78">
        <f t="shared" si="1832"/>
        <v>3075599.9999999995</v>
      </c>
      <c r="CO111" s="78">
        <f t="shared" si="1833"/>
        <v>3649613.6094674557</v>
      </c>
      <c r="CP111" s="78">
        <f t="shared" si="1834"/>
        <v>2410728.5714285714</v>
      </c>
      <c r="CQ111" s="78">
        <f t="shared" si="1835"/>
        <v>2655777.7777777775</v>
      </c>
      <c r="CR111" s="78">
        <f t="shared" si="1836"/>
        <v>5040000</v>
      </c>
      <c r="CS111" s="78">
        <f t="shared" si="1837"/>
        <v>4083180.612244898</v>
      </c>
      <c r="CT111" s="78">
        <f t="shared" si="1838"/>
        <v>5969492.307692308</v>
      </c>
      <c r="CU111" s="78">
        <f t="shared" si="1839"/>
        <v>1081685.7142857143</v>
      </c>
      <c r="CV111" s="78">
        <f t="shared" si="1840"/>
        <v>6188057.3076923089</v>
      </c>
      <c r="CW111" s="78">
        <f t="shared" si="1841"/>
        <v>7236417.1174978865</v>
      </c>
      <c r="CX111" s="78">
        <f t="shared" si="1842"/>
        <v>7597776.5109890113</v>
      </c>
      <c r="CY111" s="78">
        <f t="shared" si="1842"/>
        <v>4639988.8058410808</v>
      </c>
      <c r="CZ111" s="91">
        <f t="shared" si="1845"/>
        <v>5614685.7916314462</v>
      </c>
      <c r="DA111" s="88"/>
      <c r="DB111" s="49"/>
      <c r="EQ111" s="1"/>
    </row>
    <row r="112" spans="1:147" x14ac:dyDescent="0.15">
      <c r="A112" s="81">
        <v>39558</v>
      </c>
      <c r="B112" s="82">
        <v>14590000</v>
      </c>
      <c r="C112" s="83">
        <v>3340000</v>
      </c>
      <c r="D112" s="83">
        <v>13840000</v>
      </c>
      <c r="E112" s="84">
        <v>12320000</v>
      </c>
      <c r="F112" s="84">
        <v>21090000</v>
      </c>
      <c r="G112" s="84">
        <v>13610000</v>
      </c>
      <c r="H112" s="84">
        <v>14760000</v>
      </c>
      <c r="I112" s="84">
        <v>2350000</v>
      </c>
      <c r="J112" s="138">
        <v>19740000</v>
      </c>
      <c r="K112" s="138">
        <v>16390000</v>
      </c>
      <c r="L112" s="26">
        <v>22890000</v>
      </c>
      <c r="M112" s="26">
        <v>17940000</v>
      </c>
      <c r="N112" s="26">
        <v>19830000</v>
      </c>
      <c r="O112" s="26">
        <v>15970000</v>
      </c>
      <c r="P112" s="26">
        <v>26430000</v>
      </c>
      <c r="Q112" s="26">
        <v>25730000</v>
      </c>
      <c r="R112" s="26">
        <v>17800000</v>
      </c>
      <c r="S112" s="179">
        <v>5644000</v>
      </c>
      <c r="T112" s="85">
        <f t="shared" si="1843"/>
        <v>21152000</v>
      </c>
      <c r="U112" s="70"/>
      <c r="AQ112" s="130">
        <v>39558</v>
      </c>
      <c r="AR112" s="50">
        <v>0.27964285714285719</v>
      </c>
      <c r="AS112" s="88">
        <v>0.1853571428571428</v>
      </c>
      <c r="AT112" s="88">
        <v>0.17333333333333334</v>
      </c>
      <c r="AU112" s="88">
        <v>0.25</v>
      </c>
      <c r="AV112" s="88">
        <v>0.19681318681318682</v>
      </c>
      <c r="AW112" s="88">
        <v>0.26142857142857145</v>
      </c>
      <c r="AX112" s="88">
        <v>0.21999999999999997</v>
      </c>
      <c r="AY112" s="88">
        <v>0.18374999999999997</v>
      </c>
      <c r="AZ112" s="88">
        <v>0.22785714285714284</v>
      </c>
      <c r="BA112" s="88">
        <v>0.19444444444444442</v>
      </c>
      <c r="BB112" s="88">
        <v>0.22785714285714284</v>
      </c>
      <c r="BC112" s="88">
        <v>0.22331632653061223</v>
      </c>
      <c r="BD112" s="88">
        <v>0.29076923076923078</v>
      </c>
      <c r="BE112" s="88">
        <v>0.18714285714285714</v>
      </c>
      <c r="BF112" s="88">
        <v>0.32296092796092801</v>
      </c>
      <c r="BG112" s="88">
        <v>0.30371428571428571</v>
      </c>
      <c r="BH112" s="89">
        <v>0.32008241758241757</v>
      </c>
      <c r="BI112" s="89">
        <v>0.32307269653423493</v>
      </c>
      <c r="BJ112" s="89">
        <f t="shared" si="1844"/>
        <v>0.29124922659916991</v>
      </c>
      <c r="BK112" s="101"/>
      <c r="BL112" s="49"/>
      <c r="BP112" s="1"/>
      <c r="BQ112" s="1"/>
      <c r="BR112" s="1"/>
      <c r="BS112" s="1"/>
      <c r="BT112" s="1"/>
      <c r="BU112" s="1"/>
      <c r="BV112" s="1"/>
      <c r="BW112" s="1"/>
      <c r="BX112" s="1"/>
      <c r="BY112" s="1"/>
      <c r="BZ112" s="1"/>
      <c r="CA112" s="1"/>
      <c r="CB112" s="1"/>
      <c r="CC112" s="1"/>
      <c r="CD112" s="1"/>
      <c r="CE112" s="97"/>
      <c r="CG112" s="90">
        <v>39558</v>
      </c>
      <c r="CH112" s="78">
        <f t="shared" si="1826"/>
        <v>4079989.2857142864</v>
      </c>
      <c r="CI112" s="78">
        <f t="shared" si="1827"/>
        <v>619092.85714285693</v>
      </c>
      <c r="CJ112" s="78">
        <f t="shared" si="1828"/>
        <v>2398933.3333333335</v>
      </c>
      <c r="CK112" s="78">
        <f t="shared" si="1829"/>
        <v>3080000</v>
      </c>
      <c r="CL112" s="78">
        <f t="shared" si="1830"/>
        <v>4150790.1098901103</v>
      </c>
      <c r="CM112" s="78">
        <f t="shared" si="1831"/>
        <v>3558042.8571428573</v>
      </c>
      <c r="CN112" s="78">
        <f t="shared" si="1832"/>
        <v>3247199.9999999995</v>
      </c>
      <c r="CO112" s="78">
        <f t="shared" si="1833"/>
        <v>431812.49999999994</v>
      </c>
      <c r="CP112" s="78">
        <f t="shared" si="1834"/>
        <v>4497900</v>
      </c>
      <c r="CQ112" s="78">
        <f t="shared" si="1835"/>
        <v>3186944.444444444</v>
      </c>
      <c r="CR112" s="78">
        <f t="shared" si="1836"/>
        <v>5215650</v>
      </c>
      <c r="CS112" s="78">
        <f t="shared" si="1837"/>
        <v>4006294.8979591834</v>
      </c>
      <c r="CT112" s="78">
        <f t="shared" si="1838"/>
        <v>5765953.846153846</v>
      </c>
      <c r="CU112" s="78">
        <f t="shared" si="1839"/>
        <v>2988671.4285714286</v>
      </c>
      <c r="CV112" s="78">
        <f t="shared" si="1840"/>
        <v>8535857.3260073271</v>
      </c>
      <c r="CW112" s="78">
        <f t="shared" si="1841"/>
        <v>7814568.5714285718</v>
      </c>
      <c r="CX112" s="78">
        <f t="shared" si="1842"/>
        <v>5697467.0329670329</v>
      </c>
      <c r="CY112" s="78">
        <f t="shared" si="1842"/>
        <v>1823422.299239222</v>
      </c>
      <c r="CZ112" s="91">
        <f t="shared" si="1845"/>
        <v>6160503.6410256419</v>
      </c>
      <c r="DA112" s="88"/>
      <c r="DB112" s="49"/>
      <c r="EQ112" s="1"/>
    </row>
    <row r="113" spans="1:147" x14ac:dyDescent="0.15">
      <c r="A113" s="81">
        <v>39559</v>
      </c>
      <c r="B113" s="82">
        <v>11470000</v>
      </c>
      <c r="C113" s="83">
        <v>14820000</v>
      </c>
      <c r="D113" s="83">
        <v>13550000</v>
      </c>
      <c r="E113" s="84">
        <v>12640000</v>
      </c>
      <c r="F113" s="84">
        <v>20330000</v>
      </c>
      <c r="G113" s="84">
        <v>12980000</v>
      </c>
      <c r="H113" s="84">
        <v>4810000</v>
      </c>
      <c r="I113" s="84">
        <v>17910000</v>
      </c>
      <c r="J113" s="138">
        <v>22110000</v>
      </c>
      <c r="K113" s="138">
        <v>15350000</v>
      </c>
      <c r="L113" s="26">
        <v>24850000</v>
      </c>
      <c r="M113" s="26">
        <v>24300000</v>
      </c>
      <c r="N113" s="26">
        <v>2660000</v>
      </c>
      <c r="O113" s="26">
        <v>18510000</v>
      </c>
      <c r="P113" s="26">
        <v>31650000</v>
      </c>
      <c r="Q113" s="26">
        <v>23510000</v>
      </c>
      <c r="R113" s="26">
        <v>19170000</v>
      </c>
      <c r="S113" s="179">
        <v>3264000</v>
      </c>
      <c r="T113" s="85">
        <f t="shared" si="1843"/>
        <v>19100000</v>
      </c>
      <c r="U113" s="70"/>
      <c r="AQ113" s="130">
        <v>39559</v>
      </c>
      <c r="AR113" s="50">
        <v>0.27964285714285719</v>
      </c>
      <c r="AS113" s="88">
        <v>0.1853571428571428</v>
      </c>
      <c r="AT113" s="88">
        <v>0.17</v>
      </c>
      <c r="AU113" s="88">
        <v>0.248</v>
      </c>
      <c r="AV113" s="88">
        <v>0.19421507064364205</v>
      </c>
      <c r="AW113" s="88">
        <v>0.26142857142857145</v>
      </c>
      <c r="AX113" s="88">
        <v>0.21749999999999997</v>
      </c>
      <c r="AY113" s="88">
        <v>0.18374999999999997</v>
      </c>
      <c r="AZ113" s="88">
        <v>0.22714285714285715</v>
      </c>
      <c r="BA113" s="88">
        <v>0.19499999999999998</v>
      </c>
      <c r="BB113" s="88">
        <v>0.20142857142857143</v>
      </c>
      <c r="BC113" s="88">
        <v>0.22331632653061223</v>
      </c>
      <c r="BD113" s="88">
        <v>0.27615384615384619</v>
      </c>
      <c r="BE113" s="88">
        <v>0.18547619047619046</v>
      </c>
      <c r="BF113" s="88">
        <v>0.29495726495726499</v>
      </c>
      <c r="BG113" s="88">
        <v>0.29107142857142854</v>
      </c>
      <c r="BH113" s="89">
        <v>0.31907051282051285</v>
      </c>
      <c r="BI113" s="89">
        <v>0.29010566356720208</v>
      </c>
      <c r="BJ113" s="89">
        <f t="shared" si="1844"/>
        <v>0.27709740281533474</v>
      </c>
      <c r="BK113" s="101"/>
      <c r="BL113" s="49"/>
      <c r="BP113" s="1"/>
      <c r="BQ113" s="1"/>
      <c r="BR113" s="1"/>
      <c r="BS113" s="1"/>
      <c r="BT113" s="1"/>
      <c r="BU113" s="1"/>
      <c r="BV113" s="1"/>
      <c r="BW113" s="1"/>
      <c r="BX113" s="1"/>
      <c r="BY113" s="1"/>
      <c r="BZ113" s="1"/>
      <c r="CA113" s="1"/>
      <c r="CB113" s="1"/>
      <c r="CC113" s="1"/>
      <c r="CD113" s="1"/>
      <c r="CE113" s="97"/>
      <c r="CG113" s="90">
        <v>39559</v>
      </c>
      <c r="CH113" s="78">
        <f t="shared" si="1826"/>
        <v>3207503.5714285718</v>
      </c>
      <c r="CI113" s="78">
        <f t="shared" si="1827"/>
        <v>2746992.8571428563</v>
      </c>
      <c r="CJ113" s="78">
        <f t="shared" si="1828"/>
        <v>2303500</v>
      </c>
      <c r="CK113" s="78">
        <f t="shared" si="1829"/>
        <v>3134720</v>
      </c>
      <c r="CL113" s="78">
        <f t="shared" si="1830"/>
        <v>3948392.3861852428</v>
      </c>
      <c r="CM113" s="78">
        <f t="shared" si="1831"/>
        <v>3393342.8571428573</v>
      </c>
      <c r="CN113" s="78">
        <f t="shared" si="1832"/>
        <v>1046174.9999999999</v>
      </c>
      <c r="CO113" s="78">
        <f t="shared" si="1833"/>
        <v>3290962.4999999995</v>
      </c>
      <c r="CP113" s="78">
        <f t="shared" si="1834"/>
        <v>5022128.5714285718</v>
      </c>
      <c r="CQ113" s="78">
        <f t="shared" si="1835"/>
        <v>2993249.9999999995</v>
      </c>
      <c r="CR113" s="78">
        <f t="shared" si="1836"/>
        <v>5005500</v>
      </c>
      <c r="CS113" s="78">
        <f t="shared" si="1837"/>
        <v>5426586.7346938774</v>
      </c>
      <c r="CT113" s="78">
        <f t="shared" si="1838"/>
        <v>734569.23076923087</v>
      </c>
      <c r="CU113" s="78">
        <f t="shared" si="1839"/>
        <v>3433164.2857142854</v>
      </c>
      <c r="CV113" s="78">
        <f t="shared" si="1840"/>
        <v>9335397.435897436</v>
      </c>
      <c r="CW113" s="78">
        <f t="shared" si="1841"/>
        <v>6843089.2857142845</v>
      </c>
      <c r="CX113" s="78">
        <f t="shared" si="1842"/>
        <v>6116581.730769231</v>
      </c>
      <c r="CY113" s="78">
        <f t="shared" si="1842"/>
        <v>946904.8858833476</v>
      </c>
      <c r="CZ113" s="91">
        <f t="shared" si="1845"/>
        <v>5292560.3937728936</v>
      </c>
      <c r="DA113" s="88"/>
      <c r="DB113" s="49"/>
      <c r="EQ113" s="1"/>
    </row>
    <row r="114" spans="1:147" x14ac:dyDescent="0.15">
      <c r="A114" s="81">
        <v>39560</v>
      </c>
      <c r="B114" s="82">
        <v>3280000</v>
      </c>
      <c r="C114" s="83">
        <v>15560000</v>
      </c>
      <c r="D114" s="83">
        <v>17160000</v>
      </c>
      <c r="E114" s="84">
        <v>14290000</v>
      </c>
      <c r="F114" s="84">
        <v>17270000</v>
      </c>
      <c r="G114" s="84">
        <v>2710000</v>
      </c>
      <c r="H114" s="84">
        <v>17110000</v>
      </c>
      <c r="I114" s="84">
        <v>20320000</v>
      </c>
      <c r="J114" s="138">
        <v>23690000</v>
      </c>
      <c r="K114" s="138">
        <v>16930000</v>
      </c>
      <c r="L114" s="26">
        <v>34550000</v>
      </c>
      <c r="M114" s="26">
        <v>8690000</v>
      </c>
      <c r="N114" s="26">
        <v>15910000</v>
      </c>
      <c r="O114" s="26">
        <v>18860000</v>
      </c>
      <c r="P114" s="26">
        <v>22630000</v>
      </c>
      <c r="Q114" s="26">
        <v>24360000</v>
      </c>
      <c r="R114" s="26">
        <v>12450000</v>
      </c>
      <c r="S114" s="179">
        <v>19514207</v>
      </c>
      <c r="T114" s="85">
        <f t="shared" si="1843"/>
        <v>18842000</v>
      </c>
      <c r="U114" s="70"/>
      <c r="AQ114" s="130">
        <v>39560</v>
      </c>
      <c r="AR114" s="50">
        <v>0.24999999999999997</v>
      </c>
      <c r="AS114" s="88">
        <v>0.18458333333333332</v>
      </c>
      <c r="AT114" s="88">
        <v>0.17785714285714288</v>
      </c>
      <c r="AU114" s="88">
        <v>0.24650000000000002</v>
      </c>
      <c r="AV114" s="88">
        <v>0.19681318681318677</v>
      </c>
      <c r="AW114" s="88">
        <v>0.25285714285714289</v>
      </c>
      <c r="AX114" s="88">
        <v>0.21749999999999997</v>
      </c>
      <c r="AY114" s="88">
        <v>0.18615384615384614</v>
      </c>
      <c r="AZ114" s="88">
        <v>0.21428571428571427</v>
      </c>
      <c r="BA114" s="88">
        <v>0.19499999999999998</v>
      </c>
      <c r="BB114" s="88">
        <v>0.20142857142857143</v>
      </c>
      <c r="BC114" s="88">
        <v>0.22765306122448978</v>
      </c>
      <c r="BD114" s="88">
        <v>0.27615384615384619</v>
      </c>
      <c r="BE114" s="88">
        <v>0.18999999999999997</v>
      </c>
      <c r="BF114" s="88">
        <v>0.28829059829059833</v>
      </c>
      <c r="BG114" s="88">
        <v>0.28078571428571425</v>
      </c>
      <c r="BH114" s="89">
        <v>0.31907051282051285</v>
      </c>
      <c r="BI114" s="89">
        <v>0.29010566356720208</v>
      </c>
      <c r="BJ114" s="89">
        <f t="shared" si="1844"/>
        <v>0.26869113487145013</v>
      </c>
      <c r="BK114" s="101"/>
      <c r="BL114" s="49"/>
      <c r="BP114" s="1"/>
      <c r="BQ114" s="1"/>
      <c r="BR114" s="1"/>
      <c r="BS114" s="1"/>
      <c r="BT114" s="1"/>
      <c r="BU114" s="1"/>
      <c r="BV114" s="1"/>
      <c r="BW114" s="1"/>
      <c r="BX114" s="1"/>
      <c r="BY114" s="1"/>
      <c r="BZ114" s="1"/>
      <c r="CA114" s="1"/>
      <c r="CB114" s="1"/>
      <c r="CC114" s="1"/>
      <c r="CD114" s="1"/>
      <c r="CE114" s="97"/>
      <c r="CG114" s="90">
        <v>39560</v>
      </c>
      <c r="CH114" s="78">
        <f t="shared" si="1826"/>
        <v>819999.99999999988</v>
      </c>
      <c r="CI114" s="78">
        <f t="shared" si="1827"/>
        <v>2872116.6666666665</v>
      </c>
      <c r="CJ114" s="78">
        <f t="shared" si="1828"/>
        <v>3052028.5714285718</v>
      </c>
      <c r="CK114" s="78">
        <f t="shared" si="1829"/>
        <v>3522485.0000000005</v>
      </c>
      <c r="CL114" s="78">
        <f t="shared" si="1830"/>
        <v>3398963.7362637357</v>
      </c>
      <c r="CM114" s="78">
        <f t="shared" si="1831"/>
        <v>685242.85714285728</v>
      </c>
      <c r="CN114" s="78">
        <f t="shared" si="1832"/>
        <v>3721424.9999999995</v>
      </c>
      <c r="CO114" s="78">
        <f t="shared" si="1833"/>
        <v>3782646.1538461535</v>
      </c>
      <c r="CP114" s="78">
        <f t="shared" si="1834"/>
        <v>5076428.5714285709</v>
      </c>
      <c r="CQ114" s="78">
        <f t="shared" si="1835"/>
        <v>3301349.9999999995</v>
      </c>
      <c r="CR114" s="78">
        <f t="shared" si="1836"/>
        <v>6959357.1428571427</v>
      </c>
      <c r="CS114" s="78">
        <f t="shared" si="1837"/>
        <v>1978305.1020408161</v>
      </c>
      <c r="CT114" s="78">
        <f t="shared" si="1838"/>
        <v>4393607.692307693</v>
      </c>
      <c r="CU114" s="78">
        <f t="shared" si="1839"/>
        <v>3583399.9999999995</v>
      </c>
      <c r="CV114" s="78">
        <f t="shared" si="1840"/>
        <v>6524016.23931624</v>
      </c>
      <c r="CW114" s="78">
        <f t="shared" si="1841"/>
        <v>6839939.9999999991</v>
      </c>
      <c r="CX114" s="78">
        <f t="shared" si="1842"/>
        <v>3972427.884615385</v>
      </c>
      <c r="CY114" s="78">
        <f t="shared" si="1842"/>
        <v>5661181.9707227396</v>
      </c>
      <c r="CZ114" s="91">
        <f t="shared" si="1845"/>
        <v>5062678.363247863</v>
      </c>
      <c r="DA114" s="88"/>
      <c r="DB114" s="49"/>
      <c r="EQ114" s="1"/>
    </row>
    <row r="115" spans="1:147" x14ac:dyDescent="0.15">
      <c r="A115" s="81">
        <v>39561</v>
      </c>
      <c r="B115" s="82">
        <v>14950000</v>
      </c>
      <c r="C115" s="83">
        <v>18130000</v>
      </c>
      <c r="D115" s="83">
        <v>18300000</v>
      </c>
      <c r="E115" s="84">
        <v>17280000</v>
      </c>
      <c r="F115" s="84">
        <v>15510000</v>
      </c>
      <c r="G115" s="84">
        <v>16460000</v>
      </c>
      <c r="H115" s="84">
        <v>14840000</v>
      </c>
      <c r="I115" s="84">
        <v>22180000</v>
      </c>
      <c r="J115" s="138">
        <v>24290000</v>
      </c>
      <c r="K115" s="138">
        <v>23640000</v>
      </c>
      <c r="L115" s="26">
        <v>10180000</v>
      </c>
      <c r="M115" s="26">
        <v>18470000</v>
      </c>
      <c r="N115" s="26">
        <v>26670000</v>
      </c>
      <c r="O115" s="26">
        <v>17450000</v>
      </c>
      <c r="P115" s="26">
        <v>24450000</v>
      </c>
      <c r="Q115" s="26">
        <v>17020000</v>
      </c>
      <c r="R115" s="26">
        <v>7060000</v>
      </c>
      <c r="S115" s="179">
        <v>27782471</v>
      </c>
      <c r="T115" s="85">
        <f t="shared" si="1843"/>
        <v>18530000</v>
      </c>
      <c r="U115" s="70"/>
      <c r="AQ115" s="130">
        <v>39561</v>
      </c>
      <c r="AR115" s="50">
        <v>0.24999999999999997</v>
      </c>
      <c r="AS115" s="88">
        <v>0.18769230769230769</v>
      </c>
      <c r="AT115" s="88">
        <v>0.185</v>
      </c>
      <c r="AU115" s="88">
        <v>0.248</v>
      </c>
      <c r="AV115" s="88">
        <v>0.19681318681318677</v>
      </c>
      <c r="AW115" s="88">
        <v>0.25285714285714289</v>
      </c>
      <c r="AX115" s="88">
        <v>0.21499999999999997</v>
      </c>
      <c r="AY115" s="88">
        <v>0.18538461538461537</v>
      </c>
      <c r="AZ115" s="88">
        <v>0.19785714285714281</v>
      </c>
      <c r="BA115" s="88">
        <v>0.19499999999999998</v>
      </c>
      <c r="BB115" s="88">
        <v>0.18642857142857139</v>
      </c>
      <c r="BC115" s="88">
        <v>0.22765306122448978</v>
      </c>
      <c r="BD115" s="88">
        <v>0.25461538461538463</v>
      </c>
      <c r="BE115" s="88">
        <v>0.18777777777777777</v>
      </c>
      <c r="BF115" s="88">
        <v>0.26333333333333336</v>
      </c>
      <c r="BG115" s="88">
        <v>0.28078571428571425</v>
      </c>
      <c r="BH115" s="89">
        <v>0.31889194139194138</v>
      </c>
      <c r="BI115" s="89">
        <v>0.27098901098901107</v>
      </c>
      <c r="BJ115" s="89">
        <f t="shared" si="1844"/>
        <v>0.25403307602033992</v>
      </c>
      <c r="BK115" s="101"/>
      <c r="BL115" s="49"/>
      <c r="BP115" s="1"/>
      <c r="BQ115" s="1"/>
      <c r="BR115" s="1"/>
      <c r="BS115" s="1"/>
      <c r="BT115" s="1"/>
      <c r="BU115" s="1"/>
      <c r="BV115" s="1"/>
      <c r="BW115" s="1"/>
      <c r="BX115" s="1"/>
      <c r="BY115" s="1"/>
      <c r="BZ115" s="1"/>
      <c r="CA115" s="1"/>
      <c r="CB115" s="1"/>
      <c r="CC115" s="1"/>
      <c r="CD115" s="1"/>
      <c r="CE115" s="97"/>
      <c r="CG115" s="90">
        <v>39561</v>
      </c>
      <c r="CH115" s="78">
        <f t="shared" si="1826"/>
        <v>3737499.9999999995</v>
      </c>
      <c r="CI115" s="78">
        <f t="shared" si="1827"/>
        <v>3402861.5384615385</v>
      </c>
      <c r="CJ115" s="78">
        <f t="shared" si="1828"/>
        <v>3385500</v>
      </c>
      <c r="CK115" s="78">
        <f t="shared" si="1829"/>
        <v>4285440</v>
      </c>
      <c r="CL115" s="78">
        <f t="shared" si="1830"/>
        <v>3052572.5274725268</v>
      </c>
      <c r="CM115" s="78">
        <f t="shared" si="1831"/>
        <v>4162028.5714285718</v>
      </c>
      <c r="CN115" s="78">
        <f t="shared" si="1832"/>
        <v>3190599.9999999995</v>
      </c>
      <c r="CO115" s="78">
        <f t="shared" si="1833"/>
        <v>4111830.769230769</v>
      </c>
      <c r="CP115" s="78">
        <f t="shared" si="1834"/>
        <v>4805949.9999999991</v>
      </c>
      <c r="CQ115" s="78">
        <f t="shared" si="1835"/>
        <v>4609799.9999999991</v>
      </c>
      <c r="CR115" s="78">
        <f t="shared" si="1836"/>
        <v>1897842.8571428568</v>
      </c>
      <c r="CS115" s="78">
        <f t="shared" si="1837"/>
        <v>4204752.0408163266</v>
      </c>
      <c r="CT115" s="78">
        <f t="shared" si="1838"/>
        <v>6790592.307692308</v>
      </c>
      <c r="CU115" s="78">
        <f t="shared" si="1839"/>
        <v>3276722.222222222</v>
      </c>
      <c r="CV115" s="78">
        <f t="shared" si="1840"/>
        <v>6438500.0000000009</v>
      </c>
      <c r="CW115" s="78">
        <f t="shared" si="1841"/>
        <v>4778972.8571428563</v>
      </c>
      <c r="CX115" s="78">
        <f t="shared" si="1842"/>
        <v>2251377.1062271059</v>
      </c>
      <c r="CY115" s="78">
        <f t="shared" si="1842"/>
        <v>7528744.3391208816</v>
      </c>
      <c r="CZ115" s="91">
        <f t="shared" si="1845"/>
        <v>4707232.8986568991</v>
      </c>
      <c r="DA115" s="88"/>
      <c r="DB115" s="49"/>
      <c r="EQ115" s="1"/>
    </row>
    <row r="116" spans="1:147" x14ac:dyDescent="0.15">
      <c r="A116" s="81">
        <v>39562</v>
      </c>
      <c r="B116" s="82">
        <v>13230000</v>
      </c>
      <c r="C116" s="83">
        <v>18370000</v>
      </c>
      <c r="D116" s="83">
        <v>18290000</v>
      </c>
      <c r="E116" s="84">
        <v>26500000</v>
      </c>
      <c r="F116" s="84">
        <v>2120000</v>
      </c>
      <c r="G116" s="84">
        <v>17430000</v>
      </c>
      <c r="H116" s="84">
        <v>17840000</v>
      </c>
      <c r="I116" s="84">
        <v>22840000</v>
      </c>
      <c r="J116" s="138">
        <v>27600000</v>
      </c>
      <c r="K116" s="138">
        <v>10270000</v>
      </c>
      <c r="L116" s="26">
        <v>23820000</v>
      </c>
      <c r="M116" s="26">
        <v>16510000</v>
      </c>
      <c r="N116" s="26">
        <v>21430000</v>
      </c>
      <c r="O116" s="26">
        <v>16350000</v>
      </c>
      <c r="P116" s="26">
        <v>17330000</v>
      </c>
      <c r="Q116" s="26">
        <v>7760000</v>
      </c>
      <c r="R116" s="26">
        <v>20170000</v>
      </c>
      <c r="S116" s="179">
        <v>27063343</v>
      </c>
      <c r="T116" s="85">
        <f t="shared" si="1843"/>
        <v>16608000</v>
      </c>
      <c r="U116" s="70"/>
      <c r="AQ116" s="130">
        <v>39562</v>
      </c>
      <c r="AR116" s="50">
        <v>0.24590909090909088</v>
      </c>
      <c r="AS116" s="88">
        <v>0.1903846153846154</v>
      </c>
      <c r="AT116" s="88">
        <v>0.19357142857142853</v>
      </c>
      <c r="AU116" s="88">
        <v>0.248</v>
      </c>
      <c r="AV116" s="88">
        <v>0.19118818681318681</v>
      </c>
      <c r="AW116" s="88">
        <v>0.24857142857142861</v>
      </c>
      <c r="AX116" s="88">
        <v>0.21249999999999997</v>
      </c>
      <c r="AY116" s="88">
        <v>0.185</v>
      </c>
      <c r="AZ116" s="88">
        <v>0.16857142857142859</v>
      </c>
      <c r="BA116" s="88">
        <v>0.18833333333333332</v>
      </c>
      <c r="BB116" s="88">
        <v>0.18642857142857139</v>
      </c>
      <c r="BC116" s="88">
        <v>0.22765306122448978</v>
      </c>
      <c r="BD116" s="88">
        <v>0.24208333333333334</v>
      </c>
      <c r="BE116" s="88">
        <v>0.18777777777777777</v>
      </c>
      <c r="BF116" s="88">
        <v>0.26333333333333336</v>
      </c>
      <c r="BG116" s="88">
        <v>0.26585714285714285</v>
      </c>
      <c r="BH116" s="89">
        <v>0.31889194139194138</v>
      </c>
      <c r="BI116" s="89">
        <v>0.26879120879120882</v>
      </c>
      <c r="BJ116" s="89">
        <f t="shared" si="1844"/>
        <v>0.25670376990743682</v>
      </c>
      <c r="BK116" s="101"/>
      <c r="BL116" s="49"/>
      <c r="BP116" s="1"/>
      <c r="BQ116" s="1"/>
      <c r="BR116" s="1"/>
      <c r="BS116" s="1"/>
      <c r="BT116" s="1"/>
      <c r="BU116" s="1"/>
      <c r="BV116" s="1"/>
      <c r="BW116" s="1"/>
      <c r="BX116" s="1"/>
      <c r="BY116" s="1"/>
      <c r="BZ116" s="1"/>
      <c r="CA116" s="1"/>
      <c r="CB116" s="1"/>
      <c r="CC116" s="1"/>
      <c r="CD116" s="1"/>
      <c r="CE116" s="97"/>
      <c r="CG116" s="90">
        <v>39562</v>
      </c>
      <c r="CH116" s="78">
        <f t="shared" si="1826"/>
        <v>3253377.2727272725</v>
      </c>
      <c r="CI116" s="78">
        <f t="shared" si="1827"/>
        <v>3497365.384615385</v>
      </c>
      <c r="CJ116" s="78">
        <f t="shared" si="1828"/>
        <v>3540421.4285714277</v>
      </c>
      <c r="CK116" s="78">
        <f t="shared" si="1829"/>
        <v>6572000</v>
      </c>
      <c r="CL116" s="78">
        <f t="shared" si="1830"/>
        <v>405318.95604395604</v>
      </c>
      <c r="CM116" s="78">
        <f t="shared" si="1831"/>
        <v>4332600.0000000009</v>
      </c>
      <c r="CN116" s="78">
        <f t="shared" si="1832"/>
        <v>3790999.9999999995</v>
      </c>
      <c r="CO116" s="78">
        <f t="shared" si="1833"/>
        <v>4225400</v>
      </c>
      <c r="CP116" s="78">
        <f t="shared" si="1834"/>
        <v>4652571.4285714291</v>
      </c>
      <c r="CQ116" s="78">
        <f t="shared" si="1835"/>
        <v>1934183.3333333333</v>
      </c>
      <c r="CR116" s="78">
        <f t="shared" si="1836"/>
        <v>4440728.5714285709</v>
      </c>
      <c r="CS116" s="78">
        <f t="shared" si="1837"/>
        <v>3758552.0408163262</v>
      </c>
      <c r="CT116" s="78">
        <f t="shared" si="1838"/>
        <v>5187845.833333334</v>
      </c>
      <c r="CU116" s="78">
        <f t="shared" si="1839"/>
        <v>3070166.6666666665</v>
      </c>
      <c r="CV116" s="78">
        <f t="shared" si="1840"/>
        <v>4563566.666666667</v>
      </c>
      <c r="CW116" s="78">
        <f t="shared" si="1841"/>
        <v>2063051.4285714284</v>
      </c>
      <c r="CX116" s="78">
        <f t="shared" si="1842"/>
        <v>6432050.4578754576</v>
      </c>
      <c r="CY116" s="78">
        <f t="shared" si="1842"/>
        <v>7274388.6789010996</v>
      </c>
      <c r="CZ116" s="91">
        <f t="shared" si="1845"/>
        <v>4263336.2106227111</v>
      </c>
      <c r="DA116" s="88"/>
      <c r="DB116" s="49"/>
      <c r="EQ116" s="1"/>
    </row>
    <row r="117" spans="1:147" x14ac:dyDescent="0.15">
      <c r="A117" s="81">
        <v>39563</v>
      </c>
      <c r="B117" s="82">
        <v>16270000</v>
      </c>
      <c r="C117" s="83">
        <v>15100000</v>
      </c>
      <c r="D117" s="83">
        <v>25150000</v>
      </c>
      <c r="E117" s="84">
        <v>7600000</v>
      </c>
      <c r="F117" s="84">
        <v>21360000</v>
      </c>
      <c r="G117" s="84">
        <v>18750000</v>
      </c>
      <c r="H117" s="84">
        <v>18010000</v>
      </c>
      <c r="I117" s="84">
        <v>20820000</v>
      </c>
      <c r="J117" s="138">
        <v>23840000</v>
      </c>
      <c r="K117" s="138">
        <v>16570000</v>
      </c>
      <c r="L117" s="26">
        <v>30140000</v>
      </c>
      <c r="M117" s="26">
        <v>17350000</v>
      </c>
      <c r="N117" s="26">
        <v>23950000</v>
      </c>
      <c r="O117" s="26">
        <v>15510000</v>
      </c>
      <c r="P117" s="26">
        <v>8460000</v>
      </c>
      <c r="Q117" s="26">
        <v>23100000</v>
      </c>
      <c r="R117" s="26">
        <v>21370000</v>
      </c>
      <c r="S117" s="179">
        <v>19667833</v>
      </c>
      <c r="T117" s="85">
        <f t="shared" si="1843"/>
        <v>18478000</v>
      </c>
      <c r="U117" s="70"/>
      <c r="AQ117" s="130">
        <v>39563</v>
      </c>
      <c r="AR117" s="50">
        <v>0.2461538461538462</v>
      </c>
      <c r="AS117" s="88">
        <v>0.18884615384615386</v>
      </c>
      <c r="AT117" s="88">
        <v>0.19357142857142853</v>
      </c>
      <c r="AU117" s="88">
        <v>0.24</v>
      </c>
      <c r="AV117" s="88">
        <v>0.19118818681318681</v>
      </c>
      <c r="AW117" s="88">
        <v>0.24857142857142861</v>
      </c>
      <c r="AX117" s="88">
        <v>0.20750000000000002</v>
      </c>
      <c r="AY117" s="88">
        <v>0.1846153846153846</v>
      </c>
      <c r="AZ117" s="88">
        <v>0.16857142857142859</v>
      </c>
      <c r="BA117" s="88">
        <v>0.18833333333333332</v>
      </c>
      <c r="BB117" s="88">
        <v>0.17857142857142855</v>
      </c>
      <c r="BC117" s="88">
        <v>0.22479591836734697</v>
      </c>
      <c r="BD117" s="88">
        <v>0.21791666666666668</v>
      </c>
      <c r="BE117" s="88">
        <v>0.18777777777777777</v>
      </c>
      <c r="BF117" s="88">
        <v>0.22820512820512823</v>
      </c>
      <c r="BG117" s="88">
        <v>0.26585714285714285</v>
      </c>
      <c r="BH117" s="89">
        <v>0.31443681318681321</v>
      </c>
      <c r="BI117" s="89">
        <v>0.26678360101437026</v>
      </c>
      <c r="BJ117" s="89">
        <f t="shared" si="1844"/>
        <v>0.24811091657557724</v>
      </c>
      <c r="BK117" s="101"/>
      <c r="BL117" s="49"/>
      <c r="BP117" s="1"/>
      <c r="BQ117" s="1"/>
      <c r="BR117" s="1"/>
      <c r="BS117" s="1"/>
      <c r="BT117" s="1"/>
      <c r="BU117" s="1"/>
      <c r="BV117" s="1"/>
      <c r="BW117" s="1"/>
      <c r="BX117" s="1"/>
      <c r="BY117" s="1"/>
      <c r="BZ117" s="1"/>
      <c r="CA117" s="1"/>
      <c r="CB117" s="1"/>
      <c r="CC117" s="1"/>
      <c r="CD117" s="1"/>
      <c r="CE117" s="97"/>
      <c r="CG117" s="90">
        <v>39563</v>
      </c>
      <c r="CH117" s="78">
        <f t="shared" si="1826"/>
        <v>4004923.0769230775</v>
      </c>
      <c r="CI117" s="78">
        <f t="shared" si="1827"/>
        <v>2851576.9230769235</v>
      </c>
      <c r="CJ117" s="78">
        <f t="shared" si="1828"/>
        <v>4868321.4285714272</v>
      </c>
      <c r="CK117" s="78">
        <f t="shared" si="1829"/>
        <v>1824000</v>
      </c>
      <c r="CL117" s="78">
        <f t="shared" si="1830"/>
        <v>4083779.67032967</v>
      </c>
      <c r="CM117" s="78">
        <f t="shared" si="1831"/>
        <v>4660714.2857142864</v>
      </c>
      <c r="CN117" s="78">
        <f t="shared" si="1832"/>
        <v>3737075.0000000005</v>
      </c>
      <c r="CO117" s="78">
        <f t="shared" si="1833"/>
        <v>3843692.3076923075</v>
      </c>
      <c r="CP117" s="78">
        <f t="shared" si="1834"/>
        <v>4018742.8571428577</v>
      </c>
      <c r="CQ117" s="78">
        <f t="shared" si="1835"/>
        <v>3120683.333333333</v>
      </c>
      <c r="CR117" s="78">
        <f t="shared" si="1836"/>
        <v>5382142.8571428563</v>
      </c>
      <c r="CS117" s="78">
        <f t="shared" si="1837"/>
        <v>3900209.1836734698</v>
      </c>
      <c r="CT117" s="78">
        <f t="shared" si="1838"/>
        <v>5219104.166666667</v>
      </c>
      <c r="CU117" s="78">
        <f t="shared" si="1839"/>
        <v>2912433.333333333</v>
      </c>
      <c r="CV117" s="78">
        <f t="shared" si="1840"/>
        <v>1930615.3846153847</v>
      </c>
      <c r="CW117" s="78">
        <f t="shared" si="1841"/>
        <v>6141300</v>
      </c>
      <c r="CX117" s="78">
        <f t="shared" si="1842"/>
        <v>6719514.6978021981</v>
      </c>
      <c r="CY117" s="78">
        <f t="shared" si="1842"/>
        <v>5247055.3118892647</v>
      </c>
      <c r="CZ117" s="91">
        <f t="shared" si="1845"/>
        <v>4584593.5164835164</v>
      </c>
      <c r="DA117" s="88"/>
      <c r="DB117" s="49"/>
      <c r="EQ117" s="1"/>
    </row>
    <row r="118" spans="1:147" x14ac:dyDescent="0.15">
      <c r="A118" s="81">
        <v>39564</v>
      </c>
      <c r="B118" s="82">
        <v>15280000</v>
      </c>
      <c r="C118" s="83">
        <v>18410000</v>
      </c>
      <c r="D118" s="83">
        <v>5660000</v>
      </c>
      <c r="E118" s="84">
        <v>16990000</v>
      </c>
      <c r="F118" s="84">
        <v>23870000</v>
      </c>
      <c r="G118" s="84">
        <v>19920000</v>
      </c>
      <c r="H118" s="84">
        <v>18300000</v>
      </c>
      <c r="I118" s="84">
        <v>23860000</v>
      </c>
      <c r="J118" s="138">
        <v>13500000</v>
      </c>
      <c r="K118" s="138">
        <v>18920000</v>
      </c>
      <c r="L118" s="26">
        <v>26230000</v>
      </c>
      <c r="M118" s="26">
        <v>20850000</v>
      </c>
      <c r="N118" s="26">
        <v>21290000</v>
      </c>
      <c r="O118" s="26">
        <v>4710000</v>
      </c>
      <c r="P118" s="26">
        <v>22190000</v>
      </c>
      <c r="Q118" s="26">
        <v>28170000</v>
      </c>
      <c r="R118" s="26">
        <v>22960000</v>
      </c>
      <c r="S118" s="179">
        <v>19074824</v>
      </c>
      <c r="T118" s="85">
        <f t="shared" si="1843"/>
        <v>19864000</v>
      </c>
      <c r="U118" s="70"/>
      <c r="AQ118" s="130">
        <v>39564</v>
      </c>
      <c r="AR118" s="50">
        <v>0.24384615384615391</v>
      </c>
      <c r="AS118" s="88">
        <v>0.18884615384615386</v>
      </c>
      <c r="AT118" s="88">
        <v>0.19999999999999998</v>
      </c>
      <c r="AU118" s="88">
        <v>0.24</v>
      </c>
      <c r="AV118" s="88">
        <v>0.1890006868131868</v>
      </c>
      <c r="AW118" s="88">
        <v>0.23642857142857143</v>
      </c>
      <c r="AX118" s="88">
        <v>0.20499999999999999</v>
      </c>
      <c r="AY118" s="88">
        <v>0.1846153846153846</v>
      </c>
      <c r="AZ118" s="88">
        <v>0.16857142857142859</v>
      </c>
      <c r="BA118" s="88">
        <v>0.19166666666666665</v>
      </c>
      <c r="BB118" s="88">
        <v>0.17899999999999999</v>
      </c>
      <c r="BC118" s="88">
        <v>0.22673469387755102</v>
      </c>
      <c r="BD118" s="88">
        <v>0.21791666666666668</v>
      </c>
      <c r="BE118" s="88">
        <v>0.18777777777777777</v>
      </c>
      <c r="BF118" s="88">
        <v>0.22820512820512823</v>
      </c>
      <c r="BG118" s="88">
        <v>0.25957142857142856</v>
      </c>
      <c r="BH118" s="89">
        <v>0.31318681318681324</v>
      </c>
      <c r="BI118" s="89">
        <v>0.26173288250211324</v>
      </c>
      <c r="BJ118" s="89">
        <f t="shared" si="1844"/>
        <v>0.25262431871893715</v>
      </c>
      <c r="BK118" s="101"/>
      <c r="BL118" s="49"/>
      <c r="BP118" s="1"/>
      <c r="BQ118" s="1"/>
      <c r="BR118" s="1"/>
      <c r="BS118" s="1"/>
      <c r="BT118" s="1"/>
      <c r="BU118" s="1"/>
      <c r="BV118" s="1"/>
      <c r="BW118" s="1"/>
      <c r="BX118" s="1"/>
      <c r="BY118" s="1"/>
      <c r="BZ118" s="1"/>
      <c r="CA118" s="1"/>
      <c r="CB118" s="1"/>
      <c r="CC118" s="1"/>
      <c r="CD118" s="1"/>
      <c r="CE118" s="97"/>
      <c r="CG118" s="90">
        <v>39564</v>
      </c>
      <c r="CH118" s="78">
        <f t="shared" si="1826"/>
        <v>3725969.2307692319</v>
      </c>
      <c r="CI118" s="78">
        <f t="shared" si="1827"/>
        <v>3476657.6923076925</v>
      </c>
      <c r="CJ118" s="78">
        <f t="shared" si="1828"/>
        <v>1132000</v>
      </c>
      <c r="CK118" s="78">
        <f t="shared" si="1829"/>
        <v>4077600</v>
      </c>
      <c r="CL118" s="78">
        <f t="shared" si="1830"/>
        <v>4511446.394230769</v>
      </c>
      <c r="CM118" s="78">
        <f t="shared" si="1831"/>
        <v>4709657.1428571427</v>
      </c>
      <c r="CN118" s="78">
        <f t="shared" si="1832"/>
        <v>3751500</v>
      </c>
      <c r="CO118" s="78">
        <f t="shared" si="1833"/>
        <v>4404923.0769230761</v>
      </c>
      <c r="CP118" s="78">
        <f t="shared" si="1834"/>
        <v>2275714.2857142859</v>
      </c>
      <c r="CQ118" s="78">
        <f t="shared" si="1835"/>
        <v>3626333.333333333</v>
      </c>
      <c r="CR118" s="78">
        <f t="shared" si="1836"/>
        <v>4695170</v>
      </c>
      <c r="CS118" s="78">
        <f t="shared" si="1837"/>
        <v>4727418.3673469387</v>
      </c>
      <c r="CT118" s="78">
        <f t="shared" si="1838"/>
        <v>4639445.833333334</v>
      </c>
      <c r="CU118" s="78">
        <f t="shared" si="1839"/>
        <v>884433.33333333326</v>
      </c>
      <c r="CV118" s="78">
        <f t="shared" si="1840"/>
        <v>5063871.794871795</v>
      </c>
      <c r="CW118" s="78">
        <f t="shared" si="1841"/>
        <v>7312127.1428571427</v>
      </c>
      <c r="CX118" s="78">
        <f t="shared" si="1842"/>
        <v>7190769.2307692319</v>
      </c>
      <c r="CY118" s="78">
        <f t="shared" si="1842"/>
        <v>4992508.6687404895</v>
      </c>
      <c r="CZ118" s="91">
        <f t="shared" si="1845"/>
        <v>5018129.4670329671</v>
      </c>
      <c r="DA118" s="88"/>
      <c r="DB118" s="49"/>
      <c r="EQ118" s="1"/>
    </row>
    <row r="119" spans="1:147" x14ac:dyDescent="0.15">
      <c r="A119" s="81">
        <v>39565</v>
      </c>
      <c r="B119" s="82">
        <v>17930000</v>
      </c>
      <c r="C119" s="83">
        <v>5470000</v>
      </c>
      <c r="D119" s="83">
        <v>19660000</v>
      </c>
      <c r="E119" s="84">
        <v>18670000</v>
      </c>
      <c r="F119" s="84">
        <v>26460000</v>
      </c>
      <c r="G119" s="84">
        <v>22440000</v>
      </c>
      <c r="H119" s="84">
        <v>16460000</v>
      </c>
      <c r="I119" s="84">
        <v>3660000</v>
      </c>
      <c r="J119" s="138">
        <v>26740000</v>
      </c>
      <c r="K119" s="138">
        <v>19050000</v>
      </c>
      <c r="L119" s="26">
        <v>26390000</v>
      </c>
      <c r="M119" s="26">
        <v>16710000</v>
      </c>
      <c r="N119" s="26">
        <v>29920000</v>
      </c>
      <c r="O119" s="26">
        <v>23590000</v>
      </c>
      <c r="P119" s="26">
        <v>26000000</v>
      </c>
      <c r="Q119" s="26">
        <v>32010000</v>
      </c>
      <c r="R119" s="26">
        <v>17740000</v>
      </c>
      <c r="S119" s="179">
        <v>7456000</v>
      </c>
      <c r="T119" s="85">
        <f t="shared" si="1843"/>
        <v>25852000</v>
      </c>
      <c r="U119" s="70"/>
      <c r="AQ119" s="130">
        <v>39565</v>
      </c>
      <c r="AR119" s="50">
        <v>0.2373076923076923</v>
      </c>
      <c r="AS119" s="88">
        <v>0.18769230769230769</v>
      </c>
      <c r="AT119" s="88">
        <v>0.19999999999999998</v>
      </c>
      <c r="AU119" s="88">
        <v>0.24</v>
      </c>
      <c r="AV119" s="88">
        <v>0.18275068681318679</v>
      </c>
      <c r="AW119" s="88">
        <v>0.23300000000000001</v>
      </c>
      <c r="AX119" s="88">
        <v>0.20499999999999999</v>
      </c>
      <c r="AY119" s="88">
        <v>0.18576923076923077</v>
      </c>
      <c r="AZ119" s="88">
        <v>0.16857142857142859</v>
      </c>
      <c r="BA119" s="88">
        <v>0.19166666666666665</v>
      </c>
      <c r="BB119" s="88">
        <v>0.17200000000000001</v>
      </c>
      <c r="BC119" s="88">
        <v>0.22530612244897957</v>
      </c>
      <c r="BD119" s="88">
        <v>0.21791666666666668</v>
      </c>
      <c r="BE119" s="88">
        <v>0.18777777777777777</v>
      </c>
      <c r="BF119" s="88">
        <v>0.22742979242979247</v>
      </c>
      <c r="BG119" s="88">
        <v>0.25457142857142856</v>
      </c>
      <c r="BH119" s="89">
        <v>0.31161172161172163</v>
      </c>
      <c r="BI119" s="89">
        <v>0.26173288250211324</v>
      </c>
      <c r="BJ119" s="89">
        <f t="shared" si="1844"/>
        <v>0.23626599425640119</v>
      </c>
      <c r="BK119" s="101"/>
      <c r="BL119" s="49"/>
      <c r="BP119" s="1"/>
      <c r="BQ119" s="1"/>
      <c r="BR119" s="1"/>
      <c r="BS119" s="1"/>
      <c r="BT119" s="1"/>
      <c r="BU119" s="1"/>
      <c r="BV119" s="1"/>
      <c r="BW119" s="1"/>
      <c r="BX119" s="1"/>
      <c r="BY119" s="1"/>
      <c r="BZ119" s="1"/>
      <c r="CA119" s="1"/>
      <c r="CB119" s="1"/>
      <c r="CC119" s="1"/>
      <c r="CD119" s="1"/>
      <c r="CE119" s="97"/>
      <c r="CG119" s="90">
        <v>39565</v>
      </c>
      <c r="CH119" s="78">
        <f t="shared" si="1826"/>
        <v>4254926.923076923</v>
      </c>
      <c r="CI119" s="78">
        <f t="shared" si="1827"/>
        <v>1026676.923076923</v>
      </c>
      <c r="CJ119" s="78">
        <f t="shared" si="1828"/>
        <v>3931999.9999999995</v>
      </c>
      <c r="CK119" s="78">
        <f t="shared" si="1829"/>
        <v>4480800</v>
      </c>
      <c r="CL119" s="78">
        <f t="shared" si="1830"/>
        <v>4835583.1730769221</v>
      </c>
      <c r="CM119" s="78">
        <f t="shared" si="1831"/>
        <v>5228520</v>
      </c>
      <c r="CN119" s="78">
        <f t="shared" si="1832"/>
        <v>3374300</v>
      </c>
      <c r="CO119" s="78">
        <f t="shared" si="1833"/>
        <v>679915.38461538462</v>
      </c>
      <c r="CP119" s="78">
        <f t="shared" si="1834"/>
        <v>4507600.0000000009</v>
      </c>
      <c r="CQ119" s="78">
        <f t="shared" si="1835"/>
        <v>3651249.9999999995</v>
      </c>
      <c r="CR119" s="78">
        <f t="shared" si="1836"/>
        <v>4539080</v>
      </c>
      <c r="CS119" s="78">
        <f t="shared" si="1837"/>
        <v>3764865.3061224488</v>
      </c>
      <c r="CT119" s="78">
        <f t="shared" si="1838"/>
        <v>6520066.666666667</v>
      </c>
      <c r="CU119" s="78">
        <f t="shared" si="1839"/>
        <v>4429677.7777777771</v>
      </c>
      <c r="CV119" s="78">
        <f t="shared" si="1840"/>
        <v>5913174.6031746045</v>
      </c>
      <c r="CW119" s="78">
        <f t="shared" si="1841"/>
        <v>8148831.4285714282</v>
      </c>
      <c r="CX119" s="78">
        <f t="shared" si="1842"/>
        <v>5527991.9413919421</v>
      </c>
      <c r="CY119" s="78">
        <f t="shared" si="1842"/>
        <v>1951480.3719357564</v>
      </c>
      <c r="CZ119" s="91">
        <f t="shared" si="1845"/>
        <v>6107948.4835164836</v>
      </c>
      <c r="DA119" s="88"/>
      <c r="DB119" s="49"/>
      <c r="EQ119" s="1"/>
    </row>
    <row r="120" spans="1:147" x14ac:dyDescent="0.15">
      <c r="A120" s="81">
        <v>39566</v>
      </c>
      <c r="B120" s="82">
        <v>18970000</v>
      </c>
      <c r="C120" s="83">
        <v>18820000</v>
      </c>
      <c r="D120" s="83">
        <v>17980000</v>
      </c>
      <c r="E120" s="84">
        <v>19650000</v>
      </c>
      <c r="F120" s="84">
        <v>29850000</v>
      </c>
      <c r="G120" s="84">
        <v>21590000</v>
      </c>
      <c r="H120" s="84">
        <v>8490000</v>
      </c>
      <c r="I120" s="84">
        <v>26340000</v>
      </c>
      <c r="J120" s="138">
        <v>27870000</v>
      </c>
      <c r="K120" s="138">
        <v>21790000</v>
      </c>
      <c r="L120" s="26">
        <v>29180000</v>
      </c>
      <c r="M120" s="26">
        <v>26450000</v>
      </c>
      <c r="N120" s="26">
        <v>5080000</v>
      </c>
      <c r="O120" s="26">
        <v>21780000</v>
      </c>
      <c r="P120" s="26">
        <v>31830000</v>
      </c>
      <c r="Q120" s="26">
        <v>27750000</v>
      </c>
      <c r="R120" s="26">
        <v>20960000</v>
      </c>
      <c r="S120" s="179">
        <v>5880000</v>
      </c>
      <c r="T120" s="85">
        <f t="shared" si="1843"/>
        <v>21480000</v>
      </c>
      <c r="U120" s="70"/>
      <c r="AQ120" s="130">
        <v>39566</v>
      </c>
      <c r="AR120" s="50">
        <v>0.2373076923076923</v>
      </c>
      <c r="AS120" s="88">
        <v>0.18769230769230769</v>
      </c>
      <c r="AT120" s="88">
        <v>0.19999999999999998</v>
      </c>
      <c r="AU120" s="88">
        <v>0.24</v>
      </c>
      <c r="AV120" s="88">
        <v>0.18275068681318679</v>
      </c>
      <c r="AW120" s="88">
        <v>0.23300000000000001</v>
      </c>
      <c r="AX120" s="88">
        <v>0.23250000000000001</v>
      </c>
      <c r="AY120" s="88">
        <v>0.18576923076923077</v>
      </c>
      <c r="AZ120" s="88">
        <v>0.15928571428571431</v>
      </c>
      <c r="BA120" s="88">
        <v>0.19499999999999998</v>
      </c>
      <c r="BB120" s="88">
        <v>0.16799999999999998</v>
      </c>
      <c r="BC120" s="88">
        <v>0.22530612244897957</v>
      </c>
      <c r="BD120" s="88">
        <v>0.20583333333333331</v>
      </c>
      <c r="BE120" s="88">
        <v>0.18500000000000003</v>
      </c>
      <c r="BF120" s="88">
        <v>0.21782661782661783</v>
      </c>
      <c r="BG120" s="88">
        <v>0.24635714285714286</v>
      </c>
      <c r="BH120" s="89">
        <v>0.31161172161172163</v>
      </c>
      <c r="BI120" s="89">
        <v>0.24836813186813184</v>
      </c>
      <c r="BJ120" s="89">
        <f t="shared" si="1844"/>
        <v>0.23627697372459944</v>
      </c>
      <c r="BK120" s="101"/>
      <c r="BL120" s="49"/>
      <c r="BP120" s="1"/>
      <c r="BQ120" s="1"/>
      <c r="BR120" s="1"/>
      <c r="BS120" s="1"/>
      <c r="BT120" s="1"/>
      <c r="BU120" s="1"/>
      <c r="BV120" s="1"/>
      <c r="BW120" s="1"/>
      <c r="BX120" s="1"/>
      <c r="BY120" s="1"/>
      <c r="BZ120" s="1"/>
      <c r="CA120" s="1"/>
      <c r="CB120" s="1"/>
      <c r="CC120" s="1"/>
      <c r="CD120" s="1"/>
      <c r="CE120" s="97"/>
      <c r="CG120" s="90">
        <v>39566</v>
      </c>
      <c r="CH120" s="78">
        <f t="shared" si="1826"/>
        <v>4501726.923076923</v>
      </c>
      <c r="CI120" s="78">
        <f t="shared" si="1827"/>
        <v>3532369.2307692305</v>
      </c>
      <c r="CJ120" s="78">
        <f t="shared" si="1828"/>
        <v>3595999.9999999995</v>
      </c>
      <c r="CK120" s="78">
        <f t="shared" si="1829"/>
        <v>4716000</v>
      </c>
      <c r="CL120" s="78">
        <f t="shared" si="1830"/>
        <v>5455108.0013736254</v>
      </c>
      <c r="CM120" s="78">
        <f t="shared" si="1831"/>
        <v>5030470</v>
      </c>
      <c r="CN120" s="78">
        <f t="shared" si="1832"/>
        <v>1973925</v>
      </c>
      <c r="CO120" s="78">
        <f t="shared" si="1833"/>
        <v>4893161.538461538</v>
      </c>
      <c r="CP120" s="78">
        <f t="shared" si="1834"/>
        <v>4439292.8571428582</v>
      </c>
      <c r="CQ120" s="78">
        <f t="shared" si="1835"/>
        <v>4249050</v>
      </c>
      <c r="CR120" s="78">
        <f t="shared" si="1836"/>
        <v>4902239.9999999991</v>
      </c>
      <c r="CS120" s="78">
        <f t="shared" si="1837"/>
        <v>5959346.9387755096</v>
      </c>
      <c r="CT120" s="78">
        <f t="shared" si="1838"/>
        <v>1045633.3333333333</v>
      </c>
      <c r="CU120" s="78">
        <f t="shared" si="1839"/>
        <v>4029300.0000000005</v>
      </c>
      <c r="CV120" s="78">
        <f t="shared" si="1840"/>
        <v>6933421.2454212457</v>
      </c>
      <c r="CW120" s="78">
        <f t="shared" si="1841"/>
        <v>6836410.7142857146</v>
      </c>
      <c r="CX120" s="78">
        <f t="shared" si="1842"/>
        <v>6531381.6849816851</v>
      </c>
      <c r="CY120" s="78">
        <f t="shared" si="1842"/>
        <v>1460404.6153846153</v>
      </c>
      <c r="CZ120" s="91">
        <f t="shared" si="1845"/>
        <v>5075229.3956043962</v>
      </c>
      <c r="DA120" s="88"/>
      <c r="DB120" s="49"/>
      <c r="EQ120" s="1"/>
    </row>
    <row r="121" spans="1:147" x14ac:dyDescent="0.15">
      <c r="A121" s="81">
        <v>39567</v>
      </c>
      <c r="B121" s="82">
        <v>4450000</v>
      </c>
      <c r="C121" s="83">
        <v>18390000</v>
      </c>
      <c r="D121" s="83">
        <v>19920000</v>
      </c>
      <c r="E121" s="84">
        <v>21470000</v>
      </c>
      <c r="F121" s="84">
        <v>27320000</v>
      </c>
      <c r="G121" s="84">
        <v>4920000</v>
      </c>
      <c r="H121" s="84">
        <v>19090000</v>
      </c>
      <c r="I121" s="84">
        <v>24430000</v>
      </c>
      <c r="J121" s="138">
        <v>25840000</v>
      </c>
      <c r="K121" s="138">
        <v>21490000</v>
      </c>
      <c r="L121" s="26">
        <v>32140000</v>
      </c>
      <c r="M121" s="26">
        <v>6760000</v>
      </c>
      <c r="N121" s="26">
        <v>21840000</v>
      </c>
      <c r="O121" s="26">
        <v>21430000</v>
      </c>
      <c r="P121" s="26">
        <v>32750000</v>
      </c>
      <c r="Q121" s="26">
        <v>31280000</v>
      </c>
      <c r="R121" s="26">
        <v>10450000</v>
      </c>
      <c r="S121" s="179">
        <v>19862979</v>
      </c>
      <c r="T121" s="85">
        <f t="shared" si="1843"/>
        <v>23550000</v>
      </c>
      <c r="U121" s="70"/>
      <c r="AQ121" s="130">
        <v>39567</v>
      </c>
      <c r="AR121" s="50">
        <v>0.22423076923076926</v>
      </c>
      <c r="AS121" s="88">
        <v>0.19153846153846152</v>
      </c>
      <c r="AT121" s="88">
        <v>0.19777777777777775</v>
      </c>
      <c r="AU121" s="88">
        <v>0.24</v>
      </c>
      <c r="AV121" s="88">
        <v>0.17993818681318677</v>
      </c>
      <c r="AW121" s="88">
        <v>0.20961538461538462</v>
      </c>
      <c r="AX121" s="88">
        <v>0.23250000000000001</v>
      </c>
      <c r="AY121" s="88">
        <v>0.18500000000000003</v>
      </c>
      <c r="AZ121" s="88">
        <v>0.155</v>
      </c>
      <c r="BA121" s="88">
        <v>0.19857142857142857</v>
      </c>
      <c r="BB121" s="88">
        <v>0.16799999999999998</v>
      </c>
      <c r="BC121" s="88">
        <v>0.223</v>
      </c>
      <c r="BD121" s="88">
        <v>0.20583333333333331</v>
      </c>
      <c r="BE121" s="88">
        <v>0.18555555555555558</v>
      </c>
      <c r="BF121" s="88">
        <v>0.20918803418803419</v>
      </c>
      <c r="BG121" s="88">
        <v>0.22707142857142854</v>
      </c>
      <c r="BH121" s="89">
        <v>0.31161172161172163</v>
      </c>
      <c r="BI121" s="89">
        <v>0.24836813186813184</v>
      </c>
      <c r="BJ121" s="89">
        <f t="shared" si="1844"/>
        <v>0.21810531169231806</v>
      </c>
      <c r="BK121" s="101"/>
      <c r="BL121" s="49"/>
      <c r="BP121" s="1"/>
      <c r="BQ121" s="1"/>
      <c r="BR121" s="1"/>
      <c r="BS121" s="1"/>
      <c r="BT121" s="1"/>
      <c r="BU121" s="1"/>
      <c r="BV121" s="1"/>
      <c r="BW121" s="1"/>
      <c r="BX121" s="1"/>
      <c r="BY121" s="1"/>
      <c r="BZ121" s="1"/>
      <c r="CA121" s="1"/>
      <c r="CB121" s="1"/>
      <c r="CC121" s="1"/>
      <c r="CD121" s="1"/>
      <c r="CE121" s="97"/>
      <c r="CG121" s="90">
        <v>39567</v>
      </c>
      <c r="CH121" s="78">
        <f t="shared" si="1826"/>
        <v>997826.92307692324</v>
      </c>
      <c r="CI121" s="78">
        <f t="shared" si="1827"/>
        <v>3522392.3076923075</v>
      </c>
      <c r="CJ121" s="78">
        <f t="shared" si="1828"/>
        <v>3939733.3333333326</v>
      </c>
      <c r="CK121" s="78">
        <f t="shared" si="1829"/>
        <v>5152800</v>
      </c>
      <c r="CL121" s="78">
        <f t="shared" si="1830"/>
        <v>4915911.2637362629</v>
      </c>
      <c r="CM121" s="78">
        <f t="shared" si="1831"/>
        <v>1031307.6923076924</v>
      </c>
      <c r="CN121" s="78">
        <f t="shared" si="1832"/>
        <v>4438425</v>
      </c>
      <c r="CO121" s="78">
        <f t="shared" si="1833"/>
        <v>4519550.0000000009</v>
      </c>
      <c r="CP121" s="78">
        <f t="shared" si="1834"/>
        <v>4005200</v>
      </c>
      <c r="CQ121" s="78">
        <f t="shared" si="1835"/>
        <v>4267300</v>
      </c>
      <c r="CR121" s="78">
        <f t="shared" si="1836"/>
        <v>5399519.9999999991</v>
      </c>
      <c r="CS121" s="78">
        <f t="shared" si="1837"/>
        <v>1507480</v>
      </c>
      <c r="CT121" s="78">
        <f t="shared" si="1838"/>
        <v>4495400</v>
      </c>
      <c r="CU121" s="78">
        <f t="shared" si="1839"/>
        <v>3976455.555555556</v>
      </c>
      <c r="CV121" s="78">
        <f t="shared" si="1840"/>
        <v>6850908.11965812</v>
      </c>
      <c r="CW121" s="78">
        <f t="shared" si="1841"/>
        <v>7102794.2857142845</v>
      </c>
      <c r="CX121" s="78">
        <f t="shared" si="1842"/>
        <v>3256342.4908424909</v>
      </c>
      <c r="CY121" s="78">
        <f t="shared" si="1842"/>
        <v>4933330.9875659337</v>
      </c>
      <c r="CZ121" s="91">
        <f t="shared" si="1845"/>
        <v>5136380.0903540906</v>
      </c>
      <c r="DA121" s="88"/>
      <c r="DB121" s="49"/>
      <c r="EQ121" s="1"/>
    </row>
    <row r="122" spans="1:147" x14ac:dyDescent="0.15">
      <c r="A122" s="81">
        <v>39568</v>
      </c>
      <c r="B122" s="82">
        <v>18560000</v>
      </c>
      <c r="C122" s="83">
        <v>21030000</v>
      </c>
      <c r="D122" s="83">
        <v>20780000</v>
      </c>
      <c r="E122" s="84">
        <v>20400000</v>
      </c>
      <c r="F122" s="84">
        <v>23030000</v>
      </c>
      <c r="G122" s="84">
        <v>26400000</v>
      </c>
      <c r="H122" s="84">
        <v>18390000</v>
      </c>
      <c r="I122" s="84">
        <v>22490000</v>
      </c>
      <c r="J122" s="138">
        <v>28990000</v>
      </c>
      <c r="K122" s="138">
        <v>29210000</v>
      </c>
      <c r="L122" s="26">
        <v>10810000</v>
      </c>
      <c r="M122" s="26">
        <v>24030000</v>
      </c>
      <c r="N122" s="26">
        <v>25360000</v>
      </c>
      <c r="O122" s="26">
        <v>18730000</v>
      </c>
      <c r="P122" s="26">
        <v>25840000</v>
      </c>
      <c r="Q122" s="26">
        <v>23540000</v>
      </c>
      <c r="R122" s="26">
        <v>7640000</v>
      </c>
      <c r="S122" s="179">
        <v>24602870</v>
      </c>
      <c r="T122" s="85">
        <f t="shared" si="1843"/>
        <v>20222000</v>
      </c>
      <c r="U122" s="70"/>
      <c r="AQ122" s="130">
        <v>39568</v>
      </c>
      <c r="AR122" s="50">
        <v>0.22423076923076926</v>
      </c>
      <c r="AS122" s="88">
        <v>0.19153846153846152</v>
      </c>
      <c r="AT122" s="88">
        <v>0.19777777777777775</v>
      </c>
      <c r="AU122" s="88">
        <v>0.21857142857142856</v>
      </c>
      <c r="AV122" s="88">
        <v>0.17993818681318677</v>
      </c>
      <c r="AW122" s="88">
        <v>0.20961538461538462</v>
      </c>
      <c r="AX122" s="88">
        <v>0.23166666666666669</v>
      </c>
      <c r="AY122" s="88">
        <v>0.17449999999999999</v>
      </c>
      <c r="AZ122" s="88">
        <v>0.17499999999999999</v>
      </c>
      <c r="BA122" s="88">
        <v>0.19857142857142857</v>
      </c>
      <c r="BB122" s="88">
        <v>0.15950000000000003</v>
      </c>
      <c r="BC122" s="88">
        <v>0.223</v>
      </c>
      <c r="BD122" s="88">
        <v>0.20200000000000001</v>
      </c>
      <c r="BE122" s="88">
        <v>0.18555555555555558</v>
      </c>
      <c r="BF122" s="88">
        <v>0.20081196581196581</v>
      </c>
      <c r="BG122" s="88">
        <v>0.22707142857142854</v>
      </c>
      <c r="BH122" s="89">
        <v>0.31161172161172163</v>
      </c>
      <c r="BI122" s="89">
        <v>0.2544395604395604</v>
      </c>
      <c r="BJ122" s="89">
        <f t="shared" si="1844"/>
        <v>0.21276957505510569</v>
      </c>
      <c r="BK122" s="101"/>
      <c r="BL122" s="49"/>
      <c r="BP122" s="1"/>
      <c r="BQ122" s="1"/>
      <c r="BR122" s="1"/>
      <c r="BS122" s="1"/>
      <c r="BT122" s="1"/>
      <c r="BU122" s="1"/>
      <c r="BV122" s="1"/>
      <c r="BW122" s="1"/>
      <c r="BX122" s="1"/>
      <c r="BY122" s="1"/>
      <c r="BZ122" s="1"/>
      <c r="CA122" s="1"/>
      <c r="CB122" s="1"/>
      <c r="CC122" s="1"/>
      <c r="CD122" s="1"/>
      <c r="CE122" s="97"/>
      <c r="CG122" s="90">
        <v>39568</v>
      </c>
      <c r="CH122" s="78">
        <f t="shared" si="1826"/>
        <v>4161723.0769230775</v>
      </c>
      <c r="CI122" s="78">
        <f t="shared" si="1827"/>
        <v>4028053.8461538455</v>
      </c>
      <c r="CJ122" s="78">
        <f t="shared" si="1828"/>
        <v>4109822.2222222215</v>
      </c>
      <c r="CK122" s="78">
        <f t="shared" si="1829"/>
        <v>4458857.1428571427</v>
      </c>
      <c r="CL122" s="78">
        <f t="shared" si="1830"/>
        <v>4143976.4423076911</v>
      </c>
      <c r="CM122" s="78">
        <f t="shared" si="1831"/>
        <v>5533846.153846154</v>
      </c>
      <c r="CN122" s="78">
        <f t="shared" si="1832"/>
        <v>4260350</v>
      </c>
      <c r="CO122" s="78">
        <f t="shared" si="1833"/>
        <v>3924504.9999999995</v>
      </c>
      <c r="CP122" s="78">
        <f t="shared" si="1834"/>
        <v>5073250</v>
      </c>
      <c r="CQ122" s="78">
        <f t="shared" si="1835"/>
        <v>5800271.4285714282</v>
      </c>
      <c r="CR122" s="78">
        <f t="shared" si="1836"/>
        <v>1724195.0000000002</v>
      </c>
      <c r="CS122" s="78">
        <f t="shared" si="1837"/>
        <v>5358690</v>
      </c>
      <c r="CT122" s="78">
        <f t="shared" si="1838"/>
        <v>5122720</v>
      </c>
      <c r="CU122" s="78">
        <f t="shared" si="1839"/>
        <v>3475455.555555556</v>
      </c>
      <c r="CV122" s="78">
        <f t="shared" si="1840"/>
        <v>5188981.196581197</v>
      </c>
      <c r="CW122" s="78">
        <f t="shared" si="1841"/>
        <v>5345261.4285714282</v>
      </c>
      <c r="CX122" s="78">
        <f t="shared" si="1842"/>
        <v>2380713.5531135532</v>
      </c>
      <c r="CY122" s="78">
        <f t="shared" si="1842"/>
        <v>6259943.4283516472</v>
      </c>
      <c r="CZ122" s="91">
        <f t="shared" si="1845"/>
        <v>4302626.3467643466</v>
      </c>
      <c r="DA122" s="88"/>
      <c r="DB122" s="49"/>
      <c r="EQ122" s="1"/>
    </row>
    <row r="123" spans="1:147" x14ac:dyDescent="0.15">
      <c r="A123" s="81">
        <v>39569</v>
      </c>
      <c r="B123" s="82">
        <v>17300000</v>
      </c>
      <c r="C123" s="83">
        <v>21150000</v>
      </c>
      <c r="D123" s="83">
        <v>20630000</v>
      </c>
      <c r="E123" s="84">
        <v>18100000</v>
      </c>
      <c r="F123" s="84">
        <v>4650000</v>
      </c>
      <c r="G123" s="84">
        <v>23300000</v>
      </c>
      <c r="H123" s="84">
        <v>19580000</v>
      </c>
      <c r="I123" s="84">
        <v>20940000</v>
      </c>
      <c r="J123" s="138">
        <v>27830000</v>
      </c>
      <c r="K123" s="138">
        <v>4970000</v>
      </c>
      <c r="L123" s="26">
        <v>27520000</v>
      </c>
      <c r="M123" s="26">
        <v>28210000</v>
      </c>
      <c r="N123" s="26">
        <v>24460000</v>
      </c>
      <c r="O123" s="26">
        <v>23720000</v>
      </c>
      <c r="P123" s="26">
        <v>24380000</v>
      </c>
      <c r="Q123" s="26">
        <v>9550000</v>
      </c>
      <c r="R123" s="26">
        <v>31470000</v>
      </c>
      <c r="S123" s="179">
        <v>26762747</v>
      </c>
      <c r="T123" s="85">
        <f t="shared" si="1843"/>
        <v>22716000</v>
      </c>
      <c r="U123" s="70"/>
      <c r="AQ123" s="130">
        <v>39569</v>
      </c>
      <c r="AR123" s="50">
        <v>0.22346153846153849</v>
      </c>
      <c r="AS123" s="88">
        <v>0.18699999999999997</v>
      </c>
      <c r="AT123" s="88">
        <v>0.19777777777777775</v>
      </c>
      <c r="AU123" s="88">
        <v>0.21857142857142856</v>
      </c>
      <c r="AV123" s="88">
        <v>0.15913461538461537</v>
      </c>
      <c r="AW123" s="88">
        <v>0.21</v>
      </c>
      <c r="AX123" s="88">
        <v>0.23166666666666669</v>
      </c>
      <c r="AY123" s="88">
        <v>0.17749999999999999</v>
      </c>
      <c r="AZ123" s="88">
        <v>0.16200000000000001</v>
      </c>
      <c r="BA123" s="88">
        <v>0.20857142857142857</v>
      </c>
      <c r="BB123" s="88">
        <v>0.15950000000000003</v>
      </c>
      <c r="BC123" s="88">
        <v>0.22366666666666671</v>
      </c>
      <c r="BD123" s="88">
        <v>0.19733333333333333</v>
      </c>
      <c r="BE123" s="88">
        <v>0.18555555555555558</v>
      </c>
      <c r="BF123" s="88">
        <v>0.20081196581196581</v>
      </c>
      <c r="BG123" s="88">
        <v>0.23087301587301587</v>
      </c>
      <c r="BH123" s="89">
        <v>0.31161172161172163</v>
      </c>
      <c r="BI123" s="89">
        <v>0.25990842490842492</v>
      </c>
      <c r="BJ123" s="89">
        <f t="shared" si="1844"/>
        <v>0.23010393571328594</v>
      </c>
      <c r="BK123" s="101"/>
      <c r="BL123" s="49"/>
      <c r="BP123" s="1"/>
      <c r="BQ123" s="1"/>
      <c r="BR123" s="1"/>
      <c r="BS123" s="1"/>
      <c r="BT123" s="1"/>
      <c r="BU123" s="1"/>
      <c r="BV123" s="1"/>
      <c r="BW123" s="1"/>
      <c r="BX123" s="1"/>
      <c r="BY123" s="1"/>
      <c r="BZ123" s="1"/>
      <c r="CA123" s="1"/>
      <c r="CB123" s="1"/>
      <c r="CC123" s="1"/>
      <c r="CD123" s="1"/>
      <c r="CE123" s="97"/>
      <c r="CG123" s="90">
        <v>39569</v>
      </c>
      <c r="CH123" s="78">
        <f t="shared" si="1826"/>
        <v>3865884.615384616</v>
      </c>
      <c r="CI123" s="78">
        <f t="shared" si="1827"/>
        <v>3955049.9999999995</v>
      </c>
      <c r="CJ123" s="78">
        <f t="shared" si="1828"/>
        <v>4080155.555555555</v>
      </c>
      <c r="CK123" s="78">
        <f t="shared" si="1829"/>
        <v>3956142.8571428568</v>
      </c>
      <c r="CL123" s="78">
        <f t="shared" si="1830"/>
        <v>739975.9615384615</v>
      </c>
      <c r="CM123" s="78">
        <f t="shared" si="1831"/>
        <v>4893000</v>
      </c>
      <c r="CN123" s="78">
        <f t="shared" si="1832"/>
        <v>4536033.333333334</v>
      </c>
      <c r="CO123" s="78">
        <f t="shared" si="1833"/>
        <v>3716850</v>
      </c>
      <c r="CP123" s="78">
        <f t="shared" si="1834"/>
        <v>4508460</v>
      </c>
      <c r="CQ123" s="78">
        <f t="shared" si="1835"/>
        <v>1036600</v>
      </c>
      <c r="CR123" s="78">
        <f t="shared" si="1836"/>
        <v>4389440.0000000009</v>
      </c>
      <c r="CS123" s="78">
        <f t="shared" si="1837"/>
        <v>6309636.6666666679</v>
      </c>
      <c r="CT123" s="78">
        <f t="shared" si="1838"/>
        <v>4826773.333333333</v>
      </c>
      <c r="CU123" s="78">
        <f t="shared" si="1839"/>
        <v>4401377.7777777789</v>
      </c>
      <c r="CV123" s="78">
        <f t="shared" si="1840"/>
        <v>4895795.726495726</v>
      </c>
      <c r="CW123" s="78">
        <f t="shared" si="1841"/>
        <v>2204837.3015873018</v>
      </c>
      <c r="CX123" s="78">
        <f t="shared" si="1842"/>
        <v>9806420.8791208789</v>
      </c>
      <c r="CY123" s="78">
        <f t="shared" si="1842"/>
        <v>6955863.418992674</v>
      </c>
      <c r="CZ123" s="91">
        <f t="shared" si="1845"/>
        <v>5227041.0036630034</v>
      </c>
      <c r="DA123" s="88"/>
      <c r="DB123" s="49"/>
      <c r="EQ123" s="1"/>
    </row>
    <row r="124" spans="1:147" x14ac:dyDescent="0.15">
      <c r="A124" s="81">
        <v>39570</v>
      </c>
      <c r="B124" s="82">
        <v>21670000</v>
      </c>
      <c r="C124" s="83">
        <v>23820000</v>
      </c>
      <c r="D124" s="83">
        <v>17500000</v>
      </c>
      <c r="E124" s="84">
        <v>2160000</v>
      </c>
      <c r="F124" s="84">
        <v>31190000</v>
      </c>
      <c r="G124" s="84">
        <v>25100000</v>
      </c>
      <c r="H124" s="84">
        <v>19850000</v>
      </c>
      <c r="I124" s="84">
        <v>25490000</v>
      </c>
      <c r="J124" s="138">
        <v>30800000</v>
      </c>
      <c r="K124" s="138">
        <v>28570000</v>
      </c>
      <c r="L124" s="26">
        <v>25710000</v>
      </c>
      <c r="M124" s="26">
        <v>31240000</v>
      </c>
      <c r="N124" s="26">
        <v>27680000</v>
      </c>
      <c r="O124" s="26">
        <v>35440000</v>
      </c>
      <c r="P124" s="26">
        <v>10130000</v>
      </c>
      <c r="Q124" s="26">
        <v>27130000</v>
      </c>
      <c r="R124" s="26">
        <v>45210000</v>
      </c>
      <c r="S124" s="179">
        <v>17298221</v>
      </c>
      <c r="T124" s="85">
        <f t="shared" si="1843"/>
        <v>29118000</v>
      </c>
      <c r="U124" s="70"/>
      <c r="AQ124" s="130">
        <v>39570</v>
      </c>
      <c r="AR124" s="50">
        <v>0.215</v>
      </c>
      <c r="AS124" s="88">
        <v>0.1875</v>
      </c>
      <c r="AT124" s="88">
        <v>0.19777777777777775</v>
      </c>
      <c r="AU124" s="88">
        <v>0.21</v>
      </c>
      <c r="AV124" s="88">
        <v>0.15913461538461537</v>
      </c>
      <c r="AW124" s="88">
        <v>0.21038461538461536</v>
      </c>
      <c r="AX124" s="88">
        <v>0.23166666666666669</v>
      </c>
      <c r="AY124" s="88">
        <v>0.18249999999999997</v>
      </c>
      <c r="AZ124" s="88">
        <v>0.16200000000000001</v>
      </c>
      <c r="BA124" s="88">
        <v>0.20857142857142857</v>
      </c>
      <c r="BB124" s="88">
        <v>0.1575</v>
      </c>
      <c r="BC124" s="88">
        <v>0.22300000000000003</v>
      </c>
      <c r="BD124" s="88">
        <v>0.19266666666666671</v>
      </c>
      <c r="BE124" s="88">
        <v>0.18555555555555558</v>
      </c>
      <c r="BF124" s="88">
        <v>0.18512820512820516</v>
      </c>
      <c r="BG124" s="88">
        <v>0.23087301587301587</v>
      </c>
      <c r="BH124" s="89">
        <v>0.31369505494505495</v>
      </c>
      <c r="BI124" s="89">
        <v>0.26157509157509157</v>
      </c>
      <c r="BJ124" s="89">
        <f t="shared" si="1844"/>
        <v>0.23511360186051097</v>
      </c>
      <c r="BK124" s="101"/>
      <c r="BL124" s="49"/>
      <c r="BP124" s="1"/>
      <c r="BQ124" s="1"/>
      <c r="BR124" s="1"/>
      <c r="BS124" s="1"/>
      <c r="BT124" s="1"/>
      <c r="BU124" s="1"/>
      <c r="BV124" s="1"/>
      <c r="BW124" s="1"/>
      <c r="BX124" s="1"/>
      <c r="BY124" s="1"/>
      <c r="BZ124" s="1"/>
      <c r="CA124" s="1"/>
      <c r="CB124" s="1"/>
      <c r="CC124" s="1"/>
      <c r="CD124" s="1"/>
      <c r="CE124" s="97"/>
      <c r="CG124" s="90">
        <v>39570</v>
      </c>
      <c r="CH124" s="78">
        <f t="shared" si="1826"/>
        <v>4659050</v>
      </c>
      <c r="CI124" s="78">
        <f t="shared" si="1827"/>
        <v>4466250</v>
      </c>
      <c r="CJ124" s="78">
        <f t="shared" si="1828"/>
        <v>3461111.1111111105</v>
      </c>
      <c r="CK124" s="78">
        <f t="shared" si="1829"/>
        <v>453600</v>
      </c>
      <c r="CL124" s="78">
        <f t="shared" si="1830"/>
        <v>4963408.653846154</v>
      </c>
      <c r="CM124" s="78">
        <f t="shared" si="1831"/>
        <v>5280653.846153846</v>
      </c>
      <c r="CN124" s="78">
        <f t="shared" si="1832"/>
        <v>4598583.333333334</v>
      </c>
      <c r="CO124" s="78">
        <f t="shared" si="1833"/>
        <v>4651924.9999999991</v>
      </c>
      <c r="CP124" s="78">
        <f t="shared" si="1834"/>
        <v>4989600</v>
      </c>
      <c r="CQ124" s="78">
        <f t="shared" si="1835"/>
        <v>5958885.7142857146</v>
      </c>
      <c r="CR124" s="78">
        <f t="shared" si="1836"/>
        <v>4049325</v>
      </c>
      <c r="CS124" s="78">
        <f t="shared" si="1837"/>
        <v>6966520.0000000009</v>
      </c>
      <c r="CT124" s="78">
        <f t="shared" si="1838"/>
        <v>5333013.3333333349</v>
      </c>
      <c r="CU124" s="78">
        <f t="shared" si="1839"/>
        <v>6576088.8888888899</v>
      </c>
      <c r="CV124" s="78">
        <f t="shared" si="1840"/>
        <v>1875348.7179487182</v>
      </c>
      <c r="CW124" s="78">
        <f t="shared" si="1841"/>
        <v>6263584.9206349207</v>
      </c>
      <c r="CX124" s="78">
        <f t="shared" si="1842"/>
        <v>14182153.434065934</v>
      </c>
      <c r="CY124" s="78">
        <f t="shared" si="1842"/>
        <v>4524783.7421611724</v>
      </c>
      <c r="CZ124" s="91">
        <f t="shared" si="1845"/>
        <v>6846037.8589743581</v>
      </c>
      <c r="DA124" s="88"/>
      <c r="DB124" s="49"/>
      <c r="EQ124" s="1"/>
    </row>
    <row r="125" spans="1:147" x14ac:dyDescent="0.15">
      <c r="A125" s="81">
        <v>39571</v>
      </c>
      <c r="B125" s="82">
        <v>18030000</v>
      </c>
      <c r="C125" s="83">
        <v>43710000</v>
      </c>
      <c r="D125" s="83">
        <v>5750000</v>
      </c>
      <c r="E125" s="84">
        <v>22310000</v>
      </c>
      <c r="F125" s="84">
        <v>29540000</v>
      </c>
      <c r="G125" s="84">
        <v>26360000</v>
      </c>
      <c r="H125" s="84">
        <v>22670000</v>
      </c>
      <c r="I125" s="84">
        <v>21410000</v>
      </c>
      <c r="J125" s="138">
        <v>9420000</v>
      </c>
      <c r="K125" s="138">
        <v>28490000</v>
      </c>
      <c r="L125" s="26">
        <v>26830000</v>
      </c>
      <c r="M125" s="26">
        <v>26420000</v>
      </c>
      <c r="N125" s="26">
        <v>28900000</v>
      </c>
      <c r="O125" s="26">
        <v>7820000</v>
      </c>
      <c r="P125" s="26">
        <v>27410000</v>
      </c>
      <c r="Q125" s="26">
        <v>32330000</v>
      </c>
      <c r="R125" s="26">
        <v>34790000</v>
      </c>
      <c r="S125" s="179">
        <v>21322865</v>
      </c>
      <c r="T125" s="85">
        <f t="shared" si="1843"/>
        <v>26250000</v>
      </c>
      <c r="U125" s="70"/>
      <c r="AQ125" s="130">
        <v>39571</v>
      </c>
      <c r="AR125" s="50">
        <v>0.21142857142857144</v>
      </c>
      <c r="AS125" s="88">
        <v>0.1875</v>
      </c>
      <c r="AT125" s="88">
        <v>0.20249999999999999</v>
      </c>
      <c r="AU125" s="88">
        <v>0.21</v>
      </c>
      <c r="AV125" s="88">
        <v>0.15725961538461536</v>
      </c>
      <c r="AW125" s="88">
        <v>0.20730769230769225</v>
      </c>
      <c r="AX125" s="88">
        <v>0.23166666666666669</v>
      </c>
      <c r="AY125" s="88">
        <v>0.18249999999999997</v>
      </c>
      <c r="AZ125" s="88">
        <v>0.1515</v>
      </c>
      <c r="BA125" s="88">
        <v>0.20857142857142857</v>
      </c>
      <c r="BB125" s="88">
        <v>0.15799999999999997</v>
      </c>
      <c r="BC125" s="88">
        <v>0.22333333333333336</v>
      </c>
      <c r="BD125" s="88">
        <v>0.19033333333333335</v>
      </c>
      <c r="BE125" s="88">
        <v>0.18992063492063491</v>
      </c>
      <c r="BF125" s="88">
        <v>0.18512820512820516</v>
      </c>
      <c r="BG125" s="88">
        <v>0.21785714285714286</v>
      </c>
      <c r="BH125" s="89">
        <v>0.31369505494505495</v>
      </c>
      <c r="BI125" s="89">
        <v>0.26232600732600736</v>
      </c>
      <c r="BJ125" s="89">
        <f t="shared" si="1844"/>
        <v>0.22870056526542243</v>
      </c>
      <c r="BK125" s="101"/>
      <c r="BL125" s="49"/>
      <c r="BP125" s="1"/>
      <c r="BQ125" s="1"/>
      <c r="BR125" s="1"/>
      <c r="BS125" s="1"/>
      <c r="BT125" s="1"/>
      <c r="BU125" s="1"/>
      <c r="BV125" s="1"/>
      <c r="BW125" s="1"/>
      <c r="BX125" s="1"/>
      <c r="BY125" s="1"/>
      <c r="BZ125" s="1"/>
      <c r="CA125" s="1"/>
      <c r="CB125" s="1"/>
      <c r="CC125" s="1"/>
      <c r="CD125" s="1"/>
      <c r="CE125" s="97"/>
      <c r="CG125" s="90">
        <v>39571</v>
      </c>
      <c r="CH125" s="78">
        <f t="shared" si="1826"/>
        <v>3812057.1428571432</v>
      </c>
      <c r="CI125" s="78">
        <f t="shared" si="1827"/>
        <v>8195625</v>
      </c>
      <c r="CJ125" s="78">
        <f t="shared" si="1828"/>
        <v>1164375</v>
      </c>
      <c r="CK125" s="78">
        <f t="shared" si="1829"/>
        <v>4685100</v>
      </c>
      <c r="CL125" s="78">
        <f t="shared" si="1830"/>
        <v>4645449.038461538</v>
      </c>
      <c r="CM125" s="78">
        <f t="shared" si="1831"/>
        <v>5464630.7692307681</v>
      </c>
      <c r="CN125" s="78">
        <f t="shared" si="1832"/>
        <v>5251883.333333334</v>
      </c>
      <c r="CO125" s="78">
        <f t="shared" si="1833"/>
        <v>3907324.9999999995</v>
      </c>
      <c r="CP125" s="78">
        <f t="shared" si="1834"/>
        <v>1427130</v>
      </c>
      <c r="CQ125" s="78">
        <f t="shared" si="1835"/>
        <v>5942200</v>
      </c>
      <c r="CR125" s="78">
        <f t="shared" si="1836"/>
        <v>4239139.9999999991</v>
      </c>
      <c r="CS125" s="78">
        <f t="shared" si="1837"/>
        <v>5900466.666666667</v>
      </c>
      <c r="CT125" s="78">
        <f t="shared" si="1838"/>
        <v>5500633.333333334</v>
      </c>
      <c r="CU125" s="78">
        <f t="shared" si="1839"/>
        <v>1485179.365079365</v>
      </c>
      <c r="CV125" s="78">
        <f t="shared" si="1840"/>
        <v>5074364.102564103</v>
      </c>
      <c r="CW125" s="78">
        <f t="shared" si="1841"/>
        <v>7043321.4285714291</v>
      </c>
      <c r="CX125" s="78">
        <f t="shared" si="1842"/>
        <v>10913450.961538462</v>
      </c>
      <c r="CY125" s="78">
        <f t="shared" si="1842"/>
        <v>5593542.0402014656</v>
      </c>
      <c r="CZ125" s="91">
        <f t="shared" si="1845"/>
        <v>6003389.8382173385</v>
      </c>
      <c r="DA125" s="88"/>
      <c r="DB125" s="49"/>
      <c r="EQ125" s="1"/>
    </row>
    <row r="126" spans="1:147" x14ac:dyDescent="0.15">
      <c r="A126" s="81">
        <v>39572</v>
      </c>
      <c r="B126" s="82">
        <v>16660000</v>
      </c>
      <c r="C126" s="83">
        <v>5050000</v>
      </c>
      <c r="D126" s="83">
        <v>20750000</v>
      </c>
      <c r="E126" s="84">
        <v>19690000</v>
      </c>
      <c r="F126" s="84">
        <v>29640000</v>
      </c>
      <c r="G126" s="84">
        <v>27370000</v>
      </c>
      <c r="H126" s="84">
        <v>22030000</v>
      </c>
      <c r="I126" s="84">
        <v>5200000</v>
      </c>
      <c r="J126" s="138">
        <v>33590000</v>
      </c>
      <c r="K126" s="138">
        <v>29730000</v>
      </c>
      <c r="L126" s="26">
        <v>30860000</v>
      </c>
      <c r="M126" s="26">
        <v>27250000</v>
      </c>
      <c r="N126" s="26">
        <v>29970000</v>
      </c>
      <c r="O126" s="26">
        <v>29240000</v>
      </c>
      <c r="P126" s="26">
        <v>32530000</v>
      </c>
      <c r="Q126" s="26">
        <v>32260000</v>
      </c>
      <c r="R126" s="26">
        <v>27500000</v>
      </c>
      <c r="S126" s="179">
        <v>10068000</v>
      </c>
      <c r="T126" s="85">
        <f t="shared" si="1843"/>
        <v>30300000</v>
      </c>
      <c r="U126" s="70"/>
      <c r="AQ126" s="130">
        <v>39572</v>
      </c>
      <c r="AR126" s="50">
        <v>0.21071428571428569</v>
      </c>
      <c r="AS126" s="88">
        <v>0.1875</v>
      </c>
      <c r="AT126" s="88">
        <v>0.20249999999999999</v>
      </c>
      <c r="AU126" s="88">
        <v>0.21</v>
      </c>
      <c r="AV126" s="88">
        <v>0.11875000000000001</v>
      </c>
      <c r="AW126" s="88">
        <v>0.2</v>
      </c>
      <c r="AX126" s="88">
        <v>0.23166666666666669</v>
      </c>
      <c r="AY126" s="88">
        <v>0.188</v>
      </c>
      <c r="AZ126" s="88">
        <v>0.1515</v>
      </c>
      <c r="BA126" s="88">
        <v>0.20857142857142857</v>
      </c>
      <c r="BB126" s="88">
        <v>0.15681818181818183</v>
      </c>
      <c r="BC126" s="88">
        <v>0.22000000000000003</v>
      </c>
      <c r="BD126" s="88">
        <v>0.19033333333333335</v>
      </c>
      <c r="BE126" s="88">
        <v>0.18992063492063491</v>
      </c>
      <c r="BF126" s="88">
        <v>0.1887019230769231</v>
      </c>
      <c r="BG126" s="88">
        <v>0.20222222222222219</v>
      </c>
      <c r="BH126" s="89">
        <v>0.31226648351648356</v>
      </c>
      <c r="BI126" s="89">
        <v>0.26232600732600736</v>
      </c>
      <c r="BJ126" s="89">
        <f t="shared" si="1844"/>
        <v>0.21456805352055353</v>
      </c>
      <c r="BK126" s="101"/>
      <c r="BL126" s="49"/>
      <c r="BP126" s="1"/>
      <c r="BQ126" s="1"/>
      <c r="BR126" s="1"/>
      <c r="BS126" s="1"/>
      <c r="BT126" s="1"/>
      <c r="BU126" s="1"/>
      <c r="BV126" s="1"/>
      <c r="BW126" s="1"/>
      <c r="BX126" s="1"/>
      <c r="BY126" s="1"/>
      <c r="BZ126" s="1"/>
      <c r="CA126" s="1"/>
      <c r="CB126" s="1"/>
      <c r="CC126" s="1"/>
      <c r="CD126" s="1"/>
      <c r="CE126" s="97"/>
      <c r="CG126" s="90">
        <v>39572</v>
      </c>
      <c r="CH126" s="78">
        <f t="shared" si="1826"/>
        <v>3510499.9999999995</v>
      </c>
      <c r="CI126" s="78">
        <f t="shared" si="1827"/>
        <v>946875</v>
      </c>
      <c r="CJ126" s="78">
        <f t="shared" si="1828"/>
        <v>4201875</v>
      </c>
      <c r="CK126" s="78">
        <f t="shared" si="1829"/>
        <v>4134900</v>
      </c>
      <c r="CL126" s="78">
        <f t="shared" si="1830"/>
        <v>3519750.0000000005</v>
      </c>
      <c r="CM126" s="78">
        <f t="shared" si="1831"/>
        <v>5474000</v>
      </c>
      <c r="CN126" s="78">
        <f t="shared" si="1832"/>
        <v>5103616.666666667</v>
      </c>
      <c r="CO126" s="78">
        <f t="shared" si="1833"/>
        <v>977600</v>
      </c>
      <c r="CP126" s="78">
        <f t="shared" si="1834"/>
        <v>5088885</v>
      </c>
      <c r="CQ126" s="78">
        <f t="shared" si="1835"/>
        <v>6200828.5714285718</v>
      </c>
      <c r="CR126" s="78">
        <f t="shared" si="1836"/>
        <v>4839409.0909090908</v>
      </c>
      <c r="CS126" s="78">
        <f t="shared" si="1837"/>
        <v>5995000.0000000009</v>
      </c>
      <c r="CT126" s="78">
        <f t="shared" si="1838"/>
        <v>5704290.0000000009</v>
      </c>
      <c r="CU126" s="78">
        <f t="shared" si="1839"/>
        <v>5553279.3650793647</v>
      </c>
      <c r="CV126" s="78">
        <f t="shared" si="1840"/>
        <v>6138473.5576923089</v>
      </c>
      <c r="CW126" s="78">
        <f t="shared" si="1841"/>
        <v>6523688.8888888881</v>
      </c>
      <c r="CX126" s="78">
        <f t="shared" si="1842"/>
        <v>8587328.2967032976</v>
      </c>
      <c r="CY126" s="78">
        <f t="shared" si="1842"/>
        <v>2641098.2417582422</v>
      </c>
      <c r="CZ126" s="91">
        <f t="shared" si="1845"/>
        <v>6501412.0216727722</v>
      </c>
      <c r="DA126" s="88"/>
      <c r="DB126" s="49"/>
      <c r="EQ126" s="1"/>
    </row>
    <row r="127" spans="1:147" x14ac:dyDescent="0.15">
      <c r="A127" s="81">
        <v>39573</v>
      </c>
      <c r="B127" s="82">
        <v>18900000</v>
      </c>
      <c r="C127" s="83">
        <v>24000000</v>
      </c>
      <c r="D127" s="83">
        <v>24250000</v>
      </c>
      <c r="E127" s="84">
        <v>18250000</v>
      </c>
      <c r="F127" s="84">
        <v>30460000</v>
      </c>
      <c r="G127" s="84">
        <v>18460000</v>
      </c>
      <c r="H127" s="84">
        <v>3750000</v>
      </c>
      <c r="I127" s="84">
        <v>27520000</v>
      </c>
      <c r="J127" s="138">
        <v>31270000</v>
      </c>
      <c r="K127" s="138">
        <v>33040000</v>
      </c>
      <c r="L127" s="26">
        <v>28860000</v>
      </c>
      <c r="M127" s="26">
        <v>31140000</v>
      </c>
      <c r="N127" s="26">
        <v>9530000</v>
      </c>
      <c r="O127" s="26">
        <v>37770000</v>
      </c>
      <c r="P127" s="26">
        <v>34160000</v>
      </c>
      <c r="Q127" s="26">
        <v>27480000</v>
      </c>
      <c r="R127" s="26">
        <v>26200000</v>
      </c>
      <c r="S127" s="179">
        <v>7332000</v>
      </c>
      <c r="T127" s="85">
        <f t="shared" si="1843"/>
        <v>27028000</v>
      </c>
      <c r="U127" s="70"/>
      <c r="AQ127" s="130">
        <v>39573</v>
      </c>
      <c r="AR127" s="50">
        <v>0.21071428571428569</v>
      </c>
      <c r="AS127" s="88">
        <v>0.1875</v>
      </c>
      <c r="AT127" s="88">
        <v>0.20249999999999999</v>
      </c>
      <c r="AU127" s="88">
        <v>0.204375</v>
      </c>
      <c r="AV127" s="88">
        <v>0.11875000000000001</v>
      </c>
      <c r="AW127" s="88">
        <v>0.2</v>
      </c>
      <c r="AX127" s="88">
        <v>0.22999999999999998</v>
      </c>
      <c r="AY127" s="88">
        <v>0.188</v>
      </c>
      <c r="AZ127" s="88">
        <v>0.1515</v>
      </c>
      <c r="BA127" s="88">
        <v>0.21115384615384614</v>
      </c>
      <c r="BB127" s="88">
        <v>0.15909090909090909</v>
      </c>
      <c r="BC127" s="88">
        <v>0.22000000000000003</v>
      </c>
      <c r="BD127" s="88">
        <v>0.17653846153846151</v>
      </c>
      <c r="BE127" s="88">
        <v>0.19055555555555556</v>
      </c>
      <c r="BF127" s="88">
        <v>0.17639423076923078</v>
      </c>
      <c r="BG127" s="88">
        <v>0.20333333333333331</v>
      </c>
      <c r="BH127" s="89">
        <v>0.31226648351648356</v>
      </c>
      <c r="BI127" s="89">
        <v>0.26515873015873015</v>
      </c>
      <c r="BJ127" s="89">
        <f t="shared" si="1844"/>
        <v>0.21218220854671943</v>
      </c>
      <c r="BK127" s="101"/>
      <c r="BL127" s="49"/>
      <c r="BP127" s="1"/>
      <c r="BQ127" s="1"/>
      <c r="BR127" s="1"/>
      <c r="BS127" s="1"/>
      <c r="BT127" s="1"/>
      <c r="BU127" s="1"/>
      <c r="BV127" s="1"/>
      <c r="BW127" s="1"/>
      <c r="BX127" s="1"/>
      <c r="BY127" s="1"/>
      <c r="BZ127" s="1"/>
      <c r="CA127" s="1"/>
      <c r="CB127" s="1"/>
      <c r="CC127" s="1"/>
      <c r="CD127" s="1"/>
      <c r="CE127" s="97"/>
      <c r="CG127" s="90">
        <v>39573</v>
      </c>
      <c r="CH127" s="78">
        <f t="shared" si="1826"/>
        <v>3982499.9999999995</v>
      </c>
      <c r="CI127" s="78">
        <f t="shared" si="1827"/>
        <v>4500000</v>
      </c>
      <c r="CJ127" s="78">
        <f t="shared" si="1828"/>
        <v>4910625</v>
      </c>
      <c r="CK127" s="78">
        <f t="shared" si="1829"/>
        <v>3729843.75</v>
      </c>
      <c r="CL127" s="78">
        <f t="shared" si="1830"/>
        <v>3617125.0000000005</v>
      </c>
      <c r="CM127" s="78">
        <f t="shared" si="1831"/>
        <v>3692000</v>
      </c>
      <c r="CN127" s="78">
        <f t="shared" si="1832"/>
        <v>862499.99999999988</v>
      </c>
      <c r="CO127" s="78">
        <f t="shared" si="1833"/>
        <v>5173760</v>
      </c>
      <c r="CP127" s="78">
        <f t="shared" si="1834"/>
        <v>4737405</v>
      </c>
      <c r="CQ127" s="78">
        <f t="shared" si="1835"/>
        <v>6976523.0769230761</v>
      </c>
      <c r="CR127" s="78">
        <f t="shared" si="1836"/>
        <v>4591363.6363636367</v>
      </c>
      <c r="CS127" s="78">
        <f t="shared" si="1837"/>
        <v>6850800.0000000009</v>
      </c>
      <c r="CT127" s="78">
        <f t="shared" si="1838"/>
        <v>1682411.538461538</v>
      </c>
      <c r="CU127" s="78">
        <f t="shared" si="1839"/>
        <v>7197283.333333334</v>
      </c>
      <c r="CV127" s="78">
        <f t="shared" si="1840"/>
        <v>6025626.923076923</v>
      </c>
      <c r="CW127" s="78">
        <f t="shared" si="1841"/>
        <v>5587599.9999999991</v>
      </c>
      <c r="CX127" s="78">
        <f t="shared" si="1842"/>
        <v>8181381.8681318695</v>
      </c>
      <c r="CY127" s="78">
        <f t="shared" si="1842"/>
        <v>1944143.8095238095</v>
      </c>
      <c r="CZ127" s="91">
        <f t="shared" si="1845"/>
        <v>5734860.7326007327</v>
      </c>
      <c r="DA127" s="88"/>
      <c r="DB127" s="49"/>
      <c r="EQ127" s="1"/>
    </row>
    <row r="128" spans="1:147" x14ac:dyDescent="0.15">
      <c r="A128" s="81">
        <v>39574</v>
      </c>
      <c r="B128" s="82">
        <v>4390000</v>
      </c>
      <c r="C128" s="83">
        <v>27660000</v>
      </c>
      <c r="D128" s="83">
        <v>24910000</v>
      </c>
      <c r="E128" s="84">
        <v>20330000</v>
      </c>
      <c r="F128" s="84">
        <v>33950000</v>
      </c>
      <c r="G128" s="84">
        <v>5420000</v>
      </c>
      <c r="H128" s="84">
        <v>23860000</v>
      </c>
      <c r="I128" s="84">
        <v>24500000</v>
      </c>
      <c r="J128" s="138">
        <v>36530000</v>
      </c>
      <c r="K128" s="138">
        <v>28670000</v>
      </c>
      <c r="L128" s="26">
        <v>35280000</v>
      </c>
      <c r="M128" s="26">
        <v>15370000</v>
      </c>
      <c r="N128" s="26">
        <v>31540000</v>
      </c>
      <c r="O128" s="26">
        <v>36810000</v>
      </c>
      <c r="P128" s="26">
        <v>36830000</v>
      </c>
      <c r="Q128" s="26">
        <v>40290000</v>
      </c>
      <c r="R128" s="26">
        <v>15620000</v>
      </c>
      <c r="S128" s="179">
        <v>29800154</v>
      </c>
      <c r="T128" s="85">
        <f t="shared" si="1843"/>
        <v>32218000</v>
      </c>
      <c r="U128" s="70"/>
      <c r="AQ128" s="130">
        <v>39574</v>
      </c>
      <c r="AR128" s="50">
        <v>0.21099999999999999</v>
      </c>
      <c r="AS128" s="88">
        <v>0.1855</v>
      </c>
      <c r="AT128" s="88">
        <v>0.20136363636363636</v>
      </c>
      <c r="AU128" s="88">
        <v>0.21349999999999997</v>
      </c>
      <c r="AV128" s="88">
        <v>0.10708333333333332</v>
      </c>
      <c r="AW128" s="88">
        <v>0.2059375</v>
      </c>
      <c r="AX128" s="88">
        <v>0.22999999999999998</v>
      </c>
      <c r="AY128" s="88">
        <v>0.19</v>
      </c>
      <c r="AZ128" s="88">
        <v>0.14916666666666664</v>
      </c>
      <c r="BA128" s="88">
        <v>0.21115384615384614</v>
      </c>
      <c r="BB128" s="88">
        <v>0.15909090909090909</v>
      </c>
      <c r="BC128" s="88">
        <v>0.21933333333333332</v>
      </c>
      <c r="BD128" s="88">
        <v>0.17653846153846151</v>
      </c>
      <c r="BE128" s="88">
        <v>0.19277777777777783</v>
      </c>
      <c r="BF128" s="88">
        <v>0.17389423076923077</v>
      </c>
      <c r="BG128" s="88">
        <v>0.19603174603174603</v>
      </c>
      <c r="BH128" s="89">
        <v>0.31226648351648356</v>
      </c>
      <c r="BI128" s="89">
        <v>0.26515873015873015</v>
      </c>
      <c r="BJ128" s="89">
        <f t="shared" si="1844"/>
        <v>0.19768091822149339</v>
      </c>
      <c r="BK128" s="101"/>
      <c r="BL128" s="49"/>
      <c r="BP128" s="1"/>
      <c r="BQ128" s="1"/>
      <c r="BR128" s="1"/>
      <c r="BS128" s="1"/>
      <c r="BT128" s="1"/>
      <c r="BU128" s="1"/>
      <c r="BV128" s="1"/>
      <c r="BW128" s="1"/>
      <c r="BX128" s="1"/>
      <c r="BY128" s="1"/>
      <c r="BZ128" s="1"/>
      <c r="CA128" s="1"/>
      <c r="CB128" s="1"/>
      <c r="CC128" s="1"/>
      <c r="CD128" s="1"/>
      <c r="CE128" s="97"/>
      <c r="CG128" s="90">
        <v>39574</v>
      </c>
      <c r="CH128" s="78">
        <f t="shared" si="1826"/>
        <v>926290</v>
      </c>
      <c r="CI128" s="78">
        <f t="shared" si="1827"/>
        <v>5130930</v>
      </c>
      <c r="CJ128" s="78">
        <f t="shared" si="1828"/>
        <v>5015968.1818181816</v>
      </c>
      <c r="CK128" s="78">
        <f t="shared" si="1829"/>
        <v>4340454.9999999991</v>
      </c>
      <c r="CL128" s="78">
        <f t="shared" si="1830"/>
        <v>3635479.1666666665</v>
      </c>
      <c r="CM128" s="78">
        <f t="shared" si="1831"/>
        <v>1116181.25</v>
      </c>
      <c r="CN128" s="78">
        <f t="shared" si="1832"/>
        <v>5487800</v>
      </c>
      <c r="CO128" s="78">
        <f t="shared" si="1833"/>
        <v>4655000</v>
      </c>
      <c r="CP128" s="78">
        <f t="shared" si="1834"/>
        <v>5449058.3333333321</v>
      </c>
      <c r="CQ128" s="78">
        <f t="shared" si="1835"/>
        <v>6053780.769230769</v>
      </c>
      <c r="CR128" s="78">
        <f t="shared" si="1836"/>
        <v>5612727.2727272725</v>
      </c>
      <c r="CS128" s="78">
        <f t="shared" si="1837"/>
        <v>3371153.333333333</v>
      </c>
      <c r="CT128" s="78">
        <f t="shared" si="1838"/>
        <v>5568023.0769230761</v>
      </c>
      <c r="CU128" s="78">
        <f t="shared" si="1839"/>
        <v>7096150.0000000019</v>
      </c>
      <c r="CV128" s="78">
        <f t="shared" si="1840"/>
        <v>6404524.519230769</v>
      </c>
      <c r="CW128" s="78">
        <f t="shared" si="1841"/>
        <v>7898119.0476190476</v>
      </c>
      <c r="CX128" s="78">
        <f t="shared" si="1842"/>
        <v>4877602.4725274732</v>
      </c>
      <c r="CY128" s="78">
        <f t="shared" si="1842"/>
        <v>7901770.9931746032</v>
      </c>
      <c r="CZ128" s="91">
        <f t="shared" si="1845"/>
        <v>6368883.8232600745</v>
      </c>
      <c r="DA128" s="88"/>
      <c r="DB128" s="49"/>
      <c r="EQ128" s="1"/>
    </row>
    <row r="129" spans="1:147" x14ac:dyDescent="0.15">
      <c r="A129" s="81">
        <v>39575</v>
      </c>
      <c r="B129" s="82">
        <v>19630000</v>
      </c>
      <c r="C129" s="83">
        <v>30200000</v>
      </c>
      <c r="D129" s="83">
        <v>28120000</v>
      </c>
      <c r="E129" s="84">
        <v>21180000</v>
      </c>
      <c r="F129" s="84">
        <v>21840000</v>
      </c>
      <c r="G129" s="84">
        <v>34080000</v>
      </c>
      <c r="H129" s="84">
        <v>23280000</v>
      </c>
      <c r="I129" s="84">
        <v>21280000</v>
      </c>
      <c r="J129" s="138">
        <v>38120000</v>
      </c>
      <c r="K129" s="138">
        <v>26420000</v>
      </c>
      <c r="L129" s="26">
        <v>15650000</v>
      </c>
      <c r="M129" s="26">
        <v>26900000</v>
      </c>
      <c r="N129" s="26">
        <v>32730000</v>
      </c>
      <c r="O129" s="26">
        <v>38190000</v>
      </c>
      <c r="P129" s="26">
        <v>35520000</v>
      </c>
      <c r="Q129" s="26">
        <v>27510000</v>
      </c>
      <c r="R129" s="26">
        <v>12220000</v>
      </c>
      <c r="S129" s="179">
        <v>29400608</v>
      </c>
      <c r="T129" s="85">
        <f t="shared" si="1843"/>
        <v>29234000</v>
      </c>
      <c r="U129" s="70"/>
      <c r="AQ129" s="130">
        <v>39575</v>
      </c>
      <c r="AR129" s="50">
        <v>0.21099999999999999</v>
      </c>
      <c r="AS129" s="88">
        <v>0.1835</v>
      </c>
      <c r="AT129" s="88">
        <v>0.20136363636363636</v>
      </c>
      <c r="AU129" s="88">
        <v>0.21400000000000002</v>
      </c>
      <c r="AV129" s="88">
        <v>0.10708333333333332</v>
      </c>
      <c r="AW129" s="88">
        <v>0.2059375</v>
      </c>
      <c r="AX129" s="88">
        <v>0.22625000000000001</v>
      </c>
      <c r="AY129" s="88">
        <v>0.192</v>
      </c>
      <c r="AZ129" s="88">
        <v>0.14692307692307691</v>
      </c>
      <c r="BA129" s="88">
        <v>0.21115384615384614</v>
      </c>
      <c r="BB129" s="88">
        <v>0.17346153846153842</v>
      </c>
      <c r="BC129" s="88">
        <v>0.21933333333333332</v>
      </c>
      <c r="BD129" s="88">
        <v>0.17576923076923073</v>
      </c>
      <c r="BE129" s="88">
        <v>0.20166666666666663</v>
      </c>
      <c r="BF129" s="88">
        <v>0.17293269230769232</v>
      </c>
      <c r="BG129" s="88">
        <v>0.19603174603174603</v>
      </c>
      <c r="BH129" s="89">
        <v>0.29987179487179488</v>
      </c>
      <c r="BI129" s="89">
        <v>0.26509157509157505</v>
      </c>
      <c r="BJ129" s="89">
        <f t="shared" si="1844"/>
        <v>0.19603484176310335</v>
      </c>
      <c r="BK129" s="101"/>
      <c r="BL129" s="49"/>
      <c r="BP129" s="1"/>
      <c r="BQ129" s="1"/>
      <c r="BR129" s="1"/>
      <c r="BS129" s="1"/>
      <c r="BT129" s="1"/>
      <c r="BU129" s="1"/>
      <c r="BV129" s="1"/>
      <c r="BW129" s="1"/>
      <c r="BX129" s="1"/>
      <c r="BY129" s="1"/>
      <c r="BZ129" s="1"/>
      <c r="CA129" s="1"/>
      <c r="CB129" s="1"/>
      <c r="CC129" s="1"/>
      <c r="CD129" s="1"/>
      <c r="CE129" s="97"/>
      <c r="CG129" s="90">
        <v>39575</v>
      </c>
      <c r="CH129" s="78">
        <f t="shared" si="1826"/>
        <v>4141930</v>
      </c>
      <c r="CI129" s="78">
        <f t="shared" si="1827"/>
        <v>5541700</v>
      </c>
      <c r="CJ129" s="78">
        <f t="shared" si="1828"/>
        <v>5662345.4545454541</v>
      </c>
      <c r="CK129" s="78">
        <f t="shared" si="1829"/>
        <v>4532520.0000000009</v>
      </c>
      <c r="CL129" s="78">
        <f t="shared" si="1830"/>
        <v>2338699.9999999995</v>
      </c>
      <c r="CM129" s="78">
        <f t="shared" si="1831"/>
        <v>7018350</v>
      </c>
      <c r="CN129" s="78">
        <f t="shared" si="1832"/>
        <v>5267100</v>
      </c>
      <c r="CO129" s="78">
        <f t="shared" si="1833"/>
        <v>4085760</v>
      </c>
      <c r="CP129" s="78">
        <f t="shared" si="1834"/>
        <v>5600707.692307692</v>
      </c>
      <c r="CQ129" s="78">
        <f t="shared" si="1835"/>
        <v>5578684.615384615</v>
      </c>
      <c r="CR129" s="78">
        <f t="shared" si="1836"/>
        <v>2714673.0769230761</v>
      </c>
      <c r="CS129" s="78">
        <f t="shared" si="1837"/>
        <v>5900066.666666666</v>
      </c>
      <c r="CT129" s="78">
        <f t="shared" si="1838"/>
        <v>5752926.9230769221</v>
      </c>
      <c r="CU129" s="78">
        <f t="shared" si="1839"/>
        <v>7701649.9999999991</v>
      </c>
      <c r="CV129" s="78">
        <f t="shared" si="1840"/>
        <v>6142569.230769231</v>
      </c>
      <c r="CW129" s="78">
        <f t="shared" si="1841"/>
        <v>5392833.333333333</v>
      </c>
      <c r="CX129" s="78">
        <f t="shared" si="1842"/>
        <v>3664433.3333333335</v>
      </c>
      <c r="CY129" s="78">
        <f t="shared" si="1842"/>
        <v>7793853.4833699623</v>
      </c>
      <c r="CZ129" s="91">
        <f t="shared" si="1845"/>
        <v>5730882.5641025631</v>
      </c>
      <c r="DA129" s="88"/>
      <c r="DB129" s="49"/>
      <c r="EQ129" s="1"/>
    </row>
    <row r="130" spans="1:147" x14ac:dyDescent="0.15">
      <c r="A130" s="81">
        <v>39576</v>
      </c>
      <c r="B130" s="82">
        <v>17790000</v>
      </c>
      <c r="C130" s="83">
        <v>30580000</v>
      </c>
      <c r="D130" s="83">
        <v>30570000</v>
      </c>
      <c r="E130" s="84">
        <v>19330000</v>
      </c>
      <c r="F130" s="84">
        <v>4800000</v>
      </c>
      <c r="G130" s="84">
        <v>30750000</v>
      </c>
      <c r="H130" s="84">
        <v>26320000</v>
      </c>
      <c r="I130" s="84">
        <v>28710000</v>
      </c>
      <c r="J130" s="138">
        <v>39850000</v>
      </c>
      <c r="K130" s="138">
        <v>10880000</v>
      </c>
      <c r="L130" s="26">
        <v>32690000</v>
      </c>
      <c r="M130" s="26">
        <v>34420000</v>
      </c>
      <c r="N130" s="26">
        <v>35810000</v>
      </c>
      <c r="O130" s="26">
        <v>36140000</v>
      </c>
      <c r="P130" s="26">
        <v>28190000</v>
      </c>
      <c r="Q130" s="26">
        <v>12620000</v>
      </c>
      <c r="R130" s="26">
        <v>34890000</v>
      </c>
      <c r="S130" s="179">
        <v>39467826</v>
      </c>
      <c r="T130" s="85">
        <f t="shared" si="1843"/>
        <v>29530000</v>
      </c>
      <c r="U130" s="70"/>
      <c r="AQ130" s="130">
        <v>39576</v>
      </c>
      <c r="AR130" s="50">
        <v>0.21066666666666664</v>
      </c>
      <c r="AS130" s="88">
        <v>0.18149999999999999</v>
      </c>
      <c r="AT130" s="88">
        <v>0.20045454545454541</v>
      </c>
      <c r="AU130" s="88">
        <v>0.21400000000000002</v>
      </c>
      <c r="AV130" s="88">
        <v>0.10333333333333333</v>
      </c>
      <c r="AW130" s="88">
        <v>0.20062499999999997</v>
      </c>
      <c r="AX130" s="88">
        <v>0.22625000000000001</v>
      </c>
      <c r="AY130" s="88">
        <v>0.19307692307692306</v>
      </c>
      <c r="AZ130" s="88">
        <v>0.15230769230769231</v>
      </c>
      <c r="BA130" s="88">
        <v>0.19576923076923081</v>
      </c>
      <c r="BB130" s="88">
        <v>0.17346153846153842</v>
      </c>
      <c r="BC130" s="88">
        <v>0.218</v>
      </c>
      <c r="BD130" s="88">
        <v>0.17423076923076924</v>
      </c>
      <c r="BE130" s="88">
        <v>0.20277777777777778</v>
      </c>
      <c r="BF130" s="88">
        <v>0.17293269230769232</v>
      </c>
      <c r="BG130" s="88">
        <v>0.17952380952380953</v>
      </c>
      <c r="BH130" s="89">
        <v>0.29987179487179488</v>
      </c>
      <c r="BI130" s="89">
        <v>0.26425824175824175</v>
      </c>
      <c r="BJ130" s="89">
        <f t="shared" si="1844"/>
        <v>0.21111197243795451</v>
      </c>
      <c r="BK130" s="101"/>
      <c r="BL130" s="49"/>
      <c r="BP130" s="1"/>
      <c r="BQ130" s="1"/>
      <c r="BR130" s="1"/>
      <c r="BS130" s="1"/>
      <c r="BT130" s="1"/>
      <c r="BU130" s="1"/>
      <c r="BV130" s="1"/>
      <c r="BW130" s="1"/>
      <c r="BX130" s="1"/>
      <c r="BY130" s="1"/>
      <c r="BZ130" s="1"/>
      <c r="CA130" s="1"/>
      <c r="CB130" s="1"/>
      <c r="CC130" s="1"/>
      <c r="CD130" s="1"/>
      <c r="CE130" s="97"/>
      <c r="CG130" s="90">
        <v>39576</v>
      </c>
      <c r="CH130" s="78">
        <f t="shared" si="1826"/>
        <v>3747759.9999999995</v>
      </c>
      <c r="CI130" s="78">
        <f t="shared" si="1827"/>
        <v>5550270</v>
      </c>
      <c r="CJ130" s="78">
        <f t="shared" si="1828"/>
        <v>6127895.4545454532</v>
      </c>
      <c r="CK130" s="78">
        <f t="shared" si="1829"/>
        <v>4136620.0000000005</v>
      </c>
      <c r="CL130" s="78">
        <f t="shared" si="1830"/>
        <v>496000</v>
      </c>
      <c r="CM130" s="78">
        <f t="shared" si="1831"/>
        <v>6169218.7499999991</v>
      </c>
      <c r="CN130" s="78">
        <f t="shared" si="1832"/>
        <v>5954900</v>
      </c>
      <c r="CO130" s="78">
        <f t="shared" si="1833"/>
        <v>5543238.461538461</v>
      </c>
      <c r="CP130" s="78">
        <f t="shared" si="1834"/>
        <v>6069461.538461539</v>
      </c>
      <c r="CQ130" s="78">
        <f t="shared" si="1835"/>
        <v>2129969.230769231</v>
      </c>
      <c r="CR130" s="78">
        <f t="shared" si="1836"/>
        <v>5670457.6923076911</v>
      </c>
      <c r="CS130" s="78">
        <f t="shared" si="1837"/>
        <v>7503560</v>
      </c>
      <c r="CT130" s="78">
        <f t="shared" si="1838"/>
        <v>6239203.8461538469</v>
      </c>
      <c r="CU130" s="78">
        <f t="shared" si="1839"/>
        <v>7328388.888888889</v>
      </c>
      <c r="CV130" s="78">
        <f t="shared" si="1840"/>
        <v>4874972.596153846</v>
      </c>
      <c r="CW130" s="78">
        <f t="shared" si="1841"/>
        <v>2265590.4761904762</v>
      </c>
      <c r="CX130" s="78">
        <f t="shared" si="1842"/>
        <v>10462526.923076924</v>
      </c>
      <c r="CY130" s="78">
        <f t="shared" si="1842"/>
        <v>10429698.304780219</v>
      </c>
      <c r="CZ130" s="91">
        <f t="shared" si="1845"/>
        <v>6234136.5460927971</v>
      </c>
      <c r="DA130" s="88"/>
      <c r="DB130" s="49"/>
      <c r="EQ130" s="1"/>
    </row>
    <row r="131" spans="1:147" x14ac:dyDescent="0.15">
      <c r="A131" s="81">
        <v>39577</v>
      </c>
      <c r="B131" s="82">
        <v>21070000</v>
      </c>
      <c r="C131" s="83">
        <v>34400000</v>
      </c>
      <c r="D131" s="83">
        <v>26320000</v>
      </c>
      <c r="E131" s="84">
        <v>2560000</v>
      </c>
      <c r="F131" s="84">
        <v>37360000</v>
      </c>
      <c r="G131" s="84">
        <v>32110000</v>
      </c>
      <c r="H131" s="84">
        <v>25750000</v>
      </c>
      <c r="I131" s="84">
        <v>27370000</v>
      </c>
      <c r="J131" s="138">
        <v>26590000</v>
      </c>
      <c r="K131" s="138">
        <v>32090000</v>
      </c>
      <c r="L131" s="26">
        <v>29790000</v>
      </c>
      <c r="M131" s="26">
        <v>34390000</v>
      </c>
      <c r="N131" s="26">
        <v>34420000</v>
      </c>
      <c r="O131" s="26">
        <v>33960000</v>
      </c>
      <c r="P131" s="26">
        <v>12770000</v>
      </c>
      <c r="Q131" s="26">
        <v>30050000</v>
      </c>
      <c r="R131" s="26">
        <v>40850000</v>
      </c>
      <c r="S131" s="179">
        <v>28883900</v>
      </c>
      <c r="T131" s="85">
        <f t="shared" si="1843"/>
        <v>30410000</v>
      </c>
      <c r="U131" s="70"/>
      <c r="AQ131" s="130">
        <v>39577</v>
      </c>
      <c r="AR131" s="50">
        <v>0.21066666666666664</v>
      </c>
      <c r="AS131" s="88">
        <v>0.18050000000000002</v>
      </c>
      <c r="AT131" s="88">
        <v>0.20045454545454541</v>
      </c>
      <c r="AU131" s="88">
        <v>0.22200000000000003</v>
      </c>
      <c r="AV131" s="88">
        <v>0.10333333333333333</v>
      </c>
      <c r="AW131" s="88">
        <v>0.19210526315789475</v>
      </c>
      <c r="AX131" s="88">
        <v>0.24181818181818182</v>
      </c>
      <c r="AY131" s="88">
        <v>0.19230769230769226</v>
      </c>
      <c r="AZ131" s="88">
        <v>0.15230769230769231</v>
      </c>
      <c r="BA131" s="88">
        <v>0.19576923076923081</v>
      </c>
      <c r="BB131" s="88">
        <v>0.17461538461538459</v>
      </c>
      <c r="BC131" s="88">
        <v>0.21533333333333335</v>
      </c>
      <c r="BD131" s="88">
        <v>0.16499999999999998</v>
      </c>
      <c r="BE131" s="88">
        <v>0.20277777777777778</v>
      </c>
      <c r="BF131" s="88">
        <v>0.1710576923076923</v>
      </c>
      <c r="BG131" s="88">
        <v>0.17952380952380953</v>
      </c>
      <c r="BH131" s="89">
        <v>0.29707417582417583</v>
      </c>
      <c r="BI131" s="89">
        <v>0.26016025641025642</v>
      </c>
      <c r="BJ131" s="89">
        <f t="shared" si="1844"/>
        <v>0.21229997121151348</v>
      </c>
      <c r="BK131" s="101"/>
      <c r="BL131" s="49"/>
      <c r="BP131" s="1"/>
      <c r="BQ131" s="1"/>
      <c r="BR131" s="1"/>
      <c r="BS131" s="1"/>
      <c r="BT131" s="1"/>
      <c r="BU131" s="1"/>
      <c r="BV131" s="1"/>
      <c r="BW131" s="1"/>
      <c r="BX131" s="1"/>
      <c r="BY131" s="1"/>
      <c r="BZ131" s="1"/>
      <c r="CA131" s="1"/>
      <c r="CB131" s="1"/>
      <c r="CC131" s="1"/>
      <c r="CD131" s="1"/>
      <c r="CE131" s="97"/>
      <c r="CG131" s="90">
        <v>39577</v>
      </c>
      <c r="CH131" s="78">
        <f t="shared" ref="CH131:CH194" si="1846">B131*AR131</f>
        <v>4438746.666666666</v>
      </c>
      <c r="CI131" s="78">
        <f t="shared" ref="CI131:CI194" si="1847">C131*AS131</f>
        <v>6209200.0000000009</v>
      </c>
      <c r="CJ131" s="78">
        <f t="shared" ref="CJ131:CJ194" si="1848">D131*AT131</f>
        <v>5275963.6363636348</v>
      </c>
      <c r="CK131" s="78">
        <f t="shared" ref="CK131:CK194" si="1849">E131*AU131</f>
        <v>568320.00000000012</v>
      </c>
      <c r="CL131" s="78">
        <f t="shared" ref="CL131:CL194" si="1850">F131*AV131</f>
        <v>3860533.3333333335</v>
      </c>
      <c r="CM131" s="78">
        <f t="shared" ref="CM131:CM194" si="1851">G131*AW131</f>
        <v>6168500</v>
      </c>
      <c r="CN131" s="78">
        <f t="shared" ref="CN131:CN194" si="1852">H131*AX131</f>
        <v>6226818.1818181816</v>
      </c>
      <c r="CO131" s="78">
        <f t="shared" ref="CO131:CO194" si="1853">I131*AY131</f>
        <v>5263461.5384615371</v>
      </c>
      <c r="CP131" s="78">
        <f t="shared" ref="CP131:CP194" si="1854">J131*AZ131</f>
        <v>4049861.5384615385</v>
      </c>
      <c r="CQ131" s="78">
        <f t="shared" ref="CQ131:CQ194" si="1855">K131*BA131</f>
        <v>6282234.6153846169</v>
      </c>
      <c r="CR131" s="78">
        <f t="shared" ref="CR131:CR194" si="1856">L131*BB131</f>
        <v>5201792.307692307</v>
      </c>
      <c r="CS131" s="78">
        <f t="shared" ref="CS131:CS194" si="1857">M131*BC131</f>
        <v>7405313.333333334</v>
      </c>
      <c r="CT131" s="78">
        <f t="shared" ref="CT131:CT194" si="1858">N131*BD131</f>
        <v>5679299.9999999991</v>
      </c>
      <c r="CU131" s="78">
        <f t="shared" ref="CU131:CU194" si="1859">O131*BE131</f>
        <v>6886333.333333333</v>
      </c>
      <c r="CV131" s="78">
        <f t="shared" ref="CV131:CV194" si="1860">P131*BF131</f>
        <v>2184406.7307692305</v>
      </c>
      <c r="CW131" s="78">
        <f t="shared" ref="CW131:CW194" si="1861">Q131*BG131</f>
        <v>5394690.4761904767</v>
      </c>
      <c r="CX131" s="78">
        <f t="shared" ref="CX131:CY194" si="1862">R131*BH131</f>
        <v>12135480.082417583</v>
      </c>
      <c r="CY131" s="78">
        <f t="shared" si="1862"/>
        <v>7514442.830128205</v>
      </c>
      <c r="CZ131" s="91">
        <f t="shared" si="1845"/>
        <v>6456042.1245421246</v>
      </c>
      <c r="DA131" s="88"/>
      <c r="DB131" s="49"/>
      <c r="EQ131" s="1"/>
    </row>
    <row r="132" spans="1:147" x14ac:dyDescent="0.15">
      <c r="A132" s="81">
        <v>39578</v>
      </c>
      <c r="B132" s="82">
        <v>26430000</v>
      </c>
      <c r="C132" s="83">
        <v>44760000</v>
      </c>
      <c r="D132" s="83">
        <v>6380000</v>
      </c>
      <c r="E132" s="84">
        <v>27080000</v>
      </c>
      <c r="F132" s="84">
        <v>34410000</v>
      </c>
      <c r="G132" s="84">
        <v>30680000</v>
      </c>
      <c r="H132" s="84">
        <v>27510000</v>
      </c>
      <c r="I132" s="84">
        <v>21740000</v>
      </c>
      <c r="J132" s="138">
        <v>8040000</v>
      </c>
      <c r="K132" s="138">
        <v>46030000</v>
      </c>
      <c r="L132" s="84">
        <v>27860000</v>
      </c>
      <c r="M132" s="26">
        <v>38070000</v>
      </c>
      <c r="N132" s="26">
        <v>34420000</v>
      </c>
      <c r="O132" s="26">
        <v>10740000</v>
      </c>
      <c r="P132" s="26">
        <v>34810000</v>
      </c>
      <c r="Q132" s="26">
        <v>34700000</v>
      </c>
      <c r="R132" s="26">
        <v>42740000</v>
      </c>
      <c r="S132" s="179">
        <v>27667091</v>
      </c>
      <c r="T132" s="85">
        <f t="shared" ref="T132:T195" si="1863">SUM(N132:R132)/5</f>
        <v>31482000</v>
      </c>
      <c r="U132" s="70"/>
      <c r="AQ132" s="130">
        <v>39578</v>
      </c>
      <c r="AR132" s="50">
        <v>0.21066666666666664</v>
      </c>
      <c r="AS132" s="88">
        <v>0.18050000000000002</v>
      </c>
      <c r="AT132" s="88">
        <v>0.20272727272727273</v>
      </c>
      <c r="AU132" s="88">
        <v>0.22200000000000003</v>
      </c>
      <c r="AV132" s="88">
        <v>0.10444444444444444</v>
      </c>
      <c r="AW132" s="88">
        <v>0.18736842105263155</v>
      </c>
      <c r="AX132" s="88">
        <v>0.23818181818181819</v>
      </c>
      <c r="AY132" s="88">
        <v>0.19230769230769226</v>
      </c>
      <c r="AZ132" s="88">
        <v>0.15117647058823527</v>
      </c>
      <c r="BA132" s="88">
        <v>0.1915384615384616</v>
      </c>
      <c r="BB132" s="88">
        <v>0.17615384615384613</v>
      </c>
      <c r="BC132" s="88">
        <v>0.21500000000000002</v>
      </c>
      <c r="BD132" s="88">
        <v>0.16038461538461538</v>
      </c>
      <c r="BE132" s="88">
        <v>0.21227272727272731</v>
      </c>
      <c r="BF132" s="88">
        <v>0.1710576923076923</v>
      </c>
      <c r="BG132" s="88">
        <v>0.17285714285714285</v>
      </c>
      <c r="BH132" s="89">
        <v>0.29594505494505496</v>
      </c>
      <c r="BI132" s="89">
        <v>0.26016025641025642</v>
      </c>
      <c r="BJ132" s="89">
        <f t="shared" ref="BJ132:BJ195" si="1864">SUMPRODUCT(BD132:BH132,N132:R132)/SUM(N132:R132)</f>
        <v>0.20584207056205342</v>
      </c>
      <c r="BK132" s="101"/>
      <c r="BL132" s="49"/>
      <c r="BP132" s="1"/>
      <c r="BQ132" s="1"/>
      <c r="BR132" s="1"/>
      <c r="BS132" s="1"/>
      <c r="BT132" s="1"/>
      <c r="BU132" s="1"/>
      <c r="BV132" s="1"/>
      <c r="BW132" s="1"/>
      <c r="BX132" s="1"/>
      <c r="BY132" s="1"/>
      <c r="BZ132" s="1"/>
      <c r="CA132" s="1"/>
      <c r="CB132" s="1"/>
      <c r="CC132" s="1"/>
      <c r="CD132" s="1"/>
      <c r="CE132" s="97"/>
      <c r="CG132" s="90">
        <v>39578</v>
      </c>
      <c r="CH132" s="78">
        <f t="shared" si="1846"/>
        <v>5567919.9999999991</v>
      </c>
      <c r="CI132" s="78">
        <f t="shared" si="1847"/>
        <v>8079180.0000000009</v>
      </c>
      <c r="CJ132" s="78">
        <f t="shared" si="1848"/>
        <v>1293400</v>
      </c>
      <c r="CK132" s="78">
        <f t="shared" si="1849"/>
        <v>6011760.0000000009</v>
      </c>
      <c r="CL132" s="78">
        <f t="shared" si="1850"/>
        <v>3593933.333333333</v>
      </c>
      <c r="CM132" s="78">
        <f t="shared" si="1851"/>
        <v>5748463.1578947362</v>
      </c>
      <c r="CN132" s="78">
        <f t="shared" si="1852"/>
        <v>6552381.8181818184</v>
      </c>
      <c r="CO132" s="78">
        <f t="shared" si="1853"/>
        <v>4180769.2307692296</v>
      </c>
      <c r="CP132" s="78">
        <f t="shared" si="1854"/>
        <v>1215458.8235294116</v>
      </c>
      <c r="CQ132" s="78">
        <f t="shared" si="1855"/>
        <v>8816515.3846153878</v>
      </c>
      <c r="CR132" s="78">
        <f t="shared" si="1856"/>
        <v>4907646.1538461531</v>
      </c>
      <c r="CS132" s="78">
        <f t="shared" si="1857"/>
        <v>8185050.0000000009</v>
      </c>
      <c r="CT132" s="78">
        <f t="shared" si="1858"/>
        <v>5520438.461538461</v>
      </c>
      <c r="CU132" s="78">
        <f t="shared" si="1859"/>
        <v>2279809.0909090913</v>
      </c>
      <c r="CV132" s="78">
        <f t="shared" si="1860"/>
        <v>5954518.269230769</v>
      </c>
      <c r="CW132" s="78">
        <f t="shared" si="1861"/>
        <v>5998142.8571428573</v>
      </c>
      <c r="CX132" s="78">
        <f t="shared" si="1862"/>
        <v>12648691.648351649</v>
      </c>
      <c r="CY132" s="78">
        <f t="shared" si="1862"/>
        <v>7197877.4886858976</v>
      </c>
      <c r="CZ132" s="91">
        <f t="shared" ref="CZ132:CZ195" si="1865">SUM(CT132:CX132)/5</f>
        <v>6480320.0654345658</v>
      </c>
      <c r="DA132" s="88"/>
      <c r="DB132" s="49"/>
      <c r="EQ132" s="1"/>
    </row>
    <row r="133" spans="1:147" x14ac:dyDescent="0.15">
      <c r="A133" s="81">
        <v>39579</v>
      </c>
      <c r="B133" s="82">
        <v>26310000</v>
      </c>
      <c r="C133" s="83">
        <v>4560000</v>
      </c>
      <c r="D133" s="83">
        <v>34100000</v>
      </c>
      <c r="E133" s="84">
        <v>21230000</v>
      </c>
      <c r="F133" s="84">
        <v>36320000</v>
      </c>
      <c r="G133" s="84">
        <v>25240000</v>
      </c>
      <c r="H133" s="84">
        <v>22360000</v>
      </c>
      <c r="I133" s="84">
        <v>5130000</v>
      </c>
      <c r="J133" s="138">
        <v>38650000</v>
      </c>
      <c r="K133" s="138">
        <v>44650000</v>
      </c>
      <c r="L133" s="84">
        <v>29580000</v>
      </c>
      <c r="M133" s="26">
        <v>43570000</v>
      </c>
      <c r="N133" s="26">
        <v>30810000</v>
      </c>
      <c r="O133" s="26">
        <v>37160000</v>
      </c>
      <c r="P133" s="26">
        <v>41760000</v>
      </c>
      <c r="Q133" s="26">
        <v>33690000</v>
      </c>
      <c r="R133" s="26">
        <v>37040000</v>
      </c>
      <c r="S133" s="179">
        <v>15748000</v>
      </c>
      <c r="T133" s="85">
        <f t="shared" si="1863"/>
        <v>36092000</v>
      </c>
      <c r="U133" s="70"/>
      <c r="AQ133" s="130">
        <v>39579</v>
      </c>
      <c r="AR133" s="50">
        <v>0.21066666666666664</v>
      </c>
      <c r="AS133" s="88">
        <v>0.18343749999999995</v>
      </c>
      <c r="AT133" s="88">
        <v>0.20272727272727273</v>
      </c>
      <c r="AU133" s="88">
        <v>0.22200000000000003</v>
      </c>
      <c r="AV133" s="88">
        <v>0.10166666666666666</v>
      </c>
      <c r="AW133" s="88">
        <v>0.18105263157894735</v>
      </c>
      <c r="AX133" s="88">
        <v>0.23818181818181819</v>
      </c>
      <c r="AY133" s="88">
        <v>0.1973076923076923</v>
      </c>
      <c r="AZ133" s="88">
        <v>0.15117647058823527</v>
      </c>
      <c r="BA133" s="88">
        <v>0.18192307692307694</v>
      </c>
      <c r="BB133" s="88">
        <v>0.17692307692307688</v>
      </c>
      <c r="BC133" s="88">
        <v>0.21300000000000002</v>
      </c>
      <c r="BD133" s="88">
        <v>0.16038461538461538</v>
      </c>
      <c r="BE133" s="88">
        <v>0.21227272727272731</v>
      </c>
      <c r="BF133" s="88">
        <v>0.16833333333333333</v>
      </c>
      <c r="BG133" s="88">
        <v>0.17285714285714285</v>
      </c>
      <c r="BH133" s="89">
        <v>0.29365934065934063</v>
      </c>
      <c r="BI133" s="89">
        <v>0.26016025641025642</v>
      </c>
      <c r="BJ133" s="89">
        <f t="shared" si="1864"/>
        <v>0.20259228453027633</v>
      </c>
      <c r="BK133" s="101"/>
      <c r="BL133" s="49"/>
      <c r="BP133" s="1"/>
      <c r="BQ133" s="1"/>
      <c r="BR133" s="1"/>
      <c r="BS133" s="1"/>
      <c r="BT133" s="1"/>
      <c r="BU133" s="1"/>
      <c r="BV133" s="1"/>
      <c r="BW133" s="1"/>
      <c r="BX133" s="1"/>
      <c r="BY133" s="1"/>
      <c r="BZ133" s="1"/>
      <c r="CA133" s="1"/>
      <c r="CB133" s="1"/>
      <c r="CC133" s="1"/>
      <c r="CD133" s="1"/>
      <c r="CE133" s="97"/>
      <c r="CG133" s="90">
        <v>39579</v>
      </c>
      <c r="CH133" s="78">
        <f t="shared" si="1846"/>
        <v>5542639.9999999991</v>
      </c>
      <c r="CI133" s="78">
        <f t="shared" si="1847"/>
        <v>836474.99999999977</v>
      </c>
      <c r="CJ133" s="78">
        <f t="shared" si="1848"/>
        <v>6913000</v>
      </c>
      <c r="CK133" s="78">
        <f t="shared" si="1849"/>
        <v>4713060.0000000009</v>
      </c>
      <c r="CL133" s="78">
        <f t="shared" si="1850"/>
        <v>3692533.333333333</v>
      </c>
      <c r="CM133" s="78">
        <f t="shared" si="1851"/>
        <v>4569768.421052631</v>
      </c>
      <c r="CN133" s="78">
        <f t="shared" si="1852"/>
        <v>5325745.4545454551</v>
      </c>
      <c r="CO133" s="78">
        <f t="shared" si="1853"/>
        <v>1012188.4615384615</v>
      </c>
      <c r="CP133" s="78">
        <f t="shared" si="1854"/>
        <v>5842970.5882352935</v>
      </c>
      <c r="CQ133" s="78">
        <f t="shared" si="1855"/>
        <v>8122865.384615385</v>
      </c>
      <c r="CR133" s="78">
        <f t="shared" si="1856"/>
        <v>5233384.6153846141</v>
      </c>
      <c r="CS133" s="78">
        <f t="shared" si="1857"/>
        <v>9280410.0000000019</v>
      </c>
      <c r="CT133" s="78">
        <f t="shared" si="1858"/>
        <v>4941450</v>
      </c>
      <c r="CU133" s="78">
        <f t="shared" si="1859"/>
        <v>7888054.5454545468</v>
      </c>
      <c r="CV133" s="78">
        <f t="shared" si="1860"/>
        <v>7029600</v>
      </c>
      <c r="CW133" s="78">
        <f t="shared" si="1861"/>
        <v>5823557.1428571427</v>
      </c>
      <c r="CX133" s="78">
        <f t="shared" si="1862"/>
        <v>10877141.978021977</v>
      </c>
      <c r="CY133" s="78">
        <f t="shared" si="1862"/>
        <v>4097003.717948718</v>
      </c>
      <c r="CZ133" s="91">
        <f t="shared" si="1865"/>
        <v>7311960.7332667336</v>
      </c>
      <c r="DA133" s="88"/>
      <c r="DB133" s="49"/>
      <c r="EQ133" s="1"/>
    </row>
    <row r="134" spans="1:147" x14ac:dyDescent="0.15">
      <c r="A134" s="81">
        <v>39580</v>
      </c>
      <c r="B134" s="82">
        <v>20400000</v>
      </c>
      <c r="C134" s="83">
        <v>36730000</v>
      </c>
      <c r="D134" s="83">
        <v>33750000</v>
      </c>
      <c r="E134" s="84">
        <v>21200000</v>
      </c>
      <c r="F134" s="84">
        <v>34830000</v>
      </c>
      <c r="G134" s="84">
        <v>22230000</v>
      </c>
      <c r="H134" s="84">
        <v>3890000</v>
      </c>
      <c r="I134" s="84">
        <v>32200000</v>
      </c>
      <c r="J134" s="138">
        <v>41010000</v>
      </c>
      <c r="K134" s="138">
        <v>40290000</v>
      </c>
      <c r="L134" s="84">
        <v>27820000</v>
      </c>
      <c r="M134" s="26">
        <v>36210000</v>
      </c>
      <c r="N134" s="26">
        <v>9060000</v>
      </c>
      <c r="O134" s="26">
        <v>42390000</v>
      </c>
      <c r="P134" s="26">
        <v>37700000</v>
      </c>
      <c r="Q134" s="26">
        <v>34240000</v>
      </c>
      <c r="R134" s="26">
        <v>36380000</v>
      </c>
      <c r="S134" s="179">
        <v>12480000</v>
      </c>
      <c r="T134" s="85">
        <f t="shared" si="1863"/>
        <v>31954000</v>
      </c>
      <c r="U134" s="70"/>
      <c r="AQ134" s="130">
        <v>39580</v>
      </c>
      <c r="AR134" s="50">
        <v>0.21066666666666664</v>
      </c>
      <c r="AS134" s="88">
        <v>0.18343749999999995</v>
      </c>
      <c r="AT134" s="88">
        <v>0.20366666666666663</v>
      </c>
      <c r="AU134" s="88">
        <v>0.22333333333333336</v>
      </c>
      <c r="AV134" s="88">
        <v>0.10166666666666666</v>
      </c>
      <c r="AW134" s="88">
        <v>0.18105263157894735</v>
      </c>
      <c r="AX134" s="88">
        <v>0.24090909090909093</v>
      </c>
      <c r="AY134" s="88">
        <v>0.1973076923076923</v>
      </c>
      <c r="AZ134" s="88">
        <v>0.15406249999999999</v>
      </c>
      <c r="BA134" s="88">
        <v>0.17192307692307696</v>
      </c>
      <c r="BB134" s="88">
        <v>0.17692307692307691</v>
      </c>
      <c r="BC134" s="88">
        <v>0.21300000000000002</v>
      </c>
      <c r="BD134" s="88">
        <v>0.1596153846153846</v>
      </c>
      <c r="BE134" s="88">
        <v>0.21318181818181819</v>
      </c>
      <c r="BF134" s="88">
        <v>0.16333333333333333</v>
      </c>
      <c r="BG134" s="88">
        <v>0.17285714285714285</v>
      </c>
      <c r="BH134" s="89">
        <v>0.30004029304029306</v>
      </c>
      <c r="BI134" s="89">
        <v>0.24674133558748945</v>
      </c>
      <c r="BJ134" s="89">
        <f t="shared" si="1864"/>
        <v>0.20951776776768954</v>
      </c>
      <c r="BK134" s="101"/>
      <c r="BL134" s="49"/>
      <c r="BP134" s="1"/>
      <c r="BQ134" s="1"/>
      <c r="BR134" s="1"/>
      <c r="BS134" s="1"/>
      <c r="BT134" s="1"/>
      <c r="BU134" s="1"/>
      <c r="BV134" s="1"/>
      <c r="BW134" s="1"/>
      <c r="BX134" s="1"/>
      <c r="BY134" s="1"/>
      <c r="BZ134" s="1"/>
      <c r="CA134" s="1"/>
      <c r="CB134" s="1"/>
      <c r="CC134" s="1"/>
      <c r="CD134" s="1"/>
      <c r="CE134" s="97"/>
      <c r="CG134" s="90">
        <v>39580</v>
      </c>
      <c r="CH134" s="78">
        <f t="shared" si="1846"/>
        <v>4297599.9999999991</v>
      </c>
      <c r="CI134" s="78">
        <f t="shared" si="1847"/>
        <v>6737659.3749999981</v>
      </c>
      <c r="CJ134" s="78">
        <f t="shared" si="1848"/>
        <v>6873749.9999999991</v>
      </c>
      <c r="CK134" s="78">
        <f t="shared" si="1849"/>
        <v>4734666.666666667</v>
      </c>
      <c r="CL134" s="78">
        <f t="shared" si="1850"/>
        <v>3541049.9999999995</v>
      </c>
      <c r="CM134" s="78">
        <f t="shared" si="1851"/>
        <v>4024799.9999999995</v>
      </c>
      <c r="CN134" s="78">
        <f t="shared" si="1852"/>
        <v>937136.36363636376</v>
      </c>
      <c r="CO134" s="78">
        <f t="shared" si="1853"/>
        <v>6353307.692307692</v>
      </c>
      <c r="CP134" s="78">
        <f t="shared" si="1854"/>
        <v>6318103.125</v>
      </c>
      <c r="CQ134" s="78">
        <f t="shared" si="1855"/>
        <v>6926780.7692307709</v>
      </c>
      <c r="CR134" s="78">
        <f t="shared" si="1856"/>
        <v>4921999.9999999991</v>
      </c>
      <c r="CS134" s="78">
        <f t="shared" si="1857"/>
        <v>7712730.0000000009</v>
      </c>
      <c r="CT134" s="78">
        <f t="shared" si="1858"/>
        <v>1446115.3846153845</v>
      </c>
      <c r="CU134" s="78">
        <f t="shared" si="1859"/>
        <v>9036777.2727272734</v>
      </c>
      <c r="CV134" s="78">
        <f t="shared" si="1860"/>
        <v>6157666.666666667</v>
      </c>
      <c r="CW134" s="78">
        <f t="shared" si="1861"/>
        <v>5918628.5714285709</v>
      </c>
      <c r="CX134" s="78">
        <f t="shared" si="1862"/>
        <v>10915465.860805862</v>
      </c>
      <c r="CY134" s="78">
        <f t="shared" si="1862"/>
        <v>3079331.8681318685</v>
      </c>
      <c r="CZ134" s="91">
        <f t="shared" si="1865"/>
        <v>6694930.7512487518</v>
      </c>
      <c r="DA134" s="88"/>
      <c r="DB134" s="49"/>
      <c r="EQ134" s="1"/>
    </row>
    <row r="135" spans="1:147" x14ac:dyDescent="0.15">
      <c r="A135" s="81">
        <v>39581</v>
      </c>
      <c r="B135" s="82">
        <v>5160000</v>
      </c>
      <c r="C135" s="83">
        <v>34140000</v>
      </c>
      <c r="D135" s="83">
        <v>36480000</v>
      </c>
      <c r="E135" s="84">
        <v>20200000</v>
      </c>
      <c r="F135" s="84">
        <v>35000000</v>
      </c>
      <c r="G135" s="84">
        <v>6530000</v>
      </c>
      <c r="H135" s="84">
        <v>25550000</v>
      </c>
      <c r="I135" s="84">
        <v>30800000</v>
      </c>
      <c r="J135" s="138">
        <v>43020000</v>
      </c>
      <c r="K135" s="138">
        <v>39950000</v>
      </c>
      <c r="L135" s="84">
        <v>27250000</v>
      </c>
      <c r="M135" s="26">
        <v>18750000</v>
      </c>
      <c r="N135" s="26">
        <v>33870000</v>
      </c>
      <c r="O135" s="26">
        <v>39980000</v>
      </c>
      <c r="P135" s="26">
        <v>33430000</v>
      </c>
      <c r="Q135" s="26">
        <v>36570000</v>
      </c>
      <c r="R135" s="26">
        <v>19240000</v>
      </c>
      <c r="S135" s="179">
        <v>33790448</v>
      </c>
      <c r="T135" s="85">
        <f t="shared" si="1863"/>
        <v>32618000</v>
      </c>
      <c r="U135" s="70"/>
      <c r="AQ135" s="130">
        <v>39581</v>
      </c>
      <c r="AR135" s="50">
        <v>0.21705882352941178</v>
      </c>
      <c r="AS135" s="88">
        <v>0.18031249999999996</v>
      </c>
      <c r="AT135" s="88">
        <v>0.20033333333333331</v>
      </c>
      <c r="AU135" s="88">
        <v>0.21888888888888888</v>
      </c>
      <c r="AV135" s="88">
        <v>0.10166666666666666</v>
      </c>
      <c r="AW135" s="88">
        <v>0.18078947368421047</v>
      </c>
      <c r="AX135" s="88">
        <v>0.24090909090909093</v>
      </c>
      <c r="AY135" s="88">
        <v>0.1973076923076923</v>
      </c>
      <c r="AZ135" s="88">
        <v>0.14499999999999999</v>
      </c>
      <c r="BA135" s="88">
        <v>0.15923076923076923</v>
      </c>
      <c r="BB135" s="88">
        <v>0.17692307692307691</v>
      </c>
      <c r="BC135" s="88">
        <v>0.20538461538461539</v>
      </c>
      <c r="BD135" s="88">
        <v>0.1596153846153846</v>
      </c>
      <c r="BE135" s="88">
        <v>0.21318181818181819</v>
      </c>
      <c r="BF135" s="88">
        <v>0.1658333333333333</v>
      </c>
      <c r="BG135" s="88">
        <v>0.17174603174603173</v>
      </c>
      <c r="BH135" s="89">
        <v>0.30004029304029306</v>
      </c>
      <c r="BI135" s="89">
        <v>0.24674133558748945</v>
      </c>
      <c r="BJ135" s="89">
        <f t="shared" si="1864"/>
        <v>0.19330748740090209</v>
      </c>
      <c r="BK135" s="101"/>
      <c r="BL135" s="49"/>
      <c r="BP135" s="1"/>
      <c r="BQ135" s="1"/>
      <c r="BR135" s="1"/>
      <c r="BS135" s="1"/>
      <c r="BT135" s="1"/>
      <c r="BU135" s="1"/>
      <c r="BV135" s="1"/>
      <c r="BW135" s="1"/>
      <c r="BX135" s="1"/>
      <c r="BY135" s="1"/>
      <c r="BZ135" s="1"/>
      <c r="CA135" s="1"/>
      <c r="CB135" s="1"/>
      <c r="CC135" s="1"/>
      <c r="CD135" s="1"/>
      <c r="CE135" s="97"/>
      <c r="CG135" s="90">
        <v>39581</v>
      </c>
      <c r="CH135" s="78">
        <f t="shared" si="1846"/>
        <v>1120023.5294117648</v>
      </c>
      <c r="CI135" s="78">
        <f t="shared" si="1847"/>
        <v>6155868.7499999981</v>
      </c>
      <c r="CJ135" s="78">
        <f t="shared" si="1848"/>
        <v>7308159.9999999991</v>
      </c>
      <c r="CK135" s="78">
        <f t="shared" si="1849"/>
        <v>4421555.555555555</v>
      </c>
      <c r="CL135" s="78">
        <f t="shared" si="1850"/>
        <v>3558333.333333333</v>
      </c>
      <c r="CM135" s="78">
        <f t="shared" si="1851"/>
        <v>1180555.2631578944</v>
      </c>
      <c r="CN135" s="78">
        <f t="shared" si="1852"/>
        <v>6155227.2727272734</v>
      </c>
      <c r="CO135" s="78">
        <f t="shared" si="1853"/>
        <v>6077076.923076923</v>
      </c>
      <c r="CP135" s="78">
        <f t="shared" si="1854"/>
        <v>6237900</v>
      </c>
      <c r="CQ135" s="78">
        <f t="shared" si="1855"/>
        <v>6361269.230769231</v>
      </c>
      <c r="CR135" s="78">
        <f t="shared" si="1856"/>
        <v>4821153.846153846</v>
      </c>
      <c r="CS135" s="78">
        <f t="shared" si="1857"/>
        <v>3850961.5384615385</v>
      </c>
      <c r="CT135" s="78">
        <f t="shared" si="1858"/>
        <v>5406173.0769230761</v>
      </c>
      <c r="CU135" s="78">
        <f t="shared" si="1859"/>
        <v>8523009.0909090918</v>
      </c>
      <c r="CV135" s="78">
        <f t="shared" si="1860"/>
        <v>5543808.3333333321</v>
      </c>
      <c r="CW135" s="78">
        <f t="shared" si="1861"/>
        <v>6280752.3809523806</v>
      </c>
      <c r="CX135" s="78">
        <f t="shared" si="1862"/>
        <v>5772775.2380952388</v>
      </c>
      <c r="CY135" s="78">
        <f t="shared" si="1862"/>
        <v>8337500.269619612</v>
      </c>
      <c r="CZ135" s="91">
        <f t="shared" si="1865"/>
        <v>6305303.6240426246</v>
      </c>
      <c r="DA135" s="88"/>
      <c r="DB135" s="49"/>
      <c r="EQ135" s="1"/>
    </row>
    <row r="136" spans="1:147" x14ac:dyDescent="0.15">
      <c r="A136" s="81">
        <v>39582</v>
      </c>
      <c r="B136" s="82">
        <v>33030000</v>
      </c>
      <c r="C136" s="83">
        <v>37880000</v>
      </c>
      <c r="D136" s="83">
        <v>34790000</v>
      </c>
      <c r="E136" s="84">
        <v>22410000</v>
      </c>
      <c r="F136" s="84">
        <v>30100000</v>
      </c>
      <c r="G136" s="84">
        <v>38370000</v>
      </c>
      <c r="H136" s="84">
        <v>29780000</v>
      </c>
      <c r="I136" s="84">
        <v>26530000</v>
      </c>
      <c r="J136" s="138">
        <v>46820000</v>
      </c>
      <c r="K136" s="138">
        <v>36480000</v>
      </c>
      <c r="L136" s="84">
        <v>12950000</v>
      </c>
      <c r="M136" s="26">
        <v>32710000</v>
      </c>
      <c r="N136" s="26">
        <v>36880000</v>
      </c>
      <c r="O136" s="26">
        <v>40520000</v>
      </c>
      <c r="P136" s="26">
        <v>35620000</v>
      </c>
      <c r="Q136" s="26">
        <v>30730000</v>
      </c>
      <c r="R136" s="26">
        <v>14340000</v>
      </c>
      <c r="S136" s="179">
        <v>39696560</v>
      </c>
      <c r="T136" s="85">
        <f t="shared" si="1863"/>
        <v>31618000</v>
      </c>
      <c r="U136" s="70"/>
      <c r="AQ136" s="130">
        <v>39582</v>
      </c>
      <c r="AR136" s="50">
        <v>0.21705882352941178</v>
      </c>
      <c r="AS136" s="88">
        <v>0.17656249999999996</v>
      </c>
      <c r="AT136" s="88">
        <v>0.19899999999999995</v>
      </c>
      <c r="AU136" s="88">
        <v>0.21666666666666667</v>
      </c>
      <c r="AV136" s="88">
        <v>0.10166666666666666</v>
      </c>
      <c r="AW136" s="88">
        <v>0.18078947368421047</v>
      </c>
      <c r="AX136" s="88">
        <v>0.24090909090909093</v>
      </c>
      <c r="AY136" s="88">
        <v>0.19699999999999998</v>
      </c>
      <c r="AZ136" s="88">
        <v>0.13499999999999998</v>
      </c>
      <c r="BA136" s="88">
        <v>0.15923076923076923</v>
      </c>
      <c r="BB136" s="88">
        <v>0.18541666666666665</v>
      </c>
      <c r="BC136" s="88">
        <v>0.20538461538461539</v>
      </c>
      <c r="BD136" s="88">
        <v>0.15350000000000005</v>
      </c>
      <c r="BE136" s="88">
        <v>0.21200000000000002</v>
      </c>
      <c r="BF136" s="88">
        <v>0.17583333333333331</v>
      </c>
      <c r="BG136" s="88">
        <v>0.17174603174603173</v>
      </c>
      <c r="BH136" s="89">
        <v>0.29430926216640502</v>
      </c>
      <c r="BI136" s="89">
        <v>0.24457142857142858</v>
      </c>
      <c r="BJ136" s="89">
        <f t="shared" si="1864"/>
        <v>0.18984536471854729</v>
      </c>
      <c r="BK136" s="101"/>
      <c r="BL136" s="49"/>
      <c r="BP136" s="1"/>
      <c r="BQ136" s="1"/>
      <c r="BR136" s="1"/>
      <c r="BS136" s="1"/>
      <c r="BT136" s="1"/>
      <c r="BU136" s="1"/>
      <c r="BV136" s="1"/>
      <c r="BW136" s="1"/>
      <c r="BX136" s="1"/>
      <c r="BY136" s="1"/>
      <c r="BZ136" s="1"/>
      <c r="CA136" s="1"/>
      <c r="CB136" s="1"/>
      <c r="CC136" s="1"/>
      <c r="CD136" s="1"/>
      <c r="CE136" s="97"/>
      <c r="CG136" s="90">
        <v>39582</v>
      </c>
      <c r="CH136" s="78">
        <f t="shared" si="1846"/>
        <v>7169452.9411764713</v>
      </c>
      <c r="CI136" s="78">
        <f t="shared" si="1847"/>
        <v>6688187.4999999981</v>
      </c>
      <c r="CJ136" s="78">
        <f t="shared" si="1848"/>
        <v>6923209.9999999981</v>
      </c>
      <c r="CK136" s="78">
        <f t="shared" si="1849"/>
        <v>4855500</v>
      </c>
      <c r="CL136" s="78">
        <f t="shared" si="1850"/>
        <v>3060166.6666666665</v>
      </c>
      <c r="CM136" s="78">
        <f t="shared" si="1851"/>
        <v>6936892.1052631559</v>
      </c>
      <c r="CN136" s="78">
        <f t="shared" si="1852"/>
        <v>7174272.7272727285</v>
      </c>
      <c r="CO136" s="78">
        <f t="shared" si="1853"/>
        <v>5226409.9999999991</v>
      </c>
      <c r="CP136" s="78">
        <f t="shared" si="1854"/>
        <v>6320699.9999999991</v>
      </c>
      <c r="CQ136" s="78">
        <f t="shared" si="1855"/>
        <v>5808738.461538462</v>
      </c>
      <c r="CR136" s="78">
        <f t="shared" si="1856"/>
        <v>2401145.833333333</v>
      </c>
      <c r="CS136" s="78">
        <f t="shared" si="1857"/>
        <v>6718130.769230769</v>
      </c>
      <c r="CT136" s="78">
        <f t="shared" si="1858"/>
        <v>5661080.0000000019</v>
      </c>
      <c r="CU136" s="78">
        <f t="shared" si="1859"/>
        <v>8590240</v>
      </c>
      <c r="CV136" s="78">
        <f t="shared" si="1860"/>
        <v>6263183.333333333</v>
      </c>
      <c r="CW136" s="78">
        <f t="shared" si="1861"/>
        <v>5277755.555555555</v>
      </c>
      <c r="CX136" s="78">
        <f t="shared" si="1862"/>
        <v>4220394.8194662482</v>
      </c>
      <c r="CY136" s="78">
        <f t="shared" si="1862"/>
        <v>9708644.3885714281</v>
      </c>
      <c r="CZ136" s="91">
        <f t="shared" si="1865"/>
        <v>6002530.7416710276</v>
      </c>
      <c r="DA136" s="88"/>
      <c r="DB136" s="49"/>
      <c r="EQ136" s="1"/>
    </row>
    <row r="137" spans="1:147" x14ac:dyDescent="0.15">
      <c r="A137" s="81">
        <v>39583</v>
      </c>
      <c r="B137" s="82">
        <v>31770000</v>
      </c>
      <c r="C137" s="83">
        <v>40500000</v>
      </c>
      <c r="D137" s="83">
        <v>43950000</v>
      </c>
      <c r="E137" s="84">
        <v>18270000</v>
      </c>
      <c r="F137" s="84">
        <v>7850000</v>
      </c>
      <c r="G137" s="84">
        <v>37940000</v>
      </c>
      <c r="H137" s="84">
        <v>31150000</v>
      </c>
      <c r="I137" s="84">
        <v>30310000</v>
      </c>
      <c r="J137" s="138">
        <v>45100000</v>
      </c>
      <c r="K137" s="138">
        <v>21540000</v>
      </c>
      <c r="L137" s="84">
        <v>30500000</v>
      </c>
      <c r="M137" s="26">
        <v>33290000</v>
      </c>
      <c r="N137" s="26">
        <v>42150000</v>
      </c>
      <c r="O137" s="26">
        <v>42140000</v>
      </c>
      <c r="P137" s="26">
        <v>31620000</v>
      </c>
      <c r="Q137" s="26">
        <v>16520000</v>
      </c>
      <c r="R137" s="26">
        <v>40430000</v>
      </c>
      <c r="S137" s="179">
        <v>45221129</v>
      </c>
      <c r="T137" s="85">
        <f t="shared" si="1863"/>
        <v>34572000</v>
      </c>
      <c r="U137" s="70"/>
      <c r="AQ137" s="130">
        <v>39583</v>
      </c>
      <c r="AR137" s="50">
        <v>0.20433333333333334</v>
      </c>
      <c r="AS137" s="88">
        <v>0.17562499999999998</v>
      </c>
      <c r="AT137" s="88">
        <v>0.19999999999999998</v>
      </c>
      <c r="AU137" s="88">
        <v>0.21666666666666667</v>
      </c>
      <c r="AV137" s="88">
        <v>0.1125</v>
      </c>
      <c r="AW137" s="88">
        <v>0.18026315789473682</v>
      </c>
      <c r="AX137" s="88">
        <v>0.23916666666666672</v>
      </c>
      <c r="AY137" s="88">
        <v>0.21611111111111109</v>
      </c>
      <c r="AZ137" s="88">
        <v>0.13499999999999998</v>
      </c>
      <c r="BA137" s="88">
        <v>0.15299999999999997</v>
      </c>
      <c r="BB137" s="88">
        <v>0.18541666666666665</v>
      </c>
      <c r="BC137" s="88">
        <v>0.20307692307692304</v>
      </c>
      <c r="BD137" s="88">
        <v>0.16346153846153846</v>
      </c>
      <c r="BE137" s="88">
        <v>0.21400000000000002</v>
      </c>
      <c r="BF137" s="88">
        <v>0.17583333333333331</v>
      </c>
      <c r="BG137" s="88">
        <v>0.17666666666666667</v>
      </c>
      <c r="BH137" s="89">
        <v>0.29430926216640502</v>
      </c>
      <c r="BI137" s="89">
        <v>0.25277777777777777</v>
      </c>
      <c r="BJ137" s="89">
        <f t="shared" si="1864"/>
        <v>0.20991074076637128</v>
      </c>
      <c r="BK137" s="101"/>
      <c r="BL137" s="49"/>
      <c r="BP137" s="1"/>
      <c r="BQ137" s="1"/>
      <c r="BR137" s="1"/>
      <c r="BS137" s="1"/>
      <c r="BT137" s="1"/>
      <c r="BU137" s="1"/>
      <c r="BV137" s="1"/>
      <c r="BW137" s="1"/>
      <c r="BX137" s="1"/>
      <c r="BY137" s="1"/>
      <c r="BZ137" s="1"/>
      <c r="CA137" s="1"/>
      <c r="CB137" s="1"/>
      <c r="CC137" s="1"/>
      <c r="CD137" s="1"/>
      <c r="CE137" s="97"/>
      <c r="CG137" s="90">
        <v>39583</v>
      </c>
      <c r="CH137" s="78">
        <f t="shared" si="1846"/>
        <v>6491670</v>
      </c>
      <c r="CI137" s="78">
        <f t="shared" si="1847"/>
        <v>7112812.4999999991</v>
      </c>
      <c r="CJ137" s="78">
        <f t="shared" si="1848"/>
        <v>8790000</v>
      </c>
      <c r="CK137" s="78">
        <f t="shared" si="1849"/>
        <v>3958500</v>
      </c>
      <c r="CL137" s="78">
        <f t="shared" si="1850"/>
        <v>883125</v>
      </c>
      <c r="CM137" s="78">
        <f t="shared" si="1851"/>
        <v>6839184.2105263146</v>
      </c>
      <c r="CN137" s="78">
        <f t="shared" si="1852"/>
        <v>7450041.6666666688</v>
      </c>
      <c r="CO137" s="78">
        <f t="shared" si="1853"/>
        <v>6550327.7777777771</v>
      </c>
      <c r="CP137" s="78">
        <f t="shared" si="1854"/>
        <v>6088499.9999999991</v>
      </c>
      <c r="CQ137" s="78">
        <f t="shared" si="1855"/>
        <v>3295619.9999999995</v>
      </c>
      <c r="CR137" s="78">
        <f t="shared" si="1856"/>
        <v>5655208.333333333</v>
      </c>
      <c r="CS137" s="78">
        <f t="shared" si="1857"/>
        <v>6760430.7692307681</v>
      </c>
      <c r="CT137" s="78">
        <f t="shared" si="1858"/>
        <v>6889903.846153846</v>
      </c>
      <c r="CU137" s="78">
        <f t="shared" si="1859"/>
        <v>9017960.0000000019</v>
      </c>
      <c r="CV137" s="78">
        <f t="shared" si="1860"/>
        <v>5559849.9999999991</v>
      </c>
      <c r="CW137" s="78">
        <f t="shared" si="1861"/>
        <v>2918533.3333333335</v>
      </c>
      <c r="CX137" s="78">
        <f t="shared" si="1862"/>
        <v>11898923.469387755</v>
      </c>
      <c r="CY137" s="78">
        <f t="shared" si="1862"/>
        <v>11430896.497222222</v>
      </c>
      <c r="CZ137" s="91">
        <f t="shared" si="1865"/>
        <v>7257034.1297749877</v>
      </c>
      <c r="DA137" s="88"/>
      <c r="DB137" s="49"/>
      <c r="EQ137" s="1"/>
    </row>
    <row r="138" spans="1:147" x14ac:dyDescent="0.15">
      <c r="A138" s="81">
        <v>39584</v>
      </c>
      <c r="B138" s="82">
        <v>33890000</v>
      </c>
      <c r="C138" s="83">
        <v>38290000</v>
      </c>
      <c r="D138" s="83">
        <v>36830000</v>
      </c>
      <c r="E138" s="84">
        <v>3900000</v>
      </c>
      <c r="F138" s="84">
        <v>43960000</v>
      </c>
      <c r="G138" s="84">
        <v>37710000</v>
      </c>
      <c r="H138" s="84">
        <v>30670000</v>
      </c>
      <c r="I138" s="84">
        <v>32670000</v>
      </c>
      <c r="J138" s="138">
        <v>39850000</v>
      </c>
      <c r="K138" s="138">
        <v>34270000</v>
      </c>
      <c r="L138" s="84">
        <v>37520000</v>
      </c>
      <c r="M138" s="26">
        <v>32290000</v>
      </c>
      <c r="N138" s="26">
        <v>47340000</v>
      </c>
      <c r="O138" s="26">
        <v>33390000</v>
      </c>
      <c r="P138" s="26">
        <v>14920000</v>
      </c>
      <c r="Q138" s="26">
        <v>37560000</v>
      </c>
      <c r="R138" s="26">
        <v>42820000</v>
      </c>
      <c r="S138" s="179">
        <v>36220203</v>
      </c>
      <c r="T138" s="85">
        <f t="shared" si="1863"/>
        <v>35206000</v>
      </c>
      <c r="U138" s="70"/>
      <c r="AQ138" s="130">
        <v>39584</v>
      </c>
      <c r="AR138" s="50">
        <v>0.20699999999999999</v>
      </c>
      <c r="AS138" s="88">
        <v>0.17437499999999997</v>
      </c>
      <c r="AT138" s="88">
        <v>0.19999999999999998</v>
      </c>
      <c r="AU138" s="88">
        <v>0.21666666666666667</v>
      </c>
      <c r="AV138" s="88">
        <v>0.1125</v>
      </c>
      <c r="AW138" s="88">
        <v>0.17947368421052631</v>
      </c>
      <c r="AX138" s="88">
        <v>0.24166666666666667</v>
      </c>
      <c r="AY138" s="88">
        <v>0.21299999999999999</v>
      </c>
      <c r="AZ138" s="88">
        <v>0.13499999999999998</v>
      </c>
      <c r="BA138" s="88">
        <v>0.15299999999999997</v>
      </c>
      <c r="BB138" s="88">
        <v>0.18499999999999997</v>
      </c>
      <c r="BC138" s="88">
        <v>0.20499999999999999</v>
      </c>
      <c r="BD138" s="88">
        <v>0.16593750000000002</v>
      </c>
      <c r="BE138" s="88">
        <v>0.21400000000000002</v>
      </c>
      <c r="BF138" s="88">
        <v>0.17833333333333334</v>
      </c>
      <c r="BG138" s="88">
        <v>0.17666666666666667</v>
      </c>
      <c r="BH138" s="89">
        <v>0.2929827315541601</v>
      </c>
      <c r="BI138" s="89">
        <v>0.25055555555555553</v>
      </c>
      <c r="BJ138" s="89">
        <f t="shared" si="1864"/>
        <v>0.20929838748214777</v>
      </c>
      <c r="BK138" s="101"/>
      <c r="BL138" s="49"/>
      <c r="BP138" s="1"/>
      <c r="BQ138" s="1"/>
      <c r="BR138" s="1"/>
      <c r="BS138" s="1"/>
      <c r="BT138" s="1"/>
      <c r="BU138" s="1"/>
      <c r="BV138" s="1"/>
      <c r="BW138" s="1"/>
      <c r="BX138" s="1"/>
      <c r="BY138" s="1"/>
      <c r="BZ138" s="1"/>
      <c r="CA138" s="1"/>
      <c r="CB138" s="1"/>
      <c r="CC138" s="1"/>
      <c r="CD138" s="1"/>
      <c r="CE138" s="97"/>
      <c r="CG138" s="90">
        <v>39584</v>
      </c>
      <c r="CH138" s="78">
        <f t="shared" si="1846"/>
        <v>7015230</v>
      </c>
      <c r="CI138" s="78">
        <f t="shared" si="1847"/>
        <v>6676818.7499999991</v>
      </c>
      <c r="CJ138" s="78">
        <f t="shared" si="1848"/>
        <v>7365999.9999999991</v>
      </c>
      <c r="CK138" s="78">
        <f t="shared" si="1849"/>
        <v>845000</v>
      </c>
      <c r="CL138" s="78">
        <f t="shared" si="1850"/>
        <v>4945500</v>
      </c>
      <c r="CM138" s="78">
        <f t="shared" si="1851"/>
        <v>6767952.6315789474</v>
      </c>
      <c r="CN138" s="78">
        <f t="shared" si="1852"/>
        <v>7411916.666666667</v>
      </c>
      <c r="CO138" s="78">
        <f t="shared" si="1853"/>
        <v>6958710</v>
      </c>
      <c r="CP138" s="78">
        <f t="shared" si="1854"/>
        <v>5379749.9999999991</v>
      </c>
      <c r="CQ138" s="78">
        <f t="shared" si="1855"/>
        <v>5243309.9999999991</v>
      </c>
      <c r="CR138" s="78">
        <f t="shared" si="1856"/>
        <v>6941199.9999999991</v>
      </c>
      <c r="CS138" s="78">
        <f t="shared" si="1857"/>
        <v>6619450</v>
      </c>
      <c r="CT138" s="78">
        <f t="shared" si="1858"/>
        <v>7855481.2500000009</v>
      </c>
      <c r="CU138" s="78">
        <f t="shared" si="1859"/>
        <v>7145460.0000000009</v>
      </c>
      <c r="CV138" s="78">
        <f t="shared" si="1860"/>
        <v>2660733.3333333335</v>
      </c>
      <c r="CW138" s="78">
        <f t="shared" si="1861"/>
        <v>6635600</v>
      </c>
      <c r="CX138" s="78">
        <f t="shared" si="1862"/>
        <v>12545520.565149136</v>
      </c>
      <c r="CY138" s="78">
        <f t="shared" si="1862"/>
        <v>9075173.084999999</v>
      </c>
      <c r="CZ138" s="91">
        <f t="shared" si="1865"/>
        <v>7368559.0296964943</v>
      </c>
      <c r="DA138" s="88"/>
      <c r="DB138" s="49"/>
      <c r="EQ138" s="1"/>
    </row>
    <row r="139" spans="1:147" x14ac:dyDescent="0.15">
      <c r="A139" s="81">
        <v>39585</v>
      </c>
      <c r="B139" s="82">
        <v>35560000</v>
      </c>
      <c r="C139" s="83">
        <v>51210000</v>
      </c>
      <c r="D139" s="83">
        <v>18390000</v>
      </c>
      <c r="E139" s="84">
        <v>25040000</v>
      </c>
      <c r="F139" s="84">
        <v>41030000</v>
      </c>
      <c r="G139" s="84">
        <v>40140000</v>
      </c>
      <c r="H139" s="84">
        <v>36990000</v>
      </c>
      <c r="I139" s="84">
        <v>31200000</v>
      </c>
      <c r="J139" s="138">
        <v>13460000</v>
      </c>
      <c r="K139" s="138">
        <v>42870000</v>
      </c>
      <c r="L139" s="84">
        <v>39440000</v>
      </c>
      <c r="M139" s="26">
        <v>32380000</v>
      </c>
      <c r="N139" s="26">
        <v>45110000</v>
      </c>
      <c r="O139" s="26">
        <v>17160000</v>
      </c>
      <c r="P139" s="26">
        <v>32670000</v>
      </c>
      <c r="Q139" s="26">
        <v>33300000</v>
      </c>
      <c r="R139" s="26">
        <v>45990000</v>
      </c>
      <c r="S139" s="179">
        <v>40260114</v>
      </c>
      <c r="T139" s="85">
        <f t="shared" si="1863"/>
        <v>34846000</v>
      </c>
      <c r="U139" s="70"/>
      <c r="AQ139" s="130">
        <v>39585</v>
      </c>
      <c r="AR139" s="50">
        <v>0.20966666666666664</v>
      </c>
      <c r="AS139" s="88">
        <v>0.17437499999999997</v>
      </c>
      <c r="AT139" s="88">
        <v>0.20399999999999999</v>
      </c>
      <c r="AU139" s="88">
        <v>0.21666666666666667</v>
      </c>
      <c r="AV139" s="88">
        <v>0.10999999999999999</v>
      </c>
      <c r="AW139" s="88">
        <v>0.18157894736842101</v>
      </c>
      <c r="AX139" s="88">
        <v>0.24166666666666667</v>
      </c>
      <c r="AY139" s="88">
        <v>0.21299999999999999</v>
      </c>
      <c r="AZ139" s="88">
        <v>0.13846153846153844</v>
      </c>
      <c r="BA139" s="88">
        <v>0.14849999999999999</v>
      </c>
      <c r="BB139" s="88">
        <v>0.18583333333333329</v>
      </c>
      <c r="BC139" s="88">
        <v>0.20423076923076922</v>
      </c>
      <c r="BD139" s="88">
        <v>0.16875000000000001</v>
      </c>
      <c r="BE139" s="88">
        <v>0.21833333333333335</v>
      </c>
      <c r="BF139" s="88">
        <v>0.17833333333333334</v>
      </c>
      <c r="BG139" s="88">
        <v>0.18888888888888891</v>
      </c>
      <c r="BH139" s="89">
        <v>0.28624411302982733</v>
      </c>
      <c r="BI139" s="89">
        <v>0.25055555555555553</v>
      </c>
      <c r="BJ139" s="89">
        <f t="shared" si="1864"/>
        <v>0.21029345840694344</v>
      </c>
      <c r="BK139" s="101"/>
      <c r="BL139" s="49"/>
      <c r="BP139" s="1"/>
      <c r="BQ139" s="1"/>
      <c r="BR139" s="1"/>
      <c r="BS139" s="1"/>
      <c r="BT139" s="1"/>
      <c r="BU139" s="1"/>
      <c r="BV139" s="1"/>
      <c r="BW139" s="1"/>
      <c r="BX139" s="1"/>
      <c r="BY139" s="1"/>
      <c r="BZ139" s="1"/>
      <c r="CA139" s="1"/>
      <c r="CB139" s="1"/>
      <c r="CC139" s="1"/>
      <c r="CD139" s="1"/>
      <c r="CE139" s="97"/>
      <c r="CG139" s="90">
        <v>39585</v>
      </c>
      <c r="CH139" s="78">
        <f t="shared" si="1846"/>
        <v>7455746.666666666</v>
      </c>
      <c r="CI139" s="78">
        <f t="shared" si="1847"/>
        <v>8929743.7499999981</v>
      </c>
      <c r="CJ139" s="78">
        <f t="shared" si="1848"/>
        <v>3751559.9999999995</v>
      </c>
      <c r="CK139" s="78">
        <f t="shared" si="1849"/>
        <v>5425333.333333334</v>
      </c>
      <c r="CL139" s="78">
        <f t="shared" si="1850"/>
        <v>4513299.9999999991</v>
      </c>
      <c r="CM139" s="78">
        <f t="shared" si="1851"/>
        <v>7288578.9473684188</v>
      </c>
      <c r="CN139" s="78">
        <f t="shared" si="1852"/>
        <v>8939250</v>
      </c>
      <c r="CO139" s="78">
        <f t="shared" si="1853"/>
        <v>6645600</v>
      </c>
      <c r="CP139" s="78">
        <f t="shared" si="1854"/>
        <v>1863692.3076923075</v>
      </c>
      <c r="CQ139" s="78">
        <f t="shared" si="1855"/>
        <v>6366195</v>
      </c>
      <c r="CR139" s="78">
        <f t="shared" si="1856"/>
        <v>7329266.6666666651</v>
      </c>
      <c r="CS139" s="78">
        <f t="shared" si="1857"/>
        <v>6612992.307692307</v>
      </c>
      <c r="CT139" s="78">
        <f t="shared" si="1858"/>
        <v>7612312.5000000009</v>
      </c>
      <c r="CU139" s="78">
        <f t="shared" si="1859"/>
        <v>3746600.0000000005</v>
      </c>
      <c r="CV139" s="78">
        <f t="shared" si="1860"/>
        <v>5826150</v>
      </c>
      <c r="CW139" s="78">
        <f t="shared" si="1861"/>
        <v>6290000.0000000009</v>
      </c>
      <c r="CX139" s="78">
        <f t="shared" si="1862"/>
        <v>13164366.75824176</v>
      </c>
      <c r="CY139" s="78">
        <f t="shared" si="1862"/>
        <v>10087395.229999999</v>
      </c>
      <c r="CZ139" s="91">
        <f t="shared" si="1865"/>
        <v>7327885.8516483512</v>
      </c>
      <c r="DA139" s="88"/>
      <c r="DB139" s="49"/>
      <c r="EQ139" s="1"/>
    </row>
    <row r="140" spans="1:147" x14ac:dyDescent="0.15">
      <c r="A140" s="81">
        <v>39586</v>
      </c>
      <c r="B140" s="82">
        <v>31590000</v>
      </c>
      <c r="C140" s="83">
        <v>10680000</v>
      </c>
      <c r="D140" s="83">
        <v>45160000</v>
      </c>
      <c r="E140" s="84">
        <v>21180000</v>
      </c>
      <c r="F140" s="84">
        <v>40010000</v>
      </c>
      <c r="G140" s="84">
        <v>40710000</v>
      </c>
      <c r="H140" s="84">
        <v>32290000</v>
      </c>
      <c r="I140" s="84">
        <v>11090000</v>
      </c>
      <c r="J140" s="138">
        <v>50530000</v>
      </c>
      <c r="K140" s="138">
        <v>38900000</v>
      </c>
      <c r="L140" s="84">
        <v>36430000</v>
      </c>
      <c r="M140" s="26">
        <v>33830000</v>
      </c>
      <c r="N140" s="26">
        <v>41180000</v>
      </c>
      <c r="O140" s="26">
        <v>42530000</v>
      </c>
      <c r="P140" s="26">
        <v>36300000</v>
      </c>
      <c r="Q140" s="26">
        <v>35070000</v>
      </c>
      <c r="R140" s="26">
        <v>29250000</v>
      </c>
      <c r="S140" s="179">
        <v>25196300</v>
      </c>
      <c r="T140" s="85">
        <f t="shared" si="1863"/>
        <v>36866000</v>
      </c>
      <c r="U140" s="70"/>
      <c r="AQ140" s="130">
        <v>39586</v>
      </c>
      <c r="AR140" s="50">
        <v>0.21299999999999999</v>
      </c>
      <c r="AS140" s="88">
        <v>0.17062500000000003</v>
      </c>
      <c r="AT140" s="88">
        <v>0.20399999999999999</v>
      </c>
      <c r="AU140" s="88">
        <v>0.215</v>
      </c>
      <c r="AV140" s="88">
        <v>0.10958333333333332</v>
      </c>
      <c r="AW140" s="88">
        <v>0.18210526315789469</v>
      </c>
      <c r="AX140" s="88">
        <v>0.24166666666666667</v>
      </c>
      <c r="AY140" s="88">
        <v>0.217</v>
      </c>
      <c r="AZ140" s="88">
        <v>0.13846153846153844</v>
      </c>
      <c r="BA140" s="88">
        <v>0.14849999999999999</v>
      </c>
      <c r="BB140" s="88">
        <v>0.18666666666666665</v>
      </c>
      <c r="BC140" s="88">
        <v>0.20423076923076922</v>
      </c>
      <c r="BD140" s="88">
        <v>0.16875000000000001</v>
      </c>
      <c r="BE140" s="88">
        <v>0.21833333333333335</v>
      </c>
      <c r="BF140" s="88">
        <v>0.17916666666666667</v>
      </c>
      <c r="BG140" s="88">
        <v>0.18446428571428575</v>
      </c>
      <c r="BH140" s="89">
        <v>0.29090909090909095</v>
      </c>
      <c r="BI140" s="89">
        <v>0.25055555555555553</v>
      </c>
      <c r="BJ140" s="89">
        <f t="shared" si="1864"/>
        <v>0.2046158795408104</v>
      </c>
      <c r="BK140" s="101"/>
      <c r="BL140" s="49"/>
      <c r="BP140" s="1"/>
      <c r="BQ140" s="1"/>
      <c r="BR140" s="1"/>
      <c r="BS140" s="1"/>
      <c r="BT140" s="1"/>
      <c r="BU140" s="1"/>
      <c r="BV140" s="1"/>
      <c r="BW140" s="1"/>
      <c r="BX140" s="1"/>
      <c r="BY140" s="1"/>
      <c r="BZ140" s="1"/>
      <c r="CA140" s="1"/>
      <c r="CB140" s="1"/>
      <c r="CC140" s="1"/>
      <c r="CD140" s="1"/>
      <c r="CE140" s="97"/>
      <c r="CG140" s="90">
        <v>39586</v>
      </c>
      <c r="CH140" s="78">
        <f t="shared" si="1846"/>
        <v>6728670</v>
      </c>
      <c r="CI140" s="78">
        <f t="shared" si="1847"/>
        <v>1822275.0000000002</v>
      </c>
      <c r="CJ140" s="78">
        <f t="shared" si="1848"/>
        <v>9212640</v>
      </c>
      <c r="CK140" s="78">
        <f t="shared" si="1849"/>
        <v>4553700</v>
      </c>
      <c r="CL140" s="78">
        <f t="shared" si="1850"/>
        <v>4384429.166666666</v>
      </c>
      <c r="CM140" s="78">
        <f t="shared" si="1851"/>
        <v>7413505.263157893</v>
      </c>
      <c r="CN140" s="78">
        <f t="shared" si="1852"/>
        <v>7803416.666666667</v>
      </c>
      <c r="CO140" s="78">
        <f t="shared" si="1853"/>
        <v>2406530</v>
      </c>
      <c r="CP140" s="78">
        <f t="shared" si="1854"/>
        <v>6996461.5384615371</v>
      </c>
      <c r="CQ140" s="78">
        <f t="shared" si="1855"/>
        <v>5776650</v>
      </c>
      <c r="CR140" s="78">
        <f t="shared" si="1856"/>
        <v>6800266.666666666</v>
      </c>
      <c r="CS140" s="78">
        <f t="shared" si="1857"/>
        <v>6909126.923076923</v>
      </c>
      <c r="CT140" s="78">
        <f t="shared" si="1858"/>
        <v>6949125</v>
      </c>
      <c r="CU140" s="78">
        <f t="shared" si="1859"/>
        <v>9285716.6666666679</v>
      </c>
      <c r="CV140" s="78">
        <f t="shared" si="1860"/>
        <v>6503750</v>
      </c>
      <c r="CW140" s="78">
        <f t="shared" si="1861"/>
        <v>6469162.5000000009</v>
      </c>
      <c r="CX140" s="78">
        <f t="shared" si="1862"/>
        <v>8509090.9090909101</v>
      </c>
      <c r="CY140" s="78">
        <f t="shared" si="1862"/>
        <v>6313072.944444444</v>
      </c>
      <c r="CZ140" s="91">
        <f t="shared" si="1865"/>
        <v>7543369.0151515156</v>
      </c>
      <c r="DA140" s="88"/>
      <c r="DB140" s="49"/>
      <c r="EQ140" s="1"/>
    </row>
    <row r="141" spans="1:147" x14ac:dyDescent="0.15">
      <c r="A141" s="81">
        <v>39587</v>
      </c>
      <c r="B141" s="82">
        <v>28810000</v>
      </c>
      <c r="C141" s="83">
        <v>31800000</v>
      </c>
      <c r="D141" s="83">
        <v>44270000</v>
      </c>
      <c r="E141" s="84">
        <v>23290000</v>
      </c>
      <c r="F141" s="84">
        <v>44020000</v>
      </c>
      <c r="G141" s="84">
        <v>31970000</v>
      </c>
      <c r="H141" s="84">
        <v>13890000</v>
      </c>
      <c r="I141" s="84">
        <v>36920000</v>
      </c>
      <c r="J141" s="138">
        <v>47340000</v>
      </c>
      <c r="K141" s="138">
        <v>42990000</v>
      </c>
      <c r="L141" s="84">
        <v>36680000</v>
      </c>
      <c r="M141" s="26">
        <v>29760000</v>
      </c>
      <c r="N141" s="26">
        <v>12940000</v>
      </c>
      <c r="O141" s="26">
        <v>43650000</v>
      </c>
      <c r="P141" s="26">
        <v>34350000</v>
      </c>
      <c r="Q141" s="26">
        <v>32810000</v>
      </c>
      <c r="R141" s="26">
        <v>32050000</v>
      </c>
      <c r="S141" s="179">
        <v>22396000</v>
      </c>
      <c r="T141" s="85">
        <f t="shared" si="1863"/>
        <v>31160000</v>
      </c>
      <c r="U141" s="70"/>
      <c r="AQ141" s="130">
        <v>39587</v>
      </c>
      <c r="AR141" s="50">
        <v>0.21299999999999999</v>
      </c>
      <c r="AS141" s="88">
        <v>0.17062500000000003</v>
      </c>
      <c r="AT141" s="88">
        <v>0.20142857142857143</v>
      </c>
      <c r="AU141" s="88">
        <v>0.21916666666666665</v>
      </c>
      <c r="AV141" s="88">
        <v>0.10916666666666668</v>
      </c>
      <c r="AW141" s="88">
        <v>0.18210526315789469</v>
      </c>
      <c r="AX141" s="88">
        <v>0.23923076923076925</v>
      </c>
      <c r="AY141" s="88">
        <v>0.217</v>
      </c>
      <c r="AZ141" s="88">
        <v>0.13038461538461538</v>
      </c>
      <c r="BA141" s="88">
        <v>0.13884615384615381</v>
      </c>
      <c r="BB141" s="88">
        <v>0.1895833333333333</v>
      </c>
      <c r="BC141" s="88">
        <v>0.20423076923076922</v>
      </c>
      <c r="BD141" s="88">
        <v>0.1603846153846154</v>
      </c>
      <c r="BE141" s="88">
        <v>0.22333333333333338</v>
      </c>
      <c r="BF141" s="88">
        <v>0.18833333333333332</v>
      </c>
      <c r="BG141" s="88">
        <v>0.18124999999999999</v>
      </c>
      <c r="BH141" s="89">
        <v>0.29071428571428576</v>
      </c>
      <c r="BI141" s="89">
        <v>0.25111111111111106</v>
      </c>
      <c r="BJ141" s="89">
        <f t="shared" si="1864"/>
        <v>0.21538724184993444</v>
      </c>
      <c r="BK141" s="101"/>
      <c r="BL141" s="49"/>
      <c r="BP141" s="1"/>
      <c r="BQ141" s="1"/>
      <c r="BR141" s="1"/>
      <c r="BS141" s="1"/>
      <c r="BT141" s="1"/>
      <c r="BU141" s="1"/>
      <c r="BV141" s="1"/>
      <c r="BW141" s="1"/>
      <c r="BX141" s="1"/>
      <c r="BY141" s="1"/>
      <c r="BZ141" s="1"/>
      <c r="CA141" s="1"/>
      <c r="CB141" s="1"/>
      <c r="CC141" s="1"/>
      <c r="CD141" s="1"/>
      <c r="CE141" s="97"/>
      <c r="CG141" s="90">
        <v>39587</v>
      </c>
      <c r="CH141" s="78">
        <f t="shared" si="1846"/>
        <v>6136530</v>
      </c>
      <c r="CI141" s="78">
        <f t="shared" si="1847"/>
        <v>5425875.0000000009</v>
      </c>
      <c r="CJ141" s="78">
        <f t="shared" si="1848"/>
        <v>8917242.8571428563</v>
      </c>
      <c r="CK141" s="78">
        <f t="shared" si="1849"/>
        <v>5104391.666666666</v>
      </c>
      <c r="CL141" s="78">
        <f t="shared" si="1850"/>
        <v>4805516.666666667</v>
      </c>
      <c r="CM141" s="78">
        <f t="shared" si="1851"/>
        <v>5821905.263157893</v>
      </c>
      <c r="CN141" s="78">
        <f t="shared" si="1852"/>
        <v>3322915.384615385</v>
      </c>
      <c r="CO141" s="78">
        <f t="shared" si="1853"/>
        <v>8011640</v>
      </c>
      <c r="CP141" s="78">
        <f t="shared" si="1854"/>
        <v>6172407.692307692</v>
      </c>
      <c r="CQ141" s="78">
        <f t="shared" si="1855"/>
        <v>5968996.1538461521</v>
      </c>
      <c r="CR141" s="78">
        <f t="shared" si="1856"/>
        <v>6953916.6666666651</v>
      </c>
      <c r="CS141" s="78">
        <f t="shared" si="1857"/>
        <v>6077907.692307692</v>
      </c>
      <c r="CT141" s="78">
        <f t="shared" si="1858"/>
        <v>2075376.9230769232</v>
      </c>
      <c r="CU141" s="78">
        <f t="shared" si="1859"/>
        <v>9748500.0000000019</v>
      </c>
      <c r="CV141" s="78">
        <f t="shared" si="1860"/>
        <v>6469250</v>
      </c>
      <c r="CW141" s="78">
        <f t="shared" si="1861"/>
        <v>5946812.5</v>
      </c>
      <c r="CX141" s="78">
        <f t="shared" si="1862"/>
        <v>9317392.8571428582</v>
      </c>
      <c r="CY141" s="78">
        <f t="shared" si="1862"/>
        <v>5623884.4444444431</v>
      </c>
      <c r="CZ141" s="91">
        <f t="shared" si="1865"/>
        <v>6711466.4560439568</v>
      </c>
      <c r="DA141" s="88"/>
      <c r="DB141" s="49"/>
      <c r="EQ141" s="1"/>
    </row>
    <row r="142" spans="1:147" x14ac:dyDescent="0.15">
      <c r="A142" s="81">
        <v>39588</v>
      </c>
      <c r="B142" s="82">
        <v>9910000</v>
      </c>
      <c r="C142" s="83">
        <v>39690000</v>
      </c>
      <c r="D142" s="83">
        <v>44400000</v>
      </c>
      <c r="E142" s="84">
        <v>27850000</v>
      </c>
      <c r="F142" s="84">
        <v>41420000</v>
      </c>
      <c r="G142" s="84">
        <v>15630000</v>
      </c>
      <c r="H142" s="84">
        <v>41040000</v>
      </c>
      <c r="I142" s="84">
        <v>37040000</v>
      </c>
      <c r="J142" s="138">
        <v>49040000</v>
      </c>
      <c r="K142" s="138">
        <v>47830000</v>
      </c>
      <c r="L142" s="84">
        <v>35960000</v>
      </c>
      <c r="M142" s="26">
        <v>19610000</v>
      </c>
      <c r="N142" s="26">
        <v>43930000</v>
      </c>
      <c r="O142" s="26">
        <v>44910000</v>
      </c>
      <c r="P142" s="26">
        <v>28700000</v>
      </c>
      <c r="Q142" s="26">
        <v>35770000</v>
      </c>
      <c r="R142" s="26">
        <v>20880000</v>
      </c>
      <c r="S142" s="179">
        <v>44350568</v>
      </c>
      <c r="T142" s="85">
        <f t="shared" si="1863"/>
        <v>34838000</v>
      </c>
      <c r="U142" s="70"/>
      <c r="AQ142" s="130">
        <v>39588</v>
      </c>
      <c r="AR142" s="50">
        <v>0.21200000000000002</v>
      </c>
      <c r="AS142" s="88">
        <v>0.17031250000000001</v>
      </c>
      <c r="AT142" s="88">
        <v>0.20142857142857143</v>
      </c>
      <c r="AU142" s="88">
        <v>0.2233333333333333</v>
      </c>
      <c r="AV142" s="88">
        <v>0.105</v>
      </c>
      <c r="AW142" s="88">
        <v>0.18022727272727271</v>
      </c>
      <c r="AX142" s="88">
        <v>0.23923076923076925</v>
      </c>
      <c r="AY142" s="88">
        <v>0.217</v>
      </c>
      <c r="AZ142" s="88">
        <v>0.12615384615384612</v>
      </c>
      <c r="BA142" s="88">
        <v>0.12615384615384612</v>
      </c>
      <c r="BB142" s="88">
        <v>0.1895833333333333</v>
      </c>
      <c r="BC142" s="88">
        <v>0.21208333333333332</v>
      </c>
      <c r="BD142" s="88">
        <v>0.1603846153846154</v>
      </c>
      <c r="BE142" s="88">
        <v>0.22333333333333338</v>
      </c>
      <c r="BF142" s="88">
        <v>0.18833333333333332</v>
      </c>
      <c r="BG142" s="88">
        <v>0.18428571428571427</v>
      </c>
      <c r="BH142" s="89">
        <v>0.29071428571428576</v>
      </c>
      <c r="BI142" s="89">
        <v>0.25111111111111106</v>
      </c>
      <c r="BJ142" s="89">
        <f t="shared" si="1864"/>
        <v>0.20174968199223323</v>
      </c>
      <c r="BK142" s="101"/>
      <c r="BL142" s="49"/>
      <c r="BP142" s="1"/>
      <c r="BQ142" s="1"/>
      <c r="BR142" s="1"/>
      <c r="BS142" s="1"/>
      <c r="BT142" s="1"/>
      <c r="BU142" s="1"/>
      <c r="BV142" s="1"/>
      <c r="BW142" s="1"/>
      <c r="BX142" s="1"/>
      <c r="BY142" s="1"/>
      <c r="BZ142" s="1"/>
      <c r="CA142" s="1"/>
      <c r="CB142" s="1"/>
      <c r="CC142" s="1"/>
      <c r="CD142" s="1"/>
      <c r="CE142" s="97"/>
      <c r="CG142" s="90">
        <v>39588</v>
      </c>
      <c r="CH142" s="78">
        <f t="shared" si="1846"/>
        <v>2100920</v>
      </c>
      <c r="CI142" s="78">
        <f t="shared" si="1847"/>
        <v>6759703.125</v>
      </c>
      <c r="CJ142" s="78">
        <f t="shared" si="1848"/>
        <v>8943428.5714285709</v>
      </c>
      <c r="CK142" s="78">
        <f t="shared" si="1849"/>
        <v>6219833.3333333321</v>
      </c>
      <c r="CL142" s="78">
        <f t="shared" si="1850"/>
        <v>4349100</v>
      </c>
      <c r="CM142" s="78">
        <f t="shared" si="1851"/>
        <v>2816952.2727272725</v>
      </c>
      <c r="CN142" s="78">
        <f t="shared" si="1852"/>
        <v>9818030.7692307699</v>
      </c>
      <c r="CO142" s="78">
        <f t="shared" si="1853"/>
        <v>8037680</v>
      </c>
      <c r="CP142" s="78">
        <f t="shared" si="1854"/>
        <v>6186584.6153846132</v>
      </c>
      <c r="CQ142" s="78">
        <f t="shared" si="1855"/>
        <v>6033938.4615384601</v>
      </c>
      <c r="CR142" s="78">
        <f t="shared" si="1856"/>
        <v>6817416.6666666651</v>
      </c>
      <c r="CS142" s="78">
        <f t="shared" si="1857"/>
        <v>4158954.1666666665</v>
      </c>
      <c r="CT142" s="78">
        <f t="shared" si="1858"/>
        <v>7045696.1538461549</v>
      </c>
      <c r="CU142" s="78">
        <f t="shared" si="1859"/>
        <v>10029900.000000002</v>
      </c>
      <c r="CV142" s="78">
        <f t="shared" si="1860"/>
        <v>5405166.666666666</v>
      </c>
      <c r="CW142" s="78">
        <f t="shared" si="1861"/>
        <v>6591900</v>
      </c>
      <c r="CX142" s="78">
        <f t="shared" si="1862"/>
        <v>6070114.2857142864</v>
      </c>
      <c r="CY142" s="78">
        <f t="shared" si="1862"/>
        <v>11136920.408888888</v>
      </c>
      <c r="CZ142" s="91">
        <f t="shared" si="1865"/>
        <v>7028555.4212454213</v>
      </c>
      <c r="DA142" s="88"/>
      <c r="DB142" s="49"/>
      <c r="EQ142" s="1"/>
    </row>
    <row r="143" spans="1:147" x14ac:dyDescent="0.15">
      <c r="A143" s="81">
        <v>39589</v>
      </c>
      <c r="B143" s="82">
        <v>35270000</v>
      </c>
      <c r="C143" s="83">
        <v>38640000</v>
      </c>
      <c r="D143" s="83">
        <v>42200000</v>
      </c>
      <c r="E143" s="84">
        <v>37790000</v>
      </c>
      <c r="F143" s="84">
        <v>37830000</v>
      </c>
      <c r="G143" s="84">
        <v>52300000</v>
      </c>
      <c r="H143" s="84">
        <v>43770000</v>
      </c>
      <c r="I143" s="84">
        <v>35130000</v>
      </c>
      <c r="J143" s="138">
        <v>45370000</v>
      </c>
      <c r="K143" s="138">
        <v>39740000</v>
      </c>
      <c r="L143" s="84">
        <v>22780000</v>
      </c>
      <c r="M143" s="26">
        <v>34360000</v>
      </c>
      <c r="N143" s="26">
        <v>47770000</v>
      </c>
      <c r="O143" s="26">
        <v>42650000</v>
      </c>
      <c r="P143" s="26">
        <v>37110000</v>
      </c>
      <c r="Q143" s="26">
        <v>28150000</v>
      </c>
      <c r="R143" s="26">
        <v>16720000</v>
      </c>
      <c r="S143" s="179">
        <v>46922616</v>
      </c>
      <c r="T143" s="85">
        <f t="shared" si="1863"/>
        <v>34480000</v>
      </c>
      <c r="U143" s="70"/>
      <c r="AQ143" s="130">
        <v>39589</v>
      </c>
      <c r="AR143" s="50">
        <v>0.21200000000000002</v>
      </c>
      <c r="AS143" s="88">
        <v>0.1678125</v>
      </c>
      <c r="AT143" s="88">
        <v>0.19857142857142857</v>
      </c>
      <c r="AU143" s="88">
        <v>0.22576923076923075</v>
      </c>
      <c r="AV143" s="88">
        <v>0.105</v>
      </c>
      <c r="AW143" s="88">
        <v>0.18022727272727271</v>
      </c>
      <c r="AX143" s="88">
        <v>0.23730769230769233</v>
      </c>
      <c r="AY143" s="88">
        <v>0.22777777777777775</v>
      </c>
      <c r="AZ143" s="88">
        <v>0.11769230769230768</v>
      </c>
      <c r="BA143" s="88">
        <v>0.12615384615384612</v>
      </c>
      <c r="BB143" s="88">
        <v>0.19416666666666663</v>
      </c>
      <c r="BC143" s="88">
        <v>0.21208333333333332</v>
      </c>
      <c r="BD143" s="88">
        <v>0.16115384615384618</v>
      </c>
      <c r="BE143" s="88">
        <v>0.23000000000000007</v>
      </c>
      <c r="BF143" s="88">
        <v>0.18919642857142857</v>
      </c>
      <c r="BG143" s="88">
        <v>0.18428571428571427</v>
      </c>
      <c r="BH143" s="89">
        <v>0.29136904761904764</v>
      </c>
      <c r="BI143" s="89">
        <v>0.25055555555555559</v>
      </c>
      <c r="BJ143" s="89">
        <f t="shared" si="1864"/>
        <v>0.20062779598833111</v>
      </c>
      <c r="BK143" s="101"/>
      <c r="BL143" s="49"/>
      <c r="BP143" s="1"/>
      <c r="BQ143" s="1"/>
      <c r="BR143" s="1"/>
      <c r="BS143" s="1"/>
      <c r="BT143" s="1"/>
      <c r="BU143" s="1"/>
      <c r="BV143" s="1"/>
      <c r="BW143" s="1"/>
      <c r="BX143" s="1"/>
      <c r="BY143" s="1"/>
      <c r="BZ143" s="1"/>
      <c r="CA143" s="1"/>
      <c r="CB143" s="1"/>
      <c r="CC143" s="1"/>
      <c r="CD143" s="1"/>
      <c r="CE143" s="97"/>
      <c r="CG143" s="90">
        <v>39589</v>
      </c>
      <c r="CH143" s="78">
        <f t="shared" si="1846"/>
        <v>7477240.0000000009</v>
      </c>
      <c r="CI143" s="78">
        <f t="shared" si="1847"/>
        <v>6484275</v>
      </c>
      <c r="CJ143" s="78">
        <f t="shared" si="1848"/>
        <v>8379714.2857142854</v>
      </c>
      <c r="CK143" s="78">
        <f t="shared" si="1849"/>
        <v>8531819.2307692301</v>
      </c>
      <c r="CL143" s="78">
        <f t="shared" si="1850"/>
        <v>3972150</v>
      </c>
      <c r="CM143" s="78">
        <f t="shared" si="1851"/>
        <v>9425886.3636363633</v>
      </c>
      <c r="CN143" s="78">
        <f t="shared" si="1852"/>
        <v>10386957.692307694</v>
      </c>
      <c r="CO143" s="78">
        <f t="shared" si="1853"/>
        <v>8001833.3333333321</v>
      </c>
      <c r="CP143" s="78">
        <f t="shared" si="1854"/>
        <v>5339699.9999999991</v>
      </c>
      <c r="CQ143" s="78">
        <f t="shared" si="1855"/>
        <v>5013353.8461538451</v>
      </c>
      <c r="CR143" s="78">
        <f t="shared" si="1856"/>
        <v>4423116.666666666</v>
      </c>
      <c r="CS143" s="78">
        <f t="shared" si="1857"/>
        <v>7287183.333333333</v>
      </c>
      <c r="CT143" s="78">
        <f t="shared" si="1858"/>
        <v>7698319.2307692319</v>
      </c>
      <c r="CU143" s="78">
        <f t="shared" si="1859"/>
        <v>9809500.0000000019</v>
      </c>
      <c r="CV143" s="78">
        <f t="shared" si="1860"/>
        <v>7021079.4642857146</v>
      </c>
      <c r="CW143" s="78">
        <f t="shared" si="1861"/>
        <v>5187642.8571428573</v>
      </c>
      <c r="CX143" s="78">
        <f t="shared" si="1862"/>
        <v>4871690.4761904767</v>
      </c>
      <c r="CY143" s="78">
        <f t="shared" si="1862"/>
        <v>11756722.120000001</v>
      </c>
      <c r="CZ143" s="91">
        <f t="shared" si="1865"/>
        <v>6917646.4056776566</v>
      </c>
      <c r="DA143" s="88"/>
      <c r="DB143" s="49"/>
      <c r="EQ143" s="1"/>
    </row>
    <row r="144" spans="1:147" x14ac:dyDescent="0.15">
      <c r="A144" s="81">
        <v>39590</v>
      </c>
      <c r="B144" s="82">
        <v>37500000</v>
      </c>
      <c r="C144" s="83">
        <v>35760000</v>
      </c>
      <c r="D144" s="83">
        <v>41520000</v>
      </c>
      <c r="E144" s="84">
        <v>31390000</v>
      </c>
      <c r="F144" s="84">
        <v>13060000</v>
      </c>
      <c r="G144" s="84">
        <v>42520000</v>
      </c>
      <c r="H144" s="84">
        <v>38330000</v>
      </c>
      <c r="I144" s="84">
        <v>37970000</v>
      </c>
      <c r="J144" s="138">
        <v>44230000</v>
      </c>
      <c r="K144" s="138">
        <v>16860000</v>
      </c>
      <c r="L144" s="84">
        <v>37220000</v>
      </c>
      <c r="M144" s="26">
        <v>33550000</v>
      </c>
      <c r="N144" s="26">
        <v>49770000</v>
      </c>
      <c r="O144" s="26">
        <v>32570000</v>
      </c>
      <c r="P144" s="26">
        <v>28630000</v>
      </c>
      <c r="Q144" s="26">
        <v>17360000</v>
      </c>
      <c r="R144" s="26">
        <v>43490000</v>
      </c>
      <c r="S144" s="179">
        <v>43116668</v>
      </c>
      <c r="T144" s="85">
        <f t="shared" si="1863"/>
        <v>34364000</v>
      </c>
      <c r="U144" s="70"/>
      <c r="AQ144" s="130">
        <v>39590</v>
      </c>
      <c r="AR144" s="50">
        <v>0.21076923076923076</v>
      </c>
      <c r="AS144" s="88">
        <v>0.16406249999999997</v>
      </c>
      <c r="AT144" s="88">
        <v>0.19714285714285712</v>
      </c>
      <c r="AU144" s="88">
        <v>0.22576923076923075</v>
      </c>
      <c r="AV144" s="88">
        <v>0.11208333333333333</v>
      </c>
      <c r="AW144" s="88">
        <v>0.18113636363636362</v>
      </c>
      <c r="AX144" s="88">
        <v>0.23500000000000001</v>
      </c>
      <c r="AY144" s="88">
        <v>0.21400000000000002</v>
      </c>
      <c r="AZ144" s="88">
        <v>0.11576923076923076</v>
      </c>
      <c r="BA144" s="88">
        <v>0.125</v>
      </c>
      <c r="BB144" s="88">
        <v>0.19416666666666663</v>
      </c>
      <c r="BC144" s="88">
        <v>0.21269230769230771</v>
      </c>
      <c r="BD144" s="88">
        <v>0.16307692307692309</v>
      </c>
      <c r="BE144" s="88">
        <v>0.22958333333333339</v>
      </c>
      <c r="BF144" s="88">
        <v>0.18919642857142857</v>
      </c>
      <c r="BG144" s="88">
        <v>0.19904761904761903</v>
      </c>
      <c r="BH144" s="89">
        <v>0.29136904761904764</v>
      </c>
      <c r="BI144" s="89">
        <v>0.25055555555555559</v>
      </c>
      <c r="BJ144" s="89">
        <f t="shared" si="1864"/>
        <v>0.21614287001410884</v>
      </c>
      <c r="BK144" s="101"/>
      <c r="BL144" s="49"/>
      <c r="BP144" s="1"/>
      <c r="BQ144" s="1"/>
      <c r="BR144" s="1"/>
      <c r="BS144" s="1"/>
      <c r="BT144" s="1"/>
      <c r="BU144" s="1"/>
      <c r="BV144" s="1"/>
      <c r="BW144" s="1"/>
      <c r="BX144" s="1"/>
      <c r="BY144" s="1"/>
      <c r="BZ144" s="1"/>
      <c r="CA144" s="1"/>
      <c r="CB144" s="1"/>
      <c r="CC144" s="1"/>
      <c r="CD144" s="1"/>
      <c r="CE144" s="97"/>
      <c r="CG144" s="90">
        <v>39590</v>
      </c>
      <c r="CH144" s="78">
        <f t="shared" si="1846"/>
        <v>7903846.153846154</v>
      </c>
      <c r="CI144" s="78">
        <f t="shared" si="1847"/>
        <v>5866874.9999999991</v>
      </c>
      <c r="CJ144" s="78">
        <f t="shared" si="1848"/>
        <v>8185371.4285714272</v>
      </c>
      <c r="CK144" s="78">
        <f t="shared" si="1849"/>
        <v>7086896.1538461531</v>
      </c>
      <c r="CL144" s="78">
        <f t="shared" si="1850"/>
        <v>1463808.3333333333</v>
      </c>
      <c r="CM144" s="78">
        <f t="shared" si="1851"/>
        <v>7701918.1818181816</v>
      </c>
      <c r="CN144" s="78">
        <f t="shared" si="1852"/>
        <v>9007550</v>
      </c>
      <c r="CO144" s="78">
        <f t="shared" si="1853"/>
        <v>8125580.0000000009</v>
      </c>
      <c r="CP144" s="78">
        <f t="shared" si="1854"/>
        <v>5120473.076923077</v>
      </c>
      <c r="CQ144" s="78">
        <f t="shared" si="1855"/>
        <v>2107500</v>
      </c>
      <c r="CR144" s="78">
        <f t="shared" si="1856"/>
        <v>7226883.3333333321</v>
      </c>
      <c r="CS144" s="78">
        <f t="shared" si="1857"/>
        <v>7135826.9230769239</v>
      </c>
      <c r="CT144" s="78">
        <f t="shared" si="1858"/>
        <v>8116338.461538462</v>
      </c>
      <c r="CU144" s="78">
        <f t="shared" si="1859"/>
        <v>7477529.1666666688</v>
      </c>
      <c r="CV144" s="78">
        <f t="shared" si="1860"/>
        <v>5416693.75</v>
      </c>
      <c r="CW144" s="78">
        <f t="shared" si="1861"/>
        <v>3455466.6666666665</v>
      </c>
      <c r="CX144" s="78">
        <f t="shared" si="1862"/>
        <v>12671639.880952382</v>
      </c>
      <c r="CY144" s="78">
        <f t="shared" si="1862"/>
        <v>10803120.704444446</v>
      </c>
      <c r="CZ144" s="91">
        <f t="shared" si="1865"/>
        <v>7427533.5851648357</v>
      </c>
      <c r="DA144" s="88"/>
      <c r="DB144" s="49"/>
      <c r="EQ144" s="1"/>
    </row>
    <row r="145" spans="1:147" x14ac:dyDescent="0.15">
      <c r="A145" s="81">
        <v>39591</v>
      </c>
      <c r="B145" s="82">
        <v>38370000</v>
      </c>
      <c r="C145" s="83">
        <v>33230000</v>
      </c>
      <c r="D145" s="83">
        <v>32090000</v>
      </c>
      <c r="E145" s="84">
        <v>15250000</v>
      </c>
      <c r="F145" s="84">
        <v>51270000</v>
      </c>
      <c r="G145" s="84">
        <v>43000000</v>
      </c>
      <c r="H145" s="84">
        <v>45400000</v>
      </c>
      <c r="I145" s="84">
        <v>36030000</v>
      </c>
      <c r="J145" s="138">
        <v>33870000</v>
      </c>
      <c r="K145" s="138">
        <v>51790000</v>
      </c>
      <c r="L145" s="84">
        <v>35040000</v>
      </c>
      <c r="M145" s="84">
        <v>34260000</v>
      </c>
      <c r="N145" s="84">
        <v>48680000</v>
      </c>
      <c r="O145" s="84">
        <v>28750000</v>
      </c>
      <c r="P145" s="84">
        <v>17420000</v>
      </c>
      <c r="Q145" s="26">
        <v>34320000</v>
      </c>
      <c r="R145" s="26">
        <v>40790000</v>
      </c>
      <c r="S145" s="179">
        <v>37770909</v>
      </c>
      <c r="T145" s="85">
        <f t="shared" si="1863"/>
        <v>33992000</v>
      </c>
      <c r="U145" s="70"/>
      <c r="AQ145" s="130">
        <v>39591</v>
      </c>
      <c r="AR145" s="50">
        <v>0.20923076923076925</v>
      </c>
      <c r="AS145" s="88">
        <v>0.15499999999999997</v>
      </c>
      <c r="AT145" s="88">
        <v>0.19714285714285712</v>
      </c>
      <c r="AU145" s="88">
        <v>0.22749999999999998</v>
      </c>
      <c r="AV145" s="88">
        <v>0.11208333333333333</v>
      </c>
      <c r="AW145" s="88">
        <v>0.18113636363636362</v>
      </c>
      <c r="AX145" s="88">
        <v>0.23500000000000001</v>
      </c>
      <c r="AY145" s="88">
        <v>0.22192307692307692</v>
      </c>
      <c r="AZ145" s="88">
        <v>0.11576923076923076</v>
      </c>
      <c r="BA145" s="88">
        <v>0.125</v>
      </c>
      <c r="BB145" s="88">
        <v>0.19833333333333333</v>
      </c>
      <c r="BC145" s="88">
        <v>0.21500000000000002</v>
      </c>
      <c r="BD145" s="88">
        <v>0.16307692307692309</v>
      </c>
      <c r="BE145" s="88">
        <v>0.22958333333333339</v>
      </c>
      <c r="BF145" s="88">
        <v>0.20049999999999998</v>
      </c>
      <c r="BG145" s="88">
        <v>0.19904761904761903</v>
      </c>
      <c r="BH145" s="89">
        <v>0.28994047619047619</v>
      </c>
      <c r="BI145" s="89">
        <v>0.25166666666666671</v>
      </c>
      <c r="BJ145" s="89">
        <f t="shared" si="1864"/>
        <v>0.21587315696776746</v>
      </c>
      <c r="BK145" s="101"/>
      <c r="BL145" s="49"/>
      <c r="BP145" s="1"/>
      <c r="BQ145" s="1"/>
      <c r="BR145" s="1"/>
      <c r="BS145" s="1"/>
      <c r="BT145" s="1"/>
      <c r="BU145" s="1"/>
      <c r="BV145" s="1"/>
      <c r="BW145" s="1"/>
      <c r="BX145" s="1"/>
      <c r="BY145" s="1"/>
      <c r="BZ145" s="1"/>
      <c r="CA145" s="1"/>
      <c r="CB145" s="1"/>
      <c r="CC145" s="1"/>
      <c r="CD145" s="1"/>
      <c r="CE145" s="97"/>
      <c r="CG145" s="90">
        <v>39591</v>
      </c>
      <c r="CH145" s="78">
        <f t="shared" si="1846"/>
        <v>8028184.615384616</v>
      </c>
      <c r="CI145" s="78">
        <f t="shared" si="1847"/>
        <v>5150649.9999999991</v>
      </c>
      <c r="CJ145" s="78">
        <f t="shared" si="1848"/>
        <v>6326314.2857142845</v>
      </c>
      <c r="CK145" s="78">
        <f t="shared" si="1849"/>
        <v>3469374.9999999995</v>
      </c>
      <c r="CL145" s="78">
        <f t="shared" si="1850"/>
        <v>5746512.5</v>
      </c>
      <c r="CM145" s="78">
        <f t="shared" si="1851"/>
        <v>7788863.6363636358</v>
      </c>
      <c r="CN145" s="78">
        <f t="shared" si="1852"/>
        <v>10669000</v>
      </c>
      <c r="CO145" s="78">
        <f t="shared" si="1853"/>
        <v>7995888.461538461</v>
      </c>
      <c r="CP145" s="78">
        <f t="shared" si="1854"/>
        <v>3921103.846153846</v>
      </c>
      <c r="CQ145" s="78">
        <f t="shared" si="1855"/>
        <v>6473750</v>
      </c>
      <c r="CR145" s="78">
        <f t="shared" si="1856"/>
        <v>6949600</v>
      </c>
      <c r="CS145" s="78">
        <f t="shared" si="1857"/>
        <v>7365900.0000000009</v>
      </c>
      <c r="CT145" s="78">
        <f t="shared" si="1858"/>
        <v>7938584.615384616</v>
      </c>
      <c r="CU145" s="78">
        <f t="shared" si="1859"/>
        <v>6600520.8333333349</v>
      </c>
      <c r="CV145" s="78">
        <f t="shared" si="1860"/>
        <v>3492709.9999999995</v>
      </c>
      <c r="CW145" s="78">
        <f t="shared" si="1861"/>
        <v>6831314.2857142854</v>
      </c>
      <c r="CX145" s="78">
        <f t="shared" si="1862"/>
        <v>11826672.023809524</v>
      </c>
      <c r="CY145" s="78">
        <f t="shared" si="1862"/>
        <v>9505678.7650000006</v>
      </c>
      <c r="CZ145" s="91">
        <f t="shared" si="1865"/>
        <v>7337960.3516483512</v>
      </c>
      <c r="DA145" s="88"/>
      <c r="DB145" s="49"/>
      <c r="EQ145" s="1"/>
    </row>
    <row r="146" spans="1:147" x14ac:dyDescent="0.15">
      <c r="A146" s="81">
        <v>39592</v>
      </c>
      <c r="B146" s="82">
        <v>39810000</v>
      </c>
      <c r="C146" s="83">
        <v>49870000</v>
      </c>
      <c r="D146" s="83">
        <v>15480000</v>
      </c>
      <c r="E146" s="84">
        <v>47120000</v>
      </c>
      <c r="F146" s="84">
        <v>46580000</v>
      </c>
      <c r="G146" s="84">
        <v>39060000</v>
      </c>
      <c r="H146" s="84">
        <v>36270000</v>
      </c>
      <c r="I146" s="84">
        <v>33680000</v>
      </c>
      <c r="J146" s="138">
        <v>13450000</v>
      </c>
      <c r="K146" s="138">
        <v>18810000</v>
      </c>
      <c r="L146" s="84">
        <v>34310000</v>
      </c>
      <c r="M146" s="84">
        <v>37470000</v>
      </c>
      <c r="N146" s="84">
        <v>46150000</v>
      </c>
      <c r="O146" s="84">
        <v>14640000</v>
      </c>
      <c r="P146" s="84">
        <v>38790000</v>
      </c>
      <c r="Q146" s="26">
        <v>39590000</v>
      </c>
      <c r="R146" s="26">
        <v>53080000</v>
      </c>
      <c r="S146" s="179">
        <v>37201045</v>
      </c>
      <c r="T146" s="85">
        <f t="shared" si="1863"/>
        <v>38450000</v>
      </c>
      <c r="U146" s="70"/>
      <c r="AQ146" s="130">
        <v>39592</v>
      </c>
      <c r="AR146" s="50">
        <v>0.20923076923076925</v>
      </c>
      <c r="AS146" s="88">
        <v>0.15499999999999997</v>
      </c>
      <c r="AT146" s="88">
        <v>0.19714285714285712</v>
      </c>
      <c r="AU146" s="88">
        <v>0.22749999999999998</v>
      </c>
      <c r="AV146" s="88">
        <v>0.10958333333333332</v>
      </c>
      <c r="AW146" s="88">
        <v>0.18840909090909094</v>
      </c>
      <c r="AX146" s="88">
        <v>0.23269230769230764</v>
      </c>
      <c r="AY146" s="88">
        <v>0.22192307692307692</v>
      </c>
      <c r="AZ146" s="88">
        <v>0.11576923076923076</v>
      </c>
      <c r="BA146" s="88">
        <v>0.11916666666666668</v>
      </c>
      <c r="BB146" s="88">
        <v>0.19833333333333333</v>
      </c>
      <c r="BC146" s="88">
        <v>0.21653846153846154</v>
      </c>
      <c r="BD146" s="88">
        <v>0.16115384615384618</v>
      </c>
      <c r="BE146" s="88">
        <v>0.22958333333333339</v>
      </c>
      <c r="BF146" s="88">
        <v>0.20049999999999998</v>
      </c>
      <c r="BG146" s="88">
        <v>0.20301587301587298</v>
      </c>
      <c r="BH146" s="89">
        <v>0.29035714285714281</v>
      </c>
      <c r="BI146" s="89">
        <v>0.25166666666666671</v>
      </c>
      <c r="BJ146" s="89">
        <f t="shared" si="1864"/>
        <v>0.21859714203149833</v>
      </c>
      <c r="BK146" s="101"/>
      <c r="BL146" s="49"/>
      <c r="BP146" s="1"/>
      <c r="BQ146" s="1"/>
      <c r="BR146" s="1"/>
      <c r="BS146" s="1"/>
      <c r="BT146" s="1"/>
      <c r="BU146" s="1"/>
      <c r="BV146" s="1"/>
      <c r="BW146" s="1"/>
      <c r="BX146" s="1"/>
      <c r="BY146" s="1"/>
      <c r="BZ146" s="1"/>
      <c r="CA146" s="1"/>
      <c r="CB146" s="1"/>
      <c r="CC146" s="1"/>
      <c r="CD146" s="1"/>
      <c r="CE146" s="97"/>
      <c r="CG146" s="90">
        <v>39592</v>
      </c>
      <c r="CH146" s="78">
        <f t="shared" si="1846"/>
        <v>8329476.9230769239</v>
      </c>
      <c r="CI146" s="78">
        <f t="shared" si="1847"/>
        <v>7729849.9999999981</v>
      </c>
      <c r="CJ146" s="78">
        <f t="shared" si="1848"/>
        <v>3051771.4285714282</v>
      </c>
      <c r="CK146" s="78">
        <f t="shared" si="1849"/>
        <v>10719799.999999998</v>
      </c>
      <c r="CL146" s="78">
        <f t="shared" si="1850"/>
        <v>5104391.666666666</v>
      </c>
      <c r="CM146" s="78">
        <f t="shared" si="1851"/>
        <v>7359259.0909090927</v>
      </c>
      <c r="CN146" s="78">
        <f t="shared" si="1852"/>
        <v>8439749.9999999981</v>
      </c>
      <c r="CO146" s="78">
        <f t="shared" si="1853"/>
        <v>7474369.230769231</v>
      </c>
      <c r="CP146" s="78">
        <f t="shared" si="1854"/>
        <v>1557096.1538461538</v>
      </c>
      <c r="CQ146" s="78">
        <f t="shared" si="1855"/>
        <v>2241525.0000000005</v>
      </c>
      <c r="CR146" s="78">
        <f t="shared" si="1856"/>
        <v>6804816.666666667</v>
      </c>
      <c r="CS146" s="78">
        <f t="shared" si="1857"/>
        <v>8113696.153846154</v>
      </c>
      <c r="CT146" s="78">
        <f t="shared" si="1858"/>
        <v>7437250.0000000009</v>
      </c>
      <c r="CU146" s="78">
        <f t="shared" si="1859"/>
        <v>3361100.0000000009</v>
      </c>
      <c r="CV146" s="78">
        <f t="shared" si="1860"/>
        <v>7777394.9999999991</v>
      </c>
      <c r="CW146" s="78">
        <f t="shared" si="1861"/>
        <v>8037398.4126984114</v>
      </c>
      <c r="CX146" s="78">
        <f t="shared" si="1862"/>
        <v>15412157.14285714</v>
      </c>
      <c r="CY146" s="78">
        <f t="shared" si="1862"/>
        <v>9362262.991666669</v>
      </c>
      <c r="CZ146" s="91">
        <f t="shared" si="1865"/>
        <v>8405060.1111111101</v>
      </c>
      <c r="DA146" s="88"/>
      <c r="DB146" s="49"/>
      <c r="EQ146" s="1"/>
    </row>
    <row r="147" spans="1:147" x14ac:dyDescent="0.15">
      <c r="A147" s="81">
        <v>39593</v>
      </c>
      <c r="B147" s="82">
        <v>37070000</v>
      </c>
      <c r="C147" s="83">
        <v>10280000</v>
      </c>
      <c r="D147" s="83">
        <v>24950000</v>
      </c>
      <c r="E147" s="84">
        <v>49590000</v>
      </c>
      <c r="F147" s="84">
        <v>49090000</v>
      </c>
      <c r="G147" s="84">
        <v>34620000</v>
      </c>
      <c r="H147" s="84">
        <v>25370000</v>
      </c>
      <c r="I147" s="84">
        <v>15740000</v>
      </c>
      <c r="J147" s="138">
        <v>26240000</v>
      </c>
      <c r="K147" s="138">
        <v>18450000</v>
      </c>
      <c r="L147" s="84">
        <v>43850000</v>
      </c>
      <c r="M147" s="84">
        <v>30940000</v>
      </c>
      <c r="N147" s="84">
        <v>40840000</v>
      </c>
      <c r="O147" s="84">
        <v>24530000</v>
      </c>
      <c r="P147" s="84">
        <v>38730000</v>
      </c>
      <c r="Q147" s="26">
        <v>37080000</v>
      </c>
      <c r="R147" s="26">
        <v>40440000</v>
      </c>
      <c r="S147" s="179">
        <v>21291100</v>
      </c>
      <c r="T147" s="85">
        <f t="shared" si="1863"/>
        <v>36324000</v>
      </c>
      <c r="U147" s="70"/>
      <c r="AQ147" s="130">
        <v>39593</v>
      </c>
      <c r="AR147" s="50">
        <v>0.20923076923076925</v>
      </c>
      <c r="AS147" s="88">
        <v>0.15499999999999997</v>
      </c>
      <c r="AT147" s="88">
        <v>0.17607142857142857</v>
      </c>
      <c r="AU147" s="88">
        <v>0.21687499999999998</v>
      </c>
      <c r="AV147" s="88">
        <v>0.10958333333333332</v>
      </c>
      <c r="AW147" s="88">
        <v>0.185</v>
      </c>
      <c r="AX147" s="88">
        <v>0.23269230769230764</v>
      </c>
      <c r="AY147" s="88">
        <v>0.22192307692307692</v>
      </c>
      <c r="AZ147" s="88">
        <v>0.10818181818181817</v>
      </c>
      <c r="BA147" s="88">
        <v>0.11625000000000001</v>
      </c>
      <c r="BB147" s="88">
        <v>0.20083333333333334</v>
      </c>
      <c r="BC147" s="88">
        <v>0.2196153846153846</v>
      </c>
      <c r="BD147" s="88">
        <v>0.16115384615384618</v>
      </c>
      <c r="BE147" s="88">
        <v>0.22958333333333339</v>
      </c>
      <c r="BF147" s="88">
        <v>0.20249999999999999</v>
      </c>
      <c r="BG147" s="88">
        <v>0.20746031746031746</v>
      </c>
      <c r="BH147" s="89">
        <v>0.2913095238095238</v>
      </c>
      <c r="BI147" s="89">
        <v>0.25166666666666671</v>
      </c>
      <c r="BJ147" s="89">
        <f t="shared" si="1864"/>
        <v>0.21764790748747639</v>
      </c>
      <c r="BK147" s="101"/>
      <c r="BL147" s="49"/>
      <c r="BP147" s="1"/>
      <c r="BQ147" s="1"/>
      <c r="BR147" s="1"/>
      <c r="BS147" s="1"/>
      <c r="BT147" s="1"/>
      <c r="BU147" s="1"/>
      <c r="BV147" s="1"/>
      <c r="BW147" s="1"/>
      <c r="BX147" s="1"/>
      <c r="BY147" s="1"/>
      <c r="BZ147" s="1"/>
      <c r="CA147" s="1"/>
      <c r="CB147" s="1"/>
      <c r="CC147" s="1"/>
      <c r="CD147" s="1"/>
      <c r="CE147" s="97"/>
      <c r="CG147" s="90">
        <v>39593</v>
      </c>
      <c r="CH147" s="78">
        <f t="shared" si="1846"/>
        <v>7756184.615384616</v>
      </c>
      <c r="CI147" s="78">
        <f t="shared" si="1847"/>
        <v>1593399.9999999998</v>
      </c>
      <c r="CJ147" s="78">
        <f t="shared" si="1848"/>
        <v>4392982.1428571427</v>
      </c>
      <c r="CK147" s="78">
        <f t="shared" si="1849"/>
        <v>10754831.25</v>
      </c>
      <c r="CL147" s="78">
        <f t="shared" si="1850"/>
        <v>5379445.833333333</v>
      </c>
      <c r="CM147" s="78">
        <f t="shared" si="1851"/>
        <v>6404700</v>
      </c>
      <c r="CN147" s="78">
        <f t="shared" si="1852"/>
        <v>5903403.8461538451</v>
      </c>
      <c r="CO147" s="78">
        <f t="shared" si="1853"/>
        <v>3493069.2307692305</v>
      </c>
      <c r="CP147" s="78">
        <f t="shared" si="1854"/>
        <v>2838690.9090909087</v>
      </c>
      <c r="CQ147" s="78">
        <f t="shared" si="1855"/>
        <v>2144812.5</v>
      </c>
      <c r="CR147" s="78">
        <f t="shared" si="1856"/>
        <v>8806541.666666666</v>
      </c>
      <c r="CS147" s="78">
        <f t="shared" si="1857"/>
        <v>6794900</v>
      </c>
      <c r="CT147" s="78">
        <f t="shared" si="1858"/>
        <v>6581523.0769230779</v>
      </c>
      <c r="CU147" s="78">
        <f t="shared" si="1859"/>
        <v>5631679.1666666679</v>
      </c>
      <c r="CV147" s="78">
        <f t="shared" si="1860"/>
        <v>7842824.9999999991</v>
      </c>
      <c r="CW147" s="78">
        <f t="shared" si="1861"/>
        <v>7692628.5714285709</v>
      </c>
      <c r="CX147" s="78">
        <f t="shared" si="1862"/>
        <v>11780557.142857142</v>
      </c>
      <c r="CY147" s="78">
        <f t="shared" si="1862"/>
        <v>5358260.1666666679</v>
      </c>
      <c r="CZ147" s="91">
        <f t="shared" si="1865"/>
        <v>7905842.5915750917</v>
      </c>
      <c r="DA147" s="88"/>
      <c r="DB147" s="49"/>
      <c r="EQ147" s="1"/>
    </row>
    <row r="148" spans="1:147" x14ac:dyDescent="0.15">
      <c r="A148" s="81">
        <v>39594</v>
      </c>
      <c r="B148" s="82">
        <v>32420000</v>
      </c>
      <c r="C148" s="83">
        <v>20930000</v>
      </c>
      <c r="D148" s="83">
        <v>33020000</v>
      </c>
      <c r="E148" s="84">
        <v>56250000</v>
      </c>
      <c r="F148" s="84">
        <v>38980000</v>
      </c>
      <c r="G148" s="84">
        <v>29470000</v>
      </c>
      <c r="H148" s="84">
        <v>9160000</v>
      </c>
      <c r="I148" s="84">
        <v>28840000</v>
      </c>
      <c r="J148" s="138">
        <v>42390000</v>
      </c>
      <c r="K148" s="138">
        <v>37350000</v>
      </c>
      <c r="L148" s="84">
        <v>31990000</v>
      </c>
      <c r="M148" s="84">
        <v>26260000</v>
      </c>
      <c r="N148" s="84">
        <v>11970000</v>
      </c>
      <c r="O148" s="84">
        <v>28800000</v>
      </c>
      <c r="P148" s="84">
        <v>44620000</v>
      </c>
      <c r="Q148" s="26">
        <v>34710000</v>
      </c>
      <c r="R148" s="26">
        <v>36710000</v>
      </c>
      <c r="S148" s="179">
        <v>19088000</v>
      </c>
      <c r="T148" s="85">
        <f t="shared" si="1863"/>
        <v>31362000</v>
      </c>
      <c r="U148" s="70"/>
      <c r="AQ148" s="130">
        <v>39594</v>
      </c>
      <c r="AR148" s="50">
        <v>0.20923076923076925</v>
      </c>
      <c r="AS148" s="88">
        <v>0.1373076923076923</v>
      </c>
      <c r="AT148" s="88">
        <v>0.17607142857142857</v>
      </c>
      <c r="AU148" s="88">
        <v>0.20437500000000006</v>
      </c>
      <c r="AV148" s="88">
        <v>0.10708333333333335</v>
      </c>
      <c r="AW148" s="88">
        <v>0.185</v>
      </c>
      <c r="AX148" s="88">
        <v>0.23269230769230764</v>
      </c>
      <c r="AY148" s="88">
        <v>0.19615384615384615</v>
      </c>
      <c r="AZ148" s="88">
        <v>0.10818181818181817</v>
      </c>
      <c r="BA148" s="88">
        <v>0.11541666666666665</v>
      </c>
      <c r="BB148" s="88">
        <v>0.20083333333333334</v>
      </c>
      <c r="BC148" s="88">
        <v>0.2196153846153846</v>
      </c>
      <c r="BD148" s="88">
        <v>0.16115384615384618</v>
      </c>
      <c r="BE148" s="88">
        <v>0.22958333333333339</v>
      </c>
      <c r="BF148" s="88">
        <v>0.20500000000000002</v>
      </c>
      <c r="BG148" s="88">
        <v>0.20634920634920637</v>
      </c>
      <c r="BH148" s="89">
        <v>0.29214285714285709</v>
      </c>
      <c r="BI148" s="89">
        <v>0.25166666666666671</v>
      </c>
      <c r="BJ148" s="89">
        <f t="shared" si="1864"/>
        <v>0.22686727107044688</v>
      </c>
      <c r="BK148" s="101"/>
      <c r="BL148" s="49"/>
      <c r="BP148" s="1"/>
      <c r="BQ148" s="1"/>
      <c r="BR148" s="1"/>
      <c r="BS148" s="1"/>
      <c r="BT148" s="1"/>
      <c r="BU148" s="1"/>
      <c r="BV148" s="1"/>
      <c r="BW148" s="1"/>
      <c r="BX148" s="1"/>
      <c r="BY148" s="1"/>
      <c r="BZ148" s="1"/>
      <c r="CA148" s="1"/>
      <c r="CB148" s="1"/>
      <c r="CC148" s="1"/>
      <c r="CD148" s="1"/>
      <c r="CE148" s="97"/>
      <c r="CG148" s="90">
        <v>39594</v>
      </c>
      <c r="CH148" s="78">
        <f t="shared" si="1846"/>
        <v>6783261.538461539</v>
      </c>
      <c r="CI148" s="78">
        <f t="shared" si="1847"/>
        <v>2873850</v>
      </c>
      <c r="CJ148" s="78">
        <f t="shared" si="1848"/>
        <v>5813878.5714285718</v>
      </c>
      <c r="CK148" s="78">
        <f t="shared" si="1849"/>
        <v>11496093.750000004</v>
      </c>
      <c r="CL148" s="78">
        <f t="shared" si="1850"/>
        <v>4174108.333333334</v>
      </c>
      <c r="CM148" s="78">
        <f t="shared" si="1851"/>
        <v>5451950</v>
      </c>
      <c r="CN148" s="78">
        <f t="shared" si="1852"/>
        <v>2131461.538461538</v>
      </c>
      <c r="CO148" s="78">
        <f t="shared" si="1853"/>
        <v>5657076.923076923</v>
      </c>
      <c r="CP148" s="78">
        <f t="shared" si="1854"/>
        <v>4585827.2727272725</v>
      </c>
      <c r="CQ148" s="78">
        <f t="shared" si="1855"/>
        <v>4310812.4999999991</v>
      </c>
      <c r="CR148" s="78">
        <f t="shared" si="1856"/>
        <v>6424658.333333333</v>
      </c>
      <c r="CS148" s="78">
        <f t="shared" si="1857"/>
        <v>5767100</v>
      </c>
      <c r="CT148" s="78">
        <f t="shared" si="1858"/>
        <v>1929011.5384615387</v>
      </c>
      <c r="CU148" s="78">
        <f t="shared" si="1859"/>
        <v>6612000.0000000019</v>
      </c>
      <c r="CV148" s="78">
        <f t="shared" si="1860"/>
        <v>9147100</v>
      </c>
      <c r="CW148" s="78">
        <f t="shared" si="1861"/>
        <v>7162380.9523809534</v>
      </c>
      <c r="CX148" s="78">
        <f t="shared" si="1862"/>
        <v>10724564.285714284</v>
      </c>
      <c r="CY148" s="78">
        <f t="shared" si="1862"/>
        <v>4803813.333333334</v>
      </c>
      <c r="CZ148" s="91">
        <f t="shared" si="1865"/>
        <v>7115011.3553113546</v>
      </c>
      <c r="DA148" s="88"/>
      <c r="DB148" s="49"/>
      <c r="EQ148" s="1"/>
    </row>
    <row r="149" spans="1:147" x14ac:dyDescent="0.15">
      <c r="A149" s="81">
        <v>39595</v>
      </c>
      <c r="B149" s="82">
        <v>8670000</v>
      </c>
      <c r="C149" s="83">
        <v>25240000</v>
      </c>
      <c r="D149" s="83">
        <v>31390000</v>
      </c>
      <c r="E149" s="84">
        <v>59330000</v>
      </c>
      <c r="F149" s="84">
        <v>38590000</v>
      </c>
      <c r="G149" s="84">
        <v>11180000</v>
      </c>
      <c r="H149" s="84">
        <v>24770000</v>
      </c>
      <c r="I149" s="84">
        <v>34300000</v>
      </c>
      <c r="J149" s="138">
        <v>39360000</v>
      </c>
      <c r="K149" s="138">
        <v>37820000</v>
      </c>
      <c r="L149" s="84">
        <v>28710000</v>
      </c>
      <c r="M149" s="84">
        <v>15490000</v>
      </c>
      <c r="N149" s="84">
        <v>37250000</v>
      </c>
      <c r="O149" s="84">
        <v>33460000</v>
      </c>
      <c r="P149" s="84">
        <v>40040000</v>
      </c>
      <c r="Q149" s="26">
        <v>36610000</v>
      </c>
      <c r="R149" s="26">
        <v>23420000</v>
      </c>
      <c r="S149" s="179">
        <v>18874754</v>
      </c>
      <c r="T149" s="85">
        <f t="shared" si="1863"/>
        <v>34156000</v>
      </c>
      <c r="U149" s="70"/>
      <c r="AQ149" s="130">
        <v>39595</v>
      </c>
      <c r="AR149" s="50">
        <v>0.20923076923076925</v>
      </c>
      <c r="AS149" s="88">
        <v>0.1373076923076923</v>
      </c>
      <c r="AT149" s="88">
        <v>0.14964285714285713</v>
      </c>
      <c r="AU149" s="88">
        <v>0.19312499999999996</v>
      </c>
      <c r="AV149" s="88">
        <v>0.1075</v>
      </c>
      <c r="AW149" s="88">
        <v>0.185</v>
      </c>
      <c r="AX149" s="88">
        <v>0.20461538461538462</v>
      </c>
      <c r="AY149" s="88">
        <v>0.19615384615384615</v>
      </c>
      <c r="AZ149" s="88">
        <v>0.10727272727272727</v>
      </c>
      <c r="BA149" s="88">
        <v>0.11541666666666665</v>
      </c>
      <c r="BB149" s="88">
        <v>0.20083333333333334</v>
      </c>
      <c r="BC149" s="88">
        <v>0.2196153846153846</v>
      </c>
      <c r="BD149" s="88">
        <v>0.14730769230769233</v>
      </c>
      <c r="BE149" s="88">
        <v>0.22541666666666671</v>
      </c>
      <c r="BF149" s="88">
        <v>0.20649999999999999</v>
      </c>
      <c r="BG149" s="88">
        <v>0.20610389610389609</v>
      </c>
      <c r="BH149" s="89">
        <v>0.29214285714285709</v>
      </c>
      <c r="BI149" s="89">
        <v>0.24055555555555555</v>
      </c>
      <c r="BJ149" s="89">
        <f t="shared" si="1864"/>
        <v>0.20895516193803465</v>
      </c>
      <c r="BK149" s="101"/>
      <c r="BL149" s="49"/>
      <c r="BP149" s="1"/>
      <c r="BQ149" s="1"/>
      <c r="BR149" s="1"/>
      <c r="BS149" s="1"/>
      <c r="BT149" s="1"/>
      <c r="BU149" s="1"/>
      <c r="BV149" s="1"/>
      <c r="BW149" s="1"/>
      <c r="BX149" s="1"/>
      <c r="BY149" s="1"/>
      <c r="BZ149" s="1"/>
      <c r="CA149" s="1"/>
      <c r="CB149" s="1"/>
      <c r="CC149" s="1"/>
      <c r="CD149" s="1"/>
      <c r="CE149" s="97"/>
      <c r="CG149" s="90">
        <v>39595</v>
      </c>
      <c r="CH149" s="78">
        <f t="shared" si="1846"/>
        <v>1814030.7692307695</v>
      </c>
      <c r="CI149" s="78">
        <f t="shared" si="1847"/>
        <v>3465646.1538461535</v>
      </c>
      <c r="CJ149" s="78">
        <f t="shared" si="1848"/>
        <v>4697289.2857142854</v>
      </c>
      <c r="CK149" s="78">
        <f t="shared" si="1849"/>
        <v>11458106.249999998</v>
      </c>
      <c r="CL149" s="78">
        <f t="shared" si="1850"/>
        <v>4148425</v>
      </c>
      <c r="CM149" s="78">
        <f t="shared" si="1851"/>
        <v>2068300</v>
      </c>
      <c r="CN149" s="78">
        <f t="shared" si="1852"/>
        <v>5068323.076923077</v>
      </c>
      <c r="CO149" s="78">
        <f t="shared" si="1853"/>
        <v>6728076.923076923</v>
      </c>
      <c r="CP149" s="78">
        <f t="shared" si="1854"/>
        <v>4222254.5454545449</v>
      </c>
      <c r="CQ149" s="78">
        <f t="shared" si="1855"/>
        <v>4365058.333333333</v>
      </c>
      <c r="CR149" s="78">
        <f t="shared" si="1856"/>
        <v>5765925</v>
      </c>
      <c r="CS149" s="78">
        <f t="shared" si="1857"/>
        <v>3401842.3076923075</v>
      </c>
      <c r="CT149" s="78">
        <f t="shared" si="1858"/>
        <v>5487211.5384615399</v>
      </c>
      <c r="CU149" s="78">
        <f t="shared" si="1859"/>
        <v>7542441.6666666679</v>
      </c>
      <c r="CV149" s="78">
        <f t="shared" si="1860"/>
        <v>8268260</v>
      </c>
      <c r="CW149" s="78">
        <f t="shared" si="1861"/>
        <v>7545463.6363636358</v>
      </c>
      <c r="CX149" s="78">
        <f t="shared" si="1862"/>
        <v>6841985.7142857127</v>
      </c>
      <c r="CY149" s="78">
        <f t="shared" si="1862"/>
        <v>4540426.9344444443</v>
      </c>
      <c r="CZ149" s="91">
        <f t="shared" si="1865"/>
        <v>7137072.5111555113</v>
      </c>
      <c r="DA149" s="88"/>
      <c r="DB149" s="49"/>
      <c r="EQ149" s="1"/>
    </row>
    <row r="150" spans="1:147" x14ac:dyDescent="0.15">
      <c r="A150" s="81">
        <v>39596</v>
      </c>
      <c r="B150" s="82">
        <v>19690000</v>
      </c>
      <c r="C150" s="83">
        <v>21120000</v>
      </c>
      <c r="D150" s="83">
        <v>28710000</v>
      </c>
      <c r="E150" s="84">
        <v>50550000</v>
      </c>
      <c r="F150" s="84">
        <v>27150000</v>
      </c>
      <c r="G150" s="84">
        <v>21260000</v>
      </c>
      <c r="H150" s="84">
        <v>30720000</v>
      </c>
      <c r="I150" s="84">
        <v>36510000</v>
      </c>
      <c r="J150" s="138">
        <v>39480000</v>
      </c>
      <c r="K150" s="138">
        <v>23850000</v>
      </c>
      <c r="L150" s="84">
        <v>16110000</v>
      </c>
      <c r="M150" s="84">
        <v>20420000</v>
      </c>
      <c r="N150" s="84">
        <v>45830000</v>
      </c>
      <c r="O150" s="84">
        <v>31920000</v>
      </c>
      <c r="P150" s="84">
        <v>42140000</v>
      </c>
      <c r="Q150" s="26">
        <v>26920000</v>
      </c>
      <c r="R150" s="26">
        <v>18870000</v>
      </c>
      <c r="S150" s="179">
        <v>44525954</v>
      </c>
      <c r="T150" s="85">
        <f t="shared" si="1863"/>
        <v>33136000</v>
      </c>
      <c r="U150" s="70"/>
      <c r="AQ150" s="130">
        <v>39596</v>
      </c>
      <c r="AR150" s="50">
        <v>0.19249999999999998</v>
      </c>
      <c r="AS150" s="88">
        <v>0.12884615384615383</v>
      </c>
      <c r="AT150" s="88">
        <v>0.14181818181818179</v>
      </c>
      <c r="AU150" s="88">
        <v>0.17687499999999995</v>
      </c>
      <c r="AV150" s="88">
        <v>0.1075</v>
      </c>
      <c r="AW150" s="88">
        <v>0.18999999999999997</v>
      </c>
      <c r="AX150" s="88">
        <v>0.20461538461538462</v>
      </c>
      <c r="AY150" s="88">
        <v>0.18653846153846149</v>
      </c>
      <c r="AZ150" s="88">
        <v>0.10454545454545454</v>
      </c>
      <c r="BA150" s="88">
        <v>0.11541666666666665</v>
      </c>
      <c r="BB150" s="88">
        <v>0.20083333333333334</v>
      </c>
      <c r="BC150" s="88">
        <v>0.22384615384615386</v>
      </c>
      <c r="BD150" s="88">
        <v>0.14730769230769233</v>
      </c>
      <c r="BE150" s="88">
        <v>0.22541666666666671</v>
      </c>
      <c r="BF150" s="88">
        <v>0.20200000000000001</v>
      </c>
      <c r="BG150" s="88">
        <v>0.20610389610389609</v>
      </c>
      <c r="BH150" s="89">
        <v>0.29214285714285709</v>
      </c>
      <c r="BI150" s="89">
        <v>0.24055555555555555</v>
      </c>
      <c r="BJ150" s="89">
        <f t="shared" si="1864"/>
        <v>0.20231617658054163</v>
      </c>
      <c r="BK150" s="101"/>
      <c r="BL150" s="49"/>
      <c r="BP150" s="1"/>
      <c r="BQ150" s="1"/>
      <c r="BR150" s="1"/>
      <c r="BS150" s="1"/>
      <c r="BT150" s="1"/>
      <c r="BU150" s="1"/>
      <c r="BV150" s="1"/>
      <c r="BW150" s="1"/>
      <c r="BX150" s="1"/>
      <c r="BY150" s="1"/>
      <c r="BZ150" s="1"/>
      <c r="CA150" s="1"/>
      <c r="CB150" s="1"/>
      <c r="CC150" s="1"/>
      <c r="CD150" s="1"/>
      <c r="CE150" s="97"/>
      <c r="CG150" s="90">
        <v>39596</v>
      </c>
      <c r="CH150" s="78">
        <f t="shared" si="1846"/>
        <v>3790324.9999999995</v>
      </c>
      <c r="CI150" s="78">
        <f t="shared" si="1847"/>
        <v>2721230.769230769</v>
      </c>
      <c r="CJ150" s="78">
        <f t="shared" si="1848"/>
        <v>4071599.9999999991</v>
      </c>
      <c r="CK150" s="78">
        <f t="shared" si="1849"/>
        <v>8941031.2499999981</v>
      </c>
      <c r="CL150" s="78">
        <f t="shared" si="1850"/>
        <v>2918625</v>
      </c>
      <c r="CM150" s="78">
        <f t="shared" si="1851"/>
        <v>4039399.9999999995</v>
      </c>
      <c r="CN150" s="78">
        <f t="shared" si="1852"/>
        <v>6285784.615384615</v>
      </c>
      <c r="CO150" s="78">
        <f t="shared" si="1853"/>
        <v>6810519.2307692291</v>
      </c>
      <c r="CP150" s="78">
        <f t="shared" si="1854"/>
        <v>4127454.5454545454</v>
      </c>
      <c r="CQ150" s="78">
        <f t="shared" si="1855"/>
        <v>2752687.4999999995</v>
      </c>
      <c r="CR150" s="78">
        <f t="shared" si="1856"/>
        <v>3235425</v>
      </c>
      <c r="CS150" s="78">
        <f t="shared" si="1857"/>
        <v>4570938.461538462</v>
      </c>
      <c r="CT150" s="78">
        <f t="shared" si="1858"/>
        <v>6751111.5384615399</v>
      </c>
      <c r="CU150" s="78">
        <f t="shared" si="1859"/>
        <v>7195300.0000000009</v>
      </c>
      <c r="CV150" s="78">
        <f t="shared" si="1860"/>
        <v>8512280</v>
      </c>
      <c r="CW150" s="78">
        <f t="shared" si="1861"/>
        <v>5548316.8831168832</v>
      </c>
      <c r="CX150" s="78">
        <f t="shared" si="1862"/>
        <v>5512735.7142857136</v>
      </c>
      <c r="CY150" s="78">
        <f t="shared" si="1862"/>
        <v>10710965.60111111</v>
      </c>
      <c r="CZ150" s="91">
        <f t="shared" si="1865"/>
        <v>6703948.827172827</v>
      </c>
      <c r="DA150" s="88"/>
      <c r="DB150" s="49"/>
      <c r="EQ150" s="1"/>
    </row>
    <row r="151" spans="1:147" x14ac:dyDescent="0.15">
      <c r="A151" s="81">
        <v>39597</v>
      </c>
      <c r="B151" s="82">
        <v>32380000</v>
      </c>
      <c r="C151" s="83">
        <v>23960000</v>
      </c>
      <c r="D151" s="83">
        <v>28720000</v>
      </c>
      <c r="E151" s="84">
        <v>37330000</v>
      </c>
      <c r="F151" s="84">
        <v>9370000</v>
      </c>
      <c r="G151" s="84">
        <v>27110000</v>
      </c>
      <c r="H151" s="84">
        <v>30450000</v>
      </c>
      <c r="I151" s="84">
        <v>32780000</v>
      </c>
      <c r="J151" s="138">
        <v>33280000</v>
      </c>
      <c r="K151" s="138">
        <v>16550000</v>
      </c>
      <c r="L151" s="84">
        <v>22540000</v>
      </c>
      <c r="M151" s="84">
        <v>26680000</v>
      </c>
      <c r="N151" s="84">
        <v>47480000</v>
      </c>
      <c r="O151" s="84">
        <v>34660000</v>
      </c>
      <c r="P151" s="84">
        <v>31930000</v>
      </c>
      <c r="Q151" s="26">
        <v>14000000</v>
      </c>
      <c r="R151" s="26">
        <v>23540000</v>
      </c>
      <c r="S151" s="179">
        <v>38259014</v>
      </c>
      <c r="T151" s="85">
        <f t="shared" si="1863"/>
        <v>30322000</v>
      </c>
      <c r="U151" s="70"/>
      <c r="AQ151" s="130">
        <v>39597</v>
      </c>
      <c r="AR151" s="50">
        <v>0.19249999999999998</v>
      </c>
      <c r="AS151" s="88">
        <v>0.11730769230769231</v>
      </c>
      <c r="AT151" s="88">
        <v>0.13181818181818181</v>
      </c>
      <c r="AU151" s="88">
        <v>0.17687499999999995</v>
      </c>
      <c r="AV151" s="88">
        <v>0.1075</v>
      </c>
      <c r="AW151" s="88">
        <v>0.18999999999999997</v>
      </c>
      <c r="AX151" s="88">
        <v>0.19653846153846155</v>
      </c>
      <c r="AY151" s="88">
        <v>0.18062499999999998</v>
      </c>
      <c r="AZ151" s="88">
        <v>0.10714285714285716</v>
      </c>
      <c r="BA151" s="88">
        <v>0.11541666666666665</v>
      </c>
      <c r="BB151" s="88">
        <v>0.19333333333333333</v>
      </c>
      <c r="BC151" s="88">
        <v>0.22384615384615386</v>
      </c>
      <c r="BD151" s="88">
        <v>0.1380769230769231</v>
      </c>
      <c r="BE151" s="88">
        <v>0.22666666666666668</v>
      </c>
      <c r="BF151" s="88">
        <v>0.20200000000000001</v>
      </c>
      <c r="BG151" s="88">
        <v>0.20610389610389609</v>
      </c>
      <c r="BH151" s="89">
        <v>0.29279761904761908</v>
      </c>
      <c r="BI151" s="89">
        <v>0.23833333333333334</v>
      </c>
      <c r="BJ151" s="89">
        <f t="shared" si="1864"/>
        <v>0.20209702178084873</v>
      </c>
      <c r="BK151" s="101"/>
      <c r="BL151" s="49"/>
      <c r="BP151" s="1"/>
      <c r="BQ151" s="1"/>
      <c r="BR151" s="1"/>
      <c r="BS151" s="1"/>
      <c r="BT151" s="1"/>
      <c r="BU151" s="1"/>
      <c r="BV151" s="1"/>
      <c r="BW151" s="1"/>
      <c r="BX151" s="1"/>
      <c r="BY151" s="1"/>
      <c r="BZ151" s="1"/>
      <c r="CA151" s="1"/>
      <c r="CB151" s="1"/>
      <c r="CC151" s="1"/>
      <c r="CD151" s="1"/>
      <c r="CE151" s="97"/>
      <c r="CG151" s="90">
        <v>39597</v>
      </c>
      <c r="CH151" s="78">
        <f t="shared" si="1846"/>
        <v>6233149.9999999991</v>
      </c>
      <c r="CI151" s="78">
        <f t="shared" si="1847"/>
        <v>2810692.3076923075</v>
      </c>
      <c r="CJ151" s="78">
        <f t="shared" si="1848"/>
        <v>3785818.1818181816</v>
      </c>
      <c r="CK151" s="78">
        <f t="shared" si="1849"/>
        <v>6602743.7499999981</v>
      </c>
      <c r="CL151" s="78">
        <f t="shared" si="1850"/>
        <v>1007275</v>
      </c>
      <c r="CM151" s="78">
        <f t="shared" si="1851"/>
        <v>5150899.9999999991</v>
      </c>
      <c r="CN151" s="78">
        <f t="shared" si="1852"/>
        <v>5984596.153846154</v>
      </c>
      <c r="CO151" s="78">
        <f t="shared" si="1853"/>
        <v>5920887.4999999991</v>
      </c>
      <c r="CP151" s="78">
        <f t="shared" si="1854"/>
        <v>3565714.2857142864</v>
      </c>
      <c r="CQ151" s="78">
        <f t="shared" si="1855"/>
        <v>1910145.833333333</v>
      </c>
      <c r="CR151" s="78">
        <f t="shared" si="1856"/>
        <v>4357733.333333333</v>
      </c>
      <c r="CS151" s="78">
        <f t="shared" si="1857"/>
        <v>5972215.384615385</v>
      </c>
      <c r="CT151" s="78">
        <f t="shared" si="1858"/>
        <v>6555892.3076923089</v>
      </c>
      <c r="CU151" s="78">
        <f t="shared" si="1859"/>
        <v>7856266.666666667</v>
      </c>
      <c r="CV151" s="78">
        <f t="shared" si="1860"/>
        <v>6449860</v>
      </c>
      <c r="CW151" s="78">
        <f t="shared" si="1861"/>
        <v>2885454.5454545454</v>
      </c>
      <c r="CX151" s="78">
        <f t="shared" si="1862"/>
        <v>6892455.9523809534</v>
      </c>
      <c r="CY151" s="78">
        <f t="shared" si="1862"/>
        <v>9118398.3366666678</v>
      </c>
      <c r="CZ151" s="91">
        <f t="shared" si="1865"/>
        <v>6127985.8944388954</v>
      </c>
      <c r="DA151" s="88"/>
      <c r="DB151" s="49"/>
      <c r="EQ151" s="1"/>
    </row>
    <row r="152" spans="1:147" x14ac:dyDescent="0.15">
      <c r="A152" s="81">
        <v>39598</v>
      </c>
      <c r="B152" s="82">
        <v>32310000</v>
      </c>
      <c r="C152" s="83">
        <v>25490000</v>
      </c>
      <c r="D152" s="83">
        <v>24730000</v>
      </c>
      <c r="E152" s="84">
        <v>16620000</v>
      </c>
      <c r="F152" s="84">
        <v>19230000</v>
      </c>
      <c r="G152" s="84">
        <v>32980000</v>
      </c>
      <c r="H152" s="84">
        <v>33560000</v>
      </c>
      <c r="I152" s="84">
        <v>32690000</v>
      </c>
      <c r="J152" s="138">
        <v>29830000</v>
      </c>
      <c r="K152" s="138">
        <v>17640000</v>
      </c>
      <c r="L152" s="84">
        <v>32480000</v>
      </c>
      <c r="M152" s="84">
        <v>25920000</v>
      </c>
      <c r="N152" s="84">
        <v>48840000</v>
      </c>
      <c r="O152" s="84">
        <v>32930000</v>
      </c>
      <c r="P152" s="84">
        <v>17320000</v>
      </c>
      <c r="Q152" s="26">
        <v>23410000</v>
      </c>
      <c r="R152" s="26">
        <v>42640000</v>
      </c>
      <c r="S152" s="179">
        <v>46049214</v>
      </c>
      <c r="T152" s="85">
        <f t="shared" si="1863"/>
        <v>33028000</v>
      </c>
      <c r="U152" s="70"/>
      <c r="AQ152" s="130">
        <v>39598</v>
      </c>
      <c r="AR152" s="50">
        <v>0.183</v>
      </c>
      <c r="AS152" s="88">
        <v>0.11576923076923076</v>
      </c>
      <c r="AT152" s="88">
        <v>0.13181818181818181</v>
      </c>
      <c r="AU152" s="88">
        <v>0.17687499999999995</v>
      </c>
      <c r="AV152" s="88">
        <v>0.10416666666666667</v>
      </c>
      <c r="AW152" s="88">
        <v>0.18394736842105266</v>
      </c>
      <c r="AX152" s="88">
        <v>0.185</v>
      </c>
      <c r="AY152" s="88">
        <v>0.17718749999999997</v>
      </c>
      <c r="AZ152" s="88">
        <v>0.10714285714285716</v>
      </c>
      <c r="BA152" s="88">
        <v>0.115</v>
      </c>
      <c r="BB152" s="88">
        <v>0.19333333333333333</v>
      </c>
      <c r="BC152" s="88">
        <v>0.22538461538461541</v>
      </c>
      <c r="BD152" s="88">
        <v>0.13833333333333334</v>
      </c>
      <c r="BE152" s="88">
        <v>0.22666666666666668</v>
      </c>
      <c r="BF152" s="88">
        <v>0.20200000000000001</v>
      </c>
      <c r="BG152" s="88">
        <v>0.20295918367346941</v>
      </c>
      <c r="BH152" s="89">
        <v>0.29279761904761908</v>
      </c>
      <c r="BI152" s="89">
        <v>0.2338888888888889</v>
      </c>
      <c r="BJ152" s="89">
        <f t="shared" si="1864"/>
        <v>0.21166972447208265</v>
      </c>
      <c r="BK152" s="101"/>
      <c r="BL152" s="49"/>
      <c r="BP152" s="1"/>
      <c r="BQ152" s="1"/>
      <c r="BR152" s="1"/>
      <c r="BS152" s="1"/>
      <c r="BT152" s="1"/>
      <c r="BU152" s="1"/>
      <c r="BV152" s="1"/>
      <c r="BW152" s="1"/>
      <c r="BX152" s="1"/>
      <c r="BY152" s="1"/>
      <c r="BZ152" s="1"/>
      <c r="CA152" s="1"/>
      <c r="CB152" s="1"/>
      <c r="CC152" s="1"/>
      <c r="CD152" s="1"/>
      <c r="CE152" s="97"/>
      <c r="CG152" s="90">
        <v>39598</v>
      </c>
      <c r="CH152" s="78">
        <f t="shared" si="1846"/>
        <v>5912730</v>
      </c>
      <c r="CI152" s="78">
        <f t="shared" si="1847"/>
        <v>2950957.692307692</v>
      </c>
      <c r="CJ152" s="78">
        <f t="shared" si="1848"/>
        <v>3259863.6363636362</v>
      </c>
      <c r="CK152" s="78">
        <f t="shared" si="1849"/>
        <v>2939662.4999999991</v>
      </c>
      <c r="CL152" s="78">
        <f t="shared" si="1850"/>
        <v>2003125</v>
      </c>
      <c r="CM152" s="78">
        <f t="shared" si="1851"/>
        <v>6066584.2105263164</v>
      </c>
      <c r="CN152" s="78">
        <f t="shared" si="1852"/>
        <v>6208600</v>
      </c>
      <c r="CO152" s="78">
        <f t="shared" si="1853"/>
        <v>5792259.3749999991</v>
      </c>
      <c r="CP152" s="78">
        <f t="shared" si="1854"/>
        <v>3196071.4285714291</v>
      </c>
      <c r="CQ152" s="78">
        <f t="shared" si="1855"/>
        <v>2028600</v>
      </c>
      <c r="CR152" s="78">
        <f t="shared" si="1856"/>
        <v>6279466.666666667</v>
      </c>
      <c r="CS152" s="78">
        <f t="shared" si="1857"/>
        <v>5841969.230769231</v>
      </c>
      <c r="CT152" s="78">
        <f t="shared" si="1858"/>
        <v>6756200</v>
      </c>
      <c r="CU152" s="78">
        <f t="shared" si="1859"/>
        <v>7464133.333333334</v>
      </c>
      <c r="CV152" s="78">
        <f t="shared" si="1860"/>
        <v>3498640</v>
      </c>
      <c r="CW152" s="78">
        <f t="shared" si="1861"/>
        <v>4751274.4897959186</v>
      </c>
      <c r="CX152" s="78">
        <f t="shared" si="1862"/>
        <v>12484890.476190478</v>
      </c>
      <c r="CY152" s="78">
        <f t="shared" si="1862"/>
        <v>10770399.496666666</v>
      </c>
      <c r="CZ152" s="91">
        <f t="shared" si="1865"/>
        <v>6991027.659863946</v>
      </c>
      <c r="DA152" s="88"/>
      <c r="DB152" s="49"/>
      <c r="EQ152" s="1"/>
    </row>
    <row r="153" spans="1:147" x14ac:dyDescent="0.15">
      <c r="A153" s="81">
        <v>39599</v>
      </c>
      <c r="B153" s="82">
        <v>34220000</v>
      </c>
      <c r="C153" s="83">
        <v>36200000</v>
      </c>
      <c r="D153" s="83">
        <v>9720000</v>
      </c>
      <c r="E153" s="84">
        <v>28950000</v>
      </c>
      <c r="F153" s="84">
        <v>28730000</v>
      </c>
      <c r="G153" s="84">
        <v>34230000</v>
      </c>
      <c r="H153" s="84">
        <v>30060000</v>
      </c>
      <c r="I153" s="84">
        <v>26530000</v>
      </c>
      <c r="J153" s="138">
        <v>13440000</v>
      </c>
      <c r="K153" s="138">
        <v>29180000</v>
      </c>
      <c r="L153" s="84">
        <v>27910000</v>
      </c>
      <c r="M153" s="84">
        <v>31250000</v>
      </c>
      <c r="N153" s="84">
        <v>52450000</v>
      </c>
      <c r="O153" s="84">
        <v>13830000</v>
      </c>
      <c r="P153" s="84">
        <v>24780000</v>
      </c>
      <c r="Q153" s="84">
        <v>31800000</v>
      </c>
      <c r="R153" s="84">
        <v>37730000</v>
      </c>
      <c r="S153" s="179">
        <v>36271797</v>
      </c>
      <c r="T153" s="85">
        <f t="shared" si="1863"/>
        <v>32118000</v>
      </c>
      <c r="U153" s="70"/>
      <c r="AQ153" s="130">
        <v>39599</v>
      </c>
      <c r="AR153" s="50">
        <v>0.17049999999999998</v>
      </c>
      <c r="AS153" s="88">
        <v>0.11576923076923076</v>
      </c>
      <c r="AT153" s="88">
        <v>0.13136363636363635</v>
      </c>
      <c r="AU153" s="88">
        <v>0.14781249999999999</v>
      </c>
      <c r="AV153" s="88">
        <v>0.10416666666666667</v>
      </c>
      <c r="AW153" s="88">
        <v>0.18105263157894738</v>
      </c>
      <c r="AX153" s="88">
        <v>0.18076923076923074</v>
      </c>
      <c r="AY153" s="88">
        <v>0.17718749999999997</v>
      </c>
      <c r="AZ153" s="88">
        <v>0.10607142857142858</v>
      </c>
      <c r="BA153" s="88">
        <v>0.115</v>
      </c>
      <c r="BB153" s="88">
        <v>0.18999999999999997</v>
      </c>
      <c r="BC153" s="88">
        <v>0.22653846153846152</v>
      </c>
      <c r="BD153" s="88">
        <v>0.13750000000000001</v>
      </c>
      <c r="BE153" s="88">
        <v>0.22875000000000001</v>
      </c>
      <c r="BF153" s="88">
        <v>0.186</v>
      </c>
      <c r="BG153" s="88">
        <v>0.20295918367346941</v>
      </c>
      <c r="BH153" s="89">
        <v>0.29279761904761908</v>
      </c>
      <c r="BI153" s="89">
        <v>0.22753968253968257</v>
      </c>
      <c r="BJ153" s="89">
        <f t="shared" si="1864"/>
        <v>0.20229107483332087</v>
      </c>
      <c r="BK153" s="101"/>
      <c r="BL153" s="49"/>
      <c r="BP153" s="1"/>
      <c r="BQ153" s="1"/>
      <c r="BR153" s="1"/>
      <c r="BS153" s="1"/>
      <c r="BT153" s="1"/>
      <c r="BU153" s="1"/>
      <c r="BV153" s="1"/>
      <c r="BW153" s="1"/>
      <c r="BX153" s="1"/>
      <c r="BY153" s="1"/>
      <c r="BZ153" s="1"/>
      <c r="CA153" s="1"/>
      <c r="CB153" s="1"/>
      <c r="CC153" s="1"/>
      <c r="CD153" s="1"/>
      <c r="CE153" s="97"/>
      <c r="CG153" s="90">
        <v>39599</v>
      </c>
      <c r="CH153" s="78">
        <f t="shared" si="1846"/>
        <v>5834509.9999999991</v>
      </c>
      <c r="CI153" s="78">
        <f t="shared" si="1847"/>
        <v>4190846.1538461535</v>
      </c>
      <c r="CJ153" s="78">
        <f t="shared" si="1848"/>
        <v>1276854.5454545454</v>
      </c>
      <c r="CK153" s="78">
        <f t="shared" si="1849"/>
        <v>4279171.875</v>
      </c>
      <c r="CL153" s="78">
        <f t="shared" si="1850"/>
        <v>2992708.3333333335</v>
      </c>
      <c r="CM153" s="78">
        <f t="shared" si="1851"/>
        <v>6197431.578947369</v>
      </c>
      <c r="CN153" s="78">
        <f t="shared" si="1852"/>
        <v>5433923.0769230761</v>
      </c>
      <c r="CO153" s="78">
        <f t="shared" si="1853"/>
        <v>4700784.3749999991</v>
      </c>
      <c r="CP153" s="78">
        <f t="shared" si="1854"/>
        <v>1425600.0000000002</v>
      </c>
      <c r="CQ153" s="78">
        <f t="shared" si="1855"/>
        <v>3355700</v>
      </c>
      <c r="CR153" s="78">
        <f t="shared" si="1856"/>
        <v>5302899.9999999991</v>
      </c>
      <c r="CS153" s="78">
        <f t="shared" si="1857"/>
        <v>7079326.923076923</v>
      </c>
      <c r="CT153" s="78">
        <f t="shared" si="1858"/>
        <v>7211875.0000000009</v>
      </c>
      <c r="CU153" s="78">
        <f t="shared" si="1859"/>
        <v>3163612.5</v>
      </c>
      <c r="CV153" s="78">
        <f t="shared" si="1860"/>
        <v>4609080</v>
      </c>
      <c r="CW153" s="78">
        <f t="shared" si="1861"/>
        <v>6454102.0408163276</v>
      </c>
      <c r="CX153" s="78">
        <f t="shared" si="1862"/>
        <v>11047254.166666668</v>
      </c>
      <c r="CY153" s="78">
        <f t="shared" si="1862"/>
        <v>8253273.1745238109</v>
      </c>
      <c r="CZ153" s="91">
        <f t="shared" si="1865"/>
        <v>6497184.7414965993</v>
      </c>
      <c r="DA153" s="88"/>
      <c r="DB153" s="49"/>
      <c r="EQ153" s="1"/>
    </row>
    <row r="154" spans="1:147" x14ac:dyDescent="0.15">
      <c r="A154" s="81">
        <v>39600</v>
      </c>
      <c r="B154" s="82">
        <v>26880000</v>
      </c>
      <c r="C154" s="83">
        <v>7210000</v>
      </c>
      <c r="D154" s="83">
        <v>29520000</v>
      </c>
      <c r="E154" s="84">
        <v>44270000</v>
      </c>
      <c r="F154" s="84">
        <v>30330000</v>
      </c>
      <c r="G154" s="84">
        <v>30810000</v>
      </c>
      <c r="H154" s="84">
        <v>22840000</v>
      </c>
      <c r="I154" s="84">
        <v>12310000</v>
      </c>
      <c r="J154" s="138">
        <v>35860000</v>
      </c>
      <c r="K154" s="138">
        <v>30230000</v>
      </c>
      <c r="L154" s="84">
        <v>29210000</v>
      </c>
      <c r="M154" s="84">
        <v>31090000</v>
      </c>
      <c r="N154" s="84">
        <v>48460000</v>
      </c>
      <c r="O154" s="84">
        <v>39530000</v>
      </c>
      <c r="P154" s="84">
        <v>38380000</v>
      </c>
      <c r="Q154" s="84">
        <v>30680000</v>
      </c>
      <c r="R154" s="84">
        <v>42920000</v>
      </c>
      <c r="S154" s="179">
        <v>22740475</v>
      </c>
      <c r="T154" s="85">
        <f t="shared" si="1863"/>
        <v>39994000</v>
      </c>
      <c r="U154" s="70"/>
      <c r="AQ154" s="130">
        <v>39600</v>
      </c>
      <c r="AR154" s="50">
        <v>0.16399999999999998</v>
      </c>
      <c r="AS154" s="88">
        <v>0.11538461538461539</v>
      </c>
      <c r="AT154" s="88">
        <v>0.13136363636363635</v>
      </c>
      <c r="AU154" s="88">
        <v>0.14781249999999999</v>
      </c>
      <c r="AV154" s="88">
        <v>0.10958333333333332</v>
      </c>
      <c r="AW154" s="88">
        <v>0.1771875</v>
      </c>
      <c r="AX154" s="88">
        <v>0.18076923076923074</v>
      </c>
      <c r="AY154" s="88">
        <v>0.16718749999999999</v>
      </c>
      <c r="AZ154" s="88">
        <v>0.10607142857142858</v>
      </c>
      <c r="BA154" s="88">
        <v>0.11166666666666668</v>
      </c>
      <c r="BB154" s="88">
        <v>0.19318181818181815</v>
      </c>
      <c r="BC154" s="88">
        <v>0.22923076923076918</v>
      </c>
      <c r="BD154" s="88">
        <v>0.13750000000000001</v>
      </c>
      <c r="BE154" s="88">
        <v>0.22875000000000001</v>
      </c>
      <c r="BF154" s="88">
        <v>0.186</v>
      </c>
      <c r="BG154" s="88">
        <v>0.19632653061224489</v>
      </c>
      <c r="BH154" s="89">
        <v>0.29279761904761908</v>
      </c>
      <c r="BI154" s="89">
        <v>0.22753968253968257</v>
      </c>
      <c r="BJ154" s="89">
        <f t="shared" si="1864"/>
        <v>0.20720402694757956</v>
      </c>
      <c r="BK154" s="101"/>
      <c r="BL154" s="49"/>
      <c r="BP154" s="1"/>
      <c r="BQ154" s="1"/>
      <c r="BR154" s="1"/>
      <c r="BS154" s="1"/>
      <c r="BT154" s="1"/>
      <c r="BU154" s="1"/>
      <c r="BV154" s="1"/>
      <c r="BW154" s="1"/>
      <c r="BX154" s="1"/>
      <c r="BY154" s="1"/>
      <c r="BZ154" s="1"/>
      <c r="CA154" s="1"/>
      <c r="CB154" s="1"/>
      <c r="CC154" s="1"/>
      <c r="CD154" s="1"/>
      <c r="CE154" s="97"/>
      <c r="CG154" s="90">
        <v>39600</v>
      </c>
      <c r="CH154" s="78">
        <f t="shared" si="1846"/>
        <v>4408319.9999999991</v>
      </c>
      <c r="CI154" s="78">
        <f t="shared" si="1847"/>
        <v>831923.07692307699</v>
      </c>
      <c r="CJ154" s="78">
        <f t="shared" si="1848"/>
        <v>3877854.5454545449</v>
      </c>
      <c r="CK154" s="78">
        <f t="shared" si="1849"/>
        <v>6543659.3749999991</v>
      </c>
      <c r="CL154" s="78">
        <f t="shared" si="1850"/>
        <v>3323662.4999999995</v>
      </c>
      <c r="CM154" s="78">
        <f t="shared" si="1851"/>
        <v>5459146.875</v>
      </c>
      <c r="CN154" s="78">
        <f t="shared" si="1852"/>
        <v>4128769.2307692301</v>
      </c>
      <c r="CO154" s="78">
        <f t="shared" si="1853"/>
        <v>2058078.1249999998</v>
      </c>
      <c r="CP154" s="78">
        <f t="shared" si="1854"/>
        <v>3803721.4285714291</v>
      </c>
      <c r="CQ154" s="78">
        <f t="shared" si="1855"/>
        <v>3375683.3333333335</v>
      </c>
      <c r="CR154" s="78">
        <f t="shared" si="1856"/>
        <v>5642840.9090909082</v>
      </c>
      <c r="CS154" s="78">
        <f t="shared" si="1857"/>
        <v>7126784.6153846141</v>
      </c>
      <c r="CT154" s="78">
        <f t="shared" si="1858"/>
        <v>6663250.0000000009</v>
      </c>
      <c r="CU154" s="78">
        <f t="shared" si="1859"/>
        <v>9042487.5</v>
      </c>
      <c r="CV154" s="78">
        <f t="shared" si="1860"/>
        <v>7138680</v>
      </c>
      <c r="CW154" s="78">
        <f t="shared" si="1861"/>
        <v>6023297.9591836734</v>
      </c>
      <c r="CX154" s="78">
        <f t="shared" si="1862"/>
        <v>12566873.809523812</v>
      </c>
      <c r="CY154" s="78">
        <f t="shared" si="1862"/>
        <v>5174360.4623015877</v>
      </c>
      <c r="CZ154" s="91">
        <f t="shared" si="1865"/>
        <v>8286917.8537414968</v>
      </c>
      <c r="DA154" s="88"/>
      <c r="DB154" s="49"/>
      <c r="EQ154" s="1"/>
    </row>
    <row r="155" spans="1:147" x14ac:dyDescent="0.15">
      <c r="A155" s="81">
        <v>39601</v>
      </c>
      <c r="B155" s="82">
        <v>24610000</v>
      </c>
      <c r="C155" s="83">
        <v>18120000</v>
      </c>
      <c r="D155" s="83">
        <v>31800000</v>
      </c>
      <c r="E155" s="84">
        <v>41080000</v>
      </c>
      <c r="F155" s="84">
        <v>29600000</v>
      </c>
      <c r="G155" s="84">
        <v>26070000</v>
      </c>
      <c r="H155" s="84">
        <v>7190000</v>
      </c>
      <c r="I155" s="84">
        <v>40530000</v>
      </c>
      <c r="J155" s="138">
        <v>33930000</v>
      </c>
      <c r="K155" s="138">
        <v>33280000</v>
      </c>
      <c r="L155" s="84">
        <v>25790000</v>
      </c>
      <c r="M155" s="84">
        <v>31790000</v>
      </c>
      <c r="N155" s="84">
        <v>22390000</v>
      </c>
      <c r="O155" s="84">
        <v>42350000</v>
      </c>
      <c r="P155" s="84">
        <v>36750000</v>
      </c>
      <c r="Q155" s="84">
        <v>30370000</v>
      </c>
      <c r="R155" s="84">
        <v>37040000</v>
      </c>
      <c r="S155" s="179">
        <v>17452000</v>
      </c>
      <c r="T155" s="85">
        <f t="shared" si="1863"/>
        <v>33780000</v>
      </c>
      <c r="U155" s="70"/>
      <c r="AQ155" s="130">
        <v>39601</v>
      </c>
      <c r="AR155" s="50">
        <v>0.16399999999999998</v>
      </c>
      <c r="AS155" s="88">
        <v>0.11538461538461539</v>
      </c>
      <c r="AT155" s="88">
        <v>0.13090909090909089</v>
      </c>
      <c r="AU155" s="88">
        <v>0.13269230769230769</v>
      </c>
      <c r="AV155" s="88">
        <v>0.11833333333333333</v>
      </c>
      <c r="AW155" s="88">
        <v>0.1771875</v>
      </c>
      <c r="AX155" s="88">
        <v>0.17718749999999997</v>
      </c>
      <c r="AY155" s="88">
        <v>0.16718749999999999</v>
      </c>
      <c r="AZ155" s="88">
        <v>0.10423076923076925</v>
      </c>
      <c r="BA155" s="88">
        <v>0.10777777777777779</v>
      </c>
      <c r="BB155" s="88">
        <v>0.1945833333333333</v>
      </c>
      <c r="BC155" s="88">
        <v>0.22923076923076918</v>
      </c>
      <c r="BD155" s="88">
        <v>0.14066666666666669</v>
      </c>
      <c r="BE155" s="88">
        <v>0.22875000000000001</v>
      </c>
      <c r="BF155" s="88">
        <v>0.1865</v>
      </c>
      <c r="BG155" s="88">
        <v>0.19520408163265304</v>
      </c>
      <c r="BH155" s="89">
        <v>0.29279761904761908</v>
      </c>
      <c r="BI155" s="89">
        <v>0.20952380952380953</v>
      </c>
      <c r="BJ155" s="89">
        <f t="shared" si="1864"/>
        <v>0.21589423289149884</v>
      </c>
      <c r="BK155" s="101"/>
      <c r="BL155" s="49"/>
      <c r="BP155" s="1"/>
      <c r="BQ155" s="1"/>
      <c r="BR155" s="1"/>
      <c r="BS155" s="1"/>
      <c r="BT155" s="1"/>
      <c r="BU155" s="1"/>
      <c r="BV155" s="1"/>
      <c r="BW155" s="1"/>
      <c r="BX155" s="1"/>
      <c r="BY155" s="1"/>
      <c r="BZ155" s="1"/>
      <c r="CA155" s="1"/>
      <c r="CB155" s="1"/>
      <c r="CC155" s="1"/>
      <c r="CD155" s="1"/>
      <c r="CE155" s="97"/>
      <c r="CG155" s="90">
        <v>39601</v>
      </c>
      <c r="CH155" s="78">
        <f t="shared" si="1846"/>
        <v>4036039.9999999995</v>
      </c>
      <c r="CI155" s="78">
        <f t="shared" si="1847"/>
        <v>2090769.230769231</v>
      </c>
      <c r="CJ155" s="78">
        <f t="shared" si="1848"/>
        <v>4162909.0909090904</v>
      </c>
      <c r="CK155" s="78">
        <f t="shared" si="1849"/>
        <v>5451000</v>
      </c>
      <c r="CL155" s="78">
        <f t="shared" si="1850"/>
        <v>3502666.6666666665</v>
      </c>
      <c r="CM155" s="78">
        <f t="shared" si="1851"/>
        <v>4619278.125</v>
      </c>
      <c r="CN155" s="78">
        <f t="shared" si="1852"/>
        <v>1273978.1249999998</v>
      </c>
      <c r="CO155" s="78">
        <f t="shared" si="1853"/>
        <v>6776109.375</v>
      </c>
      <c r="CP155" s="78">
        <f t="shared" si="1854"/>
        <v>3536550.0000000009</v>
      </c>
      <c r="CQ155" s="78">
        <f t="shared" si="1855"/>
        <v>3586844.444444445</v>
      </c>
      <c r="CR155" s="78">
        <f t="shared" si="1856"/>
        <v>5018304.166666666</v>
      </c>
      <c r="CS155" s="78">
        <f t="shared" si="1857"/>
        <v>7287246.1538461521</v>
      </c>
      <c r="CT155" s="78">
        <f t="shared" si="1858"/>
        <v>3149526.666666667</v>
      </c>
      <c r="CU155" s="78">
        <f t="shared" si="1859"/>
        <v>9687562.5</v>
      </c>
      <c r="CV155" s="78">
        <f t="shared" si="1860"/>
        <v>6853875</v>
      </c>
      <c r="CW155" s="78">
        <f t="shared" si="1861"/>
        <v>5928347.9591836724</v>
      </c>
      <c r="CX155" s="78">
        <f t="shared" si="1862"/>
        <v>10845223.809523812</v>
      </c>
      <c r="CY155" s="78">
        <f t="shared" si="1862"/>
        <v>3656609.5238095238</v>
      </c>
      <c r="CZ155" s="91">
        <f t="shared" si="1865"/>
        <v>7292907.1870748308</v>
      </c>
      <c r="DA155" s="88"/>
      <c r="DB155" s="49"/>
      <c r="EQ155" s="1"/>
    </row>
    <row r="156" spans="1:147" x14ac:dyDescent="0.15">
      <c r="A156" s="81">
        <v>39602</v>
      </c>
      <c r="B156" s="82">
        <v>17870000</v>
      </c>
      <c r="C156" s="83">
        <v>21050000</v>
      </c>
      <c r="D156" s="83">
        <v>33890000</v>
      </c>
      <c r="E156" s="84">
        <v>43500000</v>
      </c>
      <c r="F156" s="84">
        <v>27260000</v>
      </c>
      <c r="G156" s="84">
        <v>9560000</v>
      </c>
      <c r="H156" s="84">
        <v>32990000</v>
      </c>
      <c r="I156" s="84">
        <v>38400000</v>
      </c>
      <c r="J156" s="138">
        <v>36830000</v>
      </c>
      <c r="K156" s="138">
        <v>32880000</v>
      </c>
      <c r="L156" s="84">
        <v>23440000</v>
      </c>
      <c r="M156" s="84">
        <v>18340000</v>
      </c>
      <c r="N156" s="84">
        <v>45460000</v>
      </c>
      <c r="O156" s="84">
        <v>42020000</v>
      </c>
      <c r="P156" s="84">
        <v>34990000</v>
      </c>
      <c r="Q156" s="84">
        <v>35780000</v>
      </c>
      <c r="R156" s="26">
        <v>25380000</v>
      </c>
      <c r="S156" s="179">
        <v>40741887</v>
      </c>
      <c r="T156" s="85">
        <f t="shared" si="1863"/>
        <v>36726000</v>
      </c>
      <c r="U156" s="70"/>
      <c r="AQ156" s="130">
        <v>39602</v>
      </c>
      <c r="AR156" s="50">
        <v>0.15454545454545451</v>
      </c>
      <c r="AS156" s="88">
        <v>0.11583333333333334</v>
      </c>
      <c r="AT156" s="88">
        <v>0.12772727272727272</v>
      </c>
      <c r="AU156" s="88">
        <v>0.1253846153846154</v>
      </c>
      <c r="AV156" s="88">
        <v>0.12</v>
      </c>
      <c r="AW156" s="88">
        <v>0.17156250000000003</v>
      </c>
      <c r="AX156" s="88">
        <v>0.17718749999999997</v>
      </c>
      <c r="AY156" s="88">
        <v>0.16281249999999997</v>
      </c>
      <c r="AZ156" s="88">
        <v>0.10423076923076925</v>
      </c>
      <c r="BA156" s="88">
        <v>0.11055555555555556</v>
      </c>
      <c r="BB156" s="88">
        <v>0.1945833333333333</v>
      </c>
      <c r="BC156" s="88">
        <v>0.22769230769230767</v>
      </c>
      <c r="BD156" s="88">
        <v>0.14266666666666664</v>
      </c>
      <c r="BE156" s="88">
        <v>0.22666666666666668</v>
      </c>
      <c r="BF156" s="88">
        <v>0.1845</v>
      </c>
      <c r="BG156" s="88">
        <v>0.18166666666666667</v>
      </c>
      <c r="BH156" s="89">
        <v>0.29279761904761908</v>
      </c>
      <c r="BI156" s="89">
        <v>0.20952380952380953</v>
      </c>
      <c r="BJ156" s="89">
        <f t="shared" si="1864"/>
        <v>0.19820863641432174</v>
      </c>
      <c r="BK156" s="101"/>
      <c r="BL156" s="49"/>
      <c r="BP156" s="1"/>
      <c r="BQ156" s="1"/>
      <c r="BR156" s="1"/>
      <c r="BS156" s="1"/>
      <c r="BT156" s="1"/>
      <c r="BU156" s="1"/>
      <c r="BV156" s="1"/>
      <c r="BW156" s="1"/>
      <c r="BX156" s="1"/>
      <c r="BY156" s="1"/>
      <c r="BZ156" s="1"/>
      <c r="CA156" s="1"/>
      <c r="CB156" s="1"/>
      <c r="CC156" s="1"/>
      <c r="CD156" s="1"/>
      <c r="CE156" s="97"/>
      <c r="CG156" s="90">
        <v>39602</v>
      </c>
      <c r="CH156" s="78">
        <f t="shared" si="1846"/>
        <v>2761727.272727272</v>
      </c>
      <c r="CI156" s="78">
        <f t="shared" si="1847"/>
        <v>2438291.666666667</v>
      </c>
      <c r="CJ156" s="78">
        <f t="shared" si="1848"/>
        <v>4328677.2727272725</v>
      </c>
      <c r="CK156" s="78">
        <f t="shared" si="1849"/>
        <v>5454230.7692307699</v>
      </c>
      <c r="CL156" s="78">
        <f t="shared" si="1850"/>
        <v>3271200</v>
      </c>
      <c r="CM156" s="78">
        <f t="shared" si="1851"/>
        <v>1640137.5000000002</v>
      </c>
      <c r="CN156" s="78">
        <f t="shared" si="1852"/>
        <v>5845415.6249999991</v>
      </c>
      <c r="CO156" s="78">
        <f t="shared" si="1853"/>
        <v>6251999.9999999991</v>
      </c>
      <c r="CP156" s="78">
        <f t="shared" si="1854"/>
        <v>3838819.2307692314</v>
      </c>
      <c r="CQ156" s="78">
        <f t="shared" si="1855"/>
        <v>3635066.666666667</v>
      </c>
      <c r="CR156" s="78">
        <f t="shared" si="1856"/>
        <v>4561033.333333333</v>
      </c>
      <c r="CS156" s="78">
        <f t="shared" si="1857"/>
        <v>4175876.9230769225</v>
      </c>
      <c r="CT156" s="78">
        <f t="shared" si="1858"/>
        <v>6485626.6666666651</v>
      </c>
      <c r="CU156" s="78">
        <f t="shared" si="1859"/>
        <v>9524533.333333334</v>
      </c>
      <c r="CV156" s="78">
        <f t="shared" si="1860"/>
        <v>6455655</v>
      </c>
      <c r="CW156" s="78">
        <f t="shared" si="1861"/>
        <v>6500033.333333333</v>
      </c>
      <c r="CX156" s="78">
        <f t="shared" si="1862"/>
        <v>7431203.5714285728</v>
      </c>
      <c r="CY156" s="78">
        <f t="shared" si="1862"/>
        <v>8536395.3714285716</v>
      </c>
      <c r="CZ156" s="91">
        <f t="shared" si="1865"/>
        <v>7279410.3809523806</v>
      </c>
      <c r="DA156" s="88"/>
      <c r="DB156" s="49"/>
      <c r="EQ156" s="1"/>
    </row>
    <row r="157" spans="1:147" x14ac:dyDescent="0.15">
      <c r="A157" s="81">
        <v>39603</v>
      </c>
      <c r="B157" s="82">
        <v>32400000</v>
      </c>
      <c r="C157" s="83">
        <v>22320000</v>
      </c>
      <c r="D157" s="83">
        <v>30220000</v>
      </c>
      <c r="E157" s="84">
        <v>34530000</v>
      </c>
      <c r="F157" s="84">
        <v>24340000</v>
      </c>
      <c r="G157" s="84">
        <v>32160000</v>
      </c>
      <c r="H157" s="84">
        <v>34590000</v>
      </c>
      <c r="I157" s="84">
        <v>39690000</v>
      </c>
      <c r="J157" s="138">
        <v>36130000</v>
      </c>
      <c r="K157" s="138">
        <v>27000000</v>
      </c>
      <c r="L157" s="84">
        <v>13600000</v>
      </c>
      <c r="M157" s="84">
        <v>32800000</v>
      </c>
      <c r="N157" s="84">
        <v>44610000</v>
      </c>
      <c r="O157" s="84">
        <v>46530000</v>
      </c>
      <c r="P157" s="84">
        <v>37600000</v>
      </c>
      <c r="Q157" s="84">
        <v>28120000</v>
      </c>
      <c r="R157" s="26">
        <v>17160000</v>
      </c>
      <c r="S157" s="179">
        <v>53128298</v>
      </c>
      <c r="T157" s="85">
        <f t="shared" si="1863"/>
        <v>34804000</v>
      </c>
      <c r="U157" s="70"/>
      <c r="AQ157" s="130">
        <v>39603</v>
      </c>
      <c r="AR157" s="50">
        <v>0.15454545454545451</v>
      </c>
      <c r="AS157" s="88">
        <v>0.11416666666666668</v>
      </c>
      <c r="AT157" s="88">
        <v>0.13318181818181818</v>
      </c>
      <c r="AU157" s="88">
        <v>0.11961538461538462</v>
      </c>
      <c r="AV157" s="88">
        <v>0.12</v>
      </c>
      <c r="AW157" s="88">
        <v>0.17156250000000003</v>
      </c>
      <c r="AX157" s="88">
        <v>0.17562499999999998</v>
      </c>
      <c r="AY157" s="88">
        <v>0.15781249999999999</v>
      </c>
      <c r="AZ157" s="88">
        <v>0.10269230769230771</v>
      </c>
      <c r="BA157" s="88">
        <v>0.11055555555555556</v>
      </c>
      <c r="BB157" s="88">
        <v>0.19399999999999998</v>
      </c>
      <c r="BC157" s="88">
        <v>0.22769230769230767</v>
      </c>
      <c r="BD157" s="88">
        <v>0.13733333333333331</v>
      </c>
      <c r="BE157" s="88">
        <v>0.22791666666666666</v>
      </c>
      <c r="BF157" s="88">
        <v>0.184</v>
      </c>
      <c r="BG157" s="88">
        <v>0.18166666666666667</v>
      </c>
      <c r="BH157" s="89">
        <v>0.29136904761904758</v>
      </c>
      <c r="BI157" s="89">
        <v>0.20563492063492061</v>
      </c>
      <c r="BJ157" s="89">
        <f t="shared" si="1864"/>
        <v>0.1939901277083641</v>
      </c>
      <c r="BK157" s="101"/>
      <c r="BL157" s="49"/>
      <c r="BP157" s="1"/>
      <c r="BQ157" s="1"/>
      <c r="BR157" s="1"/>
      <c r="BS157" s="1"/>
      <c r="BT157" s="1"/>
      <c r="BU157" s="1"/>
      <c r="BV157" s="1"/>
      <c r="BW157" s="1"/>
      <c r="BX157" s="1"/>
      <c r="BY157" s="1"/>
      <c r="BZ157" s="1"/>
      <c r="CA157" s="1"/>
      <c r="CB157" s="1"/>
      <c r="CC157" s="1"/>
      <c r="CD157" s="1"/>
      <c r="CE157" s="97"/>
      <c r="CG157" s="90">
        <v>39603</v>
      </c>
      <c r="CH157" s="78">
        <f t="shared" si="1846"/>
        <v>5007272.7272727266</v>
      </c>
      <c r="CI157" s="78">
        <f t="shared" si="1847"/>
        <v>2548200.0000000005</v>
      </c>
      <c r="CJ157" s="78">
        <f t="shared" si="1848"/>
        <v>4024754.5454545454</v>
      </c>
      <c r="CK157" s="78">
        <f t="shared" si="1849"/>
        <v>4130319.230769231</v>
      </c>
      <c r="CL157" s="78">
        <f t="shared" si="1850"/>
        <v>2920800</v>
      </c>
      <c r="CM157" s="78">
        <f t="shared" si="1851"/>
        <v>5517450.0000000009</v>
      </c>
      <c r="CN157" s="78">
        <f t="shared" si="1852"/>
        <v>6074868.7499999991</v>
      </c>
      <c r="CO157" s="78">
        <f t="shared" si="1853"/>
        <v>6263578.125</v>
      </c>
      <c r="CP157" s="78">
        <f t="shared" si="1854"/>
        <v>3710273.0769230775</v>
      </c>
      <c r="CQ157" s="78">
        <f t="shared" si="1855"/>
        <v>2985000</v>
      </c>
      <c r="CR157" s="78">
        <f t="shared" si="1856"/>
        <v>2638399.9999999995</v>
      </c>
      <c r="CS157" s="78">
        <f t="shared" si="1857"/>
        <v>7468307.6923076911</v>
      </c>
      <c r="CT157" s="78">
        <f t="shared" si="1858"/>
        <v>6126439.9999999991</v>
      </c>
      <c r="CU157" s="78">
        <f t="shared" si="1859"/>
        <v>10604962.5</v>
      </c>
      <c r="CV157" s="78">
        <f t="shared" si="1860"/>
        <v>6918400</v>
      </c>
      <c r="CW157" s="78">
        <f t="shared" si="1861"/>
        <v>5108466.666666667</v>
      </c>
      <c r="CX157" s="78">
        <f t="shared" si="1862"/>
        <v>4999892.8571428563</v>
      </c>
      <c r="CY157" s="78">
        <f t="shared" si="1862"/>
        <v>10925033.342698412</v>
      </c>
      <c r="CZ157" s="91">
        <f t="shared" si="1865"/>
        <v>6751632.4047619049</v>
      </c>
      <c r="DA157" s="88"/>
      <c r="DB157" s="49"/>
      <c r="EQ157" s="1"/>
    </row>
    <row r="158" spans="1:147" x14ac:dyDescent="0.15">
      <c r="A158" s="81">
        <v>39604</v>
      </c>
      <c r="B158" s="82">
        <v>34390000</v>
      </c>
      <c r="C158" s="83">
        <v>23210000</v>
      </c>
      <c r="D158" s="83">
        <v>23330000</v>
      </c>
      <c r="E158" s="84">
        <v>25620000</v>
      </c>
      <c r="F158" s="84">
        <v>9830000</v>
      </c>
      <c r="G158" s="84">
        <v>36630000</v>
      </c>
      <c r="H158" s="84">
        <v>31040000</v>
      </c>
      <c r="I158" s="84">
        <v>36660000</v>
      </c>
      <c r="J158" s="138">
        <v>33950000</v>
      </c>
      <c r="K158" s="138">
        <v>14210000</v>
      </c>
      <c r="L158" s="84">
        <v>22760000</v>
      </c>
      <c r="M158" s="84">
        <v>33000000</v>
      </c>
      <c r="N158" s="84">
        <v>48370000</v>
      </c>
      <c r="O158" s="84">
        <v>42920000</v>
      </c>
      <c r="P158" s="84">
        <v>31300000</v>
      </c>
      <c r="Q158" s="84">
        <v>15460000</v>
      </c>
      <c r="R158" s="26">
        <v>42830000</v>
      </c>
      <c r="S158" s="179">
        <v>41507053</v>
      </c>
      <c r="T158" s="85">
        <f t="shared" si="1863"/>
        <v>36176000</v>
      </c>
      <c r="U158" s="70"/>
      <c r="AQ158" s="130">
        <v>39604</v>
      </c>
      <c r="AR158" s="50">
        <v>0.14409090909090908</v>
      </c>
      <c r="AS158" s="88">
        <v>0.11416666666666668</v>
      </c>
      <c r="AT158" s="88">
        <v>0.13958333333333331</v>
      </c>
      <c r="AU158" s="88">
        <v>0.11961538461538462</v>
      </c>
      <c r="AV158" s="88">
        <v>0.13199999999999998</v>
      </c>
      <c r="AW158" s="88">
        <v>0.16343749999999999</v>
      </c>
      <c r="AX158" s="88">
        <v>0.17374999999999996</v>
      </c>
      <c r="AY158" s="88">
        <v>0.15466666666666665</v>
      </c>
      <c r="AZ158" s="88">
        <v>0.10333333333333335</v>
      </c>
      <c r="BA158" s="88">
        <v>0.13333333333333336</v>
      </c>
      <c r="BB158" s="88">
        <v>0.19399999999999998</v>
      </c>
      <c r="BC158" s="88">
        <v>0.22884615384615381</v>
      </c>
      <c r="BD158" s="88">
        <v>0.13533333333333333</v>
      </c>
      <c r="BE158" s="88">
        <v>0.22999999999999998</v>
      </c>
      <c r="BF158" s="88">
        <v>0.184</v>
      </c>
      <c r="BG158" s="88">
        <v>0.18916666666666668</v>
      </c>
      <c r="BH158" s="89">
        <v>0.29136904761904758</v>
      </c>
      <c r="BI158" s="89">
        <v>0.2045238095238095</v>
      </c>
      <c r="BJ158" s="89">
        <f t="shared" si="1864"/>
        <v>0.20776606761125502</v>
      </c>
      <c r="BK158" s="101"/>
      <c r="BL158" s="49"/>
      <c r="BP158" s="1"/>
      <c r="BQ158" s="1"/>
      <c r="BR158" s="1"/>
      <c r="BS158" s="1"/>
      <c r="BT158" s="1"/>
      <c r="BU158" s="1"/>
      <c r="BV158" s="1"/>
      <c r="BW158" s="1"/>
      <c r="BX158" s="1"/>
      <c r="BY158" s="1"/>
      <c r="BZ158" s="1"/>
      <c r="CA158" s="1"/>
      <c r="CB158" s="1"/>
      <c r="CC158" s="1"/>
      <c r="CD158" s="1"/>
      <c r="CE158" s="97"/>
      <c r="CG158" s="90">
        <v>39604</v>
      </c>
      <c r="CH158" s="78">
        <f t="shared" si="1846"/>
        <v>4955286.3636363633</v>
      </c>
      <c r="CI158" s="78">
        <f t="shared" si="1847"/>
        <v>2649808.3333333335</v>
      </c>
      <c r="CJ158" s="78">
        <f t="shared" si="1848"/>
        <v>3256479.166666666</v>
      </c>
      <c r="CK158" s="78">
        <f t="shared" si="1849"/>
        <v>3064546.153846154</v>
      </c>
      <c r="CL158" s="78">
        <f t="shared" si="1850"/>
        <v>1297559.9999999998</v>
      </c>
      <c r="CM158" s="78">
        <f t="shared" si="1851"/>
        <v>5986715.6249999991</v>
      </c>
      <c r="CN158" s="78">
        <f t="shared" si="1852"/>
        <v>5393199.9999999991</v>
      </c>
      <c r="CO158" s="78">
        <f t="shared" si="1853"/>
        <v>5670079.9999999991</v>
      </c>
      <c r="CP158" s="78">
        <f t="shared" si="1854"/>
        <v>3508166.666666667</v>
      </c>
      <c r="CQ158" s="78">
        <f t="shared" si="1855"/>
        <v>1894666.666666667</v>
      </c>
      <c r="CR158" s="78">
        <f t="shared" si="1856"/>
        <v>4415439.9999999991</v>
      </c>
      <c r="CS158" s="78">
        <f t="shared" si="1857"/>
        <v>7551923.0769230761</v>
      </c>
      <c r="CT158" s="78">
        <f t="shared" si="1858"/>
        <v>6546073.333333333</v>
      </c>
      <c r="CU158" s="78">
        <f t="shared" si="1859"/>
        <v>9871600</v>
      </c>
      <c r="CV158" s="78">
        <f t="shared" si="1860"/>
        <v>5759200</v>
      </c>
      <c r="CW158" s="78">
        <f t="shared" si="1861"/>
        <v>2924516.666666667</v>
      </c>
      <c r="CX158" s="78">
        <f t="shared" si="1862"/>
        <v>12479336.309523808</v>
      </c>
      <c r="CY158" s="78">
        <f t="shared" si="1862"/>
        <v>8489180.6016666647</v>
      </c>
      <c r="CZ158" s="91">
        <f t="shared" si="1865"/>
        <v>7516145.2619047612</v>
      </c>
      <c r="DA158" s="88"/>
      <c r="DB158" s="49"/>
      <c r="EQ158" s="1"/>
    </row>
    <row r="159" spans="1:147" x14ac:dyDescent="0.15">
      <c r="A159" s="81">
        <v>39605</v>
      </c>
      <c r="B159" s="82">
        <v>31370000</v>
      </c>
      <c r="C159" s="83">
        <v>25260000</v>
      </c>
      <c r="D159" s="83">
        <v>19070000</v>
      </c>
      <c r="E159" s="84">
        <v>14050000</v>
      </c>
      <c r="F159" s="84">
        <v>36980000</v>
      </c>
      <c r="G159" s="84">
        <v>33980000</v>
      </c>
      <c r="H159" s="84">
        <v>29700000</v>
      </c>
      <c r="I159" s="84">
        <v>40370000</v>
      </c>
      <c r="J159" s="138">
        <v>27830000</v>
      </c>
      <c r="K159" s="138">
        <v>22580000</v>
      </c>
      <c r="L159" s="84">
        <v>20300000</v>
      </c>
      <c r="M159" s="84">
        <v>35200000</v>
      </c>
      <c r="N159" s="84">
        <v>47460000</v>
      </c>
      <c r="O159" s="84">
        <v>36520000</v>
      </c>
      <c r="P159" s="84">
        <v>21620000</v>
      </c>
      <c r="Q159" s="84">
        <v>31210000</v>
      </c>
      <c r="R159" s="26">
        <v>41360000</v>
      </c>
      <c r="S159" s="179">
        <v>52564702</v>
      </c>
      <c r="T159" s="85">
        <f t="shared" si="1863"/>
        <v>35634000</v>
      </c>
      <c r="U159" s="70"/>
      <c r="AQ159" s="130">
        <v>39605</v>
      </c>
      <c r="AR159" s="50">
        <v>0.14000000000000001</v>
      </c>
      <c r="AS159" s="88">
        <v>0.10999999999999999</v>
      </c>
      <c r="AT159" s="88">
        <v>0.13958333333333331</v>
      </c>
      <c r="AU159" s="88">
        <v>0.11230769230769234</v>
      </c>
      <c r="AV159" s="88">
        <v>0.13199999999999998</v>
      </c>
      <c r="AW159" s="88">
        <v>0.1603125</v>
      </c>
      <c r="AX159" s="88">
        <v>0.16999999999999998</v>
      </c>
      <c r="AY159" s="88">
        <v>0.15466666666666665</v>
      </c>
      <c r="AZ159" s="88">
        <v>0.10333333333333335</v>
      </c>
      <c r="BA159" s="88">
        <v>0.13333333333333336</v>
      </c>
      <c r="BB159" s="88">
        <v>0.19700000000000001</v>
      </c>
      <c r="BC159" s="88">
        <v>0.22884615384615381</v>
      </c>
      <c r="BD159" s="88">
        <v>0.13466666666666663</v>
      </c>
      <c r="BE159" s="88">
        <v>0.22999999999999998</v>
      </c>
      <c r="BF159" s="88">
        <v>0.1835</v>
      </c>
      <c r="BG159" s="88">
        <v>0.18916666666666668</v>
      </c>
      <c r="BH159" s="89">
        <v>0.29803571428571424</v>
      </c>
      <c r="BI159" s="89">
        <v>0.2045238095238095</v>
      </c>
      <c r="BJ159" s="89">
        <f t="shared" si="1864"/>
        <v>0.20760396705126455</v>
      </c>
      <c r="BK159" s="101"/>
      <c r="BL159" s="49"/>
      <c r="BP159" s="1"/>
      <c r="BQ159" s="1"/>
      <c r="BR159" s="1"/>
      <c r="BS159" s="1"/>
      <c r="BT159" s="1"/>
      <c r="BU159" s="1"/>
      <c r="BV159" s="1"/>
      <c r="BW159" s="1"/>
      <c r="BX159" s="1"/>
      <c r="BY159" s="1"/>
      <c r="BZ159" s="1"/>
      <c r="CA159" s="1"/>
      <c r="CB159" s="1"/>
      <c r="CC159" s="1"/>
      <c r="CD159" s="1"/>
      <c r="CE159" s="97"/>
      <c r="CG159" s="90">
        <v>39605</v>
      </c>
      <c r="CH159" s="78">
        <f t="shared" si="1846"/>
        <v>4391800</v>
      </c>
      <c r="CI159" s="78">
        <f t="shared" si="1847"/>
        <v>2778599.9999999995</v>
      </c>
      <c r="CJ159" s="78">
        <f t="shared" si="1848"/>
        <v>2661854.166666666</v>
      </c>
      <c r="CK159" s="78">
        <f t="shared" si="1849"/>
        <v>1577923.0769230775</v>
      </c>
      <c r="CL159" s="78">
        <f t="shared" si="1850"/>
        <v>4881359.9999999991</v>
      </c>
      <c r="CM159" s="78">
        <f t="shared" si="1851"/>
        <v>5447418.75</v>
      </c>
      <c r="CN159" s="78">
        <f t="shared" si="1852"/>
        <v>5049000</v>
      </c>
      <c r="CO159" s="78">
        <f t="shared" si="1853"/>
        <v>6243893.3333333321</v>
      </c>
      <c r="CP159" s="78">
        <f t="shared" si="1854"/>
        <v>2875766.666666667</v>
      </c>
      <c r="CQ159" s="78">
        <f t="shared" si="1855"/>
        <v>3010666.6666666674</v>
      </c>
      <c r="CR159" s="78">
        <f t="shared" si="1856"/>
        <v>3999100</v>
      </c>
      <c r="CS159" s="78">
        <f t="shared" si="1857"/>
        <v>8055384.6153846141</v>
      </c>
      <c r="CT159" s="78">
        <f t="shared" si="1858"/>
        <v>6391279.9999999981</v>
      </c>
      <c r="CU159" s="78">
        <f t="shared" si="1859"/>
        <v>8399600</v>
      </c>
      <c r="CV159" s="78">
        <f t="shared" si="1860"/>
        <v>3967270</v>
      </c>
      <c r="CW159" s="78">
        <f t="shared" si="1861"/>
        <v>5903891.666666667</v>
      </c>
      <c r="CX159" s="78">
        <f t="shared" si="1862"/>
        <v>12326757.14285714</v>
      </c>
      <c r="CY159" s="78">
        <f t="shared" si="1862"/>
        <v>10750733.099523809</v>
      </c>
      <c r="CZ159" s="91">
        <f t="shared" si="1865"/>
        <v>7397759.7619047612</v>
      </c>
      <c r="DA159" s="88"/>
      <c r="DB159" s="49"/>
      <c r="EQ159" s="1"/>
    </row>
    <row r="160" spans="1:147" x14ac:dyDescent="0.15">
      <c r="A160" s="81">
        <v>39606</v>
      </c>
      <c r="B160" s="82">
        <v>32730000</v>
      </c>
      <c r="C160" s="83">
        <v>37010000</v>
      </c>
      <c r="D160" s="83">
        <v>6690000</v>
      </c>
      <c r="E160" s="84">
        <v>37610000</v>
      </c>
      <c r="F160" s="84">
        <v>36600000</v>
      </c>
      <c r="G160" s="84">
        <v>31800000</v>
      </c>
      <c r="H160" s="84">
        <v>33550000</v>
      </c>
      <c r="I160" s="84">
        <v>28800000</v>
      </c>
      <c r="J160" s="138">
        <v>13640000</v>
      </c>
      <c r="K160" s="138">
        <v>26050000</v>
      </c>
      <c r="L160" s="84">
        <v>21190000</v>
      </c>
      <c r="M160" s="84">
        <v>38360000</v>
      </c>
      <c r="N160" s="84">
        <v>51680000</v>
      </c>
      <c r="O160" s="84">
        <v>16620000</v>
      </c>
      <c r="P160" s="84">
        <v>41820000</v>
      </c>
      <c r="Q160" s="84">
        <v>32260000</v>
      </c>
      <c r="R160" s="26">
        <v>37210000</v>
      </c>
      <c r="S160" s="179">
        <v>38549822</v>
      </c>
      <c r="T160" s="85">
        <f t="shared" si="1863"/>
        <v>35918000</v>
      </c>
      <c r="U160" s="70"/>
      <c r="AQ160" s="130">
        <v>39606</v>
      </c>
      <c r="AR160" s="50">
        <v>0.12772727272727272</v>
      </c>
      <c r="AS160" s="88">
        <v>0.10999999999999999</v>
      </c>
      <c r="AT160" s="88">
        <v>0.14583333333333329</v>
      </c>
      <c r="AU160" s="88">
        <v>0.11230769230769234</v>
      </c>
      <c r="AV160" s="88">
        <v>0.13366666666666663</v>
      </c>
      <c r="AW160" s="88">
        <v>0.15411764705882355</v>
      </c>
      <c r="AX160" s="88">
        <v>0.16374999999999998</v>
      </c>
      <c r="AY160" s="88">
        <v>0.15466666666666665</v>
      </c>
      <c r="AZ160" s="88">
        <v>0.10970588235294117</v>
      </c>
      <c r="BA160" s="88">
        <v>0.14333333333333334</v>
      </c>
      <c r="BB160" s="88">
        <v>0.19566666666666668</v>
      </c>
      <c r="BC160" s="88">
        <v>0.22576923076923075</v>
      </c>
      <c r="BD160" s="88">
        <v>0.1333333333333333</v>
      </c>
      <c r="BE160" s="88">
        <v>0.23099999999999998</v>
      </c>
      <c r="BF160" s="88">
        <v>0.1835</v>
      </c>
      <c r="BG160" s="88">
        <v>0.19318681318681316</v>
      </c>
      <c r="BH160" s="89">
        <v>0.29761904761904762</v>
      </c>
      <c r="BI160" s="89">
        <v>0.2045238095238095</v>
      </c>
      <c r="BJ160" s="89">
        <f t="shared" si="1864"/>
        <v>0.1988444123947771</v>
      </c>
      <c r="BK160" s="101"/>
      <c r="BL160" s="49"/>
      <c r="BP160" s="1"/>
      <c r="BQ160" s="1"/>
      <c r="BR160" s="1"/>
      <c r="BS160" s="1"/>
      <c r="BT160" s="1"/>
      <c r="BU160" s="1"/>
      <c r="BV160" s="1"/>
      <c r="BW160" s="1"/>
      <c r="BX160" s="1"/>
      <c r="BY160" s="1"/>
      <c r="BZ160" s="1"/>
      <c r="CA160" s="1"/>
      <c r="CB160" s="1"/>
      <c r="CC160" s="1"/>
      <c r="CD160" s="1"/>
      <c r="CE160" s="97"/>
      <c r="CG160" s="90">
        <v>39606</v>
      </c>
      <c r="CH160" s="78">
        <f t="shared" si="1846"/>
        <v>4180513.6363636362</v>
      </c>
      <c r="CI160" s="78">
        <f t="shared" si="1847"/>
        <v>4071099.9999999995</v>
      </c>
      <c r="CJ160" s="78">
        <f t="shared" si="1848"/>
        <v>975624.99999999965</v>
      </c>
      <c r="CK160" s="78">
        <f t="shared" si="1849"/>
        <v>4223892.3076923089</v>
      </c>
      <c r="CL160" s="78">
        <f t="shared" si="1850"/>
        <v>4892199.9999999981</v>
      </c>
      <c r="CM160" s="78">
        <f t="shared" si="1851"/>
        <v>4900941.1764705889</v>
      </c>
      <c r="CN160" s="78">
        <f t="shared" si="1852"/>
        <v>5493812.4999999991</v>
      </c>
      <c r="CO160" s="78">
        <f t="shared" si="1853"/>
        <v>4454399.9999999991</v>
      </c>
      <c r="CP160" s="78">
        <f t="shared" si="1854"/>
        <v>1496388.2352941176</v>
      </c>
      <c r="CQ160" s="78">
        <f t="shared" si="1855"/>
        <v>3733833.3333333335</v>
      </c>
      <c r="CR160" s="78">
        <f t="shared" si="1856"/>
        <v>4146176.666666667</v>
      </c>
      <c r="CS160" s="78">
        <f t="shared" si="1857"/>
        <v>8660507.692307692</v>
      </c>
      <c r="CT160" s="78">
        <f t="shared" si="1858"/>
        <v>6890666.6666666651</v>
      </c>
      <c r="CU160" s="78">
        <f t="shared" si="1859"/>
        <v>3839219.9999999995</v>
      </c>
      <c r="CV160" s="78">
        <f t="shared" si="1860"/>
        <v>7673970</v>
      </c>
      <c r="CW160" s="78">
        <f t="shared" si="1861"/>
        <v>6232206.5934065925</v>
      </c>
      <c r="CX160" s="78">
        <f t="shared" si="1862"/>
        <v>11074404.761904761</v>
      </c>
      <c r="CY160" s="78">
        <f t="shared" si="1862"/>
        <v>7884356.4519047607</v>
      </c>
      <c r="CZ160" s="91">
        <f t="shared" si="1865"/>
        <v>7142093.6043956038</v>
      </c>
      <c r="DA160" s="88"/>
      <c r="DB160" s="49"/>
      <c r="EQ160" s="1"/>
    </row>
    <row r="161" spans="1:147" x14ac:dyDescent="0.15">
      <c r="A161" s="81">
        <v>39607</v>
      </c>
      <c r="B161" s="82">
        <v>29840000</v>
      </c>
      <c r="C161" s="83">
        <v>8530000</v>
      </c>
      <c r="D161" s="83">
        <v>22120000</v>
      </c>
      <c r="E161" s="84">
        <v>37930000</v>
      </c>
      <c r="F161" s="84">
        <v>38220000</v>
      </c>
      <c r="G161" s="84">
        <v>36520000</v>
      </c>
      <c r="H161" s="84">
        <v>26910000</v>
      </c>
      <c r="I161" s="84">
        <v>12970000</v>
      </c>
      <c r="J161" s="138">
        <v>33750000</v>
      </c>
      <c r="K161" s="138">
        <v>27090000</v>
      </c>
      <c r="L161" s="84">
        <v>27280000</v>
      </c>
      <c r="M161" s="84">
        <v>38220000</v>
      </c>
      <c r="N161" s="84">
        <v>38590000</v>
      </c>
      <c r="O161" s="84">
        <v>47480000</v>
      </c>
      <c r="P161" s="84">
        <v>40030000</v>
      </c>
      <c r="Q161" s="84">
        <v>34590000</v>
      </c>
      <c r="R161" s="26">
        <v>44280000</v>
      </c>
      <c r="S161" s="179">
        <v>26476725</v>
      </c>
      <c r="T161" s="85">
        <f t="shared" si="1863"/>
        <v>40994000</v>
      </c>
      <c r="U161" s="70"/>
      <c r="AQ161" s="130">
        <v>39607</v>
      </c>
      <c r="AR161" s="50">
        <v>0.12318181818181818</v>
      </c>
      <c r="AS161" s="88">
        <v>0.12033333333333332</v>
      </c>
      <c r="AT161" s="88">
        <v>0.14583333333333329</v>
      </c>
      <c r="AU161" s="88">
        <v>0.10538461538461535</v>
      </c>
      <c r="AV161" s="88">
        <v>0.13633333333333331</v>
      </c>
      <c r="AW161" s="88">
        <v>0.15058823529411769</v>
      </c>
      <c r="AX161" s="88">
        <v>0.16374999999999998</v>
      </c>
      <c r="AY161" s="88">
        <v>0.15374999999999997</v>
      </c>
      <c r="AZ161" s="88">
        <v>0.10970588235294117</v>
      </c>
      <c r="BA161" s="88">
        <v>0.15916666666666662</v>
      </c>
      <c r="BB161" s="88">
        <v>0.1957142857142857</v>
      </c>
      <c r="BC161" s="88">
        <v>0.22576923076923075</v>
      </c>
      <c r="BD161" s="88">
        <v>0.1333333333333333</v>
      </c>
      <c r="BE161" s="88">
        <v>0.23099999999999998</v>
      </c>
      <c r="BF161" s="88">
        <v>0.17800000000000002</v>
      </c>
      <c r="BG161" s="88">
        <v>0.19091836734693879</v>
      </c>
      <c r="BH161" s="89">
        <v>0.29678571428571426</v>
      </c>
      <c r="BI161" s="89">
        <v>0.2045238095238095</v>
      </c>
      <c r="BJ161" s="89">
        <f t="shared" si="1864"/>
        <v>0.20970918226294274</v>
      </c>
      <c r="BK161" s="101"/>
      <c r="BL161" s="49"/>
      <c r="BP161" s="1"/>
      <c r="BQ161" s="1"/>
      <c r="BR161" s="1"/>
      <c r="BS161" s="1"/>
      <c r="BT161" s="1"/>
      <c r="BU161" s="1"/>
      <c r="BV161" s="1"/>
      <c r="BW161" s="1"/>
      <c r="BX161" s="1"/>
      <c r="BY161" s="1"/>
      <c r="BZ161" s="1"/>
      <c r="CA161" s="1"/>
      <c r="CB161" s="1"/>
      <c r="CC161" s="1"/>
      <c r="CD161" s="1"/>
      <c r="CE161" s="97"/>
      <c r="CG161" s="90">
        <v>39607</v>
      </c>
      <c r="CH161" s="78">
        <f t="shared" si="1846"/>
        <v>3675745.4545454546</v>
      </c>
      <c r="CI161" s="78">
        <f t="shared" si="1847"/>
        <v>1026443.3333333333</v>
      </c>
      <c r="CJ161" s="78">
        <f t="shared" si="1848"/>
        <v>3225833.3333333321</v>
      </c>
      <c r="CK161" s="78">
        <f t="shared" si="1849"/>
        <v>3997238.4615384606</v>
      </c>
      <c r="CL161" s="78">
        <f t="shared" si="1850"/>
        <v>5210659.9999999991</v>
      </c>
      <c r="CM161" s="78">
        <f t="shared" si="1851"/>
        <v>5499482.3529411778</v>
      </c>
      <c r="CN161" s="78">
        <f t="shared" si="1852"/>
        <v>4406512.4999999991</v>
      </c>
      <c r="CO161" s="78">
        <f t="shared" si="1853"/>
        <v>1994137.4999999995</v>
      </c>
      <c r="CP161" s="78">
        <f t="shared" si="1854"/>
        <v>3702573.5294117643</v>
      </c>
      <c r="CQ161" s="78">
        <f t="shared" si="1855"/>
        <v>4311824.9999999991</v>
      </c>
      <c r="CR161" s="78">
        <f t="shared" si="1856"/>
        <v>5339085.7142857136</v>
      </c>
      <c r="CS161" s="78">
        <f t="shared" si="1857"/>
        <v>8628900</v>
      </c>
      <c r="CT161" s="78">
        <f t="shared" si="1858"/>
        <v>5145333.3333333321</v>
      </c>
      <c r="CU161" s="78">
        <f t="shared" si="1859"/>
        <v>10967880</v>
      </c>
      <c r="CV161" s="78">
        <f t="shared" si="1860"/>
        <v>7125340.0000000009</v>
      </c>
      <c r="CW161" s="78">
        <f t="shared" si="1861"/>
        <v>6603866.326530613</v>
      </c>
      <c r="CX161" s="78">
        <f t="shared" si="1862"/>
        <v>13141671.428571427</v>
      </c>
      <c r="CY161" s="78">
        <f t="shared" si="1862"/>
        <v>5415120.6607142854</v>
      </c>
      <c r="CZ161" s="91">
        <f t="shared" si="1865"/>
        <v>8596818.2176870741</v>
      </c>
      <c r="DA161" s="88"/>
      <c r="DB161" s="49"/>
      <c r="EQ161" s="1"/>
    </row>
    <row r="162" spans="1:147" x14ac:dyDescent="0.15">
      <c r="A162" s="81">
        <v>39608</v>
      </c>
      <c r="B162" s="82">
        <v>21080000</v>
      </c>
      <c r="C162" s="83">
        <v>25510000</v>
      </c>
      <c r="D162" s="83">
        <v>22880000</v>
      </c>
      <c r="E162" s="84">
        <v>40950000</v>
      </c>
      <c r="F162" s="84">
        <v>41490000</v>
      </c>
      <c r="G162" s="84">
        <v>27530000</v>
      </c>
      <c r="H162" s="84">
        <v>12140000</v>
      </c>
      <c r="I162" s="84">
        <v>35640000</v>
      </c>
      <c r="J162" s="138">
        <v>34190000</v>
      </c>
      <c r="K162" s="138">
        <v>27870000</v>
      </c>
      <c r="L162" s="84">
        <v>30020000</v>
      </c>
      <c r="M162" s="84">
        <v>33950000</v>
      </c>
      <c r="N162" s="84">
        <v>16720000</v>
      </c>
      <c r="O162" s="84">
        <v>48200000</v>
      </c>
      <c r="P162" s="84">
        <v>42640000</v>
      </c>
      <c r="Q162" s="84">
        <v>34540000</v>
      </c>
      <c r="R162" s="26">
        <v>36190000</v>
      </c>
      <c r="S162" s="179">
        <v>18320000</v>
      </c>
      <c r="T162" s="85">
        <f t="shared" si="1863"/>
        <v>35658000</v>
      </c>
      <c r="U162" s="70"/>
      <c r="AQ162" s="130">
        <v>39608</v>
      </c>
      <c r="AR162" s="50">
        <v>0.12318181818181818</v>
      </c>
      <c r="AS162" s="88">
        <v>0.12033333333333332</v>
      </c>
      <c r="AT162" s="88">
        <v>0.15124999999999997</v>
      </c>
      <c r="AU162" s="88">
        <v>0.10769230769230768</v>
      </c>
      <c r="AV162" s="88">
        <v>0.13666666666666666</v>
      </c>
      <c r="AW162" s="88">
        <v>0.15058823529411769</v>
      </c>
      <c r="AX162" s="88">
        <v>0.16124999999999998</v>
      </c>
      <c r="AY162" s="88">
        <v>0.15374999999999997</v>
      </c>
      <c r="AZ162" s="88">
        <v>0.11764705882352941</v>
      </c>
      <c r="BA162" s="88">
        <v>0.16249999999999995</v>
      </c>
      <c r="BB162" s="88">
        <v>0.19272727272727269</v>
      </c>
      <c r="BC162" s="88">
        <v>0.22576923076923075</v>
      </c>
      <c r="BD162" s="88">
        <v>0.13199999999999998</v>
      </c>
      <c r="BE162" s="88">
        <v>0.23099999999999998</v>
      </c>
      <c r="BF162" s="88">
        <v>0.18049999999999997</v>
      </c>
      <c r="BG162" s="88">
        <v>0.18663265306122451</v>
      </c>
      <c r="BH162" s="89">
        <v>0.29678571428571426</v>
      </c>
      <c r="BI162" s="89">
        <v>0.20865079365079364</v>
      </c>
      <c r="BJ162" s="89">
        <f t="shared" si="1864"/>
        <v>0.21439635894741543</v>
      </c>
      <c r="BK162" s="101"/>
      <c r="BL162" s="49"/>
      <c r="BP162" s="1"/>
      <c r="BQ162" s="1"/>
      <c r="BR162" s="1"/>
      <c r="BS162" s="1"/>
      <c r="BT162" s="1"/>
      <c r="BU162" s="1"/>
      <c r="BV162" s="1"/>
      <c r="BW162" s="1"/>
      <c r="BX162" s="1"/>
      <c r="BY162" s="1"/>
      <c r="BZ162" s="1"/>
      <c r="CA162" s="1"/>
      <c r="CB162" s="1"/>
      <c r="CC162" s="1"/>
      <c r="CD162" s="1"/>
      <c r="CE162" s="97"/>
      <c r="CG162" s="90">
        <v>39608</v>
      </c>
      <c r="CH162" s="78">
        <f t="shared" si="1846"/>
        <v>2596672.7272727275</v>
      </c>
      <c r="CI162" s="78">
        <f t="shared" si="1847"/>
        <v>3069703.333333333</v>
      </c>
      <c r="CJ162" s="78">
        <f t="shared" si="1848"/>
        <v>3460599.9999999991</v>
      </c>
      <c r="CK162" s="78">
        <f t="shared" si="1849"/>
        <v>4410000</v>
      </c>
      <c r="CL162" s="78">
        <f t="shared" si="1850"/>
        <v>5670300</v>
      </c>
      <c r="CM162" s="78">
        <f t="shared" si="1851"/>
        <v>4145694.1176470602</v>
      </c>
      <c r="CN162" s="78">
        <f t="shared" si="1852"/>
        <v>1957574.9999999998</v>
      </c>
      <c r="CO162" s="78">
        <f t="shared" si="1853"/>
        <v>5479649.9999999991</v>
      </c>
      <c r="CP162" s="78">
        <f t="shared" si="1854"/>
        <v>4022352.9411764704</v>
      </c>
      <c r="CQ162" s="78">
        <f t="shared" si="1855"/>
        <v>4528874.9999999991</v>
      </c>
      <c r="CR162" s="78">
        <f t="shared" si="1856"/>
        <v>5785672.7272727266</v>
      </c>
      <c r="CS162" s="78">
        <f t="shared" si="1857"/>
        <v>7664865.384615384</v>
      </c>
      <c r="CT162" s="78">
        <f t="shared" si="1858"/>
        <v>2207039.9999999995</v>
      </c>
      <c r="CU162" s="78">
        <f t="shared" si="1859"/>
        <v>11134200</v>
      </c>
      <c r="CV162" s="78">
        <f t="shared" si="1860"/>
        <v>7696519.9999999981</v>
      </c>
      <c r="CW162" s="78">
        <f t="shared" si="1861"/>
        <v>6446291.8367346944</v>
      </c>
      <c r="CX162" s="78">
        <f t="shared" si="1862"/>
        <v>10740675</v>
      </c>
      <c r="CY162" s="78">
        <f t="shared" si="1862"/>
        <v>3822482.5396825396</v>
      </c>
      <c r="CZ162" s="91">
        <f t="shared" si="1865"/>
        <v>7644945.3673469396</v>
      </c>
      <c r="DA162" s="88"/>
      <c r="DB162" s="49"/>
      <c r="EQ162" s="1"/>
    </row>
    <row r="163" spans="1:147" x14ac:dyDescent="0.15">
      <c r="A163" s="81">
        <v>39609</v>
      </c>
      <c r="B163" s="82">
        <v>9530000</v>
      </c>
      <c r="C163" s="83">
        <v>26190000</v>
      </c>
      <c r="D163" s="83">
        <v>20480000</v>
      </c>
      <c r="E163" s="84">
        <v>43830000</v>
      </c>
      <c r="F163" s="84">
        <v>42000000</v>
      </c>
      <c r="G163" s="84">
        <v>9090000</v>
      </c>
      <c r="H163" s="84">
        <v>32890000</v>
      </c>
      <c r="I163" s="84">
        <v>39770000</v>
      </c>
      <c r="J163" s="138">
        <v>38420000</v>
      </c>
      <c r="K163" s="138">
        <v>31040000</v>
      </c>
      <c r="L163" s="84">
        <v>26180000</v>
      </c>
      <c r="M163" s="84">
        <v>17450000</v>
      </c>
      <c r="N163" s="84">
        <v>46410000</v>
      </c>
      <c r="O163" s="84">
        <v>53260000</v>
      </c>
      <c r="P163" s="84">
        <v>38410000</v>
      </c>
      <c r="Q163" s="84">
        <v>36000000</v>
      </c>
      <c r="R163" s="26">
        <v>24680000</v>
      </c>
      <c r="S163" s="179">
        <v>49245024</v>
      </c>
      <c r="T163" s="85">
        <f t="shared" si="1863"/>
        <v>39752000</v>
      </c>
      <c r="U163" s="70"/>
      <c r="AQ163" s="130">
        <v>39609</v>
      </c>
      <c r="AR163" s="50">
        <v>0.11791666666666667</v>
      </c>
      <c r="AS163" s="88">
        <v>0.12299999999999998</v>
      </c>
      <c r="AT163" s="88">
        <v>0.15999999999999998</v>
      </c>
      <c r="AU163" s="88">
        <v>0.10833333333333336</v>
      </c>
      <c r="AV163" s="88">
        <v>0.13899999999999996</v>
      </c>
      <c r="AW163" s="88">
        <v>0.15236842105263163</v>
      </c>
      <c r="AX163" s="88">
        <v>0.16124999999999998</v>
      </c>
      <c r="AY163" s="88">
        <v>0.15374999999999997</v>
      </c>
      <c r="AZ163" s="88">
        <v>0.11823529411764708</v>
      </c>
      <c r="BA163" s="88">
        <v>0.16357142857142851</v>
      </c>
      <c r="BB163" s="88">
        <v>0.19272727272727269</v>
      </c>
      <c r="BC163" s="88">
        <v>0.21769230769230766</v>
      </c>
      <c r="BD163" s="88">
        <v>0.13199999999999998</v>
      </c>
      <c r="BE163" s="88">
        <v>0.23</v>
      </c>
      <c r="BF163" s="88">
        <v>0.18049999999999997</v>
      </c>
      <c r="BG163" s="88">
        <v>0.18392857142857141</v>
      </c>
      <c r="BH163" s="89">
        <v>0.29678571428571426</v>
      </c>
      <c r="BI163" s="89">
        <v>0.20865079365079364</v>
      </c>
      <c r="BJ163" s="89">
        <f t="shared" si="1864"/>
        <v>0.19749962266049506</v>
      </c>
      <c r="BK163" s="101"/>
      <c r="BL163" s="49"/>
      <c r="BP163" s="1"/>
      <c r="BQ163" s="1"/>
      <c r="BR163" s="1"/>
      <c r="BS163" s="1"/>
      <c r="BT163" s="1"/>
      <c r="BU163" s="1"/>
      <c r="BV163" s="1"/>
      <c r="BW163" s="1"/>
      <c r="BX163" s="1"/>
      <c r="BY163" s="1"/>
      <c r="BZ163" s="1"/>
      <c r="CA163" s="1"/>
      <c r="CB163" s="1"/>
      <c r="CC163" s="1"/>
      <c r="CD163" s="1"/>
      <c r="CE163" s="97"/>
      <c r="CG163" s="90">
        <v>39609</v>
      </c>
      <c r="CH163" s="78">
        <f t="shared" si="1846"/>
        <v>1123745.8333333333</v>
      </c>
      <c r="CI163" s="78">
        <f t="shared" si="1847"/>
        <v>3221369.9999999995</v>
      </c>
      <c r="CJ163" s="78">
        <f t="shared" si="1848"/>
        <v>3276799.9999999995</v>
      </c>
      <c r="CK163" s="78">
        <f t="shared" si="1849"/>
        <v>4748250.0000000009</v>
      </c>
      <c r="CL163" s="78">
        <f t="shared" si="1850"/>
        <v>5837999.9999999981</v>
      </c>
      <c r="CM163" s="78">
        <f t="shared" si="1851"/>
        <v>1385028.9473684214</v>
      </c>
      <c r="CN163" s="78">
        <f t="shared" si="1852"/>
        <v>5303512.4999999991</v>
      </c>
      <c r="CO163" s="78">
        <f t="shared" si="1853"/>
        <v>6114637.4999999991</v>
      </c>
      <c r="CP163" s="78">
        <f t="shared" si="1854"/>
        <v>4542600.0000000009</v>
      </c>
      <c r="CQ163" s="78">
        <f t="shared" si="1855"/>
        <v>5077257.1428571409</v>
      </c>
      <c r="CR163" s="78">
        <f t="shared" si="1856"/>
        <v>5045599.9999999991</v>
      </c>
      <c r="CS163" s="78">
        <f t="shared" si="1857"/>
        <v>3798730.7692307686</v>
      </c>
      <c r="CT163" s="78">
        <f t="shared" si="1858"/>
        <v>6126119.9999999991</v>
      </c>
      <c r="CU163" s="78">
        <f t="shared" si="1859"/>
        <v>12249800</v>
      </c>
      <c r="CV163" s="78">
        <f t="shared" si="1860"/>
        <v>6933004.9999999991</v>
      </c>
      <c r="CW163" s="78">
        <f t="shared" si="1861"/>
        <v>6621428.5714285709</v>
      </c>
      <c r="CX163" s="78">
        <f t="shared" si="1862"/>
        <v>7324671.4285714282</v>
      </c>
      <c r="CY163" s="78">
        <f t="shared" si="1862"/>
        <v>10275013.34095238</v>
      </c>
      <c r="CZ163" s="91">
        <f t="shared" si="1865"/>
        <v>7851005</v>
      </c>
      <c r="DA163" s="88"/>
      <c r="DB163" s="49"/>
      <c r="EQ163" s="1"/>
    </row>
    <row r="164" spans="1:147" x14ac:dyDescent="0.15">
      <c r="A164" s="81">
        <v>39610</v>
      </c>
      <c r="B164" s="82">
        <v>26850000</v>
      </c>
      <c r="C164" s="83">
        <v>28070000</v>
      </c>
      <c r="D164" s="83">
        <v>22540000</v>
      </c>
      <c r="E164" s="84">
        <v>38850000</v>
      </c>
      <c r="F164" s="84">
        <v>36090000</v>
      </c>
      <c r="G164" s="84">
        <v>38730000</v>
      </c>
      <c r="H164" s="84">
        <v>35610000</v>
      </c>
      <c r="I164" s="84">
        <v>37270000</v>
      </c>
      <c r="J164" s="138">
        <v>44580000</v>
      </c>
      <c r="K164" s="138">
        <v>30180000</v>
      </c>
      <c r="L164" s="84">
        <v>16410000</v>
      </c>
      <c r="M164" s="84">
        <v>44950000</v>
      </c>
      <c r="N164" s="84">
        <v>56230000</v>
      </c>
      <c r="O164" s="84">
        <v>56390000</v>
      </c>
      <c r="P164" s="84">
        <v>41630000</v>
      </c>
      <c r="Q164" s="84">
        <v>31860000</v>
      </c>
      <c r="R164" s="26">
        <v>17610000</v>
      </c>
      <c r="S164" s="179">
        <v>46363671</v>
      </c>
      <c r="T164" s="85">
        <f t="shared" si="1863"/>
        <v>40744000</v>
      </c>
      <c r="U164" s="70"/>
      <c r="AQ164" s="130">
        <v>39610</v>
      </c>
      <c r="AR164" s="50">
        <v>0.11791666666666667</v>
      </c>
      <c r="AS164" s="88">
        <v>0.1279411764705882</v>
      </c>
      <c r="AT164" s="88">
        <v>0.16208333333333333</v>
      </c>
      <c r="AU164" s="88">
        <v>0.10900000000000001</v>
      </c>
      <c r="AV164" s="88">
        <v>0.13899999999999996</v>
      </c>
      <c r="AW164" s="88">
        <v>0.15236842105263163</v>
      </c>
      <c r="AX164" s="88">
        <v>0.16031249999999997</v>
      </c>
      <c r="AY164" s="88">
        <v>0.17499999999999996</v>
      </c>
      <c r="AZ164" s="88">
        <v>0.12323529411764707</v>
      </c>
      <c r="BA164" s="88">
        <v>0.16357142857142851</v>
      </c>
      <c r="BB164" s="88">
        <v>0.19636363636363632</v>
      </c>
      <c r="BC164" s="88">
        <v>0.21769230769230766</v>
      </c>
      <c r="BD164" s="88">
        <v>0.12866666666666668</v>
      </c>
      <c r="BE164" s="88">
        <v>0.23</v>
      </c>
      <c r="BF164" s="88">
        <v>0.19000000000000003</v>
      </c>
      <c r="BG164" s="88">
        <v>0.18392857142857141</v>
      </c>
      <c r="BH164" s="89">
        <v>0.3058333333333334</v>
      </c>
      <c r="BI164" s="89">
        <v>0.21344155844155843</v>
      </c>
      <c r="BJ164" s="89">
        <f t="shared" si="1864"/>
        <v>0.19320643997830825</v>
      </c>
      <c r="BK164" s="101"/>
      <c r="BL164" s="49"/>
      <c r="BP164" s="1"/>
      <c r="BQ164" s="1"/>
      <c r="BR164" s="1"/>
      <c r="BS164" s="1"/>
      <c r="BT164" s="1"/>
      <c r="BU164" s="1"/>
      <c r="BV164" s="1"/>
      <c r="BW164" s="1"/>
      <c r="BX164" s="1"/>
      <c r="BY164" s="1"/>
      <c r="BZ164" s="1"/>
      <c r="CA164" s="1"/>
      <c r="CB164" s="1"/>
      <c r="CC164" s="1"/>
      <c r="CD164" s="1"/>
      <c r="CE164" s="97"/>
      <c r="CG164" s="90">
        <v>39610</v>
      </c>
      <c r="CH164" s="78">
        <f t="shared" si="1846"/>
        <v>3166062.5</v>
      </c>
      <c r="CI164" s="78">
        <f t="shared" si="1847"/>
        <v>3591308.8235294106</v>
      </c>
      <c r="CJ164" s="78">
        <f t="shared" si="1848"/>
        <v>3653358.333333333</v>
      </c>
      <c r="CK164" s="78">
        <f t="shared" si="1849"/>
        <v>4234650.0000000009</v>
      </c>
      <c r="CL164" s="78">
        <f t="shared" si="1850"/>
        <v>5016509.9999999981</v>
      </c>
      <c r="CM164" s="78">
        <f t="shared" si="1851"/>
        <v>5901228.9473684225</v>
      </c>
      <c r="CN164" s="78">
        <f t="shared" si="1852"/>
        <v>5708728.1249999991</v>
      </c>
      <c r="CO164" s="78">
        <f t="shared" si="1853"/>
        <v>6522249.9999999981</v>
      </c>
      <c r="CP164" s="78">
        <f t="shared" si="1854"/>
        <v>5493829.4117647065</v>
      </c>
      <c r="CQ164" s="78">
        <f t="shared" si="1855"/>
        <v>4936585.7142857127</v>
      </c>
      <c r="CR164" s="78">
        <f t="shared" si="1856"/>
        <v>3222327.272727272</v>
      </c>
      <c r="CS164" s="78">
        <f t="shared" si="1857"/>
        <v>9785269.2307692301</v>
      </c>
      <c r="CT164" s="78">
        <f t="shared" si="1858"/>
        <v>7234926.666666667</v>
      </c>
      <c r="CU164" s="78">
        <f t="shared" si="1859"/>
        <v>12969700</v>
      </c>
      <c r="CV164" s="78">
        <f t="shared" si="1860"/>
        <v>7909700.0000000009</v>
      </c>
      <c r="CW164" s="78">
        <f t="shared" si="1861"/>
        <v>5859964.2857142854</v>
      </c>
      <c r="CX164" s="78">
        <f t="shared" si="1862"/>
        <v>5385725.0000000009</v>
      </c>
      <c r="CY164" s="78">
        <f t="shared" si="1862"/>
        <v>9895934.1933116876</v>
      </c>
      <c r="CZ164" s="91">
        <f t="shared" si="1865"/>
        <v>7872003.1904761912</v>
      </c>
      <c r="DA164" s="88"/>
      <c r="DB164" s="49"/>
      <c r="EQ164" s="1"/>
    </row>
    <row r="165" spans="1:147" x14ac:dyDescent="0.15">
      <c r="A165" s="81">
        <v>39611</v>
      </c>
      <c r="B165" s="82">
        <v>33760000</v>
      </c>
      <c r="C165" s="83">
        <v>27020000</v>
      </c>
      <c r="D165" s="83">
        <v>20590000</v>
      </c>
      <c r="E165" s="84">
        <v>27850000</v>
      </c>
      <c r="F165" s="84">
        <v>17850000</v>
      </c>
      <c r="G165" s="84">
        <v>39310000</v>
      </c>
      <c r="H165" s="84">
        <v>33050000</v>
      </c>
      <c r="I165" s="84">
        <v>36160000</v>
      </c>
      <c r="J165" s="138">
        <v>40940000</v>
      </c>
      <c r="K165" s="138">
        <v>17770000</v>
      </c>
      <c r="L165" s="84">
        <v>37130000</v>
      </c>
      <c r="M165" s="84">
        <v>47400000</v>
      </c>
      <c r="N165" s="84">
        <v>56780000</v>
      </c>
      <c r="O165" s="84">
        <v>32640000</v>
      </c>
      <c r="P165" s="84">
        <v>32980000</v>
      </c>
      <c r="Q165" s="84">
        <v>19090000</v>
      </c>
      <c r="R165" s="26">
        <v>44820000</v>
      </c>
      <c r="S165" s="179">
        <v>50580872</v>
      </c>
      <c r="T165" s="85">
        <f t="shared" si="1863"/>
        <v>37262000</v>
      </c>
      <c r="U165" s="70"/>
      <c r="AQ165" s="130">
        <v>39611</v>
      </c>
      <c r="AR165" s="50">
        <v>0.12433333333333335</v>
      </c>
      <c r="AS165" s="88">
        <v>0.13852941176470585</v>
      </c>
      <c r="AT165" s="88">
        <v>0.16249999999999995</v>
      </c>
      <c r="AU165" s="88">
        <v>0.10900000000000001</v>
      </c>
      <c r="AV165" s="88">
        <v>0.14999999999999997</v>
      </c>
      <c r="AW165" s="88">
        <v>0.15184210526315792</v>
      </c>
      <c r="AX165" s="88">
        <v>0.16999999999999996</v>
      </c>
      <c r="AY165" s="88">
        <v>0.1772222222222222</v>
      </c>
      <c r="AZ165" s="88">
        <v>0.12382352941176474</v>
      </c>
      <c r="BA165" s="88">
        <v>0.17428571428571429</v>
      </c>
      <c r="BB165" s="88">
        <v>0.19636363636363632</v>
      </c>
      <c r="BC165" s="88">
        <v>0.22124999999999997</v>
      </c>
      <c r="BD165" s="88">
        <v>0.13166666666666671</v>
      </c>
      <c r="BE165" s="88">
        <v>0.23</v>
      </c>
      <c r="BF165" s="88">
        <v>0.19000000000000003</v>
      </c>
      <c r="BG165" s="88">
        <v>0.18375000000000002</v>
      </c>
      <c r="BH165" s="89">
        <v>0.3058333333333334</v>
      </c>
      <c r="BI165" s="89">
        <v>0.21738095238095245</v>
      </c>
      <c r="BJ165" s="89">
        <f t="shared" si="1864"/>
        <v>0.20645521353300061</v>
      </c>
      <c r="BK165" s="101"/>
      <c r="BL165" s="49"/>
      <c r="BP165" s="1"/>
      <c r="BQ165" s="1"/>
      <c r="BR165" s="1"/>
      <c r="BS165" s="1"/>
      <c r="BT165" s="1"/>
      <c r="BU165" s="1"/>
      <c r="BV165" s="1"/>
      <c r="BW165" s="1"/>
      <c r="BX165" s="1"/>
      <c r="BY165" s="1"/>
      <c r="BZ165" s="1"/>
      <c r="CA165" s="1"/>
      <c r="CB165" s="1"/>
      <c r="CC165" s="1"/>
      <c r="CD165" s="1"/>
      <c r="CE165" s="97"/>
      <c r="CG165" s="90">
        <v>39611</v>
      </c>
      <c r="CH165" s="78">
        <f t="shared" si="1846"/>
        <v>4197493.333333334</v>
      </c>
      <c r="CI165" s="78">
        <f t="shared" si="1847"/>
        <v>3743064.7058823518</v>
      </c>
      <c r="CJ165" s="78">
        <f t="shared" si="1848"/>
        <v>3345874.9999999991</v>
      </c>
      <c r="CK165" s="78">
        <f t="shared" si="1849"/>
        <v>3035650.0000000005</v>
      </c>
      <c r="CL165" s="78">
        <f t="shared" si="1850"/>
        <v>2677499.9999999995</v>
      </c>
      <c r="CM165" s="78">
        <f t="shared" si="1851"/>
        <v>5968913.157894738</v>
      </c>
      <c r="CN165" s="78">
        <f t="shared" si="1852"/>
        <v>5618499.9999999981</v>
      </c>
      <c r="CO165" s="78">
        <f t="shared" si="1853"/>
        <v>6408355.555555555</v>
      </c>
      <c r="CP165" s="78">
        <f t="shared" si="1854"/>
        <v>5069335.2941176482</v>
      </c>
      <c r="CQ165" s="78">
        <f t="shared" si="1855"/>
        <v>3097057.1428571432</v>
      </c>
      <c r="CR165" s="78">
        <f t="shared" si="1856"/>
        <v>7290981.8181818165</v>
      </c>
      <c r="CS165" s="78">
        <f t="shared" si="1857"/>
        <v>10487249.999999998</v>
      </c>
      <c r="CT165" s="78">
        <f t="shared" si="1858"/>
        <v>7476033.3333333358</v>
      </c>
      <c r="CU165" s="78">
        <f t="shared" si="1859"/>
        <v>7507200</v>
      </c>
      <c r="CV165" s="78">
        <f t="shared" si="1860"/>
        <v>6266200.0000000009</v>
      </c>
      <c r="CW165" s="78">
        <f t="shared" si="1861"/>
        <v>3507787.5000000005</v>
      </c>
      <c r="CX165" s="78">
        <f t="shared" si="1862"/>
        <v>13707450.000000004</v>
      </c>
      <c r="CY165" s="78">
        <f t="shared" si="1862"/>
        <v>10995318.12761905</v>
      </c>
      <c r="CZ165" s="91">
        <f t="shared" si="1865"/>
        <v>7692934.1666666688</v>
      </c>
      <c r="DA165" s="88"/>
      <c r="DB165" s="49"/>
      <c r="EQ165" s="1"/>
    </row>
    <row r="166" spans="1:147" x14ac:dyDescent="0.15">
      <c r="A166" s="81">
        <v>39612</v>
      </c>
      <c r="B166" s="82">
        <v>36790000</v>
      </c>
      <c r="C166" s="83">
        <v>26670000</v>
      </c>
      <c r="D166" s="83">
        <v>16090000</v>
      </c>
      <c r="E166" s="84">
        <v>13100000</v>
      </c>
      <c r="F166" s="84">
        <v>49460000</v>
      </c>
      <c r="G166" s="84">
        <v>40240000</v>
      </c>
      <c r="H166" s="84">
        <v>37710000</v>
      </c>
      <c r="I166" s="84">
        <v>35170000</v>
      </c>
      <c r="J166" s="138">
        <v>34370000</v>
      </c>
      <c r="K166" s="138">
        <v>35650000</v>
      </c>
      <c r="L166" s="84">
        <v>35440000</v>
      </c>
      <c r="M166" s="84">
        <v>48380000</v>
      </c>
      <c r="N166" s="84">
        <v>55980000</v>
      </c>
      <c r="O166" s="84">
        <v>38110000</v>
      </c>
      <c r="P166" s="84">
        <v>18570000</v>
      </c>
      <c r="Q166" s="84">
        <v>43390000</v>
      </c>
      <c r="R166" s="26">
        <v>42070000</v>
      </c>
      <c r="S166" s="179">
        <v>46924848</v>
      </c>
      <c r="T166" s="85">
        <f t="shared" si="1863"/>
        <v>39624000</v>
      </c>
      <c r="U166" s="70"/>
      <c r="AQ166" s="130">
        <v>39612</v>
      </c>
      <c r="AR166" s="50">
        <v>0.1196875</v>
      </c>
      <c r="AS166" s="88">
        <v>0.13999999999999999</v>
      </c>
      <c r="AT166" s="88">
        <v>0.16249999999999995</v>
      </c>
      <c r="AU166" s="88">
        <v>0.10437500000000002</v>
      </c>
      <c r="AV166" s="88">
        <v>0.14999999999999997</v>
      </c>
      <c r="AW166" s="88">
        <v>0.15361111111111109</v>
      </c>
      <c r="AX166" s="88">
        <v>0.18208333333333329</v>
      </c>
      <c r="AY166" s="88">
        <v>0.18083333333333332</v>
      </c>
      <c r="AZ166" s="88">
        <v>0.12382352941176474</v>
      </c>
      <c r="BA166" s="88">
        <v>0.17428571428571429</v>
      </c>
      <c r="BB166" s="88">
        <v>0.21230769230769228</v>
      </c>
      <c r="BC166" s="88">
        <v>0.21710526315789475</v>
      </c>
      <c r="BD166" s="88">
        <v>0.13233333333333336</v>
      </c>
      <c r="BE166" s="88">
        <v>0.23</v>
      </c>
      <c r="BF166" s="88">
        <v>0.18863636363636366</v>
      </c>
      <c r="BG166" s="88">
        <v>0.18375000000000002</v>
      </c>
      <c r="BH166" s="89">
        <v>0.30904761904761902</v>
      </c>
      <c r="BI166" s="89">
        <v>0.22166666666666668</v>
      </c>
      <c r="BJ166" s="89">
        <f t="shared" si="1864"/>
        <v>0.20518293512043514</v>
      </c>
      <c r="BK166" s="101"/>
      <c r="BL166" s="49"/>
      <c r="BP166" s="1"/>
      <c r="BQ166" s="1"/>
      <c r="BR166" s="1"/>
      <c r="BS166" s="1"/>
      <c r="BT166" s="1"/>
      <c r="BU166" s="1"/>
      <c r="BV166" s="1"/>
      <c r="BW166" s="1"/>
      <c r="BX166" s="1"/>
      <c r="BY166" s="1"/>
      <c r="BZ166" s="1"/>
      <c r="CA166" s="1"/>
      <c r="CB166" s="1"/>
      <c r="CC166" s="1"/>
      <c r="CD166" s="1"/>
      <c r="CE166" s="97"/>
      <c r="CG166" s="90">
        <v>39612</v>
      </c>
      <c r="CH166" s="78">
        <f t="shared" si="1846"/>
        <v>4403303.125</v>
      </c>
      <c r="CI166" s="78">
        <f t="shared" si="1847"/>
        <v>3733799.9999999995</v>
      </c>
      <c r="CJ166" s="78">
        <f t="shared" si="1848"/>
        <v>2614624.9999999991</v>
      </c>
      <c r="CK166" s="78">
        <f t="shared" si="1849"/>
        <v>1367312.5000000002</v>
      </c>
      <c r="CL166" s="78">
        <f t="shared" si="1850"/>
        <v>7418999.9999999981</v>
      </c>
      <c r="CM166" s="78">
        <f t="shared" si="1851"/>
        <v>6181311.1111111101</v>
      </c>
      <c r="CN166" s="78">
        <f t="shared" si="1852"/>
        <v>6866362.4999999981</v>
      </c>
      <c r="CO166" s="78">
        <f t="shared" si="1853"/>
        <v>6359908.333333333</v>
      </c>
      <c r="CP166" s="78">
        <f t="shared" si="1854"/>
        <v>4255814.7058823537</v>
      </c>
      <c r="CQ166" s="78">
        <f t="shared" si="1855"/>
        <v>6213285.7142857146</v>
      </c>
      <c r="CR166" s="78">
        <f t="shared" si="1856"/>
        <v>7524184.6153846141</v>
      </c>
      <c r="CS166" s="78">
        <f t="shared" si="1857"/>
        <v>10503552.631578948</v>
      </c>
      <c r="CT166" s="78">
        <f t="shared" si="1858"/>
        <v>7408020.0000000019</v>
      </c>
      <c r="CU166" s="78">
        <f t="shared" si="1859"/>
        <v>8765300</v>
      </c>
      <c r="CV166" s="78">
        <f t="shared" si="1860"/>
        <v>3502977.2727272729</v>
      </c>
      <c r="CW166" s="78">
        <f t="shared" si="1861"/>
        <v>7972912.5000000009</v>
      </c>
      <c r="CX166" s="78">
        <f t="shared" si="1862"/>
        <v>13001633.333333332</v>
      </c>
      <c r="CY166" s="78">
        <f t="shared" si="1862"/>
        <v>10401674.640000001</v>
      </c>
      <c r="CZ166" s="91">
        <f t="shared" si="1865"/>
        <v>8130168.621212122</v>
      </c>
      <c r="DA166" s="88"/>
      <c r="DB166" s="49"/>
      <c r="EQ166" s="1"/>
    </row>
    <row r="167" spans="1:147" x14ac:dyDescent="0.15">
      <c r="A167" s="81">
        <v>39613</v>
      </c>
      <c r="B167" s="82">
        <v>42480000</v>
      </c>
      <c r="C167" s="83">
        <v>40700000</v>
      </c>
      <c r="D167" s="83">
        <v>5580000</v>
      </c>
      <c r="E167" s="84">
        <v>50610000</v>
      </c>
      <c r="F167" s="84">
        <v>57240000</v>
      </c>
      <c r="G167" s="84">
        <v>35580000</v>
      </c>
      <c r="H167" s="84">
        <v>35890000</v>
      </c>
      <c r="I167" s="84">
        <v>26670000</v>
      </c>
      <c r="J167" s="138">
        <v>19540000</v>
      </c>
      <c r="K167" s="138">
        <v>40030000</v>
      </c>
      <c r="L167" s="84">
        <v>40960000</v>
      </c>
      <c r="M167" s="84">
        <v>48380000</v>
      </c>
      <c r="N167" s="84">
        <v>51500000</v>
      </c>
      <c r="O167" s="84">
        <v>18070000</v>
      </c>
      <c r="P167" s="84">
        <v>50620000</v>
      </c>
      <c r="Q167" s="84">
        <v>47370000</v>
      </c>
      <c r="R167" s="26">
        <v>45390000</v>
      </c>
      <c r="S167" s="179">
        <v>49729679</v>
      </c>
      <c r="T167" s="85">
        <f t="shared" si="1863"/>
        <v>42590000</v>
      </c>
      <c r="U167" s="70"/>
      <c r="AQ167" s="130">
        <v>39613</v>
      </c>
      <c r="AR167" s="50">
        <v>0.11874999999999999</v>
      </c>
      <c r="AS167" s="88">
        <v>0.13999999999999999</v>
      </c>
      <c r="AT167" s="88">
        <v>0.17166666666666666</v>
      </c>
      <c r="AU167" s="88">
        <v>0.10437500000000002</v>
      </c>
      <c r="AV167" s="88">
        <v>0.14861111111111108</v>
      </c>
      <c r="AW167" s="88">
        <v>0.15555555555555556</v>
      </c>
      <c r="AX167" s="88">
        <v>0.18208333333333329</v>
      </c>
      <c r="AY167" s="88">
        <v>0.18083333333333332</v>
      </c>
      <c r="AZ167" s="88">
        <v>0.12676470588235295</v>
      </c>
      <c r="BA167" s="88">
        <v>0.17428571428571429</v>
      </c>
      <c r="BB167" s="88">
        <v>0.21307692307692308</v>
      </c>
      <c r="BC167" s="88">
        <v>0.2155263157894737</v>
      </c>
      <c r="BD167" s="88">
        <v>0.13333333333333336</v>
      </c>
      <c r="BE167" s="88">
        <v>0.22866666666666668</v>
      </c>
      <c r="BF167" s="88">
        <v>0.18863636363636366</v>
      </c>
      <c r="BG167" s="88">
        <v>0.18218750000000003</v>
      </c>
      <c r="BH167" s="89">
        <v>0.31180672268907561</v>
      </c>
      <c r="BI167" s="89">
        <v>0.22660714285714287</v>
      </c>
      <c r="BJ167" s="89">
        <f t="shared" si="1864"/>
        <v>0.20347769466289364</v>
      </c>
      <c r="BK167" s="101"/>
      <c r="BL167" s="49"/>
      <c r="BP167" s="1"/>
      <c r="BQ167" s="1"/>
      <c r="BR167" s="1"/>
      <c r="BS167" s="1"/>
      <c r="BT167" s="1"/>
      <c r="BU167" s="1"/>
      <c r="BV167" s="1"/>
      <c r="BW167" s="1"/>
      <c r="BX167" s="1"/>
      <c r="BY167" s="1"/>
      <c r="BZ167" s="1"/>
      <c r="CA167" s="1"/>
      <c r="CB167" s="1"/>
      <c r="CC167" s="1"/>
      <c r="CD167" s="1"/>
      <c r="CE167" s="97"/>
      <c r="CG167" s="90">
        <v>39613</v>
      </c>
      <c r="CH167" s="78">
        <f t="shared" si="1846"/>
        <v>5044500</v>
      </c>
      <c r="CI167" s="78">
        <f t="shared" si="1847"/>
        <v>5697999.9999999991</v>
      </c>
      <c r="CJ167" s="78">
        <f t="shared" si="1848"/>
        <v>957900</v>
      </c>
      <c r="CK167" s="78">
        <f t="shared" si="1849"/>
        <v>5282418.7500000009</v>
      </c>
      <c r="CL167" s="78">
        <f t="shared" si="1850"/>
        <v>8506499.9999999981</v>
      </c>
      <c r="CM167" s="78">
        <f t="shared" si="1851"/>
        <v>5534666.666666667</v>
      </c>
      <c r="CN167" s="78">
        <f t="shared" si="1852"/>
        <v>6534970.8333333321</v>
      </c>
      <c r="CO167" s="78">
        <f t="shared" si="1853"/>
        <v>4822825</v>
      </c>
      <c r="CP167" s="78">
        <f t="shared" si="1854"/>
        <v>2476982.3529411764</v>
      </c>
      <c r="CQ167" s="78">
        <f t="shared" si="1855"/>
        <v>6976657.1428571427</v>
      </c>
      <c r="CR167" s="78">
        <f t="shared" si="1856"/>
        <v>8727630.7692307699</v>
      </c>
      <c r="CS167" s="78">
        <f t="shared" si="1857"/>
        <v>10427163.157894738</v>
      </c>
      <c r="CT167" s="78">
        <f t="shared" si="1858"/>
        <v>6866666.6666666679</v>
      </c>
      <c r="CU167" s="78">
        <f t="shared" si="1859"/>
        <v>4132006.666666667</v>
      </c>
      <c r="CV167" s="78">
        <f t="shared" si="1860"/>
        <v>9548772.7272727285</v>
      </c>
      <c r="CW167" s="78">
        <f t="shared" si="1861"/>
        <v>8630221.8750000019</v>
      </c>
      <c r="CX167" s="78">
        <f t="shared" si="1862"/>
        <v>14152907.142857142</v>
      </c>
      <c r="CY167" s="78">
        <f t="shared" si="1862"/>
        <v>11269100.473392857</v>
      </c>
      <c r="CZ167" s="91">
        <f t="shared" si="1865"/>
        <v>8666115.0156926401</v>
      </c>
      <c r="DA167" s="88"/>
      <c r="DB167" s="49"/>
      <c r="EQ167" s="1"/>
    </row>
    <row r="168" spans="1:147" x14ac:dyDescent="0.15">
      <c r="A168" s="81">
        <v>39614</v>
      </c>
      <c r="B168" s="82">
        <v>35850000</v>
      </c>
      <c r="C168" s="83">
        <v>12160000</v>
      </c>
      <c r="D168" s="83">
        <v>19820000</v>
      </c>
      <c r="E168" s="84">
        <v>48310000</v>
      </c>
      <c r="F168" s="84">
        <v>51220000</v>
      </c>
      <c r="G168" s="84">
        <v>35730000</v>
      </c>
      <c r="H168" s="84">
        <v>30030000</v>
      </c>
      <c r="I168" s="84">
        <v>16960000</v>
      </c>
      <c r="J168" s="138">
        <v>45250000</v>
      </c>
      <c r="K168" s="138">
        <v>41940000</v>
      </c>
      <c r="L168" s="84">
        <v>42680000</v>
      </c>
      <c r="M168" s="84">
        <v>48930000</v>
      </c>
      <c r="N168" s="84">
        <v>43730000</v>
      </c>
      <c r="O168" s="84">
        <v>41660000</v>
      </c>
      <c r="P168" s="84">
        <v>42350000</v>
      </c>
      <c r="Q168" s="84">
        <v>45160000</v>
      </c>
      <c r="R168" s="26">
        <v>36370000</v>
      </c>
      <c r="S168" s="179">
        <v>41864705</v>
      </c>
      <c r="T168" s="85">
        <f t="shared" si="1863"/>
        <v>41854000</v>
      </c>
      <c r="U168" s="70"/>
      <c r="AQ168" s="130">
        <v>39614</v>
      </c>
      <c r="AR168" s="50">
        <v>0.11687500000000001</v>
      </c>
      <c r="AS168" s="88">
        <v>0.14249999999999996</v>
      </c>
      <c r="AT168" s="88">
        <v>0.17166666666666666</v>
      </c>
      <c r="AU168" s="88">
        <v>0.107</v>
      </c>
      <c r="AV168" s="88">
        <v>0.14999999999999997</v>
      </c>
      <c r="AW168" s="88">
        <v>0.15305555555555553</v>
      </c>
      <c r="AX168" s="88">
        <v>0.18208333333333329</v>
      </c>
      <c r="AY168" s="88">
        <v>0.18124999999999994</v>
      </c>
      <c r="AZ168" s="88">
        <v>0.12676470588235295</v>
      </c>
      <c r="BA168" s="88">
        <v>0.17642857142857141</v>
      </c>
      <c r="BB168" s="88">
        <v>0.20624999999999999</v>
      </c>
      <c r="BC168" s="88">
        <v>0.2155263157894737</v>
      </c>
      <c r="BD168" s="88">
        <v>0.13333333333333336</v>
      </c>
      <c r="BE168" s="88">
        <v>0.22866666666666668</v>
      </c>
      <c r="BF168" s="88">
        <v>0.18833333333333332</v>
      </c>
      <c r="BG168" s="88">
        <v>0.17875000000000002</v>
      </c>
      <c r="BH168" s="89">
        <v>0.31180672268907561</v>
      </c>
      <c r="BI168" s="89">
        <v>0.22660714285714287</v>
      </c>
      <c r="BJ168" s="89">
        <f t="shared" si="1864"/>
        <v>0.20426051116198382</v>
      </c>
      <c r="BK168" s="101"/>
      <c r="BL168" s="49"/>
      <c r="BP168" s="1"/>
      <c r="BQ168" s="1"/>
      <c r="BR168" s="1"/>
      <c r="BS168" s="1"/>
      <c r="BT168" s="1"/>
      <c r="BU168" s="1"/>
      <c r="BV168" s="1"/>
      <c r="BW168" s="1"/>
      <c r="BX168" s="1"/>
      <c r="BY168" s="1"/>
      <c r="BZ168" s="1"/>
      <c r="CA168" s="1"/>
      <c r="CB168" s="1"/>
      <c r="CC168" s="1"/>
      <c r="CD168" s="1"/>
      <c r="CE168" s="97"/>
      <c r="CG168" s="90">
        <v>39614</v>
      </c>
      <c r="CH168" s="78">
        <f t="shared" si="1846"/>
        <v>4189968.7500000005</v>
      </c>
      <c r="CI168" s="78">
        <f t="shared" si="1847"/>
        <v>1732799.9999999995</v>
      </c>
      <c r="CJ168" s="78">
        <f t="shared" si="1848"/>
        <v>3402433.333333333</v>
      </c>
      <c r="CK168" s="78">
        <f t="shared" si="1849"/>
        <v>5169170</v>
      </c>
      <c r="CL168" s="78">
        <f t="shared" si="1850"/>
        <v>7682999.9999999981</v>
      </c>
      <c r="CM168" s="78">
        <f t="shared" si="1851"/>
        <v>5468674.9999999991</v>
      </c>
      <c r="CN168" s="78">
        <f t="shared" si="1852"/>
        <v>5467962.4999999991</v>
      </c>
      <c r="CO168" s="78">
        <f t="shared" si="1853"/>
        <v>3073999.9999999991</v>
      </c>
      <c r="CP168" s="78">
        <f t="shared" si="1854"/>
        <v>5736102.9411764704</v>
      </c>
      <c r="CQ168" s="78">
        <f t="shared" si="1855"/>
        <v>7399414.2857142845</v>
      </c>
      <c r="CR168" s="78">
        <f t="shared" si="1856"/>
        <v>8802750</v>
      </c>
      <c r="CS168" s="78">
        <f t="shared" si="1857"/>
        <v>10545702.631578948</v>
      </c>
      <c r="CT168" s="78">
        <f t="shared" si="1858"/>
        <v>5830666.6666666679</v>
      </c>
      <c r="CU168" s="78">
        <f t="shared" si="1859"/>
        <v>9526253.333333334</v>
      </c>
      <c r="CV168" s="78">
        <f t="shared" si="1860"/>
        <v>7975916.666666666</v>
      </c>
      <c r="CW168" s="78">
        <f t="shared" si="1861"/>
        <v>8072350.0000000009</v>
      </c>
      <c r="CX168" s="78">
        <f t="shared" si="1862"/>
        <v>11340410.50420168</v>
      </c>
      <c r="CY168" s="78">
        <f t="shared" si="1862"/>
        <v>9486841.1866071429</v>
      </c>
      <c r="CZ168" s="91">
        <f t="shared" si="1865"/>
        <v>8549119.4341736697</v>
      </c>
      <c r="DA168" s="88"/>
      <c r="DB168" s="49"/>
      <c r="EQ168" s="1"/>
    </row>
    <row r="169" spans="1:147" x14ac:dyDescent="0.15">
      <c r="A169" s="81">
        <v>39615</v>
      </c>
      <c r="B169" s="82">
        <v>33290000</v>
      </c>
      <c r="C169" s="83">
        <v>34760000</v>
      </c>
      <c r="D169" s="83">
        <v>27890000</v>
      </c>
      <c r="E169" s="84">
        <v>48220000</v>
      </c>
      <c r="F169" s="84">
        <v>50190000</v>
      </c>
      <c r="G169" s="84">
        <v>28610000</v>
      </c>
      <c r="H169" s="84">
        <v>18090000</v>
      </c>
      <c r="I169" s="84">
        <v>39100000</v>
      </c>
      <c r="J169" s="138">
        <v>42330000</v>
      </c>
      <c r="K169" s="138">
        <v>42950000</v>
      </c>
      <c r="L169" s="84">
        <v>41660000</v>
      </c>
      <c r="M169" s="84">
        <v>38970000</v>
      </c>
      <c r="N169" s="84">
        <v>18430000</v>
      </c>
      <c r="O169" s="84">
        <v>49290000</v>
      </c>
      <c r="P169" s="84">
        <v>47050000</v>
      </c>
      <c r="Q169" s="84">
        <v>48240000</v>
      </c>
      <c r="R169" s="26">
        <v>47130000</v>
      </c>
      <c r="S169" s="179">
        <v>24229875</v>
      </c>
      <c r="T169" s="85">
        <f t="shared" si="1863"/>
        <v>42028000</v>
      </c>
      <c r="U169" s="70"/>
      <c r="AQ169" s="130">
        <v>39615</v>
      </c>
      <c r="AR169" s="50">
        <v>0.11687500000000001</v>
      </c>
      <c r="AS169" s="88">
        <v>0.14249999999999996</v>
      </c>
      <c r="AT169" s="88">
        <v>0.17555555555555552</v>
      </c>
      <c r="AU169" s="88">
        <v>0.10647058823529415</v>
      </c>
      <c r="AV169" s="88">
        <v>0.14916666666666661</v>
      </c>
      <c r="AW169" s="88">
        <v>0.15305555555555553</v>
      </c>
      <c r="AX169" s="88">
        <v>0.18178571428571424</v>
      </c>
      <c r="AY169" s="88">
        <v>0.18124999999999994</v>
      </c>
      <c r="AZ169" s="88">
        <v>0.12911764705882353</v>
      </c>
      <c r="BA169" s="88">
        <v>0.17642857142857141</v>
      </c>
      <c r="BB169" s="88">
        <v>0.20624999999999999</v>
      </c>
      <c r="BC169" s="88">
        <v>0.2155263157894737</v>
      </c>
      <c r="BD169" s="88">
        <v>0.13025</v>
      </c>
      <c r="BE169" s="88">
        <v>0.23000000000000004</v>
      </c>
      <c r="BF169" s="88">
        <v>0.1907142857142857</v>
      </c>
      <c r="BG169" s="88">
        <v>0.18769230769230769</v>
      </c>
      <c r="BH169" s="89">
        <v>0.31218487394957983</v>
      </c>
      <c r="BI169" s="89">
        <v>0.2281746031746032</v>
      </c>
      <c r="BJ169" s="89">
        <f t="shared" si="1864"/>
        <v>0.22117571464346511</v>
      </c>
      <c r="BK169" s="101"/>
      <c r="BL169" s="49"/>
      <c r="BP169" s="1"/>
      <c r="BQ169" s="1"/>
      <c r="BR169" s="1"/>
      <c r="BS169" s="1"/>
      <c r="BT169" s="1"/>
      <c r="BU169" s="1"/>
      <c r="BV169" s="1"/>
      <c r="BW169" s="1"/>
      <c r="BX169" s="1"/>
      <c r="BY169" s="1"/>
      <c r="BZ169" s="1"/>
      <c r="CA169" s="1"/>
      <c r="CB169" s="1"/>
      <c r="CC169" s="1"/>
      <c r="CD169" s="1"/>
      <c r="CE169" s="97"/>
      <c r="CG169" s="90">
        <v>39615</v>
      </c>
      <c r="CH169" s="78">
        <f t="shared" si="1846"/>
        <v>3890768.75</v>
      </c>
      <c r="CI169" s="78">
        <f t="shared" si="1847"/>
        <v>4953299.9999999991</v>
      </c>
      <c r="CJ169" s="78">
        <f t="shared" si="1848"/>
        <v>4896244.4444444431</v>
      </c>
      <c r="CK169" s="78">
        <f t="shared" si="1849"/>
        <v>5134011.7647058843</v>
      </c>
      <c r="CL169" s="78">
        <f t="shared" si="1850"/>
        <v>7486674.9999999972</v>
      </c>
      <c r="CM169" s="78">
        <f t="shared" si="1851"/>
        <v>4378919.444444444</v>
      </c>
      <c r="CN169" s="78">
        <f t="shared" si="1852"/>
        <v>3288503.5714285709</v>
      </c>
      <c r="CO169" s="78">
        <f t="shared" si="1853"/>
        <v>7086874.9999999972</v>
      </c>
      <c r="CP169" s="78">
        <f t="shared" si="1854"/>
        <v>5465550</v>
      </c>
      <c r="CQ169" s="78">
        <f t="shared" si="1855"/>
        <v>7577607.1428571418</v>
      </c>
      <c r="CR169" s="78">
        <f t="shared" si="1856"/>
        <v>8592375</v>
      </c>
      <c r="CS169" s="78">
        <f t="shared" si="1857"/>
        <v>8399060.5263157897</v>
      </c>
      <c r="CT169" s="78">
        <f t="shared" si="1858"/>
        <v>2400507.5</v>
      </c>
      <c r="CU169" s="78">
        <f t="shared" si="1859"/>
        <v>11336700.000000002</v>
      </c>
      <c r="CV169" s="78">
        <f t="shared" si="1860"/>
        <v>8973107.1428571418</v>
      </c>
      <c r="CW169" s="78">
        <f t="shared" si="1861"/>
        <v>9054276.9230769221</v>
      </c>
      <c r="CX169" s="78">
        <f t="shared" si="1862"/>
        <v>14713273.109243698</v>
      </c>
      <c r="CY169" s="78">
        <f t="shared" si="1862"/>
        <v>5528642.1130952388</v>
      </c>
      <c r="CZ169" s="91">
        <f t="shared" si="1865"/>
        <v>9295572.9350355528</v>
      </c>
      <c r="DA169" s="88"/>
      <c r="DB169" s="49"/>
      <c r="EQ169" s="1"/>
    </row>
    <row r="170" spans="1:147" x14ac:dyDescent="0.15">
      <c r="A170" s="81">
        <v>39616</v>
      </c>
      <c r="B170" s="82">
        <v>13220000</v>
      </c>
      <c r="C170" s="83">
        <v>35760000</v>
      </c>
      <c r="D170" s="83">
        <v>24550000</v>
      </c>
      <c r="E170" s="84">
        <v>45540000</v>
      </c>
      <c r="F170" s="84">
        <v>45140000</v>
      </c>
      <c r="G170" s="84">
        <v>11750000</v>
      </c>
      <c r="H170" s="84">
        <v>42270000</v>
      </c>
      <c r="I170" s="84">
        <v>39360000</v>
      </c>
      <c r="J170" s="138">
        <v>50560000</v>
      </c>
      <c r="K170" s="138">
        <v>45510000</v>
      </c>
      <c r="L170" s="84">
        <v>34960000</v>
      </c>
      <c r="M170" s="84">
        <v>21990000</v>
      </c>
      <c r="N170" s="84">
        <v>54820000</v>
      </c>
      <c r="O170" s="84">
        <v>48450000</v>
      </c>
      <c r="P170" s="84">
        <v>45900000</v>
      </c>
      <c r="Q170" s="84">
        <v>42460000</v>
      </c>
      <c r="R170" s="26">
        <v>39070000</v>
      </c>
      <c r="S170" s="179">
        <v>55148679</v>
      </c>
      <c r="T170" s="85">
        <f t="shared" si="1863"/>
        <v>46140000</v>
      </c>
      <c r="U170" s="70"/>
      <c r="AQ170" s="130">
        <v>39616</v>
      </c>
      <c r="AR170" s="50">
        <v>0.11366666666666665</v>
      </c>
      <c r="AS170" s="88">
        <v>0.14000000000000001</v>
      </c>
      <c r="AT170" s="88">
        <v>0.17833333333333332</v>
      </c>
      <c r="AU170" s="88">
        <v>0.10500000000000004</v>
      </c>
      <c r="AV170" s="88">
        <v>0.15388888888888885</v>
      </c>
      <c r="AW170" s="88">
        <v>0.15157894736842104</v>
      </c>
      <c r="AX170" s="88">
        <v>0.18178571428571424</v>
      </c>
      <c r="AY170" s="88">
        <v>0.18205882352941175</v>
      </c>
      <c r="AZ170" s="88">
        <v>0.12843749999999998</v>
      </c>
      <c r="BA170" s="88">
        <v>0.17571428571428566</v>
      </c>
      <c r="BB170" s="88">
        <v>0.20624999999999999</v>
      </c>
      <c r="BC170" s="88">
        <v>0.2092105263157894</v>
      </c>
      <c r="BD170" s="88">
        <v>0.13025</v>
      </c>
      <c r="BE170" s="88">
        <v>0.23083333333333333</v>
      </c>
      <c r="BF170" s="88">
        <v>0.184</v>
      </c>
      <c r="BG170" s="88">
        <v>0.18769230769230769</v>
      </c>
      <c r="BH170" s="89">
        <v>0.31218487394957983</v>
      </c>
      <c r="BI170" s="89">
        <v>0.2281746031746032</v>
      </c>
      <c r="BJ170" s="89">
        <f t="shared" si="1864"/>
        <v>0.20345148855581044</v>
      </c>
      <c r="BK170" s="101"/>
      <c r="BL170" s="49"/>
      <c r="BP170" s="1"/>
      <c r="BQ170" s="1"/>
      <c r="BR170" s="1"/>
      <c r="BS170" s="1"/>
      <c r="BT170" s="1"/>
      <c r="BU170" s="1"/>
      <c r="BV170" s="1"/>
      <c r="BW170" s="1"/>
      <c r="BX170" s="1"/>
      <c r="BY170" s="1"/>
      <c r="BZ170" s="1"/>
      <c r="CA170" s="1"/>
      <c r="CB170" s="1"/>
      <c r="CC170" s="1"/>
      <c r="CD170" s="1"/>
      <c r="CE170" s="97"/>
      <c r="CG170" s="90">
        <v>39616</v>
      </c>
      <c r="CH170" s="78">
        <f t="shared" si="1846"/>
        <v>1502673.333333333</v>
      </c>
      <c r="CI170" s="78">
        <f t="shared" si="1847"/>
        <v>5006400.0000000009</v>
      </c>
      <c r="CJ170" s="78">
        <f t="shared" si="1848"/>
        <v>4378083.333333333</v>
      </c>
      <c r="CK170" s="78">
        <f t="shared" si="1849"/>
        <v>4781700.0000000019</v>
      </c>
      <c r="CL170" s="78">
        <f t="shared" si="1850"/>
        <v>6946544.4444444431</v>
      </c>
      <c r="CM170" s="78">
        <f t="shared" si="1851"/>
        <v>1781052.6315789472</v>
      </c>
      <c r="CN170" s="78">
        <f t="shared" si="1852"/>
        <v>7684082.1428571409</v>
      </c>
      <c r="CO170" s="78">
        <f t="shared" si="1853"/>
        <v>7165835.2941176463</v>
      </c>
      <c r="CP170" s="78">
        <f t="shared" si="1854"/>
        <v>6493799.9999999991</v>
      </c>
      <c r="CQ170" s="78">
        <f t="shared" si="1855"/>
        <v>7996757.1428571399</v>
      </c>
      <c r="CR170" s="78">
        <f t="shared" si="1856"/>
        <v>7210500</v>
      </c>
      <c r="CS170" s="78">
        <f t="shared" si="1857"/>
        <v>4600539.4736842094</v>
      </c>
      <c r="CT170" s="78">
        <f t="shared" si="1858"/>
        <v>7140305</v>
      </c>
      <c r="CU170" s="78">
        <f t="shared" si="1859"/>
        <v>11183875</v>
      </c>
      <c r="CV170" s="78">
        <f t="shared" si="1860"/>
        <v>8445600</v>
      </c>
      <c r="CW170" s="78">
        <f t="shared" si="1861"/>
        <v>7969415.384615384</v>
      </c>
      <c r="CX170" s="78">
        <f t="shared" si="1862"/>
        <v>12197063.025210084</v>
      </c>
      <c r="CY170" s="78">
        <f t="shared" si="1862"/>
        <v>12583527.946428573</v>
      </c>
      <c r="CZ170" s="91">
        <f t="shared" si="1865"/>
        <v>9387251.6819650941</v>
      </c>
      <c r="DA170" s="88"/>
      <c r="DB170" s="49"/>
      <c r="EQ170" s="1"/>
    </row>
    <row r="171" spans="1:147" x14ac:dyDescent="0.15">
      <c r="A171" s="81">
        <v>39617</v>
      </c>
      <c r="B171" s="82">
        <v>42910000</v>
      </c>
      <c r="C171" s="83">
        <v>38190000</v>
      </c>
      <c r="D171" s="83">
        <v>27440000</v>
      </c>
      <c r="E171" s="84">
        <v>42490000</v>
      </c>
      <c r="F171" s="84">
        <v>34540000</v>
      </c>
      <c r="G171" s="84">
        <v>43930000</v>
      </c>
      <c r="H171" s="84">
        <v>45410000</v>
      </c>
      <c r="I171" s="84">
        <v>42780000</v>
      </c>
      <c r="J171" s="138">
        <v>51290000</v>
      </c>
      <c r="K171" s="138">
        <v>40480000</v>
      </c>
      <c r="L171" s="84">
        <v>19590000</v>
      </c>
      <c r="M171" s="84">
        <v>50640000</v>
      </c>
      <c r="N171" s="84">
        <v>53890000</v>
      </c>
      <c r="O171" s="84">
        <v>31330000</v>
      </c>
      <c r="P171" s="84">
        <v>42960000</v>
      </c>
      <c r="Q171" s="84">
        <v>35710000</v>
      </c>
      <c r="R171" s="26">
        <v>32240000</v>
      </c>
      <c r="S171" s="179">
        <v>59879270</v>
      </c>
      <c r="T171" s="85">
        <f t="shared" si="1863"/>
        <v>39226000</v>
      </c>
      <c r="U171" s="70"/>
      <c r="AQ171" s="130">
        <v>39617</v>
      </c>
      <c r="AR171" s="50">
        <v>0.11366666666666665</v>
      </c>
      <c r="AS171" s="88">
        <v>0.14149999999999999</v>
      </c>
      <c r="AT171" s="88">
        <v>0.18111111111111108</v>
      </c>
      <c r="AU171" s="88">
        <v>9.9705882352941172E-2</v>
      </c>
      <c r="AV171" s="88">
        <v>0.15388888888888885</v>
      </c>
      <c r="AW171" s="88">
        <v>0.15157894736842104</v>
      </c>
      <c r="AX171" s="88">
        <v>0.18433333333333335</v>
      </c>
      <c r="AY171" s="88">
        <v>0.18205882352941175</v>
      </c>
      <c r="AZ171" s="88">
        <v>0.14949999999999999</v>
      </c>
      <c r="BA171" s="88">
        <v>0.17571428571428566</v>
      </c>
      <c r="BB171" s="88">
        <v>0.19961538461538458</v>
      </c>
      <c r="BC171" s="88">
        <v>0.2092105263157894</v>
      </c>
      <c r="BD171" s="88">
        <v>0.12875</v>
      </c>
      <c r="BE171" s="88">
        <v>0.22944444444444445</v>
      </c>
      <c r="BF171" s="88">
        <v>0.183</v>
      </c>
      <c r="BG171" s="88">
        <v>0.18769230769230769</v>
      </c>
      <c r="BH171" s="89">
        <v>0.31218487394957983</v>
      </c>
      <c r="BI171" s="89">
        <v>0.22571428571428573</v>
      </c>
      <c r="BJ171" s="89">
        <f t="shared" si="1864"/>
        <v>0.1976028378538276</v>
      </c>
      <c r="BK171" s="101"/>
      <c r="BL171" s="49"/>
      <c r="BP171" s="1"/>
      <c r="BQ171" s="1"/>
      <c r="BR171" s="1"/>
      <c r="BS171" s="1"/>
      <c r="BT171" s="1"/>
      <c r="BU171" s="1"/>
      <c r="BV171" s="1"/>
      <c r="BW171" s="1"/>
      <c r="BX171" s="1"/>
      <c r="BY171" s="1"/>
      <c r="BZ171" s="1"/>
      <c r="CA171" s="1"/>
      <c r="CB171" s="1"/>
      <c r="CC171" s="1"/>
      <c r="CD171" s="1"/>
      <c r="CE171" s="97"/>
      <c r="CG171" s="90">
        <v>39617</v>
      </c>
      <c r="CH171" s="78">
        <f t="shared" si="1846"/>
        <v>4877436.666666666</v>
      </c>
      <c r="CI171" s="78">
        <f t="shared" si="1847"/>
        <v>5403884.9999999991</v>
      </c>
      <c r="CJ171" s="78">
        <f t="shared" si="1848"/>
        <v>4969688.8888888881</v>
      </c>
      <c r="CK171" s="78">
        <f t="shared" si="1849"/>
        <v>4236502.9411764704</v>
      </c>
      <c r="CL171" s="78">
        <f t="shared" si="1850"/>
        <v>5315322.2222222211</v>
      </c>
      <c r="CM171" s="78">
        <f t="shared" si="1851"/>
        <v>6658863.1578947362</v>
      </c>
      <c r="CN171" s="78">
        <f t="shared" si="1852"/>
        <v>8370576.666666667</v>
      </c>
      <c r="CO171" s="78">
        <f t="shared" si="1853"/>
        <v>7788476.4705882343</v>
      </c>
      <c r="CP171" s="78">
        <f t="shared" si="1854"/>
        <v>7667855</v>
      </c>
      <c r="CQ171" s="78">
        <f t="shared" si="1855"/>
        <v>7112914.2857142836</v>
      </c>
      <c r="CR171" s="78">
        <f t="shared" si="1856"/>
        <v>3910465.384615384</v>
      </c>
      <c r="CS171" s="78">
        <f t="shared" si="1857"/>
        <v>10594421.052631576</v>
      </c>
      <c r="CT171" s="78">
        <f t="shared" si="1858"/>
        <v>6938337.5</v>
      </c>
      <c r="CU171" s="78">
        <f t="shared" si="1859"/>
        <v>7188494.444444445</v>
      </c>
      <c r="CV171" s="78">
        <f t="shared" si="1860"/>
        <v>7861680</v>
      </c>
      <c r="CW171" s="78">
        <f t="shared" si="1861"/>
        <v>6702492.307692307</v>
      </c>
      <c r="CX171" s="78">
        <f t="shared" si="1862"/>
        <v>10064840.336134454</v>
      </c>
      <c r="CY171" s="78">
        <f t="shared" si="1862"/>
        <v>13515606.657142857</v>
      </c>
      <c r="CZ171" s="91">
        <f t="shared" si="1865"/>
        <v>7751168.9176542414</v>
      </c>
      <c r="DA171" s="88"/>
      <c r="DB171" s="49"/>
      <c r="EQ171" s="1"/>
    </row>
    <row r="172" spans="1:147" x14ac:dyDescent="0.15">
      <c r="A172" s="81">
        <v>39618</v>
      </c>
      <c r="B172" s="82">
        <v>44150000</v>
      </c>
      <c r="C172" s="83">
        <v>43320000</v>
      </c>
      <c r="D172" s="83">
        <v>36960000</v>
      </c>
      <c r="E172" s="84">
        <v>35760000</v>
      </c>
      <c r="F172" s="84">
        <v>14370000</v>
      </c>
      <c r="G172" s="84">
        <v>45270000</v>
      </c>
      <c r="H172" s="84">
        <v>44470000</v>
      </c>
      <c r="I172" s="84">
        <v>44320000</v>
      </c>
      <c r="J172" s="138">
        <v>43360000</v>
      </c>
      <c r="K172" s="138">
        <v>23970000</v>
      </c>
      <c r="L172" s="84">
        <v>51400000</v>
      </c>
      <c r="M172" s="84">
        <v>48760000</v>
      </c>
      <c r="N172" s="84">
        <v>47110000</v>
      </c>
      <c r="O172" s="84">
        <v>42040000</v>
      </c>
      <c r="P172" s="84">
        <v>35060000</v>
      </c>
      <c r="Q172" s="84">
        <v>24870000</v>
      </c>
      <c r="R172" s="26">
        <v>40350000</v>
      </c>
      <c r="S172" s="179">
        <v>47831553</v>
      </c>
      <c r="T172" s="85">
        <f t="shared" si="1863"/>
        <v>37886000</v>
      </c>
      <c r="U172" s="70"/>
      <c r="AQ172" s="130">
        <v>39618</v>
      </c>
      <c r="AR172" s="50">
        <v>0.11550000000000001</v>
      </c>
      <c r="AS172" s="88">
        <v>0.1452272727272727</v>
      </c>
      <c r="AT172" s="88">
        <v>0.18111111111111108</v>
      </c>
      <c r="AU172" s="88">
        <v>9.9705882352941172E-2</v>
      </c>
      <c r="AV172" s="88">
        <v>0.15722222222222215</v>
      </c>
      <c r="AW172" s="88">
        <v>0.16833333333333331</v>
      </c>
      <c r="AX172" s="88">
        <v>0.185</v>
      </c>
      <c r="AY172" s="88">
        <v>0.17999999999999997</v>
      </c>
      <c r="AZ172" s="88">
        <v>0.15291666666666665</v>
      </c>
      <c r="BA172" s="88">
        <v>0.17937500000000003</v>
      </c>
      <c r="BB172" s="88">
        <v>0.19961538461538458</v>
      </c>
      <c r="BC172" s="88">
        <v>0.2092105263157894</v>
      </c>
      <c r="BD172" s="88">
        <v>0.12825000000000003</v>
      </c>
      <c r="BE172" s="88">
        <v>0.2302777777777778</v>
      </c>
      <c r="BF172" s="88">
        <v>0.183</v>
      </c>
      <c r="BG172" s="88">
        <v>0.18769230769230766</v>
      </c>
      <c r="BH172" s="89">
        <v>0.30399159663865538</v>
      </c>
      <c r="BI172" s="89">
        <v>0.22571428571428573</v>
      </c>
      <c r="BJ172" s="89">
        <f t="shared" si="1864"/>
        <v>0.20626449820226583</v>
      </c>
      <c r="BK172" s="101"/>
      <c r="BL172" s="49"/>
      <c r="BP172" s="1"/>
      <c r="BQ172" s="1"/>
      <c r="BR172" s="1"/>
      <c r="BS172" s="1"/>
      <c r="BT172" s="1"/>
      <c r="BU172" s="1"/>
      <c r="BV172" s="1"/>
      <c r="BW172" s="1"/>
      <c r="BX172" s="1"/>
      <c r="BY172" s="1"/>
      <c r="BZ172" s="1"/>
      <c r="CA172" s="1"/>
      <c r="CB172" s="1"/>
      <c r="CC172" s="1"/>
      <c r="CD172" s="1"/>
      <c r="CE172" s="97"/>
      <c r="CG172" s="90">
        <v>39618</v>
      </c>
      <c r="CH172" s="78">
        <f t="shared" si="1846"/>
        <v>5099325</v>
      </c>
      <c r="CI172" s="78">
        <f t="shared" si="1847"/>
        <v>6291245.4545454532</v>
      </c>
      <c r="CJ172" s="78">
        <f t="shared" si="1848"/>
        <v>6693866.666666666</v>
      </c>
      <c r="CK172" s="78">
        <f t="shared" si="1849"/>
        <v>3565482.3529411764</v>
      </c>
      <c r="CL172" s="78">
        <f t="shared" si="1850"/>
        <v>2259283.3333333326</v>
      </c>
      <c r="CM172" s="78">
        <f t="shared" si="1851"/>
        <v>7620449.9999999991</v>
      </c>
      <c r="CN172" s="78">
        <f t="shared" si="1852"/>
        <v>8226950</v>
      </c>
      <c r="CO172" s="78">
        <f t="shared" si="1853"/>
        <v>7977599.9999999981</v>
      </c>
      <c r="CP172" s="78">
        <f t="shared" si="1854"/>
        <v>6630466.666666666</v>
      </c>
      <c r="CQ172" s="78">
        <f t="shared" si="1855"/>
        <v>4299618.7500000009</v>
      </c>
      <c r="CR172" s="78">
        <f t="shared" si="1856"/>
        <v>10260230.769230768</v>
      </c>
      <c r="CS172" s="78">
        <f t="shared" si="1857"/>
        <v>10201105.263157891</v>
      </c>
      <c r="CT172" s="78">
        <f t="shared" si="1858"/>
        <v>6041857.5000000019</v>
      </c>
      <c r="CU172" s="78">
        <f t="shared" si="1859"/>
        <v>9680877.777777778</v>
      </c>
      <c r="CV172" s="78">
        <f t="shared" si="1860"/>
        <v>6415980</v>
      </c>
      <c r="CW172" s="78">
        <f t="shared" si="1861"/>
        <v>4667907.6923076911</v>
      </c>
      <c r="CX172" s="78">
        <f t="shared" si="1862"/>
        <v>12266060.924369745</v>
      </c>
      <c r="CY172" s="78">
        <f t="shared" si="1862"/>
        <v>10796264.82</v>
      </c>
      <c r="CZ172" s="91">
        <f t="shared" si="1865"/>
        <v>7814536.7788910437</v>
      </c>
      <c r="DA172" s="88"/>
      <c r="DB172" s="49"/>
      <c r="EQ172" s="1"/>
    </row>
    <row r="173" spans="1:147" x14ac:dyDescent="0.15">
      <c r="A173" s="81">
        <v>39619</v>
      </c>
      <c r="B173" s="82">
        <v>52280000</v>
      </c>
      <c r="C173" s="83">
        <v>47630000</v>
      </c>
      <c r="D173" s="83">
        <v>27350000</v>
      </c>
      <c r="E173" s="84">
        <v>12920000</v>
      </c>
      <c r="F173" s="84">
        <v>51570000</v>
      </c>
      <c r="G173" s="84">
        <v>45890000</v>
      </c>
      <c r="H173" s="84">
        <v>42360000</v>
      </c>
      <c r="I173" s="84">
        <v>41690000</v>
      </c>
      <c r="J173" s="138">
        <v>33770000</v>
      </c>
      <c r="K173" s="138">
        <v>46490000</v>
      </c>
      <c r="L173" s="84">
        <v>47980000</v>
      </c>
      <c r="M173" s="84">
        <v>49190000</v>
      </c>
      <c r="N173" s="84">
        <v>45460000</v>
      </c>
      <c r="O173" s="84">
        <v>36020000</v>
      </c>
      <c r="P173" s="84">
        <v>21920000</v>
      </c>
      <c r="Q173" s="84">
        <v>42490000</v>
      </c>
      <c r="R173" s="26">
        <v>51480000</v>
      </c>
      <c r="S173" s="179">
        <v>53508094</v>
      </c>
      <c r="T173" s="85">
        <f t="shared" si="1863"/>
        <v>39474000</v>
      </c>
      <c r="U173" s="70"/>
      <c r="AQ173" s="130">
        <v>39619</v>
      </c>
      <c r="AR173" s="50">
        <v>0.11525000000000001</v>
      </c>
      <c r="AS173" s="88">
        <v>0.15833333333333327</v>
      </c>
      <c r="AT173" s="88">
        <v>0.18111111111111108</v>
      </c>
      <c r="AU173" s="88">
        <v>0.10674999999999998</v>
      </c>
      <c r="AV173" s="88">
        <v>0.15722222222222215</v>
      </c>
      <c r="AW173" s="88">
        <v>0.1711111111111111</v>
      </c>
      <c r="AX173" s="88">
        <v>0.18433333333333332</v>
      </c>
      <c r="AY173" s="88">
        <v>0.1755882352941176</v>
      </c>
      <c r="AZ173" s="88">
        <v>0.15291666666666665</v>
      </c>
      <c r="BA173" s="88">
        <v>0.17937500000000003</v>
      </c>
      <c r="BB173" s="88">
        <v>0.2</v>
      </c>
      <c r="BC173" s="88">
        <v>0.21559999999999996</v>
      </c>
      <c r="BD173" s="88">
        <v>0.12625</v>
      </c>
      <c r="BE173" s="88">
        <v>0.2302777777777778</v>
      </c>
      <c r="BF173" s="88">
        <v>0.17800000000000002</v>
      </c>
      <c r="BG173" s="88">
        <v>0.18366071428571426</v>
      </c>
      <c r="BH173" s="89">
        <v>0.30399159663865538</v>
      </c>
      <c r="BI173" s="89">
        <v>0.22446428571428567</v>
      </c>
      <c r="BJ173" s="89">
        <f t="shared" si="1864"/>
        <v>0.20970219233172993</v>
      </c>
      <c r="BK173" s="101"/>
      <c r="BL173" s="49"/>
      <c r="BP173" s="1"/>
      <c r="BQ173" s="1"/>
      <c r="BR173" s="1"/>
      <c r="BS173" s="1"/>
      <c r="BT173" s="1"/>
      <c r="BU173" s="1"/>
      <c r="BV173" s="1"/>
      <c r="BW173" s="1"/>
      <c r="BX173" s="1"/>
      <c r="BY173" s="1"/>
      <c r="BZ173" s="1"/>
      <c r="CA173" s="1"/>
      <c r="CB173" s="1"/>
      <c r="CC173" s="1"/>
      <c r="CD173" s="1"/>
      <c r="CE173" s="97"/>
      <c r="CG173" s="90">
        <v>39619</v>
      </c>
      <c r="CH173" s="78">
        <f t="shared" si="1846"/>
        <v>6025270</v>
      </c>
      <c r="CI173" s="78">
        <f t="shared" si="1847"/>
        <v>7541416.6666666633</v>
      </c>
      <c r="CJ173" s="78">
        <f t="shared" si="1848"/>
        <v>4953388.8888888881</v>
      </c>
      <c r="CK173" s="78">
        <f t="shared" si="1849"/>
        <v>1379209.9999999998</v>
      </c>
      <c r="CL173" s="78">
        <f t="shared" si="1850"/>
        <v>8107949.9999999963</v>
      </c>
      <c r="CM173" s="78">
        <f t="shared" si="1851"/>
        <v>7852288.8888888881</v>
      </c>
      <c r="CN173" s="78">
        <f t="shared" si="1852"/>
        <v>7808359.9999999991</v>
      </c>
      <c r="CO173" s="78">
        <f t="shared" si="1853"/>
        <v>7320273.529411763</v>
      </c>
      <c r="CP173" s="78">
        <f t="shared" si="1854"/>
        <v>5163995.833333333</v>
      </c>
      <c r="CQ173" s="78">
        <f t="shared" si="1855"/>
        <v>8339143.7500000019</v>
      </c>
      <c r="CR173" s="78">
        <f t="shared" si="1856"/>
        <v>9596000</v>
      </c>
      <c r="CS173" s="78">
        <f t="shared" si="1857"/>
        <v>10605363.999999998</v>
      </c>
      <c r="CT173" s="78">
        <f t="shared" si="1858"/>
        <v>5739325</v>
      </c>
      <c r="CU173" s="78">
        <f t="shared" si="1859"/>
        <v>8294605.5555555569</v>
      </c>
      <c r="CV173" s="78">
        <f t="shared" si="1860"/>
        <v>3901760.0000000005</v>
      </c>
      <c r="CW173" s="78">
        <f t="shared" si="1861"/>
        <v>7803743.7499999991</v>
      </c>
      <c r="CX173" s="78">
        <f t="shared" si="1862"/>
        <v>15649487.394957978</v>
      </c>
      <c r="CY173" s="78">
        <f t="shared" si="1862"/>
        <v>12010656.099642854</v>
      </c>
      <c r="CZ173" s="91">
        <f t="shared" si="1865"/>
        <v>8277784.340102707</v>
      </c>
      <c r="DA173" s="88"/>
      <c r="DB173" s="49"/>
      <c r="EQ173" s="1"/>
    </row>
    <row r="174" spans="1:147" x14ac:dyDescent="0.15">
      <c r="A174" s="81">
        <v>39620</v>
      </c>
      <c r="B174" s="82">
        <v>47500000</v>
      </c>
      <c r="C174" s="83">
        <v>56080000</v>
      </c>
      <c r="D174" s="83">
        <v>11700000</v>
      </c>
      <c r="E174" s="84">
        <v>51340000</v>
      </c>
      <c r="F174" s="84">
        <v>54640000</v>
      </c>
      <c r="G174" s="84">
        <v>49680000</v>
      </c>
      <c r="H174" s="84">
        <v>34330000</v>
      </c>
      <c r="I174" s="84">
        <v>35290000</v>
      </c>
      <c r="J174" s="138">
        <v>9640000</v>
      </c>
      <c r="K174" s="138">
        <v>48600000</v>
      </c>
      <c r="L174" s="84">
        <v>47870000</v>
      </c>
      <c r="M174" s="84">
        <v>50390000</v>
      </c>
      <c r="N174" s="84">
        <v>45290000</v>
      </c>
      <c r="O174" s="84">
        <v>14820000</v>
      </c>
      <c r="P174" s="84">
        <v>51160000</v>
      </c>
      <c r="Q174" s="84">
        <v>43320000</v>
      </c>
      <c r="R174" s="26">
        <v>48200000</v>
      </c>
      <c r="S174" s="179">
        <v>54759700</v>
      </c>
      <c r="T174" s="85">
        <f t="shared" si="1863"/>
        <v>40558000</v>
      </c>
      <c r="U174" s="70"/>
      <c r="AQ174" s="130">
        <v>39620</v>
      </c>
      <c r="AR174" s="50">
        <v>0.1138888888888889</v>
      </c>
      <c r="AS174" s="88">
        <v>0.15833333333333327</v>
      </c>
      <c r="AT174" s="88">
        <v>0.18238095238095234</v>
      </c>
      <c r="AU174" s="88">
        <v>0.10674999999999998</v>
      </c>
      <c r="AV174" s="88">
        <v>0.15722222222222215</v>
      </c>
      <c r="AW174" s="88">
        <v>0.17166666666666669</v>
      </c>
      <c r="AX174" s="88">
        <v>0.18599999999999997</v>
      </c>
      <c r="AY174" s="88">
        <v>0.1755882352941176</v>
      </c>
      <c r="AZ174" s="88">
        <v>0.16374999999999998</v>
      </c>
      <c r="BA174" s="88">
        <v>0.17892857142857146</v>
      </c>
      <c r="BB174" s="88">
        <v>0.20192307692307693</v>
      </c>
      <c r="BC174" s="88">
        <v>0.21559999999999996</v>
      </c>
      <c r="BD174" s="88">
        <v>0.12525</v>
      </c>
      <c r="BE174" s="88">
        <v>0.23766666666666669</v>
      </c>
      <c r="BF174" s="88">
        <v>0.17800000000000002</v>
      </c>
      <c r="BG174" s="88">
        <v>0.18366071428571426</v>
      </c>
      <c r="BH174" s="89">
        <v>0.30281512605042016</v>
      </c>
      <c r="BI174" s="89">
        <v>0.21666666666666667</v>
      </c>
      <c r="BJ174" s="89">
        <f t="shared" si="1864"/>
        <v>0.20145541554557619</v>
      </c>
      <c r="BK174" s="101"/>
      <c r="BL174" s="49"/>
      <c r="BP174" s="1"/>
      <c r="BQ174" s="1"/>
      <c r="BR174" s="1"/>
      <c r="BS174" s="1"/>
      <c r="BT174" s="1"/>
      <c r="BU174" s="1"/>
      <c r="BV174" s="1"/>
      <c r="BW174" s="1"/>
      <c r="BX174" s="1"/>
      <c r="BY174" s="1"/>
      <c r="BZ174" s="1"/>
      <c r="CA174" s="1"/>
      <c r="CB174" s="1"/>
      <c r="CC174" s="1"/>
      <c r="CD174" s="1"/>
      <c r="CE174" s="97"/>
      <c r="CG174" s="90">
        <v>39620</v>
      </c>
      <c r="CH174" s="78">
        <f t="shared" si="1846"/>
        <v>5409722.2222222229</v>
      </c>
      <c r="CI174" s="78">
        <f t="shared" si="1847"/>
        <v>8879333.3333333302</v>
      </c>
      <c r="CJ174" s="78">
        <f t="shared" si="1848"/>
        <v>2133857.1428571423</v>
      </c>
      <c r="CK174" s="78">
        <f t="shared" si="1849"/>
        <v>5480544.9999999991</v>
      </c>
      <c r="CL174" s="78">
        <f t="shared" si="1850"/>
        <v>8590622.2222222183</v>
      </c>
      <c r="CM174" s="78">
        <f t="shared" si="1851"/>
        <v>8528400.0000000019</v>
      </c>
      <c r="CN174" s="78">
        <f t="shared" si="1852"/>
        <v>6385379.9999999991</v>
      </c>
      <c r="CO174" s="78">
        <f t="shared" si="1853"/>
        <v>6196508.8235294102</v>
      </c>
      <c r="CP174" s="78">
        <f t="shared" si="1854"/>
        <v>1578549.9999999998</v>
      </c>
      <c r="CQ174" s="78">
        <f t="shared" si="1855"/>
        <v>8695928.5714285728</v>
      </c>
      <c r="CR174" s="78">
        <f t="shared" si="1856"/>
        <v>9666057.692307692</v>
      </c>
      <c r="CS174" s="78">
        <f t="shared" si="1857"/>
        <v>10864083.999999998</v>
      </c>
      <c r="CT174" s="78">
        <f t="shared" si="1858"/>
        <v>5672572.5</v>
      </c>
      <c r="CU174" s="78">
        <f t="shared" si="1859"/>
        <v>3522220.0000000005</v>
      </c>
      <c r="CV174" s="78">
        <f t="shared" si="1860"/>
        <v>9106480.0000000019</v>
      </c>
      <c r="CW174" s="78">
        <f t="shared" si="1861"/>
        <v>7956182.1428571418</v>
      </c>
      <c r="CX174" s="78">
        <f t="shared" si="1862"/>
        <v>14595689.075630251</v>
      </c>
      <c r="CY174" s="78">
        <f t="shared" si="1862"/>
        <v>11864601.666666668</v>
      </c>
      <c r="CZ174" s="91">
        <f t="shared" si="1865"/>
        <v>8170628.7436974794</v>
      </c>
      <c r="DA174" s="88"/>
      <c r="DB174" s="49"/>
      <c r="EQ174" s="1"/>
    </row>
    <row r="175" spans="1:147" x14ac:dyDescent="0.15">
      <c r="A175" s="81">
        <v>39621</v>
      </c>
      <c r="B175" s="82">
        <v>50960000</v>
      </c>
      <c r="C175" s="83">
        <v>21050000</v>
      </c>
      <c r="D175" s="83">
        <v>42060000</v>
      </c>
      <c r="E175" s="84">
        <v>52230000</v>
      </c>
      <c r="F175" s="84">
        <v>50930000</v>
      </c>
      <c r="G175" s="84">
        <v>49950000</v>
      </c>
      <c r="H175" s="84">
        <v>24570000</v>
      </c>
      <c r="I175" s="84">
        <v>15810000</v>
      </c>
      <c r="J175" s="138">
        <v>39600000</v>
      </c>
      <c r="K175" s="138">
        <v>53510000</v>
      </c>
      <c r="L175" s="84">
        <v>57160000</v>
      </c>
      <c r="M175" s="84">
        <v>32050000</v>
      </c>
      <c r="N175" s="84">
        <v>38310000</v>
      </c>
      <c r="O175" s="84">
        <v>42920000</v>
      </c>
      <c r="P175" s="84">
        <v>51300000</v>
      </c>
      <c r="Q175" s="84">
        <v>58020000</v>
      </c>
      <c r="R175" s="26">
        <v>52890000</v>
      </c>
      <c r="S175" s="179">
        <v>48312720</v>
      </c>
      <c r="T175" s="85">
        <f t="shared" si="1863"/>
        <v>48688000</v>
      </c>
      <c r="U175" s="70"/>
      <c r="AQ175" s="130">
        <v>39621</v>
      </c>
      <c r="AR175" s="50">
        <v>0.10833333333333334</v>
      </c>
      <c r="AS175" s="88">
        <v>0.15694444444444441</v>
      </c>
      <c r="AT175" s="88">
        <v>0.18238095238095234</v>
      </c>
      <c r="AU175" s="88">
        <v>0.10571428571428572</v>
      </c>
      <c r="AV175" s="88">
        <v>0.16571428571428568</v>
      </c>
      <c r="AW175" s="88">
        <v>0.17133333333333331</v>
      </c>
      <c r="AX175" s="88">
        <v>0.18599999999999997</v>
      </c>
      <c r="AY175" s="88">
        <v>0.17033333333333328</v>
      </c>
      <c r="AZ175" s="88">
        <v>0.16374999999999998</v>
      </c>
      <c r="BA175" s="88">
        <v>0.17428571428571432</v>
      </c>
      <c r="BB175" s="88">
        <v>0.20038461538461538</v>
      </c>
      <c r="BC175" s="88">
        <v>0.21319999999999997</v>
      </c>
      <c r="BD175" s="88">
        <v>0.12525</v>
      </c>
      <c r="BE175" s="88">
        <v>0.23766666666666669</v>
      </c>
      <c r="BF175" s="88">
        <v>0.17944444444444443</v>
      </c>
      <c r="BG175" s="88">
        <v>0.18517857142857139</v>
      </c>
      <c r="BH175" s="89">
        <v>0.30281512605042016</v>
      </c>
      <c r="BI175" s="89">
        <v>0.21666666666666667</v>
      </c>
      <c r="BJ175" s="89">
        <f t="shared" si="1864"/>
        <v>0.20935110731361226</v>
      </c>
      <c r="BK175" s="101"/>
      <c r="BL175" s="49"/>
      <c r="BP175" s="1"/>
      <c r="BQ175" s="1"/>
      <c r="BR175" s="1"/>
      <c r="BS175" s="1"/>
      <c r="BT175" s="1"/>
      <c r="BU175" s="1"/>
      <c r="BV175" s="1"/>
      <c r="BW175" s="1"/>
      <c r="BX175" s="1"/>
      <c r="BY175" s="1"/>
      <c r="BZ175" s="1"/>
      <c r="CA175" s="1"/>
      <c r="CB175" s="1"/>
      <c r="CC175" s="1"/>
      <c r="CD175" s="1"/>
      <c r="CE175" s="97"/>
      <c r="CG175" s="90">
        <v>39621</v>
      </c>
      <c r="CH175" s="78">
        <f t="shared" si="1846"/>
        <v>5520666.666666667</v>
      </c>
      <c r="CI175" s="78">
        <f t="shared" si="1847"/>
        <v>3303680.555555555</v>
      </c>
      <c r="CJ175" s="78">
        <f t="shared" si="1848"/>
        <v>7670942.8571428554</v>
      </c>
      <c r="CK175" s="78">
        <f t="shared" si="1849"/>
        <v>5521457.1428571427</v>
      </c>
      <c r="CL175" s="78">
        <f t="shared" si="1850"/>
        <v>8439828.571428569</v>
      </c>
      <c r="CM175" s="78">
        <f t="shared" si="1851"/>
        <v>8558099.9999999981</v>
      </c>
      <c r="CN175" s="78">
        <f t="shared" si="1852"/>
        <v>4570019.9999999991</v>
      </c>
      <c r="CO175" s="78">
        <f t="shared" si="1853"/>
        <v>2692969.9999999991</v>
      </c>
      <c r="CP175" s="78">
        <f t="shared" si="1854"/>
        <v>6484499.9999999991</v>
      </c>
      <c r="CQ175" s="78">
        <f t="shared" si="1855"/>
        <v>9326028.5714285728</v>
      </c>
      <c r="CR175" s="78">
        <f t="shared" si="1856"/>
        <v>11453984.615384616</v>
      </c>
      <c r="CS175" s="78">
        <f t="shared" si="1857"/>
        <v>6833059.9999999991</v>
      </c>
      <c r="CT175" s="78">
        <f t="shared" si="1858"/>
        <v>4798327.5</v>
      </c>
      <c r="CU175" s="78">
        <f t="shared" si="1859"/>
        <v>10200653.333333334</v>
      </c>
      <c r="CV175" s="78">
        <f t="shared" si="1860"/>
        <v>9205500</v>
      </c>
      <c r="CW175" s="78">
        <f t="shared" si="1861"/>
        <v>10744060.714285713</v>
      </c>
      <c r="CX175" s="78">
        <f t="shared" si="1862"/>
        <v>16015892.016806722</v>
      </c>
      <c r="CY175" s="78">
        <f t="shared" si="1862"/>
        <v>10467756</v>
      </c>
      <c r="CZ175" s="91">
        <f t="shared" si="1865"/>
        <v>10192886.712885153</v>
      </c>
      <c r="DA175" s="88"/>
      <c r="DB175" s="49"/>
      <c r="EQ175" s="1"/>
    </row>
    <row r="176" spans="1:147" x14ac:dyDescent="0.15">
      <c r="A176" s="81">
        <v>39622</v>
      </c>
      <c r="B176" s="82">
        <v>43340000</v>
      </c>
      <c r="C176" s="83">
        <v>51650000</v>
      </c>
      <c r="D176" s="83">
        <v>47100000</v>
      </c>
      <c r="E176" s="84">
        <v>53650000</v>
      </c>
      <c r="F176" s="84">
        <v>49900000</v>
      </c>
      <c r="G176" s="84">
        <v>43810000</v>
      </c>
      <c r="H176" s="84">
        <v>8430000</v>
      </c>
      <c r="I176" s="84">
        <v>49870000</v>
      </c>
      <c r="J176" s="138">
        <v>48690000</v>
      </c>
      <c r="K176" s="138">
        <v>49840000</v>
      </c>
      <c r="L176" s="84">
        <v>52830000</v>
      </c>
      <c r="M176" s="84">
        <v>34860000</v>
      </c>
      <c r="N176" s="84">
        <v>24150000</v>
      </c>
      <c r="O176" s="84">
        <v>48760000</v>
      </c>
      <c r="P176" s="84">
        <v>54880000</v>
      </c>
      <c r="Q176" s="84">
        <v>55670000</v>
      </c>
      <c r="R176" s="26">
        <v>53540000</v>
      </c>
      <c r="S176" s="179">
        <v>35275740</v>
      </c>
      <c r="T176" s="85">
        <f t="shared" si="1863"/>
        <v>47400000</v>
      </c>
      <c r="U176" s="70"/>
      <c r="AQ176" s="130">
        <v>39622</v>
      </c>
      <c r="AR176" s="50">
        <v>0.10833333333333334</v>
      </c>
      <c r="AS176" s="88">
        <v>0.15694444444444441</v>
      </c>
      <c r="AT176" s="88">
        <v>0.18</v>
      </c>
      <c r="AU176" s="88">
        <v>0.10714285714285718</v>
      </c>
      <c r="AV176" s="88">
        <v>0.16999999999999998</v>
      </c>
      <c r="AW176" s="88">
        <v>0.17133333333333331</v>
      </c>
      <c r="AX176" s="88">
        <v>0.18852941176470586</v>
      </c>
      <c r="AY176" s="88">
        <v>0.17033333333333328</v>
      </c>
      <c r="AZ176" s="88">
        <v>0.16374999999999998</v>
      </c>
      <c r="BA176" s="88">
        <v>0.17500000000000004</v>
      </c>
      <c r="BB176" s="88">
        <v>0.20033333333333331</v>
      </c>
      <c r="BC176" s="88">
        <v>0.21319999999999997</v>
      </c>
      <c r="BD176" s="88">
        <v>0.12775</v>
      </c>
      <c r="BE176" s="88">
        <v>0.23833333333333334</v>
      </c>
      <c r="BF176" s="88">
        <v>0.18</v>
      </c>
      <c r="BG176" s="88">
        <v>0.18499999999999997</v>
      </c>
      <c r="BH176" s="89">
        <v>0.30089285714285713</v>
      </c>
      <c r="BI176" s="89">
        <v>0.21277777777777776</v>
      </c>
      <c r="BJ176" s="89">
        <f t="shared" si="1864"/>
        <v>0.21516223377536672</v>
      </c>
      <c r="BK176" s="101"/>
      <c r="BL176" s="49"/>
      <c r="BP176" s="1"/>
      <c r="BQ176" s="1"/>
      <c r="BR176" s="1"/>
      <c r="BS176" s="1"/>
      <c r="BT176" s="1"/>
      <c r="BU176" s="1"/>
      <c r="BV176" s="1"/>
      <c r="BW176" s="1"/>
      <c r="BX176" s="1"/>
      <c r="BY176" s="1"/>
      <c r="BZ176" s="1"/>
      <c r="CA176" s="1"/>
      <c r="CB176" s="1"/>
      <c r="CC176" s="1"/>
      <c r="CD176" s="1"/>
      <c r="CE176" s="97"/>
      <c r="CG176" s="90">
        <v>39622</v>
      </c>
      <c r="CH176" s="78">
        <f t="shared" si="1846"/>
        <v>4695166.666666667</v>
      </c>
      <c r="CI176" s="78">
        <f t="shared" si="1847"/>
        <v>8106180.5555555541</v>
      </c>
      <c r="CJ176" s="78">
        <f t="shared" si="1848"/>
        <v>8478000</v>
      </c>
      <c r="CK176" s="78">
        <f t="shared" si="1849"/>
        <v>5748214.2857142873</v>
      </c>
      <c r="CL176" s="78">
        <f t="shared" si="1850"/>
        <v>8483000</v>
      </c>
      <c r="CM176" s="78">
        <f t="shared" si="1851"/>
        <v>7506113.3333333321</v>
      </c>
      <c r="CN176" s="78">
        <f t="shared" si="1852"/>
        <v>1589302.9411764704</v>
      </c>
      <c r="CO176" s="78">
        <f t="shared" si="1853"/>
        <v>8494523.3333333302</v>
      </c>
      <c r="CP176" s="78">
        <f t="shared" si="1854"/>
        <v>7972987.4999999991</v>
      </c>
      <c r="CQ176" s="78">
        <f t="shared" si="1855"/>
        <v>8722000.0000000019</v>
      </c>
      <c r="CR176" s="78">
        <f t="shared" si="1856"/>
        <v>10583609.999999998</v>
      </c>
      <c r="CS176" s="78">
        <f t="shared" si="1857"/>
        <v>7432151.9999999991</v>
      </c>
      <c r="CT176" s="78">
        <f t="shared" si="1858"/>
        <v>3085162.5</v>
      </c>
      <c r="CU176" s="78">
        <f t="shared" si="1859"/>
        <v>11621133.333333334</v>
      </c>
      <c r="CV176" s="78">
        <f t="shared" si="1860"/>
        <v>9878400</v>
      </c>
      <c r="CW176" s="78">
        <f t="shared" si="1861"/>
        <v>10298949.999999998</v>
      </c>
      <c r="CX176" s="78">
        <f t="shared" si="1862"/>
        <v>16109803.571428571</v>
      </c>
      <c r="CY176" s="78">
        <f t="shared" si="1862"/>
        <v>7505893.5666666664</v>
      </c>
      <c r="CZ176" s="91">
        <f t="shared" si="1865"/>
        <v>10198689.880952382</v>
      </c>
      <c r="DA176" s="88"/>
      <c r="DB176" s="49"/>
      <c r="EQ176" s="1"/>
    </row>
    <row r="177" spans="1:147" x14ac:dyDescent="0.15">
      <c r="A177" s="81">
        <v>39623</v>
      </c>
      <c r="B177" s="82">
        <v>23780000</v>
      </c>
      <c r="C177" s="83">
        <v>56000000</v>
      </c>
      <c r="D177" s="83">
        <v>50140000</v>
      </c>
      <c r="E177" s="84">
        <v>52150000</v>
      </c>
      <c r="F177" s="84">
        <v>43620000</v>
      </c>
      <c r="G177" s="84">
        <v>18380000</v>
      </c>
      <c r="H177" s="84">
        <v>26600000</v>
      </c>
      <c r="I177" s="84">
        <v>51710000</v>
      </c>
      <c r="J177" s="138">
        <v>45550000</v>
      </c>
      <c r="K177" s="138">
        <v>50000000</v>
      </c>
      <c r="L177" s="84">
        <v>47590000</v>
      </c>
      <c r="M177" s="84">
        <v>7790000</v>
      </c>
      <c r="N177" s="84">
        <v>49380000</v>
      </c>
      <c r="O177" s="84">
        <v>48350000</v>
      </c>
      <c r="P177" s="84">
        <v>56530000</v>
      </c>
      <c r="Q177" s="84">
        <v>64610000</v>
      </c>
      <c r="R177" s="26">
        <v>50270000</v>
      </c>
      <c r="S177" s="179">
        <v>64606950</v>
      </c>
      <c r="T177" s="85">
        <f t="shared" si="1863"/>
        <v>53828000</v>
      </c>
      <c r="U177" s="70"/>
      <c r="AQ177" s="130">
        <v>39623</v>
      </c>
      <c r="AR177" s="50">
        <v>0.10833333333333334</v>
      </c>
      <c r="AS177" s="88">
        <v>0.15749999999999997</v>
      </c>
      <c r="AT177" s="88">
        <v>0.18055555555555552</v>
      </c>
      <c r="AU177" s="88">
        <v>0.10714285714285718</v>
      </c>
      <c r="AV177" s="88">
        <v>0.17166666666666663</v>
      </c>
      <c r="AW177" s="88">
        <v>0.16899999999999998</v>
      </c>
      <c r="AX177" s="88">
        <v>0.18852941176470586</v>
      </c>
      <c r="AY177" s="88">
        <v>0.16599999999999993</v>
      </c>
      <c r="AZ177" s="88">
        <v>0.17124999999999999</v>
      </c>
      <c r="BA177" s="88">
        <v>0.17571428571428574</v>
      </c>
      <c r="BB177" s="88">
        <v>0.20033333333333331</v>
      </c>
      <c r="BC177" s="88">
        <v>0.20909090909090919</v>
      </c>
      <c r="BD177" s="88">
        <v>0.12775</v>
      </c>
      <c r="BE177" s="88">
        <v>0.23866666666666667</v>
      </c>
      <c r="BF177" s="88">
        <v>0.17848739495798319</v>
      </c>
      <c r="BG177" s="88">
        <v>0.18531249999999996</v>
      </c>
      <c r="BH177" s="89">
        <v>0.30089285714285713</v>
      </c>
      <c r="BI177" s="89">
        <v>0.21277777777777776</v>
      </c>
      <c r="BJ177" s="89">
        <f t="shared" si="1864"/>
        <v>0.20449076809050884</v>
      </c>
      <c r="BK177" s="101"/>
      <c r="BL177" s="49"/>
      <c r="BP177" s="1"/>
      <c r="BQ177" s="1"/>
      <c r="BR177" s="1"/>
      <c r="BS177" s="1"/>
      <c r="BT177" s="1"/>
      <c r="BU177" s="1"/>
      <c r="BV177" s="1"/>
      <c r="BW177" s="1"/>
      <c r="BX177" s="1"/>
      <c r="BY177" s="1"/>
      <c r="BZ177" s="1"/>
      <c r="CA177" s="1"/>
      <c r="CB177" s="1"/>
      <c r="CC177" s="1"/>
      <c r="CD177" s="1"/>
      <c r="CE177" s="97"/>
      <c r="CG177" s="90">
        <v>39623</v>
      </c>
      <c r="CH177" s="78">
        <f t="shared" si="1846"/>
        <v>2576166.666666667</v>
      </c>
      <c r="CI177" s="78">
        <f t="shared" si="1847"/>
        <v>8819999.9999999981</v>
      </c>
      <c r="CJ177" s="78">
        <f t="shared" si="1848"/>
        <v>9053055.5555555541</v>
      </c>
      <c r="CK177" s="78">
        <f t="shared" si="1849"/>
        <v>5587500.0000000019</v>
      </c>
      <c r="CL177" s="78">
        <f t="shared" si="1850"/>
        <v>7488099.9999999981</v>
      </c>
      <c r="CM177" s="78">
        <f t="shared" si="1851"/>
        <v>3106219.9999999995</v>
      </c>
      <c r="CN177" s="78">
        <f t="shared" si="1852"/>
        <v>5014882.3529411759</v>
      </c>
      <c r="CO177" s="78">
        <f t="shared" si="1853"/>
        <v>8583859.9999999963</v>
      </c>
      <c r="CP177" s="78">
        <f t="shared" si="1854"/>
        <v>7800437.4999999991</v>
      </c>
      <c r="CQ177" s="78">
        <f t="shared" si="1855"/>
        <v>8785714.2857142873</v>
      </c>
      <c r="CR177" s="78">
        <f t="shared" si="1856"/>
        <v>9533863.3333333321</v>
      </c>
      <c r="CS177" s="78">
        <f t="shared" si="1857"/>
        <v>1628818.1818181826</v>
      </c>
      <c r="CT177" s="78">
        <f t="shared" si="1858"/>
        <v>6308295</v>
      </c>
      <c r="CU177" s="78">
        <f t="shared" si="1859"/>
        <v>11539533.333333334</v>
      </c>
      <c r="CV177" s="78">
        <f t="shared" si="1860"/>
        <v>10089892.43697479</v>
      </c>
      <c r="CW177" s="78">
        <f t="shared" si="1861"/>
        <v>11973040.624999998</v>
      </c>
      <c r="CX177" s="78">
        <f t="shared" si="1862"/>
        <v>15125883.928571427</v>
      </c>
      <c r="CY177" s="78">
        <f t="shared" si="1862"/>
        <v>13746923.249999998</v>
      </c>
      <c r="CZ177" s="91">
        <f t="shared" si="1865"/>
        <v>11007329.06477591</v>
      </c>
      <c r="DA177" s="88"/>
      <c r="DB177" s="49"/>
      <c r="EQ177" s="1"/>
    </row>
    <row r="178" spans="1:147" x14ac:dyDescent="0.15">
      <c r="A178" s="81">
        <v>39624</v>
      </c>
      <c r="B178" s="82">
        <v>52950000</v>
      </c>
      <c r="C178" s="83">
        <v>55990000</v>
      </c>
      <c r="D178" s="83">
        <v>50410000</v>
      </c>
      <c r="E178" s="84">
        <v>56060000</v>
      </c>
      <c r="F178" s="84">
        <v>34640000</v>
      </c>
      <c r="G178" s="84">
        <v>46610000</v>
      </c>
      <c r="H178" s="84">
        <v>54240000</v>
      </c>
      <c r="I178" s="84">
        <v>52300000</v>
      </c>
      <c r="J178" s="138">
        <v>45260000</v>
      </c>
      <c r="K178" s="138">
        <v>49290000</v>
      </c>
      <c r="L178" s="84">
        <v>28940000</v>
      </c>
      <c r="M178" s="84">
        <v>38240000</v>
      </c>
      <c r="N178" s="84">
        <v>53190000</v>
      </c>
      <c r="O178" s="84">
        <v>49390000</v>
      </c>
      <c r="P178" s="84">
        <v>54490000</v>
      </c>
      <c r="Q178" s="84">
        <v>56930000</v>
      </c>
      <c r="R178" s="26">
        <v>31640000</v>
      </c>
      <c r="S178" s="179">
        <v>63849272</v>
      </c>
      <c r="T178" s="85">
        <f t="shared" si="1863"/>
        <v>49128000</v>
      </c>
      <c r="U178" s="70"/>
      <c r="AQ178" s="130">
        <v>39624</v>
      </c>
      <c r="AR178" s="50">
        <v>0.10833333333333334</v>
      </c>
      <c r="AS178" s="88">
        <v>0.16027777777777774</v>
      </c>
      <c r="AT178" s="88">
        <v>0.18624999999999997</v>
      </c>
      <c r="AU178" s="88">
        <v>0.10714285714285718</v>
      </c>
      <c r="AV178" s="88">
        <v>0.17166666666666663</v>
      </c>
      <c r="AW178" s="88">
        <v>0.16899999999999998</v>
      </c>
      <c r="AX178" s="88">
        <v>0.18882352941176467</v>
      </c>
      <c r="AY178" s="88">
        <v>0.16382352941176465</v>
      </c>
      <c r="AZ178" s="88">
        <v>0.17333333333333331</v>
      </c>
      <c r="BA178" s="88">
        <v>0.17571428571428574</v>
      </c>
      <c r="BB178" s="88">
        <v>0.19766666666666668</v>
      </c>
      <c r="BC178" s="88">
        <v>0.20909090909090919</v>
      </c>
      <c r="BD178" s="88">
        <v>0.12775</v>
      </c>
      <c r="BE178" s="88">
        <v>0.23866666666666667</v>
      </c>
      <c r="BF178" s="88">
        <v>0.17495798319327729</v>
      </c>
      <c r="BG178" s="88">
        <v>0.18531249999999996</v>
      </c>
      <c r="BH178" s="89">
        <v>0.29542857142857143</v>
      </c>
      <c r="BI178" s="89">
        <v>0.21845238095238095</v>
      </c>
      <c r="BJ178" s="89">
        <f t="shared" si="1864"/>
        <v>0.19546258873094099</v>
      </c>
      <c r="BK178" s="101"/>
      <c r="BL178" s="49"/>
      <c r="BP178" s="1"/>
      <c r="BQ178" s="1"/>
      <c r="BR178" s="1"/>
      <c r="BS178" s="1"/>
      <c r="BT178" s="1"/>
      <c r="BU178" s="1"/>
      <c r="BV178" s="1"/>
      <c r="BW178" s="1"/>
      <c r="BX178" s="1"/>
      <c r="BY178" s="1"/>
      <c r="BZ178" s="1"/>
      <c r="CA178" s="1"/>
      <c r="CB178" s="1"/>
      <c r="CC178" s="1"/>
      <c r="CD178" s="1"/>
      <c r="CE178" s="97"/>
      <c r="CG178" s="90">
        <v>39624</v>
      </c>
      <c r="CH178" s="78">
        <f t="shared" si="1846"/>
        <v>5736250</v>
      </c>
      <c r="CI178" s="78">
        <f t="shared" si="1847"/>
        <v>8973952.7777777761</v>
      </c>
      <c r="CJ178" s="78">
        <f t="shared" si="1848"/>
        <v>9388862.4999999981</v>
      </c>
      <c r="CK178" s="78">
        <f t="shared" si="1849"/>
        <v>6006428.5714285737</v>
      </c>
      <c r="CL178" s="78">
        <f t="shared" si="1850"/>
        <v>5946533.3333333321</v>
      </c>
      <c r="CM178" s="78">
        <f t="shared" si="1851"/>
        <v>7877089.9999999991</v>
      </c>
      <c r="CN178" s="78">
        <f t="shared" si="1852"/>
        <v>10241788.235294115</v>
      </c>
      <c r="CO178" s="78">
        <f t="shared" si="1853"/>
        <v>8567970.5882352907</v>
      </c>
      <c r="CP178" s="78">
        <f t="shared" si="1854"/>
        <v>7845066.666666666</v>
      </c>
      <c r="CQ178" s="78">
        <f t="shared" si="1855"/>
        <v>8660957.1428571437</v>
      </c>
      <c r="CR178" s="78">
        <f t="shared" si="1856"/>
        <v>5720473.333333334</v>
      </c>
      <c r="CS178" s="78">
        <f t="shared" si="1857"/>
        <v>7995636.363636367</v>
      </c>
      <c r="CT178" s="78">
        <f t="shared" si="1858"/>
        <v>6795022.5</v>
      </c>
      <c r="CU178" s="78">
        <f t="shared" si="1859"/>
        <v>11787746.666666666</v>
      </c>
      <c r="CV178" s="78">
        <f t="shared" si="1860"/>
        <v>9533460.5042016804</v>
      </c>
      <c r="CW178" s="78">
        <f t="shared" si="1861"/>
        <v>10549840.624999998</v>
      </c>
      <c r="CX178" s="78">
        <f t="shared" si="1862"/>
        <v>9347360</v>
      </c>
      <c r="CY178" s="78">
        <f t="shared" si="1862"/>
        <v>13948025.490476191</v>
      </c>
      <c r="CZ178" s="91">
        <f t="shared" si="1865"/>
        <v>9602686.0591736697</v>
      </c>
      <c r="DA178" s="88"/>
      <c r="DB178" s="49"/>
      <c r="EQ178" s="1"/>
    </row>
    <row r="179" spans="1:147" x14ac:dyDescent="0.15">
      <c r="A179" s="81">
        <v>39625</v>
      </c>
      <c r="B179" s="82">
        <v>53570000</v>
      </c>
      <c r="C179" s="83">
        <v>51360000</v>
      </c>
      <c r="D179" s="83">
        <v>57310000</v>
      </c>
      <c r="E179" s="84">
        <v>52470000</v>
      </c>
      <c r="F179" s="84">
        <v>20640000</v>
      </c>
      <c r="G179" s="84">
        <v>51110000</v>
      </c>
      <c r="H179" s="84">
        <v>66690000</v>
      </c>
      <c r="I179" s="84">
        <v>54060000</v>
      </c>
      <c r="J179" s="138">
        <v>49220000</v>
      </c>
      <c r="K179" s="138">
        <v>26400000</v>
      </c>
      <c r="L179" s="26">
        <v>53650000</v>
      </c>
      <c r="M179" s="26">
        <v>57820000</v>
      </c>
      <c r="N179" s="26">
        <v>46970000</v>
      </c>
      <c r="O179" s="26">
        <v>49680000</v>
      </c>
      <c r="P179" s="26">
        <v>39860000</v>
      </c>
      <c r="Q179" s="26">
        <v>34080000</v>
      </c>
      <c r="R179" s="26">
        <v>55300000</v>
      </c>
      <c r="S179" s="179">
        <v>61683764</v>
      </c>
      <c r="T179" s="85">
        <f t="shared" si="1863"/>
        <v>45178000</v>
      </c>
      <c r="U179" s="70"/>
      <c r="AQ179" s="130">
        <v>39625</v>
      </c>
      <c r="AR179" s="50">
        <v>0.10527777777777778</v>
      </c>
      <c r="AS179" s="88">
        <v>0.16249999999999998</v>
      </c>
      <c r="AT179" s="88">
        <v>0.18031249999999996</v>
      </c>
      <c r="AU179" s="88">
        <v>0.10714285714285718</v>
      </c>
      <c r="AV179" s="88">
        <v>0.17666666666666664</v>
      </c>
      <c r="AW179" s="88">
        <v>0.16999999999999998</v>
      </c>
      <c r="AX179" s="88">
        <v>0.18941176470588231</v>
      </c>
      <c r="AY179" s="88">
        <v>0.16147058823529406</v>
      </c>
      <c r="AZ179" s="88">
        <v>0.17349999999999999</v>
      </c>
      <c r="BA179" s="88">
        <v>0.17928571428571433</v>
      </c>
      <c r="BB179" s="88">
        <v>0.19766666666666668</v>
      </c>
      <c r="BC179" s="88">
        <v>0.20568181818181827</v>
      </c>
      <c r="BD179" s="88">
        <v>0.12525000000000003</v>
      </c>
      <c r="BE179" s="88">
        <v>0.23866666666666667</v>
      </c>
      <c r="BF179" s="88">
        <v>0.17495798319327729</v>
      </c>
      <c r="BG179" s="88">
        <v>0.18825892857142854</v>
      </c>
      <c r="BH179" s="89">
        <v>0.29542857142857143</v>
      </c>
      <c r="BI179" s="89">
        <v>0.21666666666666667</v>
      </c>
      <c r="BJ179" s="89">
        <f t="shared" si="1864"/>
        <v>0.21013255122315427</v>
      </c>
      <c r="BK179" s="101"/>
      <c r="BL179" s="49"/>
      <c r="BP179" s="1"/>
      <c r="BQ179" s="1"/>
      <c r="BR179" s="1"/>
      <c r="BS179" s="1"/>
      <c r="BT179" s="1"/>
      <c r="BU179" s="1"/>
      <c r="BV179" s="1"/>
      <c r="BW179" s="1"/>
      <c r="BX179" s="1"/>
      <c r="BY179" s="1"/>
      <c r="BZ179" s="1"/>
      <c r="CA179" s="1"/>
      <c r="CB179" s="1"/>
      <c r="CC179" s="1"/>
      <c r="CD179" s="1"/>
      <c r="CE179" s="97"/>
      <c r="CG179" s="90">
        <v>39625</v>
      </c>
      <c r="CH179" s="78">
        <f t="shared" si="1846"/>
        <v>5639730.555555555</v>
      </c>
      <c r="CI179" s="78">
        <f t="shared" si="1847"/>
        <v>8345999.9999999991</v>
      </c>
      <c r="CJ179" s="78">
        <f t="shared" si="1848"/>
        <v>10333709.374999998</v>
      </c>
      <c r="CK179" s="78">
        <f t="shared" si="1849"/>
        <v>5621785.7142857164</v>
      </c>
      <c r="CL179" s="78">
        <f t="shared" si="1850"/>
        <v>3646399.9999999995</v>
      </c>
      <c r="CM179" s="78">
        <f t="shared" si="1851"/>
        <v>8688700</v>
      </c>
      <c r="CN179" s="78">
        <f t="shared" si="1852"/>
        <v>12631870.588235291</v>
      </c>
      <c r="CO179" s="78">
        <f t="shared" si="1853"/>
        <v>8729099.9999999963</v>
      </c>
      <c r="CP179" s="78">
        <f t="shared" si="1854"/>
        <v>8539670</v>
      </c>
      <c r="CQ179" s="78">
        <f t="shared" si="1855"/>
        <v>4733142.8571428582</v>
      </c>
      <c r="CR179" s="78">
        <f t="shared" si="1856"/>
        <v>10604816.666666668</v>
      </c>
      <c r="CS179" s="78">
        <f t="shared" si="1857"/>
        <v>11892522.727272732</v>
      </c>
      <c r="CT179" s="78">
        <f t="shared" si="1858"/>
        <v>5882992.5000000009</v>
      </c>
      <c r="CU179" s="78">
        <f t="shared" si="1859"/>
        <v>11856960</v>
      </c>
      <c r="CV179" s="78">
        <f t="shared" si="1860"/>
        <v>6973825.2100840332</v>
      </c>
      <c r="CW179" s="78">
        <f t="shared" si="1861"/>
        <v>6415864.2857142845</v>
      </c>
      <c r="CX179" s="78">
        <f t="shared" si="1862"/>
        <v>16337200</v>
      </c>
      <c r="CY179" s="78">
        <f t="shared" si="1862"/>
        <v>13364815.533333333</v>
      </c>
      <c r="CZ179" s="91">
        <f t="shared" si="1865"/>
        <v>9493368.3991596643</v>
      </c>
      <c r="DA179" s="88"/>
      <c r="DB179" s="49"/>
      <c r="EQ179" s="1"/>
    </row>
    <row r="180" spans="1:147" x14ac:dyDescent="0.15">
      <c r="A180" s="81">
        <v>39626</v>
      </c>
      <c r="B180" s="82">
        <v>52320000</v>
      </c>
      <c r="C180" s="83">
        <v>48740000</v>
      </c>
      <c r="D180" s="83">
        <v>47420000</v>
      </c>
      <c r="E180" s="84">
        <v>30960000</v>
      </c>
      <c r="F180" s="84">
        <v>49350000</v>
      </c>
      <c r="G180" s="84">
        <v>51610000</v>
      </c>
      <c r="H180" s="84">
        <v>53490000</v>
      </c>
      <c r="I180" s="84">
        <v>50770000</v>
      </c>
      <c r="J180" s="138">
        <v>47340000</v>
      </c>
      <c r="K180" s="138">
        <v>62220000</v>
      </c>
      <c r="L180" s="26">
        <v>62870000</v>
      </c>
      <c r="M180" s="26">
        <v>52240000</v>
      </c>
      <c r="N180" s="26">
        <v>39970000</v>
      </c>
      <c r="O180" s="26">
        <v>42160000</v>
      </c>
      <c r="P180" s="26">
        <v>22600000</v>
      </c>
      <c r="Q180" s="26">
        <v>61210000</v>
      </c>
      <c r="R180" s="26">
        <v>61160000</v>
      </c>
      <c r="S180" s="179">
        <v>66811824</v>
      </c>
      <c r="T180" s="85">
        <f t="shared" si="1863"/>
        <v>45420000</v>
      </c>
      <c r="U180" s="70"/>
      <c r="AQ180" s="130">
        <v>39626</v>
      </c>
      <c r="AR180" s="50">
        <v>0.10388888888888889</v>
      </c>
      <c r="AS180" s="88">
        <v>0.16138888888888886</v>
      </c>
      <c r="AT180" s="88">
        <v>0.18031249999999996</v>
      </c>
      <c r="AU180" s="88">
        <v>0.11944444444444444</v>
      </c>
      <c r="AV180" s="88">
        <v>0.17666666666666664</v>
      </c>
      <c r="AW180" s="88">
        <v>0.17299999999999999</v>
      </c>
      <c r="AX180" s="88">
        <v>0.18941176470588231</v>
      </c>
      <c r="AY180" s="88">
        <v>0.16147058823529406</v>
      </c>
      <c r="AZ180" s="88">
        <v>0.17349999999999999</v>
      </c>
      <c r="BA180" s="88">
        <v>0.17928571428571433</v>
      </c>
      <c r="BB180" s="88">
        <v>0.2084615384615385</v>
      </c>
      <c r="BC180" s="88">
        <v>0.19704545454545455</v>
      </c>
      <c r="BD180" s="88">
        <v>0.12600000000000003</v>
      </c>
      <c r="BE180" s="88">
        <v>0.23866666666666667</v>
      </c>
      <c r="BF180" s="88">
        <v>0.16928571428571426</v>
      </c>
      <c r="BG180" s="88">
        <v>0.18825892857142854</v>
      </c>
      <c r="BH180" s="89">
        <v>0.29343537414965987</v>
      </c>
      <c r="BI180" s="89">
        <v>0.21375</v>
      </c>
      <c r="BJ180" s="89">
        <f t="shared" si="1864"/>
        <v>0.21309599432133042</v>
      </c>
      <c r="BK180" s="101"/>
      <c r="BL180" s="49"/>
      <c r="BP180" s="1"/>
      <c r="BQ180" s="1"/>
      <c r="BR180" s="1"/>
      <c r="BS180" s="1"/>
      <c r="BT180" s="1"/>
      <c r="BU180" s="1"/>
      <c r="BV180" s="1"/>
      <c r="BW180" s="1"/>
      <c r="BX180" s="1"/>
      <c r="BY180" s="1"/>
      <c r="BZ180" s="1"/>
      <c r="CA180" s="1"/>
      <c r="CB180" s="1"/>
      <c r="CC180" s="1"/>
      <c r="CD180" s="1"/>
      <c r="CE180" s="97"/>
      <c r="CG180" s="90">
        <v>39626</v>
      </c>
      <c r="CH180" s="78">
        <f t="shared" si="1846"/>
        <v>5435466.666666667</v>
      </c>
      <c r="CI180" s="78">
        <f t="shared" si="1847"/>
        <v>7866094.4444444431</v>
      </c>
      <c r="CJ180" s="78">
        <f t="shared" si="1848"/>
        <v>8550418.7499999981</v>
      </c>
      <c r="CK180" s="78">
        <f t="shared" si="1849"/>
        <v>3697999.9999999995</v>
      </c>
      <c r="CL180" s="78">
        <f t="shared" si="1850"/>
        <v>8718499.9999999981</v>
      </c>
      <c r="CM180" s="78">
        <f t="shared" si="1851"/>
        <v>8928530</v>
      </c>
      <c r="CN180" s="78">
        <f t="shared" si="1852"/>
        <v>10131635.294117644</v>
      </c>
      <c r="CO180" s="78">
        <f t="shared" si="1853"/>
        <v>8197861.7647058796</v>
      </c>
      <c r="CP180" s="78">
        <f t="shared" si="1854"/>
        <v>8213489.9999999991</v>
      </c>
      <c r="CQ180" s="78">
        <f t="shared" si="1855"/>
        <v>11155157.142857146</v>
      </c>
      <c r="CR180" s="78">
        <f t="shared" si="1856"/>
        <v>13105976.923076926</v>
      </c>
      <c r="CS180" s="78">
        <f t="shared" si="1857"/>
        <v>10293654.545454545</v>
      </c>
      <c r="CT180" s="78">
        <f t="shared" si="1858"/>
        <v>5036220.0000000009</v>
      </c>
      <c r="CU180" s="78">
        <f t="shared" si="1859"/>
        <v>10062186.666666666</v>
      </c>
      <c r="CV180" s="78">
        <f t="shared" si="1860"/>
        <v>3825857.1428571423</v>
      </c>
      <c r="CW180" s="78">
        <f t="shared" si="1861"/>
        <v>11523329.01785714</v>
      </c>
      <c r="CX180" s="78">
        <f t="shared" si="1862"/>
        <v>17946507.482993197</v>
      </c>
      <c r="CY180" s="78">
        <f t="shared" si="1862"/>
        <v>14281027.379999999</v>
      </c>
      <c r="CZ180" s="91">
        <f t="shared" si="1865"/>
        <v>9678820.0620748289</v>
      </c>
      <c r="DA180" s="88"/>
      <c r="DB180" s="49"/>
      <c r="EQ180" s="1"/>
    </row>
    <row r="181" spans="1:147" x14ac:dyDescent="0.15">
      <c r="A181" s="81">
        <v>39627</v>
      </c>
      <c r="B181" s="82">
        <v>54710000</v>
      </c>
      <c r="C181" s="83">
        <v>52880000</v>
      </c>
      <c r="D181" s="83">
        <v>35900000</v>
      </c>
      <c r="E181" s="84">
        <v>58650000</v>
      </c>
      <c r="F181" s="84">
        <v>45410000</v>
      </c>
      <c r="G181" s="84">
        <v>46280000</v>
      </c>
      <c r="H181" s="84">
        <v>51020000</v>
      </c>
      <c r="I181" s="84">
        <v>38590000</v>
      </c>
      <c r="J181" s="138">
        <v>25370000</v>
      </c>
      <c r="K181" s="138">
        <v>63220000</v>
      </c>
      <c r="L181" s="26">
        <v>56960000</v>
      </c>
      <c r="M181" s="26">
        <v>46570000</v>
      </c>
      <c r="N181" s="26">
        <v>44340000</v>
      </c>
      <c r="O181" s="26">
        <v>29580000</v>
      </c>
      <c r="P181" s="26">
        <v>63470000</v>
      </c>
      <c r="Q181" s="26">
        <v>57030000</v>
      </c>
      <c r="R181" s="26">
        <v>55060000</v>
      </c>
      <c r="S181" s="179">
        <v>58295142</v>
      </c>
      <c r="T181" s="85">
        <f t="shared" si="1863"/>
        <v>49896000</v>
      </c>
      <c r="U181" s="70"/>
      <c r="AQ181" s="130">
        <v>39627</v>
      </c>
      <c r="AR181" s="50">
        <v>0.10333333333333333</v>
      </c>
      <c r="AS181" s="88">
        <v>0.16138888888888886</v>
      </c>
      <c r="AT181" s="88">
        <v>0.17874999999999996</v>
      </c>
      <c r="AU181" s="88">
        <v>0.11944444444444444</v>
      </c>
      <c r="AV181" s="88">
        <v>0.17555555555555555</v>
      </c>
      <c r="AW181" s="88">
        <v>0.1711111111111111</v>
      </c>
      <c r="AX181" s="88">
        <v>0.18617647058823528</v>
      </c>
      <c r="AY181" s="88">
        <v>0.16147058823529406</v>
      </c>
      <c r="AZ181" s="88">
        <v>0.18499999999999994</v>
      </c>
      <c r="BA181" s="88">
        <v>0.18133333333333337</v>
      </c>
      <c r="BB181" s="88">
        <v>0.20730769230769233</v>
      </c>
      <c r="BC181" s="88">
        <v>0.18931818181818183</v>
      </c>
      <c r="BD181" s="88">
        <v>0.12700000000000006</v>
      </c>
      <c r="BE181" s="88">
        <v>0.24033333333333334</v>
      </c>
      <c r="BF181" s="88">
        <v>0.16928571428571426</v>
      </c>
      <c r="BG181" s="88">
        <v>0.18526785714285715</v>
      </c>
      <c r="BH181" s="89">
        <v>0.29057823129251703</v>
      </c>
      <c r="BI181" s="89">
        <v>0.21208333333333332</v>
      </c>
      <c r="BJ181" s="89">
        <f t="shared" si="1864"/>
        <v>0.20061675322084904</v>
      </c>
      <c r="BK181" s="101"/>
      <c r="BL181" s="49"/>
      <c r="BP181" s="1"/>
      <c r="BQ181" s="1"/>
      <c r="BR181" s="1"/>
      <c r="BS181" s="1"/>
      <c r="BT181" s="1"/>
      <c r="BU181" s="1"/>
      <c r="BV181" s="1"/>
      <c r="BW181" s="1"/>
      <c r="BX181" s="1"/>
      <c r="BY181" s="1"/>
      <c r="BZ181" s="1"/>
      <c r="CA181" s="1"/>
      <c r="CB181" s="1"/>
      <c r="CC181" s="1"/>
      <c r="CD181" s="1"/>
      <c r="CE181" s="97"/>
      <c r="CG181" s="90">
        <v>39627</v>
      </c>
      <c r="CH181" s="78">
        <f t="shared" si="1846"/>
        <v>5653366.666666667</v>
      </c>
      <c r="CI181" s="78">
        <f t="shared" si="1847"/>
        <v>8534244.4444444422</v>
      </c>
      <c r="CJ181" s="78">
        <f t="shared" si="1848"/>
        <v>6417124.9999999991</v>
      </c>
      <c r="CK181" s="78">
        <f t="shared" si="1849"/>
        <v>7005416.666666666</v>
      </c>
      <c r="CL181" s="78">
        <f t="shared" si="1850"/>
        <v>7971977.7777777771</v>
      </c>
      <c r="CM181" s="78">
        <f t="shared" si="1851"/>
        <v>7919022.222222222</v>
      </c>
      <c r="CN181" s="78">
        <f t="shared" si="1852"/>
        <v>9498723.529411763</v>
      </c>
      <c r="CO181" s="78">
        <f t="shared" si="1853"/>
        <v>6231149.9999999981</v>
      </c>
      <c r="CP181" s="78">
        <f t="shared" si="1854"/>
        <v>4693449.9999999981</v>
      </c>
      <c r="CQ181" s="78">
        <f t="shared" si="1855"/>
        <v>11463893.333333336</v>
      </c>
      <c r="CR181" s="78">
        <f t="shared" si="1856"/>
        <v>11808246.153846156</v>
      </c>
      <c r="CS181" s="78">
        <f t="shared" si="1857"/>
        <v>8816547.7272727285</v>
      </c>
      <c r="CT181" s="78">
        <f t="shared" si="1858"/>
        <v>5631180.0000000028</v>
      </c>
      <c r="CU181" s="78">
        <f t="shared" si="1859"/>
        <v>7109060</v>
      </c>
      <c r="CV181" s="78">
        <f t="shared" si="1860"/>
        <v>10744564.285714284</v>
      </c>
      <c r="CW181" s="78">
        <f t="shared" si="1861"/>
        <v>10565825.892857144</v>
      </c>
      <c r="CX181" s="78">
        <f t="shared" si="1862"/>
        <v>15999237.414965987</v>
      </c>
      <c r="CY181" s="78">
        <f t="shared" si="1862"/>
        <v>12363428.032499999</v>
      </c>
      <c r="CZ181" s="91">
        <f t="shared" si="1865"/>
        <v>10009973.518707484</v>
      </c>
      <c r="DA181" s="88"/>
      <c r="DB181" s="49"/>
      <c r="EQ181" s="1"/>
    </row>
    <row r="182" spans="1:147" x14ac:dyDescent="0.15">
      <c r="A182" s="81">
        <v>39628</v>
      </c>
      <c r="B182" s="82">
        <v>43090000</v>
      </c>
      <c r="C182" s="83">
        <v>18260000</v>
      </c>
      <c r="D182" s="83">
        <v>56070000</v>
      </c>
      <c r="E182" s="84">
        <v>65590000</v>
      </c>
      <c r="F182" s="84">
        <v>45950000</v>
      </c>
      <c r="G182" s="84">
        <v>41400000</v>
      </c>
      <c r="H182" s="84">
        <v>41810000</v>
      </c>
      <c r="I182" s="84">
        <v>15260000</v>
      </c>
      <c r="J182" s="138">
        <v>53660000</v>
      </c>
      <c r="K182" s="138">
        <v>58370000</v>
      </c>
      <c r="L182" s="26">
        <v>64910000</v>
      </c>
      <c r="M182" s="26">
        <v>57700000</v>
      </c>
      <c r="N182" s="26">
        <v>27920000</v>
      </c>
      <c r="O182" s="26">
        <v>52230000</v>
      </c>
      <c r="P182" s="26">
        <v>55020000</v>
      </c>
      <c r="Q182" s="26">
        <v>50890000</v>
      </c>
      <c r="R182" s="26">
        <v>53610000</v>
      </c>
      <c r="S182" s="179">
        <v>49970365</v>
      </c>
      <c r="T182" s="85">
        <f t="shared" si="1863"/>
        <v>47934000</v>
      </c>
      <c r="U182" s="70"/>
      <c r="AQ182" s="130">
        <v>39628</v>
      </c>
      <c r="AR182" s="50">
        <v>9.6388888888888913E-2</v>
      </c>
      <c r="AS182" s="88">
        <v>0.16527777777777775</v>
      </c>
      <c r="AT182" s="88">
        <v>0.17874999999999996</v>
      </c>
      <c r="AU182" s="88">
        <v>0.11972222222222222</v>
      </c>
      <c r="AV182" s="88">
        <v>0.17642857142857141</v>
      </c>
      <c r="AW182" s="88">
        <v>0.17222222222222219</v>
      </c>
      <c r="AX182" s="88">
        <v>0.18617647058823528</v>
      </c>
      <c r="AY182" s="88">
        <v>0.16107142857142856</v>
      </c>
      <c r="AZ182" s="88">
        <v>0.18499999999999994</v>
      </c>
      <c r="BA182" s="88">
        <v>0.18100000000000002</v>
      </c>
      <c r="BB182" s="88">
        <v>0.20730769230769233</v>
      </c>
      <c r="BC182" s="88">
        <v>0.18499999999999997</v>
      </c>
      <c r="BD182" s="88">
        <v>0.12700000000000006</v>
      </c>
      <c r="BE182" s="88">
        <v>0.24033333333333334</v>
      </c>
      <c r="BF182" s="88">
        <v>0.16634453781512604</v>
      </c>
      <c r="BG182" s="88">
        <v>0.18656250000000002</v>
      </c>
      <c r="BH182" s="89">
        <v>0.28659863945578234</v>
      </c>
      <c r="BI182" s="89">
        <v>0.21208333333333332</v>
      </c>
      <c r="BJ182" s="89">
        <f t="shared" si="1864"/>
        <v>0.20907683546882266</v>
      </c>
      <c r="BK182" s="101"/>
      <c r="BL182" s="49"/>
      <c r="BP182" s="1"/>
      <c r="BQ182" s="1"/>
      <c r="BR182" s="1"/>
      <c r="BS182" s="1"/>
      <c r="BT182" s="1"/>
      <c r="BU182" s="1"/>
      <c r="BV182" s="1"/>
      <c r="BW182" s="1"/>
      <c r="BX182" s="1"/>
      <c r="BY182" s="1"/>
      <c r="BZ182" s="1"/>
      <c r="CA182" s="1"/>
      <c r="CB182" s="1"/>
      <c r="CC182" s="1"/>
      <c r="CD182" s="1"/>
      <c r="CE182" s="97"/>
      <c r="CG182" s="90">
        <v>39628</v>
      </c>
      <c r="CH182" s="78">
        <f t="shared" si="1846"/>
        <v>4153397.2222222234</v>
      </c>
      <c r="CI182" s="78">
        <f t="shared" si="1847"/>
        <v>3017972.2222222215</v>
      </c>
      <c r="CJ182" s="78">
        <f t="shared" si="1848"/>
        <v>10022512.499999998</v>
      </c>
      <c r="CK182" s="78">
        <f t="shared" si="1849"/>
        <v>7852580.555555555</v>
      </c>
      <c r="CL182" s="78">
        <f t="shared" si="1850"/>
        <v>8106892.8571428563</v>
      </c>
      <c r="CM182" s="78">
        <f t="shared" si="1851"/>
        <v>7129999.9999999991</v>
      </c>
      <c r="CN182" s="78">
        <f t="shared" si="1852"/>
        <v>7784038.2352941167</v>
      </c>
      <c r="CO182" s="78">
        <f t="shared" si="1853"/>
        <v>2457950</v>
      </c>
      <c r="CP182" s="78">
        <f t="shared" si="1854"/>
        <v>9927099.9999999963</v>
      </c>
      <c r="CQ182" s="78">
        <f t="shared" si="1855"/>
        <v>10564970.000000002</v>
      </c>
      <c r="CR182" s="78">
        <f t="shared" si="1856"/>
        <v>13456342.30769231</v>
      </c>
      <c r="CS182" s="78">
        <f t="shared" si="1857"/>
        <v>10674499.999999998</v>
      </c>
      <c r="CT182" s="78">
        <f t="shared" si="1858"/>
        <v>3545840.0000000014</v>
      </c>
      <c r="CU182" s="78">
        <f t="shared" si="1859"/>
        <v>12552610</v>
      </c>
      <c r="CV182" s="78">
        <f t="shared" si="1860"/>
        <v>9152276.4705882352</v>
      </c>
      <c r="CW182" s="78">
        <f t="shared" si="1861"/>
        <v>9494165.6250000019</v>
      </c>
      <c r="CX182" s="78">
        <f t="shared" si="1862"/>
        <v>15364553.061224492</v>
      </c>
      <c r="CY182" s="78">
        <f t="shared" si="1862"/>
        <v>10597881.577083332</v>
      </c>
      <c r="CZ182" s="91">
        <f t="shared" si="1865"/>
        <v>10021889.031362545</v>
      </c>
      <c r="DA182" s="88"/>
      <c r="DB182" s="49"/>
      <c r="EQ182" s="1"/>
    </row>
    <row r="183" spans="1:147" x14ac:dyDescent="0.15">
      <c r="A183" s="81">
        <v>39629</v>
      </c>
      <c r="B183" s="82">
        <v>37530000</v>
      </c>
      <c r="C183" s="83">
        <v>53920000</v>
      </c>
      <c r="D183" s="83">
        <v>57670000</v>
      </c>
      <c r="E183" s="84">
        <v>57800000</v>
      </c>
      <c r="F183" s="84">
        <v>41750000</v>
      </c>
      <c r="G183" s="84">
        <v>32390000</v>
      </c>
      <c r="H183" s="84">
        <v>25740000</v>
      </c>
      <c r="I183" s="84">
        <v>47960000</v>
      </c>
      <c r="J183" s="138">
        <v>50310000</v>
      </c>
      <c r="K183" s="138">
        <v>59570000</v>
      </c>
      <c r="L183" s="26">
        <v>45190000</v>
      </c>
      <c r="M183" s="26">
        <v>45580000</v>
      </c>
      <c r="N183" s="26">
        <v>20910000</v>
      </c>
      <c r="O183" s="26">
        <v>52000000</v>
      </c>
      <c r="P183" s="26">
        <v>50260000</v>
      </c>
      <c r="Q183" s="26">
        <v>49860000</v>
      </c>
      <c r="R183" s="26">
        <v>44260000</v>
      </c>
      <c r="S183" s="179">
        <v>29759750</v>
      </c>
      <c r="T183" s="85">
        <f t="shared" si="1863"/>
        <v>43458000</v>
      </c>
      <c r="U183" s="70"/>
      <c r="AQ183" s="130">
        <v>39629</v>
      </c>
      <c r="AR183" s="50">
        <v>9.6388888888888913E-2</v>
      </c>
      <c r="AS183" s="88">
        <v>0.16527777777777775</v>
      </c>
      <c r="AT183" s="88">
        <v>0.17066666666666663</v>
      </c>
      <c r="AU183" s="88">
        <v>0.11874999999999999</v>
      </c>
      <c r="AV183" s="88">
        <v>0.17785714285714282</v>
      </c>
      <c r="AW183" s="88">
        <v>0.17222222222222219</v>
      </c>
      <c r="AX183" s="88">
        <v>0.17964285714285708</v>
      </c>
      <c r="AY183" s="88">
        <v>0.16107142857142856</v>
      </c>
      <c r="AZ183" s="88">
        <v>0.15666666666666668</v>
      </c>
      <c r="BA183" s="88">
        <v>0.18100000000000002</v>
      </c>
      <c r="BB183" s="88">
        <v>0.20461538461538462</v>
      </c>
      <c r="BC183" s="88">
        <v>0.18499999999999997</v>
      </c>
      <c r="BD183" s="88">
        <v>0.12700000000000006</v>
      </c>
      <c r="BE183" s="88">
        <v>0.24000000000000002</v>
      </c>
      <c r="BF183" s="88">
        <v>0.16166666666666665</v>
      </c>
      <c r="BG183" s="88">
        <v>0.18866071428571429</v>
      </c>
      <c r="BH183" s="89">
        <v>0.28376984126984128</v>
      </c>
      <c r="BI183" s="89">
        <v>0.21208333333333332</v>
      </c>
      <c r="BJ183" s="89">
        <f t="shared" si="1864"/>
        <v>0.20814217430878351</v>
      </c>
      <c r="BK183" s="101"/>
      <c r="BL183" s="49"/>
      <c r="BP183" s="1"/>
      <c r="BQ183" s="1"/>
      <c r="BR183" s="1"/>
      <c r="BS183" s="1"/>
      <c r="BT183" s="1"/>
      <c r="BU183" s="1"/>
      <c r="BV183" s="1"/>
      <c r="BW183" s="1"/>
      <c r="BX183" s="1"/>
      <c r="BY183" s="1"/>
      <c r="BZ183" s="1"/>
      <c r="CA183" s="1"/>
      <c r="CB183" s="1"/>
      <c r="CC183" s="1"/>
      <c r="CD183" s="1"/>
      <c r="CE183" s="97"/>
      <c r="CG183" s="90">
        <v>39629</v>
      </c>
      <c r="CH183" s="78">
        <f t="shared" si="1846"/>
        <v>3617475.0000000009</v>
      </c>
      <c r="CI183" s="78">
        <f t="shared" si="1847"/>
        <v>8911777.7777777761</v>
      </c>
      <c r="CJ183" s="78">
        <f t="shared" si="1848"/>
        <v>9842346.6666666642</v>
      </c>
      <c r="CK183" s="78">
        <f t="shared" si="1849"/>
        <v>6863750</v>
      </c>
      <c r="CL183" s="78">
        <f t="shared" si="1850"/>
        <v>7425535.7142857127</v>
      </c>
      <c r="CM183" s="78">
        <f t="shared" si="1851"/>
        <v>5578277.7777777771</v>
      </c>
      <c r="CN183" s="78">
        <f t="shared" si="1852"/>
        <v>4624007.1428571409</v>
      </c>
      <c r="CO183" s="78">
        <f t="shared" si="1853"/>
        <v>7724985.7142857136</v>
      </c>
      <c r="CP183" s="78">
        <f t="shared" si="1854"/>
        <v>7881900.0000000009</v>
      </c>
      <c r="CQ183" s="78">
        <f t="shared" si="1855"/>
        <v>10782170.000000002</v>
      </c>
      <c r="CR183" s="78">
        <f t="shared" si="1856"/>
        <v>9246569.2307692301</v>
      </c>
      <c r="CS183" s="78">
        <f t="shared" si="1857"/>
        <v>8432299.9999999981</v>
      </c>
      <c r="CT183" s="78">
        <f t="shared" si="1858"/>
        <v>2655570.0000000014</v>
      </c>
      <c r="CU183" s="78">
        <f t="shared" si="1859"/>
        <v>12480000.000000002</v>
      </c>
      <c r="CV183" s="78">
        <f t="shared" si="1860"/>
        <v>8125366.666666666</v>
      </c>
      <c r="CW183" s="78">
        <f t="shared" si="1861"/>
        <v>9406623.2142857146</v>
      </c>
      <c r="CX183" s="78">
        <f t="shared" si="1862"/>
        <v>12559653.174603175</v>
      </c>
      <c r="CY183" s="78">
        <f t="shared" si="1862"/>
        <v>6311546.979166666</v>
      </c>
      <c r="CZ183" s="91">
        <f t="shared" si="1865"/>
        <v>9045442.6111111138</v>
      </c>
      <c r="DA183" s="88"/>
      <c r="DB183" s="49"/>
      <c r="EQ183" s="1"/>
    </row>
    <row r="184" spans="1:147" x14ac:dyDescent="0.15">
      <c r="A184" s="81">
        <v>39630</v>
      </c>
      <c r="B184" s="82">
        <v>17090000</v>
      </c>
      <c r="C184" s="83">
        <v>49140000</v>
      </c>
      <c r="D184" s="83">
        <v>56680000</v>
      </c>
      <c r="E184" s="84">
        <v>51820000</v>
      </c>
      <c r="F184" s="84">
        <v>29720000</v>
      </c>
      <c r="G184" s="84">
        <v>16490000</v>
      </c>
      <c r="H184" s="84">
        <v>54150000</v>
      </c>
      <c r="I184" s="84">
        <v>50010000</v>
      </c>
      <c r="J184" s="138">
        <v>43810000</v>
      </c>
      <c r="K184" s="138">
        <v>46040000</v>
      </c>
      <c r="L184" s="26">
        <v>36080000</v>
      </c>
      <c r="M184" s="26">
        <v>23680000</v>
      </c>
      <c r="N184" s="26">
        <v>53300000</v>
      </c>
      <c r="O184" s="26">
        <v>51070000</v>
      </c>
      <c r="P184" s="26">
        <v>41970000</v>
      </c>
      <c r="Q184" s="26">
        <v>46310000</v>
      </c>
      <c r="R184" s="26">
        <v>34410000</v>
      </c>
      <c r="S184" s="179">
        <v>48729503</v>
      </c>
      <c r="T184" s="85">
        <f t="shared" si="1863"/>
        <v>45412000</v>
      </c>
      <c r="U184" s="70"/>
      <c r="AQ184" s="130">
        <v>39630</v>
      </c>
      <c r="AR184" s="50">
        <v>9.5666666666666664E-2</v>
      </c>
      <c r="AS184" s="88">
        <v>0.16083333333333327</v>
      </c>
      <c r="AT184" s="88">
        <v>0.16999999999999996</v>
      </c>
      <c r="AU184" s="88">
        <v>0.11842105263157897</v>
      </c>
      <c r="AV184" s="88">
        <v>0.18194444444444444</v>
      </c>
      <c r="AW184" s="88">
        <v>0.17249999999999996</v>
      </c>
      <c r="AX184" s="88">
        <v>0.17964285714285708</v>
      </c>
      <c r="AY184" s="88">
        <v>0.15964285714285714</v>
      </c>
      <c r="AZ184" s="88">
        <v>0.18458333333333329</v>
      </c>
      <c r="BA184" s="88">
        <v>0.18100000000000002</v>
      </c>
      <c r="BB184" s="88">
        <v>0.20461538461538462</v>
      </c>
      <c r="BC184" s="88">
        <v>0.16976190476190473</v>
      </c>
      <c r="BD184" s="88">
        <v>0.12700000000000006</v>
      </c>
      <c r="BE184" s="88">
        <v>0.24000000000000002</v>
      </c>
      <c r="BF184" s="88">
        <v>0.1583333333333333</v>
      </c>
      <c r="BG184" s="88">
        <v>0.19157142857142856</v>
      </c>
      <c r="BH184" s="89">
        <v>0.28376984126984128</v>
      </c>
      <c r="BI184" s="89">
        <v>0.21208333333333332</v>
      </c>
      <c r="BJ184" s="89">
        <f t="shared" si="1864"/>
        <v>0.19513495593780542</v>
      </c>
      <c r="BK184" s="101"/>
      <c r="BL184" s="49"/>
      <c r="BP184" s="1"/>
      <c r="BQ184" s="1"/>
      <c r="BR184" s="1"/>
      <c r="BS184" s="1"/>
      <c r="BT184" s="1"/>
      <c r="BU184" s="1"/>
      <c r="BV184" s="1"/>
      <c r="BW184" s="1"/>
      <c r="BX184" s="1"/>
      <c r="BY184" s="1"/>
      <c r="BZ184" s="1"/>
      <c r="CA184" s="1"/>
      <c r="CB184" s="1"/>
      <c r="CC184" s="1"/>
      <c r="CD184" s="1"/>
      <c r="CE184" s="97"/>
      <c r="CG184" s="90">
        <v>39630</v>
      </c>
      <c r="CH184" s="78">
        <f t="shared" si="1846"/>
        <v>1634943.3333333333</v>
      </c>
      <c r="CI184" s="78">
        <f t="shared" si="1847"/>
        <v>7903349.9999999972</v>
      </c>
      <c r="CJ184" s="78">
        <f t="shared" si="1848"/>
        <v>9635599.9999999981</v>
      </c>
      <c r="CK184" s="78">
        <f t="shared" si="1849"/>
        <v>6136578.9473684225</v>
      </c>
      <c r="CL184" s="78">
        <f t="shared" si="1850"/>
        <v>5407388.888888889</v>
      </c>
      <c r="CM184" s="78">
        <f t="shared" si="1851"/>
        <v>2844524.9999999995</v>
      </c>
      <c r="CN184" s="78">
        <f t="shared" si="1852"/>
        <v>9727660.7142857108</v>
      </c>
      <c r="CO184" s="78">
        <f t="shared" si="1853"/>
        <v>7983739.2857142854</v>
      </c>
      <c r="CP184" s="78">
        <f t="shared" si="1854"/>
        <v>8086595.8333333312</v>
      </c>
      <c r="CQ184" s="78">
        <f t="shared" si="1855"/>
        <v>8333240.0000000009</v>
      </c>
      <c r="CR184" s="78">
        <f t="shared" si="1856"/>
        <v>7382523.076923077</v>
      </c>
      <c r="CS184" s="78">
        <f t="shared" si="1857"/>
        <v>4019961.9047619039</v>
      </c>
      <c r="CT184" s="78">
        <f t="shared" si="1858"/>
        <v>6769100.0000000028</v>
      </c>
      <c r="CU184" s="78">
        <f t="shared" si="1859"/>
        <v>12256800.000000002</v>
      </c>
      <c r="CV184" s="78">
        <f t="shared" si="1860"/>
        <v>6645249.9999999981</v>
      </c>
      <c r="CW184" s="78">
        <f t="shared" si="1861"/>
        <v>8871672.8571428563</v>
      </c>
      <c r="CX184" s="78">
        <f t="shared" si="1862"/>
        <v>9764520.2380952388</v>
      </c>
      <c r="CY184" s="78">
        <f t="shared" si="1862"/>
        <v>10334715.427916666</v>
      </c>
      <c r="CZ184" s="91">
        <f t="shared" si="1865"/>
        <v>8861468.6190476194</v>
      </c>
      <c r="DA184" s="88"/>
      <c r="DB184" s="49"/>
      <c r="EQ184" s="1"/>
    </row>
    <row r="185" spans="1:147" x14ac:dyDescent="0.15">
      <c r="A185" s="81">
        <v>39631</v>
      </c>
      <c r="B185" s="82">
        <v>26820000</v>
      </c>
      <c r="C185" s="83">
        <v>41160000</v>
      </c>
      <c r="D185" s="83">
        <v>54400000</v>
      </c>
      <c r="E185" s="84">
        <v>39190000</v>
      </c>
      <c r="F185" s="84">
        <v>20870000</v>
      </c>
      <c r="G185" s="84">
        <v>35290000</v>
      </c>
      <c r="H185" s="84">
        <v>50290000</v>
      </c>
      <c r="I185" s="84">
        <v>49160000</v>
      </c>
      <c r="J185" s="138">
        <v>42660000</v>
      </c>
      <c r="K185" s="138">
        <v>44380000</v>
      </c>
      <c r="L185" s="26">
        <v>13300000</v>
      </c>
      <c r="M185" s="26">
        <v>46100000</v>
      </c>
      <c r="N185" s="26">
        <v>38800000</v>
      </c>
      <c r="O185" s="26">
        <v>45710000</v>
      </c>
      <c r="P185" s="26">
        <v>36630000</v>
      </c>
      <c r="Q185" s="26">
        <v>33170000</v>
      </c>
      <c r="R185" s="26">
        <v>24110000</v>
      </c>
      <c r="S185" s="179">
        <v>46651555</v>
      </c>
      <c r="T185" s="85">
        <f t="shared" si="1863"/>
        <v>35684000</v>
      </c>
      <c r="U185" s="70"/>
      <c r="AQ185" s="130">
        <v>39631</v>
      </c>
      <c r="AR185" s="50">
        <v>9.5666666666666664E-2</v>
      </c>
      <c r="AS185" s="88">
        <v>0.15777777777777774</v>
      </c>
      <c r="AT185" s="88">
        <v>0.16099999999999998</v>
      </c>
      <c r="AU185" s="88">
        <v>0.11880952380952381</v>
      </c>
      <c r="AV185" s="88">
        <v>0.18194444444444444</v>
      </c>
      <c r="AW185" s="88">
        <v>0.17249999999999996</v>
      </c>
      <c r="AX185" s="88">
        <v>0.17535714285714279</v>
      </c>
      <c r="AY185" s="88">
        <v>0.15607142857142856</v>
      </c>
      <c r="AZ185" s="88">
        <v>0.18999999999999995</v>
      </c>
      <c r="BA185" s="88">
        <v>0.18100000000000002</v>
      </c>
      <c r="BB185" s="88">
        <v>0.20269230769230767</v>
      </c>
      <c r="BC185" s="88">
        <v>0.16976190476190473</v>
      </c>
      <c r="BD185" s="88">
        <v>0.12700000000000003</v>
      </c>
      <c r="BE185" s="88">
        <v>0.24000000000000002</v>
      </c>
      <c r="BF185" s="88">
        <v>0.16083333333333336</v>
      </c>
      <c r="BG185" s="88">
        <v>0.19157142857142856</v>
      </c>
      <c r="BH185" s="89">
        <v>0.29019047619047622</v>
      </c>
      <c r="BI185" s="89">
        <v>0.20888888888888887</v>
      </c>
      <c r="BJ185" s="89">
        <f t="shared" si="1864"/>
        <v>0.19695236894219631</v>
      </c>
      <c r="BK185" s="101"/>
      <c r="BL185" s="49"/>
      <c r="BP185" s="1"/>
      <c r="BQ185" s="1"/>
      <c r="BR185" s="1"/>
      <c r="BS185" s="1"/>
      <c r="BT185" s="1"/>
      <c r="BU185" s="1"/>
      <c r="BV185" s="1"/>
      <c r="BW185" s="1"/>
      <c r="BX185" s="1"/>
      <c r="BY185" s="1"/>
      <c r="BZ185" s="1"/>
      <c r="CA185" s="1"/>
      <c r="CB185" s="1"/>
      <c r="CC185" s="1"/>
      <c r="CD185" s="1"/>
      <c r="CE185" s="97"/>
      <c r="CG185" s="90">
        <v>39631</v>
      </c>
      <c r="CH185" s="78">
        <f t="shared" si="1846"/>
        <v>2565780</v>
      </c>
      <c r="CI185" s="78">
        <f t="shared" si="1847"/>
        <v>6494133.3333333321</v>
      </c>
      <c r="CJ185" s="78">
        <f t="shared" si="1848"/>
        <v>8758399.9999999981</v>
      </c>
      <c r="CK185" s="78">
        <f t="shared" si="1849"/>
        <v>4656145.2380952379</v>
      </c>
      <c r="CL185" s="78">
        <f t="shared" si="1850"/>
        <v>3797180.5555555555</v>
      </c>
      <c r="CM185" s="78">
        <f t="shared" si="1851"/>
        <v>6087524.9999999981</v>
      </c>
      <c r="CN185" s="78">
        <f t="shared" si="1852"/>
        <v>8818710.7142857108</v>
      </c>
      <c r="CO185" s="78">
        <f t="shared" si="1853"/>
        <v>7672471.4285714282</v>
      </c>
      <c r="CP185" s="78">
        <f t="shared" si="1854"/>
        <v>8105399.9999999981</v>
      </c>
      <c r="CQ185" s="78">
        <f t="shared" si="1855"/>
        <v>8032780.0000000009</v>
      </c>
      <c r="CR185" s="78">
        <f t="shared" si="1856"/>
        <v>2695807.692307692</v>
      </c>
      <c r="CS185" s="78">
        <f t="shared" si="1857"/>
        <v>7826023.8095238078</v>
      </c>
      <c r="CT185" s="78">
        <f t="shared" si="1858"/>
        <v>4927600.0000000009</v>
      </c>
      <c r="CU185" s="78">
        <f t="shared" si="1859"/>
        <v>10970400</v>
      </c>
      <c r="CV185" s="78">
        <f t="shared" si="1860"/>
        <v>5891325.0000000009</v>
      </c>
      <c r="CW185" s="78">
        <f t="shared" si="1861"/>
        <v>6354424.2857142854</v>
      </c>
      <c r="CX185" s="78">
        <f t="shared" si="1862"/>
        <v>6996492.3809523815</v>
      </c>
      <c r="CY185" s="78">
        <f t="shared" si="1862"/>
        <v>9744991.4888888877</v>
      </c>
      <c r="CZ185" s="91">
        <f t="shared" si="1865"/>
        <v>7028048.333333333</v>
      </c>
      <c r="DA185" s="88"/>
      <c r="DB185" s="49"/>
      <c r="EQ185" s="1"/>
    </row>
    <row r="186" spans="1:147" x14ac:dyDescent="0.15">
      <c r="A186" s="81">
        <v>39632</v>
      </c>
      <c r="B186" s="82">
        <v>25560000</v>
      </c>
      <c r="C186" s="83">
        <v>29040000</v>
      </c>
      <c r="D186" s="83">
        <v>44150000</v>
      </c>
      <c r="E186" s="84">
        <v>26030000</v>
      </c>
      <c r="F186" s="84">
        <v>8970000</v>
      </c>
      <c r="G186" s="84">
        <v>31490000</v>
      </c>
      <c r="H186" s="84">
        <v>43390000</v>
      </c>
      <c r="I186" s="84">
        <v>40490000</v>
      </c>
      <c r="J186" s="138">
        <v>31570000</v>
      </c>
      <c r="K186" s="138">
        <v>20410000</v>
      </c>
      <c r="L186" s="26">
        <v>22760000</v>
      </c>
      <c r="M186" s="26">
        <v>43550000</v>
      </c>
      <c r="N186" s="26">
        <v>37120000</v>
      </c>
      <c r="O186" s="26">
        <v>39750000</v>
      </c>
      <c r="P186" s="26">
        <v>28980000</v>
      </c>
      <c r="Q186" s="26">
        <v>19410000</v>
      </c>
      <c r="R186" s="26">
        <v>36450000</v>
      </c>
      <c r="S186" s="179">
        <v>43458627</v>
      </c>
      <c r="T186" s="85">
        <f t="shared" si="1863"/>
        <v>32342000</v>
      </c>
      <c r="U186" s="70"/>
      <c r="AQ186" s="130">
        <v>39632</v>
      </c>
      <c r="AR186" s="50">
        <v>9.5000000000000015E-2</v>
      </c>
      <c r="AS186" s="88">
        <v>0.15361111111111109</v>
      </c>
      <c r="AT186" s="88">
        <v>0.16099999999999998</v>
      </c>
      <c r="AU186" s="88">
        <v>0.11880952380952381</v>
      </c>
      <c r="AV186" s="88">
        <v>0.18194444444444444</v>
      </c>
      <c r="AW186" s="88">
        <v>0.17049999999999998</v>
      </c>
      <c r="AX186" s="88">
        <v>0.17107142857142854</v>
      </c>
      <c r="AY186" s="88">
        <v>0.1553333333333333</v>
      </c>
      <c r="AZ186" s="88">
        <v>0.18999999999999995</v>
      </c>
      <c r="BA186" s="88">
        <v>0.18100000000000002</v>
      </c>
      <c r="BB186" s="88">
        <v>0.20269230769230767</v>
      </c>
      <c r="BC186" s="88">
        <v>0.15861111111111115</v>
      </c>
      <c r="BD186" s="88">
        <v>0.13125000000000003</v>
      </c>
      <c r="BE186" s="88">
        <v>0.24000000000000002</v>
      </c>
      <c r="BF186" s="88">
        <v>0.16083333333333336</v>
      </c>
      <c r="BG186" s="88">
        <v>0.19157142857142856</v>
      </c>
      <c r="BH186" s="89">
        <v>0.29019047619047622</v>
      </c>
      <c r="BI186" s="89">
        <v>0.22363636363636361</v>
      </c>
      <c r="BJ186" s="89">
        <f t="shared" si="1864"/>
        <v>0.20634960290467064</v>
      </c>
      <c r="BK186" s="101"/>
      <c r="BL186" s="49"/>
      <c r="BP186" s="1"/>
      <c r="BQ186" s="1"/>
      <c r="BR186" s="1"/>
      <c r="BS186" s="1"/>
      <c r="BT186" s="1"/>
      <c r="BU186" s="1"/>
      <c r="BV186" s="1"/>
      <c r="BW186" s="1"/>
      <c r="BX186" s="1"/>
      <c r="BY186" s="1"/>
      <c r="BZ186" s="1"/>
      <c r="CA186" s="1"/>
      <c r="CB186" s="1"/>
      <c r="CC186" s="1"/>
      <c r="CD186" s="1"/>
      <c r="CE186" s="97"/>
      <c r="CG186" s="90">
        <v>39632</v>
      </c>
      <c r="CH186" s="78">
        <f t="shared" si="1846"/>
        <v>2428200.0000000005</v>
      </c>
      <c r="CI186" s="78">
        <f t="shared" si="1847"/>
        <v>4460866.666666666</v>
      </c>
      <c r="CJ186" s="78">
        <f t="shared" si="1848"/>
        <v>7108149.9999999991</v>
      </c>
      <c r="CK186" s="78">
        <f t="shared" si="1849"/>
        <v>3092611.9047619049</v>
      </c>
      <c r="CL186" s="78">
        <f t="shared" si="1850"/>
        <v>1632041.6666666665</v>
      </c>
      <c r="CM186" s="78">
        <f t="shared" si="1851"/>
        <v>5369044.9999999991</v>
      </c>
      <c r="CN186" s="78">
        <f t="shared" si="1852"/>
        <v>7422789.2857142845</v>
      </c>
      <c r="CO186" s="78">
        <f t="shared" si="1853"/>
        <v>6289446.6666666651</v>
      </c>
      <c r="CP186" s="78">
        <f t="shared" si="1854"/>
        <v>5998299.9999999981</v>
      </c>
      <c r="CQ186" s="78">
        <f t="shared" si="1855"/>
        <v>3694210.0000000005</v>
      </c>
      <c r="CR186" s="78">
        <f t="shared" si="1856"/>
        <v>4613276.923076923</v>
      </c>
      <c r="CS186" s="78">
        <f t="shared" si="1857"/>
        <v>6907513.8888888909</v>
      </c>
      <c r="CT186" s="78">
        <f t="shared" si="1858"/>
        <v>4872000.0000000009</v>
      </c>
      <c r="CU186" s="78">
        <f t="shared" si="1859"/>
        <v>9540000</v>
      </c>
      <c r="CV186" s="78">
        <f t="shared" si="1860"/>
        <v>4660950.0000000009</v>
      </c>
      <c r="CW186" s="78">
        <f t="shared" si="1861"/>
        <v>3718401.4285714282</v>
      </c>
      <c r="CX186" s="78">
        <f t="shared" si="1862"/>
        <v>10577442.857142858</v>
      </c>
      <c r="CY186" s="78">
        <f t="shared" si="1862"/>
        <v>9718929.3109090887</v>
      </c>
      <c r="CZ186" s="91">
        <f t="shared" si="1865"/>
        <v>6673758.8571428573</v>
      </c>
      <c r="DA186" s="88"/>
      <c r="DB186" s="49"/>
      <c r="EQ186" s="1"/>
    </row>
    <row r="187" spans="1:147" x14ac:dyDescent="0.15">
      <c r="A187" s="81">
        <v>39633</v>
      </c>
      <c r="B187" s="82">
        <v>8500000</v>
      </c>
      <c r="C187" s="83">
        <v>15230000</v>
      </c>
      <c r="D187" s="83">
        <v>19590000</v>
      </c>
      <c r="E187" s="84">
        <v>13550000</v>
      </c>
      <c r="F187" s="84">
        <v>13090000</v>
      </c>
      <c r="G187" s="84">
        <v>14210000</v>
      </c>
      <c r="H187" s="84">
        <v>29610000</v>
      </c>
      <c r="I187" s="84">
        <v>23400000</v>
      </c>
      <c r="J187" s="138">
        <v>18790000</v>
      </c>
      <c r="K187" s="138">
        <v>21730000</v>
      </c>
      <c r="L187" s="26">
        <v>23240000</v>
      </c>
      <c r="M187" s="26">
        <v>24450000</v>
      </c>
      <c r="N187" s="26">
        <v>24780000</v>
      </c>
      <c r="O187" s="26">
        <v>25670000</v>
      </c>
      <c r="P187" s="26">
        <v>12730000</v>
      </c>
      <c r="Q187" s="26">
        <v>21700000</v>
      </c>
      <c r="R187" s="26">
        <v>17940000</v>
      </c>
      <c r="S187" s="179">
        <v>20774139</v>
      </c>
      <c r="T187" s="85">
        <f t="shared" si="1863"/>
        <v>20564000</v>
      </c>
      <c r="U187" s="70"/>
      <c r="AQ187" s="130">
        <v>39633</v>
      </c>
      <c r="AR187" s="50">
        <v>9.5000000000000015E-2</v>
      </c>
      <c r="AS187" s="88">
        <v>0.15361111111111109</v>
      </c>
      <c r="AT187" s="88">
        <v>0.16099999999999998</v>
      </c>
      <c r="AU187" s="88">
        <v>0.11880952380952381</v>
      </c>
      <c r="AV187" s="88">
        <v>0.18222222222222223</v>
      </c>
      <c r="AW187" s="88">
        <v>0.17049999999999998</v>
      </c>
      <c r="AX187" s="88">
        <v>0.17107142857142854</v>
      </c>
      <c r="AY187" s="88">
        <v>0.1553333333333333</v>
      </c>
      <c r="AZ187" s="88">
        <v>0.18999999999999995</v>
      </c>
      <c r="BA187" s="88">
        <v>0.17500000000000002</v>
      </c>
      <c r="BB187" s="88">
        <v>0.20269230769230767</v>
      </c>
      <c r="BC187" s="88">
        <v>0.15861111111111115</v>
      </c>
      <c r="BD187" s="88">
        <v>0.13125000000000003</v>
      </c>
      <c r="BE187" s="88">
        <v>0.24000000000000002</v>
      </c>
      <c r="BF187" s="88">
        <v>0.16083333333333336</v>
      </c>
      <c r="BG187" s="88">
        <v>0.20718750000000002</v>
      </c>
      <c r="BH187" s="89">
        <v>0.29019047619047622</v>
      </c>
      <c r="BI187" s="89">
        <v>0.22363636363636361</v>
      </c>
      <c r="BJ187" s="89">
        <f t="shared" si="1864"/>
        <v>0.20582152524985875</v>
      </c>
      <c r="BK187" s="101"/>
      <c r="BL187" s="49"/>
      <c r="BP187" s="1"/>
      <c r="BQ187" s="1"/>
      <c r="BR187" s="1"/>
      <c r="BS187" s="1"/>
      <c r="BT187" s="1"/>
      <c r="BU187" s="1"/>
      <c r="BV187" s="1"/>
      <c r="BW187" s="1"/>
      <c r="BX187" s="1"/>
      <c r="BY187" s="1"/>
      <c r="BZ187" s="1"/>
      <c r="CA187" s="1"/>
      <c r="CB187" s="1"/>
      <c r="CC187" s="1"/>
      <c r="CD187" s="1"/>
      <c r="CE187" s="97"/>
      <c r="CG187" s="90">
        <v>39633</v>
      </c>
      <c r="CH187" s="78">
        <f t="shared" si="1846"/>
        <v>807500.00000000012</v>
      </c>
      <c r="CI187" s="78">
        <f t="shared" si="1847"/>
        <v>2339497.222222222</v>
      </c>
      <c r="CJ187" s="78">
        <f t="shared" si="1848"/>
        <v>3153989.9999999995</v>
      </c>
      <c r="CK187" s="78">
        <f t="shared" si="1849"/>
        <v>1609869.0476190476</v>
      </c>
      <c r="CL187" s="78">
        <f t="shared" si="1850"/>
        <v>2385288.888888889</v>
      </c>
      <c r="CM187" s="78">
        <f t="shared" si="1851"/>
        <v>2422805</v>
      </c>
      <c r="CN187" s="78">
        <f t="shared" si="1852"/>
        <v>5065424.9999999991</v>
      </c>
      <c r="CO187" s="78">
        <f t="shared" si="1853"/>
        <v>3634799.9999999991</v>
      </c>
      <c r="CP187" s="78">
        <f t="shared" si="1854"/>
        <v>3570099.9999999991</v>
      </c>
      <c r="CQ187" s="78">
        <f t="shared" si="1855"/>
        <v>3802750.0000000005</v>
      </c>
      <c r="CR187" s="78">
        <f t="shared" si="1856"/>
        <v>4710569.2307692301</v>
      </c>
      <c r="CS187" s="78">
        <f t="shared" si="1857"/>
        <v>3878041.6666666674</v>
      </c>
      <c r="CT187" s="78">
        <f t="shared" si="1858"/>
        <v>3252375.0000000009</v>
      </c>
      <c r="CU187" s="78">
        <f t="shared" si="1859"/>
        <v>6160800.0000000009</v>
      </c>
      <c r="CV187" s="78">
        <f t="shared" si="1860"/>
        <v>2047408.3333333337</v>
      </c>
      <c r="CW187" s="78">
        <f t="shared" si="1861"/>
        <v>4495968.7500000009</v>
      </c>
      <c r="CX187" s="78">
        <f t="shared" si="1862"/>
        <v>5206017.1428571437</v>
      </c>
      <c r="CY187" s="78">
        <f t="shared" si="1862"/>
        <v>4645852.9036363633</v>
      </c>
      <c r="CZ187" s="91">
        <f t="shared" si="1865"/>
        <v>4232513.8452380951</v>
      </c>
      <c r="DA187" s="88"/>
      <c r="DB187" s="49"/>
      <c r="EQ187" s="1"/>
    </row>
    <row r="188" spans="1:147" x14ac:dyDescent="0.15">
      <c r="A188" s="81">
        <v>39634</v>
      </c>
      <c r="B188" s="82">
        <v>24000000</v>
      </c>
      <c r="C188" s="83">
        <v>28810000</v>
      </c>
      <c r="D188" s="83">
        <v>10980000</v>
      </c>
      <c r="E188" s="84">
        <v>30710000</v>
      </c>
      <c r="F188" s="84">
        <v>27620000</v>
      </c>
      <c r="G188" s="84">
        <v>23870000</v>
      </c>
      <c r="H188" s="84">
        <v>26260000</v>
      </c>
      <c r="I188" s="84">
        <v>23910000</v>
      </c>
      <c r="J188" s="138">
        <v>10800000</v>
      </c>
      <c r="K188" s="138">
        <v>31850000</v>
      </c>
      <c r="L188" s="26">
        <v>26850000</v>
      </c>
      <c r="M188" s="26">
        <v>34960000</v>
      </c>
      <c r="N188" s="26">
        <v>30360000</v>
      </c>
      <c r="O188" s="26">
        <v>24030000</v>
      </c>
      <c r="P188" s="26">
        <v>26690000</v>
      </c>
      <c r="Q188" s="26">
        <v>33600000</v>
      </c>
      <c r="R188" s="26">
        <v>34490000</v>
      </c>
      <c r="S188" s="179">
        <v>40492988</v>
      </c>
      <c r="T188" s="85">
        <f t="shared" si="1863"/>
        <v>29834000</v>
      </c>
      <c r="U188" s="70"/>
      <c r="AQ188" s="130">
        <v>39634</v>
      </c>
      <c r="AR188" s="50">
        <v>9.8333333333333342E-2</v>
      </c>
      <c r="AS188" s="88">
        <v>0.15361111111111109</v>
      </c>
      <c r="AT188" s="88">
        <v>0.13933333333333328</v>
      </c>
      <c r="AU188" s="88">
        <v>0.12181818181818184</v>
      </c>
      <c r="AV188" s="88">
        <v>0.18222222222222223</v>
      </c>
      <c r="AW188" s="88">
        <v>0.16624999999999998</v>
      </c>
      <c r="AX188" s="88">
        <v>0.16821428571428568</v>
      </c>
      <c r="AY188" s="88">
        <v>0.1553333333333333</v>
      </c>
      <c r="AZ188" s="88">
        <v>0.19041666666666665</v>
      </c>
      <c r="BA188" s="88">
        <v>0.17500000000000002</v>
      </c>
      <c r="BB188" s="88">
        <v>0.20153846153846156</v>
      </c>
      <c r="BC188" s="88">
        <v>0.1525</v>
      </c>
      <c r="BD188" s="88">
        <v>0.13300000000000003</v>
      </c>
      <c r="BE188" s="88">
        <v>0.23899999999999999</v>
      </c>
      <c r="BF188" s="88">
        <v>0.15958333333333333</v>
      </c>
      <c r="BG188" s="88">
        <v>0.20718750000000002</v>
      </c>
      <c r="BH188" s="89">
        <v>0.268095238095238</v>
      </c>
      <c r="BI188" s="89">
        <v>0.22032467532467531</v>
      </c>
      <c r="BJ188" s="89">
        <f t="shared" si="1864"/>
        <v>0.2027782659286145</v>
      </c>
      <c r="BK188" s="101"/>
      <c r="BL188" s="49"/>
      <c r="BP188" s="1"/>
      <c r="BQ188" s="1"/>
      <c r="BR188" s="1"/>
      <c r="BS188" s="1"/>
      <c r="BT188" s="1"/>
      <c r="BU188" s="1"/>
      <c r="BV188" s="1"/>
      <c r="BW188" s="1"/>
      <c r="BX188" s="1"/>
      <c r="BY188" s="1"/>
      <c r="BZ188" s="1"/>
      <c r="CA188" s="1"/>
      <c r="CB188" s="1"/>
      <c r="CC188" s="1"/>
      <c r="CD188" s="1"/>
      <c r="CE188" s="97"/>
      <c r="CG188" s="90">
        <v>39634</v>
      </c>
      <c r="CH188" s="78">
        <f t="shared" si="1846"/>
        <v>2360000</v>
      </c>
      <c r="CI188" s="78">
        <f t="shared" si="1847"/>
        <v>4425536.1111111101</v>
      </c>
      <c r="CJ188" s="78">
        <f t="shared" si="1848"/>
        <v>1529879.9999999995</v>
      </c>
      <c r="CK188" s="78">
        <f t="shared" si="1849"/>
        <v>3741036.3636363642</v>
      </c>
      <c r="CL188" s="78">
        <f t="shared" si="1850"/>
        <v>5032977.777777778</v>
      </c>
      <c r="CM188" s="78">
        <f t="shared" si="1851"/>
        <v>3968387.4999999995</v>
      </c>
      <c r="CN188" s="78">
        <f t="shared" si="1852"/>
        <v>4417307.1428571418</v>
      </c>
      <c r="CO188" s="78">
        <f t="shared" si="1853"/>
        <v>3714019.9999999991</v>
      </c>
      <c r="CP188" s="78">
        <f t="shared" si="1854"/>
        <v>2056499.9999999998</v>
      </c>
      <c r="CQ188" s="78">
        <f t="shared" si="1855"/>
        <v>5573750.0000000009</v>
      </c>
      <c r="CR188" s="78">
        <f t="shared" si="1856"/>
        <v>5411307.692307693</v>
      </c>
      <c r="CS188" s="78">
        <f t="shared" si="1857"/>
        <v>5331400</v>
      </c>
      <c r="CT188" s="78">
        <f t="shared" si="1858"/>
        <v>4037880.0000000009</v>
      </c>
      <c r="CU188" s="78">
        <f t="shared" si="1859"/>
        <v>5743170</v>
      </c>
      <c r="CV188" s="78">
        <f t="shared" si="1860"/>
        <v>4259279.166666666</v>
      </c>
      <c r="CW188" s="78">
        <f t="shared" si="1861"/>
        <v>6961500.0000000009</v>
      </c>
      <c r="CX188" s="78">
        <f t="shared" si="1862"/>
        <v>9246604.7619047593</v>
      </c>
      <c r="CY188" s="78">
        <f t="shared" si="1862"/>
        <v>8921604.4340259731</v>
      </c>
      <c r="CZ188" s="91">
        <f t="shared" si="1865"/>
        <v>6049686.7857142854</v>
      </c>
      <c r="DA188" s="88"/>
      <c r="DB188" s="49"/>
      <c r="EQ188" s="1"/>
    </row>
    <row r="189" spans="1:147" x14ac:dyDescent="0.15">
      <c r="A189" s="81">
        <v>39635</v>
      </c>
      <c r="B189" s="82">
        <v>26830000</v>
      </c>
      <c r="C189" s="83">
        <v>8910000</v>
      </c>
      <c r="D189" s="83">
        <v>26870000</v>
      </c>
      <c r="E189" s="84">
        <v>32120000</v>
      </c>
      <c r="F189" s="84">
        <v>27010000</v>
      </c>
      <c r="G189" s="84">
        <v>28620000</v>
      </c>
      <c r="H189" s="84">
        <v>22190000</v>
      </c>
      <c r="I189" s="84">
        <v>9500000</v>
      </c>
      <c r="J189" s="138">
        <v>32640000</v>
      </c>
      <c r="K189" s="138">
        <v>32310000</v>
      </c>
      <c r="L189" s="26">
        <v>31550000</v>
      </c>
      <c r="M189" s="26">
        <v>35350000</v>
      </c>
      <c r="N189" s="26">
        <v>24250000</v>
      </c>
      <c r="O189" s="26">
        <v>38410000</v>
      </c>
      <c r="P189" s="26">
        <v>36040000</v>
      </c>
      <c r="Q189" s="26">
        <v>34660000</v>
      </c>
      <c r="R189" s="26">
        <v>35220000</v>
      </c>
      <c r="S189" s="179">
        <v>33650475</v>
      </c>
      <c r="T189" s="85">
        <f t="shared" si="1863"/>
        <v>33716000</v>
      </c>
      <c r="U189" s="70"/>
      <c r="AQ189" s="130">
        <v>39635</v>
      </c>
      <c r="AR189" s="50">
        <v>9.4666666666666677E-2</v>
      </c>
      <c r="AS189" s="88">
        <v>0.14857142857142852</v>
      </c>
      <c r="AT189" s="88">
        <v>0.13933333333333328</v>
      </c>
      <c r="AU189" s="88">
        <v>0.12181818181818184</v>
      </c>
      <c r="AV189" s="88">
        <v>0.18138888888888888</v>
      </c>
      <c r="AW189" s="88">
        <v>0.16749999999999995</v>
      </c>
      <c r="AX189" s="88">
        <v>0.16821428571428568</v>
      </c>
      <c r="AY189" s="88">
        <v>0.15133333333333329</v>
      </c>
      <c r="AZ189" s="88">
        <v>0.19041666666666665</v>
      </c>
      <c r="BA189" s="88">
        <v>0.1680555555555556</v>
      </c>
      <c r="BB189" s="88">
        <v>0.18846153846153843</v>
      </c>
      <c r="BC189" s="88">
        <v>0.14666666666666664</v>
      </c>
      <c r="BD189" s="88">
        <v>0.13300000000000003</v>
      </c>
      <c r="BE189" s="88">
        <v>0.23899999999999999</v>
      </c>
      <c r="BF189" s="88">
        <v>0.15958333333333333</v>
      </c>
      <c r="BG189" s="88">
        <v>0.21907563025210089</v>
      </c>
      <c r="BH189" s="89">
        <v>0.25812925170068024</v>
      </c>
      <c r="BI189" s="89">
        <v>0.22032467532467531</v>
      </c>
      <c r="BJ189" s="89">
        <f t="shared" si="1864"/>
        <v>0.20667396442501546</v>
      </c>
      <c r="BK189" s="101"/>
      <c r="BL189" s="49"/>
      <c r="BP189" s="1"/>
      <c r="BQ189" s="1"/>
      <c r="BR189" s="1"/>
      <c r="BS189" s="1"/>
      <c r="BT189" s="1"/>
      <c r="BU189" s="1"/>
      <c r="BV189" s="1"/>
      <c r="BW189" s="1"/>
      <c r="BX189" s="1"/>
      <c r="BY189" s="1"/>
      <c r="BZ189" s="1"/>
      <c r="CA189" s="1"/>
      <c r="CB189" s="1"/>
      <c r="CC189" s="1"/>
      <c r="CD189" s="1"/>
      <c r="CE189" s="97"/>
      <c r="CG189" s="90">
        <v>39635</v>
      </c>
      <c r="CH189" s="78">
        <f t="shared" si="1846"/>
        <v>2539906.666666667</v>
      </c>
      <c r="CI189" s="78">
        <f t="shared" si="1847"/>
        <v>1323771.4285714282</v>
      </c>
      <c r="CJ189" s="78">
        <f t="shared" si="1848"/>
        <v>3743886.6666666651</v>
      </c>
      <c r="CK189" s="78">
        <f t="shared" si="1849"/>
        <v>3912800.0000000005</v>
      </c>
      <c r="CL189" s="78">
        <f t="shared" si="1850"/>
        <v>4899313.888888889</v>
      </c>
      <c r="CM189" s="78">
        <f t="shared" si="1851"/>
        <v>4793849.9999999991</v>
      </c>
      <c r="CN189" s="78">
        <f t="shared" si="1852"/>
        <v>3732674.9999999991</v>
      </c>
      <c r="CO189" s="78">
        <f t="shared" si="1853"/>
        <v>1437666.6666666663</v>
      </c>
      <c r="CP189" s="78">
        <f t="shared" si="1854"/>
        <v>6215199.9999999991</v>
      </c>
      <c r="CQ189" s="78">
        <f t="shared" si="1855"/>
        <v>5429875.0000000009</v>
      </c>
      <c r="CR189" s="78">
        <f t="shared" si="1856"/>
        <v>5945961.5384615371</v>
      </c>
      <c r="CS189" s="78">
        <f t="shared" si="1857"/>
        <v>5184666.666666666</v>
      </c>
      <c r="CT189" s="78">
        <f t="shared" si="1858"/>
        <v>3225250.0000000009</v>
      </c>
      <c r="CU189" s="78">
        <f t="shared" si="1859"/>
        <v>9179990</v>
      </c>
      <c r="CV189" s="78">
        <f t="shared" si="1860"/>
        <v>5751383.333333333</v>
      </c>
      <c r="CW189" s="78">
        <f t="shared" si="1861"/>
        <v>7593161.3445378169</v>
      </c>
      <c r="CX189" s="78">
        <f t="shared" si="1862"/>
        <v>9091312.2448979579</v>
      </c>
      <c r="CY189" s="78">
        <f t="shared" si="1862"/>
        <v>7414029.9788961038</v>
      </c>
      <c r="CZ189" s="91">
        <f t="shared" si="1865"/>
        <v>6968219.3845538218</v>
      </c>
      <c r="DA189" s="88"/>
      <c r="DB189" s="49"/>
      <c r="EQ189" s="1"/>
    </row>
    <row r="190" spans="1:147" x14ac:dyDescent="0.15">
      <c r="A190" s="81">
        <v>39636</v>
      </c>
      <c r="B190" s="82">
        <v>29870000</v>
      </c>
      <c r="C190" s="83">
        <v>20280000</v>
      </c>
      <c r="D190" s="83">
        <v>27760000</v>
      </c>
      <c r="E190" s="84">
        <v>40930000</v>
      </c>
      <c r="F190" s="84">
        <v>27010000</v>
      </c>
      <c r="G190" s="84">
        <v>24230000</v>
      </c>
      <c r="H190" s="84">
        <v>9790000</v>
      </c>
      <c r="I190" s="84">
        <v>35190000</v>
      </c>
      <c r="J190" s="138">
        <v>33260000</v>
      </c>
      <c r="K190" s="138">
        <v>36220000</v>
      </c>
      <c r="L190" s="26">
        <v>36450000</v>
      </c>
      <c r="M190" s="26">
        <v>29410000</v>
      </c>
      <c r="N190" s="26">
        <v>14630000</v>
      </c>
      <c r="O190" s="26">
        <v>35380000</v>
      </c>
      <c r="P190" s="26">
        <v>33930000</v>
      </c>
      <c r="Q190" s="26">
        <v>32170000</v>
      </c>
      <c r="R190" s="26">
        <v>31820000</v>
      </c>
      <c r="S190" s="179">
        <v>16787700</v>
      </c>
      <c r="T190" s="85">
        <f t="shared" si="1863"/>
        <v>29586000</v>
      </c>
      <c r="U190" s="70"/>
      <c r="AQ190" s="130">
        <v>39636</v>
      </c>
      <c r="AR190" s="50">
        <v>9.4666666666666677E-2</v>
      </c>
      <c r="AS190" s="88">
        <v>0.14857142857142852</v>
      </c>
      <c r="AT190" s="88">
        <v>0.12599999999999997</v>
      </c>
      <c r="AU190" s="88">
        <v>0.12425000000000001</v>
      </c>
      <c r="AV190" s="88">
        <v>0.18083333333333332</v>
      </c>
      <c r="AW190" s="88">
        <v>0.16749999999999995</v>
      </c>
      <c r="AX190" s="88">
        <v>0.18041666666666664</v>
      </c>
      <c r="AY190" s="88">
        <v>0.15133333333333329</v>
      </c>
      <c r="AZ190" s="88">
        <v>0.21000000000000002</v>
      </c>
      <c r="BA190" s="88">
        <v>0.1680555555555556</v>
      </c>
      <c r="BB190" s="88">
        <v>0.18730769230769229</v>
      </c>
      <c r="BC190" s="88">
        <v>0.14666666666666664</v>
      </c>
      <c r="BD190" s="88">
        <v>0.14941176470588238</v>
      </c>
      <c r="BE190" s="88">
        <v>0.23833333333333334</v>
      </c>
      <c r="BF190" s="88">
        <v>0.16807692307692307</v>
      </c>
      <c r="BG190" s="88">
        <v>0.22172268907563025</v>
      </c>
      <c r="BH190" s="89">
        <v>0.25625850340136047</v>
      </c>
      <c r="BI190" s="89">
        <v>0.22884615384615387</v>
      </c>
      <c r="BJ190" s="89">
        <f t="shared" si="1864"/>
        <v>0.21366823454860209</v>
      </c>
      <c r="BK190" s="101"/>
      <c r="BL190" s="49"/>
      <c r="BP190" s="1"/>
      <c r="BQ190" s="1"/>
      <c r="BR190" s="1"/>
      <c r="BS190" s="1"/>
      <c r="BT190" s="1"/>
      <c r="BU190" s="1"/>
      <c r="BV190" s="1"/>
      <c r="BW190" s="1"/>
      <c r="BX190" s="1"/>
      <c r="BY190" s="1"/>
      <c r="BZ190" s="1"/>
      <c r="CA190" s="1"/>
      <c r="CB190" s="1"/>
      <c r="CC190" s="1"/>
      <c r="CD190" s="1"/>
      <c r="CE190" s="97"/>
      <c r="CG190" s="90">
        <v>39636</v>
      </c>
      <c r="CH190" s="78">
        <f t="shared" si="1846"/>
        <v>2827693.3333333335</v>
      </c>
      <c r="CI190" s="78">
        <f t="shared" si="1847"/>
        <v>3013028.5714285704</v>
      </c>
      <c r="CJ190" s="78">
        <f t="shared" si="1848"/>
        <v>3497759.9999999991</v>
      </c>
      <c r="CK190" s="78">
        <f t="shared" si="1849"/>
        <v>5085552.5000000009</v>
      </c>
      <c r="CL190" s="78">
        <f t="shared" si="1850"/>
        <v>4884308.333333333</v>
      </c>
      <c r="CM190" s="78">
        <f t="shared" si="1851"/>
        <v>4058524.9999999991</v>
      </c>
      <c r="CN190" s="78">
        <f t="shared" si="1852"/>
        <v>1766279.1666666665</v>
      </c>
      <c r="CO190" s="78">
        <f t="shared" si="1853"/>
        <v>5325419.9999999981</v>
      </c>
      <c r="CP190" s="78">
        <f t="shared" si="1854"/>
        <v>6984600.0000000009</v>
      </c>
      <c r="CQ190" s="78">
        <f t="shared" si="1855"/>
        <v>6086972.2222222239</v>
      </c>
      <c r="CR190" s="78">
        <f t="shared" si="1856"/>
        <v>6827365.384615384</v>
      </c>
      <c r="CS190" s="78">
        <f t="shared" si="1857"/>
        <v>4313466.666666666</v>
      </c>
      <c r="CT190" s="78">
        <f t="shared" si="1858"/>
        <v>2185894.1176470593</v>
      </c>
      <c r="CU190" s="78">
        <f t="shared" si="1859"/>
        <v>8432233.333333334</v>
      </c>
      <c r="CV190" s="78">
        <f t="shared" si="1860"/>
        <v>5702850</v>
      </c>
      <c r="CW190" s="78">
        <f t="shared" si="1861"/>
        <v>7132818.9075630251</v>
      </c>
      <c r="CX190" s="78">
        <f t="shared" si="1862"/>
        <v>8154145.57823129</v>
      </c>
      <c r="CY190" s="78">
        <f t="shared" si="1862"/>
        <v>3841800.5769230775</v>
      </c>
      <c r="CZ190" s="91">
        <f t="shared" si="1865"/>
        <v>6321588.387354942</v>
      </c>
      <c r="DA190" s="88"/>
      <c r="DB190" s="49"/>
      <c r="EQ190" s="1"/>
    </row>
    <row r="191" spans="1:147" x14ac:dyDescent="0.15">
      <c r="A191" s="81">
        <v>39637</v>
      </c>
      <c r="B191" s="82">
        <v>12950000</v>
      </c>
      <c r="C191" s="83">
        <v>23630000</v>
      </c>
      <c r="D191" s="83">
        <v>25230000</v>
      </c>
      <c r="E191" s="84">
        <v>40510000</v>
      </c>
      <c r="F191" s="84">
        <v>22130000</v>
      </c>
      <c r="G191" s="84">
        <v>10260000</v>
      </c>
      <c r="H191" s="84">
        <v>28740000</v>
      </c>
      <c r="I191" s="84">
        <v>35520000</v>
      </c>
      <c r="J191" s="138">
        <v>30510000</v>
      </c>
      <c r="K191" s="138">
        <v>38630000</v>
      </c>
      <c r="L191" s="26">
        <v>32940000</v>
      </c>
      <c r="M191" s="26">
        <v>16050000</v>
      </c>
      <c r="N191" s="26">
        <v>29670000</v>
      </c>
      <c r="O191" s="26">
        <v>36380000</v>
      </c>
      <c r="P191" s="26">
        <v>33460000</v>
      </c>
      <c r="Q191" s="26">
        <v>31610000</v>
      </c>
      <c r="R191" s="26">
        <v>25720000</v>
      </c>
      <c r="S191" s="179">
        <v>40409028</v>
      </c>
      <c r="T191" s="85">
        <f t="shared" si="1863"/>
        <v>31368000</v>
      </c>
      <c r="U191" s="70"/>
      <c r="AQ191" s="130">
        <v>39637</v>
      </c>
      <c r="AR191" s="50">
        <v>9.6111111111111133E-2</v>
      </c>
      <c r="AS191" s="88">
        <v>0.1497222222222222</v>
      </c>
      <c r="AT191" s="88">
        <v>0.12638888888888886</v>
      </c>
      <c r="AU191" s="88">
        <v>0.12124999999999997</v>
      </c>
      <c r="AV191" s="88">
        <v>0.18083333333333332</v>
      </c>
      <c r="AW191" s="88">
        <v>0.1684090909090909</v>
      </c>
      <c r="AX191" s="88">
        <v>0.18041666666666664</v>
      </c>
      <c r="AY191" s="88">
        <v>0.14799999999999999</v>
      </c>
      <c r="AZ191" s="88">
        <v>0.17863636363636362</v>
      </c>
      <c r="BA191" s="88">
        <v>0.16058823529411761</v>
      </c>
      <c r="BB191" s="88">
        <v>0.18730769230769229</v>
      </c>
      <c r="BC191" s="88">
        <v>0.13700000000000001</v>
      </c>
      <c r="BD191" s="88">
        <v>0.14941176470588238</v>
      </c>
      <c r="BE191" s="88">
        <v>0.23966666666666664</v>
      </c>
      <c r="BF191" s="88">
        <v>0.16999999999999998</v>
      </c>
      <c r="BG191" s="88">
        <v>0.22375939849624063</v>
      </c>
      <c r="BH191" s="89">
        <v>0.25625850340136047</v>
      </c>
      <c r="BI191" s="89">
        <v>0.22884615384615387</v>
      </c>
      <c r="BJ191" s="89">
        <f t="shared" si="1864"/>
        <v>0.20724511404046173</v>
      </c>
      <c r="BK191" s="101"/>
      <c r="BL191" s="49"/>
      <c r="BP191" s="1"/>
      <c r="BQ191" s="1"/>
      <c r="BR191" s="1"/>
      <c r="BS191" s="1"/>
      <c r="BT191" s="1"/>
      <c r="BU191" s="1"/>
      <c r="BV191" s="1"/>
      <c r="BW191" s="1"/>
      <c r="BX191" s="1"/>
      <c r="BY191" s="1"/>
      <c r="BZ191" s="1"/>
      <c r="CA191" s="1"/>
      <c r="CB191" s="1"/>
      <c r="CC191" s="1"/>
      <c r="CD191" s="1"/>
      <c r="CE191" s="97"/>
      <c r="CG191" s="90">
        <v>39637</v>
      </c>
      <c r="CH191" s="78">
        <f t="shared" si="1846"/>
        <v>1244638.8888888892</v>
      </c>
      <c r="CI191" s="78">
        <f t="shared" si="1847"/>
        <v>3537936.1111111105</v>
      </c>
      <c r="CJ191" s="78">
        <f t="shared" si="1848"/>
        <v>3188791.666666666</v>
      </c>
      <c r="CK191" s="78">
        <f t="shared" si="1849"/>
        <v>4911837.4999999991</v>
      </c>
      <c r="CL191" s="78">
        <f t="shared" si="1850"/>
        <v>4001841.6666666665</v>
      </c>
      <c r="CM191" s="78">
        <f t="shared" si="1851"/>
        <v>1727877.2727272727</v>
      </c>
      <c r="CN191" s="78">
        <f t="shared" si="1852"/>
        <v>5185174.9999999991</v>
      </c>
      <c r="CO191" s="78">
        <f t="shared" si="1853"/>
        <v>5256960</v>
      </c>
      <c r="CP191" s="78">
        <f t="shared" si="1854"/>
        <v>5450195.4545454541</v>
      </c>
      <c r="CQ191" s="78">
        <f t="shared" si="1855"/>
        <v>6203523.5294117639</v>
      </c>
      <c r="CR191" s="78">
        <f t="shared" si="1856"/>
        <v>6169915.384615384</v>
      </c>
      <c r="CS191" s="78">
        <f t="shared" si="1857"/>
        <v>2198850</v>
      </c>
      <c r="CT191" s="78">
        <f t="shared" si="1858"/>
        <v>4433047.0588235306</v>
      </c>
      <c r="CU191" s="78">
        <f t="shared" si="1859"/>
        <v>8719073.3333333321</v>
      </c>
      <c r="CV191" s="78">
        <f t="shared" si="1860"/>
        <v>5688199.9999999991</v>
      </c>
      <c r="CW191" s="78">
        <f t="shared" si="1861"/>
        <v>7073034.5864661662</v>
      </c>
      <c r="CX191" s="78">
        <f t="shared" si="1862"/>
        <v>6590968.7074829917</v>
      </c>
      <c r="CY191" s="78">
        <f t="shared" si="1862"/>
        <v>9247450.6384615395</v>
      </c>
      <c r="CZ191" s="91">
        <f t="shared" si="1865"/>
        <v>6500864.7372212037</v>
      </c>
      <c r="DA191" s="88"/>
      <c r="DB191" s="49"/>
      <c r="EQ191" s="1"/>
    </row>
    <row r="192" spans="1:147" x14ac:dyDescent="0.15">
      <c r="A192" s="81">
        <v>39638</v>
      </c>
      <c r="B192" s="82">
        <v>27320000</v>
      </c>
      <c r="C192" s="83">
        <v>23140000</v>
      </c>
      <c r="D192" s="83">
        <v>25040000</v>
      </c>
      <c r="E192" s="84">
        <v>27760000</v>
      </c>
      <c r="F192" s="84">
        <v>17370000</v>
      </c>
      <c r="G192" s="84">
        <v>30890000</v>
      </c>
      <c r="H192" s="84">
        <v>35570000</v>
      </c>
      <c r="I192" s="84">
        <v>36710000</v>
      </c>
      <c r="J192" s="138">
        <v>30390000</v>
      </c>
      <c r="K192" s="138">
        <v>32290000</v>
      </c>
      <c r="L192" s="26">
        <v>18610000</v>
      </c>
      <c r="M192" s="26">
        <v>36360000</v>
      </c>
      <c r="N192" s="26">
        <v>30300000</v>
      </c>
      <c r="O192" s="26">
        <v>36180000</v>
      </c>
      <c r="P192" s="26">
        <v>34620000</v>
      </c>
      <c r="Q192" s="26">
        <v>25660000</v>
      </c>
      <c r="R192" s="26">
        <v>16590000</v>
      </c>
      <c r="S192" s="179">
        <v>39065477</v>
      </c>
      <c r="T192" s="85">
        <f t="shared" si="1863"/>
        <v>28670000</v>
      </c>
      <c r="U192" s="70"/>
      <c r="AQ192" s="130">
        <v>39638</v>
      </c>
      <c r="AR192" s="50">
        <v>9.6111111111111133E-2</v>
      </c>
      <c r="AS192" s="88">
        <v>0.14666666666666664</v>
      </c>
      <c r="AT192" s="88">
        <v>0.11916666666666662</v>
      </c>
      <c r="AU192" s="88">
        <v>0.12424999999999997</v>
      </c>
      <c r="AV192" s="88">
        <v>0.18083333333333332</v>
      </c>
      <c r="AW192" s="88">
        <v>0.1684090909090909</v>
      </c>
      <c r="AX192" s="88">
        <v>0.16099999999999998</v>
      </c>
      <c r="AY192" s="88">
        <v>0.14666666666666664</v>
      </c>
      <c r="AZ192" s="88">
        <v>0.1809375</v>
      </c>
      <c r="BA192" s="88">
        <v>0.16058823529411761</v>
      </c>
      <c r="BB192" s="88">
        <v>0.18312499999999995</v>
      </c>
      <c r="BC192" s="88">
        <v>0.13700000000000001</v>
      </c>
      <c r="BD192" s="88">
        <v>0.15</v>
      </c>
      <c r="BE192" s="88">
        <v>0.23388888888888884</v>
      </c>
      <c r="BF192" s="88">
        <v>0.17038461538461538</v>
      </c>
      <c r="BG192" s="88">
        <v>0.22375939849624063</v>
      </c>
      <c r="BH192" s="89">
        <v>0.25210714285714292</v>
      </c>
      <c r="BI192" s="89">
        <v>0.21507518796992484</v>
      </c>
      <c r="BJ192" s="89">
        <f t="shared" si="1864"/>
        <v>0.20111572410205036</v>
      </c>
      <c r="BK192" s="101"/>
      <c r="BL192" s="49"/>
      <c r="BP192" s="1"/>
      <c r="BQ192" s="1"/>
      <c r="BR192" s="1"/>
      <c r="BS192" s="1"/>
      <c r="BT192" s="1"/>
      <c r="BU192" s="1"/>
      <c r="BV192" s="1"/>
      <c r="BW192" s="1"/>
      <c r="BX192" s="1"/>
      <c r="BY192" s="1"/>
      <c r="BZ192" s="1"/>
      <c r="CA192" s="1"/>
      <c r="CB192" s="1"/>
      <c r="CC192" s="1"/>
      <c r="CD192" s="1"/>
      <c r="CE192" s="97"/>
      <c r="CG192" s="90">
        <v>39638</v>
      </c>
      <c r="CH192" s="78">
        <f t="shared" si="1846"/>
        <v>2625755.555555556</v>
      </c>
      <c r="CI192" s="78">
        <f t="shared" si="1847"/>
        <v>3393866.666666666</v>
      </c>
      <c r="CJ192" s="78">
        <f t="shared" si="1848"/>
        <v>2983933.3333333321</v>
      </c>
      <c r="CK192" s="78">
        <f t="shared" si="1849"/>
        <v>3449179.9999999991</v>
      </c>
      <c r="CL192" s="78">
        <f t="shared" si="1850"/>
        <v>3141074.9999999995</v>
      </c>
      <c r="CM192" s="78">
        <f t="shared" si="1851"/>
        <v>5202156.8181818174</v>
      </c>
      <c r="CN192" s="78">
        <f t="shared" si="1852"/>
        <v>5726769.9999999991</v>
      </c>
      <c r="CO192" s="78">
        <f t="shared" si="1853"/>
        <v>5384133.3333333321</v>
      </c>
      <c r="CP192" s="78">
        <f t="shared" si="1854"/>
        <v>5498690.625</v>
      </c>
      <c r="CQ192" s="78">
        <f t="shared" si="1855"/>
        <v>5185394.1176470574</v>
      </c>
      <c r="CR192" s="78">
        <f t="shared" si="1856"/>
        <v>3407956.2499999991</v>
      </c>
      <c r="CS192" s="78">
        <f t="shared" si="1857"/>
        <v>4981320</v>
      </c>
      <c r="CT192" s="78">
        <f t="shared" si="1858"/>
        <v>4545000</v>
      </c>
      <c r="CU192" s="78">
        <f t="shared" si="1859"/>
        <v>8462099.9999999981</v>
      </c>
      <c r="CV192" s="78">
        <f t="shared" si="1860"/>
        <v>5898715.384615385</v>
      </c>
      <c r="CW192" s="78">
        <f t="shared" si="1861"/>
        <v>5741666.1654135343</v>
      </c>
      <c r="CX192" s="78">
        <f t="shared" si="1862"/>
        <v>4182457.5000000009</v>
      </c>
      <c r="CY192" s="78">
        <f t="shared" si="1862"/>
        <v>8402014.8089097757</v>
      </c>
      <c r="CZ192" s="91">
        <f t="shared" si="1865"/>
        <v>5765987.810005784</v>
      </c>
      <c r="DA192" s="88"/>
      <c r="DB192" s="49"/>
      <c r="EQ192" s="1"/>
    </row>
    <row r="193" spans="1:147" x14ac:dyDescent="0.15">
      <c r="A193" s="81">
        <v>39639</v>
      </c>
      <c r="B193" s="82">
        <v>29000000</v>
      </c>
      <c r="C193" s="83">
        <v>27000000</v>
      </c>
      <c r="D193" s="83">
        <v>27550000</v>
      </c>
      <c r="E193" s="84">
        <v>21150000</v>
      </c>
      <c r="F193" s="84">
        <v>7060000</v>
      </c>
      <c r="G193" s="84">
        <v>29180000</v>
      </c>
      <c r="H193" s="84">
        <v>31820000</v>
      </c>
      <c r="I193" s="84">
        <v>33200000</v>
      </c>
      <c r="J193" s="138">
        <v>26170000</v>
      </c>
      <c r="K193" s="138">
        <v>18860000</v>
      </c>
      <c r="L193" s="26">
        <v>34670000</v>
      </c>
      <c r="M193" s="26">
        <v>35270000</v>
      </c>
      <c r="N193" s="26">
        <v>29940000</v>
      </c>
      <c r="O193" s="26">
        <v>33990000</v>
      </c>
      <c r="P193" s="26">
        <v>27280000</v>
      </c>
      <c r="Q193" s="26">
        <v>16270000</v>
      </c>
      <c r="R193" s="26">
        <v>36460000</v>
      </c>
      <c r="S193" s="179">
        <v>42869987</v>
      </c>
      <c r="T193" s="85">
        <f t="shared" si="1863"/>
        <v>28788000</v>
      </c>
      <c r="U193" s="70"/>
      <c r="AQ193" s="130">
        <v>39639</v>
      </c>
      <c r="AR193" s="50">
        <v>9.7777777777777797E-2</v>
      </c>
      <c r="AS193" s="88">
        <v>0.14777777777777773</v>
      </c>
      <c r="AT193" s="88">
        <v>0.11805555555555551</v>
      </c>
      <c r="AU193" s="88">
        <v>0.12424999999999997</v>
      </c>
      <c r="AV193" s="88">
        <v>0.19058823529411764</v>
      </c>
      <c r="AW193" s="88">
        <v>0.17249999999999993</v>
      </c>
      <c r="AX193" s="88">
        <v>0.16124999999999995</v>
      </c>
      <c r="AY193" s="88">
        <v>0.14499999999999999</v>
      </c>
      <c r="AZ193" s="88">
        <v>0.18199999999999997</v>
      </c>
      <c r="BA193" s="88">
        <v>0.1530555555555555</v>
      </c>
      <c r="BB193" s="88">
        <v>0.18312499999999995</v>
      </c>
      <c r="BC193" s="88">
        <v>0.1333333333333333</v>
      </c>
      <c r="BD193" s="88">
        <v>0.15049999999999999</v>
      </c>
      <c r="BE193" s="88">
        <v>0.23249999999999993</v>
      </c>
      <c r="BF193" s="88">
        <v>0.17038461538461538</v>
      </c>
      <c r="BG193" s="88">
        <v>0.23092857142857143</v>
      </c>
      <c r="BH193" s="89">
        <v>0.25210714285714292</v>
      </c>
      <c r="BI193" s="89">
        <v>0.21375939849624065</v>
      </c>
      <c r="BJ193" s="89">
        <f t="shared" si="1864"/>
        <v>0.20846027228988881</v>
      </c>
      <c r="BK193" s="101"/>
      <c r="BL193" s="49"/>
      <c r="BP193" s="1"/>
      <c r="BQ193" s="1"/>
      <c r="BR193" s="1"/>
      <c r="BS193" s="1"/>
      <c r="BT193" s="1"/>
      <c r="BU193" s="1"/>
      <c r="BV193" s="1"/>
      <c r="BW193" s="1"/>
      <c r="BX193" s="1"/>
      <c r="BY193" s="1"/>
      <c r="BZ193" s="1"/>
      <c r="CA193" s="1"/>
      <c r="CB193" s="1"/>
      <c r="CC193" s="1"/>
      <c r="CD193" s="1"/>
      <c r="CE193" s="97"/>
      <c r="CG193" s="90">
        <v>39639</v>
      </c>
      <c r="CH193" s="78">
        <f t="shared" si="1846"/>
        <v>2835555.555555556</v>
      </c>
      <c r="CI193" s="78">
        <f t="shared" si="1847"/>
        <v>3989999.9999999986</v>
      </c>
      <c r="CJ193" s="78">
        <f t="shared" si="1848"/>
        <v>3252430.5555555541</v>
      </c>
      <c r="CK193" s="78">
        <f t="shared" si="1849"/>
        <v>2627887.4999999995</v>
      </c>
      <c r="CL193" s="78">
        <f t="shared" si="1850"/>
        <v>1345552.9411764706</v>
      </c>
      <c r="CM193" s="78">
        <f t="shared" si="1851"/>
        <v>5033549.9999999981</v>
      </c>
      <c r="CN193" s="78">
        <f t="shared" si="1852"/>
        <v>5130974.9999999981</v>
      </c>
      <c r="CO193" s="78">
        <f t="shared" si="1853"/>
        <v>4814000</v>
      </c>
      <c r="CP193" s="78">
        <f t="shared" si="1854"/>
        <v>4762939.9999999991</v>
      </c>
      <c r="CQ193" s="78">
        <f t="shared" si="1855"/>
        <v>2886627.7777777766</v>
      </c>
      <c r="CR193" s="78">
        <f t="shared" si="1856"/>
        <v>6348943.7499999981</v>
      </c>
      <c r="CS193" s="78">
        <f t="shared" si="1857"/>
        <v>4702666.666666666</v>
      </c>
      <c r="CT193" s="78">
        <f t="shared" si="1858"/>
        <v>4505970</v>
      </c>
      <c r="CU193" s="78">
        <f t="shared" si="1859"/>
        <v>7902674.9999999972</v>
      </c>
      <c r="CV193" s="78">
        <f t="shared" si="1860"/>
        <v>4648092.307692308</v>
      </c>
      <c r="CW193" s="78">
        <f t="shared" si="1861"/>
        <v>3757207.8571428573</v>
      </c>
      <c r="CX193" s="78">
        <f t="shared" si="1862"/>
        <v>9191826.428571431</v>
      </c>
      <c r="CY193" s="78">
        <f t="shared" si="1862"/>
        <v>9163862.6346616559</v>
      </c>
      <c r="CZ193" s="91">
        <f t="shared" si="1865"/>
        <v>6001154.3186813192</v>
      </c>
      <c r="DA193" s="88"/>
      <c r="DB193" s="49"/>
      <c r="EQ193" s="1"/>
    </row>
    <row r="194" spans="1:147" x14ac:dyDescent="0.15">
      <c r="A194" s="81">
        <v>39640</v>
      </c>
      <c r="B194" s="82">
        <v>29630000</v>
      </c>
      <c r="C194" s="83">
        <v>19320000</v>
      </c>
      <c r="D194" s="83">
        <v>22590000</v>
      </c>
      <c r="E194" s="84">
        <v>10820000</v>
      </c>
      <c r="F194" s="84">
        <v>22470000</v>
      </c>
      <c r="G194" s="84">
        <v>24030000</v>
      </c>
      <c r="H194" s="84">
        <v>30540000</v>
      </c>
      <c r="I194" s="84">
        <v>31040000</v>
      </c>
      <c r="J194" s="138">
        <v>21870000</v>
      </c>
      <c r="K194" s="138">
        <v>32950000</v>
      </c>
      <c r="L194" s="26">
        <v>33840000</v>
      </c>
      <c r="M194" s="26">
        <v>37230000</v>
      </c>
      <c r="N194" s="26">
        <v>27360000</v>
      </c>
      <c r="O194" s="26">
        <v>27460000</v>
      </c>
      <c r="P194" s="26">
        <v>16100000</v>
      </c>
      <c r="Q194" s="26">
        <v>29540000</v>
      </c>
      <c r="R194" s="26">
        <v>38080000</v>
      </c>
      <c r="S194" s="179">
        <v>43437473</v>
      </c>
      <c r="T194" s="85">
        <f t="shared" si="1863"/>
        <v>27708000</v>
      </c>
      <c r="U194" s="70"/>
      <c r="AQ194" s="130">
        <v>39640</v>
      </c>
      <c r="AR194" s="50">
        <v>9.5000000000000001E-2</v>
      </c>
      <c r="AS194" s="88">
        <v>0.14666666666666664</v>
      </c>
      <c r="AT194" s="88">
        <v>0.11805555555555551</v>
      </c>
      <c r="AU194" s="88">
        <v>0.13157894736842102</v>
      </c>
      <c r="AV194" s="88">
        <v>0.19058823529411764</v>
      </c>
      <c r="AW194" s="88">
        <v>0.17388888888888887</v>
      </c>
      <c r="AX194" s="88">
        <v>0.15705882352941172</v>
      </c>
      <c r="AY194" s="88">
        <v>0.14676470588235291</v>
      </c>
      <c r="AZ194" s="88">
        <v>0.18199999999999997</v>
      </c>
      <c r="BA194" s="88">
        <v>0.1530555555555555</v>
      </c>
      <c r="BB194" s="88">
        <v>0.18049999999999999</v>
      </c>
      <c r="BC194" s="88">
        <v>0.13352941176470587</v>
      </c>
      <c r="BD194" s="88">
        <v>0.15449999999999997</v>
      </c>
      <c r="BE194" s="88">
        <v>0.23249999999999993</v>
      </c>
      <c r="BF194" s="88">
        <v>0.16699999999999998</v>
      </c>
      <c r="BG194" s="88">
        <v>0.23092857142857143</v>
      </c>
      <c r="BH194" s="89">
        <v>0.25142857142857145</v>
      </c>
      <c r="BI194" s="89">
        <v>0.20981203007518795</v>
      </c>
      <c r="BJ194" s="89">
        <f t="shared" si="1864"/>
        <v>0.21435181175111878</v>
      </c>
      <c r="BK194" s="101"/>
      <c r="BL194" s="49"/>
      <c r="BP194" s="1"/>
      <c r="BQ194" s="1"/>
      <c r="BR194" s="1"/>
      <c r="BS194" s="1"/>
      <c r="BT194" s="1"/>
      <c r="BU194" s="1"/>
      <c r="BV194" s="1"/>
      <c r="BW194" s="1"/>
      <c r="BX194" s="1"/>
      <c r="BY194" s="1"/>
      <c r="BZ194" s="1"/>
      <c r="CA194" s="1"/>
      <c r="CB194" s="1"/>
      <c r="CC194" s="1"/>
      <c r="CD194" s="1"/>
      <c r="CE194" s="97"/>
      <c r="CG194" s="90">
        <v>39640</v>
      </c>
      <c r="CH194" s="78">
        <f t="shared" si="1846"/>
        <v>2814850</v>
      </c>
      <c r="CI194" s="78">
        <f t="shared" si="1847"/>
        <v>2833599.9999999995</v>
      </c>
      <c r="CJ194" s="78">
        <f t="shared" si="1848"/>
        <v>2666874.9999999991</v>
      </c>
      <c r="CK194" s="78">
        <f t="shared" si="1849"/>
        <v>1423684.2105263155</v>
      </c>
      <c r="CL194" s="78">
        <f t="shared" si="1850"/>
        <v>4282517.6470588231</v>
      </c>
      <c r="CM194" s="78">
        <f t="shared" si="1851"/>
        <v>4178549.9999999995</v>
      </c>
      <c r="CN194" s="78">
        <f t="shared" si="1852"/>
        <v>4796576.4705882343</v>
      </c>
      <c r="CO194" s="78">
        <f t="shared" si="1853"/>
        <v>4555576.4705882343</v>
      </c>
      <c r="CP194" s="78">
        <f t="shared" si="1854"/>
        <v>3980339.9999999991</v>
      </c>
      <c r="CQ194" s="78">
        <f t="shared" si="1855"/>
        <v>5043180.5555555541</v>
      </c>
      <c r="CR194" s="78">
        <f t="shared" si="1856"/>
        <v>6108120</v>
      </c>
      <c r="CS194" s="78">
        <f t="shared" si="1857"/>
        <v>4971299.9999999991</v>
      </c>
      <c r="CT194" s="78">
        <f t="shared" si="1858"/>
        <v>4227119.9999999991</v>
      </c>
      <c r="CU194" s="78">
        <f t="shared" si="1859"/>
        <v>6384449.9999999981</v>
      </c>
      <c r="CV194" s="78">
        <f t="shared" si="1860"/>
        <v>2688699.9999999995</v>
      </c>
      <c r="CW194" s="78">
        <f t="shared" si="1861"/>
        <v>6821630</v>
      </c>
      <c r="CX194" s="78">
        <f t="shared" si="1862"/>
        <v>9574400</v>
      </c>
      <c r="CY194" s="78">
        <f t="shared" si="1862"/>
        <v>9113704.391466165</v>
      </c>
      <c r="CZ194" s="91">
        <f t="shared" si="1865"/>
        <v>5939259.9999999991</v>
      </c>
      <c r="DA194" s="88"/>
      <c r="DB194" s="49"/>
      <c r="EQ194" s="1"/>
    </row>
    <row r="195" spans="1:147" x14ac:dyDescent="0.15">
      <c r="A195" s="81">
        <v>39641</v>
      </c>
      <c r="B195" s="82">
        <v>28930000</v>
      </c>
      <c r="C195" s="83">
        <v>33570000</v>
      </c>
      <c r="D195" s="83">
        <v>8660000</v>
      </c>
      <c r="E195" s="84">
        <v>21660000</v>
      </c>
      <c r="F195" s="84">
        <v>22940000</v>
      </c>
      <c r="G195" s="84">
        <v>27330000</v>
      </c>
      <c r="H195" s="84">
        <v>29080000</v>
      </c>
      <c r="I195" s="84">
        <v>25280000</v>
      </c>
      <c r="J195" s="138">
        <v>11520000</v>
      </c>
      <c r="K195" s="138">
        <v>34960000</v>
      </c>
      <c r="L195" s="26">
        <v>32700000</v>
      </c>
      <c r="M195" s="26">
        <v>33110000</v>
      </c>
      <c r="N195" s="26">
        <v>27360000</v>
      </c>
      <c r="O195" s="26">
        <v>16380000</v>
      </c>
      <c r="P195" s="26">
        <v>32220000</v>
      </c>
      <c r="Q195" s="26">
        <v>32350000</v>
      </c>
      <c r="R195" s="26">
        <v>35650000</v>
      </c>
      <c r="S195" s="179">
        <v>32853778</v>
      </c>
      <c r="T195" s="85">
        <f t="shared" si="1863"/>
        <v>28792000</v>
      </c>
      <c r="U195" s="70"/>
      <c r="AQ195" s="130">
        <v>39641</v>
      </c>
      <c r="AR195" s="50">
        <v>9.5000000000000001E-2</v>
      </c>
      <c r="AS195" s="88">
        <v>0.14666666666666664</v>
      </c>
      <c r="AT195" s="88">
        <v>0.11124999999999999</v>
      </c>
      <c r="AU195" s="88">
        <v>0.13157894736842102</v>
      </c>
      <c r="AV195" s="88">
        <v>0.19906249999999998</v>
      </c>
      <c r="AW195" s="88">
        <v>0.17315789473684209</v>
      </c>
      <c r="AX195" s="88">
        <v>0.15676470588235292</v>
      </c>
      <c r="AY195" s="88">
        <v>0.14676470588235291</v>
      </c>
      <c r="AZ195" s="88">
        <v>0.17968749999999997</v>
      </c>
      <c r="BA195" s="88">
        <v>0.15261904761904757</v>
      </c>
      <c r="BB195" s="88">
        <v>0.17974999999999994</v>
      </c>
      <c r="BC195" s="88">
        <v>0.13425000000000004</v>
      </c>
      <c r="BD195" s="88">
        <v>0.1552941176470588</v>
      </c>
      <c r="BE195" s="88">
        <v>0.23277777777777769</v>
      </c>
      <c r="BF195" s="88">
        <v>0.16699999999999998</v>
      </c>
      <c r="BG195" s="88">
        <v>0.23217857142857148</v>
      </c>
      <c r="BH195" s="89">
        <v>0.24993197278911566</v>
      </c>
      <c r="BI195" s="89">
        <v>0.20849624060150376</v>
      </c>
      <c r="BJ195" s="89">
        <f t="shared" si="1864"/>
        <v>0.20744330838059033</v>
      </c>
      <c r="BK195" s="101"/>
      <c r="BL195" s="49"/>
      <c r="BP195" s="1"/>
      <c r="BQ195" s="1"/>
      <c r="BR195" s="1"/>
      <c r="BS195" s="1"/>
      <c r="BT195" s="1"/>
      <c r="BU195" s="1"/>
      <c r="BV195" s="1"/>
      <c r="BW195" s="1"/>
      <c r="BX195" s="1"/>
      <c r="BY195" s="1"/>
      <c r="BZ195" s="1"/>
      <c r="CA195" s="1"/>
      <c r="CB195" s="1"/>
      <c r="CC195" s="1"/>
      <c r="CD195" s="1"/>
      <c r="CE195" s="97"/>
      <c r="CG195" s="90">
        <v>39641</v>
      </c>
      <c r="CH195" s="78">
        <f t="shared" ref="CH195:CH258" si="1866">B195*AR195</f>
        <v>2748350</v>
      </c>
      <c r="CI195" s="78">
        <f t="shared" ref="CI195:CI258" si="1867">C195*AS195</f>
        <v>4923599.9999999991</v>
      </c>
      <c r="CJ195" s="78">
        <f t="shared" ref="CJ195:CJ258" si="1868">D195*AT195</f>
        <v>963424.99999999988</v>
      </c>
      <c r="CK195" s="78">
        <f t="shared" ref="CK195:CK258" si="1869">E195*AU195</f>
        <v>2849999.9999999991</v>
      </c>
      <c r="CL195" s="78">
        <f t="shared" ref="CL195:CL258" si="1870">F195*AV195</f>
        <v>4566493.7499999991</v>
      </c>
      <c r="CM195" s="78">
        <f t="shared" ref="CM195:CM258" si="1871">G195*AW195</f>
        <v>4732405.2631578948</v>
      </c>
      <c r="CN195" s="78">
        <f t="shared" ref="CN195:CN258" si="1872">H195*AX195</f>
        <v>4558717.6470588231</v>
      </c>
      <c r="CO195" s="78">
        <f t="shared" ref="CO195:CO258" si="1873">I195*AY195</f>
        <v>3710211.7647058815</v>
      </c>
      <c r="CP195" s="78">
        <f t="shared" ref="CP195:CP258" si="1874">J195*AZ195</f>
        <v>2069999.9999999998</v>
      </c>
      <c r="CQ195" s="78">
        <f t="shared" ref="CQ195:CQ258" si="1875">K195*BA195</f>
        <v>5335561.904761903</v>
      </c>
      <c r="CR195" s="78">
        <f t="shared" ref="CR195:CR258" si="1876">L195*BB195</f>
        <v>5877824.9999999981</v>
      </c>
      <c r="CS195" s="78">
        <f t="shared" ref="CS195:CS258" si="1877">M195*BC195</f>
        <v>4445017.5000000009</v>
      </c>
      <c r="CT195" s="78">
        <f t="shared" ref="CT195:CT258" si="1878">N195*BD195</f>
        <v>4248847.0588235287</v>
      </c>
      <c r="CU195" s="78">
        <f t="shared" ref="CU195:CU258" si="1879">O195*BE195</f>
        <v>3812899.9999999986</v>
      </c>
      <c r="CV195" s="78">
        <f t="shared" ref="CV195:CV258" si="1880">P195*BF195</f>
        <v>5380739.9999999991</v>
      </c>
      <c r="CW195" s="78">
        <f t="shared" ref="CW195:CW258" si="1881">Q195*BG195</f>
        <v>7510976.7857142873</v>
      </c>
      <c r="CX195" s="78">
        <f t="shared" ref="CX195:CY258" si="1882">R195*BH195</f>
        <v>8910074.8299319725</v>
      </c>
      <c r="CY195" s="78">
        <f t="shared" si="1882"/>
        <v>6849889.2025563912</v>
      </c>
      <c r="CZ195" s="91">
        <f t="shared" si="1865"/>
        <v>5972707.7348939572</v>
      </c>
      <c r="DA195" s="88"/>
      <c r="DB195" s="49"/>
      <c r="EQ195" s="1"/>
    </row>
    <row r="196" spans="1:147" x14ac:dyDescent="0.15">
      <c r="A196" s="81">
        <v>39642</v>
      </c>
      <c r="B196" s="82">
        <v>26060000</v>
      </c>
      <c r="C196" s="83">
        <v>8500000</v>
      </c>
      <c r="D196" s="83">
        <v>27130000</v>
      </c>
      <c r="E196" s="84">
        <v>21410000</v>
      </c>
      <c r="F196" s="84">
        <v>22220000</v>
      </c>
      <c r="G196" s="84">
        <v>24630000</v>
      </c>
      <c r="H196" s="84">
        <v>25070000</v>
      </c>
      <c r="I196" s="84">
        <v>15060000</v>
      </c>
      <c r="J196" s="138">
        <v>25450000</v>
      </c>
      <c r="K196" s="138">
        <v>36000000</v>
      </c>
      <c r="L196" s="26">
        <v>31440000</v>
      </c>
      <c r="M196" s="26">
        <v>33670000</v>
      </c>
      <c r="N196" s="26">
        <v>22700000</v>
      </c>
      <c r="O196" s="26">
        <v>36860000</v>
      </c>
      <c r="P196" s="26">
        <v>29230000</v>
      </c>
      <c r="Q196" s="26">
        <v>31910000</v>
      </c>
      <c r="R196" s="26">
        <v>37230000</v>
      </c>
      <c r="S196" s="179">
        <v>29847575</v>
      </c>
      <c r="T196" s="85">
        <f t="shared" ref="T196:T259" si="1883">SUM(N196:R196)/5</f>
        <v>31586000</v>
      </c>
      <c r="U196" s="70"/>
      <c r="AQ196" s="130">
        <v>39642</v>
      </c>
      <c r="AR196" s="50">
        <v>9.684210526315791E-2</v>
      </c>
      <c r="AS196" s="88">
        <v>0.15138888888888888</v>
      </c>
      <c r="AT196" s="88">
        <v>0.11124999999999999</v>
      </c>
      <c r="AU196" s="88">
        <v>0.13500000000000001</v>
      </c>
      <c r="AV196" s="88">
        <v>0.20078947368421046</v>
      </c>
      <c r="AW196" s="88">
        <v>0.17523809523809519</v>
      </c>
      <c r="AX196" s="88">
        <v>0.15676470588235292</v>
      </c>
      <c r="AY196" s="88">
        <v>0.14333333333333328</v>
      </c>
      <c r="AZ196" s="88">
        <v>0.17968749999999997</v>
      </c>
      <c r="BA196" s="88">
        <v>0.15214285714285708</v>
      </c>
      <c r="BB196" s="88">
        <v>0.18174999999999999</v>
      </c>
      <c r="BC196" s="88">
        <v>0.13250000000000001</v>
      </c>
      <c r="BD196" s="88">
        <v>0.1552941176470588</v>
      </c>
      <c r="BE196" s="88">
        <v>0.23277777777777769</v>
      </c>
      <c r="BF196" s="88">
        <v>0.171875</v>
      </c>
      <c r="BG196" s="88">
        <v>0.23285714285714287</v>
      </c>
      <c r="BH196" s="89">
        <v>0.24249999999999997</v>
      </c>
      <c r="BI196" s="89">
        <v>0.20849624060150376</v>
      </c>
      <c r="BJ196" s="89">
        <f t="shared" ref="BJ196:BJ259" si="1884">SUMPRODUCT(BD196:BH196,N196:R196)/SUM(N196:R196)</f>
        <v>0.21267661646329736</v>
      </c>
      <c r="BK196" s="101"/>
      <c r="BL196" s="49"/>
      <c r="BP196" s="1"/>
      <c r="BQ196" s="1"/>
      <c r="BR196" s="1"/>
      <c r="BS196" s="1"/>
      <c r="BT196" s="1"/>
      <c r="BU196" s="1"/>
      <c r="BV196" s="1"/>
      <c r="BW196" s="1"/>
      <c r="BX196" s="1"/>
      <c r="BY196" s="1"/>
      <c r="BZ196" s="1"/>
      <c r="CA196" s="1"/>
      <c r="CB196" s="1"/>
      <c r="CC196" s="1"/>
      <c r="CD196" s="1"/>
      <c r="CE196" s="97"/>
      <c r="CG196" s="90">
        <v>39642</v>
      </c>
      <c r="CH196" s="78">
        <f t="shared" si="1866"/>
        <v>2523705.2631578953</v>
      </c>
      <c r="CI196" s="78">
        <f t="shared" si="1867"/>
        <v>1286805.5555555555</v>
      </c>
      <c r="CJ196" s="78">
        <f t="shared" si="1868"/>
        <v>3018212.4999999995</v>
      </c>
      <c r="CK196" s="78">
        <f t="shared" si="1869"/>
        <v>2890350</v>
      </c>
      <c r="CL196" s="78">
        <f t="shared" si="1870"/>
        <v>4461542.1052631568</v>
      </c>
      <c r="CM196" s="78">
        <f t="shared" si="1871"/>
        <v>4316114.2857142845</v>
      </c>
      <c r="CN196" s="78">
        <f t="shared" si="1872"/>
        <v>3930091.1764705875</v>
      </c>
      <c r="CO196" s="78">
        <f t="shared" si="1873"/>
        <v>2158599.9999999991</v>
      </c>
      <c r="CP196" s="78">
        <f t="shared" si="1874"/>
        <v>4573046.8749999991</v>
      </c>
      <c r="CQ196" s="78">
        <f t="shared" si="1875"/>
        <v>5477142.8571428545</v>
      </c>
      <c r="CR196" s="78">
        <f t="shared" si="1876"/>
        <v>5714220</v>
      </c>
      <c r="CS196" s="78">
        <f t="shared" si="1877"/>
        <v>4461275</v>
      </c>
      <c r="CT196" s="78">
        <f t="shared" si="1878"/>
        <v>3525176.4705882347</v>
      </c>
      <c r="CU196" s="78">
        <f t="shared" si="1879"/>
        <v>8580188.8888888862</v>
      </c>
      <c r="CV196" s="78">
        <f t="shared" si="1880"/>
        <v>5023906.25</v>
      </c>
      <c r="CW196" s="78">
        <f t="shared" si="1881"/>
        <v>7430471.4285714291</v>
      </c>
      <c r="CX196" s="78">
        <f t="shared" si="1882"/>
        <v>9028274.9999999981</v>
      </c>
      <c r="CY196" s="78">
        <f t="shared" si="1882"/>
        <v>6223107.1785714291</v>
      </c>
      <c r="CZ196" s="91">
        <f t="shared" ref="CZ196:CZ259" si="1885">SUM(CT196:CX196)/5</f>
        <v>6717603.6076097097</v>
      </c>
      <c r="DA196" s="88"/>
      <c r="DB196" s="49"/>
      <c r="EQ196" s="1"/>
    </row>
    <row r="197" spans="1:147" x14ac:dyDescent="0.15">
      <c r="A197" s="81">
        <v>39643</v>
      </c>
      <c r="B197" s="82">
        <v>25010000</v>
      </c>
      <c r="C197" s="83">
        <v>20890000</v>
      </c>
      <c r="D197" s="83">
        <v>25330000</v>
      </c>
      <c r="E197" s="84">
        <v>24580000</v>
      </c>
      <c r="F197" s="84">
        <v>21300000</v>
      </c>
      <c r="G197" s="84">
        <v>20050000</v>
      </c>
      <c r="H197" s="84">
        <v>11530000</v>
      </c>
      <c r="I197" s="84">
        <v>36770000</v>
      </c>
      <c r="J197" s="138">
        <v>25050000</v>
      </c>
      <c r="K197" s="138">
        <v>31760000</v>
      </c>
      <c r="L197" s="26">
        <v>30220000</v>
      </c>
      <c r="M197" s="26">
        <v>30930000</v>
      </c>
      <c r="N197" s="26">
        <v>15800000</v>
      </c>
      <c r="O197" s="26">
        <v>33880000</v>
      </c>
      <c r="P197" s="26">
        <v>33360000</v>
      </c>
      <c r="Q197" s="26">
        <v>31290000</v>
      </c>
      <c r="R197" s="26">
        <v>37230000</v>
      </c>
      <c r="S197" s="179">
        <v>15388600</v>
      </c>
      <c r="T197" s="85">
        <f t="shared" si="1883"/>
        <v>30312000</v>
      </c>
      <c r="U197" s="70"/>
      <c r="AQ197" s="130">
        <v>39643</v>
      </c>
      <c r="AR197" s="50">
        <v>9.684210526315791E-2</v>
      </c>
      <c r="AS197" s="88">
        <v>0.15138888888888888</v>
      </c>
      <c r="AT197" s="88">
        <v>0.1085</v>
      </c>
      <c r="AU197" s="88">
        <v>0.14025000000000001</v>
      </c>
      <c r="AV197" s="88">
        <v>0.20638888888888882</v>
      </c>
      <c r="AW197" s="88">
        <v>0.17523809523809519</v>
      </c>
      <c r="AX197" s="88">
        <v>0.16210526315789475</v>
      </c>
      <c r="AY197" s="88">
        <v>0.14333333333333328</v>
      </c>
      <c r="AZ197" s="88">
        <v>0.18105263157894735</v>
      </c>
      <c r="BA197" s="88">
        <v>0.14976190476190473</v>
      </c>
      <c r="BB197" s="88">
        <v>0.17475000000000002</v>
      </c>
      <c r="BC197" s="88">
        <v>0.13250000000000001</v>
      </c>
      <c r="BD197" s="88">
        <v>0.16972222222222219</v>
      </c>
      <c r="BE197" s="88">
        <v>0.23277777777777769</v>
      </c>
      <c r="BF197" s="88">
        <v>0.17026315789473687</v>
      </c>
      <c r="BG197" s="88">
        <v>0.23350000000000004</v>
      </c>
      <c r="BH197" s="89">
        <v>0.2399107142857142</v>
      </c>
      <c r="BI197" s="89">
        <v>0.20890977443609021</v>
      </c>
      <c r="BJ197" s="89">
        <f t="shared" si="1884"/>
        <v>0.21434542136743059</v>
      </c>
      <c r="BK197" s="101"/>
      <c r="BL197" s="49"/>
      <c r="BP197" s="1"/>
      <c r="BQ197" s="1"/>
      <c r="BR197" s="1"/>
      <c r="BS197" s="1"/>
      <c r="BT197" s="1"/>
      <c r="BU197" s="1"/>
      <c r="BV197" s="1"/>
      <c r="BW197" s="1"/>
      <c r="BX197" s="1"/>
      <c r="BY197" s="1"/>
      <c r="BZ197" s="1"/>
      <c r="CA197" s="1"/>
      <c r="CB197" s="1"/>
      <c r="CC197" s="1"/>
      <c r="CD197" s="1"/>
      <c r="CE197" s="97"/>
      <c r="CG197" s="90">
        <v>39643</v>
      </c>
      <c r="CH197" s="78">
        <f t="shared" si="1866"/>
        <v>2422021.0526315793</v>
      </c>
      <c r="CI197" s="78">
        <f t="shared" si="1867"/>
        <v>3162513.8888888885</v>
      </c>
      <c r="CJ197" s="78">
        <f t="shared" si="1868"/>
        <v>2748305</v>
      </c>
      <c r="CK197" s="78">
        <f t="shared" si="1869"/>
        <v>3447345.0000000005</v>
      </c>
      <c r="CL197" s="78">
        <f t="shared" si="1870"/>
        <v>4396083.3333333321</v>
      </c>
      <c r="CM197" s="78">
        <f t="shared" si="1871"/>
        <v>3513523.8095238088</v>
      </c>
      <c r="CN197" s="78">
        <f t="shared" si="1872"/>
        <v>1869073.6842105265</v>
      </c>
      <c r="CO197" s="78">
        <f t="shared" si="1873"/>
        <v>5270366.6666666651</v>
      </c>
      <c r="CP197" s="78">
        <f t="shared" si="1874"/>
        <v>4535368.421052631</v>
      </c>
      <c r="CQ197" s="78">
        <f t="shared" si="1875"/>
        <v>4756438.0952380942</v>
      </c>
      <c r="CR197" s="78">
        <f t="shared" si="1876"/>
        <v>5280945.0000000009</v>
      </c>
      <c r="CS197" s="78">
        <f t="shared" si="1877"/>
        <v>4098225</v>
      </c>
      <c r="CT197" s="78">
        <f t="shared" si="1878"/>
        <v>2681611.1111111105</v>
      </c>
      <c r="CU197" s="78">
        <f t="shared" si="1879"/>
        <v>7886511.1111111082</v>
      </c>
      <c r="CV197" s="78">
        <f t="shared" si="1880"/>
        <v>5679978.9473684216</v>
      </c>
      <c r="CW197" s="78">
        <f t="shared" si="1881"/>
        <v>7306215.0000000009</v>
      </c>
      <c r="CX197" s="78">
        <f t="shared" si="1882"/>
        <v>8931875.8928571399</v>
      </c>
      <c r="CY197" s="78">
        <f t="shared" si="1882"/>
        <v>3214828.9548872178</v>
      </c>
      <c r="CZ197" s="91">
        <f t="shared" si="1885"/>
        <v>6497238.4124895558</v>
      </c>
      <c r="DA197" s="88"/>
      <c r="DB197" s="49"/>
      <c r="EQ197" s="1"/>
    </row>
    <row r="198" spans="1:147" x14ac:dyDescent="0.15">
      <c r="A198" s="81">
        <v>39644</v>
      </c>
      <c r="B198" s="82">
        <v>15090000</v>
      </c>
      <c r="C198" s="83">
        <v>23440000</v>
      </c>
      <c r="D198" s="83">
        <v>26910000</v>
      </c>
      <c r="E198" s="84">
        <v>26040000</v>
      </c>
      <c r="F198" s="84">
        <v>22490000</v>
      </c>
      <c r="G198" s="84">
        <v>9170000</v>
      </c>
      <c r="H198" s="84">
        <v>31900000</v>
      </c>
      <c r="I198" s="84">
        <v>33670000</v>
      </c>
      <c r="J198" s="138">
        <v>23820000</v>
      </c>
      <c r="K198" s="138">
        <v>31440000</v>
      </c>
      <c r="L198" s="26">
        <v>26290000</v>
      </c>
      <c r="M198" s="26">
        <v>15320000</v>
      </c>
      <c r="N198" s="26">
        <v>25410000</v>
      </c>
      <c r="O198" s="26">
        <v>33500000</v>
      </c>
      <c r="P198" s="26">
        <v>39430000</v>
      </c>
      <c r="Q198" s="26">
        <v>27200000</v>
      </c>
      <c r="R198" s="26">
        <v>26100000</v>
      </c>
      <c r="S198" s="179">
        <v>34729668</v>
      </c>
      <c r="T198" s="85">
        <f t="shared" si="1883"/>
        <v>30328000</v>
      </c>
      <c r="U198" s="70"/>
      <c r="AQ198" s="130">
        <v>39644</v>
      </c>
      <c r="AR198" s="50">
        <v>0.10299999999999999</v>
      </c>
      <c r="AS198" s="88">
        <v>0.15277777777777776</v>
      </c>
      <c r="AT198" s="88">
        <v>0.10625</v>
      </c>
      <c r="AU198" s="88">
        <v>0.14174999999999999</v>
      </c>
      <c r="AV198" s="88">
        <v>0.20583333333333328</v>
      </c>
      <c r="AW198" s="88">
        <v>0.17349999999999996</v>
      </c>
      <c r="AX198" s="88">
        <v>0.16210526315789475</v>
      </c>
      <c r="AY198" s="88">
        <v>0.14083333333333331</v>
      </c>
      <c r="AZ198" s="88">
        <v>0.18105263157894735</v>
      </c>
      <c r="BA198" s="88">
        <v>0.15119047619047615</v>
      </c>
      <c r="BB198" s="88">
        <v>0.17475000000000002</v>
      </c>
      <c r="BC198" s="88">
        <v>0.13071428571428573</v>
      </c>
      <c r="BD198" s="88">
        <v>0.16972222222222219</v>
      </c>
      <c r="BE198" s="88">
        <v>0.2379591836734693</v>
      </c>
      <c r="BF198" s="88">
        <v>0.17026315789473687</v>
      </c>
      <c r="BG198" s="88">
        <v>0.23843537414965996</v>
      </c>
      <c r="BH198" s="89">
        <v>0.2399107142857142</v>
      </c>
      <c r="BI198" s="89">
        <v>0.20890977443609021</v>
      </c>
      <c r="BJ198" s="89">
        <f t="shared" si="1884"/>
        <v>0.20934359308391751</v>
      </c>
      <c r="BK198" s="101"/>
      <c r="BL198" s="49"/>
      <c r="BP198" s="1"/>
      <c r="BQ198" s="1"/>
      <c r="BR198" s="1"/>
      <c r="BS198" s="1"/>
      <c r="BT198" s="1"/>
      <c r="BU198" s="1"/>
      <c r="BV198" s="1"/>
      <c r="BW198" s="1"/>
      <c r="BX198" s="1"/>
      <c r="BY198" s="1"/>
      <c r="BZ198" s="1"/>
      <c r="CA198" s="1"/>
      <c r="CB198" s="1"/>
      <c r="CC198" s="1"/>
      <c r="CD198" s="1"/>
      <c r="CE198" s="97"/>
      <c r="CG198" s="90">
        <v>39644</v>
      </c>
      <c r="CH198" s="78">
        <f t="shared" si="1866"/>
        <v>1554270</v>
      </c>
      <c r="CI198" s="78">
        <f t="shared" si="1867"/>
        <v>3581111.1111111105</v>
      </c>
      <c r="CJ198" s="78">
        <f t="shared" si="1868"/>
        <v>2859187.5</v>
      </c>
      <c r="CK198" s="78">
        <f t="shared" si="1869"/>
        <v>3691169.9999999995</v>
      </c>
      <c r="CL198" s="78">
        <f t="shared" si="1870"/>
        <v>4629191.6666666651</v>
      </c>
      <c r="CM198" s="78">
        <f t="shared" si="1871"/>
        <v>1590994.9999999995</v>
      </c>
      <c r="CN198" s="78">
        <f t="shared" si="1872"/>
        <v>5171157.8947368423</v>
      </c>
      <c r="CO198" s="78">
        <f t="shared" si="1873"/>
        <v>4741858.333333333</v>
      </c>
      <c r="CP198" s="78">
        <f t="shared" si="1874"/>
        <v>4312673.6842105258</v>
      </c>
      <c r="CQ198" s="78">
        <f t="shared" si="1875"/>
        <v>4753428.57142857</v>
      </c>
      <c r="CR198" s="78">
        <f t="shared" si="1876"/>
        <v>4594177.5</v>
      </c>
      <c r="CS198" s="78">
        <f t="shared" si="1877"/>
        <v>2002542.8571428573</v>
      </c>
      <c r="CT198" s="78">
        <f t="shared" si="1878"/>
        <v>4312641.666666666</v>
      </c>
      <c r="CU198" s="78">
        <f t="shared" si="1879"/>
        <v>7971632.6530612214</v>
      </c>
      <c r="CV198" s="78">
        <f t="shared" si="1880"/>
        <v>6713476.3157894742</v>
      </c>
      <c r="CW198" s="78">
        <f t="shared" si="1881"/>
        <v>6485442.1768707512</v>
      </c>
      <c r="CX198" s="78">
        <f t="shared" si="1882"/>
        <v>6261669.6428571409</v>
      </c>
      <c r="CY198" s="78">
        <f t="shared" si="1882"/>
        <v>7255367.1081202999</v>
      </c>
      <c r="CZ198" s="91">
        <f t="shared" si="1885"/>
        <v>6348972.4910490504</v>
      </c>
      <c r="DA198" s="88"/>
      <c r="DB198" s="49"/>
      <c r="EQ198" s="1"/>
    </row>
    <row r="199" spans="1:147" x14ac:dyDescent="0.15">
      <c r="A199" s="81">
        <v>39645</v>
      </c>
      <c r="B199" s="82">
        <v>28940000</v>
      </c>
      <c r="C199" s="83">
        <v>20210000</v>
      </c>
      <c r="D199" s="83">
        <v>29350000</v>
      </c>
      <c r="E199" s="84">
        <v>22800000</v>
      </c>
      <c r="F199" s="84">
        <v>15450000</v>
      </c>
      <c r="G199" s="84">
        <v>27070000</v>
      </c>
      <c r="H199" s="84">
        <v>31690000</v>
      </c>
      <c r="I199" s="84">
        <v>32030000</v>
      </c>
      <c r="J199" s="138">
        <v>24220000</v>
      </c>
      <c r="K199" s="138">
        <v>27430000</v>
      </c>
      <c r="L199" s="26">
        <v>16760000</v>
      </c>
      <c r="M199" s="26">
        <v>37690000</v>
      </c>
      <c r="N199" s="26">
        <v>27470000</v>
      </c>
      <c r="O199" s="26">
        <v>33620000</v>
      </c>
      <c r="P199" s="26">
        <v>24740000</v>
      </c>
      <c r="Q199" s="26">
        <v>19590000</v>
      </c>
      <c r="R199" s="26">
        <v>14680000</v>
      </c>
      <c r="S199" s="179">
        <v>36647458</v>
      </c>
      <c r="T199" s="85">
        <f t="shared" si="1883"/>
        <v>24020000</v>
      </c>
      <c r="U199" s="70"/>
      <c r="AQ199" s="130">
        <v>39645</v>
      </c>
      <c r="AR199" s="50">
        <v>0.10299999999999999</v>
      </c>
      <c r="AS199" s="88">
        <v>0.15472222222222221</v>
      </c>
      <c r="AT199" s="88">
        <v>0.10404761904761906</v>
      </c>
      <c r="AU199" s="88">
        <v>0.14604166666666665</v>
      </c>
      <c r="AV199" s="88">
        <v>0.20583333333333328</v>
      </c>
      <c r="AW199" s="88">
        <v>0.17349999999999996</v>
      </c>
      <c r="AX199" s="88">
        <v>0.16175</v>
      </c>
      <c r="AY199" s="88">
        <v>0.14261904761904762</v>
      </c>
      <c r="AZ199" s="88">
        <v>0.18374999999999994</v>
      </c>
      <c r="BA199" s="88">
        <v>0.15119047619047615</v>
      </c>
      <c r="BB199" s="88">
        <v>0.17324999999999999</v>
      </c>
      <c r="BC199" s="88">
        <v>0.13071428571428573</v>
      </c>
      <c r="BD199" s="88">
        <v>0.17944444444444443</v>
      </c>
      <c r="BE199" s="88">
        <v>0.23700680272108837</v>
      </c>
      <c r="BF199" s="88">
        <v>0.17052631578947372</v>
      </c>
      <c r="BG199" s="88">
        <v>0.23843537414965996</v>
      </c>
      <c r="BH199" s="89">
        <v>0.23571428571428568</v>
      </c>
      <c r="BI199" s="89">
        <v>0.20894736842105263</v>
      </c>
      <c r="BJ199" s="89">
        <f t="shared" si="1884"/>
        <v>0.21022117687661127</v>
      </c>
      <c r="BK199" s="101"/>
      <c r="BL199" s="49"/>
      <c r="BP199" s="1"/>
      <c r="BQ199" s="1"/>
      <c r="BR199" s="1"/>
      <c r="BS199" s="1"/>
      <c r="BT199" s="1"/>
      <c r="BU199" s="1"/>
      <c r="BV199" s="1"/>
      <c r="BW199" s="1"/>
      <c r="BX199" s="1"/>
      <c r="BY199" s="1"/>
      <c r="BZ199" s="1"/>
      <c r="CA199" s="1"/>
      <c r="CB199" s="1"/>
      <c r="CC199" s="1"/>
      <c r="CD199" s="1"/>
      <c r="CE199" s="97"/>
      <c r="CG199" s="90">
        <v>39645</v>
      </c>
      <c r="CH199" s="78">
        <f t="shared" si="1866"/>
        <v>2980820</v>
      </c>
      <c r="CI199" s="78">
        <f t="shared" si="1867"/>
        <v>3126936.1111111105</v>
      </c>
      <c r="CJ199" s="78">
        <f t="shared" si="1868"/>
        <v>3053797.6190476194</v>
      </c>
      <c r="CK199" s="78">
        <f t="shared" si="1869"/>
        <v>3329749.9999999995</v>
      </c>
      <c r="CL199" s="78">
        <f t="shared" si="1870"/>
        <v>3180124.9999999991</v>
      </c>
      <c r="CM199" s="78">
        <f t="shared" si="1871"/>
        <v>4696644.9999999991</v>
      </c>
      <c r="CN199" s="78">
        <f t="shared" si="1872"/>
        <v>5125857.5</v>
      </c>
      <c r="CO199" s="78">
        <f t="shared" si="1873"/>
        <v>4568088.0952380951</v>
      </c>
      <c r="CP199" s="78">
        <f t="shared" si="1874"/>
        <v>4450424.9999999981</v>
      </c>
      <c r="CQ199" s="78">
        <f t="shared" si="1875"/>
        <v>4147154.7619047607</v>
      </c>
      <c r="CR199" s="78">
        <f t="shared" si="1876"/>
        <v>2903670</v>
      </c>
      <c r="CS199" s="78">
        <f t="shared" si="1877"/>
        <v>4926621.4285714291</v>
      </c>
      <c r="CT199" s="78">
        <f t="shared" si="1878"/>
        <v>4929338.888888889</v>
      </c>
      <c r="CU199" s="78">
        <f t="shared" si="1879"/>
        <v>7968168.7074829908</v>
      </c>
      <c r="CV199" s="78">
        <f t="shared" si="1880"/>
        <v>4218821.0526315803</v>
      </c>
      <c r="CW199" s="78">
        <f t="shared" si="1881"/>
        <v>4670948.9795918381</v>
      </c>
      <c r="CX199" s="78">
        <f t="shared" si="1882"/>
        <v>3460285.7142857136</v>
      </c>
      <c r="CY199" s="78">
        <f t="shared" si="1882"/>
        <v>7657389.9084210526</v>
      </c>
      <c r="CZ199" s="91">
        <f t="shared" si="1885"/>
        <v>5049512.6685762024</v>
      </c>
      <c r="DA199" s="88"/>
      <c r="DB199" s="49"/>
      <c r="EQ199" s="1"/>
    </row>
    <row r="200" spans="1:147" x14ac:dyDescent="0.15">
      <c r="A200" s="81">
        <v>39646</v>
      </c>
      <c r="B200" s="82">
        <v>28540000</v>
      </c>
      <c r="C200" s="83">
        <v>23250000</v>
      </c>
      <c r="D200" s="83">
        <v>25210000</v>
      </c>
      <c r="E200" s="84">
        <v>21580000</v>
      </c>
      <c r="F200" s="84">
        <v>7470000</v>
      </c>
      <c r="G200" s="84">
        <v>28440000</v>
      </c>
      <c r="H200" s="84">
        <v>32270000</v>
      </c>
      <c r="I200" s="84">
        <v>35020000</v>
      </c>
      <c r="J200" s="138">
        <v>25880000</v>
      </c>
      <c r="K200" s="138">
        <v>14520000</v>
      </c>
      <c r="L200" s="26">
        <v>30610000</v>
      </c>
      <c r="M200" s="26">
        <v>36070000</v>
      </c>
      <c r="N200" s="26">
        <v>30780000</v>
      </c>
      <c r="O200" s="26">
        <v>37710000</v>
      </c>
      <c r="P200" s="26">
        <v>18950000</v>
      </c>
      <c r="Q200" s="26">
        <v>10940000</v>
      </c>
      <c r="R200" s="26">
        <v>31070000</v>
      </c>
      <c r="S200" s="179">
        <v>40098693</v>
      </c>
      <c r="T200" s="85">
        <f t="shared" si="1883"/>
        <v>25890000</v>
      </c>
      <c r="U200" s="70"/>
      <c r="AQ200" s="130">
        <v>39646</v>
      </c>
      <c r="AR200" s="50">
        <v>0.10233333333333335</v>
      </c>
      <c r="AS200" s="88">
        <v>0.16027777777777777</v>
      </c>
      <c r="AT200" s="88">
        <v>0.10690476190476191</v>
      </c>
      <c r="AU200" s="88">
        <v>0.14604166666666665</v>
      </c>
      <c r="AV200" s="88">
        <v>0.20928571428571427</v>
      </c>
      <c r="AW200" s="88">
        <v>0.17386363636363633</v>
      </c>
      <c r="AX200" s="88">
        <v>0.16285714285714284</v>
      </c>
      <c r="AY200" s="88">
        <v>0.1414285714285714</v>
      </c>
      <c r="AZ200" s="88">
        <v>0.17843749999999994</v>
      </c>
      <c r="BA200" s="88">
        <v>0.15999999999999992</v>
      </c>
      <c r="BB200" s="88">
        <v>0.17324999999999999</v>
      </c>
      <c r="BC200" s="88">
        <v>0.13071428571428573</v>
      </c>
      <c r="BD200" s="88">
        <v>0.18027777777777779</v>
      </c>
      <c r="BE200" s="88">
        <v>0.23984126984126977</v>
      </c>
      <c r="BF200" s="88">
        <v>0.17052631578947372</v>
      </c>
      <c r="BG200" s="88">
        <v>0.24235714285714285</v>
      </c>
      <c r="BH200" s="89">
        <v>0.23571428571428568</v>
      </c>
      <c r="BI200" s="89">
        <v>0.20552631578947372</v>
      </c>
      <c r="BJ200" s="89">
        <f t="shared" si="1884"/>
        <v>0.21475371162552961</v>
      </c>
      <c r="BK200" s="101"/>
      <c r="BL200" s="49"/>
      <c r="BP200" s="1"/>
      <c r="BQ200" s="1"/>
      <c r="BR200" s="1"/>
      <c r="BS200" s="1"/>
      <c r="BT200" s="1"/>
      <c r="BU200" s="1"/>
      <c r="BV200" s="1"/>
      <c r="BW200" s="1"/>
      <c r="BX200" s="1"/>
      <c r="BY200" s="1"/>
      <c r="BZ200" s="1"/>
      <c r="CA200" s="1"/>
      <c r="CB200" s="1"/>
      <c r="CC200" s="1"/>
      <c r="CD200" s="1"/>
      <c r="CE200" s="97"/>
      <c r="CG200" s="90">
        <v>39646</v>
      </c>
      <c r="CH200" s="78">
        <f t="shared" si="1866"/>
        <v>2920593.3333333335</v>
      </c>
      <c r="CI200" s="78">
        <f t="shared" si="1867"/>
        <v>3726458.333333333</v>
      </c>
      <c r="CJ200" s="78">
        <f t="shared" si="1868"/>
        <v>2695069.0476190476</v>
      </c>
      <c r="CK200" s="78">
        <f t="shared" si="1869"/>
        <v>3151579.1666666665</v>
      </c>
      <c r="CL200" s="78">
        <f t="shared" si="1870"/>
        <v>1563364.2857142857</v>
      </c>
      <c r="CM200" s="78">
        <f t="shared" si="1871"/>
        <v>4944681.8181818174</v>
      </c>
      <c r="CN200" s="78">
        <f t="shared" si="1872"/>
        <v>5255399.9999999991</v>
      </c>
      <c r="CO200" s="78">
        <f t="shared" si="1873"/>
        <v>4952828.5714285709</v>
      </c>
      <c r="CP200" s="78">
        <f t="shared" si="1874"/>
        <v>4617962.4999999981</v>
      </c>
      <c r="CQ200" s="78">
        <f t="shared" si="1875"/>
        <v>2323199.9999999991</v>
      </c>
      <c r="CR200" s="78">
        <f t="shared" si="1876"/>
        <v>5303182.5</v>
      </c>
      <c r="CS200" s="78">
        <f t="shared" si="1877"/>
        <v>4714864.2857142864</v>
      </c>
      <c r="CT200" s="78">
        <f t="shared" si="1878"/>
        <v>5548950</v>
      </c>
      <c r="CU200" s="78">
        <f t="shared" si="1879"/>
        <v>9044414.2857142836</v>
      </c>
      <c r="CV200" s="78">
        <f t="shared" si="1880"/>
        <v>3231473.6842105272</v>
      </c>
      <c r="CW200" s="78">
        <f t="shared" si="1881"/>
        <v>2651387.1428571427</v>
      </c>
      <c r="CX200" s="78">
        <f t="shared" si="1882"/>
        <v>7323642.8571428563</v>
      </c>
      <c r="CY200" s="78">
        <f t="shared" si="1882"/>
        <v>8241336.6402631598</v>
      </c>
      <c r="CZ200" s="91">
        <f t="shared" si="1885"/>
        <v>5559973.5939849615</v>
      </c>
      <c r="DA200" s="88"/>
      <c r="DB200" s="49"/>
      <c r="EQ200" s="1"/>
    </row>
    <row r="201" spans="1:147" x14ac:dyDescent="0.15">
      <c r="A201" s="81">
        <v>39647</v>
      </c>
      <c r="B201" s="82">
        <v>27730000</v>
      </c>
      <c r="C201" s="83">
        <v>19650000</v>
      </c>
      <c r="D201" s="83">
        <v>20230000</v>
      </c>
      <c r="E201" s="84">
        <v>11560000</v>
      </c>
      <c r="F201" s="84">
        <v>20040000</v>
      </c>
      <c r="G201" s="84">
        <v>27110000</v>
      </c>
      <c r="H201" s="84">
        <v>28600000</v>
      </c>
      <c r="I201" s="84">
        <v>32350000</v>
      </c>
      <c r="J201" s="138">
        <v>21930000</v>
      </c>
      <c r="K201" s="138">
        <v>32700000</v>
      </c>
      <c r="L201" s="26">
        <v>34750000</v>
      </c>
      <c r="M201" s="26">
        <v>37890000</v>
      </c>
      <c r="N201" s="26">
        <v>30960000</v>
      </c>
      <c r="O201" s="26">
        <v>29910000</v>
      </c>
      <c r="P201" s="26">
        <v>11470000</v>
      </c>
      <c r="Q201" s="26">
        <v>22810000</v>
      </c>
      <c r="R201" s="26">
        <v>32850000</v>
      </c>
      <c r="S201" s="179">
        <v>39533021</v>
      </c>
      <c r="T201" s="85">
        <f t="shared" si="1883"/>
        <v>25600000</v>
      </c>
      <c r="U201" s="70"/>
      <c r="AQ201" s="130">
        <v>39647</v>
      </c>
      <c r="AR201" s="50">
        <v>0.10233333333333335</v>
      </c>
      <c r="AS201" s="88">
        <v>0.16666666666666663</v>
      </c>
      <c r="AT201" s="88">
        <v>0.10690476190476191</v>
      </c>
      <c r="AU201" s="88">
        <v>0.15157894736842101</v>
      </c>
      <c r="AV201" s="88">
        <v>0.20928571428571427</v>
      </c>
      <c r="AW201" s="88">
        <v>0.17499999999999996</v>
      </c>
      <c r="AX201" s="88">
        <v>0.16380952380952379</v>
      </c>
      <c r="AY201" s="88">
        <v>0.14166666666666664</v>
      </c>
      <c r="AZ201" s="88">
        <v>0.17843749999999994</v>
      </c>
      <c r="BA201" s="88">
        <v>0.15999999999999992</v>
      </c>
      <c r="BB201" s="88">
        <v>0.1752173913043478</v>
      </c>
      <c r="BC201" s="88">
        <v>0.12785714285714289</v>
      </c>
      <c r="BD201" s="88">
        <v>0.18833333333333335</v>
      </c>
      <c r="BE201" s="88">
        <v>0.23984126984126977</v>
      </c>
      <c r="BF201" s="88">
        <v>0.17088235294117646</v>
      </c>
      <c r="BG201" s="88">
        <v>0.24235714285714285</v>
      </c>
      <c r="BH201" s="89">
        <v>0.23649068322981365</v>
      </c>
      <c r="BI201" s="89">
        <v>0.2006015037593985</v>
      </c>
      <c r="BJ201" s="89">
        <f t="shared" si="1884"/>
        <v>0.22079186204576937</v>
      </c>
      <c r="BK201" s="101"/>
      <c r="BL201" s="49"/>
      <c r="BP201" s="1"/>
      <c r="BQ201" s="1"/>
      <c r="BR201" s="1"/>
      <c r="BS201" s="1"/>
      <c r="BT201" s="1"/>
      <c r="BU201" s="1"/>
      <c r="BV201" s="1"/>
      <c r="BW201" s="1"/>
      <c r="BX201" s="1"/>
      <c r="BY201" s="1"/>
      <c r="BZ201" s="1"/>
      <c r="CA201" s="1"/>
      <c r="CB201" s="1"/>
      <c r="CC201" s="1"/>
      <c r="CD201" s="1"/>
      <c r="CE201" s="97"/>
      <c r="CG201" s="90">
        <v>39647</v>
      </c>
      <c r="CH201" s="78">
        <f t="shared" si="1866"/>
        <v>2837703.3333333335</v>
      </c>
      <c r="CI201" s="78">
        <f t="shared" si="1867"/>
        <v>3274999.9999999991</v>
      </c>
      <c r="CJ201" s="78">
        <f t="shared" si="1868"/>
        <v>2162683.3333333335</v>
      </c>
      <c r="CK201" s="78">
        <f t="shared" si="1869"/>
        <v>1752252.631578947</v>
      </c>
      <c r="CL201" s="78">
        <f t="shared" si="1870"/>
        <v>4194085.7142857141</v>
      </c>
      <c r="CM201" s="78">
        <f t="shared" si="1871"/>
        <v>4744249.9999999991</v>
      </c>
      <c r="CN201" s="78">
        <f t="shared" si="1872"/>
        <v>4684952.3809523806</v>
      </c>
      <c r="CO201" s="78">
        <f t="shared" si="1873"/>
        <v>4582916.666666666</v>
      </c>
      <c r="CP201" s="78">
        <f t="shared" si="1874"/>
        <v>3913134.3749999986</v>
      </c>
      <c r="CQ201" s="78">
        <f t="shared" si="1875"/>
        <v>5231999.9999999972</v>
      </c>
      <c r="CR201" s="78">
        <f t="shared" si="1876"/>
        <v>6088804.347826086</v>
      </c>
      <c r="CS201" s="78">
        <f t="shared" si="1877"/>
        <v>4844507.1428571446</v>
      </c>
      <c r="CT201" s="78">
        <f t="shared" si="1878"/>
        <v>5830800.0000000009</v>
      </c>
      <c r="CU201" s="78">
        <f t="shared" si="1879"/>
        <v>7173652.3809523787</v>
      </c>
      <c r="CV201" s="78">
        <f t="shared" si="1880"/>
        <v>1960020.588235294</v>
      </c>
      <c r="CW201" s="78">
        <f t="shared" si="1881"/>
        <v>5528166.4285714282</v>
      </c>
      <c r="CX201" s="78">
        <f t="shared" si="1882"/>
        <v>7768718.9440993788</v>
      </c>
      <c r="CY201" s="78">
        <f t="shared" si="1882"/>
        <v>7930383.46075188</v>
      </c>
      <c r="CZ201" s="91">
        <f t="shared" si="1885"/>
        <v>5652271.668371696</v>
      </c>
      <c r="DA201" s="88"/>
      <c r="DB201" s="49"/>
      <c r="EQ201" s="1"/>
    </row>
    <row r="202" spans="1:147" x14ac:dyDescent="0.15">
      <c r="A202" s="81">
        <v>39648</v>
      </c>
      <c r="B202" s="82">
        <v>27160000</v>
      </c>
      <c r="C202" s="83">
        <v>29170000</v>
      </c>
      <c r="D202" s="83">
        <v>10880000</v>
      </c>
      <c r="E202" s="84">
        <v>27230000</v>
      </c>
      <c r="F202" s="84">
        <v>23370000</v>
      </c>
      <c r="G202" s="84">
        <v>28060000</v>
      </c>
      <c r="H202" s="84">
        <v>32030000</v>
      </c>
      <c r="I202" s="84">
        <v>25290000</v>
      </c>
      <c r="J202" s="138">
        <v>12500000</v>
      </c>
      <c r="K202" s="138">
        <v>33600000</v>
      </c>
      <c r="L202" s="26">
        <v>34800000</v>
      </c>
      <c r="M202" s="26">
        <v>39010000</v>
      </c>
      <c r="N202" s="26">
        <v>31390000</v>
      </c>
      <c r="O202" s="26">
        <v>15860000</v>
      </c>
      <c r="P202" s="26">
        <v>29740000</v>
      </c>
      <c r="Q202" s="26">
        <v>24510000</v>
      </c>
      <c r="R202" s="26">
        <v>31840000</v>
      </c>
      <c r="S202" s="179">
        <v>30364619</v>
      </c>
      <c r="T202" s="85">
        <f t="shared" si="1883"/>
        <v>26668000</v>
      </c>
      <c r="U202" s="70"/>
      <c r="AQ202" s="130">
        <v>39648</v>
      </c>
      <c r="AR202" s="50">
        <v>0.10647058823529412</v>
      </c>
      <c r="AS202" s="88">
        <v>0.16666666666666663</v>
      </c>
      <c r="AT202" s="88">
        <v>0.11694444444444439</v>
      </c>
      <c r="AU202" s="88">
        <v>0.15157894736842101</v>
      </c>
      <c r="AV202" s="88">
        <v>0.20678571428571427</v>
      </c>
      <c r="AW202" s="88">
        <v>0.17357142857142854</v>
      </c>
      <c r="AX202" s="88">
        <v>0.16630434782608691</v>
      </c>
      <c r="AY202" s="88">
        <v>0.14166666666666664</v>
      </c>
      <c r="AZ202" s="88">
        <v>0.19315789473684208</v>
      </c>
      <c r="BA202" s="88">
        <v>0.16250000000000001</v>
      </c>
      <c r="BB202" s="88">
        <v>0.17543478260869563</v>
      </c>
      <c r="BC202" s="88">
        <v>0.13083333333333338</v>
      </c>
      <c r="BD202" s="88">
        <v>0.19229166666666667</v>
      </c>
      <c r="BE202" s="88">
        <v>0.2369047619047619</v>
      </c>
      <c r="BF202" s="88">
        <v>0.17088235294117646</v>
      </c>
      <c r="BG202" s="88">
        <v>0.24571428571428572</v>
      </c>
      <c r="BH202" s="89">
        <v>0.24139455782312932</v>
      </c>
      <c r="BI202" s="89">
        <v>0.20217391304347829</v>
      </c>
      <c r="BJ202" s="89">
        <f t="shared" si="1884"/>
        <v>0.21436812645037018</v>
      </c>
      <c r="BK202" s="101"/>
      <c r="BL202" s="49"/>
      <c r="BP202" s="1"/>
      <c r="BQ202" s="1"/>
      <c r="BR202" s="1"/>
      <c r="BS202" s="1"/>
      <c r="BT202" s="1"/>
      <c r="BU202" s="1"/>
      <c r="BV202" s="1"/>
      <c r="BW202" s="1"/>
      <c r="BX202" s="1"/>
      <c r="BY202" s="1"/>
      <c r="BZ202" s="1"/>
      <c r="CA202" s="1"/>
      <c r="CB202" s="1"/>
      <c r="CC202" s="1"/>
      <c r="CD202" s="1"/>
      <c r="CE202" s="97"/>
      <c r="CG202" s="90">
        <v>39648</v>
      </c>
      <c r="CH202" s="78">
        <f t="shared" si="1866"/>
        <v>2891741.1764705884</v>
      </c>
      <c r="CI202" s="78">
        <f t="shared" si="1867"/>
        <v>4861666.666666666</v>
      </c>
      <c r="CJ202" s="78">
        <f t="shared" si="1868"/>
        <v>1272355.555555555</v>
      </c>
      <c r="CK202" s="78">
        <f t="shared" si="1869"/>
        <v>4127494.7368421042</v>
      </c>
      <c r="CL202" s="78">
        <f t="shared" si="1870"/>
        <v>4832582.1428571427</v>
      </c>
      <c r="CM202" s="78">
        <f t="shared" si="1871"/>
        <v>4870414.2857142845</v>
      </c>
      <c r="CN202" s="78">
        <f t="shared" si="1872"/>
        <v>5326728.2608695636</v>
      </c>
      <c r="CO202" s="78">
        <f t="shared" si="1873"/>
        <v>3582749.9999999991</v>
      </c>
      <c r="CP202" s="78">
        <f t="shared" si="1874"/>
        <v>2414473.6842105258</v>
      </c>
      <c r="CQ202" s="78">
        <f t="shared" si="1875"/>
        <v>5460000</v>
      </c>
      <c r="CR202" s="78">
        <f t="shared" si="1876"/>
        <v>6105130.4347826084</v>
      </c>
      <c r="CS202" s="78">
        <f t="shared" si="1877"/>
        <v>5103808.3333333349</v>
      </c>
      <c r="CT202" s="78">
        <f t="shared" si="1878"/>
        <v>6036035.416666667</v>
      </c>
      <c r="CU202" s="78">
        <f t="shared" si="1879"/>
        <v>3757309.5238095238</v>
      </c>
      <c r="CV202" s="78">
        <f t="shared" si="1880"/>
        <v>5082041.176470588</v>
      </c>
      <c r="CW202" s="78">
        <f t="shared" si="1881"/>
        <v>6022457.1428571427</v>
      </c>
      <c r="CX202" s="78">
        <f t="shared" si="1882"/>
        <v>7686002.7210884374</v>
      </c>
      <c r="CY202" s="78">
        <f t="shared" si="1882"/>
        <v>6138933.8413043488</v>
      </c>
      <c r="CZ202" s="91">
        <f t="shared" si="1885"/>
        <v>5716769.1961784717</v>
      </c>
      <c r="DA202" s="88"/>
      <c r="DB202" s="49"/>
      <c r="EQ202" s="1"/>
    </row>
    <row r="203" spans="1:147" x14ac:dyDescent="0.15">
      <c r="A203" s="81">
        <v>39649</v>
      </c>
      <c r="B203" s="82">
        <v>28150000</v>
      </c>
      <c r="C203" s="83">
        <v>8800000</v>
      </c>
      <c r="D203" s="83">
        <v>25480000</v>
      </c>
      <c r="E203" s="84">
        <v>25680000</v>
      </c>
      <c r="F203" s="84">
        <v>26550000</v>
      </c>
      <c r="G203" s="84">
        <v>25630000</v>
      </c>
      <c r="H203" s="84">
        <v>25330000</v>
      </c>
      <c r="I203" s="84">
        <v>11710000</v>
      </c>
      <c r="J203" s="138">
        <v>25480000</v>
      </c>
      <c r="K203" s="138">
        <v>32240000</v>
      </c>
      <c r="L203" s="26">
        <v>40340000</v>
      </c>
      <c r="M203" s="26">
        <v>35760000</v>
      </c>
      <c r="N203" s="26">
        <v>27520000</v>
      </c>
      <c r="O203" s="26">
        <v>35970000</v>
      </c>
      <c r="P203" s="26">
        <v>29000000</v>
      </c>
      <c r="Q203" s="26">
        <v>29140000</v>
      </c>
      <c r="R203" s="26">
        <v>30900000</v>
      </c>
      <c r="S203" s="179">
        <v>22044200</v>
      </c>
      <c r="T203" s="85">
        <f t="shared" si="1883"/>
        <v>30506000</v>
      </c>
      <c r="U203" s="70"/>
      <c r="AQ203" s="130">
        <v>39649</v>
      </c>
      <c r="AR203" s="50">
        <v>0.10289473684210526</v>
      </c>
      <c r="AS203" s="88">
        <v>0.17029411764705882</v>
      </c>
      <c r="AT203" s="88">
        <v>0.11694444444444439</v>
      </c>
      <c r="AU203" s="88">
        <v>0.15095238095238089</v>
      </c>
      <c r="AV203" s="88">
        <v>0.20593749999999997</v>
      </c>
      <c r="AW203" s="88">
        <v>0.17285714285714285</v>
      </c>
      <c r="AX203" s="88">
        <v>0.16630434782608691</v>
      </c>
      <c r="AY203" s="88">
        <v>0.14374999999999996</v>
      </c>
      <c r="AZ203" s="88">
        <v>0.19315789473684208</v>
      </c>
      <c r="BA203" s="88">
        <v>0.16055555555555556</v>
      </c>
      <c r="BB203" s="88">
        <v>0.17456521739130429</v>
      </c>
      <c r="BC203" s="88">
        <v>0.13083333333333338</v>
      </c>
      <c r="BD203" s="88">
        <v>0.19229166666666667</v>
      </c>
      <c r="BE203" s="88">
        <v>0.2369047619047619</v>
      </c>
      <c r="BF203" s="88">
        <v>0.17499999999999999</v>
      </c>
      <c r="BG203" s="88">
        <v>0.25630252100840334</v>
      </c>
      <c r="BH203" s="89">
        <v>0.24721804511278203</v>
      </c>
      <c r="BI203" s="89">
        <v>0.20217391304347829</v>
      </c>
      <c r="BJ203" s="89">
        <f t="shared" si="1884"/>
        <v>0.2228809021736759</v>
      </c>
      <c r="BK203" s="101"/>
      <c r="BL203" s="49"/>
      <c r="BP203" s="1"/>
      <c r="BQ203" s="1"/>
      <c r="BR203" s="1"/>
      <c r="BS203" s="1"/>
      <c r="BT203" s="1"/>
      <c r="BU203" s="1"/>
      <c r="BV203" s="1"/>
      <c r="BW203" s="1"/>
      <c r="BX203" s="1"/>
      <c r="BY203" s="1"/>
      <c r="BZ203" s="1"/>
      <c r="CA203" s="1"/>
      <c r="CB203" s="1"/>
      <c r="CC203" s="1"/>
      <c r="CD203" s="1"/>
      <c r="CE203" s="97"/>
      <c r="CG203" s="90">
        <v>39649</v>
      </c>
      <c r="CH203" s="78">
        <f t="shared" si="1866"/>
        <v>2896486.8421052629</v>
      </c>
      <c r="CI203" s="78">
        <f t="shared" si="1867"/>
        <v>1498588.2352941176</v>
      </c>
      <c r="CJ203" s="78">
        <f t="shared" si="1868"/>
        <v>2979744.4444444431</v>
      </c>
      <c r="CK203" s="78">
        <f t="shared" si="1869"/>
        <v>3876457.1428571413</v>
      </c>
      <c r="CL203" s="78">
        <f t="shared" si="1870"/>
        <v>5467640.6249999991</v>
      </c>
      <c r="CM203" s="78">
        <f t="shared" si="1871"/>
        <v>4430328.5714285709</v>
      </c>
      <c r="CN203" s="78">
        <f t="shared" si="1872"/>
        <v>4212489.1304347813</v>
      </c>
      <c r="CO203" s="78">
        <f t="shared" si="1873"/>
        <v>1683312.4999999995</v>
      </c>
      <c r="CP203" s="78">
        <f t="shared" si="1874"/>
        <v>4921663.1578947362</v>
      </c>
      <c r="CQ203" s="78">
        <f t="shared" si="1875"/>
        <v>5176311.111111111</v>
      </c>
      <c r="CR203" s="78">
        <f t="shared" si="1876"/>
        <v>7041960.869565215</v>
      </c>
      <c r="CS203" s="78">
        <f t="shared" si="1877"/>
        <v>4678600.0000000019</v>
      </c>
      <c r="CT203" s="78">
        <f t="shared" si="1878"/>
        <v>5291866.666666667</v>
      </c>
      <c r="CU203" s="78">
        <f t="shared" si="1879"/>
        <v>8521464.2857142854</v>
      </c>
      <c r="CV203" s="78">
        <f t="shared" si="1880"/>
        <v>5075000</v>
      </c>
      <c r="CW203" s="78">
        <f t="shared" si="1881"/>
        <v>7468655.4621848734</v>
      </c>
      <c r="CX203" s="78">
        <f t="shared" si="1882"/>
        <v>7639037.5939849643</v>
      </c>
      <c r="CY203" s="78">
        <f t="shared" si="1882"/>
        <v>4456762.1739130439</v>
      </c>
      <c r="CZ203" s="91">
        <f t="shared" si="1885"/>
        <v>6799204.8017101567</v>
      </c>
      <c r="DA203" s="88"/>
      <c r="DB203" s="49"/>
      <c r="EQ203" s="1"/>
    </row>
    <row r="204" spans="1:147" x14ac:dyDescent="0.15">
      <c r="A204" s="81">
        <v>39650</v>
      </c>
      <c r="B204" s="82">
        <v>23820000</v>
      </c>
      <c r="C204" s="83">
        <v>18220000</v>
      </c>
      <c r="D204" s="83">
        <v>24220000</v>
      </c>
      <c r="E204" s="84">
        <v>29140000</v>
      </c>
      <c r="F204" s="84">
        <v>27570000</v>
      </c>
      <c r="G204" s="84">
        <v>18690000</v>
      </c>
      <c r="H204" s="84">
        <v>14470000</v>
      </c>
      <c r="I204" s="84">
        <v>32270000</v>
      </c>
      <c r="J204" s="138">
        <v>27230000</v>
      </c>
      <c r="K204" s="138">
        <v>32010000</v>
      </c>
      <c r="L204" s="26">
        <v>35660000</v>
      </c>
      <c r="M204" s="26">
        <v>29490000</v>
      </c>
      <c r="N204" s="26">
        <v>18300000</v>
      </c>
      <c r="O204" s="26">
        <v>32090000</v>
      </c>
      <c r="P204" s="26">
        <v>38720000</v>
      </c>
      <c r="Q204" s="26">
        <v>31760000</v>
      </c>
      <c r="R204" s="26">
        <v>30790000</v>
      </c>
      <c r="S204" s="179">
        <v>16028000</v>
      </c>
      <c r="T204" s="85">
        <f t="shared" si="1883"/>
        <v>30332000</v>
      </c>
      <c r="U204" s="70"/>
      <c r="AQ204" s="130">
        <v>39650</v>
      </c>
      <c r="AR204" s="50">
        <v>0.10289473684210526</v>
      </c>
      <c r="AS204" s="88">
        <v>0.17029411764705882</v>
      </c>
      <c r="AT204" s="88">
        <v>0.11694444444444439</v>
      </c>
      <c r="AU204" s="88">
        <v>0.15380952380952376</v>
      </c>
      <c r="AV204" s="88">
        <v>0.20718749999999997</v>
      </c>
      <c r="AW204" s="88">
        <v>0.17285714285714285</v>
      </c>
      <c r="AX204" s="88">
        <v>0.17019230769230773</v>
      </c>
      <c r="AY204" s="88">
        <v>0.14374999999999996</v>
      </c>
      <c r="AZ204" s="88">
        <v>0.19421052631578944</v>
      </c>
      <c r="BA204" s="88">
        <v>0.16285714285714287</v>
      </c>
      <c r="BB204" s="88">
        <v>0.17456521739130429</v>
      </c>
      <c r="BC204" s="88">
        <v>0.13083333333333338</v>
      </c>
      <c r="BD204" s="88">
        <v>0.20021739130434785</v>
      </c>
      <c r="BE204" s="88">
        <v>0.23738095238095239</v>
      </c>
      <c r="BF204" s="88">
        <v>0.18050000000000002</v>
      </c>
      <c r="BG204" s="88">
        <v>0.26369747899159668</v>
      </c>
      <c r="BH204" s="89">
        <v>0.24748120300751886</v>
      </c>
      <c r="BI204" s="89">
        <v>0.20163265306122446</v>
      </c>
      <c r="BJ204" s="89">
        <f t="shared" si="1884"/>
        <v>0.22593611496867294</v>
      </c>
      <c r="BK204" s="101"/>
      <c r="BL204" s="49"/>
      <c r="BP204" s="1"/>
      <c r="BQ204" s="1"/>
      <c r="BR204" s="1"/>
      <c r="BS204" s="1"/>
      <c r="BT204" s="1"/>
      <c r="BU204" s="1"/>
      <c r="BV204" s="1"/>
      <c r="BW204" s="1"/>
      <c r="BX204" s="1"/>
      <c r="BY204" s="1"/>
      <c r="BZ204" s="1"/>
      <c r="CA204" s="1"/>
      <c r="CB204" s="1"/>
      <c r="CC204" s="1"/>
      <c r="CD204" s="1"/>
      <c r="CE204" s="97"/>
      <c r="CG204" s="90">
        <v>39650</v>
      </c>
      <c r="CH204" s="78">
        <f t="shared" si="1866"/>
        <v>2450952.6315789474</v>
      </c>
      <c r="CI204" s="78">
        <f t="shared" si="1867"/>
        <v>3102758.8235294116</v>
      </c>
      <c r="CJ204" s="78">
        <f t="shared" si="1868"/>
        <v>2832394.4444444431</v>
      </c>
      <c r="CK204" s="78">
        <f t="shared" si="1869"/>
        <v>4482009.5238095224</v>
      </c>
      <c r="CL204" s="78">
        <f t="shared" si="1870"/>
        <v>5712159.3749999991</v>
      </c>
      <c r="CM204" s="78">
        <f t="shared" si="1871"/>
        <v>3230700</v>
      </c>
      <c r="CN204" s="78">
        <f t="shared" si="1872"/>
        <v>2462682.692307693</v>
      </c>
      <c r="CO204" s="78">
        <f t="shared" si="1873"/>
        <v>4638812.4999999991</v>
      </c>
      <c r="CP204" s="78">
        <f t="shared" si="1874"/>
        <v>5288352.6315789465</v>
      </c>
      <c r="CQ204" s="78">
        <f t="shared" si="1875"/>
        <v>5213057.1428571427</v>
      </c>
      <c r="CR204" s="78">
        <f t="shared" si="1876"/>
        <v>6224995.6521739112</v>
      </c>
      <c r="CS204" s="78">
        <f t="shared" si="1877"/>
        <v>3858275.0000000014</v>
      </c>
      <c r="CT204" s="78">
        <f t="shared" si="1878"/>
        <v>3663978.2608695654</v>
      </c>
      <c r="CU204" s="78">
        <f t="shared" si="1879"/>
        <v>7617554.7619047621</v>
      </c>
      <c r="CV204" s="78">
        <f t="shared" si="1880"/>
        <v>6988960.0000000009</v>
      </c>
      <c r="CW204" s="78">
        <f t="shared" si="1881"/>
        <v>8375031.9327731105</v>
      </c>
      <c r="CX204" s="78">
        <f t="shared" si="1882"/>
        <v>7619946.2406015052</v>
      </c>
      <c r="CY204" s="78">
        <f t="shared" si="1882"/>
        <v>3231768.1632653056</v>
      </c>
      <c r="CZ204" s="91">
        <f t="shared" si="1885"/>
        <v>6853094.2392297881</v>
      </c>
      <c r="DA204" s="88"/>
      <c r="DB204" s="49"/>
      <c r="EQ204" s="1"/>
    </row>
    <row r="205" spans="1:147" x14ac:dyDescent="0.15">
      <c r="A205" s="81">
        <v>39651</v>
      </c>
      <c r="B205" s="82">
        <v>13360000</v>
      </c>
      <c r="C205" s="83">
        <v>25840000</v>
      </c>
      <c r="D205" s="83">
        <v>24130000</v>
      </c>
      <c r="E205" s="84">
        <v>27990000</v>
      </c>
      <c r="F205" s="84">
        <v>23430000</v>
      </c>
      <c r="G205" s="84">
        <v>10060000</v>
      </c>
      <c r="H205" s="84">
        <v>29770000</v>
      </c>
      <c r="I205" s="84">
        <v>34410000</v>
      </c>
      <c r="J205" s="138">
        <v>28520000</v>
      </c>
      <c r="K205" s="138">
        <v>32870000</v>
      </c>
      <c r="L205" s="26">
        <v>29970000</v>
      </c>
      <c r="M205" s="26">
        <v>23010000</v>
      </c>
      <c r="N205" s="26">
        <v>29080000</v>
      </c>
      <c r="O205" s="26">
        <v>34190000</v>
      </c>
      <c r="P205" s="26">
        <v>34570000</v>
      </c>
      <c r="Q205" s="26">
        <v>31490000</v>
      </c>
      <c r="R205" s="26">
        <v>24950000</v>
      </c>
      <c r="S205" s="179">
        <v>37069724</v>
      </c>
      <c r="T205" s="85">
        <f t="shared" si="1883"/>
        <v>30856000</v>
      </c>
      <c r="U205" s="70"/>
      <c r="AQ205" s="130">
        <v>39651</v>
      </c>
      <c r="AR205" s="50">
        <v>0.10263157894736843</v>
      </c>
      <c r="AS205" s="88">
        <v>0.17433333333333337</v>
      </c>
      <c r="AT205" s="88">
        <v>0.12277777777777775</v>
      </c>
      <c r="AU205" s="88">
        <v>0.15404761904761899</v>
      </c>
      <c r="AV205" s="88">
        <v>0.20812500000000003</v>
      </c>
      <c r="AW205" s="88">
        <v>0.17190476190476187</v>
      </c>
      <c r="AX205" s="88">
        <v>0.17019230769230773</v>
      </c>
      <c r="AY205" s="88">
        <v>0.14312499999999997</v>
      </c>
      <c r="AZ205" s="88">
        <v>0.19684210526315785</v>
      </c>
      <c r="BA205" s="88">
        <v>0.16380952380952385</v>
      </c>
      <c r="BB205" s="88">
        <v>0.17456521739130429</v>
      </c>
      <c r="BC205" s="88">
        <v>0.12566666666666668</v>
      </c>
      <c r="BD205" s="88">
        <v>0.20021739130434785</v>
      </c>
      <c r="BE205" s="88">
        <v>0.23578571428571432</v>
      </c>
      <c r="BF205" s="88">
        <v>0.17977272727272728</v>
      </c>
      <c r="BG205" s="88">
        <v>0.26904761904761904</v>
      </c>
      <c r="BH205" s="89">
        <v>0.24748120300751886</v>
      </c>
      <c r="BI205" s="89">
        <v>0.20163265306122446</v>
      </c>
      <c r="BJ205" s="89">
        <f t="shared" si="1884"/>
        <v>0.22521094134835565</v>
      </c>
      <c r="BK205" s="101"/>
      <c r="BL205" s="49"/>
      <c r="BP205" s="1"/>
      <c r="BQ205" s="1"/>
      <c r="BR205" s="1"/>
      <c r="BS205" s="1"/>
      <c r="BT205" s="1"/>
      <c r="BU205" s="1"/>
      <c r="BV205" s="1"/>
      <c r="BW205" s="1"/>
      <c r="BX205" s="1"/>
      <c r="BY205" s="1"/>
      <c r="BZ205" s="1"/>
      <c r="CA205" s="1"/>
      <c r="CB205" s="1"/>
      <c r="CC205" s="1"/>
      <c r="CD205" s="1"/>
      <c r="CE205" s="97"/>
      <c r="CG205" s="90">
        <v>39651</v>
      </c>
      <c r="CH205" s="78">
        <f t="shared" si="1866"/>
        <v>1371157.8947368423</v>
      </c>
      <c r="CI205" s="78">
        <f t="shared" si="1867"/>
        <v>4504773.333333334</v>
      </c>
      <c r="CJ205" s="78">
        <f t="shared" si="1868"/>
        <v>2962627.7777777771</v>
      </c>
      <c r="CK205" s="78">
        <f t="shared" si="1869"/>
        <v>4311792.8571428554</v>
      </c>
      <c r="CL205" s="78">
        <f t="shared" si="1870"/>
        <v>4876368.7500000009</v>
      </c>
      <c r="CM205" s="78">
        <f t="shared" si="1871"/>
        <v>1729361.9047619044</v>
      </c>
      <c r="CN205" s="78">
        <f t="shared" si="1872"/>
        <v>5066625.0000000009</v>
      </c>
      <c r="CO205" s="78">
        <f t="shared" si="1873"/>
        <v>4924931.2499999991</v>
      </c>
      <c r="CP205" s="78">
        <f t="shared" si="1874"/>
        <v>5613936.842105262</v>
      </c>
      <c r="CQ205" s="78">
        <f t="shared" si="1875"/>
        <v>5384419.0476190485</v>
      </c>
      <c r="CR205" s="78">
        <f t="shared" si="1876"/>
        <v>5231719.5652173897</v>
      </c>
      <c r="CS205" s="78">
        <f t="shared" si="1877"/>
        <v>2891590</v>
      </c>
      <c r="CT205" s="78">
        <f t="shared" si="1878"/>
        <v>5822321.7391304355</v>
      </c>
      <c r="CU205" s="78">
        <f t="shared" si="1879"/>
        <v>8061513.5714285728</v>
      </c>
      <c r="CV205" s="78">
        <f t="shared" si="1880"/>
        <v>6214743.1818181816</v>
      </c>
      <c r="CW205" s="78">
        <f t="shared" si="1881"/>
        <v>8472309.5238095243</v>
      </c>
      <c r="CX205" s="78">
        <f t="shared" si="1882"/>
        <v>6174656.0150375953</v>
      </c>
      <c r="CY205" s="78">
        <f t="shared" si="1882"/>
        <v>7474466.7983673457</v>
      </c>
      <c r="CZ205" s="91">
        <f t="shared" si="1885"/>
        <v>6949108.8062448623</v>
      </c>
      <c r="DA205" s="88"/>
      <c r="DB205" s="49"/>
      <c r="EQ205" s="1"/>
    </row>
    <row r="206" spans="1:147" x14ac:dyDescent="0.15">
      <c r="A206" s="81">
        <v>39652</v>
      </c>
      <c r="B206" s="82">
        <v>23890000</v>
      </c>
      <c r="C206" s="83">
        <v>24830000</v>
      </c>
      <c r="D206" s="83">
        <v>24110000</v>
      </c>
      <c r="E206" s="84">
        <v>27910000</v>
      </c>
      <c r="F206" s="84">
        <v>22020000</v>
      </c>
      <c r="G206" s="84">
        <v>25780000</v>
      </c>
      <c r="H206" s="84">
        <v>29680000</v>
      </c>
      <c r="I206" s="84">
        <v>30840000</v>
      </c>
      <c r="J206" s="138">
        <v>29180000</v>
      </c>
      <c r="K206" s="138">
        <v>28720000</v>
      </c>
      <c r="L206" s="26">
        <v>21650000</v>
      </c>
      <c r="M206" s="26">
        <v>35860000</v>
      </c>
      <c r="N206" s="26">
        <v>29770000</v>
      </c>
      <c r="O206" s="26">
        <v>35300000</v>
      </c>
      <c r="P206" s="26">
        <v>33860000</v>
      </c>
      <c r="Q206" s="26">
        <v>24280000</v>
      </c>
      <c r="R206" s="26">
        <v>13760000</v>
      </c>
      <c r="S206" s="179">
        <v>38883510</v>
      </c>
      <c r="T206" s="85">
        <f t="shared" si="1883"/>
        <v>27394000</v>
      </c>
      <c r="AQ206" s="130">
        <v>39652</v>
      </c>
      <c r="AR206" s="50">
        <v>0.10263157894736843</v>
      </c>
      <c r="AS206" s="88">
        <v>0.17218750000000002</v>
      </c>
      <c r="AT206" s="88">
        <v>0.12416666666666663</v>
      </c>
      <c r="AU206" s="88">
        <v>0.16055555555555551</v>
      </c>
      <c r="AV206" s="88">
        <v>0.20812500000000003</v>
      </c>
      <c r="AW206" s="88">
        <v>0.17190476190476187</v>
      </c>
      <c r="AX206" s="88">
        <v>0.17342105263157889</v>
      </c>
      <c r="AY206" s="88">
        <v>0.14229166666666665</v>
      </c>
      <c r="AZ206" s="88">
        <v>0.2036842105263158</v>
      </c>
      <c r="BA206" s="88">
        <v>0.16380952380952385</v>
      </c>
      <c r="BB206" s="88">
        <v>0.17217391304347821</v>
      </c>
      <c r="BC206" s="88">
        <v>0.12566666666666668</v>
      </c>
      <c r="BD206" s="88">
        <v>0.2008695652173913</v>
      </c>
      <c r="BE206" s="88">
        <v>0.23478571428571432</v>
      </c>
      <c r="BF206" s="88">
        <v>0.17954545454545448</v>
      </c>
      <c r="BG206" s="88">
        <v>0.26904761904761904</v>
      </c>
      <c r="BH206" s="89">
        <v>0.25064625850340139</v>
      </c>
      <c r="BI206" s="89">
        <v>0.20013605442176866</v>
      </c>
      <c r="BJ206" s="89">
        <f t="shared" si="1884"/>
        <v>0.22142513301598554</v>
      </c>
      <c r="BK206" s="101"/>
      <c r="BL206" s="49"/>
      <c r="BP206" s="1"/>
      <c r="BQ206" s="1"/>
      <c r="BR206" s="1"/>
      <c r="BS206" s="1"/>
      <c r="BT206" s="1"/>
      <c r="BU206" s="1"/>
      <c r="BV206" s="1"/>
      <c r="BW206" s="1"/>
      <c r="BX206" s="1"/>
      <c r="BY206" s="1"/>
      <c r="BZ206" s="1"/>
      <c r="CA206" s="1"/>
      <c r="CB206" s="1"/>
      <c r="CC206" s="1"/>
      <c r="CD206" s="1"/>
      <c r="CE206" s="97"/>
      <c r="CG206" s="90">
        <v>39652</v>
      </c>
      <c r="CH206" s="78">
        <f t="shared" si="1866"/>
        <v>2451868.4210526319</v>
      </c>
      <c r="CI206" s="78">
        <f t="shared" si="1867"/>
        <v>4275415.6250000009</v>
      </c>
      <c r="CJ206" s="78">
        <f t="shared" si="1868"/>
        <v>2993658.3333333326</v>
      </c>
      <c r="CK206" s="78">
        <f t="shared" si="1869"/>
        <v>4481105.5555555541</v>
      </c>
      <c r="CL206" s="78">
        <f t="shared" si="1870"/>
        <v>4582912.5000000009</v>
      </c>
      <c r="CM206" s="78">
        <f t="shared" si="1871"/>
        <v>4431704.7619047612</v>
      </c>
      <c r="CN206" s="78">
        <f t="shared" si="1872"/>
        <v>5147136.842105262</v>
      </c>
      <c r="CO206" s="78">
        <f t="shared" si="1873"/>
        <v>4388274.9999999991</v>
      </c>
      <c r="CP206" s="78">
        <f t="shared" si="1874"/>
        <v>5943505.2631578948</v>
      </c>
      <c r="CQ206" s="78">
        <f t="shared" si="1875"/>
        <v>4704609.5238095252</v>
      </c>
      <c r="CR206" s="78">
        <f t="shared" si="1876"/>
        <v>3727565.2173913033</v>
      </c>
      <c r="CS206" s="78">
        <f t="shared" si="1877"/>
        <v>4506406.666666667</v>
      </c>
      <c r="CT206" s="78">
        <f t="shared" si="1878"/>
        <v>5979886.9565217393</v>
      </c>
      <c r="CU206" s="78">
        <f t="shared" si="1879"/>
        <v>8287935.7142857155</v>
      </c>
      <c r="CV206" s="78">
        <f t="shared" si="1880"/>
        <v>6079409.090909089</v>
      </c>
      <c r="CW206" s="78">
        <f t="shared" si="1881"/>
        <v>6532476.1904761903</v>
      </c>
      <c r="CX206" s="78">
        <f t="shared" si="1882"/>
        <v>3448892.5170068033</v>
      </c>
      <c r="CY206" s="78">
        <f t="shared" si="1882"/>
        <v>7781992.2734693857</v>
      </c>
      <c r="CZ206" s="91">
        <f t="shared" si="1885"/>
        <v>6065720.093839908</v>
      </c>
      <c r="DA206" s="88"/>
      <c r="DB206" s="49"/>
      <c r="EQ206" s="1"/>
    </row>
    <row r="207" spans="1:147" x14ac:dyDescent="0.15">
      <c r="A207" s="81">
        <v>39653</v>
      </c>
      <c r="B207" s="82">
        <v>26510000</v>
      </c>
      <c r="C207" s="83">
        <v>23970000</v>
      </c>
      <c r="D207" s="83">
        <v>20480000</v>
      </c>
      <c r="E207" s="84">
        <v>22730000</v>
      </c>
      <c r="F207" s="84">
        <v>12390000</v>
      </c>
      <c r="G207" s="84">
        <v>28390000</v>
      </c>
      <c r="H207" s="84">
        <v>31720000</v>
      </c>
      <c r="I207" s="84">
        <v>30090000</v>
      </c>
      <c r="J207" s="138">
        <v>26850000</v>
      </c>
      <c r="K207" s="138">
        <v>20230000</v>
      </c>
      <c r="L207" s="26">
        <v>37680000</v>
      </c>
      <c r="M207" s="26">
        <v>34530000</v>
      </c>
      <c r="N207" s="26">
        <v>31170000</v>
      </c>
      <c r="O207" s="26">
        <v>34510000</v>
      </c>
      <c r="P207" s="26">
        <v>24100000</v>
      </c>
      <c r="Q207" s="26">
        <v>15630000</v>
      </c>
      <c r="R207" s="26">
        <v>32040000</v>
      </c>
      <c r="S207" s="179">
        <v>38541871</v>
      </c>
      <c r="T207" s="85">
        <f t="shared" si="1883"/>
        <v>27490000</v>
      </c>
      <c r="AQ207" s="130">
        <v>39653</v>
      </c>
      <c r="AR207" s="50">
        <v>0.10157894736842106</v>
      </c>
      <c r="AS207" s="88">
        <v>0.17571428571428568</v>
      </c>
      <c r="AT207" s="88">
        <v>0.12444444444444441</v>
      </c>
      <c r="AU207" s="88">
        <v>0.16055555555555551</v>
      </c>
      <c r="AV207" s="88">
        <v>0.20906250000000001</v>
      </c>
      <c r="AW207" s="88">
        <v>0.16952380952380952</v>
      </c>
      <c r="AX207" s="88">
        <v>0.17368421052631577</v>
      </c>
      <c r="AY207" s="88">
        <v>0.14125000000000001</v>
      </c>
      <c r="AZ207" s="88">
        <v>0.20823529411764707</v>
      </c>
      <c r="BA207" s="88">
        <v>0.17000000000000007</v>
      </c>
      <c r="BB207" s="88">
        <v>0.17217391304347821</v>
      </c>
      <c r="BC207" s="88">
        <v>0.12441176470588239</v>
      </c>
      <c r="BD207" s="88">
        <v>0.20413043478260876</v>
      </c>
      <c r="BE207" s="88">
        <v>0.23378571428571426</v>
      </c>
      <c r="BF207" s="88">
        <v>0.17954545454545448</v>
      </c>
      <c r="BG207" s="88">
        <v>0.2746190476190476</v>
      </c>
      <c r="BH207" s="89">
        <v>0.25064625850340139</v>
      </c>
      <c r="BI207" s="89">
        <v>0.19989795918367342</v>
      </c>
      <c r="BJ207" s="89">
        <f t="shared" si="1884"/>
        <v>0.22612395739144461</v>
      </c>
      <c r="BK207" s="101"/>
      <c r="BL207" s="49"/>
      <c r="BP207" s="1"/>
      <c r="BQ207" s="1"/>
      <c r="BR207" s="1"/>
      <c r="BS207" s="1"/>
      <c r="BT207" s="1"/>
      <c r="BU207" s="1"/>
      <c r="BV207" s="1"/>
      <c r="BW207" s="1"/>
      <c r="BX207" s="1"/>
      <c r="BY207" s="1"/>
      <c r="BZ207" s="1"/>
      <c r="CA207" s="1"/>
      <c r="CB207" s="1"/>
      <c r="CC207" s="1"/>
      <c r="CD207" s="1"/>
      <c r="CE207" s="97"/>
      <c r="CG207" s="90">
        <v>39653</v>
      </c>
      <c r="CH207" s="78">
        <f t="shared" si="1866"/>
        <v>2692857.8947368423</v>
      </c>
      <c r="CI207" s="78">
        <f t="shared" si="1867"/>
        <v>4211871.4285714282</v>
      </c>
      <c r="CJ207" s="78">
        <f t="shared" si="1868"/>
        <v>2548622.2222222215</v>
      </c>
      <c r="CK207" s="78">
        <f t="shared" si="1869"/>
        <v>3649427.7777777766</v>
      </c>
      <c r="CL207" s="78">
        <f t="shared" si="1870"/>
        <v>2590284.375</v>
      </c>
      <c r="CM207" s="78">
        <f t="shared" si="1871"/>
        <v>4812780.9523809524</v>
      </c>
      <c r="CN207" s="78">
        <f t="shared" si="1872"/>
        <v>5509263.1578947362</v>
      </c>
      <c r="CO207" s="78">
        <f t="shared" si="1873"/>
        <v>4250212.5</v>
      </c>
      <c r="CP207" s="78">
        <f t="shared" si="1874"/>
        <v>5591117.6470588241</v>
      </c>
      <c r="CQ207" s="78">
        <f t="shared" si="1875"/>
        <v>3439100.0000000014</v>
      </c>
      <c r="CR207" s="78">
        <f t="shared" si="1876"/>
        <v>6487513.0434782589</v>
      </c>
      <c r="CS207" s="78">
        <f t="shared" si="1877"/>
        <v>4295938.2352941185</v>
      </c>
      <c r="CT207" s="78">
        <f t="shared" si="1878"/>
        <v>6362745.6521739149</v>
      </c>
      <c r="CU207" s="78">
        <f t="shared" si="1879"/>
        <v>8067944.9999999991</v>
      </c>
      <c r="CV207" s="78">
        <f t="shared" si="1880"/>
        <v>4327045.4545454532</v>
      </c>
      <c r="CW207" s="78">
        <f t="shared" si="1881"/>
        <v>4292295.7142857136</v>
      </c>
      <c r="CX207" s="78">
        <f t="shared" si="1882"/>
        <v>8030706.1224489808</v>
      </c>
      <c r="CY207" s="78">
        <f t="shared" si="1882"/>
        <v>7704441.3560204068</v>
      </c>
      <c r="CZ207" s="91">
        <f t="shared" si="1885"/>
        <v>6216147.5886908118</v>
      </c>
      <c r="DA207" s="88"/>
      <c r="DB207" s="49"/>
      <c r="EQ207" s="1"/>
    </row>
    <row r="208" spans="1:147" x14ac:dyDescent="0.15">
      <c r="A208" s="81">
        <v>39654</v>
      </c>
      <c r="B208" s="82">
        <v>27310000</v>
      </c>
      <c r="C208" s="83">
        <v>20050000</v>
      </c>
      <c r="D208" s="83">
        <v>18850000</v>
      </c>
      <c r="E208" s="84">
        <v>14710000</v>
      </c>
      <c r="F208" s="84">
        <v>27770000</v>
      </c>
      <c r="G208" s="84">
        <v>28760000</v>
      </c>
      <c r="H208" s="84">
        <v>25750000</v>
      </c>
      <c r="I208" s="84">
        <v>29170000</v>
      </c>
      <c r="J208" s="138">
        <v>26380000</v>
      </c>
      <c r="K208" s="138">
        <v>38050000</v>
      </c>
      <c r="L208" s="26">
        <v>39740000</v>
      </c>
      <c r="M208" s="26">
        <v>32140000</v>
      </c>
      <c r="N208" s="26">
        <v>34820000</v>
      </c>
      <c r="O208" s="26">
        <v>29900000</v>
      </c>
      <c r="P208" s="26">
        <v>18600000</v>
      </c>
      <c r="Q208" s="26">
        <v>29820000</v>
      </c>
      <c r="R208" s="26">
        <v>32800000</v>
      </c>
      <c r="S208" s="179">
        <v>35462361</v>
      </c>
      <c r="T208" s="85">
        <f t="shared" si="1883"/>
        <v>29188000</v>
      </c>
      <c r="AQ208" s="130">
        <v>39654</v>
      </c>
      <c r="AR208" s="50">
        <v>0.10157894736842106</v>
      </c>
      <c r="AS208" s="88">
        <v>0.1771428571428571</v>
      </c>
      <c r="AT208" s="88">
        <v>0.12444444444444441</v>
      </c>
      <c r="AU208" s="88">
        <v>0.16222222222222216</v>
      </c>
      <c r="AV208" s="88">
        <v>0.20906250000000001</v>
      </c>
      <c r="AW208" s="88">
        <v>0.16833333333333333</v>
      </c>
      <c r="AX208" s="88">
        <v>0.17473684210526316</v>
      </c>
      <c r="AY208" s="88">
        <v>0.14145833333333332</v>
      </c>
      <c r="AZ208" s="88">
        <v>0.20823529411764707</v>
      </c>
      <c r="BA208" s="88">
        <v>0.17000000000000007</v>
      </c>
      <c r="BB208" s="88">
        <v>0.16934782608695648</v>
      </c>
      <c r="BC208" s="88">
        <v>0.12529411764705883</v>
      </c>
      <c r="BD208" s="88">
        <v>0.20571428571428568</v>
      </c>
      <c r="BE208" s="88">
        <v>0.23378571428571426</v>
      </c>
      <c r="BF208" s="88">
        <v>0.18676470588235294</v>
      </c>
      <c r="BG208" s="88">
        <v>0.2746190476190476</v>
      </c>
      <c r="BH208" s="89">
        <v>0.25410714285714286</v>
      </c>
      <c r="BI208" s="89">
        <v>0.20078231292517004</v>
      </c>
      <c r="BJ208" s="89">
        <f t="shared" si="1884"/>
        <v>0.2340060442705244</v>
      </c>
      <c r="BK208" s="101"/>
      <c r="BL208" s="49"/>
      <c r="BP208" s="1"/>
      <c r="BQ208" s="1"/>
      <c r="BR208" s="1"/>
      <c r="BS208" s="1"/>
      <c r="BT208" s="1"/>
      <c r="BU208" s="1"/>
      <c r="BV208" s="1"/>
      <c r="BW208" s="1"/>
      <c r="BX208" s="1"/>
      <c r="BY208" s="1"/>
      <c r="BZ208" s="1"/>
      <c r="CA208" s="1"/>
      <c r="CB208" s="1"/>
      <c r="CC208" s="1"/>
      <c r="CD208" s="1"/>
      <c r="CE208" s="97"/>
      <c r="CG208" s="90">
        <v>39654</v>
      </c>
      <c r="CH208" s="78">
        <f t="shared" si="1866"/>
        <v>2774121.0526315793</v>
      </c>
      <c r="CI208" s="78">
        <f t="shared" si="1867"/>
        <v>3551714.285714285</v>
      </c>
      <c r="CJ208" s="78">
        <f t="shared" si="1868"/>
        <v>2345777.7777777771</v>
      </c>
      <c r="CK208" s="78">
        <f t="shared" si="1869"/>
        <v>2386288.8888888881</v>
      </c>
      <c r="CL208" s="78">
        <f t="shared" si="1870"/>
        <v>5805665.625</v>
      </c>
      <c r="CM208" s="78">
        <f t="shared" si="1871"/>
        <v>4841266.666666667</v>
      </c>
      <c r="CN208" s="78">
        <f t="shared" si="1872"/>
        <v>4499473.6842105268</v>
      </c>
      <c r="CO208" s="78">
        <f t="shared" si="1873"/>
        <v>4126339.583333333</v>
      </c>
      <c r="CP208" s="78">
        <f t="shared" si="1874"/>
        <v>5493247.0588235296</v>
      </c>
      <c r="CQ208" s="78">
        <f t="shared" si="1875"/>
        <v>6468500.0000000028</v>
      </c>
      <c r="CR208" s="78">
        <f t="shared" si="1876"/>
        <v>6729882.6086956505</v>
      </c>
      <c r="CS208" s="78">
        <f t="shared" si="1877"/>
        <v>4026952.9411764708</v>
      </c>
      <c r="CT208" s="78">
        <f t="shared" si="1878"/>
        <v>7162971.4285714272</v>
      </c>
      <c r="CU208" s="78">
        <f t="shared" si="1879"/>
        <v>6990192.8571428563</v>
      </c>
      <c r="CV208" s="78">
        <f t="shared" si="1880"/>
        <v>3473823.5294117648</v>
      </c>
      <c r="CW208" s="78">
        <f t="shared" si="1881"/>
        <v>8189139.9999999991</v>
      </c>
      <c r="CX208" s="78">
        <f t="shared" si="1882"/>
        <v>8334714.2857142864</v>
      </c>
      <c r="CY208" s="78">
        <f t="shared" si="1882"/>
        <v>7120214.8633673461</v>
      </c>
      <c r="CZ208" s="91">
        <f t="shared" si="1885"/>
        <v>6830168.4201680664</v>
      </c>
      <c r="DA208" s="88"/>
      <c r="DB208" s="49"/>
      <c r="EQ208" s="1"/>
    </row>
    <row r="209" spans="1:147" x14ac:dyDescent="0.15">
      <c r="A209" s="81">
        <v>39655</v>
      </c>
      <c r="B209" s="82">
        <v>24990000</v>
      </c>
      <c r="C209" s="83">
        <v>34860000</v>
      </c>
      <c r="D209" s="83">
        <v>9270000</v>
      </c>
      <c r="E209" s="84">
        <v>28030000</v>
      </c>
      <c r="F209" s="84">
        <v>33820000</v>
      </c>
      <c r="G209" s="84">
        <v>29620000</v>
      </c>
      <c r="H209" s="84">
        <v>25580000</v>
      </c>
      <c r="I209" s="84">
        <v>21550000</v>
      </c>
      <c r="J209" s="138">
        <v>18610000</v>
      </c>
      <c r="K209" s="138">
        <v>37930000</v>
      </c>
      <c r="L209" s="26">
        <v>36150000</v>
      </c>
      <c r="M209" s="26">
        <v>31890000</v>
      </c>
      <c r="N209" s="26">
        <v>30440000</v>
      </c>
      <c r="O209" s="26">
        <v>16650000</v>
      </c>
      <c r="P209" s="26">
        <v>32000000</v>
      </c>
      <c r="Q209" s="26">
        <v>26860000</v>
      </c>
      <c r="R209" s="26">
        <v>33940000</v>
      </c>
      <c r="S209" s="179">
        <v>34194052</v>
      </c>
      <c r="T209" s="85">
        <f t="shared" si="1883"/>
        <v>27978000</v>
      </c>
      <c r="AQ209" s="130">
        <v>39655</v>
      </c>
      <c r="AR209" s="50">
        <v>0.10052631578947369</v>
      </c>
      <c r="AS209" s="88">
        <v>0.1771428571428571</v>
      </c>
      <c r="AT209" s="88">
        <v>0.12474999999999996</v>
      </c>
      <c r="AU209" s="88">
        <v>0.16222222222222216</v>
      </c>
      <c r="AV209" s="88">
        <v>0.20906250000000001</v>
      </c>
      <c r="AW209" s="88">
        <v>0.16595238095238091</v>
      </c>
      <c r="AX209" s="88">
        <v>0.17473684210526316</v>
      </c>
      <c r="AY209" s="88">
        <v>0.14145833333333332</v>
      </c>
      <c r="AZ209" s="88">
        <v>0.20676470588235296</v>
      </c>
      <c r="BA209" s="88">
        <v>0.17000000000000007</v>
      </c>
      <c r="BB209" s="88">
        <v>0.17235294117647051</v>
      </c>
      <c r="BC209" s="88">
        <v>0.12333333333333335</v>
      </c>
      <c r="BD209" s="88">
        <v>0.20521739130434785</v>
      </c>
      <c r="BE209" s="88">
        <v>0.2290909090909091</v>
      </c>
      <c r="BF209" s="88">
        <v>0.18676470588235294</v>
      </c>
      <c r="BG209" s="88">
        <v>0.27404761904761904</v>
      </c>
      <c r="BH209" s="89">
        <v>0.24984962406015043</v>
      </c>
      <c r="BI209" s="89">
        <v>0.2021103896103896</v>
      </c>
      <c r="BJ209" s="89">
        <f t="shared" si="1884"/>
        <v>0.22788238547518644</v>
      </c>
      <c r="BK209" s="101"/>
      <c r="BL209" s="49"/>
      <c r="BP209" s="1"/>
      <c r="BQ209" s="1"/>
      <c r="BR209" s="1"/>
      <c r="BS209" s="1"/>
      <c r="BT209" s="1"/>
      <c r="BU209" s="1"/>
      <c r="BV209" s="1"/>
      <c r="BW209" s="1"/>
      <c r="BX209" s="1"/>
      <c r="BY209" s="1"/>
      <c r="BZ209" s="1"/>
      <c r="CA209" s="1"/>
      <c r="CB209" s="1"/>
      <c r="CC209" s="1"/>
      <c r="CD209" s="1"/>
      <c r="CE209" s="97"/>
      <c r="CG209" s="90">
        <v>39655</v>
      </c>
      <c r="CH209" s="78">
        <f t="shared" si="1866"/>
        <v>2512152.6315789474</v>
      </c>
      <c r="CI209" s="78">
        <f t="shared" si="1867"/>
        <v>6175199.9999999981</v>
      </c>
      <c r="CJ209" s="78">
        <f t="shared" si="1868"/>
        <v>1156432.4999999995</v>
      </c>
      <c r="CK209" s="78">
        <f t="shared" si="1869"/>
        <v>4547088.8888888871</v>
      </c>
      <c r="CL209" s="78">
        <f t="shared" si="1870"/>
        <v>7070493.75</v>
      </c>
      <c r="CM209" s="78">
        <f t="shared" si="1871"/>
        <v>4915509.5238095224</v>
      </c>
      <c r="CN209" s="78">
        <f t="shared" si="1872"/>
        <v>4469768.4210526319</v>
      </c>
      <c r="CO209" s="78">
        <f t="shared" si="1873"/>
        <v>3048427.083333333</v>
      </c>
      <c r="CP209" s="78">
        <f t="shared" si="1874"/>
        <v>3847891.1764705884</v>
      </c>
      <c r="CQ209" s="78">
        <f t="shared" si="1875"/>
        <v>6448100.0000000028</v>
      </c>
      <c r="CR209" s="78">
        <f t="shared" si="1876"/>
        <v>6230558.8235294092</v>
      </c>
      <c r="CS209" s="78">
        <f t="shared" si="1877"/>
        <v>3933100.0000000005</v>
      </c>
      <c r="CT209" s="78">
        <f t="shared" si="1878"/>
        <v>6246817.3913043486</v>
      </c>
      <c r="CU209" s="78">
        <f t="shared" si="1879"/>
        <v>3814363.6363636362</v>
      </c>
      <c r="CV209" s="78">
        <f t="shared" si="1880"/>
        <v>5976470.5882352944</v>
      </c>
      <c r="CW209" s="78">
        <f t="shared" si="1881"/>
        <v>7360919.0476190476</v>
      </c>
      <c r="CX209" s="78">
        <f t="shared" si="1882"/>
        <v>8479896.2406015061</v>
      </c>
      <c r="CY209" s="78">
        <f t="shared" si="1882"/>
        <v>6910973.1720779222</v>
      </c>
      <c r="CZ209" s="91">
        <f t="shared" si="1885"/>
        <v>6375693.3808247661</v>
      </c>
      <c r="DA209" s="88"/>
      <c r="DB209" s="49"/>
      <c r="EQ209" s="1"/>
    </row>
    <row r="210" spans="1:147" x14ac:dyDescent="0.15">
      <c r="A210" s="81">
        <v>39656</v>
      </c>
      <c r="B210" s="82">
        <v>23460000</v>
      </c>
      <c r="C210" s="83">
        <v>8770000</v>
      </c>
      <c r="D210" s="83">
        <v>23050000</v>
      </c>
      <c r="E210" s="84">
        <v>29600000</v>
      </c>
      <c r="F210" s="84">
        <v>34690000</v>
      </c>
      <c r="G210" s="84">
        <v>26490000</v>
      </c>
      <c r="H210" s="84">
        <v>19030000</v>
      </c>
      <c r="I210" s="84">
        <v>11150000</v>
      </c>
      <c r="J210" s="138">
        <v>32610000</v>
      </c>
      <c r="K210" s="138">
        <v>38650000</v>
      </c>
      <c r="L210" s="26">
        <v>39930000</v>
      </c>
      <c r="M210" s="26">
        <v>32470000</v>
      </c>
      <c r="N210" s="26">
        <v>26060000</v>
      </c>
      <c r="O210" s="26">
        <v>35910000</v>
      </c>
      <c r="P210" s="26">
        <v>34760000</v>
      </c>
      <c r="Q210" s="26">
        <v>27470000</v>
      </c>
      <c r="R210" s="26">
        <v>34150000</v>
      </c>
      <c r="S210" s="179">
        <v>30347500</v>
      </c>
      <c r="T210" s="85">
        <f t="shared" si="1883"/>
        <v>31670000</v>
      </c>
      <c r="AQ210" s="130">
        <v>39656</v>
      </c>
      <c r="AR210" s="50">
        <v>9.8947368421052631E-2</v>
      </c>
      <c r="AS210" s="88">
        <v>0.18107142857142855</v>
      </c>
      <c r="AT210" s="88">
        <v>0.12474999999999996</v>
      </c>
      <c r="AU210" s="88">
        <v>0.16166666666666663</v>
      </c>
      <c r="AV210" s="88">
        <v>0.20718750000000005</v>
      </c>
      <c r="AW210" s="88">
        <v>0.16619047619047614</v>
      </c>
      <c r="AX210" s="88">
        <v>0.17473684210526316</v>
      </c>
      <c r="AY210" s="88">
        <v>0.13958333333333336</v>
      </c>
      <c r="AZ210" s="88">
        <v>0.20676470588235296</v>
      </c>
      <c r="BA210" s="88">
        <v>0.16952380952380958</v>
      </c>
      <c r="BB210" s="88">
        <v>0.17147058823529407</v>
      </c>
      <c r="BC210" s="88">
        <v>0.12166666666666669</v>
      </c>
      <c r="BD210" s="88">
        <v>0.20521739130434785</v>
      </c>
      <c r="BE210" s="88">
        <v>0.2290909090909091</v>
      </c>
      <c r="BF210" s="88">
        <v>0.18176470588235297</v>
      </c>
      <c r="BG210" s="88">
        <v>0.28658730158730161</v>
      </c>
      <c r="BH210" s="89">
        <v>0.25011278195488729</v>
      </c>
      <c r="BI210" s="89">
        <v>0.2021103896103896</v>
      </c>
      <c r="BJ210" s="89">
        <f t="shared" si="1884"/>
        <v>0.2292811216777961</v>
      </c>
      <c r="BK210" s="101"/>
      <c r="BL210" s="49"/>
      <c r="BP210" s="1"/>
      <c r="BQ210" s="1"/>
      <c r="BR210" s="1"/>
      <c r="BS210" s="1"/>
      <c r="BT210" s="1"/>
      <c r="BU210" s="1"/>
      <c r="BV210" s="1"/>
      <c r="BW210" s="1"/>
      <c r="BX210" s="1"/>
      <c r="BY210" s="1"/>
      <c r="BZ210" s="1"/>
      <c r="CA210" s="1"/>
      <c r="CB210" s="1"/>
      <c r="CC210" s="1"/>
      <c r="CD210" s="1"/>
      <c r="CE210" s="97"/>
      <c r="CG210" s="90">
        <v>39656</v>
      </c>
      <c r="CH210" s="78">
        <f t="shared" si="1866"/>
        <v>2321305.2631578948</v>
      </c>
      <c r="CI210" s="78">
        <f t="shared" si="1867"/>
        <v>1587996.4285714284</v>
      </c>
      <c r="CJ210" s="78">
        <f t="shared" si="1868"/>
        <v>2875487.4999999991</v>
      </c>
      <c r="CK210" s="78">
        <f t="shared" si="1869"/>
        <v>4785333.3333333321</v>
      </c>
      <c r="CL210" s="78">
        <f t="shared" si="1870"/>
        <v>7187334.3750000019</v>
      </c>
      <c r="CM210" s="78">
        <f t="shared" si="1871"/>
        <v>4402385.7142857127</v>
      </c>
      <c r="CN210" s="78">
        <f t="shared" si="1872"/>
        <v>3325242.1052631582</v>
      </c>
      <c r="CO210" s="78">
        <f t="shared" si="1873"/>
        <v>1556354.166666667</v>
      </c>
      <c r="CP210" s="78">
        <f t="shared" si="1874"/>
        <v>6742597.0588235296</v>
      </c>
      <c r="CQ210" s="78">
        <f t="shared" si="1875"/>
        <v>6552095.2380952397</v>
      </c>
      <c r="CR210" s="78">
        <f t="shared" si="1876"/>
        <v>6846820.5882352926</v>
      </c>
      <c r="CS210" s="78">
        <f t="shared" si="1877"/>
        <v>3950516.6666666674</v>
      </c>
      <c r="CT210" s="78">
        <f t="shared" si="1878"/>
        <v>5347965.2173913047</v>
      </c>
      <c r="CU210" s="78">
        <f t="shared" si="1879"/>
        <v>8226654.5454545459</v>
      </c>
      <c r="CV210" s="78">
        <f t="shared" si="1880"/>
        <v>6318141.1764705889</v>
      </c>
      <c r="CW210" s="78">
        <f t="shared" si="1881"/>
        <v>7872553.1746031754</v>
      </c>
      <c r="CX210" s="78">
        <f t="shared" si="1882"/>
        <v>8541351.5037594009</v>
      </c>
      <c r="CY210" s="78">
        <f t="shared" si="1882"/>
        <v>6133545.0487012984</v>
      </c>
      <c r="CZ210" s="91">
        <f t="shared" si="1885"/>
        <v>7261333.1235358026</v>
      </c>
      <c r="DA210" s="88"/>
      <c r="DB210" s="49"/>
      <c r="EQ210" s="1"/>
    </row>
    <row r="211" spans="1:147" x14ac:dyDescent="0.15">
      <c r="A211" s="81">
        <v>39657</v>
      </c>
      <c r="B211" s="82">
        <v>19180000</v>
      </c>
      <c r="C211" s="83">
        <v>26050000</v>
      </c>
      <c r="D211" s="83">
        <v>23490000</v>
      </c>
      <c r="E211" s="84">
        <v>31320000</v>
      </c>
      <c r="F211" s="84">
        <v>36410000</v>
      </c>
      <c r="G211" s="84">
        <v>24100000</v>
      </c>
      <c r="H211" s="84">
        <v>9070000</v>
      </c>
      <c r="I211" s="84">
        <v>29830000</v>
      </c>
      <c r="J211" s="138">
        <v>35990000</v>
      </c>
      <c r="K211" s="138">
        <v>34790000</v>
      </c>
      <c r="L211" s="26">
        <v>34060000</v>
      </c>
      <c r="M211" s="26">
        <v>26580000</v>
      </c>
      <c r="N211" s="26">
        <v>20120000</v>
      </c>
      <c r="O211" s="26">
        <v>35090000</v>
      </c>
      <c r="P211" s="26">
        <v>39230000</v>
      </c>
      <c r="Q211" s="26">
        <v>28330000</v>
      </c>
      <c r="R211" s="26">
        <v>37600000</v>
      </c>
      <c r="S211" s="179">
        <v>18896000</v>
      </c>
      <c r="T211" s="85">
        <f t="shared" si="1883"/>
        <v>32074000</v>
      </c>
      <c r="AQ211" s="130">
        <v>39657</v>
      </c>
      <c r="AR211" s="50">
        <v>9.8947368421052631E-2</v>
      </c>
      <c r="AS211" s="88">
        <v>0.18107142857142855</v>
      </c>
      <c r="AT211" s="88">
        <v>0.12474999999999996</v>
      </c>
      <c r="AU211" s="88">
        <v>0.16</v>
      </c>
      <c r="AV211" s="88">
        <v>0.19812499999999997</v>
      </c>
      <c r="AW211" s="88">
        <v>0.16619047619047614</v>
      </c>
      <c r="AX211" s="88">
        <v>0.17499999999999993</v>
      </c>
      <c r="AY211" s="88">
        <v>0.13958333333333336</v>
      </c>
      <c r="AZ211" s="88">
        <v>0.20647058823529413</v>
      </c>
      <c r="BA211" s="88">
        <v>0.16880952380952385</v>
      </c>
      <c r="BB211" s="88">
        <v>0.16499999999999998</v>
      </c>
      <c r="BC211" s="88">
        <v>0.12166666666666669</v>
      </c>
      <c r="BD211" s="88">
        <v>0.20571428571428568</v>
      </c>
      <c r="BE211" s="88">
        <v>0.23184065934065931</v>
      </c>
      <c r="BF211" s="88">
        <v>0.17882352941176471</v>
      </c>
      <c r="BG211" s="88">
        <v>0.2873412698412699</v>
      </c>
      <c r="BH211" s="89">
        <v>0.25090225563909785</v>
      </c>
      <c r="BI211" s="89">
        <v>0.19668831168831166</v>
      </c>
      <c r="BJ211" s="89">
        <f t="shared" si="1884"/>
        <v>0.22986724580839274</v>
      </c>
      <c r="BK211" s="101"/>
      <c r="BL211" s="49"/>
      <c r="BP211" s="1"/>
      <c r="BQ211" s="1"/>
      <c r="BR211" s="1"/>
      <c r="BS211" s="1"/>
      <c r="BT211" s="1"/>
      <c r="BU211" s="1"/>
      <c r="BV211" s="1"/>
      <c r="BW211" s="1"/>
      <c r="BX211" s="1"/>
      <c r="BY211" s="1"/>
      <c r="BZ211" s="1"/>
      <c r="CA211" s="1"/>
      <c r="CB211" s="1"/>
      <c r="CC211" s="1"/>
      <c r="CD211" s="1"/>
      <c r="CE211" s="97"/>
      <c r="CG211" s="90">
        <v>39657</v>
      </c>
      <c r="CH211" s="78">
        <f t="shared" si="1866"/>
        <v>1897810.5263157894</v>
      </c>
      <c r="CI211" s="78">
        <f t="shared" si="1867"/>
        <v>4716910.7142857136</v>
      </c>
      <c r="CJ211" s="78">
        <f t="shared" si="1868"/>
        <v>2930377.4999999991</v>
      </c>
      <c r="CK211" s="78">
        <f t="shared" si="1869"/>
        <v>5011200</v>
      </c>
      <c r="CL211" s="78">
        <f t="shared" si="1870"/>
        <v>7213731.2499999991</v>
      </c>
      <c r="CM211" s="78">
        <f t="shared" si="1871"/>
        <v>4005190.4761904748</v>
      </c>
      <c r="CN211" s="78">
        <f t="shared" si="1872"/>
        <v>1587249.9999999993</v>
      </c>
      <c r="CO211" s="78">
        <f t="shared" si="1873"/>
        <v>4163770.8333333344</v>
      </c>
      <c r="CP211" s="78">
        <f t="shared" si="1874"/>
        <v>7430876.4705882361</v>
      </c>
      <c r="CQ211" s="78">
        <f t="shared" si="1875"/>
        <v>5872883.3333333349</v>
      </c>
      <c r="CR211" s="78">
        <f t="shared" si="1876"/>
        <v>5619899.9999999991</v>
      </c>
      <c r="CS211" s="78">
        <f t="shared" si="1877"/>
        <v>3233900.0000000005</v>
      </c>
      <c r="CT211" s="78">
        <f t="shared" si="1878"/>
        <v>4138971.4285714282</v>
      </c>
      <c r="CU211" s="78">
        <f t="shared" si="1879"/>
        <v>8135288.7362637352</v>
      </c>
      <c r="CV211" s="78">
        <f t="shared" si="1880"/>
        <v>7015247.0588235296</v>
      </c>
      <c r="CW211" s="78">
        <f t="shared" si="1881"/>
        <v>8140378.1746031763</v>
      </c>
      <c r="CX211" s="78">
        <f t="shared" si="1882"/>
        <v>9433924.8120300788</v>
      </c>
      <c r="CY211" s="78">
        <f t="shared" si="1882"/>
        <v>3716622.3376623373</v>
      </c>
      <c r="CZ211" s="91">
        <f t="shared" si="1885"/>
        <v>7372762.0420583887</v>
      </c>
      <c r="DA211" s="88"/>
      <c r="DB211" s="49"/>
      <c r="EQ211" s="1"/>
    </row>
    <row r="212" spans="1:147" x14ac:dyDescent="0.15">
      <c r="A212" s="81">
        <v>39658</v>
      </c>
      <c r="B212" s="82">
        <v>8310000</v>
      </c>
      <c r="C212" s="83">
        <v>27830000</v>
      </c>
      <c r="D212" s="83">
        <v>27560000</v>
      </c>
      <c r="E212" s="84">
        <v>27610000</v>
      </c>
      <c r="F212" s="84">
        <v>35250000</v>
      </c>
      <c r="G212" s="84">
        <v>11610000</v>
      </c>
      <c r="H212" s="84">
        <v>33780000</v>
      </c>
      <c r="I212" s="84">
        <v>32000000</v>
      </c>
      <c r="J212" s="138">
        <v>36070000</v>
      </c>
      <c r="K212" s="138">
        <v>31140000</v>
      </c>
      <c r="L212" s="26">
        <v>29220000</v>
      </c>
      <c r="M212" s="26">
        <v>20620000</v>
      </c>
      <c r="N212" s="26">
        <v>32130000</v>
      </c>
      <c r="O212" s="26">
        <v>39860000</v>
      </c>
      <c r="P212" s="26">
        <v>32400000</v>
      </c>
      <c r="Q212" s="26">
        <v>29030000</v>
      </c>
      <c r="R212" s="26">
        <v>30460000</v>
      </c>
      <c r="S212" s="179">
        <v>32769234</v>
      </c>
      <c r="T212" s="85">
        <f t="shared" si="1883"/>
        <v>32776000</v>
      </c>
      <c r="AQ212" s="130">
        <v>39658</v>
      </c>
      <c r="AR212" s="50">
        <v>9.9210526315789457E-2</v>
      </c>
      <c r="AS212" s="88">
        <v>0.18</v>
      </c>
      <c r="AT212" s="88">
        <v>0.12824999999999998</v>
      </c>
      <c r="AU212" s="88">
        <v>0.15916666666666668</v>
      </c>
      <c r="AV212" s="88">
        <v>0.18906249999999997</v>
      </c>
      <c r="AW212" s="88">
        <v>0.16524999999999995</v>
      </c>
      <c r="AX212" s="88">
        <v>0.17499999999999993</v>
      </c>
      <c r="AY212" s="88">
        <v>0.13499999999999998</v>
      </c>
      <c r="AZ212" s="88">
        <v>0.20676470588235296</v>
      </c>
      <c r="BA212" s="88">
        <v>0.17083333333333336</v>
      </c>
      <c r="BB212" s="88">
        <v>0.16499999999999998</v>
      </c>
      <c r="BC212" s="88">
        <v>0.12250000000000003</v>
      </c>
      <c r="BD212" s="88">
        <v>0.20571428571428568</v>
      </c>
      <c r="BE212" s="88">
        <v>0.22972527472527465</v>
      </c>
      <c r="BF212" s="88">
        <v>0.17558823529411763</v>
      </c>
      <c r="BG212" s="88">
        <v>0.29138888888888892</v>
      </c>
      <c r="BH212" s="89">
        <v>0.25090225563909785</v>
      </c>
      <c r="BI212" s="89">
        <v>0.19957792207792205</v>
      </c>
      <c r="BJ212" s="89">
        <f t="shared" si="1884"/>
        <v>0.229173849312242</v>
      </c>
      <c r="BK212" s="101"/>
      <c r="BL212" s="49"/>
      <c r="BP212" s="1"/>
      <c r="BQ212" s="1"/>
      <c r="BR212" s="1"/>
      <c r="BS212" s="1"/>
      <c r="BT212" s="1"/>
      <c r="BU212" s="1"/>
      <c r="BV212" s="1"/>
      <c r="BW212" s="1"/>
      <c r="BX212" s="1"/>
      <c r="BY212" s="1"/>
      <c r="BZ212" s="1"/>
      <c r="CA212" s="1"/>
      <c r="CB212" s="1"/>
      <c r="CC212" s="1"/>
      <c r="CD212" s="1"/>
      <c r="CE212" s="97"/>
      <c r="CG212" s="90">
        <v>39658</v>
      </c>
      <c r="CH212" s="78">
        <f t="shared" si="1866"/>
        <v>824439.47368421045</v>
      </c>
      <c r="CI212" s="78">
        <f t="shared" si="1867"/>
        <v>5009400</v>
      </c>
      <c r="CJ212" s="78">
        <f t="shared" si="1868"/>
        <v>3534569.9999999995</v>
      </c>
      <c r="CK212" s="78">
        <f t="shared" si="1869"/>
        <v>4394591.666666667</v>
      </c>
      <c r="CL212" s="78">
        <f t="shared" si="1870"/>
        <v>6664453.1249999991</v>
      </c>
      <c r="CM212" s="78">
        <f t="shared" si="1871"/>
        <v>1918552.4999999995</v>
      </c>
      <c r="CN212" s="78">
        <f t="shared" si="1872"/>
        <v>5911499.9999999981</v>
      </c>
      <c r="CO212" s="78">
        <f t="shared" si="1873"/>
        <v>4319999.9999999991</v>
      </c>
      <c r="CP212" s="78">
        <f t="shared" si="1874"/>
        <v>7458002.9411764713</v>
      </c>
      <c r="CQ212" s="78">
        <f t="shared" si="1875"/>
        <v>5319750.0000000009</v>
      </c>
      <c r="CR212" s="78">
        <f t="shared" si="1876"/>
        <v>4821299.9999999991</v>
      </c>
      <c r="CS212" s="78">
        <f t="shared" si="1877"/>
        <v>2525950.0000000005</v>
      </c>
      <c r="CT212" s="78">
        <f t="shared" si="1878"/>
        <v>6609599.9999999991</v>
      </c>
      <c r="CU212" s="78">
        <f t="shared" si="1879"/>
        <v>9156849.4505494479</v>
      </c>
      <c r="CV212" s="78">
        <f t="shared" si="1880"/>
        <v>5689058.8235294111</v>
      </c>
      <c r="CW212" s="78">
        <f t="shared" si="1881"/>
        <v>8459019.4444444459</v>
      </c>
      <c r="CX212" s="78">
        <f t="shared" si="1882"/>
        <v>7642482.7067669202</v>
      </c>
      <c r="CY212" s="78">
        <f t="shared" si="1882"/>
        <v>6540015.6298051942</v>
      </c>
      <c r="CZ212" s="91">
        <f t="shared" si="1885"/>
        <v>7511402.0850580437</v>
      </c>
      <c r="DA212" s="88"/>
      <c r="DB212" s="49"/>
      <c r="EQ212" s="1"/>
    </row>
    <row r="213" spans="1:147" x14ac:dyDescent="0.15">
      <c r="A213" s="81">
        <v>39659</v>
      </c>
      <c r="B213" s="82">
        <v>23010000</v>
      </c>
      <c r="C213" s="83">
        <v>24940000</v>
      </c>
      <c r="D213" s="83">
        <v>22360000</v>
      </c>
      <c r="E213" s="84">
        <v>27550000</v>
      </c>
      <c r="F213" s="84">
        <v>32330000</v>
      </c>
      <c r="G213" s="84">
        <v>30500000</v>
      </c>
      <c r="H213" s="84">
        <v>28720000</v>
      </c>
      <c r="I213" s="84">
        <v>31300000</v>
      </c>
      <c r="J213" s="138">
        <v>35970000</v>
      </c>
      <c r="K213" s="138">
        <v>28240000</v>
      </c>
      <c r="L213" s="26">
        <v>16460000</v>
      </c>
      <c r="M213" s="26">
        <v>32850000</v>
      </c>
      <c r="N213" s="26">
        <v>27400000</v>
      </c>
      <c r="O213" s="26">
        <v>38080000</v>
      </c>
      <c r="P213" s="26">
        <v>28830000</v>
      </c>
      <c r="Q213" s="26">
        <v>22680000</v>
      </c>
      <c r="R213" s="26">
        <v>21250000</v>
      </c>
      <c r="S213" s="179">
        <v>35471193</v>
      </c>
      <c r="T213" s="85">
        <f t="shared" si="1883"/>
        <v>27648000</v>
      </c>
      <c r="AQ213" s="130">
        <v>39659</v>
      </c>
      <c r="AR213" s="50">
        <v>9.9210526315789457E-2</v>
      </c>
      <c r="AS213" s="88">
        <v>0.18035714285714285</v>
      </c>
      <c r="AT213" s="88">
        <v>0.1294736842105263</v>
      </c>
      <c r="AU213" s="88">
        <v>0.15499999999999994</v>
      </c>
      <c r="AV213" s="88">
        <v>0.18906249999999997</v>
      </c>
      <c r="AW213" s="88">
        <v>0.16524999999999995</v>
      </c>
      <c r="AX213" s="88">
        <v>0.17131578947368417</v>
      </c>
      <c r="AY213" s="88">
        <v>0.13500000000000001</v>
      </c>
      <c r="AZ213" s="88">
        <v>0.20617647058823529</v>
      </c>
      <c r="BA213" s="88">
        <v>0.17083333333333336</v>
      </c>
      <c r="BB213" s="88">
        <v>0.16055555555555556</v>
      </c>
      <c r="BC213" s="88">
        <v>0.12250000000000003</v>
      </c>
      <c r="BD213" s="88">
        <v>0.21166666666666659</v>
      </c>
      <c r="BE213" s="88">
        <v>0.2292546583850931</v>
      </c>
      <c r="BF213" s="88">
        <v>0.17470588235294116</v>
      </c>
      <c r="BG213" s="88">
        <v>0.29138888888888892</v>
      </c>
      <c r="BH213" s="89">
        <v>0.25411564625850347</v>
      </c>
      <c r="BI213" s="89">
        <v>0.19668831168831166</v>
      </c>
      <c r="BJ213" s="89">
        <f t="shared" si="1884"/>
        <v>0.22840792917534364</v>
      </c>
      <c r="BK213" s="101"/>
      <c r="BL213" s="49"/>
      <c r="BP213" s="1"/>
      <c r="BQ213" s="1"/>
      <c r="BR213" s="1"/>
      <c r="BS213" s="1"/>
      <c r="BT213" s="1"/>
      <c r="BU213" s="1"/>
      <c r="BV213" s="1"/>
      <c r="BW213" s="1"/>
      <c r="BX213" s="1"/>
      <c r="BY213" s="1"/>
      <c r="BZ213" s="1"/>
      <c r="CA213" s="1"/>
      <c r="CB213" s="1"/>
      <c r="CC213" s="1"/>
      <c r="CD213" s="1"/>
      <c r="CE213" s="97"/>
      <c r="CG213" s="90">
        <v>39659</v>
      </c>
      <c r="CH213" s="78">
        <f t="shared" si="1866"/>
        <v>2282834.2105263155</v>
      </c>
      <c r="CI213" s="78">
        <f t="shared" si="1867"/>
        <v>4498107.1428571427</v>
      </c>
      <c r="CJ213" s="78">
        <f t="shared" si="1868"/>
        <v>2895031.5789473681</v>
      </c>
      <c r="CK213" s="78">
        <f t="shared" si="1869"/>
        <v>4270249.9999999981</v>
      </c>
      <c r="CL213" s="78">
        <f t="shared" si="1870"/>
        <v>6112390.6249999991</v>
      </c>
      <c r="CM213" s="78">
        <f t="shared" si="1871"/>
        <v>5040124.9999999981</v>
      </c>
      <c r="CN213" s="78">
        <f t="shared" si="1872"/>
        <v>4920189.4736842094</v>
      </c>
      <c r="CO213" s="78">
        <f t="shared" si="1873"/>
        <v>4225500</v>
      </c>
      <c r="CP213" s="78">
        <f t="shared" si="1874"/>
        <v>7416167.6470588231</v>
      </c>
      <c r="CQ213" s="78">
        <f t="shared" si="1875"/>
        <v>4824333.333333334</v>
      </c>
      <c r="CR213" s="78">
        <f t="shared" si="1876"/>
        <v>2642744.4444444445</v>
      </c>
      <c r="CS213" s="78">
        <f t="shared" si="1877"/>
        <v>4024125.0000000009</v>
      </c>
      <c r="CT213" s="78">
        <f t="shared" si="1878"/>
        <v>5799666.6666666642</v>
      </c>
      <c r="CU213" s="78">
        <f t="shared" si="1879"/>
        <v>8730017.3913043458</v>
      </c>
      <c r="CV213" s="78">
        <f t="shared" si="1880"/>
        <v>5036770.5882352935</v>
      </c>
      <c r="CW213" s="78">
        <f t="shared" si="1881"/>
        <v>6608700.0000000009</v>
      </c>
      <c r="CX213" s="78">
        <f t="shared" si="1882"/>
        <v>5399957.4829931986</v>
      </c>
      <c r="CY213" s="78">
        <f t="shared" si="1882"/>
        <v>6976769.0647402592</v>
      </c>
      <c r="CZ213" s="91">
        <f t="shared" si="1885"/>
        <v>6315022.425839901</v>
      </c>
      <c r="DA213" s="88"/>
      <c r="DB213" s="49"/>
      <c r="EQ213" s="1"/>
    </row>
    <row r="214" spans="1:147" x14ac:dyDescent="0.15">
      <c r="A214" s="81">
        <v>39660</v>
      </c>
      <c r="B214" s="82">
        <v>22590000</v>
      </c>
      <c r="C214" s="83">
        <v>25370000</v>
      </c>
      <c r="D214" s="83">
        <v>26290000</v>
      </c>
      <c r="E214" s="84">
        <v>21130000</v>
      </c>
      <c r="F214" s="84">
        <v>20140000</v>
      </c>
      <c r="G214" s="84">
        <v>28400000</v>
      </c>
      <c r="H214" s="84">
        <v>27620000</v>
      </c>
      <c r="I214" s="84">
        <v>35890000</v>
      </c>
      <c r="J214" s="138">
        <v>35230000</v>
      </c>
      <c r="K214" s="138">
        <v>19740000</v>
      </c>
      <c r="L214" s="26">
        <v>35540000</v>
      </c>
      <c r="M214" s="26">
        <v>33670000</v>
      </c>
      <c r="N214" s="26">
        <v>30780000</v>
      </c>
      <c r="O214" s="26">
        <v>32490000</v>
      </c>
      <c r="P214" s="26">
        <v>22670000</v>
      </c>
      <c r="Q214" s="26">
        <v>14370000</v>
      </c>
      <c r="R214" s="26">
        <v>40190000</v>
      </c>
      <c r="S214" s="179">
        <v>34511483</v>
      </c>
      <c r="T214" s="85">
        <f t="shared" si="1883"/>
        <v>28100000</v>
      </c>
      <c r="AQ214" s="130">
        <v>39660</v>
      </c>
      <c r="AR214" s="50">
        <v>9.9210526315789457E-2</v>
      </c>
      <c r="AS214" s="88">
        <v>0.17857142857142858</v>
      </c>
      <c r="AT214" s="88">
        <v>0.13264705882352937</v>
      </c>
      <c r="AU214" s="88">
        <v>0.15499999999999994</v>
      </c>
      <c r="AV214" s="88">
        <v>0.17531249999999998</v>
      </c>
      <c r="AW214" s="88">
        <v>0.16399999999999995</v>
      </c>
      <c r="AX214" s="88">
        <v>0.16815789473684206</v>
      </c>
      <c r="AY214" s="88">
        <v>0.13500000000000001</v>
      </c>
      <c r="AZ214" s="88">
        <v>0.20147058823529412</v>
      </c>
      <c r="BA214" s="88">
        <v>0.17</v>
      </c>
      <c r="BB214" s="88">
        <v>0.16055555555555556</v>
      </c>
      <c r="BC214" s="88">
        <v>0.1230555555555556</v>
      </c>
      <c r="BD214" s="88">
        <v>0.2122222222222222</v>
      </c>
      <c r="BE214" s="88">
        <v>0.2308503401360544</v>
      </c>
      <c r="BF214" s="88">
        <v>0.17470588235294116</v>
      </c>
      <c r="BG214" s="88">
        <v>0.29542857142857148</v>
      </c>
      <c r="BH214" s="89">
        <v>0.25411564625850347</v>
      </c>
      <c r="BI214" s="89">
        <v>0.19668831168831166</v>
      </c>
      <c r="BJ214" s="89">
        <f t="shared" si="1884"/>
        <v>0.23097029393963994</v>
      </c>
      <c r="BK214" s="101"/>
      <c r="BL214" s="49"/>
      <c r="BP214" s="1"/>
      <c r="BQ214" s="1"/>
      <c r="BR214" s="1"/>
      <c r="BS214" s="1"/>
      <c r="BT214" s="1"/>
      <c r="BU214" s="1"/>
      <c r="BV214" s="1"/>
      <c r="BW214" s="1"/>
      <c r="BX214" s="1"/>
      <c r="BY214" s="1"/>
      <c r="BZ214" s="1"/>
      <c r="CA214" s="1"/>
      <c r="CB214" s="1"/>
      <c r="CC214" s="1"/>
      <c r="CD214" s="1"/>
      <c r="CE214" s="97"/>
      <c r="CG214" s="90">
        <v>39660</v>
      </c>
      <c r="CH214" s="78">
        <f t="shared" si="1866"/>
        <v>2241165.789473684</v>
      </c>
      <c r="CI214" s="78">
        <f t="shared" si="1867"/>
        <v>4530357.1428571427</v>
      </c>
      <c r="CJ214" s="78">
        <f t="shared" si="1868"/>
        <v>3487291.176470587</v>
      </c>
      <c r="CK214" s="78">
        <f t="shared" si="1869"/>
        <v>3275149.9999999986</v>
      </c>
      <c r="CL214" s="78">
        <f t="shared" si="1870"/>
        <v>3530793.7499999995</v>
      </c>
      <c r="CM214" s="78">
        <f t="shared" si="1871"/>
        <v>4657599.9999999991</v>
      </c>
      <c r="CN214" s="78">
        <f t="shared" si="1872"/>
        <v>4644521.0526315775</v>
      </c>
      <c r="CO214" s="78">
        <f t="shared" si="1873"/>
        <v>4845150</v>
      </c>
      <c r="CP214" s="78">
        <f t="shared" si="1874"/>
        <v>7097808.823529412</v>
      </c>
      <c r="CQ214" s="78">
        <f t="shared" si="1875"/>
        <v>3355800.0000000005</v>
      </c>
      <c r="CR214" s="78">
        <f t="shared" si="1876"/>
        <v>5706144.444444445</v>
      </c>
      <c r="CS214" s="78">
        <f t="shared" si="1877"/>
        <v>4143280.5555555569</v>
      </c>
      <c r="CT214" s="78">
        <f t="shared" si="1878"/>
        <v>6532199.9999999991</v>
      </c>
      <c r="CU214" s="78">
        <f t="shared" si="1879"/>
        <v>7500327.551020408</v>
      </c>
      <c r="CV214" s="78">
        <f t="shared" si="1880"/>
        <v>3960582.3529411759</v>
      </c>
      <c r="CW214" s="78">
        <f t="shared" si="1881"/>
        <v>4245308.5714285718</v>
      </c>
      <c r="CX214" s="78">
        <f t="shared" si="1882"/>
        <v>10212907.823129255</v>
      </c>
      <c r="CY214" s="78">
        <f t="shared" si="1882"/>
        <v>6788005.3251298694</v>
      </c>
      <c r="CZ214" s="91">
        <f t="shared" si="1885"/>
        <v>6490265.259703882</v>
      </c>
      <c r="DA214" s="88"/>
      <c r="DB214" s="49"/>
      <c r="EQ214" s="1"/>
    </row>
    <row r="215" spans="1:147" x14ac:dyDescent="0.15">
      <c r="A215" s="81">
        <v>39661</v>
      </c>
      <c r="B215" s="82">
        <v>23850000</v>
      </c>
      <c r="C215" s="83">
        <v>26450000</v>
      </c>
      <c r="D215" s="83">
        <v>18700000</v>
      </c>
      <c r="E215" s="84">
        <v>14000000</v>
      </c>
      <c r="F215" s="84">
        <v>27510000</v>
      </c>
      <c r="G215" s="84">
        <v>28360000</v>
      </c>
      <c r="H215" s="84">
        <v>27250000</v>
      </c>
      <c r="I215" s="84">
        <v>31080000</v>
      </c>
      <c r="J215" s="138">
        <v>31130000</v>
      </c>
      <c r="K215" s="138">
        <v>31020000</v>
      </c>
      <c r="L215" s="26">
        <v>37960000</v>
      </c>
      <c r="M215" s="26">
        <v>31830000</v>
      </c>
      <c r="N215" s="26">
        <v>32640000</v>
      </c>
      <c r="O215" s="26">
        <v>21150000</v>
      </c>
      <c r="P215" s="26">
        <v>15040000</v>
      </c>
      <c r="Q215" s="26">
        <v>29940000</v>
      </c>
      <c r="R215" s="26">
        <v>41100000</v>
      </c>
      <c r="S215" s="179">
        <v>31429930</v>
      </c>
      <c r="T215" s="85">
        <f t="shared" si="1883"/>
        <v>27974000</v>
      </c>
      <c r="AQ215" s="130">
        <v>39661</v>
      </c>
      <c r="AR215" s="50">
        <v>9.9210526315789457E-2</v>
      </c>
      <c r="AS215" s="88">
        <v>0.17464285714285716</v>
      </c>
      <c r="AT215" s="88">
        <v>0.13264705882352937</v>
      </c>
      <c r="AU215" s="88">
        <v>0.15444444444444441</v>
      </c>
      <c r="AV215" s="88">
        <v>0.17531249999999998</v>
      </c>
      <c r="AW215" s="88">
        <v>0.16424999999999995</v>
      </c>
      <c r="AX215" s="88">
        <v>0.1694736842105263</v>
      </c>
      <c r="AY215" s="88">
        <v>0.13374999999999998</v>
      </c>
      <c r="AZ215" s="88">
        <v>0.20147058823529412</v>
      </c>
      <c r="BA215" s="88">
        <v>0.17</v>
      </c>
      <c r="BB215" s="88">
        <v>0.15676470588235292</v>
      </c>
      <c r="BC215" s="88">
        <v>0.12361111111111114</v>
      </c>
      <c r="BD215" s="88">
        <v>0.21888888888888886</v>
      </c>
      <c r="BE215" s="88">
        <v>0.2308503401360544</v>
      </c>
      <c r="BF215" s="88">
        <v>0.16906249999999998</v>
      </c>
      <c r="BG215" s="88">
        <v>0.29542857142857148</v>
      </c>
      <c r="BH215" s="89">
        <v>0.25159863945578231</v>
      </c>
      <c r="BI215" s="89">
        <v>0.195551948051948</v>
      </c>
      <c r="BJ215" s="89">
        <f t="shared" si="1884"/>
        <v>0.24133519366136388</v>
      </c>
      <c r="BK215" s="101"/>
      <c r="BL215" s="49"/>
      <c r="BP215" s="1"/>
      <c r="BQ215" s="1"/>
      <c r="BR215" s="1"/>
      <c r="BS215" s="1"/>
      <c r="BT215" s="1"/>
      <c r="BU215" s="1"/>
      <c r="BV215" s="1"/>
      <c r="BW215" s="1"/>
      <c r="BX215" s="1"/>
      <c r="BY215" s="1"/>
      <c r="BZ215" s="1"/>
      <c r="CA215" s="1"/>
      <c r="CB215" s="1"/>
      <c r="CC215" s="1"/>
      <c r="CD215" s="1"/>
      <c r="CE215" s="97"/>
      <c r="CG215" s="90">
        <v>39661</v>
      </c>
      <c r="CH215" s="78">
        <f t="shared" si="1866"/>
        <v>2366171.0526315784</v>
      </c>
      <c r="CI215" s="78">
        <f t="shared" si="1867"/>
        <v>4619303.5714285718</v>
      </c>
      <c r="CJ215" s="78">
        <f t="shared" si="1868"/>
        <v>2480499.9999999991</v>
      </c>
      <c r="CK215" s="78">
        <f t="shared" si="1869"/>
        <v>2162222.2222222215</v>
      </c>
      <c r="CL215" s="78">
        <f t="shared" si="1870"/>
        <v>4822846.8749999991</v>
      </c>
      <c r="CM215" s="78">
        <f t="shared" si="1871"/>
        <v>4658129.9999999991</v>
      </c>
      <c r="CN215" s="78">
        <f t="shared" si="1872"/>
        <v>4618157.8947368423</v>
      </c>
      <c r="CO215" s="78">
        <f t="shared" si="1873"/>
        <v>4156949.9999999995</v>
      </c>
      <c r="CP215" s="78">
        <f t="shared" si="1874"/>
        <v>6271779.4117647065</v>
      </c>
      <c r="CQ215" s="78">
        <f t="shared" si="1875"/>
        <v>5273400</v>
      </c>
      <c r="CR215" s="78">
        <f t="shared" si="1876"/>
        <v>5950788.2352941167</v>
      </c>
      <c r="CS215" s="78">
        <f t="shared" si="1877"/>
        <v>3934541.6666666679</v>
      </c>
      <c r="CT215" s="78">
        <f t="shared" si="1878"/>
        <v>7144533.3333333321</v>
      </c>
      <c r="CU215" s="78">
        <f t="shared" si="1879"/>
        <v>4882484.6938775508</v>
      </c>
      <c r="CV215" s="78">
        <f t="shared" si="1880"/>
        <v>2542699.9999999995</v>
      </c>
      <c r="CW215" s="78">
        <f t="shared" si="1881"/>
        <v>8845131.428571431</v>
      </c>
      <c r="CX215" s="78">
        <f t="shared" si="1882"/>
        <v>10340704.081632653</v>
      </c>
      <c r="CY215" s="78">
        <f t="shared" si="1882"/>
        <v>6146184.0386363622</v>
      </c>
      <c r="CZ215" s="91">
        <f t="shared" si="1885"/>
        <v>6751110.7074829936</v>
      </c>
      <c r="DA215" s="88"/>
      <c r="DB215" s="49"/>
      <c r="EQ215" s="1"/>
    </row>
    <row r="216" spans="1:147" x14ac:dyDescent="0.15">
      <c r="A216" s="81">
        <v>39662</v>
      </c>
      <c r="B216" s="82">
        <v>29460000</v>
      </c>
      <c r="C216" s="83">
        <v>25060000</v>
      </c>
      <c r="D216" s="83">
        <v>10550000</v>
      </c>
      <c r="E216" s="84">
        <v>30030000</v>
      </c>
      <c r="F216" s="84">
        <v>29130000</v>
      </c>
      <c r="G216" s="84">
        <v>27280000</v>
      </c>
      <c r="H216" s="84">
        <v>26110000</v>
      </c>
      <c r="I216" s="84">
        <v>22910000</v>
      </c>
      <c r="J216" s="138">
        <v>20830000</v>
      </c>
      <c r="K216" s="138">
        <v>35140000</v>
      </c>
      <c r="L216" s="26">
        <v>32900000</v>
      </c>
      <c r="M216" s="26">
        <v>36980000</v>
      </c>
      <c r="N216" s="26">
        <v>29130000</v>
      </c>
      <c r="O216" s="26">
        <v>20370000</v>
      </c>
      <c r="P216" s="26">
        <v>33120000</v>
      </c>
      <c r="Q216" s="26">
        <v>37270000</v>
      </c>
      <c r="R216" s="26">
        <v>42630000</v>
      </c>
      <c r="S216" s="179">
        <v>28472696</v>
      </c>
      <c r="T216" s="85">
        <f t="shared" si="1883"/>
        <v>32504000</v>
      </c>
      <c r="AQ216" s="130">
        <v>39662</v>
      </c>
      <c r="AR216" s="50">
        <v>0.10464285714285713</v>
      </c>
      <c r="AS216" s="88">
        <v>0.17464285714285716</v>
      </c>
      <c r="AT216" s="88">
        <v>0.13470588235294118</v>
      </c>
      <c r="AU216" s="88">
        <v>0.15444444444444441</v>
      </c>
      <c r="AV216" s="88">
        <v>0.16527777777777772</v>
      </c>
      <c r="AW216" s="88">
        <v>0.15899999999999995</v>
      </c>
      <c r="AX216" s="88">
        <v>0.1686842105263158</v>
      </c>
      <c r="AY216" s="88">
        <v>0.13374999999999998</v>
      </c>
      <c r="AZ216" s="88">
        <v>0.18705882352941175</v>
      </c>
      <c r="BA216" s="88">
        <v>0.1686111111111111</v>
      </c>
      <c r="BB216" s="88">
        <v>0.15166666666666664</v>
      </c>
      <c r="BC216" s="88">
        <v>0.12333333333333335</v>
      </c>
      <c r="BD216" s="88">
        <v>0.21972222222222224</v>
      </c>
      <c r="BE216" s="88">
        <v>0.22680272108843536</v>
      </c>
      <c r="BF216" s="88">
        <v>0.16906249999999998</v>
      </c>
      <c r="BG216" s="88">
        <v>0.29517857142857151</v>
      </c>
      <c r="BH216" s="89">
        <v>0.25040816326530607</v>
      </c>
      <c r="BI216" s="89">
        <v>0.19577922077922072</v>
      </c>
      <c r="BJ216" s="89">
        <f t="shared" si="1884"/>
        <v>0.23563890671331295</v>
      </c>
      <c r="BK216" s="101"/>
      <c r="BL216" s="49"/>
      <c r="BP216" s="1"/>
      <c r="BQ216" s="1"/>
      <c r="BR216" s="1"/>
      <c r="BS216" s="1"/>
      <c r="BT216" s="1"/>
      <c r="BU216" s="1"/>
      <c r="BV216" s="1"/>
      <c r="BW216" s="1"/>
      <c r="BX216" s="1"/>
      <c r="BY216" s="1"/>
      <c r="BZ216" s="1"/>
      <c r="CA216" s="1"/>
      <c r="CB216" s="1"/>
      <c r="CC216" s="1"/>
      <c r="CD216" s="1"/>
      <c r="CE216" s="97"/>
      <c r="CG216" s="90">
        <v>39662</v>
      </c>
      <c r="CH216" s="78">
        <f t="shared" si="1866"/>
        <v>3082778.5714285714</v>
      </c>
      <c r="CI216" s="78">
        <f t="shared" si="1867"/>
        <v>4376550</v>
      </c>
      <c r="CJ216" s="78">
        <f t="shared" si="1868"/>
        <v>1421147.0588235294</v>
      </c>
      <c r="CK216" s="78">
        <f t="shared" si="1869"/>
        <v>4637966.666666666</v>
      </c>
      <c r="CL216" s="78">
        <f t="shared" si="1870"/>
        <v>4814541.6666666651</v>
      </c>
      <c r="CM216" s="78">
        <f t="shared" si="1871"/>
        <v>4337519.9999999981</v>
      </c>
      <c r="CN216" s="78">
        <f t="shared" si="1872"/>
        <v>4404344.7368421052</v>
      </c>
      <c r="CO216" s="78">
        <f t="shared" si="1873"/>
        <v>3064212.4999999995</v>
      </c>
      <c r="CP216" s="78">
        <f t="shared" si="1874"/>
        <v>3896435.2941176468</v>
      </c>
      <c r="CQ216" s="78">
        <f t="shared" si="1875"/>
        <v>5924994.444444444</v>
      </c>
      <c r="CR216" s="78">
        <f t="shared" si="1876"/>
        <v>4989833.333333333</v>
      </c>
      <c r="CS216" s="78">
        <f t="shared" si="1877"/>
        <v>4560866.666666667</v>
      </c>
      <c r="CT216" s="78">
        <f t="shared" si="1878"/>
        <v>6400508.333333334</v>
      </c>
      <c r="CU216" s="78">
        <f t="shared" si="1879"/>
        <v>4619971.4285714282</v>
      </c>
      <c r="CV216" s="78">
        <f t="shared" si="1880"/>
        <v>5599349.9999999991</v>
      </c>
      <c r="CW216" s="78">
        <f t="shared" si="1881"/>
        <v>11001305.35714286</v>
      </c>
      <c r="CX216" s="78">
        <f t="shared" si="1882"/>
        <v>10674899.999999998</v>
      </c>
      <c r="CY216" s="78">
        <f t="shared" si="1882"/>
        <v>5574362.2363636345</v>
      </c>
      <c r="CZ216" s="91">
        <f t="shared" si="1885"/>
        <v>7659207.0238095243</v>
      </c>
      <c r="DA216" s="88"/>
      <c r="DB216" s="49"/>
      <c r="EQ216" s="1"/>
    </row>
    <row r="217" spans="1:147" x14ac:dyDescent="0.15">
      <c r="A217" s="81">
        <v>39663</v>
      </c>
      <c r="B217" s="82">
        <v>23200000</v>
      </c>
      <c r="C217" s="83">
        <v>11610000</v>
      </c>
      <c r="D217" s="83">
        <v>24230000</v>
      </c>
      <c r="E217" s="84">
        <v>31130000</v>
      </c>
      <c r="F217" s="84">
        <v>28750000</v>
      </c>
      <c r="G217" s="84">
        <v>23060000</v>
      </c>
      <c r="H217" s="84">
        <v>20750000</v>
      </c>
      <c r="I217" s="84">
        <v>13160000</v>
      </c>
      <c r="J217" s="138">
        <v>35800000</v>
      </c>
      <c r="K217" s="138">
        <v>38950000</v>
      </c>
      <c r="L217" s="26">
        <v>34860000</v>
      </c>
      <c r="M217" s="26">
        <v>33900000</v>
      </c>
      <c r="N217" s="26">
        <v>24850000</v>
      </c>
      <c r="O217" s="26">
        <v>36320000</v>
      </c>
      <c r="P217" s="26">
        <v>33380000</v>
      </c>
      <c r="Q217" s="26">
        <v>32010000</v>
      </c>
      <c r="R217" s="26">
        <v>39390000</v>
      </c>
      <c r="S217" s="179">
        <v>23980000</v>
      </c>
      <c r="T217" s="85">
        <f t="shared" si="1883"/>
        <v>33190000</v>
      </c>
      <c r="AQ217" s="130">
        <v>39663</v>
      </c>
      <c r="AR217" s="50">
        <v>0.10285714285714283</v>
      </c>
      <c r="AS217" s="88">
        <v>0.17642857142857143</v>
      </c>
      <c r="AT217" s="88">
        <v>0.13470588235294118</v>
      </c>
      <c r="AU217" s="88">
        <v>0.15527777777777774</v>
      </c>
      <c r="AV217" s="88">
        <v>0.15499999999999994</v>
      </c>
      <c r="AW217" s="88">
        <v>0.15999999999999995</v>
      </c>
      <c r="AX217" s="88">
        <v>0.1686842105263158</v>
      </c>
      <c r="AY217" s="88">
        <v>0.13277777777777774</v>
      </c>
      <c r="AZ217" s="88">
        <v>0.18705882352941175</v>
      </c>
      <c r="BA217" s="88">
        <v>0.16861111111111113</v>
      </c>
      <c r="BB217" s="88">
        <v>0.14527777777777778</v>
      </c>
      <c r="BC217" s="88">
        <v>0.12305555555555554</v>
      </c>
      <c r="BD217" s="88">
        <v>0.21972222222222224</v>
      </c>
      <c r="BE217" s="88">
        <v>0.22680272108843536</v>
      </c>
      <c r="BF217" s="88">
        <v>0.16874999999999998</v>
      </c>
      <c r="BG217" s="88">
        <v>0.29517857142857151</v>
      </c>
      <c r="BH217" s="89">
        <v>0.24653061224489795</v>
      </c>
      <c r="BI217" s="89">
        <v>0.19577922077922072</v>
      </c>
      <c r="BJ217" s="89">
        <f t="shared" si="1884"/>
        <v>0.23193705296721484</v>
      </c>
      <c r="BK217" s="101"/>
      <c r="BL217" s="49"/>
      <c r="BP217" s="1"/>
      <c r="BQ217" s="1"/>
      <c r="BR217" s="1"/>
      <c r="BS217" s="1"/>
      <c r="BT217" s="1"/>
      <c r="BU217" s="1"/>
      <c r="BV217" s="1"/>
      <c r="BW217" s="1"/>
      <c r="BX217" s="1"/>
      <c r="BY217" s="1"/>
      <c r="BZ217" s="1"/>
      <c r="CA217" s="1"/>
      <c r="CB217" s="1"/>
      <c r="CC217" s="1"/>
      <c r="CD217" s="1"/>
      <c r="CE217" s="97"/>
      <c r="CG217" s="90">
        <v>39663</v>
      </c>
      <c r="CH217" s="78">
        <f t="shared" si="1866"/>
        <v>2386285.7142857136</v>
      </c>
      <c r="CI217" s="78">
        <f t="shared" si="1867"/>
        <v>2048335.7142857143</v>
      </c>
      <c r="CJ217" s="78">
        <f t="shared" si="1868"/>
        <v>3263923.5294117648</v>
      </c>
      <c r="CK217" s="78">
        <f t="shared" si="1869"/>
        <v>4833797.2222222211</v>
      </c>
      <c r="CL217" s="78">
        <f t="shared" si="1870"/>
        <v>4456249.9999999981</v>
      </c>
      <c r="CM217" s="78">
        <f t="shared" si="1871"/>
        <v>3689599.9999999986</v>
      </c>
      <c r="CN217" s="78">
        <f t="shared" si="1872"/>
        <v>3500197.3684210526</v>
      </c>
      <c r="CO217" s="78">
        <f t="shared" si="1873"/>
        <v>1747355.555555555</v>
      </c>
      <c r="CP217" s="78">
        <f t="shared" si="1874"/>
        <v>6696705.8823529407</v>
      </c>
      <c r="CQ217" s="78">
        <f t="shared" si="1875"/>
        <v>6567402.777777778</v>
      </c>
      <c r="CR217" s="78">
        <f t="shared" si="1876"/>
        <v>5064383.333333334</v>
      </c>
      <c r="CS217" s="78">
        <f t="shared" si="1877"/>
        <v>4171583.333333333</v>
      </c>
      <c r="CT217" s="78">
        <f t="shared" si="1878"/>
        <v>5460097.2222222229</v>
      </c>
      <c r="CU217" s="78">
        <f t="shared" si="1879"/>
        <v>8237474.8299319725</v>
      </c>
      <c r="CV217" s="78">
        <f t="shared" si="1880"/>
        <v>5632874.9999999991</v>
      </c>
      <c r="CW217" s="78">
        <f t="shared" si="1881"/>
        <v>9448666.0714285746</v>
      </c>
      <c r="CX217" s="78">
        <f t="shared" si="1882"/>
        <v>9710840.8163265307</v>
      </c>
      <c r="CY217" s="78">
        <f t="shared" si="1882"/>
        <v>4694785.7142857127</v>
      </c>
      <c r="CZ217" s="91">
        <f t="shared" si="1885"/>
        <v>7697990.7879818603</v>
      </c>
      <c r="DA217" s="88"/>
      <c r="DB217" s="49"/>
      <c r="EQ217" s="1"/>
    </row>
    <row r="218" spans="1:147" x14ac:dyDescent="0.15">
      <c r="A218" s="81">
        <v>39664</v>
      </c>
      <c r="B218" s="82">
        <v>18020000</v>
      </c>
      <c r="C218" s="83">
        <v>23800000</v>
      </c>
      <c r="D218" s="83">
        <v>27180000</v>
      </c>
      <c r="E218" s="84">
        <v>29660000</v>
      </c>
      <c r="F218" s="84">
        <v>27150000</v>
      </c>
      <c r="G218" s="84">
        <v>17080000</v>
      </c>
      <c r="H218" s="84">
        <v>13910000</v>
      </c>
      <c r="I218" s="84">
        <v>29020000</v>
      </c>
      <c r="J218" s="138">
        <v>37220000</v>
      </c>
      <c r="K218" s="138">
        <v>36410000</v>
      </c>
      <c r="L218" s="26">
        <v>31080000</v>
      </c>
      <c r="M218" s="26">
        <v>29860000</v>
      </c>
      <c r="N218" s="26">
        <v>19390000</v>
      </c>
      <c r="O218" s="26">
        <v>32190000</v>
      </c>
      <c r="P218" s="26">
        <v>35700000</v>
      </c>
      <c r="Q218" s="26">
        <v>33970000</v>
      </c>
      <c r="R218" s="26">
        <v>36600000</v>
      </c>
      <c r="S218" s="179">
        <v>18720000</v>
      </c>
      <c r="T218" s="85">
        <f t="shared" si="1883"/>
        <v>31570000</v>
      </c>
      <c r="AQ218" s="130">
        <v>39664</v>
      </c>
      <c r="AR218" s="50">
        <v>0.10285714285714283</v>
      </c>
      <c r="AS218" s="88">
        <v>0.17642857142857143</v>
      </c>
      <c r="AT218" s="88">
        <v>0.13794117647058823</v>
      </c>
      <c r="AU218" s="88">
        <v>0.15611111111111114</v>
      </c>
      <c r="AV218" s="88">
        <v>0.14916666666666664</v>
      </c>
      <c r="AW218" s="88">
        <v>0.15999999999999995</v>
      </c>
      <c r="AX218" s="88">
        <v>0.1726470588235294</v>
      </c>
      <c r="AY218" s="88">
        <v>0.13277777777777774</v>
      </c>
      <c r="AZ218" s="88">
        <v>0.18058823529411761</v>
      </c>
      <c r="BA218" s="88">
        <v>0.16500000000000001</v>
      </c>
      <c r="BB218" s="88">
        <v>0.14222222222222225</v>
      </c>
      <c r="BC218" s="88">
        <v>0.12305555555555554</v>
      </c>
      <c r="BD218" s="88">
        <v>0.21950000000000003</v>
      </c>
      <c r="BE218" s="88">
        <v>0.22537414965986396</v>
      </c>
      <c r="BF218" s="88">
        <v>0.1676470588235294</v>
      </c>
      <c r="BG218" s="88">
        <v>0.2926428571428572</v>
      </c>
      <c r="BH218" s="89">
        <v>0.24612244897959185</v>
      </c>
      <c r="BI218" s="89">
        <v>0.19657142857142856</v>
      </c>
      <c r="BJ218" s="89">
        <f t="shared" si="1884"/>
        <v>0.23088412016057613</v>
      </c>
      <c r="BK218" s="101"/>
      <c r="BL218" s="49"/>
      <c r="BP218" s="1"/>
      <c r="BQ218" s="1"/>
      <c r="BR218" s="1"/>
      <c r="BS218" s="1"/>
      <c r="BT218" s="1"/>
      <c r="BU218" s="1"/>
      <c r="BV218" s="1"/>
      <c r="BW218" s="1"/>
      <c r="BX218" s="1"/>
      <c r="BY218" s="1"/>
      <c r="BZ218" s="1"/>
      <c r="CA218" s="1"/>
      <c r="CB218" s="1"/>
      <c r="CC218" s="1"/>
      <c r="CD218" s="1"/>
      <c r="CE218" s="97"/>
      <c r="CG218" s="90">
        <v>39664</v>
      </c>
      <c r="CH218" s="78">
        <f t="shared" si="1866"/>
        <v>1853485.7142857139</v>
      </c>
      <c r="CI218" s="78">
        <f t="shared" si="1867"/>
        <v>4199000</v>
      </c>
      <c r="CJ218" s="78">
        <f t="shared" si="1868"/>
        <v>3749241.176470588</v>
      </c>
      <c r="CK218" s="78">
        <f t="shared" si="1869"/>
        <v>4630255.5555555569</v>
      </c>
      <c r="CL218" s="78">
        <f t="shared" si="1870"/>
        <v>4049874.9999999995</v>
      </c>
      <c r="CM218" s="78">
        <f t="shared" si="1871"/>
        <v>2732799.9999999991</v>
      </c>
      <c r="CN218" s="78">
        <f t="shared" si="1872"/>
        <v>2401520.588235294</v>
      </c>
      <c r="CO218" s="78">
        <f t="shared" si="1873"/>
        <v>3853211.1111111101</v>
      </c>
      <c r="CP218" s="78">
        <f t="shared" si="1874"/>
        <v>6721494.1176470574</v>
      </c>
      <c r="CQ218" s="78">
        <f t="shared" si="1875"/>
        <v>6007650</v>
      </c>
      <c r="CR218" s="78">
        <f t="shared" si="1876"/>
        <v>4420266.6666666679</v>
      </c>
      <c r="CS218" s="78">
        <f t="shared" si="1877"/>
        <v>3674438.8888888885</v>
      </c>
      <c r="CT218" s="78">
        <f t="shared" si="1878"/>
        <v>4256105.0000000009</v>
      </c>
      <c r="CU218" s="78">
        <f t="shared" si="1879"/>
        <v>7254793.8775510211</v>
      </c>
      <c r="CV218" s="78">
        <f t="shared" si="1880"/>
        <v>5985000</v>
      </c>
      <c r="CW218" s="78">
        <f t="shared" si="1881"/>
        <v>9941077.8571428601</v>
      </c>
      <c r="CX218" s="78">
        <f t="shared" si="1882"/>
        <v>9008081.6326530613</v>
      </c>
      <c r="CY218" s="78">
        <f t="shared" si="1882"/>
        <v>3679817.1428571427</v>
      </c>
      <c r="CZ218" s="91">
        <f t="shared" si="1885"/>
        <v>7289011.6734693889</v>
      </c>
      <c r="DA218" s="88"/>
      <c r="DB218" s="49"/>
      <c r="EQ218" s="1"/>
    </row>
    <row r="219" spans="1:147" x14ac:dyDescent="0.15">
      <c r="A219" s="81">
        <v>39665</v>
      </c>
      <c r="B219" s="82">
        <v>11170000</v>
      </c>
      <c r="C219" s="83">
        <v>24460000</v>
      </c>
      <c r="D219" s="83">
        <v>27630000</v>
      </c>
      <c r="E219" s="84">
        <v>26480000</v>
      </c>
      <c r="F219" s="84">
        <v>26330000</v>
      </c>
      <c r="G219" s="84">
        <v>10090000</v>
      </c>
      <c r="H219" s="84">
        <v>27610000</v>
      </c>
      <c r="I219" s="84">
        <v>33090000</v>
      </c>
      <c r="J219" s="138">
        <v>34880000</v>
      </c>
      <c r="K219" s="138">
        <v>32810000</v>
      </c>
      <c r="L219" s="26">
        <v>29320000</v>
      </c>
      <c r="M219" s="26">
        <v>20300000</v>
      </c>
      <c r="N219" s="26">
        <v>29690000</v>
      </c>
      <c r="O219" s="26">
        <v>34000000</v>
      </c>
      <c r="P219" s="26">
        <v>32110000</v>
      </c>
      <c r="Q219" s="26">
        <v>29640000</v>
      </c>
      <c r="R219" s="26">
        <v>33860000</v>
      </c>
      <c r="S219" s="179">
        <v>37182867</v>
      </c>
      <c r="T219" s="85">
        <f t="shared" si="1883"/>
        <v>31860000</v>
      </c>
      <c r="AQ219" s="130">
        <v>39665</v>
      </c>
      <c r="AR219" s="50">
        <v>0.10214285714285712</v>
      </c>
      <c r="AS219" s="88">
        <v>0.17500000000000002</v>
      </c>
      <c r="AT219" s="88">
        <v>0.13617647058823526</v>
      </c>
      <c r="AU219" s="88">
        <v>0.15444444444444444</v>
      </c>
      <c r="AV219" s="88">
        <v>0.1480555555555555</v>
      </c>
      <c r="AW219" s="88">
        <v>0.15583333333333327</v>
      </c>
      <c r="AX219" s="88">
        <v>0.1726470588235294</v>
      </c>
      <c r="AY219" s="88">
        <v>0.13138888888888886</v>
      </c>
      <c r="AZ219" s="88">
        <v>0.17861111111111108</v>
      </c>
      <c r="BA219" s="88">
        <v>0.16083333333333333</v>
      </c>
      <c r="BB219" s="88">
        <v>0.14222222222222225</v>
      </c>
      <c r="BC219" s="88">
        <v>0.125</v>
      </c>
      <c r="BD219" s="88">
        <v>0.21950000000000003</v>
      </c>
      <c r="BE219" s="88">
        <v>0.22139455782312925</v>
      </c>
      <c r="BF219" s="88">
        <v>0.16508403361344537</v>
      </c>
      <c r="BG219" s="88">
        <v>0.2891071428571429</v>
      </c>
      <c r="BH219" s="89">
        <v>0.24612244897959185</v>
      </c>
      <c r="BI219" s="89">
        <v>0.19657142857142856</v>
      </c>
      <c r="BJ219" s="89">
        <f t="shared" si="1884"/>
        <v>0.22754588902729958</v>
      </c>
      <c r="BK219" s="101"/>
      <c r="BL219" s="49"/>
      <c r="BP219" s="1"/>
      <c r="BQ219" s="1"/>
      <c r="BR219" s="1"/>
      <c r="BS219" s="1"/>
      <c r="BT219" s="1"/>
      <c r="BU219" s="1"/>
      <c r="BV219" s="1"/>
      <c r="BW219" s="1"/>
      <c r="BX219" s="1"/>
      <c r="BY219" s="1"/>
      <c r="BZ219" s="1"/>
      <c r="CA219" s="1"/>
      <c r="CB219" s="1"/>
      <c r="CC219" s="1"/>
      <c r="CD219" s="1"/>
      <c r="CE219" s="97"/>
      <c r="CG219" s="90">
        <v>39665</v>
      </c>
      <c r="CH219" s="78">
        <f t="shared" si="1866"/>
        <v>1140935.7142857141</v>
      </c>
      <c r="CI219" s="78">
        <f t="shared" si="1867"/>
        <v>4280500</v>
      </c>
      <c r="CJ219" s="78">
        <f t="shared" si="1868"/>
        <v>3762555.8823529403</v>
      </c>
      <c r="CK219" s="78">
        <f t="shared" si="1869"/>
        <v>4089688.888888889</v>
      </c>
      <c r="CL219" s="78">
        <f t="shared" si="1870"/>
        <v>3898302.7777777761</v>
      </c>
      <c r="CM219" s="78">
        <f t="shared" si="1871"/>
        <v>1572358.3333333328</v>
      </c>
      <c r="CN219" s="78">
        <f t="shared" si="1872"/>
        <v>4766785.2941176472</v>
      </c>
      <c r="CO219" s="78">
        <f t="shared" si="1873"/>
        <v>4347658.3333333321</v>
      </c>
      <c r="CP219" s="78">
        <f t="shared" si="1874"/>
        <v>6229955.5555555541</v>
      </c>
      <c r="CQ219" s="78">
        <f t="shared" si="1875"/>
        <v>5276941.666666666</v>
      </c>
      <c r="CR219" s="78">
        <f t="shared" si="1876"/>
        <v>4169955.5555555564</v>
      </c>
      <c r="CS219" s="78">
        <f t="shared" si="1877"/>
        <v>2537500</v>
      </c>
      <c r="CT219" s="78">
        <f t="shared" si="1878"/>
        <v>6516955.0000000009</v>
      </c>
      <c r="CU219" s="78">
        <f t="shared" si="1879"/>
        <v>7527414.9659863943</v>
      </c>
      <c r="CV219" s="78">
        <f t="shared" si="1880"/>
        <v>5300848.3193277307</v>
      </c>
      <c r="CW219" s="78">
        <f t="shared" si="1881"/>
        <v>8569135.7142857146</v>
      </c>
      <c r="CX219" s="78">
        <f t="shared" si="1882"/>
        <v>8333706.1224489799</v>
      </c>
      <c r="CY219" s="78">
        <f t="shared" si="1882"/>
        <v>7309089.2845714279</v>
      </c>
      <c r="CZ219" s="91">
        <f t="shared" si="1885"/>
        <v>7249612.0244097654</v>
      </c>
      <c r="DA219" s="88"/>
      <c r="DB219" s="49"/>
      <c r="EQ219" s="1"/>
    </row>
    <row r="220" spans="1:147" x14ac:dyDescent="0.15">
      <c r="A220" s="81">
        <v>39666</v>
      </c>
      <c r="B220" s="82">
        <v>22370000</v>
      </c>
      <c r="C220" s="83">
        <v>26570000</v>
      </c>
      <c r="D220" s="83">
        <v>28510000</v>
      </c>
      <c r="E220" s="84">
        <v>25040000</v>
      </c>
      <c r="F220" s="84">
        <v>22370000</v>
      </c>
      <c r="G220" s="84">
        <v>23430000</v>
      </c>
      <c r="H220" s="84">
        <v>29070000</v>
      </c>
      <c r="I220" s="84">
        <v>34110000</v>
      </c>
      <c r="J220" s="138">
        <v>32070000</v>
      </c>
      <c r="K220" s="138">
        <v>29740000</v>
      </c>
      <c r="L220" s="26">
        <v>20120000</v>
      </c>
      <c r="M220" s="26">
        <v>36460000</v>
      </c>
      <c r="N220" s="26">
        <v>28390000</v>
      </c>
      <c r="O220" s="26">
        <v>34050000</v>
      </c>
      <c r="P220" s="26">
        <v>33160000</v>
      </c>
      <c r="Q220" s="26">
        <v>24470000</v>
      </c>
      <c r="R220" s="26">
        <v>18740000</v>
      </c>
      <c r="S220" s="179">
        <v>32271377</v>
      </c>
      <c r="T220" s="85">
        <f t="shared" si="1883"/>
        <v>27762000</v>
      </c>
      <c r="AQ220" s="130">
        <v>39666</v>
      </c>
      <c r="AR220" s="50">
        <v>0.10214285714285712</v>
      </c>
      <c r="AS220" s="88">
        <v>0.17500000000000002</v>
      </c>
      <c r="AT220" s="88">
        <v>0.13617647058823526</v>
      </c>
      <c r="AU220" s="88">
        <v>0.15416666666666667</v>
      </c>
      <c r="AV220" s="88">
        <v>0.1480555555555555</v>
      </c>
      <c r="AW220" s="88">
        <v>0.15583333333333327</v>
      </c>
      <c r="AX220" s="88">
        <v>0.17088235294117649</v>
      </c>
      <c r="AY220" s="88">
        <v>0.12972222222222221</v>
      </c>
      <c r="AZ220" s="88">
        <v>0.17249999999999999</v>
      </c>
      <c r="BA220" s="88">
        <v>0.16083333333333333</v>
      </c>
      <c r="BB220" s="88">
        <v>0.14150000000000001</v>
      </c>
      <c r="BC220" s="88">
        <v>0.125</v>
      </c>
      <c r="BD220" s="88">
        <v>0.21875</v>
      </c>
      <c r="BE220" s="88">
        <v>0.21574829931972786</v>
      </c>
      <c r="BF220" s="88">
        <v>0.16390756302521006</v>
      </c>
      <c r="BG220" s="88">
        <v>0.2891071428571429</v>
      </c>
      <c r="BH220" s="89">
        <v>0.24374149659863953</v>
      </c>
      <c r="BI220" s="89">
        <v>0.19670068027210882</v>
      </c>
      <c r="BJ220" s="89">
        <f t="shared" si="1884"/>
        <v>0.2206893185917837</v>
      </c>
      <c r="BK220" s="101"/>
      <c r="BL220" s="49"/>
      <c r="BP220" s="1"/>
      <c r="BQ220" s="1"/>
      <c r="BR220" s="1"/>
      <c r="BS220" s="1"/>
      <c r="BT220" s="1"/>
      <c r="BU220" s="1"/>
      <c r="BV220" s="1"/>
      <c r="BW220" s="1"/>
      <c r="BX220" s="1"/>
      <c r="BY220" s="1"/>
      <c r="BZ220" s="1"/>
      <c r="CA220" s="1"/>
      <c r="CB220" s="1"/>
      <c r="CC220" s="1"/>
      <c r="CD220" s="1"/>
      <c r="CE220" s="97"/>
      <c r="CG220" s="90">
        <v>39666</v>
      </c>
      <c r="CH220" s="78">
        <f t="shared" si="1866"/>
        <v>2284935.7142857136</v>
      </c>
      <c r="CI220" s="78">
        <f t="shared" si="1867"/>
        <v>4649750</v>
      </c>
      <c r="CJ220" s="78">
        <f t="shared" si="1868"/>
        <v>3882391.176470587</v>
      </c>
      <c r="CK220" s="78">
        <f t="shared" si="1869"/>
        <v>3860333.3333333335</v>
      </c>
      <c r="CL220" s="78">
        <f t="shared" si="1870"/>
        <v>3312002.7777777766</v>
      </c>
      <c r="CM220" s="78">
        <f t="shared" si="1871"/>
        <v>3651174.9999999986</v>
      </c>
      <c r="CN220" s="78">
        <f t="shared" si="1872"/>
        <v>4967550</v>
      </c>
      <c r="CO220" s="78">
        <f t="shared" si="1873"/>
        <v>4424825</v>
      </c>
      <c r="CP220" s="78">
        <f t="shared" si="1874"/>
        <v>5532075</v>
      </c>
      <c r="CQ220" s="78">
        <f t="shared" si="1875"/>
        <v>4783183.333333333</v>
      </c>
      <c r="CR220" s="78">
        <f t="shared" si="1876"/>
        <v>2846980.0000000005</v>
      </c>
      <c r="CS220" s="78">
        <f t="shared" si="1877"/>
        <v>4557500</v>
      </c>
      <c r="CT220" s="78">
        <f t="shared" si="1878"/>
        <v>6210312.5</v>
      </c>
      <c r="CU220" s="78">
        <f t="shared" si="1879"/>
        <v>7346229.5918367337</v>
      </c>
      <c r="CV220" s="78">
        <f t="shared" si="1880"/>
        <v>5435174.7899159659</v>
      </c>
      <c r="CW220" s="78">
        <f t="shared" si="1881"/>
        <v>7074451.7857142864</v>
      </c>
      <c r="CX220" s="78">
        <f t="shared" si="1882"/>
        <v>4567715.6462585051</v>
      </c>
      <c r="CY220" s="78">
        <f t="shared" si="1882"/>
        <v>6347801.8092176868</v>
      </c>
      <c r="CZ220" s="91">
        <f t="shared" si="1885"/>
        <v>6126776.8627450988</v>
      </c>
      <c r="DA220" s="88"/>
      <c r="DB220" s="49"/>
      <c r="EQ220" s="1"/>
    </row>
    <row r="221" spans="1:147" x14ac:dyDescent="0.15">
      <c r="A221" s="81">
        <v>39667</v>
      </c>
      <c r="B221" s="82">
        <v>22820000</v>
      </c>
      <c r="C221" s="83">
        <v>22460000</v>
      </c>
      <c r="D221" s="83">
        <v>20140000</v>
      </c>
      <c r="E221" s="84">
        <v>20560000</v>
      </c>
      <c r="F221" s="84">
        <v>10390000</v>
      </c>
      <c r="G221" s="84">
        <v>24750000</v>
      </c>
      <c r="H221" s="84">
        <v>29870000</v>
      </c>
      <c r="I221" s="84">
        <v>30750000</v>
      </c>
      <c r="J221" s="138">
        <v>28710000</v>
      </c>
      <c r="K221" s="138">
        <v>23580000</v>
      </c>
      <c r="L221" s="26">
        <v>28000000</v>
      </c>
      <c r="M221" s="26">
        <v>37880000</v>
      </c>
      <c r="N221" s="26">
        <v>28400000</v>
      </c>
      <c r="O221" s="26">
        <v>31650000</v>
      </c>
      <c r="P221" s="26">
        <v>21980000</v>
      </c>
      <c r="Q221" s="26">
        <v>19350000</v>
      </c>
      <c r="R221" s="26">
        <v>37710000</v>
      </c>
      <c r="S221" s="179">
        <v>31263515</v>
      </c>
      <c r="T221" s="85">
        <f t="shared" si="1883"/>
        <v>27818000</v>
      </c>
      <c r="AQ221" s="130">
        <v>39667</v>
      </c>
      <c r="AR221" s="50">
        <v>0.10178571428571427</v>
      </c>
      <c r="AS221" s="88">
        <v>0.17178571428571429</v>
      </c>
      <c r="AT221" s="88">
        <v>0.13647058823529412</v>
      </c>
      <c r="AU221" s="88">
        <v>0.15416666666666667</v>
      </c>
      <c r="AV221" s="88">
        <v>0.13972222222222222</v>
      </c>
      <c r="AW221" s="88">
        <v>0.15611111111111106</v>
      </c>
      <c r="AX221" s="88">
        <v>0.17029411764705882</v>
      </c>
      <c r="AY221" s="88">
        <v>0.12888888888888889</v>
      </c>
      <c r="AZ221" s="88">
        <v>0.17138888888888887</v>
      </c>
      <c r="BA221" s="88">
        <v>0.15619047619047613</v>
      </c>
      <c r="BB221" s="88">
        <v>0.14150000000000001</v>
      </c>
      <c r="BC221" s="88">
        <v>0.12684210526315787</v>
      </c>
      <c r="BD221" s="88">
        <v>0.21875</v>
      </c>
      <c r="BE221" s="88">
        <v>0.20948979591836733</v>
      </c>
      <c r="BF221" s="88">
        <v>0.16390756302521006</v>
      </c>
      <c r="BG221" s="88">
        <v>0.28860544217687079</v>
      </c>
      <c r="BH221" s="89">
        <v>0.24374149659863945</v>
      </c>
      <c r="BI221" s="89">
        <v>0.19741496598639452</v>
      </c>
      <c r="BJ221" s="89">
        <f t="shared" si="1884"/>
        <v>0.22447010869917022</v>
      </c>
      <c r="BK221" s="101"/>
      <c r="BL221" s="49"/>
      <c r="BP221" s="1"/>
      <c r="BQ221" s="1"/>
      <c r="BR221" s="1"/>
      <c r="BS221" s="1"/>
      <c r="BT221" s="1"/>
      <c r="BU221" s="1"/>
      <c r="BV221" s="1"/>
      <c r="BW221" s="1"/>
      <c r="BX221" s="1"/>
      <c r="BY221" s="1"/>
      <c r="BZ221" s="1"/>
      <c r="CA221" s="1"/>
      <c r="CB221" s="1"/>
      <c r="CC221" s="1"/>
      <c r="CD221" s="1"/>
      <c r="CE221" s="97"/>
      <c r="CG221" s="90">
        <v>39667</v>
      </c>
      <c r="CH221" s="78">
        <f t="shared" si="1866"/>
        <v>2322749.9999999995</v>
      </c>
      <c r="CI221" s="78">
        <f t="shared" si="1867"/>
        <v>3858307.1428571432</v>
      </c>
      <c r="CJ221" s="78">
        <f t="shared" si="1868"/>
        <v>2748517.6470588236</v>
      </c>
      <c r="CK221" s="78">
        <f t="shared" si="1869"/>
        <v>3169666.666666667</v>
      </c>
      <c r="CL221" s="78">
        <f t="shared" si="1870"/>
        <v>1451713.8888888888</v>
      </c>
      <c r="CM221" s="78">
        <f t="shared" si="1871"/>
        <v>3863749.9999999986</v>
      </c>
      <c r="CN221" s="78">
        <f t="shared" si="1872"/>
        <v>5086685.2941176472</v>
      </c>
      <c r="CO221" s="78">
        <f t="shared" si="1873"/>
        <v>3963333.333333333</v>
      </c>
      <c r="CP221" s="78">
        <f t="shared" si="1874"/>
        <v>4920574.9999999991</v>
      </c>
      <c r="CQ221" s="78">
        <f t="shared" si="1875"/>
        <v>3682971.4285714272</v>
      </c>
      <c r="CR221" s="78">
        <f t="shared" si="1876"/>
        <v>3962000.0000000005</v>
      </c>
      <c r="CS221" s="78">
        <f t="shared" si="1877"/>
        <v>4804778.9473684197</v>
      </c>
      <c r="CT221" s="78">
        <f t="shared" si="1878"/>
        <v>6212500</v>
      </c>
      <c r="CU221" s="78">
        <f t="shared" si="1879"/>
        <v>6630352.0408163257</v>
      </c>
      <c r="CV221" s="78">
        <f t="shared" si="1880"/>
        <v>3602688.2352941171</v>
      </c>
      <c r="CW221" s="78">
        <f t="shared" si="1881"/>
        <v>5584515.3061224502</v>
      </c>
      <c r="CX221" s="78">
        <f t="shared" si="1882"/>
        <v>9191491.8367346935</v>
      </c>
      <c r="CY221" s="78">
        <f t="shared" si="1882"/>
        <v>6171885.7503401348</v>
      </c>
      <c r="CZ221" s="91">
        <f t="shared" si="1885"/>
        <v>6244309.4837935176</v>
      </c>
      <c r="DA221" s="88"/>
      <c r="DB221" s="49"/>
      <c r="EQ221" s="1"/>
    </row>
    <row r="222" spans="1:147" x14ac:dyDescent="0.15">
      <c r="A222" s="81">
        <v>39668</v>
      </c>
      <c r="B222" s="82">
        <v>25860000</v>
      </c>
      <c r="C222" s="83">
        <v>20380000</v>
      </c>
      <c r="D222" s="83">
        <v>18030000</v>
      </c>
      <c r="E222" s="84">
        <v>11410000</v>
      </c>
      <c r="F222" s="84">
        <v>22810000</v>
      </c>
      <c r="G222" s="84">
        <v>26040000</v>
      </c>
      <c r="H222" s="84">
        <v>30990000</v>
      </c>
      <c r="I222" s="84">
        <v>28150000</v>
      </c>
      <c r="J222" s="138">
        <v>25570000</v>
      </c>
      <c r="K222" s="138">
        <v>35160000</v>
      </c>
      <c r="L222" s="26">
        <v>30810000</v>
      </c>
      <c r="M222" s="26">
        <v>39150000</v>
      </c>
      <c r="N222" s="26">
        <v>27060000</v>
      </c>
      <c r="O222" s="26">
        <v>25780000</v>
      </c>
      <c r="P222" s="26">
        <v>18130000</v>
      </c>
      <c r="Q222" s="26">
        <v>30890000</v>
      </c>
      <c r="R222" s="26">
        <v>37810000</v>
      </c>
      <c r="S222" s="179">
        <v>23256565</v>
      </c>
      <c r="T222" s="85">
        <f t="shared" si="1883"/>
        <v>27934000</v>
      </c>
      <c r="AQ222" s="130">
        <v>39668</v>
      </c>
      <c r="AR222" s="50">
        <v>0.10249999999999999</v>
      </c>
      <c r="AS222" s="88">
        <v>0.16964285714285718</v>
      </c>
      <c r="AT222" s="88">
        <v>0.13647058823529412</v>
      </c>
      <c r="AU222" s="88">
        <v>0.15</v>
      </c>
      <c r="AV222" s="88">
        <v>0.13972222222222222</v>
      </c>
      <c r="AW222" s="88">
        <v>0.1583333333333333</v>
      </c>
      <c r="AX222" s="88">
        <v>0.16970588235294118</v>
      </c>
      <c r="AY222" s="88">
        <v>0.12805555555555553</v>
      </c>
      <c r="AZ222" s="88">
        <v>0.17138888888888887</v>
      </c>
      <c r="BA222" s="88">
        <v>0.15619047619047613</v>
      </c>
      <c r="BB222" s="88">
        <v>0.14024999999999999</v>
      </c>
      <c r="BC222" s="88">
        <v>0.12974999999999998</v>
      </c>
      <c r="BD222" s="88">
        <v>0.21825</v>
      </c>
      <c r="BE222" s="88">
        <v>0.20948979591836733</v>
      </c>
      <c r="BF222" s="88">
        <v>0.15666666666666662</v>
      </c>
      <c r="BG222" s="88">
        <v>0.28860544217687079</v>
      </c>
      <c r="BH222" s="89">
        <v>0.24360544217687075</v>
      </c>
      <c r="BI222" s="89">
        <v>0.19781746031746031</v>
      </c>
      <c r="BJ222" s="89">
        <f t="shared" si="1884"/>
        <v>0.23106323822576932</v>
      </c>
      <c r="BK222" s="101"/>
      <c r="BL222" s="49"/>
      <c r="BP222" s="1"/>
      <c r="BQ222" s="1"/>
      <c r="BR222" s="1"/>
      <c r="BS222" s="1"/>
      <c r="BT222" s="1"/>
      <c r="BU222" s="1"/>
      <c r="BV222" s="1"/>
      <c r="BW222" s="1"/>
      <c r="BX222" s="1"/>
      <c r="BY222" s="1"/>
      <c r="BZ222" s="1"/>
      <c r="CA222" s="1"/>
      <c r="CB222" s="1"/>
      <c r="CC222" s="1"/>
      <c r="CD222" s="1"/>
      <c r="CE222" s="97"/>
      <c r="CG222" s="90">
        <v>39668</v>
      </c>
      <c r="CH222" s="78">
        <f t="shared" si="1866"/>
        <v>2650650</v>
      </c>
      <c r="CI222" s="78">
        <f t="shared" si="1867"/>
        <v>3457321.4285714291</v>
      </c>
      <c r="CJ222" s="78">
        <f t="shared" si="1868"/>
        <v>2460564.7058823528</v>
      </c>
      <c r="CK222" s="78">
        <f t="shared" si="1869"/>
        <v>1711500</v>
      </c>
      <c r="CL222" s="78">
        <f t="shared" si="1870"/>
        <v>3187063.888888889</v>
      </c>
      <c r="CM222" s="78">
        <f t="shared" si="1871"/>
        <v>4122999.9999999991</v>
      </c>
      <c r="CN222" s="78">
        <f t="shared" si="1872"/>
        <v>5259185.2941176472</v>
      </c>
      <c r="CO222" s="78">
        <f t="shared" si="1873"/>
        <v>3604763.8888888881</v>
      </c>
      <c r="CP222" s="78">
        <f t="shared" si="1874"/>
        <v>4382413.8888888881</v>
      </c>
      <c r="CQ222" s="78">
        <f t="shared" si="1875"/>
        <v>5491657.1428571409</v>
      </c>
      <c r="CR222" s="78">
        <f t="shared" si="1876"/>
        <v>4321102.5</v>
      </c>
      <c r="CS222" s="78">
        <f t="shared" si="1877"/>
        <v>5079712.4999999991</v>
      </c>
      <c r="CT222" s="78">
        <f t="shared" si="1878"/>
        <v>5905845</v>
      </c>
      <c r="CU222" s="78">
        <f t="shared" si="1879"/>
        <v>5400646.9387755096</v>
      </c>
      <c r="CV222" s="78">
        <f t="shared" si="1880"/>
        <v>2840366.666666666</v>
      </c>
      <c r="CW222" s="78">
        <f t="shared" si="1881"/>
        <v>8915022.1088435389</v>
      </c>
      <c r="CX222" s="78">
        <f t="shared" si="1882"/>
        <v>9210721.7687074821</v>
      </c>
      <c r="CY222" s="78">
        <f t="shared" si="1882"/>
        <v>4600554.6240079366</v>
      </c>
      <c r="CZ222" s="91">
        <f t="shared" si="1885"/>
        <v>6454520.4965986405</v>
      </c>
      <c r="DA222" s="88"/>
      <c r="DB222" s="49"/>
      <c r="EQ222" s="1"/>
    </row>
    <row r="223" spans="1:147" x14ac:dyDescent="0.15">
      <c r="A223" s="81">
        <v>39669</v>
      </c>
      <c r="B223" s="82">
        <v>28400000</v>
      </c>
      <c r="C223" s="83">
        <v>17710000</v>
      </c>
      <c r="D223" s="83">
        <v>9130000</v>
      </c>
      <c r="E223" s="84">
        <v>24850000</v>
      </c>
      <c r="F223" s="84">
        <v>23520000</v>
      </c>
      <c r="G223" s="84">
        <v>27140000</v>
      </c>
      <c r="H223" s="84">
        <v>26860000</v>
      </c>
      <c r="I223" s="84">
        <v>24420000</v>
      </c>
      <c r="J223" s="138">
        <v>17480000</v>
      </c>
      <c r="K223" s="138">
        <v>33980000</v>
      </c>
      <c r="L223" s="26">
        <v>31550000</v>
      </c>
      <c r="M223" s="26">
        <v>34430000</v>
      </c>
      <c r="N223" s="26">
        <v>25240000</v>
      </c>
      <c r="O223" s="26">
        <v>17900000</v>
      </c>
      <c r="P223" s="26">
        <v>30700000</v>
      </c>
      <c r="Q223" s="26">
        <v>30860000</v>
      </c>
      <c r="R223" s="26">
        <v>41070000</v>
      </c>
      <c r="S223" s="179">
        <v>25247671</v>
      </c>
      <c r="T223" s="85">
        <f t="shared" si="1883"/>
        <v>29154000</v>
      </c>
      <c r="AQ223" s="130">
        <v>39669</v>
      </c>
      <c r="AR223" s="50">
        <v>0.10249999999999999</v>
      </c>
      <c r="AS223" s="88">
        <v>0.16964285714285718</v>
      </c>
      <c r="AT223" s="88">
        <v>0.14214285714285713</v>
      </c>
      <c r="AU223" s="88">
        <v>0.15</v>
      </c>
      <c r="AV223" s="88">
        <v>0.13666666666666666</v>
      </c>
      <c r="AW223" s="88">
        <v>0.16249999999999998</v>
      </c>
      <c r="AX223" s="88">
        <v>0.1679411764705882</v>
      </c>
      <c r="AY223" s="88">
        <v>0.12805555555555553</v>
      </c>
      <c r="AZ223" s="88">
        <v>0.1658333333333333</v>
      </c>
      <c r="BA223" s="88">
        <v>0.15428571428571422</v>
      </c>
      <c r="BB223" s="88">
        <v>0.13899999999999996</v>
      </c>
      <c r="BC223" s="88">
        <v>0.13274999999999998</v>
      </c>
      <c r="BD223" s="88">
        <v>0.21800000000000005</v>
      </c>
      <c r="BE223" s="88">
        <v>0.2039795918367347</v>
      </c>
      <c r="BF223" s="88">
        <v>0.15666666666666662</v>
      </c>
      <c r="BG223" s="88">
        <v>0.28625850340136044</v>
      </c>
      <c r="BH223" s="89">
        <v>0.24745341614906835</v>
      </c>
      <c r="BI223" s="89">
        <v>0.19781746031746031</v>
      </c>
      <c r="BJ223" s="89">
        <f t="shared" si="1884"/>
        <v>0.22611010891646044</v>
      </c>
      <c r="BK223" s="101"/>
      <c r="BL223" s="49"/>
      <c r="BP223" s="1"/>
      <c r="BQ223" s="1"/>
      <c r="BR223" s="1"/>
      <c r="BS223" s="1"/>
      <c r="BT223" s="1"/>
      <c r="BU223" s="1"/>
      <c r="BV223" s="1"/>
      <c r="BW223" s="1"/>
      <c r="BX223" s="1"/>
      <c r="BY223" s="1"/>
      <c r="BZ223" s="1"/>
      <c r="CA223" s="1"/>
      <c r="CB223" s="1"/>
      <c r="CC223" s="1"/>
      <c r="CD223" s="1"/>
      <c r="CE223" s="97"/>
      <c r="CG223" s="90">
        <v>39669</v>
      </c>
      <c r="CH223" s="78">
        <f t="shared" si="1866"/>
        <v>2911000</v>
      </c>
      <c r="CI223" s="78">
        <f t="shared" si="1867"/>
        <v>3004375.0000000005</v>
      </c>
      <c r="CJ223" s="78">
        <f t="shared" si="1868"/>
        <v>1297764.2857142854</v>
      </c>
      <c r="CK223" s="78">
        <f t="shared" si="1869"/>
        <v>3727500</v>
      </c>
      <c r="CL223" s="78">
        <f t="shared" si="1870"/>
        <v>3214400</v>
      </c>
      <c r="CM223" s="78">
        <f t="shared" si="1871"/>
        <v>4410249.9999999991</v>
      </c>
      <c r="CN223" s="78">
        <f t="shared" si="1872"/>
        <v>4510899.9999999991</v>
      </c>
      <c r="CO223" s="78">
        <f t="shared" si="1873"/>
        <v>3127116.666666666</v>
      </c>
      <c r="CP223" s="78">
        <f t="shared" si="1874"/>
        <v>2898766.666666666</v>
      </c>
      <c r="CQ223" s="78">
        <f t="shared" si="1875"/>
        <v>5242628.571428569</v>
      </c>
      <c r="CR223" s="78">
        <f t="shared" si="1876"/>
        <v>4385449.9999999991</v>
      </c>
      <c r="CS223" s="78">
        <f t="shared" si="1877"/>
        <v>4570582.4999999991</v>
      </c>
      <c r="CT223" s="78">
        <f t="shared" si="1878"/>
        <v>5502320.0000000009</v>
      </c>
      <c r="CU223" s="78">
        <f t="shared" si="1879"/>
        <v>3651234.6938775512</v>
      </c>
      <c r="CV223" s="78">
        <f t="shared" si="1880"/>
        <v>4809666.6666666651</v>
      </c>
      <c r="CW223" s="78">
        <f t="shared" si="1881"/>
        <v>8833937.4149659835</v>
      </c>
      <c r="CX223" s="78">
        <f t="shared" si="1882"/>
        <v>10162911.801242238</v>
      </c>
      <c r="CY223" s="78">
        <f t="shared" si="1882"/>
        <v>4994430.1561507937</v>
      </c>
      <c r="CZ223" s="91">
        <f t="shared" si="1885"/>
        <v>6592014.1153504876</v>
      </c>
      <c r="DA223" s="88"/>
      <c r="DB223" s="49"/>
      <c r="EQ223" s="1"/>
    </row>
    <row r="224" spans="1:147" x14ac:dyDescent="0.15">
      <c r="A224" s="81">
        <v>39670</v>
      </c>
      <c r="B224" s="82">
        <v>24680000</v>
      </c>
      <c r="C224" s="83">
        <v>8620000</v>
      </c>
      <c r="D224" s="83">
        <v>23120000</v>
      </c>
      <c r="E224" s="84">
        <v>21670000</v>
      </c>
      <c r="F224" s="84">
        <v>25100000</v>
      </c>
      <c r="G224" s="84">
        <v>25270000</v>
      </c>
      <c r="H224" s="84">
        <v>20600000</v>
      </c>
      <c r="I224" s="84">
        <v>14860000</v>
      </c>
      <c r="J224" s="138">
        <v>32070000</v>
      </c>
      <c r="K224" s="138">
        <v>35700000</v>
      </c>
      <c r="L224" s="26">
        <v>32340000</v>
      </c>
      <c r="M224" s="26">
        <v>33530000</v>
      </c>
      <c r="N224" s="26">
        <v>20710000</v>
      </c>
      <c r="O224" s="26">
        <v>31120000</v>
      </c>
      <c r="P224" s="26">
        <v>30610000</v>
      </c>
      <c r="Q224" s="26">
        <v>34450000</v>
      </c>
      <c r="R224" s="26">
        <v>38210000</v>
      </c>
      <c r="S224" s="179">
        <v>20711300</v>
      </c>
      <c r="T224" s="85">
        <f t="shared" si="1883"/>
        <v>31020000</v>
      </c>
      <c r="AQ224" s="130">
        <v>39670</v>
      </c>
      <c r="AR224" s="50">
        <v>0.10249999999999997</v>
      </c>
      <c r="AS224" s="88">
        <v>0.17035714285714287</v>
      </c>
      <c r="AT224" s="88">
        <v>0.14214285714285713</v>
      </c>
      <c r="AU224" s="88">
        <v>0.15264705882352939</v>
      </c>
      <c r="AV224" s="88">
        <v>0.12777777777777777</v>
      </c>
      <c r="AW224" s="88">
        <v>0.16343749999999996</v>
      </c>
      <c r="AX224" s="88">
        <v>0.1679411764705882</v>
      </c>
      <c r="AY224" s="88">
        <v>0.12722222222222221</v>
      </c>
      <c r="AZ224" s="88">
        <v>0.1658333333333333</v>
      </c>
      <c r="BA224" s="88">
        <v>0.15619047619047621</v>
      </c>
      <c r="BB224" s="88">
        <v>0.13849999999999996</v>
      </c>
      <c r="BC224" s="88">
        <v>0.13424999999999998</v>
      </c>
      <c r="BD224" s="88">
        <v>0.21800000000000005</v>
      </c>
      <c r="BE224" s="88">
        <v>0.2039795918367347</v>
      </c>
      <c r="BF224" s="88">
        <v>0.16136363636363635</v>
      </c>
      <c r="BG224" s="88">
        <v>0.28578231292516998</v>
      </c>
      <c r="BH224" s="89">
        <v>0.24745341614906835</v>
      </c>
      <c r="BI224" s="89">
        <v>0.19781746031746031</v>
      </c>
      <c r="BJ224" s="89">
        <f t="shared" si="1884"/>
        <v>0.22632083506368855</v>
      </c>
      <c r="BK224" s="101"/>
      <c r="BL224" s="49"/>
      <c r="BP224" s="1"/>
      <c r="BQ224" s="1"/>
      <c r="BR224" s="1"/>
      <c r="BS224" s="1"/>
      <c r="BT224" s="1"/>
      <c r="BU224" s="1"/>
      <c r="BV224" s="1"/>
      <c r="BW224" s="1"/>
      <c r="BX224" s="1"/>
      <c r="BY224" s="1"/>
      <c r="BZ224" s="1"/>
      <c r="CA224" s="1"/>
      <c r="CB224" s="1"/>
      <c r="CC224" s="1"/>
      <c r="CD224" s="1"/>
      <c r="CE224" s="97"/>
      <c r="CG224" s="90">
        <v>39670</v>
      </c>
      <c r="CH224" s="78">
        <f t="shared" si="1866"/>
        <v>2529699.9999999991</v>
      </c>
      <c r="CI224" s="78">
        <f t="shared" si="1867"/>
        <v>1468478.5714285716</v>
      </c>
      <c r="CJ224" s="78">
        <f t="shared" si="1868"/>
        <v>3286342.8571428568</v>
      </c>
      <c r="CK224" s="78">
        <f t="shared" si="1869"/>
        <v>3307861.7647058819</v>
      </c>
      <c r="CL224" s="78">
        <f t="shared" si="1870"/>
        <v>3207222.222222222</v>
      </c>
      <c r="CM224" s="78">
        <f t="shared" si="1871"/>
        <v>4130065.6249999991</v>
      </c>
      <c r="CN224" s="78">
        <f t="shared" si="1872"/>
        <v>3459588.2352941171</v>
      </c>
      <c r="CO224" s="78">
        <f t="shared" si="1873"/>
        <v>1890522.222222222</v>
      </c>
      <c r="CP224" s="78">
        <f t="shared" si="1874"/>
        <v>5318274.9999999991</v>
      </c>
      <c r="CQ224" s="78">
        <f t="shared" si="1875"/>
        <v>5576000.0000000009</v>
      </c>
      <c r="CR224" s="78">
        <f t="shared" si="1876"/>
        <v>4479089.9999999981</v>
      </c>
      <c r="CS224" s="78">
        <f t="shared" si="1877"/>
        <v>4501402.4999999991</v>
      </c>
      <c r="CT224" s="78">
        <f t="shared" si="1878"/>
        <v>4514780.0000000009</v>
      </c>
      <c r="CU224" s="78">
        <f t="shared" si="1879"/>
        <v>6347844.8979591839</v>
      </c>
      <c r="CV224" s="78">
        <f t="shared" si="1880"/>
        <v>4939340.9090909082</v>
      </c>
      <c r="CW224" s="78">
        <f t="shared" si="1881"/>
        <v>9845200.6802721061</v>
      </c>
      <c r="CX224" s="78">
        <f t="shared" si="1882"/>
        <v>9455195.0310559012</v>
      </c>
      <c r="CY224" s="78">
        <f t="shared" si="1882"/>
        <v>4097056.7658730159</v>
      </c>
      <c r="CZ224" s="91">
        <f t="shared" si="1885"/>
        <v>7020472.303675619</v>
      </c>
      <c r="DA224" s="88"/>
      <c r="DB224" s="49"/>
      <c r="EQ224" s="1"/>
    </row>
    <row r="225" spans="1:147" x14ac:dyDescent="0.15">
      <c r="A225" s="81">
        <v>39671</v>
      </c>
      <c r="B225" s="82">
        <v>18920000</v>
      </c>
      <c r="C225" s="83">
        <v>20500000</v>
      </c>
      <c r="D225" s="83">
        <v>23160000</v>
      </c>
      <c r="E225" s="84">
        <v>23950000</v>
      </c>
      <c r="F225" s="84">
        <v>24620000</v>
      </c>
      <c r="G225" s="84">
        <v>19080000</v>
      </c>
      <c r="H225" s="84">
        <v>11690000</v>
      </c>
      <c r="I225" s="84">
        <v>29430000</v>
      </c>
      <c r="J225" s="138">
        <v>25790000</v>
      </c>
      <c r="K225" s="138">
        <v>33860000</v>
      </c>
      <c r="L225" s="26">
        <v>30870000</v>
      </c>
      <c r="M225" s="26">
        <v>26510000</v>
      </c>
      <c r="N225" s="26">
        <v>12530000</v>
      </c>
      <c r="O225" s="26">
        <v>28540000</v>
      </c>
      <c r="P225" s="26">
        <v>31990000</v>
      </c>
      <c r="Q225" s="26">
        <v>33260000</v>
      </c>
      <c r="R225" s="26">
        <v>37070000</v>
      </c>
      <c r="S225" s="179">
        <v>13960000</v>
      </c>
      <c r="T225" s="85">
        <f t="shared" si="1883"/>
        <v>28678000</v>
      </c>
      <c r="AQ225" s="130">
        <v>39671</v>
      </c>
      <c r="AR225" s="50">
        <v>0.10249999999999997</v>
      </c>
      <c r="AS225" s="88">
        <v>0.17035714285714287</v>
      </c>
      <c r="AT225" s="88">
        <v>0.14214285714285713</v>
      </c>
      <c r="AU225" s="88">
        <v>0.15294117647058822</v>
      </c>
      <c r="AV225" s="88">
        <v>0.12500000000000003</v>
      </c>
      <c r="AW225" s="88">
        <v>0.16343749999999996</v>
      </c>
      <c r="AX225" s="88">
        <v>0.16382352941176467</v>
      </c>
      <c r="AY225" s="88">
        <v>0.12722222222222221</v>
      </c>
      <c r="AZ225" s="88">
        <v>0.16166666666666663</v>
      </c>
      <c r="BA225" s="88">
        <v>0.15523809523809523</v>
      </c>
      <c r="BB225" s="88">
        <v>0.13824999999999998</v>
      </c>
      <c r="BC225" s="88">
        <v>0.13424999999999998</v>
      </c>
      <c r="BD225" s="88">
        <v>0.21647058823529414</v>
      </c>
      <c r="BE225" s="88">
        <v>0.20017006802721088</v>
      </c>
      <c r="BF225" s="88">
        <v>0.16047619047619044</v>
      </c>
      <c r="BG225" s="88">
        <v>0.28605442176870738</v>
      </c>
      <c r="BH225" s="89">
        <v>0.2469875776397516</v>
      </c>
      <c r="BI225" s="89">
        <v>0.19753968253968252</v>
      </c>
      <c r="BJ225" s="89">
        <f t="shared" si="1884"/>
        <v>0.22476367331439406</v>
      </c>
      <c r="BK225" s="101"/>
      <c r="BL225" s="49"/>
      <c r="BP225" s="1"/>
      <c r="BQ225" s="1"/>
      <c r="BR225" s="1"/>
      <c r="BS225" s="1"/>
      <c r="BT225" s="1"/>
      <c r="BU225" s="1"/>
      <c r="BV225" s="1"/>
      <c r="BW225" s="1"/>
      <c r="BX225" s="1"/>
      <c r="BY225" s="1"/>
      <c r="BZ225" s="1"/>
      <c r="CA225" s="1"/>
      <c r="CB225" s="1"/>
      <c r="CC225" s="1"/>
      <c r="CD225" s="1"/>
      <c r="CE225" s="97"/>
      <c r="CG225" s="90">
        <v>39671</v>
      </c>
      <c r="CH225" s="78">
        <f t="shared" si="1866"/>
        <v>1939299.9999999993</v>
      </c>
      <c r="CI225" s="78">
        <f t="shared" si="1867"/>
        <v>3492321.4285714291</v>
      </c>
      <c r="CJ225" s="78">
        <f t="shared" si="1868"/>
        <v>3292028.5714285709</v>
      </c>
      <c r="CK225" s="78">
        <f t="shared" si="1869"/>
        <v>3662941.176470588</v>
      </c>
      <c r="CL225" s="78">
        <f t="shared" si="1870"/>
        <v>3077500.0000000005</v>
      </c>
      <c r="CM225" s="78">
        <f t="shared" si="1871"/>
        <v>3118387.4999999991</v>
      </c>
      <c r="CN225" s="78">
        <f t="shared" si="1872"/>
        <v>1915097.0588235289</v>
      </c>
      <c r="CO225" s="78">
        <f t="shared" si="1873"/>
        <v>3744149.9999999995</v>
      </c>
      <c r="CP225" s="78">
        <f t="shared" si="1874"/>
        <v>4169383.3333333321</v>
      </c>
      <c r="CQ225" s="78">
        <f t="shared" si="1875"/>
        <v>5256361.9047619049</v>
      </c>
      <c r="CR225" s="78">
        <f t="shared" si="1876"/>
        <v>4267777.4999999991</v>
      </c>
      <c r="CS225" s="78">
        <f t="shared" si="1877"/>
        <v>3558967.4999999995</v>
      </c>
      <c r="CT225" s="78">
        <f t="shared" si="1878"/>
        <v>2712376.4705882357</v>
      </c>
      <c r="CU225" s="78">
        <f t="shared" si="1879"/>
        <v>5712853.7414965983</v>
      </c>
      <c r="CV225" s="78">
        <f t="shared" si="1880"/>
        <v>5133633.3333333321</v>
      </c>
      <c r="CW225" s="78">
        <f t="shared" si="1881"/>
        <v>9514170.0680272076</v>
      </c>
      <c r="CX225" s="78">
        <f t="shared" si="1882"/>
        <v>9155829.503105592</v>
      </c>
      <c r="CY225" s="78">
        <f t="shared" si="1882"/>
        <v>2757653.9682539678</v>
      </c>
      <c r="CZ225" s="91">
        <f t="shared" si="1885"/>
        <v>6445772.6233101925</v>
      </c>
      <c r="DA225" s="88"/>
      <c r="DB225" s="49"/>
      <c r="EQ225" s="1"/>
    </row>
    <row r="226" spans="1:147" x14ac:dyDescent="0.15">
      <c r="A226" s="81">
        <v>39672</v>
      </c>
      <c r="B226" s="82">
        <v>12280000</v>
      </c>
      <c r="C226" s="83">
        <v>20440000</v>
      </c>
      <c r="D226" s="83">
        <v>25420000</v>
      </c>
      <c r="E226" s="84">
        <v>22130000</v>
      </c>
      <c r="F226" s="84">
        <v>23100000</v>
      </c>
      <c r="G226" s="84">
        <v>8690000</v>
      </c>
      <c r="H226" s="84">
        <v>29660000</v>
      </c>
      <c r="I226" s="84">
        <v>28120000</v>
      </c>
      <c r="J226" s="138">
        <v>29270000</v>
      </c>
      <c r="K226" s="138">
        <v>32370000</v>
      </c>
      <c r="L226" s="26">
        <v>26860000</v>
      </c>
      <c r="M226" s="26">
        <v>17260000</v>
      </c>
      <c r="N226" s="26">
        <v>24170000</v>
      </c>
      <c r="O226" s="26">
        <v>30460000</v>
      </c>
      <c r="P226" s="26">
        <v>31810000</v>
      </c>
      <c r="Q226" s="26">
        <v>30040000</v>
      </c>
      <c r="R226" s="26">
        <v>29450000</v>
      </c>
      <c r="S226" s="179">
        <v>28589269</v>
      </c>
      <c r="T226" s="85">
        <f t="shared" si="1883"/>
        <v>29186000</v>
      </c>
      <c r="AQ226" s="130">
        <v>39672</v>
      </c>
      <c r="AR226" s="50">
        <v>0.10249999999999997</v>
      </c>
      <c r="AS226" s="88">
        <v>0.17035714285714287</v>
      </c>
      <c r="AT226" s="88">
        <v>0.14178571428571426</v>
      </c>
      <c r="AU226" s="88">
        <v>0.15235294117647058</v>
      </c>
      <c r="AV226" s="88">
        <v>0.12416666666666666</v>
      </c>
      <c r="AW226" s="88">
        <v>0.17093749999999996</v>
      </c>
      <c r="AX226" s="88">
        <v>0.16382352941176467</v>
      </c>
      <c r="AY226" s="88">
        <v>0.12805555555555553</v>
      </c>
      <c r="AZ226" s="88">
        <v>0.15444444444444441</v>
      </c>
      <c r="BA226" s="88">
        <v>0.15380952380952381</v>
      </c>
      <c r="BB226" s="88">
        <v>0.13824999999999998</v>
      </c>
      <c r="BC226" s="88">
        <v>0.13874999999999998</v>
      </c>
      <c r="BD226" s="88">
        <v>0.21647058823529414</v>
      </c>
      <c r="BE226" s="88">
        <v>0.19826530612244897</v>
      </c>
      <c r="BF226" s="88">
        <v>0.16023809523809521</v>
      </c>
      <c r="BG226" s="88">
        <v>0.2862244897959183</v>
      </c>
      <c r="BH226" s="89">
        <v>0.2469875776397516</v>
      </c>
      <c r="BI226" s="89">
        <v>0.19662698412698415</v>
      </c>
      <c r="BJ226" s="89">
        <f t="shared" si="1884"/>
        <v>0.22093056250682341</v>
      </c>
      <c r="BK226" s="101"/>
      <c r="BL226" s="49"/>
      <c r="BP226" s="1"/>
      <c r="BQ226" s="1"/>
      <c r="BR226" s="1"/>
      <c r="BS226" s="1"/>
      <c r="BT226" s="1"/>
      <c r="BU226" s="1"/>
      <c r="BV226" s="1"/>
      <c r="BW226" s="1"/>
      <c r="BX226" s="1"/>
      <c r="BY226" s="1"/>
      <c r="BZ226" s="1"/>
      <c r="CA226" s="1"/>
      <c r="CB226" s="1"/>
      <c r="CC226" s="1"/>
      <c r="CD226" s="1"/>
      <c r="CE226" s="97"/>
      <c r="CG226" s="90">
        <v>39672</v>
      </c>
      <c r="CH226" s="78">
        <f t="shared" si="1866"/>
        <v>1258699.9999999995</v>
      </c>
      <c r="CI226" s="78">
        <f t="shared" si="1867"/>
        <v>3482100.0000000005</v>
      </c>
      <c r="CJ226" s="78">
        <f t="shared" si="1868"/>
        <v>3604192.8571428568</v>
      </c>
      <c r="CK226" s="78">
        <f t="shared" si="1869"/>
        <v>3371570.588235294</v>
      </c>
      <c r="CL226" s="78">
        <f t="shared" si="1870"/>
        <v>2868250</v>
      </c>
      <c r="CM226" s="78">
        <f t="shared" si="1871"/>
        <v>1485446.8749999998</v>
      </c>
      <c r="CN226" s="78">
        <f t="shared" si="1872"/>
        <v>4859005.8823529398</v>
      </c>
      <c r="CO226" s="78">
        <f t="shared" si="1873"/>
        <v>3600922.2222222215</v>
      </c>
      <c r="CP226" s="78">
        <f t="shared" si="1874"/>
        <v>4520588.8888888881</v>
      </c>
      <c r="CQ226" s="78">
        <f t="shared" si="1875"/>
        <v>4978814.2857142854</v>
      </c>
      <c r="CR226" s="78">
        <f t="shared" si="1876"/>
        <v>3713394.9999999995</v>
      </c>
      <c r="CS226" s="78">
        <f t="shared" si="1877"/>
        <v>2394824.9999999995</v>
      </c>
      <c r="CT226" s="78">
        <f t="shared" si="1878"/>
        <v>5232094.1176470593</v>
      </c>
      <c r="CU226" s="78">
        <f t="shared" si="1879"/>
        <v>6039161.224489796</v>
      </c>
      <c r="CV226" s="78">
        <f t="shared" si="1880"/>
        <v>5097173.8095238088</v>
      </c>
      <c r="CW226" s="78">
        <f t="shared" si="1881"/>
        <v>8598183.6734693851</v>
      </c>
      <c r="CX226" s="78">
        <f t="shared" si="1882"/>
        <v>7273784.1614906844</v>
      </c>
      <c r="CY226" s="78">
        <f t="shared" si="1882"/>
        <v>5621421.7418650798</v>
      </c>
      <c r="CZ226" s="91">
        <f t="shared" si="1885"/>
        <v>6448079.3973241476</v>
      </c>
      <c r="DA226" s="88"/>
      <c r="DB226" s="49"/>
      <c r="EQ226" s="1"/>
    </row>
    <row r="227" spans="1:147" x14ac:dyDescent="0.15">
      <c r="A227" s="81">
        <v>39673</v>
      </c>
      <c r="B227" s="82">
        <v>23720000</v>
      </c>
      <c r="C227" s="83">
        <v>22070000</v>
      </c>
      <c r="D227" s="83">
        <v>23420000</v>
      </c>
      <c r="E227" s="84">
        <v>20890000</v>
      </c>
      <c r="F227" s="84">
        <v>19510000</v>
      </c>
      <c r="G227" s="84">
        <v>23080000</v>
      </c>
      <c r="H227" s="84">
        <v>31720000</v>
      </c>
      <c r="I227" s="84">
        <v>30300000</v>
      </c>
      <c r="J227" s="138">
        <v>32100000</v>
      </c>
      <c r="K227" s="138">
        <v>27800000</v>
      </c>
      <c r="L227" s="26">
        <v>16660000</v>
      </c>
      <c r="M227" s="26">
        <v>29320000</v>
      </c>
      <c r="N227" s="26">
        <v>24210000</v>
      </c>
      <c r="O227" s="26">
        <v>27430000</v>
      </c>
      <c r="P227" s="26">
        <v>26470000</v>
      </c>
      <c r="Q227" s="26">
        <v>21400000</v>
      </c>
      <c r="R227" s="26">
        <v>16400000</v>
      </c>
      <c r="S227" s="179">
        <v>26815391</v>
      </c>
      <c r="T227" s="85">
        <f t="shared" si="1883"/>
        <v>23182000</v>
      </c>
      <c r="AQ227" s="130">
        <v>39673</v>
      </c>
      <c r="AR227" s="50">
        <v>0.10249999999999997</v>
      </c>
      <c r="AS227" s="88">
        <v>0.17071428571428574</v>
      </c>
      <c r="AT227" s="88">
        <v>0.13437499999999999</v>
      </c>
      <c r="AU227" s="88">
        <v>0.14823529411764702</v>
      </c>
      <c r="AV227" s="88">
        <v>0.12416666666666666</v>
      </c>
      <c r="AW227" s="88">
        <v>0.17093749999999996</v>
      </c>
      <c r="AX227" s="88">
        <v>0.1591176470588235</v>
      </c>
      <c r="AY227" s="88">
        <v>0.12527777777777777</v>
      </c>
      <c r="AZ227" s="88">
        <v>0.15388888888888885</v>
      </c>
      <c r="BA227" s="88">
        <v>0.15380952380952381</v>
      </c>
      <c r="BB227" s="88">
        <v>0.13424999999999998</v>
      </c>
      <c r="BC227" s="88">
        <v>0.13874999999999998</v>
      </c>
      <c r="BD227" s="88">
        <v>0.21411764705882355</v>
      </c>
      <c r="BE227" s="88">
        <v>0.19472789115646258</v>
      </c>
      <c r="BF227" s="88">
        <v>0.16023809523809521</v>
      </c>
      <c r="BG227" s="88">
        <v>0.2862244897959183</v>
      </c>
      <c r="BH227" s="89">
        <v>0.23912337662337665</v>
      </c>
      <c r="BI227" s="89">
        <v>0.19860714285714284</v>
      </c>
      <c r="BJ227" s="89">
        <f t="shared" si="1884"/>
        <v>0.21407561149964882</v>
      </c>
      <c r="BK227" s="101"/>
      <c r="BL227" s="49"/>
      <c r="BP227" s="1"/>
      <c r="BQ227" s="1"/>
      <c r="BR227" s="1"/>
      <c r="BS227" s="1"/>
      <c r="BT227" s="1"/>
      <c r="BU227" s="1"/>
      <c r="BV227" s="1"/>
      <c r="BW227" s="1"/>
      <c r="BX227" s="1"/>
      <c r="BY227" s="1"/>
      <c r="BZ227" s="1"/>
      <c r="CA227" s="1"/>
      <c r="CB227" s="1"/>
      <c r="CC227" s="1"/>
      <c r="CD227" s="1"/>
      <c r="CE227" s="97"/>
      <c r="CG227" s="90">
        <v>39673</v>
      </c>
      <c r="CH227" s="78">
        <f t="shared" si="1866"/>
        <v>2431299.9999999991</v>
      </c>
      <c r="CI227" s="78">
        <f t="shared" si="1867"/>
        <v>3767664.2857142864</v>
      </c>
      <c r="CJ227" s="78">
        <f t="shared" si="1868"/>
        <v>3147062.5</v>
      </c>
      <c r="CK227" s="78">
        <f t="shared" si="1869"/>
        <v>3096635.2941176463</v>
      </c>
      <c r="CL227" s="78">
        <f t="shared" si="1870"/>
        <v>2422491.6666666665</v>
      </c>
      <c r="CM227" s="78">
        <f t="shared" si="1871"/>
        <v>3945237.4999999991</v>
      </c>
      <c r="CN227" s="78">
        <f t="shared" si="1872"/>
        <v>5047211.7647058815</v>
      </c>
      <c r="CO227" s="78">
        <f t="shared" si="1873"/>
        <v>3795916.6666666665</v>
      </c>
      <c r="CP227" s="78">
        <f t="shared" si="1874"/>
        <v>4939833.3333333321</v>
      </c>
      <c r="CQ227" s="78">
        <f t="shared" si="1875"/>
        <v>4275904.7619047621</v>
      </c>
      <c r="CR227" s="78">
        <f t="shared" si="1876"/>
        <v>2236604.9999999995</v>
      </c>
      <c r="CS227" s="78">
        <f t="shared" si="1877"/>
        <v>4068149.9999999995</v>
      </c>
      <c r="CT227" s="78">
        <f t="shared" si="1878"/>
        <v>5183788.2352941185</v>
      </c>
      <c r="CU227" s="78">
        <f t="shared" si="1879"/>
        <v>5341386.0544217685</v>
      </c>
      <c r="CV227" s="78">
        <f t="shared" si="1880"/>
        <v>4241502.3809523806</v>
      </c>
      <c r="CW227" s="78">
        <f t="shared" si="1881"/>
        <v>6125204.0816326514</v>
      </c>
      <c r="CX227" s="78">
        <f t="shared" si="1882"/>
        <v>3921623.3766233772</v>
      </c>
      <c r="CY227" s="78">
        <f t="shared" si="1882"/>
        <v>5325728.1911071427</v>
      </c>
      <c r="CZ227" s="91">
        <f t="shared" si="1885"/>
        <v>4962700.8257848592</v>
      </c>
      <c r="DA227" s="88"/>
      <c r="DB227" s="49"/>
      <c r="EQ227" s="1"/>
    </row>
    <row r="228" spans="1:147" x14ac:dyDescent="0.15">
      <c r="A228" s="81">
        <v>39674</v>
      </c>
      <c r="B228" s="82">
        <v>23370000</v>
      </c>
      <c r="C228" s="83">
        <v>23300000</v>
      </c>
      <c r="D228" s="83">
        <v>23240000</v>
      </c>
      <c r="E228" s="84">
        <v>17400000</v>
      </c>
      <c r="F228" s="84">
        <v>12210000</v>
      </c>
      <c r="G228" s="84">
        <v>24610000</v>
      </c>
      <c r="H228" s="84">
        <v>29780000</v>
      </c>
      <c r="I228" s="84">
        <v>27420000</v>
      </c>
      <c r="J228" s="138">
        <v>29700000</v>
      </c>
      <c r="K228" s="138">
        <v>17400000</v>
      </c>
      <c r="L228" s="26">
        <v>29030000</v>
      </c>
      <c r="M228" s="26">
        <v>34130000</v>
      </c>
      <c r="N228" s="26">
        <v>27520000</v>
      </c>
      <c r="O228" s="26">
        <v>23970000</v>
      </c>
      <c r="P228" s="26">
        <v>20350000</v>
      </c>
      <c r="Q228" s="26">
        <v>12620000</v>
      </c>
      <c r="R228" s="26">
        <v>33530000</v>
      </c>
      <c r="S228" s="179">
        <v>28077499</v>
      </c>
      <c r="T228" s="85">
        <f t="shared" si="1883"/>
        <v>23598000</v>
      </c>
      <c r="AQ228" s="130">
        <v>39674</v>
      </c>
      <c r="AR228" s="50">
        <v>0.10321428571428573</v>
      </c>
      <c r="AS228" s="88">
        <v>0.17071428571428574</v>
      </c>
      <c r="AT228" s="88">
        <v>0.14000000000000001</v>
      </c>
      <c r="AU228" s="88">
        <v>0.14823529411764702</v>
      </c>
      <c r="AV228" s="88">
        <v>0.13111111111111107</v>
      </c>
      <c r="AW228" s="88">
        <v>0.17062499999999997</v>
      </c>
      <c r="AX228" s="88">
        <v>0.15352941176470586</v>
      </c>
      <c r="AY228" s="88">
        <v>0.125</v>
      </c>
      <c r="AZ228" s="88">
        <v>0.1505555555555555</v>
      </c>
      <c r="BA228" s="88">
        <v>0.15833333333333333</v>
      </c>
      <c r="BB228" s="88">
        <v>0.13424999999999998</v>
      </c>
      <c r="BC228" s="88">
        <v>0.14095238095238094</v>
      </c>
      <c r="BD228" s="88">
        <v>0.21352941176470591</v>
      </c>
      <c r="BE228" s="88">
        <v>0.19112244897959185</v>
      </c>
      <c r="BF228" s="88">
        <v>0.16023809523809521</v>
      </c>
      <c r="BG228" s="88">
        <v>0.28744897959183668</v>
      </c>
      <c r="BH228" s="89">
        <v>0.23912337662337665</v>
      </c>
      <c r="BI228" s="89">
        <v>0.19135714285714284</v>
      </c>
      <c r="BJ228" s="89">
        <f t="shared" si="1884"/>
        <v>0.21496561312426105</v>
      </c>
      <c r="BK228" s="101"/>
      <c r="BL228" s="49"/>
      <c r="BP228" s="1"/>
      <c r="BQ228" s="1"/>
      <c r="BR228" s="1"/>
      <c r="BS228" s="1"/>
      <c r="BT228" s="1"/>
      <c r="BU228" s="1"/>
      <c r="BV228" s="1"/>
      <c r="BW228" s="1"/>
      <c r="BX228" s="1"/>
      <c r="BY228" s="1"/>
      <c r="BZ228" s="1"/>
      <c r="CA228" s="1"/>
      <c r="CB228" s="1"/>
      <c r="CC228" s="1"/>
      <c r="CD228" s="1"/>
      <c r="CE228" s="97"/>
      <c r="CG228" s="90">
        <v>39674</v>
      </c>
      <c r="CH228" s="78">
        <f t="shared" si="1866"/>
        <v>2412117.8571428577</v>
      </c>
      <c r="CI228" s="78">
        <f t="shared" si="1867"/>
        <v>3977642.8571428577</v>
      </c>
      <c r="CJ228" s="78">
        <f t="shared" si="1868"/>
        <v>3253600.0000000005</v>
      </c>
      <c r="CK228" s="78">
        <f t="shared" si="1869"/>
        <v>2579294.1176470583</v>
      </c>
      <c r="CL228" s="78">
        <f t="shared" si="1870"/>
        <v>1600866.666666666</v>
      </c>
      <c r="CM228" s="78">
        <f t="shared" si="1871"/>
        <v>4199081.2499999991</v>
      </c>
      <c r="CN228" s="78">
        <f t="shared" si="1872"/>
        <v>4572105.8823529407</v>
      </c>
      <c r="CO228" s="78">
        <f t="shared" si="1873"/>
        <v>3427500</v>
      </c>
      <c r="CP228" s="78">
        <f t="shared" si="1874"/>
        <v>4471499.9999999981</v>
      </c>
      <c r="CQ228" s="78">
        <f t="shared" si="1875"/>
        <v>2755000</v>
      </c>
      <c r="CR228" s="78">
        <f t="shared" si="1876"/>
        <v>3897277.4999999995</v>
      </c>
      <c r="CS228" s="78">
        <f t="shared" si="1877"/>
        <v>4810704.7619047612</v>
      </c>
      <c r="CT228" s="78">
        <f t="shared" si="1878"/>
        <v>5876329.4117647065</v>
      </c>
      <c r="CU228" s="78">
        <f t="shared" si="1879"/>
        <v>4581205.102040817</v>
      </c>
      <c r="CV228" s="78">
        <f t="shared" si="1880"/>
        <v>3260845.2380952374</v>
      </c>
      <c r="CW228" s="78">
        <f t="shared" si="1881"/>
        <v>3627606.1224489789</v>
      </c>
      <c r="CX228" s="78">
        <f t="shared" si="1882"/>
        <v>8017806.8181818193</v>
      </c>
      <c r="CY228" s="78">
        <f t="shared" si="1882"/>
        <v>5372829.9872142849</v>
      </c>
      <c r="CZ228" s="91">
        <f t="shared" si="1885"/>
        <v>5072758.5385063123</v>
      </c>
      <c r="DA228" s="88"/>
      <c r="DB228" s="49"/>
      <c r="EQ228" s="1"/>
    </row>
    <row r="229" spans="1:147" x14ac:dyDescent="0.15">
      <c r="A229" s="81">
        <v>39675</v>
      </c>
      <c r="B229" s="82">
        <v>22980000</v>
      </c>
      <c r="C229" s="83">
        <v>17600000</v>
      </c>
      <c r="D229" s="83">
        <v>21190000</v>
      </c>
      <c r="E229" s="84">
        <v>10600000</v>
      </c>
      <c r="F229" s="84">
        <v>20710000</v>
      </c>
      <c r="G229" s="84">
        <v>21740000</v>
      </c>
      <c r="H229" s="84">
        <v>26300000</v>
      </c>
      <c r="I229" s="84">
        <v>27800000</v>
      </c>
      <c r="J229" s="138">
        <v>24840000</v>
      </c>
      <c r="K229" s="138">
        <v>26770000</v>
      </c>
      <c r="L229" s="26">
        <v>27340000</v>
      </c>
      <c r="M229" s="26">
        <v>30360000</v>
      </c>
      <c r="N229" s="26">
        <v>28460000</v>
      </c>
      <c r="O229" s="26">
        <v>20910000</v>
      </c>
      <c r="P229" s="26">
        <v>15100000</v>
      </c>
      <c r="Q229" s="26">
        <v>28370000</v>
      </c>
      <c r="R229" s="26">
        <v>33990000</v>
      </c>
      <c r="S229" s="179">
        <v>32362978</v>
      </c>
      <c r="T229" s="85">
        <f t="shared" si="1883"/>
        <v>25366000</v>
      </c>
      <c r="AQ229" s="130">
        <v>39675</v>
      </c>
      <c r="AR229" s="50">
        <v>0.10479166666666666</v>
      </c>
      <c r="AS229" s="88">
        <v>0.16964285714285715</v>
      </c>
      <c r="AT229" s="88">
        <v>0.14000000000000001</v>
      </c>
      <c r="AU229" s="88">
        <v>0.14588235294117641</v>
      </c>
      <c r="AV229" s="88">
        <v>0.13111111111111107</v>
      </c>
      <c r="AW229" s="88">
        <v>0.16843749999999999</v>
      </c>
      <c r="AX229" s="88">
        <v>0.15205882352941175</v>
      </c>
      <c r="AY229" s="88">
        <v>0.126</v>
      </c>
      <c r="AZ229" s="88">
        <v>0.1505555555555555</v>
      </c>
      <c r="BA229" s="88">
        <v>0.15833333333333333</v>
      </c>
      <c r="BB229" s="88">
        <v>0.13374999999999998</v>
      </c>
      <c r="BC229" s="88">
        <v>0.14476190476190473</v>
      </c>
      <c r="BD229" s="88">
        <v>0.21323529411764705</v>
      </c>
      <c r="BE229" s="88">
        <v>0.19112244897959185</v>
      </c>
      <c r="BF229" s="88">
        <v>0.15666666666666668</v>
      </c>
      <c r="BG229" s="88">
        <v>0.28744897959183668</v>
      </c>
      <c r="BH229" s="89">
        <v>0.23836734693877548</v>
      </c>
      <c r="BI229" s="89">
        <v>0.19200680272108844</v>
      </c>
      <c r="BJ229" s="89">
        <f t="shared" si="1884"/>
        <v>0.22619054812652806</v>
      </c>
      <c r="BK229" s="101"/>
      <c r="BL229" s="49"/>
      <c r="BP229" s="1"/>
      <c r="BQ229" s="1"/>
      <c r="BR229" s="1"/>
      <c r="BS229" s="1"/>
      <c r="BT229" s="1"/>
      <c r="BU229" s="1"/>
      <c r="BV229" s="1"/>
      <c r="BW229" s="1"/>
      <c r="BX229" s="1"/>
      <c r="BY229" s="1"/>
      <c r="BZ229" s="1"/>
      <c r="CA229" s="1"/>
      <c r="CB229" s="1"/>
      <c r="CC229" s="1"/>
      <c r="CD229" s="1"/>
      <c r="CE229" s="97"/>
      <c r="CG229" s="90">
        <v>39675</v>
      </c>
      <c r="CH229" s="78">
        <f t="shared" si="1866"/>
        <v>2408112.5</v>
      </c>
      <c r="CI229" s="78">
        <f t="shared" si="1867"/>
        <v>2985714.2857142859</v>
      </c>
      <c r="CJ229" s="78">
        <f t="shared" si="1868"/>
        <v>2966600.0000000005</v>
      </c>
      <c r="CK229" s="78">
        <f t="shared" si="1869"/>
        <v>1546352.9411764699</v>
      </c>
      <c r="CL229" s="78">
        <f t="shared" si="1870"/>
        <v>2715311.1111111101</v>
      </c>
      <c r="CM229" s="78">
        <f t="shared" si="1871"/>
        <v>3661831.25</v>
      </c>
      <c r="CN229" s="78">
        <f t="shared" si="1872"/>
        <v>3999147.0588235287</v>
      </c>
      <c r="CO229" s="78">
        <f t="shared" si="1873"/>
        <v>3502800</v>
      </c>
      <c r="CP229" s="78">
        <f t="shared" si="1874"/>
        <v>3739799.9999999986</v>
      </c>
      <c r="CQ229" s="78">
        <f t="shared" si="1875"/>
        <v>4238583.333333333</v>
      </c>
      <c r="CR229" s="78">
        <f t="shared" si="1876"/>
        <v>3656724.9999999995</v>
      </c>
      <c r="CS229" s="78">
        <f t="shared" si="1877"/>
        <v>4394971.4285714272</v>
      </c>
      <c r="CT229" s="78">
        <f t="shared" si="1878"/>
        <v>6068676.4705882352</v>
      </c>
      <c r="CU229" s="78">
        <f t="shared" si="1879"/>
        <v>3996370.4081632658</v>
      </c>
      <c r="CV229" s="78">
        <f t="shared" si="1880"/>
        <v>2365666.666666667</v>
      </c>
      <c r="CW229" s="78">
        <f t="shared" si="1881"/>
        <v>8154927.5510204071</v>
      </c>
      <c r="CX229" s="78">
        <f t="shared" si="1882"/>
        <v>8102106.1224489789</v>
      </c>
      <c r="CY229" s="78">
        <f t="shared" si="1882"/>
        <v>6213911.9323129253</v>
      </c>
      <c r="CZ229" s="91">
        <f t="shared" si="1885"/>
        <v>5737549.4437775109</v>
      </c>
      <c r="DA229" s="88"/>
      <c r="DB229" s="49"/>
      <c r="EQ229" s="1"/>
    </row>
    <row r="230" spans="1:147" x14ac:dyDescent="0.15">
      <c r="A230" s="81">
        <v>39676</v>
      </c>
      <c r="B230" s="82">
        <v>21220000</v>
      </c>
      <c r="C230" s="83">
        <v>11710000</v>
      </c>
      <c r="D230" s="83">
        <v>11970000</v>
      </c>
      <c r="E230" s="84">
        <v>24780000</v>
      </c>
      <c r="F230" s="84">
        <v>22110000</v>
      </c>
      <c r="G230" s="84">
        <v>22970000</v>
      </c>
      <c r="H230" s="84">
        <v>25200000</v>
      </c>
      <c r="I230" s="84">
        <v>20470000</v>
      </c>
      <c r="J230" s="138">
        <v>14970000</v>
      </c>
      <c r="K230" s="138">
        <v>28460000</v>
      </c>
      <c r="L230" s="26">
        <v>28700000</v>
      </c>
      <c r="M230" s="26">
        <v>30640000</v>
      </c>
      <c r="N230" s="26">
        <v>26660000</v>
      </c>
      <c r="O230" s="26">
        <v>11850000</v>
      </c>
      <c r="P230" s="26">
        <v>26510000</v>
      </c>
      <c r="Q230" s="26">
        <v>26850000</v>
      </c>
      <c r="R230" s="26">
        <v>34130000</v>
      </c>
      <c r="S230" s="179">
        <v>31179247</v>
      </c>
      <c r="T230" s="85">
        <f t="shared" si="1883"/>
        <v>25200000</v>
      </c>
      <c r="AQ230" s="130">
        <v>39676</v>
      </c>
      <c r="AR230" s="50">
        <v>0.10666666666666665</v>
      </c>
      <c r="AS230" s="88">
        <v>0.16964285714285715</v>
      </c>
      <c r="AT230" s="88">
        <v>0.1414285714285714</v>
      </c>
      <c r="AU230" s="88">
        <v>0.14588235294117641</v>
      </c>
      <c r="AV230" s="88">
        <v>0.13222222222222219</v>
      </c>
      <c r="AW230" s="88">
        <v>0.16843749999999999</v>
      </c>
      <c r="AX230" s="88">
        <v>0.14999999999999997</v>
      </c>
      <c r="AY230" s="88">
        <v>0.126</v>
      </c>
      <c r="AZ230" s="88">
        <v>0.15199999999999994</v>
      </c>
      <c r="BA230" s="88">
        <v>0.15428571428571428</v>
      </c>
      <c r="BB230" s="88">
        <v>0.13399999999999998</v>
      </c>
      <c r="BC230" s="88">
        <v>0.14499999999999996</v>
      </c>
      <c r="BD230" s="88">
        <v>0.215</v>
      </c>
      <c r="BE230" s="88">
        <v>0.18540816326530615</v>
      </c>
      <c r="BF230" s="88">
        <v>0.15666666666666668</v>
      </c>
      <c r="BG230" s="88">
        <v>0.28965986394557819</v>
      </c>
      <c r="BH230" s="89">
        <v>0.23812925170068025</v>
      </c>
      <c r="BI230" s="89">
        <v>0.19095238095238093</v>
      </c>
      <c r="BJ230" s="89">
        <f t="shared" si="1884"/>
        <v>0.22211856171039843</v>
      </c>
      <c r="BK230" s="101"/>
      <c r="BL230" s="49"/>
      <c r="BP230" s="1"/>
      <c r="BQ230" s="1"/>
      <c r="BR230" s="1"/>
      <c r="BS230" s="1"/>
      <c r="BT230" s="1"/>
      <c r="BU230" s="1"/>
      <c r="BV230" s="1"/>
      <c r="BW230" s="1"/>
      <c r="BX230" s="1"/>
      <c r="BY230" s="1"/>
      <c r="BZ230" s="1"/>
      <c r="CA230" s="1"/>
      <c r="CB230" s="1"/>
      <c r="CC230" s="1"/>
      <c r="CD230" s="1"/>
      <c r="CE230" s="97"/>
      <c r="CG230" s="90">
        <v>39676</v>
      </c>
      <c r="CH230" s="78">
        <f t="shared" si="1866"/>
        <v>2263466.666666666</v>
      </c>
      <c r="CI230" s="78">
        <f t="shared" si="1867"/>
        <v>1986517.8571428573</v>
      </c>
      <c r="CJ230" s="78">
        <f t="shared" si="1868"/>
        <v>1692899.9999999998</v>
      </c>
      <c r="CK230" s="78">
        <f t="shared" si="1869"/>
        <v>3614964.7058823514</v>
      </c>
      <c r="CL230" s="78">
        <f t="shared" si="1870"/>
        <v>2923433.3333333326</v>
      </c>
      <c r="CM230" s="78">
        <f t="shared" si="1871"/>
        <v>3869009.375</v>
      </c>
      <c r="CN230" s="78">
        <f t="shared" si="1872"/>
        <v>3779999.9999999991</v>
      </c>
      <c r="CO230" s="78">
        <f t="shared" si="1873"/>
        <v>2579220</v>
      </c>
      <c r="CP230" s="78">
        <f t="shared" si="1874"/>
        <v>2275439.9999999991</v>
      </c>
      <c r="CQ230" s="78">
        <f t="shared" si="1875"/>
        <v>4390971.4285714282</v>
      </c>
      <c r="CR230" s="78">
        <f t="shared" si="1876"/>
        <v>3845799.9999999995</v>
      </c>
      <c r="CS230" s="78">
        <f t="shared" si="1877"/>
        <v>4442799.9999999991</v>
      </c>
      <c r="CT230" s="78">
        <f t="shared" si="1878"/>
        <v>5731900</v>
      </c>
      <c r="CU230" s="78">
        <f t="shared" si="1879"/>
        <v>2197086.7346938779</v>
      </c>
      <c r="CV230" s="78">
        <f t="shared" si="1880"/>
        <v>4153233.3333333335</v>
      </c>
      <c r="CW230" s="78">
        <f t="shared" si="1881"/>
        <v>7777367.346938774</v>
      </c>
      <c r="CX230" s="78">
        <f t="shared" si="1882"/>
        <v>8127351.3605442168</v>
      </c>
      <c r="CY230" s="78">
        <f t="shared" si="1882"/>
        <v>5953751.45095238</v>
      </c>
      <c r="CZ230" s="91">
        <f t="shared" si="1885"/>
        <v>5597387.7551020402</v>
      </c>
      <c r="DA230" s="88"/>
      <c r="DB230" s="49"/>
      <c r="EQ230" s="1"/>
    </row>
    <row r="231" spans="1:147" x14ac:dyDescent="0.15">
      <c r="A231" s="81">
        <v>39677</v>
      </c>
      <c r="B231" s="82">
        <v>18620000</v>
      </c>
      <c r="C231" s="83">
        <v>6640000</v>
      </c>
      <c r="D231" s="83">
        <v>21690000</v>
      </c>
      <c r="E231" s="84">
        <v>21750000</v>
      </c>
      <c r="F231" s="84">
        <v>20190000</v>
      </c>
      <c r="G231" s="84">
        <v>20830000</v>
      </c>
      <c r="H231" s="84">
        <v>20180000</v>
      </c>
      <c r="I231" s="84">
        <v>11190000</v>
      </c>
      <c r="J231" s="138">
        <v>27950000</v>
      </c>
      <c r="K231" s="138">
        <v>34380000</v>
      </c>
      <c r="L231" s="26">
        <v>25140000</v>
      </c>
      <c r="M231" s="26">
        <v>27220000</v>
      </c>
      <c r="N231" s="26">
        <v>21050000</v>
      </c>
      <c r="O231" s="26">
        <v>25180000</v>
      </c>
      <c r="P231" s="26">
        <v>25930000</v>
      </c>
      <c r="Q231" s="26">
        <v>28630000</v>
      </c>
      <c r="R231" s="26">
        <v>37570000</v>
      </c>
      <c r="S231" s="179">
        <v>25390000</v>
      </c>
      <c r="T231" s="85">
        <f t="shared" si="1883"/>
        <v>27672000</v>
      </c>
      <c r="AQ231" s="130">
        <v>39677</v>
      </c>
      <c r="AR231" s="50">
        <v>0.10708333333333331</v>
      </c>
      <c r="AS231" s="88">
        <v>0.16093749999999998</v>
      </c>
      <c r="AT231" s="88">
        <v>0.1414285714285714</v>
      </c>
      <c r="AU231" s="88">
        <v>0.14588235294117641</v>
      </c>
      <c r="AV231" s="88">
        <v>0.12999999999999998</v>
      </c>
      <c r="AW231" s="88">
        <v>0.16749999999999998</v>
      </c>
      <c r="AX231" s="88">
        <v>0.14999999999999997</v>
      </c>
      <c r="AY231" s="88">
        <v>0.1275</v>
      </c>
      <c r="AZ231" s="88">
        <v>0.15199999999999994</v>
      </c>
      <c r="BA231" s="88">
        <v>0.1542857142857143</v>
      </c>
      <c r="BB231" s="88">
        <v>0.13299999999999998</v>
      </c>
      <c r="BC231" s="88">
        <v>0.14666666666666664</v>
      </c>
      <c r="BD231" s="88">
        <v>0.215</v>
      </c>
      <c r="BE231" s="88">
        <v>0.18540816326530615</v>
      </c>
      <c r="BF231" s="88">
        <v>0.15306122448979598</v>
      </c>
      <c r="BG231" s="88">
        <v>0.29027210884353738</v>
      </c>
      <c r="BH231" s="89">
        <v>0.23598639455782308</v>
      </c>
      <c r="BI231" s="89">
        <v>0.19095238095238093</v>
      </c>
      <c r="BJ231" s="89">
        <f t="shared" si="1884"/>
        <v>0.21928089347910312</v>
      </c>
      <c r="BK231" s="101"/>
      <c r="BL231" s="49"/>
      <c r="BP231" s="1"/>
      <c r="BQ231" s="1"/>
      <c r="BR231" s="1"/>
      <c r="BS231" s="1"/>
      <c r="BT231" s="1"/>
      <c r="BU231" s="1"/>
      <c r="BV231" s="1"/>
      <c r="BW231" s="1"/>
      <c r="BX231" s="1"/>
      <c r="BY231" s="1"/>
      <c r="BZ231" s="1"/>
      <c r="CA231" s="1"/>
      <c r="CB231" s="1"/>
      <c r="CC231" s="1"/>
      <c r="CD231" s="1"/>
      <c r="CE231" s="97"/>
      <c r="CG231" s="90">
        <v>39677</v>
      </c>
      <c r="CH231" s="78">
        <f t="shared" si="1866"/>
        <v>1993891.6666666663</v>
      </c>
      <c r="CI231" s="78">
        <f t="shared" si="1867"/>
        <v>1068625</v>
      </c>
      <c r="CJ231" s="78">
        <f t="shared" si="1868"/>
        <v>3067585.7142857136</v>
      </c>
      <c r="CK231" s="78">
        <f t="shared" si="1869"/>
        <v>3172941.176470587</v>
      </c>
      <c r="CL231" s="78">
        <f t="shared" si="1870"/>
        <v>2624699.9999999995</v>
      </c>
      <c r="CM231" s="78">
        <f t="shared" si="1871"/>
        <v>3489024.9999999995</v>
      </c>
      <c r="CN231" s="78">
        <f t="shared" si="1872"/>
        <v>3026999.9999999995</v>
      </c>
      <c r="CO231" s="78">
        <f t="shared" si="1873"/>
        <v>1426725</v>
      </c>
      <c r="CP231" s="78">
        <f t="shared" si="1874"/>
        <v>4248399.9999999981</v>
      </c>
      <c r="CQ231" s="78">
        <f t="shared" si="1875"/>
        <v>5304342.8571428582</v>
      </c>
      <c r="CR231" s="78">
        <f t="shared" si="1876"/>
        <v>3343619.9999999995</v>
      </c>
      <c r="CS231" s="78">
        <f t="shared" si="1877"/>
        <v>3992266.666666666</v>
      </c>
      <c r="CT231" s="78">
        <f t="shared" si="1878"/>
        <v>4525750</v>
      </c>
      <c r="CU231" s="78">
        <f t="shared" si="1879"/>
        <v>4668577.551020409</v>
      </c>
      <c r="CV231" s="78">
        <f t="shared" si="1880"/>
        <v>3968877.5510204099</v>
      </c>
      <c r="CW231" s="78">
        <f t="shared" si="1881"/>
        <v>8310490.4761904748</v>
      </c>
      <c r="CX231" s="78">
        <f t="shared" si="1882"/>
        <v>8866008.8435374126</v>
      </c>
      <c r="CY231" s="78">
        <f t="shared" si="1882"/>
        <v>4848280.9523809515</v>
      </c>
      <c r="CZ231" s="91">
        <f t="shared" si="1885"/>
        <v>6067940.8843537411</v>
      </c>
      <c r="DA231" s="88"/>
      <c r="DB231" s="49"/>
      <c r="EQ231" s="1"/>
    </row>
    <row r="232" spans="1:147" x14ac:dyDescent="0.15">
      <c r="A232" s="81">
        <v>39678</v>
      </c>
      <c r="B232" s="82">
        <v>13330000</v>
      </c>
      <c r="C232" s="83">
        <v>15350000</v>
      </c>
      <c r="D232" s="83">
        <v>20610000</v>
      </c>
      <c r="E232" s="84">
        <v>21450000</v>
      </c>
      <c r="F232" s="84">
        <v>22110000</v>
      </c>
      <c r="G232" s="84">
        <v>11880000</v>
      </c>
      <c r="H232" s="84">
        <v>8800000</v>
      </c>
      <c r="I232" s="84">
        <v>28680000</v>
      </c>
      <c r="J232" s="138">
        <v>30290000</v>
      </c>
      <c r="K232" s="138">
        <v>33150000</v>
      </c>
      <c r="L232" s="26">
        <v>28670000</v>
      </c>
      <c r="M232" s="26">
        <v>24160000</v>
      </c>
      <c r="N232" s="26">
        <v>13640000</v>
      </c>
      <c r="O232" s="26">
        <v>23700000</v>
      </c>
      <c r="P232" s="26">
        <v>26100000</v>
      </c>
      <c r="Q232" s="26">
        <v>28900000</v>
      </c>
      <c r="R232" s="26">
        <v>33120000</v>
      </c>
      <c r="S232" s="179">
        <v>14160000</v>
      </c>
      <c r="T232" s="85">
        <f t="shared" si="1883"/>
        <v>25092000</v>
      </c>
      <c r="AQ232" s="130">
        <v>39678</v>
      </c>
      <c r="AR232" s="50">
        <v>0.10708333333333331</v>
      </c>
      <c r="AS232" s="88">
        <v>0.16093749999999998</v>
      </c>
      <c r="AT232" s="88">
        <v>0.13899999999999996</v>
      </c>
      <c r="AU232" s="88">
        <v>0.14588235294117646</v>
      </c>
      <c r="AV232" s="88">
        <v>0.12823529411764706</v>
      </c>
      <c r="AW232" s="88">
        <v>0.16749999999999998</v>
      </c>
      <c r="AX232" s="88">
        <v>0.14705882352941174</v>
      </c>
      <c r="AY232" s="88">
        <v>0.1275</v>
      </c>
      <c r="AZ232" s="88">
        <v>0.15049999999999994</v>
      </c>
      <c r="BA232" s="88">
        <v>0.15638888888888886</v>
      </c>
      <c r="BB232" s="88">
        <v>0.13299999999999998</v>
      </c>
      <c r="BC232" s="88">
        <v>0.14666666666666664</v>
      </c>
      <c r="BD232" s="88">
        <v>0.20470588235294121</v>
      </c>
      <c r="BE232" s="88">
        <v>0.18869047619047619</v>
      </c>
      <c r="BF232" s="88">
        <v>0.15306122448979592</v>
      </c>
      <c r="BG232" s="88">
        <v>0.29329931972789108</v>
      </c>
      <c r="BH232" s="89">
        <v>0.23824675324675318</v>
      </c>
      <c r="BI232" s="89">
        <v>0.19653061224489796</v>
      </c>
      <c r="BJ232" s="89">
        <f t="shared" si="1884"/>
        <v>0.22019873495823844</v>
      </c>
      <c r="BK232" s="101"/>
      <c r="BL232" s="49"/>
      <c r="BP232" s="1"/>
      <c r="BQ232" s="1"/>
      <c r="BR232" s="1"/>
      <c r="BS232" s="1"/>
      <c r="BT232" s="1"/>
      <c r="BU232" s="1"/>
      <c r="BV232" s="1"/>
      <c r="BW232" s="1"/>
      <c r="BX232" s="1"/>
      <c r="BY232" s="1"/>
      <c r="BZ232" s="1"/>
      <c r="CA232" s="1"/>
      <c r="CB232" s="1"/>
      <c r="CC232" s="1"/>
      <c r="CD232" s="1"/>
      <c r="CE232" s="97"/>
      <c r="CG232" s="90">
        <v>39678</v>
      </c>
      <c r="CH232" s="78">
        <f t="shared" si="1866"/>
        <v>1427420.833333333</v>
      </c>
      <c r="CI232" s="78">
        <f t="shared" si="1867"/>
        <v>2470390.6249999995</v>
      </c>
      <c r="CJ232" s="78">
        <f t="shared" si="1868"/>
        <v>2864789.9999999991</v>
      </c>
      <c r="CK232" s="78">
        <f t="shared" si="1869"/>
        <v>3129176.4705882352</v>
      </c>
      <c r="CL232" s="78">
        <f t="shared" si="1870"/>
        <v>2835282.3529411764</v>
      </c>
      <c r="CM232" s="78">
        <f t="shared" si="1871"/>
        <v>1989899.9999999998</v>
      </c>
      <c r="CN232" s="78">
        <f t="shared" si="1872"/>
        <v>1294117.6470588234</v>
      </c>
      <c r="CO232" s="78">
        <f t="shared" si="1873"/>
        <v>3656700</v>
      </c>
      <c r="CP232" s="78">
        <f t="shared" si="1874"/>
        <v>4558644.9999999981</v>
      </c>
      <c r="CQ232" s="78">
        <f t="shared" si="1875"/>
        <v>5184291.6666666651</v>
      </c>
      <c r="CR232" s="78">
        <f t="shared" si="1876"/>
        <v>3813109.9999999995</v>
      </c>
      <c r="CS232" s="78">
        <f t="shared" si="1877"/>
        <v>3543466.666666666</v>
      </c>
      <c r="CT232" s="78">
        <f t="shared" si="1878"/>
        <v>2792188.2352941181</v>
      </c>
      <c r="CU232" s="78">
        <f t="shared" si="1879"/>
        <v>4471964.2857142854</v>
      </c>
      <c r="CV232" s="78">
        <f t="shared" si="1880"/>
        <v>3994897.9591836734</v>
      </c>
      <c r="CW232" s="78">
        <f t="shared" si="1881"/>
        <v>8476350.340136053</v>
      </c>
      <c r="CX232" s="78">
        <f t="shared" si="1882"/>
        <v>7890732.4675324652</v>
      </c>
      <c r="CY232" s="78">
        <f t="shared" si="1882"/>
        <v>2782873.4693877553</v>
      </c>
      <c r="CZ232" s="91">
        <f t="shared" si="1885"/>
        <v>5525226.6575721186</v>
      </c>
      <c r="DA232" s="88"/>
      <c r="DB232" s="49"/>
      <c r="EQ232" s="1"/>
    </row>
    <row r="233" spans="1:147" x14ac:dyDescent="0.15">
      <c r="A233" s="81">
        <v>39679</v>
      </c>
      <c r="B233" s="82">
        <v>8200000</v>
      </c>
      <c r="C233" s="83">
        <v>20380000</v>
      </c>
      <c r="D233" s="83">
        <v>20470000</v>
      </c>
      <c r="E233" s="84">
        <v>25710000</v>
      </c>
      <c r="F233" s="84">
        <v>18000000</v>
      </c>
      <c r="G233" s="84">
        <v>6620000</v>
      </c>
      <c r="H233" s="84">
        <v>24000000</v>
      </c>
      <c r="I233" s="84">
        <v>30070000</v>
      </c>
      <c r="J233" s="138">
        <v>29440000</v>
      </c>
      <c r="K233" s="138">
        <v>29350000</v>
      </c>
      <c r="L233" s="26">
        <v>24930000</v>
      </c>
      <c r="M233" s="26">
        <v>16980000</v>
      </c>
      <c r="N233" s="26">
        <v>27670000</v>
      </c>
      <c r="O233" s="26">
        <v>24520000</v>
      </c>
      <c r="P233" s="26">
        <v>27580000</v>
      </c>
      <c r="Q233" s="26">
        <v>24380000</v>
      </c>
      <c r="R233" s="26">
        <v>28930000</v>
      </c>
      <c r="S233" s="179">
        <v>26772884</v>
      </c>
      <c r="T233" s="85">
        <f t="shared" si="1883"/>
        <v>26616000</v>
      </c>
      <c r="AQ233" s="130">
        <v>39679</v>
      </c>
      <c r="AR233" s="50">
        <v>0.10833333333333332</v>
      </c>
      <c r="AS233" s="88">
        <v>0.15866666666666662</v>
      </c>
      <c r="AT233" s="88">
        <v>0.13866666666666666</v>
      </c>
      <c r="AU233" s="88">
        <v>0.14499999999999999</v>
      </c>
      <c r="AV233" s="88">
        <v>0.12764705882352942</v>
      </c>
      <c r="AW233" s="88">
        <v>0.16656249999999997</v>
      </c>
      <c r="AX233" s="88">
        <v>0.14705882352941174</v>
      </c>
      <c r="AY233" s="88">
        <v>0.1275</v>
      </c>
      <c r="AZ233" s="88">
        <v>0.15299999999999994</v>
      </c>
      <c r="BA233" s="88">
        <v>0.15555555555555553</v>
      </c>
      <c r="BB233" s="88">
        <v>0.13299999999999998</v>
      </c>
      <c r="BC233" s="88">
        <v>0.15404761904761899</v>
      </c>
      <c r="BD233" s="88">
        <v>0.20470588235294121</v>
      </c>
      <c r="BE233" s="88">
        <v>0.18249999999999997</v>
      </c>
      <c r="BF233" s="88">
        <v>0.15139455782312922</v>
      </c>
      <c r="BG233" s="88">
        <v>0.29523809523809519</v>
      </c>
      <c r="BH233" s="89">
        <v>0.23824675324675318</v>
      </c>
      <c r="BI233" s="89">
        <v>0.19656462585034012</v>
      </c>
      <c r="BJ233" s="89">
        <f t="shared" si="1884"/>
        <v>0.21344271868651271</v>
      </c>
      <c r="BK233" s="101"/>
      <c r="BL233" s="49"/>
      <c r="BP233" s="1"/>
      <c r="BQ233" s="1"/>
      <c r="BR233" s="1"/>
      <c r="BS233" s="1"/>
      <c r="BT233" s="1"/>
      <c r="BU233" s="1"/>
      <c r="BV233" s="1"/>
      <c r="BW233" s="1"/>
      <c r="BX233" s="1"/>
      <c r="BY233" s="1"/>
      <c r="BZ233" s="1"/>
      <c r="CA233" s="1"/>
      <c r="CB233" s="1"/>
      <c r="CC233" s="1"/>
      <c r="CD233" s="1"/>
      <c r="CE233" s="97"/>
      <c r="CG233" s="90">
        <v>39679</v>
      </c>
      <c r="CH233" s="78">
        <f t="shared" si="1866"/>
        <v>888333.33333333326</v>
      </c>
      <c r="CI233" s="78">
        <f t="shared" si="1867"/>
        <v>3233626.6666666656</v>
      </c>
      <c r="CJ233" s="78">
        <f t="shared" si="1868"/>
        <v>2838506.6666666665</v>
      </c>
      <c r="CK233" s="78">
        <f t="shared" si="1869"/>
        <v>3727949.9999999995</v>
      </c>
      <c r="CL233" s="78">
        <f t="shared" si="1870"/>
        <v>2297647.0588235296</v>
      </c>
      <c r="CM233" s="78">
        <f t="shared" si="1871"/>
        <v>1102643.7499999998</v>
      </c>
      <c r="CN233" s="78">
        <f t="shared" si="1872"/>
        <v>3529411.7647058819</v>
      </c>
      <c r="CO233" s="78">
        <f t="shared" si="1873"/>
        <v>3833925</v>
      </c>
      <c r="CP233" s="78">
        <f t="shared" si="1874"/>
        <v>4504319.9999999981</v>
      </c>
      <c r="CQ233" s="78">
        <f t="shared" si="1875"/>
        <v>4565555.555555555</v>
      </c>
      <c r="CR233" s="78">
        <f t="shared" si="1876"/>
        <v>3315689.9999999995</v>
      </c>
      <c r="CS233" s="78">
        <f t="shared" si="1877"/>
        <v>2615728.5714285704</v>
      </c>
      <c r="CT233" s="78">
        <f t="shared" si="1878"/>
        <v>5664211.7647058833</v>
      </c>
      <c r="CU233" s="78">
        <f t="shared" si="1879"/>
        <v>4474899.9999999991</v>
      </c>
      <c r="CV233" s="78">
        <f t="shared" si="1880"/>
        <v>4175461.9047619039</v>
      </c>
      <c r="CW233" s="78">
        <f t="shared" si="1881"/>
        <v>7197904.7619047603</v>
      </c>
      <c r="CX233" s="78">
        <f t="shared" si="1882"/>
        <v>6892478.571428569</v>
      </c>
      <c r="CY233" s="78">
        <f t="shared" si="1882"/>
        <v>5262601.9263945576</v>
      </c>
      <c r="CZ233" s="91">
        <f t="shared" si="1885"/>
        <v>5680991.4005602226</v>
      </c>
      <c r="DA233" s="88"/>
      <c r="DB233" s="49"/>
      <c r="EQ233" s="1"/>
    </row>
    <row r="234" spans="1:147" x14ac:dyDescent="0.15">
      <c r="A234" s="81">
        <v>39680</v>
      </c>
      <c r="B234" s="82">
        <v>14760000</v>
      </c>
      <c r="C234" s="83">
        <v>22070000</v>
      </c>
      <c r="D234" s="83">
        <v>19310000</v>
      </c>
      <c r="E234" s="84">
        <v>22420000</v>
      </c>
      <c r="F234" s="84">
        <v>14870000</v>
      </c>
      <c r="G234" s="84">
        <v>20820000</v>
      </c>
      <c r="H234" s="84">
        <v>27150000</v>
      </c>
      <c r="I234" s="84">
        <v>27350000</v>
      </c>
      <c r="J234" s="138">
        <v>26450000</v>
      </c>
      <c r="K234" s="138">
        <v>22090000</v>
      </c>
      <c r="L234" s="26">
        <v>17080000</v>
      </c>
      <c r="M234" s="26">
        <v>29220000</v>
      </c>
      <c r="N234" s="26">
        <v>27140000</v>
      </c>
      <c r="O234" s="26">
        <v>25410000</v>
      </c>
      <c r="P234" s="26">
        <v>25370000</v>
      </c>
      <c r="Q234" s="26">
        <v>17230000</v>
      </c>
      <c r="R234" s="26">
        <v>15370000</v>
      </c>
      <c r="S234" s="179">
        <v>30314644</v>
      </c>
      <c r="T234" s="85">
        <f t="shared" si="1883"/>
        <v>22104000</v>
      </c>
      <c r="AQ234" s="130">
        <v>39680</v>
      </c>
      <c r="AR234" s="50">
        <v>0.10833333333333332</v>
      </c>
      <c r="AS234" s="88">
        <v>0.15799999999999997</v>
      </c>
      <c r="AT234" s="88">
        <v>0.13633333333333333</v>
      </c>
      <c r="AU234" s="88">
        <v>0.14705882352941174</v>
      </c>
      <c r="AV234" s="88">
        <v>0.12764705882352942</v>
      </c>
      <c r="AW234" s="88">
        <v>0.16656249999999997</v>
      </c>
      <c r="AX234" s="88">
        <v>0.14892857142857138</v>
      </c>
      <c r="AY234" s="88">
        <v>0.12472222222222221</v>
      </c>
      <c r="AZ234" s="88">
        <v>0.15411764705882347</v>
      </c>
      <c r="BA234" s="88">
        <v>0.15555555555555553</v>
      </c>
      <c r="BB234" s="88">
        <v>0.13374999999999998</v>
      </c>
      <c r="BC234" s="88">
        <v>0.15404761904761899</v>
      </c>
      <c r="BD234" s="88">
        <v>0.20470588235294121</v>
      </c>
      <c r="BE234" s="88">
        <v>0.18222222222222217</v>
      </c>
      <c r="BF234" s="88">
        <v>0.15353741496598636</v>
      </c>
      <c r="BG234" s="88">
        <v>0.29523809523809519</v>
      </c>
      <c r="BH234" s="89">
        <v>0.23324675324675326</v>
      </c>
      <c r="BI234" s="89">
        <v>0.19574829931972781</v>
      </c>
      <c r="BJ234" s="89">
        <f t="shared" si="1884"/>
        <v>0.20587390073984385</v>
      </c>
      <c r="BK234" s="101"/>
      <c r="BL234" s="49"/>
      <c r="BP234" s="1"/>
      <c r="BQ234" s="1"/>
      <c r="BR234" s="1"/>
      <c r="BS234" s="1"/>
      <c r="BT234" s="1"/>
      <c r="BU234" s="1"/>
      <c r="BV234" s="1"/>
      <c r="BW234" s="1"/>
      <c r="BX234" s="1"/>
      <c r="BY234" s="1"/>
      <c r="BZ234" s="1"/>
      <c r="CA234" s="1"/>
      <c r="CB234" s="1"/>
      <c r="CC234" s="1"/>
      <c r="CD234" s="1"/>
      <c r="CE234" s="97"/>
      <c r="CG234" s="90">
        <v>39680</v>
      </c>
      <c r="CH234" s="78">
        <f t="shared" si="1866"/>
        <v>1598999.9999999998</v>
      </c>
      <c r="CI234" s="78">
        <f t="shared" si="1867"/>
        <v>3487059.9999999995</v>
      </c>
      <c r="CJ234" s="78">
        <f t="shared" si="1868"/>
        <v>2632596.6666666665</v>
      </c>
      <c r="CK234" s="78">
        <f t="shared" si="1869"/>
        <v>3297058.8235294111</v>
      </c>
      <c r="CL234" s="78">
        <f t="shared" si="1870"/>
        <v>1898111.7647058824</v>
      </c>
      <c r="CM234" s="78">
        <f t="shared" si="1871"/>
        <v>3467831.2499999995</v>
      </c>
      <c r="CN234" s="78">
        <f t="shared" si="1872"/>
        <v>4043410.7142857132</v>
      </c>
      <c r="CO234" s="78">
        <f t="shared" si="1873"/>
        <v>3411152.7777777775</v>
      </c>
      <c r="CP234" s="78">
        <f t="shared" si="1874"/>
        <v>4076411.764705881</v>
      </c>
      <c r="CQ234" s="78">
        <f t="shared" si="1875"/>
        <v>3436222.2222222215</v>
      </c>
      <c r="CR234" s="78">
        <f t="shared" si="1876"/>
        <v>2284449.9999999995</v>
      </c>
      <c r="CS234" s="78">
        <f t="shared" si="1877"/>
        <v>4501271.4285714272</v>
      </c>
      <c r="CT234" s="78">
        <f t="shared" si="1878"/>
        <v>5555717.6470588241</v>
      </c>
      <c r="CU234" s="78">
        <f t="shared" si="1879"/>
        <v>4630266.6666666651</v>
      </c>
      <c r="CV234" s="78">
        <f t="shared" si="1880"/>
        <v>3895244.2176870741</v>
      </c>
      <c r="CW234" s="78">
        <f t="shared" si="1881"/>
        <v>5086952.3809523797</v>
      </c>
      <c r="CX234" s="78">
        <f t="shared" si="1882"/>
        <v>3585002.5974025978</v>
      </c>
      <c r="CY234" s="78">
        <f t="shared" si="1882"/>
        <v>5934040.0074829906</v>
      </c>
      <c r="CZ234" s="91">
        <f t="shared" si="1885"/>
        <v>4550636.7019535089</v>
      </c>
      <c r="DA234" s="88"/>
      <c r="DB234" s="49"/>
      <c r="EQ234" s="1"/>
    </row>
    <row r="235" spans="1:147" x14ac:dyDescent="0.15">
      <c r="A235" s="81">
        <v>39681</v>
      </c>
      <c r="B235" s="82">
        <v>15070000</v>
      </c>
      <c r="C235" s="83">
        <v>24610000</v>
      </c>
      <c r="D235" s="83">
        <v>18980000</v>
      </c>
      <c r="E235" s="84">
        <v>18070000</v>
      </c>
      <c r="F235" s="84">
        <v>6970000</v>
      </c>
      <c r="G235" s="84">
        <v>20630000</v>
      </c>
      <c r="H235" s="84">
        <v>29040000</v>
      </c>
      <c r="I235" s="84">
        <v>27920000</v>
      </c>
      <c r="J235" s="138">
        <v>25560000</v>
      </c>
      <c r="K235" s="138">
        <v>17100000</v>
      </c>
      <c r="L235" s="26">
        <v>25270000</v>
      </c>
      <c r="M235" s="26">
        <v>29930000</v>
      </c>
      <c r="N235" s="26">
        <v>27610000</v>
      </c>
      <c r="O235" s="26">
        <v>26300000</v>
      </c>
      <c r="P235" s="26">
        <v>20460000</v>
      </c>
      <c r="Q235" s="26">
        <v>9200000</v>
      </c>
      <c r="R235" s="26">
        <v>33120000</v>
      </c>
      <c r="S235" s="179">
        <v>31881754</v>
      </c>
      <c r="T235" s="85">
        <f t="shared" si="1883"/>
        <v>23338000</v>
      </c>
      <c r="AQ235" s="130">
        <v>39681</v>
      </c>
      <c r="AR235" s="50">
        <v>0.10958333333333332</v>
      </c>
      <c r="AS235" s="88">
        <v>0.15214285714285716</v>
      </c>
      <c r="AT235" s="88">
        <v>0.13933333333333336</v>
      </c>
      <c r="AU235" s="88">
        <v>0.14705882352941174</v>
      </c>
      <c r="AV235" s="88">
        <v>0.12611111111111112</v>
      </c>
      <c r="AW235" s="88">
        <v>0.16593750000000002</v>
      </c>
      <c r="AX235" s="88">
        <v>0.14666666666666664</v>
      </c>
      <c r="AY235" s="88">
        <v>0.12722222222222221</v>
      </c>
      <c r="AZ235" s="88">
        <v>0.15638888888888883</v>
      </c>
      <c r="BA235" s="88">
        <v>0.15222222222222223</v>
      </c>
      <c r="BB235" s="88">
        <v>0.13374999999999998</v>
      </c>
      <c r="BC235" s="88">
        <v>0.1580555555555555</v>
      </c>
      <c r="BD235" s="88">
        <v>0.2026470588235294</v>
      </c>
      <c r="BE235" s="88">
        <v>0.18249999999999997</v>
      </c>
      <c r="BF235" s="88">
        <v>0.15353741496598636</v>
      </c>
      <c r="BG235" s="88">
        <v>0.29281746031746025</v>
      </c>
      <c r="BH235" s="89">
        <v>0.23324675324675326</v>
      </c>
      <c r="BI235" s="89">
        <v>0.19503401360544212</v>
      </c>
      <c r="BJ235" s="89">
        <f t="shared" si="1884"/>
        <v>0.2052897755315351</v>
      </c>
      <c r="BK235" s="101"/>
      <c r="BL235" s="49"/>
      <c r="BP235" s="1"/>
      <c r="BQ235" s="1"/>
      <c r="BR235" s="1"/>
      <c r="BS235" s="1"/>
      <c r="BT235" s="1"/>
      <c r="BU235" s="1"/>
      <c r="BV235" s="1"/>
      <c r="BW235" s="1"/>
      <c r="BX235" s="1"/>
      <c r="BY235" s="1"/>
      <c r="BZ235" s="1"/>
      <c r="CA235" s="1"/>
      <c r="CB235" s="1"/>
      <c r="CC235" s="1"/>
      <c r="CD235" s="1"/>
      <c r="CE235" s="97"/>
      <c r="CG235" s="90">
        <v>39681</v>
      </c>
      <c r="CH235" s="78">
        <f t="shared" si="1866"/>
        <v>1651420.8333333333</v>
      </c>
      <c r="CI235" s="78">
        <f t="shared" si="1867"/>
        <v>3744235.7142857146</v>
      </c>
      <c r="CJ235" s="78">
        <f t="shared" si="1868"/>
        <v>2644546.6666666674</v>
      </c>
      <c r="CK235" s="78">
        <f t="shared" si="1869"/>
        <v>2657352.9411764704</v>
      </c>
      <c r="CL235" s="78">
        <f t="shared" si="1870"/>
        <v>878994.4444444445</v>
      </c>
      <c r="CM235" s="78">
        <f t="shared" si="1871"/>
        <v>3423290.6250000005</v>
      </c>
      <c r="CN235" s="78">
        <f t="shared" si="1872"/>
        <v>4259199.9999999991</v>
      </c>
      <c r="CO235" s="78">
        <f t="shared" si="1873"/>
        <v>3552044.444444444</v>
      </c>
      <c r="CP235" s="78">
        <f t="shared" si="1874"/>
        <v>3997299.9999999986</v>
      </c>
      <c r="CQ235" s="78">
        <f t="shared" si="1875"/>
        <v>2603000</v>
      </c>
      <c r="CR235" s="78">
        <f t="shared" si="1876"/>
        <v>3379862.4999999995</v>
      </c>
      <c r="CS235" s="78">
        <f t="shared" si="1877"/>
        <v>4730602.7777777761</v>
      </c>
      <c r="CT235" s="78">
        <f t="shared" si="1878"/>
        <v>5595085.2941176472</v>
      </c>
      <c r="CU235" s="78">
        <f t="shared" si="1879"/>
        <v>4799749.9999999991</v>
      </c>
      <c r="CV235" s="78">
        <f t="shared" si="1880"/>
        <v>3141375.510204081</v>
      </c>
      <c r="CW235" s="78">
        <f t="shared" si="1881"/>
        <v>2693920.6349206343</v>
      </c>
      <c r="CX235" s="78">
        <f t="shared" si="1882"/>
        <v>7725132.467532468</v>
      </c>
      <c r="CY235" s="78">
        <f t="shared" si="1882"/>
        <v>6218026.443401359</v>
      </c>
      <c r="CZ235" s="91">
        <f t="shared" si="1885"/>
        <v>4791052.7813549656</v>
      </c>
      <c r="DA235" s="88"/>
      <c r="DB235" s="49"/>
      <c r="EQ235" s="1"/>
    </row>
    <row r="236" spans="1:147" x14ac:dyDescent="0.15">
      <c r="A236" s="81">
        <v>39682</v>
      </c>
      <c r="B236" s="82">
        <v>17200000</v>
      </c>
      <c r="C236" s="83">
        <v>20250000</v>
      </c>
      <c r="D236" s="83">
        <v>15190000</v>
      </c>
      <c r="E236" s="84">
        <v>9330000</v>
      </c>
      <c r="F236" s="84">
        <v>17000000</v>
      </c>
      <c r="G236" s="84">
        <v>20900000</v>
      </c>
      <c r="H236" s="84">
        <v>29680000</v>
      </c>
      <c r="I236" s="84">
        <v>26650000</v>
      </c>
      <c r="J236" s="138">
        <v>22130000</v>
      </c>
      <c r="K236" s="138">
        <v>27370000</v>
      </c>
      <c r="L236" s="26">
        <v>26190000</v>
      </c>
      <c r="M236" s="26">
        <v>29500000</v>
      </c>
      <c r="N236" s="26">
        <v>25920000</v>
      </c>
      <c r="O236" s="26">
        <v>21590000</v>
      </c>
      <c r="P236" s="26">
        <v>13940000</v>
      </c>
      <c r="Q236" s="26">
        <v>26100000</v>
      </c>
      <c r="R236" s="26">
        <v>35270000</v>
      </c>
      <c r="S236" s="179">
        <v>28173784</v>
      </c>
      <c r="T236" s="85">
        <f t="shared" si="1883"/>
        <v>24564000</v>
      </c>
      <c r="AQ236" s="130">
        <v>39682</v>
      </c>
      <c r="AR236" s="50">
        <v>0.11166666666666665</v>
      </c>
      <c r="AS236" s="88">
        <v>0.15285714285714286</v>
      </c>
      <c r="AT236" s="88">
        <v>0.13933333333333336</v>
      </c>
      <c r="AU236" s="88">
        <v>0.14899999999999999</v>
      </c>
      <c r="AV236" s="88">
        <v>0.12611111111111112</v>
      </c>
      <c r="AW236" s="88">
        <v>0.16312500000000002</v>
      </c>
      <c r="AX236" s="88">
        <v>0.14527777777777773</v>
      </c>
      <c r="AY236" s="88">
        <v>0.12722222222222221</v>
      </c>
      <c r="AZ236" s="88">
        <v>0.15638888888888883</v>
      </c>
      <c r="BA236" s="88">
        <v>0.15222222222222223</v>
      </c>
      <c r="BB236" s="88">
        <v>0.13735294117647057</v>
      </c>
      <c r="BC236" s="88">
        <v>0.16142857142857139</v>
      </c>
      <c r="BD236" s="88">
        <v>0.20058823529411765</v>
      </c>
      <c r="BE236" s="88">
        <v>0.18249999999999997</v>
      </c>
      <c r="BF236" s="88">
        <v>0.15258503401360543</v>
      </c>
      <c r="BG236" s="88">
        <v>0.29281746031746025</v>
      </c>
      <c r="BH236" s="89">
        <v>0.23981203007518792</v>
      </c>
      <c r="BI236" s="89">
        <v>0.19479591836734689</v>
      </c>
      <c r="BJ236" s="89">
        <f t="shared" si="1884"/>
        <v>0.2228233467514312</v>
      </c>
      <c r="BK236" s="101"/>
      <c r="BL236" s="49"/>
      <c r="BP236" s="1"/>
      <c r="BQ236" s="1"/>
      <c r="BR236" s="1"/>
      <c r="BS236" s="1"/>
      <c r="BT236" s="1"/>
      <c r="BU236" s="1"/>
      <c r="BV236" s="1"/>
      <c r="BW236" s="1"/>
      <c r="BX236" s="1"/>
      <c r="BY236" s="1"/>
      <c r="BZ236" s="1"/>
      <c r="CA236" s="1"/>
      <c r="CB236" s="1"/>
      <c r="CC236" s="1"/>
      <c r="CD236" s="1"/>
      <c r="CE236" s="97"/>
      <c r="CG236" s="90">
        <v>39682</v>
      </c>
      <c r="CH236" s="78">
        <f t="shared" si="1866"/>
        <v>1920666.6666666663</v>
      </c>
      <c r="CI236" s="78">
        <f t="shared" si="1867"/>
        <v>3095357.1428571427</v>
      </c>
      <c r="CJ236" s="78">
        <f t="shared" si="1868"/>
        <v>2116473.333333334</v>
      </c>
      <c r="CK236" s="78">
        <f t="shared" si="1869"/>
        <v>1390170</v>
      </c>
      <c r="CL236" s="78">
        <f t="shared" si="1870"/>
        <v>2143888.888888889</v>
      </c>
      <c r="CM236" s="78">
        <f t="shared" si="1871"/>
        <v>3409312.5000000005</v>
      </c>
      <c r="CN236" s="78">
        <f t="shared" si="1872"/>
        <v>4311844.4444444431</v>
      </c>
      <c r="CO236" s="78">
        <f t="shared" si="1873"/>
        <v>3390472.222222222</v>
      </c>
      <c r="CP236" s="78">
        <f t="shared" si="1874"/>
        <v>3460886.1111111096</v>
      </c>
      <c r="CQ236" s="78">
        <f t="shared" si="1875"/>
        <v>4166322.2222222225</v>
      </c>
      <c r="CR236" s="78">
        <f t="shared" si="1876"/>
        <v>3597273.5294117643</v>
      </c>
      <c r="CS236" s="78">
        <f t="shared" si="1877"/>
        <v>4762142.8571428563</v>
      </c>
      <c r="CT236" s="78">
        <f t="shared" si="1878"/>
        <v>5199247.0588235296</v>
      </c>
      <c r="CU236" s="78">
        <f t="shared" si="1879"/>
        <v>3940174.9999999995</v>
      </c>
      <c r="CV236" s="78">
        <f t="shared" si="1880"/>
        <v>2127035.3741496596</v>
      </c>
      <c r="CW236" s="78">
        <f t="shared" si="1881"/>
        <v>7642535.7142857127</v>
      </c>
      <c r="CX236" s="78">
        <f t="shared" si="1882"/>
        <v>8458170.3007518779</v>
      </c>
      <c r="CY236" s="78">
        <f t="shared" si="1882"/>
        <v>5488138.1281632641</v>
      </c>
      <c r="CZ236" s="91">
        <f t="shared" si="1885"/>
        <v>5473432.6896021562</v>
      </c>
      <c r="DA236" s="88"/>
      <c r="DB236" s="49"/>
      <c r="EQ236" s="1"/>
    </row>
    <row r="237" spans="1:147" x14ac:dyDescent="0.15">
      <c r="A237" s="81">
        <v>39683</v>
      </c>
      <c r="B237" s="82">
        <v>17520000</v>
      </c>
      <c r="C237" s="83">
        <v>16560000</v>
      </c>
      <c r="D237" s="83">
        <v>7390000</v>
      </c>
      <c r="E237" s="84">
        <v>19450000</v>
      </c>
      <c r="F237" s="84">
        <v>19240000</v>
      </c>
      <c r="G237" s="84">
        <v>22040000</v>
      </c>
      <c r="H237" s="84">
        <v>24930000</v>
      </c>
      <c r="I237" s="84">
        <v>22450000</v>
      </c>
      <c r="J237" s="138">
        <v>14370000</v>
      </c>
      <c r="K237" s="138">
        <v>27730000</v>
      </c>
      <c r="L237" s="26">
        <v>29030000</v>
      </c>
      <c r="M237" s="26">
        <v>32390000</v>
      </c>
      <c r="N237" s="26">
        <v>26830000</v>
      </c>
      <c r="O237" s="26">
        <v>12850000</v>
      </c>
      <c r="P237" s="26">
        <v>27990000</v>
      </c>
      <c r="Q237" s="26">
        <v>27970000</v>
      </c>
      <c r="R237" s="26">
        <v>36000000</v>
      </c>
      <c r="S237" s="179">
        <v>33181178</v>
      </c>
      <c r="T237" s="85">
        <f t="shared" si="1883"/>
        <v>26328000</v>
      </c>
      <c r="AQ237" s="130">
        <v>39683</v>
      </c>
      <c r="AR237" s="50">
        <v>0.10833333333333334</v>
      </c>
      <c r="AS237" s="88">
        <v>0.15285714285714286</v>
      </c>
      <c r="AT237" s="88">
        <v>0.14066666666666669</v>
      </c>
      <c r="AU237" s="88">
        <v>0.14899999999999999</v>
      </c>
      <c r="AV237" s="88">
        <v>0.1288235294117647</v>
      </c>
      <c r="AW237" s="88">
        <v>0.16250000000000001</v>
      </c>
      <c r="AX237" s="88">
        <v>0.14777777777777773</v>
      </c>
      <c r="AY237" s="88">
        <v>0.12722222222222221</v>
      </c>
      <c r="AZ237" s="88">
        <v>0.15638888888888886</v>
      </c>
      <c r="BA237" s="88">
        <v>0.15111111111111114</v>
      </c>
      <c r="BB237" s="88">
        <v>0.13882352941176471</v>
      </c>
      <c r="BC237" s="88">
        <v>0.16261904761904761</v>
      </c>
      <c r="BD237" s="88">
        <v>0.19694444444444448</v>
      </c>
      <c r="BE237" s="88">
        <v>0.18126984126984125</v>
      </c>
      <c r="BF237" s="88">
        <v>0.15258503401360543</v>
      </c>
      <c r="BG237" s="88">
        <v>0.28984126984126979</v>
      </c>
      <c r="BH237" s="89">
        <v>0.2388571428571428</v>
      </c>
      <c r="BI237" s="89">
        <v>0.1961507936507936</v>
      </c>
      <c r="BJ237" s="89">
        <f t="shared" si="1884"/>
        <v>0.21718253925190048</v>
      </c>
      <c r="BK237" s="101"/>
      <c r="BL237" s="49"/>
      <c r="BP237" s="1"/>
      <c r="BQ237" s="1"/>
      <c r="BR237" s="1"/>
      <c r="BS237" s="1"/>
      <c r="BT237" s="1"/>
      <c r="BU237" s="1"/>
      <c r="BV237" s="1"/>
      <c r="BW237" s="1"/>
      <c r="BX237" s="1"/>
      <c r="BY237" s="1"/>
      <c r="BZ237" s="1"/>
      <c r="CA237" s="1"/>
      <c r="CB237" s="1"/>
      <c r="CC237" s="1"/>
      <c r="CD237" s="1"/>
      <c r="CE237" s="97"/>
      <c r="CG237" s="90">
        <v>39683</v>
      </c>
      <c r="CH237" s="78">
        <f t="shared" si="1866"/>
        <v>1898000</v>
      </c>
      <c r="CI237" s="78">
        <f t="shared" si="1867"/>
        <v>2531314.2857142859</v>
      </c>
      <c r="CJ237" s="78">
        <f t="shared" si="1868"/>
        <v>1039526.6666666669</v>
      </c>
      <c r="CK237" s="78">
        <f t="shared" si="1869"/>
        <v>2898050</v>
      </c>
      <c r="CL237" s="78">
        <f t="shared" si="1870"/>
        <v>2478564.7058823528</v>
      </c>
      <c r="CM237" s="78">
        <f t="shared" si="1871"/>
        <v>3581500</v>
      </c>
      <c r="CN237" s="78">
        <f t="shared" si="1872"/>
        <v>3684099.9999999986</v>
      </c>
      <c r="CO237" s="78">
        <f t="shared" si="1873"/>
        <v>2856138.8888888885</v>
      </c>
      <c r="CP237" s="78">
        <f t="shared" si="1874"/>
        <v>2247308.333333333</v>
      </c>
      <c r="CQ237" s="78">
        <f t="shared" si="1875"/>
        <v>4190311.1111111119</v>
      </c>
      <c r="CR237" s="78">
        <f t="shared" si="1876"/>
        <v>4030047.0588235296</v>
      </c>
      <c r="CS237" s="78">
        <f t="shared" si="1877"/>
        <v>5267230.9523809524</v>
      </c>
      <c r="CT237" s="78">
        <f t="shared" si="1878"/>
        <v>5284019.444444445</v>
      </c>
      <c r="CU237" s="78">
        <f t="shared" si="1879"/>
        <v>2329317.4603174599</v>
      </c>
      <c r="CV237" s="78">
        <f t="shared" si="1880"/>
        <v>4270855.1020408161</v>
      </c>
      <c r="CW237" s="78">
        <f t="shared" si="1881"/>
        <v>8106860.3174603162</v>
      </c>
      <c r="CX237" s="78">
        <f t="shared" si="1882"/>
        <v>8598857.1428571399</v>
      </c>
      <c r="CY237" s="78">
        <f t="shared" si="1882"/>
        <v>6508514.3989682524</v>
      </c>
      <c r="CZ237" s="91">
        <f t="shared" si="1885"/>
        <v>5717981.893424036</v>
      </c>
      <c r="DA237" s="88"/>
      <c r="DB237" s="49"/>
      <c r="EQ237" s="1"/>
    </row>
    <row r="238" spans="1:147" x14ac:dyDescent="0.15">
      <c r="A238" s="81">
        <v>39684</v>
      </c>
      <c r="B238" s="82">
        <v>13990000</v>
      </c>
      <c r="C238" s="83">
        <v>8760000</v>
      </c>
      <c r="D238" s="83">
        <v>18660000</v>
      </c>
      <c r="E238" s="84">
        <v>19840000</v>
      </c>
      <c r="F238" s="84">
        <v>20610000</v>
      </c>
      <c r="G238" s="84">
        <v>20000000</v>
      </c>
      <c r="H238" s="84">
        <v>23010000</v>
      </c>
      <c r="I238" s="84">
        <v>13520000</v>
      </c>
      <c r="J238" s="138">
        <v>23330000</v>
      </c>
      <c r="K238" s="138">
        <v>28610000</v>
      </c>
      <c r="L238" s="26">
        <v>30880000</v>
      </c>
      <c r="M238" s="26">
        <v>27520000</v>
      </c>
      <c r="N238" s="26">
        <v>23870000</v>
      </c>
      <c r="O238" s="26">
        <v>28970000</v>
      </c>
      <c r="P238" s="26">
        <v>28080000</v>
      </c>
      <c r="Q238" s="26">
        <v>28150000</v>
      </c>
      <c r="R238" s="26">
        <v>34160000</v>
      </c>
      <c r="S238" s="179">
        <v>27134625</v>
      </c>
      <c r="T238" s="85">
        <f t="shared" si="1883"/>
        <v>28646000</v>
      </c>
      <c r="AQ238" s="130">
        <v>39684</v>
      </c>
      <c r="AR238" s="50">
        <v>0.10833333333333334</v>
      </c>
      <c r="AS238" s="88">
        <v>0.15266666666666664</v>
      </c>
      <c r="AT238" s="88">
        <v>0.14066666666666669</v>
      </c>
      <c r="AU238" s="88">
        <v>0.15433333333333329</v>
      </c>
      <c r="AV238" s="88">
        <v>0.13305555555555557</v>
      </c>
      <c r="AW238" s="88">
        <v>0.16187500000000002</v>
      </c>
      <c r="AX238" s="88">
        <v>0.14777777777777773</v>
      </c>
      <c r="AY238" s="88">
        <v>0.12944444444444442</v>
      </c>
      <c r="AZ238" s="88">
        <v>0.15638888888888886</v>
      </c>
      <c r="BA238" s="88">
        <v>0.15111111111111114</v>
      </c>
      <c r="BB238" s="88">
        <v>0.14058823529411765</v>
      </c>
      <c r="BC238" s="88">
        <v>0.16547619047619047</v>
      </c>
      <c r="BD238" s="88">
        <v>0.19694444444444448</v>
      </c>
      <c r="BE238" s="88">
        <v>0.18126984126984125</v>
      </c>
      <c r="BF238" s="88">
        <v>0.15282312925170066</v>
      </c>
      <c r="BG238" s="88">
        <v>0.28353174603174602</v>
      </c>
      <c r="BH238" s="89">
        <v>0.23885714285714282</v>
      </c>
      <c r="BI238" s="89">
        <v>0.1961507936507936</v>
      </c>
      <c r="BJ238" s="89">
        <f t="shared" si="1884"/>
        <v>0.21213784340332048</v>
      </c>
      <c r="BK238" s="101"/>
      <c r="BL238" s="49"/>
      <c r="BP238" s="1"/>
      <c r="BQ238" s="1"/>
      <c r="BR238" s="1"/>
      <c r="BS238" s="1"/>
      <c r="BT238" s="1"/>
      <c r="BU238" s="1"/>
      <c r="BV238" s="1"/>
      <c r="BW238" s="1"/>
      <c r="BX238" s="1"/>
      <c r="BY238" s="1"/>
      <c r="BZ238" s="1"/>
      <c r="CA238" s="1"/>
      <c r="CB238" s="1"/>
      <c r="CC238" s="1"/>
      <c r="CD238" s="1"/>
      <c r="CE238" s="97"/>
      <c r="CG238" s="90">
        <v>39684</v>
      </c>
      <c r="CH238" s="78">
        <f t="shared" si="1866"/>
        <v>1515583.3333333335</v>
      </c>
      <c r="CI238" s="78">
        <f t="shared" si="1867"/>
        <v>1337359.9999999998</v>
      </c>
      <c r="CJ238" s="78">
        <f t="shared" si="1868"/>
        <v>2624840.0000000005</v>
      </c>
      <c r="CK238" s="78">
        <f t="shared" si="1869"/>
        <v>3061973.3333333326</v>
      </c>
      <c r="CL238" s="78">
        <f t="shared" si="1870"/>
        <v>2742275</v>
      </c>
      <c r="CM238" s="78">
        <f t="shared" si="1871"/>
        <v>3237500.0000000005</v>
      </c>
      <c r="CN238" s="78">
        <f t="shared" si="1872"/>
        <v>3400366.6666666656</v>
      </c>
      <c r="CO238" s="78">
        <f t="shared" si="1873"/>
        <v>1750088.8888888885</v>
      </c>
      <c r="CP238" s="78">
        <f t="shared" si="1874"/>
        <v>3648552.7777777771</v>
      </c>
      <c r="CQ238" s="78">
        <f t="shared" si="1875"/>
        <v>4323288.8888888899</v>
      </c>
      <c r="CR238" s="78">
        <f t="shared" si="1876"/>
        <v>4341364.7058823528</v>
      </c>
      <c r="CS238" s="78">
        <f t="shared" si="1877"/>
        <v>4553904.7619047621</v>
      </c>
      <c r="CT238" s="78">
        <f t="shared" si="1878"/>
        <v>4701063.8888888899</v>
      </c>
      <c r="CU238" s="78">
        <f t="shared" si="1879"/>
        <v>5251387.3015873013</v>
      </c>
      <c r="CV238" s="78">
        <f t="shared" si="1880"/>
        <v>4291273.4693877548</v>
      </c>
      <c r="CW238" s="78">
        <f t="shared" si="1881"/>
        <v>7981418.6507936502</v>
      </c>
      <c r="CX238" s="78">
        <f t="shared" si="1882"/>
        <v>8159359.9999999991</v>
      </c>
      <c r="CY238" s="78">
        <f t="shared" si="1882"/>
        <v>5322478.2291666651</v>
      </c>
      <c r="CZ238" s="91">
        <f t="shared" si="1885"/>
        <v>6076900.6621315191</v>
      </c>
      <c r="DA238" s="88"/>
      <c r="DB238" s="49"/>
      <c r="EQ238" s="1"/>
    </row>
    <row r="239" spans="1:147" x14ac:dyDescent="0.15">
      <c r="A239" s="81">
        <v>39685</v>
      </c>
      <c r="B239" s="82">
        <v>11290000</v>
      </c>
      <c r="C239" s="83">
        <v>23110000</v>
      </c>
      <c r="D239" s="83">
        <v>19150000</v>
      </c>
      <c r="E239" s="84">
        <v>18650000</v>
      </c>
      <c r="F239" s="84">
        <v>21050000</v>
      </c>
      <c r="G239" s="84">
        <v>17020000</v>
      </c>
      <c r="H239" s="84">
        <v>11760000</v>
      </c>
      <c r="I239" s="84">
        <v>26820000</v>
      </c>
      <c r="J239" s="138">
        <v>23260000</v>
      </c>
      <c r="K239" s="138">
        <v>33280000</v>
      </c>
      <c r="L239" s="26">
        <v>27880000</v>
      </c>
      <c r="M239" s="26">
        <v>23280000</v>
      </c>
      <c r="N239" s="26">
        <v>14640000</v>
      </c>
      <c r="O239" s="26">
        <v>28770000</v>
      </c>
      <c r="P239" s="26">
        <v>27220000</v>
      </c>
      <c r="Q239" s="26">
        <v>26970000</v>
      </c>
      <c r="R239" s="26">
        <v>32760000</v>
      </c>
      <c r="S239" s="179">
        <v>14760000</v>
      </c>
      <c r="T239" s="85">
        <f t="shared" si="1883"/>
        <v>26072000</v>
      </c>
      <c r="AQ239" s="130">
        <v>39685</v>
      </c>
      <c r="AR239" s="50">
        <v>0.10833333333333334</v>
      </c>
      <c r="AS239" s="88">
        <v>0.15266666666666664</v>
      </c>
      <c r="AT239" s="88">
        <v>0.14333333333333334</v>
      </c>
      <c r="AU239" s="88">
        <v>0.16199999999999998</v>
      </c>
      <c r="AV239" s="88">
        <v>0.13305555555555557</v>
      </c>
      <c r="AW239" s="88">
        <v>0.16187500000000002</v>
      </c>
      <c r="AX239" s="88">
        <v>0.15388888888888888</v>
      </c>
      <c r="AY239" s="88">
        <v>0.12944444444444442</v>
      </c>
      <c r="AZ239" s="88">
        <v>0.15638888888888886</v>
      </c>
      <c r="BA239" s="88">
        <v>0.1497222222222222</v>
      </c>
      <c r="BB239" s="88">
        <v>0.14588235294117646</v>
      </c>
      <c r="BC239" s="88">
        <v>0.16547619047619047</v>
      </c>
      <c r="BD239" s="88">
        <v>0.19833333333333336</v>
      </c>
      <c r="BE239" s="88">
        <v>0.1821031746031746</v>
      </c>
      <c r="BF239" s="88">
        <v>0.15282312925170066</v>
      </c>
      <c r="BG239" s="88">
        <v>0.27912698412698411</v>
      </c>
      <c r="BH239" s="89">
        <v>0.23728571428571427</v>
      </c>
      <c r="BI239" s="89">
        <v>0.20111111111111107</v>
      </c>
      <c r="BJ239" s="89">
        <f t="shared" si="1884"/>
        <v>0.21175275140740554</v>
      </c>
      <c r="BK239" s="101"/>
      <c r="BL239" s="49"/>
      <c r="BP239" s="1"/>
      <c r="BQ239" s="1"/>
      <c r="BR239" s="1"/>
      <c r="BS239" s="1"/>
      <c r="BT239" s="1"/>
      <c r="BU239" s="1"/>
      <c r="BV239" s="1"/>
      <c r="BW239" s="1"/>
      <c r="BX239" s="1"/>
      <c r="BY239" s="1"/>
      <c r="BZ239" s="1"/>
      <c r="CA239" s="1"/>
      <c r="CB239" s="1"/>
      <c r="CC239" s="1"/>
      <c r="CD239" s="1"/>
      <c r="CE239" s="97"/>
      <c r="CG239" s="90">
        <v>39685</v>
      </c>
      <c r="CH239" s="78">
        <f t="shared" si="1866"/>
        <v>1223083.3333333335</v>
      </c>
      <c r="CI239" s="78">
        <f t="shared" si="1867"/>
        <v>3528126.666666666</v>
      </c>
      <c r="CJ239" s="78">
        <f t="shared" si="1868"/>
        <v>2744833.3333333335</v>
      </c>
      <c r="CK239" s="78">
        <f t="shared" si="1869"/>
        <v>3021299.9999999995</v>
      </c>
      <c r="CL239" s="78">
        <f t="shared" si="1870"/>
        <v>2800819.4444444445</v>
      </c>
      <c r="CM239" s="78">
        <f t="shared" si="1871"/>
        <v>2755112.5000000005</v>
      </c>
      <c r="CN239" s="78">
        <f t="shared" si="1872"/>
        <v>1809733.3333333333</v>
      </c>
      <c r="CO239" s="78">
        <f t="shared" si="1873"/>
        <v>3471699.9999999991</v>
      </c>
      <c r="CP239" s="78">
        <f t="shared" si="1874"/>
        <v>3637605.5555555546</v>
      </c>
      <c r="CQ239" s="78">
        <f t="shared" si="1875"/>
        <v>4982755.555555555</v>
      </c>
      <c r="CR239" s="78">
        <f t="shared" si="1876"/>
        <v>4067200</v>
      </c>
      <c r="CS239" s="78">
        <f t="shared" si="1877"/>
        <v>3852285.7142857141</v>
      </c>
      <c r="CT239" s="78">
        <f t="shared" si="1878"/>
        <v>2903600.0000000005</v>
      </c>
      <c r="CU239" s="78">
        <f t="shared" si="1879"/>
        <v>5239108.333333333</v>
      </c>
      <c r="CV239" s="78">
        <f t="shared" si="1880"/>
        <v>4159845.5782312918</v>
      </c>
      <c r="CW239" s="78">
        <f t="shared" si="1881"/>
        <v>7528054.7619047612</v>
      </c>
      <c r="CX239" s="78">
        <f t="shared" si="1882"/>
        <v>7773479.9999999991</v>
      </c>
      <c r="CY239" s="78">
        <f t="shared" si="1882"/>
        <v>2968399.9999999995</v>
      </c>
      <c r="CZ239" s="91">
        <f t="shared" si="1885"/>
        <v>5520817.7346938774</v>
      </c>
      <c r="DA239" s="88"/>
      <c r="DB239" s="49"/>
      <c r="EQ239" s="1"/>
    </row>
    <row r="240" spans="1:147" x14ac:dyDescent="0.15">
      <c r="A240" s="81">
        <v>39686</v>
      </c>
      <c r="B240" s="82">
        <v>5830000</v>
      </c>
      <c r="C240" s="83">
        <v>22260000</v>
      </c>
      <c r="D240" s="83">
        <v>16800000</v>
      </c>
      <c r="E240" s="84">
        <v>19810000</v>
      </c>
      <c r="F240" s="84">
        <v>20330000</v>
      </c>
      <c r="G240" s="84">
        <v>7540000</v>
      </c>
      <c r="H240" s="84">
        <v>28740000</v>
      </c>
      <c r="I240" s="84">
        <v>26560000</v>
      </c>
      <c r="J240" s="138">
        <v>22520000</v>
      </c>
      <c r="K240" s="138">
        <v>29790000</v>
      </c>
      <c r="L240" s="26">
        <v>23640000</v>
      </c>
      <c r="M240" s="26">
        <v>12030000</v>
      </c>
      <c r="N240" s="26">
        <v>28570000</v>
      </c>
      <c r="O240" s="26">
        <v>32670000</v>
      </c>
      <c r="P240" s="26">
        <v>26100000</v>
      </c>
      <c r="Q240" s="26">
        <v>26560000</v>
      </c>
      <c r="R240" s="26">
        <v>28680000</v>
      </c>
      <c r="S240" s="179">
        <v>32476091</v>
      </c>
      <c r="T240" s="85">
        <f t="shared" si="1883"/>
        <v>28516000</v>
      </c>
      <c r="AQ240" s="130">
        <v>39686</v>
      </c>
      <c r="AR240" s="50">
        <v>0.11222222222222222</v>
      </c>
      <c r="AS240" s="88">
        <v>0.15233333333333332</v>
      </c>
      <c r="AT240" s="88">
        <v>0.14566666666666667</v>
      </c>
      <c r="AU240" s="88">
        <v>0.16366666666666668</v>
      </c>
      <c r="AV240" s="88">
        <v>0.13944444444444445</v>
      </c>
      <c r="AW240" s="88">
        <v>0.16533333333333333</v>
      </c>
      <c r="AX240" s="88">
        <v>0.15388888888888888</v>
      </c>
      <c r="AY240" s="88">
        <v>0.1336111111111111</v>
      </c>
      <c r="AZ240" s="88">
        <v>0.15277777777777776</v>
      </c>
      <c r="BA240" s="88">
        <v>0.1466666666666667</v>
      </c>
      <c r="BB240" s="88">
        <v>0.14588235294117646</v>
      </c>
      <c r="BC240" s="88">
        <v>0.17277777777777781</v>
      </c>
      <c r="BD240" s="88">
        <v>0.19833333333333336</v>
      </c>
      <c r="BE240" s="88">
        <v>0.18376984126984125</v>
      </c>
      <c r="BF240" s="88">
        <v>0.15329931972789115</v>
      </c>
      <c r="BG240" s="88">
        <v>0.2766386554621848</v>
      </c>
      <c r="BH240" s="89">
        <v>0.23728571428571427</v>
      </c>
      <c r="BI240" s="89">
        <v>0.20111111111111107</v>
      </c>
      <c r="BJ240" s="89">
        <f t="shared" si="1884"/>
        <v>0.20917473185093929</v>
      </c>
      <c r="BK240" s="101"/>
      <c r="BL240" s="49"/>
      <c r="BP240" s="1"/>
      <c r="BQ240" s="1"/>
      <c r="BR240" s="1"/>
      <c r="BS240" s="1"/>
      <c r="BT240" s="1"/>
      <c r="BU240" s="1"/>
      <c r="BV240" s="1"/>
      <c r="BW240" s="1"/>
      <c r="BX240" s="1"/>
      <c r="BY240" s="1"/>
      <c r="BZ240" s="1"/>
      <c r="CA240" s="1"/>
      <c r="CB240" s="1"/>
      <c r="CC240" s="1"/>
      <c r="CD240" s="1"/>
      <c r="CE240" s="97"/>
      <c r="CG240" s="90">
        <v>39686</v>
      </c>
      <c r="CH240" s="78">
        <f t="shared" si="1866"/>
        <v>654255.5555555555</v>
      </c>
      <c r="CI240" s="78">
        <f t="shared" si="1867"/>
        <v>3390939.9999999995</v>
      </c>
      <c r="CJ240" s="78">
        <f t="shared" si="1868"/>
        <v>2447200</v>
      </c>
      <c r="CK240" s="78">
        <f t="shared" si="1869"/>
        <v>3242236.666666667</v>
      </c>
      <c r="CL240" s="78">
        <f t="shared" si="1870"/>
        <v>2834905.555555556</v>
      </c>
      <c r="CM240" s="78">
        <f t="shared" si="1871"/>
        <v>1246613.3333333333</v>
      </c>
      <c r="CN240" s="78">
        <f t="shared" si="1872"/>
        <v>4422766.666666666</v>
      </c>
      <c r="CO240" s="78">
        <f t="shared" si="1873"/>
        <v>3548711.1111111105</v>
      </c>
      <c r="CP240" s="78">
        <f t="shared" si="1874"/>
        <v>3440555.555555555</v>
      </c>
      <c r="CQ240" s="78">
        <f t="shared" si="1875"/>
        <v>4369200.0000000009</v>
      </c>
      <c r="CR240" s="78">
        <f t="shared" si="1876"/>
        <v>3448658.8235294116</v>
      </c>
      <c r="CS240" s="78">
        <f t="shared" si="1877"/>
        <v>2078516.666666667</v>
      </c>
      <c r="CT240" s="78">
        <f t="shared" si="1878"/>
        <v>5666383.333333334</v>
      </c>
      <c r="CU240" s="78">
        <f t="shared" si="1879"/>
        <v>6003760.7142857136</v>
      </c>
      <c r="CV240" s="78">
        <f t="shared" si="1880"/>
        <v>4001112.2448979593</v>
      </c>
      <c r="CW240" s="78">
        <f t="shared" si="1881"/>
        <v>7347522.6890756283</v>
      </c>
      <c r="CX240" s="78">
        <f t="shared" si="1882"/>
        <v>6805354.2857142854</v>
      </c>
      <c r="CY240" s="78">
        <f t="shared" si="1882"/>
        <v>6531302.7455555545</v>
      </c>
      <c r="CZ240" s="91">
        <f t="shared" si="1885"/>
        <v>5964826.6534613846</v>
      </c>
      <c r="DA240" s="88"/>
      <c r="DB240" s="49"/>
      <c r="EQ240" s="1"/>
    </row>
    <row r="241" spans="1:147" x14ac:dyDescent="0.15">
      <c r="A241" s="81">
        <v>39687</v>
      </c>
      <c r="B241" s="82">
        <v>14180000</v>
      </c>
      <c r="C241" s="83">
        <v>23420000</v>
      </c>
      <c r="D241" s="83">
        <v>19020000</v>
      </c>
      <c r="E241" s="84">
        <v>15820000</v>
      </c>
      <c r="F241" s="84">
        <v>16800000</v>
      </c>
      <c r="G241" s="84">
        <v>20470000</v>
      </c>
      <c r="H241" s="84">
        <v>29210000</v>
      </c>
      <c r="I241" s="84">
        <v>23240000</v>
      </c>
      <c r="J241" s="138">
        <v>24670000</v>
      </c>
      <c r="K241" s="138">
        <v>23580000</v>
      </c>
      <c r="L241" s="26">
        <v>15370000</v>
      </c>
      <c r="M241" s="26">
        <v>25110000</v>
      </c>
      <c r="N241" s="26">
        <v>27450000</v>
      </c>
      <c r="O241" s="26">
        <v>30800000</v>
      </c>
      <c r="P241" s="26">
        <v>24450000</v>
      </c>
      <c r="Q241" s="26">
        <v>19760000</v>
      </c>
      <c r="R241" s="26">
        <v>18830000</v>
      </c>
      <c r="S241" s="179">
        <v>32437990</v>
      </c>
      <c r="T241" s="85">
        <f t="shared" si="1883"/>
        <v>24258000</v>
      </c>
      <c r="AQ241" s="130">
        <v>39687</v>
      </c>
      <c r="AR241" s="50">
        <v>0.11222222222222222</v>
      </c>
      <c r="AS241" s="88">
        <v>0.14874999999999997</v>
      </c>
      <c r="AT241" s="88">
        <v>0.14766666666666667</v>
      </c>
      <c r="AU241" s="88">
        <v>0.16533333333333333</v>
      </c>
      <c r="AV241" s="88">
        <v>0.13944444444444445</v>
      </c>
      <c r="AW241" s="88">
        <v>0.16533333333333333</v>
      </c>
      <c r="AX241" s="88">
        <v>0.15416666666666667</v>
      </c>
      <c r="AY241" s="88">
        <v>0.13388888888888886</v>
      </c>
      <c r="AZ241" s="88">
        <v>0.15472222222222218</v>
      </c>
      <c r="BA241" s="88">
        <v>0.1466666666666667</v>
      </c>
      <c r="BB241" s="88">
        <v>0.15147058823529413</v>
      </c>
      <c r="BC241" s="88">
        <v>0.17277777777777781</v>
      </c>
      <c r="BD241" s="88">
        <v>0.19833333333333336</v>
      </c>
      <c r="BE241" s="88">
        <v>0.1847222222222222</v>
      </c>
      <c r="BF241" s="88">
        <v>0.15690476190476194</v>
      </c>
      <c r="BG241" s="88">
        <v>0.2766386554621848</v>
      </c>
      <c r="BH241" s="89">
        <v>0.23296428571428573</v>
      </c>
      <c r="BI241" s="89">
        <v>0.20222222222222222</v>
      </c>
      <c r="BJ241" s="89">
        <f t="shared" si="1884"/>
        <v>0.20465919041098726</v>
      </c>
      <c r="BK241" s="101"/>
      <c r="BL241" s="49"/>
      <c r="BP241" s="1"/>
      <c r="BQ241" s="1"/>
      <c r="BR241" s="1"/>
      <c r="BS241" s="1"/>
      <c r="BT241" s="1"/>
      <c r="BU241" s="1"/>
      <c r="BV241" s="1"/>
      <c r="BW241" s="1"/>
      <c r="BX241" s="1"/>
      <c r="BY241" s="1"/>
      <c r="BZ241" s="1"/>
      <c r="CA241" s="1"/>
      <c r="CB241" s="1"/>
      <c r="CC241" s="1"/>
      <c r="CD241" s="1"/>
      <c r="CE241" s="97"/>
      <c r="CG241" s="90">
        <v>39687</v>
      </c>
      <c r="CH241" s="78">
        <f t="shared" si="1866"/>
        <v>1591311.1111111112</v>
      </c>
      <c r="CI241" s="78">
        <f t="shared" si="1867"/>
        <v>3483724.9999999991</v>
      </c>
      <c r="CJ241" s="78">
        <f t="shared" si="1868"/>
        <v>2808620</v>
      </c>
      <c r="CK241" s="78">
        <f t="shared" si="1869"/>
        <v>2615573.3333333335</v>
      </c>
      <c r="CL241" s="78">
        <f t="shared" si="1870"/>
        <v>2342666.666666667</v>
      </c>
      <c r="CM241" s="78">
        <f t="shared" si="1871"/>
        <v>3384373.3333333335</v>
      </c>
      <c r="CN241" s="78">
        <f t="shared" si="1872"/>
        <v>4503208.333333334</v>
      </c>
      <c r="CO241" s="78">
        <f t="shared" si="1873"/>
        <v>3111577.7777777771</v>
      </c>
      <c r="CP241" s="78">
        <f t="shared" si="1874"/>
        <v>3816997.2222222211</v>
      </c>
      <c r="CQ241" s="78">
        <f t="shared" si="1875"/>
        <v>3458400.0000000005</v>
      </c>
      <c r="CR241" s="78">
        <f t="shared" si="1876"/>
        <v>2328102.9411764708</v>
      </c>
      <c r="CS241" s="78">
        <f t="shared" si="1877"/>
        <v>4338450.0000000009</v>
      </c>
      <c r="CT241" s="78">
        <f t="shared" si="1878"/>
        <v>5444250.0000000009</v>
      </c>
      <c r="CU241" s="78">
        <f t="shared" si="1879"/>
        <v>5689444.444444444</v>
      </c>
      <c r="CV241" s="78">
        <f t="shared" si="1880"/>
        <v>3836321.4285714291</v>
      </c>
      <c r="CW241" s="78">
        <f t="shared" si="1881"/>
        <v>5466379.831932772</v>
      </c>
      <c r="CX241" s="78">
        <f t="shared" si="1882"/>
        <v>4386717.5</v>
      </c>
      <c r="CY241" s="78">
        <f t="shared" si="1882"/>
        <v>6559682.4222222222</v>
      </c>
      <c r="CZ241" s="91">
        <f t="shared" si="1885"/>
        <v>4964622.6409897292</v>
      </c>
      <c r="DA241" s="88"/>
      <c r="DB241" s="49"/>
      <c r="EQ241" s="1"/>
    </row>
    <row r="242" spans="1:147" x14ac:dyDescent="0.15">
      <c r="A242" s="81">
        <v>39688</v>
      </c>
      <c r="B242" s="82">
        <v>13430000</v>
      </c>
      <c r="C242" s="83">
        <v>21330000</v>
      </c>
      <c r="D242" s="83">
        <v>17140000</v>
      </c>
      <c r="E242" s="84">
        <v>14880000</v>
      </c>
      <c r="F242" s="84">
        <v>6180000</v>
      </c>
      <c r="G242" s="84">
        <v>22520000</v>
      </c>
      <c r="H242" s="84">
        <v>27840000</v>
      </c>
      <c r="I242" s="84">
        <v>24220000</v>
      </c>
      <c r="J242" s="138">
        <v>23840000</v>
      </c>
      <c r="K242" s="138">
        <v>15150000</v>
      </c>
      <c r="L242" s="26">
        <v>28010000</v>
      </c>
      <c r="M242" s="26">
        <v>26900000</v>
      </c>
      <c r="N242" s="26">
        <v>29040000</v>
      </c>
      <c r="O242" s="26">
        <v>30430000</v>
      </c>
      <c r="P242" s="26">
        <v>19320000</v>
      </c>
      <c r="Q242" s="26">
        <v>13270000</v>
      </c>
      <c r="R242" s="26">
        <v>34700000</v>
      </c>
      <c r="S242" s="179">
        <v>33499738</v>
      </c>
      <c r="T242" s="85">
        <f t="shared" si="1883"/>
        <v>25352000</v>
      </c>
      <c r="AQ242" s="130">
        <v>39688</v>
      </c>
      <c r="AR242" s="50">
        <v>0.11333333333333334</v>
      </c>
      <c r="AS242" s="88">
        <v>0.14156249999999995</v>
      </c>
      <c r="AT242" s="88">
        <v>0.1525</v>
      </c>
      <c r="AU242" s="88">
        <v>0.16533333333333333</v>
      </c>
      <c r="AV242" s="88">
        <v>0.1447222222222222</v>
      </c>
      <c r="AW242" s="88">
        <v>0.16533333333333333</v>
      </c>
      <c r="AX242" s="88">
        <v>0.15527777777777776</v>
      </c>
      <c r="AY242" s="88">
        <v>0.13472222222222219</v>
      </c>
      <c r="AZ242" s="88">
        <v>0.15843749999999995</v>
      </c>
      <c r="BA242" s="124">
        <v>0.15194444444444438</v>
      </c>
      <c r="BB242" s="124">
        <v>0.15147058823529413</v>
      </c>
      <c r="BC242" s="124">
        <v>0.18138888888888885</v>
      </c>
      <c r="BD242" s="124">
        <v>0.19888888888888895</v>
      </c>
      <c r="BE242" s="124">
        <v>0.1847222222222222</v>
      </c>
      <c r="BF242" s="124">
        <v>0.15690476190476194</v>
      </c>
      <c r="BG242" s="124">
        <v>0.27523809523809523</v>
      </c>
      <c r="BH242" s="125">
        <v>0.23296428571428573</v>
      </c>
      <c r="BI242" s="125">
        <v>0.20305555555555557</v>
      </c>
      <c r="BJ242" s="89">
        <f t="shared" si="1884"/>
        <v>0.20640975697105388</v>
      </c>
      <c r="BK242" s="101"/>
      <c r="BL242" s="49"/>
      <c r="BP242" s="1"/>
      <c r="BQ242" s="1"/>
      <c r="BR242" s="1"/>
      <c r="BS242" s="1"/>
      <c r="BT242" s="1"/>
      <c r="BU242" s="1"/>
      <c r="BV242" s="1"/>
      <c r="BW242" s="1"/>
      <c r="BX242" s="1"/>
      <c r="BY242" s="1"/>
      <c r="BZ242" s="1"/>
      <c r="CA242" s="1"/>
      <c r="CB242" s="1"/>
      <c r="CC242" s="1"/>
      <c r="CD242" s="1"/>
      <c r="CE242" s="97"/>
      <c r="CG242" s="90">
        <v>39688</v>
      </c>
      <c r="CH242" s="78">
        <f t="shared" si="1866"/>
        <v>1522066.6666666667</v>
      </c>
      <c r="CI242" s="78">
        <f t="shared" si="1867"/>
        <v>3019528.1249999991</v>
      </c>
      <c r="CJ242" s="78">
        <f t="shared" si="1868"/>
        <v>2613850</v>
      </c>
      <c r="CK242" s="78">
        <f t="shared" si="1869"/>
        <v>2460160</v>
      </c>
      <c r="CL242" s="78">
        <f t="shared" si="1870"/>
        <v>894383.33333333314</v>
      </c>
      <c r="CM242" s="78">
        <f t="shared" si="1871"/>
        <v>3723306.6666666665</v>
      </c>
      <c r="CN242" s="78">
        <f t="shared" si="1872"/>
        <v>4322933.333333333</v>
      </c>
      <c r="CO242" s="78">
        <f t="shared" si="1873"/>
        <v>3262972.2222222215</v>
      </c>
      <c r="CP242" s="78">
        <f t="shared" si="1874"/>
        <v>3777149.9999999991</v>
      </c>
      <c r="CQ242" s="78">
        <f t="shared" si="1875"/>
        <v>2301958.3333333326</v>
      </c>
      <c r="CR242" s="78">
        <f t="shared" si="1876"/>
        <v>4242691.1764705889</v>
      </c>
      <c r="CS242" s="78">
        <f t="shared" si="1877"/>
        <v>4879361.1111111101</v>
      </c>
      <c r="CT242" s="78">
        <f t="shared" si="1878"/>
        <v>5775733.3333333349</v>
      </c>
      <c r="CU242" s="78">
        <f t="shared" si="1879"/>
        <v>5621097.222222222</v>
      </c>
      <c r="CV242" s="78">
        <f t="shared" si="1880"/>
        <v>3031400.0000000005</v>
      </c>
      <c r="CW242" s="78">
        <f t="shared" si="1881"/>
        <v>3652409.5238095238</v>
      </c>
      <c r="CX242" s="78">
        <f t="shared" si="1882"/>
        <v>8083860.7142857146</v>
      </c>
      <c r="CY242" s="78">
        <f t="shared" si="1882"/>
        <v>6802307.9105555564</v>
      </c>
      <c r="CZ242" s="91">
        <f t="shared" si="1885"/>
        <v>5232900.1587301586</v>
      </c>
      <c r="DA242" s="88"/>
      <c r="DB242" s="49"/>
      <c r="EQ242" s="1"/>
    </row>
    <row r="243" spans="1:147" x14ac:dyDescent="0.15">
      <c r="A243" s="81">
        <v>39689</v>
      </c>
      <c r="B243" s="82">
        <v>15440000</v>
      </c>
      <c r="C243" s="83">
        <v>15900000</v>
      </c>
      <c r="D243" s="83">
        <v>15710000</v>
      </c>
      <c r="E243" s="84">
        <v>8490000</v>
      </c>
      <c r="F243" s="84">
        <v>18440000</v>
      </c>
      <c r="G243" s="84">
        <v>22950000</v>
      </c>
      <c r="H243" s="84">
        <v>25180000</v>
      </c>
      <c r="I243" s="84">
        <v>21490000</v>
      </c>
      <c r="J243" s="138">
        <v>20040000</v>
      </c>
      <c r="K243" s="138">
        <v>25490000</v>
      </c>
      <c r="L243" s="26">
        <v>26260000</v>
      </c>
      <c r="M243" s="26">
        <v>28220000</v>
      </c>
      <c r="N243" s="26">
        <v>26100000</v>
      </c>
      <c r="O243" s="26">
        <v>24490000</v>
      </c>
      <c r="P243" s="26">
        <v>17500000</v>
      </c>
      <c r="Q243" s="26">
        <v>24920000</v>
      </c>
      <c r="R243" s="26">
        <v>32850000</v>
      </c>
      <c r="S243" s="179">
        <v>31130153</v>
      </c>
      <c r="T243" s="85">
        <f t="shared" si="1883"/>
        <v>25172000</v>
      </c>
      <c r="AQ243" s="130">
        <v>39689</v>
      </c>
      <c r="AR243" s="50">
        <v>0.12333333333333332</v>
      </c>
      <c r="AS243" s="88">
        <v>0.14156249999999995</v>
      </c>
      <c r="AT243" s="88">
        <v>0.1525</v>
      </c>
      <c r="AU243" s="88">
        <v>0.17214285714285713</v>
      </c>
      <c r="AV243" s="88">
        <v>0.1447222222222222</v>
      </c>
      <c r="AW243" s="88">
        <v>0.16468749999999999</v>
      </c>
      <c r="AX243" s="88">
        <v>0.15361111111111109</v>
      </c>
      <c r="AY243" s="88">
        <v>0.13499999999999995</v>
      </c>
      <c r="AZ243" s="88">
        <v>0.15843749999999995</v>
      </c>
      <c r="BA243" s="88">
        <v>0.15194444444444438</v>
      </c>
      <c r="BB243" s="88">
        <v>0.15352941176470591</v>
      </c>
      <c r="BC243" s="88">
        <v>0.18343749999999995</v>
      </c>
      <c r="BD243" s="88">
        <v>0.19694444444444448</v>
      </c>
      <c r="BE243" s="88">
        <v>0.1847222222222222</v>
      </c>
      <c r="BF243" s="88">
        <v>0.15801587301587297</v>
      </c>
      <c r="BG243" s="88">
        <v>0.27523809523809523</v>
      </c>
      <c r="BH243" s="89">
        <v>0.23296428571428573</v>
      </c>
      <c r="BI243" s="89">
        <v>0.20250000000000001</v>
      </c>
      <c r="BJ243" s="89">
        <f t="shared" si="1884"/>
        <v>0.21405677037222007</v>
      </c>
      <c r="BK243" s="101"/>
      <c r="BL243" s="49"/>
      <c r="BP243" s="1"/>
      <c r="BQ243" s="1"/>
      <c r="BR243" s="1"/>
      <c r="BS243" s="1"/>
      <c r="BT243" s="1"/>
      <c r="BU243" s="1"/>
      <c r="BV243" s="1"/>
      <c r="BW243" s="1"/>
      <c r="BX243" s="1"/>
      <c r="BY243" s="1"/>
      <c r="BZ243" s="1"/>
      <c r="CA243" s="1"/>
      <c r="CB243" s="1"/>
      <c r="CC243" s="1"/>
      <c r="CD243" s="1"/>
      <c r="CE243" s="97"/>
      <c r="CG243" s="90">
        <v>39689</v>
      </c>
      <c r="CH243" s="78">
        <f t="shared" si="1866"/>
        <v>1904266.6666666665</v>
      </c>
      <c r="CI243" s="78">
        <f t="shared" si="1867"/>
        <v>2250843.7499999991</v>
      </c>
      <c r="CJ243" s="78">
        <f t="shared" si="1868"/>
        <v>2395775</v>
      </c>
      <c r="CK243" s="78">
        <f t="shared" si="1869"/>
        <v>1461492.857142857</v>
      </c>
      <c r="CL243" s="78">
        <f t="shared" si="1870"/>
        <v>2668677.7777777775</v>
      </c>
      <c r="CM243" s="78">
        <f t="shared" si="1871"/>
        <v>3779578.1249999995</v>
      </c>
      <c r="CN243" s="78">
        <f t="shared" si="1872"/>
        <v>3867927.7777777771</v>
      </c>
      <c r="CO243" s="78">
        <f t="shared" si="1873"/>
        <v>2901149.9999999991</v>
      </c>
      <c r="CP243" s="78">
        <f t="shared" si="1874"/>
        <v>3175087.4999999991</v>
      </c>
      <c r="CQ243" s="78">
        <f t="shared" si="1875"/>
        <v>3873063.8888888871</v>
      </c>
      <c r="CR243" s="78">
        <f t="shared" si="1876"/>
        <v>4031682.3529411773</v>
      </c>
      <c r="CS243" s="78">
        <f t="shared" si="1877"/>
        <v>5176606.2499999981</v>
      </c>
      <c r="CT243" s="78">
        <f t="shared" si="1878"/>
        <v>5140250.0000000009</v>
      </c>
      <c r="CU243" s="78">
        <f t="shared" si="1879"/>
        <v>4523847.222222222</v>
      </c>
      <c r="CV243" s="78">
        <f t="shared" si="1880"/>
        <v>2765277.7777777771</v>
      </c>
      <c r="CW243" s="78">
        <f t="shared" si="1881"/>
        <v>6858933.333333333</v>
      </c>
      <c r="CX243" s="78">
        <f t="shared" si="1882"/>
        <v>7652876.7857142864</v>
      </c>
      <c r="CY243" s="78">
        <f t="shared" si="1882"/>
        <v>6303855.9825000009</v>
      </c>
      <c r="CZ243" s="91">
        <f t="shared" si="1885"/>
        <v>5388237.0238095243</v>
      </c>
      <c r="DA243" s="88"/>
      <c r="DB243" s="49"/>
      <c r="EQ243" s="1"/>
    </row>
    <row r="244" spans="1:147" x14ac:dyDescent="0.15">
      <c r="A244" s="81">
        <v>39690</v>
      </c>
      <c r="B244" s="82">
        <v>12340000</v>
      </c>
      <c r="C244" s="83">
        <v>10760000</v>
      </c>
      <c r="D244" s="83">
        <v>7630000</v>
      </c>
      <c r="E244" s="84">
        <v>17810000</v>
      </c>
      <c r="F244" s="84">
        <v>21430000</v>
      </c>
      <c r="G244" s="84">
        <v>20440000</v>
      </c>
      <c r="H244" s="84">
        <v>21380000</v>
      </c>
      <c r="I244" s="84">
        <v>15200000</v>
      </c>
      <c r="J244" s="138">
        <v>11180000</v>
      </c>
      <c r="K244" s="138">
        <v>25640000</v>
      </c>
      <c r="L244" s="26">
        <v>27700000</v>
      </c>
      <c r="M244" s="26">
        <v>25820000</v>
      </c>
      <c r="N244" s="26">
        <v>23420000</v>
      </c>
      <c r="O244" s="26">
        <v>18740000</v>
      </c>
      <c r="P244" s="26">
        <v>26390000</v>
      </c>
      <c r="Q244" s="26">
        <v>25740000</v>
      </c>
      <c r="R244" s="26">
        <v>32820000</v>
      </c>
      <c r="S244" s="179">
        <v>17596779</v>
      </c>
      <c r="T244" s="85">
        <f t="shared" si="1883"/>
        <v>25422000</v>
      </c>
      <c r="AQ244" s="130">
        <v>39690</v>
      </c>
      <c r="AR244" s="50">
        <v>0.12722222222222224</v>
      </c>
      <c r="AS244" s="88">
        <v>0.14156249999999995</v>
      </c>
      <c r="AT244" s="88">
        <v>0.15321428571428572</v>
      </c>
      <c r="AU244" s="88">
        <v>0.17214285714285713</v>
      </c>
      <c r="AV244" s="88">
        <v>0.1497222222222222</v>
      </c>
      <c r="AW244" s="88">
        <v>0.16375000000000001</v>
      </c>
      <c r="AX244" s="88">
        <v>0.15416666666666665</v>
      </c>
      <c r="AY244" s="88">
        <v>0.13499999999999995</v>
      </c>
      <c r="AZ244" s="88">
        <v>0.16117647058823531</v>
      </c>
      <c r="BA244" s="88">
        <v>0.15249999999999997</v>
      </c>
      <c r="BB244" s="88">
        <v>0.15352941176470591</v>
      </c>
      <c r="BC244" s="88">
        <v>0.18812499999999996</v>
      </c>
      <c r="BD244" s="88">
        <v>0.19583333333333339</v>
      </c>
      <c r="BE244" s="88">
        <v>0.19031250000000002</v>
      </c>
      <c r="BF244" s="88">
        <v>0.15801587301587297</v>
      </c>
      <c r="BG244" s="88">
        <v>0.27726890756302519</v>
      </c>
      <c r="BH244" s="89">
        <v>0.23995798319327732</v>
      </c>
      <c r="BI244" s="89">
        <v>0.20294117647058824</v>
      </c>
      <c r="BJ244" s="89">
        <f t="shared" si="1884"/>
        <v>0.21505180154693718</v>
      </c>
      <c r="BK244" s="101"/>
      <c r="BL244" s="49"/>
      <c r="BP244" s="1"/>
      <c r="BQ244" s="1"/>
      <c r="BR244" s="1"/>
      <c r="BS244" s="1"/>
      <c r="BT244" s="1"/>
      <c r="BU244" s="1"/>
      <c r="BV244" s="1"/>
      <c r="BW244" s="1"/>
      <c r="BX244" s="1"/>
      <c r="BY244" s="1"/>
      <c r="BZ244" s="1"/>
      <c r="CA244" s="1"/>
      <c r="CB244" s="1"/>
      <c r="CC244" s="1"/>
      <c r="CD244" s="1"/>
      <c r="CE244" s="97"/>
      <c r="CG244" s="90">
        <v>39690</v>
      </c>
      <c r="CH244" s="78">
        <f t="shared" si="1866"/>
        <v>1569922.2222222225</v>
      </c>
      <c r="CI244" s="78">
        <f t="shared" si="1867"/>
        <v>1523212.4999999995</v>
      </c>
      <c r="CJ244" s="78">
        <f t="shared" si="1868"/>
        <v>1169025</v>
      </c>
      <c r="CK244" s="78">
        <f t="shared" si="1869"/>
        <v>3065864.2857142854</v>
      </c>
      <c r="CL244" s="78">
        <f t="shared" si="1870"/>
        <v>3208547.2222222215</v>
      </c>
      <c r="CM244" s="78">
        <f t="shared" si="1871"/>
        <v>3347050</v>
      </c>
      <c r="CN244" s="78">
        <f t="shared" si="1872"/>
        <v>3296083.333333333</v>
      </c>
      <c r="CO244" s="78">
        <f t="shared" si="1873"/>
        <v>2051999.9999999993</v>
      </c>
      <c r="CP244" s="78">
        <f t="shared" si="1874"/>
        <v>1801952.9411764708</v>
      </c>
      <c r="CQ244" s="78">
        <f t="shared" si="1875"/>
        <v>3910099.9999999991</v>
      </c>
      <c r="CR244" s="78">
        <f t="shared" si="1876"/>
        <v>4252764.7058823537</v>
      </c>
      <c r="CS244" s="78">
        <f t="shared" si="1877"/>
        <v>4857387.4999999991</v>
      </c>
      <c r="CT244" s="78">
        <f t="shared" si="1878"/>
        <v>4586416.6666666679</v>
      </c>
      <c r="CU244" s="78">
        <f t="shared" si="1879"/>
        <v>3566456.2500000005</v>
      </c>
      <c r="CV244" s="78">
        <f t="shared" si="1880"/>
        <v>4170038.8888888876</v>
      </c>
      <c r="CW244" s="78">
        <f t="shared" si="1881"/>
        <v>7136901.6806722684</v>
      </c>
      <c r="CX244" s="78">
        <f t="shared" si="1882"/>
        <v>7875421.0084033618</v>
      </c>
      <c r="CY244" s="78">
        <f t="shared" si="1882"/>
        <v>3571111.0323529411</v>
      </c>
      <c r="CZ244" s="91">
        <f t="shared" si="1885"/>
        <v>5467046.8989262376</v>
      </c>
      <c r="DA244" s="88"/>
      <c r="DB244" s="49"/>
      <c r="EQ244" s="1"/>
    </row>
    <row r="245" spans="1:147" x14ac:dyDescent="0.15">
      <c r="A245" s="81">
        <v>39691</v>
      </c>
      <c r="B245" s="82">
        <v>8810000</v>
      </c>
      <c r="C245" s="83">
        <v>3550000</v>
      </c>
      <c r="D245" s="83">
        <v>19080000</v>
      </c>
      <c r="E245" s="84">
        <v>22100000</v>
      </c>
      <c r="F245" s="84">
        <v>20630000</v>
      </c>
      <c r="G245" s="84">
        <v>19550000</v>
      </c>
      <c r="H245" s="84">
        <v>16050000</v>
      </c>
      <c r="I245" s="84">
        <v>7920000</v>
      </c>
      <c r="J245" s="138">
        <v>22150000</v>
      </c>
      <c r="K245" s="138">
        <v>26490000</v>
      </c>
      <c r="L245" s="26">
        <v>24810000</v>
      </c>
      <c r="M245" s="26">
        <v>21440000</v>
      </c>
      <c r="N245" s="26">
        <v>19900000</v>
      </c>
      <c r="O245" s="26">
        <v>32160000</v>
      </c>
      <c r="P245" s="26">
        <v>26470000</v>
      </c>
      <c r="Q245" s="26">
        <v>27270000</v>
      </c>
      <c r="R245" s="26">
        <v>33890000</v>
      </c>
      <c r="S245" s="179">
        <v>12319500</v>
      </c>
      <c r="T245" s="85">
        <f t="shared" si="1883"/>
        <v>27938000</v>
      </c>
      <c r="AQ245" s="130">
        <v>39691</v>
      </c>
      <c r="AR245" s="50">
        <v>0.13642857142857143</v>
      </c>
      <c r="AS245" s="88">
        <v>0.14156249999999995</v>
      </c>
      <c r="AT245" s="88">
        <v>0.15321428571428572</v>
      </c>
      <c r="AU245" s="88">
        <v>0.17357142857142854</v>
      </c>
      <c r="AV245" s="88">
        <v>0.15111111111111108</v>
      </c>
      <c r="AW245" s="88">
        <v>0.16230769230769229</v>
      </c>
      <c r="AX245" s="88">
        <v>0.15416666666666665</v>
      </c>
      <c r="AY245" s="88">
        <v>0.13499999999999995</v>
      </c>
      <c r="AZ245" s="88">
        <v>0.16117647058823531</v>
      </c>
      <c r="BA245" s="88">
        <v>0.15638888888888883</v>
      </c>
      <c r="BB245" s="88">
        <v>0.16117647058823531</v>
      </c>
      <c r="BC245" s="88">
        <v>0.19093749999999995</v>
      </c>
      <c r="BD245" s="88">
        <v>0.19583333333333339</v>
      </c>
      <c r="BE245" s="88">
        <v>0.19031250000000002</v>
      </c>
      <c r="BF245" s="88">
        <v>0.15829365079365074</v>
      </c>
      <c r="BG245" s="88">
        <v>0.27714285714285714</v>
      </c>
      <c r="BH245" s="89">
        <v>0.23831932773109243</v>
      </c>
      <c r="BI245" s="89">
        <v>0.20294117647058824</v>
      </c>
      <c r="BJ245" s="89">
        <f t="shared" si="1884"/>
        <v>0.21362942229890261</v>
      </c>
      <c r="BK245" s="101"/>
      <c r="BL245" s="49"/>
      <c r="BP245" s="1"/>
      <c r="BQ245" s="1"/>
      <c r="BR245" s="1"/>
      <c r="BS245" s="1"/>
      <c r="BT245" s="1"/>
      <c r="BU245" s="1"/>
      <c r="BV245" s="1"/>
      <c r="BW245" s="1"/>
      <c r="BX245" s="1"/>
      <c r="BY245" s="1"/>
      <c r="BZ245" s="1"/>
      <c r="CA245" s="1"/>
      <c r="CB245" s="1"/>
      <c r="CC245" s="1"/>
      <c r="CD245" s="1"/>
      <c r="CE245" s="97"/>
      <c r="CG245" s="90">
        <v>39691</v>
      </c>
      <c r="CH245" s="78">
        <f t="shared" si="1866"/>
        <v>1201935.7142857143</v>
      </c>
      <c r="CI245" s="78">
        <f t="shared" si="1867"/>
        <v>502546.87499999983</v>
      </c>
      <c r="CJ245" s="78">
        <f t="shared" si="1868"/>
        <v>2923328.5714285714</v>
      </c>
      <c r="CK245" s="78">
        <f t="shared" si="1869"/>
        <v>3835928.5714285709</v>
      </c>
      <c r="CL245" s="78">
        <f t="shared" si="1870"/>
        <v>3117422.2222222215</v>
      </c>
      <c r="CM245" s="78">
        <f t="shared" si="1871"/>
        <v>3173115.3846153845</v>
      </c>
      <c r="CN245" s="78">
        <f t="shared" si="1872"/>
        <v>2474374.9999999995</v>
      </c>
      <c r="CO245" s="78">
        <f t="shared" si="1873"/>
        <v>1069199.9999999995</v>
      </c>
      <c r="CP245" s="78">
        <f t="shared" si="1874"/>
        <v>3570058.823529412</v>
      </c>
      <c r="CQ245" s="78">
        <f t="shared" si="1875"/>
        <v>4142741.6666666651</v>
      </c>
      <c r="CR245" s="78">
        <f t="shared" si="1876"/>
        <v>3998788.2352941181</v>
      </c>
      <c r="CS245" s="78">
        <f t="shared" si="1877"/>
        <v>4093699.9999999991</v>
      </c>
      <c r="CT245" s="78">
        <f t="shared" si="1878"/>
        <v>3897083.3333333344</v>
      </c>
      <c r="CU245" s="78">
        <f t="shared" si="1879"/>
        <v>6120450.0000000009</v>
      </c>
      <c r="CV245" s="78">
        <f t="shared" si="1880"/>
        <v>4190032.9365079352</v>
      </c>
      <c r="CW245" s="78">
        <f t="shared" si="1881"/>
        <v>7557685.7142857136</v>
      </c>
      <c r="CX245" s="78">
        <f t="shared" si="1882"/>
        <v>8076642.0168067226</v>
      </c>
      <c r="CY245" s="78">
        <f t="shared" si="1882"/>
        <v>2500133.8235294116</v>
      </c>
      <c r="CZ245" s="91">
        <f t="shared" si="1885"/>
        <v>5968378.8001867412</v>
      </c>
      <c r="DA245" s="88"/>
      <c r="DB245" s="49"/>
      <c r="EQ245" s="1"/>
    </row>
    <row r="246" spans="1:147" x14ac:dyDescent="0.15">
      <c r="A246" s="81">
        <v>39692</v>
      </c>
      <c r="B246" s="82">
        <v>10180000</v>
      </c>
      <c r="C246" s="83">
        <v>6600000</v>
      </c>
      <c r="D246" s="83">
        <v>20320000</v>
      </c>
      <c r="E246" s="84">
        <v>23120000</v>
      </c>
      <c r="F246" s="84">
        <v>21000000</v>
      </c>
      <c r="G246" s="84">
        <v>11370000</v>
      </c>
      <c r="H246" s="84">
        <v>5130000</v>
      </c>
      <c r="I246" s="84">
        <v>11950000</v>
      </c>
      <c r="J246" s="138">
        <v>22040000</v>
      </c>
      <c r="K246" s="138">
        <v>21840000</v>
      </c>
      <c r="L246" s="26">
        <v>14700000</v>
      </c>
      <c r="M246" s="26">
        <v>16030000</v>
      </c>
      <c r="N246" s="26">
        <v>8070000</v>
      </c>
      <c r="O246" s="26">
        <v>30850000</v>
      </c>
      <c r="P246" s="26">
        <v>26460000</v>
      </c>
      <c r="Q246" s="26">
        <v>25750000</v>
      </c>
      <c r="R246" s="26">
        <v>24360000</v>
      </c>
      <c r="S246" s="179">
        <v>7800000</v>
      </c>
      <c r="T246" s="85">
        <f t="shared" si="1883"/>
        <v>23098000</v>
      </c>
      <c r="AQ246" s="130">
        <v>39692</v>
      </c>
      <c r="AR246" s="50">
        <v>0.13642857142857143</v>
      </c>
      <c r="AS246" s="88">
        <v>0.14115384615384613</v>
      </c>
      <c r="AT246" s="88">
        <v>0.15321428571428572</v>
      </c>
      <c r="AU246" s="88">
        <v>0.17321428571428568</v>
      </c>
      <c r="AV246" s="88">
        <v>0.15388888888888885</v>
      </c>
      <c r="AW246" s="88">
        <v>0.16230769230769229</v>
      </c>
      <c r="AX246" s="88">
        <v>0.15416666666666665</v>
      </c>
      <c r="AY246" s="88">
        <v>0.1414705882352941</v>
      </c>
      <c r="AZ246" s="88">
        <v>0.16250000000000001</v>
      </c>
      <c r="BA246" s="88">
        <v>0.15694444444444441</v>
      </c>
      <c r="BB246" s="88">
        <v>0.16029411764705886</v>
      </c>
      <c r="BC246" s="88">
        <v>0.19093749999999995</v>
      </c>
      <c r="BD246" s="88">
        <v>0.19583333333333339</v>
      </c>
      <c r="BE246" s="88">
        <v>0.19366666666666665</v>
      </c>
      <c r="BF246" s="88">
        <v>0.15829365079365074</v>
      </c>
      <c r="BG246" s="88">
        <v>0.27714285714285714</v>
      </c>
      <c r="BH246" s="89">
        <v>0.23773109243697482</v>
      </c>
      <c r="BI246" s="89">
        <v>0.20294117647058824</v>
      </c>
      <c r="BJ246" s="89">
        <f t="shared" si="1884"/>
        <v>0.21362022382769022</v>
      </c>
      <c r="BK246" s="101"/>
      <c r="BL246" s="49"/>
      <c r="BP246" s="1"/>
      <c r="BQ246" s="1"/>
      <c r="BR246" s="1"/>
      <c r="BS246" s="1"/>
      <c r="BT246" s="1"/>
      <c r="BU246" s="1"/>
      <c r="BV246" s="1"/>
      <c r="BW246" s="1"/>
      <c r="BX246" s="1"/>
      <c r="BY246" s="1"/>
      <c r="BZ246" s="1"/>
      <c r="CA246" s="1"/>
      <c r="CB246" s="1"/>
      <c r="CC246" s="1"/>
      <c r="CD246" s="1"/>
      <c r="CE246" s="97"/>
      <c r="CG246" s="90">
        <v>39692</v>
      </c>
      <c r="CH246" s="78">
        <f t="shared" si="1866"/>
        <v>1388842.857142857</v>
      </c>
      <c r="CI246" s="78">
        <f t="shared" si="1867"/>
        <v>931615.38461538451</v>
      </c>
      <c r="CJ246" s="78">
        <f t="shared" si="1868"/>
        <v>3113314.2857142859</v>
      </c>
      <c r="CK246" s="78">
        <f t="shared" si="1869"/>
        <v>4004714.285714285</v>
      </c>
      <c r="CL246" s="78">
        <f t="shared" si="1870"/>
        <v>3231666.666666666</v>
      </c>
      <c r="CM246" s="78">
        <f t="shared" si="1871"/>
        <v>1845438.4615384613</v>
      </c>
      <c r="CN246" s="78">
        <f t="shared" si="1872"/>
        <v>790874.99999999988</v>
      </c>
      <c r="CO246" s="78">
        <f t="shared" si="1873"/>
        <v>1690573.5294117646</v>
      </c>
      <c r="CP246" s="78">
        <f t="shared" si="1874"/>
        <v>3581500</v>
      </c>
      <c r="CQ246" s="78">
        <f t="shared" si="1875"/>
        <v>3427666.666666666</v>
      </c>
      <c r="CR246" s="78">
        <f t="shared" si="1876"/>
        <v>2356323.5294117653</v>
      </c>
      <c r="CS246" s="78">
        <f t="shared" si="1877"/>
        <v>3060728.1249999991</v>
      </c>
      <c r="CT246" s="78">
        <f t="shared" si="1878"/>
        <v>1580375.0000000005</v>
      </c>
      <c r="CU246" s="78">
        <f t="shared" si="1879"/>
        <v>5974616.666666666</v>
      </c>
      <c r="CV246" s="78">
        <f t="shared" si="1880"/>
        <v>4188449.9999999986</v>
      </c>
      <c r="CW246" s="78">
        <f t="shared" si="1881"/>
        <v>7136428.5714285709</v>
      </c>
      <c r="CX246" s="78">
        <f t="shared" si="1882"/>
        <v>5791129.4117647065</v>
      </c>
      <c r="CY246" s="78">
        <f t="shared" si="1882"/>
        <v>1582941.1764705882</v>
      </c>
      <c r="CZ246" s="91">
        <f t="shared" si="1885"/>
        <v>4934199.9299719883</v>
      </c>
      <c r="DA246" s="88"/>
      <c r="DB246" s="49"/>
      <c r="EQ246" s="1"/>
    </row>
    <row r="247" spans="1:147" x14ac:dyDescent="0.15">
      <c r="A247" s="81">
        <v>39693</v>
      </c>
      <c r="B247" s="82">
        <v>3420000</v>
      </c>
      <c r="C247" s="83">
        <v>7810000</v>
      </c>
      <c r="D247" s="83">
        <v>19660000</v>
      </c>
      <c r="E247" s="84">
        <v>19020000</v>
      </c>
      <c r="F247" s="84">
        <v>12100000</v>
      </c>
      <c r="G247" s="84">
        <v>4520000</v>
      </c>
      <c r="H247" s="84">
        <v>9680000</v>
      </c>
      <c r="I247" s="84">
        <v>16850000</v>
      </c>
      <c r="J247" s="138">
        <v>21850000</v>
      </c>
      <c r="K247" s="138">
        <v>15890000</v>
      </c>
      <c r="L247" s="26">
        <v>11320000</v>
      </c>
      <c r="M247" s="26">
        <v>5150000</v>
      </c>
      <c r="N247" s="26">
        <v>16700000</v>
      </c>
      <c r="O247" s="26">
        <v>28860000</v>
      </c>
      <c r="P247" s="26">
        <v>24120000</v>
      </c>
      <c r="Q247" s="26">
        <v>19510000</v>
      </c>
      <c r="R247" s="26">
        <v>15340000</v>
      </c>
      <c r="S247" s="179">
        <v>9999750</v>
      </c>
      <c r="T247" s="85">
        <f t="shared" si="1883"/>
        <v>20906000</v>
      </c>
      <c r="AQ247" s="130">
        <v>39693</v>
      </c>
      <c r="AR247" s="50">
        <v>0.13642857142857143</v>
      </c>
      <c r="AS247" s="88">
        <v>0.14115384615384613</v>
      </c>
      <c r="AT247" s="88">
        <v>0.15321428571428572</v>
      </c>
      <c r="AU247" s="88">
        <v>0.17321428571428568</v>
      </c>
      <c r="AV247" s="88">
        <v>0.15333333333333329</v>
      </c>
      <c r="AW247" s="88">
        <v>0.16230769230769229</v>
      </c>
      <c r="AX247" s="88">
        <v>0.15441176470588233</v>
      </c>
      <c r="AY247" s="88">
        <v>0.1414705882352941</v>
      </c>
      <c r="AZ247" s="88">
        <v>0.16227272727272726</v>
      </c>
      <c r="BA247" s="88">
        <v>0.1580555555555555</v>
      </c>
      <c r="BB247" s="88">
        <v>0.16029411764705886</v>
      </c>
      <c r="BC247" s="88">
        <v>0.19093749999999995</v>
      </c>
      <c r="BD247" s="88">
        <v>0.19333333333333333</v>
      </c>
      <c r="BE247" s="88">
        <v>0.19366666666666665</v>
      </c>
      <c r="BF247" s="88">
        <v>0.15995238095238093</v>
      </c>
      <c r="BG247" s="88">
        <v>0.2777310924369748</v>
      </c>
      <c r="BH247" s="89">
        <v>0.23773109243697482</v>
      </c>
      <c r="BI247" s="89">
        <v>0.20294117647058824</v>
      </c>
      <c r="BJ247" s="89">
        <f t="shared" si="1884"/>
        <v>0.20799068847858668</v>
      </c>
      <c r="BK247" s="101"/>
      <c r="BL247" s="49"/>
      <c r="BP247" s="1"/>
      <c r="BQ247" s="1"/>
      <c r="BR247" s="1"/>
      <c r="BS247" s="1"/>
      <c r="BT247" s="1"/>
      <c r="BU247" s="1"/>
      <c r="BV247" s="1"/>
      <c r="BW247" s="1"/>
      <c r="BX247" s="1"/>
      <c r="BY247" s="1"/>
      <c r="BZ247" s="1"/>
      <c r="CA247" s="1"/>
      <c r="CB247" s="1"/>
      <c r="CC247" s="1"/>
      <c r="CD247" s="1"/>
      <c r="CE247" s="97"/>
      <c r="CG247" s="90">
        <v>39693</v>
      </c>
      <c r="CH247" s="78">
        <f t="shared" si="1866"/>
        <v>466585.71428571426</v>
      </c>
      <c r="CI247" s="78">
        <f t="shared" si="1867"/>
        <v>1102411.5384615383</v>
      </c>
      <c r="CJ247" s="78">
        <f t="shared" si="1868"/>
        <v>3012192.8571428573</v>
      </c>
      <c r="CK247" s="78">
        <f t="shared" si="1869"/>
        <v>3294535.7142857136</v>
      </c>
      <c r="CL247" s="78">
        <f t="shared" si="1870"/>
        <v>1855333.3333333328</v>
      </c>
      <c r="CM247" s="78">
        <f t="shared" si="1871"/>
        <v>733630.76923076913</v>
      </c>
      <c r="CN247" s="78">
        <f t="shared" si="1872"/>
        <v>1494705.882352941</v>
      </c>
      <c r="CO247" s="78">
        <f t="shared" si="1873"/>
        <v>2383779.4117647056</v>
      </c>
      <c r="CP247" s="78">
        <f t="shared" si="1874"/>
        <v>3545659.0909090908</v>
      </c>
      <c r="CQ247" s="78">
        <f t="shared" si="1875"/>
        <v>2511502.7777777771</v>
      </c>
      <c r="CR247" s="78">
        <f t="shared" si="1876"/>
        <v>1814529.4117647063</v>
      </c>
      <c r="CS247" s="78">
        <f t="shared" si="1877"/>
        <v>983328.12499999977</v>
      </c>
      <c r="CT247" s="78">
        <f t="shared" si="1878"/>
        <v>3228666.6666666665</v>
      </c>
      <c r="CU247" s="78">
        <f t="shared" si="1879"/>
        <v>5589220</v>
      </c>
      <c r="CV247" s="78">
        <f t="shared" si="1880"/>
        <v>3858051.4285714282</v>
      </c>
      <c r="CW247" s="78">
        <f t="shared" si="1881"/>
        <v>5418533.6134453788</v>
      </c>
      <c r="CX247" s="78">
        <f t="shared" si="1882"/>
        <v>3646794.9579831939</v>
      </c>
      <c r="CY247" s="78">
        <f t="shared" si="1882"/>
        <v>2029361.0294117648</v>
      </c>
      <c r="CZ247" s="91">
        <f t="shared" si="1885"/>
        <v>4348253.333333333</v>
      </c>
      <c r="DA247" s="88"/>
      <c r="DB247" s="49"/>
      <c r="EQ247" s="1"/>
    </row>
    <row r="248" spans="1:147" x14ac:dyDescent="0.15">
      <c r="A248" s="81">
        <v>39694</v>
      </c>
      <c r="B248" s="82">
        <v>4340000</v>
      </c>
      <c r="C248" s="83">
        <v>9570000</v>
      </c>
      <c r="D248" s="83">
        <v>16230000</v>
      </c>
      <c r="E248" s="84">
        <v>16140000</v>
      </c>
      <c r="F248" s="84">
        <v>8270000</v>
      </c>
      <c r="G248" s="84">
        <v>8150000</v>
      </c>
      <c r="H248" s="84">
        <v>15150000</v>
      </c>
      <c r="I248" s="84">
        <v>16250000</v>
      </c>
      <c r="J248" s="138">
        <v>21250000</v>
      </c>
      <c r="K248" s="138">
        <v>11540000</v>
      </c>
      <c r="L248" s="26">
        <v>5390000</v>
      </c>
      <c r="M248" s="26">
        <v>13940000</v>
      </c>
      <c r="N248" s="26">
        <v>16240000</v>
      </c>
      <c r="O248" s="26">
        <v>31060000</v>
      </c>
      <c r="P248" s="26">
        <v>23360000</v>
      </c>
      <c r="Q248" s="26">
        <v>13290000</v>
      </c>
      <c r="R248" s="26">
        <v>9780000</v>
      </c>
      <c r="S248" s="179">
        <v>13441858</v>
      </c>
      <c r="T248" s="85">
        <f t="shared" si="1883"/>
        <v>18746000</v>
      </c>
      <c r="AQ248" s="130">
        <v>39694</v>
      </c>
      <c r="AR248" s="50">
        <v>0.13800000000000001</v>
      </c>
      <c r="AS248" s="88">
        <v>0.13961538461538459</v>
      </c>
      <c r="AT248" s="88">
        <v>0.15535714285714283</v>
      </c>
      <c r="AU248" s="88">
        <v>0.17107142857142854</v>
      </c>
      <c r="AV248" s="88">
        <v>0.15333333333333329</v>
      </c>
      <c r="AW248" s="88">
        <v>0.15076923076923077</v>
      </c>
      <c r="AX248" s="88">
        <v>0.15441176470588233</v>
      </c>
      <c r="AY248" s="88">
        <v>0.14107142857142854</v>
      </c>
      <c r="AZ248" s="88">
        <v>0.16499999999999998</v>
      </c>
      <c r="BA248" s="88">
        <v>0.1580555555555555</v>
      </c>
      <c r="BB248" s="88">
        <v>0.16029411764705886</v>
      </c>
      <c r="BC248" s="88">
        <v>0.19374999999999995</v>
      </c>
      <c r="BD248" s="88">
        <v>0.19333333333333333</v>
      </c>
      <c r="BE248" s="88">
        <v>0.19366666666666665</v>
      </c>
      <c r="BF248" s="88">
        <v>0.1609523809523809</v>
      </c>
      <c r="BG248" s="88">
        <v>0.2777310924369748</v>
      </c>
      <c r="BH248" s="89">
        <v>0.23773109243697482</v>
      </c>
      <c r="BI248" s="89">
        <v>0.20352941176470588</v>
      </c>
      <c r="BJ248" s="89">
        <f t="shared" si="1884"/>
        <v>0.20197294272451322</v>
      </c>
      <c r="BK248" s="101"/>
      <c r="BL248" s="49"/>
      <c r="BP248" s="1"/>
      <c r="BQ248" s="1"/>
      <c r="BR248" s="1"/>
      <c r="BS248" s="1"/>
      <c r="BT248" s="1"/>
      <c r="BU248" s="1"/>
      <c r="BV248" s="1"/>
      <c r="BW248" s="1"/>
      <c r="BX248" s="1"/>
      <c r="BY248" s="1"/>
      <c r="BZ248" s="1"/>
      <c r="CA248" s="1"/>
      <c r="CB248" s="1"/>
      <c r="CC248" s="1"/>
      <c r="CD248" s="1"/>
      <c r="CE248" s="97"/>
      <c r="CG248" s="90">
        <v>39694</v>
      </c>
      <c r="CH248" s="78">
        <f t="shared" si="1866"/>
        <v>598920</v>
      </c>
      <c r="CI248" s="78">
        <f t="shared" si="1867"/>
        <v>1336119.2307692305</v>
      </c>
      <c r="CJ248" s="78">
        <f t="shared" si="1868"/>
        <v>2521446.4285714282</v>
      </c>
      <c r="CK248" s="78">
        <f t="shared" si="1869"/>
        <v>2761092.8571428568</v>
      </c>
      <c r="CL248" s="78">
        <f t="shared" si="1870"/>
        <v>1268066.6666666663</v>
      </c>
      <c r="CM248" s="78">
        <f t="shared" si="1871"/>
        <v>1228769.2307692308</v>
      </c>
      <c r="CN248" s="78">
        <f t="shared" si="1872"/>
        <v>2339338.2352941171</v>
      </c>
      <c r="CO248" s="78">
        <f t="shared" si="1873"/>
        <v>2292410.7142857136</v>
      </c>
      <c r="CP248" s="78">
        <f t="shared" si="1874"/>
        <v>3506249.9999999995</v>
      </c>
      <c r="CQ248" s="78">
        <f t="shared" si="1875"/>
        <v>1823961.1111111105</v>
      </c>
      <c r="CR248" s="78">
        <f t="shared" si="1876"/>
        <v>863985.29411764722</v>
      </c>
      <c r="CS248" s="78">
        <f t="shared" si="1877"/>
        <v>2700874.9999999995</v>
      </c>
      <c r="CT248" s="78">
        <f t="shared" si="1878"/>
        <v>3139733.3333333335</v>
      </c>
      <c r="CU248" s="78">
        <f t="shared" si="1879"/>
        <v>6015286.666666666</v>
      </c>
      <c r="CV248" s="78">
        <f t="shared" si="1880"/>
        <v>3759847.619047618</v>
      </c>
      <c r="CW248" s="78">
        <f t="shared" si="1881"/>
        <v>3691046.218487395</v>
      </c>
      <c r="CX248" s="78">
        <f t="shared" si="1882"/>
        <v>2325010.0840336136</v>
      </c>
      <c r="CY248" s="78">
        <f t="shared" si="1882"/>
        <v>2735813.4517647056</v>
      </c>
      <c r="CZ248" s="91">
        <f t="shared" si="1885"/>
        <v>3786184.7843137248</v>
      </c>
      <c r="DA248" s="88"/>
      <c r="DB248" s="49"/>
      <c r="EQ248" s="1"/>
    </row>
    <row r="249" spans="1:147" x14ac:dyDescent="0.15">
      <c r="A249" s="81">
        <v>39695</v>
      </c>
      <c r="B249" s="82">
        <v>6150000</v>
      </c>
      <c r="C249" s="83">
        <v>9520000</v>
      </c>
      <c r="D249" s="83">
        <v>13370000</v>
      </c>
      <c r="E249" s="84">
        <v>9310000</v>
      </c>
      <c r="F249" s="84">
        <v>2720000</v>
      </c>
      <c r="G249" s="84">
        <v>14480000</v>
      </c>
      <c r="H249" s="84">
        <v>18780000</v>
      </c>
      <c r="I249" s="84">
        <v>15740000</v>
      </c>
      <c r="J249" s="138">
        <v>18620000</v>
      </c>
      <c r="K249" s="138">
        <v>6470000</v>
      </c>
      <c r="L249" s="26">
        <v>9480000</v>
      </c>
      <c r="M249" s="26">
        <v>18580000</v>
      </c>
      <c r="N249" s="26">
        <v>18600000</v>
      </c>
      <c r="O249" s="26">
        <v>25420000</v>
      </c>
      <c r="P249" s="26">
        <v>17440000</v>
      </c>
      <c r="Q249" s="26">
        <v>6500000</v>
      </c>
      <c r="R249" s="26">
        <v>15620000</v>
      </c>
      <c r="S249" s="179">
        <v>17625420</v>
      </c>
      <c r="T249" s="85">
        <f t="shared" si="1883"/>
        <v>16716000</v>
      </c>
      <c r="AQ249" s="130">
        <v>39695</v>
      </c>
      <c r="AR249" s="50">
        <v>0.13800000000000001</v>
      </c>
      <c r="AS249" s="88">
        <v>0.1343333333333333</v>
      </c>
      <c r="AT249" s="88">
        <v>0.15409090909090908</v>
      </c>
      <c r="AU249" s="88">
        <v>0.17107142857142854</v>
      </c>
      <c r="AV249" s="88">
        <v>0.15333333333333329</v>
      </c>
      <c r="AW249" s="88">
        <v>0.15076923076923077</v>
      </c>
      <c r="AX249" s="88">
        <v>0.15428571428571428</v>
      </c>
      <c r="AY249" s="88">
        <v>0.14035714285714285</v>
      </c>
      <c r="AZ249" s="88">
        <v>0.17272727272727273</v>
      </c>
      <c r="BA249" s="88">
        <v>0.1580555555555555</v>
      </c>
      <c r="BB249" s="88">
        <v>0.16100000000000003</v>
      </c>
      <c r="BC249" s="88">
        <v>0.19374999999999995</v>
      </c>
      <c r="BD249" s="88">
        <v>0.19055555555555556</v>
      </c>
      <c r="BE249" s="88">
        <v>0.19366666666666665</v>
      </c>
      <c r="BF249" s="88">
        <v>0.1609523809523809</v>
      </c>
      <c r="BG249" s="88">
        <v>0.2777310924369748</v>
      </c>
      <c r="BH249" s="89">
        <v>0.23978991596638657</v>
      </c>
      <c r="BI249" s="89">
        <v>0.20624999999999999</v>
      </c>
      <c r="BJ249" s="89">
        <f t="shared" si="1884"/>
        <v>0.20130557683709996</v>
      </c>
      <c r="BK249" s="101"/>
      <c r="BL249" s="49"/>
      <c r="BP249" s="1"/>
      <c r="BQ249" s="1"/>
      <c r="BR249" s="1"/>
      <c r="BS249" s="1"/>
      <c r="BT249" s="1"/>
      <c r="BU249" s="1"/>
      <c r="BV249" s="1"/>
      <c r="BW249" s="1"/>
      <c r="BX249" s="1"/>
      <c r="BY249" s="1"/>
      <c r="BZ249" s="1"/>
      <c r="CA249" s="1"/>
      <c r="CB249" s="1"/>
      <c r="CC249" s="1"/>
      <c r="CD249" s="1"/>
      <c r="CE249" s="97"/>
      <c r="CG249" s="90">
        <v>39695</v>
      </c>
      <c r="CH249" s="78">
        <f t="shared" si="1866"/>
        <v>848700.00000000012</v>
      </c>
      <c r="CI249" s="78">
        <f t="shared" si="1867"/>
        <v>1278853.333333333</v>
      </c>
      <c r="CJ249" s="78">
        <f t="shared" si="1868"/>
        <v>2060195.4545454544</v>
      </c>
      <c r="CK249" s="78">
        <f t="shared" si="1869"/>
        <v>1592674.9999999998</v>
      </c>
      <c r="CL249" s="78">
        <f t="shared" si="1870"/>
        <v>417066.66666666657</v>
      </c>
      <c r="CM249" s="78">
        <f t="shared" si="1871"/>
        <v>2183138.4615384615</v>
      </c>
      <c r="CN249" s="78">
        <f t="shared" si="1872"/>
        <v>2897485.7142857141</v>
      </c>
      <c r="CO249" s="78">
        <f t="shared" si="1873"/>
        <v>2209221.4285714286</v>
      </c>
      <c r="CP249" s="78">
        <f t="shared" si="1874"/>
        <v>3216181.8181818184</v>
      </c>
      <c r="CQ249" s="78">
        <f t="shared" si="1875"/>
        <v>1022619.4444444441</v>
      </c>
      <c r="CR249" s="78">
        <f t="shared" si="1876"/>
        <v>1526280.0000000002</v>
      </c>
      <c r="CS249" s="78">
        <f t="shared" si="1877"/>
        <v>3599874.9999999991</v>
      </c>
      <c r="CT249" s="78">
        <f t="shared" si="1878"/>
        <v>3544333.3333333335</v>
      </c>
      <c r="CU249" s="78">
        <f t="shared" si="1879"/>
        <v>4923006.666666666</v>
      </c>
      <c r="CV249" s="78">
        <f t="shared" si="1880"/>
        <v>2807009.5238095229</v>
      </c>
      <c r="CW249" s="78">
        <f t="shared" si="1881"/>
        <v>1805252.1008403362</v>
      </c>
      <c r="CX249" s="78">
        <f t="shared" si="1882"/>
        <v>3745518.4873949583</v>
      </c>
      <c r="CY249" s="78">
        <f t="shared" si="1882"/>
        <v>3635242.875</v>
      </c>
      <c r="CZ249" s="91">
        <f t="shared" si="1885"/>
        <v>3365024.0224089632</v>
      </c>
      <c r="DA249" s="88"/>
      <c r="DB249" s="49"/>
      <c r="EQ249" s="1"/>
    </row>
    <row r="250" spans="1:147" x14ac:dyDescent="0.15">
      <c r="A250" s="81">
        <v>39696</v>
      </c>
      <c r="B250" s="82">
        <v>7300000</v>
      </c>
      <c r="C250" s="83">
        <v>6280000</v>
      </c>
      <c r="D250" s="83">
        <v>10670000</v>
      </c>
      <c r="E250" s="84">
        <v>5110000</v>
      </c>
      <c r="F250" s="84">
        <v>5980000</v>
      </c>
      <c r="G250" s="84">
        <v>12790000</v>
      </c>
      <c r="H250" s="84">
        <v>16080000</v>
      </c>
      <c r="I250" s="84">
        <v>12510000</v>
      </c>
      <c r="J250" s="138">
        <v>15260000</v>
      </c>
      <c r="K250" s="138">
        <v>9540000</v>
      </c>
      <c r="L250" s="26">
        <v>13560000</v>
      </c>
      <c r="M250" s="26">
        <v>17760000</v>
      </c>
      <c r="N250" s="26">
        <v>18240000</v>
      </c>
      <c r="O250" s="26">
        <v>20260000</v>
      </c>
      <c r="P250" s="26">
        <v>10980000</v>
      </c>
      <c r="Q250" s="26">
        <v>13620000</v>
      </c>
      <c r="R250" s="26">
        <v>19340000</v>
      </c>
      <c r="S250" s="179">
        <v>16132875</v>
      </c>
      <c r="T250" s="85">
        <f t="shared" si="1883"/>
        <v>16488000</v>
      </c>
      <c r="AQ250" s="130">
        <v>39696</v>
      </c>
      <c r="AR250" s="50">
        <v>0.14200000000000002</v>
      </c>
      <c r="AS250" s="88">
        <v>0.13566666666666666</v>
      </c>
      <c r="AT250" s="88">
        <v>0.15409090909090908</v>
      </c>
      <c r="AU250" s="88">
        <v>0.17107142857142854</v>
      </c>
      <c r="AV250" s="88">
        <v>0.16124999999999995</v>
      </c>
      <c r="AW250" s="88">
        <v>0.14961538461538459</v>
      </c>
      <c r="AX250" s="88">
        <v>0.15269230769230765</v>
      </c>
      <c r="AY250" s="88">
        <v>0.13964285714285712</v>
      </c>
      <c r="AZ250" s="88">
        <v>0.17272727272727273</v>
      </c>
      <c r="BA250" s="88">
        <v>0.16305555555555556</v>
      </c>
      <c r="BB250" s="88">
        <v>0.16100000000000003</v>
      </c>
      <c r="BC250" s="88">
        <v>0.19843749999999996</v>
      </c>
      <c r="BD250" s="88">
        <v>0.18972222222222224</v>
      </c>
      <c r="BE250" s="88">
        <v>0.19366666666666665</v>
      </c>
      <c r="BF250" s="88">
        <v>0.1609523809523809</v>
      </c>
      <c r="BG250" s="88">
        <v>0.27315126050420169</v>
      </c>
      <c r="BH250" s="89">
        <v>0.23978991596638657</v>
      </c>
      <c r="BI250" s="89">
        <v>0.20468749999999999</v>
      </c>
      <c r="BJ250" s="89">
        <f t="shared" si="1884"/>
        <v>0.21238881957440911</v>
      </c>
      <c r="BK250" s="101"/>
      <c r="BL250" s="49"/>
      <c r="BP250" s="1"/>
      <c r="BQ250" s="1"/>
      <c r="BR250" s="1"/>
      <c r="BS250" s="1"/>
      <c r="BT250" s="1"/>
      <c r="BU250" s="1"/>
      <c r="BV250" s="1"/>
      <c r="BW250" s="1"/>
      <c r="BX250" s="1"/>
      <c r="BY250" s="1"/>
      <c r="BZ250" s="1"/>
      <c r="CA250" s="1"/>
      <c r="CB250" s="1"/>
      <c r="CC250" s="1"/>
      <c r="CD250" s="1"/>
      <c r="CE250" s="97"/>
      <c r="CG250" s="90">
        <v>39696</v>
      </c>
      <c r="CH250" s="78">
        <f t="shared" si="1866"/>
        <v>1036600.0000000001</v>
      </c>
      <c r="CI250" s="78">
        <f t="shared" si="1867"/>
        <v>851986.66666666663</v>
      </c>
      <c r="CJ250" s="78">
        <f t="shared" si="1868"/>
        <v>1644150</v>
      </c>
      <c r="CK250" s="78">
        <f t="shared" si="1869"/>
        <v>874174.99999999988</v>
      </c>
      <c r="CL250" s="78">
        <f t="shared" si="1870"/>
        <v>964274.99999999965</v>
      </c>
      <c r="CM250" s="78">
        <f t="shared" si="1871"/>
        <v>1913580.769230769</v>
      </c>
      <c r="CN250" s="78">
        <f t="shared" si="1872"/>
        <v>2455292.307692307</v>
      </c>
      <c r="CO250" s="78">
        <f t="shared" si="1873"/>
        <v>1746932.1428571427</v>
      </c>
      <c r="CP250" s="78">
        <f t="shared" si="1874"/>
        <v>2635818.1818181816</v>
      </c>
      <c r="CQ250" s="78">
        <f t="shared" si="1875"/>
        <v>1555550</v>
      </c>
      <c r="CR250" s="78">
        <f t="shared" si="1876"/>
        <v>2183160.0000000005</v>
      </c>
      <c r="CS250" s="78">
        <f t="shared" si="1877"/>
        <v>3524249.9999999995</v>
      </c>
      <c r="CT250" s="78">
        <f t="shared" si="1878"/>
        <v>3460533.3333333335</v>
      </c>
      <c r="CU250" s="78">
        <f t="shared" si="1879"/>
        <v>3923686.6666666665</v>
      </c>
      <c r="CV250" s="78">
        <f t="shared" si="1880"/>
        <v>1767257.1428571423</v>
      </c>
      <c r="CW250" s="78">
        <f t="shared" si="1881"/>
        <v>3720320.1680672271</v>
      </c>
      <c r="CX250" s="78">
        <f t="shared" si="1882"/>
        <v>4637536.9747899165</v>
      </c>
      <c r="CY250" s="78">
        <f t="shared" si="1882"/>
        <v>3302197.8515625</v>
      </c>
      <c r="CZ250" s="91">
        <f t="shared" si="1885"/>
        <v>3501866.8571428573</v>
      </c>
      <c r="DA250" s="88"/>
      <c r="DB250" s="49"/>
      <c r="EQ250" s="1"/>
    </row>
    <row r="251" spans="1:147" x14ac:dyDescent="0.15">
      <c r="A251" s="81">
        <v>39697</v>
      </c>
      <c r="B251" s="82">
        <v>5810000</v>
      </c>
      <c r="C251" s="83">
        <v>5650000</v>
      </c>
      <c r="D251" s="83">
        <v>2050000</v>
      </c>
      <c r="E251" s="84">
        <v>7700000</v>
      </c>
      <c r="F251" s="84">
        <v>9190000</v>
      </c>
      <c r="G251" s="84">
        <v>12320000</v>
      </c>
      <c r="H251" s="84">
        <v>15190000</v>
      </c>
      <c r="I251" s="84">
        <v>10940000</v>
      </c>
      <c r="J251" s="138">
        <v>10340000</v>
      </c>
      <c r="K251" s="138">
        <v>13160000</v>
      </c>
      <c r="L251" s="26">
        <v>10430000</v>
      </c>
      <c r="M251" s="26">
        <v>18240000</v>
      </c>
      <c r="N251" s="26">
        <v>16160000</v>
      </c>
      <c r="O251" s="26">
        <v>6700000</v>
      </c>
      <c r="P251" s="26">
        <v>10520000</v>
      </c>
      <c r="Q251" s="26">
        <v>10410000</v>
      </c>
      <c r="R251" s="26">
        <v>18940000</v>
      </c>
      <c r="S251" s="179">
        <v>14756504</v>
      </c>
      <c r="T251" s="85">
        <f t="shared" si="1883"/>
        <v>12546000</v>
      </c>
      <c r="AQ251" s="130">
        <v>39697</v>
      </c>
      <c r="AR251" s="50">
        <v>0.15000000000000002</v>
      </c>
      <c r="AS251" s="88">
        <v>0.13566666666666666</v>
      </c>
      <c r="AT251" s="88">
        <v>0.15409090909090908</v>
      </c>
      <c r="AU251" s="88">
        <v>0.16699999999999998</v>
      </c>
      <c r="AV251" s="88">
        <v>0.16124999999999995</v>
      </c>
      <c r="AW251" s="88">
        <v>0.14884615384615382</v>
      </c>
      <c r="AX251" s="88">
        <v>0.15035714285714283</v>
      </c>
      <c r="AY251" s="88">
        <v>0.13964285714285712</v>
      </c>
      <c r="AZ251" s="88">
        <v>0.17272727272727273</v>
      </c>
      <c r="BA251" s="88">
        <v>0.16305555555555556</v>
      </c>
      <c r="BB251" s="88">
        <v>0.16366666666666668</v>
      </c>
      <c r="BC251" s="88">
        <v>0.20281249999999995</v>
      </c>
      <c r="BD251" s="88">
        <v>0.19222222222222221</v>
      </c>
      <c r="BE251" s="88">
        <v>0.19366666666666665</v>
      </c>
      <c r="BF251" s="88">
        <v>0.16390476190476189</v>
      </c>
      <c r="BG251" s="88">
        <v>0.27315126050420169</v>
      </c>
      <c r="BH251" s="89">
        <v>0.23978991596638657</v>
      </c>
      <c r="BI251" s="89">
        <v>0.2064705882352941</v>
      </c>
      <c r="BJ251" s="89">
        <f t="shared" si="1884"/>
        <v>0.21541975933792401</v>
      </c>
      <c r="BK251" s="101"/>
      <c r="BL251" s="49"/>
      <c r="BP251" s="1"/>
      <c r="BQ251" s="1"/>
      <c r="BR251" s="1"/>
      <c r="BS251" s="1"/>
      <c r="BT251" s="1"/>
      <c r="BU251" s="1"/>
      <c r="BV251" s="1"/>
      <c r="BW251" s="1"/>
      <c r="BX251" s="1"/>
      <c r="BY251" s="1"/>
      <c r="BZ251" s="1"/>
      <c r="CA251" s="1"/>
      <c r="CB251" s="1"/>
      <c r="CC251" s="1"/>
      <c r="CD251" s="1"/>
      <c r="CE251" s="97"/>
      <c r="CG251" s="90">
        <v>39697</v>
      </c>
      <c r="CH251" s="78">
        <f t="shared" si="1866"/>
        <v>871500.00000000012</v>
      </c>
      <c r="CI251" s="78">
        <f t="shared" si="1867"/>
        <v>766516.66666666663</v>
      </c>
      <c r="CJ251" s="78">
        <f t="shared" si="1868"/>
        <v>315886.36363636365</v>
      </c>
      <c r="CK251" s="78">
        <f t="shared" si="1869"/>
        <v>1285899.9999999998</v>
      </c>
      <c r="CL251" s="78">
        <f t="shared" si="1870"/>
        <v>1481887.4999999995</v>
      </c>
      <c r="CM251" s="78">
        <f t="shared" si="1871"/>
        <v>1833784.615384615</v>
      </c>
      <c r="CN251" s="78">
        <f t="shared" si="1872"/>
        <v>2283924.9999999995</v>
      </c>
      <c r="CO251" s="78">
        <f t="shared" si="1873"/>
        <v>1527692.857142857</v>
      </c>
      <c r="CP251" s="78">
        <f t="shared" si="1874"/>
        <v>1786000</v>
      </c>
      <c r="CQ251" s="78">
        <f t="shared" si="1875"/>
        <v>2145811.111111111</v>
      </c>
      <c r="CR251" s="78">
        <f t="shared" si="1876"/>
        <v>1707043.3333333335</v>
      </c>
      <c r="CS251" s="78">
        <f t="shared" si="1877"/>
        <v>3699299.9999999991</v>
      </c>
      <c r="CT251" s="78">
        <f t="shared" si="1878"/>
        <v>3106311.111111111</v>
      </c>
      <c r="CU251" s="78">
        <f t="shared" si="1879"/>
        <v>1297566.6666666665</v>
      </c>
      <c r="CV251" s="78">
        <f t="shared" si="1880"/>
        <v>1724278.0952380951</v>
      </c>
      <c r="CW251" s="78">
        <f t="shared" si="1881"/>
        <v>2843504.6218487397</v>
      </c>
      <c r="CX251" s="78">
        <f t="shared" si="1882"/>
        <v>4541621.0084033618</v>
      </c>
      <c r="CY251" s="78">
        <f t="shared" si="1882"/>
        <v>3046784.0611764705</v>
      </c>
      <c r="CZ251" s="91">
        <f t="shared" si="1885"/>
        <v>2702656.3006535945</v>
      </c>
      <c r="DA251" s="88"/>
      <c r="DB251" s="49"/>
      <c r="EQ251" s="1"/>
    </row>
    <row r="252" spans="1:147" x14ac:dyDescent="0.15">
      <c r="A252" s="81">
        <v>39698</v>
      </c>
      <c r="B252" s="82">
        <v>3280000</v>
      </c>
      <c r="C252" s="83">
        <v>1470000</v>
      </c>
      <c r="D252" s="83">
        <v>4190000</v>
      </c>
      <c r="E252" s="84">
        <v>7930000</v>
      </c>
      <c r="F252" s="84">
        <v>9250000</v>
      </c>
      <c r="G252" s="84">
        <v>10850000</v>
      </c>
      <c r="H252" s="84">
        <v>13580000</v>
      </c>
      <c r="I252" s="84">
        <v>4780000</v>
      </c>
      <c r="J252" s="138">
        <v>9580000</v>
      </c>
      <c r="K252" s="138">
        <v>12440000</v>
      </c>
      <c r="L252" s="26">
        <v>13910000</v>
      </c>
      <c r="M252" s="26">
        <v>20110000</v>
      </c>
      <c r="N252" s="26">
        <v>14320000</v>
      </c>
      <c r="O252" s="26">
        <v>15570000</v>
      </c>
      <c r="P252" s="26">
        <v>16110000</v>
      </c>
      <c r="Q252" s="26">
        <v>18490000</v>
      </c>
      <c r="R252" s="26">
        <v>22220000</v>
      </c>
      <c r="S252" s="179">
        <v>11192500</v>
      </c>
      <c r="T252" s="85">
        <f t="shared" si="1883"/>
        <v>17342000</v>
      </c>
      <c r="AQ252" s="130">
        <v>39698</v>
      </c>
      <c r="AR252" s="50">
        <v>0.154</v>
      </c>
      <c r="AS252" s="88">
        <v>0.124375</v>
      </c>
      <c r="AT252" s="88">
        <v>0.15812499999999996</v>
      </c>
      <c r="AU252" s="88">
        <v>0.16699999999999998</v>
      </c>
      <c r="AV252" s="88">
        <v>0.1643333333333333</v>
      </c>
      <c r="AW252" s="88">
        <v>0.14583333333333329</v>
      </c>
      <c r="AX252" s="88">
        <v>0.15035714285714283</v>
      </c>
      <c r="AY252" s="88">
        <v>0.14124999999999999</v>
      </c>
      <c r="AZ252" s="88">
        <v>0.18500000000000003</v>
      </c>
      <c r="BA252" s="88">
        <v>0.16388888888888886</v>
      </c>
      <c r="BB252" s="88">
        <v>0.16366666666666668</v>
      </c>
      <c r="BC252" s="88">
        <v>0.20374999999999996</v>
      </c>
      <c r="BD252" s="88">
        <v>0.19222222222222221</v>
      </c>
      <c r="BE252" s="88">
        <v>0.19449579831932773</v>
      </c>
      <c r="BF252" s="88">
        <v>0.16390476190476189</v>
      </c>
      <c r="BG252" s="88">
        <v>0.27315126050420169</v>
      </c>
      <c r="BH252" s="89">
        <v>0.23978991596638657</v>
      </c>
      <c r="BI252" s="89">
        <v>0.2064705882352941</v>
      </c>
      <c r="BJ252" s="89">
        <f t="shared" si="1884"/>
        <v>0.21681612565835159</v>
      </c>
      <c r="BK252" s="101"/>
      <c r="BL252" s="49"/>
      <c r="BP252" s="1"/>
      <c r="BQ252" s="1"/>
      <c r="BR252" s="1"/>
      <c r="BS252" s="1"/>
      <c r="BT252" s="1"/>
      <c r="BU252" s="1"/>
      <c r="BV252" s="1"/>
      <c r="BW252" s="1"/>
      <c r="BX252" s="1"/>
      <c r="BY252" s="1"/>
      <c r="BZ252" s="1"/>
      <c r="CA252" s="1"/>
      <c r="CB252" s="1"/>
      <c r="CC252" s="1"/>
      <c r="CD252" s="1"/>
      <c r="CE252" s="97"/>
      <c r="CG252" s="90">
        <v>39698</v>
      </c>
      <c r="CH252" s="78">
        <f t="shared" si="1866"/>
        <v>505120</v>
      </c>
      <c r="CI252" s="78">
        <f t="shared" si="1867"/>
        <v>182831.25</v>
      </c>
      <c r="CJ252" s="78">
        <f t="shared" si="1868"/>
        <v>662543.74999999988</v>
      </c>
      <c r="CK252" s="78">
        <f t="shared" si="1869"/>
        <v>1324309.9999999998</v>
      </c>
      <c r="CL252" s="78">
        <f t="shared" si="1870"/>
        <v>1520083.333333333</v>
      </c>
      <c r="CM252" s="78">
        <f t="shared" si="1871"/>
        <v>1582291.6666666663</v>
      </c>
      <c r="CN252" s="78">
        <f t="shared" si="1872"/>
        <v>2041849.9999999995</v>
      </c>
      <c r="CO252" s="78">
        <f t="shared" si="1873"/>
        <v>675174.99999999988</v>
      </c>
      <c r="CP252" s="78">
        <f t="shared" si="1874"/>
        <v>1772300.0000000002</v>
      </c>
      <c r="CQ252" s="78">
        <f t="shared" si="1875"/>
        <v>2038777.7777777775</v>
      </c>
      <c r="CR252" s="78">
        <f t="shared" si="1876"/>
        <v>2276603.3333333335</v>
      </c>
      <c r="CS252" s="78">
        <f t="shared" si="1877"/>
        <v>4097412.4999999991</v>
      </c>
      <c r="CT252" s="78">
        <f t="shared" si="1878"/>
        <v>2752622.222222222</v>
      </c>
      <c r="CU252" s="78">
        <f t="shared" si="1879"/>
        <v>3028299.5798319327</v>
      </c>
      <c r="CV252" s="78">
        <f t="shared" si="1880"/>
        <v>2640505.7142857141</v>
      </c>
      <c r="CW252" s="78">
        <f t="shared" si="1881"/>
        <v>5050566.8067226894</v>
      </c>
      <c r="CX252" s="78">
        <f t="shared" si="1882"/>
        <v>5328131.9327731095</v>
      </c>
      <c r="CY252" s="78">
        <f t="shared" si="1882"/>
        <v>2310922.0588235292</v>
      </c>
      <c r="CZ252" s="91">
        <f t="shared" si="1885"/>
        <v>3760025.2511671335</v>
      </c>
      <c r="DA252" s="88"/>
      <c r="DB252" s="49"/>
      <c r="EQ252" s="1"/>
    </row>
    <row r="253" spans="1:147" x14ac:dyDescent="0.15">
      <c r="A253" s="81">
        <v>39699</v>
      </c>
      <c r="B253" s="82">
        <v>3150000</v>
      </c>
      <c r="C253" s="83">
        <v>7860000</v>
      </c>
      <c r="D253" s="83">
        <v>7700000</v>
      </c>
      <c r="E253" s="84">
        <v>8280000</v>
      </c>
      <c r="F253" s="84">
        <v>8210000</v>
      </c>
      <c r="G253" s="84">
        <v>8290000</v>
      </c>
      <c r="H253" s="84">
        <v>3910000</v>
      </c>
      <c r="I253" s="84">
        <v>12680000</v>
      </c>
      <c r="J253" s="138">
        <v>12250000</v>
      </c>
      <c r="K253" s="138">
        <v>12630000</v>
      </c>
      <c r="L253" s="26">
        <v>11000000</v>
      </c>
      <c r="M253" s="26">
        <v>14350000</v>
      </c>
      <c r="N253" s="26">
        <v>7080000</v>
      </c>
      <c r="O253" s="26">
        <v>16610000</v>
      </c>
      <c r="P253" s="26">
        <v>16780000</v>
      </c>
      <c r="Q253" s="26">
        <v>17730000</v>
      </c>
      <c r="R253" s="26">
        <v>17020000</v>
      </c>
      <c r="S253" s="179">
        <v>4000000</v>
      </c>
      <c r="T253" s="85">
        <f t="shared" si="1883"/>
        <v>15044000</v>
      </c>
      <c r="AQ253" s="130">
        <v>39699</v>
      </c>
      <c r="AR253" s="50">
        <v>0.154</v>
      </c>
      <c r="AS253" s="88">
        <v>0.124375</v>
      </c>
      <c r="AT253" s="88">
        <v>0.15812499999999996</v>
      </c>
      <c r="AU253" s="88">
        <v>0.15499999999999997</v>
      </c>
      <c r="AV253" s="88">
        <v>0.16233333333333327</v>
      </c>
      <c r="AW253" s="88">
        <v>0.14583333333333329</v>
      </c>
      <c r="AX253" s="88">
        <v>0.152</v>
      </c>
      <c r="AY253" s="88">
        <v>0.14124999999999999</v>
      </c>
      <c r="AZ253" s="88">
        <v>0.18500000000000003</v>
      </c>
      <c r="BA253" s="88">
        <v>0.16222222222222216</v>
      </c>
      <c r="BB253" s="88">
        <v>0.16733333333333328</v>
      </c>
      <c r="BC253" s="88">
        <v>0.20374999999999996</v>
      </c>
      <c r="BD253" s="88">
        <v>0.18911764705882356</v>
      </c>
      <c r="BE253" s="88">
        <v>0.19449579831932773</v>
      </c>
      <c r="BF253" s="88">
        <v>0.16328571428571426</v>
      </c>
      <c r="BG253" s="88">
        <v>0.27222689075630252</v>
      </c>
      <c r="BH253" s="89">
        <v>0.2405357142857143</v>
      </c>
      <c r="BI253" s="89">
        <v>0.20441176470588229</v>
      </c>
      <c r="BJ253" s="89">
        <f t="shared" si="1884"/>
        <v>0.21576659222582945</v>
      </c>
      <c r="BK253" s="101"/>
      <c r="BL253" s="49"/>
      <c r="BP253" s="1"/>
      <c r="BQ253" s="1"/>
      <c r="BR253" s="1"/>
      <c r="BS253" s="1"/>
      <c r="BT253" s="1"/>
      <c r="BU253" s="1"/>
      <c r="BV253" s="1"/>
      <c r="BW253" s="1"/>
      <c r="BX253" s="1"/>
      <c r="BY253" s="1"/>
      <c r="BZ253" s="1"/>
      <c r="CA253" s="1"/>
      <c r="CB253" s="1"/>
      <c r="CC253" s="1"/>
      <c r="CD253" s="1"/>
      <c r="CE253" s="97"/>
      <c r="CG253" s="90">
        <v>39699</v>
      </c>
      <c r="CH253" s="78">
        <f t="shared" si="1866"/>
        <v>485100</v>
      </c>
      <c r="CI253" s="78">
        <f t="shared" si="1867"/>
        <v>977587.5</v>
      </c>
      <c r="CJ253" s="78">
        <f t="shared" si="1868"/>
        <v>1217562.4999999998</v>
      </c>
      <c r="CK253" s="78">
        <f t="shared" si="1869"/>
        <v>1283399.9999999998</v>
      </c>
      <c r="CL253" s="78">
        <f t="shared" si="1870"/>
        <v>1332756.6666666663</v>
      </c>
      <c r="CM253" s="78">
        <f t="shared" si="1871"/>
        <v>1208958.333333333</v>
      </c>
      <c r="CN253" s="78">
        <f t="shared" si="1872"/>
        <v>594320</v>
      </c>
      <c r="CO253" s="78">
        <f t="shared" si="1873"/>
        <v>1791049.9999999998</v>
      </c>
      <c r="CP253" s="78">
        <f t="shared" si="1874"/>
        <v>2266250.0000000005</v>
      </c>
      <c r="CQ253" s="78">
        <f t="shared" si="1875"/>
        <v>2048866.6666666658</v>
      </c>
      <c r="CR253" s="78">
        <f t="shared" si="1876"/>
        <v>1840666.666666666</v>
      </c>
      <c r="CS253" s="78">
        <f t="shared" si="1877"/>
        <v>2923812.4999999995</v>
      </c>
      <c r="CT253" s="78">
        <f t="shared" si="1878"/>
        <v>1338952.9411764708</v>
      </c>
      <c r="CU253" s="78">
        <f t="shared" si="1879"/>
        <v>3230575.2100840337</v>
      </c>
      <c r="CV253" s="78">
        <f t="shared" si="1880"/>
        <v>2739934.2857142854</v>
      </c>
      <c r="CW253" s="78">
        <f t="shared" si="1881"/>
        <v>4826582.7731092433</v>
      </c>
      <c r="CX253" s="78">
        <f t="shared" si="1882"/>
        <v>4093917.8571428573</v>
      </c>
      <c r="CY253" s="78">
        <f t="shared" si="1882"/>
        <v>817647.05882352917</v>
      </c>
      <c r="CZ253" s="91">
        <f t="shared" si="1885"/>
        <v>3245992.6134453779</v>
      </c>
      <c r="DA253" s="88"/>
      <c r="DB253" s="49"/>
      <c r="EQ253" s="1"/>
    </row>
    <row r="254" spans="1:147" x14ac:dyDescent="0.15">
      <c r="A254" s="81">
        <v>39700</v>
      </c>
      <c r="B254" s="82">
        <v>900000</v>
      </c>
      <c r="C254" s="83">
        <v>8940000</v>
      </c>
      <c r="D254" s="83">
        <v>7520000</v>
      </c>
      <c r="E254" s="84">
        <v>10280000</v>
      </c>
      <c r="F254" s="84">
        <v>6560000</v>
      </c>
      <c r="G254" s="84">
        <v>2750000</v>
      </c>
      <c r="H254" s="84">
        <v>13470000</v>
      </c>
      <c r="I254" s="84">
        <v>12600000</v>
      </c>
      <c r="J254" s="138">
        <v>13650000</v>
      </c>
      <c r="K254" s="138">
        <v>12510000</v>
      </c>
      <c r="L254" s="26">
        <v>8110000</v>
      </c>
      <c r="M254" s="26">
        <v>8400000</v>
      </c>
      <c r="N254" s="26">
        <v>15310000</v>
      </c>
      <c r="O254" s="26">
        <v>16000000</v>
      </c>
      <c r="P254" s="26">
        <v>14010000</v>
      </c>
      <c r="Q254" s="26">
        <v>15910000</v>
      </c>
      <c r="R254" s="26">
        <v>14290000</v>
      </c>
      <c r="S254" s="179">
        <v>14850677</v>
      </c>
      <c r="T254" s="85">
        <f t="shared" si="1883"/>
        <v>15104000</v>
      </c>
      <c r="AQ254" s="130">
        <v>39700</v>
      </c>
      <c r="AR254" s="50">
        <v>0.16599999999999998</v>
      </c>
      <c r="AS254" s="88">
        <v>0.123125</v>
      </c>
      <c r="AT254" s="88">
        <v>0.15437499999999998</v>
      </c>
      <c r="AU254" s="88">
        <v>0.14749999999999999</v>
      </c>
      <c r="AV254" s="88">
        <v>0.15884615384615383</v>
      </c>
      <c r="AW254" s="88">
        <v>0.14611111111111111</v>
      </c>
      <c r="AX254" s="88">
        <v>0.152</v>
      </c>
      <c r="AY254" s="88">
        <v>0.14249999999999999</v>
      </c>
      <c r="AZ254" s="88">
        <v>0.18941176470588239</v>
      </c>
      <c r="BA254" s="88">
        <v>0.16194444444444439</v>
      </c>
      <c r="BB254" s="88">
        <v>0.16733333333333328</v>
      </c>
      <c r="BC254" s="88">
        <v>0.20468749999999999</v>
      </c>
      <c r="BD254" s="88">
        <v>0.18911764705882356</v>
      </c>
      <c r="BE254" s="88">
        <v>0.19273109243697481</v>
      </c>
      <c r="BF254" s="88">
        <v>0.16328571428571426</v>
      </c>
      <c r="BG254" s="88">
        <v>0.27079831932773107</v>
      </c>
      <c r="BH254" s="89">
        <v>0.2405357142857143</v>
      </c>
      <c r="BI254" s="89">
        <v>0.20441176470588229</v>
      </c>
      <c r="BJ254" s="89">
        <f t="shared" si="1884"/>
        <v>0.21202831210609244</v>
      </c>
      <c r="BK254" s="101"/>
      <c r="BL254" s="49"/>
      <c r="BP254" s="1"/>
      <c r="BQ254" s="1"/>
      <c r="BR254" s="1"/>
      <c r="BS254" s="1"/>
      <c r="BT254" s="1"/>
      <c r="BU254" s="1"/>
      <c r="BV254" s="1"/>
      <c r="BW254" s="1"/>
      <c r="BX254" s="1"/>
      <c r="BY254" s="1"/>
      <c r="BZ254" s="1"/>
      <c r="CA254" s="1"/>
      <c r="CB254" s="1"/>
      <c r="CC254" s="1"/>
      <c r="CD254" s="1"/>
      <c r="CE254" s="97"/>
      <c r="CG254" s="90">
        <v>39700</v>
      </c>
      <c r="CH254" s="78">
        <f t="shared" si="1866"/>
        <v>149399.99999999997</v>
      </c>
      <c r="CI254" s="78">
        <f t="shared" si="1867"/>
        <v>1100737.5</v>
      </c>
      <c r="CJ254" s="78">
        <f t="shared" si="1868"/>
        <v>1160899.9999999998</v>
      </c>
      <c r="CK254" s="78">
        <f t="shared" si="1869"/>
        <v>1516300</v>
      </c>
      <c r="CL254" s="78">
        <f t="shared" si="1870"/>
        <v>1042030.7692307691</v>
      </c>
      <c r="CM254" s="78">
        <f t="shared" si="1871"/>
        <v>401805.55555555556</v>
      </c>
      <c r="CN254" s="78">
        <f t="shared" si="1872"/>
        <v>2047440</v>
      </c>
      <c r="CO254" s="78">
        <f t="shared" si="1873"/>
        <v>1795499.9999999998</v>
      </c>
      <c r="CP254" s="78">
        <f t="shared" si="1874"/>
        <v>2585470.5882352944</v>
      </c>
      <c r="CQ254" s="78">
        <f t="shared" si="1875"/>
        <v>2025924.9999999993</v>
      </c>
      <c r="CR254" s="78">
        <f t="shared" si="1876"/>
        <v>1357073.3333333328</v>
      </c>
      <c r="CS254" s="78">
        <f t="shared" si="1877"/>
        <v>1719375</v>
      </c>
      <c r="CT254" s="78">
        <f t="shared" si="1878"/>
        <v>2895391.1764705884</v>
      </c>
      <c r="CU254" s="78">
        <f t="shared" si="1879"/>
        <v>3083697.478991597</v>
      </c>
      <c r="CV254" s="78">
        <f t="shared" si="1880"/>
        <v>2287632.8571428568</v>
      </c>
      <c r="CW254" s="78">
        <f t="shared" si="1881"/>
        <v>4308401.2605042011</v>
      </c>
      <c r="CX254" s="78">
        <f t="shared" si="1882"/>
        <v>3437255.3571428573</v>
      </c>
      <c r="CY254" s="78">
        <f t="shared" si="1882"/>
        <v>3035653.092647058</v>
      </c>
      <c r="CZ254" s="91">
        <f t="shared" si="1885"/>
        <v>3202475.6260504201</v>
      </c>
      <c r="DA254" s="88"/>
      <c r="DB254" s="49"/>
      <c r="EQ254" s="1"/>
    </row>
    <row r="255" spans="1:147" x14ac:dyDescent="0.15">
      <c r="A255" s="81">
        <v>39701</v>
      </c>
      <c r="B255" s="82">
        <v>2190000</v>
      </c>
      <c r="C255" s="83">
        <v>6940000</v>
      </c>
      <c r="D255" s="83">
        <v>7430000</v>
      </c>
      <c r="E255" s="84">
        <v>9880000</v>
      </c>
      <c r="F255" s="84">
        <v>5490000</v>
      </c>
      <c r="G255" s="84">
        <v>10050000</v>
      </c>
      <c r="H255" s="84">
        <v>12390000</v>
      </c>
      <c r="I255" s="84">
        <v>12090000</v>
      </c>
      <c r="J255" s="138">
        <v>11490000</v>
      </c>
      <c r="K255" s="138">
        <v>13330000</v>
      </c>
      <c r="L255" s="26">
        <v>4580000</v>
      </c>
      <c r="M255" s="26">
        <v>14870000</v>
      </c>
      <c r="N255" s="26">
        <v>13990000</v>
      </c>
      <c r="O255" s="26">
        <v>14420000</v>
      </c>
      <c r="P255" s="26">
        <v>14370000</v>
      </c>
      <c r="Q255" s="26">
        <v>12460000</v>
      </c>
      <c r="R255" s="26">
        <v>4660000</v>
      </c>
      <c r="S255" s="179">
        <v>15815354</v>
      </c>
      <c r="T255" s="85">
        <f t="shared" si="1883"/>
        <v>11980000</v>
      </c>
      <c r="AQ255" s="130">
        <v>39701</v>
      </c>
      <c r="AR255" s="50">
        <v>0.16599999999999998</v>
      </c>
      <c r="AS255" s="88">
        <v>0.12562499999999999</v>
      </c>
      <c r="AT255" s="88">
        <v>0.15437499999999998</v>
      </c>
      <c r="AU255" s="88">
        <v>0.14499999999999999</v>
      </c>
      <c r="AV255" s="88">
        <v>0.15884615384615383</v>
      </c>
      <c r="AW255" s="88">
        <v>0.14611111111111111</v>
      </c>
      <c r="AX255" s="88">
        <v>0.14799999999999996</v>
      </c>
      <c r="AY255" s="88">
        <v>0.14199999999999999</v>
      </c>
      <c r="AZ255" s="88">
        <v>0.19647058823529412</v>
      </c>
      <c r="BA255" s="88">
        <v>0.16194444444444439</v>
      </c>
      <c r="BB255" s="88">
        <v>0.17</v>
      </c>
      <c r="BC255" s="88">
        <v>0.20468749999999999</v>
      </c>
      <c r="BD255" s="88">
        <v>0.18894736842105264</v>
      </c>
      <c r="BE255" s="88">
        <v>0.19420168067226895</v>
      </c>
      <c r="BF255" s="88">
        <v>0.16261904761904761</v>
      </c>
      <c r="BG255" s="88">
        <v>0.27079831932773107</v>
      </c>
      <c r="BH255" s="89">
        <v>0.24290178571428578</v>
      </c>
      <c r="BI255" s="89">
        <v>0.20470588235294118</v>
      </c>
      <c r="BJ255" s="89">
        <f t="shared" si="1884"/>
        <v>0.20511964965012452</v>
      </c>
      <c r="BK255" s="101"/>
      <c r="BL255" s="49"/>
      <c r="BP255" s="1"/>
      <c r="BQ255" s="1"/>
      <c r="BR255" s="1"/>
      <c r="BS255" s="1"/>
      <c r="BT255" s="1"/>
      <c r="BU255" s="1"/>
      <c r="BV255" s="1"/>
      <c r="BW255" s="1"/>
      <c r="BX255" s="1"/>
      <c r="BY255" s="1"/>
      <c r="BZ255" s="1"/>
      <c r="CA255" s="1"/>
      <c r="CB255" s="1"/>
      <c r="CC255" s="1"/>
      <c r="CD255" s="1"/>
      <c r="CE255" s="97"/>
      <c r="CG255" s="90">
        <v>39701</v>
      </c>
      <c r="CH255" s="78">
        <f t="shared" si="1866"/>
        <v>363539.99999999994</v>
      </c>
      <c r="CI255" s="78">
        <f t="shared" si="1867"/>
        <v>871837.49999999988</v>
      </c>
      <c r="CJ255" s="78">
        <f t="shared" si="1868"/>
        <v>1147006.25</v>
      </c>
      <c r="CK255" s="78">
        <f t="shared" si="1869"/>
        <v>1432600</v>
      </c>
      <c r="CL255" s="78">
        <f t="shared" si="1870"/>
        <v>872065.38461538451</v>
      </c>
      <c r="CM255" s="78">
        <f t="shared" si="1871"/>
        <v>1468416.6666666667</v>
      </c>
      <c r="CN255" s="78">
        <f t="shared" si="1872"/>
        <v>1833719.9999999995</v>
      </c>
      <c r="CO255" s="78">
        <f t="shared" si="1873"/>
        <v>1716779.9999999998</v>
      </c>
      <c r="CP255" s="78">
        <f t="shared" si="1874"/>
        <v>2257447.0588235296</v>
      </c>
      <c r="CQ255" s="78">
        <f t="shared" si="1875"/>
        <v>2158719.4444444436</v>
      </c>
      <c r="CR255" s="78">
        <f t="shared" si="1876"/>
        <v>778600</v>
      </c>
      <c r="CS255" s="78">
        <f t="shared" si="1877"/>
        <v>3043703.125</v>
      </c>
      <c r="CT255" s="78">
        <f t="shared" si="1878"/>
        <v>2643373.6842105263</v>
      </c>
      <c r="CU255" s="78">
        <f t="shared" si="1879"/>
        <v>2800388.2352941181</v>
      </c>
      <c r="CV255" s="78">
        <f t="shared" si="1880"/>
        <v>2336835.7142857141</v>
      </c>
      <c r="CW255" s="78">
        <f t="shared" si="1881"/>
        <v>3374147.0588235292</v>
      </c>
      <c r="CX255" s="78">
        <f t="shared" si="1882"/>
        <v>1131922.3214285718</v>
      </c>
      <c r="CY255" s="78">
        <f t="shared" si="1882"/>
        <v>3237495.9952941178</v>
      </c>
      <c r="CZ255" s="91">
        <f t="shared" si="1885"/>
        <v>2457333.4028084921</v>
      </c>
      <c r="DA255" s="88"/>
      <c r="DB255" s="49"/>
      <c r="EQ255" s="1"/>
    </row>
    <row r="256" spans="1:147" x14ac:dyDescent="0.15">
      <c r="A256" s="81">
        <v>39702</v>
      </c>
      <c r="B256" s="82">
        <v>2170000</v>
      </c>
      <c r="C256" s="83">
        <v>4850000</v>
      </c>
      <c r="D256" s="83">
        <v>5690000</v>
      </c>
      <c r="E256" s="84">
        <v>8770000</v>
      </c>
      <c r="F256" s="84">
        <v>2300000</v>
      </c>
      <c r="G256" s="84">
        <v>9620000</v>
      </c>
      <c r="H256" s="84">
        <v>12000000</v>
      </c>
      <c r="I256" s="84">
        <v>10620000</v>
      </c>
      <c r="J256" s="138">
        <v>10230000</v>
      </c>
      <c r="K256" s="138">
        <v>6020000</v>
      </c>
      <c r="L256" s="26">
        <v>10320000</v>
      </c>
      <c r="M256" s="26">
        <v>15280000</v>
      </c>
      <c r="N256" s="26">
        <v>15430000</v>
      </c>
      <c r="O256" s="26">
        <v>15500000</v>
      </c>
      <c r="P256" s="26">
        <v>11050000</v>
      </c>
      <c r="Q256" s="26">
        <v>4860000</v>
      </c>
      <c r="R256" s="26">
        <v>18600000</v>
      </c>
      <c r="S256" s="179">
        <v>15364116</v>
      </c>
      <c r="T256" s="85">
        <f t="shared" si="1883"/>
        <v>13088000</v>
      </c>
      <c r="AQ256" s="130">
        <v>39702</v>
      </c>
      <c r="AR256" s="50">
        <v>0.16999999999999998</v>
      </c>
      <c r="AS256" s="88">
        <v>0.12333333333333334</v>
      </c>
      <c r="AT256" s="88">
        <v>0.14999999999999997</v>
      </c>
      <c r="AU256" s="88">
        <v>0.14499999999999999</v>
      </c>
      <c r="AV256" s="88">
        <v>0.15454545454545451</v>
      </c>
      <c r="AW256" s="88">
        <v>0.14500000000000002</v>
      </c>
      <c r="AX256" s="88">
        <v>0.14799999999999996</v>
      </c>
      <c r="AY256" s="88">
        <v>0.14350000000000002</v>
      </c>
      <c r="AZ256" s="88">
        <v>0.19794117647058826</v>
      </c>
      <c r="BA256" s="88">
        <v>0.15799999999999997</v>
      </c>
      <c r="BB256" s="88">
        <v>0.17</v>
      </c>
      <c r="BC256" s="88">
        <v>0.2030769230769231</v>
      </c>
      <c r="BD256" s="88">
        <v>0.18868421052631582</v>
      </c>
      <c r="BE256" s="88">
        <v>0.19331932773109248</v>
      </c>
      <c r="BF256" s="88">
        <v>0.16261904761904761</v>
      </c>
      <c r="BG256" s="88">
        <v>0.26210084033613446</v>
      </c>
      <c r="BH256" s="89">
        <v>0.24290178571428578</v>
      </c>
      <c r="BI256" s="89">
        <v>0.20554621848739496</v>
      </c>
      <c r="BJ256" s="89">
        <f t="shared" si="1884"/>
        <v>0.20624344014001825</v>
      </c>
      <c r="BK256" s="101"/>
      <c r="BL256" s="49"/>
      <c r="BP256" s="1"/>
      <c r="BQ256" s="1"/>
      <c r="BR256" s="1"/>
      <c r="BS256" s="1"/>
      <c r="BT256" s="1"/>
      <c r="BU256" s="1"/>
      <c r="BV256" s="1"/>
      <c r="BW256" s="1"/>
      <c r="BX256" s="1"/>
      <c r="BY256" s="1"/>
      <c r="BZ256" s="1"/>
      <c r="CA256" s="1"/>
      <c r="CB256" s="1"/>
      <c r="CC256" s="1"/>
      <c r="CD256" s="1"/>
      <c r="CE256" s="97"/>
      <c r="CG256" s="90">
        <v>39702</v>
      </c>
      <c r="CH256" s="78">
        <f t="shared" si="1866"/>
        <v>368899.99999999994</v>
      </c>
      <c r="CI256" s="78">
        <f t="shared" si="1867"/>
        <v>598166.66666666663</v>
      </c>
      <c r="CJ256" s="78">
        <f t="shared" si="1868"/>
        <v>853499.99999999977</v>
      </c>
      <c r="CK256" s="78">
        <f t="shared" si="1869"/>
        <v>1271650</v>
      </c>
      <c r="CL256" s="78">
        <f t="shared" si="1870"/>
        <v>355454.54545454535</v>
      </c>
      <c r="CM256" s="78">
        <f t="shared" si="1871"/>
        <v>1394900.0000000002</v>
      </c>
      <c r="CN256" s="78">
        <f t="shared" si="1872"/>
        <v>1775999.9999999995</v>
      </c>
      <c r="CO256" s="78">
        <f t="shared" si="1873"/>
        <v>1523970.0000000002</v>
      </c>
      <c r="CP256" s="78">
        <f t="shared" si="1874"/>
        <v>2024938.2352941178</v>
      </c>
      <c r="CQ256" s="78">
        <f t="shared" si="1875"/>
        <v>951159.99999999988</v>
      </c>
      <c r="CR256" s="78">
        <f t="shared" si="1876"/>
        <v>1754400.0000000002</v>
      </c>
      <c r="CS256" s="78">
        <f t="shared" si="1877"/>
        <v>3103015.384615385</v>
      </c>
      <c r="CT256" s="78">
        <f t="shared" si="1878"/>
        <v>2911397.368421053</v>
      </c>
      <c r="CU256" s="78">
        <f t="shared" si="1879"/>
        <v>2996449.5798319336</v>
      </c>
      <c r="CV256" s="78">
        <f t="shared" si="1880"/>
        <v>1796940.476190476</v>
      </c>
      <c r="CW256" s="78">
        <f t="shared" si="1881"/>
        <v>1273810.0840336136</v>
      </c>
      <c r="CX256" s="78">
        <f t="shared" si="1882"/>
        <v>4517973.2142857155</v>
      </c>
      <c r="CY256" s="78">
        <f t="shared" si="1882"/>
        <v>3158035.9442016808</v>
      </c>
      <c r="CZ256" s="91">
        <f t="shared" si="1885"/>
        <v>2699314.1445525587</v>
      </c>
      <c r="DA256" s="88"/>
      <c r="DB256" s="49"/>
      <c r="EQ256" s="1"/>
    </row>
    <row r="257" spans="1:147" x14ac:dyDescent="0.15">
      <c r="A257" s="81">
        <v>39703</v>
      </c>
      <c r="B257" s="82">
        <v>3480000</v>
      </c>
      <c r="C257" s="83">
        <v>4880000</v>
      </c>
      <c r="D257" s="83">
        <v>4240000</v>
      </c>
      <c r="E257" s="84">
        <v>2230000</v>
      </c>
      <c r="F257" s="84">
        <v>5610000</v>
      </c>
      <c r="G257" s="84">
        <v>8990000</v>
      </c>
      <c r="H257" s="84">
        <v>13760000</v>
      </c>
      <c r="I257" s="84">
        <v>9000000</v>
      </c>
      <c r="J257" s="138">
        <v>8440000</v>
      </c>
      <c r="K257" s="138">
        <v>13640000</v>
      </c>
      <c r="L257" s="26">
        <v>9230000</v>
      </c>
      <c r="M257" s="26">
        <v>16620000</v>
      </c>
      <c r="N257" s="26">
        <v>15020000</v>
      </c>
      <c r="O257" s="26">
        <v>12580000</v>
      </c>
      <c r="P257" s="26">
        <v>7090000</v>
      </c>
      <c r="Q257" s="26">
        <v>14950000</v>
      </c>
      <c r="R257" s="26">
        <v>17890000</v>
      </c>
      <c r="S257" s="179">
        <v>14079539</v>
      </c>
      <c r="T257" s="85">
        <f t="shared" si="1883"/>
        <v>13506000</v>
      </c>
      <c r="AQ257" s="130">
        <v>39703</v>
      </c>
      <c r="AR257" s="50">
        <v>0.16999999999999998</v>
      </c>
      <c r="AS257" s="88">
        <v>0.12375</v>
      </c>
      <c r="AT257" s="88">
        <v>0.14999999999999997</v>
      </c>
      <c r="AU257" s="88">
        <v>0.12833333333333333</v>
      </c>
      <c r="AV257" s="88">
        <v>0.15454545454545451</v>
      </c>
      <c r="AW257" s="88">
        <v>0.15166666666666664</v>
      </c>
      <c r="AX257" s="88">
        <v>0.14799999999999996</v>
      </c>
      <c r="AY257" s="88">
        <v>0.14550000000000002</v>
      </c>
      <c r="AZ257" s="88">
        <v>0.19794117647058826</v>
      </c>
      <c r="BA257" s="88">
        <v>0.15799999999999997</v>
      </c>
      <c r="BB257" s="88">
        <v>0.17</v>
      </c>
      <c r="BC257" s="88">
        <v>0.2030769230769231</v>
      </c>
      <c r="BD257" s="88">
        <v>0.18852941176470589</v>
      </c>
      <c r="BE257" s="88">
        <v>0.19331932773109248</v>
      </c>
      <c r="BF257" s="88">
        <v>0.15947619047619047</v>
      </c>
      <c r="BG257" s="88">
        <v>0.26210084033613446</v>
      </c>
      <c r="BH257" s="89">
        <v>0.24576190476190482</v>
      </c>
      <c r="BI257" s="89">
        <v>0.20584033613445377</v>
      </c>
      <c r="BJ257" s="89">
        <f t="shared" si="1884"/>
        <v>0.21782086683333191</v>
      </c>
      <c r="BK257" s="101"/>
      <c r="BL257" s="49"/>
      <c r="BP257" s="1"/>
      <c r="BQ257" s="1"/>
      <c r="BR257" s="1"/>
      <c r="BS257" s="1"/>
      <c r="BT257" s="1"/>
      <c r="BU257" s="1"/>
      <c r="BV257" s="1"/>
      <c r="BW257" s="1"/>
      <c r="BX257" s="1"/>
      <c r="BY257" s="1"/>
      <c r="BZ257" s="1"/>
      <c r="CA257" s="1"/>
      <c r="CB257" s="1"/>
      <c r="CC257" s="1"/>
      <c r="CD257" s="1"/>
      <c r="CE257" s="97"/>
      <c r="CG257" s="90">
        <v>39703</v>
      </c>
      <c r="CH257" s="78">
        <f t="shared" si="1866"/>
        <v>591600</v>
      </c>
      <c r="CI257" s="78">
        <f t="shared" si="1867"/>
        <v>603900</v>
      </c>
      <c r="CJ257" s="78">
        <f t="shared" si="1868"/>
        <v>635999.99999999988</v>
      </c>
      <c r="CK257" s="78">
        <f t="shared" si="1869"/>
        <v>286183.33333333331</v>
      </c>
      <c r="CL257" s="78">
        <f t="shared" si="1870"/>
        <v>866999.99999999977</v>
      </c>
      <c r="CM257" s="78">
        <f t="shared" si="1871"/>
        <v>1363483.333333333</v>
      </c>
      <c r="CN257" s="78">
        <f t="shared" si="1872"/>
        <v>2036479.9999999995</v>
      </c>
      <c r="CO257" s="78">
        <f t="shared" si="1873"/>
        <v>1309500.0000000002</v>
      </c>
      <c r="CP257" s="78">
        <f t="shared" si="1874"/>
        <v>1670623.5294117648</v>
      </c>
      <c r="CQ257" s="78">
        <f t="shared" si="1875"/>
        <v>2155119.9999999995</v>
      </c>
      <c r="CR257" s="78">
        <f t="shared" si="1876"/>
        <v>1569100</v>
      </c>
      <c r="CS257" s="78">
        <f t="shared" si="1877"/>
        <v>3375138.461538462</v>
      </c>
      <c r="CT257" s="78">
        <f t="shared" si="1878"/>
        <v>2831711.7647058824</v>
      </c>
      <c r="CU257" s="78">
        <f t="shared" si="1879"/>
        <v>2431957.1428571432</v>
      </c>
      <c r="CV257" s="78">
        <f t="shared" si="1880"/>
        <v>1130686.1904761903</v>
      </c>
      <c r="CW257" s="78">
        <f t="shared" si="1881"/>
        <v>3918407.5630252101</v>
      </c>
      <c r="CX257" s="78">
        <f t="shared" si="1882"/>
        <v>4396680.4761904776</v>
      </c>
      <c r="CY257" s="78">
        <f t="shared" si="1882"/>
        <v>2898137.040378151</v>
      </c>
      <c r="CZ257" s="91">
        <f t="shared" si="1885"/>
        <v>2941888.6274509807</v>
      </c>
      <c r="DA257" s="88"/>
      <c r="DB257" s="49"/>
      <c r="EQ257" s="1"/>
    </row>
    <row r="258" spans="1:147" x14ac:dyDescent="0.15">
      <c r="A258" s="81">
        <v>39704</v>
      </c>
      <c r="B258" s="82">
        <v>3460000</v>
      </c>
      <c r="C258" s="83">
        <v>3710000</v>
      </c>
      <c r="D258" s="83">
        <v>1340000</v>
      </c>
      <c r="E258" s="84">
        <v>7160000</v>
      </c>
      <c r="F258" s="84">
        <v>6260000</v>
      </c>
      <c r="G258" s="84">
        <v>8690000</v>
      </c>
      <c r="H258" s="84">
        <v>10040000</v>
      </c>
      <c r="I258" s="84">
        <v>6970000</v>
      </c>
      <c r="J258" s="138">
        <v>3630000</v>
      </c>
      <c r="K258" s="138">
        <v>11040000</v>
      </c>
      <c r="L258" s="26">
        <v>9900000</v>
      </c>
      <c r="M258" s="26">
        <v>11330000</v>
      </c>
      <c r="N258" s="26">
        <v>13700000</v>
      </c>
      <c r="O258" s="26">
        <v>7610000</v>
      </c>
      <c r="P258" s="26">
        <v>14530000</v>
      </c>
      <c r="Q258" s="26">
        <v>12460000</v>
      </c>
      <c r="R258" s="26">
        <v>21340000</v>
      </c>
      <c r="S258" s="179">
        <v>12355026</v>
      </c>
      <c r="T258" s="85">
        <f t="shared" si="1883"/>
        <v>13928000</v>
      </c>
      <c r="AQ258" s="130">
        <v>39704</v>
      </c>
      <c r="AR258" s="50">
        <v>0.18000000000000002</v>
      </c>
      <c r="AS258" s="88">
        <v>0.12375</v>
      </c>
      <c r="AT258" s="88">
        <v>0.17500000000000002</v>
      </c>
      <c r="AU258" s="88">
        <v>0.12833333333333333</v>
      </c>
      <c r="AV258" s="88">
        <v>0.15090909090909088</v>
      </c>
      <c r="AW258" s="88">
        <v>0.14833333333333332</v>
      </c>
      <c r="AX258" s="88">
        <v>0.14799999999999996</v>
      </c>
      <c r="AY258" s="88">
        <v>0.14550000000000002</v>
      </c>
      <c r="AZ258" s="88">
        <v>0.19666666666666668</v>
      </c>
      <c r="BA258" s="88">
        <v>0.15615384615384614</v>
      </c>
      <c r="BB258" s="88">
        <v>0.16678571428571426</v>
      </c>
      <c r="BC258" s="88">
        <v>0.20153846153846156</v>
      </c>
      <c r="BD258" s="88">
        <v>0.18852941176470589</v>
      </c>
      <c r="BE258" s="88">
        <v>0.19285714285714287</v>
      </c>
      <c r="BF258" s="88">
        <v>0.15947619047619047</v>
      </c>
      <c r="BG258" s="88">
        <v>0.26155462184873945</v>
      </c>
      <c r="BH258" s="89">
        <v>0.24438775510204083</v>
      </c>
      <c r="BI258" s="89">
        <v>0.20705882352941177</v>
      </c>
      <c r="BJ258" s="89">
        <f t="shared" si="1884"/>
        <v>0.21312306329769129</v>
      </c>
      <c r="BK258" s="101"/>
      <c r="BL258" s="49"/>
      <c r="BP258" s="1"/>
      <c r="BQ258" s="1"/>
      <c r="BR258" s="1"/>
      <c r="BS258" s="1"/>
      <c r="BT258" s="1"/>
      <c r="BU258" s="1"/>
      <c r="BV258" s="1"/>
      <c r="BW258" s="1"/>
      <c r="BX258" s="1"/>
      <c r="BY258" s="1"/>
      <c r="BZ258" s="1"/>
      <c r="CA258" s="1"/>
      <c r="CB258" s="1"/>
      <c r="CC258" s="1"/>
      <c r="CD258" s="1"/>
      <c r="CE258" s="97"/>
      <c r="CG258" s="90">
        <v>39704</v>
      </c>
      <c r="CH258" s="78">
        <f t="shared" si="1866"/>
        <v>622800.00000000012</v>
      </c>
      <c r="CI258" s="78">
        <f t="shared" si="1867"/>
        <v>459112.5</v>
      </c>
      <c r="CJ258" s="78">
        <f t="shared" si="1868"/>
        <v>234500.00000000003</v>
      </c>
      <c r="CK258" s="78">
        <f t="shared" si="1869"/>
        <v>918866.66666666663</v>
      </c>
      <c r="CL258" s="78">
        <f t="shared" si="1870"/>
        <v>944690.90909090894</v>
      </c>
      <c r="CM258" s="78">
        <f t="shared" si="1871"/>
        <v>1289016.6666666665</v>
      </c>
      <c r="CN258" s="78">
        <f t="shared" si="1872"/>
        <v>1485919.9999999995</v>
      </c>
      <c r="CO258" s="78">
        <f t="shared" si="1873"/>
        <v>1014135.0000000001</v>
      </c>
      <c r="CP258" s="78">
        <f t="shared" si="1874"/>
        <v>713900.00000000012</v>
      </c>
      <c r="CQ258" s="78">
        <f t="shared" si="1875"/>
        <v>1723938.4615384615</v>
      </c>
      <c r="CR258" s="78">
        <f t="shared" si="1876"/>
        <v>1651178.5714285711</v>
      </c>
      <c r="CS258" s="78">
        <f t="shared" si="1877"/>
        <v>2283430.7692307695</v>
      </c>
      <c r="CT258" s="78">
        <f t="shared" si="1878"/>
        <v>2582852.9411764708</v>
      </c>
      <c r="CU258" s="78">
        <f t="shared" si="1879"/>
        <v>1467642.8571428573</v>
      </c>
      <c r="CV258" s="78">
        <f t="shared" si="1880"/>
        <v>2317189.0476190476</v>
      </c>
      <c r="CW258" s="78">
        <f t="shared" si="1881"/>
        <v>3258970.5882352935</v>
      </c>
      <c r="CX258" s="78">
        <f t="shared" si="1882"/>
        <v>5215234.6938775517</v>
      </c>
      <c r="CY258" s="78">
        <f t="shared" si="1882"/>
        <v>2558217.148235294</v>
      </c>
      <c r="CZ258" s="91">
        <f t="shared" si="1885"/>
        <v>2968378.0256102444</v>
      </c>
      <c r="DA258" s="88"/>
      <c r="DB258" s="49"/>
      <c r="EQ258" s="1"/>
    </row>
    <row r="259" spans="1:147" x14ac:dyDescent="0.15">
      <c r="A259" s="81">
        <v>39705</v>
      </c>
      <c r="B259" s="82">
        <v>2970000</v>
      </c>
      <c r="C259" s="83">
        <v>370000</v>
      </c>
      <c r="D259" s="83">
        <v>4360000</v>
      </c>
      <c r="E259" s="84">
        <v>6730000</v>
      </c>
      <c r="F259" s="84">
        <v>6200000</v>
      </c>
      <c r="G259" s="84">
        <v>6490000</v>
      </c>
      <c r="H259" s="84">
        <v>5980000</v>
      </c>
      <c r="I259" s="84">
        <v>3020000</v>
      </c>
      <c r="J259" s="138">
        <v>11430000</v>
      </c>
      <c r="K259" s="138">
        <v>10980000</v>
      </c>
      <c r="L259" s="26">
        <v>11140000</v>
      </c>
      <c r="M259" s="26">
        <v>13180000</v>
      </c>
      <c r="N259" s="26">
        <v>10650000</v>
      </c>
      <c r="O259" s="26">
        <v>16600000</v>
      </c>
      <c r="P259" s="26">
        <v>13760000</v>
      </c>
      <c r="Q259" s="26">
        <v>15000000</v>
      </c>
      <c r="R259" s="26">
        <v>18500000</v>
      </c>
      <c r="S259" s="179">
        <v>8735000</v>
      </c>
      <c r="T259" s="85">
        <f t="shared" si="1883"/>
        <v>14902000</v>
      </c>
      <c r="AQ259" s="130">
        <v>39705</v>
      </c>
      <c r="AR259" s="50">
        <v>0.18000000000000002</v>
      </c>
      <c r="AS259" s="88">
        <v>0.12937499999999999</v>
      </c>
      <c r="AT259" s="88">
        <v>0.17500000000000002</v>
      </c>
      <c r="AU259" s="88">
        <v>0.12833333333333333</v>
      </c>
      <c r="AV259" s="88">
        <v>0.14954545454545451</v>
      </c>
      <c r="AW259" s="88">
        <v>0.15277777777777776</v>
      </c>
      <c r="AX259" s="88">
        <v>0.14799999999999996</v>
      </c>
      <c r="AY259" s="88">
        <v>0.16428571428571428</v>
      </c>
      <c r="AZ259" s="88">
        <v>0.19666666666666668</v>
      </c>
      <c r="BA259" s="88">
        <v>0.15384615384615385</v>
      </c>
      <c r="BB259" s="88">
        <v>0.16749999999999998</v>
      </c>
      <c r="BC259" s="88">
        <v>0.20076923076923076</v>
      </c>
      <c r="BD259" s="88">
        <v>0.18852941176470589</v>
      </c>
      <c r="BE259" s="88">
        <v>0.19285714285714287</v>
      </c>
      <c r="BF259" s="88">
        <v>0.15914285714285714</v>
      </c>
      <c r="BG259" s="88">
        <v>0.2600840336134454</v>
      </c>
      <c r="BH259" s="89">
        <v>0.24403061224489794</v>
      </c>
      <c r="BI259" s="89">
        <v>0.20705882352941177</v>
      </c>
      <c r="BJ259" s="89">
        <f t="shared" si="1884"/>
        <v>0.21225203800484091</v>
      </c>
      <c r="BK259" s="101"/>
      <c r="BL259" s="49"/>
      <c r="BP259" s="1"/>
      <c r="BQ259" s="1"/>
      <c r="BR259" s="1"/>
      <c r="BS259" s="1"/>
      <c r="BT259" s="1"/>
      <c r="BU259" s="1"/>
      <c r="BV259" s="1"/>
      <c r="BW259" s="1"/>
      <c r="BX259" s="1"/>
      <c r="BY259" s="1"/>
      <c r="BZ259" s="1"/>
      <c r="CA259" s="1"/>
      <c r="CB259" s="1"/>
      <c r="CC259" s="1"/>
      <c r="CD259" s="1"/>
      <c r="CE259" s="97"/>
      <c r="CG259" s="90">
        <v>39705</v>
      </c>
      <c r="CH259" s="78">
        <f t="shared" ref="CH259:CH322" si="1886">B259*AR259</f>
        <v>534600.00000000012</v>
      </c>
      <c r="CI259" s="78">
        <f t="shared" ref="CI259:CI322" si="1887">C259*AS259</f>
        <v>47868.749999999993</v>
      </c>
      <c r="CJ259" s="78">
        <f t="shared" ref="CJ259:CJ322" si="1888">D259*AT259</f>
        <v>763000.00000000012</v>
      </c>
      <c r="CK259" s="78">
        <f t="shared" ref="CK259:CK322" si="1889">E259*AU259</f>
        <v>863683.33333333326</v>
      </c>
      <c r="CL259" s="78">
        <f t="shared" ref="CL259:CL322" si="1890">F259*AV259</f>
        <v>927181.818181818</v>
      </c>
      <c r="CM259" s="78">
        <f t="shared" ref="CM259:CM322" si="1891">G259*AW259</f>
        <v>991527.77777777764</v>
      </c>
      <c r="CN259" s="78">
        <f t="shared" ref="CN259:CN322" si="1892">H259*AX259</f>
        <v>885039.99999999977</v>
      </c>
      <c r="CO259" s="78">
        <f t="shared" ref="CO259:CO322" si="1893">I259*AY259</f>
        <v>496142.85714285716</v>
      </c>
      <c r="CP259" s="78">
        <f t="shared" ref="CP259:CP322" si="1894">J259*AZ259</f>
        <v>2247900</v>
      </c>
      <c r="CQ259" s="78">
        <f t="shared" ref="CQ259:CQ322" si="1895">K259*BA259</f>
        <v>1689230.7692307692</v>
      </c>
      <c r="CR259" s="78">
        <f t="shared" ref="CR259:CR322" si="1896">L259*BB259</f>
        <v>1865949.9999999998</v>
      </c>
      <c r="CS259" s="78">
        <f t="shared" ref="CS259:CS322" si="1897">M259*BC259</f>
        <v>2646138.4615384615</v>
      </c>
      <c r="CT259" s="78">
        <f t="shared" ref="CT259:CT322" si="1898">N259*BD259</f>
        <v>2007838.2352941178</v>
      </c>
      <c r="CU259" s="78">
        <f t="shared" ref="CU259:CU322" si="1899">O259*BE259</f>
        <v>3201428.5714285714</v>
      </c>
      <c r="CV259" s="78">
        <f t="shared" ref="CV259:CV322" si="1900">P259*BF259</f>
        <v>2189805.7142857141</v>
      </c>
      <c r="CW259" s="78">
        <f t="shared" ref="CW259:CW322" si="1901">Q259*BG259</f>
        <v>3901260.5042016809</v>
      </c>
      <c r="CX259" s="78">
        <f t="shared" ref="CX259:CY322" si="1902">R259*BH259</f>
        <v>4514566.3265306121</v>
      </c>
      <c r="CY259" s="78">
        <f t="shared" si="1902"/>
        <v>1808658.8235294118</v>
      </c>
      <c r="CZ259" s="91">
        <f t="shared" si="1885"/>
        <v>3162979.8703481392</v>
      </c>
      <c r="DA259" s="88"/>
      <c r="DB259" s="49"/>
      <c r="EQ259" s="1"/>
    </row>
    <row r="260" spans="1:147" x14ac:dyDescent="0.15">
      <c r="A260" s="81">
        <v>39706</v>
      </c>
      <c r="B260" s="82">
        <v>1930000</v>
      </c>
      <c r="C260" s="83">
        <v>6310000</v>
      </c>
      <c r="D260" s="83">
        <v>5670000</v>
      </c>
      <c r="E260" s="84">
        <v>6280000</v>
      </c>
      <c r="F260" s="84">
        <v>5210000</v>
      </c>
      <c r="G260" s="84">
        <v>5190000</v>
      </c>
      <c r="H260" s="84">
        <v>1240000</v>
      </c>
      <c r="I260" s="84">
        <v>9770000</v>
      </c>
      <c r="J260" s="138">
        <v>10520000</v>
      </c>
      <c r="K260" s="138">
        <v>10590000</v>
      </c>
      <c r="L260" s="26">
        <v>8910000</v>
      </c>
      <c r="M260" s="26">
        <v>9540000</v>
      </c>
      <c r="N260" s="26">
        <v>5140000</v>
      </c>
      <c r="O260" s="26">
        <v>11680000</v>
      </c>
      <c r="P260" s="26">
        <v>12730000</v>
      </c>
      <c r="Q260" s="26">
        <v>13310000</v>
      </c>
      <c r="R260" s="26">
        <v>16080000</v>
      </c>
      <c r="S260" s="179">
        <v>4200000</v>
      </c>
      <c r="T260" s="85">
        <f t="shared" ref="T260:T323" si="1903">SUM(N260:R260)/5</f>
        <v>11788000</v>
      </c>
      <c r="AQ260" s="130">
        <v>39706</v>
      </c>
      <c r="AR260" s="50">
        <v>0.18000000000000002</v>
      </c>
      <c r="AS260" s="88">
        <v>0.12937499999999999</v>
      </c>
      <c r="AT260" s="88">
        <v>0.17500000000000002</v>
      </c>
      <c r="AU260" s="88">
        <v>0.12833333333333333</v>
      </c>
      <c r="AV260" s="88">
        <v>0.14954545454545451</v>
      </c>
      <c r="AW260" s="88">
        <v>0.15277777777777776</v>
      </c>
      <c r="AX260" s="88">
        <v>0.14599999999999996</v>
      </c>
      <c r="AY260" s="88">
        <v>0.16428571428571428</v>
      </c>
      <c r="AZ260" s="88">
        <v>0.1953333333333333</v>
      </c>
      <c r="BA260" s="88">
        <v>0.15038461538461537</v>
      </c>
      <c r="BB260" s="88">
        <v>0.16874999999999998</v>
      </c>
      <c r="BC260" s="88">
        <v>0.20076923076923076</v>
      </c>
      <c r="BD260" s="88">
        <v>0.18437500000000001</v>
      </c>
      <c r="BE260" s="88">
        <v>0.19076923076923077</v>
      </c>
      <c r="BF260" s="88">
        <v>0.15980952380952379</v>
      </c>
      <c r="BG260" s="88">
        <v>0.25811224489795914</v>
      </c>
      <c r="BH260" s="89">
        <v>0.24403061224489794</v>
      </c>
      <c r="BI260" s="89">
        <v>0.20401785714285714</v>
      </c>
      <c r="BJ260" s="89">
        <f t="shared" ref="BJ260:BJ323" si="1904">SUMPRODUCT(BD260:BH260,N260:R260)/SUM(N260:R260)</f>
        <v>0.21326320967033674</v>
      </c>
      <c r="BK260" s="101"/>
      <c r="BL260" s="49"/>
      <c r="BP260" s="1"/>
      <c r="BQ260" s="1"/>
      <c r="BR260" s="1"/>
      <c r="BS260" s="1"/>
      <c r="BT260" s="1"/>
      <c r="BU260" s="1"/>
      <c r="BV260" s="1"/>
      <c r="BW260" s="1"/>
      <c r="BX260" s="1"/>
      <c r="BY260" s="1"/>
      <c r="BZ260" s="1"/>
      <c r="CA260" s="1"/>
      <c r="CB260" s="1"/>
      <c r="CC260" s="1"/>
      <c r="CD260" s="1"/>
      <c r="CE260" s="97"/>
      <c r="CG260" s="90">
        <v>39706</v>
      </c>
      <c r="CH260" s="78">
        <f t="shared" si="1886"/>
        <v>347400.00000000006</v>
      </c>
      <c r="CI260" s="78">
        <f t="shared" si="1887"/>
        <v>816356.24999999988</v>
      </c>
      <c r="CJ260" s="78">
        <f t="shared" si="1888"/>
        <v>992250.00000000012</v>
      </c>
      <c r="CK260" s="78">
        <f t="shared" si="1889"/>
        <v>805933.33333333326</v>
      </c>
      <c r="CL260" s="78">
        <f t="shared" si="1890"/>
        <v>779131.818181818</v>
      </c>
      <c r="CM260" s="78">
        <f t="shared" si="1891"/>
        <v>792916.66666666663</v>
      </c>
      <c r="CN260" s="78">
        <f t="shared" si="1892"/>
        <v>181039.99999999994</v>
      </c>
      <c r="CO260" s="78">
        <f t="shared" si="1893"/>
        <v>1605071.4285714286</v>
      </c>
      <c r="CP260" s="78">
        <f t="shared" si="1894"/>
        <v>2054906.6666666663</v>
      </c>
      <c r="CQ260" s="78">
        <f t="shared" si="1895"/>
        <v>1592573.0769230768</v>
      </c>
      <c r="CR260" s="78">
        <f t="shared" si="1896"/>
        <v>1503562.4999999998</v>
      </c>
      <c r="CS260" s="78">
        <f t="shared" si="1897"/>
        <v>1915338.4615384615</v>
      </c>
      <c r="CT260" s="78">
        <f t="shared" si="1898"/>
        <v>947687.5</v>
      </c>
      <c r="CU260" s="78">
        <f t="shared" si="1899"/>
        <v>2228184.6153846155</v>
      </c>
      <c r="CV260" s="78">
        <f t="shared" si="1900"/>
        <v>2034375.2380952379</v>
      </c>
      <c r="CW260" s="78">
        <f t="shared" si="1901"/>
        <v>3435473.9795918362</v>
      </c>
      <c r="CX260" s="78">
        <f t="shared" si="1902"/>
        <v>3924012.2448979588</v>
      </c>
      <c r="CY260" s="78">
        <f t="shared" si="1902"/>
        <v>856875</v>
      </c>
      <c r="CZ260" s="91">
        <f t="shared" ref="CZ260:CZ323" si="1905">SUM(CT260:CX260)/5</f>
        <v>2513946.7155939294</v>
      </c>
      <c r="DA260" s="88"/>
      <c r="DB260" s="49"/>
      <c r="EQ260" s="1"/>
    </row>
    <row r="261" spans="1:147" x14ac:dyDescent="0.15">
      <c r="A261" s="81">
        <v>39707</v>
      </c>
      <c r="B261" s="82">
        <v>560000</v>
      </c>
      <c r="C261" s="83">
        <v>5100000</v>
      </c>
      <c r="D261" s="83">
        <v>4360000</v>
      </c>
      <c r="E261" s="84">
        <v>6310000</v>
      </c>
      <c r="F261" s="84">
        <v>5410000</v>
      </c>
      <c r="G261" s="84">
        <v>1490000</v>
      </c>
      <c r="H261" s="84">
        <v>7300000</v>
      </c>
      <c r="I261" s="84">
        <v>9490000</v>
      </c>
      <c r="J261" s="138">
        <v>10760000</v>
      </c>
      <c r="K261" s="138">
        <v>9370000</v>
      </c>
      <c r="L261" s="26">
        <v>6100000</v>
      </c>
      <c r="M261" s="26">
        <v>3220000</v>
      </c>
      <c r="N261" s="26">
        <v>11110000</v>
      </c>
      <c r="O261" s="26">
        <v>11510000</v>
      </c>
      <c r="P261" s="26">
        <v>11390000</v>
      </c>
      <c r="Q261" s="26">
        <v>10420000</v>
      </c>
      <c r="R261" s="26">
        <v>14480000</v>
      </c>
      <c r="S261" s="179">
        <v>11008367</v>
      </c>
      <c r="T261" s="85">
        <f t="shared" si="1903"/>
        <v>11782000</v>
      </c>
      <c r="AQ261" s="130">
        <v>39707</v>
      </c>
      <c r="AR261" s="50">
        <v>0.18333333333333335</v>
      </c>
      <c r="AS261" s="88">
        <v>0.13642857142857143</v>
      </c>
      <c r="AT261" s="88">
        <v>0.17799999999999999</v>
      </c>
      <c r="AU261" s="88">
        <v>0.12833333333333333</v>
      </c>
      <c r="AV261" s="88">
        <v>0.15272727272727271</v>
      </c>
      <c r="AW261" s="88">
        <v>0.155</v>
      </c>
      <c r="AX261" s="88">
        <v>0.14599999999999996</v>
      </c>
      <c r="AY261" s="88">
        <v>0.16428571428571428</v>
      </c>
      <c r="AZ261" s="88">
        <v>0.19466666666666665</v>
      </c>
      <c r="BA261" s="88">
        <v>0.15227272727272725</v>
      </c>
      <c r="BB261" s="88">
        <v>0.16874999999999998</v>
      </c>
      <c r="BC261" s="88">
        <v>0.1961538461538461</v>
      </c>
      <c r="BD261" s="88">
        <v>0.18437500000000001</v>
      </c>
      <c r="BE261" s="88">
        <v>0.19153846153846155</v>
      </c>
      <c r="BF261" s="88">
        <v>0.15943877551020405</v>
      </c>
      <c r="BG261" s="88">
        <v>0.25811224489795914</v>
      </c>
      <c r="BH261" s="89">
        <v>0.24403061224489794</v>
      </c>
      <c r="BI261" s="89">
        <v>0.20401785714285708</v>
      </c>
      <c r="BJ261" s="89">
        <f t="shared" si="1904"/>
        <v>0.20865921664423315</v>
      </c>
      <c r="BK261" s="101"/>
      <c r="BL261" s="49"/>
      <c r="BP261" s="1"/>
      <c r="BQ261" s="1"/>
      <c r="BR261" s="1"/>
      <c r="BS261" s="1"/>
      <c r="BT261" s="1"/>
      <c r="BU261" s="1"/>
      <c r="BV261" s="1"/>
      <c r="BW261" s="1"/>
      <c r="BX261" s="1"/>
      <c r="BY261" s="1"/>
      <c r="BZ261" s="1"/>
      <c r="CA261" s="1"/>
      <c r="CB261" s="1"/>
      <c r="CC261" s="1"/>
      <c r="CD261" s="1"/>
      <c r="CE261" s="97"/>
      <c r="CG261" s="90">
        <v>39707</v>
      </c>
      <c r="CH261" s="78">
        <f t="shared" si="1886"/>
        <v>102666.66666666667</v>
      </c>
      <c r="CI261" s="78">
        <f t="shared" si="1887"/>
        <v>695785.71428571432</v>
      </c>
      <c r="CJ261" s="78">
        <f t="shared" si="1888"/>
        <v>776080</v>
      </c>
      <c r="CK261" s="78">
        <f t="shared" si="1889"/>
        <v>809783.33333333326</v>
      </c>
      <c r="CL261" s="78">
        <f t="shared" si="1890"/>
        <v>826254.54545454541</v>
      </c>
      <c r="CM261" s="78">
        <f t="shared" si="1891"/>
        <v>230950</v>
      </c>
      <c r="CN261" s="78">
        <f t="shared" si="1892"/>
        <v>1065799.9999999998</v>
      </c>
      <c r="CO261" s="78">
        <f t="shared" si="1893"/>
        <v>1559071.4285714286</v>
      </c>
      <c r="CP261" s="78">
        <f t="shared" si="1894"/>
        <v>2094613.3333333333</v>
      </c>
      <c r="CQ261" s="78">
        <f t="shared" si="1895"/>
        <v>1426795.4545454544</v>
      </c>
      <c r="CR261" s="78">
        <f t="shared" si="1896"/>
        <v>1029374.9999999999</v>
      </c>
      <c r="CS261" s="78">
        <f t="shared" si="1897"/>
        <v>631615.38461538439</v>
      </c>
      <c r="CT261" s="78">
        <f t="shared" si="1898"/>
        <v>2048406.2500000002</v>
      </c>
      <c r="CU261" s="78">
        <f t="shared" si="1899"/>
        <v>2204607.6923076925</v>
      </c>
      <c r="CV261" s="78">
        <f t="shared" si="1900"/>
        <v>1816007.6530612241</v>
      </c>
      <c r="CW261" s="78">
        <f t="shared" si="1901"/>
        <v>2689529.5918367342</v>
      </c>
      <c r="CX261" s="78">
        <f t="shared" si="1902"/>
        <v>3533563.2653061221</v>
      </c>
      <c r="CY261" s="78">
        <f t="shared" si="1902"/>
        <v>2245903.4459821424</v>
      </c>
      <c r="CZ261" s="91">
        <f t="shared" si="1905"/>
        <v>2458422.8905023551</v>
      </c>
      <c r="DA261" s="88"/>
      <c r="DB261" s="49"/>
      <c r="EQ261" s="1"/>
    </row>
    <row r="262" spans="1:147" x14ac:dyDescent="0.15">
      <c r="A262" s="81">
        <v>39708</v>
      </c>
      <c r="B262" s="82">
        <v>1930000</v>
      </c>
      <c r="C262" s="83">
        <v>5330000</v>
      </c>
      <c r="D262" s="83">
        <v>4240000</v>
      </c>
      <c r="E262" s="84">
        <v>6240000</v>
      </c>
      <c r="F262" s="84">
        <v>6520000</v>
      </c>
      <c r="G262" s="84">
        <v>6420000</v>
      </c>
      <c r="H262" s="84">
        <v>9610000</v>
      </c>
      <c r="I262" s="84">
        <v>9180000</v>
      </c>
      <c r="J262" s="138">
        <v>10920000</v>
      </c>
      <c r="K262" s="138">
        <v>7450000</v>
      </c>
      <c r="L262" s="26">
        <v>2880000</v>
      </c>
      <c r="M262" s="26">
        <v>11270000</v>
      </c>
      <c r="N262" s="26">
        <v>12750000</v>
      </c>
      <c r="O262" s="26">
        <v>12760000</v>
      </c>
      <c r="P262" s="26">
        <v>13640000</v>
      </c>
      <c r="Q262" s="26">
        <v>8970000</v>
      </c>
      <c r="R262" s="26">
        <v>5880000</v>
      </c>
      <c r="S262" s="179">
        <v>12858988</v>
      </c>
      <c r="T262" s="85">
        <f t="shared" si="1903"/>
        <v>10800000</v>
      </c>
      <c r="AQ262" s="130">
        <v>39708</v>
      </c>
      <c r="AR262" s="50">
        <v>0.18333333333333335</v>
      </c>
      <c r="AS262" s="88">
        <v>0.14000000000000001</v>
      </c>
      <c r="AT262" s="88">
        <v>0.17399999999999999</v>
      </c>
      <c r="AU262" s="88">
        <v>0.12666666666666668</v>
      </c>
      <c r="AV262" s="88">
        <v>0.15272727272727271</v>
      </c>
      <c r="AW262" s="88">
        <v>0.155</v>
      </c>
      <c r="AX262" s="88">
        <v>0.14799999999999996</v>
      </c>
      <c r="AY262" s="88">
        <v>0.16499999999999998</v>
      </c>
      <c r="AZ262" s="88">
        <v>0.19266666666666665</v>
      </c>
      <c r="BA262" s="88">
        <v>0.15227272727272725</v>
      </c>
      <c r="BB262" s="88">
        <v>0.17272727272727273</v>
      </c>
      <c r="BC262" s="88">
        <v>0.1961538461538461</v>
      </c>
      <c r="BD262" s="88">
        <v>0.18375000000000002</v>
      </c>
      <c r="BE262" s="88">
        <v>0.19115384615384615</v>
      </c>
      <c r="BF262" s="88">
        <v>0.15847619047619046</v>
      </c>
      <c r="BG262" s="88">
        <v>0.25811224489795914</v>
      </c>
      <c r="BH262" s="89">
        <v>0.24729591836734693</v>
      </c>
      <c r="BI262" s="89">
        <v>0.20562499999999995</v>
      </c>
      <c r="BJ262" s="89">
        <f t="shared" si="1904"/>
        <v>0.19838736392135201</v>
      </c>
      <c r="BK262" s="101"/>
      <c r="BL262" s="49"/>
      <c r="BP262" s="1"/>
      <c r="BQ262" s="1"/>
      <c r="BR262" s="1"/>
      <c r="BS262" s="1"/>
      <c r="BT262" s="1"/>
      <c r="BU262" s="1"/>
      <c r="BV262" s="1"/>
      <c r="BW262" s="1"/>
      <c r="BX262" s="1"/>
      <c r="BY262" s="1"/>
      <c r="BZ262" s="1"/>
      <c r="CA262" s="1"/>
      <c r="CB262" s="1"/>
      <c r="CC262" s="1"/>
      <c r="CD262" s="1"/>
      <c r="CE262" s="97"/>
      <c r="CG262" s="90">
        <v>39708</v>
      </c>
      <c r="CH262" s="78">
        <f t="shared" si="1886"/>
        <v>353833.33333333337</v>
      </c>
      <c r="CI262" s="78">
        <f t="shared" si="1887"/>
        <v>746200.00000000012</v>
      </c>
      <c r="CJ262" s="78">
        <f t="shared" si="1888"/>
        <v>737760</v>
      </c>
      <c r="CK262" s="78">
        <f t="shared" si="1889"/>
        <v>790400.00000000012</v>
      </c>
      <c r="CL262" s="78">
        <f t="shared" si="1890"/>
        <v>995781.81818181812</v>
      </c>
      <c r="CM262" s="78">
        <f t="shared" si="1891"/>
        <v>995100</v>
      </c>
      <c r="CN262" s="78">
        <f t="shared" si="1892"/>
        <v>1422279.9999999998</v>
      </c>
      <c r="CO262" s="78">
        <f t="shared" si="1893"/>
        <v>1514699.9999999998</v>
      </c>
      <c r="CP262" s="78">
        <f t="shared" si="1894"/>
        <v>2103920</v>
      </c>
      <c r="CQ262" s="78">
        <f t="shared" si="1895"/>
        <v>1134431.8181818181</v>
      </c>
      <c r="CR262" s="78">
        <f t="shared" si="1896"/>
        <v>497454.54545454547</v>
      </c>
      <c r="CS262" s="78">
        <f t="shared" si="1897"/>
        <v>2210653.8461538455</v>
      </c>
      <c r="CT262" s="78">
        <f t="shared" si="1898"/>
        <v>2342812.5000000005</v>
      </c>
      <c r="CU262" s="78">
        <f t="shared" si="1899"/>
        <v>2439123.076923077</v>
      </c>
      <c r="CV262" s="78">
        <f t="shared" si="1900"/>
        <v>2161615.2380952379</v>
      </c>
      <c r="CW262" s="78">
        <f t="shared" si="1901"/>
        <v>2315266.8367346935</v>
      </c>
      <c r="CX262" s="78">
        <f t="shared" si="1902"/>
        <v>1454100</v>
      </c>
      <c r="CY262" s="78">
        <f t="shared" si="1902"/>
        <v>2644129.4074999993</v>
      </c>
      <c r="CZ262" s="91">
        <f t="shared" si="1905"/>
        <v>2142583.5303506018</v>
      </c>
      <c r="DA262" s="88"/>
      <c r="DB262" s="49"/>
      <c r="EQ262" s="1"/>
    </row>
    <row r="263" spans="1:147" x14ac:dyDescent="0.15">
      <c r="A263" s="81">
        <v>39709</v>
      </c>
      <c r="B263" s="82">
        <v>2300000</v>
      </c>
      <c r="C263" s="83">
        <v>5430000</v>
      </c>
      <c r="D263" s="83">
        <v>4260000</v>
      </c>
      <c r="E263" s="84">
        <v>7440000</v>
      </c>
      <c r="F263" s="84">
        <v>1440000</v>
      </c>
      <c r="G263" s="84">
        <v>6730000</v>
      </c>
      <c r="H263" s="84">
        <v>8630000</v>
      </c>
      <c r="I263" s="84">
        <v>8930000</v>
      </c>
      <c r="J263" s="138">
        <v>9460000</v>
      </c>
      <c r="K263" s="138">
        <v>3150000</v>
      </c>
      <c r="L263" s="26">
        <v>8330000</v>
      </c>
      <c r="M263" s="26">
        <v>11400000</v>
      </c>
      <c r="N263" s="26">
        <v>12240000</v>
      </c>
      <c r="O263" s="26">
        <v>10420000</v>
      </c>
      <c r="P263" s="26">
        <v>11180000</v>
      </c>
      <c r="Q263" s="26">
        <v>4170000</v>
      </c>
      <c r="R263" s="26">
        <v>16360000</v>
      </c>
      <c r="S263" s="179">
        <v>12593748</v>
      </c>
      <c r="T263" s="85">
        <f t="shared" si="1903"/>
        <v>10874000</v>
      </c>
      <c r="AQ263" s="130">
        <v>39709</v>
      </c>
      <c r="AR263" s="50">
        <v>0.18499999999999997</v>
      </c>
      <c r="AS263" s="88">
        <v>0.13714285714285715</v>
      </c>
      <c r="AT263" s="88">
        <v>0.17399999999999999</v>
      </c>
      <c r="AU263" s="88">
        <v>0.12666666666666668</v>
      </c>
      <c r="AV263" s="88">
        <v>0.1565</v>
      </c>
      <c r="AW263" s="88">
        <v>0.155</v>
      </c>
      <c r="AX263" s="88">
        <v>0.14937500000000001</v>
      </c>
      <c r="AY263" s="88">
        <v>0.16624999999999998</v>
      </c>
      <c r="AZ263" s="88">
        <v>0.18590909090909091</v>
      </c>
      <c r="BA263" s="88">
        <v>0.15636363636363634</v>
      </c>
      <c r="BB263" s="88">
        <v>0.17272727272727273</v>
      </c>
      <c r="BC263" s="88">
        <v>0.193</v>
      </c>
      <c r="BD263" s="88">
        <v>0.18406250000000005</v>
      </c>
      <c r="BE263" s="88">
        <v>0.18653846153846151</v>
      </c>
      <c r="BF263" s="88">
        <v>0.15847619047619046</v>
      </c>
      <c r="BG263" s="88">
        <v>0.26168367346938776</v>
      </c>
      <c r="BH263" s="89">
        <v>0.24729591836734693</v>
      </c>
      <c r="BI263" s="89">
        <v>0.23348739495798324</v>
      </c>
      <c r="BJ263" s="89">
        <f t="shared" si="1904"/>
        <v>0.20425605520713119</v>
      </c>
      <c r="BK263" s="101"/>
      <c r="BL263" s="49"/>
      <c r="BP263" s="1"/>
      <c r="BQ263" s="1"/>
      <c r="BR263" s="1"/>
      <c r="BS263" s="1"/>
      <c r="BT263" s="1"/>
      <c r="BU263" s="1"/>
      <c r="BV263" s="1"/>
      <c r="BW263" s="1"/>
      <c r="BX263" s="1"/>
      <c r="BY263" s="1"/>
      <c r="BZ263" s="1"/>
      <c r="CA263" s="1"/>
      <c r="CB263" s="1"/>
      <c r="CC263" s="1"/>
      <c r="CD263" s="1"/>
      <c r="CE263" s="97"/>
      <c r="CG263" s="90">
        <v>39709</v>
      </c>
      <c r="CH263" s="78">
        <f t="shared" si="1886"/>
        <v>425499.99999999994</v>
      </c>
      <c r="CI263" s="78">
        <f t="shared" si="1887"/>
        <v>744685.71428571432</v>
      </c>
      <c r="CJ263" s="78">
        <f t="shared" si="1888"/>
        <v>741240</v>
      </c>
      <c r="CK263" s="78">
        <f t="shared" si="1889"/>
        <v>942400.00000000012</v>
      </c>
      <c r="CL263" s="78">
        <f t="shared" si="1890"/>
        <v>225360</v>
      </c>
      <c r="CM263" s="78">
        <f t="shared" si="1891"/>
        <v>1043150</v>
      </c>
      <c r="CN263" s="78">
        <f t="shared" si="1892"/>
        <v>1289106.25</v>
      </c>
      <c r="CO263" s="78">
        <f t="shared" si="1893"/>
        <v>1484612.4999999998</v>
      </c>
      <c r="CP263" s="78">
        <f t="shared" si="1894"/>
        <v>1758700</v>
      </c>
      <c r="CQ263" s="78">
        <f t="shared" si="1895"/>
        <v>492545.45454545447</v>
      </c>
      <c r="CR263" s="78">
        <f t="shared" si="1896"/>
        <v>1438818.1818181819</v>
      </c>
      <c r="CS263" s="78">
        <f t="shared" si="1897"/>
        <v>2200200</v>
      </c>
      <c r="CT263" s="78">
        <f t="shared" si="1898"/>
        <v>2252925.0000000005</v>
      </c>
      <c r="CU263" s="78">
        <f t="shared" si="1899"/>
        <v>1943730.769230769</v>
      </c>
      <c r="CV263" s="78">
        <f t="shared" si="1900"/>
        <v>1771763.8095238095</v>
      </c>
      <c r="CW263" s="78">
        <f t="shared" si="1901"/>
        <v>1091220.918367347</v>
      </c>
      <c r="CX263" s="78">
        <f t="shared" si="1902"/>
        <v>4045761.224489796</v>
      </c>
      <c r="CY263" s="78">
        <f t="shared" si="1902"/>
        <v>2940481.4132773113</v>
      </c>
      <c r="CZ263" s="91">
        <f t="shared" si="1905"/>
        <v>2221080.3443223448</v>
      </c>
      <c r="DA263" s="88"/>
      <c r="DB263" s="49"/>
      <c r="EQ263" s="1"/>
    </row>
    <row r="264" spans="1:147" x14ac:dyDescent="0.15">
      <c r="A264" s="81">
        <v>39710</v>
      </c>
      <c r="B264" s="82">
        <v>2390000</v>
      </c>
      <c r="C264" s="83">
        <v>5490000</v>
      </c>
      <c r="D264" s="83">
        <v>4200000</v>
      </c>
      <c r="E264" s="84">
        <v>1180000</v>
      </c>
      <c r="F264" s="84">
        <v>5180000</v>
      </c>
      <c r="G264" s="84">
        <v>5400000</v>
      </c>
      <c r="H264" s="84">
        <v>7230000</v>
      </c>
      <c r="I264" s="84">
        <v>7220000</v>
      </c>
      <c r="J264" s="138">
        <v>7550000</v>
      </c>
      <c r="K264" s="138">
        <v>9750000</v>
      </c>
      <c r="L264" s="26">
        <v>7600000</v>
      </c>
      <c r="M264" s="26">
        <v>10760000</v>
      </c>
      <c r="N264" s="26">
        <v>11470000</v>
      </c>
      <c r="O264" s="26">
        <v>8560000</v>
      </c>
      <c r="P264" s="26">
        <v>9130000</v>
      </c>
      <c r="Q264" s="26">
        <v>9650000</v>
      </c>
      <c r="R264" s="26">
        <v>17880000</v>
      </c>
      <c r="S264" s="179">
        <v>11137257</v>
      </c>
      <c r="T264" s="85">
        <f t="shared" si="1903"/>
        <v>11338000</v>
      </c>
      <c r="AQ264" s="130">
        <v>39710</v>
      </c>
      <c r="AR264" s="50">
        <v>0.18999999999999997</v>
      </c>
      <c r="AS264" s="88">
        <v>0.13571428571428573</v>
      </c>
      <c r="AT264" s="88">
        <v>0.17399999999999999</v>
      </c>
      <c r="AU264" s="88">
        <v>0.12666666666666668</v>
      </c>
      <c r="AV264" s="88">
        <v>0.1565</v>
      </c>
      <c r="AW264" s="88">
        <v>0.15571428571428569</v>
      </c>
      <c r="AX264" s="88">
        <v>0.14937500000000001</v>
      </c>
      <c r="AY264" s="88">
        <v>0.16874999999999998</v>
      </c>
      <c r="AZ264" s="88">
        <v>0.18590909090909091</v>
      </c>
      <c r="BA264" s="88">
        <v>0.15636363636363634</v>
      </c>
      <c r="BB264" s="88">
        <v>0.17444444444444446</v>
      </c>
      <c r="BC264" s="88">
        <v>0.19153846153846149</v>
      </c>
      <c r="BD264" s="88">
        <v>0.18343750000000003</v>
      </c>
      <c r="BE264" s="88">
        <v>0.18653846153846151</v>
      </c>
      <c r="BF264" s="88">
        <v>0.15747619047619046</v>
      </c>
      <c r="BG264" s="88">
        <v>0.26168367346938776</v>
      </c>
      <c r="BH264" s="89">
        <v>0.2476530612244898</v>
      </c>
      <c r="BI264" s="89">
        <v>0.23315126050420173</v>
      </c>
      <c r="BJ264" s="89">
        <f t="shared" si="1904"/>
        <v>0.21329756850397458</v>
      </c>
      <c r="BK264" s="101"/>
      <c r="BL264" s="49"/>
      <c r="BP264" s="1"/>
      <c r="BQ264" s="1"/>
      <c r="BR264" s="1"/>
      <c r="BS264" s="1"/>
      <c r="BT264" s="1"/>
      <c r="BU264" s="1"/>
      <c r="BV264" s="1"/>
      <c r="BW264" s="1"/>
      <c r="BX264" s="1"/>
      <c r="BY264" s="1"/>
      <c r="BZ264" s="1"/>
      <c r="CA264" s="1"/>
      <c r="CB264" s="1"/>
      <c r="CC264" s="1"/>
      <c r="CD264" s="1"/>
      <c r="CE264" s="97"/>
      <c r="CG264" s="90">
        <v>39710</v>
      </c>
      <c r="CH264" s="78">
        <f t="shared" si="1886"/>
        <v>454099.99999999994</v>
      </c>
      <c r="CI264" s="78">
        <f t="shared" si="1887"/>
        <v>745071.42857142864</v>
      </c>
      <c r="CJ264" s="78">
        <f t="shared" si="1888"/>
        <v>730800</v>
      </c>
      <c r="CK264" s="78">
        <f t="shared" si="1889"/>
        <v>149466.66666666669</v>
      </c>
      <c r="CL264" s="78">
        <f t="shared" si="1890"/>
        <v>810670</v>
      </c>
      <c r="CM264" s="78">
        <f t="shared" si="1891"/>
        <v>840857.14285714272</v>
      </c>
      <c r="CN264" s="78">
        <f t="shared" si="1892"/>
        <v>1079981.25</v>
      </c>
      <c r="CO264" s="78">
        <f t="shared" si="1893"/>
        <v>1218374.9999999998</v>
      </c>
      <c r="CP264" s="78">
        <f t="shared" si="1894"/>
        <v>1403613.6363636365</v>
      </c>
      <c r="CQ264" s="78">
        <f t="shared" si="1895"/>
        <v>1524545.4545454544</v>
      </c>
      <c r="CR264" s="78">
        <f t="shared" si="1896"/>
        <v>1325777.777777778</v>
      </c>
      <c r="CS264" s="78">
        <f t="shared" si="1897"/>
        <v>2060953.8461538455</v>
      </c>
      <c r="CT264" s="78">
        <f t="shared" si="1898"/>
        <v>2104028.1250000005</v>
      </c>
      <c r="CU264" s="78">
        <f t="shared" si="1899"/>
        <v>1596769.2307692305</v>
      </c>
      <c r="CV264" s="78">
        <f t="shared" si="1900"/>
        <v>1437757.6190476189</v>
      </c>
      <c r="CW264" s="78">
        <f t="shared" si="1901"/>
        <v>2525247.448979592</v>
      </c>
      <c r="CX264" s="78">
        <f t="shared" si="1902"/>
        <v>4428036.7346938774</v>
      </c>
      <c r="CY264" s="78">
        <f t="shared" si="1902"/>
        <v>2596665.5081092445</v>
      </c>
      <c r="CZ264" s="91">
        <f t="shared" si="1905"/>
        <v>2418367.8316980638</v>
      </c>
      <c r="DA264" s="88"/>
      <c r="DB264" s="49"/>
      <c r="EQ264" s="1"/>
    </row>
    <row r="265" spans="1:147" x14ac:dyDescent="0.15">
      <c r="A265" s="81">
        <v>39711</v>
      </c>
      <c r="B265" s="82">
        <v>2640000</v>
      </c>
      <c r="C265" s="83">
        <v>3000000</v>
      </c>
      <c r="D265" s="83">
        <v>340000</v>
      </c>
      <c r="E265" s="84">
        <v>5750000</v>
      </c>
      <c r="F265" s="84">
        <v>3820000</v>
      </c>
      <c r="G265" s="84">
        <v>5920000</v>
      </c>
      <c r="H265" s="84">
        <v>7520000</v>
      </c>
      <c r="I265" s="84">
        <v>5930000</v>
      </c>
      <c r="J265" s="138">
        <v>3800000</v>
      </c>
      <c r="K265" s="138">
        <v>8240000</v>
      </c>
      <c r="L265" s="26">
        <v>8150000</v>
      </c>
      <c r="M265" s="26">
        <v>9610000</v>
      </c>
      <c r="N265" s="26">
        <v>10720000</v>
      </c>
      <c r="O265" s="26">
        <v>3450000</v>
      </c>
      <c r="P265" s="26">
        <v>11440000</v>
      </c>
      <c r="Q265" s="26">
        <v>10980000</v>
      </c>
      <c r="R265" s="26">
        <v>16900000</v>
      </c>
      <c r="S265" s="179">
        <v>10663968</v>
      </c>
      <c r="T265" s="85">
        <f t="shared" si="1903"/>
        <v>10698000</v>
      </c>
      <c r="AQ265" s="130">
        <v>39711</v>
      </c>
      <c r="AR265" s="50">
        <v>0.18999999999999997</v>
      </c>
      <c r="AS265" s="88">
        <v>0.13571428571428573</v>
      </c>
      <c r="AT265" s="88">
        <v>0.17399999999999999</v>
      </c>
      <c r="AU265" s="88">
        <v>0.12666666666666668</v>
      </c>
      <c r="AV265" s="88">
        <v>0.1565</v>
      </c>
      <c r="AW265" s="88">
        <v>0.15999999999999998</v>
      </c>
      <c r="AX265" s="88">
        <v>0.15999999999999998</v>
      </c>
      <c r="AY265" s="88">
        <v>0.16874999999999998</v>
      </c>
      <c r="AZ265" s="88">
        <v>0.18909090909090906</v>
      </c>
      <c r="BA265" s="88">
        <v>0.15625</v>
      </c>
      <c r="BB265" s="88">
        <v>0.17833333333333334</v>
      </c>
      <c r="BC265" s="88">
        <v>0.1896153846153846</v>
      </c>
      <c r="BD265" s="88">
        <v>0.18781249999999999</v>
      </c>
      <c r="BE265" s="88">
        <v>0.19272727272727269</v>
      </c>
      <c r="BF265" s="88">
        <v>0.15747619047619046</v>
      </c>
      <c r="BG265" s="88">
        <v>0.26791208791208787</v>
      </c>
      <c r="BH265" s="89">
        <v>0.24887755102040815</v>
      </c>
      <c r="BI265" s="89">
        <v>0.2334453781512606</v>
      </c>
      <c r="BJ265" s="89">
        <f t="shared" si="1904"/>
        <v>0.21737693115491369</v>
      </c>
      <c r="BK265" s="101"/>
      <c r="BL265" s="49"/>
      <c r="BP265" s="1"/>
      <c r="BQ265" s="1"/>
      <c r="BR265" s="1"/>
      <c r="BS265" s="1"/>
      <c r="BT265" s="1"/>
      <c r="BU265" s="1"/>
      <c r="BV265" s="1"/>
      <c r="BW265" s="1"/>
      <c r="BX265" s="1"/>
      <c r="BY265" s="1"/>
      <c r="BZ265" s="1"/>
      <c r="CA265" s="1"/>
      <c r="CB265" s="1"/>
      <c r="CC265" s="1"/>
      <c r="CD265" s="1"/>
      <c r="CE265" s="97"/>
      <c r="CG265" s="90">
        <v>39711</v>
      </c>
      <c r="CH265" s="78">
        <f t="shared" si="1886"/>
        <v>501599.99999999994</v>
      </c>
      <c r="CI265" s="78">
        <f t="shared" si="1887"/>
        <v>407142.85714285722</v>
      </c>
      <c r="CJ265" s="78">
        <f t="shared" si="1888"/>
        <v>59159.999999999993</v>
      </c>
      <c r="CK265" s="78">
        <f t="shared" si="1889"/>
        <v>728333.33333333337</v>
      </c>
      <c r="CL265" s="78">
        <f t="shared" si="1890"/>
        <v>597830</v>
      </c>
      <c r="CM265" s="78">
        <f t="shared" si="1891"/>
        <v>947199.99999999988</v>
      </c>
      <c r="CN265" s="78">
        <f t="shared" si="1892"/>
        <v>1203199.9999999998</v>
      </c>
      <c r="CO265" s="78">
        <f t="shared" si="1893"/>
        <v>1000687.4999999999</v>
      </c>
      <c r="CP265" s="78">
        <f t="shared" si="1894"/>
        <v>718545.45454545447</v>
      </c>
      <c r="CQ265" s="78">
        <f t="shared" si="1895"/>
        <v>1287500</v>
      </c>
      <c r="CR265" s="78">
        <f t="shared" si="1896"/>
        <v>1453416.6666666667</v>
      </c>
      <c r="CS265" s="78">
        <f t="shared" si="1897"/>
        <v>1822203.846153846</v>
      </c>
      <c r="CT265" s="78">
        <f t="shared" si="1898"/>
        <v>2013350</v>
      </c>
      <c r="CU265" s="78">
        <f t="shared" si="1899"/>
        <v>664909.09090909082</v>
      </c>
      <c r="CV265" s="78">
        <f t="shared" si="1900"/>
        <v>1801527.6190476189</v>
      </c>
      <c r="CW265" s="78">
        <f t="shared" si="1901"/>
        <v>2941674.7252747249</v>
      </c>
      <c r="CX265" s="78">
        <f t="shared" si="1902"/>
        <v>4206030.6122448975</v>
      </c>
      <c r="CY265" s="78">
        <f t="shared" si="1902"/>
        <v>2489454.0423529423</v>
      </c>
      <c r="CZ265" s="91">
        <f t="shared" si="1905"/>
        <v>2325498.4094952666</v>
      </c>
      <c r="DA265" s="88"/>
      <c r="DB265" s="49"/>
      <c r="EQ265" s="1"/>
    </row>
    <row r="266" spans="1:147" x14ac:dyDescent="0.15">
      <c r="A266" s="81">
        <v>39712</v>
      </c>
      <c r="B266" s="82">
        <v>2790000</v>
      </c>
      <c r="C266" s="83">
        <v>80000</v>
      </c>
      <c r="D266" s="83">
        <v>3700000</v>
      </c>
      <c r="E266" s="84">
        <v>6060000</v>
      </c>
      <c r="F266" s="84">
        <v>4140000</v>
      </c>
      <c r="G266" s="84">
        <v>5300000</v>
      </c>
      <c r="H266" s="84">
        <v>4250000</v>
      </c>
      <c r="I266" s="84">
        <v>1470000</v>
      </c>
      <c r="J266" s="138">
        <v>8730000</v>
      </c>
      <c r="K266" s="138">
        <v>10440000</v>
      </c>
      <c r="L266" s="26">
        <v>8770000</v>
      </c>
      <c r="M266" s="26">
        <v>9520000</v>
      </c>
      <c r="N266" s="26">
        <v>9160000</v>
      </c>
      <c r="O266" s="26">
        <v>13310000</v>
      </c>
      <c r="P266" s="26">
        <v>12330000</v>
      </c>
      <c r="Q266" s="26">
        <v>11220000</v>
      </c>
      <c r="R266" s="26">
        <v>15240000</v>
      </c>
      <c r="S266" s="179">
        <v>6360000</v>
      </c>
      <c r="T266" s="85">
        <f t="shared" si="1903"/>
        <v>12252000</v>
      </c>
      <c r="AQ266" s="130">
        <v>39712</v>
      </c>
      <c r="AR266" s="50">
        <v>0.18999999999999997</v>
      </c>
      <c r="AS266" s="88">
        <v>0.13625000000000001</v>
      </c>
      <c r="AT266" s="88">
        <v>0.17399999999999999</v>
      </c>
      <c r="AU266" s="88">
        <v>0.12666666666666668</v>
      </c>
      <c r="AV266" s="88">
        <v>0.1565</v>
      </c>
      <c r="AW266" s="88">
        <v>0.15999999999999998</v>
      </c>
      <c r="AX266" s="88">
        <v>0.15999999999999998</v>
      </c>
      <c r="AY266" s="88">
        <v>0.18333333333333335</v>
      </c>
      <c r="AZ266" s="88">
        <v>0.18909090909090906</v>
      </c>
      <c r="BA266" s="88">
        <v>0.16375000000000001</v>
      </c>
      <c r="BB266" s="88">
        <v>0.17166666666666666</v>
      </c>
      <c r="BC266" s="88">
        <v>0.19076923076923077</v>
      </c>
      <c r="BD266" s="88">
        <v>0.18781249999999999</v>
      </c>
      <c r="BE266" s="88">
        <v>0.19272727272727269</v>
      </c>
      <c r="BF266" s="88">
        <v>0.15747619047619046</v>
      </c>
      <c r="BG266" s="88">
        <v>0.26173469387755099</v>
      </c>
      <c r="BH266" s="89">
        <v>0.25066326530612243</v>
      </c>
      <c r="BI266" s="89">
        <v>0.2334453781512606</v>
      </c>
      <c r="BJ266" s="89">
        <f t="shared" si="1904"/>
        <v>0.21194932022760132</v>
      </c>
      <c r="BK266" s="101"/>
      <c r="BL266" s="49"/>
      <c r="BP266" s="1"/>
      <c r="BQ266" s="1"/>
      <c r="BR266" s="1"/>
      <c r="BS266" s="1"/>
      <c r="BT266" s="1"/>
      <c r="BU266" s="1"/>
      <c r="BV266" s="1"/>
      <c r="BW266" s="1"/>
      <c r="BX266" s="1"/>
      <c r="BY266" s="1"/>
      <c r="BZ266" s="1"/>
      <c r="CA266" s="1"/>
      <c r="CB266" s="1"/>
      <c r="CC266" s="1"/>
      <c r="CD266" s="1"/>
      <c r="CE266" s="97"/>
      <c r="CG266" s="90">
        <v>39712</v>
      </c>
      <c r="CH266" s="78">
        <f t="shared" si="1886"/>
        <v>530099.99999999988</v>
      </c>
      <c r="CI266" s="78">
        <f t="shared" si="1887"/>
        <v>10900</v>
      </c>
      <c r="CJ266" s="78">
        <f t="shared" si="1888"/>
        <v>643800</v>
      </c>
      <c r="CK266" s="78">
        <f t="shared" si="1889"/>
        <v>767600.00000000012</v>
      </c>
      <c r="CL266" s="78">
        <f t="shared" si="1890"/>
        <v>647910</v>
      </c>
      <c r="CM266" s="78">
        <f t="shared" si="1891"/>
        <v>847999.99999999988</v>
      </c>
      <c r="CN266" s="78">
        <f t="shared" si="1892"/>
        <v>679999.99999999988</v>
      </c>
      <c r="CO266" s="78">
        <f t="shared" si="1893"/>
        <v>269500</v>
      </c>
      <c r="CP266" s="78">
        <f t="shared" si="1894"/>
        <v>1650763.636363636</v>
      </c>
      <c r="CQ266" s="78">
        <f t="shared" si="1895"/>
        <v>1709550</v>
      </c>
      <c r="CR266" s="78">
        <f t="shared" si="1896"/>
        <v>1505516.6666666665</v>
      </c>
      <c r="CS266" s="78">
        <f t="shared" si="1897"/>
        <v>1816123.076923077</v>
      </c>
      <c r="CT266" s="78">
        <f t="shared" si="1898"/>
        <v>1720362.5</v>
      </c>
      <c r="CU266" s="78">
        <f t="shared" si="1899"/>
        <v>2565199.9999999995</v>
      </c>
      <c r="CV266" s="78">
        <f t="shared" si="1900"/>
        <v>1941681.4285714284</v>
      </c>
      <c r="CW266" s="78">
        <f t="shared" si="1901"/>
        <v>2936663.2653061221</v>
      </c>
      <c r="CX266" s="78">
        <f t="shared" si="1902"/>
        <v>3820108.163265306</v>
      </c>
      <c r="CY266" s="78">
        <f t="shared" si="1902"/>
        <v>1484712.6050420173</v>
      </c>
      <c r="CZ266" s="91">
        <f t="shared" si="1905"/>
        <v>2596803.0714285714</v>
      </c>
      <c r="DA266" s="88"/>
      <c r="DB266" s="49"/>
      <c r="EQ266" s="1"/>
    </row>
    <row r="267" spans="1:147" x14ac:dyDescent="0.15">
      <c r="A267" s="81">
        <v>39713</v>
      </c>
      <c r="B267" s="82">
        <v>1810000</v>
      </c>
      <c r="C267" s="83">
        <v>5610000</v>
      </c>
      <c r="D267" s="83">
        <v>3090000</v>
      </c>
      <c r="E267" s="84">
        <v>5630000</v>
      </c>
      <c r="F267" s="84">
        <v>4370000</v>
      </c>
      <c r="G267" s="84">
        <v>4090000</v>
      </c>
      <c r="H267" s="84">
        <v>1990000</v>
      </c>
      <c r="I267" s="84">
        <v>6030000</v>
      </c>
      <c r="J267" s="138">
        <v>8760000</v>
      </c>
      <c r="K267" s="138">
        <v>11100000</v>
      </c>
      <c r="L267" s="26">
        <v>7540000</v>
      </c>
      <c r="M267" s="26">
        <v>7210000</v>
      </c>
      <c r="N267" s="26">
        <v>5460000</v>
      </c>
      <c r="O267" s="26">
        <v>11270000</v>
      </c>
      <c r="P267" s="26">
        <v>11080000</v>
      </c>
      <c r="Q267" s="26">
        <v>9530000</v>
      </c>
      <c r="R267" s="26">
        <v>12050000</v>
      </c>
      <c r="S267" s="179">
        <v>4360000</v>
      </c>
      <c r="T267" s="85">
        <f t="shared" si="1903"/>
        <v>9878000</v>
      </c>
      <c r="AQ267" s="130">
        <v>39713</v>
      </c>
      <c r="AR267" s="50">
        <v>0.18999999999999997</v>
      </c>
      <c r="AS267" s="88">
        <v>0.13625000000000001</v>
      </c>
      <c r="AT267" s="88">
        <v>0.182</v>
      </c>
      <c r="AU267" s="88">
        <v>0.12666666666666668</v>
      </c>
      <c r="AV267" s="88">
        <v>0.1565</v>
      </c>
      <c r="AW267" s="88">
        <v>0.15999999999999998</v>
      </c>
      <c r="AX267" s="88">
        <v>0.16357142857142856</v>
      </c>
      <c r="AY267" s="88">
        <v>0.18333333333333335</v>
      </c>
      <c r="AZ267" s="88">
        <v>0.18449999999999997</v>
      </c>
      <c r="BA267" s="88">
        <v>0.16153846153846152</v>
      </c>
      <c r="BB267" s="88">
        <v>0.17166666666666666</v>
      </c>
      <c r="BC267" s="88">
        <v>0.19076923076923077</v>
      </c>
      <c r="BD267" s="88">
        <v>0.18843749999999998</v>
      </c>
      <c r="BE267" s="88">
        <v>0.191</v>
      </c>
      <c r="BF267" s="88">
        <v>0.15880952380952382</v>
      </c>
      <c r="BG267" s="88">
        <v>0.26137755102040816</v>
      </c>
      <c r="BH267" s="89">
        <v>0.25357142857142856</v>
      </c>
      <c r="BI267" s="89">
        <v>0.24086734693877557</v>
      </c>
      <c r="BJ267" s="89">
        <f t="shared" si="1904"/>
        <v>0.21234079873091172</v>
      </c>
      <c r="BK267" s="101"/>
      <c r="BL267" s="49"/>
      <c r="BP267" s="1"/>
      <c r="BQ267" s="1"/>
      <c r="BR267" s="1"/>
      <c r="BS267" s="1"/>
      <c r="BT267" s="1"/>
      <c r="BU267" s="1"/>
      <c r="BV267" s="1"/>
      <c r="BW267" s="1"/>
      <c r="BX267" s="1"/>
      <c r="BY267" s="1"/>
      <c r="BZ267" s="1"/>
      <c r="CA267" s="1"/>
      <c r="CB267" s="1"/>
      <c r="CC267" s="1"/>
      <c r="CD267" s="1"/>
      <c r="CE267" s="97"/>
      <c r="CG267" s="90">
        <v>39713</v>
      </c>
      <c r="CH267" s="78">
        <f t="shared" si="1886"/>
        <v>343899.99999999994</v>
      </c>
      <c r="CI267" s="78">
        <f t="shared" si="1887"/>
        <v>764362.5</v>
      </c>
      <c r="CJ267" s="78">
        <f t="shared" si="1888"/>
        <v>562380</v>
      </c>
      <c r="CK267" s="78">
        <f t="shared" si="1889"/>
        <v>713133.33333333337</v>
      </c>
      <c r="CL267" s="78">
        <f t="shared" si="1890"/>
        <v>683905</v>
      </c>
      <c r="CM267" s="78">
        <f t="shared" si="1891"/>
        <v>654399.99999999988</v>
      </c>
      <c r="CN267" s="78">
        <f t="shared" si="1892"/>
        <v>325507.14285714284</v>
      </c>
      <c r="CO267" s="78">
        <f t="shared" si="1893"/>
        <v>1105500</v>
      </c>
      <c r="CP267" s="78">
        <f t="shared" si="1894"/>
        <v>1616219.9999999998</v>
      </c>
      <c r="CQ267" s="78">
        <f t="shared" si="1895"/>
        <v>1793076.9230769228</v>
      </c>
      <c r="CR267" s="78">
        <f t="shared" si="1896"/>
        <v>1294366.6666666667</v>
      </c>
      <c r="CS267" s="78">
        <f t="shared" si="1897"/>
        <v>1375446.153846154</v>
      </c>
      <c r="CT267" s="78">
        <f t="shared" si="1898"/>
        <v>1028868.7499999999</v>
      </c>
      <c r="CU267" s="78">
        <f t="shared" si="1899"/>
        <v>2152570</v>
      </c>
      <c r="CV267" s="78">
        <f t="shared" si="1900"/>
        <v>1759609.5238095238</v>
      </c>
      <c r="CW267" s="78">
        <f t="shared" si="1901"/>
        <v>2490928.0612244899</v>
      </c>
      <c r="CX267" s="78">
        <f t="shared" si="1902"/>
        <v>3055535.7142857141</v>
      </c>
      <c r="CY267" s="78">
        <f t="shared" si="1902"/>
        <v>1050181.6326530615</v>
      </c>
      <c r="CZ267" s="91">
        <f t="shared" si="1905"/>
        <v>2097502.409863946</v>
      </c>
      <c r="DA267" s="88"/>
      <c r="DB267" s="49"/>
      <c r="EQ267" s="1"/>
    </row>
    <row r="268" spans="1:147" x14ac:dyDescent="0.15">
      <c r="A268" s="81">
        <v>39714</v>
      </c>
      <c r="B268" s="82">
        <v>290000</v>
      </c>
      <c r="C268" s="83">
        <v>4450000</v>
      </c>
      <c r="D268" s="83">
        <v>4060000</v>
      </c>
      <c r="E268" s="84">
        <v>3970000</v>
      </c>
      <c r="F268" s="84">
        <v>3930000</v>
      </c>
      <c r="G268" s="84">
        <v>760000</v>
      </c>
      <c r="H268" s="84">
        <v>6630000</v>
      </c>
      <c r="I268" s="84">
        <v>6510000</v>
      </c>
      <c r="J268" s="138">
        <v>8680000</v>
      </c>
      <c r="K268" s="138">
        <v>9150000</v>
      </c>
      <c r="L268" s="26">
        <v>5520000</v>
      </c>
      <c r="M268" s="26">
        <v>2960000</v>
      </c>
      <c r="N268" s="26">
        <v>9260000</v>
      </c>
      <c r="O268" s="26">
        <v>11190000</v>
      </c>
      <c r="P268" s="26">
        <v>9000000</v>
      </c>
      <c r="Q268" s="26">
        <v>8810000</v>
      </c>
      <c r="R268" s="26">
        <v>4100000</v>
      </c>
      <c r="S268" s="179">
        <v>8800361</v>
      </c>
      <c r="T268" s="85">
        <f t="shared" si="1903"/>
        <v>8472000</v>
      </c>
      <c r="AQ268" s="130">
        <v>39714</v>
      </c>
      <c r="AR268" s="50">
        <v>0.19799999999999998</v>
      </c>
      <c r="AS268" s="88">
        <v>0.1411111111111111</v>
      </c>
      <c r="AT268" s="88">
        <v>0.184</v>
      </c>
      <c r="AU268" s="88">
        <v>0.12666666666666668</v>
      </c>
      <c r="AV268" s="88">
        <v>0.15333333333333332</v>
      </c>
      <c r="AW268" s="88">
        <v>0.184</v>
      </c>
      <c r="AX268" s="88">
        <v>0.16357142857142856</v>
      </c>
      <c r="AY268" s="88">
        <v>0.19666666666666668</v>
      </c>
      <c r="AZ268" s="88">
        <v>0.1895</v>
      </c>
      <c r="BA268" s="88">
        <v>0.16192307692307689</v>
      </c>
      <c r="BB268" s="88">
        <v>0.17166666666666666</v>
      </c>
      <c r="BC268" s="88">
        <v>0.19272727272727275</v>
      </c>
      <c r="BD268" s="88">
        <v>0.18843749999999998</v>
      </c>
      <c r="BE268" s="88">
        <v>0.1905</v>
      </c>
      <c r="BF268" s="88">
        <v>0.15914285714285717</v>
      </c>
      <c r="BG268" s="88">
        <v>0.27825396825396825</v>
      </c>
      <c r="BH268" s="89">
        <v>0.25357142857142856</v>
      </c>
      <c r="BI268" s="89">
        <v>0.24086734693877551</v>
      </c>
      <c r="BJ268" s="89">
        <f t="shared" si="1904"/>
        <v>0.20774249956907534</v>
      </c>
      <c r="BK268" s="101"/>
      <c r="BL268" s="49"/>
      <c r="BP268" s="1"/>
      <c r="BQ268" s="1"/>
      <c r="BR268" s="1"/>
      <c r="BS268" s="1"/>
      <c r="BT268" s="1"/>
      <c r="BU268" s="1"/>
      <c r="BV268" s="1"/>
      <c r="BW268" s="1"/>
      <c r="BX268" s="1"/>
      <c r="BY268" s="1"/>
      <c r="BZ268" s="1"/>
      <c r="CA268" s="1"/>
      <c r="CB268" s="1"/>
      <c r="CC268" s="1"/>
      <c r="CD268" s="1"/>
      <c r="CE268" s="97"/>
      <c r="CG268" s="90">
        <v>39714</v>
      </c>
      <c r="CH268" s="78">
        <f t="shared" si="1886"/>
        <v>57419.999999999993</v>
      </c>
      <c r="CI268" s="78">
        <f t="shared" si="1887"/>
        <v>627944.44444444438</v>
      </c>
      <c r="CJ268" s="78">
        <f t="shared" si="1888"/>
        <v>747040</v>
      </c>
      <c r="CK268" s="78">
        <f t="shared" si="1889"/>
        <v>502866.66666666669</v>
      </c>
      <c r="CL268" s="78">
        <f t="shared" si="1890"/>
        <v>602600</v>
      </c>
      <c r="CM268" s="78">
        <f t="shared" si="1891"/>
        <v>139840</v>
      </c>
      <c r="CN268" s="78">
        <f t="shared" si="1892"/>
        <v>1084478.5714285714</v>
      </c>
      <c r="CO268" s="78">
        <f t="shared" si="1893"/>
        <v>1280300</v>
      </c>
      <c r="CP268" s="78">
        <f t="shared" si="1894"/>
        <v>1644860</v>
      </c>
      <c r="CQ268" s="78">
        <f t="shared" si="1895"/>
        <v>1481596.1538461535</v>
      </c>
      <c r="CR268" s="78">
        <f t="shared" si="1896"/>
        <v>947600</v>
      </c>
      <c r="CS268" s="78">
        <f t="shared" si="1897"/>
        <v>570472.72727272729</v>
      </c>
      <c r="CT268" s="78">
        <f t="shared" si="1898"/>
        <v>1744931.2499999998</v>
      </c>
      <c r="CU268" s="78">
        <f t="shared" si="1899"/>
        <v>2131695</v>
      </c>
      <c r="CV268" s="78">
        <f t="shared" si="1900"/>
        <v>1432285.7142857146</v>
      </c>
      <c r="CW268" s="78">
        <f t="shared" si="1901"/>
        <v>2451417.4603174604</v>
      </c>
      <c r="CX268" s="78">
        <f t="shared" si="1902"/>
        <v>1039642.857142857</v>
      </c>
      <c r="CY268" s="78">
        <f t="shared" si="1902"/>
        <v>2119719.6061734692</v>
      </c>
      <c r="CZ268" s="91">
        <f t="shared" si="1905"/>
        <v>1759994.4563492064</v>
      </c>
      <c r="DA268" s="88"/>
      <c r="DB268" s="49"/>
      <c r="EQ268" s="1"/>
    </row>
    <row r="269" spans="1:147" x14ac:dyDescent="0.15">
      <c r="A269" s="81">
        <v>39715</v>
      </c>
      <c r="B269" s="82">
        <v>2230000</v>
      </c>
      <c r="C269" s="83">
        <v>4400000</v>
      </c>
      <c r="D269" s="83">
        <v>3840000</v>
      </c>
      <c r="E269" s="84">
        <v>4490000</v>
      </c>
      <c r="F269" s="84">
        <v>2560000</v>
      </c>
      <c r="G269" s="84">
        <v>4000000</v>
      </c>
      <c r="H269" s="84">
        <v>5710000</v>
      </c>
      <c r="I269" s="84">
        <v>5460000</v>
      </c>
      <c r="J269" s="138">
        <v>8310000</v>
      </c>
      <c r="K269" s="138">
        <v>6640000</v>
      </c>
      <c r="L269" s="26">
        <v>1240000</v>
      </c>
      <c r="M269" s="26">
        <v>10150000</v>
      </c>
      <c r="N269" s="26">
        <v>8520000</v>
      </c>
      <c r="O269" s="26">
        <v>11400000</v>
      </c>
      <c r="P269" s="26">
        <v>9540000</v>
      </c>
      <c r="Q269" s="26">
        <v>5070000</v>
      </c>
      <c r="R269" s="26">
        <v>3140000</v>
      </c>
      <c r="S269" s="179">
        <v>9609940</v>
      </c>
      <c r="T269" s="85">
        <f t="shared" si="1903"/>
        <v>7534000</v>
      </c>
      <c r="AQ269" s="130">
        <v>39715</v>
      </c>
      <c r="AR269" s="50">
        <v>0.19799999999999998</v>
      </c>
      <c r="AS269" s="88">
        <v>0.14749999999999996</v>
      </c>
      <c r="AT269" s="88">
        <v>0.182</v>
      </c>
      <c r="AU269" s="88">
        <v>0.12666666666666668</v>
      </c>
      <c r="AV269" s="88">
        <v>0.15333333333333332</v>
      </c>
      <c r="AW269" s="88">
        <v>0.184</v>
      </c>
      <c r="AX269" s="88">
        <v>0.157</v>
      </c>
      <c r="AY269" s="88">
        <v>0.1958333333333333</v>
      </c>
      <c r="AZ269" s="88">
        <v>0.1895</v>
      </c>
      <c r="BA269" s="88">
        <v>0.16192307692307689</v>
      </c>
      <c r="BB269" s="88">
        <v>0.18833333333333335</v>
      </c>
      <c r="BC269" s="88">
        <v>0.19272727272727275</v>
      </c>
      <c r="BD269" s="88">
        <v>0.19227272727272726</v>
      </c>
      <c r="BE269" s="88">
        <v>0.191</v>
      </c>
      <c r="BF269" s="88">
        <v>0.17095238095238094</v>
      </c>
      <c r="BG269" s="88">
        <v>0.27825396825396825</v>
      </c>
      <c r="BH269" s="89">
        <v>0.25357142857142856</v>
      </c>
      <c r="BI269" s="89">
        <v>0.24519480519480522</v>
      </c>
      <c r="BJ269" s="89">
        <f t="shared" si="1904"/>
        <v>0.20316992979589207</v>
      </c>
      <c r="BK269" s="101"/>
      <c r="BL269" s="49"/>
      <c r="BP269" s="1"/>
      <c r="BQ269" s="1"/>
      <c r="BR269" s="1"/>
      <c r="BS269" s="1"/>
      <c r="BT269" s="1"/>
      <c r="BU269" s="1"/>
      <c r="BV269" s="1"/>
      <c r="BW269" s="1"/>
      <c r="BX269" s="1"/>
      <c r="BY269" s="1"/>
      <c r="BZ269" s="1"/>
      <c r="CA269" s="1"/>
      <c r="CB269" s="1"/>
      <c r="CC269" s="1"/>
      <c r="CD269" s="1"/>
      <c r="CE269" s="97"/>
      <c r="CG269" s="90">
        <v>39715</v>
      </c>
      <c r="CH269" s="78">
        <f t="shared" si="1886"/>
        <v>441539.99999999994</v>
      </c>
      <c r="CI269" s="78">
        <f t="shared" si="1887"/>
        <v>648999.99999999988</v>
      </c>
      <c r="CJ269" s="78">
        <f t="shared" si="1888"/>
        <v>698880</v>
      </c>
      <c r="CK269" s="78">
        <f t="shared" si="1889"/>
        <v>568733.33333333337</v>
      </c>
      <c r="CL269" s="78">
        <f t="shared" si="1890"/>
        <v>392533.33333333331</v>
      </c>
      <c r="CM269" s="78">
        <f t="shared" si="1891"/>
        <v>736000</v>
      </c>
      <c r="CN269" s="78">
        <f t="shared" si="1892"/>
        <v>896470</v>
      </c>
      <c r="CO269" s="78">
        <f t="shared" si="1893"/>
        <v>1069249.9999999998</v>
      </c>
      <c r="CP269" s="78">
        <f t="shared" si="1894"/>
        <v>1574745</v>
      </c>
      <c r="CQ269" s="78">
        <f t="shared" si="1895"/>
        <v>1075169.2307692305</v>
      </c>
      <c r="CR269" s="78">
        <f t="shared" si="1896"/>
        <v>233533.33333333334</v>
      </c>
      <c r="CS269" s="78">
        <f t="shared" si="1897"/>
        <v>1956181.8181818184</v>
      </c>
      <c r="CT269" s="78">
        <f t="shared" si="1898"/>
        <v>1638163.6363636362</v>
      </c>
      <c r="CU269" s="78">
        <f t="shared" si="1899"/>
        <v>2177400</v>
      </c>
      <c r="CV269" s="78">
        <f t="shared" si="1900"/>
        <v>1630885.7142857141</v>
      </c>
      <c r="CW269" s="78">
        <f t="shared" si="1901"/>
        <v>1410747.6190476189</v>
      </c>
      <c r="CX269" s="78">
        <f t="shared" si="1902"/>
        <v>796214.28571428568</v>
      </c>
      <c r="CY269" s="78">
        <f t="shared" si="1902"/>
        <v>2356307.3662337665</v>
      </c>
      <c r="CZ269" s="91">
        <f t="shared" si="1905"/>
        <v>1530682.2510822508</v>
      </c>
      <c r="DA269" s="88"/>
      <c r="DB269" s="49"/>
      <c r="EQ269" s="1"/>
    </row>
    <row r="270" spans="1:147" x14ac:dyDescent="0.15">
      <c r="A270" s="81">
        <v>39716</v>
      </c>
      <c r="B270" s="82">
        <v>1900000</v>
      </c>
      <c r="C270" s="83">
        <v>3670000</v>
      </c>
      <c r="D270" s="83">
        <v>4070000</v>
      </c>
      <c r="E270" s="84">
        <v>3520000</v>
      </c>
      <c r="F270" s="84">
        <v>450000</v>
      </c>
      <c r="G270" s="84">
        <v>4570000</v>
      </c>
      <c r="H270" s="84">
        <v>6220000</v>
      </c>
      <c r="I270" s="84">
        <v>4850000</v>
      </c>
      <c r="J270" s="138">
        <v>8520000</v>
      </c>
      <c r="K270" s="138">
        <v>3100000</v>
      </c>
      <c r="L270" s="26">
        <v>7900000</v>
      </c>
      <c r="M270" s="26">
        <v>7220000</v>
      </c>
      <c r="N270" s="26">
        <v>6560000</v>
      </c>
      <c r="O270" s="26">
        <v>10030000</v>
      </c>
      <c r="P270" s="26">
        <v>6860000</v>
      </c>
      <c r="Q270" s="26">
        <v>3000000</v>
      </c>
      <c r="R270" s="26">
        <v>11950000</v>
      </c>
      <c r="S270" s="179">
        <v>11123737</v>
      </c>
      <c r="T270" s="85">
        <f t="shared" si="1903"/>
        <v>7680000</v>
      </c>
      <c r="AQ270" s="130">
        <v>39716</v>
      </c>
      <c r="AR270" s="50">
        <v>0.19799999999999998</v>
      </c>
      <c r="AS270" s="88">
        <v>0.15187499999999998</v>
      </c>
      <c r="AT270" s="88">
        <v>0.16833333333333333</v>
      </c>
      <c r="AU270" s="88">
        <v>0.12666666666666668</v>
      </c>
      <c r="AV270" s="88">
        <v>0.16222222222222221</v>
      </c>
      <c r="AW270" s="88">
        <v>0.184</v>
      </c>
      <c r="AX270" s="88">
        <v>0.16</v>
      </c>
      <c r="AY270" s="88">
        <v>0.19749999999999998</v>
      </c>
      <c r="AZ270" s="88">
        <v>0.19099999999999998</v>
      </c>
      <c r="BA270" s="88">
        <v>0.15999999999999998</v>
      </c>
      <c r="BB270" s="88">
        <v>0.18833333333333335</v>
      </c>
      <c r="BC270" s="88">
        <v>0.18999999999999997</v>
      </c>
      <c r="BD270" s="88">
        <v>0.20222222222222222</v>
      </c>
      <c r="BE270" s="88">
        <v>0.191</v>
      </c>
      <c r="BF270" s="88">
        <v>0.17095238095238094</v>
      </c>
      <c r="BG270" s="88">
        <v>0.27666666666666667</v>
      </c>
      <c r="BH270" s="89">
        <v>0.25357142857142856</v>
      </c>
      <c r="BI270" s="89">
        <v>0.25045454545454543</v>
      </c>
      <c r="BJ270" s="89">
        <f t="shared" si="1904"/>
        <v>0.21550051256613759</v>
      </c>
      <c r="BK270" s="101"/>
      <c r="BL270" s="49"/>
      <c r="BP270" s="1"/>
      <c r="BQ270" s="1"/>
      <c r="BR270" s="1"/>
      <c r="BS270" s="1"/>
      <c r="BT270" s="1"/>
      <c r="BU270" s="1"/>
      <c r="BV270" s="1"/>
      <c r="BW270" s="1"/>
      <c r="BX270" s="1"/>
      <c r="BY270" s="1"/>
      <c r="BZ270" s="1"/>
      <c r="CA270" s="1"/>
      <c r="CB270" s="1"/>
      <c r="CC270" s="1"/>
      <c r="CD270" s="1"/>
      <c r="CE270" s="97"/>
      <c r="CG270" s="90">
        <v>39716</v>
      </c>
      <c r="CH270" s="78">
        <f t="shared" si="1886"/>
        <v>376199.99999999994</v>
      </c>
      <c r="CI270" s="78">
        <f t="shared" si="1887"/>
        <v>557381.24999999988</v>
      </c>
      <c r="CJ270" s="78">
        <f t="shared" si="1888"/>
        <v>685116.66666666663</v>
      </c>
      <c r="CK270" s="78">
        <f t="shared" si="1889"/>
        <v>445866.66666666669</v>
      </c>
      <c r="CL270" s="78">
        <f t="shared" si="1890"/>
        <v>73000</v>
      </c>
      <c r="CM270" s="78">
        <f t="shared" si="1891"/>
        <v>840880</v>
      </c>
      <c r="CN270" s="78">
        <f t="shared" si="1892"/>
        <v>995200</v>
      </c>
      <c r="CO270" s="78">
        <f t="shared" si="1893"/>
        <v>957874.99999999988</v>
      </c>
      <c r="CP270" s="78">
        <f t="shared" si="1894"/>
        <v>1627319.9999999998</v>
      </c>
      <c r="CQ270" s="78">
        <f t="shared" si="1895"/>
        <v>495999.99999999994</v>
      </c>
      <c r="CR270" s="78">
        <f t="shared" si="1896"/>
        <v>1487833.3333333335</v>
      </c>
      <c r="CS270" s="78">
        <f t="shared" si="1897"/>
        <v>1371799.9999999998</v>
      </c>
      <c r="CT270" s="78">
        <f t="shared" si="1898"/>
        <v>1326577.7777777778</v>
      </c>
      <c r="CU270" s="78">
        <f t="shared" si="1899"/>
        <v>1915730</v>
      </c>
      <c r="CV270" s="78">
        <f t="shared" si="1900"/>
        <v>1172733.3333333333</v>
      </c>
      <c r="CW270" s="78">
        <f t="shared" si="1901"/>
        <v>830000</v>
      </c>
      <c r="CX270" s="78">
        <f t="shared" si="1902"/>
        <v>3030178.5714285714</v>
      </c>
      <c r="CY270" s="78">
        <f t="shared" si="1902"/>
        <v>2785990.4940909087</v>
      </c>
      <c r="CZ270" s="91">
        <f t="shared" si="1905"/>
        <v>1655043.9365079366</v>
      </c>
      <c r="DA270" s="88"/>
      <c r="DB270" s="49"/>
      <c r="EQ270" s="1"/>
    </row>
    <row r="271" spans="1:147" x14ac:dyDescent="0.15">
      <c r="A271" s="81">
        <v>39717</v>
      </c>
      <c r="B271" s="82">
        <v>1670000</v>
      </c>
      <c r="C271" s="83">
        <v>3460000</v>
      </c>
      <c r="D271" s="83">
        <v>2710000</v>
      </c>
      <c r="E271" s="84">
        <v>740000</v>
      </c>
      <c r="F271" s="84">
        <v>3360000</v>
      </c>
      <c r="G271" s="84">
        <v>4130000</v>
      </c>
      <c r="H271" s="84">
        <v>6600000</v>
      </c>
      <c r="I271" s="84">
        <v>4570000</v>
      </c>
      <c r="J271" s="138">
        <v>7350000</v>
      </c>
      <c r="K271" s="138">
        <v>8460000</v>
      </c>
      <c r="L271" s="26">
        <v>5240000</v>
      </c>
      <c r="M271" s="26">
        <v>6480000</v>
      </c>
      <c r="N271" s="26">
        <v>7530000</v>
      </c>
      <c r="O271" s="26">
        <v>8060000</v>
      </c>
      <c r="P271" s="26">
        <v>4780000</v>
      </c>
      <c r="Q271" s="26">
        <v>11310000</v>
      </c>
      <c r="R271" s="26">
        <v>11100000</v>
      </c>
      <c r="S271" s="179">
        <v>8938204</v>
      </c>
      <c r="T271" s="85">
        <f t="shared" si="1903"/>
        <v>8556000</v>
      </c>
      <c r="AQ271" s="130">
        <v>39717</v>
      </c>
      <c r="AR271" s="50">
        <v>0.20599999999999996</v>
      </c>
      <c r="AS271" s="88">
        <v>0.156</v>
      </c>
      <c r="AT271" s="88">
        <v>0.16833333333333333</v>
      </c>
      <c r="AU271" s="88">
        <v>0.12666666666666668</v>
      </c>
      <c r="AV271" s="88">
        <v>0.16222222222222221</v>
      </c>
      <c r="AW271" s="88">
        <v>0.185</v>
      </c>
      <c r="AX271" s="88">
        <v>0.16500000000000001</v>
      </c>
      <c r="AY271" s="88">
        <v>0.19499999999999998</v>
      </c>
      <c r="AZ271" s="88">
        <v>0.19099999999999998</v>
      </c>
      <c r="BA271" s="88">
        <v>0.15999999999999998</v>
      </c>
      <c r="BB271" s="88">
        <v>0.18833333333333335</v>
      </c>
      <c r="BC271" s="88">
        <v>0.187</v>
      </c>
      <c r="BD271" s="88">
        <v>0.2</v>
      </c>
      <c r="BE271" s="88">
        <v>0.191</v>
      </c>
      <c r="BF271" s="88">
        <v>0.17952380952380953</v>
      </c>
      <c r="BG271" s="88">
        <v>0.27666666666666667</v>
      </c>
      <c r="BH271" s="89">
        <v>0.25357142857142856</v>
      </c>
      <c r="BI271" s="89">
        <v>0.25045454545454543</v>
      </c>
      <c r="BJ271" s="89">
        <f t="shared" si="1904"/>
        <v>0.23018528907589214</v>
      </c>
      <c r="BK271" s="101"/>
      <c r="BL271" s="49"/>
      <c r="BP271" s="1"/>
      <c r="BQ271" s="1"/>
      <c r="BR271" s="1"/>
      <c r="BS271" s="1"/>
      <c r="BT271" s="1"/>
      <c r="BU271" s="1"/>
      <c r="BV271" s="1"/>
      <c r="BW271" s="1"/>
      <c r="BX271" s="1"/>
      <c r="BY271" s="1"/>
      <c r="BZ271" s="1"/>
      <c r="CA271" s="1"/>
      <c r="CB271" s="1"/>
      <c r="CC271" s="1"/>
      <c r="CD271" s="1"/>
      <c r="CE271" s="97"/>
      <c r="CG271" s="90">
        <v>39717</v>
      </c>
      <c r="CH271" s="78">
        <f t="shared" si="1886"/>
        <v>344019.99999999994</v>
      </c>
      <c r="CI271" s="78">
        <f t="shared" si="1887"/>
        <v>539760</v>
      </c>
      <c r="CJ271" s="78">
        <f t="shared" si="1888"/>
        <v>456183.33333333331</v>
      </c>
      <c r="CK271" s="78">
        <f t="shared" si="1889"/>
        <v>93733.333333333343</v>
      </c>
      <c r="CL271" s="78">
        <f t="shared" si="1890"/>
        <v>545066.66666666663</v>
      </c>
      <c r="CM271" s="78">
        <f t="shared" si="1891"/>
        <v>764050</v>
      </c>
      <c r="CN271" s="78">
        <f t="shared" si="1892"/>
        <v>1089000</v>
      </c>
      <c r="CO271" s="78">
        <f t="shared" si="1893"/>
        <v>891149.99999999988</v>
      </c>
      <c r="CP271" s="78">
        <f t="shared" si="1894"/>
        <v>1403849.9999999998</v>
      </c>
      <c r="CQ271" s="78">
        <f t="shared" si="1895"/>
        <v>1353599.9999999998</v>
      </c>
      <c r="CR271" s="78">
        <f t="shared" si="1896"/>
        <v>986866.66666666674</v>
      </c>
      <c r="CS271" s="78">
        <f t="shared" si="1897"/>
        <v>1211760</v>
      </c>
      <c r="CT271" s="78">
        <f t="shared" si="1898"/>
        <v>1506000</v>
      </c>
      <c r="CU271" s="78">
        <f t="shared" si="1899"/>
        <v>1539460</v>
      </c>
      <c r="CV271" s="78">
        <f t="shared" si="1900"/>
        <v>858123.80952380958</v>
      </c>
      <c r="CW271" s="78">
        <f t="shared" si="1901"/>
        <v>3129100</v>
      </c>
      <c r="CX271" s="78">
        <f t="shared" si="1902"/>
        <v>2814642.8571428568</v>
      </c>
      <c r="CY271" s="78">
        <f t="shared" si="1902"/>
        <v>2238613.8199999998</v>
      </c>
      <c r="CZ271" s="91">
        <f t="shared" si="1905"/>
        <v>1969465.3333333333</v>
      </c>
      <c r="DA271" s="88"/>
      <c r="DB271" s="49"/>
      <c r="EQ271" s="1"/>
    </row>
    <row r="272" spans="1:147" x14ac:dyDescent="0.15">
      <c r="A272" s="81">
        <v>39718</v>
      </c>
      <c r="B272" s="82">
        <v>1850000</v>
      </c>
      <c r="C272" s="83">
        <v>1600000</v>
      </c>
      <c r="D272" s="83">
        <v>320000</v>
      </c>
      <c r="E272" s="84">
        <v>4350000</v>
      </c>
      <c r="F272" s="84">
        <v>2790000</v>
      </c>
      <c r="G272" s="84">
        <v>2850000</v>
      </c>
      <c r="H272" s="84">
        <v>5150000</v>
      </c>
      <c r="I272" s="84">
        <v>3710000</v>
      </c>
      <c r="J272" s="138">
        <v>3550000</v>
      </c>
      <c r="K272" s="138">
        <v>5970000</v>
      </c>
      <c r="L272" s="26">
        <v>5380000</v>
      </c>
      <c r="M272" s="26">
        <v>6770000</v>
      </c>
      <c r="N272" s="26">
        <v>7280000</v>
      </c>
      <c r="O272" s="26">
        <v>2360000</v>
      </c>
      <c r="P272" s="26">
        <v>7490000</v>
      </c>
      <c r="Q272" s="26">
        <v>11000000</v>
      </c>
      <c r="R272" s="26">
        <v>15180000</v>
      </c>
      <c r="S272" s="179">
        <v>5056538</v>
      </c>
      <c r="T272" s="85">
        <f t="shared" si="1903"/>
        <v>8662000</v>
      </c>
      <c r="AQ272" s="130">
        <v>39718</v>
      </c>
      <c r="AR272" s="50">
        <v>0.20599999999999996</v>
      </c>
      <c r="AS272" s="88">
        <v>0.156</v>
      </c>
      <c r="AT272" s="88">
        <v>0.18166666666666664</v>
      </c>
      <c r="AU272" s="88">
        <v>0.12666666666666668</v>
      </c>
      <c r="AV272" s="88">
        <v>0.17249999999999999</v>
      </c>
      <c r="AW272" s="88">
        <v>0.185</v>
      </c>
      <c r="AX272" s="88">
        <v>0.16500000000000001</v>
      </c>
      <c r="AY272" s="88">
        <v>0.19499999999999998</v>
      </c>
      <c r="AZ272" s="88">
        <v>0.19099999999999998</v>
      </c>
      <c r="BA272" s="88">
        <v>0.16499999999999998</v>
      </c>
      <c r="BB272" s="88">
        <v>0.18666666666666668</v>
      </c>
      <c r="BC272" s="88">
        <v>0.18812499999999999</v>
      </c>
      <c r="BD272" s="88">
        <v>0.2040909090909091</v>
      </c>
      <c r="BE272" s="88">
        <v>0.19750000000000001</v>
      </c>
      <c r="BF272" s="88">
        <v>0.17952380952380953</v>
      </c>
      <c r="BG272" s="88">
        <v>0.27500000000000002</v>
      </c>
      <c r="BH272" s="89">
        <v>0.25349999999999995</v>
      </c>
      <c r="BI272" s="89">
        <v>0.25277777777777777</v>
      </c>
      <c r="BJ272" s="89">
        <f t="shared" si="1904"/>
        <v>0.23481055533399106</v>
      </c>
      <c r="BK272" s="101"/>
      <c r="BL272" s="49"/>
      <c r="BP272" s="1"/>
      <c r="BQ272" s="1"/>
      <c r="BR272" s="1"/>
      <c r="BS272" s="1"/>
      <c r="BT272" s="1"/>
      <c r="BU272" s="1"/>
      <c r="BV272" s="1"/>
      <c r="BW272" s="1"/>
      <c r="BX272" s="1"/>
      <c r="BY272" s="1"/>
      <c r="BZ272" s="1"/>
      <c r="CA272" s="1"/>
      <c r="CB272" s="1"/>
      <c r="CC272" s="1"/>
      <c r="CD272" s="1"/>
      <c r="CE272" s="97"/>
      <c r="CG272" s="90">
        <v>39718</v>
      </c>
      <c r="CH272" s="78">
        <f t="shared" si="1886"/>
        <v>381099.99999999994</v>
      </c>
      <c r="CI272" s="78">
        <f t="shared" si="1887"/>
        <v>249600</v>
      </c>
      <c r="CJ272" s="78">
        <f t="shared" si="1888"/>
        <v>58133.333333333328</v>
      </c>
      <c r="CK272" s="78">
        <f t="shared" si="1889"/>
        <v>551000</v>
      </c>
      <c r="CL272" s="78">
        <f t="shared" si="1890"/>
        <v>481274.99999999994</v>
      </c>
      <c r="CM272" s="78">
        <f t="shared" si="1891"/>
        <v>527250</v>
      </c>
      <c r="CN272" s="78">
        <f t="shared" si="1892"/>
        <v>849750</v>
      </c>
      <c r="CO272" s="78">
        <f t="shared" si="1893"/>
        <v>723449.99999999988</v>
      </c>
      <c r="CP272" s="78">
        <f t="shared" si="1894"/>
        <v>678049.99999999988</v>
      </c>
      <c r="CQ272" s="78">
        <f t="shared" si="1895"/>
        <v>985049.99999999988</v>
      </c>
      <c r="CR272" s="78">
        <f t="shared" si="1896"/>
        <v>1004266.6666666667</v>
      </c>
      <c r="CS272" s="78">
        <f t="shared" si="1897"/>
        <v>1273606.25</v>
      </c>
      <c r="CT272" s="78">
        <f t="shared" si="1898"/>
        <v>1485781.8181818184</v>
      </c>
      <c r="CU272" s="78">
        <f t="shared" si="1899"/>
        <v>466100</v>
      </c>
      <c r="CV272" s="78">
        <f t="shared" si="1900"/>
        <v>1344633.3333333335</v>
      </c>
      <c r="CW272" s="78">
        <f t="shared" si="1901"/>
        <v>3025000.0000000005</v>
      </c>
      <c r="CX272" s="78">
        <f t="shared" si="1902"/>
        <v>3848129.9999999991</v>
      </c>
      <c r="CY272" s="78">
        <f t="shared" si="1902"/>
        <v>1278180.4388888888</v>
      </c>
      <c r="CZ272" s="91">
        <f t="shared" si="1905"/>
        <v>2033929.0303030305</v>
      </c>
      <c r="DA272" s="88"/>
      <c r="DB272" s="49"/>
      <c r="EQ272" s="1"/>
    </row>
    <row r="273" spans="1:147" x14ac:dyDescent="0.15">
      <c r="A273" s="81">
        <v>39719</v>
      </c>
      <c r="B273" s="82">
        <v>1580000</v>
      </c>
      <c r="C273" s="83">
        <v>340000</v>
      </c>
      <c r="D273" s="83">
        <v>2940000</v>
      </c>
      <c r="E273" s="84">
        <v>5900000</v>
      </c>
      <c r="F273" s="84">
        <v>2880000</v>
      </c>
      <c r="G273" s="84">
        <v>2080000</v>
      </c>
      <c r="H273" s="84">
        <v>3960000</v>
      </c>
      <c r="I273" s="84">
        <v>1820000</v>
      </c>
      <c r="J273" s="138">
        <v>10290000</v>
      </c>
      <c r="K273" s="138">
        <v>6950000</v>
      </c>
      <c r="L273" s="26">
        <v>5880000</v>
      </c>
      <c r="M273" s="26">
        <v>7140000</v>
      </c>
      <c r="N273" s="26">
        <v>6040000</v>
      </c>
      <c r="O273" s="26">
        <v>8850000</v>
      </c>
      <c r="P273" s="26">
        <v>7120000</v>
      </c>
      <c r="Q273" s="26">
        <v>11480000</v>
      </c>
      <c r="R273" s="26">
        <v>9940000</v>
      </c>
      <c r="S273" s="179">
        <v>3050000</v>
      </c>
      <c r="T273" s="85">
        <f t="shared" si="1903"/>
        <v>8686000</v>
      </c>
      <c r="AQ273" s="130">
        <v>39719</v>
      </c>
      <c r="AR273" s="50">
        <v>0.20599999999999996</v>
      </c>
      <c r="AS273" s="88">
        <v>0.18142857142857144</v>
      </c>
      <c r="AT273" s="88">
        <v>0.18166666666666664</v>
      </c>
      <c r="AU273" s="88">
        <v>0.12666666666666668</v>
      </c>
      <c r="AV273" s="88">
        <v>0.16785714285714287</v>
      </c>
      <c r="AW273" s="88">
        <v>0.185</v>
      </c>
      <c r="AX273" s="88">
        <v>0.16500000000000001</v>
      </c>
      <c r="AY273" s="88">
        <v>0.20374999999999999</v>
      </c>
      <c r="AZ273" s="88">
        <v>0.19099999999999998</v>
      </c>
      <c r="BA273" s="88">
        <v>0.17099999999999999</v>
      </c>
      <c r="BB273" s="88">
        <v>0.2</v>
      </c>
      <c r="BC273" s="88">
        <v>0.18812499999999999</v>
      </c>
      <c r="BD273" s="88">
        <v>0.2040909090909091</v>
      </c>
      <c r="BE273" s="88">
        <v>0.19750000000000001</v>
      </c>
      <c r="BF273" s="88">
        <v>0.18035714285714288</v>
      </c>
      <c r="BG273" s="88">
        <v>0.27500000000000002</v>
      </c>
      <c r="BH273" s="89">
        <v>0.25349999999999995</v>
      </c>
      <c r="BI273" s="89">
        <v>0.25277777777777777</v>
      </c>
      <c r="BJ273" s="89">
        <f t="shared" si="1904"/>
        <v>0.22890897877163133</v>
      </c>
      <c r="BK273" s="101"/>
      <c r="BL273" s="49"/>
      <c r="BP273" s="1"/>
      <c r="BQ273" s="1"/>
      <c r="BR273" s="1"/>
      <c r="BS273" s="1"/>
      <c r="BT273" s="1"/>
      <c r="BU273" s="1"/>
      <c r="BV273" s="1"/>
      <c r="BW273" s="1"/>
      <c r="BX273" s="1"/>
      <c r="BY273" s="1"/>
      <c r="BZ273" s="1"/>
      <c r="CA273" s="1"/>
      <c r="CB273" s="1"/>
      <c r="CC273" s="1"/>
      <c r="CD273" s="1"/>
      <c r="CE273" s="97"/>
      <c r="CG273" s="90">
        <v>39719</v>
      </c>
      <c r="CH273" s="78">
        <f t="shared" si="1886"/>
        <v>325479.99999999994</v>
      </c>
      <c r="CI273" s="78">
        <f t="shared" si="1887"/>
        <v>61685.71428571429</v>
      </c>
      <c r="CJ273" s="78">
        <f t="shared" si="1888"/>
        <v>534099.99999999988</v>
      </c>
      <c r="CK273" s="78">
        <f t="shared" si="1889"/>
        <v>747333.33333333337</v>
      </c>
      <c r="CL273" s="78">
        <f t="shared" si="1890"/>
        <v>483428.57142857148</v>
      </c>
      <c r="CM273" s="78">
        <f t="shared" si="1891"/>
        <v>384800</v>
      </c>
      <c r="CN273" s="78">
        <f t="shared" si="1892"/>
        <v>653400</v>
      </c>
      <c r="CO273" s="78">
        <f t="shared" si="1893"/>
        <v>370825</v>
      </c>
      <c r="CP273" s="78">
        <f t="shared" si="1894"/>
        <v>1965389.9999999998</v>
      </c>
      <c r="CQ273" s="78">
        <f t="shared" si="1895"/>
        <v>1188450</v>
      </c>
      <c r="CR273" s="78">
        <f t="shared" si="1896"/>
        <v>1176000</v>
      </c>
      <c r="CS273" s="78">
        <f t="shared" si="1897"/>
        <v>1343212.5</v>
      </c>
      <c r="CT273" s="78">
        <f t="shared" si="1898"/>
        <v>1232709.0909090911</v>
      </c>
      <c r="CU273" s="78">
        <f t="shared" si="1899"/>
        <v>1747875</v>
      </c>
      <c r="CV273" s="78">
        <f t="shared" si="1900"/>
        <v>1284142.8571428573</v>
      </c>
      <c r="CW273" s="78">
        <f t="shared" si="1901"/>
        <v>3157000.0000000005</v>
      </c>
      <c r="CX273" s="78">
        <f t="shared" si="1902"/>
        <v>2519789.9999999995</v>
      </c>
      <c r="CY273" s="78">
        <f t="shared" si="1902"/>
        <v>770972.22222222225</v>
      </c>
      <c r="CZ273" s="91">
        <f t="shared" si="1905"/>
        <v>1988303.3896103897</v>
      </c>
      <c r="DA273" s="88"/>
      <c r="DB273" s="49"/>
      <c r="EQ273" s="1"/>
    </row>
    <row r="274" spans="1:147" x14ac:dyDescent="0.15">
      <c r="A274" s="81">
        <v>39720</v>
      </c>
      <c r="B274" s="82">
        <v>440000</v>
      </c>
      <c r="C274" s="83">
        <v>3240000</v>
      </c>
      <c r="D274" s="83">
        <v>2710000</v>
      </c>
      <c r="E274" s="84">
        <v>3900000</v>
      </c>
      <c r="F274" s="84">
        <v>3070000</v>
      </c>
      <c r="G274" s="84">
        <v>1150000</v>
      </c>
      <c r="H274" s="84">
        <v>1100000</v>
      </c>
      <c r="I274" s="84">
        <v>4390000</v>
      </c>
      <c r="J274" s="138">
        <v>8490000</v>
      </c>
      <c r="K274" s="138">
        <v>7210000</v>
      </c>
      <c r="L274" s="26">
        <v>5000000</v>
      </c>
      <c r="M274" s="26">
        <v>3330000</v>
      </c>
      <c r="N274" s="26">
        <v>2450000</v>
      </c>
      <c r="O274" s="26">
        <v>8820000</v>
      </c>
      <c r="P274" s="26">
        <v>10280000</v>
      </c>
      <c r="Q274" s="26">
        <v>7800000</v>
      </c>
      <c r="R274" s="26">
        <v>8360000</v>
      </c>
      <c r="S274" s="179">
        <v>80000</v>
      </c>
      <c r="T274" s="85">
        <f t="shared" si="1903"/>
        <v>7542000</v>
      </c>
      <c r="AQ274" s="130">
        <v>39720</v>
      </c>
      <c r="AR274" s="50">
        <v>0.21101249999999996</v>
      </c>
      <c r="AS274" s="88">
        <v>0.18142857142857144</v>
      </c>
      <c r="AT274" s="88">
        <v>0.18166666666666664</v>
      </c>
      <c r="AU274" s="88">
        <v>0.12000000000000001</v>
      </c>
      <c r="AV274" s="88">
        <v>0.16714285714285718</v>
      </c>
      <c r="AW274" s="88">
        <v>0.185</v>
      </c>
      <c r="AX274" s="88">
        <v>0.2</v>
      </c>
      <c r="AY274" s="88">
        <v>0.20374999999999999</v>
      </c>
      <c r="AZ274" s="88">
        <v>0.19799999999999995</v>
      </c>
      <c r="BA274" s="88">
        <v>0.16749999999999995</v>
      </c>
      <c r="BB274" s="88">
        <v>0.21000000000000002</v>
      </c>
      <c r="BC274" s="88">
        <v>0.18812499999999999</v>
      </c>
      <c r="BD274" s="88">
        <v>0.21124999999999999</v>
      </c>
      <c r="BE274" s="88">
        <v>0.19750000000000001</v>
      </c>
      <c r="BF274" s="88">
        <v>0.18035714285714288</v>
      </c>
      <c r="BG274" s="88">
        <v>0.27500000000000002</v>
      </c>
      <c r="BH274" s="89">
        <v>0.25349999999999995</v>
      </c>
      <c r="BI274" s="89">
        <v>0.25277777777777777</v>
      </c>
      <c r="BJ274" s="89">
        <f t="shared" si="1904"/>
        <v>0.22216504716445051</v>
      </c>
      <c r="BK274" s="101"/>
      <c r="BL274" s="49"/>
      <c r="BP274" s="1"/>
      <c r="BQ274" s="1"/>
      <c r="BR274" s="1"/>
      <c r="BS274" s="1"/>
      <c r="BT274" s="1"/>
      <c r="BU274" s="1"/>
      <c r="BV274" s="1"/>
      <c r="BW274" s="1"/>
      <c r="BX274" s="1"/>
      <c r="BY274" s="1"/>
      <c r="BZ274" s="1"/>
      <c r="CA274" s="1"/>
      <c r="CB274" s="1"/>
      <c r="CC274" s="1"/>
      <c r="CD274" s="1"/>
      <c r="CE274" s="97"/>
      <c r="CG274" s="90">
        <v>39720</v>
      </c>
      <c r="CH274" s="78">
        <f t="shared" si="1886"/>
        <v>92845.499999999985</v>
      </c>
      <c r="CI274" s="78">
        <f t="shared" si="1887"/>
        <v>587828.57142857148</v>
      </c>
      <c r="CJ274" s="78">
        <f t="shared" si="1888"/>
        <v>492316.66666666663</v>
      </c>
      <c r="CK274" s="78">
        <f t="shared" si="1889"/>
        <v>468000.00000000006</v>
      </c>
      <c r="CL274" s="78">
        <f t="shared" si="1890"/>
        <v>513128.57142857154</v>
      </c>
      <c r="CM274" s="78">
        <f t="shared" si="1891"/>
        <v>212750</v>
      </c>
      <c r="CN274" s="78">
        <f t="shared" si="1892"/>
        <v>220000</v>
      </c>
      <c r="CO274" s="78">
        <f t="shared" si="1893"/>
        <v>894462.49999999988</v>
      </c>
      <c r="CP274" s="78">
        <f t="shared" si="1894"/>
        <v>1681019.9999999995</v>
      </c>
      <c r="CQ274" s="78">
        <f t="shared" si="1895"/>
        <v>1207674.9999999998</v>
      </c>
      <c r="CR274" s="78">
        <f t="shared" si="1896"/>
        <v>1050000</v>
      </c>
      <c r="CS274" s="78">
        <f t="shared" si="1897"/>
        <v>626456.25</v>
      </c>
      <c r="CT274" s="78">
        <f t="shared" si="1898"/>
        <v>517562.5</v>
      </c>
      <c r="CU274" s="78">
        <f t="shared" si="1899"/>
        <v>1741950</v>
      </c>
      <c r="CV274" s="78">
        <f t="shared" si="1900"/>
        <v>1854071.4285714289</v>
      </c>
      <c r="CW274" s="78">
        <f t="shared" si="1901"/>
        <v>2145000</v>
      </c>
      <c r="CX274" s="78">
        <f t="shared" si="1902"/>
        <v>2119259.9999999995</v>
      </c>
      <c r="CY274" s="78">
        <f t="shared" si="1902"/>
        <v>20222.222222222223</v>
      </c>
      <c r="CZ274" s="91">
        <f t="shared" si="1905"/>
        <v>1675568.7857142859</v>
      </c>
      <c r="DA274" s="88"/>
      <c r="DB274" s="49"/>
      <c r="EQ274" s="1"/>
    </row>
    <row r="275" spans="1:147" x14ac:dyDescent="0.15">
      <c r="A275" s="81">
        <v>39721</v>
      </c>
      <c r="B275" s="82">
        <v>90000</v>
      </c>
      <c r="C275" s="83">
        <v>2760000</v>
      </c>
      <c r="D275" s="83">
        <v>2320000</v>
      </c>
      <c r="E275" s="84">
        <v>3580000</v>
      </c>
      <c r="F275" s="84">
        <v>2730000</v>
      </c>
      <c r="G275" s="84">
        <v>120000</v>
      </c>
      <c r="H275" s="84">
        <v>2850000</v>
      </c>
      <c r="I275" s="84">
        <v>3890000</v>
      </c>
      <c r="J275" s="138">
        <v>7360000</v>
      </c>
      <c r="K275" s="138">
        <v>6740000</v>
      </c>
      <c r="L275" s="26">
        <v>3890000</v>
      </c>
      <c r="M275" s="26">
        <v>710000</v>
      </c>
      <c r="N275" s="26">
        <v>7600000</v>
      </c>
      <c r="O275" s="26">
        <v>11100000</v>
      </c>
      <c r="P275" s="26">
        <v>8680000</v>
      </c>
      <c r="Q275" s="26">
        <v>6760000</v>
      </c>
      <c r="R275" s="26">
        <v>6190000</v>
      </c>
      <c r="S275" s="179">
        <v>7371322</v>
      </c>
      <c r="T275" s="85">
        <f t="shared" si="1903"/>
        <v>8066000</v>
      </c>
      <c r="AQ275" s="130">
        <v>39721</v>
      </c>
      <c r="AR275" s="50">
        <v>0.21101249999999996</v>
      </c>
      <c r="AS275" s="88">
        <v>0.17857142857142858</v>
      </c>
      <c r="AT275" s="88">
        <v>0.18583333333333329</v>
      </c>
      <c r="AU275" s="88">
        <v>0.13</v>
      </c>
      <c r="AV275" s="88">
        <v>0.16785714285714287</v>
      </c>
      <c r="AW275" s="88">
        <v>0.185</v>
      </c>
      <c r="AX275" s="88">
        <v>0.2</v>
      </c>
      <c r="AY275" s="88">
        <v>0.20374999999999999</v>
      </c>
      <c r="AZ275" s="88">
        <v>0.19949999999999998</v>
      </c>
      <c r="BA275" s="88">
        <v>0.17062499999999997</v>
      </c>
      <c r="BB275" s="88">
        <v>0.21000000000000002</v>
      </c>
      <c r="BC275" s="88">
        <v>0.18812499999999999</v>
      </c>
      <c r="BD275" s="88">
        <v>0.21124999999999999</v>
      </c>
      <c r="BE275" s="88">
        <v>0.19750000000000001</v>
      </c>
      <c r="BF275" s="88">
        <v>0.18035714285714288</v>
      </c>
      <c r="BG275" s="88">
        <v>0.27500000000000002</v>
      </c>
      <c r="BH275" s="89">
        <v>0.25349999999999995</v>
      </c>
      <c r="BI275" s="89">
        <v>0.25277777777777777</v>
      </c>
      <c r="BJ275" s="89">
        <f t="shared" si="1904"/>
        <v>0.21798698239523928</v>
      </c>
      <c r="BK275" s="101"/>
      <c r="BL275" s="49"/>
      <c r="BP275" s="1"/>
      <c r="BQ275" s="1"/>
      <c r="BR275" s="1"/>
      <c r="BS275" s="1"/>
      <c r="BT275" s="1"/>
      <c r="BU275" s="1"/>
      <c r="BV275" s="1"/>
      <c r="BW275" s="1"/>
      <c r="BX275" s="1"/>
      <c r="BY275" s="1"/>
      <c r="BZ275" s="1"/>
      <c r="CA275" s="1"/>
      <c r="CB275" s="1"/>
      <c r="CC275" s="1"/>
      <c r="CD275" s="1"/>
      <c r="CE275" s="97"/>
      <c r="CG275" s="90">
        <v>39721</v>
      </c>
      <c r="CH275" s="78">
        <f t="shared" si="1886"/>
        <v>18991.124999999996</v>
      </c>
      <c r="CI275" s="78">
        <f t="shared" si="1887"/>
        <v>492857.14285714284</v>
      </c>
      <c r="CJ275" s="78">
        <f t="shared" si="1888"/>
        <v>431133.33333333326</v>
      </c>
      <c r="CK275" s="78">
        <f t="shared" si="1889"/>
        <v>465400</v>
      </c>
      <c r="CL275" s="78">
        <f t="shared" si="1890"/>
        <v>458250.00000000006</v>
      </c>
      <c r="CM275" s="78">
        <f t="shared" si="1891"/>
        <v>22200</v>
      </c>
      <c r="CN275" s="78">
        <f t="shared" si="1892"/>
        <v>570000</v>
      </c>
      <c r="CO275" s="78">
        <f t="shared" si="1893"/>
        <v>792587.5</v>
      </c>
      <c r="CP275" s="78">
        <f t="shared" si="1894"/>
        <v>1468319.9999999998</v>
      </c>
      <c r="CQ275" s="78">
        <f t="shared" si="1895"/>
        <v>1150012.4999999998</v>
      </c>
      <c r="CR275" s="78">
        <f t="shared" si="1896"/>
        <v>816900.00000000012</v>
      </c>
      <c r="CS275" s="78">
        <f t="shared" si="1897"/>
        <v>133568.75</v>
      </c>
      <c r="CT275" s="78">
        <f t="shared" si="1898"/>
        <v>1605500</v>
      </c>
      <c r="CU275" s="78">
        <f t="shared" si="1899"/>
        <v>2192250</v>
      </c>
      <c r="CV275" s="78">
        <f t="shared" si="1900"/>
        <v>1565500.0000000002</v>
      </c>
      <c r="CW275" s="78">
        <f t="shared" si="1901"/>
        <v>1859000.0000000002</v>
      </c>
      <c r="CX275" s="78">
        <f t="shared" si="1902"/>
        <v>1569164.9999999998</v>
      </c>
      <c r="CY275" s="78">
        <f t="shared" si="1902"/>
        <v>1863306.3944444444</v>
      </c>
      <c r="CZ275" s="91">
        <f t="shared" si="1905"/>
        <v>1758283</v>
      </c>
      <c r="DA275" s="88"/>
      <c r="DB275" s="49"/>
      <c r="EQ275" s="1"/>
    </row>
    <row r="276" spans="1:147" x14ac:dyDescent="0.15">
      <c r="A276" s="81">
        <v>39722</v>
      </c>
      <c r="B276" s="82">
        <v>890000</v>
      </c>
      <c r="C276" s="83">
        <v>2870000</v>
      </c>
      <c r="D276" s="83">
        <v>2710000</v>
      </c>
      <c r="E276" s="84">
        <v>3780000</v>
      </c>
      <c r="F276" s="84">
        <v>1790000</v>
      </c>
      <c r="G276" s="84">
        <v>2990000</v>
      </c>
      <c r="H276" s="84">
        <v>420000</v>
      </c>
      <c r="I276" s="84">
        <v>4210000</v>
      </c>
      <c r="J276" s="138">
        <v>6960000</v>
      </c>
      <c r="K276" s="138">
        <v>3980000</v>
      </c>
      <c r="L276" s="26">
        <v>650000</v>
      </c>
      <c r="M276" s="26">
        <v>7210000</v>
      </c>
      <c r="N276" s="26">
        <v>4950000</v>
      </c>
      <c r="O276" s="26">
        <v>9520000</v>
      </c>
      <c r="P276" s="26">
        <v>7850000</v>
      </c>
      <c r="Q276" s="26">
        <v>4780000</v>
      </c>
      <c r="R276" s="26">
        <v>2520000</v>
      </c>
      <c r="S276" s="179">
        <v>7435361</v>
      </c>
      <c r="T276" s="85">
        <f t="shared" si="1903"/>
        <v>5924000</v>
      </c>
      <c r="AQ276" s="130">
        <v>39722</v>
      </c>
      <c r="AR276" s="50">
        <v>0.21602499999999999</v>
      </c>
      <c r="AS276" s="88">
        <v>0.19</v>
      </c>
      <c r="AT276" s="88">
        <v>0.19249999999999998</v>
      </c>
      <c r="AU276" s="88">
        <v>0.13</v>
      </c>
      <c r="AV276" s="88">
        <v>0.16785714285714287</v>
      </c>
      <c r="AW276" s="88">
        <v>0.185</v>
      </c>
      <c r="AX276" s="88">
        <v>0.2</v>
      </c>
      <c r="AY276" s="88">
        <v>0.219</v>
      </c>
      <c r="AZ276" s="88">
        <v>0.20124999999999998</v>
      </c>
      <c r="BA276" s="88">
        <v>0.17062499999999997</v>
      </c>
      <c r="BB276" s="88">
        <v>0.21000000000000002</v>
      </c>
      <c r="BC276" s="88">
        <v>0.18812499999999999</v>
      </c>
      <c r="BD276" s="88">
        <v>0.22444444444444445</v>
      </c>
      <c r="BE276" s="88">
        <v>0.19500000000000001</v>
      </c>
      <c r="BF276" s="88">
        <v>0.18995238095238096</v>
      </c>
      <c r="BG276" s="88">
        <v>0.27500000000000002</v>
      </c>
      <c r="BH276" s="89">
        <v>0.2644285714285714</v>
      </c>
      <c r="BI276" s="89">
        <v>0.25388888888888883</v>
      </c>
      <c r="BJ276" s="89">
        <f t="shared" si="1904"/>
        <v>0.21739993890871676</v>
      </c>
      <c r="BK276" s="101"/>
      <c r="BL276" s="49"/>
      <c r="BP276" s="1"/>
      <c r="BQ276" s="1"/>
      <c r="BR276" s="1"/>
      <c r="BS276" s="1"/>
      <c r="BT276" s="1"/>
      <c r="BU276" s="1"/>
      <c r="BV276" s="1"/>
      <c r="BW276" s="1"/>
      <c r="BX276" s="1"/>
      <c r="BY276" s="1"/>
      <c r="BZ276" s="1"/>
      <c r="CA276" s="1"/>
      <c r="CB276" s="1"/>
      <c r="CC276" s="1"/>
      <c r="CD276" s="1"/>
      <c r="CE276" s="97"/>
      <c r="CG276" s="90">
        <v>39722</v>
      </c>
      <c r="CH276" s="78">
        <f t="shared" si="1886"/>
        <v>192262.25</v>
      </c>
      <c r="CI276" s="78">
        <f t="shared" si="1887"/>
        <v>545300</v>
      </c>
      <c r="CJ276" s="78">
        <f t="shared" si="1888"/>
        <v>521674.99999999994</v>
      </c>
      <c r="CK276" s="78">
        <f t="shared" si="1889"/>
        <v>491400</v>
      </c>
      <c r="CL276" s="78">
        <f t="shared" si="1890"/>
        <v>300464.28571428574</v>
      </c>
      <c r="CM276" s="78">
        <f t="shared" si="1891"/>
        <v>553150</v>
      </c>
      <c r="CN276" s="78">
        <f t="shared" si="1892"/>
        <v>84000</v>
      </c>
      <c r="CO276" s="78">
        <f t="shared" si="1893"/>
        <v>921990</v>
      </c>
      <c r="CP276" s="78">
        <f t="shared" si="1894"/>
        <v>1400700</v>
      </c>
      <c r="CQ276" s="78">
        <f t="shared" si="1895"/>
        <v>679087.49999999988</v>
      </c>
      <c r="CR276" s="78">
        <f t="shared" si="1896"/>
        <v>136500</v>
      </c>
      <c r="CS276" s="78">
        <f t="shared" si="1897"/>
        <v>1356381.25</v>
      </c>
      <c r="CT276" s="78">
        <f t="shared" si="1898"/>
        <v>1111000</v>
      </c>
      <c r="CU276" s="78">
        <f t="shared" si="1899"/>
        <v>1856400</v>
      </c>
      <c r="CV276" s="78">
        <f t="shared" si="1900"/>
        <v>1491126.1904761905</v>
      </c>
      <c r="CW276" s="78">
        <f t="shared" si="1901"/>
        <v>1314500</v>
      </c>
      <c r="CX276" s="78">
        <f t="shared" si="1902"/>
        <v>666359.99999999988</v>
      </c>
      <c r="CY276" s="78">
        <f t="shared" si="1902"/>
        <v>1887755.5427777774</v>
      </c>
      <c r="CZ276" s="91">
        <f t="shared" si="1905"/>
        <v>1287877.2380952381</v>
      </c>
      <c r="DA276" s="88"/>
      <c r="DB276" s="49"/>
      <c r="EQ276" s="1"/>
    </row>
    <row r="277" spans="1:147" x14ac:dyDescent="0.15">
      <c r="A277" s="81">
        <v>39723</v>
      </c>
      <c r="B277" s="82">
        <v>740000</v>
      </c>
      <c r="C277" s="83">
        <v>2710000</v>
      </c>
      <c r="D277" s="83">
        <v>3010000</v>
      </c>
      <c r="E277" s="84">
        <v>3830000</v>
      </c>
      <c r="F277" s="84">
        <v>150000</v>
      </c>
      <c r="G277" s="84">
        <v>3130000</v>
      </c>
      <c r="H277" s="84">
        <v>600000</v>
      </c>
      <c r="I277" s="84">
        <v>4850000</v>
      </c>
      <c r="J277" s="138">
        <v>6900000</v>
      </c>
      <c r="K277" s="138">
        <v>1610000</v>
      </c>
      <c r="L277" s="26">
        <v>4970000</v>
      </c>
      <c r="M277" s="26">
        <v>5110000</v>
      </c>
      <c r="N277" s="26">
        <v>5520000</v>
      </c>
      <c r="O277" s="26">
        <v>9230000</v>
      </c>
      <c r="P277" s="26">
        <v>6180000</v>
      </c>
      <c r="Q277" s="26">
        <v>1880000</v>
      </c>
      <c r="R277" s="26">
        <v>10390000</v>
      </c>
      <c r="S277" s="179">
        <v>10688292</v>
      </c>
      <c r="T277" s="85">
        <f t="shared" si="1903"/>
        <v>6640000</v>
      </c>
      <c r="AQ277" s="130">
        <v>39723</v>
      </c>
      <c r="AR277" s="50">
        <v>0.22103749999999994</v>
      </c>
      <c r="AS277" s="88">
        <v>0.19400000000000001</v>
      </c>
      <c r="AT277" s="88">
        <v>0.19499999999999998</v>
      </c>
      <c r="AU277" s="88">
        <v>0.13</v>
      </c>
      <c r="AV277" s="88">
        <v>0.16437499999999999</v>
      </c>
      <c r="AW277" s="88">
        <v>0.19</v>
      </c>
      <c r="AX277" s="88">
        <v>0.20200000000000001</v>
      </c>
      <c r="AY277" s="88">
        <v>0.21999999999999997</v>
      </c>
      <c r="AZ277" s="88">
        <v>0.20249999999999999</v>
      </c>
      <c r="BA277" s="88">
        <v>0.17666666666666664</v>
      </c>
      <c r="BB277" s="88">
        <v>0.21000000000000002</v>
      </c>
      <c r="BC277" s="88">
        <v>0.19499999999999998</v>
      </c>
      <c r="BD277" s="88">
        <v>0.22444444444444445</v>
      </c>
      <c r="BE277" s="88">
        <v>0.19500000000000001</v>
      </c>
      <c r="BF277" s="88">
        <v>0.18995238095238096</v>
      </c>
      <c r="BG277" s="88">
        <v>0.27142857142857141</v>
      </c>
      <c r="BH277" s="89">
        <v>0.2644285714285714</v>
      </c>
      <c r="BI277" s="89">
        <v>0.25388888888888889</v>
      </c>
      <c r="BJ277" s="89">
        <f t="shared" si="1904"/>
        <v>0.22501167527251867</v>
      </c>
      <c r="BK277" s="101"/>
      <c r="BL277" s="49"/>
      <c r="BP277" s="1"/>
      <c r="BQ277" s="1"/>
      <c r="BR277" s="1"/>
      <c r="BS277" s="1"/>
      <c r="BT277" s="1"/>
      <c r="BU277" s="1"/>
      <c r="BV277" s="1"/>
      <c r="BW277" s="1"/>
      <c r="BX277" s="1"/>
      <c r="BY277" s="1"/>
      <c r="BZ277" s="1"/>
      <c r="CA277" s="1"/>
      <c r="CB277" s="1"/>
      <c r="CC277" s="1"/>
      <c r="CD277" s="1"/>
      <c r="CE277" s="97"/>
      <c r="CG277" s="90">
        <v>39723</v>
      </c>
      <c r="CH277" s="78">
        <f t="shared" si="1886"/>
        <v>163567.74999999997</v>
      </c>
      <c r="CI277" s="78">
        <f t="shared" si="1887"/>
        <v>525740</v>
      </c>
      <c r="CJ277" s="78">
        <f t="shared" si="1888"/>
        <v>586949.99999999988</v>
      </c>
      <c r="CK277" s="78">
        <f t="shared" si="1889"/>
        <v>497900</v>
      </c>
      <c r="CL277" s="78">
        <f t="shared" si="1890"/>
        <v>24656.25</v>
      </c>
      <c r="CM277" s="78">
        <f t="shared" si="1891"/>
        <v>594700</v>
      </c>
      <c r="CN277" s="78">
        <f t="shared" si="1892"/>
        <v>121200.00000000001</v>
      </c>
      <c r="CO277" s="78">
        <f t="shared" si="1893"/>
        <v>1066999.9999999998</v>
      </c>
      <c r="CP277" s="78">
        <f t="shared" si="1894"/>
        <v>1397250</v>
      </c>
      <c r="CQ277" s="78">
        <f t="shared" si="1895"/>
        <v>284433.33333333331</v>
      </c>
      <c r="CR277" s="78">
        <f t="shared" si="1896"/>
        <v>1043700.0000000001</v>
      </c>
      <c r="CS277" s="78">
        <f t="shared" si="1897"/>
        <v>996449.99999999988</v>
      </c>
      <c r="CT277" s="78">
        <f t="shared" si="1898"/>
        <v>1238933.3333333333</v>
      </c>
      <c r="CU277" s="78">
        <f t="shared" si="1899"/>
        <v>1799850</v>
      </c>
      <c r="CV277" s="78">
        <f t="shared" si="1900"/>
        <v>1173905.7142857143</v>
      </c>
      <c r="CW277" s="78">
        <f t="shared" si="1901"/>
        <v>510285.71428571426</v>
      </c>
      <c r="CX277" s="78">
        <f t="shared" si="1902"/>
        <v>2747412.8571428568</v>
      </c>
      <c r="CY277" s="78">
        <f t="shared" si="1902"/>
        <v>2713638.58</v>
      </c>
      <c r="CZ277" s="91">
        <f t="shared" si="1905"/>
        <v>1494077.5238095238</v>
      </c>
      <c r="DA277" s="88"/>
      <c r="DB277" s="49"/>
      <c r="EQ277" s="1"/>
    </row>
    <row r="278" spans="1:147" x14ac:dyDescent="0.15">
      <c r="A278" s="81">
        <v>39724</v>
      </c>
      <c r="B278" s="82">
        <v>1180000</v>
      </c>
      <c r="C278" s="83">
        <v>3290000</v>
      </c>
      <c r="D278" s="83">
        <v>2340000</v>
      </c>
      <c r="E278" s="84">
        <v>420000</v>
      </c>
      <c r="F278" s="84">
        <v>2720000</v>
      </c>
      <c r="G278" s="84">
        <v>2500000</v>
      </c>
      <c r="H278" s="84">
        <v>720000</v>
      </c>
      <c r="I278" s="84">
        <v>4060000</v>
      </c>
      <c r="J278" s="138">
        <v>5210000</v>
      </c>
      <c r="K278" s="138">
        <v>6190000</v>
      </c>
      <c r="L278" s="26">
        <v>3490000</v>
      </c>
      <c r="M278" s="26">
        <v>6210000</v>
      </c>
      <c r="N278" s="26">
        <v>5930000</v>
      </c>
      <c r="O278" s="26">
        <v>7700000</v>
      </c>
      <c r="P278" s="26">
        <v>3260000</v>
      </c>
      <c r="Q278" s="26">
        <v>8930000</v>
      </c>
      <c r="R278" s="26">
        <v>9720000</v>
      </c>
      <c r="S278" s="179">
        <v>6947305</v>
      </c>
      <c r="T278" s="85">
        <f t="shared" si="1903"/>
        <v>7108000</v>
      </c>
      <c r="AQ278" s="130">
        <v>39724</v>
      </c>
      <c r="AR278" s="50">
        <v>0.22604999999999997</v>
      </c>
      <c r="AS278" s="88">
        <v>0.19400000000000001</v>
      </c>
      <c r="AT278" s="88">
        <v>0.19499999999999998</v>
      </c>
      <c r="AU278" s="88">
        <v>0.13999999999999999</v>
      </c>
      <c r="AV278" s="88">
        <v>0.16437499999999999</v>
      </c>
      <c r="AW278" s="88">
        <v>0.19</v>
      </c>
      <c r="AX278" s="88">
        <v>0.20400000000000001</v>
      </c>
      <c r="AY278" s="88">
        <v>0.21999999999999997</v>
      </c>
      <c r="AZ278" s="88">
        <v>0.20249999999999999</v>
      </c>
      <c r="BA278" s="88">
        <v>0.17666666666666664</v>
      </c>
      <c r="BB278" s="88">
        <v>0.27</v>
      </c>
      <c r="BC278" s="88">
        <v>0.19700000000000001</v>
      </c>
      <c r="BD278" s="88">
        <v>0.22444444444444445</v>
      </c>
      <c r="BE278" s="88">
        <v>0.19500000000000001</v>
      </c>
      <c r="BF278" s="88">
        <v>0.19785714285714284</v>
      </c>
      <c r="BG278" s="88">
        <v>0.27142857142857141</v>
      </c>
      <c r="BH278" s="89">
        <v>0.2644285714285714</v>
      </c>
      <c r="BI278" s="89">
        <v>0.25388888888888889</v>
      </c>
      <c r="BJ278" s="89">
        <f t="shared" si="1904"/>
        <v>0.23836726782252948</v>
      </c>
      <c r="BK278" s="101"/>
      <c r="BL278" s="49"/>
      <c r="BP278" s="1"/>
      <c r="BQ278" s="1"/>
      <c r="BR278" s="1"/>
      <c r="BS278" s="1"/>
      <c r="BT278" s="1"/>
      <c r="BU278" s="1"/>
      <c r="BV278" s="1"/>
      <c r="BW278" s="1"/>
      <c r="BX278" s="1"/>
      <c r="BY278" s="1"/>
      <c r="BZ278" s="1"/>
      <c r="CA278" s="1"/>
      <c r="CB278" s="1"/>
      <c r="CC278" s="1"/>
      <c r="CD278" s="1"/>
      <c r="CE278" s="97"/>
      <c r="CG278" s="90">
        <v>39724</v>
      </c>
      <c r="CH278" s="78">
        <f t="shared" si="1886"/>
        <v>266738.99999999994</v>
      </c>
      <c r="CI278" s="78">
        <f t="shared" si="1887"/>
        <v>638260</v>
      </c>
      <c r="CJ278" s="78">
        <f t="shared" si="1888"/>
        <v>456299.99999999994</v>
      </c>
      <c r="CK278" s="78">
        <f t="shared" si="1889"/>
        <v>58799.999999999993</v>
      </c>
      <c r="CL278" s="78">
        <f t="shared" si="1890"/>
        <v>447100</v>
      </c>
      <c r="CM278" s="78">
        <f t="shared" si="1891"/>
        <v>475000</v>
      </c>
      <c r="CN278" s="78">
        <f t="shared" si="1892"/>
        <v>146880</v>
      </c>
      <c r="CO278" s="78">
        <f t="shared" si="1893"/>
        <v>893199.99999999988</v>
      </c>
      <c r="CP278" s="78">
        <f t="shared" si="1894"/>
        <v>1055025</v>
      </c>
      <c r="CQ278" s="78">
        <f t="shared" si="1895"/>
        <v>1093566.6666666665</v>
      </c>
      <c r="CR278" s="78">
        <f t="shared" si="1896"/>
        <v>942300.00000000012</v>
      </c>
      <c r="CS278" s="78">
        <f t="shared" si="1897"/>
        <v>1223370</v>
      </c>
      <c r="CT278" s="78">
        <f t="shared" si="1898"/>
        <v>1330955.5555555555</v>
      </c>
      <c r="CU278" s="78">
        <f t="shared" si="1899"/>
        <v>1501500</v>
      </c>
      <c r="CV278" s="78">
        <f t="shared" si="1900"/>
        <v>645014.28571428568</v>
      </c>
      <c r="CW278" s="78">
        <f t="shared" si="1901"/>
        <v>2423857.1428571427</v>
      </c>
      <c r="CX278" s="78">
        <f t="shared" si="1902"/>
        <v>2570245.7142857141</v>
      </c>
      <c r="CY278" s="78">
        <f t="shared" si="1902"/>
        <v>1763843.5472222222</v>
      </c>
      <c r="CZ278" s="91">
        <f t="shared" si="1905"/>
        <v>1694314.5396825396</v>
      </c>
      <c r="DA278" s="88"/>
      <c r="DB278" s="49"/>
      <c r="EQ278" s="1"/>
    </row>
    <row r="279" spans="1:147" x14ac:dyDescent="0.15">
      <c r="A279" s="81">
        <v>39725</v>
      </c>
      <c r="B279" s="82">
        <v>940000</v>
      </c>
      <c r="C279" s="83">
        <v>5090000</v>
      </c>
      <c r="D279" s="83">
        <v>660000</v>
      </c>
      <c r="E279" s="84">
        <v>3160000</v>
      </c>
      <c r="F279" s="84">
        <v>1910000</v>
      </c>
      <c r="G279" s="84">
        <v>2880000</v>
      </c>
      <c r="H279" s="84">
        <v>1110000</v>
      </c>
      <c r="I279" s="84">
        <v>4090000</v>
      </c>
      <c r="J279" s="138">
        <v>1560000</v>
      </c>
      <c r="K279" s="138">
        <v>5130000</v>
      </c>
      <c r="L279" s="26">
        <v>4580000</v>
      </c>
      <c r="M279" s="26">
        <v>6690000</v>
      </c>
      <c r="N279" s="26">
        <v>4600000</v>
      </c>
      <c r="O279" s="26">
        <v>1820000</v>
      </c>
      <c r="P279" s="26">
        <v>7890000</v>
      </c>
      <c r="Q279" s="26">
        <v>6040000</v>
      </c>
      <c r="R279" s="26">
        <v>10640000</v>
      </c>
      <c r="S279" s="179">
        <v>7329565</v>
      </c>
      <c r="T279" s="85">
        <f t="shared" si="1903"/>
        <v>6198000</v>
      </c>
      <c r="AQ279" s="130">
        <v>39725</v>
      </c>
      <c r="AR279" s="50">
        <v>0.23106249999999998</v>
      </c>
      <c r="AS279" s="88">
        <v>0.19400000000000001</v>
      </c>
      <c r="AT279" s="88">
        <v>0.26</v>
      </c>
      <c r="AU279" s="88">
        <v>0.13999999999999999</v>
      </c>
      <c r="AV279" s="88">
        <v>0.16437499999999999</v>
      </c>
      <c r="AW279" s="88">
        <v>0.19</v>
      </c>
      <c r="AX279" s="88">
        <v>0.20600000000000002</v>
      </c>
      <c r="AY279" s="88">
        <v>0.21999999999999997</v>
      </c>
      <c r="AZ279" s="88">
        <v>0.22999999999999998</v>
      </c>
      <c r="BA279" s="88">
        <v>0.16214285714285712</v>
      </c>
      <c r="BB279" s="88">
        <v>0.27</v>
      </c>
      <c r="BC279" s="88">
        <v>0.19999999999999998</v>
      </c>
      <c r="BD279" s="88">
        <v>0.22791666666666668</v>
      </c>
      <c r="BE279" s="88">
        <v>0.19055555555555556</v>
      </c>
      <c r="BF279" s="88">
        <v>0.19785714285714284</v>
      </c>
      <c r="BG279" s="88">
        <v>0.27738095238095234</v>
      </c>
      <c r="BH279" s="89">
        <v>0.2644285714285714</v>
      </c>
      <c r="BI279" s="89">
        <v>0.25388888888888889</v>
      </c>
      <c r="BJ279" s="89">
        <f t="shared" si="1904"/>
        <v>0.24024593698940264</v>
      </c>
      <c r="BK279" s="101"/>
      <c r="BL279" s="49"/>
      <c r="BP279" s="1"/>
      <c r="BQ279" s="1"/>
      <c r="BR279" s="1"/>
      <c r="BS279" s="1"/>
      <c r="BT279" s="1"/>
      <c r="BU279" s="1"/>
      <c r="BV279" s="1"/>
      <c r="BW279" s="1"/>
      <c r="BX279" s="1"/>
      <c r="BY279" s="1"/>
      <c r="BZ279" s="1"/>
      <c r="CA279" s="1"/>
      <c r="CB279" s="1"/>
      <c r="CC279" s="1"/>
      <c r="CD279" s="1"/>
      <c r="CE279" s="97"/>
      <c r="CG279" s="90">
        <v>39725</v>
      </c>
      <c r="CH279" s="78">
        <f t="shared" si="1886"/>
        <v>217198.74999999997</v>
      </c>
      <c r="CI279" s="78">
        <f t="shared" si="1887"/>
        <v>987460</v>
      </c>
      <c r="CJ279" s="78">
        <f t="shared" si="1888"/>
        <v>171600</v>
      </c>
      <c r="CK279" s="78">
        <f t="shared" si="1889"/>
        <v>442399.99999999994</v>
      </c>
      <c r="CL279" s="78">
        <f t="shared" si="1890"/>
        <v>313956.25</v>
      </c>
      <c r="CM279" s="78">
        <f t="shared" si="1891"/>
        <v>547200</v>
      </c>
      <c r="CN279" s="78">
        <f t="shared" si="1892"/>
        <v>228660.00000000003</v>
      </c>
      <c r="CO279" s="78">
        <f t="shared" si="1893"/>
        <v>899799.99999999988</v>
      </c>
      <c r="CP279" s="78">
        <f t="shared" si="1894"/>
        <v>358800</v>
      </c>
      <c r="CQ279" s="78">
        <f t="shared" si="1895"/>
        <v>831792.85714285704</v>
      </c>
      <c r="CR279" s="78">
        <f t="shared" si="1896"/>
        <v>1236600</v>
      </c>
      <c r="CS279" s="78">
        <f t="shared" si="1897"/>
        <v>1338000</v>
      </c>
      <c r="CT279" s="78">
        <f t="shared" si="1898"/>
        <v>1048416.6666666667</v>
      </c>
      <c r="CU279" s="78">
        <f t="shared" si="1899"/>
        <v>346811.11111111112</v>
      </c>
      <c r="CV279" s="78">
        <f t="shared" si="1900"/>
        <v>1561092.857142857</v>
      </c>
      <c r="CW279" s="78">
        <f t="shared" si="1901"/>
        <v>1675380.9523809522</v>
      </c>
      <c r="CX279" s="78">
        <f t="shared" si="1902"/>
        <v>2813519.9999999995</v>
      </c>
      <c r="CY279" s="78">
        <f t="shared" si="1902"/>
        <v>1860895.1138888889</v>
      </c>
      <c r="CZ279" s="91">
        <f t="shared" si="1905"/>
        <v>1489044.3174603176</v>
      </c>
      <c r="DA279" s="88"/>
      <c r="DB279" s="49"/>
      <c r="EQ279" s="1"/>
    </row>
    <row r="280" spans="1:147" x14ac:dyDescent="0.15">
      <c r="A280" s="81">
        <v>39726</v>
      </c>
      <c r="B280" s="82">
        <v>1780000</v>
      </c>
      <c r="C280" s="83">
        <v>780000</v>
      </c>
      <c r="D280" s="83">
        <v>3580000</v>
      </c>
      <c r="E280" s="84">
        <v>4290000</v>
      </c>
      <c r="F280" s="84">
        <v>2430000</v>
      </c>
      <c r="G280" s="84">
        <v>1920000</v>
      </c>
      <c r="H280" s="84">
        <v>700000</v>
      </c>
      <c r="I280" s="84">
        <v>760000</v>
      </c>
      <c r="J280" s="138">
        <v>4900000</v>
      </c>
      <c r="K280" s="138">
        <v>6370000</v>
      </c>
      <c r="L280" s="26">
        <v>4850000</v>
      </c>
      <c r="M280" s="26">
        <v>6740000</v>
      </c>
      <c r="N280" s="26">
        <v>4190000</v>
      </c>
      <c r="O280" s="26">
        <v>10160000</v>
      </c>
      <c r="P280" s="26">
        <v>7720000</v>
      </c>
      <c r="Q280" s="26">
        <v>8440000</v>
      </c>
      <c r="R280" s="26">
        <v>6970000</v>
      </c>
      <c r="S280" s="179">
        <v>2420000</v>
      </c>
      <c r="T280" s="85">
        <f t="shared" si="1903"/>
        <v>7496000</v>
      </c>
      <c r="AQ280" s="130">
        <v>39726</v>
      </c>
      <c r="AR280" s="50">
        <v>0.23607499999999998</v>
      </c>
      <c r="AS280" s="88">
        <v>0.22599999999999998</v>
      </c>
      <c r="AT280" s="88">
        <v>0.26</v>
      </c>
      <c r="AU280" s="88">
        <v>0.13999999999999999</v>
      </c>
      <c r="AV280" s="88">
        <v>0.16166666666666665</v>
      </c>
      <c r="AW280" s="88">
        <v>0.19</v>
      </c>
      <c r="AX280" s="88">
        <v>0.20800000000000002</v>
      </c>
      <c r="AY280" s="88">
        <v>0.21999999999999997</v>
      </c>
      <c r="AZ280" s="88">
        <v>0.22999999999999998</v>
      </c>
      <c r="BA280" s="88">
        <v>0.16166666666666671</v>
      </c>
      <c r="BB280" s="88">
        <v>0.27</v>
      </c>
      <c r="BC280" s="88">
        <v>0.20666666666666667</v>
      </c>
      <c r="BD280" s="88">
        <v>0.22791666666666668</v>
      </c>
      <c r="BE280" s="88">
        <v>0.19055555555555556</v>
      </c>
      <c r="BF280" s="88">
        <v>0.19436507936507938</v>
      </c>
      <c r="BG280" s="88">
        <v>0.2803174603174603</v>
      </c>
      <c r="BH280" s="89">
        <v>0.26687499999999997</v>
      </c>
      <c r="BI280" s="89">
        <v>0.25388888888888889</v>
      </c>
      <c r="BJ280" s="89">
        <f t="shared" si="1904"/>
        <v>0.22992294038301905</v>
      </c>
      <c r="BK280" s="101"/>
      <c r="BL280" s="49"/>
      <c r="BP280" s="1"/>
      <c r="BQ280" s="1"/>
      <c r="BR280" s="1"/>
      <c r="BS280" s="1"/>
      <c r="BT280" s="1"/>
      <c r="BU280" s="1"/>
      <c r="BV280" s="1"/>
      <c r="BW280" s="1"/>
      <c r="BX280" s="1"/>
      <c r="BY280" s="1"/>
      <c r="BZ280" s="1"/>
      <c r="CA280" s="1"/>
      <c r="CB280" s="1"/>
      <c r="CC280" s="1"/>
      <c r="CD280" s="1"/>
      <c r="CE280" s="97"/>
      <c r="CG280" s="90">
        <v>39726</v>
      </c>
      <c r="CH280" s="78">
        <f t="shared" si="1886"/>
        <v>420213.49999999994</v>
      </c>
      <c r="CI280" s="78">
        <f t="shared" si="1887"/>
        <v>176279.99999999997</v>
      </c>
      <c r="CJ280" s="78">
        <f t="shared" si="1888"/>
        <v>930800</v>
      </c>
      <c r="CK280" s="78">
        <f t="shared" si="1889"/>
        <v>600599.99999999988</v>
      </c>
      <c r="CL280" s="78">
        <f t="shared" si="1890"/>
        <v>392849.99999999994</v>
      </c>
      <c r="CM280" s="78">
        <f t="shared" si="1891"/>
        <v>364800</v>
      </c>
      <c r="CN280" s="78">
        <f t="shared" si="1892"/>
        <v>145600</v>
      </c>
      <c r="CO280" s="78">
        <f t="shared" si="1893"/>
        <v>167199.99999999997</v>
      </c>
      <c r="CP280" s="78">
        <f t="shared" si="1894"/>
        <v>1127000</v>
      </c>
      <c r="CQ280" s="78">
        <f t="shared" si="1895"/>
        <v>1029816.666666667</v>
      </c>
      <c r="CR280" s="78">
        <f t="shared" si="1896"/>
        <v>1309500</v>
      </c>
      <c r="CS280" s="78">
        <f t="shared" si="1897"/>
        <v>1392933.3333333333</v>
      </c>
      <c r="CT280" s="78">
        <f t="shared" si="1898"/>
        <v>954970.83333333337</v>
      </c>
      <c r="CU280" s="78">
        <f t="shared" si="1899"/>
        <v>1936044.4444444445</v>
      </c>
      <c r="CV280" s="78">
        <f t="shared" si="1900"/>
        <v>1500498.4126984128</v>
      </c>
      <c r="CW280" s="78">
        <f t="shared" si="1901"/>
        <v>2365879.3650793647</v>
      </c>
      <c r="CX280" s="78">
        <f t="shared" si="1902"/>
        <v>1860118.7499999998</v>
      </c>
      <c r="CY280" s="78">
        <f t="shared" si="1902"/>
        <v>614411.11111111112</v>
      </c>
      <c r="CZ280" s="91">
        <f t="shared" si="1905"/>
        <v>1723502.3611111108</v>
      </c>
      <c r="DA280" s="88"/>
      <c r="DB280" s="49"/>
      <c r="EQ280" s="1"/>
    </row>
    <row r="281" spans="1:147" x14ac:dyDescent="0.15">
      <c r="A281" s="81">
        <v>39727</v>
      </c>
      <c r="B281" s="82">
        <v>1570000</v>
      </c>
      <c r="C281" s="83">
        <v>2820000</v>
      </c>
      <c r="D281" s="83">
        <v>3520000</v>
      </c>
      <c r="E281" s="84">
        <v>4360000</v>
      </c>
      <c r="F281" s="84">
        <v>1740000</v>
      </c>
      <c r="G281" s="84">
        <v>1490000</v>
      </c>
      <c r="H281" s="84">
        <v>40000</v>
      </c>
      <c r="I281" s="84">
        <v>4030000</v>
      </c>
      <c r="J281" s="138">
        <v>4440000</v>
      </c>
      <c r="K281" s="138">
        <v>5840000</v>
      </c>
      <c r="L281" s="26">
        <v>5020000</v>
      </c>
      <c r="M281" s="26">
        <v>5570000</v>
      </c>
      <c r="N281" s="26">
        <v>880000</v>
      </c>
      <c r="O281" s="26">
        <v>8380000</v>
      </c>
      <c r="P281" s="26">
        <v>10120000</v>
      </c>
      <c r="Q281" s="26">
        <v>3560000</v>
      </c>
      <c r="R281" s="26">
        <v>7380000</v>
      </c>
      <c r="S281" s="179">
        <v>720000</v>
      </c>
      <c r="T281" s="85">
        <f t="shared" si="1903"/>
        <v>6064000</v>
      </c>
      <c r="AQ281" s="130">
        <v>39727</v>
      </c>
      <c r="AR281" s="50">
        <v>0.24108750000000001</v>
      </c>
      <c r="AS281" s="88">
        <v>0.22599999999999998</v>
      </c>
      <c r="AT281" s="88">
        <v>0.25</v>
      </c>
      <c r="AU281" s="88">
        <v>0.14333333333333331</v>
      </c>
      <c r="AV281" s="88">
        <v>0.16166666666666665</v>
      </c>
      <c r="AW281" s="88">
        <v>0.19</v>
      </c>
      <c r="AX281" s="88">
        <v>0.21000000000000002</v>
      </c>
      <c r="AY281" s="88">
        <v>0.22999999999999998</v>
      </c>
      <c r="AZ281" s="88">
        <v>0.22999999999999998</v>
      </c>
      <c r="BA281" s="88">
        <v>0.16250000000000001</v>
      </c>
      <c r="BB281" s="88">
        <v>0.27500000000000002</v>
      </c>
      <c r="BC281" s="88">
        <v>0.20666666666666667</v>
      </c>
      <c r="BD281" s="88">
        <v>0.23541666666666669</v>
      </c>
      <c r="BE281" s="88">
        <v>0.18912087912087916</v>
      </c>
      <c r="BF281" s="88">
        <v>0.19769841269841271</v>
      </c>
      <c r="BG281" s="88">
        <v>0.28301587301587294</v>
      </c>
      <c r="BH281" s="89">
        <v>0.26687499999999997</v>
      </c>
      <c r="BI281" s="89">
        <v>0.25388888888888889</v>
      </c>
      <c r="BJ281" s="89">
        <f t="shared" si="1904"/>
        <v>0.22327775653509493</v>
      </c>
      <c r="BK281" s="101"/>
      <c r="BL281" s="49"/>
      <c r="BP281" s="1"/>
      <c r="BQ281" s="1"/>
      <c r="BR281" s="1"/>
      <c r="BS281" s="1"/>
      <c r="BT281" s="1"/>
      <c r="BU281" s="1"/>
      <c r="BV281" s="1"/>
      <c r="BW281" s="1"/>
      <c r="BX281" s="1"/>
      <c r="BY281" s="1"/>
      <c r="BZ281" s="1"/>
      <c r="CA281" s="1"/>
      <c r="CB281" s="1"/>
      <c r="CC281" s="1"/>
      <c r="CD281" s="1"/>
      <c r="CE281" s="97"/>
      <c r="CG281" s="90">
        <v>39727</v>
      </c>
      <c r="CH281" s="78">
        <f t="shared" si="1886"/>
        <v>378507.375</v>
      </c>
      <c r="CI281" s="78">
        <f t="shared" si="1887"/>
        <v>637319.99999999988</v>
      </c>
      <c r="CJ281" s="78">
        <f t="shared" si="1888"/>
        <v>880000</v>
      </c>
      <c r="CK281" s="78">
        <f t="shared" si="1889"/>
        <v>624933.33333333326</v>
      </c>
      <c r="CL281" s="78">
        <f t="shared" si="1890"/>
        <v>281300</v>
      </c>
      <c r="CM281" s="78">
        <f t="shared" si="1891"/>
        <v>283100</v>
      </c>
      <c r="CN281" s="78">
        <f t="shared" si="1892"/>
        <v>8400</v>
      </c>
      <c r="CO281" s="78">
        <f t="shared" si="1893"/>
        <v>926899.99999999988</v>
      </c>
      <c r="CP281" s="78">
        <f t="shared" si="1894"/>
        <v>1021199.9999999999</v>
      </c>
      <c r="CQ281" s="78">
        <f t="shared" si="1895"/>
        <v>949000</v>
      </c>
      <c r="CR281" s="78">
        <f t="shared" si="1896"/>
        <v>1380500</v>
      </c>
      <c r="CS281" s="78">
        <f t="shared" si="1897"/>
        <v>1151133.3333333333</v>
      </c>
      <c r="CT281" s="78">
        <f t="shared" si="1898"/>
        <v>207166.66666666669</v>
      </c>
      <c r="CU281" s="78">
        <f t="shared" si="1899"/>
        <v>1584832.9670329674</v>
      </c>
      <c r="CV281" s="78">
        <f t="shared" si="1900"/>
        <v>2000707.9365079366</v>
      </c>
      <c r="CW281" s="78">
        <f t="shared" si="1901"/>
        <v>1007536.5079365077</v>
      </c>
      <c r="CX281" s="78">
        <f t="shared" si="1902"/>
        <v>1969537.4999999998</v>
      </c>
      <c r="CY281" s="78">
        <f t="shared" si="1902"/>
        <v>182800</v>
      </c>
      <c r="CZ281" s="91">
        <f t="shared" si="1905"/>
        <v>1353956.3156288157</v>
      </c>
      <c r="DA281" s="88"/>
      <c r="DB281" s="49"/>
      <c r="EQ281" s="1"/>
    </row>
    <row r="282" spans="1:147" x14ac:dyDescent="0.15">
      <c r="A282" s="81">
        <v>39728</v>
      </c>
      <c r="B282" s="82">
        <v>280000</v>
      </c>
      <c r="C282" s="83">
        <v>3080000</v>
      </c>
      <c r="D282" s="83">
        <v>3730000</v>
      </c>
      <c r="E282" s="84">
        <v>4290000</v>
      </c>
      <c r="F282" s="84">
        <v>2550000</v>
      </c>
      <c r="G282" s="84">
        <v>160000</v>
      </c>
      <c r="H282" s="84">
        <v>1740000</v>
      </c>
      <c r="I282" s="84">
        <v>4200000</v>
      </c>
      <c r="J282" s="138">
        <v>3370000</v>
      </c>
      <c r="K282" s="138">
        <v>4720000</v>
      </c>
      <c r="L282" s="26">
        <v>6260000</v>
      </c>
      <c r="M282" s="26">
        <v>500000</v>
      </c>
      <c r="N282" s="26">
        <v>6280000</v>
      </c>
      <c r="O282" s="26">
        <v>10900000</v>
      </c>
      <c r="P282" s="26">
        <v>7650000</v>
      </c>
      <c r="Q282" s="26">
        <v>2880000</v>
      </c>
      <c r="R282" s="26">
        <v>4470000</v>
      </c>
      <c r="S282" s="179">
        <v>7412453</v>
      </c>
      <c r="T282" s="85">
        <f t="shared" si="1903"/>
        <v>6436000</v>
      </c>
      <c r="AQ282" s="130">
        <v>39728</v>
      </c>
      <c r="AR282" s="50">
        <v>0.24609999999999999</v>
      </c>
      <c r="AS282" s="88">
        <v>0.21444444444444444</v>
      </c>
      <c r="AT282" s="88">
        <v>0.25</v>
      </c>
      <c r="AU282" s="88">
        <v>0.16333333333333333</v>
      </c>
      <c r="AV282" s="88">
        <v>0.16166666666666665</v>
      </c>
      <c r="AW282" s="88">
        <v>0.19</v>
      </c>
      <c r="AX282" s="88">
        <v>0.21199999999999997</v>
      </c>
      <c r="AY282" s="88">
        <v>0.22999999999999998</v>
      </c>
      <c r="AZ282" s="88">
        <v>0.22999999999999998</v>
      </c>
      <c r="BA282" s="88">
        <v>0.16250000000000001</v>
      </c>
      <c r="BB282" s="88">
        <v>0.27500000000000002</v>
      </c>
      <c r="BC282" s="88">
        <v>0.20666666666666667</v>
      </c>
      <c r="BD282" s="88">
        <v>0.23541666666666669</v>
      </c>
      <c r="BE282" s="88">
        <v>0.18936601859678784</v>
      </c>
      <c r="BF282" s="88">
        <v>0.19769841269841271</v>
      </c>
      <c r="BG282" s="88">
        <v>0.28301587301587294</v>
      </c>
      <c r="BH282" s="89">
        <v>0.26687499999999997</v>
      </c>
      <c r="BI282" s="89">
        <v>0.25388888888888889</v>
      </c>
      <c r="BJ282" s="89">
        <f t="shared" si="1904"/>
        <v>0.219481544151654</v>
      </c>
      <c r="BK282" s="101"/>
      <c r="BL282" s="49"/>
      <c r="BP282" s="1"/>
      <c r="BQ282" s="1"/>
      <c r="BR282" s="1"/>
      <c r="BS282" s="1"/>
      <c r="BT282" s="1"/>
      <c r="BU282" s="1"/>
      <c r="BV282" s="1"/>
      <c r="BW282" s="1"/>
      <c r="BX282" s="1"/>
      <c r="BY282" s="1"/>
      <c r="BZ282" s="1"/>
      <c r="CA282" s="1"/>
      <c r="CB282" s="1"/>
      <c r="CC282" s="1"/>
      <c r="CD282" s="1"/>
      <c r="CE282" s="97"/>
      <c r="CG282" s="90">
        <v>39728</v>
      </c>
      <c r="CH282" s="78">
        <f t="shared" si="1886"/>
        <v>68908</v>
      </c>
      <c r="CI282" s="78">
        <f t="shared" si="1887"/>
        <v>660488.88888888888</v>
      </c>
      <c r="CJ282" s="78">
        <f t="shared" si="1888"/>
        <v>932500</v>
      </c>
      <c r="CK282" s="78">
        <f t="shared" si="1889"/>
        <v>700700</v>
      </c>
      <c r="CL282" s="78">
        <f t="shared" si="1890"/>
        <v>412249.99999999994</v>
      </c>
      <c r="CM282" s="78">
        <f t="shared" si="1891"/>
        <v>30400</v>
      </c>
      <c r="CN282" s="78">
        <f t="shared" si="1892"/>
        <v>368879.99999999994</v>
      </c>
      <c r="CO282" s="78">
        <f t="shared" si="1893"/>
        <v>965999.99999999988</v>
      </c>
      <c r="CP282" s="78">
        <f t="shared" si="1894"/>
        <v>775099.99999999988</v>
      </c>
      <c r="CQ282" s="78">
        <f t="shared" si="1895"/>
        <v>767000</v>
      </c>
      <c r="CR282" s="78">
        <f t="shared" si="1896"/>
        <v>1721500.0000000002</v>
      </c>
      <c r="CS282" s="78">
        <f t="shared" si="1897"/>
        <v>103333.33333333333</v>
      </c>
      <c r="CT282" s="78">
        <f t="shared" si="1898"/>
        <v>1478416.6666666667</v>
      </c>
      <c r="CU282" s="78">
        <f t="shared" si="1899"/>
        <v>2064089.6027049874</v>
      </c>
      <c r="CV282" s="78">
        <f t="shared" si="1900"/>
        <v>1512392.8571428573</v>
      </c>
      <c r="CW282" s="78">
        <f t="shared" si="1901"/>
        <v>815085.71428571409</v>
      </c>
      <c r="CX282" s="78">
        <f t="shared" si="1902"/>
        <v>1192931.2499999998</v>
      </c>
      <c r="CY282" s="78">
        <f t="shared" si="1902"/>
        <v>1881939.456111111</v>
      </c>
      <c r="CZ282" s="91">
        <f t="shared" si="1905"/>
        <v>1412583.2181600451</v>
      </c>
      <c r="DA282" s="88"/>
      <c r="DB282" s="49"/>
      <c r="EQ282" s="1"/>
    </row>
    <row r="283" spans="1:147" x14ac:dyDescent="0.15">
      <c r="A283" s="81">
        <v>39729</v>
      </c>
      <c r="B283" s="82">
        <v>2140000</v>
      </c>
      <c r="C283" s="83">
        <v>2840000</v>
      </c>
      <c r="D283" s="83">
        <v>3720000</v>
      </c>
      <c r="E283" s="84">
        <v>3820000</v>
      </c>
      <c r="F283" s="84">
        <v>1370000</v>
      </c>
      <c r="G283" s="84">
        <v>2620000</v>
      </c>
      <c r="H283" s="84">
        <v>1770000</v>
      </c>
      <c r="I283" s="84">
        <v>3840000</v>
      </c>
      <c r="J283" s="138">
        <v>4690000</v>
      </c>
      <c r="K283" s="138">
        <v>3550000</v>
      </c>
      <c r="L283" s="26">
        <v>110000</v>
      </c>
      <c r="M283" s="26">
        <v>7710000</v>
      </c>
      <c r="N283" s="26">
        <v>5130000</v>
      </c>
      <c r="O283" s="26">
        <v>10600000</v>
      </c>
      <c r="P283" s="26">
        <v>6150000</v>
      </c>
      <c r="Q283" s="26">
        <v>2180000</v>
      </c>
      <c r="R283" s="26">
        <v>1160000</v>
      </c>
      <c r="S283" s="179">
        <v>4869876</v>
      </c>
      <c r="T283" s="85">
        <f t="shared" si="1903"/>
        <v>5044000</v>
      </c>
      <c r="AQ283" s="130">
        <v>39729</v>
      </c>
      <c r="AR283" s="50">
        <v>0.25111249999999996</v>
      </c>
      <c r="AS283" s="88">
        <v>0.21499999999999997</v>
      </c>
      <c r="AT283" s="88">
        <v>0.25</v>
      </c>
      <c r="AU283" s="88">
        <v>0.14555555555555555</v>
      </c>
      <c r="AV283" s="88">
        <v>0.16166666666666665</v>
      </c>
      <c r="AW283" s="88">
        <v>0.19</v>
      </c>
      <c r="AX283" s="88">
        <v>0.214</v>
      </c>
      <c r="AY283" s="88">
        <v>0.22999999999999998</v>
      </c>
      <c r="AZ283" s="88">
        <v>0.22999999999999998</v>
      </c>
      <c r="BA283" s="88">
        <v>0.16250000000000001</v>
      </c>
      <c r="BB283" s="88">
        <v>0.27500000000000002</v>
      </c>
      <c r="BC283" s="88">
        <v>0.21111111111111111</v>
      </c>
      <c r="BD283" s="88">
        <v>0.23583333333333334</v>
      </c>
      <c r="BE283" s="88">
        <v>0.18832206255283179</v>
      </c>
      <c r="BF283" s="88">
        <v>0.19769841269841271</v>
      </c>
      <c r="BG283" s="88">
        <v>0.28301587301587294</v>
      </c>
      <c r="BH283" s="89">
        <v>0.26687499999999997</v>
      </c>
      <c r="BI283" s="89">
        <v>0.25388888888888889</v>
      </c>
      <c r="BJ283" s="89">
        <f t="shared" si="1904"/>
        <v>0.21207112229698089</v>
      </c>
      <c r="BK283" s="101"/>
      <c r="BL283" s="49"/>
      <c r="BP283" s="1"/>
      <c r="BQ283" s="1"/>
      <c r="BR283" s="1"/>
      <c r="BS283" s="1"/>
      <c r="BT283" s="1"/>
      <c r="BU283" s="1"/>
      <c r="BV283" s="1"/>
      <c r="BW283" s="1"/>
      <c r="BX283" s="1"/>
      <c r="BY283" s="1"/>
      <c r="BZ283" s="1"/>
      <c r="CA283" s="1"/>
      <c r="CB283" s="1"/>
      <c r="CC283" s="1"/>
      <c r="CD283" s="1"/>
      <c r="CE283" s="97"/>
      <c r="CG283" s="90">
        <v>39729</v>
      </c>
      <c r="CH283" s="78">
        <f t="shared" si="1886"/>
        <v>537380.74999999988</v>
      </c>
      <c r="CI283" s="78">
        <f t="shared" si="1887"/>
        <v>610599.99999999988</v>
      </c>
      <c r="CJ283" s="78">
        <f t="shared" si="1888"/>
        <v>930000</v>
      </c>
      <c r="CK283" s="78">
        <f t="shared" si="1889"/>
        <v>556022.22222222225</v>
      </c>
      <c r="CL283" s="78">
        <f t="shared" si="1890"/>
        <v>221483.33333333331</v>
      </c>
      <c r="CM283" s="78">
        <f t="shared" si="1891"/>
        <v>497800</v>
      </c>
      <c r="CN283" s="78">
        <f t="shared" si="1892"/>
        <v>378780</v>
      </c>
      <c r="CO283" s="78">
        <f t="shared" si="1893"/>
        <v>883199.99999999988</v>
      </c>
      <c r="CP283" s="78">
        <f t="shared" si="1894"/>
        <v>1078700</v>
      </c>
      <c r="CQ283" s="78">
        <f t="shared" si="1895"/>
        <v>576875</v>
      </c>
      <c r="CR283" s="78">
        <f t="shared" si="1896"/>
        <v>30250.000000000004</v>
      </c>
      <c r="CS283" s="78">
        <f t="shared" si="1897"/>
        <v>1627666.6666666667</v>
      </c>
      <c r="CT283" s="78">
        <f t="shared" si="1898"/>
        <v>1209825</v>
      </c>
      <c r="CU283" s="78">
        <f t="shared" si="1899"/>
        <v>1996213.8630600171</v>
      </c>
      <c r="CV283" s="78">
        <f t="shared" si="1900"/>
        <v>1215845.2380952381</v>
      </c>
      <c r="CW283" s="78">
        <f t="shared" si="1901"/>
        <v>616974.60317460296</v>
      </c>
      <c r="CX283" s="78">
        <f t="shared" si="1902"/>
        <v>309574.99999999994</v>
      </c>
      <c r="CY283" s="78">
        <f t="shared" si="1902"/>
        <v>1236407.4066666667</v>
      </c>
      <c r="CZ283" s="91">
        <f t="shared" si="1905"/>
        <v>1069686.7408659714</v>
      </c>
      <c r="DA283" s="88"/>
      <c r="DB283" s="49"/>
      <c r="EQ283" s="1"/>
    </row>
    <row r="284" spans="1:147" x14ac:dyDescent="0.15">
      <c r="A284" s="81">
        <v>39730</v>
      </c>
      <c r="B284" s="82">
        <v>640000</v>
      </c>
      <c r="C284" s="83">
        <v>2970000</v>
      </c>
      <c r="D284" s="83">
        <v>3810000</v>
      </c>
      <c r="E284" s="84">
        <v>3280000</v>
      </c>
      <c r="F284" s="84">
        <v>370000</v>
      </c>
      <c r="G284" s="84">
        <v>2410000</v>
      </c>
      <c r="H284" s="84">
        <v>2520000</v>
      </c>
      <c r="I284" s="84">
        <v>4340000</v>
      </c>
      <c r="J284" s="138">
        <v>5110000</v>
      </c>
      <c r="K284" s="138">
        <v>870000</v>
      </c>
      <c r="L284" s="26">
        <v>8870000</v>
      </c>
      <c r="M284" s="26">
        <v>7940000</v>
      </c>
      <c r="N284" s="26">
        <v>6070000</v>
      </c>
      <c r="O284" s="26">
        <v>11420000</v>
      </c>
      <c r="P284" s="26">
        <v>4640000</v>
      </c>
      <c r="Q284" s="26">
        <v>1160000</v>
      </c>
      <c r="R284" s="26">
        <v>5460000</v>
      </c>
      <c r="S284" s="179">
        <v>9767910</v>
      </c>
      <c r="T284" s="85">
        <f t="shared" si="1903"/>
        <v>5750000</v>
      </c>
      <c r="AQ284" s="130">
        <v>39730</v>
      </c>
      <c r="AR284" s="50">
        <v>0.25612499999999999</v>
      </c>
      <c r="AS284" s="88">
        <v>0.21166666666666664</v>
      </c>
      <c r="AT284" s="88">
        <v>0.25</v>
      </c>
      <c r="AU284" s="88">
        <v>0.14555555555555555</v>
      </c>
      <c r="AV284" s="88">
        <v>0.19000000000000003</v>
      </c>
      <c r="AW284" s="88">
        <v>0.19</v>
      </c>
      <c r="AX284" s="88">
        <v>0.216</v>
      </c>
      <c r="AY284" s="88">
        <v>0.22999999999999998</v>
      </c>
      <c r="AZ284" s="88">
        <v>0.22999999999999998</v>
      </c>
      <c r="BA284" s="88">
        <v>0.16250000000000001</v>
      </c>
      <c r="BB284" s="88">
        <v>0.29625000000000001</v>
      </c>
      <c r="BC284" s="88">
        <v>0.21111111111111111</v>
      </c>
      <c r="BD284" s="88">
        <v>0.25111111111111112</v>
      </c>
      <c r="BE284" s="88">
        <v>0.18096153846153845</v>
      </c>
      <c r="BF284" s="88">
        <v>0.19769841269841271</v>
      </c>
      <c r="BG284" s="88">
        <v>0.28301587301587294</v>
      </c>
      <c r="BH284" s="89">
        <v>0.26687499999999997</v>
      </c>
      <c r="BI284" s="89">
        <v>0.25</v>
      </c>
      <c r="BJ284" s="89">
        <f t="shared" si="1904"/>
        <v>0.21890719169719167</v>
      </c>
      <c r="BK284" s="101"/>
      <c r="BL284" s="49"/>
      <c r="BP284" s="1"/>
      <c r="BQ284" s="1"/>
      <c r="BR284" s="1"/>
      <c r="BS284" s="1"/>
      <c r="BT284" s="1"/>
      <c r="BU284" s="1"/>
      <c r="BV284" s="1"/>
      <c r="BW284" s="1"/>
      <c r="BX284" s="1"/>
      <c r="BY284" s="1"/>
      <c r="BZ284" s="1"/>
      <c r="CA284" s="1"/>
      <c r="CB284" s="1"/>
      <c r="CC284" s="1"/>
      <c r="CD284" s="1"/>
      <c r="CE284" s="97"/>
      <c r="CG284" s="90">
        <v>39730</v>
      </c>
      <c r="CH284" s="78">
        <f t="shared" si="1886"/>
        <v>163920</v>
      </c>
      <c r="CI284" s="78">
        <f t="shared" si="1887"/>
        <v>628649.99999999988</v>
      </c>
      <c r="CJ284" s="78">
        <f t="shared" si="1888"/>
        <v>952500</v>
      </c>
      <c r="CK284" s="78">
        <f t="shared" si="1889"/>
        <v>477422.22222222219</v>
      </c>
      <c r="CL284" s="78">
        <f t="shared" si="1890"/>
        <v>70300.000000000015</v>
      </c>
      <c r="CM284" s="78">
        <f t="shared" si="1891"/>
        <v>457900</v>
      </c>
      <c r="CN284" s="78">
        <f t="shared" si="1892"/>
        <v>544320</v>
      </c>
      <c r="CO284" s="78">
        <f t="shared" si="1893"/>
        <v>998199.99999999988</v>
      </c>
      <c r="CP284" s="78">
        <f t="shared" si="1894"/>
        <v>1175300</v>
      </c>
      <c r="CQ284" s="78">
        <f t="shared" si="1895"/>
        <v>141375</v>
      </c>
      <c r="CR284" s="78">
        <f t="shared" si="1896"/>
        <v>2627737.5</v>
      </c>
      <c r="CS284" s="78">
        <f t="shared" si="1897"/>
        <v>1676222.2222222222</v>
      </c>
      <c r="CT284" s="78">
        <f t="shared" si="1898"/>
        <v>1524244.4444444445</v>
      </c>
      <c r="CU284" s="78">
        <f t="shared" si="1899"/>
        <v>2066580.769230769</v>
      </c>
      <c r="CV284" s="78">
        <f t="shared" si="1900"/>
        <v>917320.63492063491</v>
      </c>
      <c r="CW284" s="78">
        <f t="shared" si="1901"/>
        <v>328298.41269841261</v>
      </c>
      <c r="CX284" s="78">
        <f t="shared" si="1902"/>
        <v>1457137.4999999998</v>
      </c>
      <c r="CY284" s="78">
        <f t="shared" si="1902"/>
        <v>2441977.5</v>
      </c>
      <c r="CZ284" s="91">
        <f t="shared" si="1905"/>
        <v>1258716.3522588522</v>
      </c>
      <c r="DA284" s="88"/>
      <c r="DB284" s="49"/>
      <c r="EQ284" s="1"/>
    </row>
    <row r="285" spans="1:147" x14ac:dyDescent="0.15">
      <c r="A285" s="81">
        <v>39731</v>
      </c>
      <c r="B285" s="82">
        <v>960000</v>
      </c>
      <c r="C285" s="83">
        <v>3200000</v>
      </c>
      <c r="D285" s="83">
        <v>3200000</v>
      </c>
      <c r="E285" s="84">
        <v>40000</v>
      </c>
      <c r="F285" s="84">
        <v>2080000</v>
      </c>
      <c r="G285" s="84">
        <v>2190000</v>
      </c>
      <c r="H285" s="84">
        <v>2650000</v>
      </c>
      <c r="I285" s="84">
        <v>3650000</v>
      </c>
      <c r="J285" s="138">
        <v>1950000</v>
      </c>
      <c r="K285" s="138">
        <v>5480000</v>
      </c>
      <c r="L285" s="26">
        <v>8510000</v>
      </c>
      <c r="M285" s="26">
        <v>8600000</v>
      </c>
      <c r="N285" s="26">
        <v>6660000</v>
      </c>
      <c r="O285" s="26">
        <v>9770000</v>
      </c>
      <c r="P285" s="26">
        <v>920000</v>
      </c>
      <c r="Q285" s="26">
        <v>1980000</v>
      </c>
      <c r="R285" s="26">
        <v>8330000</v>
      </c>
      <c r="S285" s="179">
        <v>5321497</v>
      </c>
      <c r="T285" s="85">
        <f t="shared" si="1903"/>
        <v>5532000</v>
      </c>
      <c r="AQ285" s="130">
        <v>39731</v>
      </c>
      <c r="AR285" s="50">
        <v>0.26113750000000002</v>
      </c>
      <c r="AS285" s="88">
        <v>0.21187499999999998</v>
      </c>
      <c r="AT285" s="88">
        <v>0.25</v>
      </c>
      <c r="AU285" s="88">
        <v>0.14555555555555555</v>
      </c>
      <c r="AV285" s="88">
        <v>0.19000000000000003</v>
      </c>
      <c r="AW285" s="88">
        <v>0.19</v>
      </c>
      <c r="AX285" s="88">
        <v>0.21800000000000003</v>
      </c>
      <c r="AY285" s="88">
        <v>0.25</v>
      </c>
      <c r="AZ285" s="88">
        <v>0.22999999999999998</v>
      </c>
      <c r="BA285" s="88">
        <v>0.16250000000000001</v>
      </c>
      <c r="BB285" s="88">
        <v>0.29625000000000001</v>
      </c>
      <c r="BC285" s="88">
        <v>0.20399999999999996</v>
      </c>
      <c r="BD285" s="88">
        <v>0.24416666666666667</v>
      </c>
      <c r="BE285" s="88">
        <v>0.18096153846153845</v>
      </c>
      <c r="BF285" s="88">
        <v>0.19769841269841271</v>
      </c>
      <c r="BG285" s="88">
        <v>0.28301587301587294</v>
      </c>
      <c r="BH285" s="89">
        <v>0.26687499999999997</v>
      </c>
      <c r="BI285" s="89">
        <v>0.25</v>
      </c>
      <c r="BJ285" s="89">
        <f t="shared" si="1904"/>
        <v>0.22991565253156904</v>
      </c>
      <c r="BK285" s="101"/>
      <c r="BL285" s="49"/>
      <c r="BP285" s="1"/>
      <c r="BQ285" s="1"/>
      <c r="BR285" s="1"/>
      <c r="BS285" s="1"/>
      <c r="BT285" s="1"/>
      <c r="BU285" s="1"/>
      <c r="BV285" s="1"/>
      <c r="BW285" s="1"/>
      <c r="BX285" s="1"/>
      <c r="BY285" s="1"/>
      <c r="BZ285" s="1"/>
      <c r="CA285" s="1"/>
      <c r="CB285" s="1"/>
      <c r="CC285" s="1"/>
      <c r="CD285" s="1"/>
      <c r="CE285" s="97"/>
      <c r="CG285" s="90">
        <v>39731</v>
      </c>
      <c r="CH285" s="78">
        <f t="shared" si="1886"/>
        <v>250692.00000000003</v>
      </c>
      <c r="CI285" s="78">
        <f t="shared" si="1887"/>
        <v>677999.99999999988</v>
      </c>
      <c r="CJ285" s="78">
        <f t="shared" si="1888"/>
        <v>800000</v>
      </c>
      <c r="CK285" s="78">
        <f t="shared" si="1889"/>
        <v>5822.2222222222217</v>
      </c>
      <c r="CL285" s="78">
        <f t="shared" si="1890"/>
        <v>395200.00000000006</v>
      </c>
      <c r="CM285" s="78">
        <f t="shared" si="1891"/>
        <v>416100</v>
      </c>
      <c r="CN285" s="78">
        <f t="shared" si="1892"/>
        <v>577700.00000000012</v>
      </c>
      <c r="CO285" s="78">
        <f t="shared" si="1893"/>
        <v>912500</v>
      </c>
      <c r="CP285" s="78">
        <f t="shared" si="1894"/>
        <v>448499.99999999994</v>
      </c>
      <c r="CQ285" s="78">
        <f t="shared" si="1895"/>
        <v>890500</v>
      </c>
      <c r="CR285" s="78">
        <f t="shared" si="1896"/>
        <v>2521087.5</v>
      </c>
      <c r="CS285" s="78">
        <f t="shared" si="1897"/>
        <v>1754399.9999999995</v>
      </c>
      <c r="CT285" s="78">
        <f t="shared" si="1898"/>
        <v>1626150</v>
      </c>
      <c r="CU285" s="78">
        <f t="shared" si="1899"/>
        <v>1767994.2307692308</v>
      </c>
      <c r="CV285" s="78">
        <f t="shared" si="1900"/>
        <v>181882.5396825397</v>
      </c>
      <c r="CW285" s="78">
        <f t="shared" si="1901"/>
        <v>560371.42857142841</v>
      </c>
      <c r="CX285" s="78">
        <f t="shared" si="1902"/>
        <v>2223068.75</v>
      </c>
      <c r="CY285" s="78">
        <f t="shared" si="1902"/>
        <v>1330374.25</v>
      </c>
      <c r="CZ285" s="91">
        <f t="shared" si="1905"/>
        <v>1271893.3898046399</v>
      </c>
      <c r="DA285" s="88"/>
      <c r="DB285" s="49"/>
      <c r="EQ285" s="1"/>
    </row>
    <row r="286" spans="1:147" x14ac:dyDescent="0.15">
      <c r="A286" s="81">
        <v>39732</v>
      </c>
      <c r="B286" s="82">
        <v>1470000</v>
      </c>
      <c r="C286" s="83">
        <v>2940000</v>
      </c>
      <c r="D286" s="83">
        <v>880000</v>
      </c>
      <c r="E286" s="84">
        <v>3940000</v>
      </c>
      <c r="F286" s="84">
        <v>2450000</v>
      </c>
      <c r="G286" s="84">
        <v>2690000</v>
      </c>
      <c r="H286" s="84">
        <v>2940000</v>
      </c>
      <c r="I286" s="84">
        <v>2690000</v>
      </c>
      <c r="J286" s="138">
        <v>430000</v>
      </c>
      <c r="K286" s="138">
        <v>4570000</v>
      </c>
      <c r="L286" s="26">
        <v>7620000</v>
      </c>
      <c r="M286" s="26">
        <v>7800000</v>
      </c>
      <c r="N286" s="26">
        <v>6180000</v>
      </c>
      <c r="O286" s="26">
        <v>530000</v>
      </c>
      <c r="P286" s="26">
        <v>5030000</v>
      </c>
      <c r="Q286" s="26">
        <v>8190000</v>
      </c>
      <c r="R286" s="26">
        <v>7520000</v>
      </c>
      <c r="S286" s="179">
        <v>5548432</v>
      </c>
      <c r="T286" s="85">
        <f t="shared" si="1903"/>
        <v>5490000</v>
      </c>
      <c r="AQ286" s="130">
        <v>39732</v>
      </c>
      <c r="AR286" s="50">
        <v>0.26615</v>
      </c>
      <c r="AS286" s="88">
        <v>0.21187499999999998</v>
      </c>
      <c r="AT286" s="88">
        <v>0.18333333333333335</v>
      </c>
      <c r="AU286" s="88">
        <v>0.16125</v>
      </c>
      <c r="AV286" s="88">
        <v>0.19000000000000003</v>
      </c>
      <c r="AW286" s="88">
        <v>0.19</v>
      </c>
      <c r="AX286" s="88">
        <v>0.22</v>
      </c>
      <c r="AY286" s="88">
        <v>0.25</v>
      </c>
      <c r="AZ286" s="88">
        <v>0.23749999999999999</v>
      </c>
      <c r="BA286" s="88">
        <v>0.16250000000000001</v>
      </c>
      <c r="BB286" s="88">
        <v>0.30000000000000004</v>
      </c>
      <c r="BC286" s="88">
        <v>0.19899999999999998</v>
      </c>
      <c r="BD286" s="88">
        <v>0.24250000000000005</v>
      </c>
      <c r="BE286" s="88">
        <v>0.18096153846153845</v>
      </c>
      <c r="BF286" s="88">
        <v>0.20333333333333334</v>
      </c>
      <c r="BG286" s="88">
        <v>0.28301587301587294</v>
      </c>
      <c r="BH286" s="89">
        <v>0.26687499999999997</v>
      </c>
      <c r="BI286" s="89">
        <v>0.25</v>
      </c>
      <c r="BJ286" s="89">
        <f t="shared" si="1904"/>
        <v>0.25290077530241467</v>
      </c>
      <c r="BK286" s="101"/>
      <c r="BL286" s="49"/>
      <c r="BP286" s="1"/>
      <c r="BQ286" s="1"/>
      <c r="BR286" s="1"/>
      <c r="BS286" s="1"/>
      <c r="BT286" s="1"/>
      <c r="BU286" s="1"/>
      <c r="BV286" s="1"/>
      <c r="BW286" s="1"/>
      <c r="BX286" s="1"/>
      <c r="BY286" s="1"/>
      <c r="BZ286" s="1"/>
      <c r="CA286" s="1"/>
      <c r="CB286" s="1"/>
      <c r="CC286" s="1"/>
      <c r="CD286" s="1"/>
      <c r="CE286" s="97"/>
      <c r="CG286" s="90">
        <v>39732</v>
      </c>
      <c r="CH286" s="78">
        <f t="shared" si="1886"/>
        <v>391240.5</v>
      </c>
      <c r="CI286" s="78">
        <f t="shared" si="1887"/>
        <v>622912.49999999988</v>
      </c>
      <c r="CJ286" s="78">
        <f t="shared" si="1888"/>
        <v>161333.33333333334</v>
      </c>
      <c r="CK286" s="78">
        <f t="shared" si="1889"/>
        <v>635325</v>
      </c>
      <c r="CL286" s="78">
        <f t="shared" si="1890"/>
        <v>465500.00000000006</v>
      </c>
      <c r="CM286" s="78">
        <f t="shared" si="1891"/>
        <v>511100</v>
      </c>
      <c r="CN286" s="78">
        <f t="shared" si="1892"/>
        <v>646800</v>
      </c>
      <c r="CO286" s="78">
        <f t="shared" si="1893"/>
        <v>672500</v>
      </c>
      <c r="CP286" s="78">
        <f t="shared" si="1894"/>
        <v>102125</v>
      </c>
      <c r="CQ286" s="78">
        <f t="shared" si="1895"/>
        <v>742625</v>
      </c>
      <c r="CR286" s="78">
        <f t="shared" si="1896"/>
        <v>2286000.0000000005</v>
      </c>
      <c r="CS286" s="78">
        <f t="shared" si="1897"/>
        <v>1552199.9999999998</v>
      </c>
      <c r="CT286" s="78">
        <f t="shared" si="1898"/>
        <v>1498650.0000000002</v>
      </c>
      <c r="CU286" s="78">
        <f t="shared" si="1899"/>
        <v>95909.615384615376</v>
      </c>
      <c r="CV286" s="78">
        <f t="shared" si="1900"/>
        <v>1022766.6666666667</v>
      </c>
      <c r="CW286" s="78">
        <f t="shared" si="1901"/>
        <v>2317899.9999999995</v>
      </c>
      <c r="CX286" s="78">
        <f t="shared" si="1902"/>
        <v>2006899.9999999998</v>
      </c>
      <c r="CY286" s="78">
        <f t="shared" si="1902"/>
        <v>1387108</v>
      </c>
      <c r="CZ286" s="91">
        <f t="shared" si="1905"/>
        <v>1388425.2564102565</v>
      </c>
      <c r="DA286" s="88"/>
      <c r="DB286" s="49"/>
      <c r="EQ286" s="1"/>
    </row>
    <row r="287" spans="1:147" x14ac:dyDescent="0.15">
      <c r="A287" s="81">
        <v>39733</v>
      </c>
      <c r="B287" s="82">
        <v>1700000</v>
      </c>
      <c r="C287" s="83">
        <v>40000</v>
      </c>
      <c r="D287" s="83">
        <v>3430000</v>
      </c>
      <c r="E287" s="84">
        <v>3380000</v>
      </c>
      <c r="F287" s="84">
        <v>2380000</v>
      </c>
      <c r="G287" s="84">
        <v>1830000</v>
      </c>
      <c r="H287" s="84">
        <v>2460000</v>
      </c>
      <c r="I287" s="84">
        <v>1590000</v>
      </c>
      <c r="J287" s="138">
        <v>4250000</v>
      </c>
      <c r="K287" s="138">
        <v>4490000</v>
      </c>
      <c r="L287" s="26">
        <v>8340000</v>
      </c>
      <c r="M287" s="26">
        <v>8030000</v>
      </c>
      <c r="N287" s="26">
        <v>4640000</v>
      </c>
      <c r="O287" s="26">
        <v>12440000</v>
      </c>
      <c r="P287" s="26">
        <v>7360000</v>
      </c>
      <c r="Q287" s="26">
        <v>5110000</v>
      </c>
      <c r="R287" s="26">
        <v>8130000</v>
      </c>
      <c r="S287" s="179">
        <v>1990000</v>
      </c>
      <c r="T287" s="85">
        <f t="shared" si="1903"/>
        <v>7536000</v>
      </c>
      <c r="AQ287" s="130">
        <v>39733</v>
      </c>
      <c r="AR287" s="50">
        <v>0.27116250000000003</v>
      </c>
      <c r="AS287" s="88">
        <v>0.21187499999999998</v>
      </c>
      <c r="AT287" s="88">
        <v>0.18333333333333335</v>
      </c>
      <c r="AU287" s="88">
        <v>0.16125</v>
      </c>
      <c r="AV287" s="88">
        <v>0.19000000000000003</v>
      </c>
      <c r="AW287" s="88">
        <v>0.19</v>
      </c>
      <c r="AX287" s="88">
        <v>0.22200000000000003</v>
      </c>
      <c r="AY287" s="88">
        <v>0.25</v>
      </c>
      <c r="AZ287" s="88">
        <v>0.23749999999999999</v>
      </c>
      <c r="BA287" s="88">
        <v>0.18857142857142856</v>
      </c>
      <c r="BB287" s="88">
        <v>0.28600000000000003</v>
      </c>
      <c r="BC287" s="88">
        <v>0.20399999999999996</v>
      </c>
      <c r="BD287" s="88">
        <v>0.24250000000000005</v>
      </c>
      <c r="BE287" s="88">
        <v>0.1734120879120879</v>
      </c>
      <c r="BF287" s="88">
        <v>0.20333333333333334</v>
      </c>
      <c r="BG287" s="88">
        <v>0.29428571428571426</v>
      </c>
      <c r="BH287" s="89">
        <v>0.26687499999999997</v>
      </c>
      <c r="BI287" s="89">
        <v>0.25</v>
      </c>
      <c r="BJ287" s="89">
        <f t="shared" si="1904"/>
        <v>0.22432254397451448</v>
      </c>
      <c r="BK287" s="101"/>
      <c r="BL287" s="49"/>
      <c r="BP287" s="1"/>
      <c r="BQ287" s="1"/>
      <c r="BR287" s="1"/>
      <c r="BS287" s="1"/>
      <c r="BT287" s="1"/>
      <c r="BU287" s="1"/>
      <c r="BV287" s="1"/>
      <c r="BW287" s="1"/>
      <c r="BX287" s="1"/>
      <c r="BY287" s="1"/>
      <c r="BZ287" s="1"/>
      <c r="CA287" s="1"/>
      <c r="CB287" s="1"/>
      <c r="CC287" s="1"/>
      <c r="CD287" s="1"/>
      <c r="CE287" s="97"/>
      <c r="CG287" s="90">
        <v>39733</v>
      </c>
      <c r="CH287" s="78">
        <f t="shared" si="1886"/>
        <v>460976.25000000006</v>
      </c>
      <c r="CI287" s="78">
        <f t="shared" si="1887"/>
        <v>8475</v>
      </c>
      <c r="CJ287" s="78">
        <f t="shared" si="1888"/>
        <v>628833.33333333337</v>
      </c>
      <c r="CK287" s="78">
        <f t="shared" si="1889"/>
        <v>545025</v>
      </c>
      <c r="CL287" s="78">
        <f t="shared" si="1890"/>
        <v>452200.00000000006</v>
      </c>
      <c r="CM287" s="78">
        <f t="shared" si="1891"/>
        <v>347700</v>
      </c>
      <c r="CN287" s="78">
        <f t="shared" si="1892"/>
        <v>546120.00000000012</v>
      </c>
      <c r="CO287" s="78">
        <f t="shared" si="1893"/>
        <v>397500</v>
      </c>
      <c r="CP287" s="78">
        <f t="shared" si="1894"/>
        <v>1009375</v>
      </c>
      <c r="CQ287" s="78">
        <f t="shared" si="1895"/>
        <v>846685.7142857142</v>
      </c>
      <c r="CR287" s="78">
        <f t="shared" si="1896"/>
        <v>2385240.0000000005</v>
      </c>
      <c r="CS287" s="78">
        <f t="shared" si="1897"/>
        <v>1638119.9999999998</v>
      </c>
      <c r="CT287" s="78">
        <f t="shared" si="1898"/>
        <v>1125200.0000000002</v>
      </c>
      <c r="CU287" s="78">
        <f t="shared" si="1899"/>
        <v>2157246.3736263732</v>
      </c>
      <c r="CV287" s="78">
        <f t="shared" si="1900"/>
        <v>1496533.3333333333</v>
      </c>
      <c r="CW287" s="78">
        <f t="shared" si="1901"/>
        <v>1503799.9999999998</v>
      </c>
      <c r="CX287" s="78">
        <f t="shared" si="1902"/>
        <v>2169693.75</v>
      </c>
      <c r="CY287" s="78">
        <f t="shared" si="1902"/>
        <v>497500</v>
      </c>
      <c r="CZ287" s="91">
        <f t="shared" si="1905"/>
        <v>1690494.6913919412</v>
      </c>
      <c r="DA287" s="88"/>
      <c r="DB287" s="49"/>
      <c r="EQ287" s="1"/>
    </row>
    <row r="288" spans="1:147" x14ac:dyDescent="0.15">
      <c r="A288" s="81">
        <v>39734</v>
      </c>
      <c r="B288" s="82">
        <v>1340000</v>
      </c>
      <c r="C288" s="83">
        <v>3980000</v>
      </c>
      <c r="D288" s="83">
        <v>3600000</v>
      </c>
      <c r="E288" s="84">
        <v>2880000</v>
      </c>
      <c r="F288" s="84">
        <v>2170000</v>
      </c>
      <c r="G288" s="84">
        <v>1410000</v>
      </c>
      <c r="H288" s="84">
        <v>570000</v>
      </c>
      <c r="I288" s="84">
        <v>4400000</v>
      </c>
      <c r="J288" s="138">
        <v>3750000</v>
      </c>
      <c r="K288" s="138">
        <v>5390000</v>
      </c>
      <c r="L288" s="26">
        <v>8280000</v>
      </c>
      <c r="M288" s="26">
        <v>1600000</v>
      </c>
      <c r="N288" s="26">
        <v>1010000</v>
      </c>
      <c r="O288" s="26">
        <v>11940000</v>
      </c>
      <c r="P288" s="26">
        <v>9390000</v>
      </c>
      <c r="Q288" s="26">
        <v>4370000</v>
      </c>
      <c r="R288" s="179">
        <v>5640000</v>
      </c>
      <c r="S288" s="179">
        <v>600000</v>
      </c>
      <c r="T288" s="85">
        <f t="shared" si="1903"/>
        <v>6470000</v>
      </c>
      <c r="AQ288" s="130">
        <v>39734</v>
      </c>
      <c r="AR288" s="50">
        <v>0.276175</v>
      </c>
      <c r="AS288" s="88">
        <v>0.21249999999999999</v>
      </c>
      <c r="AT288" s="88">
        <v>0.18333333333333335</v>
      </c>
      <c r="AU288" s="88">
        <v>0.15312499999999998</v>
      </c>
      <c r="AV288" s="88">
        <v>0.19000000000000003</v>
      </c>
      <c r="AW288" s="88">
        <v>0.19</v>
      </c>
      <c r="AX288" s="88">
        <v>0.224</v>
      </c>
      <c r="AY288" s="88">
        <v>0.24333333333333332</v>
      </c>
      <c r="AZ288" s="88">
        <v>0.23749999999999999</v>
      </c>
      <c r="BA288" s="88">
        <v>0.19444444444444442</v>
      </c>
      <c r="BB288" s="88">
        <v>0.28800000000000003</v>
      </c>
      <c r="BC288" s="88">
        <v>0.20399999999999996</v>
      </c>
      <c r="BD288" s="88">
        <v>0.24250000000000005</v>
      </c>
      <c r="BE288" s="88">
        <v>0.1734120879120879</v>
      </c>
      <c r="BF288" s="88">
        <v>0.20666666666666667</v>
      </c>
      <c r="BG288" s="88">
        <v>0.29857142857142854</v>
      </c>
      <c r="BH288" s="89">
        <v>0.27400000000000002</v>
      </c>
      <c r="BI288" s="89">
        <v>0.25</v>
      </c>
      <c r="BJ288" s="89">
        <f t="shared" si="1904"/>
        <v>0.2196656096608183</v>
      </c>
      <c r="BK288" s="101"/>
      <c r="BL288" s="49"/>
      <c r="BP288" s="1"/>
      <c r="BQ288" s="1"/>
      <c r="BR288" s="1"/>
      <c r="BS288" s="1"/>
      <c r="BT288" s="1"/>
      <c r="BU288" s="1"/>
      <c r="BV288" s="1"/>
      <c r="BW288" s="1"/>
      <c r="BX288" s="1"/>
      <c r="BY288" s="1"/>
      <c r="BZ288" s="1"/>
      <c r="CA288" s="1"/>
      <c r="CB288" s="1"/>
      <c r="CC288" s="1"/>
      <c r="CD288" s="1"/>
      <c r="CE288" s="97"/>
      <c r="CG288" s="90">
        <v>39734</v>
      </c>
      <c r="CH288" s="78">
        <f t="shared" si="1886"/>
        <v>370074.5</v>
      </c>
      <c r="CI288" s="78">
        <f t="shared" si="1887"/>
        <v>845750</v>
      </c>
      <c r="CJ288" s="78">
        <f t="shared" si="1888"/>
        <v>660000</v>
      </c>
      <c r="CK288" s="78">
        <f t="shared" si="1889"/>
        <v>440999.99999999994</v>
      </c>
      <c r="CL288" s="78">
        <f t="shared" si="1890"/>
        <v>412300.00000000006</v>
      </c>
      <c r="CM288" s="78">
        <f t="shared" si="1891"/>
        <v>267900</v>
      </c>
      <c r="CN288" s="78">
        <f t="shared" si="1892"/>
        <v>127680</v>
      </c>
      <c r="CO288" s="78">
        <f t="shared" si="1893"/>
        <v>1070666.6666666665</v>
      </c>
      <c r="CP288" s="78">
        <f t="shared" si="1894"/>
        <v>890625</v>
      </c>
      <c r="CQ288" s="78">
        <f t="shared" si="1895"/>
        <v>1048055.5555555554</v>
      </c>
      <c r="CR288" s="78">
        <f t="shared" si="1896"/>
        <v>2384640.0000000005</v>
      </c>
      <c r="CS288" s="78">
        <f t="shared" si="1897"/>
        <v>326399.99999999994</v>
      </c>
      <c r="CT288" s="78">
        <f t="shared" si="1898"/>
        <v>244925.00000000006</v>
      </c>
      <c r="CU288" s="78">
        <f t="shared" si="1899"/>
        <v>2070540.3296703296</v>
      </c>
      <c r="CV288" s="78">
        <f t="shared" si="1900"/>
        <v>1940600</v>
      </c>
      <c r="CW288" s="78">
        <f t="shared" si="1901"/>
        <v>1304757.1428571427</v>
      </c>
      <c r="CX288" s="78">
        <f t="shared" si="1902"/>
        <v>1545360.0000000002</v>
      </c>
      <c r="CY288" s="78">
        <f t="shared" si="1902"/>
        <v>150000</v>
      </c>
      <c r="CZ288" s="91">
        <f t="shared" si="1905"/>
        <v>1421236.4945054944</v>
      </c>
      <c r="DA288" s="88"/>
      <c r="DB288" s="49"/>
      <c r="EQ288" s="1"/>
    </row>
    <row r="289" spans="1:147" x14ac:dyDescent="0.15">
      <c r="A289" s="81">
        <v>39735</v>
      </c>
      <c r="B289" s="82">
        <v>80000</v>
      </c>
      <c r="C289" s="83">
        <v>2940000</v>
      </c>
      <c r="D289" s="83">
        <v>3270000</v>
      </c>
      <c r="E289" s="84">
        <v>3430000</v>
      </c>
      <c r="F289" s="84">
        <v>1890000</v>
      </c>
      <c r="G289" s="84">
        <v>10000</v>
      </c>
      <c r="H289" s="84">
        <v>2660000</v>
      </c>
      <c r="I289" s="84">
        <v>3910000</v>
      </c>
      <c r="J289" s="138">
        <v>4070000</v>
      </c>
      <c r="K289" s="138">
        <v>6910000</v>
      </c>
      <c r="L289" s="26">
        <v>7280000</v>
      </c>
      <c r="M289" s="26">
        <v>850000</v>
      </c>
      <c r="N289" s="26">
        <v>9150000</v>
      </c>
      <c r="O289" s="26">
        <v>11780000</v>
      </c>
      <c r="P289" s="26">
        <v>7260000</v>
      </c>
      <c r="Q289" s="26">
        <v>3580000</v>
      </c>
      <c r="R289" s="179">
        <v>3460000</v>
      </c>
      <c r="S289" s="179">
        <v>2270000</v>
      </c>
      <c r="T289" s="85">
        <f t="shared" si="1903"/>
        <v>7046000</v>
      </c>
      <c r="AQ289" s="130">
        <v>39735</v>
      </c>
      <c r="AR289" s="50">
        <v>0.28118750000000003</v>
      </c>
      <c r="AS289" s="88">
        <v>0.21249999999999999</v>
      </c>
      <c r="AT289" s="88">
        <v>0.18333333333333335</v>
      </c>
      <c r="AU289" s="88">
        <v>0.15124999999999997</v>
      </c>
      <c r="AV289" s="88">
        <v>0.19000000000000003</v>
      </c>
      <c r="AW289" s="88">
        <v>0.19</v>
      </c>
      <c r="AX289" s="88">
        <v>0.22599999999999998</v>
      </c>
      <c r="AY289" s="88">
        <v>0.24333333333333332</v>
      </c>
      <c r="AZ289" s="88">
        <v>0.23749999999999999</v>
      </c>
      <c r="BA289" s="88">
        <v>0.19444444444444442</v>
      </c>
      <c r="BB289" s="88">
        <v>0.28800000000000003</v>
      </c>
      <c r="BC289" s="88">
        <v>0.20749999999999996</v>
      </c>
      <c r="BD289" s="88">
        <v>0.23888888888888887</v>
      </c>
      <c r="BE289" s="88">
        <v>0.17568986568986569</v>
      </c>
      <c r="BF289" s="88">
        <v>0.18749999999999997</v>
      </c>
      <c r="BG289" s="88">
        <v>0.29857142857142854</v>
      </c>
      <c r="BH289" s="89">
        <v>0.27400000000000002</v>
      </c>
      <c r="BI289" s="89">
        <v>0.24999999999999997</v>
      </c>
      <c r="BJ289" s="89">
        <f t="shared" si="1904"/>
        <v>0.21667997914974921</v>
      </c>
      <c r="BK289" s="101"/>
      <c r="BL289" s="49"/>
      <c r="BP289" s="1"/>
      <c r="BQ289" s="1"/>
      <c r="BR289" s="1"/>
      <c r="BS289" s="1"/>
      <c r="BT289" s="1"/>
      <c r="BU289" s="1"/>
      <c r="BV289" s="1"/>
      <c r="BW289" s="1"/>
      <c r="BX289" s="1"/>
      <c r="BY289" s="1"/>
      <c r="BZ289" s="1"/>
      <c r="CA289" s="1"/>
      <c r="CB289" s="1"/>
      <c r="CC289" s="1"/>
      <c r="CD289" s="1"/>
      <c r="CE289" s="97"/>
      <c r="CG289" s="90">
        <v>39735</v>
      </c>
      <c r="CH289" s="78">
        <f t="shared" si="1886"/>
        <v>22495.000000000004</v>
      </c>
      <c r="CI289" s="78">
        <f t="shared" si="1887"/>
        <v>624750</v>
      </c>
      <c r="CJ289" s="78">
        <f t="shared" si="1888"/>
        <v>599500</v>
      </c>
      <c r="CK289" s="78">
        <f t="shared" si="1889"/>
        <v>518787.49999999988</v>
      </c>
      <c r="CL289" s="78">
        <f t="shared" si="1890"/>
        <v>359100.00000000006</v>
      </c>
      <c r="CM289" s="78">
        <f t="shared" si="1891"/>
        <v>1900</v>
      </c>
      <c r="CN289" s="78">
        <f t="shared" si="1892"/>
        <v>601160</v>
      </c>
      <c r="CO289" s="78">
        <f t="shared" si="1893"/>
        <v>951433.33333333326</v>
      </c>
      <c r="CP289" s="78">
        <f t="shared" si="1894"/>
        <v>966625</v>
      </c>
      <c r="CQ289" s="78">
        <f t="shared" si="1895"/>
        <v>1343611.111111111</v>
      </c>
      <c r="CR289" s="78">
        <f t="shared" si="1896"/>
        <v>2096640.0000000002</v>
      </c>
      <c r="CS289" s="78">
        <f t="shared" si="1897"/>
        <v>176374.99999999997</v>
      </c>
      <c r="CT289" s="78">
        <f t="shared" si="1898"/>
        <v>2185833.333333333</v>
      </c>
      <c r="CU289" s="78">
        <f t="shared" si="1899"/>
        <v>2069626.6178266178</v>
      </c>
      <c r="CV289" s="78">
        <f t="shared" si="1900"/>
        <v>1361249.9999999998</v>
      </c>
      <c r="CW289" s="78">
        <f t="shared" si="1901"/>
        <v>1068885.7142857141</v>
      </c>
      <c r="CX289" s="78">
        <f t="shared" si="1902"/>
        <v>948040.00000000012</v>
      </c>
      <c r="CY289" s="78">
        <f t="shared" si="1902"/>
        <v>567499.99999999988</v>
      </c>
      <c r="CZ289" s="91">
        <f t="shared" si="1905"/>
        <v>1526727.1330891331</v>
      </c>
      <c r="DA289" s="88"/>
      <c r="DB289" s="49"/>
      <c r="EQ289" s="1"/>
    </row>
    <row r="290" spans="1:147" x14ac:dyDescent="0.15">
      <c r="A290" s="81">
        <v>39736</v>
      </c>
      <c r="B290" s="82">
        <v>660000</v>
      </c>
      <c r="C290" s="83">
        <v>3960000</v>
      </c>
      <c r="D290" s="83">
        <v>3530000</v>
      </c>
      <c r="E290" s="84">
        <v>3050000</v>
      </c>
      <c r="F290" s="84">
        <v>1420000</v>
      </c>
      <c r="G290" s="84">
        <v>2480000</v>
      </c>
      <c r="H290" s="84">
        <v>3060000</v>
      </c>
      <c r="I290" s="84">
        <v>3930000</v>
      </c>
      <c r="J290" s="138">
        <v>4380000</v>
      </c>
      <c r="K290" s="138">
        <v>7060000</v>
      </c>
      <c r="L290" s="26">
        <v>600000</v>
      </c>
      <c r="M290" s="26">
        <v>4930000</v>
      </c>
      <c r="N290" s="26">
        <v>4660000</v>
      </c>
      <c r="O290" s="26">
        <v>11600000</v>
      </c>
      <c r="P290" s="26">
        <v>7070000</v>
      </c>
      <c r="Q290" s="26">
        <v>1530000</v>
      </c>
      <c r="R290" s="179">
        <v>360000</v>
      </c>
      <c r="S290" s="179">
        <v>6666463</v>
      </c>
      <c r="T290" s="85">
        <f t="shared" si="1903"/>
        <v>5044000</v>
      </c>
      <c r="AQ290" s="130">
        <v>39736</v>
      </c>
      <c r="AR290" s="50">
        <v>0.30625000000000002</v>
      </c>
      <c r="AS290" s="88">
        <v>0.20874999999999999</v>
      </c>
      <c r="AT290" s="88">
        <v>0.18000000000000002</v>
      </c>
      <c r="AU290" s="88">
        <v>0.15</v>
      </c>
      <c r="AV290" s="88">
        <v>0.19000000000000003</v>
      </c>
      <c r="AW290" s="88">
        <v>0.19</v>
      </c>
      <c r="AX290" s="88">
        <v>0.22799999999999998</v>
      </c>
      <c r="AY290" s="88">
        <v>0.24333333333333332</v>
      </c>
      <c r="AZ290" s="88">
        <v>0.22750000000000001</v>
      </c>
      <c r="BA290" s="88">
        <v>0.19444444444444442</v>
      </c>
      <c r="BB290" s="88">
        <v>0.25666666666666665</v>
      </c>
      <c r="BC290" s="88">
        <v>0.20749999999999996</v>
      </c>
      <c r="BD290" s="88">
        <v>0.23888888888888887</v>
      </c>
      <c r="BE290" s="88">
        <v>0.17312576312576311</v>
      </c>
      <c r="BF290" s="88">
        <v>0.21968864468864471</v>
      </c>
      <c r="BG290" s="88">
        <v>0.29857142857142854</v>
      </c>
      <c r="BH290" s="89">
        <v>0.27728571428571425</v>
      </c>
      <c r="BI290" s="89">
        <v>0.24999999999999997</v>
      </c>
      <c r="BJ290" s="89">
        <f t="shared" si="1904"/>
        <v>0.20742731702168657</v>
      </c>
      <c r="BK290" s="101"/>
      <c r="BL290" s="49"/>
      <c r="BP290" s="1"/>
      <c r="BQ290" s="1"/>
      <c r="BR290" s="1"/>
      <c r="BS290" s="1"/>
      <c r="BT290" s="1"/>
      <c r="BU290" s="1"/>
      <c r="BV290" s="1"/>
      <c r="BW290" s="1"/>
      <c r="BX290" s="1"/>
      <c r="BY290" s="1"/>
      <c r="BZ290" s="1"/>
      <c r="CA290" s="1"/>
      <c r="CB290" s="1"/>
      <c r="CC290" s="1"/>
      <c r="CD290" s="1"/>
      <c r="CE290" s="97"/>
      <c r="CG290" s="90">
        <v>39736</v>
      </c>
      <c r="CH290" s="78">
        <f t="shared" si="1886"/>
        <v>202125.00000000003</v>
      </c>
      <c r="CI290" s="78">
        <f t="shared" si="1887"/>
        <v>826650</v>
      </c>
      <c r="CJ290" s="78">
        <f t="shared" si="1888"/>
        <v>635400.00000000012</v>
      </c>
      <c r="CK290" s="78">
        <f t="shared" si="1889"/>
        <v>457500</v>
      </c>
      <c r="CL290" s="78">
        <f t="shared" si="1890"/>
        <v>269800.00000000006</v>
      </c>
      <c r="CM290" s="78">
        <f t="shared" si="1891"/>
        <v>471200</v>
      </c>
      <c r="CN290" s="78">
        <f t="shared" si="1892"/>
        <v>697679.99999999988</v>
      </c>
      <c r="CO290" s="78">
        <f t="shared" si="1893"/>
        <v>956299.99999999988</v>
      </c>
      <c r="CP290" s="78">
        <f t="shared" si="1894"/>
        <v>996450</v>
      </c>
      <c r="CQ290" s="78">
        <f t="shared" si="1895"/>
        <v>1372777.7777777775</v>
      </c>
      <c r="CR290" s="78">
        <f t="shared" si="1896"/>
        <v>154000</v>
      </c>
      <c r="CS290" s="78">
        <f t="shared" si="1897"/>
        <v>1022974.9999999998</v>
      </c>
      <c r="CT290" s="78">
        <f t="shared" si="1898"/>
        <v>1113222.2222222222</v>
      </c>
      <c r="CU290" s="78">
        <f t="shared" si="1899"/>
        <v>2008258.852258852</v>
      </c>
      <c r="CV290" s="78">
        <f t="shared" si="1900"/>
        <v>1553198.7179487182</v>
      </c>
      <c r="CW290" s="78">
        <f t="shared" si="1901"/>
        <v>456814.28571428568</v>
      </c>
      <c r="CX290" s="78">
        <f t="shared" si="1902"/>
        <v>99822.85714285713</v>
      </c>
      <c r="CY290" s="78">
        <f t="shared" si="1902"/>
        <v>1666615.7499999998</v>
      </c>
      <c r="CZ290" s="91">
        <f t="shared" si="1905"/>
        <v>1046263.387057387</v>
      </c>
      <c r="DA290" s="88"/>
      <c r="DB290" s="49"/>
      <c r="EQ290" s="1"/>
    </row>
    <row r="291" spans="1:147" x14ac:dyDescent="0.15">
      <c r="A291" s="81">
        <v>39737</v>
      </c>
      <c r="B291" s="82">
        <v>1180000</v>
      </c>
      <c r="C291" s="83">
        <v>3510000</v>
      </c>
      <c r="D291" s="83">
        <v>3710000</v>
      </c>
      <c r="E291" s="84">
        <v>2690000</v>
      </c>
      <c r="F291" s="84">
        <v>250000</v>
      </c>
      <c r="G291" s="84">
        <v>2490000</v>
      </c>
      <c r="H291" s="84">
        <v>3440000</v>
      </c>
      <c r="I291" s="84">
        <v>3470000</v>
      </c>
      <c r="J291" s="138">
        <v>4640000</v>
      </c>
      <c r="K291" s="138">
        <v>1260000</v>
      </c>
      <c r="L291" s="26">
        <v>10420000</v>
      </c>
      <c r="M291" s="26">
        <v>6330000</v>
      </c>
      <c r="N291" s="26">
        <v>5410000</v>
      </c>
      <c r="O291" s="26">
        <v>10770000</v>
      </c>
      <c r="P291" s="26">
        <v>5570000</v>
      </c>
      <c r="Q291" s="26">
        <v>200000</v>
      </c>
      <c r="R291" s="179">
        <v>8000000</v>
      </c>
      <c r="S291" s="179">
        <v>8873066</v>
      </c>
      <c r="T291" s="85">
        <f t="shared" si="1903"/>
        <v>5990000</v>
      </c>
      <c r="AQ291" s="130">
        <v>39737</v>
      </c>
      <c r="AR291" s="50">
        <v>0.30625000000000002</v>
      </c>
      <c r="AS291" s="88">
        <v>0.16500000000000001</v>
      </c>
      <c r="AT291" s="88">
        <v>0.17666666666666667</v>
      </c>
      <c r="AU291" s="88">
        <v>0.15</v>
      </c>
      <c r="AV291" s="88">
        <v>0.19666666666666666</v>
      </c>
      <c r="AW291" s="88">
        <v>0.22999999999999998</v>
      </c>
      <c r="AX291" s="88">
        <v>0.22999999999999998</v>
      </c>
      <c r="AY291" s="88">
        <v>0.24333333333333332</v>
      </c>
      <c r="AZ291" s="88">
        <v>0.23</v>
      </c>
      <c r="BA291" s="88">
        <v>0.19388888888888886</v>
      </c>
      <c r="BB291" s="88">
        <v>0.25666666666666665</v>
      </c>
      <c r="BC291" s="88">
        <v>0.20999999999999996</v>
      </c>
      <c r="BD291" s="88">
        <v>0.23888888888888887</v>
      </c>
      <c r="BE291" s="88">
        <v>0.17214285714285713</v>
      </c>
      <c r="BF291" s="88">
        <v>0.21968864468864471</v>
      </c>
      <c r="BG291" s="88">
        <v>0.29523809523809524</v>
      </c>
      <c r="BH291" s="89">
        <v>0.27728571428571425</v>
      </c>
      <c r="BI291" s="89">
        <v>0.27198717948717949</v>
      </c>
      <c r="BJ291" s="89">
        <f t="shared" si="1904"/>
        <v>0.22194879948469262</v>
      </c>
      <c r="BK291" s="101"/>
      <c r="BL291" s="49"/>
      <c r="BP291" s="1"/>
      <c r="BQ291" s="1"/>
      <c r="BR291" s="1"/>
      <c r="BS291" s="1"/>
      <c r="BT291" s="1"/>
      <c r="BU291" s="1"/>
      <c r="BV291" s="1"/>
      <c r="BW291" s="1"/>
      <c r="BX291" s="1"/>
      <c r="BY291" s="1"/>
      <c r="BZ291" s="1"/>
      <c r="CA291" s="1"/>
      <c r="CB291" s="1"/>
      <c r="CC291" s="1"/>
      <c r="CD291" s="1"/>
      <c r="CE291" s="97"/>
      <c r="CG291" s="90">
        <v>39737</v>
      </c>
      <c r="CH291" s="78">
        <f t="shared" si="1886"/>
        <v>361375</v>
      </c>
      <c r="CI291" s="78">
        <f t="shared" si="1887"/>
        <v>579150</v>
      </c>
      <c r="CJ291" s="78">
        <f t="shared" si="1888"/>
        <v>655433.33333333337</v>
      </c>
      <c r="CK291" s="78">
        <f t="shared" si="1889"/>
        <v>403500</v>
      </c>
      <c r="CL291" s="78">
        <f t="shared" si="1890"/>
        <v>49166.666666666664</v>
      </c>
      <c r="CM291" s="78">
        <f t="shared" si="1891"/>
        <v>572700</v>
      </c>
      <c r="CN291" s="78">
        <f t="shared" si="1892"/>
        <v>791199.99999999988</v>
      </c>
      <c r="CO291" s="78">
        <f t="shared" si="1893"/>
        <v>844366.66666666663</v>
      </c>
      <c r="CP291" s="78">
        <f t="shared" si="1894"/>
        <v>1067200</v>
      </c>
      <c r="CQ291" s="78">
        <f t="shared" si="1895"/>
        <v>244299.99999999997</v>
      </c>
      <c r="CR291" s="78">
        <f t="shared" si="1896"/>
        <v>2674466.6666666665</v>
      </c>
      <c r="CS291" s="78">
        <f t="shared" si="1897"/>
        <v>1329299.9999999998</v>
      </c>
      <c r="CT291" s="78">
        <f t="shared" si="1898"/>
        <v>1292388.8888888888</v>
      </c>
      <c r="CU291" s="78">
        <f t="shared" si="1899"/>
        <v>1853978.5714285711</v>
      </c>
      <c r="CV291" s="78">
        <f t="shared" si="1900"/>
        <v>1223665.7509157511</v>
      </c>
      <c r="CW291" s="78">
        <f t="shared" si="1901"/>
        <v>59047.619047619046</v>
      </c>
      <c r="CX291" s="78">
        <f t="shared" si="1902"/>
        <v>2218285.7142857141</v>
      </c>
      <c r="CY291" s="78">
        <f t="shared" si="1902"/>
        <v>2413360.19474359</v>
      </c>
      <c r="CZ291" s="91">
        <f t="shared" si="1905"/>
        <v>1329473.3089133087</v>
      </c>
      <c r="DA291" s="88"/>
      <c r="DB291" s="49"/>
      <c r="EQ291" s="1"/>
    </row>
    <row r="292" spans="1:147" x14ac:dyDescent="0.15">
      <c r="A292" s="81">
        <v>39738</v>
      </c>
      <c r="B292" s="82">
        <v>1400000</v>
      </c>
      <c r="C292" s="83">
        <v>3200000</v>
      </c>
      <c r="D292" s="83">
        <v>3690000</v>
      </c>
      <c r="E292" s="84">
        <v>260000</v>
      </c>
      <c r="F292" s="84">
        <v>2980000</v>
      </c>
      <c r="G292" s="84">
        <v>3460000</v>
      </c>
      <c r="H292" s="84">
        <v>4110000</v>
      </c>
      <c r="I292" s="84">
        <v>4310000</v>
      </c>
      <c r="J292" s="138">
        <v>4320000</v>
      </c>
      <c r="K292" s="138">
        <v>10040000</v>
      </c>
      <c r="L292" s="26">
        <v>7820000</v>
      </c>
      <c r="M292" s="26">
        <v>5780000</v>
      </c>
      <c r="N292" s="26">
        <v>5150000</v>
      </c>
      <c r="O292" s="26">
        <v>10060000</v>
      </c>
      <c r="P292" s="26">
        <v>600000</v>
      </c>
      <c r="Q292" s="26">
        <v>4650000</v>
      </c>
      <c r="R292" s="179">
        <v>8940000</v>
      </c>
      <c r="S292" s="179">
        <v>7843761</v>
      </c>
      <c r="T292" s="85">
        <f t="shared" si="1903"/>
        <v>5880000</v>
      </c>
      <c r="AQ292" s="130">
        <v>39738</v>
      </c>
      <c r="AR292" s="50">
        <v>0.30375000000000002</v>
      </c>
      <c r="AS292" s="88">
        <v>0.15</v>
      </c>
      <c r="AT292" s="88">
        <v>0.17666666666666667</v>
      </c>
      <c r="AU292" s="88">
        <v>0.13500000000000001</v>
      </c>
      <c r="AV292" s="88">
        <v>0.19666666666666666</v>
      </c>
      <c r="AW292" s="88">
        <v>0.21875</v>
      </c>
      <c r="AX292" s="88">
        <v>0.23200000000000001</v>
      </c>
      <c r="AY292" s="88">
        <v>0.24333333333333332</v>
      </c>
      <c r="AZ292" s="88">
        <v>0.23</v>
      </c>
      <c r="BA292" s="88">
        <v>0.19388888888888886</v>
      </c>
      <c r="BB292" s="88">
        <v>0.24</v>
      </c>
      <c r="BC292" s="88">
        <v>0.21249999999999997</v>
      </c>
      <c r="BD292" s="88">
        <v>0.24055555555555555</v>
      </c>
      <c r="BE292" s="88">
        <v>0.17214285714285713</v>
      </c>
      <c r="BF292" s="88">
        <v>0.21641025641025644</v>
      </c>
      <c r="BG292" s="88">
        <v>0.29523809523809524</v>
      </c>
      <c r="BH292" s="89">
        <v>0.27728571428571425</v>
      </c>
      <c r="BI292" s="89">
        <v>0.27073717948717951</v>
      </c>
      <c r="BJ292" s="89">
        <f t="shared" si="1904"/>
        <v>0.23647128695189917</v>
      </c>
      <c r="BK292" s="101"/>
      <c r="BL292" s="49"/>
      <c r="BP292" s="1"/>
      <c r="BQ292" s="1"/>
      <c r="BR292" s="1"/>
      <c r="BS292" s="1"/>
      <c r="BT292" s="1"/>
      <c r="BU292" s="1"/>
      <c r="BV292" s="1"/>
      <c r="BW292" s="1"/>
      <c r="BX292" s="1"/>
      <c r="BY292" s="1"/>
      <c r="BZ292" s="1"/>
      <c r="CA292" s="1"/>
      <c r="CB292" s="1"/>
      <c r="CC292" s="1"/>
      <c r="CD292" s="1"/>
      <c r="CE292" s="97"/>
      <c r="CG292" s="90">
        <v>39738</v>
      </c>
      <c r="CH292" s="78">
        <f t="shared" si="1886"/>
        <v>425250</v>
      </c>
      <c r="CI292" s="78">
        <f t="shared" si="1887"/>
        <v>480000</v>
      </c>
      <c r="CJ292" s="78">
        <f t="shared" si="1888"/>
        <v>651900</v>
      </c>
      <c r="CK292" s="78">
        <f t="shared" si="1889"/>
        <v>35100</v>
      </c>
      <c r="CL292" s="78">
        <f t="shared" si="1890"/>
        <v>586066.66666666663</v>
      </c>
      <c r="CM292" s="78">
        <f t="shared" si="1891"/>
        <v>756875</v>
      </c>
      <c r="CN292" s="78">
        <f t="shared" si="1892"/>
        <v>953520</v>
      </c>
      <c r="CO292" s="78">
        <f t="shared" si="1893"/>
        <v>1048766.6666666665</v>
      </c>
      <c r="CP292" s="78">
        <f t="shared" si="1894"/>
        <v>993600</v>
      </c>
      <c r="CQ292" s="78">
        <f t="shared" si="1895"/>
        <v>1946644.4444444443</v>
      </c>
      <c r="CR292" s="78">
        <f t="shared" si="1896"/>
        <v>1876800</v>
      </c>
      <c r="CS292" s="78">
        <f t="shared" si="1897"/>
        <v>1228249.9999999998</v>
      </c>
      <c r="CT292" s="78">
        <f t="shared" si="1898"/>
        <v>1238861.111111111</v>
      </c>
      <c r="CU292" s="78">
        <f t="shared" si="1899"/>
        <v>1731757.1428571427</v>
      </c>
      <c r="CV292" s="78">
        <f t="shared" si="1900"/>
        <v>129846.15384615386</v>
      </c>
      <c r="CW292" s="78">
        <f t="shared" si="1901"/>
        <v>1372857.142857143</v>
      </c>
      <c r="CX292" s="78">
        <f t="shared" si="1902"/>
        <v>2478934.2857142854</v>
      </c>
      <c r="CY292" s="78">
        <f t="shared" si="1902"/>
        <v>2123597.7297115386</v>
      </c>
      <c r="CZ292" s="91">
        <f t="shared" si="1905"/>
        <v>1390451.1672771671</v>
      </c>
      <c r="DA292" s="88"/>
      <c r="DB292" s="49"/>
      <c r="EQ292" s="1"/>
    </row>
    <row r="293" spans="1:147" x14ac:dyDescent="0.15">
      <c r="A293" s="81">
        <v>39739</v>
      </c>
      <c r="B293" s="82">
        <v>1600000</v>
      </c>
      <c r="C293" s="83">
        <v>3470000</v>
      </c>
      <c r="D293" s="83">
        <v>90000</v>
      </c>
      <c r="E293" s="84">
        <v>2810000</v>
      </c>
      <c r="F293" s="84">
        <v>4450000</v>
      </c>
      <c r="G293" s="84">
        <v>2870000</v>
      </c>
      <c r="H293" s="84">
        <v>4210000</v>
      </c>
      <c r="I293" s="84">
        <v>4090000</v>
      </c>
      <c r="J293" s="138">
        <v>1220000</v>
      </c>
      <c r="K293" s="138">
        <v>8530000</v>
      </c>
      <c r="L293" s="26">
        <v>8440000</v>
      </c>
      <c r="M293" s="26">
        <v>6950000</v>
      </c>
      <c r="N293" s="26">
        <v>5840000</v>
      </c>
      <c r="O293" s="26">
        <v>600000</v>
      </c>
      <c r="P293" s="26">
        <v>5480000</v>
      </c>
      <c r="Q293" s="26">
        <v>5840000</v>
      </c>
      <c r="R293" s="179">
        <v>12780000</v>
      </c>
      <c r="S293" s="179">
        <v>6738476</v>
      </c>
      <c r="T293" s="85">
        <f t="shared" si="1903"/>
        <v>6108000</v>
      </c>
      <c r="AQ293" s="130">
        <v>39739</v>
      </c>
      <c r="AR293" s="50">
        <v>0.30625000000000002</v>
      </c>
      <c r="AS293" s="88">
        <v>0.15</v>
      </c>
      <c r="AT293" s="88">
        <v>0.14333333333333334</v>
      </c>
      <c r="AU293" s="88">
        <v>0.13500000000000001</v>
      </c>
      <c r="AV293" s="88">
        <v>0.188</v>
      </c>
      <c r="AW293" s="88">
        <v>0.24333333333333332</v>
      </c>
      <c r="AX293" s="88">
        <v>0.23399999999999999</v>
      </c>
      <c r="AY293" s="88">
        <v>0.24333333333333332</v>
      </c>
      <c r="AZ293" s="88">
        <v>0.23</v>
      </c>
      <c r="BA293" s="88">
        <v>0.17749999999999994</v>
      </c>
      <c r="BB293" s="88">
        <v>0.2283333333333333</v>
      </c>
      <c r="BC293" s="88">
        <v>0.21249999999999997</v>
      </c>
      <c r="BD293" s="88">
        <v>0.24055555555555555</v>
      </c>
      <c r="BE293" s="88">
        <v>0.16646520146520147</v>
      </c>
      <c r="BF293" s="88">
        <v>0.21641025641025644</v>
      </c>
      <c r="BG293" s="88">
        <v>0.29523809523809524</v>
      </c>
      <c r="BH293" s="89">
        <v>0.252</v>
      </c>
      <c r="BI293" s="89">
        <v>0.26823717948717957</v>
      </c>
      <c r="BJ293" s="89">
        <f t="shared" si="1904"/>
        <v>0.25001317114087251</v>
      </c>
      <c r="BK293" s="101"/>
      <c r="BL293" s="49"/>
      <c r="BP293" s="1"/>
      <c r="BQ293" s="1"/>
      <c r="BR293" s="1"/>
      <c r="BS293" s="1"/>
      <c r="BT293" s="1"/>
      <c r="BU293" s="1"/>
      <c r="BV293" s="1"/>
      <c r="BW293" s="1"/>
      <c r="BX293" s="1"/>
      <c r="BY293" s="1"/>
      <c r="BZ293" s="1"/>
      <c r="CA293" s="1"/>
      <c r="CB293" s="1"/>
      <c r="CC293" s="1"/>
      <c r="CD293" s="1"/>
      <c r="CE293" s="97"/>
      <c r="CG293" s="90">
        <v>39739</v>
      </c>
      <c r="CH293" s="78">
        <f t="shared" si="1886"/>
        <v>490000.00000000006</v>
      </c>
      <c r="CI293" s="78">
        <f t="shared" si="1887"/>
        <v>520500</v>
      </c>
      <c r="CJ293" s="78">
        <f t="shared" si="1888"/>
        <v>12900</v>
      </c>
      <c r="CK293" s="78">
        <f t="shared" si="1889"/>
        <v>379350</v>
      </c>
      <c r="CL293" s="78">
        <f t="shared" si="1890"/>
        <v>836600</v>
      </c>
      <c r="CM293" s="78">
        <f t="shared" si="1891"/>
        <v>698366.66666666663</v>
      </c>
      <c r="CN293" s="78">
        <f t="shared" si="1892"/>
        <v>985139.99999999988</v>
      </c>
      <c r="CO293" s="78">
        <f t="shared" si="1893"/>
        <v>995233.33333333326</v>
      </c>
      <c r="CP293" s="78">
        <f t="shared" si="1894"/>
        <v>280600</v>
      </c>
      <c r="CQ293" s="78">
        <f t="shared" si="1895"/>
        <v>1514074.9999999995</v>
      </c>
      <c r="CR293" s="78">
        <f t="shared" si="1896"/>
        <v>1927133.333333333</v>
      </c>
      <c r="CS293" s="78">
        <f t="shared" si="1897"/>
        <v>1476874.9999999998</v>
      </c>
      <c r="CT293" s="78">
        <f t="shared" si="1898"/>
        <v>1404844.4444444445</v>
      </c>
      <c r="CU293" s="78">
        <f t="shared" si="1899"/>
        <v>99879.120879120877</v>
      </c>
      <c r="CV293" s="78">
        <f t="shared" si="1900"/>
        <v>1185928.2051282052</v>
      </c>
      <c r="CW293" s="78">
        <f t="shared" si="1901"/>
        <v>1724190.4761904762</v>
      </c>
      <c r="CX293" s="78">
        <f t="shared" si="1902"/>
        <v>3220560</v>
      </c>
      <c r="CY293" s="78">
        <f t="shared" si="1902"/>
        <v>1807509.7962820518</v>
      </c>
      <c r="CZ293" s="91">
        <f t="shared" si="1905"/>
        <v>1527080.4493284493</v>
      </c>
      <c r="DA293" s="88"/>
      <c r="DB293" s="49"/>
      <c r="EQ293" s="1"/>
    </row>
    <row r="294" spans="1:147" x14ac:dyDescent="0.15">
      <c r="A294" s="81">
        <v>39740</v>
      </c>
      <c r="B294" s="82">
        <v>2180000</v>
      </c>
      <c r="C294" s="83">
        <v>220000</v>
      </c>
      <c r="D294" s="83">
        <v>5680000</v>
      </c>
      <c r="E294" s="84">
        <v>2870000</v>
      </c>
      <c r="F294" s="84">
        <v>4800000</v>
      </c>
      <c r="G294" s="84">
        <v>3240000</v>
      </c>
      <c r="H294" s="84">
        <v>4040000</v>
      </c>
      <c r="I294" s="84">
        <v>450000</v>
      </c>
      <c r="J294" s="138">
        <v>4480000</v>
      </c>
      <c r="K294" s="138">
        <v>7700000</v>
      </c>
      <c r="L294" s="26">
        <v>9010000</v>
      </c>
      <c r="M294" s="26">
        <v>7140000</v>
      </c>
      <c r="N294" s="26">
        <v>6130000</v>
      </c>
      <c r="O294" s="26">
        <v>10120000</v>
      </c>
      <c r="P294" s="26">
        <v>7460000</v>
      </c>
      <c r="Q294" s="26">
        <v>8730000</v>
      </c>
      <c r="R294" s="179">
        <v>13900000</v>
      </c>
      <c r="S294" s="179">
        <v>1692500</v>
      </c>
      <c r="T294" s="85">
        <f t="shared" si="1903"/>
        <v>9268000</v>
      </c>
      <c r="AQ294" s="130">
        <v>39740</v>
      </c>
      <c r="AR294" s="50">
        <v>0.31</v>
      </c>
      <c r="AS294" s="88">
        <v>0.1525</v>
      </c>
      <c r="AT294" s="88">
        <v>0.14333333333333334</v>
      </c>
      <c r="AU294" s="88">
        <v>0.13333333333333333</v>
      </c>
      <c r="AV294" s="88">
        <v>0.19400000000000001</v>
      </c>
      <c r="AW294" s="88">
        <v>0.2233333333333333</v>
      </c>
      <c r="AX294" s="88">
        <v>0.23599999999999999</v>
      </c>
      <c r="AY294" s="88">
        <v>0.26333333333333336</v>
      </c>
      <c r="AZ294" s="88">
        <v>0.23</v>
      </c>
      <c r="BA294" s="88">
        <v>0.16599999999999998</v>
      </c>
      <c r="BB294" s="88">
        <v>0.2175</v>
      </c>
      <c r="BC294" s="88">
        <v>0.19285714285714284</v>
      </c>
      <c r="BD294" s="88">
        <v>0.24055555555555555</v>
      </c>
      <c r="BE294" s="88">
        <v>0.16646520146520147</v>
      </c>
      <c r="BF294" s="88">
        <v>0.21641025641025644</v>
      </c>
      <c r="BG294" s="88">
        <v>0.32320512820512826</v>
      </c>
      <c r="BH294" s="89">
        <v>0.252</v>
      </c>
      <c r="BI294" s="89">
        <v>0.26823717948717957</v>
      </c>
      <c r="BJ294" s="89">
        <f t="shared" si="1904"/>
        <v>0.23949146906419241</v>
      </c>
      <c r="BK294" s="101"/>
      <c r="BL294" s="49"/>
      <c r="BP294" s="1"/>
      <c r="BQ294" s="1"/>
      <c r="BR294" s="1"/>
      <c r="BS294" s="1"/>
      <c r="BT294" s="1"/>
      <c r="BU294" s="1"/>
      <c r="BV294" s="1"/>
      <c r="BW294" s="1"/>
      <c r="BX294" s="1"/>
      <c r="BY294" s="1"/>
      <c r="BZ294" s="1"/>
      <c r="CA294" s="1"/>
      <c r="CB294" s="1"/>
      <c r="CC294" s="1"/>
      <c r="CD294" s="1"/>
      <c r="CE294" s="97"/>
      <c r="CG294" s="90">
        <v>39740</v>
      </c>
      <c r="CH294" s="78">
        <f t="shared" si="1886"/>
        <v>675800</v>
      </c>
      <c r="CI294" s="78">
        <f t="shared" si="1887"/>
        <v>33550</v>
      </c>
      <c r="CJ294" s="78">
        <f t="shared" si="1888"/>
        <v>814133.33333333337</v>
      </c>
      <c r="CK294" s="78">
        <f t="shared" si="1889"/>
        <v>382666.66666666669</v>
      </c>
      <c r="CL294" s="78">
        <f t="shared" si="1890"/>
        <v>931200</v>
      </c>
      <c r="CM294" s="78">
        <f t="shared" si="1891"/>
        <v>723599.99999999988</v>
      </c>
      <c r="CN294" s="78">
        <f t="shared" si="1892"/>
        <v>953440</v>
      </c>
      <c r="CO294" s="78">
        <f t="shared" si="1893"/>
        <v>118500.00000000001</v>
      </c>
      <c r="CP294" s="78">
        <f t="shared" si="1894"/>
        <v>1030400</v>
      </c>
      <c r="CQ294" s="78">
        <f t="shared" si="1895"/>
        <v>1278199.9999999998</v>
      </c>
      <c r="CR294" s="78">
        <f t="shared" si="1896"/>
        <v>1959675</v>
      </c>
      <c r="CS294" s="78">
        <f t="shared" si="1897"/>
        <v>1376999.9999999998</v>
      </c>
      <c r="CT294" s="78">
        <f t="shared" si="1898"/>
        <v>1474605.5555555555</v>
      </c>
      <c r="CU294" s="78">
        <f t="shared" si="1899"/>
        <v>1684627.8388278389</v>
      </c>
      <c r="CV294" s="78">
        <f t="shared" si="1900"/>
        <v>1614420.512820513</v>
      </c>
      <c r="CW294" s="78">
        <f t="shared" si="1901"/>
        <v>2821580.7692307695</v>
      </c>
      <c r="CX294" s="78">
        <f t="shared" si="1902"/>
        <v>3502800</v>
      </c>
      <c r="CY294" s="78">
        <f t="shared" si="1902"/>
        <v>453991.42628205143</v>
      </c>
      <c r="CZ294" s="91">
        <f t="shared" si="1905"/>
        <v>2219606.9352869354</v>
      </c>
      <c r="DA294" s="88"/>
      <c r="DB294" s="49"/>
      <c r="EQ294" s="1"/>
    </row>
    <row r="295" spans="1:147" x14ac:dyDescent="0.15">
      <c r="A295" s="81">
        <v>39741</v>
      </c>
      <c r="B295" s="82">
        <v>2630000</v>
      </c>
      <c r="C295" s="83">
        <v>3440000</v>
      </c>
      <c r="D295" s="83">
        <v>3890000</v>
      </c>
      <c r="E295" s="84">
        <v>2860000</v>
      </c>
      <c r="F295" s="84">
        <v>5210000</v>
      </c>
      <c r="G295" s="84">
        <v>2920000</v>
      </c>
      <c r="H295" s="84">
        <v>0</v>
      </c>
      <c r="I295" s="84">
        <v>5890000</v>
      </c>
      <c r="J295" s="138">
        <v>3840000</v>
      </c>
      <c r="K295" s="138">
        <v>10140000</v>
      </c>
      <c r="L295" s="26">
        <v>9620000</v>
      </c>
      <c r="M295" s="26">
        <v>5030000</v>
      </c>
      <c r="N295" s="26">
        <v>290000</v>
      </c>
      <c r="O295" s="26">
        <v>8670000</v>
      </c>
      <c r="P295" s="26">
        <v>13570000</v>
      </c>
      <c r="Q295" s="26">
        <v>8750000</v>
      </c>
      <c r="R295" s="179">
        <v>6600000</v>
      </c>
      <c r="S295" s="179">
        <v>200000</v>
      </c>
      <c r="T295" s="85">
        <f t="shared" si="1903"/>
        <v>7576000</v>
      </c>
      <c r="AQ295" s="130">
        <v>39741</v>
      </c>
      <c r="AR295" s="50">
        <v>0.31</v>
      </c>
      <c r="AS295" s="88">
        <v>0.1525</v>
      </c>
      <c r="AT295" s="88">
        <v>0.14333333333333334</v>
      </c>
      <c r="AU295" s="88">
        <v>0.14000000000000001</v>
      </c>
      <c r="AV295" s="88">
        <v>0.19083333333333333</v>
      </c>
      <c r="AW295" s="88">
        <v>0.2233333333333333</v>
      </c>
      <c r="AX295" s="88">
        <v>0.23799999999999999</v>
      </c>
      <c r="AY295" s="88">
        <v>0.26333333333333336</v>
      </c>
      <c r="AZ295" s="88">
        <v>0.20333333333333334</v>
      </c>
      <c r="BA295" s="88">
        <v>0.1545</v>
      </c>
      <c r="BB295" s="88">
        <v>0.19857142857142857</v>
      </c>
      <c r="BC295" s="88">
        <v>0.19285714285714284</v>
      </c>
      <c r="BD295" s="88">
        <v>0.24055555555555555</v>
      </c>
      <c r="BE295" s="88">
        <v>0.16001831501831504</v>
      </c>
      <c r="BF295" s="88">
        <v>0.21576923076923074</v>
      </c>
      <c r="BG295" s="88">
        <v>0.32149572649572655</v>
      </c>
      <c r="BH295" s="89">
        <v>0.23357142857142854</v>
      </c>
      <c r="BI295" s="89">
        <v>0.26051282051282049</v>
      </c>
      <c r="BJ295" s="89">
        <f t="shared" si="1904"/>
        <v>0.23072247622142025</v>
      </c>
      <c r="BK295" s="101"/>
      <c r="BL295" s="49"/>
      <c r="BP295" s="1"/>
      <c r="BQ295" s="1"/>
      <c r="BR295" s="1"/>
      <c r="BS295" s="1"/>
      <c r="BT295" s="1"/>
      <c r="BU295" s="1"/>
      <c r="BV295" s="1"/>
      <c r="BW295" s="1"/>
      <c r="BX295" s="1"/>
      <c r="BY295" s="1"/>
      <c r="BZ295" s="1"/>
      <c r="CA295" s="1"/>
      <c r="CB295" s="1"/>
      <c r="CC295" s="1"/>
      <c r="CD295" s="1"/>
      <c r="CE295" s="97"/>
      <c r="CG295" s="90">
        <v>39741</v>
      </c>
      <c r="CH295" s="78">
        <f t="shared" si="1886"/>
        <v>815300</v>
      </c>
      <c r="CI295" s="78">
        <f t="shared" si="1887"/>
        <v>524600</v>
      </c>
      <c r="CJ295" s="78">
        <f t="shared" si="1888"/>
        <v>557566.66666666674</v>
      </c>
      <c r="CK295" s="78">
        <f t="shared" si="1889"/>
        <v>400400.00000000006</v>
      </c>
      <c r="CL295" s="78">
        <f t="shared" si="1890"/>
        <v>994241.66666666663</v>
      </c>
      <c r="CM295" s="78">
        <f t="shared" si="1891"/>
        <v>652133.33333333326</v>
      </c>
      <c r="CN295" s="78">
        <f t="shared" si="1892"/>
        <v>0</v>
      </c>
      <c r="CO295" s="78">
        <f t="shared" si="1893"/>
        <v>1551033.3333333335</v>
      </c>
      <c r="CP295" s="78">
        <f t="shared" si="1894"/>
        <v>780800</v>
      </c>
      <c r="CQ295" s="78">
        <f t="shared" si="1895"/>
        <v>1566630</v>
      </c>
      <c r="CR295" s="78">
        <f t="shared" si="1896"/>
        <v>1910257.1428571427</v>
      </c>
      <c r="CS295" s="78">
        <f t="shared" si="1897"/>
        <v>970071.42857142852</v>
      </c>
      <c r="CT295" s="78">
        <f t="shared" si="1898"/>
        <v>69761.111111111109</v>
      </c>
      <c r="CU295" s="78">
        <f t="shared" si="1899"/>
        <v>1387358.7912087913</v>
      </c>
      <c r="CV295" s="78">
        <f t="shared" si="1900"/>
        <v>2927988.461538461</v>
      </c>
      <c r="CW295" s="78">
        <f t="shared" si="1901"/>
        <v>2813087.6068376075</v>
      </c>
      <c r="CX295" s="78">
        <f t="shared" si="1902"/>
        <v>1541571.4285714284</v>
      </c>
      <c r="CY295" s="78">
        <f t="shared" si="1902"/>
        <v>52102.564102564094</v>
      </c>
      <c r="CZ295" s="91">
        <f t="shared" si="1905"/>
        <v>1747953.4798534799</v>
      </c>
      <c r="DA295" s="88"/>
      <c r="DB295" s="49"/>
      <c r="EQ295" s="1"/>
    </row>
    <row r="296" spans="1:147" x14ac:dyDescent="0.15">
      <c r="A296" s="81">
        <v>39742</v>
      </c>
      <c r="B296" s="82">
        <v>90000</v>
      </c>
      <c r="C296" s="83">
        <v>3090000</v>
      </c>
      <c r="D296" s="83">
        <v>4960000</v>
      </c>
      <c r="E296" s="84">
        <v>2890000</v>
      </c>
      <c r="F296" s="84">
        <v>3960000</v>
      </c>
      <c r="G296" s="84">
        <v>50000</v>
      </c>
      <c r="H296" s="84">
        <v>4580000</v>
      </c>
      <c r="I296" s="84">
        <v>4290000</v>
      </c>
      <c r="J296" s="138">
        <v>4280000</v>
      </c>
      <c r="K296" s="138">
        <v>8550000</v>
      </c>
      <c r="L296" s="26">
        <v>7960000</v>
      </c>
      <c r="M296" s="26">
        <v>40000</v>
      </c>
      <c r="N296" s="26">
        <v>7350000</v>
      </c>
      <c r="O296" s="26">
        <v>8610000</v>
      </c>
      <c r="P296" s="26">
        <v>8240000</v>
      </c>
      <c r="Q296" s="26">
        <v>6830000</v>
      </c>
      <c r="R296" s="26">
        <v>0</v>
      </c>
      <c r="S296" s="179">
        <v>7303203</v>
      </c>
      <c r="T296" s="85">
        <f t="shared" si="1903"/>
        <v>6206000</v>
      </c>
      <c r="AQ296" s="130">
        <v>39742</v>
      </c>
      <c r="AR296" s="50">
        <v>0.29749999999999999</v>
      </c>
      <c r="AS296" s="88">
        <v>0.13375000000000001</v>
      </c>
      <c r="AT296" s="88">
        <v>0.12000000000000001</v>
      </c>
      <c r="AU296" s="88">
        <v>0.14000000000000001</v>
      </c>
      <c r="AV296" s="88">
        <v>0.17333333333333334</v>
      </c>
      <c r="AW296" s="88">
        <v>0.2233333333333333</v>
      </c>
      <c r="AX296" s="88">
        <v>0.24</v>
      </c>
      <c r="AY296" s="88">
        <v>0.26333333333333336</v>
      </c>
      <c r="AZ296" s="88">
        <v>0.20333333333333334</v>
      </c>
      <c r="BA296" s="88">
        <v>0.14350000000000002</v>
      </c>
      <c r="BB296" s="88">
        <v>0.19857142857142857</v>
      </c>
      <c r="BC296" s="88">
        <v>0.18999999999999997</v>
      </c>
      <c r="BD296" s="88">
        <v>0.24055555555555555</v>
      </c>
      <c r="BE296" s="88">
        <v>0.1560866910866911</v>
      </c>
      <c r="BF296" s="88">
        <v>0.21487179487179486</v>
      </c>
      <c r="BG296" s="88">
        <v>0.32149572649572655</v>
      </c>
      <c r="BH296" s="89">
        <v>0.23357142857142854</v>
      </c>
      <c r="BI296" s="89">
        <v>0.26051282051282049</v>
      </c>
      <c r="BJ296" s="89">
        <f t="shared" si="1904"/>
        <v>0.22811308879468728</v>
      </c>
      <c r="BK296" s="101"/>
      <c r="BL296" s="49"/>
      <c r="BP296" s="1"/>
      <c r="BQ296" s="1"/>
      <c r="BR296" s="1"/>
      <c r="BS296" s="1"/>
      <c r="BT296" s="1"/>
      <c r="BU296" s="1"/>
      <c r="BV296" s="1"/>
      <c r="BW296" s="1"/>
      <c r="BX296" s="1"/>
      <c r="BY296" s="1"/>
      <c r="BZ296" s="1"/>
      <c r="CA296" s="1"/>
      <c r="CB296" s="1"/>
      <c r="CC296" s="1"/>
      <c r="CD296" s="1"/>
      <c r="CE296" s="97"/>
      <c r="CG296" s="90">
        <v>39742</v>
      </c>
      <c r="CH296" s="78">
        <f t="shared" si="1886"/>
        <v>26775</v>
      </c>
      <c r="CI296" s="78">
        <f t="shared" si="1887"/>
        <v>413287.5</v>
      </c>
      <c r="CJ296" s="78">
        <f t="shared" si="1888"/>
        <v>595200</v>
      </c>
      <c r="CK296" s="78">
        <f t="shared" si="1889"/>
        <v>404600.00000000006</v>
      </c>
      <c r="CL296" s="78">
        <f t="shared" si="1890"/>
        <v>686400</v>
      </c>
      <c r="CM296" s="78">
        <f t="shared" si="1891"/>
        <v>11166.666666666664</v>
      </c>
      <c r="CN296" s="78">
        <f t="shared" si="1892"/>
        <v>1099200</v>
      </c>
      <c r="CO296" s="78">
        <f t="shared" si="1893"/>
        <v>1129700.0000000002</v>
      </c>
      <c r="CP296" s="78">
        <f t="shared" si="1894"/>
        <v>870266.66666666674</v>
      </c>
      <c r="CQ296" s="78">
        <f t="shared" si="1895"/>
        <v>1226925.0000000002</v>
      </c>
      <c r="CR296" s="78">
        <f t="shared" si="1896"/>
        <v>1580628.5714285714</v>
      </c>
      <c r="CS296" s="78">
        <f t="shared" si="1897"/>
        <v>7599.9999999999991</v>
      </c>
      <c r="CT296" s="78">
        <f t="shared" si="1898"/>
        <v>1768083.3333333333</v>
      </c>
      <c r="CU296" s="78">
        <f t="shared" si="1899"/>
        <v>1343906.4102564103</v>
      </c>
      <c r="CV296" s="78">
        <f t="shared" si="1900"/>
        <v>1770543.5897435897</v>
      </c>
      <c r="CW296" s="78">
        <f t="shared" si="1901"/>
        <v>2195815.8119658125</v>
      </c>
      <c r="CX296" s="78">
        <f t="shared" si="1902"/>
        <v>0</v>
      </c>
      <c r="CY296" s="78">
        <f t="shared" si="1902"/>
        <v>1902578.0123076921</v>
      </c>
      <c r="CZ296" s="91">
        <f t="shared" si="1905"/>
        <v>1415669.8290598292</v>
      </c>
      <c r="DA296" s="88"/>
      <c r="DB296" s="49"/>
      <c r="EQ296" s="1"/>
    </row>
    <row r="297" spans="1:147" x14ac:dyDescent="0.15">
      <c r="A297" s="81">
        <v>39743</v>
      </c>
      <c r="B297" s="82">
        <v>2390000</v>
      </c>
      <c r="C297" s="83">
        <v>3830000</v>
      </c>
      <c r="D297" s="83">
        <v>4690000</v>
      </c>
      <c r="E297" s="84">
        <v>2770000</v>
      </c>
      <c r="F297" s="84">
        <v>4160000</v>
      </c>
      <c r="G297" s="84">
        <v>2420000</v>
      </c>
      <c r="H297" s="84">
        <v>4330000</v>
      </c>
      <c r="I297" s="84">
        <v>4250000</v>
      </c>
      <c r="J297" s="138">
        <v>4110000</v>
      </c>
      <c r="K297" s="138">
        <v>9720000</v>
      </c>
      <c r="L297" s="26">
        <v>730000</v>
      </c>
      <c r="M297" s="26">
        <v>7940000</v>
      </c>
      <c r="N297" s="26">
        <v>6440000</v>
      </c>
      <c r="O297" s="26">
        <v>8540000</v>
      </c>
      <c r="P297" s="26">
        <v>7720000</v>
      </c>
      <c r="Q297" s="26">
        <v>710000</v>
      </c>
      <c r="R297" s="26">
        <v>0</v>
      </c>
      <c r="S297" s="179">
        <v>13751698</v>
      </c>
      <c r="T297" s="85">
        <f t="shared" si="1903"/>
        <v>4682000</v>
      </c>
      <c r="AQ297" s="130">
        <v>39743</v>
      </c>
      <c r="AR297" s="50">
        <v>0.29749999999999999</v>
      </c>
      <c r="AS297" s="88">
        <v>0.13500000000000001</v>
      </c>
      <c r="AT297" s="88">
        <v>0.12000000000000001</v>
      </c>
      <c r="AU297" s="88">
        <v>0.15</v>
      </c>
      <c r="AV297" s="88">
        <v>0.17333333333333334</v>
      </c>
      <c r="AW297" s="88">
        <v>0.2233333333333333</v>
      </c>
      <c r="AX297" s="88">
        <v>0.22666666666666666</v>
      </c>
      <c r="AY297" s="88">
        <v>0.27</v>
      </c>
      <c r="AZ297" s="88">
        <v>0.19499999999999998</v>
      </c>
      <c r="BA297" s="88">
        <v>0.14350000000000002</v>
      </c>
      <c r="BB297" s="88">
        <v>0.19285714285714287</v>
      </c>
      <c r="BC297" s="88">
        <v>0.18999999999999997</v>
      </c>
      <c r="BD297" s="88">
        <v>0.2338888888888889</v>
      </c>
      <c r="BE297" s="88">
        <v>0.15271062271062272</v>
      </c>
      <c r="BF297" s="88">
        <v>0.21487179487179486</v>
      </c>
      <c r="BG297" s="88">
        <v>0.32149572649572655</v>
      </c>
      <c r="BH297" s="89">
        <v>0.23153846153846153</v>
      </c>
      <c r="BI297" s="89">
        <v>0.25884615384615389</v>
      </c>
      <c r="BJ297" s="89">
        <f t="shared" si="1904"/>
        <v>0.20066063155127659</v>
      </c>
      <c r="BK297" s="101"/>
      <c r="BL297" s="49"/>
      <c r="BP297" s="1"/>
      <c r="BQ297" s="1"/>
      <c r="BR297" s="1"/>
      <c r="BS297" s="1"/>
      <c r="BT297" s="1"/>
      <c r="BU297" s="1"/>
      <c r="BV297" s="1"/>
      <c r="BW297" s="1"/>
      <c r="BX297" s="1"/>
      <c r="BY297" s="1"/>
      <c r="BZ297" s="1"/>
      <c r="CA297" s="1"/>
      <c r="CB297" s="1"/>
      <c r="CC297" s="1"/>
      <c r="CD297" s="1"/>
      <c r="CE297" s="97"/>
      <c r="CG297" s="90">
        <v>39743</v>
      </c>
      <c r="CH297" s="78">
        <f t="shared" si="1886"/>
        <v>711025</v>
      </c>
      <c r="CI297" s="78">
        <f t="shared" si="1887"/>
        <v>517050.00000000006</v>
      </c>
      <c r="CJ297" s="78">
        <f t="shared" si="1888"/>
        <v>562800</v>
      </c>
      <c r="CK297" s="78">
        <f t="shared" si="1889"/>
        <v>415500</v>
      </c>
      <c r="CL297" s="78">
        <f t="shared" si="1890"/>
        <v>721066.66666666674</v>
      </c>
      <c r="CM297" s="78">
        <f t="shared" si="1891"/>
        <v>540466.66666666663</v>
      </c>
      <c r="CN297" s="78">
        <f t="shared" si="1892"/>
        <v>981466.66666666663</v>
      </c>
      <c r="CO297" s="78">
        <f t="shared" si="1893"/>
        <v>1147500</v>
      </c>
      <c r="CP297" s="78">
        <f t="shared" si="1894"/>
        <v>801449.99999999988</v>
      </c>
      <c r="CQ297" s="78">
        <f t="shared" si="1895"/>
        <v>1394820.0000000002</v>
      </c>
      <c r="CR297" s="78">
        <f t="shared" si="1896"/>
        <v>140785.71428571429</v>
      </c>
      <c r="CS297" s="78">
        <f t="shared" si="1897"/>
        <v>1508599.9999999998</v>
      </c>
      <c r="CT297" s="78">
        <f t="shared" si="1898"/>
        <v>1506244.4444444445</v>
      </c>
      <c r="CU297" s="78">
        <f t="shared" si="1899"/>
        <v>1304148.717948718</v>
      </c>
      <c r="CV297" s="78">
        <f t="shared" si="1900"/>
        <v>1658810.2564102563</v>
      </c>
      <c r="CW297" s="78">
        <f t="shared" si="1901"/>
        <v>228261.96581196584</v>
      </c>
      <c r="CX297" s="78">
        <f t="shared" si="1902"/>
        <v>0</v>
      </c>
      <c r="CY297" s="78">
        <f t="shared" si="1902"/>
        <v>3559574.136153847</v>
      </c>
      <c r="CZ297" s="91">
        <f t="shared" si="1905"/>
        <v>939493.07692307699</v>
      </c>
      <c r="DA297" s="88"/>
      <c r="DB297" s="49"/>
      <c r="EQ297" s="1"/>
    </row>
    <row r="298" spans="1:147" x14ac:dyDescent="0.15">
      <c r="A298" s="81">
        <v>39744</v>
      </c>
      <c r="B298" s="82">
        <v>3200000</v>
      </c>
      <c r="C298" s="83">
        <v>4260000</v>
      </c>
      <c r="D298" s="83">
        <v>4040000</v>
      </c>
      <c r="E298" s="84">
        <v>2640000</v>
      </c>
      <c r="F298" s="84">
        <v>270000</v>
      </c>
      <c r="G298" s="84">
        <v>4300000</v>
      </c>
      <c r="H298" s="84">
        <v>6070000</v>
      </c>
      <c r="I298" s="84">
        <v>4670000</v>
      </c>
      <c r="J298" s="138">
        <v>2950000</v>
      </c>
      <c r="K298" s="138">
        <v>60000</v>
      </c>
      <c r="L298" s="26">
        <v>11170000</v>
      </c>
      <c r="M298" s="26">
        <v>6150000</v>
      </c>
      <c r="N298" s="26">
        <v>5330000</v>
      </c>
      <c r="O298" s="26">
        <v>7540000</v>
      </c>
      <c r="P298" s="26">
        <v>4240000</v>
      </c>
      <c r="Q298" s="26">
        <v>360000</v>
      </c>
      <c r="R298" s="179">
        <v>10560000</v>
      </c>
      <c r="S298" s="179">
        <v>11347143</v>
      </c>
      <c r="T298" s="85">
        <f t="shared" si="1903"/>
        <v>5606000</v>
      </c>
      <c r="AQ298" s="130">
        <v>39744</v>
      </c>
      <c r="AR298" s="50">
        <v>0.25750000000000001</v>
      </c>
      <c r="AS298" s="88">
        <v>0.12312500000000001</v>
      </c>
      <c r="AT298" s="88">
        <v>0.11666666666666668</v>
      </c>
      <c r="AU298" s="88">
        <v>0.15</v>
      </c>
      <c r="AV298" s="88">
        <v>0.15214285714285714</v>
      </c>
      <c r="AW298" s="88">
        <v>0.22166666666666668</v>
      </c>
      <c r="AX298" s="88">
        <v>0.22499999999999998</v>
      </c>
      <c r="AY298" s="88">
        <v>0.27</v>
      </c>
      <c r="AZ298" s="88">
        <v>0.19499999999999998</v>
      </c>
      <c r="BA298" s="88">
        <v>0.13166666666666665</v>
      </c>
      <c r="BB298" s="88">
        <v>0.19285714285714287</v>
      </c>
      <c r="BC298" s="88">
        <v>0.18999999999999997</v>
      </c>
      <c r="BD298" s="88">
        <v>0.22555555555555554</v>
      </c>
      <c r="BE298" s="88">
        <v>0.15159951159951163</v>
      </c>
      <c r="BF298" s="88">
        <v>0.21487179487179486</v>
      </c>
      <c r="BG298" s="88">
        <v>0.32594627594627595</v>
      </c>
      <c r="BH298" s="89">
        <v>0.23153846153846153</v>
      </c>
      <c r="BI298" s="89">
        <v>0.28385836385836388</v>
      </c>
      <c r="BJ298" s="89">
        <f t="shared" si="1904"/>
        <v>0.20758882097804682</v>
      </c>
      <c r="BK298" s="101"/>
      <c r="BL298" s="49"/>
      <c r="BP298" s="1"/>
      <c r="BQ298" s="1"/>
      <c r="BR298" s="1"/>
      <c r="BS298" s="1"/>
      <c r="BT298" s="1"/>
      <c r="BU298" s="1"/>
      <c r="BV298" s="1"/>
      <c r="BW298" s="1"/>
      <c r="BX298" s="1"/>
      <c r="BY298" s="1"/>
      <c r="BZ298" s="1"/>
      <c r="CA298" s="1"/>
      <c r="CB298" s="1"/>
      <c r="CC298" s="1"/>
      <c r="CD298" s="1"/>
      <c r="CE298" s="97"/>
      <c r="CG298" s="90">
        <v>39744</v>
      </c>
      <c r="CH298" s="78">
        <f t="shared" si="1886"/>
        <v>824000</v>
      </c>
      <c r="CI298" s="78">
        <f t="shared" si="1887"/>
        <v>524512.5</v>
      </c>
      <c r="CJ298" s="78">
        <f t="shared" si="1888"/>
        <v>471333.33333333337</v>
      </c>
      <c r="CK298" s="78">
        <f t="shared" si="1889"/>
        <v>396000</v>
      </c>
      <c r="CL298" s="78">
        <f t="shared" si="1890"/>
        <v>41078.571428571428</v>
      </c>
      <c r="CM298" s="78">
        <f t="shared" si="1891"/>
        <v>953166.66666666674</v>
      </c>
      <c r="CN298" s="78">
        <f t="shared" si="1892"/>
        <v>1365749.9999999998</v>
      </c>
      <c r="CO298" s="78">
        <f t="shared" si="1893"/>
        <v>1260900</v>
      </c>
      <c r="CP298" s="78">
        <f t="shared" si="1894"/>
        <v>575249.99999999988</v>
      </c>
      <c r="CQ298" s="78">
        <f t="shared" si="1895"/>
        <v>7899.9999999999991</v>
      </c>
      <c r="CR298" s="78">
        <f t="shared" si="1896"/>
        <v>2154214.2857142859</v>
      </c>
      <c r="CS298" s="78">
        <f t="shared" si="1897"/>
        <v>1168499.9999999998</v>
      </c>
      <c r="CT298" s="78">
        <f t="shared" si="1898"/>
        <v>1202211.111111111</v>
      </c>
      <c r="CU298" s="78">
        <f t="shared" si="1899"/>
        <v>1143060.3174603176</v>
      </c>
      <c r="CV298" s="78">
        <f t="shared" si="1900"/>
        <v>911056.41025641025</v>
      </c>
      <c r="CW298" s="78">
        <f t="shared" si="1901"/>
        <v>117340.65934065935</v>
      </c>
      <c r="CX298" s="78">
        <f t="shared" si="1902"/>
        <v>2445046.1538461535</v>
      </c>
      <c r="CY298" s="78">
        <f t="shared" si="1902"/>
        <v>3220981.4464468868</v>
      </c>
      <c r="CZ298" s="91">
        <f t="shared" si="1905"/>
        <v>1163742.9304029304</v>
      </c>
      <c r="DA298" s="88"/>
      <c r="DB298" s="49"/>
      <c r="EQ298" s="1"/>
    </row>
    <row r="299" spans="1:147" x14ac:dyDescent="0.15">
      <c r="A299" s="81">
        <v>39745</v>
      </c>
      <c r="B299" s="82">
        <v>3350000</v>
      </c>
      <c r="C299" s="83">
        <v>4600000</v>
      </c>
      <c r="D299" s="83">
        <v>3730000</v>
      </c>
      <c r="E299" s="84">
        <v>250000</v>
      </c>
      <c r="F299" s="84">
        <v>3600000</v>
      </c>
      <c r="G299" s="84">
        <v>5120000</v>
      </c>
      <c r="H299" s="84">
        <v>6210000</v>
      </c>
      <c r="I299" s="84">
        <v>4670000</v>
      </c>
      <c r="J299" s="138">
        <v>2460000</v>
      </c>
      <c r="K299" s="138">
        <v>11370000</v>
      </c>
      <c r="L299" s="26">
        <v>8040000</v>
      </c>
      <c r="M299" s="26">
        <v>5450000</v>
      </c>
      <c r="N299" s="26">
        <v>4800000</v>
      </c>
      <c r="O299" s="26">
        <v>6520000</v>
      </c>
      <c r="P299" s="26">
        <v>0</v>
      </c>
      <c r="Q299" s="26">
        <v>8830000</v>
      </c>
      <c r="R299" s="179">
        <v>11090000</v>
      </c>
      <c r="S299" s="179">
        <v>16298505</v>
      </c>
      <c r="T299" s="85">
        <f t="shared" si="1903"/>
        <v>6248000</v>
      </c>
      <c r="AQ299" s="130">
        <v>39745</v>
      </c>
      <c r="AR299" s="50">
        <v>0.22249999999999998</v>
      </c>
      <c r="AS299" s="88">
        <v>0.11562500000000001</v>
      </c>
      <c r="AT299" s="88">
        <v>0.11666666666666668</v>
      </c>
      <c r="AU299" s="88">
        <v>0.16</v>
      </c>
      <c r="AV299" s="88">
        <v>0.15214285714285714</v>
      </c>
      <c r="AW299" s="88">
        <v>0.21083333333333332</v>
      </c>
      <c r="AX299" s="88">
        <v>0.20499999999999999</v>
      </c>
      <c r="AY299" s="88">
        <v>0.26333333333333336</v>
      </c>
      <c r="AZ299" s="88">
        <v>0.19499999999999998</v>
      </c>
      <c r="BA299" s="88">
        <v>0.13166666666666665</v>
      </c>
      <c r="BB299" s="88">
        <v>0.18357142857142852</v>
      </c>
      <c r="BC299" s="88">
        <v>0.20142857142857143</v>
      </c>
      <c r="BD299" s="88">
        <v>0.21243589743589741</v>
      </c>
      <c r="BE299" s="88">
        <v>0.15159951159951163</v>
      </c>
      <c r="BF299" s="88">
        <v>0.21423076923076922</v>
      </c>
      <c r="BG299" s="88">
        <v>0.32594627594627595</v>
      </c>
      <c r="BH299" s="89">
        <v>0.21932692307692306</v>
      </c>
      <c r="BI299" s="89">
        <v>0.28008547008547008</v>
      </c>
      <c r="BJ299" s="89">
        <f t="shared" si="1904"/>
        <v>0.23426896020646021</v>
      </c>
      <c r="BK299" s="101"/>
      <c r="BL299" s="49"/>
      <c r="BP299" s="1"/>
      <c r="BQ299" s="1"/>
      <c r="BR299" s="1"/>
      <c r="BS299" s="1"/>
      <c r="BT299" s="1"/>
      <c r="BU299" s="1"/>
      <c r="BV299" s="1"/>
      <c r="BW299" s="1"/>
      <c r="BX299" s="1"/>
      <c r="BY299" s="1"/>
      <c r="BZ299" s="1"/>
      <c r="CA299" s="1"/>
      <c r="CB299" s="1"/>
      <c r="CC299" s="1"/>
      <c r="CD299" s="1"/>
      <c r="CE299" s="97"/>
      <c r="CG299" s="90">
        <v>39745</v>
      </c>
      <c r="CH299" s="78">
        <f t="shared" si="1886"/>
        <v>745374.99999999988</v>
      </c>
      <c r="CI299" s="78">
        <f t="shared" si="1887"/>
        <v>531875</v>
      </c>
      <c r="CJ299" s="78">
        <f t="shared" si="1888"/>
        <v>435166.66666666674</v>
      </c>
      <c r="CK299" s="78">
        <f t="shared" si="1889"/>
        <v>40000</v>
      </c>
      <c r="CL299" s="78">
        <f t="shared" si="1890"/>
        <v>547714.28571428568</v>
      </c>
      <c r="CM299" s="78">
        <f t="shared" si="1891"/>
        <v>1079466.6666666665</v>
      </c>
      <c r="CN299" s="78">
        <f t="shared" si="1892"/>
        <v>1273050</v>
      </c>
      <c r="CO299" s="78">
        <f t="shared" si="1893"/>
        <v>1229766.6666666667</v>
      </c>
      <c r="CP299" s="78">
        <f t="shared" si="1894"/>
        <v>479699.99999999994</v>
      </c>
      <c r="CQ299" s="78">
        <f t="shared" si="1895"/>
        <v>1497049.9999999998</v>
      </c>
      <c r="CR299" s="78">
        <f t="shared" si="1896"/>
        <v>1475914.2857142854</v>
      </c>
      <c r="CS299" s="78">
        <f t="shared" si="1897"/>
        <v>1097785.7142857143</v>
      </c>
      <c r="CT299" s="78">
        <f t="shared" si="1898"/>
        <v>1019692.3076923076</v>
      </c>
      <c r="CU299" s="78">
        <f t="shared" si="1899"/>
        <v>988428.81562881579</v>
      </c>
      <c r="CV299" s="78">
        <f t="shared" si="1900"/>
        <v>0</v>
      </c>
      <c r="CW299" s="78">
        <f t="shared" si="1901"/>
        <v>2878105.6166056166</v>
      </c>
      <c r="CX299" s="78">
        <f t="shared" si="1902"/>
        <v>2432335.5769230765</v>
      </c>
      <c r="CY299" s="78">
        <f t="shared" si="1902"/>
        <v>4564974.4346153848</v>
      </c>
      <c r="CZ299" s="91">
        <f t="shared" si="1905"/>
        <v>1463712.4633699632</v>
      </c>
      <c r="DA299" s="88"/>
      <c r="DB299" s="49"/>
      <c r="EQ299" s="1"/>
    </row>
    <row r="300" spans="1:147" x14ac:dyDescent="0.15">
      <c r="A300" s="81">
        <v>39746</v>
      </c>
      <c r="B300" s="82">
        <v>3080000</v>
      </c>
      <c r="C300" s="83">
        <v>5700000</v>
      </c>
      <c r="D300" s="83">
        <v>60000</v>
      </c>
      <c r="E300" s="84">
        <v>2400000</v>
      </c>
      <c r="F300" s="84">
        <v>4190000</v>
      </c>
      <c r="G300" s="84">
        <v>4290000</v>
      </c>
      <c r="H300" s="84">
        <v>6390000</v>
      </c>
      <c r="I300" s="84">
        <v>4310000</v>
      </c>
      <c r="J300" s="138"/>
      <c r="K300" s="138">
        <v>8200000</v>
      </c>
      <c r="L300" s="26">
        <v>8570000</v>
      </c>
      <c r="M300" s="26">
        <v>5440000</v>
      </c>
      <c r="N300" s="26">
        <v>5010000</v>
      </c>
      <c r="O300" s="26">
        <v>380000</v>
      </c>
      <c r="P300" s="26">
        <v>7340000</v>
      </c>
      <c r="Q300" s="26">
        <v>10620000</v>
      </c>
      <c r="R300" s="179">
        <v>16930000</v>
      </c>
      <c r="S300" s="179">
        <v>8570967</v>
      </c>
      <c r="T300" s="85">
        <f t="shared" si="1903"/>
        <v>8056000</v>
      </c>
      <c r="AQ300" s="130">
        <v>39746</v>
      </c>
      <c r="AR300" s="50">
        <v>0.20999999999999996</v>
      </c>
      <c r="AS300" s="88">
        <v>0.11562500000000001</v>
      </c>
      <c r="AT300" s="88">
        <v>0.11333333333333334</v>
      </c>
      <c r="AU300" s="88">
        <v>0.16</v>
      </c>
      <c r="AV300" s="88">
        <v>0.15214285714285714</v>
      </c>
      <c r="AW300" s="88">
        <v>0.18999999999999997</v>
      </c>
      <c r="AX300" s="88">
        <v>0.19166666666666665</v>
      </c>
      <c r="AY300" s="88">
        <v>0.26333333333333336</v>
      </c>
      <c r="AZ300" s="88">
        <v>0.21200000000000002</v>
      </c>
      <c r="BA300" s="88">
        <v>0.12333333333333335</v>
      </c>
      <c r="BB300" s="88">
        <v>0.16999999999999998</v>
      </c>
      <c r="BC300" s="88">
        <v>0.19857142857142857</v>
      </c>
      <c r="BD300" s="88">
        <v>0.21132478632478632</v>
      </c>
      <c r="BE300" s="88">
        <v>0.15042735042735045</v>
      </c>
      <c r="BF300" s="88">
        <v>0.21423076923076922</v>
      </c>
      <c r="BG300" s="88">
        <v>0.32167277167277164</v>
      </c>
      <c r="BH300" s="89">
        <v>0.21365384615384611</v>
      </c>
      <c r="BI300" s="89">
        <v>0.28008547008547008</v>
      </c>
      <c r="BJ300" s="89">
        <f t="shared" si="1904"/>
        <v>0.24135247937817447</v>
      </c>
      <c r="BK300" s="101"/>
      <c r="BL300" s="49"/>
      <c r="BP300" s="1"/>
      <c r="BQ300" s="1"/>
      <c r="BR300" s="1"/>
      <c r="BS300" s="1"/>
      <c r="BT300" s="1"/>
      <c r="BU300" s="1"/>
      <c r="BV300" s="1"/>
      <c r="BW300" s="1"/>
      <c r="BX300" s="1"/>
      <c r="BY300" s="1"/>
      <c r="BZ300" s="1"/>
      <c r="CA300" s="1"/>
      <c r="CB300" s="1"/>
      <c r="CC300" s="1"/>
      <c r="CD300" s="1"/>
      <c r="CE300" s="97"/>
      <c r="CG300" s="90">
        <v>39746</v>
      </c>
      <c r="CH300" s="78">
        <f t="shared" si="1886"/>
        <v>646799.99999999988</v>
      </c>
      <c r="CI300" s="78">
        <f t="shared" si="1887"/>
        <v>659062.5</v>
      </c>
      <c r="CJ300" s="78">
        <f t="shared" si="1888"/>
        <v>6800.0000000000009</v>
      </c>
      <c r="CK300" s="78">
        <f t="shared" si="1889"/>
        <v>384000</v>
      </c>
      <c r="CL300" s="78">
        <f t="shared" si="1890"/>
        <v>637478.57142857136</v>
      </c>
      <c r="CM300" s="78">
        <f t="shared" si="1891"/>
        <v>815099.99999999988</v>
      </c>
      <c r="CN300" s="78">
        <f t="shared" si="1892"/>
        <v>1224750</v>
      </c>
      <c r="CO300" s="78">
        <f t="shared" si="1893"/>
        <v>1134966.6666666667</v>
      </c>
      <c r="CP300" s="78">
        <f t="shared" si="1894"/>
        <v>0</v>
      </c>
      <c r="CQ300" s="78">
        <f t="shared" si="1895"/>
        <v>1011333.3333333335</v>
      </c>
      <c r="CR300" s="78">
        <f t="shared" si="1896"/>
        <v>1456899.9999999998</v>
      </c>
      <c r="CS300" s="78">
        <f t="shared" si="1897"/>
        <v>1080228.5714285714</v>
      </c>
      <c r="CT300" s="78">
        <f t="shared" si="1898"/>
        <v>1058737.1794871795</v>
      </c>
      <c r="CU300" s="78">
        <f t="shared" si="1899"/>
        <v>57162.393162393171</v>
      </c>
      <c r="CV300" s="78">
        <f t="shared" si="1900"/>
        <v>1572453.846153846</v>
      </c>
      <c r="CW300" s="78">
        <f t="shared" si="1901"/>
        <v>3416164.8351648347</v>
      </c>
      <c r="CX300" s="78">
        <f t="shared" si="1902"/>
        <v>3617159.6153846146</v>
      </c>
      <c r="CY300" s="78">
        <f t="shared" si="1902"/>
        <v>2400603.321282051</v>
      </c>
      <c r="CZ300" s="91">
        <f t="shared" si="1905"/>
        <v>1944335.5738705737</v>
      </c>
      <c r="DA300" s="88"/>
      <c r="DB300" s="49"/>
      <c r="EQ300" s="1"/>
    </row>
    <row r="301" spans="1:147" x14ac:dyDescent="0.15">
      <c r="A301" s="81">
        <v>39747</v>
      </c>
      <c r="B301" s="82">
        <v>3870000</v>
      </c>
      <c r="C301" s="83">
        <v>370000</v>
      </c>
      <c r="D301" s="83">
        <v>4090000</v>
      </c>
      <c r="E301" s="84">
        <v>1870000</v>
      </c>
      <c r="F301" s="84">
        <v>5300000</v>
      </c>
      <c r="G301" s="84">
        <v>4240000</v>
      </c>
      <c r="H301" s="84">
        <v>5660000</v>
      </c>
      <c r="I301" s="84">
        <v>890000</v>
      </c>
      <c r="J301" s="138">
        <v>3540000</v>
      </c>
      <c r="K301" s="138">
        <v>8350000</v>
      </c>
      <c r="L301" s="26">
        <v>8270000</v>
      </c>
      <c r="M301" s="26">
        <v>5630000</v>
      </c>
      <c r="N301" s="26">
        <v>4930000</v>
      </c>
      <c r="O301" s="26">
        <v>8220000</v>
      </c>
      <c r="P301" s="26">
        <v>6640000</v>
      </c>
      <c r="Q301" s="26">
        <v>16170000</v>
      </c>
      <c r="R301" s="179">
        <v>8810000</v>
      </c>
      <c r="S301" s="190">
        <v>0</v>
      </c>
      <c r="T301" s="85">
        <f t="shared" si="1903"/>
        <v>8954000</v>
      </c>
      <c r="AQ301" s="130">
        <v>39747</v>
      </c>
      <c r="AR301" s="50">
        <v>0.1825</v>
      </c>
      <c r="AS301" s="88">
        <v>0.11625000000000001</v>
      </c>
      <c r="AT301" s="88">
        <v>0.11333333333333334</v>
      </c>
      <c r="AU301" s="88">
        <v>0.1633333333333333</v>
      </c>
      <c r="AV301" s="88">
        <v>0.14142857142857143</v>
      </c>
      <c r="AW301" s="88">
        <v>0.18999999999999997</v>
      </c>
      <c r="AX301" s="88">
        <v>0.19166666666666665</v>
      </c>
      <c r="AY301" s="88">
        <v>0.27500000000000002</v>
      </c>
      <c r="AZ301" s="88">
        <v>0.21200000000000002</v>
      </c>
      <c r="BA301" s="88">
        <v>0.11200000000000002</v>
      </c>
      <c r="BB301" s="88">
        <v>0.16999999999999998</v>
      </c>
      <c r="BC301" s="88">
        <v>0.19857142857142857</v>
      </c>
      <c r="BD301" s="88">
        <v>0.21132478632478632</v>
      </c>
      <c r="BE301" s="88">
        <v>0.15042735042735045</v>
      </c>
      <c r="BF301" s="88">
        <v>0.2331730769230769</v>
      </c>
      <c r="BG301" s="88">
        <v>0.32252747252747249</v>
      </c>
      <c r="BH301" s="89">
        <v>0.20447115384615383</v>
      </c>
      <c r="BI301" s="89">
        <v>0.28008547008547008</v>
      </c>
      <c r="BJ301" s="89">
        <f t="shared" si="1904"/>
        <v>0.24219953861999316</v>
      </c>
      <c r="BK301" s="101"/>
      <c r="BL301" s="49"/>
      <c r="BP301" s="1"/>
      <c r="BQ301" s="1"/>
      <c r="BR301" s="1"/>
      <c r="BS301" s="1"/>
      <c r="BT301" s="1"/>
      <c r="BU301" s="1"/>
      <c r="BV301" s="1"/>
      <c r="BW301" s="1"/>
      <c r="BX301" s="1"/>
      <c r="BY301" s="1"/>
      <c r="BZ301" s="1"/>
      <c r="CA301" s="1"/>
      <c r="CB301" s="1"/>
      <c r="CC301" s="1"/>
      <c r="CD301" s="1"/>
      <c r="CE301" s="97"/>
      <c r="CG301" s="90">
        <v>39747</v>
      </c>
      <c r="CH301" s="78">
        <f t="shared" si="1886"/>
        <v>706275</v>
      </c>
      <c r="CI301" s="78">
        <f t="shared" si="1887"/>
        <v>43012.5</v>
      </c>
      <c r="CJ301" s="78">
        <f t="shared" si="1888"/>
        <v>463533.33333333337</v>
      </c>
      <c r="CK301" s="78">
        <f t="shared" si="1889"/>
        <v>305433.33333333326</v>
      </c>
      <c r="CL301" s="78">
        <f t="shared" si="1890"/>
        <v>749571.42857142864</v>
      </c>
      <c r="CM301" s="78">
        <f t="shared" si="1891"/>
        <v>805599.99999999988</v>
      </c>
      <c r="CN301" s="78">
        <f t="shared" si="1892"/>
        <v>1084833.3333333333</v>
      </c>
      <c r="CO301" s="78">
        <f t="shared" si="1893"/>
        <v>244750.00000000003</v>
      </c>
      <c r="CP301" s="78">
        <f t="shared" si="1894"/>
        <v>750480.00000000012</v>
      </c>
      <c r="CQ301" s="78">
        <f t="shared" si="1895"/>
        <v>935200.00000000012</v>
      </c>
      <c r="CR301" s="78">
        <f t="shared" si="1896"/>
        <v>1405899.9999999998</v>
      </c>
      <c r="CS301" s="78">
        <f t="shared" si="1897"/>
        <v>1117957.1428571427</v>
      </c>
      <c r="CT301" s="78">
        <f t="shared" si="1898"/>
        <v>1041831.1965811966</v>
      </c>
      <c r="CU301" s="78">
        <f t="shared" si="1899"/>
        <v>1236512.8205128207</v>
      </c>
      <c r="CV301" s="78">
        <f t="shared" si="1900"/>
        <v>1548269.2307692305</v>
      </c>
      <c r="CW301" s="78">
        <f t="shared" si="1901"/>
        <v>5215269.2307692301</v>
      </c>
      <c r="CX301" s="78">
        <f t="shared" si="1902"/>
        <v>1801390.8653846153</v>
      </c>
      <c r="CY301" s="78">
        <f t="shared" si="1902"/>
        <v>0</v>
      </c>
      <c r="CZ301" s="91">
        <f t="shared" si="1905"/>
        <v>2168654.668803419</v>
      </c>
      <c r="DA301" s="88"/>
      <c r="DB301" s="49"/>
      <c r="EQ301" s="1"/>
    </row>
    <row r="302" spans="1:147" x14ac:dyDescent="0.15">
      <c r="A302" s="81">
        <v>39748</v>
      </c>
      <c r="B302" s="82">
        <v>3360000</v>
      </c>
      <c r="C302" s="83">
        <v>5380000</v>
      </c>
      <c r="D302" s="83">
        <v>2840000</v>
      </c>
      <c r="E302" s="84">
        <v>1970000</v>
      </c>
      <c r="F302" s="84">
        <v>4990000</v>
      </c>
      <c r="G302" s="84">
        <v>3360000</v>
      </c>
      <c r="H302" s="84">
        <v>0</v>
      </c>
      <c r="I302" s="84">
        <v>5880000</v>
      </c>
      <c r="J302" s="138">
        <v>3210000</v>
      </c>
      <c r="K302" s="138">
        <v>7850000</v>
      </c>
      <c r="L302" s="26">
        <v>8460000</v>
      </c>
      <c r="M302" s="26">
        <v>5060000</v>
      </c>
      <c r="N302" s="26">
        <v>190000</v>
      </c>
      <c r="O302" s="26">
        <v>6430000</v>
      </c>
      <c r="P302" s="26">
        <v>12680000</v>
      </c>
      <c r="Q302" s="26">
        <v>7820000</v>
      </c>
      <c r="R302" s="179">
        <v>9190000</v>
      </c>
      <c r="S302" s="190">
        <v>0</v>
      </c>
      <c r="T302" s="85">
        <f t="shared" si="1903"/>
        <v>7262000</v>
      </c>
      <c r="AQ302" s="130">
        <v>39748</v>
      </c>
      <c r="AR302" s="50">
        <v>0.1825</v>
      </c>
      <c r="AS302" s="88">
        <v>0.11625000000000001</v>
      </c>
      <c r="AT302" s="88">
        <v>0.10666666666666667</v>
      </c>
      <c r="AU302" s="88">
        <v>0.17</v>
      </c>
      <c r="AV302" s="88">
        <v>0.13785714285714287</v>
      </c>
      <c r="AW302" s="88">
        <v>0.18999999999999997</v>
      </c>
      <c r="AX302" s="88">
        <v>0.18999999999999997</v>
      </c>
      <c r="AY302" s="88">
        <v>0.27500000000000002</v>
      </c>
      <c r="AZ302" s="88">
        <v>0.23666666666666666</v>
      </c>
      <c r="BA302" s="88">
        <v>0.10400000000000001</v>
      </c>
      <c r="BB302" s="88">
        <v>0.15928571428571428</v>
      </c>
      <c r="BC302" s="88">
        <v>0.19857142857142857</v>
      </c>
      <c r="BD302" s="88">
        <v>0.21132478632478632</v>
      </c>
      <c r="BE302" s="88">
        <v>0.14625152625152626</v>
      </c>
      <c r="BF302" s="88">
        <v>0.23365384615384613</v>
      </c>
      <c r="BG302" s="88">
        <v>0.32252747252747249</v>
      </c>
      <c r="BH302" s="89">
        <v>0.1990384615384615</v>
      </c>
      <c r="BI302" s="89">
        <v>0.2785164835164835</v>
      </c>
      <c r="BJ302" s="89">
        <f t="shared" si="1904"/>
        <v>0.22843866948865571</v>
      </c>
      <c r="BK302" s="101"/>
      <c r="BL302" s="49"/>
      <c r="BP302" s="1"/>
      <c r="BQ302" s="1"/>
      <c r="BR302" s="1"/>
      <c r="BS302" s="1"/>
      <c r="BT302" s="1"/>
      <c r="BU302" s="1"/>
      <c r="BV302" s="1"/>
      <c r="BW302" s="1"/>
      <c r="BX302" s="1"/>
      <c r="BY302" s="1"/>
      <c r="BZ302" s="1"/>
      <c r="CA302" s="1"/>
      <c r="CB302" s="1"/>
      <c r="CC302" s="1"/>
      <c r="CD302" s="1"/>
      <c r="CE302" s="97"/>
      <c r="CG302" s="90">
        <v>39748</v>
      </c>
      <c r="CH302" s="78">
        <f t="shared" si="1886"/>
        <v>613200</v>
      </c>
      <c r="CI302" s="78">
        <f t="shared" si="1887"/>
        <v>625425</v>
      </c>
      <c r="CJ302" s="78">
        <f t="shared" si="1888"/>
        <v>302933.33333333337</v>
      </c>
      <c r="CK302" s="78">
        <f t="shared" si="1889"/>
        <v>334900</v>
      </c>
      <c r="CL302" s="78">
        <f t="shared" si="1890"/>
        <v>687907.14285714296</v>
      </c>
      <c r="CM302" s="78">
        <f t="shared" si="1891"/>
        <v>638399.99999999988</v>
      </c>
      <c r="CN302" s="78">
        <f t="shared" si="1892"/>
        <v>0</v>
      </c>
      <c r="CO302" s="78">
        <f t="shared" si="1893"/>
        <v>1617000.0000000002</v>
      </c>
      <c r="CP302" s="78">
        <f t="shared" si="1894"/>
        <v>759700</v>
      </c>
      <c r="CQ302" s="78">
        <f t="shared" si="1895"/>
        <v>816400.00000000012</v>
      </c>
      <c r="CR302" s="78">
        <f t="shared" si="1896"/>
        <v>1347557.1428571427</v>
      </c>
      <c r="CS302" s="78">
        <f t="shared" si="1897"/>
        <v>1004771.4285714285</v>
      </c>
      <c r="CT302" s="78">
        <f t="shared" si="1898"/>
        <v>40151.709401709399</v>
      </c>
      <c r="CU302" s="78">
        <f t="shared" si="1899"/>
        <v>940397.31379731384</v>
      </c>
      <c r="CV302" s="78">
        <f t="shared" si="1900"/>
        <v>2962730.769230769</v>
      </c>
      <c r="CW302" s="78">
        <f t="shared" si="1901"/>
        <v>2522164.8351648347</v>
      </c>
      <c r="CX302" s="78">
        <f t="shared" si="1902"/>
        <v>1829163.4615384613</v>
      </c>
      <c r="CY302" s="78">
        <f t="shared" si="1902"/>
        <v>0</v>
      </c>
      <c r="CZ302" s="91">
        <f t="shared" si="1905"/>
        <v>1658921.6178266178</v>
      </c>
      <c r="DA302" s="88"/>
      <c r="DB302" s="49"/>
      <c r="EQ302" s="1"/>
    </row>
    <row r="303" spans="1:147" x14ac:dyDescent="0.15">
      <c r="A303" s="81">
        <v>39749</v>
      </c>
      <c r="B303" s="82">
        <v>80000</v>
      </c>
      <c r="C303" s="83">
        <v>4600000</v>
      </c>
      <c r="D303" s="83">
        <v>3350000</v>
      </c>
      <c r="E303" s="84">
        <v>2320000</v>
      </c>
      <c r="F303" s="84">
        <v>4400000</v>
      </c>
      <c r="G303" s="84">
        <v>120000</v>
      </c>
      <c r="H303" s="84">
        <v>7480000</v>
      </c>
      <c r="I303" s="84">
        <v>4120000</v>
      </c>
      <c r="J303" s="138">
        <v>3750000</v>
      </c>
      <c r="K303" s="138">
        <v>7120000</v>
      </c>
      <c r="L303" s="26">
        <v>5850000</v>
      </c>
      <c r="M303" s="26">
        <v>120000</v>
      </c>
      <c r="N303" s="26">
        <v>4870000</v>
      </c>
      <c r="O303" s="26">
        <v>4520000</v>
      </c>
      <c r="P303" s="26">
        <v>7400000</v>
      </c>
      <c r="Q303" s="26">
        <v>7670000</v>
      </c>
      <c r="R303" s="179">
        <v>670000</v>
      </c>
      <c r="S303" s="179">
        <v>12614610</v>
      </c>
      <c r="T303" s="85">
        <f t="shared" si="1903"/>
        <v>5026000</v>
      </c>
      <c r="AQ303" s="130">
        <v>39749</v>
      </c>
      <c r="AR303" s="50">
        <v>0.16250000000000001</v>
      </c>
      <c r="AS303" s="88">
        <v>0.109375</v>
      </c>
      <c r="AT303" s="88">
        <v>9.6666666666666665E-2</v>
      </c>
      <c r="AU303" s="88">
        <v>0.17666666666666667</v>
      </c>
      <c r="AV303" s="88">
        <v>0.13642857142857143</v>
      </c>
      <c r="AW303" s="88">
        <v>0.18999999999999997</v>
      </c>
      <c r="AX303" s="88">
        <v>0.18999999999999997</v>
      </c>
      <c r="AY303" s="88">
        <v>0.28666666666666668</v>
      </c>
      <c r="AZ303" s="88">
        <v>0.2416666666666667</v>
      </c>
      <c r="BA303" s="88">
        <v>0.10400000000000001</v>
      </c>
      <c r="BB303" s="88">
        <v>0.15928571428571428</v>
      </c>
      <c r="BC303" s="88">
        <v>0.1957142857142857</v>
      </c>
      <c r="BD303" s="88">
        <v>0.21132478632478632</v>
      </c>
      <c r="BE303" s="88">
        <v>0.14783272283272286</v>
      </c>
      <c r="BF303" s="88">
        <v>0.23302884615384611</v>
      </c>
      <c r="BG303" s="88">
        <v>0.32449328449328446</v>
      </c>
      <c r="BH303" s="89">
        <v>0.1990384615384615</v>
      </c>
      <c r="BI303" s="89">
        <v>0.2785164835164835</v>
      </c>
      <c r="BJ303" s="89">
        <f t="shared" si="1904"/>
        <v>0.24050888736324469</v>
      </c>
      <c r="BK303" s="101"/>
      <c r="BL303" s="49"/>
      <c r="BP303" s="1"/>
      <c r="BQ303" s="1"/>
      <c r="BR303" s="1"/>
      <c r="BS303" s="1"/>
      <c r="BT303" s="1"/>
      <c r="BU303" s="1"/>
      <c r="BV303" s="1"/>
      <c r="BW303" s="1"/>
      <c r="BX303" s="1"/>
      <c r="BY303" s="1"/>
      <c r="BZ303" s="1"/>
      <c r="CA303" s="1"/>
      <c r="CB303" s="1"/>
      <c r="CC303" s="1"/>
      <c r="CD303" s="1"/>
      <c r="CE303" s="97"/>
      <c r="CG303" s="90">
        <v>39749</v>
      </c>
      <c r="CH303" s="78">
        <f t="shared" si="1886"/>
        <v>13000</v>
      </c>
      <c r="CI303" s="78">
        <f t="shared" si="1887"/>
        <v>503125</v>
      </c>
      <c r="CJ303" s="78">
        <f t="shared" si="1888"/>
        <v>323833.33333333331</v>
      </c>
      <c r="CK303" s="78">
        <f t="shared" si="1889"/>
        <v>409866.66666666669</v>
      </c>
      <c r="CL303" s="78">
        <f t="shared" si="1890"/>
        <v>600285.71428571432</v>
      </c>
      <c r="CM303" s="78">
        <f t="shared" si="1891"/>
        <v>22799.999999999996</v>
      </c>
      <c r="CN303" s="78">
        <f t="shared" si="1892"/>
        <v>1421199.9999999998</v>
      </c>
      <c r="CO303" s="78">
        <f t="shared" si="1893"/>
        <v>1181066.6666666667</v>
      </c>
      <c r="CP303" s="78">
        <f t="shared" si="1894"/>
        <v>906250.00000000012</v>
      </c>
      <c r="CQ303" s="78">
        <f t="shared" si="1895"/>
        <v>740480.00000000012</v>
      </c>
      <c r="CR303" s="78">
        <f t="shared" si="1896"/>
        <v>931821.42857142852</v>
      </c>
      <c r="CS303" s="78">
        <f t="shared" si="1897"/>
        <v>23485.714285714283</v>
      </c>
      <c r="CT303" s="78">
        <f t="shared" si="1898"/>
        <v>1029151.7094017094</v>
      </c>
      <c r="CU303" s="78">
        <f t="shared" si="1899"/>
        <v>668203.90720390738</v>
      </c>
      <c r="CV303" s="78">
        <f t="shared" si="1900"/>
        <v>1724413.4615384613</v>
      </c>
      <c r="CW303" s="78">
        <f t="shared" si="1901"/>
        <v>2488863.4920634916</v>
      </c>
      <c r="CX303" s="78">
        <f t="shared" si="1902"/>
        <v>133355.76923076919</v>
      </c>
      <c r="CY303" s="78">
        <f t="shared" si="1902"/>
        <v>3513376.8181318678</v>
      </c>
      <c r="CZ303" s="91">
        <f t="shared" si="1905"/>
        <v>1208797.6678876677</v>
      </c>
      <c r="DA303" s="88"/>
      <c r="DB303" s="49"/>
      <c r="EQ303" s="1"/>
    </row>
    <row r="304" spans="1:147" x14ac:dyDescent="0.15">
      <c r="A304" s="81">
        <v>39750</v>
      </c>
      <c r="B304" s="82">
        <v>3560000</v>
      </c>
      <c r="C304" s="83">
        <v>3630000</v>
      </c>
      <c r="D304" s="83">
        <v>4640000</v>
      </c>
      <c r="E304" s="84">
        <v>2780000</v>
      </c>
      <c r="F304" s="84">
        <v>4840000</v>
      </c>
      <c r="G304" s="84">
        <v>4010000</v>
      </c>
      <c r="H304" s="84">
        <v>5830000</v>
      </c>
      <c r="I304" s="84">
        <v>5400000</v>
      </c>
      <c r="J304" s="138">
        <v>4090000</v>
      </c>
      <c r="K304" s="138">
        <v>4790000</v>
      </c>
      <c r="L304" s="26">
        <v>40000</v>
      </c>
      <c r="M304" s="26">
        <v>6020000</v>
      </c>
      <c r="N304" s="26">
        <v>4650000</v>
      </c>
      <c r="O304" s="26">
        <v>6300000</v>
      </c>
      <c r="P304" s="26">
        <v>7360000</v>
      </c>
      <c r="Q304" s="26">
        <v>850000</v>
      </c>
      <c r="R304" s="179">
        <v>230000</v>
      </c>
      <c r="S304" s="179">
        <v>10439818</v>
      </c>
      <c r="T304" s="85">
        <f t="shared" si="1903"/>
        <v>3878000</v>
      </c>
      <c r="AQ304" s="130">
        <v>39750</v>
      </c>
      <c r="AR304" s="50">
        <v>0.16250000000000001</v>
      </c>
      <c r="AS304" s="88">
        <v>0.10125000000000001</v>
      </c>
      <c r="AT304" s="88">
        <v>9.6666666666666665E-2</v>
      </c>
      <c r="AU304" s="88">
        <v>0.16285714285714287</v>
      </c>
      <c r="AV304" s="88">
        <v>0.13642857142857143</v>
      </c>
      <c r="AW304" s="88">
        <v>0.18999999999999997</v>
      </c>
      <c r="AX304" s="88">
        <v>0.1825</v>
      </c>
      <c r="AY304" s="88">
        <v>0.28666666666666668</v>
      </c>
      <c r="AZ304" s="88">
        <v>0.24833333333333332</v>
      </c>
      <c r="BA304" s="88">
        <v>0.10400000000000001</v>
      </c>
      <c r="BB304" s="88">
        <v>0.15571428571428569</v>
      </c>
      <c r="BC304" s="88">
        <v>0.1957142857142857</v>
      </c>
      <c r="BD304" s="88">
        <v>0.21132478632478632</v>
      </c>
      <c r="BE304" s="88">
        <v>0.13886446886446888</v>
      </c>
      <c r="BF304" s="88">
        <v>0.23365384615384613</v>
      </c>
      <c r="BG304" s="88">
        <v>0.32449328449328446</v>
      </c>
      <c r="BH304" s="89">
        <v>0.20065323565323567</v>
      </c>
      <c r="BI304" s="89">
        <v>0.27796092796092797</v>
      </c>
      <c r="BJ304" s="89">
        <f t="shared" si="1904"/>
        <v>0.20109170984880112</v>
      </c>
      <c r="BK304" s="101"/>
      <c r="BL304" s="49"/>
      <c r="BP304" s="1"/>
      <c r="BQ304" s="1"/>
      <c r="BR304" s="1"/>
      <c r="BS304" s="1"/>
      <c r="BT304" s="1"/>
      <c r="BU304" s="1"/>
      <c r="BV304" s="1"/>
      <c r="BW304" s="1"/>
      <c r="BX304" s="1"/>
      <c r="BY304" s="1"/>
      <c r="BZ304" s="1"/>
      <c r="CA304" s="1"/>
      <c r="CB304" s="1"/>
      <c r="CC304" s="1"/>
      <c r="CD304" s="1"/>
      <c r="CE304" s="97"/>
      <c r="CG304" s="90">
        <v>39750</v>
      </c>
      <c r="CH304" s="78">
        <f t="shared" si="1886"/>
        <v>578500</v>
      </c>
      <c r="CI304" s="78">
        <f t="shared" si="1887"/>
        <v>367537.5</v>
      </c>
      <c r="CJ304" s="78">
        <f t="shared" si="1888"/>
        <v>448533.33333333331</v>
      </c>
      <c r="CK304" s="78">
        <f t="shared" si="1889"/>
        <v>452742.85714285716</v>
      </c>
      <c r="CL304" s="78">
        <f t="shared" si="1890"/>
        <v>660314.28571428568</v>
      </c>
      <c r="CM304" s="78">
        <f t="shared" si="1891"/>
        <v>761899.99999999988</v>
      </c>
      <c r="CN304" s="78">
        <f t="shared" si="1892"/>
        <v>1063975</v>
      </c>
      <c r="CO304" s="78">
        <f t="shared" si="1893"/>
        <v>1548000</v>
      </c>
      <c r="CP304" s="78">
        <f t="shared" si="1894"/>
        <v>1015683.3333333333</v>
      </c>
      <c r="CQ304" s="78">
        <f t="shared" si="1895"/>
        <v>498160.00000000006</v>
      </c>
      <c r="CR304" s="78">
        <f t="shared" si="1896"/>
        <v>6228.5714285714275</v>
      </c>
      <c r="CS304" s="78">
        <f t="shared" si="1897"/>
        <v>1178200</v>
      </c>
      <c r="CT304" s="78">
        <f t="shared" si="1898"/>
        <v>982660.25641025638</v>
      </c>
      <c r="CU304" s="78">
        <f t="shared" si="1899"/>
        <v>874846.15384615387</v>
      </c>
      <c r="CV304" s="78">
        <f t="shared" si="1900"/>
        <v>1719692.3076923075</v>
      </c>
      <c r="CW304" s="78">
        <f t="shared" si="1901"/>
        <v>275819.29181929177</v>
      </c>
      <c r="CX304" s="78">
        <f t="shared" si="1902"/>
        <v>46150.244200244204</v>
      </c>
      <c r="CY304" s="78">
        <f t="shared" si="1902"/>
        <v>2901861.4990231991</v>
      </c>
      <c r="CZ304" s="91">
        <f t="shared" si="1905"/>
        <v>779833.65079365077</v>
      </c>
      <c r="DA304" s="88"/>
      <c r="DB304" s="49"/>
      <c r="EQ304" s="1"/>
    </row>
    <row r="305" spans="1:147" x14ac:dyDescent="0.15">
      <c r="A305" s="81">
        <v>39751</v>
      </c>
      <c r="B305" s="82">
        <v>2990000</v>
      </c>
      <c r="C305" s="83">
        <v>4860000</v>
      </c>
      <c r="D305" s="83">
        <v>4100000</v>
      </c>
      <c r="E305" s="84">
        <v>3040000</v>
      </c>
      <c r="F305" s="84">
        <v>110000</v>
      </c>
      <c r="G305" s="84">
        <v>3240000</v>
      </c>
      <c r="H305" s="84">
        <v>6830000</v>
      </c>
      <c r="I305" s="84">
        <v>5130000</v>
      </c>
      <c r="J305" s="138">
        <v>4330000</v>
      </c>
      <c r="K305" s="138">
        <v>0</v>
      </c>
      <c r="L305" s="26">
        <v>7370000</v>
      </c>
      <c r="M305" s="26">
        <v>5700000</v>
      </c>
      <c r="N305" s="26">
        <v>4260000</v>
      </c>
      <c r="O305" s="26">
        <v>5540000</v>
      </c>
      <c r="P305" s="26">
        <v>5400000</v>
      </c>
      <c r="Q305" s="26">
        <v>0</v>
      </c>
      <c r="R305" s="179">
        <v>15030000</v>
      </c>
      <c r="S305" s="179">
        <v>12688955</v>
      </c>
      <c r="T305" s="85">
        <f t="shared" si="1903"/>
        <v>6046000</v>
      </c>
      <c r="AQ305" s="130">
        <v>39751</v>
      </c>
      <c r="AR305" s="50">
        <v>0.15</v>
      </c>
      <c r="AS305" s="88">
        <v>0.1</v>
      </c>
      <c r="AT305" s="88">
        <v>9.6666666666666665E-2</v>
      </c>
      <c r="AU305" s="88">
        <v>0.16285714285714287</v>
      </c>
      <c r="AV305" s="88">
        <v>0.12857142857142859</v>
      </c>
      <c r="AW305" s="88">
        <v>0.18666666666666668</v>
      </c>
      <c r="AX305" s="88">
        <v>0.16083333333333333</v>
      </c>
      <c r="AY305" s="88">
        <v>0.29666666666666669</v>
      </c>
      <c r="AZ305" s="88">
        <v>0.26</v>
      </c>
      <c r="BA305" s="88">
        <v>9.818181818181819E-2</v>
      </c>
      <c r="BB305" s="88">
        <v>0.15571428571428569</v>
      </c>
      <c r="BC305" s="88">
        <v>0.1957142857142857</v>
      </c>
      <c r="BD305" s="88">
        <v>0.21307692307692308</v>
      </c>
      <c r="BE305" s="88">
        <v>0.13513736263736265</v>
      </c>
      <c r="BF305" s="88">
        <v>0.23365384615384613</v>
      </c>
      <c r="BG305" s="88">
        <v>0.31923076923076921</v>
      </c>
      <c r="BH305" s="89">
        <v>0.20065323565323567</v>
      </c>
      <c r="BI305" s="89">
        <v>0.27915140415140416</v>
      </c>
      <c r="BJ305" s="89">
        <f t="shared" si="1904"/>
        <v>0.19629234477067758</v>
      </c>
      <c r="BK305" s="101"/>
      <c r="BL305" s="49"/>
      <c r="BP305" s="1"/>
      <c r="BQ305" s="1"/>
      <c r="BR305" s="1"/>
      <c r="BS305" s="1"/>
      <c r="BT305" s="1"/>
      <c r="BU305" s="1"/>
      <c r="BV305" s="1"/>
      <c r="BW305" s="1"/>
      <c r="BX305" s="1"/>
      <c r="BY305" s="1"/>
      <c r="BZ305" s="1"/>
      <c r="CA305" s="1"/>
      <c r="CB305" s="1"/>
      <c r="CC305" s="1"/>
      <c r="CD305" s="1"/>
      <c r="CE305" s="97"/>
      <c r="CG305" s="90">
        <v>39751</v>
      </c>
      <c r="CH305" s="78">
        <f t="shared" si="1886"/>
        <v>448500</v>
      </c>
      <c r="CI305" s="78">
        <f t="shared" si="1887"/>
        <v>486000</v>
      </c>
      <c r="CJ305" s="78">
        <f t="shared" si="1888"/>
        <v>396333.33333333331</v>
      </c>
      <c r="CK305" s="78">
        <f t="shared" si="1889"/>
        <v>495085.71428571432</v>
      </c>
      <c r="CL305" s="78">
        <f t="shared" si="1890"/>
        <v>14142.857142857145</v>
      </c>
      <c r="CM305" s="78">
        <f t="shared" si="1891"/>
        <v>604800</v>
      </c>
      <c r="CN305" s="78">
        <f t="shared" si="1892"/>
        <v>1098491.6666666667</v>
      </c>
      <c r="CO305" s="78">
        <f t="shared" si="1893"/>
        <v>1521900.0000000002</v>
      </c>
      <c r="CP305" s="78">
        <f t="shared" si="1894"/>
        <v>1125800</v>
      </c>
      <c r="CQ305" s="78">
        <f t="shared" si="1895"/>
        <v>0</v>
      </c>
      <c r="CR305" s="78">
        <f t="shared" si="1896"/>
        <v>1147614.2857142857</v>
      </c>
      <c r="CS305" s="78">
        <f t="shared" si="1897"/>
        <v>1115571.4285714284</v>
      </c>
      <c r="CT305" s="78">
        <f t="shared" si="1898"/>
        <v>907707.69230769237</v>
      </c>
      <c r="CU305" s="78">
        <f t="shared" si="1899"/>
        <v>748660.98901098908</v>
      </c>
      <c r="CV305" s="78">
        <f t="shared" si="1900"/>
        <v>1261730.769230769</v>
      </c>
      <c r="CW305" s="78">
        <f t="shared" si="1901"/>
        <v>0</v>
      </c>
      <c r="CX305" s="78">
        <f t="shared" si="1902"/>
        <v>3015818.1318681324</v>
      </c>
      <c r="CY305" s="78">
        <f t="shared" si="1902"/>
        <v>3542139.6054639807</v>
      </c>
      <c r="CZ305" s="91">
        <f t="shared" si="1905"/>
        <v>1186783.5164835167</v>
      </c>
      <c r="DA305" s="88"/>
      <c r="DB305" s="49"/>
      <c r="EQ305" s="1"/>
    </row>
    <row r="306" spans="1:147" x14ac:dyDescent="0.15">
      <c r="A306" s="81">
        <v>39752</v>
      </c>
      <c r="B306" s="82">
        <v>3280000</v>
      </c>
      <c r="C306" s="83">
        <v>3990000</v>
      </c>
      <c r="D306" s="83">
        <v>3620000</v>
      </c>
      <c r="E306" s="84">
        <v>350000</v>
      </c>
      <c r="F306" s="84">
        <v>4640000</v>
      </c>
      <c r="G306" s="84">
        <v>4330000</v>
      </c>
      <c r="H306" s="84">
        <v>6440000</v>
      </c>
      <c r="I306" s="84">
        <v>6790000</v>
      </c>
      <c r="J306" s="138">
        <v>3970000</v>
      </c>
      <c r="K306" s="138">
        <v>6460000</v>
      </c>
      <c r="L306" s="26">
        <v>6180000</v>
      </c>
      <c r="M306" s="26">
        <v>6050000</v>
      </c>
      <c r="N306" s="26">
        <v>5350000</v>
      </c>
      <c r="O306" s="26">
        <v>5220000</v>
      </c>
      <c r="P306" s="26">
        <v>0</v>
      </c>
      <c r="Q306" s="26">
        <v>8490000</v>
      </c>
      <c r="R306" s="179">
        <v>14950000</v>
      </c>
      <c r="S306" s="179">
        <v>9473986</v>
      </c>
      <c r="T306" s="85">
        <f t="shared" si="1903"/>
        <v>6802000</v>
      </c>
      <c r="AQ306" s="130">
        <v>39752</v>
      </c>
      <c r="AR306" s="50">
        <v>0.13375000000000001</v>
      </c>
      <c r="AS306" s="88">
        <v>0.1</v>
      </c>
      <c r="AT306" s="88">
        <v>9.6666666666666665E-2</v>
      </c>
      <c r="AU306" s="88">
        <v>0.16428571428571428</v>
      </c>
      <c r="AV306" s="88">
        <v>0.12857142857142859</v>
      </c>
      <c r="AW306" s="88">
        <v>0.18666666666666668</v>
      </c>
      <c r="AX306" s="88">
        <v>0.14333333333333334</v>
      </c>
      <c r="AY306" s="88">
        <v>0.29666666666666669</v>
      </c>
      <c r="AZ306" s="88">
        <v>0.26</v>
      </c>
      <c r="BA306" s="88">
        <v>9.818181818181819E-2</v>
      </c>
      <c r="BB306" s="88">
        <v>0.14222222222222222</v>
      </c>
      <c r="BC306" s="88">
        <v>0.1957142857142857</v>
      </c>
      <c r="BD306" s="88">
        <v>0.21307692307692308</v>
      </c>
      <c r="BE306" s="88">
        <v>0.13513736263736265</v>
      </c>
      <c r="BF306" s="88">
        <v>0.2335576923076923</v>
      </c>
      <c r="BG306" s="88">
        <v>0.31923076923076921</v>
      </c>
      <c r="BH306" s="89">
        <v>0.19954212454212458</v>
      </c>
      <c r="BI306" s="89">
        <v>0.27915140415140416</v>
      </c>
      <c r="BJ306" s="89">
        <f t="shared" si="1904"/>
        <v>0.22166429179954614</v>
      </c>
      <c r="BK306" s="101"/>
      <c r="BL306" s="49"/>
      <c r="BP306" s="1"/>
      <c r="BQ306" s="1"/>
      <c r="BR306" s="1"/>
      <c r="BS306" s="1"/>
      <c r="BT306" s="1"/>
      <c r="BU306" s="1"/>
      <c r="BV306" s="1"/>
      <c r="BW306" s="1"/>
      <c r="BX306" s="1"/>
      <c r="BY306" s="1"/>
      <c r="BZ306" s="1"/>
      <c r="CA306" s="1"/>
      <c r="CB306" s="1"/>
      <c r="CC306" s="1"/>
      <c r="CD306" s="1"/>
      <c r="CE306" s="97"/>
      <c r="CG306" s="90">
        <v>39752</v>
      </c>
      <c r="CH306" s="78">
        <f t="shared" si="1886"/>
        <v>438700</v>
      </c>
      <c r="CI306" s="78">
        <f t="shared" si="1887"/>
        <v>399000</v>
      </c>
      <c r="CJ306" s="78">
        <f t="shared" si="1888"/>
        <v>349933.33333333331</v>
      </c>
      <c r="CK306" s="78">
        <f t="shared" si="1889"/>
        <v>57500</v>
      </c>
      <c r="CL306" s="78">
        <f t="shared" si="1890"/>
        <v>596571.42857142864</v>
      </c>
      <c r="CM306" s="78">
        <f t="shared" si="1891"/>
        <v>808266.66666666674</v>
      </c>
      <c r="CN306" s="78">
        <f t="shared" si="1892"/>
        <v>923066.66666666674</v>
      </c>
      <c r="CO306" s="78">
        <f t="shared" si="1893"/>
        <v>2014366.6666666667</v>
      </c>
      <c r="CP306" s="78">
        <f t="shared" si="1894"/>
        <v>1032200</v>
      </c>
      <c r="CQ306" s="78">
        <f t="shared" si="1895"/>
        <v>634254.54545454553</v>
      </c>
      <c r="CR306" s="78">
        <f t="shared" si="1896"/>
        <v>878933.33333333337</v>
      </c>
      <c r="CS306" s="78">
        <f t="shared" si="1897"/>
        <v>1184071.4285714284</v>
      </c>
      <c r="CT306" s="78">
        <f t="shared" si="1898"/>
        <v>1139961.5384615385</v>
      </c>
      <c r="CU306" s="78">
        <f t="shared" si="1899"/>
        <v>705417.03296703298</v>
      </c>
      <c r="CV306" s="78">
        <f t="shared" si="1900"/>
        <v>0</v>
      </c>
      <c r="CW306" s="78">
        <f t="shared" si="1901"/>
        <v>2710269.2307692305</v>
      </c>
      <c r="CX306" s="78">
        <f t="shared" si="1902"/>
        <v>2983154.7619047626</v>
      </c>
      <c r="CY306" s="78">
        <f t="shared" si="1902"/>
        <v>2644676.4948107447</v>
      </c>
      <c r="CZ306" s="91">
        <f t="shared" si="1905"/>
        <v>1507760.5128205128</v>
      </c>
      <c r="DA306" s="88"/>
      <c r="DB306" s="49"/>
      <c r="EQ306" s="1"/>
    </row>
    <row r="307" spans="1:147" x14ac:dyDescent="0.15">
      <c r="A307" s="81">
        <v>39753</v>
      </c>
      <c r="B307" s="82">
        <v>3120000</v>
      </c>
      <c r="C307" s="83">
        <v>5830000</v>
      </c>
      <c r="D307" s="83">
        <v>210000</v>
      </c>
      <c r="E307" s="84">
        <v>3290000</v>
      </c>
      <c r="F307" s="84">
        <v>3160000</v>
      </c>
      <c r="G307" s="84">
        <v>4750000</v>
      </c>
      <c r="H307" s="84">
        <v>4710000</v>
      </c>
      <c r="I307" s="84">
        <v>5200000</v>
      </c>
      <c r="J307" s="138">
        <v>200000</v>
      </c>
      <c r="K307" s="138">
        <v>5060000</v>
      </c>
      <c r="L307" s="26">
        <v>6600000</v>
      </c>
      <c r="M307" s="26">
        <v>5040000</v>
      </c>
      <c r="N307" s="26">
        <v>5770000</v>
      </c>
      <c r="O307" s="26">
        <v>230000</v>
      </c>
      <c r="P307" s="26">
        <v>8780000</v>
      </c>
      <c r="Q307" s="26">
        <v>8220000</v>
      </c>
      <c r="R307" s="179">
        <v>17670000</v>
      </c>
      <c r="S307" s="179">
        <v>7471171</v>
      </c>
      <c r="T307" s="85">
        <f t="shared" si="1903"/>
        <v>8134000</v>
      </c>
      <c r="AQ307" s="130">
        <v>39753</v>
      </c>
      <c r="AR307" s="50">
        <v>0.13</v>
      </c>
      <c r="AS307" s="88">
        <v>0.1</v>
      </c>
      <c r="AT307" s="88">
        <v>9.1666666666666674E-2</v>
      </c>
      <c r="AU307" s="88">
        <v>0.16428571428571428</v>
      </c>
      <c r="AV307" s="88">
        <v>0.1192857142857143</v>
      </c>
      <c r="AW307" s="88">
        <v>0.15499999999999997</v>
      </c>
      <c r="AX307" s="88">
        <v>0.14333333333333334</v>
      </c>
      <c r="AY307" s="88">
        <v>0.29666666666666669</v>
      </c>
      <c r="AZ307" s="88">
        <v>0.26</v>
      </c>
      <c r="BA307" s="88">
        <v>9.7272727272727261E-2</v>
      </c>
      <c r="BB307" s="88">
        <v>0.14374999999999999</v>
      </c>
      <c r="BC307" s="88">
        <v>0.18999999999999997</v>
      </c>
      <c r="BD307" s="88">
        <v>0.21057692307692308</v>
      </c>
      <c r="BE307" s="88">
        <v>0.15202075702075701</v>
      </c>
      <c r="BF307" s="88">
        <v>0.2335576923076923</v>
      </c>
      <c r="BG307" s="88">
        <v>0.31923076923076921</v>
      </c>
      <c r="BH307" s="89">
        <v>0.19692307692307692</v>
      </c>
      <c r="BI307" s="89">
        <v>0.27915140415140416</v>
      </c>
      <c r="BJ307" s="89">
        <f t="shared" si="1904"/>
        <v>0.23123525574226336</v>
      </c>
      <c r="BK307" s="101"/>
      <c r="BL307" s="49"/>
      <c r="BP307" s="1"/>
      <c r="BQ307" s="1"/>
      <c r="BR307" s="1"/>
      <c r="BS307" s="1"/>
      <c r="BT307" s="1"/>
      <c r="BU307" s="1"/>
      <c r="BV307" s="1"/>
      <c r="BW307" s="1"/>
      <c r="BX307" s="1"/>
      <c r="BY307" s="1"/>
      <c r="BZ307" s="1"/>
      <c r="CA307" s="1"/>
      <c r="CB307" s="1"/>
      <c r="CC307" s="1"/>
      <c r="CD307" s="1"/>
      <c r="CE307" s="97"/>
      <c r="CG307" s="90">
        <v>39753</v>
      </c>
      <c r="CH307" s="78">
        <f t="shared" si="1886"/>
        <v>405600</v>
      </c>
      <c r="CI307" s="78">
        <f t="shared" si="1887"/>
        <v>583000</v>
      </c>
      <c r="CJ307" s="78">
        <f t="shared" si="1888"/>
        <v>19250</v>
      </c>
      <c r="CK307" s="78">
        <f t="shared" si="1889"/>
        <v>540500</v>
      </c>
      <c r="CL307" s="78">
        <f t="shared" si="1890"/>
        <v>376942.85714285722</v>
      </c>
      <c r="CM307" s="78">
        <f t="shared" si="1891"/>
        <v>736249.99999999988</v>
      </c>
      <c r="CN307" s="78">
        <f t="shared" si="1892"/>
        <v>675100</v>
      </c>
      <c r="CO307" s="78">
        <f t="shared" si="1893"/>
        <v>1542666.6666666667</v>
      </c>
      <c r="CP307" s="78">
        <f t="shared" si="1894"/>
        <v>52000</v>
      </c>
      <c r="CQ307" s="78">
        <f t="shared" si="1895"/>
        <v>492199.99999999994</v>
      </c>
      <c r="CR307" s="78">
        <f t="shared" si="1896"/>
        <v>948749.99999999988</v>
      </c>
      <c r="CS307" s="78">
        <f t="shared" si="1897"/>
        <v>957599.99999999988</v>
      </c>
      <c r="CT307" s="78">
        <f t="shared" si="1898"/>
        <v>1215028.8461538462</v>
      </c>
      <c r="CU307" s="78">
        <f t="shared" si="1899"/>
        <v>34964.774114774111</v>
      </c>
      <c r="CV307" s="78">
        <f t="shared" si="1900"/>
        <v>2050636.5384615385</v>
      </c>
      <c r="CW307" s="78">
        <f t="shared" si="1901"/>
        <v>2624076.923076923</v>
      </c>
      <c r="CX307" s="78">
        <f t="shared" si="1902"/>
        <v>3479630.769230769</v>
      </c>
      <c r="CY307" s="78">
        <f t="shared" si="1902"/>
        <v>2085587.8753052503</v>
      </c>
      <c r="CZ307" s="91">
        <f t="shared" si="1905"/>
        <v>1880867.5702075702</v>
      </c>
      <c r="DA307" s="88"/>
      <c r="DB307" s="49"/>
      <c r="EQ307" s="1"/>
    </row>
    <row r="308" spans="1:147" x14ac:dyDescent="0.15">
      <c r="A308" s="81">
        <v>39754</v>
      </c>
      <c r="B308" s="82">
        <v>3090000</v>
      </c>
      <c r="C308" s="83">
        <v>240000</v>
      </c>
      <c r="D308" s="83">
        <v>5190000</v>
      </c>
      <c r="E308" s="84">
        <v>2960000</v>
      </c>
      <c r="F308" s="84">
        <v>3960000</v>
      </c>
      <c r="G308" s="84">
        <v>4400000</v>
      </c>
      <c r="H308" s="84">
        <v>5380000</v>
      </c>
      <c r="I308" s="84">
        <v>1120000</v>
      </c>
      <c r="J308" s="138">
        <v>5250000</v>
      </c>
      <c r="K308" s="138">
        <v>5900000</v>
      </c>
      <c r="L308" s="26">
        <v>6190000</v>
      </c>
      <c r="M308" s="26">
        <v>5810000</v>
      </c>
      <c r="N308" s="26">
        <v>4590000</v>
      </c>
      <c r="O308" s="26">
        <v>4600000</v>
      </c>
      <c r="P308" s="26">
        <v>5310000</v>
      </c>
      <c r="Q308" s="26">
        <v>11090000</v>
      </c>
      <c r="R308" s="179">
        <v>10590000</v>
      </c>
      <c r="S308" s="190">
        <v>0</v>
      </c>
      <c r="T308" s="85">
        <f t="shared" si="1903"/>
        <v>7236000</v>
      </c>
      <c r="AQ308" s="130">
        <v>39754</v>
      </c>
      <c r="AR308" s="50">
        <v>0.12250000000000001</v>
      </c>
      <c r="AS308" s="88">
        <v>0.1</v>
      </c>
      <c r="AT308" s="88">
        <v>9.1666666666666674E-2</v>
      </c>
      <c r="AU308" s="88">
        <v>0.16714285714285712</v>
      </c>
      <c r="AV308" s="88">
        <v>0.10785714285714286</v>
      </c>
      <c r="AW308" s="88">
        <v>0.15062499999999995</v>
      </c>
      <c r="AX308" s="88">
        <v>0.14333333333333334</v>
      </c>
      <c r="AY308" s="88">
        <v>0.29250000000000004</v>
      </c>
      <c r="AZ308" s="88">
        <v>0.26</v>
      </c>
      <c r="BA308" s="88">
        <v>9.6500000000000002E-2</v>
      </c>
      <c r="BB308" s="88">
        <v>0.13874999999999998</v>
      </c>
      <c r="BC308" s="88">
        <v>0.18999999999999997</v>
      </c>
      <c r="BD308" s="88">
        <v>0.21057692307692308</v>
      </c>
      <c r="BE308" s="88">
        <v>0.15202075702075701</v>
      </c>
      <c r="BF308" s="88">
        <v>0.24365384615384622</v>
      </c>
      <c r="BG308" s="88">
        <v>0.32915140415140409</v>
      </c>
      <c r="BH308" s="89">
        <v>0.19495726495726495</v>
      </c>
      <c r="BI308" s="89">
        <v>0.27915140415140416</v>
      </c>
      <c r="BJ308" s="89">
        <f t="shared" si="1904"/>
        <v>0.23976041985163044</v>
      </c>
      <c r="BK308" s="101"/>
      <c r="BL308" s="49"/>
      <c r="BP308" s="1"/>
      <c r="BQ308" s="1"/>
      <c r="BR308" s="1"/>
      <c r="BS308" s="1"/>
      <c r="BT308" s="1"/>
      <c r="BU308" s="1"/>
      <c r="BV308" s="1"/>
      <c r="BW308" s="1"/>
      <c r="BX308" s="1"/>
      <c r="BY308" s="1"/>
      <c r="BZ308" s="1"/>
      <c r="CA308" s="1"/>
      <c r="CB308" s="1"/>
      <c r="CC308" s="1"/>
      <c r="CD308" s="1"/>
      <c r="CE308" s="97"/>
      <c r="CG308" s="90">
        <v>39754</v>
      </c>
      <c r="CH308" s="78">
        <f t="shared" si="1886"/>
        <v>378525.00000000006</v>
      </c>
      <c r="CI308" s="78">
        <f t="shared" si="1887"/>
        <v>24000</v>
      </c>
      <c r="CJ308" s="78">
        <f t="shared" si="1888"/>
        <v>475750.00000000006</v>
      </c>
      <c r="CK308" s="78">
        <f t="shared" si="1889"/>
        <v>494742.8571428571</v>
      </c>
      <c r="CL308" s="78">
        <f t="shared" si="1890"/>
        <v>427114.28571428574</v>
      </c>
      <c r="CM308" s="78">
        <f t="shared" si="1891"/>
        <v>662749.99999999977</v>
      </c>
      <c r="CN308" s="78">
        <f t="shared" si="1892"/>
        <v>771133.33333333337</v>
      </c>
      <c r="CO308" s="78">
        <f t="shared" si="1893"/>
        <v>327600.00000000006</v>
      </c>
      <c r="CP308" s="78">
        <f t="shared" si="1894"/>
        <v>1365000</v>
      </c>
      <c r="CQ308" s="78">
        <f t="shared" si="1895"/>
        <v>569350</v>
      </c>
      <c r="CR308" s="78">
        <f t="shared" si="1896"/>
        <v>858862.49999999988</v>
      </c>
      <c r="CS308" s="78">
        <f t="shared" si="1897"/>
        <v>1103899.9999999998</v>
      </c>
      <c r="CT308" s="78">
        <f t="shared" si="1898"/>
        <v>966548.07692307688</v>
      </c>
      <c r="CU308" s="78">
        <f t="shared" si="1899"/>
        <v>699295.4822954823</v>
      </c>
      <c r="CV308" s="78">
        <f t="shared" si="1900"/>
        <v>1293801.9230769235</v>
      </c>
      <c r="CW308" s="78">
        <f t="shared" si="1901"/>
        <v>3650289.0720390715</v>
      </c>
      <c r="CX308" s="78">
        <f t="shared" si="1902"/>
        <v>2064597.4358974358</v>
      </c>
      <c r="CY308" s="78">
        <f t="shared" si="1902"/>
        <v>0</v>
      </c>
      <c r="CZ308" s="91">
        <f t="shared" si="1905"/>
        <v>1734906.3980463978</v>
      </c>
      <c r="DA308" s="88"/>
      <c r="DB308" s="49"/>
      <c r="EQ308" s="1"/>
    </row>
    <row r="309" spans="1:147" x14ac:dyDescent="0.15">
      <c r="A309" s="81">
        <v>39755</v>
      </c>
      <c r="B309" s="82">
        <v>2690000</v>
      </c>
      <c r="C309" s="83">
        <v>3770000</v>
      </c>
      <c r="D309" s="83">
        <v>3040000</v>
      </c>
      <c r="E309" s="84">
        <v>2720000</v>
      </c>
      <c r="F309" s="84">
        <v>3380000</v>
      </c>
      <c r="G309" s="84">
        <v>4130000</v>
      </c>
      <c r="H309" s="84">
        <v>120000</v>
      </c>
      <c r="I309" s="84">
        <v>7430000</v>
      </c>
      <c r="J309" s="138">
        <v>4350000</v>
      </c>
      <c r="K309" s="138">
        <v>5760000</v>
      </c>
      <c r="L309" s="26">
        <v>5720000</v>
      </c>
      <c r="M309" s="26">
        <v>5440000</v>
      </c>
      <c r="N309" s="26">
        <v>370000</v>
      </c>
      <c r="O309" s="26">
        <v>5560000</v>
      </c>
      <c r="P309" s="26">
        <v>8630000</v>
      </c>
      <c r="Q309" s="26">
        <v>7000000</v>
      </c>
      <c r="R309" s="179">
        <v>10380000</v>
      </c>
      <c r="S309" s="190">
        <v>0</v>
      </c>
      <c r="T309" s="85">
        <f t="shared" si="1903"/>
        <v>6388000</v>
      </c>
      <c r="AF309" s="1"/>
      <c r="AG309" s="1"/>
      <c r="AH309" s="1"/>
      <c r="AI309" s="1"/>
      <c r="AJ309" s="1"/>
      <c r="AK309" s="1"/>
      <c r="AL309" s="1"/>
      <c r="AM309" s="1"/>
      <c r="AN309" s="1"/>
      <c r="AQ309" s="130">
        <v>39755</v>
      </c>
      <c r="AR309" s="50">
        <v>0.12250000000000001</v>
      </c>
      <c r="AS309" s="88">
        <v>0.1</v>
      </c>
      <c r="AT309" s="88">
        <v>9.166666666666666E-2</v>
      </c>
      <c r="AU309" s="88">
        <v>0.16714285714285712</v>
      </c>
      <c r="AV309" s="88">
        <v>0.10714285714285714</v>
      </c>
      <c r="AW309" s="88">
        <v>0.15062499999999995</v>
      </c>
      <c r="AX309" s="88">
        <v>0.12333333333333334</v>
      </c>
      <c r="AY309" s="88">
        <v>0.29250000000000004</v>
      </c>
      <c r="AZ309" s="88">
        <v>0.22055555555555553</v>
      </c>
      <c r="BA309" s="88">
        <v>9.5000000000000001E-2</v>
      </c>
      <c r="BB309" s="88">
        <v>0.13166666666666665</v>
      </c>
      <c r="BC309" s="88">
        <v>0.18999999999999997</v>
      </c>
      <c r="BD309" s="88">
        <v>0.21057692307692308</v>
      </c>
      <c r="BE309" s="88">
        <v>0.15313186813186813</v>
      </c>
      <c r="BF309" s="88">
        <v>0.24365384615384622</v>
      </c>
      <c r="BG309" s="88">
        <v>0.32915140415140409</v>
      </c>
      <c r="BH309" s="89">
        <v>0.19324786324786325</v>
      </c>
      <c r="BI309" s="89">
        <v>0.28467032967032968</v>
      </c>
      <c r="BJ309" s="89">
        <f t="shared" si="1904"/>
        <v>0.22986950501665596</v>
      </c>
      <c r="BK309" s="101"/>
      <c r="BL309" s="49"/>
      <c r="BP309" s="1"/>
      <c r="BQ309" s="1"/>
      <c r="BR309" s="1"/>
      <c r="BS309" s="1"/>
      <c r="BT309" s="1"/>
      <c r="BU309" s="1"/>
      <c r="BV309" s="1"/>
      <c r="BW309" s="1"/>
      <c r="BX309" s="1"/>
      <c r="BY309" s="1"/>
      <c r="BZ309" s="1"/>
      <c r="CA309" s="1"/>
      <c r="CB309" s="1"/>
      <c r="CC309" s="1"/>
      <c r="CD309" s="1"/>
      <c r="CE309" s="97"/>
      <c r="CG309" s="90">
        <v>39755</v>
      </c>
      <c r="CH309" s="78">
        <f t="shared" si="1886"/>
        <v>329525.00000000006</v>
      </c>
      <c r="CI309" s="78">
        <f t="shared" si="1887"/>
        <v>377000</v>
      </c>
      <c r="CJ309" s="78">
        <f t="shared" si="1888"/>
        <v>278666.66666666663</v>
      </c>
      <c r="CK309" s="78">
        <f t="shared" si="1889"/>
        <v>454628.57142857136</v>
      </c>
      <c r="CL309" s="78">
        <f t="shared" si="1890"/>
        <v>362142.8571428571</v>
      </c>
      <c r="CM309" s="78">
        <f t="shared" si="1891"/>
        <v>622081.24999999977</v>
      </c>
      <c r="CN309" s="78">
        <f t="shared" si="1892"/>
        <v>14800</v>
      </c>
      <c r="CO309" s="78">
        <f t="shared" si="1893"/>
        <v>2173275.0000000005</v>
      </c>
      <c r="CP309" s="78">
        <f t="shared" si="1894"/>
        <v>959416.66666666651</v>
      </c>
      <c r="CQ309" s="78">
        <f t="shared" si="1895"/>
        <v>547200</v>
      </c>
      <c r="CR309" s="78">
        <f t="shared" si="1896"/>
        <v>753133.33333333326</v>
      </c>
      <c r="CS309" s="78">
        <f t="shared" si="1897"/>
        <v>1033599.9999999999</v>
      </c>
      <c r="CT309" s="78">
        <f t="shared" si="1898"/>
        <v>77913.461538461532</v>
      </c>
      <c r="CU309" s="78">
        <f t="shared" si="1899"/>
        <v>851413.18681318685</v>
      </c>
      <c r="CV309" s="78">
        <f t="shared" si="1900"/>
        <v>2102732.692307693</v>
      </c>
      <c r="CW309" s="78">
        <f t="shared" si="1901"/>
        <v>2304059.8290598285</v>
      </c>
      <c r="CX309" s="78">
        <f t="shared" si="1902"/>
        <v>2005912.8205128205</v>
      </c>
      <c r="CY309" s="78">
        <f t="shared" si="1902"/>
        <v>0</v>
      </c>
      <c r="CZ309" s="91">
        <f t="shared" si="1905"/>
        <v>1468406.3980463981</v>
      </c>
      <c r="DA309" s="88"/>
      <c r="DB309" s="49"/>
      <c r="EQ309" s="1"/>
    </row>
    <row r="310" spans="1:147" x14ac:dyDescent="0.15">
      <c r="A310" s="81">
        <v>39756</v>
      </c>
      <c r="B310" s="82">
        <v>0</v>
      </c>
      <c r="C310" s="83">
        <v>3940000</v>
      </c>
      <c r="D310" s="83">
        <v>3390000</v>
      </c>
      <c r="E310" s="84">
        <v>3500000</v>
      </c>
      <c r="F310" s="84">
        <v>4160000</v>
      </c>
      <c r="G310" s="84">
        <v>30000</v>
      </c>
      <c r="H310" s="84">
        <v>6100000</v>
      </c>
      <c r="I310" s="84">
        <v>4550000</v>
      </c>
      <c r="J310" s="138">
        <v>4800000</v>
      </c>
      <c r="K310" s="138">
        <v>5700000</v>
      </c>
      <c r="L310" s="26">
        <v>5020000</v>
      </c>
      <c r="M310" s="26">
        <v>50000</v>
      </c>
      <c r="N310" s="26">
        <v>7010000</v>
      </c>
      <c r="O310" s="26">
        <v>4610000</v>
      </c>
      <c r="P310" s="26">
        <v>5720000</v>
      </c>
      <c r="Q310" s="26">
        <v>5800000</v>
      </c>
      <c r="R310" s="179">
        <v>620000</v>
      </c>
      <c r="S310" s="179">
        <v>11422767</v>
      </c>
      <c r="T310" s="85">
        <f t="shared" si="1903"/>
        <v>4752000</v>
      </c>
      <c r="AQ310" s="130">
        <v>39756</v>
      </c>
      <c r="AR310" s="50">
        <v>0.115</v>
      </c>
      <c r="AS310" s="88">
        <v>0.1</v>
      </c>
      <c r="AT310" s="88">
        <v>8.8333333333333319E-2</v>
      </c>
      <c r="AU310" s="88">
        <v>0.16714285714285712</v>
      </c>
      <c r="AV310" s="88">
        <v>0.10285714285714286</v>
      </c>
      <c r="AW310" s="88">
        <v>0.136875</v>
      </c>
      <c r="AX310" s="88">
        <v>0.12333333333333334</v>
      </c>
      <c r="AY310" s="88">
        <v>0.29166666666666669</v>
      </c>
      <c r="AZ310" s="88">
        <v>0.23375000000000001</v>
      </c>
      <c r="BA310" s="88">
        <v>9.3333333333333324E-2</v>
      </c>
      <c r="BB310" s="88">
        <v>0.13166666666666665</v>
      </c>
      <c r="BC310" s="88">
        <v>0.18999999999999997</v>
      </c>
      <c r="BD310" s="88">
        <v>0.21057692307692308</v>
      </c>
      <c r="BE310" s="88">
        <v>0.15493284493284493</v>
      </c>
      <c r="BF310" s="88">
        <v>0.24413461538461545</v>
      </c>
      <c r="BG310" s="88">
        <v>0.34157967032967029</v>
      </c>
      <c r="BH310" s="89">
        <v>0.19324786324786325</v>
      </c>
      <c r="BI310" s="89">
        <v>0.28467032967032968</v>
      </c>
      <c r="BJ310" s="89">
        <f t="shared" si="1904"/>
        <v>0.23938595997623774</v>
      </c>
      <c r="BK310" s="101"/>
      <c r="BL310" s="49"/>
      <c r="BP310" s="1"/>
      <c r="BQ310" s="1"/>
      <c r="BR310" s="1"/>
      <c r="BS310" s="1"/>
      <c r="BT310" s="1"/>
      <c r="BU310" s="1"/>
      <c r="BV310" s="1"/>
      <c r="BW310" s="1"/>
      <c r="BX310" s="1"/>
      <c r="BY310" s="1"/>
      <c r="BZ310" s="1"/>
      <c r="CA310" s="1"/>
      <c r="CB310" s="1"/>
      <c r="CC310" s="1"/>
      <c r="CD310" s="1"/>
      <c r="CE310" s="97"/>
      <c r="CG310" s="90">
        <v>39756</v>
      </c>
      <c r="CH310" s="78">
        <f t="shared" si="1886"/>
        <v>0</v>
      </c>
      <c r="CI310" s="78">
        <f t="shared" si="1887"/>
        <v>394000</v>
      </c>
      <c r="CJ310" s="78">
        <f t="shared" si="1888"/>
        <v>299449.99999999994</v>
      </c>
      <c r="CK310" s="78">
        <f t="shared" si="1889"/>
        <v>584999.99999999988</v>
      </c>
      <c r="CL310" s="78">
        <f t="shared" si="1890"/>
        <v>427885.71428571426</v>
      </c>
      <c r="CM310" s="78">
        <f t="shared" si="1891"/>
        <v>4106.25</v>
      </c>
      <c r="CN310" s="78">
        <f t="shared" si="1892"/>
        <v>752333.33333333337</v>
      </c>
      <c r="CO310" s="78">
        <f t="shared" si="1893"/>
        <v>1327083.3333333335</v>
      </c>
      <c r="CP310" s="78">
        <f t="shared" si="1894"/>
        <v>1122000</v>
      </c>
      <c r="CQ310" s="78">
        <f t="shared" si="1895"/>
        <v>532000</v>
      </c>
      <c r="CR310" s="78">
        <f t="shared" si="1896"/>
        <v>660966.66666666663</v>
      </c>
      <c r="CS310" s="78">
        <f t="shared" si="1897"/>
        <v>9499.9999999999982</v>
      </c>
      <c r="CT310" s="78">
        <f t="shared" si="1898"/>
        <v>1476144.2307692308</v>
      </c>
      <c r="CU310" s="78">
        <f t="shared" si="1899"/>
        <v>714240.41514041508</v>
      </c>
      <c r="CV310" s="78">
        <f t="shared" si="1900"/>
        <v>1396450.0000000005</v>
      </c>
      <c r="CW310" s="78">
        <f t="shared" si="1901"/>
        <v>1981162.0879120878</v>
      </c>
      <c r="CX310" s="78">
        <f t="shared" si="1902"/>
        <v>119813.67521367522</v>
      </c>
      <c r="CY310" s="78">
        <f t="shared" si="1902"/>
        <v>3251722.8476373628</v>
      </c>
      <c r="CZ310" s="91">
        <f t="shared" si="1905"/>
        <v>1137562.0818070818</v>
      </c>
      <c r="DA310" s="88"/>
      <c r="DB310" s="49"/>
      <c r="EQ310" s="1"/>
    </row>
    <row r="311" spans="1:147" x14ac:dyDescent="0.15">
      <c r="A311" s="81">
        <v>39757</v>
      </c>
      <c r="B311" s="82">
        <v>2690000</v>
      </c>
      <c r="C311" s="83">
        <v>3500000</v>
      </c>
      <c r="D311" s="83">
        <v>3340000</v>
      </c>
      <c r="E311" s="84">
        <v>4670000</v>
      </c>
      <c r="F311" s="84">
        <v>4140000</v>
      </c>
      <c r="G311" s="84">
        <v>4470000</v>
      </c>
      <c r="H311" s="84">
        <v>5280000</v>
      </c>
      <c r="I311" s="84">
        <v>5700000</v>
      </c>
      <c r="J311" s="138">
        <v>4860000</v>
      </c>
      <c r="K311" s="138">
        <v>4980000</v>
      </c>
      <c r="L311" s="26">
        <v>170000</v>
      </c>
      <c r="M311" s="26">
        <v>6310000</v>
      </c>
      <c r="N311" s="26">
        <v>5200000</v>
      </c>
      <c r="O311" s="26">
        <v>5020000</v>
      </c>
      <c r="P311" s="26">
        <v>5630000</v>
      </c>
      <c r="Q311" s="26">
        <v>470000</v>
      </c>
      <c r="R311" s="26">
        <v>0</v>
      </c>
      <c r="S311" s="179">
        <v>9417257</v>
      </c>
      <c r="T311" s="85">
        <f t="shared" si="1903"/>
        <v>3264000</v>
      </c>
      <c r="AQ311" s="130">
        <v>39757</v>
      </c>
      <c r="AR311" s="50">
        <v>0.115</v>
      </c>
      <c r="AS311" s="88">
        <v>0.1</v>
      </c>
      <c r="AT311" s="88">
        <v>8.6666666666666656E-2</v>
      </c>
      <c r="AU311" s="88">
        <v>0.16999999999999998</v>
      </c>
      <c r="AV311" s="88">
        <v>0.10285714285714286</v>
      </c>
      <c r="AW311" s="88">
        <v>0.136875</v>
      </c>
      <c r="AX311" s="88">
        <v>0.10666666666666667</v>
      </c>
      <c r="AY311" s="88">
        <v>0.27</v>
      </c>
      <c r="AZ311" s="88">
        <v>0.22857142857142859</v>
      </c>
      <c r="BA311" s="88">
        <v>9.3333333333333324E-2</v>
      </c>
      <c r="BB311" s="88">
        <v>0.1283333333333333</v>
      </c>
      <c r="BC311" s="88">
        <v>0.18999999999999997</v>
      </c>
      <c r="BD311" s="88">
        <v>0.21057692307692308</v>
      </c>
      <c r="BE311" s="88">
        <v>0.16040293040293038</v>
      </c>
      <c r="BF311" s="88">
        <v>0.24663461538461545</v>
      </c>
      <c r="BG311" s="88">
        <v>0.34157967032967029</v>
      </c>
      <c r="BH311" s="89">
        <v>0.18897435897435899</v>
      </c>
      <c r="BI311" s="89">
        <v>0.28184371184371187</v>
      </c>
      <c r="BJ311" s="89">
        <f t="shared" si="1904"/>
        <v>0.21135527207677945</v>
      </c>
      <c r="BK311" s="101"/>
      <c r="BL311" s="49"/>
      <c r="BP311" s="1"/>
      <c r="BQ311" s="1"/>
      <c r="BR311" s="1"/>
      <c r="BS311" s="1"/>
      <c r="BT311" s="1"/>
      <c r="BU311" s="1"/>
      <c r="BV311" s="1"/>
      <c r="BW311" s="1"/>
      <c r="BX311" s="1"/>
      <c r="BY311" s="1"/>
      <c r="BZ311" s="1"/>
      <c r="CA311" s="1"/>
      <c r="CB311" s="1"/>
      <c r="CC311" s="1"/>
      <c r="CD311" s="1"/>
      <c r="CE311" s="97"/>
      <c r="CG311" s="90">
        <v>39757</v>
      </c>
      <c r="CH311" s="78">
        <f t="shared" si="1886"/>
        <v>309350</v>
      </c>
      <c r="CI311" s="78">
        <f t="shared" si="1887"/>
        <v>350000</v>
      </c>
      <c r="CJ311" s="78">
        <f t="shared" si="1888"/>
        <v>289466.66666666663</v>
      </c>
      <c r="CK311" s="78">
        <f t="shared" si="1889"/>
        <v>793899.99999999988</v>
      </c>
      <c r="CL311" s="78">
        <f t="shared" si="1890"/>
        <v>425828.57142857142</v>
      </c>
      <c r="CM311" s="78">
        <f t="shared" si="1891"/>
        <v>611831.25</v>
      </c>
      <c r="CN311" s="78">
        <f t="shared" si="1892"/>
        <v>563200</v>
      </c>
      <c r="CO311" s="78">
        <f t="shared" si="1893"/>
        <v>1539000</v>
      </c>
      <c r="CP311" s="78">
        <f t="shared" si="1894"/>
        <v>1110857.142857143</v>
      </c>
      <c r="CQ311" s="78">
        <f t="shared" si="1895"/>
        <v>464799.99999999994</v>
      </c>
      <c r="CR311" s="78">
        <f t="shared" si="1896"/>
        <v>21816.666666666661</v>
      </c>
      <c r="CS311" s="78">
        <f t="shared" si="1897"/>
        <v>1198899.9999999998</v>
      </c>
      <c r="CT311" s="78">
        <f t="shared" si="1898"/>
        <v>1095000</v>
      </c>
      <c r="CU311" s="78">
        <f t="shared" si="1899"/>
        <v>805222.71062271053</v>
      </c>
      <c r="CV311" s="78">
        <f t="shared" si="1900"/>
        <v>1388552.884615385</v>
      </c>
      <c r="CW311" s="78">
        <f t="shared" si="1901"/>
        <v>160542.44505494504</v>
      </c>
      <c r="CX311" s="78">
        <f t="shared" si="1902"/>
        <v>0</v>
      </c>
      <c r="CY311" s="78">
        <f t="shared" si="1902"/>
        <v>2654194.6682661786</v>
      </c>
      <c r="CZ311" s="91">
        <f t="shared" si="1905"/>
        <v>689863.60805860814</v>
      </c>
      <c r="DA311" s="88"/>
      <c r="DB311" s="49"/>
      <c r="EQ311" s="1"/>
    </row>
    <row r="312" spans="1:147" x14ac:dyDescent="0.15">
      <c r="A312" s="81">
        <v>39758</v>
      </c>
      <c r="B312" s="82">
        <v>2680000</v>
      </c>
      <c r="C312" s="83">
        <v>3140000</v>
      </c>
      <c r="D312" s="83">
        <v>3700000</v>
      </c>
      <c r="E312" s="84">
        <v>4800000</v>
      </c>
      <c r="F312" s="84">
        <v>270000</v>
      </c>
      <c r="G312" s="84">
        <v>3740000</v>
      </c>
      <c r="H312" s="84">
        <v>5650000</v>
      </c>
      <c r="I312" s="84">
        <v>5010000</v>
      </c>
      <c r="J312" s="138">
        <v>4590000</v>
      </c>
      <c r="K312" s="138">
        <v>210000</v>
      </c>
      <c r="L312" s="26">
        <v>4120000</v>
      </c>
      <c r="M312" s="26">
        <v>3530000</v>
      </c>
      <c r="N312" s="26">
        <v>4840000</v>
      </c>
      <c r="O312" s="26">
        <v>4630000</v>
      </c>
      <c r="P312" s="26">
        <v>4410000</v>
      </c>
      <c r="Q312" s="26">
        <v>160000</v>
      </c>
      <c r="R312" s="179">
        <v>10730000</v>
      </c>
      <c r="S312" s="179">
        <v>13885475</v>
      </c>
      <c r="T312" s="85">
        <f t="shared" si="1903"/>
        <v>4954000</v>
      </c>
      <c r="AQ312" s="130">
        <v>39758</v>
      </c>
      <c r="AR312" s="50">
        <v>0.1</v>
      </c>
      <c r="AS312" s="88">
        <v>0.09</v>
      </c>
      <c r="AT312" s="88">
        <v>8.6666666666666656E-2</v>
      </c>
      <c r="AU312" s="88">
        <v>0.16999999999999998</v>
      </c>
      <c r="AV312" s="88">
        <v>0.12000000000000001</v>
      </c>
      <c r="AW312" s="88">
        <v>0.136875</v>
      </c>
      <c r="AX312" s="88">
        <v>9.7499999999999989E-2</v>
      </c>
      <c r="AY312" s="88">
        <v>0.27666666666666667</v>
      </c>
      <c r="AZ312" s="88">
        <v>0.22571428571428573</v>
      </c>
      <c r="BA312" s="88">
        <v>8.7500000000000008E-2</v>
      </c>
      <c r="BB312" s="88">
        <v>0.1283333333333333</v>
      </c>
      <c r="BC312" s="88">
        <v>0.17571428571428571</v>
      </c>
      <c r="BD312" s="88">
        <v>0.21057692307692308</v>
      </c>
      <c r="BE312" s="88">
        <v>0.16709401709401708</v>
      </c>
      <c r="BF312" s="88">
        <v>0.24663461538461545</v>
      </c>
      <c r="BG312" s="88">
        <v>0.35587912087912088</v>
      </c>
      <c r="BH312" s="89">
        <v>0.18897435897435899</v>
      </c>
      <c r="BI312" s="89">
        <v>0.28355311355311358</v>
      </c>
      <c r="BJ312" s="89">
        <f t="shared" si="1904"/>
        <v>0.20044940620990279</v>
      </c>
      <c r="BK312" s="101"/>
      <c r="BL312" s="49"/>
      <c r="BP312" s="1"/>
      <c r="BQ312" s="1"/>
      <c r="BR312" s="1"/>
      <c r="BS312" s="1"/>
      <c r="BT312" s="1"/>
      <c r="BU312" s="1"/>
      <c r="BV312" s="1"/>
      <c r="BW312" s="1"/>
      <c r="BX312" s="1"/>
      <c r="BY312" s="1"/>
      <c r="BZ312" s="1"/>
      <c r="CA312" s="1"/>
      <c r="CB312" s="1"/>
      <c r="CC312" s="1"/>
      <c r="CD312" s="1"/>
      <c r="CE312" s="97"/>
      <c r="CG312" s="90">
        <v>39758</v>
      </c>
      <c r="CH312" s="78">
        <f t="shared" si="1886"/>
        <v>268000</v>
      </c>
      <c r="CI312" s="78">
        <f t="shared" si="1887"/>
        <v>282600</v>
      </c>
      <c r="CJ312" s="78">
        <f t="shared" si="1888"/>
        <v>320666.66666666663</v>
      </c>
      <c r="CK312" s="78">
        <f t="shared" si="1889"/>
        <v>815999.99999999988</v>
      </c>
      <c r="CL312" s="78">
        <f t="shared" si="1890"/>
        <v>32400.000000000004</v>
      </c>
      <c r="CM312" s="78">
        <f t="shared" si="1891"/>
        <v>511912.5</v>
      </c>
      <c r="CN312" s="78">
        <f t="shared" si="1892"/>
        <v>550874.99999999988</v>
      </c>
      <c r="CO312" s="78">
        <f t="shared" si="1893"/>
        <v>1386100</v>
      </c>
      <c r="CP312" s="78">
        <f t="shared" si="1894"/>
        <v>1036028.5714285715</v>
      </c>
      <c r="CQ312" s="78">
        <f t="shared" si="1895"/>
        <v>18375</v>
      </c>
      <c r="CR312" s="78">
        <f t="shared" si="1896"/>
        <v>528733.33333333314</v>
      </c>
      <c r="CS312" s="78">
        <f t="shared" si="1897"/>
        <v>620271.42857142852</v>
      </c>
      <c r="CT312" s="78">
        <f t="shared" si="1898"/>
        <v>1019192.3076923077</v>
      </c>
      <c r="CU312" s="78">
        <f t="shared" si="1899"/>
        <v>773645.29914529913</v>
      </c>
      <c r="CV312" s="78">
        <f t="shared" si="1900"/>
        <v>1087658.6538461542</v>
      </c>
      <c r="CW312" s="78">
        <f t="shared" si="1901"/>
        <v>56940.659340659338</v>
      </c>
      <c r="CX312" s="78">
        <f t="shared" si="1902"/>
        <v>2027694.871794872</v>
      </c>
      <c r="CY312" s="78">
        <f t="shared" si="1902"/>
        <v>3937269.6694139196</v>
      </c>
      <c r="CZ312" s="91">
        <f t="shared" si="1905"/>
        <v>993026.35836385842</v>
      </c>
      <c r="DA312" s="88"/>
      <c r="DB312" s="49"/>
      <c r="EQ312" s="1"/>
    </row>
    <row r="313" spans="1:147" x14ac:dyDescent="0.15">
      <c r="A313" s="81">
        <v>39759</v>
      </c>
      <c r="B313" s="82">
        <v>2880000</v>
      </c>
      <c r="C313" s="83">
        <v>2960000</v>
      </c>
      <c r="D313" s="83">
        <v>2980000</v>
      </c>
      <c r="E313" s="84">
        <v>370000</v>
      </c>
      <c r="F313" s="84">
        <v>2900000</v>
      </c>
      <c r="G313" s="84">
        <v>4870000</v>
      </c>
      <c r="H313" s="84">
        <v>5930000</v>
      </c>
      <c r="I313" s="84">
        <v>5470000</v>
      </c>
      <c r="J313" s="138">
        <v>4420000</v>
      </c>
      <c r="K313" s="138">
        <v>6700000</v>
      </c>
      <c r="L313" s="26">
        <v>3260000</v>
      </c>
      <c r="M313" s="26">
        <v>3480000</v>
      </c>
      <c r="N313" s="26">
        <v>5110000</v>
      </c>
      <c r="O313" s="26">
        <v>3980000</v>
      </c>
      <c r="P313" s="26">
        <v>0</v>
      </c>
      <c r="Q313" s="26">
        <v>8830000</v>
      </c>
      <c r="R313" s="179">
        <v>10830000</v>
      </c>
      <c r="S313" s="179">
        <v>6940486</v>
      </c>
      <c r="T313" s="85">
        <f t="shared" si="1903"/>
        <v>5750000</v>
      </c>
      <c r="AQ313" s="130">
        <v>39759</v>
      </c>
      <c r="AR313" s="50">
        <v>9.7500000000000003E-2</v>
      </c>
      <c r="AS313" s="88">
        <v>8.8749999999999996E-2</v>
      </c>
      <c r="AT313" s="88">
        <v>8.6666666666666656E-2</v>
      </c>
      <c r="AU313" s="88">
        <v>0.16999999999999998</v>
      </c>
      <c r="AV313" s="88">
        <v>0.12000000000000001</v>
      </c>
      <c r="AW313" s="88">
        <v>0.14928571428571427</v>
      </c>
      <c r="AX313" s="88">
        <v>8.4999999999999978E-2</v>
      </c>
      <c r="AY313" s="88">
        <v>0.27333333333333337</v>
      </c>
      <c r="AZ313" s="88">
        <v>0.22571428571428573</v>
      </c>
      <c r="BA313" s="88">
        <v>8.7500000000000008E-2</v>
      </c>
      <c r="BB313" s="88">
        <v>0.13062499999999999</v>
      </c>
      <c r="BC313" s="88">
        <v>0.17571428571428571</v>
      </c>
      <c r="BD313" s="88">
        <v>0.2001923076923077</v>
      </c>
      <c r="BE313" s="88">
        <v>0.16709401709401708</v>
      </c>
      <c r="BF313" s="88">
        <v>0.24802884615384618</v>
      </c>
      <c r="BG313" s="88">
        <v>0.35587912087912088</v>
      </c>
      <c r="BH313" s="89">
        <v>0.18262515262515266</v>
      </c>
      <c r="BI313" s="89">
        <v>0.28526251526251528</v>
      </c>
      <c r="BJ313" s="89">
        <f t="shared" si="1904"/>
        <v>0.2368090407177364</v>
      </c>
      <c r="BK313" s="101"/>
      <c r="BL313" s="49"/>
      <c r="BP313" s="1"/>
      <c r="BQ313" s="1"/>
      <c r="BR313" s="1"/>
      <c r="BS313" s="1"/>
      <c r="BT313" s="1"/>
      <c r="BU313" s="1"/>
      <c r="BV313" s="1"/>
      <c r="BW313" s="1"/>
      <c r="BX313" s="1"/>
      <c r="BY313" s="1"/>
      <c r="BZ313" s="1"/>
      <c r="CA313" s="1"/>
      <c r="CB313" s="1"/>
      <c r="CC313" s="1"/>
      <c r="CD313" s="1"/>
      <c r="CE313" s="97"/>
      <c r="CG313" s="90">
        <v>39759</v>
      </c>
      <c r="CH313" s="78">
        <f t="shared" si="1886"/>
        <v>280800</v>
      </c>
      <c r="CI313" s="78">
        <f t="shared" si="1887"/>
        <v>262700</v>
      </c>
      <c r="CJ313" s="78">
        <f t="shared" si="1888"/>
        <v>258266.66666666663</v>
      </c>
      <c r="CK313" s="78">
        <f t="shared" si="1889"/>
        <v>62899.999999999993</v>
      </c>
      <c r="CL313" s="78">
        <f t="shared" si="1890"/>
        <v>348000</v>
      </c>
      <c r="CM313" s="78">
        <f t="shared" si="1891"/>
        <v>727021.42857142852</v>
      </c>
      <c r="CN313" s="78">
        <f t="shared" si="1892"/>
        <v>504049.99999999988</v>
      </c>
      <c r="CO313" s="78">
        <f t="shared" si="1893"/>
        <v>1495133.3333333335</v>
      </c>
      <c r="CP313" s="78">
        <f t="shared" si="1894"/>
        <v>997657.14285714296</v>
      </c>
      <c r="CQ313" s="78">
        <f t="shared" si="1895"/>
        <v>586250</v>
      </c>
      <c r="CR313" s="78">
        <f t="shared" si="1896"/>
        <v>425837.5</v>
      </c>
      <c r="CS313" s="78">
        <f t="shared" si="1897"/>
        <v>611485.71428571432</v>
      </c>
      <c r="CT313" s="78">
        <f t="shared" si="1898"/>
        <v>1022982.6923076924</v>
      </c>
      <c r="CU313" s="78">
        <f t="shared" si="1899"/>
        <v>665034.188034188</v>
      </c>
      <c r="CV313" s="78">
        <f t="shared" si="1900"/>
        <v>0</v>
      </c>
      <c r="CW313" s="78">
        <f t="shared" si="1901"/>
        <v>3142412.6373626376</v>
      </c>
      <c r="CX313" s="78">
        <f t="shared" si="1902"/>
        <v>1977830.4029304034</v>
      </c>
      <c r="CY313" s="78">
        <f t="shared" si="1902"/>
        <v>1979860.4935042737</v>
      </c>
      <c r="CZ313" s="91">
        <f t="shared" si="1905"/>
        <v>1361651.9841269844</v>
      </c>
      <c r="DA313" s="88"/>
      <c r="DB313" s="49"/>
      <c r="EQ313" s="1"/>
    </row>
    <row r="314" spans="1:147" x14ac:dyDescent="0.15">
      <c r="A314" s="81">
        <v>39760</v>
      </c>
      <c r="B314" s="82">
        <v>2770000</v>
      </c>
      <c r="C314" s="83">
        <v>1950000</v>
      </c>
      <c r="D314" s="83">
        <v>360000</v>
      </c>
      <c r="E314" s="84">
        <v>5490000</v>
      </c>
      <c r="F314" s="84">
        <v>2930000</v>
      </c>
      <c r="G314" s="84">
        <v>4270000</v>
      </c>
      <c r="H314" s="84">
        <v>4980000</v>
      </c>
      <c r="I314" s="84">
        <v>5010000</v>
      </c>
      <c r="J314" s="138">
        <v>80000</v>
      </c>
      <c r="K314" s="138">
        <v>4400000</v>
      </c>
      <c r="L314" s="26">
        <v>4050000</v>
      </c>
      <c r="M314" s="26">
        <v>2990000</v>
      </c>
      <c r="N314" s="26">
        <v>5570000</v>
      </c>
      <c r="O314" s="26">
        <v>30000</v>
      </c>
      <c r="P314" s="26">
        <v>5490000</v>
      </c>
      <c r="Q314" s="26">
        <v>7230000</v>
      </c>
      <c r="R314" s="179">
        <v>14160000</v>
      </c>
      <c r="S314" s="179">
        <v>5448519</v>
      </c>
      <c r="T314" s="85">
        <f t="shared" si="1903"/>
        <v>6496000</v>
      </c>
      <c r="AQ314" s="130">
        <v>39760</v>
      </c>
      <c r="AR314" s="50">
        <v>0.1</v>
      </c>
      <c r="AS314" s="88">
        <v>8.8749999999999996E-2</v>
      </c>
      <c r="AT314" s="88">
        <v>0.09</v>
      </c>
      <c r="AU314" s="88">
        <v>0.16999999999999998</v>
      </c>
      <c r="AV314" s="88">
        <v>0.12142857142857144</v>
      </c>
      <c r="AW314" s="88">
        <v>0.141875</v>
      </c>
      <c r="AX314" s="88">
        <v>8.4999999999999978E-2</v>
      </c>
      <c r="AY314" s="88">
        <v>0.27333333333333337</v>
      </c>
      <c r="AZ314" s="88">
        <v>0.24000000000000005</v>
      </c>
      <c r="BA314" s="88">
        <v>8.8750000000000009E-2</v>
      </c>
      <c r="BB314" s="88">
        <v>0.14499999999999999</v>
      </c>
      <c r="BC314" s="88">
        <v>0.17571428571428571</v>
      </c>
      <c r="BD314" s="88">
        <v>0.20331730769230769</v>
      </c>
      <c r="BE314" s="88">
        <v>0.16042735042735043</v>
      </c>
      <c r="BF314" s="88">
        <v>0.24802884615384618</v>
      </c>
      <c r="BG314" s="88">
        <v>0.35587912087912088</v>
      </c>
      <c r="BH314" s="89">
        <v>0.18189865689865692</v>
      </c>
      <c r="BI314" s="89">
        <v>0.2894688644688645</v>
      </c>
      <c r="BJ314" s="89">
        <f t="shared" si="1904"/>
        <v>0.23545750047366429</v>
      </c>
      <c r="BK314" s="101"/>
      <c r="BL314" s="49"/>
      <c r="BP314" s="1"/>
      <c r="BQ314" s="1"/>
      <c r="BR314" s="1"/>
      <c r="BS314" s="1"/>
      <c r="BT314" s="1"/>
      <c r="BU314" s="1"/>
      <c r="BV314" s="1"/>
      <c r="BW314" s="1"/>
      <c r="BX314" s="1"/>
      <c r="BY314" s="1"/>
      <c r="BZ314" s="1"/>
      <c r="CA314" s="1"/>
      <c r="CB314" s="1"/>
      <c r="CC314" s="1"/>
      <c r="CD314" s="1"/>
      <c r="CE314" s="97"/>
      <c r="CG314" s="90">
        <v>39760</v>
      </c>
      <c r="CH314" s="78">
        <f t="shared" si="1886"/>
        <v>277000</v>
      </c>
      <c r="CI314" s="78">
        <f t="shared" si="1887"/>
        <v>173062.5</v>
      </c>
      <c r="CJ314" s="78">
        <f t="shared" si="1888"/>
        <v>32400</v>
      </c>
      <c r="CK314" s="78">
        <f t="shared" si="1889"/>
        <v>933299.99999999988</v>
      </c>
      <c r="CL314" s="78">
        <f t="shared" si="1890"/>
        <v>355785.71428571432</v>
      </c>
      <c r="CM314" s="78">
        <f t="shared" si="1891"/>
        <v>605806.25</v>
      </c>
      <c r="CN314" s="78">
        <f t="shared" si="1892"/>
        <v>423299.99999999988</v>
      </c>
      <c r="CO314" s="78">
        <f t="shared" si="1893"/>
        <v>1369400.0000000002</v>
      </c>
      <c r="CP314" s="78">
        <f t="shared" si="1894"/>
        <v>19200.000000000004</v>
      </c>
      <c r="CQ314" s="78">
        <f t="shared" si="1895"/>
        <v>390500.00000000006</v>
      </c>
      <c r="CR314" s="78">
        <f t="shared" si="1896"/>
        <v>587250</v>
      </c>
      <c r="CS314" s="78">
        <f t="shared" si="1897"/>
        <v>525385.71428571432</v>
      </c>
      <c r="CT314" s="78">
        <f t="shared" si="1898"/>
        <v>1132477.4038461538</v>
      </c>
      <c r="CU314" s="78">
        <f t="shared" si="1899"/>
        <v>4812.8205128205127</v>
      </c>
      <c r="CV314" s="78">
        <f t="shared" si="1900"/>
        <v>1361678.3653846155</v>
      </c>
      <c r="CW314" s="78">
        <f t="shared" si="1901"/>
        <v>2573006.0439560441</v>
      </c>
      <c r="CX314" s="78">
        <f t="shared" si="1902"/>
        <v>2575684.9816849818</v>
      </c>
      <c r="CY314" s="78">
        <f t="shared" si="1902"/>
        <v>1577176.6079670331</v>
      </c>
      <c r="CZ314" s="91">
        <f t="shared" si="1905"/>
        <v>1529531.9230769232</v>
      </c>
      <c r="DA314" s="88"/>
      <c r="DB314" s="49"/>
      <c r="EQ314" s="1"/>
    </row>
    <row r="315" spans="1:147" x14ac:dyDescent="0.15">
      <c r="A315" s="81">
        <v>39761</v>
      </c>
      <c r="B315" s="82">
        <v>2750000</v>
      </c>
      <c r="C315" s="83">
        <v>130000</v>
      </c>
      <c r="D315" s="83">
        <v>3170000</v>
      </c>
      <c r="E315" s="84">
        <v>3720000</v>
      </c>
      <c r="F315" s="84">
        <v>3180000</v>
      </c>
      <c r="G315" s="84">
        <v>5140000</v>
      </c>
      <c r="H315" s="84">
        <v>4310000</v>
      </c>
      <c r="I315" s="84">
        <v>420000</v>
      </c>
      <c r="J315" s="138">
        <v>5780000</v>
      </c>
      <c r="K315" s="138">
        <v>3790000</v>
      </c>
      <c r="L315" s="26">
        <v>3580000</v>
      </c>
      <c r="M315" s="26">
        <v>3530000</v>
      </c>
      <c r="N315" s="26">
        <v>4500000</v>
      </c>
      <c r="O315" s="26">
        <v>4850000</v>
      </c>
      <c r="P315" s="26">
        <v>6150000</v>
      </c>
      <c r="Q315" s="26">
        <v>7480000</v>
      </c>
      <c r="R315" s="179">
        <v>8710000</v>
      </c>
      <c r="S315" s="190">
        <v>0</v>
      </c>
      <c r="T315" s="85">
        <f t="shared" si="1903"/>
        <v>6338000</v>
      </c>
      <c r="AQ315" s="130">
        <v>39761</v>
      </c>
      <c r="AR315" s="50">
        <v>0.115</v>
      </c>
      <c r="AS315" s="88">
        <v>0.09</v>
      </c>
      <c r="AT315" s="88">
        <v>0.09</v>
      </c>
      <c r="AU315" s="88">
        <v>0.16928571428571429</v>
      </c>
      <c r="AV315" s="88">
        <v>0.12</v>
      </c>
      <c r="AW315" s="88">
        <v>0.13437499999999999</v>
      </c>
      <c r="AX315" s="88">
        <v>8.4999999999999978E-2</v>
      </c>
      <c r="AY315" s="88">
        <v>0.27666666666666667</v>
      </c>
      <c r="AZ315" s="88">
        <v>0.24000000000000005</v>
      </c>
      <c r="BA315" s="88">
        <v>9.0000000000000011E-2</v>
      </c>
      <c r="BB315" s="88">
        <v>0.1525</v>
      </c>
      <c r="BC315" s="88">
        <v>0.17285714285714285</v>
      </c>
      <c r="BD315" s="88">
        <v>0.20331730769230769</v>
      </c>
      <c r="BE315" s="88">
        <v>0.16042735042735043</v>
      </c>
      <c r="BF315" s="88">
        <v>0.24802884615384618</v>
      </c>
      <c r="BG315" s="88">
        <v>0.34729395604395602</v>
      </c>
      <c r="BH315" s="89">
        <v>0.18655677655677655</v>
      </c>
      <c r="BI315" s="89">
        <v>0.2894688644688645</v>
      </c>
      <c r="BJ315" s="89">
        <f t="shared" si="1904"/>
        <v>0.23480739201806572</v>
      </c>
      <c r="BK315" s="101"/>
      <c r="BL315" s="49"/>
      <c r="BP315" s="1"/>
      <c r="BQ315" s="1"/>
      <c r="BR315" s="1"/>
      <c r="BS315" s="1"/>
      <c r="BT315" s="1"/>
      <c r="BU315" s="1"/>
      <c r="BV315" s="1"/>
      <c r="BW315" s="1"/>
      <c r="BX315" s="1"/>
      <c r="BY315" s="1"/>
      <c r="BZ315" s="1"/>
      <c r="CA315" s="1"/>
      <c r="CB315" s="1"/>
      <c r="CC315" s="1"/>
      <c r="CD315" s="1"/>
      <c r="CE315" s="97"/>
      <c r="CG315" s="90">
        <v>39761</v>
      </c>
      <c r="CH315" s="78">
        <f t="shared" si="1886"/>
        <v>316250</v>
      </c>
      <c r="CI315" s="78">
        <f t="shared" si="1887"/>
        <v>11700</v>
      </c>
      <c r="CJ315" s="78">
        <f t="shared" si="1888"/>
        <v>285300</v>
      </c>
      <c r="CK315" s="78">
        <f t="shared" si="1889"/>
        <v>629742.85714285716</v>
      </c>
      <c r="CL315" s="78">
        <f t="shared" si="1890"/>
        <v>381600</v>
      </c>
      <c r="CM315" s="78">
        <f t="shared" si="1891"/>
        <v>690687.5</v>
      </c>
      <c r="CN315" s="78">
        <f t="shared" si="1892"/>
        <v>366349.99999999988</v>
      </c>
      <c r="CO315" s="78">
        <f t="shared" si="1893"/>
        <v>116200</v>
      </c>
      <c r="CP315" s="78">
        <f t="shared" si="1894"/>
        <v>1387200.0000000002</v>
      </c>
      <c r="CQ315" s="78">
        <f t="shared" si="1895"/>
        <v>341100.00000000006</v>
      </c>
      <c r="CR315" s="78">
        <f t="shared" si="1896"/>
        <v>545950</v>
      </c>
      <c r="CS315" s="78">
        <f t="shared" si="1897"/>
        <v>610185.7142857142</v>
      </c>
      <c r="CT315" s="78">
        <f t="shared" si="1898"/>
        <v>914927.88461538462</v>
      </c>
      <c r="CU315" s="78">
        <f t="shared" si="1899"/>
        <v>778072.64957264962</v>
      </c>
      <c r="CV315" s="78">
        <f t="shared" si="1900"/>
        <v>1525377.403846154</v>
      </c>
      <c r="CW315" s="78">
        <f t="shared" si="1901"/>
        <v>2597758.7912087911</v>
      </c>
      <c r="CX315" s="78">
        <f t="shared" si="1902"/>
        <v>1624909.5238095238</v>
      </c>
      <c r="CY315" s="78">
        <f t="shared" si="1902"/>
        <v>0</v>
      </c>
      <c r="CZ315" s="91">
        <f t="shared" si="1905"/>
        <v>1488209.2506105006</v>
      </c>
      <c r="DA315" s="88"/>
      <c r="DB315" s="49"/>
      <c r="EQ315" s="1"/>
    </row>
    <row r="316" spans="1:147" x14ac:dyDescent="0.15">
      <c r="A316" s="81">
        <v>39762</v>
      </c>
      <c r="B316" s="82">
        <v>2320000</v>
      </c>
      <c r="C316" s="83">
        <v>2940000</v>
      </c>
      <c r="D316" s="83">
        <v>2540000</v>
      </c>
      <c r="E316" s="84">
        <v>3250000</v>
      </c>
      <c r="F316" s="84">
        <v>3500000</v>
      </c>
      <c r="G316" s="84">
        <v>4240000</v>
      </c>
      <c r="H316" s="84">
        <v>210000</v>
      </c>
      <c r="I316" s="84">
        <v>5070000</v>
      </c>
      <c r="J316" s="138">
        <v>3170000</v>
      </c>
      <c r="K316" s="138">
        <v>4650000</v>
      </c>
      <c r="L316" s="26">
        <v>3870000</v>
      </c>
      <c r="M316" s="26">
        <v>3380000</v>
      </c>
      <c r="N316" s="26">
        <v>40000</v>
      </c>
      <c r="O316" s="26">
        <v>3730000</v>
      </c>
      <c r="P316" s="26">
        <v>8070000</v>
      </c>
      <c r="Q316" s="26">
        <v>5060000</v>
      </c>
      <c r="R316" s="179">
        <v>40000</v>
      </c>
      <c r="S316" s="190">
        <v>0</v>
      </c>
      <c r="T316" s="85">
        <f t="shared" si="1903"/>
        <v>3388000</v>
      </c>
      <c r="AQ316" s="130">
        <v>39762</v>
      </c>
      <c r="AR316" s="50">
        <v>0.115</v>
      </c>
      <c r="AS316" s="88">
        <v>0.09</v>
      </c>
      <c r="AT316" s="88">
        <v>0.09</v>
      </c>
      <c r="AU316" s="88">
        <v>0.16999999999999998</v>
      </c>
      <c r="AV316" s="88">
        <v>0.125</v>
      </c>
      <c r="AW316" s="88">
        <v>0.13437499999999999</v>
      </c>
      <c r="AX316" s="88">
        <v>8.4999999999999978E-2</v>
      </c>
      <c r="AY316" s="88">
        <v>0.27666666666666667</v>
      </c>
      <c r="AZ316" s="88">
        <v>0.23900000000000005</v>
      </c>
      <c r="BA316" s="88">
        <v>9.1875000000000012E-2</v>
      </c>
      <c r="BB316" s="88">
        <v>0.1525</v>
      </c>
      <c r="BC316" s="88">
        <v>0.17285714285714285</v>
      </c>
      <c r="BD316" s="88">
        <v>0.20331730769230769</v>
      </c>
      <c r="BE316" s="88">
        <v>0.16153846153846152</v>
      </c>
      <c r="BF316" s="88">
        <v>0.24802884615384618</v>
      </c>
      <c r="BG316" s="88">
        <v>0.34729395604395602</v>
      </c>
      <c r="BH316" s="89">
        <v>0.18655677655677655</v>
      </c>
      <c r="BI316" s="89">
        <v>0.2894688644688645</v>
      </c>
      <c r="BJ316" s="89">
        <f t="shared" si="1904"/>
        <v>0.25838451186259626</v>
      </c>
      <c r="BK316" s="101"/>
      <c r="BL316" s="49"/>
      <c r="BP316" s="1"/>
      <c r="BQ316" s="1"/>
      <c r="BR316" s="1"/>
      <c r="BS316" s="1"/>
      <c r="BT316" s="1"/>
      <c r="BU316" s="1"/>
      <c r="BV316" s="1"/>
      <c r="BW316" s="1"/>
      <c r="BX316" s="1"/>
      <c r="BY316" s="1"/>
      <c r="BZ316" s="1"/>
      <c r="CA316" s="1"/>
      <c r="CB316" s="1"/>
      <c r="CC316" s="1"/>
      <c r="CD316" s="1"/>
      <c r="CE316" s="97"/>
      <c r="CG316" s="90">
        <v>39762</v>
      </c>
      <c r="CH316" s="78">
        <f t="shared" si="1886"/>
        <v>266800</v>
      </c>
      <c r="CI316" s="78">
        <f t="shared" si="1887"/>
        <v>264600</v>
      </c>
      <c r="CJ316" s="78">
        <f t="shared" si="1888"/>
        <v>228600</v>
      </c>
      <c r="CK316" s="78">
        <f t="shared" si="1889"/>
        <v>552500</v>
      </c>
      <c r="CL316" s="78">
        <f t="shared" si="1890"/>
        <v>437500</v>
      </c>
      <c r="CM316" s="78">
        <f t="shared" si="1891"/>
        <v>569750</v>
      </c>
      <c r="CN316" s="78">
        <f t="shared" si="1892"/>
        <v>17849.999999999996</v>
      </c>
      <c r="CO316" s="78">
        <f t="shared" si="1893"/>
        <v>1402700</v>
      </c>
      <c r="CP316" s="78">
        <f t="shared" si="1894"/>
        <v>757630.00000000012</v>
      </c>
      <c r="CQ316" s="78">
        <f t="shared" si="1895"/>
        <v>427218.75000000006</v>
      </c>
      <c r="CR316" s="78">
        <f t="shared" si="1896"/>
        <v>590175</v>
      </c>
      <c r="CS316" s="78">
        <f t="shared" si="1897"/>
        <v>584257.14285714284</v>
      </c>
      <c r="CT316" s="78">
        <f t="shared" si="1898"/>
        <v>8132.6923076923076</v>
      </c>
      <c r="CU316" s="78">
        <f t="shared" si="1899"/>
        <v>602538.4615384615</v>
      </c>
      <c r="CV316" s="78">
        <f t="shared" si="1900"/>
        <v>2001592.7884615387</v>
      </c>
      <c r="CW316" s="78">
        <f t="shared" si="1901"/>
        <v>1757307.4175824174</v>
      </c>
      <c r="CX316" s="78">
        <f t="shared" si="1902"/>
        <v>7462.271062271062</v>
      </c>
      <c r="CY316" s="78">
        <f t="shared" si="1902"/>
        <v>0</v>
      </c>
      <c r="CZ316" s="91">
        <f t="shared" si="1905"/>
        <v>875406.7261904761</v>
      </c>
      <c r="DA316" s="88"/>
      <c r="DB316" s="49"/>
      <c r="EQ316" s="1"/>
    </row>
    <row r="317" spans="1:147" x14ac:dyDescent="0.15">
      <c r="A317" s="81">
        <v>39763</v>
      </c>
      <c r="B317" s="82">
        <v>120000</v>
      </c>
      <c r="C317" s="83">
        <v>2450000</v>
      </c>
      <c r="D317" s="83">
        <v>2680000</v>
      </c>
      <c r="E317" s="84">
        <v>3780000</v>
      </c>
      <c r="F317" s="84">
        <v>3840000</v>
      </c>
      <c r="G317" s="84">
        <v>140000</v>
      </c>
      <c r="H317" s="84">
        <v>4890000</v>
      </c>
      <c r="I317" s="84">
        <v>3780000</v>
      </c>
      <c r="J317" s="138">
        <v>4050000</v>
      </c>
      <c r="K317" s="138">
        <v>5090000</v>
      </c>
      <c r="L317" s="26">
        <v>3850000</v>
      </c>
      <c r="M317" s="26">
        <v>150000</v>
      </c>
      <c r="N317" s="26">
        <v>5410000</v>
      </c>
      <c r="O317" s="26">
        <v>3380000</v>
      </c>
      <c r="P317" s="26">
        <v>3880000</v>
      </c>
      <c r="Q317" s="26">
        <v>1620000</v>
      </c>
      <c r="R317" s="179">
        <v>120000</v>
      </c>
      <c r="S317" s="179">
        <v>146432</v>
      </c>
      <c r="T317" s="85">
        <f t="shared" si="1903"/>
        <v>2882000</v>
      </c>
      <c r="AQ317" s="130">
        <v>39763</v>
      </c>
      <c r="AR317" s="50">
        <v>0.115</v>
      </c>
      <c r="AS317" s="88">
        <v>0.09</v>
      </c>
      <c r="AT317" s="88">
        <v>0.09</v>
      </c>
      <c r="AU317" s="88">
        <v>0.16999999999999998</v>
      </c>
      <c r="AV317" s="88">
        <v>0.125</v>
      </c>
      <c r="AW317" s="88">
        <v>0.13437499999999999</v>
      </c>
      <c r="AX317" s="88">
        <v>8.3333333333333329E-2</v>
      </c>
      <c r="AY317" s="88">
        <v>0.27666666666666667</v>
      </c>
      <c r="AZ317" s="88">
        <v>0.23900000000000005</v>
      </c>
      <c r="BA317" s="88">
        <v>9.1875000000000012E-2</v>
      </c>
      <c r="BB317" s="88">
        <v>0.1525</v>
      </c>
      <c r="BC317" s="88">
        <v>0.17285714285714285</v>
      </c>
      <c r="BD317" s="88">
        <v>0.208125</v>
      </c>
      <c r="BE317" s="88">
        <v>0.16153846153846152</v>
      </c>
      <c r="BF317" s="88">
        <v>0.24802884615384618</v>
      </c>
      <c r="BG317" s="88">
        <v>0.34729395604395602</v>
      </c>
      <c r="BH317" s="89">
        <v>0.18655677655677655</v>
      </c>
      <c r="BI317" s="89">
        <v>0.29806318681318683</v>
      </c>
      <c r="BJ317" s="89">
        <f t="shared" si="1904"/>
        <v>0.22340813289763672</v>
      </c>
      <c r="BK317" s="101"/>
      <c r="BL317" s="49"/>
      <c r="BP317" s="1"/>
      <c r="BQ317" s="1"/>
      <c r="BR317" s="1"/>
      <c r="BS317" s="1"/>
      <c r="BT317" s="1"/>
      <c r="BU317" s="1"/>
      <c r="BV317" s="1"/>
      <c r="BW317" s="1"/>
      <c r="BX317" s="1"/>
      <c r="BY317" s="1"/>
      <c r="BZ317" s="1"/>
      <c r="CA317" s="1"/>
      <c r="CB317" s="1"/>
      <c r="CC317" s="1"/>
      <c r="CD317" s="1"/>
      <c r="CE317" s="97"/>
      <c r="CG317" s="90">
        <v>39763</v>
      </c>
      <c r="CH317" s="78">
        <f t="shared" si="1886"/>
        <v>13800</v>
      </c>
      <c r="CI317" s="78">
        <f t="shared" si="1887"/>
        <v>220500</v>
      </c>
      <c r="CJ317" s="78">
        <f t="shared" si="1888"/>
        <v>241200</v>
      </c>
      <c r="CK317" s="78">
        <f t="shared" si="1889"/>
        <v>642599.99999999988</v>
      </c>
      <c r="CL317" s="78">
        <f t="shared" si="1890"/>
        <v>480000</v>
      </c>
      <c r="CM317" s="78">
        <f t="shared" si="1891"/>
        <v>18812.5</v>
      </c>
      <c r="CN317" s="78">
        <f t="shared" si="1892"/>
        <v>407500</v>
      </c>
      <c r="CO317" s="78">
        <f t="shared" si="1893"/>
        <v>1045800</v>
      </c>
      <c r="CP317" s="78">
        <f t="shared" si="1894"/>
        <v>967950.00000000023</v>
      </c>
      <c r="CQ317" s="78">
        <f t="shared" si="1895"/>
        <v>467643.75000000006</v>
      </c>
      <c r="CR317" s="78">
        <f t="shared" si="1896"/>
        <v>587125</v>
      </c>
      <c r="CS317" s="78">
        <f t="shared" si="1897"/>
        <v>25928.571428571428</v>
      </c>
      <c r="CT317" s="78">
        <f t="shared" si="1898"/>
        <v>1125956.25</v>
      </c>
      <c r="CU317" s="78">
        <f t="shared" si="1899"/>
        <v>545999.99999999988</v>
      </c>
      <c r="CV317" s="78">
        <f t="shared" si="1900"/>
        <v>962351.92307692324</v>
      </c>
      <c r="CW317" s="78">
        <f t="shared" si="1901"/>
        <v>562616.2087912088</v>
      </c>
      <c r="CX317" s="78">
        <f t="shared" si="1902"/>
        <v>22386.813186813186</v>
      </c>
      <c r="CY317" s="78">
        <f t="shared" si="1902"/>
        <v>43645.988571428577</v>
      </c>
      <c r="CZ317" s="91">
        <f t="shared" si="1905"/>
        <v>643862.23901098897</v>
      </c>
      <c r="DA317" s="88"/>
      <c r="DB317" s="49"/>
      <c r="EQ317" s="1"/>
    </row>
    <row r="318" spans="1:147" x14ac:dyDescent="0.15">
      <c r="A318" s="81">
        <v>39764</v>
      </c>
      <c r="B318" s="82">
        <v>2860000</v>
      </c>
      <c r="C318" s="83">
        <v>2650000</v>
      </c>
      <c r="D318" s="83">
        <v>3050000</v>
      </c>
      <c r="E318" s="84">
        <v>3490000</v>
      </c>
      <c r="F318" s="84">
        <v>3420000</v>
      </c>
      <c r="G318" s="84">
        <v>6110000</v>
      </c>
      <c r="H318" s="84">
        <v>4920000</v>
      </c>
      <c r="I318" s="84">
        <v>3360000</v>
      </c>
      <c r="J318" s="138">
        <v>4860000</v>
      </c>
      <c r="K318" s="138">
        <v>6260000</v>
      </c>
      <c r="L318" s="26">
        <v>60000</v>
      </c>
      <c r="M318" s="26">
        <v>3590000</v>
      </c>
      <c r="N318" s="26">
        <v>3810000</v>
      </c>
      <c r="O318" s="26">
        <v>4220000</v>
      </c>
      <c r="P318" s="26">
        <v>5050000</v>
      </c>
      <c r="Q318" s="26">
        <v>1560000</v>
      </c>
      <c r="R318" s="179">
        <v>0</v>
      </c>
      <c r="S318" s="179">
        <v>8067966</v>
      </c>
      <c r="T318" s="85">
        <f t="shared" si="1903"/>
        <v>2928000</v>
      </c>
      <c r="AQ318" s="130">
        <v>39764</v>
      </c>
      <c r="AR318" s="50">
        <v>0.13</v>
      </c>
      <c r="AS318" s="88">
        <v>0.105</v>
      </c>
      <c r="AT318" s="88">
        <v>0.09</v>
      </c>
      <c r="AU318" s="88">
        <v>0.16714285714285712</v>
      </c>
      <c r="AV318" s="88">
        <v>0.125</v>
      </c>
      <c r="AW318" s="88">
        <v>0.13312499999999999</v>
      </c>
      <c r="AX318" s="88">
        <v>8.3333333333333329E-2</v>
      </c>
      <c r="AY318" s="88">
        <v>0.24125000000000002</v>
      </c>
      <c r="AZ318" s="88">
        <v>0.23400000000000004</v>
      </c>
      <c r="BA318" s="88">
        <v>9.1875000000000012E-2</v>
      </c>
      <c r="BB318" s="88">
        <v>0.18062499999999998</v>
      </c>
      <c r="BC318" s="88">
        <v>0.21571428571428569</v>
      </c>
      <c r="BD318" s="88">
        <v>0.208125</v>
      </c>
      <c r="BE318" s="88">
        <v>0.17598290598290597</v>
      </c>
      <c r="BF318" s="88">
        <v>0.24083333333333332</v>
      </c>
      <c r="BG318" s="88">
        <v>0.34729395604395602</v>
      </c>
      <c r="BH318" s="89">
        <v>0.19326617826617828</v>
      </c>
      <c r="BI318" s="89">
        <v>0.29806318681318683</v>
      </c>
      <c r="BJ318" s="89">
        <f t="shared" si="1904"/>
        <v>0.22497206407170545</v>
      </c>
      <c r="BK318" s="101"/>
      <c r="BL318" s="49"/>
      <c r="BP318" s="1"/>
      <c r="BQ318" s="1"/>
      <c r="BR318" s="1"/>
      <c r="BS318" s="1"/>
      <c r="BT318" s="1"/>
      <c r="BU318" s="1"/>
      <c r="BV318" s="1"/>
      <c r="BW318" s="1"/>
      <c r="BX318" s="1"/>
      <c r="BY318" s="1"/>
      <c r="BZ318" s="1"/>
      <c r="CA318" s="1"/>
      <c r="CB318" s="1"/>
      <c r="CC318" s="1"/>
      <c r="CD318" s="1"/>
      <c r="CE318" s="97"/>
      <c r="CG318" s="90">
        <v>39764</v>
      </c>
      <c r="CH318" s="78">
        <f t="shared" si="1886"/>
        <v>371800</v>
      </c>
      <c r="CI318" s="78">
        <f t="shared" si="1887"/>
        <v>278250</v>
      </c>
      <c r="CJ318" s="78">
        <f t="shared" si="1888"/>
        <v>274500</v>
      </c>
      <c r="CK318" s="78">
        <f t="shared" si="1889"/>
        <v>583328.57142857136</v>
      </c>
      <c r="CL318" s="78">
        <f t="shared" si="1890"/>
        <v>427500</v>
      </c>
      <c r="CM318" s="78">
        <f t="shared" si="1891"/>
        <v>813393.75</v>
      </c>
      <c r="CN318" s="78">
        <f t="shared" si="1892"/>
        <v>410000</v>
      </c>
      <c r="CO318" s="78">
        <f t="shared" si="1893"/>
        <v>810600.00000000012</v>
      </c>
      <c r="CP318" s="78">
        <f t="shared" si="1894"/>
        <v>1137240.0000000002</v>
      </c>
      <c r="CQ318" s="78">
        <f t="shared" si="1895"/>
        <v>575137.50000000012</v>
      </c>
      <c r="CR318" s="78">
        <f t="shared" si="1896"/>
        <v>10837.499999999998</v>
      </c>
      <c r="CS318" s="78">
        <f t="shared" si="1897"/>
        <v>774414.28571428568</v>
      </c>
      <c r="CT318" s="78">
        <f t="shared" si="1898"/>
        <v>792956.25</v>
      </c>
      <c r="CU318" s="78">
        <f t="shared" si="1899"/>
        <v>742647.86324786325</v>
      </c>
      <c r="CV318" s="78">
        <f t="shared" si="1900"/>
        <v>1216208.3333333333</v>
      </c>
      <c r="CW318" s="78">
        <f t="shared" si="1901"/>
        <v>541778.57142857136</v>
      </c>
      <c r="CX318" s="78">
        <f t="shared" si="1902"/>
        <v>0</v>
      </c>
      <c r="CY318" s="78">
        <f t="shared" si="1902"/>
        <v>2404763.6570604397</v>
      </c>
      <c r="CZ318" s="91">
        <f t="shared" si="1905"/>
        <v>658718.20360195357</v>
      </c>
      <c r="DA318" s="88"/>
      <c r="DB318" s="49"/>
      <c r="EQ318" s="1"/>
    </row>
    <row r="319" spans="1:147" x14ac:dyDescent="0.15">
      <c r="A319" s="81">
        <v>39765</v>
      </c>
      <c r="B319" s="82">
        <v>2710000</v>
      </c>
      <c r="C319" s="83">
        <v>2490000</v>
      </c>
      <c r="D319" s="83">
        <v>3310000</v>
      </c>
      <c r="E319" s="84">
        <v>2980000</v>
      </c>
      <c r="F319" s="84">
        <v>50000</v>
      </c>
      <c r="G319" s="84">
        <v>4090000</v>
      </c>
      <c r="H319" s="84">
        <v>3900000</v>
      </c>
      <c r="I319" s="84">
        <v>4460000</v>
      </c>
      <c r="J319" s="138">
        <v>5080000</v>
      </c>
      <c r="K319" s="138">
        <v>260000</v>
      </c>
      <c r="L319" s="26">
        <v>4400000</v>
      </c>
      <c r="M319" s="26">
        <v>3220000</v>
      </c>
      <c r="N319" s="26">
        <v>3670000</v>
      </c>
      <c r="O319" s="26">
        <v>3560000</v>
      </c>
      <c r="P319" s="26">
        <v>5120000</v>
      </c>
      <c r="Q319" s="26">
        <v>760000</v>
      </c>
      <c r="R319" s="179">
        <v>8640000</v>
      </c>
      <c r="S319" s="179">
        <v>4631891</v>
      </c>
      <c r="T319" s="85">
        <f t="shared" si="1903"/>
        <v>4350000</v>
      </c>
      <c r="AQ319" s="130">
        <v>39765</v>
      </c>
      <c r="AR319" s="50">
        <v>0.13</v>
      </c>
      <c r="AS319" s="88">
        <v>0.10875</v>
      </c>
      <c r="AT319" s="88">
        <v>8.5999999999999993E-2</v>
      </c>
      <c r="AU319" s="88">
        <v>0.16714285714285712</v>
      </c>
      <c r="AV319" s="88">
        <v>0.14000000000000001</v>
      </c>
      <c r="AW319" s="88">
        <v>0.13312499999999999</v>
      </c>
      <c r="AX319" s="88">
        <v>7.5000000000000011E-2</v>
      </c>
      <c r="AY319" s="88">
        <v>0.24000000000000002</v>
      </c>
      <c r="AZ319" s="88">
        <v>0.23500000000000001</v>
      </c>
      <c r="BA319" s="88">
        <v>0.10714285714285714</v>
      </c>
      <c r="BB319" s="88">
        <v>0.18062499999999998</v>
      </c>
      <c r="BC319" s="88">
        <v>0.21571428571428569</v>
      </c>
      <c r="BD319" s="88">
        <v>0.208125</v>
      </c>
      <c r="BE319" s="88">
        <v>0.17854700854700853</v>
      </c>
      <c r="BF319" s="88">
        <v>0.24083333333333332</v>
      </c>
      <c r="BG319" s="88">
        <v>0.3521291208791209</v>
      </c>
      <c r="BH319" s="89">
        <v>0.19326617826617828</v>
      </c>
      <c r="BI319" s="89">
        <v>0.30970085470085468</v>
      </c>
      <c r="BJ319" s="89">
        <f t="shared" si="1904"/>
        <v>0.21011267490491631</v>
      </c>
      <c r="BK319" s="101"/>
      <c r="BL319" s="49"/>
      <c r="BP319" s="1"/>
      <c r="BQ319" s="1"/>
      <c r="BR319" s="1"/>
      <c r="BS319" s="1"/>
      <c r="BT319" s="1"/>
      <c r="BU319" s="1"/>
      <c r="BV319" s="1"/>
      <c r="BW319" s="1"/>
      <c r="BX319" s="1"/>
      <c r="BY319" s="1"/>
      <c r="BZ319" s="1"/>
      <c r="CA319" s="1"/>
      <c r="CB319" s="1"/>
      <c r="CC319" s="1"/>
      <c r="CD319" s="1"/>
      <c r="CE319" s="97"/>
      <c r="CG319" s="90">
        <v>39765</v>
      </c>
      <c r="CH319" s="78">
        <f t="shared" si="1886"/>
        <v>352300</v>
      </c>
      <c r="CI319" s="78">
        <f t="shared" si="1887"/>
        <v>270787.5</v>
      </c>
      <c r="CJ319" s="78">
        <f t="shared" si="1888"/>
        <v>284660</v>
      </c>
      <c r="CK319" s="78">
        <f t="shared" si="1889"/>
        <v>498085.7142857142</v>
      </c>
      <c r="CL319" s="78">
        <f t="shared" si="1890"/>
        <v>7000.0000000000009</v>
      </c>
      <c r="CM319" s="78">
        <f t="shared" si="1891"/>
        <v>544481.25</v>
      </c>
      <c r="CN319" s="78">
        <f t="shared" si="1892"/>
        <v>292500.00000000006</v>
      </c>
      <c r="CO319" s="78">
        <f t="shared" si="1893"/>
        <v>1070400</v>
      </c>
      <c r="CP319" s="78">
        <f t="shared" si="1894"/>
        <v>1193800</v>
      </c>
      <c r="CQ319" s="78">
        <f t="shared" si="1895"/>
        <v>27857.142857142855</v>
      </c>
      <c r="CR319" s="78">
        <f t="shared" si="1896"/>
        <v>794749.99999999988</v>
      </c>
      <c r="CS319" s="78">
        <f t="shared" si="1897"/>
        <v>694599.99999999988</v>
      </c>
      <c r="CT319" s="78">
        <f t="shared" si="1898"/>
        <v>763818.75</v>
      </c>
      <c r="CU319" s="78">
        <f t="shared" si="1899"/>
        <v>635627.35042735038</v>
      </c>
      <c r="CV319" s="78">
        <f t="shared" si="1900"/>
        <v>1233066.6666666665</v>
      </c>
      <c r="CW319" s="78">
        <f t="shared" si="1901"/>
        <v>267618.13186813187</v>
      </c>
      <c r="CX319" s="78">
        <f t="shared" si="1902"/>
        <v>1669819.7802197803</v>
      </c>
      <c r="CY319" s="78">
        <f t="shared" si="1902"/>
        <v>1434500.6015811965</v>
      </c>
      <c r="CZ319" s="91">
        <f t="shared" si="1905"/>
        <v>913990.13583638589</v>
      </c>
      <c r="DA319" s="88"/>
      <c r="DB319" s="49"/>
      <c r="EQ319" s="1"/>
    </row>
    <row r="320" spans="1:147" x14ac:dyDescent="0.15">
      <c r="A320" s="81">
        <v>39766</v>
      </c>
      <c r="B320" s="82">
        <v>2850000</v>
      </c>
      <c r="C320" s="83">
        <v>2770000</v>
      </c>
      <c r="D320" s="83">
        <v>3770000</v>
      </c>
      <c r="E320" s="84">
        <v>80000</v>
      </c>
      <c r="F320" s="84">
        <v>2730000</v>
      </c>
      <c r="G320" s="84">
        <v>3430000</v>
      </c>
      <c r="H320" s="84">
        <v>4610000</v>
      </c>
      <c r="I320" s="84">
        <v>2860000</v>
      </c>
      <c r="J320" s="138">
        <v>4200000</v>
      </c>
      <c r="K320" s="138">
        <v>5220000</v>
      </c>
      <c r="L320" s="26">
        <v>3000000</v>
      </c>
      <c r="M320" s="26">
        <v>3370000</v>
      </c>
      <c r="N320" s="26">
        <v>3650000</v>
      </c>
      <c r="O320" s="26">
        <v>3140000</v>
      </c>
      <c r="P320" s="26">
        <v>0</v>
      </c>
      <c r="Q320" s="26">
        <v>7730000</v>
      </c>
      <c r="R320" s="179">
        <v>12820000</v>
      </c>
      <c r="S320" s="179">
        <v>4856178</v>
      </c>
      <c r="T320" s="85">
        <f t="shared" si="1903"/>
        <v>5468000</v>
      </c>
      <c r="AQ320" s="130">
        <v>39766</v>
      </c>
      <c r="AR320" s="50">
        <v>0.14333333333333334</v>
      </c>
      <c r="AS320" s="88">
        <v>0.11750000000000001</v>
      </c>
      <c r="AT320" s="88">
        <v>8.5999999999999993E-2</v>
      </c>
      <c r="AU320" s="88">
        <v>0.15857142857142856</v>
      </c>
      <c r="AV320" s="88">
        <v>0.14000000000000001</v>
      </c>
      <c r="AW320" s="88">
        <v>0.12375000000000001</v>
      </c>
      <c r="AX320" s="88">
        <v>7.166666666666667E-2</v>
      </c>
      <c r="AY320" s="88">
        <v>0.24000000000000002</v>
      </c>
      <c r="AZ320" s="88">
        <v>0.23500000000000001</v>
      </c>
      <c r="BA320" s="88">
        <v>0.10714285714285714</v>
      </c>
      <c r="BB320" s="88">
        <v>0.18187499999999995</v>
      </c>
      <c r="BC320" s="88">
        <v>0.23285714285714285</v>
      </c>
      <c r="BD320" s="88">
        <v>0.208125</v>
      </c>
      <c r="BE320" s="88">
        <v>0.17854700854700853</v>
      </c>
      <c r="BF320" s="88">
        <v>0.24044871794871794</v>
      </c>
      <c r="BG320" s="88">
        <v>0.3521291208791209</v>
      </c>
      <c r="BH320" s="89">
        <v>0.20001831501831499</v>
      </c>
      <c r="BI320" s="89">
        <v>0.31613553113553111</v>
      </c>
      <c r="BJ320" s="89">
        <f t="shared" si="1904"/>
        <v>0.24164179808953948</v>
      </c>
      <c r="BK320" s="101"/>
      <c r="BL320" s="49"/>
      <c r="BP320" s="1"/>
      <c r="BQ320" s="1"/>
      <c r="BR320" s="1"/>
      <c r="BS320" s="1"/>
      <c r="BT320" s="1"/>
      <c r="BU320" s="1"/>
      <c r="BV320" s="1"/>
      <c r="BW320" s="1"/>
      <c r="BX320" s="1"/>
      <c r="BY320" s="1"/>
      <c r="BZ320" s="1"/>
      <c r="CA320" s="1"/>
      <c r="CB320" s="1"/>
      <c r="CC320" s="1"/>
      <c r="CD320" s="1"/>
      <c r="CE320" s="97"/>
      <c r="CG320" s="90">
        <v>39766</v>
      </c>
      <c r="CH320" s="78">
        <f t="shared" si="1886"/>
        <v>408500</v>
      </c>
      <c r="CI320" s="78">
        <f t="shared" si="1887"/>
        <v>325475</v>
      </c>
      <c r="CJ320" s="78">
        <f t="shared" si="1888"/>
        <v>324220</v>
      </c>
      <c r="CK320" s="78">
        <f t="shared" si="1889"/>
        <v>12685.714285714284</v>
      </c>
      <c r="CL320" s="78">
        <f t="shared" si="1890"/>
        <v>382200.00000000006</v>
      </c>
      <c r="CM320" s="78">
        <f t="shared" si="1891"/>
        <v>424462.50000000006</v>
      </c>
      <c r="CN320" s="78">
        <f t="shared" si="1892"/>
        <v>330383.33333333337</v>
      </c>
      <c r="CO320" s="78">
        <f t="shared" si="1893"/>
        <v>686400</v>
      </c>
      <c r="CP320" s="78">
        <f t="shared" si="1894"/>
        <v>987000.00000000012</v>
      </c>
      <c r="CQ320" s="78">
        <f t="shared" si="1895"/>
        <v>559285.7142857142</v>
      </c>
      <c r="CR320" s="78">
        <f t="shared" si="1896"/>
        <v>545624.99999999988</v>
      </c>
      <c r="CS320" s="78">
        <f t="shared" si="1897"/>
        <v>784728.57142857136</v>
      </c>
      <c r="CT320" s="78">
        <f t="shared" si="1898"/>
        <v>759656.25</v>
      </c>
      <c r="CU320" s="78">
        <f t="shared" si="1899"/>
        <v>560637.60683760676</v>
      </c>
      <c r="CV320" s="78">
        <f t="shared" si="1900"/>
        <v>0</v>
      </c>
      <c r="CW320" s="78">
        <f t="shared" si="1901"/>
        <v>2721958.1043956047</v>
      </c>
      <c r="CX320" s="78">
        <f t="shared" si="1902"/>
        <v>2564234.798534798</v>
      </c>
      <c r="CY320" s="78">
        <f t="shared" si="1902"/>
        <v>1535210.4113186812</v>
      </c>
      <c r="CZ320" s="91">
        <f t="shared" si="1905"/>
        <v>1321297.3519536019</v>
      </c>
      <c r="DA320" s="88"/>
      <c r="DB320" s="49"/>
      <c r="EQ320" s="1"/>
    </row>
    <row r="321" spans="1:147" x14ac:dyDescent="0.15">
      <c r="A321" s="81">
        <v>39767</v>
      </c>
      <c r="B321" s="82">
        <v>4070000</v>
      </c>
      <c r="C321" s="83">
        <v>1990000</v>
      </c>
      <c r="D321" s="83">
        <v>300000</v>
      </c>
      <c r="E321" s="84">
        <v>2860000</v>
      </c>
      <c r="F321" s="84">
        <v>1280000</v>
      </c>
      <c r="G321" s="84">
        <v>4240000</v>
      </c>
      <c r="H321" s="84">
        <v>3310000</v>
      </c>
      <c r="I321" s="84">
        <v>2890000</v>
      </c>
      <c r="J321" s="138">
        <v>30000</v>
      </c>
      <c r="K321" s="138">
        <v>4790000</v>
      </c>
      <c r="L321" s="26">
        <v>2980000</v>
      </c>
      <c r="M321" s="26">
        <v>2760000</v>
      </c>
      <c r="N321" s="26">
        <v>4050000</v>
      </c>
      <c r="O321" s="26">
        <v>130000</v>
      </c>
      <c r="P321" s="26">
        <v>2510000</v>
      </c>
      <c r="Q321" s="26">
        <v>7410000</v>
      </c>
      <c r="R321" s="179">
        <v>8750000</v>
      </c>
      <c r="S321" s="179">
        <v>3776787</v>
      </c>
      <c r="T321" s="85">
        <f t="shared" si="1903"/>
        <v>4570000</v>
      </c>
      <c r="AQ321" s="130">
        <v>39767</v>
      </c>
      <c r="AR321" s="50">
        <v>0.13625000000000001</v>
      </c>
      <c r="AS321" s="88">
        <v>0.11750000000000001</v>
      </c>
      <c r="AT321" s="88">
        <v>0.09</v>
      </c>
      <c r="AU321" s="88">
        <v>0.15857142857142856</v>
      </c>
      <c r="AV321" s="88">
        <v>0.14000000000000001</v>
      </c>
      <c r="AW321" s="88">
        <v>0.11687500000000001</v>
      </c>
      <c r="AX321" s="88">
        <v>6.8333333333333343E-2</v>
      </c>
      <c r="AY321" s="88">
        <v>0.24000000000000002</v>
      </c>
      <c r="AZ321" s="88">
        <v>0.24</v>
      </c>
      <c r="BA321" s="88">
        <v>0.10714285714285714</v>
      </c>
      <c r="BB321" s="88">
        <v>0.200625</v>
      </c>
      <c r="BC321" s="88">
        <v>0.23285714285714285</v>
      </c>
      <c r="BD321" s="88">
        <v>0.208125</v>
      </c>
      <c r="BE321" s="88">
        <v>0.18337606837606837</v>
      </c>
      <c r="BF321" s="88">
        <v>0.24044871794871794</v>
      </c>
      <c r="BG321" s="88">
        <v>0.36775412087912085</v>
      </c>
      <c r="BH321" s="89">
        <v>0.20001831501831499</v>
      </c>
      <c r="BI321" s="89">
        <v>0.32575091575091569</v>
      </c>
      <c r="BJ321" s="89">
        <f t="shared" si="1904"/>
        <v>0.26019648634856507</v>
      </c>
      <c r="BK321" s="101"/>
      <c r="BL321" s="49"/>
      <c r="BP321" s="1"/>
      <c r="BQ321" s="1"/>
      <c r="BR321" s="1"/>
      <c r="BS321" s="1"/>
      <c r="BT321" s="1"/>
      <c r="BU321" s="1"/>
      <c r="BV321" s="1"/>
      <c r="BW321" s="1"/>
      <c r="BX321" s="1"/>
      <c r="BY321" s="1"/>
      <c r="BZ321" s="1"/>
      <c r="CA321" s="1"/>
      <c r="CB321" s="1"/>
      <c r="CC321" s="1"/>
      <c r="CD321" s="1"/>
      <c r="CE321" s="97"/>
      <c r="CG321" s="90">
        <v>39767</v>
      </c>
      <c r="CH321" s="78">
        <f t="shared" si="1886"/>
        <v>554537.5</v>
      </c>
      <c r="CI321" s="78">
        <f t="shared" si="1887"/>
        <v>233825</v>
      </c>
      <c r="CJ321" s="78">
        <f t="shared" si="1888"/>
        <v>27000</v>
      </c>
      <c r="CK321" s="78">
        <f t="shared" si="1889"/>
        <v>453514.28571428568</v>
      </c>
      <c r="CL321" s="78">
        <f t="shared" si="1890"/>
        <v>179200.00000000003</v>
      </c>
      <c r="CM321" s="78">
        <f t="shared" si="1891"/>
        <v>495550</v>
      </c>
      <c r="CN321" s="78">
        <f t="shared" si="1892"/>
        <v>226183.33333333337</v>
      </c>
      <c r="CO321" s="78">
        <f t="shared" si="1893"/>
        <v>693600</v>
      </c>
      <c r="CP321" s="78">
        <f t="shared" si="1894"/>
        <v>7200</v>
      </c>
      <c r="CQ321" s="78">
        <f t="shared" si="1895"/>
        <v>513214.28571428568</v>
      </c>
      <c r="CR321" s="78">
        <f t="shared" si="1896"/>
        <v>597862.5</v>
      </c>
      <c r="CS321" s="78">
        <f t="shared" si="1897"/>
        <v>642685.7142857142</v>
      </c>
      <c r="CT321" s="78">
        <f t="shared" si="1898"/>
        <v>842906.25</v>
      </c>
      <c r="CU321" s="78">
        <f t="shared" si="1899"/>
        <v>23838.888888888887</v>
      </c>
      <c r="CV321" s="78">
        <f t="shared" si="1900"/>
        <v>603526.282051282</v>
      </c>
      <c r="CW321" s="78">
        <f t="shared" si="1901"/>
        <v>2725058.0357142854</v>
      </c>
      <c r="CX321" s="78">
        <f t="shared" si="1902"/>
        <v>1750160.2564102563</v>
      </c>
      <c r="CY321" s="78">
        <f t="shared" si="1902"/>
        <v>1230291.8238461537</v>
      </c>
      <c r="CZ321" s="91">
        <f t="shared" si="1905"/>
        <v>1189097.9426129425</v>
      </c>
      <c r="DA321" s="88"/>
      <c r="DB321" s="49"/>
      <c r="EQ321" s="1"/>
    </row>
    <row r="322" spans="1:147" x14ac:dyDescent="0.15">
      <c r="A322" s="81">
        <v>39768</v>
      </c>
      <c r="B322" s="82">
        <v>3730000</v>
      </c>
      <c r="C322" s="83">
        <v>50000</v>
      </c>
      <c r="D322" s="83">
        <v>4980000</v>
      </c>
      <c r="E322" s="84">
        <v>2440000</v>
      </c>
      <c r="F322" s="84">
        <v>1630000</v>
      </c>
      <c r="G322" s="84">
        <v>3710000</v>
      </c>
      <c r="H322" s="84">
        <v>2550000</v>
      </c>
      <c r="I322" s="84">
        <v>80000</v>
      </c>
      <c r="J322" s="138">
        <v>3390000</v>
      </c>
      <c r="K322" s="138">
        <v>4880000</v>
      </c>
      <c r="L322" s="26">
        <v>2750000</v>
      </c>
      <c r="M322" s="26">
        <v>3540000</v>
      </c>
      <c r="N322" s="26">
        <v>3410000</v>
      </c>
      <c r="O322" s="26">
        <v>2220000</v>
      </c>
      <c r="P322" s="26">
        <v>3950000</v>
      </c>
      <c r="Q322" s="26">
        <v>7330000</v>
      </c>
      <c r="R322" s="179">
        <v>9510000</v>
      </c>
      <c r="S322" s="190">
        <v>0</v>
      </c>
      <c r="T322" s="85">
        <f t="shared" si="1903"/>
        <v>5284000</v>
      </c>
      <c r="AQ322" s="130">
        <v>39768</v>
      </c>
      <c r="AR322" s="50">
        <v>0.13500000000000001</v>
      </c>
      <c r="AS322" s="88">
        <v>0.13</v>
      </c>
      <c r="AT322" s="88">
        <v>0.09</v>
      </c>
      <c r="AU322" s="88">
        <v>0.15785714285714286</v>
      </c>
      <c r="AV322" s="88">
        <v>0.14499999999999999</v>
      </c>
      <c r="AW322" s="88">
        <v>0.11625000000000001</v>
      </c>
      <c r="AX322" s="88">
        <v>6.8333333333333343E-2</v>
      </c>
      <c r="AY322" s="88">
        <v>0.23750000000000002</v>
      </c>
      <c r="AZ322" s="88">
        <v>0.24</v>
      </c>
      <c r="BA322" s="88">
        <v>0.10714285714285714</v>
      </c>
      <c r="BB322" s="88">
        <v>0.21437499999999998</v>
      </c>
      <c r="BC322" s="88">
        <v>0.23285714285714285</v>
      </c>
      <c r="BD322" s="88">
        <v>0.208125</v>
      </c>
      <c r="BE322" s="88">
        <v>0.18337606837606837</v>
      </c>
      <c r="BF322" s="88">
        <v>0.24320512820512818</v>
      </c>
      <c r="BG322" s="88">
        <v>0.37857142857142856</v>
      </c>
      <c r="BH322" s="89">
        <v>0.20087301587301587</v>
      </c>
      <c r="BI322" s="89">
        <v>0.32575091575091569</v>
      </c>
      <c r="BJ322" s="89">
        <f t="shared" si="1904"/>
        <v>0.25596867261870099</v>
      </c>
      <c r="BK322" s="101"/>
      <c r="BL322" s="49"/>
      <c r="BP322" s="1"/>
      <c r="BQ322" s="1"/>
      <c r="BR322" s="1"/>
      <c r="BS322" s="1"/>
      <c r="BT322" s="1"/>
      <c r="BU322" s="1"/>
      <c r="BV322" s="1"/>
      <c r="BW322" s="1"/>
      <c r="BX322" s="1"/>
      <c r="BY322" s="1"/>
      <c r="BZ322" s="1"/>
      <c r="CA322" s="1"/>
      <c r="CB322" s="1"/>
      <c r="CC322" s="1"/>
      <c r="CD322" s="1"/>
      <c r="CE322" s="97"/>
      <c r="CG322" s="90">
        <v>39768</v>
      </c>
      <c r="CH322" s="78">
        <f t="shared" si="1886"/>
        <v>503550.00000000006</v>
      </c>
      <c r="CI322" s="78">
        <f t="shared" si="1887"/>
        <v>6500</v>
      </c>
      <c r="CJ322" s="78">
        <f t="shared" si="1888"/>
        <v>448200</v>
      </c>
      <c r="CK322" s="78">
        <f t="shared" si="1889"/>
        <v>385171.42857142858</v>
      </c>
      <c r="CL322" s="78">
        <f t="shared" si="1890"/>
        <v>236349.99999999997</v>
      </c>
      <c r="CM322" s="78">
        <f t="shared" si="1891"/>
        <v>431287.5</v>
      </c>
      <c r="CN322" s="78">
        <f t="shared" si="1892"/>
        <v>174250.00000000003</v>
      </c>
      <c r="CO322" s="78">
        <f t="shared" si="1893"/>
        <v>19000</v>
      </c>
      <c r="CP322" s="78">
        <f t="shared" si="1894"/>
        <v>813600</v>
      </c>
      <c r="CQ322" s="78">
        <f t="shared" si="1895"/>
        <v>522857.14285714284</v>
      </c>
      <c r="CR322" s="78">
        <f t="shared" si="1896"/>
        <v>589531.25</v>
      </c>
      <c r="CS322" s="78">
        <f t="shared" si="1897"/>
        <v>824314.28571428568</v>
      </c>
      <c r="CT322" s="78">
        <f t="shared" si="1898"/>
        <v>709706.25</v>
      </c>
      <c r="CU322" s="78">
        <f t="shared" si="1899"/>
        <v>407094.87179487181</v>
      </c>
      <c r="CV322" s="78">
        <f t="shared" si="1900"/>
        <v>960660.25641025638</v>
      </c>
      <c r="CW322" s="78">
        <f t="shared" si="1901"/>
        <v>2774928.5714285714</v>
      </c>
      <c r="CX322" s="78">
        <f t="shared" si="1902"/>
        <v>1910302.3809523808</v>
      </c>
      <c r="CY322" s="78">
        <f t="shared" si="1902"/>
        <v>0</v>
      </c>
      <c r="CZ322" s="91">
        <f t="shared" si="1905"/>
        <v>1352538.4661172158</v>
      </c>
      <c r="DA322" s="88"/>
      <c r="DB322" s="49"/>
      <c r="EQ322" s="1"/>
    </row>
    <row r="323" spans="1:147" x14ac:dyDescent="0.15">
      <c r="A323" s="81">
        <v>39769</v>
      </c>
      <c r="B323" s="82">
        <v>3510000</v>
      </c>
      <c r="C323" s="83">
        <v>2440000</v>
      </c>
      <c r="D323" s="83">
        <v>4180000</v>
      </c>
      <c r="E323" s="84">
        <v>2620000</v>
      </c>
      <c r="F323" s="84">
        <v>2270000</v>
      </c>
      <c r="G323" s="84">
        <v>3570000</v>
      </c>
      <c r="H323" s="84">
        <v>50000</v>
      </c>
      <c r="I323" s="84">
        <v>3750000</v>
      </c>
      <c r="J323" s="138">
        <v>4850000</v>
      </c>
      <c r="K323" s="138">
        <v>5190000</v>
      </c>
      <c r="L323" s="26">
        <v>3170000</v>
      </c>
      <c r="M323" s="26">
        <v>2950000</v>
      </c>
      <c r="N323" s="26">
        <v>100000</v>
      </c>
      <c r="O323" s="26">
        <v>2230000</v>
      </c>
      <c r="P323" s="26">
        <v>5150000</v>
      </c>
      <c r="Q323" s="26">
        <v>7400000</v>
      </c>
      <c r="R323" s="179">
        <v>5520000</v>
      </c>
      <c r="S323" s="190">
        <v>0</v>
      </c>
      <c r="T323" s="85">
        <f t="shared" si="1903"/>
        <v>4080000</v>
      </c>
      <c r="AQ323" s="130">
        <v>39769</v>
      </c>
      <c r="AR323" s="50">
        <v>0.13500000000000001</v>
      </c>
      <c r="AS323" s="88">
        <v>0.13</v>
      </c>
      <c r="AT323" s="88">
        <v>9.6000000000000002E-2</v>
      </c>
      <c r="AU323" s="88">
        <v>0.16</v>
      </c>
      <c r="AV323" s="88">
        <v>0.15</v>
      </c>
      <c r="AW323" s="88">
        <v>0.11625000000000001</v>
      </c>
      <c r="AX323" s="88">
        <v>7.6666666666666675E-2</v>
      </c>
      <c r="AY323" s="88">
        <v>0.23750000000000002</v>
      </c>
      <c r="AZ323" s="88">
        <v>0.25333333333333335</v>
      </c>
      <c r="BA323" s="88">
        <v>0.10571428571428572</v>
      </c>
      <c r="BB323" s="88">
        <v>0.22999999999999998</v>
      </c>
      <c r="BC323" s="88">
        <v>0.23285714285714285</v>
      </c>
      <c r="BD323" s="88">
        <v>0.208125</v>
      </c>
      <c r="BE323" s="88">
        <v>0.19205128205128202</v>
      </c>
      <c r="BF323" s="88">
        <v>0.24698717948717949</v>
      </c>
      <c r="BG323" s="88">
        <v>0.37857142857142856</v>
      </c>
      <c r="BH323" s="89">
        <v>0.20253968253968252</v>
      </c>
      <c r="BI323" s="89">
        <v>0.33130647130647134</v>
      </c>
      <c r="BJ323" s="89">
        <f t="shared" si="1904"/>
        <v>0.27649600256769374</v>
      </c>
      <c r="BK323" s="101"/>
      <c r="BL323" s="49"/>
      <c r="BP323" s="1"/>
      <c r="BQ323" s="1"/>
      <c r="BR323" s="1"/>
      <c r="BS323" s="1"/>
      <c r="BT323" s="1"/>
      <c r="BU323" s="1"/>
      <c r="BV323" s="1"/>
      <c r="BW323" s="1"/>
      <c r="BX323" s="1"/>
      <c r="BY323" s="1"/>
      <c r="BZ323" s="1"/>
      <c r="CA323" s="1"/>
      <c r="CB323" s="1"/>
      <c r="CC323" s="1"/>
      <c r="CD323" s="1"/>
      <c r="CE323" s="97"/>
      <c r="CG323" s="90">
        <v>39769</v>
      </c>
      <c r="CH323" s="78">
        <f t="shared" ref="CH323:CH367" si="1906">B323*AR323</f>
        <v>473850.00000000006</v>
      </c>
      <c r="CI323" s="78">
        <f t="shared" ref="CI323:CI367" si="1907">C323*AS323</f>
        <v>317200</v>
      </c>
      <c r="CJ323" s="78">
        <f t="shared" ref="CJ323:CJ367" si="1908">D323*AT323</f>
        <v>401280</v>
      </c>
      <c r="CK323" s="78">
        <f t="shared" ref="CK323:CK367" si="1909">E323*AU323</f>
        <v>419200</v>
      </c>
      <c r="CL323" s="78">
        <f t="shared" ref="CL323:CL367" si="1910">F323*AV323</f>
        <v>340500</v>
      </c>
      <c r="CM323" s="78">
        <f t="shared" ref="CM323:CM367" si="1911">G323*AW323</f>
        <v>415012.5</v>
      </c>
      <c r="CN323" s="78">
        <f t="shared" ref="CN323:CN367" si="1912">H323*AX323</f>
        <v>3833.3333333333339</v>
      </c>
      <c r="CO323" s="78">
        <f t="shared" ref="CO323:CO367" si="1913">I323*AY323</f>
        <v>890625.00000000012</v>
      </c>
      <c r="CP323" s="78">
        <f t="shared" ref="CP323:CP367" si="1914">J323*AZ323</f>
        <v>1228666.6666666667</v>
      </c>
      <c r="CQ323" s="78">
        <f t="shared" ref="CQ323:CQ367" si="1915">K323*BA323</f>
        <v>548657.14285714284</v>
      </c>
      <c r="CR323" s="78">
        <f t="shared" ref="CR323:CR367" si="1916">L323*BB323</f>
        <v>729100</v>
      </c>
      <c r="CS323" s="78">
        <f t="shared" ref="CS323:CS367" si="1917">M323*BC323</f>
        <v>686928.57142857136</v>
      </c>
      <c r="CT323" s="78">
        <f t="shared" ref="CT323:CT367" si="1918">N323*BD323</f>
        <v>20812.5</v>
      </c>
      <c r="CU323" s="78">
        <f t="shared" ref="CU323:CU367" si="1919">O323*BE323</f>
        <v>428274.35897435894</v>
      </c>
      <c r="CV323" s="78">
        <f t="shared" ref="CV323:CV367" si="1920">P323*BF323</f>
        <v>1271983.9743589745</v>
      </c>
      <c r="CW323" s="78">
        <f t="shared" ref="CW323:CW367" si="1921">Q323*BG323</f>
        <v>2801428.5714285714</v>
      </c>
      <c r="CX323" s="78">
        <f t="shared" ref="CX323:CY367" si="1922">R323*BH323</f>
        <v>1118019.0476190476</v>
      </c>
      <c r="CY323" s="78">
        <f t="shared" si="1922"/>
        <v>0</v>
      </c>
      <c r="CZ323" s="91">
        <f t="shared" si="1905"/>
        <v>1128103.6904761905</v>
      </c>
      <c r="DA323" s="88"/>
      <c r="DB323" s="49"/>
      <c r="EQ323" s="1"/>
    </row>
    <row r="324" spans="1:147" x14ac:dyDescent="0.15">
      <c r="A324" s="81">
        <v>39770</v>
      </c>
      <c r="B324" s="82">
        <v>180000</v>
      </c>
      <c r="C324" s="83">
        <v>2040000</v>
      </c>
      <c r="D324" s="83">
        <v>3480000</v>
      </c>
      <c r="E324" s="84">
        <v>2820000</v>
      </c>
      <c r="F324" s="84">
        <v>2620000</v>
      </c>
      <c r="G324" s="84">
        <v>200000</v>
      </c>
      <c r="H324" s="84">
        <v>3290000</v>
      </c>
      <c r="I324" s="84">
        <v>4090000</v>
      </c>
      <c r="J324" s="138">
        <v>4340000</v>
      </c>
      <c r="K324" s="138">
        <v>4040000</v>
      </c>
      <c r="L324" s="26">
        <v>2720000</v>
      </c>
      <c r="M324" s="26">
        <v>20000</v>
      </c>
      <c r="N324" s="26">
        <v>4640000</v>
      </c>
      <c r="O324" s="26">
        <v>2240000</v>
      </c>
      <c r="P324" s="26">
        <v>3450000</v>
      </c>
      <c r="Q324" s="26">
        <v>6150000</v>
      </c>
      <c r="R324" s="179">
        <v>90000</v>
      </c>
      <c r="S324" s="179">
        <v>3001206</v>
      </c>
      <c r="T324" s="85">
        <f t="shared" ref="T324:T367" si="1923">SUM(N324:R324)/5</f>
        <v>3314000</v>
      </c>
      <c r="AQ324" s="130">
        <v>39770</v>
      </c>
      <c r="AR324" s="50">
        <v>0.13750000000000001</v>
      </c>
      <c r="AS324" s="88">
        <v>0.13</v>
      </c>
      <c r="AT324" s="88">
        <v>9.6000000000000002E-2</v>
      </c>
      <c r="AU324" s="88">
        <v>0.15714285714285717</v>
      </c>
      <c r="AV324" s="88">
        <v>0.15125</v>
      </c>
      <c r="AW324" s="88">
        <v>0.113125</v>
      </c>
      <c r="AX324" s="88">
        <v>7.6666666666666675E-2</v>
      </c>
      <c r="AY324" s="88">
        <v>0.23750000000000002</v>
      </c>
      <c r="AZ324" s="88">
        <v>0.24666666666666667</v>
      </c>
      <c r="BA324" s="88">
        <v>0.105</v>
      </c>
      <c r="BB324" s="88">
        <v>0.22999999999999998</v>
      </c>
      <c r="BC324" s="88">
        <v>0.21571428571428569</v>
      </c>
      <c r="BD324" s="88">
        <v>0.208125</v>
      </c>
      <c r="BE324" s="88">
        <v>0.21076923076923074</v>
      </c>
      <c r="BF324" s="88">
        <v>0.2796153846153846</v>
      </c>
      <c r="BG324" s="88">
        <v>0.37857142857142856</v>
      </c>
      <c r="BH324" s="89">
        <v>0.20253968253968252</v>
      </c>
      <c r="BI324" s="89">
        <v>0.33130647130647123</v>
      </c>
      <c r="BJ324" s="89">
        <f t="shared" ref="BJ324:BJ367" si="1924">SUMPRODUCT(BD324:BH324,N324:R324)/SUM(N324:R324)</f>
        <v>0.28659861261249314</v>
      </c>
      <c r="BK324" s="101"/>
      <c r="BL324" s="49"/>
      <c r="BP324" s="1"/>
      <c r="BQ324" s="1"/>
      <c r="BR324" s="1"/>
      <c r="BS324" s="1"/>
      <c r="BT324" s="1"/>
      <c r="BU324" s="1"/>
      <c r="BV324" s="1"/>
      <c r="BW324" s="1"/>
      <c r="BX324" s="1"/>
      <c r="BY324" s="1"/>
      <c r="BZ324" s="1"/>
      <c r="CA324" s="1"/>
      <c r="CB324" s="1"/>
      <c r="CC324" s="1"/>
      <c r="CD324" s="1"/>
      <c r="CE324" s="97"/>
      <c r="CG324" s="90">
        <v>39770</v>
      </c>
      <c r="CH324" s="78">
        <f t="shared" si="1906"/>
        <v>24750.000000000004</v>
      </c>
      <c r="CI324" s="78">
        <f t="shared" si="1907"/>
        <v>265200</v>
      </c>
      <c r="CJ324" s="78">
        <f t="shared" si="1908"/>
        <v>334080</v>
      </c>
      <c r="CK324" s="78">
        <f t="shared" si="1909"/>
        <v>443142.85714285722</v>
      </c>
      <c r="CL324" s="78">
        <f t="shared" si="1910"/>
        <v>396275</v>
      </c>
      <c r="CM324" s="78">
        <f t="shared" si="1911"/>
        <v>22625</v>
      </c>
      <c r="CN324" s="78">
        <f t="shared" si="1912"/>
        <v>252233.33333333337</v>
      </c>
      <c r="CO324" s="78">
        <f t="shared" si="1913"/>
        <v>971375.00000000012</v>
      </c>
      <c r="CP324" s="78">
        <f t="shared" si="1914"/>
        <v>1070533.3333333333</v>
      </c>
      <c r="CQ324" s="78">
        <f t="shared" si="1915"/>
        <v>424200</v>
      </c>
      <c r="CR324" s="78">
        <f t="shared" si="1916"/>
        <v>625600</v>
      </c>
      <c r="CS324" s="78">
        <f t="shared" si="1917"/>
        <v>4314.2857142857138</v>
      </c>
      <c r="CT324" s="78">
        <f t="shared" si="1918"/>
        <v>965700</v>
      </c>
      <c r="CU324" s="78">
        <f t="shared" si="1919"/>
        <v>472123.07692307688</v>
      </c>
      <c r="CV324" s="78">
        <f t="shared" si="1920"/>
        <v>964673.07692307688</v>
      </c>
      <c r="CW324" s="78">
        <f t="shared" si="1921"/>
        <v>2328214.2857142854</v>
      </c>
      <c r="CX324" s="78">
        <f t="shared" si="1922"/>
        <v>18228.571428571428</v>
      </c>
      <c r="CY324" s="78">
        <f t="shared" si="1922"/>
        <v>994318.96952380927</v>
      </c>
      <c r="CZ324" s="91">
        <f t="shared" ref="CZ324:CZ367" si="1925">SUM(CT324:CX324)/5</f>
        <v>949787.80219780223</v>
      </c>
      <c r="DA324" s="88"/>
      <c r="DB324" s="49"/>
      <c r="EQ324" s="1"/>
    </row>
    <row r="325" spans="1:147" x14ac:dyDescent="0.15">
      <c r="A325" s="81">
        <v>39771</v>
      </c>
      <c r="B325" s="82">
        <v>2210000</v>
      </c>
      <c r="C325" s="83">
        <v>1990000</v>
      </c>
      <c r="D325" s="83">
        <v>3370000</v>
      </c>
      <c r="E325" s="84">
        <v>2320000</v>
      </c>
      <c r="F325" s="84">
        <v>3070000</v>
      </c>
      <c r="G325" s="84">
        <v>2840000</v>
      </c>
      <c r="H325" s="84">
        <v>2690000</v>
      </c>
      <c r="I325" s="84">
        <v>3510000</v>
      </c>
      <c r="J325" s="138">
        <v>4880000</v>
      </c>
      <c r="K325" s="138">
        <v>3910000</v>
      </c>
      <c r="L325" s="26">
        <v>40000</v>
      </c>
      <c r="M325" s="26">
        <v>3600000</v>
      </c>
      <c r="N325" s="26">
        <v>3590000</v>
      </c>
      <c r="O325" s="26">
        <v>2460000</v>
      </c>
      <c r="P325" s="26">
        <v>5260000</v>
      </c>
      <c r="Q325" s="26">
        <v>1360000</v>
      </c>
      <c r="R325" s="26">
        <v>0</v>
      </c>
      <c r="S325" s="179">
        <v>6530848</v>
      </c>
      <c r="T325" s="85">
        <f t="shared" si="1923"/>
        <v>2534000</v>
      </c>
      <c r="AQ325" s="130">
        <v>39771</v>
      </c>
      <c r="AR325" s="50">
        <v>0.13750000000000001</v>
      </c>
      <c r="AS325" s="88">
        <v>0.13500000000000001</v>
      </c>
      <c r="AT325" s="88">
        <v>9.2999999999999999E-2</v>
      </c>
      <c r="AU325" s="88">
        <v>0.14500000000000002</v>
      </c>
      <c r="AV325" s="88">
        <v>0.15125</v>
      </c>
      <c r="AW325" s="88">
        <v>0.113125</v>
      </c>
      <c r="AX325" s="88">
        <v>7.6666666666666675E-2</v>
      </c>
      <c r="AY325" s="88">
        <v>0.24000000000000002</v>
      </c>
      <c r="AZ325" s="88">
        <v>0.23833333333333337</v>
      </c>
      <c r="BA325" s="88">
        <v>0.105</v>
      </c>
      <c r="BB325" s="88">
        <v>0.245</v>
      </c>
      <c r="BC325" s="88">
        <v>0.21571428571428569</v>
      </c>
      <c r="BD325" s="88">
        <v>0.208125</v>
      </c>
      <c r="BE325" s="88">
        <v>0.20820512820512818</v>
      </c>
      <c r="BF325" s="88">
        <v>0.29069230769230769</v>
      </c>
      <c r="BG325" s="88">
        <v>0.37857142857142856</v>
      </c>
      <c r="BH325" s="89">
        <v>0.20959096459096457</v>
      </c>
      <c r="BI325" s="89">
        <v>0.33130647130647123</v>
      </c>
      <c r="BJ325" s="89">
        <f t="shared" si="1924"/>
        <v>0.26071444725361459</v>
      </c>
      <c r="BK325" s="101"/>
      <c r="BL325" s="49"/>
      <c r="BP325" s="1"/>
      <c r="BQ325" s="1"/>
      <c r="BR325" s="1"/>
      <c r="BS325" s="1"/>
      <c r="BT325" s="1"/>
      <c r="BU325" s="1"/>
      <c r="BV325" s="1"/>
      <c r="BW325" s="1"/>
      <c r="BX325" s="1"/>
      <c r="BY325" s="1"/>
      <c r="BZ325" s="1"/>
      <c r="CA325" s="1"/>
      <c r="CB325" s="1"/>
      <c r="CC325" s="1"/>
      <c r="CD325" s="1"/>
      <c r="CE325" s="97"/>
      <c r="CG325" s="90">
        <v>39771</v>
      </c>
      <c r="CH325" s="78">
        <f t="shared" si="1906"/>
        <v>303875</v>
      </c>
      <c r="CI325" s="78">
        <f t="shared" si="1907"/>
        <v>268650</v>
      </c>
      <c r="CJ325" s="78">
        <f t="shared" si="1908"/>
        <v>313410</v>
      </c>
      <c r="CK325" s="78">
        <f t="shared" si="1909"/>
        <v>336400.00000000006</v>
      </c>
      <c r="CL325" s="78">
        <f t="shared" si="1910"/>
        <v>464337.5</v>
      </c>
      <c r="CM325" s="78">
        <f t="shared" si="1911"/>
        <v>321275</v>
      </c>
      <c r="CN325" s="78">
        <f t="shared" si="1912"/>
        <v>206233.33333333334</v>
      </c>
      <c r="CO325" s="78">
        <f t="shared" si="1913"/>
        <v>842400.00000000012</v>
      </c>
      <c r="CP325" s="78">
        <f t="shared" si="1914"/>
        <v>1163066.6666666667</v>
      </c>
      <c r="CQ325" s="78">
        <f t="shared" si="1915"/>
        <v>410550</v>
      </c>
      <c r="CR325" s="78">
        <f t="shared" si="1916"/>
        <v>9800</v>
      </c>
      <c r="CS325" s="78">
        <f t="shared" si="1917"/>
        <v>776571.42857142852</v>
      </c>
      <c r="CT325" s="78">
        <f t="shared" si="1918"/>
        <v>747168.75</v>
      </c>
      <c r="CU325" s="78">
        <f t="shared" si="1919"/>
        <v>512184.61538461532</v>
      </c>
      <c r="CV325" s="78">
        <f t="shared" si="1920"/>
        <v>1529041.5384615385</v>
      </c>
      <c r="CW325" s="78">
        <f t="shared" si="1921"/>
        <v>514857.14285714284</v>
      </c>
      <c r="CX325" s="78">
        <f t="shared" si="1922"/>
        <v>0</v>
      </c>
      <c r="CY325" s="78">
        <f t="shared" si="1922"/>
        <v>2163712.2055189251</v>
      </c>
      <c r="CZ325" s="91">
        <f t="shared" si="1925"/>
        <v>660650.40934065939</v>
      </c>
      <c r="DA325" s="88"/>
      <c r="DB325" s="49"/>
      <c r="EQ325" s="1"/>
    </row>
    <row r="326" spans="1:147" x14ac:dyDescent="0.15">
      <c r="A326" s="81">
        <v>39772</v>
      </c>
      <c r="B326" s="82">
        <v>2000000</v>
      </c>
      <c r="C326" s="83">
        <v>2650000</v>
      </c>
      <c r="D326" s="83">
        <v>4640000</v>
      </c>
      <c r="E326" s="84">
        <v>3450000</v>
      </c>
      <c r="F326" s="84">
        <v>40000</v>
      </c>
      <c r="G326" s="84">
        <v>1750000</v>
      </c>
      <c r="H326" s="84">
        <v>2640000</v>
      </c>
      <c r="I326" s="84">
        <v>4050000</v>
      </c>
      <c r="J326" s="138">
        <v>4830000</v>
      </c>
      <c r="K326" s="138">
        <v>200000</v>
      </c>
      <c r="L326" s="26">
        <v>2220000</v>
      </c>
      <c r="M326" s="26">
        <v>2680000</v>
      </c>
      <c r="N326" s="26">
        <v>1960000</v>
      </c>
      <c r="O326" s="26">
        <v>2410000</v>
      </c>
      <c r="P326" s="26">
        <v>3160000</v>
      </c>
      <c r="Q326" s="26">
        <v>280000</v>
      </c>
      <c r="R326" s="179">
        <v>6990000</v>
      </c>
      <c r="S326" s="179">
        <v>5839896</v>
      </c>
      <c r="T326" s="85">
        <f t="shared" si="1923"/>
        <v>2960000</v>
      </c>
      <c r="AQ326" s="130">
        <v>39772</v>
      </c>
      <c r="AR326" s="50">
        <v>0.13750000000000001</v>
      </c>
      <c r="AS326" s="88">
        <v>0.14000000000000001</v>
      </c>
      <c r="AT326" s="88">
        <v>9.2999999999999999E-2</v>
      </c>
      <c r="AU326" s="88">
        <v>0.14500000000000002</v>
      </c>
      <c r="AV326" s="88">
        <v>0.15</v>
      </c>
      <c r="AW326" s="88">
        <v>0.109375</v>
      </c>
      <c r="AX326" s="88">
        <v>9.0000000000000011E-2</v>
      </c>
      <c r="AY326" s="88">
        <v>0.23500000000000001</v>
      </c>
      <c r="AZ326" s="88">
        <v>0.23500000000000001</v>
      </c>
      <c r="BA326" s="88">
        <v>0.105</v>
      </c>
      <c r="BB326" s="88">
        <v>0.245</v>
      </c>
      <c r="BC326" s="88">
        <v>0.21571428571428569</v>
      </c>
      <c r="BD326" s="88">
        <v>0.208125</v>
      </c>
      <c r="BE326" s="88">
        <v>0.21557692307692303</v>
      </c>
      <c r="BF326" s="88">
        <v>0.29069230769230769</v>
      </c>
      <c r="BG326" s="88">
        <v>0.37678571428571428</v>
      </c>
      <c r="BH326" s="89">
        <v>0.20959096459096457</v>
      </c>
      <c r="BI326" s="89">
        <v>0.33130647130647123</v>
      </c>
      <c r="BJ326" s="89">
        <f t="shared" si="1924"/>
        <v>0.23085094050094052</v>
      </c>
      <c r="BK326" s="101"/>
      <c r="BL326" s="49"/>
      <c r="BP326" s="1"/>
      <c r="BQ326" s="1"/>
      <c r="BR326" s="1"/>
      <c r="BS326" s="1"/>
      <c r="BT326" s="1"/>
      <c r="BU326" s="1"/>
      <c r="BV326" s="1"/>
      <c r="BW326" s="1"/>
      <c r="BX326" s="1"/>
      <c r="BY326" s="1"/>
      <c r="BZ326" s="1"/>
      <c r="CA326" s="1"/>
      <c r="CB326" s="1"/>
      <c r="CC326" s="1"/>
      <c r="CD326" s="1"/>
      <c r="CE326" s="97"/>
      <c r="CG326" s="90">
        <v>39772</v>
      </c>
      <c r="CH326" s="78">
        <f t="shared" si="1906"/>
        <v>275000</v>
      </c>
      <c r="CI326" s="78">
        <f t="shared" si="1907"/>
        <v>371000.00000000006</v>
      </c>
      <c r="CJ326" s="78">
        <f t="shared" si="1908"/>
        <v>431520</v>
      </c>
      <c r="CK326" s="78">
        <f t="shared" si="1909"/>
        <v>500250.00000000006</v>
      </c>
      <c r="CL326" s="78">
        <f t="shared" si="1910"/>
        <v>6000</v>
      </c>
      <c r="CM326" s="78">
        <f t="shared" si="1911"/>
        <v>191406.25</v>
      </c>
      <c r="CN326" s="78">
        <f t="shared" si="1912"/>
        <v>237600.00000000003</v>
      </c>
      <c r="CO326" s="78">
        <f t="shared" si="1913"/>
        <v>951750.00000000012</v>
      </c>
      <c r="CP326" s="78">
        <f t="shared" si="1914"/>
        <v>1135050</v>
      </c>
      <c r="CQ326" s="78">
        <f t="shared" si="1915"/>
        <v>21000</v>
      </c>
      <c r="CR326" s="78">
        <f t="shared" si="1916"/>
        <v>543900</v>
      </c>
      <c r="CS326" s="78">
        <f t="shared" si="1917"/>
        <v>578114.28571428568</v>
      </c>
      <c r="CT326" s="78">
        <f t="shared" si="1918"/>
        <v>407925</v>
      </c>
      <c r="CU326" s="78">
        <f t="shared" si="1919"/>
        <v>519540.38461538451</v>
      </c>
      <c r="CV326" s="78">
        <f t="shared" si="1920"/>
        <v>918587.69230769237</v>
      </c>
      <c r="CW326" s="78">
        <f t="shared" si="1921"/>
        <v>105500</v>
      </c>
      <c r="CX326" s="78">
        <f t="shared" si="1922"/>
        <v>1465040.8424908423</v>
      </c>
      <c r="CY326" s="78">
        <f t="shared" si="1922"/>
        <v>1934795.3365567762</v>
      </c>
      <c r="CZ326" s="91">
        <f t="shared" si="1925"/>
        <v>683318.78388278396</v>
      </c>
      <c r="DA326" s="88"/>
      <c r="DB326" s="49"/>
      <c r="EQ326" s="1"/>
    </row>
    <row r="327" spans="1:147" x14ac:dyDescent="0.15">
      <c r="A327" s="81">
        <v>39773</v>
      </c>
      <c r="B327" s="82">
        <v>1830000</v>
      </c>
      <c r="C327" s="83">
        <v>3310000</v>
      </c>
      <c r="D327" s="83">
        <v>3260000</v>
      </c>
      <c r="E327" s="84">
        <v>40000</v>
      </c>
      <c r="F327" s="84">
        <v>3880000</v>
      </c>
      <c r="G327" s="84">
        <v>1970000</v>
      </c>
      <c r="H327" s="84">
        <v>3640000</v>
      </c>
      <c r="I327" s="84">
        <v>3430000</v>
      </c>
      <c r="J327" s="138">
        <v>4340000</v>
      </c>
      <c r="K327" s="138">
        <v>4090000</v>
      </c>
      <c r="L327" s="26">
        <v>2160000</v>
      </c>
      <c r="M327" s="26">
        <v>2920000</v>
      </c>
      <c r="N327" s="26">
        <v>1560000</v>
      </c>
      <c r="O327" s="26">
        <v>2270000</v>
      </c>
      <c r="P327" s="26">
        <v>0</v>
      </c>
      <c r="Q327" s="26">
        <v>10640000</v>
      </c>
      <c r="R327" s="179">
        <v>5570000</v>
      </c>
      <c r="S327" s="179">
        <v>8575460</v>
      </c>
      <c r="T327" s="85">
        <f t="shared" si="1923"/>
        <v>4008000</v>
      </c>
      <c r="AQ327" s="130">
        <v>39773</v>
      </c>
      <c r="AR327" s="50">
        <v>0.13874999999999998</v>
      </c>
      <c r="AS327" s="88">
        <v>0.14000000000000001</v>
      </c>
      <c r="AT327" s="88">
        <v>9.2999999999999999E-2</v>
      </c>
      <c r="AU327" s="88">
        <v>0.14500000000000002</v>
      </c>
      <c r="AV327" s="88">
        <v>0.15</v>
      </c>
      <c r="AW327" s="88">
        <v>0.109375</v>
      </c>
      <c r="AX327" s="88">
        <v>0.10166666666666667</v>
      </c>
      <c r="AY327" s="88">
        <v>0.23250000000000001</v>
      </c>
      <c r="AZ327" s="88">
        <v>0.23500000000000001</v>
      </c>
      <c r="BA327" s="88">
        <v>0.105</v>
      </c>
      <c r="BB327" s="88">
        <v>0.27437500000000004</v>
      </c>
      <c r="BC327" s="88">
        <v>0.21571428571428569</v>
      </c>
      <c r="BD327" s="88">
        <v>0.208125</v>
      </c>
      <c r="BE327" s="88">
        <v>0.21557692307692303</v>
      </c>
      <c r="BF327" s="88">
        <v>0.2787820512820513</v>
      </c>
      <c r="BG327" s="88">
        <v>0.37678571428571428</v>
      </c>
      <c r="BH327" s="89">
        <v>0.21916361416361413</v>
      </c>
      <c r="BI327" s="89">
        <v>0.33472527472527464</v>
      </c>
      <c r="BJ327" s="89">
        <f t="shared" si="1924"/>
        <v>0.30158562606167394</v>
      </c>
      <c r="BK327" s="101"/>
      <c r="BL327" s="49"/>
      <c r="BP327" s="1"/>
      <c r="BQ327" s="1"/>
      <c r="BR327" s="1"/>
      <c r="BS327" s="1"/>
      <c r="BT327" s="1"/>
      <c r="BU327" s="1"/>
      <c r="BV327" s="1"/>
      <c r="BW327" s="1"/>
      <c r="BX327" s="1"/>
      <c r="BY327" s="1"/>
      <c r="BZ327" s="1"/>
      <c r="CA327" s="1"/>
      <c r="CB327" s="1"/>
      <c r="CC327" s="1"/>
      <c r="CD327" s="1"/>
      <c r="CE327" s="97"/>
      <c r="CG327" s="90">
        <v>39773</v>
      </c>
      <c r="CH327" s="78">
        <f t="shared" si="1906"/>
        <v>253912.49999999997</v>
      </c>
      <c r="CI327" s="78">
        <f t="shared" si="1907"/>
        <v>463400.00000000006</v>
      </c>
      <c r="CJ327" s="78">
        <f t="shared" si="1908"/>
        <v>303180</v>
      </c>
      <c r="CK327" s="78">
        <f t="shared" si="1909"/>
        <v>5800.0000000000009</v>
      </c>
      <c r="CL327" s="78">
        <f t="shared" si="1910"/>
        <v>582000</v>
      </c>
      <c r="CM327" s="78">
        <f t="shared" si="1911"/>
        <v>215468.75</v>
      </c>
      <c r="CN327" s="78">
        <f t="shared" si="1912"/>
        <v>370066.66666666669</v>
      </c>
      <c r="CO327" s="78">
        <f t="shared" si="1913"/>
        <v>797475</v>
      </c>
      <c r="CP327" s="78">
        <f t="shared" si="1914"/>
        <v>1019900.0000000001</v>
      </c>
      <c r="CQ327" s="78">
        <f t="shared" si="1915"/>
        <v>429450</v>
      </c>
      <c r="CR327" s="78">
        <f t="shared" si="1916"/>
        <v>592650.00000000012</v>
      </c>
      <c r="CS327" s="78">
        <f t="shared" si="1917"/>
        <v>629885.7142857142</v>
      </c>
      <c r="CT327" s="78">
        <f t="shared" si="1918"/>
        <v>324675</v>
      </c>
      <c r="CU327" s="78">
        <f t="shared" si="1919"/>
        <v>489359.61538461526</v>
      </c>
      <c r="CV327" s="78">
        <f t="shared" si="1920"/>
        <v>0</v>
      </c>
      <c r="CW327" s="78">
        <f t="shared" si="1921"/>
        <v>4009000</v>
      </c>
      <c r="CX327" s="78">
        <f t="shared" si="1922"/>
        <v>1220741.3308913307</v>
      </c>
      <c r="CY327" s="78">
        <f t="shared" si="1922"/>
        <v>2870423.2043956039</v>
      </c>
      <c r="CZ327" s="91">
        <f t="shared" si="1925"/>
        <v>1208755.1892551892</v>
      </c>
      <c r="DA327" s="88"/>
      <c r="DB327" s="49"/>
      <c r="EQ327" s="1"/>
    </row>
    <row r="328" spans="1:147" x14ac:dyDescent="0.15">
      <c r="A328" s="81">
        <v>39774</v>
      </c>
      <c r="B328" s="82">
        <v>330000</v>
      </c>
      <c r="C328" s="83">
        <v>2370000</v>
      </c>
      <c r="D328" s="83">
        <v>270000</v>
      </c>
      <c r="E328" s="84">
        <v>2150000</v>
      </c>
      <c r="F328" s="84">
        <v>3210000</v>
      </c>
      <c r="G328" s="84">
        <v>160000</v>
      </c>
      <c r="H328" s="84">
        <v>3610000</v>
      </c>
      <c r="I328" s="84">
        <v>2940000</v>
      </c>
      <c r="J328" s="138">
        <v>60000</v>
      </c>
      <c r="K328" s="138">
        <v>3310000</v>
      </c>
      <c r="L328" s="26">
        <v>2720000</v>
      </c>
      <c r="M328" s="26">
        <v>100000</v>
      </c>
      <c r="N328" s="26">
        <v>2800000</v>
      </c>
      <c r="O328" s="26">
        <v>90000</v>
      </c>
      <c r="P328" s="26">
        <v>3750000</v>
      </c>
      <c r="Q328" s="26">
        <v>6510000</v>
      </c>
      <c r="R328" s="179">
        <v>12090000</v>
      </c>
      <c r="S328" s="179">
        <v>5429366</v>
      </c>
      <c r="T328" s="85">
        <f t="shared" si="1923"/>
        <v>5048000</v>
      </c>
      <c r="AQ328" s="130">
        <v>39774</v>
      </c>
      <c r="AR328" s="50">
        <v>0.13874999999999998</v>
      </c>
      <c r="AS328" s="88">
        <v>0.14000000000000001</v>
      </c>
      <c r="AT328" s="88">
        <v>9.2999999999999999E-2</v>
      </c>
      <c r="AU328" s="88">
        <v>0.14500000000000002</v>
      </c>
      <c r="AV328" s="88">
        <v>0.14499999999999999</v>
      </c>
      <c r="AW328" s="88">
        <v>0.109375</v>
      </c>
      <c r="AX328" s="88">
        <v>0.105</v>
      </c>
      <c r="AY328" s="88">
        <v>0.23250000000000001</v>
      </c>
      <c r="AZ328" s="88">
        <v>0.23500000000000001</v>
      </c>
      <c r="BA328" s="88">
        <v>0.105</v>
      </c>
      <c r="BB328" s="88">
        <v>0.27937500000000004</v>
      </c>
      <c r="BC328" s="88">
        <v>0.21571428571428569</v>
      </c>
      <c r="BD328" s="88">
        <v>0.20937500000000001</v>
      </c>
      <c r="BE328" s="88">
        <v>0.22275641025641027</v>
      </c>
      <c r="BF328" s="88">
        <v>0.2787820512820513</v>
      </c>
      <c r="BG328" s="88">
        <v>0.36678571428571427</v>
      </c>
      <c r="BH328" s="89">
        <v>0.21916361416361413</v>
      </c>
      <c r="BI328" s="89">
        <v>0.33472527472527464</v>
      </c>
      <c r="BJ328" s="89">
        <f t="shared" si="1924"/>
        <v>0.26502352870320378</v>
      </c>
      <c r="BK328" s="101"/>
      <c r="BL328" s="49"/>
      <c r="BP328" s="1"/>
      <c r="BQ328" s="1"/>
      <c r="BR328" s="1"/>
      <c r="BS328" s="1"/>
      <c r="BT328" s="1"/>
      <c r="BU328" s="1"/>
      <c r="BV328" s="1"/>
      <c r="BW328" s="1"/>
      <c r="BX328" s="1"/>
      <c r="BY328" s="1"/>
      <c r="BZ328" s="1"/>
      <c r="CA328" s="1"/>
      <c r="CB328" s="1"/>
      <c r="CC328" s="1"/>
      <c r="CD328" s="1"/>
      <c r="CE328" s="97"/>
      <c r="CG328" s="90">
        <v>39774</v>
      </c>
      <c r="CH328" s="78">
        <f t="shared" si="1906"/>
        <v>45787.499999999993</v>
      </c>
      <c r="CI328" s="78">
        <f t="shared" si="1907"/>
        <v>331800.00000000006</v>
      </c>
      <c r="CJ328" s="78">
        <f t="shared" si="1908"/>
        <v>25110</v>
      </c>
      <c r="CK328" s="78">
        <f t="shared" si="1909"/>
        <v>311750.00000000006</v>
      </c>
      <c r="CL328" s="78">
        <f t="shared" si="1910"/>
        <v>465449.99999999994</v>
      </c>
      <c r="CM328" s="78">
        <f t="shared" si="1911"/>
        <v>17500</v>
      </c>
      <c r="CN328" s="78">
        <f t="shared" si="1912"/>
        <v>379050</v>
      </c>
      <c r="CO328" s="78">
        <f t="shared" si="1913"/>
        <v>683550</v>
      </c>
      <c r="CP328" s="78">
        <f t="shared" si="1914"/>
        <v>14100</v>
      </c>
      <c r="CQ328" s="78">
        <f t="shared" si="1915"/>
        <v>347550</v>
      </c>
      <c r="CR328" s="78">
        <f t="shared" si="1916"/>
        <v>759900.00000000012</v>
      </c>
      <c r="CS328" s="78">
        <f t="shared" si="1917"/>
        <v>21571.428571428569</v>
      </c>
      <c r="CT328" s="78">
        <f t="shared" si="1918"/>
        <v>586250</v>
      </c>
      <c r="CU328" s="78">
        <f t="shared" si="1919"/>
        <v>20048.076923076926</v>
      </c>
      <c r="CV328" s="78">
        <f t="shared" si="1920"/>
        <v>1045432.6923076924</v>
      </c>
      <c r="CW328" s="78">
        <f t="shared" si="1921"/>
        <v>2387775</v>
      </c>
      <c r="CX328" s="78">
        <f t="shared" si="1922"/>
        <v>2649688.0952380947</v>
      </c>
      <c r="CY328" s="78">
        <f t="shared" si="1922"/>
        <v>1817346.0259340655</v>
      </c>
      <c r="CZ328" s="91">
        <f t="shared" si="1925"/>
        <v>1337838.7728937727</v>
      </c>
      <c r="DA328" s="88"/>
      <c r="DB328" s="49"/>
      <c r="EQ328" s="1"/>
    </row>
    <row r="329" spans="1:147" x14ac:dyDescent="0.15">
      <c r="A329" s="81">
        <v>39775</v>
      </c>
      <c r="B329" s="82">
        <v>3050000</v>
      </c>
      <c r="C329" s="83">
        <v>50000</v>
      </c>
      <c r="D329" s="83">
        <v>3160000</v>
      </c>
      <c r="E329" s="84">
        <v>1980000</v>
      </c>
      <c r="F329" s="84">
        <v>2360000</v>
      </c>
      <c r="G329" s="84">
        <v>3330000</v>
      </c>
      <c r="H329" s="84">
        <v>2930000</v>
      </c>
      <c r="I329" s="84">
        <v>160000</v>
      </c>
      <c r="J329" s="138">
        <v>4040000</v>
      </c>
      <c r="K329" s="138">
        <v>3810000</v>
      </c>
      <c r="L329" s="26">
        <v>150000</v>
      </c>
      <c r="M329" s="26">
        <v>4060000</v>
      </c>
      <c r="N329" s="26">
        <v>3440000</v>
      </c>
      <c r="O329" s="26">
        <v>2630000</v>
      </c>
      <c r="P329" s="26">
        <v>3900000</v>
      </c>
      <c r="Q329" s="26">
        <v>12130000</v>
      </c>
      <c r="R329" s="26">
        <v>0</v>
      </c>
      <c r="S329" s="188">
        <v>0</v>
      </c>
      <c r="T329" s="85">
        <f t="shared" si="1923"/>
        <v>4420000</v>
      </c>
      <c r="AQ329" s="130">
        <v>39775</v>
      </c>
      <c r="AR329" s="50">
        <v>0.14000000000000001</v>
      </c>
      <c r="AS329" s="88">
        <v>0.14000000000000001</v>
      </c>
      <c r="AT329" s="88">
        <v>9.2999999999999999E-2</v>
      </c>
      <c r="AU329" s="88">
        <v>0.14500000000000002</v>
      </c>
      <c r="AV329" s="88">
        <v>0.14499999999999999</v>
      </c>
      <c r="AW329" s="88">
        <v>0.10875</v>
      </c>
      <c r="AX329" s="88">
        <v>0.105</v>
      </c>
      <c r="AY329" s="88">
        <v>0.23000000000000004</v>
      </c>
      <c r="AZ329" s="88">
        <v>0.23500000000000001</v>
      </c>
      <c r="BA329" s="88">
        <v>0.105</v>
      </c>
      <c r="BB329" s="88">
        <v>0.27937500000000004</v>
      </c>
      <c r="BC329" s="88">
        <v>0.21571428571428569</v>
      </c>
      <c r="BD329" s="88">
        <v>0.20937500000000001</v>
      </c>
      <c r="BE329" s="88">
        <v>0.22275641025641027</v>
      </c>
      <c r="BF329" s="88">
        <v>0.28391025641025641</v>
      </c>
      <c r="BG329" s="88">
        <v>0.36678571428571427</v>
      </c>
      <c r="BH329" s="89">
        <v>0.21916361416361413</v>
      </c>
      <c r="BI329" s="89">
        <v>0.33472527472527464</v>
      </c>
      <c r="BJ329" s="89">
        <f t="shared" si="1924"/>
        <v>0.31051855535113454</v>
      </c>
      <c r="BK329" s="101"/>
      <c r="BL329" s="49"/>
      <c r="BP329" s="1"/>
      <c r="BQ329" s="1"/>
      <c r="BR329" s="1"/>
      <c r="BS329" s="1"/>
      <c r="BT329" s="1"/>
      <c r="BU329" s="1"/>
      <c r="BV329" s="1"/>
      <c r="BW329" s="1"/>
      <c r="BX329" s="1"/>
      <c r="BY329" s="1"/>
      <c r="BZ329" s="1"/>
      <c r="CA329" s="1"/>
      <c r="CB329" s="1"/>
      <c r="CC329" s="1"/>
      <c r="CD329" s="1"/>
      <c r="CE329" s="97"/>
      <c r="CG329" s="90">
        <v>39775</v>
      </c>
      <c r="CH329" s="78">
        <f t="shared" si="1906"/>
        <v>427000.00000000006</v>
      </c>
      <c r="CI329" s="78">
        <f t="shared" si="1907"/>
        <v>7000.0000000000009</v>
      </c>
      <c r="CJ329" s="78">
        <f t="shared" si="1908"/>
        <v>293880</v>
      </c>
      <c r="CK329" s="78">
        <f t="shared" si="1909"/>
        <v>287100.00000000006</v>
      </c>
      <c r="CL329" s="78">
        <f t="shared" si="1910"/>
        <v>342200</v>
      </c>
      <c r="CM329" s="78">
        <f t="shared" si="1911"/>
        <v>362137.5</v>
      </c>
      <c r="CN329" s="78">
        <f t="shared" si="1912"/>
        <v>307650</v>
      </c>
      <c r="CO329" s="78">
        <f t="shared" si="1913"/>
        <v>36800.000000000007</v>
      </c>
      <c r="CP329" s="78">
        <f t="shared" si="1914"/>
        <v>949400.00000000012</v>
      </c>
      <c r="CQ329" s="78">
        <f t="shared" si="1915"/>
        <v>400050</v>
      </c>
      <c r="CR329" s="78">
        <f t="shared" si="1916"/>
        <v>41906.250000000007</v>
      </c>
      <c r="CS329" s="78">
        <f t="shared" si="1917"/>
        <v>875799.99999999988</v>
      </c>
      <c r="CT329" s="78">
        <f t="shared" si="1918"/>
        <v>720250</v>
      </c>
      <c r="CU329" s="78">
        <f t="shared" si="1919"/>
        <v>585849.358974359</v>
      </c>
      <c r="CV329" s="78">
        <f t="shared" si="1920"/>
        <v>1107250</v>
      </c>
      <c r="CW329" s="78">
        <f t="shared" si="1921"/>
        <v>4449110.7142857146</v>
      </c>
      <c r="CX329" s="78">
        <f t="shared" si="1922"/>
        <v>0</v>
      </c>
      <c r="CY329" s="78">
        <f t="shared" si="1922"/>
        <v>0</v>
      </c>
      <c r="CZ329" s="91">
        <f t="shared" si="1925"/>
        <v>1372492.0146520147</v>
      </c>
      <c r="DA329" s="88"/>
      <c r="DB329" s="49"/>
      <c r="EQ329" s="1"/>
    </row>
    <row r="330" spans="1:147" x14ac:dyDescent="0.15">
      <c r="A330" s="81">
        <v>39776</v>
      </c>
      <c r="B330" s="82">
        <v>4020000</v>
      </c>
      <c r="C330" s="83">
        <v>2990000</v>
      </c>
      <c r="D330" s="83">
        <v>2210000</v>
      </c>
      <c r="E330" s="84">
        <v>2050000</v>
      </c>
      <c r="F330" s="84">
        <v>210000</v>
      </c>
      <c r="G330" s="84">
        <v>1670000</v>
      </c>
      <c r="H330" s="84">
        <v>450000</v>
      </c>
      <c r="I330" s="84">
        <v>3570000</v>
      </c>
      <c r="J330" s="138">
        <v>3230000</v>
      </c>
      <c r="K330" s="138">
        <v>90000</v>
      </c>
      <c r="L330" s="26">
        <v>3590000</v>
      </c>
      <c r="M330" s="26">
        <v>1840000</v>
      </c>
      <c r="N330" s="26">
        <v>30000</v>
      </c>
      <c r="O330" s="26">
        <v>2460000</v>
      </c>
      <c r="P330" s="26">
        <v>4690000</v>
      </c>
      <c r="Q330" s="26">
        <v>90000</v>
      </c>
      <c r="R330" s="179">
        <v>4340000</v>
      </c>
      <c r="S330" s="190">
        <v>0</v>
      </c>
      <c r="T330" s="85">
        <f t="shared" si="1923"/>
        <v>2322000</v>
      </c>
      <c r="AQ330" s="130">
        <v>39776</v>
      </c>
      <c r="AR330" s="50">
        <v>0.14000000000000001</v>
      </c>
      <c r="AS330" s="88">
        <v>0.14000000000000001</v>
      </c>
      <c r="AT330" s="88">
        <v>9.2999999999999999E-2</v>
      </c>
      <c r="AU330" s="88">
        <v>0.14500000000000002</v>
      </c>
      <c r="AV330" s="88">
        <v>0.14499999999999999</v>
      </c>
      <c r="AW330" s="88">
        <v>0.10875</v>
      </c>
      <c r="AX330" s="88">
        <v>0.10333333333333333</v>
      </c>
      <c r="AY330" s="88">
        <v>0.23000000000000004</v>
      </c>
      <c r="AZ330" s="88">
        <v>0.23833333333333331</v>
      </c>
      <c r="BA330" s="88">
        <v>0.105</v>
      </c>
      <c r="BB330" s="88">
        <v>0.27937500000000004</v>
      </c>
      <c r="BC330" s="88">
        <v>0.21571428571428569</v>
      </c>
      <c r="BD330" s="88">
        <v>0.23767857142857143</v>
      </c>
      <c r="BE330" s="88">
        <v>0.23416666666666663</v>
      </c>
      <c r="BF330" s="88">
        <v>0.2869871794871795</v>
      </c>
      <c r="BG330" s="88">
        <v>0.36678571428571427</v>
      </c>
      <c r="BH330" s="89">
        <v>0.21916361416361413</v>
      </c>
      <c r="BI330" s="89">
        <v>0.34656593406593406</v>
      </c>
      <c r="BJ330" s="89">
        <f t="shared" si="1924"/>
        <v>0.25093290514156147</v>
      </c>
      <c r="BK330" s="101"/>
      <c r="BL330" s="49"/>
      <c r="BP330" s="1"/>
      <c r="BQ330" s="1"/>
      <c r="BR330" s="1"/>
      <c r="BS330" s="1"/>
      <c r="BT330" s="1"/>
      <c r="BU330" s="1"/>
      <c r="BV330" s="1"/>
      <c r="BW330" s="1"/>
      <c r="BX330" s="1"/>
      <c r="BY330" s="1"/>
      <c r="BZ330" s="1"/>
      <c r="CA330" s="1"/>
      <c r="CB330" s="1"/>
      <c r="CC330" s="1"/>
      <c r="CD330" s="1"/>
      <c r="CE330" s="97"/>
      <c r="CG330" s="90">
        <v>39776</v>
      </c>
      <c r="CH330" s="78">
        <f t="shared" si="1906"/>
        <v>562800</v>
      </c>
      <c r="CI330" s="78">
        <f t="shared" si="1907"/>
        <v>418600.00000000006</v>
      </c>
      <c r="CJ330" s="78">
        <f t="shared" si="1908"/>
        <v>205530</v>
      </c>
      <c r="CK330" s="78">
        <f t="shared" si="1909"/>
        <v>297250.00000000006</v>
      </c>
      <c r="CL330" s="78">
        <f t="shared" si="1910"/>
        <v>30449.999999999996</v>
      </c>
      <c r="CM330" s="78">
        <f t="shared" si="1911"/>
        <v>181612.5</v>
      </c>
      <c r="CN330" s="78">
        <f t="shared" si="1912"/>
        <v>46500</v>
      </c>
      <c r="CO330" s="78">
        <f t="shared" si="1913"/>
        <v>821100.00000000012</v>
      </c>
      <c r="CP330" s="78">
        <f t="shared" si="1914"/>
        <v>769816.66666666663</v>
      </c>
      <c r="CQ330" s="78">
        <f t="shared" si="1915"/>
        <v>9450</v>
      </c>
      <c r="CR330" s="78">
        <f t="shared" si="1916"/>
        <v>1002956.2500000001</v>
      </c>
      <c r="CS330" s="78">
        <f t="shared" si="1917"/>
        <v>396914.28571428568</v>
      </c>
      <c r="CT330" s="78">
        <f t="shared" si="1918"/>
        <v>7130.3571428571431</v>
      </c>
      <c r="CU330" s="78">
        <f t="shared" si="1919"/>
        <v>576049.99999999988</v>
      </c>
      <c r="CV330" s="78">
        <f t="shared" si="1920"/>
        <v>1345969.8717948718</v>
      </c>
      <c r="CW330" s="78">
        <f t="shared" si="1921"/>
        <v>33010.714285714283</v>
      </c>
      <c r="CX330" s="78">
        <f t="shared" si="1922"/>
        <v>951170.08547008527</v>
      </c>
      <c r="CY330" s="78">
        <f t="shared" si="1922"/>
        <v>0</v>
      </c>
      <c r="CZ330" s="91">
        <f t="shared" si="1925"/>
        <v>582666.2057387057</v>
      </c>
      <c r="DA330" s="88"/>
      <c r="DB330" s="49"/>
      <c r="EQ330" s="1"/>
    </row>
    <row r="331" spans="1:147" x14ac:dyDescent="0.15">
      <c r="A331" s="81">
        <v>39777</v>
      </c>
      <c r="B331" s="82">
        <v>230000</v>
      </c>
      <c r="C331" s="83">
        <v>1740000</v>
      </c>
      <c r="D331" s="83">
        <v>2240000</v>
      </c>
      <c r="E331" s="84">
        <v>250000</v>
      </c>
      <c r="F331" s="84">
        <v>2480000</v>
      </c>
      <c r="G331" s="84">
        <v>150000</v>
      </c>
      <c r="H331" s="84">
        <v>3580000</v>
      </c>
      <c r="I331" s="84">
        <v>3410000</v>
      </c>
      <c r="J331" s="138">
        <v>2820000</v>
      </c>
      <c r="K331" s="138">
        <v>4710000</v>
      </c>
      <c r="L331" s="26">
        <v>2530000</v>
      </c>
      <c r="M331" s="26">
        <v>10000</v>
      </c>
      <c r="N331" s="26">
        <v>4280000</v>
      </c>
      <c r="O331" s="26">
        <v>2490000</v>
      </c>
      <c r="P331" s="26">
        <v>0</v>
      </c>
      <c r="Q331" s="26">
        <v>6090000</v>
      </c>
      <c r="R331" s="179">
        <v>20000</v>
      </c>
      <c r="S331" s="190">
        <v>4904022</v>
      </c>
      <c r="T331" s="85">
        <f t="shared" si="1923"/>
        <v>2576000</v>
      </c>
      <c r="AQ331" s="130">
        <v>39777</v>
      </c>
      <c r="AR331" s="50">
        <v>0.14124999999999999</v>
      </c>
      <c r="AS331" s="88">
        <v>0.14000000000000001</v>
      </c>
      <c r="AT331" s="88">
        <v>9.2999999999999999E-2</v>
      </c>
      <c r="AU331" s="88">
        <v>0.14500000000000002</v>
      </c>
      <c r="AV331" s="88">
        <v>0.14499999999999999</v>
      </c>
      <c r="AW331" s="88">
        <v>0.11142857142857143</v>
      </c>
      <c r="AX331" s="88">
        <v>0.10333333333333333</v>
      </c>
      <c r="AY331" s="88">
        <v>0.23000000000000004</v>
      </c>
      <c r="AZ331" s="88">
        <v>0.23666666666666666</v>
      </c>
      <c r="BA331" s="88">
        <v>0.105</v>
      </c>
      <c r="BB331" s="88">
        <v>0.27937500000000004</v>
      </c>
      <c r="BC331" s="88">
        <v>0.22428571428571425</v>
      </c>
      <c r="BD331" s="88">
        <v>0.23767857142857143</v>
      </c>
      <c r="BE331" s="88">
        <v>0.24262820512820515</v>
      </c>
      <c r="BF331" s="88">
        <v>0.2869871794871795</v>
      </c>
      <c r="BG331" s="88">
        <v>0.36486263736263735</v>
      </c>
      <c r="BH331" s="89">
        <v>0.21916361416361413</v>
      </c>
      <c r="BI331" s="89">
        <v>0.34656593406593406</v>
      </c>
      <c r="BJ331" s="89">
        <f t="shared" si="1924"/>
        <v>0.2987426436572399</v>
      </c>
      <c r="BK331" s="101"/>
      <c r="BL331" s="49"/>
      <c r="BP331" s="1"/>
      <c r="BQ331" s="1"/>
      <c r="BR331" s="1"/>
      <c r="BS331" s="1"/>
      <c r="BT331" s="1"/>
      <c r="BU331" s="1"/>
      <c r="BV331" s="1"/>
      <c r="BW331" s="1"/>
      <c r="BX331" s="1"/>
      <c r="BY331" s="1"/>
      <c r="BZ331" s="1"/>
      <c r="CA331" s="1"/>
      <c r="CB331" s="1"/>
      <c r="CC331" s="1"/>
      <c r="CD331" s="1"/>
      <c r="CE331" s="97"/>
      <c r="CG331" s="90">
        <v>39777</v>
      </c>
      <c r="CH331" s="78">
        <f t="shared" si="1906"/>
        <v>32487.499999999996</v>
      </c>
      <c r="CI331" s="78">
        <f t="shared" si="1907"/>
        <v>243600.00000000003</v>
      </c>
      <c r="CJ331" s="78">
        <f t="shared" si="1908"/>
        <v>208320</v>
      </c>
      <c r="CK331" s="78">
        <f t="shared" si="1909"/>
        <v>36250.000000000007</v>
      </c>
      <c r="CL331" s="78">
        <f t="shared" si="1910"/>
        <v>359600</v>
      </c>
      <c r="CM331" s="78">
        <f t="shared" si="1911"/>
        <v>16714.285714285714</v>
      </c>
      <c r="CN331" s="78">
        <f t="shared" si="1912"/>
        <v>369933.33333333331</v>
      </c>
      <c r="CO331" s="78">
        <f t="shared" si="1913"/>
        <v>784300.00000000012</v>
      </c>
      <c r="CP331" s="78">
        <f t="shared" si="1914"/>
        <v>667400</v>
      </c>
      <c r="CQ331" s="78">
        <f t="shared" si="1915"/>
        <v>494550</v>
      </c>
      <c r="CR331" s="78">
        <f t="shared" si="1916"/>
        <v>706818.75000000012</v>
      </c>
      <c r="CS331" s="78">
        <f t="shared" si="1917"/>
        <v>2242.8571428571427</v>
      </c>
      <c r="CT331" s="78">
        <f t="shared" si="1918"/>
        <v>1017264.2857142857</v>
      </c>
      <c r="CU331" s="78">
        <f t="shared" si="1919"/>
        <v>604144.23076923087</v>
      </c>
      <c r="CV331" s="78">
        <f t="shared" si="1920"/>
        <v>0</v>
      </c>
      <c r="CW331" s="78">
        <f t="shared" si="1921"/>
        <v>2222013.4615384615</v>
      </c>
      <c r="CX331" s="78">
        <f t="shared" si="1922"/>
        <v>4383.2722832722829</v>
      </c>
      <c r="CY331" s="78">
        <f>S331*BI331</f>
        <v>1699566.9651098901</v>
      </c>
      <c r="CZ331" s="91">
        <f t="shared" si="1925"/>
        <v>769561.0500610501</v>
      </c>
      <c r="DA331" s="88"/>
      <c r="DB331" s="49"/>
      <c r="EQ331" s="1"/>
    </row>
    <row r="332" spans="1:147" x14ac:dyDescent="0.15">
      <c r="A332" s="81">
        <v>39778</v>
      </c>
      <c r="B332" s="82">
        <v>3180000</v>
      </c>
      <c r="C332" s="83">
        <v>2550000</v>
      </c>
      <c r="D332" s="83">
        <v>440000</v>
      </c>
      <c r="E332" s="84">
        <v>2830000</v>
      </c>
      <c r="F332" s="84">
        <v>770000</v>
      </c>
      <c r="G332" s="84">
        <v>3740000</v>
      </c>
      <c r="H332" s="84">
        <v>3090000</v>
      </c>
      <c r="I332" s="84">
        <v>2440000</v>
      </c>
      <c r="J332" s="138">
        <v>290000</v>
      </c>
      <c r="K332" s="138">
        <v>6640000</v>
      </c>
      <c r="L332" s="26">
        <v>70000</v>
      </c>
      <c r="M332" s="26">
        <v>2760000</v>
      </c>
      <c r="N332" s="26">
        <v>3020000</v>
      </c>
      <c r="O332" s="26">
        <v>290000</v>
      </c>
      <c r="P332" s="26">
        <v>5550000</v>
      </c>
      <c r="Q332" s="26">
        <v>120000</v>
      </c>
      <c r="R332" s="26">
        <v>0</v>
      </c>
      <c r="S332" s="188">
        <v>4322089</v>
      </c>
      <c r="T332" s="85">
        <f t="shared" si="1923"/>
        <v>1796000</v>
      </c>
      <c r="AQ332" s="130">
        <v>39778</v>
      </c>
      <c r="AR332" s="50">
        <v>0.14124999999999999</v>
      </c>
      <c r="AS332" s="88">
        <v>0.13750000000000001</v>
      </c>
      <c r="AT332" s="88">
        <v>9.2999999999999999E-2</v>
      </c>
      <c r="AU332" s="88">
        <v>0.14500000000000002</v>
      </c>
      <c r="AV332" s="88">
        <v>0.14499999999999999</v>
      </c>
      <c r="AW332" s="88">
        <v>0.11142857142857143</v>
      </c>
      <c r="AX332" s="88">
        <v>0.10333333333333333</v>
      </c>
      <c r="AY332" s="88">
        <v>0.23000000000000004</v>
      </c>
      <c r="AZ332" s="88">
        <v>0.23666666666666666</v>
      </c>
      <c r="BA332" s="88">
        <v>0.105</v>
      </c>
      <c r="BB332" s="88">
        <v>0.28187500000000004</v>
      </c>
      <c r="BC332" s="88">
        <v>0.22428571428571425</v>
      </c>
      <c r="BD332" s="88">
        <v>0.23767857142857143</v>
      </c>
      <c r="BE332" s="88">
        <v>0.24262820512820515</v>
      </c>
      <c r="BF332" s="88">
        <v>0.28865384615384615</v>
      </c>
      <c r="BG332" s="88">
        <v>0.36486263736263735</v>
      </c>
      <c r="BH332" s="89">
        <v>0.21805250305250304</v>
      </c>
      <c r="BI332" s="89">
        <v>0.35156288156288151</v>
      </c>
      <c r="BJ332" s="89">
        <f t="shared" si="1924"/>
        <v>0.27104274252102761</v>
      </c>
      <c r="BK332" s="101"/>
      <c r="BL332" s="49"/>
      <c r="BP332" s="1"/>
      <c r="BQ332" s="1"/>
      <c r="BR332" s="1"/>
      <c r="BS332" s="1"/>
      <c r="BT332" s="1"/>
      <c r="BU332" s="1"/>
      <c r="BV332" s="1"/>
      <c r="BW332" s="1"/>
      <c r="BX332" s="1"/>
      <c r="BY332" s="1"/>
      <c r="BZ332" s="1"/>
      <c r="CA332" s="1"/>
      <c r="CB332" s="1"/>
      <c r="CC332" s="1"/>
      <c r="CD332" s="1"/>
      <c r="CE332" s="97"/>
      <c r="CG332" s="90">
        <v>39778</v>
      </c>
      <c r="CH332" s="78">
        <f t="shared" si="1906"/>
        <v>449174.99999999994</v>
      </c>
      <c r="CI332" s="78">
        <f t="shared" si="1907"/>
        <v>350625</v>
      </c>
      <c r="CJ332" s="78">
        <f t="shared" si="1908"/>
        <v>40920</v>
      </c>
      <c r="CK332" s="78">
        <f t="shared" si="1909"/>
        <v>410350.00000000006</v>
      </c>
      <c r="CL332" s="78">
        <f t="shared" si="1910"/>
        <v>111649.99999999999</v>
      </c>
      <c r="CM332" s="78">
        <f t="shared" si="1911"/>
        <v>416742.85714285716</v>
      </c>
      <c r="CN332" s="78">
        <f t="shared" si="1912"/>
        <v>319300</v>
      </c>
      <c r="CO332" s="78">
        <f t="shared" si="1913"/>
        <v>561200.00000000012</v>
      </c>
      <c r="CP332" s="78">
        <f t="shared" si="1914"/>
        <v>68633.333333333328</v>
      </c>
      <c r="CQ332" s="78">
        <f t="shared" si="1915"/>
        <v>697200</v>
      </c>
      <c r="CR332" s="78">
        <f t="shared" si="1916"/>
        <v>19731.250000000004</v>
      </c>
      <c r="CS332" s="78">
        <f t="shared" si="1917"/>
        <v>619028.57142857136</v>
      </c>
      <c r="CT332" s="78">
        <f t="shared" si="1918"/>
        <v>717789.28571428568</v>
      </c>
      <c r="CU332" s="78">
        <f t="shared" si="1919"/>
        <v>70362.179487179499</v>
      </c>
      <c r="CV332" s="78">
        <f t="shared" si="1920"/>
        <v>1602028.8461538462</v>
      </c>
      <c r="CW332" s="78">
        <f t="shared" si="1921"/>
        <v>43783.516483516483</v>
      </c>
      <c r="CX332" s="78">
        <f t="shared" si="1922"/>
        <v>0</v>
      </c>
      <c r="CY332" s="78">
        <f>S332*BI332</f>
        <v>1519486.0632112329</v>
      </c>
      <c r="CZ332" s="91">
        <f t="shared" si="1925"/>
        <v>486792.76556776557</v>
      </c>
      <c r="DA332" s="88"/>
      <c r="DB332" s="49"/>
      <c r="EQ332" s="1"/>
    </row>
    <row r="333" spans="1:147" x14ac:dyDescent="0.15">
      <c r="A333" s="81">
        <v>39779</v>
      </c>
      <c r="B333" s="82">
        <v>2730000</v>
      </c>
      <c r="C333" s="83">
        <v>350000</v>
      </c>
      <c r="D333" s="83">
        <v>4690000</v>
      </c>
      <c r="E333" s="84">
        <v>1540000</v>
      </c>
      <c r="F333" s="84">
        <v>80000</v>
      </c>
      <c r="G333" s="84">
        <v>2380000</v>
      </c>
      <c r="H333" s="84">
        <v>2350000</v>
      </c>
      <c r="I333" s="84">
        <v>0</v>
      </c>
      <c r="J333" s="138">
        <v>5590000</v>
      </c>
      <c r="K333" s="138">
        <v>50000</v>
      </c>
      <c r="L333" s="26">
        <v>2960000</v>
      </c>
      <c r="M333" s="26">
        <v>2620000</v>
      </c>
      <c r="N333" s="26">
        <v>3950000</v>
      </c>
      <c r="O333" s="26">
        <v>3920000</v>
      </c>
      <c r="P333" s="26">
        <v>900000</v>
      </c>
      <c r="Q333" s="26">
        <v>0</v>
      </c>
      <c r="R333" s="179">
        <v>3880000</v>
      </c>
      <c r="S333" s="190">
        <v>4806432</v>
      </c>
      <c r="T333" s="85">
        <f t="shared" si="1923"/>
        <v>2530000</v>
      </c>
      <c r="AQ333" s="130">
        <v>39779</v>
      </c>
      <c r="AR333" s="50">
        <v>0.13500000000000001</v>
      </c>
      <c r="AS333" s="88">
        <v>0.13750000000000001</v>
      </c>
      <c r="AT333" s="88">
        <v>9.2999999999999999E-2</v>
      </c>
      <c r="AU333" s="88">
        <v>0.14500000000000002</v>
      </c>
      <c r="AV333" s="88">
        <v>0.14499999999999999</v>
      </c>
      <c r="AW333" s="88">
        <v>0.11142857142857143</v>
      </c>
      <c r="AX333" s="88">
        <v>0.10333333333333333</v>
      </c>
      <c r="AY333" s="88">
        <v>0.23000000000000004</v>
      </c>
      <c r="AZ333" s="88">
        <v>0.23666666666666666</v>
      </c>
      <c r="BA333" s="124">
        <v>0.10000000000000002</v>
      </c>
      <c r="BB333" s="124">
        <v>0.28187500000000004</v>
      </c>
      <c r="BC333" s="124">
        <v>0.22428571428571425</v>
      </c>
      <c r="BD333" s="124">
        <v>0.23892857142857143</v>
      </c>
      <c r="BE333" s="124">
        <v>0.24506410256410258</v>
      </c>
      <c r="BF333" s="124">
        <v>0.28865384615384615</v>
      </c>
      <c r="BG333" s="124">
        <v>0.36486263736263735</v>
      </c>
      <c r="BH333" s="125">
        <v>0.21805250305250304</v>
      </c>
      <c r="BI333" s="125">
        <v>0.35394383394383389</v>
      </c>
      <c r="BJ333" s="89">
        <f t="shared" si="1924"/>
        <v>0.23796453063844369</v>
      </c>
      <c r="BK333" s="101"/>
      <c r="BL333" s="49"/>
      <c r="BP333" s="1"/>
      <c r="BQ333" s="1"/>
      <c r="BR333" s="1"/>
      <c r="BS333" s="1"/>
      <c r="BT333" s="1"/>
      <c r="BU333" s="1"/>
      <c r="BV333" s="1"/>
      <c r="BW333" s="1"/>
      <c r="BX333" s="1"/>
      <c r="BY333" s="1"/>
      <c r="BZ333" s="1"/>
      <c r="CA333" s="1"/>
      <c r="CB333" s="1"/>
      <c r="CC333" s="1"/>
      <c r="CD333" s="1"/>
      <c r="CE333" s="97"/>
      <c r="CG333" s="90">
        <v>39779</v>
      </c>
      <c r="CH333" s="78">
        <f t="shared" si="1906"/>
        <v>368550</v>
      </c>
      <c r="CI333" s="78">
        <f t="shared" si="1907"/>
        <v>48125.000000000007</v>
      </c>
      <c r="CJ333" s="78">
        <f t="shared" si="1908"/>
        <v>436170</v>
      </c>
      <c r="CK333" s="78">
        <f t="shared" si="1909"/>
        <v>223300.00000000003</v>
      </c>
      <c r="CL333" s="78">
        <f t="shared" si="1910"/>
        <v>11600</v>
      </c>
      <c r="CM333" s="78">
        <f t="shared" si="1911"/>
        <v>265200</v>
      </c>
      <c r="CN333" s="78">
        <f t="shared" si="1912"/>
        <v>242833.33333333334</v>
      </c>
      <c r="CO333" s="78">
        <f t="shared" si="1913"/>
        <v>0</v>
      </c>
      <c r="CP333" s="78">
        <f t="shared" si="1914"/>
        <v>1322966.6666666667</v>
      </c>
      <c r="CQ333" s="78">
        <f t="shared" si="1915"/>
        <v>5000.0000000000009</v>
      </c>
      <c r="CR333" s="78">
        <f t="shared" si="1916"/>
        <v>834350.00000000012</v>
      </c>
      <c r="CS333" s="78">
        <f t="shared" si="1917"/>
        <v>587628.57142857136</v>
      </c>
      <c r="CT333" s="78">
        <f t="shared" si="1918"/>
        <v>943767.85714285716</v>
      </c>
      <c r="CU333" s="78">
        <f t="shared" si="1919"/>
        <v>960651.28205128212</v>
      </c>
      <c r="CV333" s="78">
        <f t="shared" si="1920"/>
        <v>259788.46153846153</v>
      </c>
      <c r="CW333" s="78">
        <f t="shared" si="1921"/>
        <v>0</v>
      </c>
      <c r="CX333" s="78">
        <f t="shared" si="1922"/>
        <v>846043.71184371179</v>
      </c>
      <c r="CY333" s="78">
        <f>S333*BI333</f>
        <v>1701206.9696703295</v>
      </c>
      <c r="CZ333" s="91">
        <f t="shared" si="1925"/>
        <v>602050.26251526247</v>
      </c>
      <c r="DA333" s="88"/>
      <c r="DB333" s="49"/>
      <c r="EQ333" s="1"/>
    </row>
    <row r="334" spans="1:147" x14ac:dyDescent="0.15">
      <c r="A334" s="81">
        <v>39780</v>
      </c>
      <c r="B334" s="82">
        <v>2980000</v>
      </c>
      <c r="C334" s="83">
        <v>1810000</v>
      </c>
      <c r="D334" s="83">
        <v>1520000</v>
      </c>
      <c r="E334" s="84">
        <v>0</v>
      </c>
      <c r="F334" s="84">
        <v>2340000</v>
      </c>
      <c r="G334" s="84">
        <v>2490000</v>
      </c>
      <c r="H334" s="84">
        <v>380000</v>
      </c>
      <c r="I334" s="84">
        <v>4040000</v>
      </c>
      <c r="J334" s="138">
        <v>3690000</v>
      </c>
      <c r="K334" s="138">
        <v>3020000</v>
      </c>
      <c r="L334" s="26">
        <v>2880000</v>
      </c>
      <c r="M334" s="26">
        <v>2750000</v>
      </c>
      <c r="N334" s="26">
        <v>470000</v>
      </c>
      <c r="O334" s="26">
        <v>3830000</v>
      </c>
      <c r="P334" s="26">
        <v>0</v>
      </c>
      <c r="Q334" s="26">
        <v>4660000</v>
      </c>
      <c r="R334" s="179">
        <v>5330000</v>
      </c>
      <c r="S334" s="190">
        <v>0</v>
      </c>
      <c r="T334" s="85">
        <f t="shared" si="1923"/>
        <v>2858000</v>
      </c>
      <c r="AQ334" s="130">
        <v>39780</v>
      </c>
      <c r="AR334" s="50">
        <v>0.13500000000000001</v>
      </c>
      <c r="AS334" s="88">
        <v>0.13250000000000001</v>
      </c>
      <c r="AT334" s="88">
        <v>9.2999999999999999E-2</v>
      </c>
      <c r="AU334" s="88">
        <v>0.14500000000000002</v>
      </c>
      <c r="AV334" s="88">
        <v>0.14499999999999999</v>
      </c>
      <c r="AW334" s="88">
        <v>0.11142857142857143</v>
      </c>
      <c r="AX334" s="88">
        <v>0.10333333333333333</v>
      </c>
      <c r="AY334" s="88">
        <v>0.23000000000000004</v>
      </c>
      <c r="AZ334" s="88">
        <v>0.23666666666666666</v>
      </c>
      <c r="BA334" s="88">
        <v>0.10000000000000002</v>
      </c>
      <c r="BB334" s="88">
        <v>0.28187500000000004</v>
      </c>
      <c r="BC334" s="88">
        <v>0.24142857142857141</v>
      </c>
      <c r="BD334" s="88">
        <v>0.23892857142857143</v>
      </c>
      <c r="BE334" s="88">
        <v>0.24506410256410258</v>
      </c>
      <c r="BF334" s="88">
        <v>0.28948717948717945</v>
      </c>
      <c r="BG334" s="88">
        <v>0.36486263736263735</v>
      </c>
      <c r="BH334" s="89">
        <v>0.21976190476190477</v>
      </c>
      <c r="BI334" s="89">
        <v>0.35394383394383389</v>
      </c>
      <c r="BJ334" s="89">
        <f t="shared" si="1924"/>
        <v>0.2744914474375636</v>
      </c>
      <c r="BK334" s="101"/>
      <c r="BL334" s="49"/>
      <c r="BP334" s="1"/>
      <c r="BQ334" s="1"/>
      <c r="BR334" s="1"/>
      <c r="BS334" s="1"/>
      <c r="BT334" s="1"/>
      <c r="BU334" s="1"/>
      <c r="BV334" s="1"/>
      <c r="BW334" s="1"/>
      <c r="BX334" s="1"/>
      <c r="BY334" s="1"/>
      <c r="BZ334" s="1"/>
      <c r="CA334" s="1"/>
      <c r="CB334" s="1"/>
      <c r="CC334" s="1"/>
      <c r="CD334" s="1"/>
      <c r="CE334" s="97"/>
      <c r="CG334" s="90">
        <v>39780</v>
      </c>
      <c r="CH334" s="78">
        <f t="shared" si="1906"/>
        <v>402300</v>
      </c>
      <c r="CI334" s="78">
        <f t="shared" si="1907"/>
        <v>239825</v>
      </c>
      <c r="CJ334" s="78">
        <f t="shared" si="1908"/>
        <v>141360</v>
      </c>
      <c r="CK334" s="78">
        <f t="shared" si="1909"/>
        <v>0</v>
      </c>
      <c r="CL334" s="78">
        <f t="shared" si="1910"/>
        <v>339300</v>
      </c>
      <c r="CM334" s="78">
        <f t="shared" si="1911"/>
        <v>277457.14285714284</v>
      </c>
      <c r="CN334" s="78">
        <f t="shared" si="1912"/>
        <v>39266.666666666664</v>
      </c>
      <c r="CO334" s="78">
        <f t="shared" si="1913"/>
        <v>929200.00000000012</v>
      </c>
      <c r="CP334" s="78">
        <f t="shared" si="1914"/>
        <v>873300</v>
      </c>
      <c r="CQ334" s="78">
        <f t="shared" si="1915"/>
        <v>302000.00000000006</v>
      </c>
      <c r="CR334" s="78">
        <f t="shared" si="1916"/>
        <v>811800.00000000012</v>
      </c>
      <c r="CS334" s="78">
        <f t="shared" si="1917"/>
        <v>663928.57142857136</v>
      </c>
      <c r="CT334" s="78">
        <f t="shared" si="1918"/>
        <v>112296.42857142858</v>
      </c>
      <c r="CU334" s="78">
        <f t="shared" si="1919"/>
        <v>938595.51282051287</v>
      </c>
      <c r="CV334" s="78">
        <f t="shared" si="1920"/>
        <v>0</v>
      </c>
      <c r="CW334" s="78">
        <f t="shared" si="1921"/>
        <v>1700259.8901098901</v>
      </c>
      <c r="CX334" s="78">
        <f t="shared" si="1922"/>
        <v>1171330.9523809524</v>
      </c>
      <c r="CY334" s="78">
        <f>S334*BI334</f>
        <v>0</v>
      </c>
      <c r="CZ334" s="91">
        <f t="shared" si="1925"/>
        <v>784496.55677655677</v>
      </c>
      <c r="DA334" s="88"/>
      <c r="DB334" s="49"/>
      <c r="EQ334" s="1"/>
    </row>
    <row r="335" spans="1:147" x14ac:dyDescent="0.15">
      <c r="A335" s="81">
        <v>39781</v>
      </c>
      <c r="B335" s="82">
        <v>3530000</v>
      </c>
      <c r="C335" s="83">
        <v>1330000</v>
      </c>
      <c r="D335" s="83">
        <v>20000</v>
      </c>
      <c r="E335" s="84">
        <v>2430000</v>
      </c>
      <c r="F335" s="84">
        <v>1190000</v>
      </c>
      <c r="G335" s="84">
        <v>2080000</v>
      </c>
      <c r="H335" s="84">
        <v>3570000</v>
      </c>
      <c r="I335" s="84">
        <v>2110000</v>
      </c>
      <c r="J335" s="138">
        <v>70000</v>
      </c>
      <c r="K335" s="138">
        <v>2190000</v>
      </c>
      <c r="L335" s="26">
        <v>2290000</v>
      </c>
      <c r="M335" s="26">
        <v>2040000</v>
      </c>
      <c r="N335" s="26">
        <v>1350000</v>
      </c>
      <c r="O335" s="26">
        <v>60000</v>
      </c>
      <c r="P335" s="26">
        <v>2730000</v>
      </c>
      <c r="Q335" s="26">
        <v>7680000</v>
      </c>
      <c r="R335" s="179">
        <v>5890000</v>
      </c>
      <c r="S335" s="179">
        <v>2420801</v>
      </c>
      <c r="T335" s="85">
        <f t="shared" si="1923"/>
        <v>3542000</v>
      </c>
      <c r="AQ335" s="130">
        <v>39781</v>
      </c>
      <c r="AR335" s="50">
        <v>0.13500000000000001</v>
      </c>
      <c r="AS335" s="88">
        <v>0.13250000000000001</v>
      </c>
      <c r="AT335" s="88">
        <v>0.10666666666666667</v>
      </c>
      <c r="AU335" s="88">
        <v>0.14500000000000002</v>
      </c>
      <c r="AV335" s="88">
        <v>0.15</v>
      </c>
      <c r="AW335" s="88">
        <v>0.11</v>
      </c>
      <c r="AX335" s="88">
        <v>0.10333333333333333</v>
      </c>
      <c r="AY335" s="88">
        <v>0.23000000000000004</v>
      </c>
      <c r="AZ335" s="88">
        <v>0.23499999999999999</v>
      </c>
      <c r="BA335" s="88">
        <v>0.10000000000000002</v>
      </c>
      <c r="BB335" s="88">
        <v>0.31444444444444453</v>
      </c>
      <c r="BC335" s="88">
        <v>0.23857142857142857</v>
      </c>
      <c r="BD335" s="88">
        <v>0.24080357142857145</v>
      </c>
      <c r="BE335" s="88">
        <v>0.27264423076923083</v>
      </c>
      <c r="BF335" s="88">
        <v>0.28948717948717945</v>
      </c>
      <c r="BG335" s="88">
        <v>0.36486263736263735</v>
      </c>
      <c r="BH335" s="89">
        <v>0.2280952380952381</v>
      </c>
      <c r="BI335" s="89">
        <v>0.35862637362637362</v>
      </c>
      <c r="BJ335" s="89">
        <f t="shared" si="1924"/>
        <v>0.29798811307739881</v>
      </c>
      <c r="BK335" s="101"/>
      <c r="BL335" s="49"/>
      <c r="BP335" s="1"/>
      <c r="BQ335" s="1"/>
      <c r="BR335" s="1"/>
      <c r="BS335" s="1"/>
      <c r="BT335" s="1"/>
      <c r="BU335" s="1"/>
      <c r="BV335" s="1"/>
      <c r="BW335" s="1"/>
      <c r="BX335" s="1"/>
      <c r="BY335" s="1"/>
      <c r="BZ335" s="1"/>
      <c r="CA335" s="1"/>
      <c r="CB335" s="1"/>
      <c r="CC335" s="1"/>
      <c r="CD335" s="1"/>
      <c r="CE335" s="97"/>
      <c r="CG335" s="90">
        <v>39781</v>
      </c>
      <c r="CH335" s="78">
        <f t="shared" si="1906"/>
        <v>476550.00000000006</v>
      </c>
      <c r="CI335" s="78">
        <f t="shared" si="1907"/>
        <v>176225</v>
      </c>
      <c r="CJ335" s="78">
        <f t="shared" si="1908"/>
        <v>2133.3333333333335</v>
      </c>
      <c r="CK335" s="78">
        <f t="shared" si="1909"/>
        <v>352350.00000000006</v>
      </c>
      <c r="CL335" s="78">
        <f t="shared" si="1910"/>
        <v>178500</v>
      </c>
      <c r="CM335" s="78">
        <f t="shared" si="1911"/>
        <v>228800</v>
      </c>
      <c r="CN335" s="78">
        <f t="shared" si="1912"/>
        <v>368900</v>
      </c>
      <c r="CO335" s="78">
        <f t="shared" si="1913"/>
        <v>485300.00000000006</v>
      </c>
      <c r="CP335" s="78">
        <f t="shared" si="1914"/>
        <v>16450</v>
      </c>
      <c r="CQ335" s="78">
        <f t="shared" si="1915"/>
        <v>219000.00000000003</v>
      </c>
      <c r="CR335" s="78">
        <f t="shared" si="1916"/>
        <v>720077.77777777798</v>
      </c>
      <c r="CS335" s="78">
        <f t="shared" si="1917"/>
        <v>486685.71428571426</v>
      </c>
      <c r="CT335" s="78">
        <f t="shared" si="1918"/>
        <v>325084.82142857148</v>
      </c>
      <c r="CU335" s="78">
        <f t="shared" si="1919"/>
        <v>16358.653846153849</v>
      </c>
      <c r="CV335" s="78">
        <f t="shared" si="1920"/>
        <v>790299.99999999988</v>
      </c>
      <c r="CW335" s="78">
        <f t="shared" si="1921"/>
        <v>2802145.0549450549</v>
      </c>
      <c r="CX335" s="78">
        <f t="shared" si="1922"/>
        <v>1343480.9523809524</v>
      </c>
      <c r="CY335" s="78">
        <f t="shared" si="1922"/>
        <v>868163.08390109893</v>
      </c>
      <c r="CZ335" s="91">
        <f t="shared" si="1925"/>
        <v>1055473.8965201466</v>
      </c>
      <c r="DA335" s="88"/>
      <c r="DB335" s="49"/>
      <c r="EQ335" s="1"/>
    </row>
    <row r="336" spans="1:147" x14ac:dyDescent="0.15">
      <c r="A336" s="81">
        <v>39782</v>
      </c>
      <c r="B336" s="82">
        <v>4860000</v>
      </c>
      <c r="C336" s="83">
        <v>80000</v>
      </c>
      <c r="D336" s="83">
        <v>3120000</v>
      </c>
      <c r="E336" s="84">
        <v>1340000</v>
      </c>
      <c r="F336" s="84">
        <v>1760000</v>
      </c>
      <c r="G336" s="84">
        <v>2320000</v>
      </c>
      <c r="H336" s="84">
        <v>3100000</v>
      </c>
      <c r="I336" s="84">
        <v>0</v>
      </c>
      <c r="J336" s="138">
        <v>4160000</v>
      </c>
      <c r="K336" s="138">
        <v>2600000</v>
      </c>
      <c r="L336" s="26">
        <v>2090000</v>
      </c>
      <c r="M336" s="26">
        <v>2430000</v>
      </c>
      <c r="N336" s="26">
        <v>2810000</v>
      </c>
      <c r="O336" s="26">
        <v>4630000</v>
      </c>
      <c r="P336" s="26">
        <v>2880000</v>
      </c>
      <c r="Q336" s="26">
        <v>8950000</v>
      </c>
      <c r="R336" s="179">
        <v>7150000</v>
      </c>
      <c r="S336" s="190">
        <v>0</v>
      </c>
      <c r="T336" s="85">
        <f t="shared" si="1923"/>
        <v>5284000</v>
      </c>
      <c r="AQ336" s="130">
        <v>39782</v>
      </c>
      <c r="AR336" s="50">
        <v>0.13500000000000001</v>
      </c>
      <c r="AS336" s="88">
        <v>0.14499999999999999</v>
      </c>
      <c r="AT336" s="88">
        <v>0.10666666666666667</v>
      </c>
      <c r="AU336" s="88">
        <v>0.14000000000000001</v>
      </c>
      <c r="AV336" s="88">
        <v>0.155</v>
      </c>
      <c r="AW336" s="88">
        <v>0.11</v>
      </c>
      <c r="AX336" s="88">
        <v>0.10333333333333333</v>
      </c>
      <c r="AY336" s="88">
        <v>0.22500000000000003</v>
      </c>
      <c r="AZ336" s="88">
        <v>0.23499999999999999</v>
      </c>
      <c r="BA336" s="88">
        <v>0.11666666666666668</v>
      </c>
      <c r="BB336" s="88">
        <v>0.31777777777777777</v>
      </c>
      <c r="BC336" s="88">
        <v>0.23571428571428571</v>
      </c>
      <c r="BD336" s="88">
        <v>0.24080357142857145</v>
      </c>
      <c r="BE336" s="88">
        <v>0.27264423076923083</v>
      </c>
      <c r="BF336" s="88">
        <v>0.29403846153846153</v>
      </c>
      <c r="BG336" s="88">
        <v>0.36155906593406584</v>
      </c>
      <c r="BH336" s="89">
        <v>0.25371271585557303</v>
      </c>
      <c r="BI336" s="89">
        <v>0.35862637362637362</v>
      </c>
      <c r="BJ336" s="89">
        <f t="shared" si="1924"/>
        <v>0.29658709886009954</v>
      </c>
      <c r="BK336" s="101"/>
      <c r="BL336" s="49"/>
      <c r="BP336" s="1"/>
      <c r="BQ336" s="1"/>
      <c r="BR336" s="1"/>
      <c r="BS336" s="1"/>
      <c r="BT336" s="1"/>
      <c r="BU336" s="1"/>
      <c r="BV336" s="1"/>
      <c r="BW336" s="1"/>
      <c r="BX336" s="1"/>
      <c r="BY336" s="1"/>
      <c r="BZ336" s="1"/>
      <c r="CA336" s="1"/>
      <c r="CB336" s="1"/>
      <c r="CC336" s="1"/>
      <c r="CD336" s="1"/>
      <c r="CE336" s="97"/>
      <c r="CG336" s="90">
        <v>39782</v>
      </c>
      <c r="CH336" s="78">
        <f t="shared" si="1906"/>
        <v>656100</v>
      </c>
      <c r="CI336" s="78">
        <f t="shared" si="1907"/>
        <v>11600</v>
      </c>
      <c r="CJ336" s="78">
        <f t="shared" si="1908"/>
        <v>332800</v>
      </c>
      <c r="CK336" s="78">
        <f t="shared" si="1909"/>
        <v>187600.00000000003</v>
      </c>
      <c r="CL336" s="78">
        <f t="shared" si="1910"/>
        <v>272800</v>
      </c>
      <c r="CM336" s="78">
        <f t="shared" si="1911"/>
        <v>255200</v>
      </c>
      <c r="CN336" s="78">
        <f t="shared" si="1912"/>
        <v>320333.33333333331</v>
      </c>
      <c r="CO336" s="78">
        <f t="shared" si="1913"/>
        <v>0</v>
      </c>
      <c r="CP336" s="78">
        <f t="shared" si="1914"/>
        <v>977600</v>
      </c>
      <c r="CQ336" s="78">
        <f t="shared" si="1915"/>
        <v>303333.33333333337</v>
      </c>
      <c r="CR336" s="78">
        <f t="shared" si="1916"/>
        <v>664155.5555555555</v>
      </c>
      <c r="CS336" s="78">
        <f t="shared" si="1917"/>
        <v>572785.71428571432</v>
      </c>
      <c r="CT336" s="78">
        <f t="shared" si="1918"/>
        <v>676658.0357142858</v>
      </c>
      <c r="CU336" s="78">
        <f t="shared" si="1919"/>
        <v>1262342.7884615387</v>
      </c>
      <c r="CV336" s="78">
        <f t="shared" si="1920"/>
        <v>846830.76923076925</v>
      </c>
      <c r="CW336" s="78">
        <f t="shared" si="1921"/>
        <v>3235953.6401098892</v>
      </c>
      <c r="CX336" s="78">
        <f t="shared" si="1922"/>
        <v>1814045.9183673472</v>
      </c>
      <c r="CY336" s="78">
        <f t="shared" si="1922"/>
        <v>0</v>
      </c>
      <c r="CZ336" s="91">
        <f t="shared" si="1925"/>
        <v>1567166.2303767658</v>
      </c>
      <c r="DA336" s="88"/>
      <c r="DB336" s="49"/>
      <c r="EQ336" s="1"/>
    </row>
    <row r="337" spans="1:147" x14ac:dyDescent="0.15">
      <c r="A337" s="81">
        <v>39783</v>
      </c>
      <c r="B337" s="82">
        <v>2140000</v>
      </c>
      <c r="C337" s="83">
        <v>5650000</v>
      </c>
      <c r="D337" s="83">
        <v>4930000</v>
      </c>
      <c r="E337" s="84">
        <v>1670000</v>
      </c>
      <c r="F337" s="84">
        <v>1990000</v>
      </c>
      <c r="G337" s="84">
        <v>1880000</v>
      </c>
      <c r="H337" s="84">
        <v>10000</v>
      </c>
      <c r="I337" s="84">
        <v>1180000</v>
      </c>
      <c r="J337" s="138">
        <v>3430000</v>
      </c>
      <c r="K337" s="138">
        <v>2750000</v>
      </c>
      <c r="L337" s="26">
        <v>2610000</v>
      </c>
      <c r="M337" s="26">
        <v>3140000</v>
      </c>
      <c r="N337" s="26">
        <v>70000</v>
      </c>
      <c r="O337" s="26">
        <v>2830000</v>
      </c>
      <c r="P337" s="26">
        <v>3530000</v>
      </c>
      <c r="Q337" s="26">
        <v>5970000</v>
      </c>
      <c r="R337" s="179">
        <v>3410000</v>
      </c>
      <c r="S337" s="190">
        <v>0</v>
      </c>
      <c r="T337" s="85">
        <f t="shared" si="1923"/>
        <v>3162000</v>
      </c>
      <c r="AQ337" s="130">
        <v>39783</v>
      </c>
      <c r="AR337" s="50">
        <v>0.13500000000000001</v>
      </c>
      <c r="AS337" s="88">
        <v>0.14499999999999999</v>
      </c>
      <c r="AT337" s="88">
        <v>0.13</v>
      </c>
      <c r="AU337" s="88">
        <v>0.14000000000000001</v>
      </c>
      <c r="AV337" s="88">
        <v>0.155</v>
      </c>
      <c r="AW337" s="88">
        <v>0.11</v>
      </c>
      <c r="AX337" s="88">
        <v>0.10333333333333333</v>
      </c>
      <c r="AY337" s="88">
        <v>0.22500000000000003</v>
      </c>
      <c r="AZ337" s="88">
        <v>0.21999999999999997</v>
      </c>
      <c r="BA337" s="88">
        <v>0.1075</v>
      </c>
      <c r="BB337" s="88">
        <v>0.35833333333333328</v>
      </c>
      <c r="BC337" s="88">
        <v>0.23571428571428571</v>
      </c>
      <c r="BD337" s="88">
        <v>0.24767857142857144</v>
      </c>
      <c r="BE337" s="88">
        <v>0.27014423076923078</v>
      </c>
      <c r="BF337" s="88">
        <v>0.28121794871794875</v>
      </c>
      <c r="BG337" s="88">
        <v>0.36155906593406584</v>
      </c>
      <c r="BH337" s="89">
        <v>0.25371271585557303</v>
      </c>
      <c r="BI337" s="89">
        <v>0.41362637362637361</v>
      </c>
      <c r="BJ337" s="89">
        <f t="shared" si="1924"/>
        <v>0.30349228442410875</v>
      </c>
      <c r="BK337" s="101"/>
      <c r="BL337" s="49"/>
      <c r="BP337" s="1"/>
      <c r="BQ337" s="1"/>
      <c r="BR337" s="1"/>
      <c r="BS337" s="1"/>
      <c r="BT337" s="1"/>
      <c r="BU337" s="1"/>
      <c r="BV337" s="1"/>
      <c r="BW337" s="1"/>
      <c r="BX337" s="1"/>
      <c r="BY337" s="1"/>
      <c r="BZ337" s="1"/>
      <c r="CA337" s="1"/>
      <c r="CB337" s="1"/>
      <c r="CC337" s="1"/>
      <c r="CD337" s="1"/>
      <c r="CE337" s="97"/>
      <c r="CG337" s="90">
        <v>39783</v>
      </c>
      <c r="CH337" s="78">
        <f t="shared" si="1906"/>
        <v>288900</v>
      </c>
      <c r="CI337" s="78">
        <f t="shared" si="1907"/>
        <v>819250</v>
      </c>
      <c r="CJ337" s="78">
        <f t="shared" si="1908"/>
        <v>640900</v>
      </c>
      <c r="CK337" s="78">
        <f t="shared" si="1909"/>
        <v>233800.00000000003</v>
      </c>
      <c r="CL337" s="78">
        <f t="shared" si="1910"/>
        <v>308450</v>
      </c>
      <c r="CM337" s="78">
        <f t="shared" si="1911"/>
        <v>206800</v>
      </c>
      <c r="CN337" s="78">
        <f t="shared" si="1912"/>
        <v>1033.3333333333333</v>
      </c>
      <c r="CO337" s="78">
        <f t="shared" si="1913"/>
        <v>265500.00000000006</v>
      </c>
      <c r="CP337" s="78">
        <f t="shared" si="1914"/>
        <v>754599.99999999988</v>
      </c>
      <c r="CQ337" s="78">
        <f t="shared" si="1915"/>
        <v>295625</v>
      </c>
      <c r="CR337" s="78">
        <f t="shared" si="1916"/>
        <v>935249.99999999988</v>
      </c>
      <c r="CS337" s="78">
        <f t="shared" si="1917"/>
        <v>740142.85714285716</v>
      </c>
      <c r="CT337" s="78">
        <f t="shared" si="1918"/>
        <v>17337.5</v>
      </c>
      <c r="CU337" s="78">
        <f t="shared" si="1919"/>
        <v>764508.17307692312</v>
      </c>
      <c r="CV337" s="78">
        <f t="shared" si="1920"/>
        <v>992699.35897435911</v>
      </c>
      <c r="CW337" s="78">
        <f t="shared" si="1921"/>
        <v>2158507.6236263732</v>
      </c>
      <c r="CX337" s="78">
        <f t="shared" si="1922"/>
        <v>865160.36106750404</v>
      </c>
      <c r="CY337" s="78">
        <f t="shared" si="1922"/>
        <v>0</v>
      </c>
      <c r="CZ337" s="91">
        <f t="shared" si="1925"/>
        <v>959642.60334903188</v>
      </c>
      <c r="DA337" s="88"/>
      <c r="DB337" s="49"/>
      <c r="EQ337" s="1"/>
    </row>
    <row r="338" spans="1:147" x14ac:dyDescent="0.15">
      <c r="A338" s="81">
        <v>39784</v>
      </c>
      <c r="B338" s="82">
        <v>260000</v>
      </c>
      <c r="C338" s="83">
        <v>1860000</v>
      </c>
      <c r="D338" s="83">
        <v>1850000</v>
      </c>
      <c r="E338" s="84">
        <v>2250000</v>
      </c>
      <c r="F338" s="84">
        <v>2090000</v>
      </c>
      <c r="G338" s="84">
        <v>20000</v>
      </c>
      <c r="H338" s="84">
        <v>2940000</v>
      </c>
      <c r="I338" s="84">
        <v>1340000</v>
      </c>
      <c r="J338" s="138">
        <v>3700000</v>
      </c>
      <c r="K338" s="138">
        <v>2940000</v>
      </c>
      <c r="L338" s="26">
        <v>4260000</v>
      </c>
      <c r="M338" s="26">
        <v>0</v>
      </c>
      <c r="N338" s="26">
        <v>3120000</v>
      </c>
      <c r="O338" s="26">
        <v>3370000</v>
      </c>
      <c r="P338" s="26">
        <v>4750000</v>
      </c>
      <c r="Q338" s="26">
        <v>4230000</v>
      </c>
      <c r="R338" s="179">
        <v>180000</v>
      </c>
      <c r="S338" s="179">
        <v>2768911</v>
      </c>
      <c r="T338" s="85">
        <f t="shared" si="1923"/>
        <v>3130000</v>
      </c>
      <c r="AQ338" s="130">
        <v>39784</v>
      </c>
      <c r="AR338" s="50">
        <v>0.13750000000000001</v>
      </c>
      <c r="AS338" s="88">
        <v>0.16333333333333333</v>
      </c>
      <c r="AT338" s="88">
        <v>0.13</v>
      </c>
      <c r="AU338" s="88">
        <v>0.14000000000000001</v>
      </c>
      <c r="AV338" s="88">
        <v>0.16500000000000001</v>
      </c>
      <c r="AW338" s="88">
        <v>0.13</v>
      </c>
      <c r="AX338" s="88">
        <v>0.10333333333333333</v>
      </c>
      <c r="AY338" s="88">
        <v>0.22500000000000003</v>
      </c>
      <c r="AZ338" s="88">
        <v>0.21666666666666665</v>
      </c>
      <c r="BA338" s="88">
        <v>0.1075</v>
      </c>
      <c r="BB338" s="88">
        <v>0.35833333333333328</v>
      </c>
      <c r="BC338" s="88">
        <v>0.23571428571428571</v>
      </c>
      <c r="BD338" s="88">
        <v>0.24767857142857144</v>
      </c>
      <c r="BE338" s="88">
        <v>0.26128205128205129</v>
      </c>
      <c r="BF338" s="88">
        <v>0.28634615384615386</v>
      </c>
      <c r="BG338" s="88">
        <v>0.36155906593406584</v>
      </c>
      <c r="BH338" s="89">
        <v>0.25371271585557303</v>
      </c>
      <c r="BI338" s="89">
        <v>0.41362637362637361</v>
      </c>
      <c r="BJ338" s="89">
        <f t="shared" si="1924"/>
        <v>0.29319393125891297</v>
      </c>
      <c r="BK338" s="101"/>
      <c r="BL338" s="49"/>
      <c r="BP338" s="1"/>
      <c r="BQ338" s="1"/>
      <c r="BR338" s="1"/>
      <c r="BS338" s="1"/>
      <c r="BT338" s="1"/>
      <c r="BU338" s="1"/>
      <c r="BV338" s="1"/>
      <c r="BW338" s="1"/>
      <c r="BX338" s="1"/>
      <c r="BY338" s="1"/>
      <c r="BZ338" s="1"/>
      <c r="CA338" s="1"/>
      <c r="CB338" s="1"/>
      <c r="CC338" s="1"/>
      <c r="CD338" s="1"/>
      <c r="CE338" s="97"/>
      <c r="CG338" s="90">
        <v>39784</v>
      </c>
      <c r="CH338" s="78">
        <f t="shared" si="1906"/>
        <v>35750</v>
      </c>
      <c r="CI338" s="78">
        <f t="shared" si="1907"/>
        <v>303800</v>
      </c>
      <c r="CJ338" s="78">
        <f t="shared" si="1908"/>
        <v>240500</v>
      </c>
      <c r="CK338" s="78">
        <f t="shared" si="1909"/>
        <v>315000.00000000006</v>
      </c>
      <c r="CL338" s="78">
        <f t="shared" si="1910"/>
        <v>344850</v>
      </c>
      <c r="CM338" s="78">
        <f t="shared" si="1911"/>
        <v>2600</v>
      </c>
      <c r="CN338" s="78">
        <f t="shared" si="1912"/>
        <v>303800</v>
      </c>
      <c r="CO338" s="78">
        <f t="shared" si="1913"/>
        <v>301500.00000000006</v>
      </c>
      <c r="CP338" s="78">
        <f t="shared" si="1914"/>
        <v>801666.66666666663</v>
      </c>
      <c r="CQ338" s="78">
        <f t="shared" si="1915"/>
        <v>316050</v>
      </c>
      <c r="CR338" s="78">
        <f t="shared" si="1916"/>
        <v>1526499.9999999998</v>
      </c>
      <c r="CS338" s="78">
        <f t="shared" si="1917"/>
        <v>0</v>
      </c>
      <c r="CT338" s="78">
        <f t="shared" si="1918"/>
        <v>772757.14285714296</v>
      </c>
      <c r="CU338" s="78">
        <f t="shared" si="1919"/>
        <v>880520.51282051287</v>
      </c>
      <c r="CV338" s="78">
        <f t="shared" si="1920"/>
        <v>1360144.2307692308</v>
      </c>
      <c r="CW338" s="78">
        <f t="shared" si="1921"/>
        <v>1529394.8489010986</v>
      </c>
      <c r="CX338" s="78">
        <f t="shared" si="1922"/>
        <v>45668.288854003149</v>
      </c>
      <c r="CY338" s="78">
        <f t="shared" si="1922"/>
        <v>1145294.6158241758</v>
      </c>
      <c r="CZ338" s="91">
        <f t="shared" si="1925"/>
        <v>917697.00484039763</v>
      </c>
      <c r="DA338" s="88"/>
      <c r="DB338" s="49"/>
      <c r="EQ338" s="1"/>
    </row>
    <row r="339" spans="1:147" x14ac:dyDescent="0.15">
      <c r="A339" s="81">
        <v>39785</v>
      </c>
      <c r="B339" s="82">
        <v>2860000</v>
      </c>
      <c r="C339" s="83">
        <v>6250000</v>
      </c>
      <c r="D339" s="83">
        <v>1710000</v>
      </c>
      <c r="E339" s="84">
        <v>2370000</v>
      </c>
      <c r="F339" s="84">
        <v>1870000</v>
      </c>
      <c r="G339" s="84">
        <v>2550000</v>
      </c>
      <c r="H339" s="84">
        <v>2100000</v>
      </c>
      <c r="I339" s="84">
        <v>2450000</v>
      </c>
      <c r="J339" s="138">
        <v>3720000</v>
      </c>
      <c r="K339" s="138">
        <v>9170000</v>
      </c>
      <c r="L339" s="84">
        <v>0</v>
      </c>
      <c r="M339" s="26">
        <v>1150000</v>
      </c>
      <c r="N339" s="26">
        <v>3020000</v>
      </c>
      <c r="O339" s="26">
        <v>3240000</v>
      </c>
      <c r="P339" s="26">
        <v>3000000</v>
      </c>
      <c r="Q339" s="26">
        <v>0</v>
      </c>
      <c r="R339" s="26">
        <v>0</v>
      </c>
      <c r="S339" s="179">
        <v>6378066</v>
      </c>
      <c r="T339" s="85">
        <f t="shared" si="1923"/>
        <v>1852000</v>
      </c>
      <c r="AQ339" s="130">
        <v>39785</v>
      </c>
      <c r="AR339" s="50">
        <v>0.13750000000000001</v>
      </c>
      <c r="AS339" s="88">
        <v>0.20166666666666666</v>
      </c>
      <c r="AT339" s="88">
        <v>0.13666666666666669</v>
      </c>
      <c r="AU339" s="88">
        <v>0.14500000000000002</v>
      </c>
      <c r="AV339" s="88">
        <v>0.16500000000000001</v>
      </c>
      <c r="AW339" s="88">
        <v>0.13</v>
      </c>
      <c r="AX339" s="88">
        <v>0.10333333333333333</v>
      </c>
      <c r="AY339" s="88">
        <v>0.20333333333333337</v>
      </c>
      <c r="AZ339" s="88">
        <v>0.21666666666666665</v>
      </c>
      <c r="BA339" s="88">
        <v>0.1075</v>
      </c>
      <c r="BB339" s="88">
        <v>0.37611111111111112</v>
      </c>
      <c r="BC339" s="88">
        <v>0.23571428571428571</v>
      </c>
      <c r="BD339" s="88">
        <v>0.25267857142857142</v>
      </c>
      <c r="BE339" s="88">
        <v>0.26237179487179491</v>
      </c>
      <c r="BF339" s="88">
        <v>0.3017307692307693</v>
      </c>
      <c r="BG339" s="88">
        <v>0.36155906593406584</v>
      </c>
      <c r="BH339" s="89">
        <v>0.25371271585557303</v>
      </c>
      <c r="BI339" s="89">
        <v>0.49679487179487186</v>
      </c>
      <c r="BJ339" s="89">
        <f t="shared" si="1924"/>
        <v>0.27196179360596207</v>
      </c>
      <c r="BK339" s="101"/>
      <c r="BL339" s="49"/>
      <c r="BP339" s="1"/>
      <c r="BQ339" s="1"/>
      <c r="BR339" s="1"/>
      <c r="BS339" s="1"/>
      <c r="BT339" s="1"/>
      <c r="BU339" s="1"/>
      <c r="BV339" s="1"/>
      <c r="BW339" s="1"/>
      <c r="BX339" s="1"/>
      <c r="BY339" s="1"/>
      <c r="BZ339" s="1"/>
      <c r="CA339" s="1"/>
      <c r="CB339" s="1"/>
      <c r="CC339" s="1"/>
      <c r="CD339" s="1"/>
      <c r="CE339" s="97"/>
      <c r="CG339" s="90">
        <v>39785</v>
      </c>
      <c r="CH339" s="78">
        <f t="shared" si="1906"/>
        <v>393250.00000000006</v>
      </c>
      <c r="CI339" s="78">
        <f t="shared" si="1907"/>
        <v>1260416.6666666667</v>
      </c>
      <c r="CJ339" s="78">
        <f t="shared" si="1908"/>
        <v>233700.00000000003</v>
      </c>
      <c r="CK339" s="78">
        <f t="shared" si="1909"/>
        <v>343650.00000000006</v>
      </c>
      <c r="CL339" s="78">
        <f t="shared" si="1910"/>
        <v>308550</v>
      </c>
      <c r="CM339" s="78">
        <f t="shared" si="1911"/>
        <v>331500</v>
      </c>
      <c r="CN339" s="78">
        <f t="shared" si="1912"/>
        <v>217000</v>
      </c>
      <c r="CO339" s="78">
        <f t="shared" si="1913"/>
        <v>498166.66666666674</v>
      </c>
      <c r="CP339" s="78">
        <f t="shared" si="1914"/>
        <v>805999.99999999988</v>
      </c>
      <c r="CQ339" s="78">
        <f t="shared" si="1915"/>
        <v>985775</v>
      </c>
      <c r="CR339" s="78">
        <f t="shared" si="1916"/>
        <v>0</v>
      </c>
      <c r="CS339" s="78">
        <f t="shared" si="1917"/>
        <v>271071.42857142858</v>
      </c>
      <c r="CT339" s="78">
        <f t="shared" si="1918"/>
        <v>763089.28571428568</v>
      </c>
      <c r="CU339" s="78">
        <f t="shared" si="1919"/>
        <v>850084.61538461549</v>
      </c>
      <c r="CV339" s="78">
        <f t="shared" si="1920"/>
        <v>905192.30769230786</v>
      </c>
      <c r="CW339" s="78">
        <f t="shared" si="1921"/>
        <v>0</v>
      </c>
      <c r="CX339" s="78">
        <f t="shared" si="1922"/>
        <v>0</v>
      </c>
      <c r="CY339" s="78">
        <f t="shared" si="1922"/>
        <v>3168590.480769231</v>
      </c>
      <c r="CZ339" s="91">
        <f t="shared" si="1925"/>
        <v>503673.24175824178</v>
      </c>
      <c r="DA339" s="88"/>
      <c r="DB339" s="49"/>
      <c r="EQ339" s="1"/>
    </row>
    <row r="340" spans="1:147" x14ac:dyDescent="0.15">
      <c r="A340" s="81">
        <v>39786</v>
      </c>
      <c r="B340" s="82">
        <v>2200000</v>
      </c>
      <c r="C340" s="83">
        <v>2370000</v>
      </c>
      <c r="D340" s="83">
        <v>3070000</v>
      </c>
      <c r="E340" s="84">
        <v>2280000</v>
      </c>
      <c r="F340" s="84">
        <v>50000</v>
      </c>
      <c r="G340" s="84">
        <v>1830000</v>
      </c>
      <c r="H340" s="84">
        <v>2620000</v>
      </c>
      <c r="I340" s="84">
        <v>2310000</v>
      </c>
      <c r="J340" s="138">
        <v>4290000</v>
      </c>
      <c r="K340" s="138">
        <v>130000</v>
      </c>
      <c r="L340" s="26">
        <v>2740000</v>
      </c>
      <c r="M340" s="26">
        <v>1750000</v>
      </c>
      <c r="N340" s="26">
        <v>3140000</v>
      </c>
      <c r="O340" s="26">
        <v>3710000</v>
      </c>
      <c r="P340" s="26">
        <v>2220000</v>
      </c>
      <c r="Q340" s="26">
        <v>0</v>
      </c>
      <c r="R340" s="26">
        <v>7510000</v>
      </c>
      <c r="S340" s="179">
        <v>4933515</v>
      </c>
      <c r="T340" s="85">
        <f t="shared" si="1923"/>
        <v>3316000</v>
      </c>
      <c r="AQ340" s="130">
        <v>39786</v>
      </c>
      <c r="AR340" s="50">
        <v>0.14499999999999999</v>
      </c>
      <c r="AS340" s="88">
        <v>0.22166666666666665</v>
      </c>
      <c r="AT340" s="88">
        <v>0.14333333333333334</v>
      </c>
      <c r="AU340" s="88">
        <v>0.14500000000000002</v>
      </c>
      <c r="AV340" s="88">
        <v>0.16500000000000001</v>
      </c>
      <c r="AW340" s="88">
        <v>0.13666666666666669</v>
      </c>
      <c r="AX340" s="88">
        <v>0.10333333333333333</v>
      </c>
      <c r="AY340" s="88">
        <v>0.21</v>
      </c>
      <c r="AZ340" s="88">
        <v>0.21833333333333332</v>
      </c>
      <c r="BA340" s="88">
        <v>0.11750000000000001</v>
      </c>
      <c r="BB340" s="88">
        <v>0.37611111111111112</v>
      </c>
      <c r="BC340" s="88">
        <v>0.22999999999999998</v>
      </c>
      <c r="BD340" s="88">
        <v>0.25517857142857142</v>
      </c>
      <c r="BE340" s="88">
        <v>0.26153846153846155</v>
      </c>
      <c r="BF340" s="88">
        <v>0.3017307692307693</v>
      </c>
      <c r="BG340" s="88">
        <v>0.36155906593406584</v>
      </c>
      <c r="BH340" s="89">
        <v>0.25371271585557303</v>
      </c>
      <c r="BI340" s="89">
        <v>0.49923076923076931</v>
      </c>
      <c r="BJ340" s="89">
        <f t="shared" si="1924"/>
        <v>0.26217088120392451</v>
      </c>
      <c r="BK340" s="101"/>
      <c r="BL340" s="49"/>
      <c r="BP340" s="1"/>
      <c r="BQ340" s="1"/>
      <c r="BR340" s="1"/>
      <c r="BS340" s="1"/>
      <c r="BT340" s="1"/>
      <c r="BU340" s="1"/>
      <c r="BV340" s="1"/>
      <c r="BW340" s="1"/>
      <c r="BX340" s="1"/>
      <c r="BY340" s="1"/>
      <c r="BZ340" s="1"/>
      <c r="CA340" s="1"/>
      <c r="CB340" s="1"/>
      <c r="CC340" s="1"/>
      <c r="CD340" s="1"/>
      <c r="CE340" s="97"/>
      <c r="CG340" s="90">
        <v>39786</v>
      </c>
      <c r="CH340" s="78">
        <f t="shared" si="1906"/>
        <v>319000</v>
      </c>
      <c r="CI340" s="78">
        <f t="shared" si="1907"/>
        <v>525350</v>
      </c>
      <c r="CJ340" s="78">
        <f t="shared" si="1908"/>
        <v>440033.33333333337</v>
      </c>
      <c r="CK340" s="78">
        <f t="shared" si="1909"/>
        <v>330600.00000000006</v>
      </c>
      <c r="CL340" s="78">
        <f t="shared" si="1910"/>
        <v>8250</v>
      </c>
      <c r="CM340" s="78">
        <f t="shared" si="1911"/>
        <v>250100.00000000003</v>
      </c>
      <c r="CN340" s="78">
        <f t="shared" si="1912"/>
        <v>270733.33333333331</v>
      </c>
      <c r="CO340" s="78">
        <f t="shared" si="1913"/>
        <v>485100</v>
      </c>
      <c r="CP340" s="78">
        <f t="shared" si="1914"/>
        <v>936650</v>
      </c>
      <c r="CQ340" s="78">
        <f t="shared" si="1915"/>
        <v>15275.000000000002</v>
      </c>
      <c r="CR340" s="78">
        <f t="shared" si="1916"/>
        <v>1030544.4444444445</v>
      </c>
      <c r="CS340" s="78">
        <f t="shared" si="1917"/>
        <v>402499.99999999994</v>
      </c>
      <c r="CT340" s="78">
        <f t="shared" si="1918"/>
        <v>801260.71428571432</v>
      </c>
      <c r="CU340" s="78">
        <f t="shared" si="1919"/>
        <v>970307.69230769237</v>
      </c>
      <c r="CV340" s="78">
        <f t="shared" si="1920"/>
        <v>669842.30769230786</v>
      </c>
      <c r="CW340" s="78">
        <f t="shared" si="1921"/>
        <v>0</v>
      </c>
      <c r="CX340" s="78">
        <f t="shared" si="1922"/>
        <v>1905382.4960753536</v>
      </c>
      <c r="CY340" s="78">
        <f t="shared" si="1922"/>
        <v>2462962.4884615387</v>
      </c>
      <c r="CZ340" s="91">
        <f t="shared" si="1925"/>
        <v>869358.64207221358</v>
      </c>
      <c r="DA340" s="88"/>
      <c r="DB340" s="49"/>
      <c r="EQ340" s="1"/>
    </row>
    <row r="341" spans="1:147" x14ac:dyDescent="0.15">
      <c r="A341" s="81">
        <v>39787</v>
      </c>
      <c r="B341" s="82">
        <v>1380000</v>
      </c>
      <c r="C341" s="83">
        <v>2550000</v>
      </c>
      <c r="D341" s="83">
        <v>2960000</v>
      </c>
      <c r="E341" s="84">
        <v>30000</v>
      </c>
      <c r="F341" s="84">
        <v>2330000</v>
      </c>
      <c r="G341" s="84">
        <v>1870000</v>
      </c>
      <c r="H341" s="84">
        <v>2790000</v>
      </c>
      <c r="I341" s="84">
        <v>2770000</v>
      </c>
      <c r="J341" s="138">
        <v>3450000</v>
      </c>
      <c r="K341" s="138">
        <v>2100000</v>
      </c>
      <c r="L341" s="26">
        <v>1960000</v>
      </c>
      <c r="M341" s="26">
        <v>2100000</v>
      </c>
      <c r="N341" s="26">
        <v>3360000</v>
      </c>
      <c r="O341" s="26">
        <v>5230000</v>
      </c>
      <c r="P341" s="26">
        <v>130000</v>
      </c>
      <c r="Q341" s="26">
        <v>7060000</v>
      </c>
      <c r="R341" s="26">
        <v>5050000</v>
      </c>
      <c r="S341" s="179">
        <v>5317102</v>
      </c>
      <c r="T341" s="85">
        <f t="shared" si="1923"/>
        <v>4166000</v>
      </c>
      <c r="AQ341" s="130">
        <v>39787</v>
      </c>
      <c r="AR341" s="50">
        <v>0.15125</v>
      </c>
      <c r="AS341" s="88">
        <v>0.2183333333333333</v>
      </c>
      <c r="AT341" s="88">
        <v>0.14333333333333334</v>
      </c>
      <c r="AU341" s="88">
        <v>0.14500000000000002</v>
      </c>
      <c r="AV341" s="88">
        <v>0.16500000000000001</v>
      </c>
      <c r="AW341" s="88">
        <v>0.13666666666666669</v>
      </c>
      <c r="AX341" s="88">
        <v>0.10999999999999999</v>
      </c>
      <c r="AY341" s="88">
        <v>0.16999999999999998</v>
      </c>
      <c r="AZ341" s="88">
        <v>0.21833333333333332</v>
      </c>
      <c r="BA341" s="88">
        <v>0.11750000000000001</v>
      </c>
      <c r="BB341" s="88">
        <v>0.39055555555555554</v>
      </c>
      <c r="BC341" s="88">
        <v>0.22428571428571425</v>
      </c>
      <c r="BD341" s="88">
        <v>0.26267857142857143</v>
      </c>
      <c r="BE341" s="88">
        <v>0.26153846153846155</v>
      </c>
      <c r="BF341" s="88">
        <v>0.31681318681318688</v>
      </c>
      <c r="BG341" s="88">
        <v>0.36155906593406584</v>
      </c>
      <c r="BH341" s="89">
        <v>0.25299843014128726</v>
      </c>
      <c r="BI341" s="89">
        <v>0.51461538461538459</v>
      </c>
      <c r="BJ341" s="89">
        <f t="shared" si="1924"/>
        <v>0.29389730896974908</v>
      </c>
      <c r="BK341" s="101"/>
      <c r="BL341" s="49"/>
      <c r="BP341" s="1"/>
      <c r="BQ341" s="1"/>
      <c r="BR341" s="1"/>
      <c r="BS341" s="1"/>
      <c r="BT341" s="1"/>
      <c r="BU341" s="1"/>
      <c r="BV341" s="1"/>
      <c r="BW341" s="1"/>
      <c r="BX341" s="1"/>
      <c r="BY341" s="1"/>
      <c r="BZ341" s="1"/>
      <c r="CA341" s="1"/>
      <c r="CB341" s="1"/>
      <c r="CC341" s="1"/>
      <c r="CD341" s="1"/>
      <c r="CE341" s="97"/>
      <c r="CG341" s="90">
        <v>39787</v>
      </c>
      <c r="CH341" s="78">
        <f t="shared" si="1906"/>
        <v>208725</v>
      </c>
      <c r="CI341" s="78">
        <f t="shared" si="1907"/>
        <v>556749.99999999988</v>
      </c>
      <c r="CJ341" s="78">
        <f t="shared" si="1908"/>
        <v>424266.66666666669</v>
      </c>
      <c r="CK341" s="78">
        <f t="shared" si="1909"/>
        <v>4350.0000000000009</v>
      </c>
      <c r="CL341" s="78">
        <f t="shared" si="1910"/>
        <v>384450</v>
      </c>
      <c r="CM341" s="78">
        <f t="shared" si="1911"/>
        <v>255566.66666666672</v>
      </c>
      <c r="CN341" s="78">
        <f t="shared" si="1912"/>
        <v>306899.99999999994</v>
      </c>
      <c r="CO341" s="78">
        <f t="shared" si="1913"/>
        <v>470899.99999999994</v>
      </c>
      <c r="CP341" s="78">
        <f t="shared" si="1914"/>
        <v>753250</v>
      </c>
      <c r="CQ341" s="78">
        <f t="shared" si="1915"/>
        <v>246750.00000000003</v>
      </c>
      <c r="CR341" s="78">
        <f t="shared" si="1916"/>
        <v>765488.88888888888</v>
      </c>
      <c r="CS341" s="78">
        <f t="shared" si="1917"/>
        <v>470999.99999999994</v>
      </c>
      <c r="CT341" s="78">
        <f t="shared" si="1918"/>
        <v>882600</v>
      </c>
      <c r="CU341" s="78">
        <f t="shared" si="1919"/>
        <v>1367846.153846154</v>
      </c>
      <c r="CV341" s="78">
        <f t="shared" si="1920"/>
        <v>41185.714285714297</v>
      </c>
      <c r="CW341" s="78">
        <f t="shared" si="1921"/>
        <v>2552607.0054945047</v>
      </c>
      <c r="CX341" s="78">
        <f t="shared" si="1922"/>
        <v>1277642.0722135007</v>
      </c>
      <c r="CY341" s="78">
        <f t="shared" si="1922"/>
        <v>2736262.4907692308</v>
      </c>
      <c r="CZ341" s="91">
        <f t="shared" si="1925"/>
        <v>1224376.1891679747</v>
      </c>
      <c r="DA341" s="88"/>
      <c r="DB341" s="49"/>
      <c r="EQ341" s="1"/>
    </row>
    <row r="342" spans="1:147" x14ac:dyDescent="0.15">
      <c r="A342" s="81">
        <v>39788</v>
      </c>
      <c r="B342" s="82">
        <v>3210000</v>
      </c>
      <c r="C342" s="83">
        <v>1730000</v>
      </c>
      <c r="D342" s="83">
        <v>490000</v>
      </c>
      <c r="E342" s="84">
        <v>2440000</v>
      </c>
      <c r="F342" s="84">
        <v>1180000</v>
      </c>
      <c r="G342" s="84">
        <v>3140000</v>
      </c>
      <c r="H342" s="84">
        <v>3380000</v>
      </c>
      <c r="I342" s="84">
        <v>3600000</v>
      </c>
      <c r="J342" s="138">
        <v>0</v>
      </c>
      <c r="K342" s="138">
        <v>1760000</v>
      </c>
      <c r="L342" s="26">
        <v>1880000</v>
      </c>
      <c r="M342" s="26">
        <v>1660000</v>
      </c>
      <c r="N342" s="26">
        <v>3860000</v>
      </c>
      <c r="O342" s="26">
        <v>0</v>
      </c>
      <c r="P342" s="26">
        <v>3970000</v>
      </c>
      <c r="Q342" s="26">
        <v>6190000</v>
      </c>
      <c r="R342" s="26">
        <v>8150000</v>
      </c>
      <c r="S342" s="179">
        <v>3090599</v>
      </c>
      <c r="T342" s="85">
        <f t="shared" si="1923"/>
        <v>4434000</v>
      </c>
      <c r="AQ342" s="130">
        <v>39788</v>
      </c>
      <c r="AR342" s="50">
        <v>0.155</v>
      </c>
      <c r="AS342" s="88">
        <v>0.2183333333333333</v>
      </c>
      <c r="AT342" s="88">
        <v>0.13250000000000001</v>
      </c>
      <c r="AU342" s="88">
        <v>0.17249999999999999</v>
      </c>
      <c r="AV342" s="88">
        <v>0.17500000000000002</v>
      </c>
      <c r="AW342" s="88">
        <v>0.14000000000000001</v>
      </c>
      <c r="AX342" s="88">
        <v>0.10999999999999999</v>
      </c>
      <c r="AY342" s="88">
        <v>0.16999999999999998</v>
      </c>
      <c r="AZ342" s="88">
        <v>0.22571428571428573</v>
      </c>
      <c r="BA342" s="88">
        <v>0.11750000000000001</v>
      </c>
      <c r="BB342" s="88">
        <v>0.42</v>
      </c>
      <c r="BC342" s="88">
        <v>0.22428571428571425</v>
      </c>
      <c r="BD342" s="88">
        <v>0.26267857142857143</v>
      </c>
      <c r="BE342" s="88">
        <v>0.26403846153846156</v>
      </c>
      <c r="BF342" s="88">
        <v>0.31681318681318688</v>
      </c>
      <c r="BG342" s="88">
        <v>0.35578983516483509</v>
      </c>
      <c r="BH342" s="89">
        <v>0.30496075353218216</v>
      </c>
      <c r="BI342" s="89">
        <v>0.51461538461538459</v>
      </c>
      <c r="BJ342" s="89">
        <f t="shared" si="1924"/>
        <v>0.31391325477312815</v>
      </c>
      <c r="BK342" s="101"/>
      <c r="BL342" s="49"/>
      <c r="BP342" s="1"/>
      <c r="BQ342" s="1"/>
      <c r="BR342" s="1"/>
      <c r="BS342" s="1"/>
      <c r="BT342" s="1"/>
      <c r="BU342" s="1"/>
      <c r="BV342" s="1"/>
      <c r="BW342" s="1"/>
      <c r="BX342" s="1"/>
      <c r="BY342" s="1"/>
      <c r="BZ342" s="1"/>
      <c r="CA342" s="1"/>
      <c r="CB342" s="1"/>
      <c r="CC342" s="1"/>
      <c r="CD342" s="1"/>
      <c r="CE342" s="97"/>
      <c r="CG342" s="90">
        <v>39788</v>
      </c>
      <c r="CH342" s="78">
        <f t="shared" si="1906"/>
        <v>497550</v>
      </c>
      <c r="CI342" s="78">
        <f t="shared" si="1907"/>
        <v>377716.66666666663</v>
      </c>
      <c r="CJ342" s="78">
        <f t="shared" si="1908"/>
        <v>64925</v>
      </c>
      <c r="CK342" s="78">
        <f t="shared" si="1909"/>
        <v>420899.99999999994</v>
      </c>
      <c r="CL342" s="78">
        <f t="shared" si="1910"/>
        <v>206500.00000000003</v>
      </c>
      <c r="CM342" s="78">
        <f t="shared" si="1911"/>
        <v>439600.00000000006</v>
      </c>
      <c r="CN342" s="78">
        <f t="shared" si="1912"/>
        <v>371799.99999999994</v>
      </c>
      <c r="CO342" s="78">
        <f t="shared" si="1913"/>
        <v>612000</v>
      </c>
      <c r="CP342" s="78">
        <f t="shared" si="1914"/>
        <v>0</v>
      </c>
      <c r="CQ342" s="78">
        <f t="shared" si="1915"/>
        <v>206800</v>
      </c>
      <c r="CR342" s="78">
        <f t="shared" si="1916"/>
        <v>789600</v>
      </c>
      <c r="CS342" s="78">
        <f t="shared" si="1917"/>
        <v>372314.28571428568</v>
      </c>
      <c r="CT342" s="78">
        <f t="shared" si="1918"/>
        <v>1013939.2857142857</v>
      </c>
      <c r="CU342" s="78">
        <f t="shared" si="1919"/>
        <v>0</v>
      </c>
      <c r="CV342" s="78">
        <f t="shared" si="1920"/>
        <v>1257748.3516483519</v>
      </c>
      <c r="CW342" s="78">
        <f t="shared" si="1921"/>
        <v>2202339.0796703291</v>
      </c>
      <c r="CX342" s="78">
        <f t="shared" si="1922"/>
        <v>2485430.1412872844</v>
      </c>
      <c r="CY342" s="78">
        <f t="shared" si="1922"/>
        <v>1590469.7930769229</v>
      </c>
      <c r="CZ342" s="91">
        <f t="shared" si="1925"/>
        <v>1391891.3716640503</v>
      </c>
      <c r="DA342" s="88"/>
      <c r="DB342" s="49"/>
      <c r="EQ342" s="1"/>
    </row>
    <row r="343" spans="1:147" x14ac:dyDescent="0.15">
      <c r="A343" s="81">
        <v>39789</v>
      </c>
      <c r="B343" s="82">
        <v>3150000</v>
      </c>
      <c r="C343" s="83">
        <v>80000</v>
      </c>
      <c r="D343" s="83">
        <v>5430000</v>
      </c>
      <c r="E343" s="84">
        <v>1040000</v>
      </c>
      <c r="F343" s="84">
        <v>1620000</v>
      </c>
      <c r="G343" s="84">
        <v>3050000</v>
      </c>
      <c r="H343" s="84">
        <v>2270000</v>
      </c>
      <c r="I343" s="84">
        <v>120000</v>
      </c>
      <c r="J343" s="138">
        <v>2880000</v>
      </c>
      <c r="K343" s="138">
        <v>1850000</v>
      </c>
      <c r="L343" s="26">
        <v>2200000</v>
      </c>
      <c r="M343" s="26">
        <v>2140000</v>
      </c>
      <c r="N343" s="26">
        <v>3890000</v>
      </c>
      <c r="O343" s="26">
        <v>6390000</v>
      </c>
      <c r="P343" s="26">
        <v>3690000</v>
      </c>
      <c r="Q343" s="26">
        <v>11230000</v>
      </c>
      <c r="R343" s="26">
        <v>4080000</v>
      </c>
      <c r="S343" s="188">
        <v>0</v>
      </c>
      <c r="T343" s="85">
        <f t="shared" si="1923"/>
        <v>5856000</v>
      </c>
      <c r="AQ343" s="130">
        <v>39789</v>
      </c>
      <c r="AR343" s="50">
        <v>0.15</v>
      </c>
      <c r="AS343" s="88">
        <v>0.23333333333333331</v>
      </c>
      <c r="AT343" s="88">
        <v>0.13250000000000001</v>
      </c>
      <c r="AU343" s="88">
        <v>0.17249999999999999</v>
      </c>
      <c r="AV343" s="88">
        <v>0.18874999999999997</v>
      </c>
      <c r="AW343" s="88">
        <v>0.14000000000000001</v>
      </c>
      <c r="AX343" s="88">
        <v>0.10999999999999999</v>
      </c>
      <c r="AY343" s="88">
        <v>0.22999999999999998</v>
      </c>
      <c r="AZ343" s="88">
        <v>0.22571428571428573</v>
      </c>
      <c r="BA343" s="88">
        <v>0.125</v>
      </c>
      <c r="BB343" s="88">
        <v>0.43875000000000003</v>
      </c>
      <c r="BC343" s="88">
        <v>0.22428571428571425</v>
      </c>
      <c r="BD343" s="88">
        <v>0.26267857142857143</v>
      </c>
      <c r="BE343" s="88">
        <v>0.26403846153846156</v>
      </c>
      <c r="BF343" s="88">
        <v>0.31681318681318688</v>
      </c>
      <c r="BG343" s="88">
        <v>0.35578983516483509</v>
      </c>
      <c r="BH343" s="89">
        <v>0.30496075353218216</v>
      </c>
      <c r="BI343" s="89">
        <v>0.51461538461538459</v>
      </c>
      <c r="BJ343" s="89">
        <f t="shared" si="1924"/>
        <v>0.31140115419197312</v>
      </c>
      <c r="BK343" s="101"/>
      <c r="BL343" s="49"/>
      <c r="BP343" s="1"/>
      <c r="BQ343" s="1"/>
      <c r="BR343" s="1"/>
      <c r="BS343" s="1"/>
      <c r="BT343" s="1"/>
      <c r="BU343" s="1"/>
      <c r="BV343" s="1"/>
      <c r="BW343" s="1"/>
      <c r="BX343" s="1"/>
      <c r="BY343" s="1"/>
      <c r="BZ343" s="1"/>
      <c r="CA343" s="1"/>
      <c r="CB343" s="1"/>
      <c r="CC343" s="1"/>
      <c r="CD343" s="1"/>
      <c r="CE343" s="97"/>
      <c r="CG343" s="90">
        <v>39789</v>
      </c>
      <c r="CH343" s="78">
        <f t="shared" si="1906"/>
        <v>472500</v>
      </c>
      <c r="CI343" s="78">
        <f t="shared" si="1907"/>
        <v>18666.666666666664</v>
      </c>
      <c r="CJ343" s="78">
        <f t="shared" si="1908"/>
        <v>719475</v>
      </c>
      <c r="CK343" s="78">
        <f t="shared" si="1909"/>
        <v>179400</v>
      </c>
      <c r="CL343" s="78">
        <f t="shared" si="1910"/>
        <v>305774.99999999994</v>
      </c>
      <c r="CM343" s="78">
        <f t="shared" si="1911"/>
        <v>427000.00000000006</v>
      </c>
      <c r="CN343" s="78">
        <f t="shared" si="1912"/>
        <v>249699.99999999997</v>
      </c>
      <c r="CO343" s="78">
        <f t="shared" si="1913"/>
        <v>27599.999999999996</v>
      </c>
      <c r="CP343" s="78">
        <f t="shared" si="1914"/>
        <v>650057.14285714284</v>
      </c>
      <c r="CQ343" s="78">
        <f t="shared" si="1915"/>
        <v>231250</v>
      </c>
      <c r="CR343" s="78">
        <f t="shared" si="1916"/>
        <v>965250.00000000012</v>
      </c>
      <c r="CS343" s="78">
        <f t="shared" si="1917"/>
        <v>479971.42857142852</v>
      </c>
      <c r="CT343" s="78">
        <f t="shared" si="1918"/>
        <v>1021819.6428571428</v>
      </c>
      <c r="CU343" s="78">
        <f t="shared" si="1919"/>
        <v>1687205.7692307692</v>
      </c>
      <c r="CV343" s="78">
        <f t="shared" si="1920"/>
        <v>1169040.6593406596</v>
      </c>
      <c r="CW343" s="78">
        <f t="shared" si="1921"/>
        <v>3995519.8489010981</v>
      </c>
      <c r="CX343" s="78">
        <f t="shared" si="1922"/>
        <v>1244239.8744113033</v>
      </c>
      <c r="CY343" s="78">
        <f t="shared" si="1922"/>
        <v>0</v>
      </c>
      <c r="CZ343" s="91">
        <f t="shared" si="1925"/>
        <v>1823565.1589481947</v>
      </c>
      <c r="DA343" s="88"/>
      <c r="DB343" s="49"/>
      <c r="EQ343" s="1"/>
    </row>
    <row r="344" spans="1:147" x14ac:dyDescent="0.15">
      <c r="A344" s="81">
        <v>39790</v>
      </c>
      <c r="B344" s="82">
        <v>3870000</v>
      </c>
      <c r="C344" s="83">
        <v>2410000</v>
      </c>
      <c r="D344" s="83">
        <v>1720000</v>
      </c>
      <c r="E344" s="84">
        <v>1340000</v>
      </c>
      <c r="F344" s="84">
        <v>2170000</v>
      </c>
      <c r="G344" s="84">
        <v>2960000</v>
      </c>
      <c r="H344" s="84">
        <v>120000</v>
      </c>
      <c r="I344" s="84">
        <v>3970000</v>
      </c>
      <c r="J344" s="138">
        <v>1960000</v>
      </c>
      <c r="K344" s="138">
        <v>2000000</v>
      </c>
      <c r="L344" s="26">
        <v>3260000</v>
      </c>
      <c r="M344" s="26">
        <v>2990000</v>
      </c>
      <c r="N344" s="26">
        <v>50000</v>
      </c>
      <c r="O344" s="26">
        <v>4300000</v>
      </c>
      <c r="P344" s="26">
        <v>4150000</v>
      </c>
      <c r="Q344" s="26">
        <v>5180000</v>
      </c>
      <c r="R344" s="26">
        <v>3430000</v>
      </c>
      <c r="S344" s="188">
        <v>0</v>
      </c>
      <c r="T344" s="85">
        <f t="shared" si="1923"/>
        <v>3422000</v>
      </c>
      <c r="AQ344" s="130">
        <v>39790</v>
      </c>
      <c r="AR344" s="50">
        <v>0.15</v>
      </c>
      <c r="AS344" s="88">
        <v>0.23333333333333331</v>
      </c>
      <c r="AT344" s="88">
        <v>0.13250000000000001</v>
      </c>
      <c r="AU344" s="88">
        <v>0.17249999999999999</v>
      </c>
      <c r="AV344" s="88">
        <v>0.18374999999999997</v>
      </c>
      <c r="AW344" s="88">
        <v>0.14000000000000001</v>
      </c>
      <c r="AX344" s="88">
        <v>0.12333333333333334</v>
      </c>
      <c r="AY344" s="88">
        <v>0.22999999999999998</v>
      </c>
      <c r="AZ344" s="88">
        <v>0.22714285714285715</v>
      </c>
      <c r="BA344" s="88">
        <v>0.125</v>
      </c>
      <c r="BB344" s="88">
        <v>0.45125000000000004</v>
      </c>
      <c r="BC344" s="88">
        <v>0.22428571428571425</v>
      </c>
      <c r="BD344" s="88">
        <v>0.26267857142857143</v>
      </c>
      <c r="BE344" s="88">
        <v>0.28612637362637366</v>
      </c>
      <c r="BF344" s="88">
        <v>0.31681318681318688</v>
      </c>
      <c r="BG344" s="88">
        <v>0.34953983516483511</v>
      </c>
      <c r="BH344" s="89">
        <v>0.32659340659340658</v>
      </c>
      <c r="BI344" s="89">
        <v>0.51461538461538459</v>
      </c>
      <c r="BJ344" s="89">
        <f t="shared" si="1924"/>
        <v>0.32081144308642845</v>
      </c>
      <c r="BK344" s="101"/>
      <c r="BL344" s="49"/>
      <c r="BP344" s="1"/>
      <c r="BQ344" s="1"/>
      <c r="BR344" s="1"/>
      <c r="BS344" s="1"/>
      <c r="BT344" s="1"/>
      <c r="BU344" s="1"/>
      <c r="BV344" s="1"/>
      <c r="BW344" s="1"/>
      <c r="BX344" s="1"/>
      <c r="BY344" s="1"/>
      <c r="BZ344" s="1"/>
      <c r="CA344" s="1"/>
      <c r="CB344" s="1"/>
      <c r="CC344" s="1"/>
      <c r="CD344" s="1"/>
      <c r="CE344" s="97"/>
      <c r="CG344" s="90">
        <v>39790</v>
      </c>
      <c r="CH344" s="78">
        <f t="shared" si="1906"/>
        <v>580500</v>
      </c>
      <c r="CI344" s="78">
        <f t="shared" si="1907"/>
        <v>562333.33333333326</v>
      </c>
      <c r="CJ344" s="78">
        <f t="shared" si="1908"/>
        <v>227900</v>
      </c>
      <c r="CK344" s="78">
        <f t="shared" si="1909"/>
        <v>231149.99999999997</v>
      </c>
      <c r="CL344" s="78">
        <f t="shared" si="1910"/>
        <v>398737.49999999994</v>
      </c>
      <c r="CM344" s="78">
        <f t="shared" si="1911"/>
        <v>414400.00000000006</v>
      </c>
      <c r="CN344" s="78">
        <f t="shared" si="1912"/>
        <v>14800</v>
      </c>
      <c r="CO344" s="78">
        <f t="shared" si="1913"/>
        <v>913099.99999999988</v>
      </c>
      <c r="CP344" s="78">
        <f t="shared" si="1914"/>
        <v>445200</v>
      </c>
      <c r="CQ344" s="78">
        <f t="shared" si="1915"/>
        <v>250000</v>
      </c>
      <c r="CR344" s="78">
        <f t="shared" si="1916"/>
        <v>1471075.0000000002</v>
      </c>
      <c r="CS344" s="78">
        <f t="shared" si="1917"/>
        <v>670614.28571428556</v>
      </c>
      <c r="CT344" s="78">
        <f t="shared" si="1918"/>
        <v>13133.928571428571</v>
      </c>
      <c r="CU344" s="78">
        <f t="shared" si="1919"/>
        <v>1230343.4065934068</v>
      </c>
      <c r="CV344" s="78">
        <f t="shared" si="1920"/>
        <v>1314774.7252747256</v>
      </c>
      <c r="CW344" s="78">
        <f t="shared" si="1921"/>
        <v>1810616.3461538458</v>
      </c>
      <c r="CX344" s="78">
        <f t="shared" si="1922"/>
        <v>1120215.3846153845</v>
      </c>
      <c r="CY344" s="78">
        <f t="shared" si="1922"/>
        <v>0</v>
      </c>
      <c r="CZ344" s="91">
        <f t="shared" si="1925"/>
        <v>1097816.7582417582</v>
      </c>
      <c r="DA344" s="88"/>
      <c r="DB344" s="49"/>
      <c r="EQ344" s="1"/>
    </row>
    <row r="345" spans="1:147" x14ac:dyDescent="0.15">
      <c r="A345" s="81">
        <v>39791</v>
      </c>
      <c r="B345" s="82">
        <v>0</v>
      </c>
      <c r="C345" s="83">
        <v>1520000</v>
      </c>
      <c r="D345" s="83">
        <v>3010000</v>
      </c>
      <c r="E345" s="84">
        <v>2380000</v>
      </c>
      <c r="F345" s="84">
        <v>1240000</v>
      </c>
      <c r="G345" s="84">
        <v>90000</v>
      </c>
      <c r="H345" s="84">
        <v>3610000</v>
      </c>
      <c r="I345" s="84">
        <v>1790000</v>
      </c>
      <c r="J345" s="138">
        <v>3550000</v>
      </c>
      <c r="K345" s="138">
        <v>2130000</v>
      </c>
      <c r="L345" s="26">
        <v>4430000</v>
      </c>
      <c r="M345" s="26">
        <v>0</v>
      </c>
      <c r="N345" s="26">
        <v>4630000</v>
      </c>
      <c r="O345" s="26">
        <v>3650000</v>
      </c>
      <c r="P345" s="26">
        <v>2330000</v>
      </c>
      <c r="Q345" s="26">
        <v>5200000</v>
      </c>
      <c r="R345" s="26">
        <v>240000</v>
      </c>
      <c r="S345" s="179">
        <v>2406290</v>
      </c>
      <c r="T345" s="85">
        <f t="shared" si="1923"/>
        <v>3210000</v>
      </c>
      <c r="AQ345" s="130">
        <v>39791</v>
      </c>
      <c r="AR345" s="50">
        <v>0.1771428571428571</v>
      </c>
      <c r="AS345" s="88">
        <v>0.25333333333333335</v>
      </c>
      <c r="AT345" s="88">
        <v>0.14000000000000001</v>
      </c>
      <c r="AU345" s="88">
        <v>0.18333333333333335</v>
      </c>
      <c r="AV345" s="88">
        <v>0.18374999999999997</v>
      </c>
      <c r="AW345" s="88">
        <v>0.16999999999999998</v>
      </c>
      <c r="AX345" s="88">
        <v>0.12333333333333334</v>
      </c>
      <c r="AY345" s="88">
        <v>0.23666666666666666</v>
      </c>
      <c r="AZ345" s="88">
        <v>0.23583333333333334</v>
      </c>
      <c r="BA345" s="88">
        <v>0.125</v>
      </c>
      <c r="BB345" s="88">
        <v>0.45125000000000004</v>
      </c>
      <c r="BC345" s="88">
        <v>0.22428571428571425</v>
      </c>
      <c r="BD345" s="88">
        <v>0.26267857142857143</v>
      </c>
      <c r="BE345" s="88">
        <v>0.28070512820512822</v>
      </c>
      <c r="BF345" s="88">
        <v>0.32878205128205135</v>
      </c>
      <c r="BG345" s="88">
        <v>0.34953983516483511</v>
      </c>
      <c r="BH345" s="89">
        <v>0.32659340659340658</v>
      </c>
      <c r="BI345" s="89">
        <v>0.51461538461538459</v>
      </c>
      <c r="BJ345" s="89">
        <f t="shared" si="1924"/>
        <v>0.30547210240434536</v>
      </c>
      <c r="BK345" s="101"/>
      <c r="BL345" s="49"/>
      <c r="BP345" s="1"/>
      <c r="BQ345" s="1"/>
      <c r="BR345" s="1"/>
      <c r="BS345" s="1"/>
      <c r="BT345" s="1"/>
      <c r="BU345" s="1"/>
      <c r="BV345" s="1"/>
      <c r="BW345" s="1"/>
      <c r="BX345" s="1"/>
      <c r="BY345" s="1"/>
      <c r="BZ345" s="1"/>
      <c r="CA345" s="1"/>
      <c r="CB345" s="1"/>
      <c r="CC345" s="1"/>
      <c r="CD345" s="1"/>
      <c r="CE345" s="97"/>
      <c r="CG345" s="90">
        <v>39791</v>
      </c>
      <c r="CH345" s="78">
        <f t="shared" si="1906"/>
        <v>0</v>
      </c>
      <c r="CI345" s="78">
        <f t="shared" si="1907"/>
        <v>385066.66666666669</v>
      </c>
      <c r="CJ345" s="78">
        <f t="shared" si="1908"/>
        <v>421400.00000000006</v>
      </c>
      <c r="CK345" s="78">
        <f t="shared" si="1909"/>
        <v>436333.33333333337</v>
      </c>
      <c r="CL345" s="78">
        <f t="shared" si="1910"/>
        <v>227849.99999999997</v>
      </c>
      <c r="CM345" s="78">
        <f t="shared" si="1911"/>
        <v>15299.999999999998</v>
      </c>
      <c r="CN345" s="78">
        <f t="shared" si="1912"/>
        <v>445233.33333333337</v>
      </c>
      <c r="CO345" s="78">
        <f t="shared" si="1913"/>
        <v>423633.33333333331</v>
      </c>
      <c r="CP345" s="78">
        <f t="shared" si="1914"/>
        <v>837208.33333333337</v>
      </c>
      <c r="CQ345" s="78">
        <f t="shared" si="1915"/>
        <v>266250</v>
      </c>
      <c r="CR345" s="78">
        <f t="shared" si="1916"/>
        <v>1999037.5000000002</v>
      </c>
      <c r="CS345" s="78">
        <f t="shared" si="1917"/>
        <v>0</v>
      </c>
      <c r="CT345" s="78">
        <f t="shared" si="1918"/>
        <v>1216201.7857142857</v>
      </c>
      <c r="CU345" s="78">
        <f t="shared" si="1919"/>
        <v>1024573.717948718</v>
      </c>
      <c r="CV345" s="78">
        <f t="shared" si="1920"/>
        <v>766062.17948717962</v>
      </c>
      <c r="CW345" s="78">
        <f t="shared" si="1921"/>
        <v>1817607.1428571425</v>
      </c>
      <c r="CX345" s="78">
        <f t="shared" si="1922"/>
        <v>78382.417582417576</v>
      </c>
      <c r="CY345" s="78">
        <f t="shared" si="1922"/>
        <v>1238313.8538461537</v>
      </c>
      <c r="CZ345" s="91">
        <f t="shared" si="1925"/>
        <v>980565.44871794863</v>
      </c>
      <c r="DA345" s="88"/>
      <c r="DB345" s="49"/>
      <c r="EQ345" s="1"/>
    </row>
    <row r="346" spans="1:147" x14ac:dyDescent="0.15">
      <c r="A346" s="81">
        <v>39792</v>
      </c>
      <c r="B346" s="82">
        <v>4260000</v>
      </c>
      <c r="C346" s="83">
        <v>2290000</v>
      </c>
      <c r="D346" s="83">
        <v>1620000</v>
      </c>
      <c r="E346" s="84">
        <v>1870000</v>
      </c>
      <c r="F346" s="84">
        <v>1270000</v>
      </c>
      <c r="G346" s="84">
        <v>2780000</v>
      </c>
      <c r="H346" s="84">
        <v>1330000</v>
      </c>
      <c r="I346" s="84">
        <v>2110000</v>
      </c>
      <c r="J346" s="138">
        <v>2720000</v>
      </c>
      <c r="K346" s="138">
        <v>9190000</v>
      </c>
      <c r="L346" s="84">
        <v>0</v>
      </c>
      <c r="M346" s="26">
        <v>2300000</v>
      </c>
      <c r="N346" s="26">
        <v>4200000</v>
      </c>
      <c r="O346" s="26">
        <v>4480000</v>
      </c>
      <c r="P346" s="26">
        <v>3900000</v>
      </c>
      <c r="Q346" s="26">
        <v>880000</v>
      </c>
      <c r="R346" s="26">
        <v>0</v>
      </c>
      <c r="S346" s="188">
        <v>5849602</v>
      </c>
      <c r="T346" s="85">
        <f t="shared" si="1923"/>
        <v>2692000</v>
      </c>
      <c r="AQ346" s="130">
        <v>39792</v>
      </c>
      <c r="AR346" s="50">
        <v>0.1771428571428571</v>
      </c>
      <c r="AS346" s="88">
        <v>0.26333333333333336</v>
      </c>
      <c r="AT346" s="88">
        <v>0.13500000000000001</v>
      </c>
      <c r="AU346" s="88">
        <v>0.19000000000000003</v>
      </c>
      <c r="AV346" s="88">
        <v>0.18374999999999997</v>
      </c>
      <c r="AW346" s="88">
        <v>0.16999999999999998</v>
      </c>
      <c r="AX346" s="88">
        <v>0.12333333333333334</v>
      </c>
      <c r="AY346" s="88">
        <v>0.25</v>
      </c>
      <c r="AZ346" s="88">
        <v>0.26999999999999996</v>
      </c>
      <c r="BA346" s="88">
        <v>0.125</v>
      </c>
      <c r="BB346" s="88">
        <v>0.45750000000000007</v>
      </c>
      <c r="BC346" s="88">
        <v>0.22428571428571425</v>
      </c>
      <c r="BD346" s="88">
        <v>0.26517857142857143</v>
      </c>
      <c r="BE346" s="88">
        <v>0.28237179487179492</v>
      </c>
      <c r="BF346" s="88">
        <v>0.31711538461538463</v>
      </c>
      <c r="BG346" s="88">
        <v>0.34953983516483511</v>
      </c>
      <c r="BH346" s="89">
        <v>0.32863422291993716</v>
      </c>
      <c r="BI346" s="89">
        <v>0.51461538461538459</v>
      </c>
      <c r="BJ346" s="89">
        <f t="shared" si="1924"/>
        <v>0.29146513343021513</v>
      </c>
      <c r="BK346" s="101"/>
      <c r="BL346" s="49"/>
      <c r="BP346" s="1"/>
      <c r="BQ346" s="1"/>
      <c r="BR346" s="1"/>
      <c r="BS346" s="1"/>
      <c r="BT346" s="1"/>
      <c r="BU346" s="1"/>
      <c r="BV346" s="1"/>
      <c r="BW346" s="1"/>
      <c r="BX346" s="1"/>
      <c r="BY346" s="1"/>
      <c r="BZ346" s="1"/>
      <c r="CA346" s="1"/>
      <c r="CB346" s="1"/>
      <c r="CC346" s="1"/>
      <c r="CD346" s="1"/>
      <c r="CE346" s="97"/>
      <c r="CG346" s="90">
        <v>39792</v>
      </c>
      <c r="CH346" s="78">
        <f t="shared" si="1906"/>
        <v>754628.57142857125</v>
      </c>
      <c r="CI346" s="78">
        <f t="shared" si="1907"/>
        <v>603033.33333333337</v>
      </c>
      <c r="CJ346" s="78">
        <f t="shared" si="1908"/>
        <v>218700</v>
      </c>
      <c r="CK346" s="78">
        <f t="shared" si="1909"/>
        <v>355300.00000000006</v>
      </c>
      <c r="CL346" s="78">
        <f t="shared" si="1910"/>
        <v>233362.49999999997</v>
      </c>
      <c r="CM346" s="78">
        <f t="shared" si="1911"/>
        <v>472599.99999999994</v>
      </c>
      <c r="CN346" s="78">
        <f t="shared" si="1912"/>
        <v>164033.33333333334</v>
      </c>
      <c r="CO346" s="78">
        <f t="shared" si="1913"/>
        <v>527500</v>
      </c>
      <c r="CP346" s="78">
        <f t="shared" si="1914"/>
        <v>734399.99999999988</v>
      </c>
      <c r="CQ346" s="78">
        <f t="shared" si="1915"/>
        <v>1148750</v>
      </c>
      <c r="CR346" s="78">
        <f t="shared" si="1916"/>
        <v>0</v>
      </c>
      <c r="CS346" s="78">
        <f t="shared" si="1917"/>
        <v>515857.14285714278</v>
      </c>
      <c r="CT346" s="78">
        <f t="shared" si="1918"/>
        <v>1113750</v>
      </c>
      <c r="CU346" s="78">
        <f t="shared" si="1919"/>
        <v>1265025.6410256412</v>
      </c>
      <c r="CV346" s="78">
        <f t="shared" si="1920"/>
        <v>1236750</v>
      </c>
      <c r="CW346" s="78">
        <f t="shared" si="1921"/>
        <v>307595.05494505487</v>
      </c>
      <c r="CX346" s="78">
        <f t="shared" si="1922"/>
        <v>0</v>
      </c>
      <c r="CY346" s="78">
        <f t="shared" si="1922"/>
        <v>3010295.1830769228</v>
      </c>
      <c r="CZ346" s="91">
        <f t="shared" si="1925"/>
        <v>784624.13919413916</v>
      </c>
      <c r="DA346" s="88"/>
      <c r="DB346" s="49"/>
      <c r="EQ346" s="1"/>
    </row>
    <row r="347" spans="1:147" x14ac:dyDescent="0.15">
      <c r="A347" s="81">
        <v>39793</v>
      </c>
      <c r="B347" s="82">
        <v>2890000</v>
      </c>
      <c r="C347" s="83">
        <v>2370000</v>
      </c>
      <c r="D347" s="83">
        <v>3620000</v>
      </c>
      <c r="E347" s="84">
        <v>1420000</v>
      </c>
      <c r="F347" s="84">
        <v>120000</v>
      </c>
      <c r="G347" s="84">
        <v>4520000</v>
      </c>
      <c r="H347" s="84">
        <v>1840000</v>
      </c>
      <c r="I347" s="84">
        <v>1760000</v>
      </c>
      <c r="J347" s="138">
        <v>3420000</v>
      </c>
      <c r="K347" s="138">
        <v>110000</v>
      </c>
      <c r="L347" s="26">
        <v>4010000</v>
      </c>
      <c r="M347" s="26">
        <v>2190000</v>
      </c>
      <c r="N347" s="26">
        <v>3500000</v>
      </c>
      <c r="O347" s="26">
        <v>3130000</v>
      </c>
      <c r="P347" s="26">
        <v>1550000</v>
      </c>
      <c r="Q347" s="26">
        <v>0</v>
      </c>
      <c r="R347" s="179">
        <v>3800000</v>
      </c>
      <c r="S347" s="190">
        <v>8430513</v>
      </c>
      <c r="T347" s="85">
        <f t="shared" si="1923"/>
        <v>2396000</v>
      </c>
      <c r="AQ347" s="130">
        <v>39793</v>
      </c>
      <c r="AR347" s="50">
        <v>0.17285714285714282</v>
      </c>
      <c r="AS347" s="88">
        <v>0.25142857142857145</v>
      </c>
      <c r="AT347" s="88">
        <v>0.14000000000000001</v>
      </c>
      <c r="AU347" s="88">
        <v>0.19000000000000003</v>
      </c>
      <c r="AV347" s="88">
        <v>0.1</v>
      </c>
      <c r="AW347" s="88">
        <v>0.16999999999999998</v>
      </c>
      <c r="AX347" s="88">
        <v>0.13</v>
      </c>
      <c r="AY347" s="88">
        <v>0.25</v>
      </c>
      <c r="AZ347" s="88">
        <v>0.27200000000000002</v>
      </c>
      <c r="BA347" s="88">
        <v>0.14000000000000001</v>
      </c>
      <c r="BB347" s="88">
        <v>0.45750000000000007</v>
      </c>
      <c r="BC347" s="88">
        <v>0.23571428571428571</v>
      </c>
      <c r="BD347" s="88">
        <v>0.26517857142857143</v>
      </c>
      <c r="BE347" s="88">
        <v>0.2944230769230769</v>
      </c>
      <c r="BF347" s="88">
        <v>0.31711538461538463</v>
      </c>
      <c r="BG347" s="88">
        <v>0.35105769230769235</v>
      </c>
      <c r="BH347" s="89">
        <v>0.32863422291993716</v>
      </c>
      <c r="BI347" s="89">
        <v>0.53769230769230769</v>
      </c>
      <c r="BJ347" s="89">
        <f t="shared" si="1924"/>
        <v>0.29966678831542887</v>
      </c>
      <c r="BK347" s="101"/>
      <c r="BL347" s="49"/>
      <c r="BP347" s="1"/>
      <c r="BQ347" s="1"/>
      <c r="BR347" s="1"/>
      <c r="BS347" s="1"/>
      <c r="BT347" s="1"/>
      <c r="BU347" s="1"/>
      <c r="BV347" s="1"/>
      <c r="BW347" s="1"/>
      <c r="BX347" s="1"/>
      <c r="BY347" s="1"/>
      <c r="BZ347" s="1"/>
      <c r="CA347" s="1"/>
      <c r="CB347" s="1"/>
      <c r="CC347" s="1"/>
      <c r="CD347" s="1"/>
      <c r="CE347" s="97"/>
      <c r="CG347" s="90">
        <v>39793</v>
      </c>
      <c r="CH347" s="78">
        <f t="shared" si="1906"/>
        <v>499557.14285714272</v>
      </c>
      <c r="CI347" s="78">
        <f t="shared" si="1907"/>
        <v>595885.71428571432</v>
      </c>
      <c r="CJ347" s="78">
        <f t="shared" si="1908"/>
        <v>506800.00000000006</v>
      </c>
      <c r="CK347" s="78">
        <f t="shared" si="1909"/>
        <v>269800.00000000006</v>
      </c>
      <c r="CL347" s="78">
        <f t="shared" si="1910"/>
        <v>12000</v>
      </c>
      <c r="CM347" s="78">
        <f t="shared" si="1911"/>
        <v>768399.99999999988</v>
      </c>
      <c r="CN347" s="78">
        <f t="shared" si="1912"/>
        <v>239200</v>
      </c>
      <c r="CO347" s="78">
        <f t="shared" si="1913"/>
        <v>440000</v>
      </c>
      <c r="CP347" s="78">
        <f t="shared" si="1914"/>
        <v>930240.00000000012</v>
      </c>
      <c r="CQ347" s="78">
        <f t="shared" si="1915"/>
        <v>15400.000000000002</v>
      </c>
      <c r="CR347" s="78">
        <f t="shared" si="1916"/>
        <v>1834575.0000000002</v>
      </c>
      <c r="CS347" s="78">
        <f t="shared" si="1917"/>
        <v>516214.28571428568</v>
      </c>
      <c r="CT347" s="78">
        <f t="shared" si="1918"/>
        <v>928125</v>
      </c>
      <c r="CU347" s="78">
        <f t="shared" si="1919"/>
        <v>921544.23076923063</v>
      </c>
      <c r="CV347" s="78">
        <f t="shared" si="1920"/>
        <v>491528.84615384619</v>
      </c>
      <c r="CW347" s="78">
        <f t="shared" si="1921"/>
        <v>0</v>
      </c>
      <c r="CX347" s="78">
        <f t="shared" si="1922"/>
        <v>1248810.0470957612</v>
      </c>
      <c r="CY347" s="78">
        <f t="shared" si="1922"/>
        <v>4533021.99</v>
      </c>
      <c r="CZ347" s="91">
        <f t="shared" si="1925"/>
        <v>718001.62480376754</v>
      </c>
      <c r="DA347" s="88"/>
      <c r="DB347" s="49"/>
      <c r="EQ347" s="1"/>
    </row>
    <row r="348" spans="1:147" x14ac:dyDescent="0.15">
      <c r="A348" s="81">
        <v>39794</v>
      </c>
      <c r="B348" s="82">
        <v>3310000</v>
      </c>
      <c r="C348" s="83">
        <v>2310000</v>
      </c>
      <c r="D348" s="83">
        <v>3120000</v>
      </c>
      <c r="E348" s="84">
        <v>330000</v>
      </c>
      <c r="F348" s="84">
        <v>2260000</v>
      </c>
      <c r="G348" s="84">
        <v>2140000</v>
      </c>
      <c r="H348" s="84">
        <v>2400000</v>
      </c>
      <c r="I348" s="84">
        <v>1950000</v>
      </c>
      <c r="J348" s="138">
        <v>4440000</v>
      </c>
      <c r="K348" s="138">
        <v>2780000</v>
      </c>
      <c r="L348" s="26">
        <v>2380000</v>
      </c>
      <c r="M348" s="26">
        <v>3000000</v>
      </c>
      <c r="N348" s="26">
        <v>3320000</v>
      </c>
      <c r="O348" s="26">
        <v>9380000</v>
      </c>
      <c r="P348" s="26">
        <v>0</v>
      </c>
      <c r="Q348" s="26">
        <v>5770000</v>
      </c>
      <c r="R348" s="179">
        <v>6280000</v>
      </c>
      <c r="S348" s="190">
        <v>2348488</v>
      </c>
      <c r="T348" s="85">
        <f t="shared" si="1923"/>
        <v>4950000</v>
      </c>
      <c r="AQ348" s="130">
        <v>39794</v>
      </c>
      <c r="AR348" s="50">
        <v>0.17214285714285713</v>
      </c>
      <c r="AS348" s="88">
        <v>0.26285714285714284</v>
      </c>
      <c r="AT348" s="88">
        <v>0.14000000000000001</v>
      </c>
      <c r="AU348" s="88">
        <v>0.19000000000000003</v>
      </c>
      <c r="AV348" s="88">
        <v>0.1</v>
      </c>
      <c r="AW348" s="88">
        <v>0.17499999999999999</v>
      </c>
      <c r="AX348" s="88">
        <v>0.12333333333333334</v>
      </c>
      <c r="AY348" s="88">
        <v>0.25</v>
      </c>
      <c r="AZ348" s="88">
        <v>0.27200000000000002</v>
      </c>
      <c r="BA348" s="88">
        <v>0.14000000000000001</v>
      </c>
      <c r="BB348" s="88">
        <v>0.47857142857142865</v>
      </c>
      <c r="BC348" s="88">
        <v>0.23571428571428571</v>
      </c>
      <c r="BD348" s="88">
        <v>0.26517857142857143</v>
      </c>
      <c r="BE348" s="88">
        <v>0.2944230769230769</v>
      </c>
      <c r="BF348" s="88">
        <v>0.31839743589743591</v>
      </c>
      <c r="BG348" s="88">
        <v>0.35105769230769235</v>
      </c>
      <c r="BH348" s="89">
        <v>0.32863422291993716</v>
      </c>
      <c r="BI348" s="89">
        <v>0.53769230769230769</v>
      </c>
      <c r="BJ348" s="89">
        <f t="shared" si="1924"/>
        <v>0.31238412619126904</v>
      </c>
      <c r="BK348" s="101"/>
      <c r="BL348" s="49"/>
      <c r="BP348" s="1"/>
      <c r="BQ348" s="1"/>
      <c r="BR348" s="1"/>
      <c r="BS348" s="1"/>
      <c r="BT348" s="1"/>
      <c r="BU348" s="1"/>
      <c r="BV348" s="1"/>
      <c r="BW348" s="1"/>
      <c r="BX348" s="1"/>
      <c r="BY348" s="1"/>
      <c r="BZ348" s="1"/>
      <c r="CA348" s="1"/>
      <c r="CB348" s="1"/>
      <c r="CC348" s="1"/>
      <c r="CD348" s="1"/>
      <c r="CE348" s="97"/>
      <c r="CG348" s="90">
        <v>39794</v>
      </c>
      <c r="CH348" s="78">
        <f t="shared" si="1906"/>
        <v>569792.85714285704</v>
      </c>
      <c r="CI348" s="78">
        <f t="shared" si="1907"/>
        <v>607200</v>
      </c>
      <c r="CJ348" s="78">
        <f t="shared" si="1908"/>
        <v>436800.00000000006</v>
      </c>
      <c r="CK348" s="78">
        <f t="shared" si="1909"/>
        <v>62700.000000000007</v>
      </c>
      <c r="CL348" s="78">
        <f t="shared" si="1910"/>
        <v>226000</v>
      </c>
      <c r="CM348" s="78">
        <f t="shared" si="1911"/>
        <v>374500</v>
      </c>
      <c r="CN348" s="78">
        <f t="shared" si="1912"/>
        <v>296000</v>
      </c>
      <c r="CO348" s="78">
        <f t="shared" si="1913"/>
        <v>487500</v>
      </c>
      <c r="CP348" s="78">
        <f t="shared" si="1914"/>
        <v>1207680</v>
      </c>
      <c r="CQ348" s="78">
        <f t="shared" si="1915"/>
        <v>389200.00000000006</v>
      </c>
      <c r="CR348" s="78">
        <f t="shared" si="1916"/>
        <v>1139000.0000000002</v>
      </c>
      <c r="CS348" s="78">
        <f t="shared" si="1917"/>
        <v>707142.85714285716</v>
      </c>
      <c r="CT348" s="78">
        <f t="shared" si="1918"/>
        <v>880392.85714285716</v>
      </c>
      <c r="CU348" s="78">
        <f t="shared" si="1919"/>
        <v>2761688.4615384615</v>
      </c>
      <c r="CV348" s="78">
        <f t="shared" si="1920"/>
        <v>0</v>
      </c>
      <c r="CW348" s="78">
        <f t="shared" si="1921"/>
        <v>2025602.8846153847</v>
      </c>
      <c r="CX348" s="78">
        <f t="shared" si="1922"/>
        <v>2063822.9199372053</v>
      </c>
      <c r="CY348" s="78">
        <f t="shared" si="1922"/>
        <v>1262763.9323076922</v>
      </c>
      <c r="CZ348" s="91">
        <f t="shared" si="1925"/>
        <v>1546301.4246467818</v>
      </c>
      <c r="DA348" s="88"/>
      <c r="DB348" s="49"/>
      <c r="EQ348" s="1"/>
    </row>
    <row r="349" spans="1:147" x14ac:dyDescent="0.15">
      <c r="A349" s="81">
        <v>39795</v>
      </c>
      <c r="B349" s="82">
        <v>2670000</v>
      </c>
      <c r="C349" s="83">
        <v>2080000</v>
      </c>
      <c r="D349" s="83">
        <v>750000</v>
      </c>
      <c r="E349" s="84">
        <v>2870000</v>
      </c>
      <c r="F349" s="84">
        <v>1820000</v>
      </c>
      <c r="G349" s="84">
        <v>3150000</v>
      </c>
      <c r="H349" s="84">
        <v>1360000</v>
      </c>
      <c r="I349" s="84">
        <v>2900000</v>
      </c>
      <c r="J349" s="138">
        <v>150000</v>
      </c>
      <c r="K349" s="138">
        <v>2250000</v>
      </c>
      <c r="L349" s="26">
        <v>2220000</v>
      </c>
      <c r="M349" s="26">
        <v>2370000</v>
      </c>
      <c r="N349" s="26">
        <v>3820000</v>
      </c>
      <c r="O349" s="26">
        <v>170000</v>
      </c>
      <c r="P349" s="26">
        <v>4060000</v>
      </c>
      <c r="Q349" s="26">
        <v>10550000</v>
      </c>
      <c r="R349" s="179">
        <v>10680000</v>
      </c>
      <c r="S349" s="190">
        <v>2439257</v>
      </c>
      <c r="T349" s="85">
        <f t="shared" si="1923"/>
        <v>5856000</v>
      </c>
      <c r="AQ349" s="130">
        <v>39795</v>
      </c>
      <c r="AR349" s="50">
        <v>0.17285714285714282</v>
      </c>
      <c r="AS349" s="88">
        <v>0.26285714285714284</v>
      </c>
      <c r="AT349" s="88">
        <v>0.15000000000000002</v>
      </c>
      <c r="AU349" s="88">
        <v>0.33999999999999997</v>
      </c>
      <c r="AV349" s="88">
        <v>0.25999999999999995</v>
      </c>
      <c r="AW349" s="88">
        <v>0.19666666666666668</v>
      </c>
      <c r="AX349" s="88">
        <v>0.12333333333333334</v>
      </c>
      <c r="AY349" s="88">
        <v>0.25</v>
      </c>
      <c r="AZ349" s="88">
        <v>0.32700000000000001</v>
      </c>
      <c r="BA349" s="88">
        <v>0.15000000000000002</v>
      </c>
      <c r="BB349" s="88">
        <v>0.47857142857142865</v>
      </c>
      <c r="BC349" s="88">
        <v>0.35</v>
      </c>
      <c r="BD349" s="88">
        <v>0.29000000000000004</v>
      </c>
      <c r="BE349" s="88">
        <v>0.30934065934065935</v>
      </c>
      <c r="BF349" s="88">
        <v>0.31839743589743591</v>
      </c>
      <c r="BG349" s="88">
        <v>0.36463598901098904</v>
      </c>
      <c r="BH349" s="89">
        <v>0.32863422291993716</v>
      </c>
      <c r="BI349" s="89">
        <v>0.54538461538461536</v>
      </c>
      <c r="BJ349" s="89">
        <f t="shared" si="1924"/>
        <v>0.33503431306975295</v>
      </c>
      <c r="BK349" s="101"/>
      <c r="BL349" s="49"/>
      <c r="BP349" s="1"/>
      <c r="BQ349" s="1"/>
      <c r="BR349" s="1"/>
      <c r="BS349" s="1"/>
      <c r="BT349" s="1"/>
      <c r="BU349" s="1"/>
      <c r="BV349" s="1"/>
      <c r="BW349" s="1"/>
      <c r="BX349" s="1"/>
      <c r="BY349" s="1"/>
      <c r="BZ349" s="1"/>
      <c r="CA349" s="1"/>
      <c r="CB349" s="1"/>
      <c r="CC349" s="1"/>
      <c r="CD349" s="1"/>
      <c r="CE349" s="97"/>
      <c r="CG349" s="90">
        <v>39795</v>
      </c>
      <c r="CH349" s="78">
        <f t="shared" si="1906"/>
        <v>461528.5714285713</v>
      </c>
      <c r="CI349" s="78">
        <f t="shared" si="1907"/>
        <v>546742.85714285716</v>
      </c>
      <c r="CJ349" s="78">
        <f t="shared" si="1908"/>
        <v>112500.00000000001</v>
      </c>
      <c r="CK349" s="78">
        <f t="shared" si="1909"/>
        <v>975799.99999999988</v>
      </c>
      <c r="CL349" s="78">
        <f t="shared" si="1910"/>
        <v>473199.99999999994</v>
      </c>
      <c r="CM349" s="78">
        <f t="shared" si="1911"/>
        <v>619500</v>
      </c>
      <c r="CN349" s="78">
        <f t="shared" si="1912"/>
        <v>167733.33333333334</v>
      </c>
      <c r="CO349" s="78">
        <f t="shared" si="1913"/>
        <v>725000</v>
      </c>
      <c r="CP349" s="78">
        <f t="shared" si="1914"/>
        <v>49050</v>
      </c>
      <c r="CQ349" s="78">
        <f t="shared" si="1915"/>
        <v>337500.00000000006</v>
      </c>
      <c r="CR349" s="78">
        <f t="shared" si="1916"/>
        <v>1062428.5714285716</v>
      </c>
      <c r="CS349" s="78">
        <f t="shared" si="1917"/>
        <v>829500</v>
      </c>
      <c r="CT349" s="78">
        <f t="shared" si="1918"/>
        <v>1107800.0000000002</v>
      </c>
      <c r="CU349" s="78">
        <f t="shared" si="1919"/>
        <v>52587.912087912089</v>
      </c>
      <c r="CV349" s="78">
        <f t="shared" si="1920"/>
        <v>1292693.5897435897</v>
      </c>
      <c r="CW349" s="78">
        <f t="shared" si="1921"/>
        <v>3846909.6840659343</v>
      </c>
      <c r="CX349" s="78">
        <f t="shared" si="1922"/>
        <v>3509813.5007849289</v>
      </c>
      <c r="CY349" s="78">
        <f t="shared" si="1922"/>
        <v>1330333.2407692308</v>
      </c>
      <c r="CZ349" s="91">
        <f t="shared" si="1925"/>
        <v>1961960.9373364733</v>
      </c>
      <c r="DA349" s="88"/>
      <c r="DB349" s="49"/>
      <c r="EQ349" s="1"/>
    </row>
    <row r="350" spans="1:147" x14ac:dyDescent="0.15">
      <c r="A350" s="81">
        <v>39796</v>
      </c>
      <c r="B350" s="82">
        <v>4060000</v>
      </c>
      <c r="C350" s="83">
        <v>800000</v>
      </c>
      <c r="D350" s="83">
        <v>5530000</v>
      </c>
      <c r="E350" s="84">
        <v>1650000</v>
      </c>
      <c r="F350" s="84">
        <v>1360000</v>
      </c>
      <c r="G350" s="84">
        <v>2510000</v>
      </c>
      <c r="H350" s="84">
        <v>2120000</v>
      </c>
      <c r="I350" s="84">
        <v>80000</v>
      </c>
      <c r="J350" s="138">
        <v>3010000</v>
      </c>
      <c r="K350" s="138">
        <v>1610000</v>
      </c>
      <c r="L350" s="26">
        <v>2940000</v>
      </c>
      <c r="M350" s="26">
        <v>2860000</v>
      </c>
      <c r="N350" s="26">
        <v>7730000</v>
      </c>
      <c r="O350" s="26">
        <v>7350000</v>
      </c>
      <c r="P350" s="26">
        <v>6130000</v>
      </c>
      <c r="Q350" s="26">
        <v>11270000</v>
      </c>
      <c r="R350" s="179">
        <v>4050000</v>
      </c>
      <c r="S350" s="190">
        <v>0</v>
      </c>
      <c r="T350" s="85">
        <f t="shared" si="1923"/>
        <v>7306000</v>
      </c>
      <c r="AQ350" s="130">
        <v>39796</v>
      </c>
      <c r="AR350" s="50">
        <v>0.1714285714285714</v>
      </c>
      <c r="AS350" s="88">
        <v>0.27857142857142858</v>
      </c>
      <c r="AT350" s="88">
        <v>0.15000000000000002</v>
      </c>
      <c r="AU350" s="88">
        <v>0.33999999999999997</v>
      </c>
      <c r="AV350" s="88">
        <v>0.33499999999999996</v>
      </c>
      <c r="AW350" s="88">
        <v>0.19000000000000003</v>
      </c>
      <c r="AX350" s="88">
        <v>0.12333333333333334</v>
      </c>
      <c r="AY350" s="88">
        <v>0.29333333333333333</v>
      </c>
      <c r="AZ350" s="88">
        <v>0.32700000000000001</v>
      </c>
      <c r="BA350" s="88">
        <v>0.15000000000000002</v>
      </c>
      <c r="BB350" s="88">
        <v>0.47857142857142865</v>
      </c>
      <c r="BC350" s="88">
        <v>0.35</v>
      </c>
      <c r="BD350" s="88">
        <v>0.29000000000000004</v>
      </c>
      <c r="BE350" s="88">
        <v>0.30934065934065935</v>
      </c>
      <c r="BF350" s="88">
        <v>0.30192307692307696</v>
      </c>
      <c r="BG350" s="88">
        <v>0.35883241758241757</v>
      </c>
      <c r="BH350" s="89">
        <v>0.33067503924646779</v>
      </c>
      <c r="BI350" s="89">
        <v>0.54538461538461536</v>
      </c>
      <c r="BJ350" s="89">
        <f t="shared" si="1924"/>
        <v>0.32163749145344506</v>
      </c>
      <c r="BK350" s="101"/>
      <c r="BL350" s="49"/>
      <c r="BP350" s="1"/>
      <c r="BQ350" s="1"/>
      <c r="BR350" s="1"/>
      <c r="BS350" s="1"/>
      <c r="BT350" s="1"/>
      <c r="BU350" s="1"/>
      <c r="BV350" s="1"/>
      <c r="BW350" s="1"/>
      <c r="BX350" s="1"/>
      <c r="BY350" s="1"/>
      <c r="BZ350" s="1"/>
      <c r="CA350" s="1"/>
      <c r="CB350" s="1"/>
      <c r="CC350" s="1"/>
      <c r="CD350" s="1"/>
      <c r="CE350" s="97"/>
      <c r="CG350" s="90">
        <v>39796</v>
      </c>
      <c r="CH350" s="78">
        <f t="shared" si="1906"/>
        <v>695999.99999999988</v>
      </c>
      <c r="CI350" s="78">
        <f t="shared" si="1907"/>
        <v>222857.14285714287</v>
      </c>
      <c r="CJ350" s="78">
        <f t="shared" si="1908"/>
        <v>829500.00000000012</v>
      </c>
      <c r="CK350" s="78">
        <f t="shared" si="1909"/>
        <v>561000</v>
      </c>
      <c r="CL350" s="78">
        <f t="shared" si="1910"/>
        <v>455599.99999999994</v>
      </c>
      <c r="CM350" s="78">
        <f t="shared" si="1911"/>
        <v>476900.00000000006</v>
      </c>
      <c r="CN350" s="78">
        <f t="shared" si="1912"/>
        <v>261466.66666666669</v>
      </c>
      <c r="CO350" s="78">
        <f t="shared" si="1913"/>
        <v>23466.666666666668</v>
      </c>
      <c r="CP350" s="78">
        <f t="shared" si="1914"/>
        <v>984270</v>
      </c>
      <c r="CQ350" s="78">
        <f t="shared" si="1915"/>
        <v>241500.00000000003</v>
      </c>
      <c r="CR350" s="78">
        <f t="shared" si="1916"/>
        <v>1407000.0000000002</v>
      </c>
      <c r="CS350" s="78">
        <f t="shared" si="1917"/>
        <v>1000999.9999999999</v>
      </c>
      <c r="CT350" s="78">
        <f t="shared" si="1918"/>
        <v>2241700.0000000005</v>
      </c>
      <c r="CU350" s="78">
        <f t="shared" si="1919"/>
        <v>2273653.846153846</v>
      </c>
      <c r="CV350" s="78">
        <f t="shared" si="1920"/>
        <v>1850788.4615384617</v>
      </c>
      <c r="CW350" s="78">
        <f t="shared" si="1921"/>
        <v>4044041.346153846</v>
      </c>
      <c r="CX350" s="78">
        <f t="shared" si="1922"/>
        <v>1339233.9089481945</v>
      </c>
      <c r="CY350" s="78">
        <f t="shared" si="1922"/>
        <v>0</v>
      </c>
      <c r="CZ350" s="91">
        <f t="shared" si="1925"/>
        <v>2349883.5125588696</v>
      </c>
      <c r="DA350" s="88"/>
      <c r="DB350" s="49"/>
      <c r="EQ350" s="1"/>
    </row>
    <row r="351" spans="1:147" x14ac:dyDescent="0.15">
      <c r="A351" s="81">
        <v>39797</v>
      </c>
      <c r="B351" s="82">
        <v>3090000</v>
      </c>
      <c r="C351" s="83">
        <v>3850000</v>
      </c>
      <c r="D351" s="83">
        <v>2390000</v>
      </c>
      <c r="E351" s="84">
        <v>1310000</v>
      </c>
      <c r="F351" s="84">
        <v>2330000</v>
      </c>
      <c r="G351" s="84">
        <v>2750000</v>
      </c>
      <c r="H351" s="84">
        <v>40000</v>
      </c>
      <c r="I351" s="84">
        <v>1470000</v>
      </c>
      <c r="J351" s="138">
        <v>2990000</v>
      </c>
      <c r="K351" s="138">
        <v>2600000</v>
      </c>
      <c r="L351" s="26">
        <v>2440000</v>
      </c>
      <c r="M351" s="26">
        <v>5640000</v>
      </c>
      <c r="N351" s="26">
        <v>10000</v>
      </c>
      <c r="O351" s="26">
        <v>3550000</v>
      </c>
      <c r="P351" s="26">
        <v>5570000</v>
      </c>
      <c r="Q351" s="26">
        <v>7220000</v>
      </c>
      <c r="R351" s="179">
        <v>4610000</v>
      </c>
      <c r="S351" s="190">
        <v>0</v>
      </c>
      <c r="T351" s="85">
        <f t="shared" si="1923"/>
        <v>4192000</v>
      </c>
      <c r="AQ351" s="130">
        <v>39797</v>
      </c>
      <c r="AR351" s="50">
        <v>0.1714285714285714</v>
      </c>
      <c r="AS351" s="88">
        <v>0.27857142857142858</v>
      </c>
      <c r="AT351" s="88">
        <v>0.15000000000000002</v>
      </c>
      <c r="AU351" s="88">
        <v>0.33999999999999997</v>
      </c>
      <c r="AV351" s="88">
        <v>0.33499999999999996</v>
      </c>
      <c r="AW351" s="88">
        <v>0.19000000000000003</v>
      </c>
      <c r="AX351" s="88">
        <v>0.12333333333333334</v>
      </c>
      <c r="AY351" s="88">
        <v>0.29333333333333333</v>
      </c>
      <c r="AZ351" s="88">
        <v>0.32700000000000001</v>
      </c>
      <c r="BA351" s="88">
        <v>0.15000000000000002</v>
      </c>
      <c r="BB351" s="88">
        <v>0.4757142857142857</v>
      </c>
      <c r="BC351" s="88">
        <v>0.35</v>
      </c>
      <c r="BD351" s="88">
        <v>0.27666666666666667</v>
      </c>
      <c r="BE351" s="88">
        <v>0.34352564102564104</v>
      </c>
      <c r="BF351" s="88">
        <v>0.3083974358974359</v>
      </c>
      <c r="BG351" s="88">
        <v>0.35883241758241757</v>
      </c>
      <c r="BH351" s="89">
        <v>0.33067503924646779</v>
      </c>
      <c r="BI351" s="89">
        <v>0.54538461538461536</v>
      </c>
      <c r="BJ351" s="89">
        <f t="shared" si="1924"/>
        <v>0.33660488531143523</v>
      </c>
      <c r="BK351" s="101"/>
      <c r="BL351" s="49"/>
      <c r="BP351" s="1"/>
      <c r="BQ351" s="1"/>
      <c r="BR351" s="1"/>
      <c r="BS351" s="1"/>
      <c r="BT351" s="1"/>
      <c r="BU351" s="1"/>
      <c r="BV351" s="1"/>
      <c r="BW351" s="1"/>
      <c r="BX351" s="1"/>
      <c r="BY351" s="1"/>
      <c r="BZ351" s="1"/>
      <c r="CA351" s="1"/>
      <c r="CB351" s="1"/>
      <c r="CC351" s="1"/>
      <c r="CD351" s="1"/>
      <c r="CE351" s="97"/>
      <c r="CG351" s="90">
        <v>39797</v>
      </c>
      <c r="CH351" s="78">
        <f t="shared" si="1906"/>
        <v>529714.28571428568</v>
      </c>
      <c r="CI351" s="78">
        <f t="shared" si="1907"/>
        <v>1072500</v>
      </c>
      <c r="CJ351" s="78">
        <f t="shared" si="1908"/>
        <v>358500.00000000006</v>
      </c>
      <c r="CK351" s="78">
        <f t="shared" si="1909"/>
        <v>445399.99999999994</v>
      </c>
      <c r="CL351" s="78">
        <f t="shared" si="1910"/>
        <v>780549.99999999988</v>
      </c>
      <c r="CM351" s="78">
        <f t="shared" si="1911"/>
        <v>522500.00000000006</v>
      </c>
      <c r="CN351" s="78">
        <f t="shared" si="1912"/>
        <v>4933.333333333333</v>
      </c>
      <c r="CO351" s="78">
        <f t="shared" si="1913"/>
        <v>431200</v>
      </c>
      <c r="CP351" s="78">
        <f t="shared" si="1914"/>
        <v>977730</v>
      </c>
      <c r="CQ351" s="78">
        <f t="shared" si="1915"/>
        <v>390000.00000000006</v>
      </c>
      <c r="CR351" s="78">
        <f t="shared" si="1916"/>
        <v>1160742.857142857</v>
      </c>
      <c r="CS351" s="78">
        <f t="shared" si="1917"/>
        <v>1973999.9999999998</v>
      </c>
      <c r="CT351" s="78">
        <f t="shared" si="1918"/>
        <v>2766.6666666666665</v>
      </c>
      <c r="CU351" s="78">
        <f t="shared" si="1919"/>
        <v>1219516.0256410257</v>
      </c>
      <c r="CV351" s="78">
        <f t="shared" si="1920"/>
        <v>1717773.717948718</v>
      </c>
      <c r="CW351" s="78">
        <f t="shared" si="1921"/>
        <v>2590770.0549450549</v>
      </c>
      <c r="CX351" s="78">
        <f t="shared" si="1922"/>
        <v>1524411.9309262165</v>
      </c>
      <c r="CY351" s="78">
        <f t="shared" si="1922"/>
        <v>0</v>
      </c>
      <c r="CZ351" s="91">
        <f t="shared" si="1925"/>
        <v>1411047.6792255365</v>
      </c>
      <c r="DA351" s="88"/>
      <c r="DB351" s="49"/>
      <c r="EQ351" s="1"/>
    </row>
    <row r="352" spans="1:147" x14ac:dyDescent="0.15">
      <c r="A352" s="81">
        <v>39798</v>
      </c>
      <c r="B352" s="82">
        <v>500000</v>
      </c>
      <c r="C352" s="83">
        <v>2010000</v>
      </c>
      <c r="D352" s="83">
        <v>2920000</v>
      </c>
      <c r="E352" s="84">
        <v>1560000</v>
      </c>
      <c r="F352" s="84">
        <v>1730000</v>
      </c>
      <c r="G352" s="84">
        <v>60000</v>
      </c>
      <c r="H352" s="84">
        <v>2840000</v>
      </c>
      <c r="I352" s="84">
        <v>1410000</v>
      </c>
      <c r="J352" s="138">
        <v>1380000</v>
      </c>
      <c r="K352" s="138">
        <v>2500000</v>
      </c>
      <c r="L352" s="26">
        <v>6310000</v>
      </c>
      <c r="M352" s="26">
        <v>0</v>
      </c>
      <c r="N352" s="26">
        <v>3710000</v>
      </c>
      <c r="O352" s="26">
        <v>3070000</v>
      </c>
      <c r="P352" s="26">
        <v>3260000</v>
      </c>
      <c r="Q352" s="26">
        <v>5230000</v>
      </c>
      <c r="R352" s="26">
        <v>0</v>
      </c>
      <c r="S352" s="188">
        <v>4262914</v>
      </c>
      <c r="T352" s="85">
        <f t="shared" si="1923"/>
        <v>3054000</v>
      </c>
      <c r="AQ352" s="130">
        <v>39798</v>
      </c>
      <c r="AR352" s="50">
        <v>0.17428571428571424</v>
      </c>
      <c r="AS352" s="88">
        <v>0.27999999999999997</v>
      </c>
      <c r="AT352" s="88">
        <v>0.16333333333333333</v>
      </c>
      <c r="AU352" s="88">
        <v>0.33999999999999997</v>
      </c>
      <c r="AV352" s="88">
        <v>0.33499999999999996</v>
      </c>
      <c r="AW352" s="88">
        <v>0.18333333333333335</v>
      </c>
      <c r="AX352" s="88">
        <v>0.12333333333333334</v>
      </c>
      <c r="AY352" s="88">
        <v>0.29333333333333333</v>
      </c>
      <c r="AZ352" s="88">
        <v>0.32900000000000001</v>
      </c>
      <c r="BA352" s="88">
        <v>0.16</v>
      </c>
      <c r="BB352" s="88">
        <v>0.4757142857142857</v>
      </c>
      <c r="BC352" s="88">
        <v>0.35454545454545455</v>
      </c>
      <c r="BD352" s="88">
        <v>0.27666666666666667</v>
      </c>
      <c r="BE352" s="88">
        <v>0.34352564102564104</v>
      </c>
      <c r="BF352" s="88">
        <v>0.31557692307692309</v>
      </c>
      <c r="BG352" s="88">
        <v>0.35787087912087912</v>
      </c>
      <c r="BH352" s="89">
        <v>0.33067503924646779</v>
      </c>
      <c r="BI352" s="89">
        <v>0.54538461538461536</v>
      </c>
      <c r="BJ352" s="89">
        <f t="shared" si="1924"/>
        <v>0.32622806275802352</v>
      </c>
      <c r="BK352" s="101"/>
      <c r="BL352" s="49"/>
      <c r="BP352" s="1"/>
      <c r="BQ352" s="1"/>
      <c r="BR352" s="1"/>
      <c r="BS352" s="1"/>
      <c r="BT352" s="1"/>
      <c r="BU352" s="1"/>
      <c r="BV352" s="1"/>
      <c r="BW352" s="1"/>
      <c r="BX352" s="1"/>
      <c r="BY352" s="1"/>
      <c r="BZ352" s="1"/>
      <c r="CA352" s="1"/>
      <c r="CB352" s="1"/>
      <c r="CC352" s="1"/>
      <c r="CD352" s="1"/>
      <c r="CE352" s="97"/>
      <c r="CG352" s="90">
        <v>39798</v>
      </c>
      <c r="CH352" s="78">
        <f t="shared" si="1906"/>
        <v>87142.857142857116</v>
      </c>
      <c r="CI352" s="78">
        <f t="shared" si="1907"/>
        <v>562800</v>
      </c>
      <c r="CJ352" s="78">
        <f t="shared" si="1908"/>
        <v>476933.33333333331</v>
      </c>
      <c r="CK352" s="78">
        <f t="shared" si="1909"/>
        <v>530400</v>
      </c>
      <c r="CL352" s="78">
        <f t="shared" si="1910"/>
        <v>579549.99999999988</v>
      </c>
      <c r="CM352" s="78">
        <f t="shared" si="1911"/>
        <v>11000</v>
      </c>
      <c r="CN352" s="78">
        <f t="shared" si="1912"/>
        <v>350266.66666666669</v>
      </c>
      <c r="CO352" s="78">
        <f t="shared" si="1913"/>
        <v>413600</v>
      </c>
      <c r="CP352" s="78">
        <f t="shared" si="1914"/>
        <v>454020</v>
      </c>
      <c r="CQ352" s="78">
        <f t="shared" si="1915"/>
        <v>400000</v>
      </c>
      <c r="CR352" s="78">
        <f t="shared" si="1916"/>
        <v>3001757.1428571427</v>
      </c>
      <c r="CS352" s="78">
        <f t="shared" si="1917"/>
        <v>0</v>
      </c>
      <c r="CT352" s="78">
        <f t="shared" si="1918"/>
        <v>1026433.3333333334</v>
      </c>
      <c r="CU352" s="78">
        <f t="shared" si="1919"/>
        <v>1054623.717948718</v>
      </c>
      <c r="CV352" s="78">
        <f t="shared" si="1920"/>
        <v>1028780.7692307692</v>
      </c>
      <c r="CW352" s="78">
        <f t="shared" si="1921"/>
        <v>1871664.6978021979</v>
      </c>
      <c r="CX352" s="78">
        <f t="shared" si="1922"/>
        <v>0</v>
      </c>
      <c r="CY352" s="78">
        <f t="shared" si="1922"/>
        <v>2324927.712307692</v>
      </c>
      <c r="CZ352" s="91">
        <f t="shared" si="1925"/>
        <v>996300.50366300379</v>
      </c>
      <c r="DA352" s="88"/>
      <c r="DB352" s="49"/>
      <c r="EQ352" s="1"/>
    </row>
    <row r="353" spans="1:147" x14ac:dyDescent="0.15">
      <c r="A353" s="81">
        <v>39799</v>
      </c>
      <c r="B353" s="82">
        <v>1820000</v>
      </c>
      <c r="C353" s="83">
        <v>1710000</v>
      </c>
      <c r="D353" s="83">
        <v>2840000</v>
      </c>
      <c r="E353" s="84">
        <v>2350000</v>
      </c>
      <c r="F353" s="84">
        <v>2020000</v>
      </c>
      <c r="G353" s="84">
        <v>3810000</v>
      </c>
      <c r="H353" s="84">
        <v>1390000</v>
      </c>
      <c r="I353" s="84">
        <v>1210000</v>
      </c>
      <c r="J353" s="138">
        <v>1820000</v>
      </c>
      <c r="K353" s="138">
        <v>5010000</v>
      </c>
      <c r="L353" s="26">
        <v>20000</v>
      </c>
      <c r="M353" s="26">
        <v>3650000</v>
      </c>
      <c r="N353" s="26">
        <v>3340000</v>
      </c>
      <c r="O353" s="26">
        <v>4130000</v>
      </c>
      <c r="P353" s="26">
        <v>6810000</v>
      </c>
      <c r="Q353" s="26">
        <v>1740000</v>
      </c>
      <c r="R353" s="26">
        <v>0</v>
      </c>
      <c r="S353" s="188"/>
      <c r="T353" s="85">
        <f t="shared" si="1923"/>
        <v>3204000</v>
      </c>
      <c r="AQ353" s="130">
        <v>39799</v>
      </c>
      <c r="AR353" s="50">
        <v>0.17428571428571424</v>
      </c>
      <c r="AS353" s="88">
        <v>0.28285714285714286</v>
      </c>
      <c r="AT353" s="88">
        <v>0.18571428571428569</v>
      </c>
      <c r="AU353" s="88">
        <v>0.33999999999999997</v>
      </c>
      <c r="AV353" s="88">
        <v>0.33499999999999996</v>
      </c>
      <c r="AW353" s="88">
        <v>0.18333333333333335</v>
      </c>
      <c r="AX353" s="88">
        <v>0.12333333333333334</v>
      </c>
      <c r="AY353" s="88">
        <v>0.29333333333333333</v>
      </c>
      <c r="AZ353" s="88">
        <v>0.34250000000000003</v>
      </c>
      <c r="BA353" s="88">
        <v>0.16</v>
      </c>
      <c r="BB353" s="88">
        <v>0.502</v>
      </c>
      <c r="BC353" s="88">
        <v>0.35454545454545455</v>
      </c>
      <c r="BD353" s="88">
        <v>0.27666666666666667</v>
      </c>
      <c r="BE353" s="88">
        <v>0.34989010989010993</v>
      </c>
      <c r="BF353" s="88">
        <v>0.31557692307692309</v>
      </c>
      <c r="BG353" s="88">
        <v>0.35787087912087912</v>
      </c>
      <c r="BH353" s="89">
        <v>0.34386185243328093</v>
      </c>
      <c r="BI353" s="89">
        <v>0.57615384615384613</v>
      </c>
      <c r="BJ353" s="89">
        <f t="shared" si="1924"/>
        <v>0.32090430688745292</v>
      </c>
      <c r="BK353" s="101"/>
      <c r="BL353" s="49"/>
      <c r="BP353" s="1"/>
      <c r="BQ353" s="1"/>
      <c r="BR353" s="1"/>
      <c r="BS353" s="1"/>
      <c r="BT353" s="1"/>
      <c r="BU353" s="1"/>
      <c r="BV353" s="1"/>
      <c r="BW353" s="1"/>
      <c r="BX353" s="1"/>
      <c r="BY353" s="1"/>
      <c r="BZ353" s="1"/>
      <c r="CA353" s="1"/>
      <c r="CB353" s="1"/>
      <c r="CC353" s="1"/>
      <c r="CD353" s="1"/>
      <c r="CE353" s="97"/>
      <c r="CG353" s="90">
        <v>39799</v>
      </c>
      <c r="CH353" s="78">
        <f t="shared" si="1906"/>
        <v>317199.99999999994</v>
      </c>
      <c r="CI353" s="78">
        <f t="shared" si="1907"/>
        <v>483685.71428571432</v>
      </c>
      <c r="CJ353" s="78">
        <f t="shared" si="1908"/>
        <v>527428.57142857136</v>
      </c>
      <c r="CK353" s="78">
        <f t="shared" si="1909"/>
        <v>798999.99999999988</v>
      </c>
      <c r="CL353" s="78">
        <f t="shared" si="1910"/>
        <v>676699.99999999988</v>
      </c>
      <c r="CM353" s="78">
        <f t="shared" si="1911"/>
        <v>698500</v>
      </c>
      <c r="CN353" s="78">
        <f t="shared" si="1912"/>
        <v>171433.33333333334</v>
      </c>
      <c r="CO353" s="78">
        <f t="shared" si="1913"/>
        <v>354933.33333333331</v>
      </c>
      <c r="CP353" s="78">
        <f t="shared" si="1914"/>
        <v>623350</v>
      </c>
      <c r="CQ353" s="78">
        <f t="shared" si="1915"/>
        <v>801600</v>
      </c>
      <c r="CR353" s="78">
        <f t="shared" si="1916"/>
        <v>10040</v>
      </c>
      <c r="CS353" s="78">
        <f t="shared" si="1917"/>
        <v>1294090.9090909092</v>
      </c>
      <c r="CT353" s="78">
        <f t="shared" si="1918"/>
        <v>924066.66666666663</v>
      </c>
      <c r="CU353" s="78">
        <f t="shared" si="1919"/>
        <v>1445046.153846154</v>
      </c>
      <c r="CV353" s="78">
        <f t="shared" si="1920"/>
        <v>2149078.846153846</v>
      </c>
      <c r="CW353" s="78">
        <f t="shared" si="1921"/>
        <v>622695.32967032969</v>
      </c>
      <c r="CX353" s="78">
        <f t="shared" si="1922"/>
        <v>0</v>
      </c>
      <c r="CY353" s="78">
        <f t="shared" si="1922"/>
        <v>0</v>
      </c>
      <c r="CZ353" s="91">
        <f t="shared" si="1925"/>
        <v>1028177.3992673991</v>
      </c>
      <c r="DA353" s="88"/>
      <c r="DB353" s="49"/>
      <c r="EQ353" s="1"/>
    </row>
    <row r="354" spans="1:147" x14ac:dyDescent="0.15">
      <c r="A354" s="81">
        <v>39800</v>
      </c>
      <c r="B354" s="82">
        <v>3410000</v>
      </c>
      <c r="C354" s="83">
        <v>2440000</v>
      </c>
      <c r="D354" s="83">
        <v>2950000</v>
      </c>
      <c r="E354" s="84">
        <v>1200000</v>
      </c>
      <c r="F354" s="84">
        <v>310000</v>
      </c>
      <c r="G354" s="84">
        <v>2490000</v>
      </c>
      <c r="H354" s="84">
        <v>1370000</v>
      </c>
      <c r="I354" s="84">
        <v>1630000</v>
      </c>
      <c r="J354" s="138">
        <v>2760000</v>
      </c>
      <c r="K354" s="138">
        <v>90000</v>
      </c>
      <c r="L354" s="26">
        <v>2870000</v>
      </c>
      <c r="M354" s="26">
        <v>2440000</v>
      </c>
      <c r="N354" s="26">
        <v>2680000</v>
      </c>
      <c r="O354" s="26">
        <v>3430000</v>
      </c>
      <c r="P354" s="26">
        <v>1340000</v>
      </c>
      <c r="Q354" s="26">
        <v>1320000</v>
      </c>
      <c r="R354" s="26">
        <v>4840000</v>
      </c>
      <c r="S354" s="188"/>
      <c r="T354" s="85">
        <f t="shared" si="1923"/>
        <v>2722000</v>
      </c>
      <c r="AQ354" s="130">
        <v>39800</v>
      </c>
      <c r="AR354" s="50">
        <v>0.17428571428571424</v>
      </c>
      <c r="AS354" s="88">
        <v>0.2857142857142857</v>
      </c>
      <c r="AT354" s="88">
        <v>0.18571428571428569</v>
      </c>
      <c r="AU354" s="88">
        <v>0.33999999999999997</v>
      </c>
      <c r="AV354" s="88">
        <v>0.35</v>
      </c>
      <c r="AW354" s="88">
        <v>0.18333333333333335</v>
      </c>
      <c r="AX354" s="88">
        <v>0.16333333333333333</v>
      </c>
      <c r="AY354" s="88">
        <v>0.45</v>
      </c>
      <c r="AZ354" s="88">
        <v>0.40000000000000008</v>
      </c>
      <c r="BA354" s="88">
        <v>0.16</v>
      </c>
      <c r="BB354" s="88">
        <v>0.502</v>
      </c>
      <c r="BC354" s="88">
        <v>0.35454545454545455</v>
      </c>
      <c r="BD354" s="88">
        <v>0.27888888888888885</v>
      </c>
      <c r="BE354" s="88">
        <v>0.36103708791208794</v>
      </c>
      <c r="BF354" s="88">
        <v>0.31557692307692309</v>
      </c>
      <c r="BG354" s="88">
        <v>0.35787087912087912</v>
      </c>
      <c r="BH354" s="89">
        <v>0.34386185243328093</v>
      </c>
      <c r="BI354" s="89"/>
      <c r="BJ354" s="89">
        <f t="shared" si="1924"/>
        <v>0.33397012761942702</v>
      </c>
      <c r="BK354" s="101"/>
      <c r="BL354" s="49"/>
      <c r="BP354" s="1"/>
      <c r="BQ354" s="1"/>
      <c r="BR354" s="1"/>
      <c r="BS354" s="1"/>
      <c r="BT354" s="1"/>
      <c r="BU354" s="1"/>
      <c r="BV354" s="1"/>
      <c r="BW354" s="1"/>
      <c r="BX354" s="1"/>
      <c r="BY354" s="1"/>
      <c r="BZ354" s="1"/>
      <c r="CA354" s="1"/>
      <c r="CB354" s="1"/>
      <c r="CC354" s="1"/>
      <c r="CD354" s="1"/>
      <c r="CE354" s="97"/>
      <c r="CG354" s="90">
        <v>39800</v>
      </c>
      <c r="CH354" s="78">
        <f t="shared" si="1906"/>
        <v>594314.28571428556</v>
      </c>
      <c r="CI354" s="78">
        <f t="shared" si="1907"/>
        <v>697142.85714285716</v>
      </c>
      <c r="CJ354" s="78">
        <f t="shared" si="1908"/>
        <v>547857.14285714284</v>
      </c>
      <c r="CK354" s="78">
        <f t="shared" si="1909"/>
        <v>407999.99999999994</v>
      </c>
      <c r="CL354" s="78">
        <f t="shared" si="1910"/>
        <v>108500</v>
      </c>
      <c r="CM354" s="78">
        <f t="shared" si="1911"/>
        <v>456500.00000000006</v>
      </c>
      <c r="CN354" s="78">
        <f t="shared" si="1912"/>
        <v>223766.66666666666</v>
      </c>
      <c r="CO354" s="78">
        <f t="shared" si="1913"/>
        <v>733500</v>
      </c>
      <c r="CP354" s="78">
        <f t="shared" si="1914"/>
        <v>1104000.0000000002</v>
      </c>
      <c r="CQ354" s="78">
        <f t="shared" si="1915"/>
        <v>14400</v>
      </c>
      <c r="CR354" s="78">
        <f t="shared" si="1916"/>
        <v>1440740</v>
      </c>
      <c r="CS354" s="78">
        <f t="shared" si="1917"/>
        <v>865090.90909090906</v>
      </c>
      <c r="CT354" s="78">
        <f t="shared" si="1918"/>
        <v>747422.22222222213</v>
      </c>
      <c r="CU354" s="78">
        <f t="shared" si="1919"/>
        <v>1238357.2115384617</v>
      </c>
      <c r="CV354" s="78">
        <f t="shared" si="1920"/>
        <v>422873.07692307694</v>
      </c>
      <c r="CW354" s="78">
        <f t="shared" si="1921"/>
        <v>472389.56043956045</v>
      </c>
      <c r="CX354" s="78">
        <f t="shared" si="1922"/>
        <v>1664291.3657770797</v>
      </c>
      <c r="CY354" s="78">
        <f t="shared" si="1922"/>
        <v>0</v>
      </c>
      <c r="CZ354" s="91">
        <f t="shared" si="1925"/>
        <v>909066.68738008034</v>
      </c>
      <c r="DA354" s="88"/>
      <c r="DB354" s="49"/>
      <c r="EQ354" s="1"/>
    </row>
    <row r="355" spans="1:147" x14ac:dyDescent="0.15">
      <c r="A355" s="81">
        <v>39801</v>
      </c>
      <c r="B355" s="82">
        <v>3080000</v>
      </c>
      <c r="C355" s="83">
        <v>2330000</v>
      </c>
      <c r="D355" s="83">
        <v>3220000</v>
      </c>
      <c r="E355" s="84">
        <v>730000</v>
      </c>
      <c r="F355" s="84">
        <v>2370000</v>
      </c>
      <c r="G355" s="84">
        <v>2310000</v>
      </c>
      <c r="H355" s="84">
        <v>3810000</v>
      </c>
      <c r="I355" s="84">
        <v>1010000</v>
      </c>
      <c r="J355" s="138">
        <v>2650000</v>
      </c>
      <c r="K355" s="138">
        <v>2560000</v>
      </c>
      <c r="L355" s="26">
        <v>940000</v>
      </c>
      <c r="M355" s="26">
        <v>2640000</v>
      </c>
      <c r="N355" s="26">
        <v>2380000</v>
      </c>
      <c r="O355" s="26">
        <v>6340000</v>
      </c>
      <c r="P355" s="26">
        <v>0</v>
      </c>
      <c r="Q355" s="26">
        <v>5300000</v>
      </c>
      <c r="R355" s="26">
        <v>0</v>
      </c>
      <c r="S355" s="188"/>
      <c r="T355" s="85">
        <f t="shared" si="1923"/>
        <v>2804000</v>
      </c>
      <c r="AQ355" s="130">
        <v>39801</v>
      </c>
      <c r="AR355" s="50">
        <v>0.18666666666666668</v>
      </c>
      <c r="AS355" s="88">
        <v>0.30142857142857149</v>
      </c>
      <c r="AT355" s="88">
        <v>0.18571428571428569</v>
      </c>
      <c r="AU355" s="88">
        <v>0.34307692307692306</v>
      </c>
      <c r="AV355" s="88">
        <v>0.35</v>
      </c>
      <c r="AW355" s="88">
        <v>0.20583333333333331</v>
      </c>
      <c r="AX355" s="88">
        <v>0.16</v>
      </c>
      <c r="AY355" s="88">
        <v>0.45</v>
      </c>
      <c r="AZ355" s="88">
        <v>0.40000000000000008</v>
      </c>
      <c r="BA355" s="88">
        <v>0.16</v>
      </c>
      <c r="BB355" s="88">
        <v>0.5329807692307692</v>
      </c>
      <c r="BC355" s="88">
        <v>0.35454545454545455</v>
      </c>
      <c r="BD355" s="88">
        <v>0.27888888888888885</v>
      </c>
      <c r="BE355" s="88">
        <v>0.36103708791208794</v>
      </c>
      <c r="BF355" s="88">
        <v>0.31557692307692309</v>
      </c>
      <c r="BG355" s="88">
        <v>0.35787087912087912</v>
      </c>
      <c r="BH355" s="89">
        <v>0.34386185243328093</v>
      </c>
      <c r="BI355" s="89"/>
      <c r="BJ355" s="89">
        <f t="shared" si="1924"/>
        <v>0.34589488960476839</v>
      </c>
      <c r="BK355" s="101"/>
      <c r="BL355" s="49"/>
      <c r="BP355" s="1"/>
      <c r="BQ355" s="1"/>
      <c r="BR355" s="1"/>
      <c r="BS355" s="1"/>
      <c r="BT355" s="1"/>
      <c r="BU355" s="1"/>
      <c r="BV355" s="1"/>
      <c r="BW355" s="1"/>
      <c r="BX355" s="1"/>
      <c r="BY355" s="1"/>
      <c r="BZ355" s="1"/>
      <c r="CA355" s="1"/>
      <c r="CB355" s="1"/>
      <c r="CC355" s="1"/>
      <c r="CD355" s="1"/>
      <c r="CE355" s="97"/>
      <c r="CG355" s="90">
        <v>39801</v>
      </c>
      <c r="CH355" s="78">
        <f t="shared" si="1906"/>
        <v>574933.33333333337</v>
      </c>
      <c r="CI355" s="78">
        <f t="shared" si="1907"/>
        <v>702328.57142857159</v>
      </c>
      <c r="CJ355" s="78">
        <f t="shared" si="1908"/>
        <v>597999.99999999988</v>
      </c>
      <c r="CK355" s="78">
        <f t="shared" si="1909"/>
        <v>250446.15384615384</v>
      </c>
      <c r="CL355" s="78">
        <f t="shared" si="1910"/>
        <v>829500</v>
      </c>
      <c r="CM355" s="78">
        <f t="shared" si="1911"/>
        <v>475474.99999999994</v>
      </c>
      <c r="CN355" s="78">
        <f t="shared" si="1912"/>
        <v>609600</v>
      </c>
      <c r="CO355" s="78">
        <f t="shared" si="1913"/>
        <v>454500</v>
      </c>
      <c r="CP355" s="78">
        <f t="shared" si="1914"/>
        <v>1060000.0000000002</v>
      </c>
      <c r="CQ355" s="78">
        <f t="shared" si="1915"/>
        <v>409600</v>
      </c>
      <c r="CR355" s="78">
        <f t="shared" si="1916"/>
        <v>501001.92307692306</v>
      </c>
      <c r="CS355" s="78">
        <f t="shared" si="1917"/>
        <v>936000</v>
      </c>
      <c r="CT355" s="78">
        <f t="shared" si="1918"/>
        <v>663755.5555555555</v>
      </c>
      <c r="CU355" s="78">
        <f t="shared" si="1919"/>
        <v>2288975.1373626376</v>
      </c>
      <c r="CV355" s="78">
        <f t="shared" si="1920"/>
        <v>0</v>
      </c>
      <c r="CW355" s="78">
        <f t="shared" si="1921"/>
        <v>1896715.6593406594</v>
      </c>
      <c r="CX355" s="78">
        <f t="shared" si="1922"/>
        <v>0</v>
      </c>
      <c r="CY355" s="78">
        <f t="shared" si="1922"/>
        <v>0</v>
      </c>
      <c r="CZ355" s="91">
        <f t="shared" si="1925"/>
        <v>969889.27045177051</v>
      </c>
      <c r="DA355" s="88"/>
      <c r="DB355" s="49"/>
      <c r="EQ355" s="1"/>
    </row>
    <row r="356" spans="1:147" x14ac:dyDescent="0.15">
      <c r="A356" s="81">
        <v>39802</v>
      </c>
      <c r="B356" s="82">
        <v>2260000</v>
      </c>
      <c r="C356" s="83">
        <v>3020000</v>
      </c>
      <c r="D356" s="83">
        <v>550000</v>
      </c>
      <c r="E356" s="84">
        <v>2570000</v>
      </c>
      <c r="F356" s="84">
        <v>2380000</v>
      </c>
      <c r="G356" s="84">
        <v>2940000</v>
      </c>
      <c r="H356" s="84">
        <v>2350000</v>
      </c>
      <c r="I356" s="84">
        <v>3320000</v>
      </c>
      <c r="J356" s="138">
        <v>360000</v>
      </c>
      <c r="K356" s="138">
        <v>1560000</v>
      </c>
      <c r="L356" s="26">
        <v>2120000</v>
      </c>
      <c r="M356" s="26">
        <v>2790000</v>
      </c>
      <c r="N356" s="26">
        <v>3450000</v>
      </c>
      <c r="O356" s="26">
        <v>70000</v>
      </c>
      <c r="P356" s="26">
        <v>3200000</v>
      </c>
      <c r="Q356" s="26">
        <v>7990000</v>
      </c>
      <c r="R356" s="26">
        <v>7980000</v>
      </c>
      <c r="S356" s="188"/>
      <c r="T356" s="85">
        <f t="shared" si="1923"/>
        <v>4538000</v>
      </c>
      <c r="AQ356" s="130">
        <v>39802</v>
      </c>
      <c r="AR356" s="50">
        <v>0.17666666666666667</v>
      </c>
      <c r="AS356" s="88">
        <v>0.30142857142857149</v>
      </c>
      <c r="AT356" s="88">
        <v>0.17999999999999997</v>
      </c>
      <c r="AU356" s="88">
        <v>0.34307692307692306</v>
      </c>
      <c r="AV356" s="88">
        <v>0.35</v>
      </c>
      <c r="AW356" s="88">
        <v>0.20666666666666664</v>
      </c>
      <c r="AX356" s="88">
        <v>0.17</v>
      </c>
      <c r="AY356" s="88">
        <v>0.45</v>
      </c>
      <c r="AZ356" s="88">
        <v>0.39666666666666667</v>
      </c>
      <c r="BA356" s="88">
        <v>0.16</v>
      </c>
      <c r="BB356" s="88">
        <v>0.5329807692307692</v>
      </c>
      <c r="BC356" s="88">
        <v>0.35454545454545455</v>
      </c>
      <c r="BD356" s="88">
        <v>0.27888888888888885</v>
      </c>
      <c r="BE356" s="88">
        <v>0.36585851648351653</v>
      </c>
      <c r="BF356" s="88">
        <v>0.31557692307692309</v>
      </c>
      <c r="BG356" s="88">
        <v>0.3635233516483517</v>
      </c>
      <c r="BH356" s="89">
        <v>0.38447409733124022</v>
      </c>
      <c r="BI356" s="89"/>
      <c r="BJ356" s="89">
        <f t="shared" si="1924"/>
        <v>0.35126830291054623</v>
      </c>
      <c r="BK356" s="101"/>
      <c r="BL356" s="49"/>
      <c r="BP356" s="1"/>
      <c r="BQ356" s="1"/>
      <c r="BR356" s="1"/>
      <c r="BS356" s="1"/>
      <c r="BT356" s="1"/>
      <c r="BU356" s="1"/>
      <c r="BV356" s="1"/>
      <c r="BW356" s="1"/>
      <c r="BX356" s="1"/>
      <c r="BY356" s="1"/>
      <c r="BZ356" s="1"/>
      <c r="CA356" s="1"/>
      <c r="CB356" s="1"/>
      <c r="CC356" s="1"/>
      <c r="CD356" s="1"/>
      <c r="CE356" s="97"/>
      <c r="CG356" s="90">
        <v>39802</v>
      </c>
      <c r="CH356" s="78">
        <f t="shared" si="1906"/>
        <v>399266.66666666669</v>
      </c>
      <c r="CI356" s="78">
        <f t="shared" si="1907"/>
        <v>910314.28571428591</v>
      </c>
      <c r="CJ356" s="78">
        <f t="shared" si="1908"/>
        <v>98999.999999999985</v>
      </c>
      <c r="CK356" s="78">
        <f t="shared" si="1909"/>
        <v>881707.69230769225</v>
      </c>
      <c r="CL356" s="78">
        <f t="shared" si="1910"/>
        <v>833000</v>
      </c>
      <c r="CM356" s="78">
        <f t="shared" si="1911"/>
        <v>607599.99999999988</v>
      </c>
      <c r="CN356" s="78">
        <f t="shared" si="1912"/>
        <v>399500</v>
      </c>
      <c r="CO356" s="78">
        <f t="shared" si="1913"/>
        <v>1494000</v>
      </c>
      <c r="CP356" s="78">
        <f t="shared" si="1914"/>
        <v>142800</v>
      </c>
      <c r="CQ356" s="78">
        <f t="shared" si="1915"/>
        <v>249600</v>
      </c>
      <c r="CR356" s="78">
        <f t="shared" si="1916"/>
        <v>1129919.2307692308</v>
      </c>
      <c r="CS356" s="78">
        <f t="shared" si="1917"/>
        <v>989181.81818181823</v>
      </c>
      <c r="CT356" s="78">
        <f t="shared" si="1918"/>
        <v>962166.66666666651</v>
      </c>
      <c r="CU356" s="78">
        <f t="shared" si="1919"/>
        <v>25610.096153846156</v>
      </c>
      <c r="CV356" s="78">
        <f t="shared" si="1920"/>
        <v>1009846.1538461539</v>
      </c>
      <c r="CW356" s="78">
        <f t="shared" si="1921"/>
        <v>2904551.57967033</v>
      </c>
      <c r="CX356" s="78">
        <f t="shared" si="1922"/>
        <v>3068103.2967032967</v>
      </c>
      <c r="CY356" s="78">
        <f t="shared" si="1922"/>
        <v>0</v>
      </c>
      <c r="CZ356" s="91">
        <f t="shared" si="1925"/>
        <v>1594055.5586080586</v>
      </c>
      <c r="DA356" s="88"/>
      <c r="DB356" s="49"/>
      <c r="EQ356" s="1"/>
    </row>
    <row r="357" spans="1:147" x14ac:dyDescent="0.15">
      <c r="A357" s="81">
        <v>39803</v>
      </c>
      <c r="B357" s="82">
        <v>2970000</v>
      </c>
      <c r="C357" s="83">
        <v>480000</v>
      </c>
      <c r="D357" s="83">
        <v>3540000</v>
      </c>
      <c r="E357" s="84">
        <v>960000</v>
      </c>
      <c r="F357" s="84">
        <v>2080000</v>
      </c>
      <c r="G357" s="84">
        <v>2310000</v>
      </c>
      <c r="H357" s="84">
        <v>1900000</v>
      </c>
      <c r="I357" s="84">
        <v>50000</v>
      </c>
      <c r="J357" s="138">
        <v>5320000</v>
      </c>
      <c r="K357" s="138">
        <v>1720000</v>
      </c>
      <c r="L357" s="26">
        <v>2960000</v>
      </c>
      <c r="M357" s="26">
        <v>2600000</v>
      </c>
      <c r="N357" s="26">
        <v>6030000</v>
      </c>
      <c r="O357" s="26">
        <v>6080000</v>
      </c>
      <c r="P357" s="26">
        <v>6580000</v>
      </c>
      <c r="Q357" s="26">
        <v>11580000</v>
      </c>
      <c r="R357" s="26">
        <v>5220000</v>
      </c>
      <c r="S357" s="188"/>
      <c r="T357" s="85">
        <f t="shared" si="1923"/>
        <v>7098000</v>
      </c>
      <c r="AQ357" s="130">
        <v>39803</v>
      </c>
      <c r="AR357" s="50">
        <v>0.17666666666666667</v>
      </c>
      <c r="AS357" s="88">
        <v>0.32666666666666672</v>
      </c>
      <c r="AT357" s="88">
        <v>0.17999999999999997</v>
      </c>
      <c r="AU357" s="88">
        <v>0.34307692307692306</v>
      </c>
      <c r="AV357" s="88">
        <v>0.4</v>
      </c>
      <c r="AW357" s="88">
        <v>0.20666666666666664</v>
      </c>
      <c r="AX357" s="88">
        <v>0.17</v>
      </c>
      <c r="AY357" s="88">
        <v>0.46166666666666661</v>
      </c>
      <c r="AZ357" s="88">
        <v>0.39666666666666667</v>
      </c>
      <c r="BA357" s="88">
        <v>0.16</v>
      </c>
      <c r="BB357" s="88">
        <v>0.51716783216783202</v>
      </c>
      <c r="BC357" s="88">
        <v>0.35454545454545455</v>
      </c>
      <c r="BD357" s="88">
        <v>0.27888888888888885</v>
      </c>
      <c r="BE357" s="88">
        <v>0.36585851648351653</v>
      </c>
      <c r="BF357" s="88">
        <v>0.34224358974358976</v>
      </c>
      <c r="BG357" s="88">
        <v>0.36539835164835166</v>
      </c>
      <c r="BH357" s="89">
        <v>0.38447409733124022</v>
      </c>
      <c r="BI357" s="89"/>
      <c r="BJ357" s="89">
        <f t="shared" si="1924"/>
        <v>0.34929135815411622</v>
      </c>
      <c r="BK357" s="101"/>
      <c r="BL357" s="49"/>
      <c r="BP357" s="1"/>
      <c r="BQ357" s="1"/>
      <c r="BR357" s="1"/>
      <c r="BS357" s="1"/>
      <c r="BT357" s="1"/>
      <c r="BU357" s="1"/>
      <c r="BV357" s="1"/>
      <c r="BW357" s="1"/>
      <c r="BX357" s="1"/>
      <c r="BY357" s="1"/>
      <c r="BZ357" s="1"/>
      <c r="CA357" s="1"/>
      <c r="CB357" s="1"/>
      <c r="CC357" s="1"/>
      <c r="CD357" s="1"/>
      <c r="CE357" s="97"/>
      <c r="CG357" s="90">
        <v>39803</v>
      </c>
      <c r="CH357" s="78">
        <f t="shared" si="1906"/>
        <v>524700</v>
      </c>
      <c r="CI357" s="78">
        <f t="shared" si="1907"/>
        <v>156800.00000000003</v>
      </c>
      <c r="CJ357" s="78">
        <f t="shared" si="1908"/>
        <v>637199.99999999988</v>
      </c>
      <c r="CK357" s="78">
        <f t="shared" si="1909"/>
        <v>329353.84615384613</v>
      </c>
      <c r="CL357" s="78">
        <f t="shared" si="1910"/>
        <v>832000</v>
      </c>
      <c r="CM357" s="78">
        <f t="shared" si="1911"/>
        <v>477399.99999999994</v>
      </c>
      <c r="CN357" s="78">
        <f t="shared" si="1912"/>
        <v>323000</v>
      </c>
      <c r="CO357" s="78">
        <f t="shared" si="1913"/>
        <v>23083.333333333332</v>
      </c>
      <c r="CP357" s="78">
        <f t="shared" si="1914"/>
        <v>2110266.6666666665</v>
      </c>
      <c r="CQ357" s="78">
        <f t="shared" si="1915"/>
        <v>275200</v>
      </c>
      <c r="CR357" s="78">
        <f t="shared" si="1916"/>
        <v>1530816.7832167828</v>
      </c>
      <c r="CS357" s="78">
        <f t="shared" si="1917"/>
        <v>921818.18181818188</v>
      </c>
      <c r="CT357" s="78">
        <f t="shared" si="1918"/>
        <v>1681699.9999999998</v>
      </c>
      <c r="CU357" s="78">
        <f t="shared" si="1919"/>
        <v>2224419.7802197803</v>
      </c>
      <c r="CV357" s="78">
        <f t="shared" si="1920"/>
        <v>2251962.8205128205</v>
      </c>
      <c r="CW357" s="78">
        <f t="shared" si="1921"/>
        <v>4231312.9120879127</v>
      </c>
      <c r="CX357" s="78">
        <f t="shared" si="1922"/>
        <v>2006954.788069074</v>
      </c>
      <c r="CY357" s="78">
        <f t="shared" si="1922"/>
        <v>0</v>
      </c>
      <c r="CZ357" s="91">
        <f t="shared" si="1925"/>
        <v>2479270.0601779171</v>
      </c>
      <c r="DA357" s="88"/>
      <c r="DB357" s="49"/>
      <c r="EQ357" s="1"/>
    </row>
    <row r="358" spans="1:147" x14ac:dyDescent="0.15">
      <c r="A358" s="81">
        <v>39804</v>
      </c>
      <c r="B358" s="82">
        <v>5290000</v>
      </c>
      <c r="C358" s="83">
        <v>3330000</v>
      </c>
      <c r="D358" s="83">
        <v>2050000</v>
      </c>
      <c r="E358" s="84">
        <v>2020000</v>
      </c>
      <c r="F358" s="84">
        <v>3540000</v>
      </c>
      <c r="G358" s="84">
        <v>2680000</v>
      </c>
      <c r="H358" s="84">
        <v>30000</v>
      </c>
      <c r="I358" s="84">
        <v>2650000</v>
      </c>
      <c r="J358" s="138">
        <v>3090000</v>
      </c>
      <c r="K358" s="138">
        <v>2340000</v>
      </c>
      <c r="L358" s="26">
        <v>2260000</v>
      </c>
      <c r="M358" s="26">
        <v>3930000</v>
      </c>
      <c r="N358" s="26">
        <v>60000</v>
      </c>
      <c r="O358" s="26">
        <v>2680000</v>
      </c>
      <c r="P358" s="26">
        <v>8390000</v>
      </c>
      <c r="Q358" s="26">
        <v>6480000</v>
      </c>
      <c r="R358" s="26">
        <v>4630000</v>
      </c>
      <c r="S358" s="188"/>
      <c r="T358" s="85">
        <f t="shared" si="1923"/>
        <v>4448000</v>
      </c>
      <c r="AQ358" s="130">
        <v>39804</v>
      </c>
      <c r="AR358" s="50">
        <v>0.17666666666666667</v>
      </c>
      <c r="AS358" s="88">
        <v>0.32666666666666672</v>
      </c>
      <c r="AT358" s="88">
        <v>0.17999999999999997</v>
      </c>
      <c r="AU358" s="88">
        <v>0.34057692307692311</v>
      </c>
      <c r="AV358" s="88">
        <v>0.4</v>
      </c>
      <c r="AW358" s="88">
        <v>0.20666666666666664</v>
      </c>
      <c r="AX358" s="88">
        <v>0.18333333333333335</v>
      </c>
      <c r="AY358" s="88">
        <v>0.46166666666666661</v>
      </c>
      <c r="AZ358" s="88">
        <v>0.42333333333333334</v>
      </c>
      <c r="BA358" s="88">
        <v>0.16</v>
      </c>
      <c r="BB358" s="88">
        <v>0.51716783216783202</v>
      </c>
      <c r="BC358" s="88">
        <v>0.35454545454545455</v>
      </c>
      <c r="BD358" s="88">
        <v>0.27888888888888885</v>
      </c>
      <c r="BE358" s="88">
        <v>0.36719780219780224</v>
      </c>
      <c r="BF358" s="88">
        <v>0.34930402930402932</v>
      </c>
      <c r="BG358" s="88">
        <v>0.36539835164835166</v>
      </c>
      <c r="BH358" s="89">
        <v>0.38243328100470958</v>
      </c>
      <c r="BI358" s="89"/>
      <c r="BJ358" s="89">
        <f t="shared" si="1924"/>
        <v>0.36285663933531354</v>
      </c>
      <c r="BK358" s="101"/>
      <c r="BL358" s="49"/>
      <c r="BP358" s="1"/>
      <c r="BQ358" s="1"/>
      <c r="BR358" s="1"/>
      <c r="BS358" s="1"/>
      <c r="BT358" s="1"/>
      <c r="BU358" s="1"/>
      <c r="BV358" s="1"/>
      <c r="BW358" s="1"/>
      <c r="BX358" s="1"/>
      <c r="BY358" s="1"/>
      <c r="BZ358" s="1"/>
      <c r="CA358" s="1"/>
      <c r="CB358" s="1"/>
      <c r="CC358" s="1"/>
      <c r="CD358" s="1"/>
      <c r="CE358" s="97"/>
      <c r="CG358" s="90">
        <v>39804</v>
      </c>
      <c r="CH358" s="78">
        <f t="shared" si="1906"/>
        <v>934566.66666666663</v>
      </c>
      <c r="CI358" s="78">
        <f t="shared" si="1907"/>
        <v>1087800.0000000002</v>
      </c>
      <c r="CJ358" s="78">
        <f t="shared" si="1908"/>
        <v>368999.99999999994</v>
      </c>
      <c r="CK358" s="78">
        <f t="shared" si="1909"/>
        <v>687965.38461538474</v>
      </c>
      <c r="CL358" s="78">
        <f t="shared" si="1910"/>
        <v>1416000</v>
      </c>
      <c r="CM358" s="78">
        <f t="shared" si="1911"/>
        <v>553866.66666666663</v>
      </c>
      <c r="CN358" s="78">
        <f t="shared" si="1912"/>
        <v>5500</v>
      </c>
      <c r="CO358" s="78">
        <f t="shared" si="1913"/>
        <v>1223416.6666666665</v>
      </c>
      <c r="CP358" s="78">
        <f t="shared" si="1914"/>
        <v>1308100</v>
      </c>
      <c r="CQ358" s="78">
        <f t="shared" si="1915"/>
        <v>374400</v>
      </c>
      <c r="CR358" s="78">
        <f t="shared" si="1916"/>
        <v>1168799.3006993004</v>
      </c>
      <c r="CS358" s="78">
        <f t="shared" si="1917"/>
        <v>1393363.6363636365</v>
      </c>
      <c r="CT358" s="78">
        <f t="shared" si="1918"/>
        <v>16733.333333333332</v>
      </c>
      <c r="CU358" s="78">
        <f t="shared" si="1919"/>
        <v>984090.10989010998</v>
      </c>
      <c r="CV358" s="78">
        <f t="shared" si="1920"/>
        <v>2930660.8058608058</v>
      </c>
      <c r="CW358" s="78">
        <f t="shared" si="1921"/>
        <v>2367781.3186813188</v>
      </c>
      <c r="CX358" s="78">
        <f t="shared" si="1922"/>
        <v>1770666.0910518053</v>
      </c>
      <c r="CY358" s="78">
        <f t="shared" si="1922"/>
        <v>0</v>
      </c>
      <c r="CZ358" s="91">
        <f t="shared" si="1925"/>
        <v>1613986.3317634747</v>
      </c>
      <c r="DA358" s="88"/>
      <c r="DB358" s="49"/>
      <c r="EQ358" s="1"/>
    </row>
    <row r="359" spans="1:147" x14ac:dyDescent="0.15">
      <c r="A359" s="81">
        <v>39805</v>
      </c>
      <c r="B359" s="82">
        <v>460000</v>
      </c>
      <c r="C359" s="83">
        <v>1460000</v>
      </c>
      <c r="D359" s="83">
        <v>1850000</v>
      </c>
      <c r="E359" s="84">
        <v>1810000</v>
      </c>
      <c r="F359" s="84">
        <v>1840000</v>
      </c>
      <c r="G359" s="84">
        <v>710000</v>
      </c>
      <c r="H359" s="84">
        <v>3170000</v>
      </c>
      <c r="I359" s="84">
        <v>2370000</v>
      </c>
      <c r="J359" s="138">
        <v>1900000</v>
      </c>
      <c r="K359" s="138">
        <v>2700000</v>
      </c>
      <c r="L359" s="26">
        <v>13600000</v>
      </c>
      <c r="M359" s="26">
        <v>40000</v>
      </c>
      <c r="N359" s="26">
        <v>5030000</v>
      </c>
      <c r="O359" s="26">
        <v>3110000</v>
      </c>
      <c r="P359" s="26">
        <v>6700000</v>
      </c>
      <c r="Q359" s="26">
        <v>5310000</v>
      </c>
      <c r="R359" s="26">
        <v>30000</v>
      </c>
      <c r="S359" s="188"/>
      <c r="T359" s="85">
        <f t="shared" si="1923"/>
        <v>4036000</v>
      </c>
      <c r="AQ359" s="130">
        <v>39805</v>
      </c>
      <c r="AR359" s="50">
        <v>0.17666666666666667</v>
      </c>
      <c r="AS359" s="88">
        <v>0.32500000000000001</v>
      </c>
      <c r="AT359" s="88">
        <v>0.17999999999999997</v>
      </c>
      <c r="AU359" s="88">
        <v>0.33807692307692311</v>
      </c>
      <c r="AV359" s="88">
        <v>0.4</v>
      </c>
      <c r="AW359" s="88">
        <v>0.20666666666666664</v>
      </c>
      <c r="AX359" s="88">
        <v>0.18333333333333335</v>
      </c>
      <c r="AY359" s="88">
        <v>0.47499999999999992</v>
      </c>
      <c r="AZ359" s="88">
        <v>0.43222222222222217</v>
      </c>
      <c r="BA359" s="88">
        <v>0.16</v>
      </c>
      <c r="BB359" s="88">
        <v>0.51716783216783202</v>
      </c>
      <c r="BC359" s="88">
        <v>0.35454545454545455</v>
      </c>
      <c r="BD359" s="88">
        <v>0.27888888888888885</v>
      </c>
      <c r="BE359" s="88">
        <v>0.36811126373626374</v>
      </c>
      <c r="BF359" s="88">
        <v>0.36846153846153851</v>
      </c>
      <c r="BG359" s="88">
        <v>0.36539835164835166</v>
      </c>
      <c r="BH359" s="89">
        <v>0.38243328100470958</v>
      </c>
      <c r="BI359" s="89"/>
      <c r="BJ359" s="89">
        <f t="shared" si="1924"/>
        <v>0.345295723226268</v>
      </c>
      <c r="BK359" s="101"/>
      <c r="BL359" s="49"/>
      <c r="BP359" s="1"/>
      <c r="BQ359" s="1"/>
      <c r="BR359" s="1"/>
      <c r="BS359" s="1"/>
      <c r="BT359" s="1"/>
      <c r="BU359" s="1"/>
      <c r="BV359" s="1"/>
      <c r="BW359" s="1"/>
      <c r="BX359" s="1"/>
      <c r="BY359" s="1"/>
      <c r="BZ359" s="1"/>
      <c r="CA359" s="1"/>
      <c r="CB359" s="1"/>
      <c r="CC359" s="1"/>
      <c r="CD359" s="1"/>
      <c r="CE359" s="97"/>
      <c r="CG359" s="90">
        <v>39805</v>
      </c>
      <c r="CH359" s="78">
        <f t="shared" si="1906"/>
        <v>81266.666666666672</v>
      </c>
      <c r="CI359" s="78">
        <f t="shared" si="1907"/>
        <v>474500</v>
      </c>
      <c r="CJ359" s="78">
        <f t="shared" si="1908"/>
        <v>332999.99999999994</v>
      </c>
      <c r="CK359" s="78">
        <f t="shared" si="1909"/>
        <v>611919.23076923087</v>
      </c>
      <c r="CL359" s="78">
        <f t="shared" si="1910"/>
        <v>736000</v>
      </c>
      <c r="CM359" s="78">
        <f t="shared" si="1911"/>
        <v>146733.33333333331</v>
      </c>
      <c r="CN359" s="78">
        <f t="shared" si="1912"/>
        <v>581166.66666666674</v>
      </c>
      <c r="CO359" s="78">
        <f t="shared" si="1913"/>
        <v>1125749.9999999998</v>
      </c>
      <c r="CP359" s="78">
        <f t="shared" si="1914"/>
        <v>821222.22222222213</v>
      </c>
      <c r="CQ359" s="78">
        <f t="shared" si="1915"/>
        <v>432000</v>
      </c>
      <c r="CR359" s="78">
        <f t="shared" si="1916"/>
        <v>7033482.5174825154</v>
      </c>
      <c r="CS359" s="78">
        <f t="shared" si="1917"/>
        <v>14181.818181818182</v>
      </c>
      <c r="CT359" s="78">
        <f t="shared" si="1918"/>
        <v>1402811.111111111</v>
      </c>
      <c r="CU359" s="78">
        <f t="shared" si="1919"/>
        <v>1144826.0302197803</v>
      </c>
      <c r="CV359" s="78">
        <f t="shared" si="1920"/>
        <v>2468692.307692308</v>
      </c>
      <c r="CW359" s="78">
        <f t="shared" si="1921"/>
        <v>1940265.2472527474</v>
      </c>
      <c r="CX359" s="78">
        <f t="shared" si="1922"/>
        <v>11472.998430141288</v>
      </c>
      <c r="CY359" s="78">
        <f t="shared" si="1922"/>
        <v>0</v>
      </c>
      <c r="CZ359" s="91">
        <f t="shared" si="1925"/>
        <v>1393613.5389412176</v>
      </c>
      <c r="DA359" s="88"/>
      <c r="DB359" s="49"/>
      <c r="EQ359" s="1"/>
    </row>
    <row r="360" spans="1:147" x14ac:dyDescent="0.15">
      <c r="A360" s="81">
        <v>39806</v>
      </c>
      <c r="B360" s="82">
        <v>1890000</v>
      </c>
      <c r="C360" s="83">
        <v>2910000</v>
      </c>
      <c r="D360" s="83">
        <v>1910000</v>
      </c>
      <c r="E360" s="84">
        <v>1490000</v>
      </c>
      <c r="F360" s="84">
        <v>860000</v>
      </c>
      <c r="G360" s="84">
        <v>2610000</v>
      </c>
      <c r="H360" s="84">
        <v>1430000</v>
      </c>
      <c r="I360" s="84">
        <v>1700000</v>
      </c>
      <c r="J360" s="138">
        <v>1400000</v>
      </c>
      <c r="K360" s="138">
        <v>15040000</v>
      </c>
      <c r="L360" s="26">
        <v>20000</v>
      </c>
      <c r="M360" s="26">
        <v>3460000</v>
      </c>
      <c r="N360" s="26">
        <v>1330000</v>
      </c>
      <c r="O360" s="26">
        <v>2780000</v>
      </c>
      <c r="P360" s="26">
        <v>1000000</v>
      </c>
      <c r="Q360" s="26">
        <v>1520000</v>
      </c>
      <c r="R360" s="26">
        <v>0</v>
      </c>
      <c r="S360" s="188"/>
      <c r="T360" s="85">
        <f t="shared" si="1923"/>
        <v>1326000</v>
      </c>
      <c r="AQ360" s="130">
        <v>39806</v>
      </c>
      <c r="AR360" s="50">
        <v>0.17583333333333331</v>
      </c>
      <c r="AS360" s="88">
        <v>0.32666666666666672</v>
      </c>
      <c r="AT360" s="88">
        <v>0.17999999999999997</v>
      </c>
      <c r="AU360" s="88">
        <v>0.33807692307692311</v>
      </c>
      <c r="AV360" s="88">
        <v>0.4</v>
      </c>
      <c r="AW360" s="88">
        <v>0.20777777777777773</v>
      </c>
      <c r="AX360" s="88">
        <v>0.18333333333333335</v>
      </c>
      <c r="AY360" s="88">
        <v>0.47499999999999992</v>
      </c>
      <c r="AZ360" s="88">
        <v>0.43222222222222217</v>
      </c>
      <c r="BA360" s="88">
        <v>0.16</v>
      </c>
      <c r="BB360" s="88">
        <v>0.51716783216783202</v>
      </c>
      <c r="BC360" s="88">
        <v>0.35700000000000004</v>
      </c>
      <c r="BD360" s="88">
        <v>0.27888888888888885</v>
      </c>
      <c r="BE360" s="88">
        <v>0.36811126373626374</v>
      </c>
      <c r="BF360" s="88">
        <v>0.36846153846153851</v>
      </c>
      <c r="BG360" s="88">
        <v>0.36539835164835166</v>
      </c>
      <c r="BH360" s="89">
        <v>0.38243328100470958</v>
      </c>
      <c r="BI360" s="89"/>
      <c r="BJ360" s="89">
        <f t="shared" si="1924"/>
        <v>0.34964382630106616</v>
      </c>
      <c r="BK360" s="101"/>
      <c r="BL360" s="49"/>
      <c r="BP360" s="1"/>
      <c r="BQ360" s="1"/>
      <c r="BR360" s="1"/>
      <c r="BS360" s="1"/>
      <c r="BT360" s="1"/>
      <c r="BU360" s="1"/>
      <c r="BV360" s="1"/>
      <c r="BW360" s="1"/>
      <c r="BX360" s="1"/>
      <c r="BY360" s="1"/>
      <c r="BZ360" s="1"/>
      <c r="CA360" s="1"/>
      <c r="CB360" s="1"/>
      <c r="CC360" s="1"/>
      <c r="CD360" s="1"/>
      <c r="CE360" s="97"/>
      <c r="CG360" s="90">
        <v>39806</v>
      </c>
      <c r="CH360" s="78">
        <f t="shared" si="1906"/>
        <v>332324.99999999994</v>
      </c>
      <c r="CI360" s="78">
        <f t="shared" si="1907"/>
        <v>950600.00000000012</v>
      </c>
      <c r="CJ360" s="78">
        <f t="shared" si="1908"/>
        <v>343799.99999999994</v>
      </c>
      <c r="CK360" s="78">
        <f t="shared" si="1909"/>
        <v>503734.61538461543</v>
      </c>
      <c r="CL360" s="78">
        <f t="shared" si="1910"/>
        <v>344000</v>
      </c>
      <c r="CM360" s="78">
        <f t="shared" si="1911"/>
        <v>542299.99999999988</v>
      </c>
      <c r="CN360" s="78">
        <f t="shared" si="1912"/>
        <v>262166.66666666669</v>
      </c>
      <c r="CO360" s="78">
        <f t="shared" si="1913"/>
        <v>807499.99999999988</v>
      </c>
      <c r="CP360" s="78">
        <f t="shared" si="1914"/>
        <v>605111.11111111101</v>
      </c>
      <c r="CQ360" s="78">
        <f t="shared" si="1915"/>
        <v>2406400</v>
      </c>
      <c r="CR360" s="78">
        <f t="shared" si="1916"/>
        <v>10343.356643356641</v>
      </c>
      <c r="CS360" s="78">
        <f t="shared" si="1917"/>
        <v>1235220.0000000002</v>
      </c>
      <c r="CT360" s="78">
        <f t="shared" si="1918"/>
        <v>370922.22222222219</v>
      </c>
      <c r="CU360" s="78">
        <f t="shared" si="1919"/>
        <v>1023349.3131868131</v>
      </c>
      <c r="CV360" s="78">
        <f t="shared" si="1920"/>
        <v>368461.5384615385</v>
      </c>
      <c r="CW360" s="78">
        <f t="shared" si="1921"/>
        <v>555405.49450549448</v>
      </c>
      <c r="CX360" s="78">
        <f t="shared" si="1922"/>
        <v>0</v>
      </c>
      <c r="CY360" s="78">
        <f t="shared" si="1922"/>
        <v>0</v>
      </c>
      <c r="CZ360" s="91">
        <f t="shared" si="1925"/>
        <v>463627.71367521369</v>
      </c>
      <c r="DA360" s="88"/>
      <c r="DB360" s="49"/>
      <c r="EQ360" s="1"/>
    </row>
    <row r="361" spans="1:147" x14ac:dyDescent="0.15">
      <c r="A361" s="81">
        <v>39807</v>
      </c>
      <c r="B361" s="82">
        <v>0</v>
      </c>
      <c r="C361" s="83">
        <v>0</v>
      </c>
      <c r="D361" s="83">
        <v>0</v>
      </c>
      <c r="E361" s="84">
        <v>0</v>
      </c>
      <c r="F361" s="84">
        <v>0</v>
      </c>
      <c r="G361" s="84">
        <v>0</v>
      </c>
      <c r="H361" s="83">
        <v>0</v>
      </c>
      <c r="I361" s="84">
        <v>80000</v>
      </c>
      <c r="J361" s="138"/>
      <c r="K361" s="138">
        <v>0</v>
      </c>
      <c r="L361" s="84">
        <v>0</v>
      </c>
      <c r="M361" s="84">
        <v>0</v>
      </c>
      <c r="N361" s="84">
        <v>0</v>
      </c>
      <c r="O361" s="84">
        <v>0</v>
      </c>
      <c r="P361" s="84">
        <v>0</v>
      </c>
      <c r="Q361" s="84">
        <v>0</v>
      </c>
      <c r="R361" s="84">
        <v>0</v>
      </c>
      <c r="S361" s="189"/>
      <c r="T361" s="85">
        <f t="shared" si="1923"/>
        <v>0</v>
      </c>
      <c r="AQ361" s="130">
        <v>39807</v>
      </c>
      <c r="AR361" s="50">
        <v>0.17583333333333331</v>
      </c>
      <c r="AS361" s="88">
        <v>0.32666666666666672</v>
      </c>
      <c r="AT361" s="88">
        <v>0.17999999999999997</v>
      </c>
      <c r="AU361" s="88">
        <v>0.33807692307692311</v>
      </c>
      <c r="AV361" s="88">
        <v>0.4</v>
      </c>
      <c r="AW361" s="88">
        <v>0.20777777777777773</v>
      </c>
      <c r="AX361" s="88">
        <v>0.18333333333333335</v>
      </c>
      <c r="AY361" s="88">
        <v>0.47499999999999992</v>
      </c>
      <c r="AZ361" s="88">
        <v>0.43222222222222217</v>
      </c>
      <c r="BA361" s="88">
        <v>0.16</v>
      </c>
      <c r="BB361" s="88">
        <v>0.49947552447552446</v>
      </c>
      <c r="BC361" s="88">
        <v>0.35700000000000004</v>
      </c>
      <c r="BD361" s="88">
        <v>0.29333333333333328</v>
      </c>
      <c r="BE361" s="88">
        <v>0.36811126373626374</v>
      </c>
      <c r="BF361" s="88">
        <v>0.36846153846153851</v>
      </c>
      <c r="BG361" s="88">
        <v>0.36539835164835166</v>
      </c>
      <c r="BH361" s="89">
        <v>0.38243328100470958</v>
      </c>
      <c r="BI361" s="89"/>
      <c r="BJ361" s="89">
        <f>BJ360</f>
        <v>0.34964382630106616</v>
      </c>
      <c r="BK361" s="101"/>
      <c r="BL361" s="49"/>
      <c r="BP361" s="1"/>
      <c r="BQ361" s="1"/>
      <c r="BR361" s="1"/>
      <c r="BS361" s="1"/>
      <c r="BT361" s="1"/>
      <c r="BU361" s="1"/>
      <c r="BV361" s="1"/>
      <c r="BW361" s="1"/>
      <c r="BX361" s="1"/>
      <c r="BY361" s="1"/>
      <c r="BZ361" s="1"/>
      <c r="CA361" s="1"/>
      <c r="CB361" s="1"/>
      <c r="CC361" s="1"/>
      <c r="CD361" s="1"/>
      <c r="CE361" s="97"/>
      <c r="CG361" s="90">
        <v>39807</v>
      </c>
      <c r="CH361" s="78">
        <f t="shared" si="1906"/>
        <v>0</v>
      </c>
      <c r="CI361" s="78">
        <f t="shared" si="1907"/>
        <v>0</v>
      </c>
      <c r="CJ361" s="78">
        <f t="shared" si="1908"/>
        <v>0</v>
      </c>
      <c r="CK361" s="78">
        <f t="shared" si="1909"/>
        <v>0</v>
      </c>
      <c r="CL361" s="78">
        <f t="shared" si="1910"/>
        <v>0</v>
      </c>
      <c r="CM361" s="78">
        <f t="shared" si="1911"/>
        <v>0</v>
      </c>
      <c r="CN361" s="78">
        <f t="shared" si="1912"/>
        <v>0</v>
      </c>
      <c r="CO361" s="78">
        <f t="shared" si="1913"/>
        <v>37999.999999999993</v>
      </c>
      <c r="CP361" s="78">
        <f t="shared" si="1914"/>
        <v>0</v>
      </c>
      <c r="CQ361" s="78">
        <f t="shared" si="1915"/>
        <v>0</v>
      </c>
      <c r="CR361" s="78">
        <f t="shared" si="1916"/>
        <v>0</v>
      </c>
      <c r="CS361" s="78">
        <f t="shared" si="1917"/>
        <v>0</v>
      </c>
      <c r="CT361" s="78">
        <f t="shared" si="1918"/>
        <v>0</v>
      </c>
      <c r="CU361" s="78">
        <f t="shared" si="1919"/>
        <v>0</v>
      </c>
      <c r="CV361" s="78">
        <f t="shared" si="1920"/>
        <v>0</v>
      </c>
      <c r="CW361" s="78">
        <f t="shared" si="1921"/>
        <v>0</v>
      </c>
      <c r="CX361" s="78">
        <f t="shared" si="1922"/>
        <v>0</v>
      </c>
      <c r="CY361" s="78">
        <f t="shared" si="1922"/>
        <v>0</v>
      </c>
      <c r="CZ361" s="91">
        <f t="shared" si="1925"/>
        <v>0</v>
      </c>
      <c r="DA361" s="88"/>
      <c r="DB361" s="49"/>
      <c r="EQ361" s="1"/>
    </row>
    <row r="362" spans="1:147" x14ac:dyDescent="0.15">
      <c r="A362" s="81">
        <v>39808</v>
      </c>
      <c r="B362" s="82">
        <v>2570000</v>
      </c>
      <c r="C362" s="83">
        <v>3280000</v>
      </c>
      <c r="D362" s="83">
        <v>10510000</v>
      </c>
      <c r="E362" s="84">
        <v>70000</v>
      </c>
      <c r="F362" s="84">
        <v>2570000</v>
      </c>
      <c r="G362" s="84">
        <v>3120000</v>
      </c>
      <c r="H362" s="84">
        <v>1800000</v>
      </c>
      <c r="I362" s="84">
        <v>3730000</v>
      </c>
      <c r="J362" s="138">
        <v>2870000</v>
      </c>
      <c r="K362" s="138">
        <v>3140000</v>
      </c>
      <c r="L362" s="26">
        <v>4720000</v>
      </c>
      <c r="M362" s="26">
        <v>3370000</v>
      </c>
      <c r="N362" s="26">
        <v>4050000</v>
      </c>
      <c r="O362" s="26">
        <v>6210000</v>
      </c>
      <c r="P362" s="26">
        <v>0</v>
      </c>
      <c r="Q362" s="26">
        <v>1440000</v>
      </c>
      <c r="R362" s="26">
        <v>5890000</v>
      </c>
      <c r="S362" s="188"/>
      <c r="T362" s="85">
        <f t="shared" si="1923"/>
        <v>3518000</v>
      </c>
      <c r="AQ362" s="130">
        <v>39808</v>
      </c>
      <c r="AR362" s="50">
        <v>0.17583333333333331</v>
      </c>
      <c r="AS362" s="88">
        <v>0.32666666666666672</v>
      </c>
      <c r="AT362" s="88">
        <v>0.17999999999999997</v>
      </c>
      <c r="AU362" s="88">
        <v>0.33807692307692311</v>
      </c>
      <c r="AV362" s="88">
        <v>0.35600000000000004</v>
      </c>
      <c r="AW362" s="88">
        <v>0.20777777777777773</v>
      </c>
      <c r="AX362" s="88">
        <v>0.18333333333333335</v>
      </c>
      <c r="AY362" s="88">
        <v>0.47499999999999992</v>
      </c>
      <c r="AZ362" s="88">
        <v>0.43222222222222217</v>
      </c>
      <c r="BA362" s="88">
        <v>0.23166666666666666</v>
      </c>
      <c r="BB362" s="88">
        <v>0.49947552447552446</v>
      </c>
      <c r="BC362" s="88">
        <v>0.35700000000000004</v>
      </c>
      <c r="BD362" s="88">
        <v>0.29333333333333328</v>
      </c>
      <c r="BE362" s="88">
        <v>0.36234203296703299</v>
      </c>
      <c r="BF362" s="88">
        <v>0.36846153846153851</v>
      </c>
      <c r="BG362" s="88">
        <v>0.36539835164835166</v>
      </c>
      <c r="BH362" s="89">
        <v>0.38243328100470958</v>
      </c>
      <c r="BI362" s="89"/>
      <c r="BJ362" s="89">
        <f t="shared" si="1924"/>
        <v>0.35343090825563611</v>
      </c>
      <c r="BK362" s="101"/>
      <c r="BL362" s="49"/>
      <c r="BP362" s="1"/>
      <c r="BQ362" s="1"/>
      <c r="BR362" s="1"/>
      <c r="BS362" s="1"/>
      <c r="BT362" s="1"/>
      <c r="BU362" s="1"/>
      <c r="BV362" s="1"/>
      <c r="BW362" s="1"/>
      <c r="BX362" s="1"/>
      <c r="BY362" s="1"/>
      <c r="BZ362" s="1"/>
      <c r="CA362" s="1"/>
      <c r="CB362" s="1"/>
      <c r="CC362" s="1"/>
      <c r="CD362" s="1"/>
      <c r="CE362" s="97"/>
      <c r="CG362" s="90">
        <v>39808</v>
      </c>
      <c r="CH362" s="78">
        <f t="shared" si="1906"/>
        <v>451891.66666666663</v>
      </c>
      <c r="CI362" s="78">
        <f t="shared" si="1907"/>
        <v>1071466.6666666667</v>
      </c>
      <c r="CJ362" s="78">
        <f t="shared" si="1908"/>
        <v>1891799.9999999995</v>
      </c>
      <c r="CK362" s="78">
        <f t="shared" si="1909"/>
        <v>23665.384615384617</v>
      </c>
      <c r="CL362" s="78">
        <f t="shared" si="1910"/>
        <v>914920.00000000012</v>
      </c>
      <c r="CM362" s="78">
        <f t="shared" si="1911"/>
        <v>648266.66666666651</v>
      </c>
      <c r="CN362" s="78">
        <f t="shared" si="1912"/>
        <v>330000</v>
      </c>
      <c r="CO362" s="78">
        <f t="shared" si="1913"/>
        <v>1771749.9999999998</v>
      </c>
      <c r="CP362" s="78">
        <f t="shared" si="1914"/>
        <v>1240477.7777777778</v>
      </c>
      <c r="CQ362" s="78">
        <f t="shared" si="1915"/>
        <v>727433.33333333326</v>
      </c>
      <c r="CR362" s="78">
        <f t="shared" si="1916"/>
        <v>2357524.4755244753</v>
      </c>
      <c r="CS362" s="78">
        <f t="shared" si="1917"/>
        <v>1203090.0000000002</v>
      </c>
      <c r="CT362" s="78">
        <f t="shared" si="1918"/>
        <v>1187999.9999999998</v>
      </c>
      <c r="CU362" s="78">
        <f t="shared" si="1919"/>
        <v>2250144.0247252746</v>
      </c>
      <c r="CV362" s="78">
        <f t="shared" si="1920"/>
        <v>0</v>
      </c>
      <c r="CW362" s="78">
        <f t="shared" si="1921"/>
        <v>526173.62637362641</v>
      </c>
      <c r="CX362" s="78">
        <f t="shared" si="1922"/>
        <v>2252532.0251177396</v>
      </c>
      <c r="CY362" s="78">
        <f t="shared" si="1922"/>
        <v>0</v>
      </c>
      <c r="CZ362" s="91">
        <f t="shared" si="1925"/>
        <v>1243369.9352433279</v>
      </c>
      <c r="DA362" s="88"/>
      <c r="DB362" s="49"/>
      <c r="EQ362" s="1"/>
    </row>
    <row r="363" spans="1:147" x14ac:dyDescent="0.15">
      <c r="A363" s="81">
        <v>39809</v>
      </c>
      <c r="B363" s="82">
        <v>2580000</v>
      </c>
      <c r="C363" s="83">
        <v>1050000</v>
      </c>
      <c r="D363" s="83">
        <v>50000</v>
      </c>
      <c r="E363" s="84">
        <v>3980000</v>
      </c>
      <c r="F363" s="84">
        <v>1950000</v>
      </c>
      <c r="G363" s="84">
        <v>1260000</v>
      </c>
      <c r="H363" s="84">
        <v>1180000</v>
      </c>
      <c r="I363" s="84">
        <v>4960000</v>
      </c>
      <c r="J363" s="138">
        <v>1900000</v>
      </c>
      <c r="K363" s="138">
        <v>1680000</v>
      </c>
      <c r="L363" s="26">
        <v>1590000</v>
      </c>
      <c r="M363" s="26">
        <v>1940000</v>
      </c>
      <c r="N363" s="26">
        <v>1020000</v>
      </c>
      <c r="O363" s="26">
        <v>60000</v>
      </c>
      <c r="P363" s="26">
        <v>3780000</v>
      </c>
      <c r="Q363" s="26">
        <v>11310000</v>
      </c>
      <c r="R363" s="26">
        <v>12350000</v>
      </c>
      <c r="S363" s="188"/>
      <c r="T363" s="85">
        <f t="shared" si="1923"/>
        <v>5704000</v>
      </c>
      <c r="AQ363" s="130">
        <v>39809</v>
      </c>
      <c r="AR363" s="50">
        <v>0.17500000000000002</v>
      </c>
      <c r="AS363" s="88">
        <v>0.33500000000000002</v>
      </c>
      <c r="AT363" s="88">
        <v>0.19800000000000001</v>
      </c>
      <c r="AU363" s="88">
        <v>0.33807692307692311</v>
      </c>
      <c r="AV363" s="88">
        <v>0.35600000000000004</v>
      </c>
      <c r="AW363" s="88">
        <v>0.20555555555555552</v>
      </c>
      <c r="AX363" s="88">
        <v>0.18333333333333335</v>
      </c>
      <c r="AY363" s="88">
        <v>0.49</v>
      </c>
      <c r="AZ363" s="88">
        <v>0.45249999999999996</v>
      </c>
      <c r="BA363" s="88">
        <v>0.23166666666666666</v>
      </c>
      <c r="BB363" s="88">
        <v>0.49788461538461537</v>
      </c>
      <c r="BC363" s="88">
        <v>0.38150000000000001</v>
      </c>
      <c r="BD363" s="88">
        <v>0.29333333333333328</v>
      </c>
      <c r="BE363" s="88">
        <v>0.36234203296703299</v>
      </c>
      <c r="BF363" s="88">
        <v>0.36846153846153851</v>
      </c>
      <c r="BG363" s="88">
        <v>0.36539835164835166</v>
      </c>
      <c r="BH363" s="89">
        <v>0.38243328100470958</v>
      </c>
      <c r="BI363" s="89"/>
      <c r="BJ363" s="89">
        <f t="shared" si="1924"/>
        <v>0.37059717794227409</v>
      </c>
      <c r="BK363" s="101"/>
      <c r="BL363" s="49"/>
      <c r="BP363" s="1"/>
      <c r="BQ363" s="1"/>
      <c r="BR363" s="1"/>
      <c r="BS363" s="1"/>
      <c r="BT363" s="1"/>
      <c r="BU363" s="1"/>
      <c r="BV363" s="1"/>
      <c r="BW363" s="1"/>
      <c r="BX363" s="1"/>
      <c r="BY363" s="1"/>
      <c r="BZ363" s="1"/>
      <c r="CA363" s="1"/>
      <c r="CB363" s="1"/>
      <c r="CC363" s="1"/>
      <c r="CD363" s="1"/>
      <c r="CE363" s="97"/>
      <c r="CG363" s="90">
        <v>39809</v>
      </c>
      <c r="CH363" s="78">
        <f t="shared" si="1906"/>
        <v>451500.00000000006</v>
      </c>
      <c r="CI363" s="78">
        <f t="shared" si="1907"/>
        <v>351750</v>
      </c>
      <c r="CJ363" s="78">
        <f t="shared" si="1908"/>
        <v>9900</v>
      </c>
      <c r="CK363" s="78">
        <f t="shared" si="1909"/>
        <v>1345546.153846154</v>
      </c>
      <c r="CL363" s="78">
        <f t="shared" si="1910"/>
        <v>694200.00000000012</v>
      </c>
      <c r="CM363" s="78">
        <f t="shared" si="1911"/>
        <v>258999.99999999994</v>
      </c>
      <c r="CN363" s="78">
        <f t="shared" si="1912"/>
        <v>216333.33333333334</v>
      </c>
      <c r="CO363" s="78">
        <f t="shared" si="1913"/>
        <v>2430400</v>
      </c>
      <c r="CP363" s="78">
        <f t="shared" si="1914"/>
        <v>859749.99999999988</v>
      </c>
      <c r="CQ363" s="78">
        <f t="shared" si="1915"/>
        <v>389200</v>
      </c>
      <c r="CR363" s="78">
        <f t="shared" si="1916"/>
        <v>791636.53846153838</v>
      </c>
      <c r="CS363" s="78">
        <f t="shared" si="1917"/>
        <v>740110</v>
      </c>
      <c r="CT363" s="78">
        <f t="shared" si="1918"/>
        <v>299199.99999999994</v>
      </c>
      <c r="CU363" s="78">
        <f t="shared" si="1919"/>
        <v>21740.521978021978</v>
      </c>
      <c r="CV363" s="78">
        <f t="shared" si="1920"/>
        <v>1392784.6153846155</v>
      </c>
      <c r="CW363" s="78">
        <f t="shared" si="1921"/>
        <v>4132655.3571428573</v>
      </c>
      <c r="CX363" s="78">
        <f t="shared" si="1922"/>
        <v>4723051.0204081628</v>
      </c>
      <c r="CY363" s="78">
        <f t="shared" si="1922"/>
        <v>0</v>
      </c>
      <c r="CZ363" s="91">
        <f t="shared" si="1925"/>
        <v>2113886.3029827317</v>
      </c>
      <c r="DA363" s="88"/>
      <c r="DB363" s="49"/>
      <c r="EQ363" s="1"/>
    </row>
    <row r="364" spans="1:147" x14ac:dyDescent="0.15">
      <c r="A364" s="81">
        <v>39810</v>
      </c>
      <c r="B364" s="82">
        <v>1580000</v>
      </c>
      <c r="C364" s="83">
        <v>490000</v>
      </c>
      <c r="D364" s="83">
        <v>2130000</v>
      </c>
      <c r="E364" s="84">
        <v>1310000</v>
      </c>
      <c r="F364" s="84">
        <v>1390000</v>
      </c>
      <c r="G364" s="84">
        <v>1740000</v>
      </c>
      <c r="H364" s="84">
        <v>2140000</v>
      </c>
      <c r="I364" s="84">
        <v>0</v>
      </c>
      <c r="J364" s="138">
        <v>6510000</v>
      </c>
      <c r="K364" s="138">
        <v>1710000</v>
      </c>
      <c r="L364" s="26">
        <v>2450000</v>
      </c>
      <c r="M364" s="26">
        <v>2820000</v>
      </c>
      <c r="N364" s="26">
        <v>7540000</v>
      </c>
      <c r="O364" s="26">
        <v>3680000</v>
      </c>
      <c r="P364" s="26">
        <v>7360000</v>
      </c>
      <c r="Q364" s="26">
        <v>11690000</v>
      </c>
      <c r="R364" s="26">
        <v>7140000</v>
      </c>
      <c r="S364" s="188"/>
      <c r="T364" s="85">
        <f t="shared" si="1923"/>
        <v>7482000</v>
      </c>
      <c r="AQ364" s="130">
        <v>39810</v>
      </c>
      <c r="AR364" s="50">
        <v>0.17333333333333331</v>
      </c>
      <c r="AS364" s="88">
        <v>0.33500000000000002</v>
      </c>
      <c r="AT364" s="88">
        <v>0.19800000000000001</v>
      </c>
      <c r="AU364" s="88">
        <v>0.33807692307692311</v>
      </c>
      <c r="AV364" s="88">
        <v>0.35600000000000004</v>
      </c>
      <c r="AW364" s="88">
        <v>0.20142857142857137</v>
      </c>
      <c r="AX364" s="88">
        <v>0.18333333333333335</v>
      </c>
      <c r="AY364" s="88">
        <v>0.49</v>
      </c>
      <c r="AZ364" s="88">
        <v>0.45249999999999996</v>
      </c>
      <c r="BA364" s="88">
        <v>0.23166666666666666</v>
      </c>
      <c r="BB364" s="88">
        <v>0.46724358974358982</v>
      </c>
      <c r="BC364" s="88">
        <v>0.38150000000000001</v>
      </c>
      <c r="BD364" s="88">
        <v>0.29333333333333328</v>
      </c>
      <c r="BE364" s="88">
        <v>0.36234203296703299</v>
      </c>
      <c r="BF364" s="88">
        <v>0.36846153846153851</v>
      </c>
      <c r="BG364" s="88">
        <v>0.36539835164835166</v>
      </c>
      <c r="BH364" s="89">
        <v>0.38243328100470958</v>
      </c>
      <c r="BI364" s="89"/>
      <c r="BJ364" s="89">
        <f t="shared" si="1924"/>
        <v>0.35442687235690445</v>
      </c>
      <c r="BK364" s="101"/>
      <c r="BL364" s="49"/>
      <c r="BP364" s="1"/>
      <c r="BQ364" s="1"/>
      <c r="BR364" s="1"/>
      <c r="BS364" s="1"/>
      <c r="BT364" s="1"/>
      <c r="BU364" s="1"/>
      <c r="BV364" s="1"/>
      <c r="BW364" s="1"/>
      <c r="BX364" s="1"/>
      <c r="BY364" s="1"/>
      <c r="BZ364" s="1"/>
      <c r="CA364" s="1"/>
      <c r="CB364" s="1"/>
      <c r="CC364" s="1"/>
      <c r="CD364" s="1"/>
      <c r="CE364" s="97"/>
      <c r="CG364" s="90">
        <v>39810</v>
      </c>
      <c r="CH364" s="78">
        <f t="shared" si="1906"/>
        <v>273866.66666666663</v>
      </c>
      <c r="CI364" s="78">
        <f t="shared" si="1907"/>
        <v>164150</v>
      </c>
      <c r="CJ364" s="78">
        <f t="shared" si="1908"/>
        <v>421740</v>
      </c>
      <c r="CK364" s="78">
        <f t="shared" si="1909"/>
        <v>442880.76923076925</v>
      </c>
      <c r="CL364" s="78">
        <f t="shared" si="1910"/>
        <v>494840.00000000006</v>
      </c>
      <c r="CM364" s="78">
        <f t="shared" si="1911"/>
        <v>350485.7142857142</v>
      </c>
      <c r="CN364" s="78">
        <f t="shared" si="1912"/>
        <v>392333.33333333337</v>
      </c>
      <c r="CO364" s="78">
        <f t="shared" si="1913"/>
        <v>0</v>
      </c>
      <c r="CP364" s="78">
        <f t="shared" si="1914"/>
        <v>2945774.9999999995</v>
      </c>
      <c r="CQ364" s="78">
        <f t="shared" si="1915"/>
        <v>396150</v>
      </c>
      <c r="CR364" s="78">
        <f t="shared" si="1916"/>
        <v>1144746.794871795</v>
      </c>
      <c r="CS364" s="78">
        <f t="shared" si="1917"/>
        <v>1075830</v>
      </c>
      <c r="CT364" s="78">
        <f t="shared" si="1918"/>
        <v>2211733.333333333</v>
      </c>
      <c r="CU364" s="78">
        <f t="shared" si="1919"/>
        <v>1333418.6813186815</v>
      </c>
      <c r="CV364" s="78">
        <f t="shared" si="1920"/>
        <v>2711876.9230769235</v>
      </c>
      <c r="CW364" s="78">
        <f t="shared" si="1921"/>
        <v>4271506.730769231</v>
      </c>
      <c r="CX364" s="78">
        <f t="shared" si="1922"/>
        <v>2730573.6263736263</v>
      </c>
      <c r="CY364" s="78">
        <f t="shared" si="1922"/>
        <v>0</v>
      </c>
      <c r="CZ364" s="91">
        <f t="shared" si="1925"/>
        <v>2651821.858974359</v>
      </c>
      <c r="DA364" s="88"/>
      <c r="DB364" s="49"/>
      <c r="EQ364" s="1"/>
    </row>
    <row r="365" spans="1:147" x14ac:dyDescent="0.15">
      <c r="A365" s="81">
        <v>39811</v>
      </c>
      <c r="B365" s="82">
        <v>3540000</v>
      </c>
      <c r="C365" s="83">
        <v>2970000</v>
      </c>
      <c r="D365" s="83">
        <v>1180000</v>
      </c>
      <c r="E365" s="84">
        <v>1940000</v>
      </c>
      <c r="F365" s="84">
        <v>2090000</v>
      </c>
      <c r="G365" s="84">
        <v>2600000</v>
      </c>
      <c r="H365" s="84">
        <v>40000</v>
      </c>
      <c r="I365" s="84">
        <v>3580000</v>
      </c>
      <c r="J365" s="138">
        <v>570000</v>
      </c>
      <c r="K365" s="138">
        <v>3130000</v>
      </c>
      <c r="L365" s="26">
        <v>2820000</v>
      </c>
      <c r="M365" s="26">
        <v>4580000</v>
      </c>
      <c r="N365" s="26">
        <v>30000</v>
      </c>
      <c r="O365" s="26">
        <v>3900000</v>
      </c>
      <c r="P365" s="26">
        <v>6830000</v>
      </c>
      <c r="Q365" s="26">
        <v>8850000</v>
      </c>
      <c r="R365" s="26">
        <v>3980000</v>
      </c>
      <c r="S365" s="188"/>
      <c r="T365" s="85">
        <f t="shared" si="1923"/>
        <v>4718000</v>
      </c>
      <c r="AQ365" s="130">
        <v>39811</v>
      </c>
      <c r="AR365" s="50">
        <v>0.17333333333333331</v>
      </c>
      <c r="AS365" s="88">
        <v>0.33500000000000002</v>
      </c>
      <c r="AT365" s="88">
        <v>0.19333333333333333</v>
      </c>
      <c r="AU365" s="88">
        <v>0.33807692307692311</v>
      </c>
      <c r="AV365" s="88">
        <v>0.35799999999999998</v>
      </c>
      <c r="AW365" s="88">
        <v>0.20142857142857137</v>
      </c>
      <c r="AX365" s="88">
        <v>0.18333333333333335</v>
      </c>
      <c r="AY365" s="88">
        <v>0.49</v>
      </c>
      <c r="AZ365" s="88">
        <v>0.45499999999999996</v>
      </c>
      <c r="BA365" s="88">
        <v>0.23166666666666666</v>
      </c>
      <c r="BB365" s="88">
        <v>0.46224358974358987</v>
      </c>
      <c r="BC365" s="88">
        <v>0.38150000000000001</v>
      </c>
      <c r="BD365" s="88">
        <v>0.29333333333333328</v>
      </c>
      <c r="BE365" s="88">
        <v>0.36234203296703299</v>
      </c>
      <c r="BF365" s="88">
        <v>0.36846153846153851</v>
      </c>
      <c r="BG365" s="88">
        <v>0.35861263736263738</v>
      </c>
      <c r="BH365" s="89">
        <v>0.41257456828885397</v>
      </c>
      <c r="BI365" s="89"/>
      <c r="BJ365" s="89">
        <f t="shared" si="1924"/>
        <v>0.3711019439895174</v>
      </c>
      <c r="BK365" s="101"/>
      <c r="BL365" s="49"/>
      <c r="BP365" s="1"/>
      <c r="BQ365" s="1"/>
      <c r="BR365" s="1"/>
      <c r="BS365" s="1"/>
      <c r="BT365" s="1"/>
      <c r="BU365" s="1"/>
      <c r="BV365" s="1"/>
      <c r="BW365" s="1"/>
      <c r="BX365" s="1"/>
      <c r="BY365" s="1"/>
      <c r="BZ365" s="1"/>
      <c r="CA365" s="1"/>
      <c r="CB365" s="1"/>
      <c r="CC365" s="1"/>
      <c r="CD365" s="1"/>
      <c r="CE365" s="97"/>
      <c r="CG365" s="90">
        <v>39811</v>
      </c>
      <c r="CH365" s="78">
        <f t="shared" si="1906"/>
        <v>613599.99999999988</v>
      </c>
      <c r="CI365" s="78">
        <f t="shared" si="1907"/>
        <v>994950.00000000012</v>
      </c>
      <c r="CJ365" s="78">
        <f t="shared" si="1908"/>
        <v>228133.33333333334</v>
      </c>
      <c r="CK365" s="78">
        <f t="shared" si="1909"/>
        <v>655869.23076923087</v>
      </c>
      <c r="CL365" s="78">
        <f t="shared" si="1910"/>
        <v>748220</v>
      </c>
      <c r="CM365" s="78">
        <f t="shared" si="1911"/>
        <v>523714.28571428556</v>
      </c>
      <c r="CN365" s="78">
        <f t="shared" si="1912"/>
        <v>7333.3333333333339</v>
      </c>
      <c r="CO365" s="78">
        <f t="shared" si="1913"/>
        <v>1754200</v>
      </c>
      <c r="CP365" s="78">
        <f t="shared" si="1914"/>
        <v>259349.99999999997</v>
      </c>
      <c r="CQ365" s="78">
        <f t="shared" si="1915"/>
        <v>725116.66666666663</v>
      </c>
      <c r="CR365" s="78">
        <f t="shared" si="1916"/>
        <v>1303526.9230769235</v>
      </c>
      <c r="CS365" s="78">
        <f t="shared" si="1917"/>
        <v>1747270</v>
      </c>
      <c r="CT365" s="78">
        <f t="shared" si="1918"/>
        <v>8799.9999999999982</v>
      </c>
      <c r="CU365" s="78">
        <f t="shared" si="1919"/>
        <v>1413133.9285714286</v>
      </c>
      <c r="CV365" s="78">
        <f t="shared" si="1920"/>
        <v>2516592.307692308</v>
      </c>
      <c r="CW365" s="78">
        <f t="shared" si="1921"/>
        <v>3173721.8406593408</v>
      </c>
      <c r="CX365" s="78">
        <f t="shared" si="1922"/>
        <v>1642046.7817896388</v>
      </c>
      <c r="CY365" s="78">
        <f t="shared" si="1922"/>
        <v>0</v>
      </c>
      <c r="CZ365" s="91">
        <f t="shared" si="1925"/>
        <v>1750858.9717425432</v>
      </c>
      <c r="DA365" s="88"/>
      <c r="DB365" s="49"/>
      <c r="EQ365" s="1"/>
    </row>
    <row r="366" spans="1:147" x14ac:dyDescent="0.15">
      <c r="A366" s="81">
        <v>39812</v>
      </c>
      <c r="B366" s="82">
        <v>3230000</v>
      </c>
      <c r="C366" s="83">
        <v>1230000</v>
      </c>
      <c r="D366" s="83">
        <v>2760000</v>
      </c>
      <c r="E366" s="84">
        <v>2020000</v>
      </c>
      <c r="F366" s="84">
        <v>1660000</v>
      </c>
      <c r="G366" s="84">
        <v>460000</v>
      </c>
      <c r="H366" s="84">
        <v>1410000</v>
      </c>
      <c r="I366" s="84">
        <v>3110000</v>
      </c>
      <c r="J366" s="138">
        <v>1310000</v>
      </c>
      <c r="K366" s="138">
        <v>3820000</v>
      </c>
      <c r="L366" s="26">
        <v>13490000</v>
      </c>
      <c r="M366" s="26">
        <v>30000</v>
      </c>
      <c r="N366" s="26">
        <v>4430000</v>
      </c>
      <c r="O366" s="26">
        <v>3680000</v>
      </c>
      <c r="P366" s="26">
        <v>8720000</v>
      </c>
      <c r="Q366" s="26">
        <v>6460000</v>
      </c>
      <c r="R366" s="26">
        <v>490000</v>
      </c>
      <c r="S366" s="188"/>
      <c r="T366" s="85">
        <f t="shared" si="1923"/>
        <v>4756000</v>
      </c>
      <c r="AQ366" s="130">
        <v>39812</v>
      </c>
      <c r="AR366" s="50">
        <v>0.17166666666666663</v>
      </c>
      <c r="AS366" s="88">
        <v>0.33500000000000002</v>
      </c>
      <c r="AT366" s="88">
        <v>0.19333333333333333</v>
      </c>
      <c r="AU366" s="88">
        <v>0.33807692307692311</v>
      </c>
      <c r="AV366" s="88">
        <v>0.35799999999999998</v>
      </c>
      <c r="AW366" s="88">
        <v>0.20142857142857137</v>
      </c>
      <c r="AX366" s="88">
        <v>0.18333333333333335</v>
      </c>
      <c r="AY366" s="88">
        <v>0.49</v>
      </c>
      <c r="AZ366" s="88">
        <v>0.45499999999999996</v>
      </c>
      <c r="BA366" s="88">
        <v>0.23166666666666666</v>
      </c>
      <c r="BB366" s="88">
        <v>0.46224358974358987</v>
      </c>
      <c r="BC366" s="88">
        <v>0.38150000000000001</v>
      </c>
      <c r="BD366" s="88">
        <v>0.29333333333333328</v>
      </c>
      <c r="BE366" s="88">
        <v>0.34312401883830457</v>
      </c>
      <c r="BF366" s="88">
        <v>0.36096153846153844</v>
      </c>
      <c r="BG366" s="88">
        <v>0.35861263736263738</v>
      </c>
      <c r="BH366" s="89">
        <v>0.41257456828885397</v>
      </c>
      <c r="BI366" s="89"/>
      <c r="BJ366" s="89">
        <f t="shared" si="1924"/>
        <v>0.34602804235493767</v>
      </c>
      <c r="BK366" s="101"/>
      <c r="BL366" s="49"/>
      <c r="BP366" s="1"/>
      <c r="BQ366" s="1"/>
      <c r="BR366" s="1"/>
      <c r="BS366" s="1"/>
      <c r="BT366" s="1"/>
      <c r="BU366" s="1"/>
      <c r="BV366" s="1"/>
      <c r="BW366" s="1"/>
      <c r="BX366" s="1"/>
      <c r="BY366" s="1"/>
      <c r="BZ366" s="1"/>
      <c r="CA366" s="1"/>
      <c r="CB366" s="1"/>
      <c r="CC366" s="1"/>
      <c r="CD366" s="1"/>
      <c r="CE366" s="97"/>
      <c r="CG366" s="90">
        <v>39812</v>
      </c>
      <c r="CH366" s="78">
        <f t="shared" si="1906"/>
        <v>554483.33333333326</v>
      </c>
      <c r="CI366" s="78">
        <f t="shared" si="1907"/>
        <v>412050</v>
      </c>
      <c r="CJ366" s="78">
        <f t="shared" si="1908"/>
        <v>533600</v>
      </c>
      <c r="CK366" s="78">
        <f t="shared" si="1909"/>
        <v>682915.38461538462</v>
      </c>
      <c r="CL366" s="78">
        <f t="shared" si="1910"/>
        <v>594280</v>
      </c>
      <c r="CM366" s="78">
        <f t="shared" si="1911"/>
        <v>92657.142857142826</v>
      </c>
      <c r="CN366" s="78">
        <f t="shared" si="1912"/>
        <v>258500.00000000003</v>
      </c>
      <c r="CO366" s="78">
        <f t="shared" si="1913"/>
        <v>1523900</v>
      </c>
      <c r="CP366" s="78">
        <f t="shared" si="1914"/>
        <v>596050</v>
      </c>
      <c r="CQ366" s="78">
        <f t="shared" si="1915"/>
        <v>884966.66666666663</v>
      </c>
      <c r="CR366" s="78">
        <f t="shared" si="1916"/>
        <v>6235666.0256410269</v>
      </c>
      <c r="CS366" s="78">
        <f t="shared" si="1917"/>
        <v>11445</v>
      </c>
      <c r="CT366" s="78">
        <f t="shared" si="1918"/>
        <v>1299466.6666666665</v>
      </c>
      <c r="CU366" s="78">
        <f t="shared" si="1919"/>
        <v>1262696.3893249608</v>
      </c>
      <c r="CV366" s="78">
        <f t="shared" si="1920"/>
        <v>3147584.615384615</v>
      </c>
      <c r="CW366" s="78">
        <f t="shared" si="1921"/>
        <v>2316637.6373626376</v>
      </c>
      <c r="CX366" s="78">
        <f t="shared" si="1922"/>
        <v>202161.53846153844</v>
      </c>
      <c r="CY366" s="78">
        <f t="shared" si="1922"/>
        <v>0</v>
      </c>
      <c r="CZ366" s="91">
        <f t="shared" si="1925"/>
        <v>1645709.3694400836</v>
      </c>
      <c r="DA366" s="88"/>
      <c r="DB366" s="49"/>
      <c r="EQ366" s="1"/>
    </row>
    <row r="367" spans="1:147" x14ac:dyDescent="0.15">
      <c r="A367" s="103">
        <v>39813</v>
      </c>
      <c r="B367" s="104">
        <v>2640000</v>
      </c>
      <c r="C367" s="105">
        <v>2350000</v>
      </c>
      <c r="D367" s="106">
        <v>1960000</v>
      </c>
      <c r="E367" s="105">
        <v>1390000</v>
      </c>
      <c r="F367" s="105">
        <v>1330000</v>
      </c>
      <c r="G367" s="105">
        <v>2990000</v>
      </c>
      <c r="H367" s="105">
        <v>640000</v>
      </c>
      <c r="I367" s="105">
        <v>1170000</v>
      </c>
      <c r="J367" s="139">
        <v>2210000</v>
      </c>
      <c r="K367" s="139">
        <v>13510000</v>
      </c>
      <c r="L367" s="107">
        <v>10000</v>
      </c>
      <c r="M367" s="107">
        <v>4990000</v>
      </c>
      <c r="N367" s="107">
        <v>2160000</v>
      </c>
      <c r="O367" s="107">
        <v>3380000</v>
      </c>
      <c r="P367" s="107">
        <v>1200000</v>
      </c>
      <c r="Q367" s="107">
        <v>170000</v>
      </c>
      <c r="R367" s="107">
        <v>0</v>
      </c>
      <c r="S367" s="191"/>
      <c r="T367" s="108">
        <f t="shared" si="1923"/>
        <v>1382000</v>
      </c>
      <c r="AQ367" s="131">
        <v>39813</v>
      </c>
      <c r="AR367" s="109">
        <v>0.17166666666666663</v>
      </c>
      <c r="AS367" s="110">
        <v>0.33666666666666667</v>
      </c>
      <c r="AT367" s="110">
        <v>0.19333333333333333</v>
      </c>
      <c r="AU367" s="110">
        <v>0.33807692307692311</v>
      </c>
      <c r="AV367" s="110">
        <v>0.35799999999999998</v>
      </c>
      <c r="AW367" s="110">
        <v>0.20142857142857137</v>
      </c>
      <c r="AX367" s="110">
        <v>0.18333333333333335</v>
      </c>
      <c r="AY367" s="110">
        <v>0.49</v>
      </c>
      <c r="AZ367" s="110">
        <v>0.45499999999999996</v>
      </c>
      <c r="BA367" s="110">
        <v>0.23166666666666666</v>
      </c>
      <c r="BB367" s="110">
        <v>0.46224358974358987</v>
      </c>
      <c r="BC367" s="110">
        <v>0.38150000000000001</v>
      </c>
      <c r="BD367" s="110">
        <v>0.29333333333333328</v>
      </c>
      <c r="BE367" s="110">
        <v>0.34128728414442699</v>
      </c>
      <c r="BF367" s="110">
        <v>0.36096153846153844</v>
      </c>
      <c r="BG367" s="110">
        <v>0.35861263736263738</v>
      </c>
      <c r="BH367" s="111">
        <v>0.41257456828885397</v>
      </c>
      <c r="BI367" s="111"/>
      <c r="BJ367" s="111">
        <f t="shared" si="1924"/>
        <v>0.33014023370675222</v>
      </c>
      <c r="BK367" s="101"/>
      <c r="BL367" s="49"/>
      <c r="BP367" s="1"/>
      <c r="BQ367" s="1"/>
      <c r="BR367" s="1"/>
      <c r="BS367" s="1"/>
      <c r="BT367" s="1"/>
      <c r="BU367" s="1"/>
      <c r="BV367" s="1"/>
      <c r="BW367" s="1"/>
      <c r="BX367" s="1"/>
      <c r="BY367" s="1"/>
      <c r="BZ367" s="1"/>
      <c r="CA367" s="1"/>
      <c r="CB367" s="1"/>
      <c r="CC367" s="1"/>
      <c r="CD367" s="1"/>
      <c r="CE367" s="97"/>
      <c r="CG367" s="112">
        <v>39813</v>
      </c>
      <c r="CH367" s="78">
        <f t="shared" si="1906"/>
        <v>453199.99999999994</v>
      </c>
      <c r="CI367" s="78">
        <f t="shared" si="1907"/>
        <v>791166.66666666663</v>
      </c>
      <c r="CJ367" s="78">
        <f t="shared" si="1908"/>
        <v>378933.33333333331</v>
      </c>
      <c r="CK367" s="78">
        <f t="shared" si="1909"/>
        <v>469926.92307692312</v>
      </c>
      <c r="CL367" s="78">
        <f t="shared" si="1910"/>
        <v>476140</v>
      </c>
      <c r="CM367" s="78">
        <f t="shared" si="1911"/>
        <v>602271.42857142841</v>
      </c>
      <c r="CN367" s="78">
        <f t="shared" si="1912"/>
        <v>117333.33333333334</v>
      </c>
      <c r="CO367" s="78">
        <f t="shared" si="1913"/>
        <v>573300</v>
      </c>
      <c r="CP367" s="78">
        <f t="shared" si="1914"/>
        <v>1005549.9999999999</v>
      </c>
      <c r="CQ367" s="78">
        <f t="shared" si="1915"/>
        <v>3129816.6666666665</v>
      </c>
      <c r="CR367" s="78">
        <f t="shared" si="1916"/>
        <v>4622.4358974358984</v>
      </c>
      <c r="CS367" s="78">
        <f t="shared" si="1917"/>
        <v>1903685</v>
      </c>
      <c r="CT367" s="78">
        <f t="shared" si="1918"/>
        <v>633599.99999999988</v>
      </c>
      <c r="CU367" s="78">
        <f t="shared" si="1919"/>
        <v>1153551.0204081633</v>
      </c>
      <c r="CV367" s="78">
        <f t="shared" si="1920"/>
        <v>433153.84615384613</v>
      </c>
      <c r="CW367" s="78">
        <f t="shared" si="1921"/>
        <v>60964.148351648357</v>
      </c>
      <c r="CX367" s="78">
        <f t="shared" si="1922"/>
        <v>0</v>
      </c>
      <c r="CY367" s="78">
        <f t="shared" si="1922"/>
        <v>0</v>
      </c>
      <c r="CZ367" s="113">
        <f t="shared" si="1925"/>
        <v>456253.80298273155</v>
      </c>
      <c r="DA367" s="88"/>
      <c r="DB367" s="49"/>
      <c r="EQ367" s="1"/>
    </row>
    <row r="368" spans="1:147" x14ac:dyDescent="0.15">
      <c r="A368" s="114"/>
      <c r="B368" s="72"/>
      <c r="D368" s="72"/>
      <c r="F368" s="1"/>
      <c r="G368" s="1"/>
      <c r="H368" s="1"/>
      <c r="I368" s="1"/>
      <c r="J368" s="1"/>
      <c r="K368" s="1"/>
      <c r="L368" s="1"/>
      <c r="M368" s="1"/>
      <c r="N368" s="1"/>
      <c r="O368" s="1"/>
      <c r="P368" s="1"/>
      <c r="Q368" s="1"/>
      <c r="R368" s="1"/>
      <c r="S368" s="1"/>
      <c r="AR368" s="116"/>
      <c r="AT368" s="116"/>
      <c r="AU368" s="101"/>
      <c r="AV368" s="101"/>
      <c r="AW368" s="101"/>
      <c r="AX368" s="101"/>
      <c r="AY368" s="101"/>
      <c r="AZ368" s="101"/>
      <c r="BA368" s="101"/>
      <c r="BB368" s="101"/>
      <c r="BC368" s="101"/>
      <c r="BD368" s="101"/>
      <c r="BE368" s="101"/>
      <c r="BF368" s="101"/>
      <c r="BG368" s="101"/>
      <c r="BH368" s="101"/>
      <c r="BI368" s="101"/>
      <c r="BJ368" s="101"/>
      <c r="BK368" s="101"/>
      <c r="CH368" s="116"/>
      <c r="CJ368" s="116"/>
      <c r="CK368" s="101"/>
      <c r="CL368" s="101"/>
      <c r="CM368" s="101"/>
      <c r="CN368" s="101"/>
      <c r="CO368" s="101"/>
      <c r="CP368" s="101"/>
      <c r="CQ368" s="101"/>
      <c r="CR368" s="101"/>
      <c r="CS368" s="101"/>
      <c r="CT368" s="101"/>
      <c r="CU368" s="101"/>
      <c r="CV368" s="101"/>
      <c r="CW368" s="101"/>
      <c r="CX368" s="101"/>
      <c r="CY368" s="101"/>
      <c r="CZ368" s="117"/>
      <c r="DA368" s="101"/>
    </row>
    <row r="369" spans="1:105" x14ac:dyDescent="0.15">
      <c r="C369" s="119"/>
      <c r="G369" s="1"/>
      <c r="H369" s="1"/>
      <c r="I369" s="1"/>
      <c r="J369" s="1"/>
      <c r="K369" s="1"/>
      <c r="L369" s="1"/>
      <c r="M369" s="1"/>
      <c r="N369" s="1"/>
      <c r="O369" s="1"/>
      <c r="P369" s="1"/>
      <c r="Q369" s="1"/>
      <c r="R369" s="1"/>
      <c r="S369" s="1"/>
      <c r="AU369" s="101"/>
      <c r="AV369" s="101"/>
      <c r="AW369" s="101"/>
      <c r="AX369" s="101"/>
      <c r="AY369" s="101"/>
      <c r="AZ369" s="101"/>
      <c r="BA369" s="101"/>
      <c r="BB369" s="101"/>
      <c r="BC369" s="101"/>
      <c r="BD369" s="101"/>
      <c r="BE369" s="101"/>
      <c r="BF369" s="101"/>
      <c r="BG369" s="101"/>
      <c r="BH369" s="101"/>
      <c r="BI369" s="101"/>
      <c r="BJ369" s="101"/>
      <c r="BK369" s="101"/>
      <c r="CK369" s="101"/>
      <c r="CL369" s="101"/>
      <c r="CM369" s="101"/>
      <c r="CN369" s="101"/>
      <c r="CO369" s="101"/>
      <c r="CP369" s="101"/>
      <c r="CQ369" s="101"/>
      <c r="CR369" s="101"/>
      <c r="CS369" s="101"/>
      <c r="CT369" s="101"/>
      <c r="CU369" s="101"/>
      <c r="CV369" s="101"/>
      <c r="CW369" s="101"/>
      <c r="CX369" s="101"/>
      <c r="CY369" s="101"/>
      <c r="CZ369" s="117"/>
      <c r="DA369" s="101"/>
    </row>
    <row r="370" spans="1:105" x14ac:dyDescent="0.15">
      <c r="B370" s="119"/>
      <c r="C370" s="49"/>
      <c r="D370" s="119"/>
      <c r="J370" s="1"/>
      <c r="K370" s="1"/>
      <c r="L370" s="1"/>
      <c r="M370" s="1"/>
      <c r="N370" s="1"/>
      <c r="O370" s="1"/>
      <c r="P370" s="1"/>
      <c r="Q370" s="1"/>
      <c r="R370" s="1"/>
      <c r="S370" s="1"/>
      <c r="AU370" s="101"/>
      <c r="AV370" s="101"/>
      <c r="AW370" s="101"/>
      <c r="AX370" s="101"/>
      <c r="AY370" s="101"/>
      <c r="AZ370" s="101"/>
      <c r="BA370" s="101"/>
      <c r="BB370" s="101"/>
      <c r="BC370" s="101"/>
      <c r="BD370" s="101"/>
      <c r="BE370" s="101"/>
      <c r="BF370" s="101"/>
      <c r="BG370" s="101"/>
      <c r="BH370" s="101"/>
      <c r="BI370" s="101"/>
      <c r="BJ370" s="101"/>
      <c r="CK370" s="101"/>
      <c r="CL370" s="101"/>
      <c r="CM370" s="101"/>
      <c r="CN370" s="101"/>
      <c r="CO370" s="101"/>
      <c r="CP370" s="101"/>
      <c r="CQ370" s="101"/>
      <c r="CR370" s="101"/>
      <c r="CS370" s="101"/>
      <c r="CT370" s="101"/>
      <c r="CU370" s="101"/>
      <c r="CV370" s="101"/>
      <c r="CW370" s="101"/>
      <c r="CX370" s="101"/>
      <c r="CY370" s="101"/>
      <c r="CZ370" s="117"/>
      <c r="DA370" s="101"/>
    </row>
    <row r="371" spans="1:105" x14ac:dyDescent="0.15">
      <c r="A371" s="114"/>
      <c r="B371" s="49"/>
      <c r="C371" s="49"/>
      <c r="D371" s="49"/>
      <c r="AU371" s="101"/>
      <c r="AV371" s="101"/>
      <c r="AW371" s="101"/>
      <c r="AX371" s="101"/>
      <c r="AY371" s="101"/>
      <c r="AZ371" s="101"/>
      <c r="BA371" s="101"/>
      <c r="BB371" s="101"/>
      <c r="BC371" s="101"/>
      <c r="BD371" s="101"/>
      <c r="BE371" s="101"/>
      <c r="BF371" s="101"/>
      <c r="BG371" s="101"/>
      <c r="BH371" s="101"/>
      <c r="BI371" s="101"/>
      <c r="BJ371" s="101"/>
      <c r="CK371" s="101"/>
      <c r="CL371" s="101"/>
      <c r="CM371" s="101"/>
      <c r="CN371" s="101"/>
      <c r="CO371" s="101"/>
      <c r="CP371" s="101"/>
      <c r="CQ371" s="101"/>
      <c r="CR371" s="101"/>
      <c r="CS371" s="101"/>
      <c r="CT371" s="101"/>
      <c r="CU371" s="101"/>
      <c r="CV371" s="101"/>
      <c r="CW371" s="101"/>
      <c r="CX371" s="101"/>
      <c r="CY371" s="101"/>
      <c r="CZ371" s="117"/>
      <c r="DA371" s="101"/>
    </row>
    <row r="372" spans="1:105" x14ac:dyDescent="0.15">
      <c r="A372" s="114"/>
      <c r="B372" s="49"/>
      <c r="C372" s="72"/>
      <c r="D372" s="49"/>
      <c r="AU372" s="101"/>
      <c r="AV372" s="101"/>
      <c r="AW372" s="101"/>
      <c r="AX372" s="101"/>
      <c r="AY372" s="101"/>
      <c r="AZ372" s="101"/>
      <c r="BA372" s="101"/>
      <c r="BB372" s="101"/>
      <c r="BC372" s="101"/>
      <c r="BD372" s="101"/>
      <c r="BE372" s="101"/>
      <c r="BF372" s="101"/>
      <c r="BG372" s="101"/>
      <c r="BH372" s="101"/>
      <c r="BI372" s="101"/>
      <c r="BJ372" s="101"/>
      <c r="CK372" s="101"/>
      <c r="CL372" s="101"/>
      <c r="CM372" s="101"/>
      <c r="CN372" s="101"/>
      <c r="CO372" s="101"/>
      <c r="CP372" s="101"/>
      <c r="CQ372" s="101"/>
      <c r="CR372" s="101"/>
      <c r="CS372" s="101"/>
      <c r="CT372" s="101"/>
      <c r="CU372" s="101"/>
      <c r="CV372" s="101"/>
      <c r="CW372" s="101"/>
      <c r="CX372" s="101"/>
      <c r="CY372" s="101"/>
      <c r="CZ372" s="117"/>
      <c r="DA372" s="101"/>
    </row>
    <row r="373" spans="1:105" x14ac:dyDescent="0.15">
      <c r="B373" s="72"/>
      <c r="C373" s="72"/>
      <c r="D373" s="72"/>
      <c r="AU373" s="101"/>
      <c r="AV373" s="101"/>
      <c r="AW373" s="101"/>
      <c r="AX373" s="101"/>
      <c r="AY373" s="101"/>
      <c r="AZ373" s="101"/>
      <c r="BA373" s="101"/>
      <c r="BB373" s="101"/>
      <c r="BC373" s="101"/>
      <c r="BD373" s="101"/>
      <c r="BE373" s="101"/>
      <c r="BF373" s="101"/>
      <c r="BG373" s="101"/>
      <c r="BH373" s="101"/>
      <c r="BI373" s="101"/>
      <c r="BJ373" s="101"/>
      <c r="CK373" s="101"/>
      <c r="CL373" s="101"/>
      <c r="CM373" s="101"/>
      <c r="CN373" s="101"/>
      <c r="CO373" s="101"/>
      <c r="CP373" s="101"/>
      <c r="CQ373" s="101"/>
      <c r="CR373" s="101"/>
      <c r="CS373" s="101"/>
      <c r="CT373" s="101"/>
      <c r="CU373" s="101"/>
      <c r="CV373" s="101"/>
      <c r="CW373" s="101"/>
      <c r="CX373" s="101"/>
      <c r="CY373" s="101"/>
      <c r="CZ373" s="117"/>
      <c r="DA373" s="101"/>
    </row>
    <row r="374" spans="1:105" x14ac:dyDescent="0.15">
      <c r="B374" s="72"/>
      <c r="C374" s="72"/>
      <c r="D374" s="72"/>
      <c r="AU374" s="101"/>
      <c r="AV374" s="101"/>
      <c r="AW374" s="101"/>
      <c r="AX374" s="101"/>
      <c r="AY374" s="101"/>
      <c r="AZ374" s="101"/>
      <c r="BA374" s="101"/>
      <c r="BB374" s="101"/>
      <c r="BC374" s="101"/>
      <c r="BD374" s="101"/>
      <c r="BE374" s="101"/>
      <c r="BF374" s="101"/>
      <c r="BG374" s="101"/>
      <c r="BH374" s="101"/>
      <c r="BI374" s="101"/>
      <c r="BJ374" s="101"/>
      <c r="CK374" s="101"/>
      <c r="CL374" s="101"/>
      <c r="CM374" s="101"/>
      <c r="CN374" s="101"/>
      <c r="CO374" s="101"/>
      <c r="CP374" s="101"/>
      <c r="CQ374" s="101"/>
      <c r="CR374" s="101"/>
      <c r="CS374" s="101"/>
      <c r="CT374" s="101"/>
      <c r="CU374" s="101"/>
      <c r="CV374" s="101"/>
      <c r="CW374" s="101"/>
      <c r="CX374" s="101"/>
      <c r="CY374" s="101"/>
      <c r="CZ374" s="117"/>
      <c r="DA374" s="101"/>
    </row>
    <row r="375" spans="1:105" x14ac:dyDescent="0.15">
      <c r="B375" s="72"/>
      <c r="C375" s="72"/>
      <c r="D375" s="72"/>
      <c r="AU375" s="101"/>
      <c r="AV375" s="101"/>
      <c r="AW375" s="101"/>
      <c r="AX375" s="101"/>
      <c r="AY375" s="101"/>
      <c r="AZ375" s="101"/>
      <c r="BA375" s="101"/>
      <c r="BB375" s="101"/>
      <c r="BC375" s="101"/>
      <c r="BD375" s="101"/>
      <c r="BE375" s="101"/>
      <c r="BF375" s="101"/>
      <c r="BG375" s="101"/>
      <c r="BH375" s="101"/>
      <c r="BI375" s="101"/>
      <c r="BJ375" s="101"/>
      <c r="CK375" s="101"/>
      <c r="CL375" s="101"/>
      <c r="CM375" s="101"/>
      <c r="CN375" s="101"/>
      <c r="CO375" s="101"/>
      <c r="CP375" s="101"/>
      <c r="CQ375" s="101"/>
      <c r="CR375" s="101"/>
      <c r="CS375" s="101"/>
      <c r="CT375" s="101"/>
      <c r="CU375" s="101"/>
      <c r="CV375" s="101"/>
      <c r="CW375" s="101"/>
      <c r="CX375" s="101"/>
      <c r="CY375" s="101"/>
      <c r="CZ375" s="117"/>
      <c r="DA375" s="101"/>
    </row>
    <row r="376" spans="1:105" x14ac:dyDescent="0.15">
      <c r="A376" s="114"/>
      <c r="B376" s="72"/>
      <c r="D376" s="72"/>
    </row>
    <row r="377" spans="1:105" x14ac:dyDescent="0.15">
      <c r="C377" s="119"/>
    </row>
    <row r="378" spans="1:105" x14ac:dyDescent="0.15">
      <c r="B378" s="119"/>
      <c r="C378" s="49"/>
      <c r="D378" s="119"/>
    </row>
    <row r="379" spans="1:105" x14ac:dyDescent="0.15">
      <c r="A379" s="114"/>
      <c r="B379" s="49"/>
      <c r="C379" s="49"/>
      <c r="D379" s="49"/>
    </row>
    <row r="380" spans="1:105" x14ac:dyDescent="0.15">
      <c r="A380" s="114"/>
      <c r="B380" s="49"/>
      <c r="C380" s="72"/>
      <c r="D380" s="49"/>
    </row>
    <row r="381" spans="1:105" x14ac:dyDescent="0.15">
      <c r="B381" s="72"/>
      <c r="C381" s="72"/>
      <c r="D381" s="72"/>
    </row>
    <row r="382" spans="1:105" x14ac:dyDescent="0.15">
      <c r="B382" s="72"/>
      <c r="C382" s="72"/>
      <c r="D382" s="72"/>
    </row>
    <row r="383" spans="1:105" x14ac:dyDescent="0.15">
      <c r="B383" s="72"/>
      <c r="C383" s="72"/>
      <c r="D383" s="72"/>
    </row>
    <row r="384" spans="1:105" x14ac:dyDescent="0.15">
      <c r="A384" s="114"/>
      <c r="B384" s="72"/>
      <c r="D384" s="72"/>
    </row>
    <row r="385" spans="1:4" x14ac:dyDescent="0.15">
      <c r="C385" s="119"/>
    </row>
    <row r="386" spans="1:4" x14ac:dyDescent="0.15">
      <c r="B386" s="119"/>
      <c r="C386" s="49"/>
      <c r="D386" s="119"/>
    </row>
    <row r="387" spans="1:4" x14ac:dyDescent="0.15">
      <c r="A387" s="114"/>
      <c r="B387" s="49"/>
      <c r="C387" s="49"/>
      <c r="D387" s="49"/>
    </row>
    <row r="388" spans="1:4" x14ac:dyDescent="0.15">
      <c r="A388" s="114"/>
      <c r="B388" s="49"/>
      <c r="C388" s="72"/>
      <c r="D388" s="49"/>
    </row>
    <row r="389" spans="1:4" x14ac:dyDescent="0.15">
      <c r="B389" s="72"/>
      <c r="C389" s="72"/>
      <c r="D389" s="72"/>
    </row>
    <row r="390" spans="1:4" x14ac:dyDescent="0.15">
      <c r="B390" s="72"/>
      <c r="C390" s="72"/>
      <c r="D390" s="72"/>
    </row>
    <row r="391" spans="1:4" x14ac:dyDescent="0.15">
      <c r="B391" s="72"/>
      <c r="C391" s="72"/>
      <c r="D391" s="72"/>
    </row>
    <row r="392" spans="1:4" x14ac:dyDescent="0.15">
      <c r="A392" s="114"/>
      <c r="B392" s="72"/>
      <c r="D392" s="72"/>
    </row>
    <row r="393" spans="1:4" x14ac:dyDescent="0.15">
      <c r="C393" s="119"/>
    </row>
    <row r="394" spans="1:4" x14ac:dyDescent="0.15">
      <c r="B394" s="119"/>
      <c r="C394" s="49"/>
      <c r="D394" s="119"/>
    </row>
    <row r="395" spans="1:4" x14ac:dyDescent="0.15">
      <c r="A395" s="114"/>
      <c r="B395" s="49"/>
      <c r="C395" s="49"/>
      <c r="D395" s="49"/>
    </row>
    <row r="396" spans="1:4" x14ac:dyDescent="0.15">
      <c r="A396" s="114"/>
      <c r="B396" s="49"/>
      <c r="C396" s="72"/>
      <c r="D396" s="49"/>
    </row>
    <row r="397" spans="1:4" x14ac:dyDescent="0.15">
      <c r="B397" s="72"/>
      <c r="C397" s="72"/>
      <c r="D397" s="72"/>
    </row>
    <row r="398" spans="1:4" x14ac:dyDescent="0.15">
      <c r="B398" s="72"/>
      <c r="C398" s="72"/>
      <c r="D398" s="72"/>
    </row>
    <row r="399" spans="1:4" x14ac:dyDescent="0.15">
      <c r="B399" s="72"/>
      <c r="C399" s="72"/>
      <c r="D399" s="72"/>
    </row>
    <row r="400" spans="1:4" x14ac:dyDescent="0.15">
      <c r="A400" s="114"/>
      <c r="B400" s="72"/>
      <c r="D400" s="72"/>
    </row>
    <row r="401" spans="1:4" x14ac:dyDescent="0.15">
      <c r="C401" s="119"/>
    </row>
    <row r="402" spans="1:4" x14ac:dyDescent="0.15">
      <c r="B402" s="119"/>
      <c r="C402" s="49"/>
      <c r="D402" s="119"/>
    </row>
    <row r="403" spans="1:4" x14ac:dyDescent="0.15">
      <c r="A403" s="114"/>
      <c r="B403" s="49"/>
      <c r="C403" s="49"/>
      <c r="D403" s="49"/>
    </row>
    <row r="404" spans="1:4" x14ac:dyDescent="0.15">
      <c r="A404" s="114"/>
      <c r="B404" s="49"/>
      <c r="C404" s="72"/>
      <c r="D404" s="49"/>
    </row>
    <row r="405" spans="1:4" x14ac:dyDescent="0.15">
      <c r="B405" s="72"/>
      <c r="C405" s="72"/>
      <c r="D405" s="72"/>
    </row>
    <row r="406" spans="1:4" x14ac:dyDescent="0.15">
      <c r="B406" s="72"/>
      <c r="C406" s="72"/>
      <c r="D406" s="72"/>
    </row>
    <row r="407" spans="1:4" x14ac:dyDescent="0.15">
      <c r="B407" s="72"/>
      <c r="C407" s="72"/>
      <c r="D407" s="72"/>
    </row>
    <row r="408" spans="1:4" x14ac:dyDescent="0.15">
      <c r="A408" s="114"/>
      <c r="B408" s="72"/>
      <c r="D408" s="72"/>
    </row>
    <row r="409" spans="1:4" x14ac:dyDescent="0.15">
      <c r="C409" s="119"/>
    </row>
    <row r="410" spans="1:4" x14ac:dyDescent="0.15">
      <c r="B410" s="119"/>
      <c r="C410" s="49"/>
      <c r="D410" s="119"/>
    </row>
    <row r="411" spans="1:4" x14ac:dyDescent="0.15">
      <c r="A411" s="114"/>
      <c r="B411" s="49"/>
      <c r="C411" s="49"/>
      <c r="D411" s="49"/>
    </row>
    <row r="412" spans="1:4" x14ac:dyDescent="0.15">
      <c r="A412" s="114"/>
      <c r="B412" s="49"/>
      <c r="C412" s="72"/>
      <c r="D412" s="49"/>
    </row>
    <row r="413" spans="1:4" x14ac:dyDescent="0.15">
      <c r="B413" s="72"/>
      <c r="C413" s="72"/>
      <c r="D413" s="72"/>
    </row>
    <row r="414" spans="1:4" x14ac:dyDescent="0.15">
      <c r="B414" s="72"/>
      <c r="C414" s="72"/>
      <c r="D414" s="72"/>
    </row>
    <row r="415" spans="1:4" x14ac:dyDescent="0.15">
      <c r="B415" s="72"/>
      <c r="C415" s="72"/>
      <c r="D415" s="72"/>
    </row>
    <row r="416" spans="1:4" x14ac:dyDescent="0.15">
      <c r="A416" s="114"/>
      <c r="B416" s="72"/>
      <c r="D416" s="72"/>
    </row>
  </sheetData>
  <mergeCells count="10">
    <mergeCell ref="DC1:DU1"/>
    <mergeCell ref="CG1:CZ1"/>
    <mergeCell ref="DW8:ER8"/>
    <mergeCell ref="DW1:ER1"/>
    <mergeCell ref="DW15:ER15"/>
    <mergeCell ref="BL56:CE61"/>
    <mergeCell ref="A1:T1"/>
    <mergeCell ref="V1:AO1"/>
    <mergeCell ref="AQ1:BJ1"/>
    <mergeCell ref="BL1:CE1"/>
  </mergeCells>
  <phoneticPr fontId="3" type="noConversion"/>
  <conditionalFormatting sqref="W3:AO3">
    <cfRule type="colorScale" priority="160">
      <colorScale>
        <cfvo type="min"/>
        <cfvo type="percentile" val="50"/>
        <cfvo type="max"/>
        <color rgb="FF5A8AC6"/>
        <color rgb="FFFCFCFF"/>
        <color rgb="FFF8696B"/>
      </colorScale>
    </cfRule>
  </conditionalFormatting>
  <conditionalFormatting sqref="W4:AO4">
    <cfRule type="colorScale" priority="159">
      <colorScale>
        <cfvo type="min"/>
        <cfvo type="percentile" val="50"/>
        <cfvo type="max"/>
        <color rgb="FF5A8AC6"/>
        <color rgb="FFFCFCFF"/>
        <color rgb="FFF8696B"/>
      </colorScale>
    </cfRule>
  </conditionalFormatting>
  <conditionalFormatting sqref="W5:AO5">
    <cfRule type="colorScale" priority="158">
      <colorScale>
        <cfvo type="min"/>
        <cfvo type="percentile" val="50"/>
        <cfvo type="max"/>
        <color rgb="FF5A8AC6"/>
        <color rgb="FFFCFCFF"/>
        <color rgb="FFF8696B"/>
      </colorScale>
    </cfRule>
  </conditionalFormatting>
  <conditionalFormatting sqref="W6:AO6">
    <cfRule type="colorScale" priority="157">
      <colorScale>
        <cfvo type="min"/>
        <cfvo type="percentile" val="50"/>
        <cfvo type="max"/>
        <color rgb="FF5A8AC6"/>
        <color rgb="FFFCFCFF"/>
        <color rgb="FFF8696B"/>
      </colorScale>
    </cfRule>
  </conditionalFormatting>
  <conditionalFormatting sqref="W7:AO7">
    <cfRule type="colorScale" priority="156">
      <colorScale>
        <cfvo type="min"/>
        <cfvo type="percentile" val="50"/>
        <cfvo type="max"/>
        <color rgb="FF5A8AC6"/>
        <color rgb="FFFCFCFF"/>
        <color rgb="FFF8696B"/>
      </colorScale>
    </cfRule>
  </conditionalFormatting>
  <conditionalFormatting sqref="W8:AO8">
    <cfRule type="colorScale" priority="155">
      <colorScale>
        <cfvo type="min"/>
        <cfvo type="percentile" val="50"/>
        <cfvo type="max"/>
        <color rgb="FF5A8AC6"/>
        <color rgb="FFFCFCFF"/>
        <color rgb="FFF8696B"/>
      </colorScale>
    </cfRule>
  </conditionalFormatting>
  <conditionalFormatting sqref="W9:AO9">
    <cfRule type="colorScale" priority="154">
      <colorScale>
        <cfvo type="min"/>
        <cfvo type="percentile" val="50"/>
        <cfvo type="max"/>
        <color rgb="FF5A8AC6"/>
        <color rgb="FFFCFCFF"/>
        <color rgb="FFF8696B"/>
      </colorScale>
    </cfRule>
  </conditionalFormatting>
  <conditionalFormatting sqref="W10:AO10">
    <cfRule type="colorScale" priority="153">
      <colorScale>
        <cfvo type="min"/>
        <cfvo type="percentile" val="50"/>
        <cfvo type="max"/>
        <color rgb="FF5A8AC6"/>
        <color rgb="FFFCFCFF"/>
        <color rgb="FFF8696B"/>
      </colorScale>
    </cfRule>
  </conditionalFormatting>
  <conditionalFormatting sqref="W11:AO11">
    <cfRule type="colorScale" priority="152">
      <colorScale>
        <cfvo type="min"/>
        <cfvo type="percentile" val="50"/>
        <cfvo type="max"/>
        <color rgb="FF5A8AC6"/>
        <color rgb="FFFCFCFF"/>
        <color rgb="FFF8696B"/>
      </colorScale>
    </cfRule>
  </conditionalFormatting>
  <conditionalFormatting sqref="W12:AO12">
    <cfRule type="colorScale" priority="151">
      <colorScale>
        <cfvo type="min"/>
        <cfvo type="percentile" val="50"/>
        <cfvo type="max"/>
        <color rgb="FF5A8AC6"/>
        <color rgb="FFFCFCFF"/>
        <color rgb="FFF8696B"/>
      </colorScale>
    </cfRule>
  </conditionalFormatting>
  <conditionalFormatting sqref="W13:AO13">
    <cfRule type="colorScale" priority="150">
      <colorScale>
        <cfvo type="min"/>
        <cfvo type="percentile" val="50"/>
        <cfvo type="max"/>
        <color rgb="FF5A8AC6"/>
        <color rgb="FFFCFCFF"/>
        <color rgb="FFF8696B"/>
      </colorScale>
    </cfRule>
  </conditionalFormatting>
  <conditionalFormatting sqref="W14:AO14">
    <cfRule type="colorScale" priority="149">
      <colorScale>
        <cfvo type="min"/>
        <cfvo type="percentile" val="50"/>
        <cfvo type="max"/>
        <color rgb="FF5A8AC6"/>
        <color rgb="FFFCFCFF"/>
        <color rgb="FFF8696B"/>
      </colorScale>
    </cfRule>
  </conditionalFormatting>
  <conditionalFormatting sqref="W15:AO15">
    <cfRule type="colorScale" priority="148">
      <colorScale>
        <cfvo type="min"/>
        <cfvo type="percentile" val="50"/>
        <cfvo type="max"/>
        <color rgb="FF5A8AC6"/>
        <color rgb="FFFCFCFF"/>
        <color rgb="FFF8696B"/>
      </colorScale>
    </cfRule>
  </conditionalFormatting>
  <conditionalFormatting sqref="W16:AO16">
    <cfRule type="colorScale" priority="147">
      <colorScale>
        <cfvo type="min"/>
        <cfvo type="percentile" val="50"/>
        <cfvo type="max"/>
        <color rgb="FF5A8AC6"/>
        <color rgb="FFFCFCFF"/>
        <color rgb="FFF8696B"/>
      </colorScale>
    </cfRule>
  </conditionalFormatting>
  <conditionalFormatting sqref="W17:AO17">
    <cfRule type="colorScale" priority="146">
      <colorScale>
        <cfvo type="min"/>
        <cfvo type="percentile" val="50"/>
        <cfvo type="max"/>
        <color rgb="FF5A8AC6"/>
        <color rgb="FFFCFCFF"/>
        <color rgb="FFF8696B"/>
      </colorScale>
    </cfRule>
  </conditionalFormatting>
  <conditionalFormatting sqref="W18:AO18">
    <cfRule type="colorScale" priority="145">
      <colorScale>
        <cfvo type="min"/>
        <cfvo type="percentile" val="50"/>
        <cfvo type="max"/>
        <color rgb="FF5A8AC6"/>
        <color rgb="FFFCFCFF"/>
        <color rgb="FFF8696B"/>
      </colorScale>
    </cfRule>
  </conditionalFormatting>
  <conditionalFormatting sqref="W19:AO19">
    <cfRule type="colorScale" priority="144">
      <colorScale>
        <cfvo type="min"/>
        <cfvo type="percentile" val="50"/>
        <cfvo type="max"/>
        <color rgb="FF5A8AC6"/>
        <color rgb="FFFCFCFF"/>
        <color rgb="FFF8696B"/>
      </colorScale>
    </cfRule>
  </conditionalFormatting>
  <conditionalFormatting sqref="W20:AO20">
    <cfRule type="colorScale" priority="143">
      <colorScale>
        <cfvo type="min"/>
        <cfvo type="percentile" val="50"/>
        <cfvo type="max"/>
        <color rgb="FF5A8AC6"/>
        <color rgb="FFFCFCFF"/>
        <color rgb="FFF8696B"/>
      </colorScale>
    </cfRule>
  </conditionalFormatting>
  <conditionalFormatting sqref="W21:AO21">
    <cfRule type="colorScale" priority="142">
      <colorScale>
        <cfvo type="min"/>
        <cfvo type="percentile" val="50"/>
        <cfvo type="max"/>
        <color rgb="FF5A8AC6"/>
        <color rgb="FFFCFCFF"/>
        <color rgb="FFF8696B"/>
      </colorScale>
    </cfRule>
  </conditionalFormatting>
  <conditionalFormatting sqref="W22:AO22">
    <cfRule type="colorScale" priority="141">
      <colorScale>
        <cfvo type="min"/>
        <cfvo type="percentile" val="50"/>
        <cfvo type="max"/>
        <color rgb="FF5A8AC6"/>
        <color rgb="FFFCFCFF"/>
        <color rgb="FFF8696B"/>
      </colorScale>
    </cfRule>
  </conditionalFormatting>
  <conditionalFormatting sqref="W23:AO23">
    <cfRule type="colorScale" priority="140">
      <colorScale>
        <cfvo type="min"/>
        <cfvo type="percentile" val="50"/>
        <cfvo type="max"/>
        <color rgb="FF5A8AC6"/>
        <color rgb="FFFCFCFF"/>
        <color rgb="FFF8696B"/>
      </colorScale>
    </cfRule>
  </conditionalFormatting>
  <conditionalFormatting sqref="W24:AO24">
    <cfRule type="colorScale" priority="139">
      <colorScale>
        <cfvo type="min"/>
        <cfvo type="percentile" val="50"/>
        <cfvo type="max"/>
        <color rgb="FF5A8AC6"/>
        <color rgb="FFFCFCFF"/>
        <color rgb="FFF8696B"/>
      </colorScale>
    </cfRule>
  </conditionalFormatting>
  <conditionalFormatting sqref="W25:AO25">
    <cfRule type="colorScale" priority="138">
      <colorScale>
        <cfvo type="min"/>
        <cfvo type="percentile" val="50"/>
        <cfvo type="max"/>
        <color rgb="FF5A8AC6"/>
        <color rgb="FFFCFCFF"/>
        <color rgb="FFF8696B"/>
      </colorScale>
    </cfRule>
  </conditionalFormatting>
  <conditionalFormatting sqref="W26:AO26">
    <cfRule type="colorScale" priority="137">
      <colorScale>
        <cfvo type="min"/>
        <cfvo type="percentile" val="50"/>
        <cfvo type="max"/>
        <color rgb="FF5A8AC6"/>
        <color rgb="FFFCFCFF"/>
        <color rgb="FFF8696B"/>
      </colorScale>
    </cfRule>
  </conditionalFormatting>
  <conditionalFormatting sqref="W27:AO27">
    <cfRule type="colorScale" priority="136">
      <colorScale>
        <cfvo type="min"/>
        <cfvo type="percentile" val="50"/>
        <cfvo type="max"/>
        <color rgb="FF5A8AC6"/>
        <color rgb="FFFCFCFF"/>
        <color rgb="FFF8696B"/>
      </colorScale>
    </cfRule>
  </conditionalFormatting>
  <conditionalFormatting sqref="W28:AO28">
    <cfRule type="colorScale" priority="135">
      <colorScale>
        <cfvo type="min"/>
        <cfvo type="percentile" val="50"/>
        <cfvo type="max"/>
        <color rgb="FF5A8AC6"/>
        <color rgb="FFFCFCFF"/>
        <color rgb="FFF8696B"/>
      </colorScale>
    </cfRule>
  </conditionalFormatting>
  <conditionalFormatting sqref="W29:AO29">
    <cfRule type="colorScale" priority="134">
      <colorScale>
        <cfvo type="min"/>
        <cfvo type="percentile" val="50"/>
        <cfvo type="max"/>
        <color rgb="FF5A8AC6"/>
        <color rgb="FFFCFCFF"/>
        <color rgb="FFF8696B"/>
      </colorScale>
    </cfRule>
  </conditionalFormatting>
  <conditionalFormatting sqref="W30:AO30">
    <cfRule type="colorScale" priority="133">
      <colorScale>
        <cfvo type="min"/>
        <cfvo type="percentile" val="50"/>
        <cfvo type="max"/>
        <color rgb="FF5A8AC6"/>
        <color rgb="FFFCFCFF"/>
        <color rgb="FFF8696B"/>
      </colorScale>
    </cfRule>
  </conditionalFormatting>
  <conditionalFormatting sqref="W31:AO31">
    <cfRule type="colorScale" priority="132">
      <colorScale>
        <cfvo type="min"/>
        <cfvo type="percentile" val="50"/>
        <cfvo type="max"/>
        <color rgb="FF5A8AC6"/>
        <color rgb="FFFCFCFF"/>
        <color rgb="FFF8696B"/>
      </colorScale>
    </cfRule>
  </conditionalFormatting>
  <conditionalFormatting sqref="W32:AO32">
    <cfRule type="colorScale" priority="131">
      <colorScale>
        <cfvo type="min"/>
        <cfvo type="percentile" val="50"/>
        <cfvo type="max"/>
        <color rgb="FF5A8AC6"/>
        <color rgb="FFFCFCFF"/>
        <color rgb="FFF8696B"/>
      </colorScale>
    </cfRule>
  </conditionalFormatting>
  <conditionalFormatting sqref="W33:AO33">
    <cfRule type="colorScale" priority="130">
      <colorScale>
        <cfvo type="min"/>
        <cfvo type="percentile" val="50"/>
        <cfvo type="max"/>
        <color rgb="FF5A8AC6"/>
        <color rgb="FFFCFCFF"/>
        <color rgb="FFF8696B"/>
      </colorScale>
    </cfRule>
  </conditionalFormatting>
  <conditionalFormatting sqref="W34:AO34">
    <cfRule type="colorScale" priority="129">
      <colorScale>
        <cfvo type="min"/>
        <cfvo type="percentile" val="50"/>
        <cfvo type="max"/>
        <color rgb="FF5A8AC6"/>
        <color rgb="FFFCFCFF"/>
        <color rgb="FFF8696B"/>
      </colorScale>
    </cfRule>
  </conditionalFormatting>
  <conditionalFormatting sqref="W35:AO35">
    <cfRule type="colorScale" priority="128">
      <colorScale>
        <cfvo type="min"/>
        <cfvo type="percentile" val="50"/>
        <cfvo type="max"/>
        <color rgb="FF5A8AC6"/>
        <color rgb="FFFCFCFF"/>
        <color rgb="FFF8696B"/>
      </colorScale>
    </cfRule>
  </conditionalFormatting>
  <conditionalFormatting sqref="W36:AO36">
    <cfRule type="colorScale" priority="127">
      <colorScale>
        <cfvo type="min"/>
        <cfvo type="percentile" val="50"/>
        <cfvo type="max"/>
        <color rgb="FF5A8AC6"/>
        <color rgb="FFFCFCFF"/>
        <color rgb="FFF8696B"/>
      </colorScale>
    </cfRule>
  </conditionalFormatting>
  <conditionalFormatting sqref="W37:AO37">
    <cfRule type="colorScale" priority="126">
      <colorScale>
        <cfvo type="min"/>
        <cfvo type="percentile" val="50"/>
        <cfvo type="max"/>
        <color rgb="FF5A8AC6"/>
        <color rgb="FFFCFCFF"/>
        <color rgb="FFF8696B"/>
      </colorScale>
    </cfRule>
  </conditionalFormatting>
  <conditionalFormatting sqref="W38:AO38">
    <cfRule type="colorScale" priority="125">
      <colorScale>
        <cfvo type="min"/>
        <cfvo type="percentile" val="50"/>
        <cfvo type="max"/>
        <color rgb="FF5A8AC6"/>
        <color rgb="FFFCFCFF"/>
        <color rgb="FFF8696B"/>
      </colorScale>
    </cfRule>
  </conditionalFormatting>
  <conditionalFormatting sqref="W39:AO39">
    <cfRule type="colorScale" priority="124">
      <colorScale>
        <cfvo type="min"/>
        <cfvo type="percentile" val="50"/>
        <cfvo type="max"/>
        <color rgb="FF5A8AC6"/>
        <color rgb="FFFCFCFF"/>
        <color rgb="FFF8696B"/>
      </colorScale>
    </cfRule>
  </conditionalFormatting>
  <conditionalFormatting sqref="W40:AO40">
    <cfRule type="colorScale" priority="123">
      <colorScale>
        <cfvo type="min"/>
        <cfvo type="percentile" val="50"/>
        <cfvo type="max"/>
        <color rgb="FF5A8AC6"/>
        <color rgb="FFFCFCFF"/>
        <color rgb="FFF8696B"/>
      </colorScale>
    </cfRule>
  </conditionalFormatting>
  <conditionalFormatting sqref="W41:AO41">
    <cfRule type="colorScale" priority="122">
      <colorScale>
        <cfvo type="min"/>
        <cfvo type="percentile" val="50"/>
        <cfvo type="max"/>
        <color rgb="FF5A8AC6"/>
        <color rgb="FFFCFCFF"/>
        <color rgb="FFF8696B"/>
      </colorScale>
    </cfRule>
  </conditionalFormatting>
  <conditionalFormatting sqref="W42:AO42">
    <cfRule type="colorScale" priority="121">
      <colorScale>
        <cfvo type="min"/>
        <cfvo type="percentile" val="50"/>
        <cfvo type="max"/>
        <color rgb="FF5A8AC6"/>
        <color rgb="FFFCFCFF"/>
        <color rgb="FFF8696B"/>
      </colorScale>
    </cfRule>
  </conditionalFormatting>
  <conditionalFormatting sqref="W43:AO43">
    <cfRule type="colorScale" priority="120">
      <colorScale>
        <cfvo type="min"/>
        <cfvo type="percentile" val="50"/>
        <cfvo type="max"/>
        <color rgb="FF5A8AC6"/>
        <color rgb="FFFCFCFF"/>
        <color rgb="FFF8696B"/>
      </colorScale>
    </cfRule>
  </conditionalFormatting>
  <conditionalFormatting sqref="W44:AO44">
    <cfRule type="colorScale" priority="119">
      <colorScale>
        <cfvo type="min"/>
        <cfvo type="percentile" val="50"/>
        <cfvo type="max"/>
        <color rgb="FF5A8AC6"/>
        <color rgb="FFFCFCFF"/>
        <color rgb="FFF8696B"/>
      </colorScale>
    </cfRule>
  </conditionalFormatting>
  <conditionalFormatting sqref="W45:AO45">
    <cfRule type="colorScale" priority="118">
      <colorScale>
        <cfvo type="min"/>
        <cfvo type="percentile" val="50"/>
        <cfvo type="max"/>
        <color rgb="FF5A8AC6"/>
        <color rgb="FFFCFCFF"/>
        <color rgb="FFF8696B"/>
      </colorScale>
    </cfRule>
  </conditionalFormatting>
  <conditionalFormatting sqref="W46:AO46">
    <cfRule type="colorScale" priority="117">
      <colorScale>
        <cfvo type="min"/>
        <cfvo type="percentile" val="50"/>
        <cfvo type="max"/>
        <color rgb="FF5A8AC6"/>
        <color rgb="FFFCFCFF"/>
        <color rgb="FFF8696B"/>
      </colorScale>
    </cfRule>
  </conditionalFormatting>
  <conditionalFormatting sqref="W47:AO47">
    <cfRule type="colorScale" priority="116">
      <colorScale>
        <cfvo type="min"/>
        <cfvo type="percentile" val="50"/>
        <cfvo type="max"/>
        <color rgb="FF5A8AC6"/>
        <color rgb="FFFCFCFF"/>
        <color rgb="FFF8696B"/>
      </colorScale>
    </cfRule>
  </conditionalFormatting>
  <conditionalFormatting sqref="W48:AO48">
    <cfRule type="colorScale" priority="115">
      <colorScale>
        <cfvo type="min"/>
        <cfvo type="percentile" val="50"/>
        <cfvo type="max"/>
        <color rgb="FF5A8AC6"/>
        <color rgb="FFFCFCFF"/>
        <color rgb="FFF8696B"/>
      </colorScale>
    </cfRule>
  </conditionalFormatting>
  <conditionalFormatting sqref="W49:AO49">
    <cfRule type="colorScale" priority="114">
      <colorScale>
        <cfvo type="min"/>
        <cfvo type="percentile" val="50"/>
        <cfvo type="max"/>
        <color rgb="FF5A8AC6"/>
        <color rgb="FFFCFCFF"/>
        <color rgb="FFF8696B"/>
      </colorScale>
    </cfRule>
  </conditionalFormatting>
  <conditionalFormatting sqref="W50:AO50">
    <cfRule type="colorScale" priority="113">
      <colorScale>
        <cfvo type="min"/>
        <cfvo type="percentile" val="50"/>
        <cfvo type="max"/>
        <color rgb="FF5A8AC6"/>
        <color rgb="FFFCFCFF"/>
        <color rgb="FFF8696B"/>
      </colorScale>
    </cfRule>
  </conditionalFormatting>
  <conditionalFormatting sqref="W51:AO51">
    <cfRule type="colorScale" priority="112">
      <colorScale>
        <cfvo type="min"/>
        <cfvo type="percentile" val="50"/>
        <cfvo type="max"/>
        <color rgb="FF5A8AC6"/>
        <color rgb="FFFCFCFF"/>
        <color rgb="FFF8696B"/>
      </colorScale>
    </cfRule>
  </conditionalFormatting>
  <conditionalFormatting sqref="W52:AO52">
    <cfRule type="colorScale" priority="111">
      <colorScale>
        <cfvo type="min"/>
        <cfvo type="percentile" val="50"/>
        <cfvo type="max"/>
        <color rgb="FF5A8AC6"/>
        <color rgb="FFFCFCFF"/>
        <color rgb="FFF8696B"/>
      </colorScale>
    </cfRule>
  </conditionalFormatting>
  <conditionalFormatting sqref="W53:AO53">
    <cfRule type="colorScale" priority="110">
      <colorScale>
        <cfvo type="min"/>
        <cfvo type="percentile" val="50"/>
        <cfvo type="max"/>
        <color rgb="FF5A8AC6"/>
        <color rgb="FFFCFCFF"/>
        <color rgb="FFF8696B"/>
      </colorScale>
    </cfRule>
  </conditionalFormatting>
  <conditionalFormatting sqref="W54:AO54">
    <cfRule type="colorScale" priority="109">
      <colorScale>
        <cfvo type="min"/>
        <cfvo type="percentile" val="50"/>
        <cfvo type="max"/>
        <color rgb="FF5A8AC6"/>
        <color rgb="FFFCFCFF"/>
        <color rgb="FFF8696B"/>
      </colorScale>
    </cfRule>
  </conditionalFormatting>
  <conditionalFormatting sqref="AO3:AO54">
    <cfRule type="colorScale" priority="107">
      <colorScale>
        <cfvo type="min"/>
        <cfvo type="percentile" val="50"/>
        <cfvo type="max"/>
        <color rgb="FF5A8AC6"/>
        <color rgb="FFFCFCFF"/>
        <color rgb="FFF8696B"/>
      </colorScale>
    </cfRule>
  </conditionalFormatting>
  <conditionalFormatting sqref="BM3:CE3">
    <cfRule type="colorScale" priority="106">
      <colorScale>
        <cfvo type="min"/>
        <cfvo type="percentile" val="50"/>
        <cfvo type="max"/>
        <color rgb="FF5A8AC6"/>
        <color rgb="FFFCFCFF"/>
        <color rgb="FFF8696B"/>
      </colorScale>
    </cfRule>
  </conditionalFormatting>
  <conditionalFormatting sqref="BM4:CE4">
    <cfRule type="colorScale" priority="105">
      <colorScale>
        <cfvo type="min"/>
        <cfvo type="percentile" val="50"/>
        <cfvo type="max"/>
        <color rgb="FF5A8AC6"/>
        <color rgb="FFFCFCFF"/>
        <color rgb="FFF8696B"/>
      </colorScale>
    </cfRule>
  </conditionalFormatting>
  <conditionalFormatting sqref="BM5:CE5">
    <cfRule type="colorScale" priority="104">
      <colorScale>
        <cfvo type="min"/>
        <cfvo type="percentile" val="50"/>
        <cfvo type="max"/>
        <color rgb="FF5A8AC6"/>
        <color rgb="FFFCFCFF"/>
        <color rgb="FFF8696B"/>
      </colorScale>
    </cfRule>
  </conditionalFormatting>
  <conditionalFormatting sqref="BM6:CE6">
    <cfRule type="colorScale" priority="103">
      <colorScale>
        <cfvo type="min"/>
        <cfvo type="percentile" val="50"/>
        <cfvo type="max"/>
        <color rgb="FF5A8AC6"/>
        <color rgb="FFFCFCFF"/>
        <color rgb="FFF8696B"/>
      </colorScale>
    </cfRule>
  </conditionalFormatting>
  <conditionalFormatting sqref="BM7:CE7">
    <cfRule type="colorScale" priority="102">
      <colorScale>
        <cfvo type="min"/>
        <cfvo type="percentile" val="50"/>
        <cfvo type="max"/>
        <color rgb="FF5A8AC6"/>
        <color rgb="FFFCFCFF"/>
        <color rgb="FFF8696B"/>
      </colorScale>
    </cfRule>
  </conditionalFormatting>
  <conditionalFormatting sqref="BM8:CE8">
    <cfRule type="colorScale" priority="101">
      <colorScale>
        <cfvo type="min"/>
        <cfvo type="percentile" val="50"/>
        <cfvo type="max"/>
        <color rgb="FF5A8AC6"/>
        <color rgb="FFFCFCFF"/>
        <color rgb="FFF8696B"/>
      </colorScale>
    </cfRule>
  </conditionalFormatting>
  <conditionalFormatting sqref="BM9:CE9">
    <cfRule type="colorScale" priority="100">
      <colorScale>
        <cfvo type="min"/>
        <cfvo type="percentile" val="50"/>
        <cfvo type="max"/>
        <color rgb="FF5A8AC6"/>
        <color rgb="FFFCFCFF"/>
        <color rgb="FFF8696B"/>
      </colorScale>
    </cfRule>
  </conditionalFormatting>
  <conditionalFormatting sqref="BM10:CE10">
    <cfRule type="colorScale" priority="99">
      <colorScale>
        <cfvo type="min"/>
        <cfvo type="percentile" val="50"/>
        <cfvo type="max"/>
        <color rgb="FF5A8AC6"/>
        <color rgb="FFFCFCFF"/>
        <color rgb="FFF8696B"/>
      </colorScale>
    </cfRule>
  </conditionalFormatting>
  <conditionalFormatting sqref="BM11:CE11">
    <cfRule type="colorScale" priority="98">
      <colorScale>
        <cfvo type="min"/>
        <cfvo type="percentile" val="50"/>
        <cfvo type="max"/>
        <color rgb="FF5A8AC6"/>
        <color rgb="FFFCFCFF"/>
        <color rgb="FFF8696B"/>
      </colorScale>
    </cfRule>
  </conditionalFormatting>
  <conditionalFormatting sqref="BM12:CE12">
    <cfRule type="colorScale" priority="97">
      <colorScale>
        <cfvo type="min"/>
        <cfvo type="percentile" val="50"/>
        <cfvo type="max"/>
        <color rgb="FF5A8AC6"/>
        <color rgb="FFFCFCFF"/>
        <color rgb="FFF8696B"/>
      </colorScale>
    </cfRule>
  </conditionalFormatting>
  <conditionalFormatting sqref="BM13:CE13">
    <cfRule type="colorScale" priority="96">
      <colorScale>
        <cfvo type="min"/>
        <cfvo type="percentile" val="50"/>
        <cfvo type="max"/>
        <color rgb="FF5A8AC6"/>
        <color rgb="FFFCFCFF"/>
        <color rgb="FFF8696B"/>
      </colorScale>
    </cfRule>
  </conditionalFormatting>
  <conditionalFormatting sqref="BM14:CE14">
    <cfRule type="colorScale" priority="95">
      <colorScale>
        <cfvo type="min"/>
        <cfvo type="percentile" val="50"/>
        <cfvo type="max"/>
        <color rgb="FF5A8AC6"/>
        <color rgb="FFFCFCFF"/>
        <color rgb="FFF8696B"/>
      </colorScale>
    </cfRule>
  </conditionalFormatting>
  <conditionalFormatting sqref="BM15:CE15">
    <cfRule type="colorScale" priority="94">
      <colorScale>
        <cfvo type="min"/>
        <cfvo type="percentile" val="50"/>
        <cfvo type="max"/>
        <color rgb="FF5A8AC6"/>
        <color rgb="FFFCFCFF"/>
        <color rgb="FFF8696B"/>
      </colorScale>
    </cfRule>
  </conditionalFormatting>
  <conditionalFormatting sqref="BM16:CE16">
    <cfRule type="colorScale" priority="93">
      <colorScale>
        <cfvo type="min"/>
        <cfvo type="percentile" val="50"/>
        <cfvo type="max"/>
        <color rgb="FF5A8AC6"/>
        <color rgb="FFFCFCFF"/>
        <color rgb="FFF8696B"/>
      </colorScale>
    </cfRule>
  </conditionalFormatting>
  <conditionalFormatting sqref="BM17:CE17">
    <cfRule type="colorScale" priority="92">
      <colorScale>
        <cfvo type="min"/>
        <cfvo type="percentile" val="50"/>
        <cfvo type="max"/>
        <color rgb="FF5A8AC6"/>
        <color rgb="FFFCFCFF"/>
        <color rgb="FFF8696B"/>
      </colorScale>
    </cfRule>
  </conditionalFormatting>
  <conditionalFormatting sqref="BM18:CE18">
    <cfRule type="colorScale" priority="91">
      <colorScale>
        <cfvo type="min"/>
        <cfvo type="percentile" val="50"/>
        <cfvo type="max"/>
        <color rgb="FF5A8AC6"/>
        <color rgb="FFFCFCFF"/>
        <color rgb="FFF8696B"/>
      </colorScale>
    </cfRule>
  </conditionalFormatting>
  <conditionalFormatting sqref="BM19:CE19">
    <cfRule type="colorScale" priority="90">
      <colorScale>
        <cfvo type="min"/>
        <cfvo type="percentile" val="50"/>
        <cfvo type="max"/>
        <color rgb="FF5A8AC6"/>
        <color rgb="FFFCFCFF"/>
        <color rgb="FFF8696B"/>
      </colorScale>
    </cfRule>
  </conditionalFormatting>
  <conditionalFormatting sqref="BM20:CE20">
    <cfRule type="colorScale" priority="89">
      <colorScale>
        <cfvo type="min"/>
        <cfvo type="percentile" val="50"/>
        <cfvo type="max"/>
        <color rgb="FF5A8AC6"/>
        <color rgb="FFFCFCFF"/>
        <color rgb="FFF8696B"/>
      </colorScale>
    </cfRule>
  </conditionalFormatting>
  <conditionalFormatting sqref="BM21:CE21">
    <cfRule type="colorScale" priority="88">
      <colorScale>
        <cfvo type="min"/>
        <cfvo type="percentile" val="50"/>
        <cfvo type="max"/>
        <color rgb="FF5A8AC6"/>
        <color rgb="FFFCFCFF"/>
        <color rgb="FFF8696B"/>
      </colorScale>
    </cfRule>
  </conditionalFormatting>
  <conditionalFormatting sqref="BM22:CE22">
    <cfRule type="colorScale" priority="87">
      <colorScale>
        <cfvo type="min"/>
        <cfvo type="percentile" val="50"/>
        <cfvo type="max"/>
        <color rgb="FF5A8AC6"/>
        <color rgb="FFFCFCFF"/>
        <color rgb="FFF8696B"/>
      </colorScale>
    </cfRule>
  </conditionalFormatting>
  <conditionalFormatting sqref="BM23:CE23">
    <cfRule type="colorScale" priority="86">
      <colorScale>
        <cfvo type="min"/>
        <cfvo type="percentile" val="50"/>
        <cfvo type="max"/>
        <color rgb="FF5A8AC6"/>
        <color rgb="FFFCFCFF"/>
        <color rgb="FFF8696B"/>
      </colorScale>
    </cfRule>
  </conditionalFormatting>
  <conditionalFormatting sqref="BM24:CE24">
    <cfRule type="colorScale" priority="85">
      <colorScale>
        <cfvo type="min"/>
        <cfvo type="percentile" val="50"/>
        <cfvo type="max"/>
        <color rgb="FF5A8AC6"/>
        <color rgb="FFFCFCFF"/>
        <color rgb="FFF8696B"/>
      </colorScale>
    </cfRule>
  </conditionalFormatting>
  <conditionalFormatting sqref="BM25:CE25">
    <cfRule type="colorScale" priority="84">
      <colorScale>
        <cfvo type="min"/>
        <cfvo type="percentile" val="50"/>
        <cfvo type="max"/>
        <color rgb="FF5A8AC6"/>
        <color rgb="FFFCFCFF"/>
        <color rgb="FFF8696B"/>
      </colorScale>
    </cfRule>
  </conditionalFormatting>
  <conditionalFormatting sqref="BM26:CE26">
    <cfRule type="colorScale" priority="83">
      <colorScale>
        <cfvo type="min"/>
        <cfvo type="percentile" val="50"/>
        <cfvo type="max"/>
        <color rgb="FF5A8AC6"/>
        <color rgb="FFFCFCFF"/>
        <color rgb="FFF8696B"/>
      </colorScale>
    </cfRule>
  </conditionalFormatting>
  <conditionalFormatting sqref="BM27:CE27">
    <cfRule type="colorScale" priority="82">
      <colorScale>
        <cfvo type="min"/>
        <cfvo type="percentile" val="50"/>
        <cfvo type="max"/>
        <color rgb="FF5A8AC6"/>
        <color rgb="FFFCFCFF"/>
        <color rgb="FFF8696B"/>
      </colorScale>
    </cfRule>
  </conditionalFormatting>
  <conditionalFormatting sqref="BM28:CE28">
    <cfRule type="colorScale" priority="81">
      <colorScale>
        <cfvo type="min"/>
        <cfvo type="percentile" val="50"/>
        <cfvo type="max"/>
        <color rgb="FF5A8AC6"/>
        <color rgb="FFFCFCFF"/>
        <color rgb="FFF8696B"/>
      </colorScale>
    </cfRule>
  </conditionalFormatting>
  <conditionalFormatting sqref="BM29:CE29">
    <cfRule type="colorScale" priority="80">
      <colorScale>
        <cfvo type="min"/>
        <cfvo type="percentile" val="50"/>
        <cfvo type="max"/>
        <color rgb="FF5A8AC6"/>
        <color rgb="FFFCFCFF"/>
        <color rgb="FFF8696B"/>
      </colorScale>
    </cfRule>
  </conditionalFormatting>
  <conditionalFormatting sqref="BM30:CE30">
    <cfRule type="colorScale" priority="79">
      <colorScale>
        <cfvo type="min"/>
        <cfvo type="percentile" val="50"/>
        <cfvo type="max"/>
        <color rgb="FF5A8AC6"/>
        <color rgb="FFFCFCFF"/>
        <color rgb="FFF8696B"/>
      </colorScale>
    </cfRule>
  </conditionalFormatting>
  <conditionalFormatting sqref="BM31:CE31">
    <cfRule type="colorScale" priority="78">
      <colorScale>
        <cfvo type="min"/>
        <cfvo type="percentile" val="50"/>
        <cfvo type="max"/>
        <color rgb="FF5A8AC6"/>
        <color rgb="FFFCFCFF"/>
        <color rgb="FFF8696B"/>
      </colorScale>
    </cfRule>
  </conditionalFormatting>
  <conditionalFormatting sqref="BM32:CE32">
    <cfRule type="colorScale" priority="77">
      <colorScale>
        <cfvo type="min"/>
        <cfvo type="percentile" val="50"/>
        <cfvo type="max"/>
        <color rgb="FF5A8AC6"/>
        <color rgb="FFFCFCFF"/>
        <color rgb="FFF8696B"/>
      </colorScale>
    </cfRule>
  </conditionalFormatting>
  <conditionalFormatting sqref="BM33:CE33">
    <cfRule type="colorScale" priority="76">
      <colorScale>
        <cfvo type="min"/>
        <cfvo type="percentile" val="50"/>
        <cfvo type="max"/>
        <color rgb="FF5A8AC6"/>
        <color rgb="FFFCFCFF"/>
        <color rgb="FFF8696B"/>
      </colorScale>
    </cfRule>
  </conditionalFormatting>
  <conditionalFormatting sqref="BM34:CE34">
    <cfRule type="colorScale" priority="75">
      <colorScale>
        <cfvo type="min"/>
        <cfvo type="percentile" val="50"/>
        <cfvo type="max"/>
        <color rgb="FF5A8AC6"/>
        <color rgb="FFFCFCFF"/>
        <color rgb="FFF8696B"/>
      </colorScale>
    </cfRule>
  </conditionalFormatting>
  <conditionalFormatting sqref="BM35:CE35">
    <cfRule type="colorScale" priority="74">
      <colorScale>
        <cfvo type="min"/>
        <cfvo type="percentile" val="50"/>
        <cfvo type="max"/>
        <color rgb="FF5A8AC6"/>
        <color rgb="FFFCFCFF"/>
        <color rgb="FFF8696B"/>
      </colorScale>
    </cfRule>
  </conditionalFormatting>
  <conditionalFormatting sqref="BM36:CE36">
    <cfRule type="colorScale" priority="73">
      <colorScale>
        <cfvo type="min"/>
        <cfvo type="percentile" val="50"/>
        <cfvo type="max"/>
        <color rgb="FF5A8AC6"/>
        <color rgb="FFFCFCFF"/>
        <color rgb="FFF8696B"/>
      </colorScale>
    </cfRule>
  </conditionalFormatting>
  <conditionalFormatting sqref="BM37:CE37">
    <cfRule type="colorScale" priority="72">
      <colorScale>
        <cfvo type="min"/>
        <cfvo type="percentile" val="50"/>
        <cfvo type="max"/>
        <color rgb="FF5A8AC6"/>
        <color rgb="FFFCFCFF"/>
        <color rgb="FFF8696B"/>
      </colorScale>
    </cfRule>
  </conditionalFormatting>
  <conditionalFormatting sqref="BM38:CE38">
    <cfRule type="colorScale" priority="71">
      <colorScale>
        <cfvo type="min"/>
        <cfvo type="percentile" val="50"/>
        <cfvo type="max"/>
        <color rgb="FF5A8AC6"/>
        <color rgb="FFFCFCFF"/>
        <color rgb="FFF8696B"/>
      </colorScale>
    </cfRule>
  </conditionalFormatting>
  <conditionalFormatting sqref="BM39:CE39">
    <cfRule type="colorScale" priority="70">
      <colorScale>
        <cfvo type="min"/>
        <cfvo type="percentile" val="50"/>
        <cfvo type="max"/>
        <color rgb="FF5A8AC6"/>
        <color rgb="FFFCFCFF"/>
        <color rgb="FFF8696B"/>
      </colorScale>
    </cfRule>
  </conditionalFormatting>
  <conditionalFormatting sqref="BM40:CE40">
    <cfRule type="colorScale" priority="69">
      <colorScale>
        <cfvo type="min"/>
        <cfvo type="percentile" val="50"/>
        <cfvo type="max"/>
        <color rgb="FF5A8AC6"/>
        <color rgb="FFFCFCFF"/>
        <color rgb="FFF8696B"/>
      </colorScale>
    </cfRule>
  </conditionalFormatting>
  <conditionalFormatting sqref="BM41:CE41">
    <cfRule type="colorScale" priority="68">
      <colorScale>
        <cfvo type="min"/>
        <cfvo type="percentile" val="50"/>
        <cfvo type="max"/>
        <color rgb="FF5A8AC6"/>
        <color rgb="FFFCFCFF"/>
        <color rgb="FFF8696B"/>
      </colorScale>
    </cfRule>
  </conditionalFormatting>
  <conditionalFormatting sqref="BM42:CE42">
    <cfRule type="colorScale" priority="67">
      <colorScale>
        <cfvo type="min"/>
        <cfvo type="percentile" val="50"/>
        <cfvo type="max"/>
        <color rgb="FF5A8AC6"/>
        <color rgb="FFFCFCFF"/>
        <color rgb="FFF8696B"/>
      </colorScale>
    </cfRule>
  </conditionalFormatting>
  <conditionalFormatting sqref="BM43:CE43">
    <cfRule type="colorScale" priority="66">
      <colorScale>
        <cfvo type="min"/>
        <cfvo type="percentile" val="50"/>
        <cfvo type="max"/>
        <color rgb="FF5A8AC6"/>
        <color rgb="FFFCFCFF"/>
        <color rgb="FFF8696B"/>
      </colorScale>
    </cfRule>
  </conditionalFormatting>
  <conditionalFormatting sqref="BM44:CE44">
    <cfRule type="colorScale" priority="65">
      <colorScale>
        <cfvo type="min"/>
        <cfvo type="percentile" val="50"/>
        <cfvo type="max"/>
        <color rgb="FF5A8AC6"/>
        <color rgb="FFFCFCFF"/>
        <color rgb="FFF8696B"/>
      </colorScale>
    </cfRule>
  </conditionalFormatting>
  <conditionalFormatting sqref="BM45:CE45">
    <cfRule type="colorScale" priority="64">
      <colorScale>
        <cfvo type="min"/>
        <cfvo type="percentile" val="50"/>
        <cfvo type="max"/>
        <color rgb="FF5A8AC6"/>
        <color rgb="FFFCFCFF"/>
        <color rgb="FFF8696B"/>
      </colorScale>
    </cfRule>
  </conditionalFormatting>
  <conditionalFormatting sqref="BM46:CE46">
    <cfRule type="colorScale" priority="63">
      <colorScale>
        <cfvo type="min"/>
        <cfvo type="percentile" val="50"/>
        <cfvo type="max"/>
        <color rgb="FF5A8AC6"/>
        <color rgb="FFFCFCFF"/>
        <color rgb="FFF8696B"/>
      </colorScale>
    </cfRule>
  </conditionalFormatting>
  <conditionalFormatting sqref="BM47:CE47">
    <cfRule type="colorScale" priority="62">
      <colorScale>
        <cfvo type="min"/>
        <cfvo type="percentile" val="50"/>
        <cfvo type="max"/>
        <color rgb="FF5A8AC6"/>
        <color rgb="FFFCFCFF"/>
        <color rgb="FFF8696B"/>
      </colorScale>
    </cfRule>
  </conditionalFormatting>
  <conditionalFormatting sqref="BM48:CE48">
    <cfRule type="colorScale" priority="61">
      <colorScale>
        <cfvo type="min"/>
        <cfvo type="percentile" val="50"/>
        <cfvo type="max"/>
        <color rgb="FF5A8AC6"/>
        <color rgb="FFFCFCFF"/>
        <color rgb="FFF8696B"/>
      </colorScale>
    </cfRule>
  </conditionalFormatting>
  <conditionalFormatting sqref="BM49:CE49">
    <cfRule type="colorScale" priority="60">
      <colorScale>
        <cfvo type="min"/>
        <cfvo type="percentile" val="50"/>
        <cfvo type="max"/>
        <color rgb="FF5A8AC6"/>
        <color rgb="FFFCFCFF"/>
        <color rgb="FFF8696B"/>
      </colorScale>
    </cfRule>
  </conditionalFormatting>
  <conditionalFormatting sqref="BM50:CE50">
    <cfRule type="colorScale" priority="59">
      <colorScale>
        <cfvo type="min"/>
        <cfvo type="percentile" val="50"/>
        <cfvo type="max"/>
        <color rgb="FF5A8AC6"/>
        <color rgb="FFFCFCFF"/>
        <color rgb="FFF8696B"/>
      </colorScale>
    </cfRule>
  </conditionalFormatting>
  <conditionalFormatting sqref="BM51:CE51">
    <cfRule type="colorScale" priority="58">
      <colorScale>
        <cfvo type="min"/>
        <cfvo type="percentile" val="50"/>
        <cfvo type="max"/>
        <color rgb="FF5A8AC6"/>
        <color rgb="FFFCFCFF"/>
        <color rgb="FFF8696B"/>
      </colorScale>
    </cfRule>
  </conditionalFormatting>
  <conditionalFormatting sqref="BM52:CE52">
    <cfRule type="colorScale" priority="57">
      <colorScale>
        <cfvo type="min"/>
        <cfvo type="percentile" val="50"/>
        <cfvo type="max"/>
        <color rgb="FF5A8AC6"/>
        <color rgb="FFFCFCFF"/>
        <color rgb="FFF8696B"/>
      </colorScale>
    </cfRule>
  </conditionalFormatting>
  <conditionalFormatting sqref="BM53:CE53">
    <cfRule type="colorScale" priority="56">
      <colorScale>
        <cfvo type="min"/>
        <cfvo type="percentile" val="50"/>
        <cfvo type="max"/>
        <color rgb="FF5A8AC6"/>
        <color rgb="FFFCFCFF"/>
        <color rgb="FFF8696B"/>
      </colorScale>
    </cfRule>
  </conditionalFormatting>
  <conditionalFormatting sqref="BM54:CE54">
    <cfRule type="colorScale" priority="55">
      <colorScale>
        <cfvo type="min"/>
        <cfvo type="percentile" val="50"/>
        <cfvo type="max"/>
        <color rgb="FF5A8AC6"/>
        <color rgb="FFFCFCFF"/>
        <color rgb="FFF8696B"/>
      </colorScale>
    </cfRule>
  </conditionalFormatting>
  <conditionalFormatting sqref="CE3:CE54">
    <cfRule type="colorScale" priority="54">
      <colorScale>
        <cfvo type="min"/>
        <cfvo type="percentile" val="50"/>
        <cfvo type="max"/>
        <color rgb="FF5A8AC6"/>
        <color rgb="FFFCFCFF"/>
        <color rgb="FFF8696B"/>
      </colorScale>
    </cfRule>
  </conditionalFormatting>
  <conditionalFormatting sqref="DC3:DU3">
    <cfRule type="colorScale" priority="53">
      <colorScale>
        <cfvo type="min"/>
        <cfvo type="percentile" val="50"/>
        <cfvo type="max"/>
        <color rgb="FF5A8AC6"/>
        <color rgb="FFFCFCFF"/>
        <color rgb="FFF8696B"/>
      </colorScale>
    </cfRule>
  </conditionalFormatting>
  <conditionalFormatting sqref="DC4:DU4">
    <cfRule type="colorScale" priority="52">
      <colorScale>
        <cfvo type="min"/>
        <cfvo type="percentile" val="50"/>
        <cfvo type="max"/>
        <color rgb="FF5A8AC6"/>
        <color rgb="FFFCFCFF"/>
        <color rgb="FFF8696B"/>
      </colorScale>
    </cfRule>
  </conditionalFormatting>
  <conditionalFormatting sqref="DC5:DU5">
    <cfRule type="colorScale" priority="51">
      <colorScale>
        <cfvo type="min"/>
        <cfvo type="percentile" val="50"/>
        <cfvo type="max"/>
        <color rgb="FF5A8AC6"/>
        <color rgb="FFFCFCFF"/>
        <color rgb="FFF8696B"/>
      </colorScale>
    </cfRule>
  </conditionalFormatting>
  <conditionalFormatting sqref="DC6:DU6">
    <cfRule type="colorScale" priority="50">
      <colorScale>
        <cfvo type="min"/>
        <cfvo type="percentile" val="50"/>
        <cfvo type="max"/>
        <color rgb="FF5A8AC6"/>
        <color rgb="FFFCFCFF"/>
        <color rgb="FFF8696B"/>
      </colorScale>
    </cfRule>
  </conditionalFormatting>
  <conditionalFormatting sqref="DC7:DU7">
    <cfRule type="colorScale" priority="49">
      <colorScale>
        <cfvo type="min"/>
        <cfvo type="percentile" val="50"/>
        <cfvo type="max"/>
        <color rgb="FF5A8AC6"/>
        <color rgb="FFFCFCFF"/>
        <color rgb="FFF8696B"/>
      </colorScale>
    </cfRule>
  </conditionalFormatting>
  <conditionalFormatting sqref="DC8:DU8">
    <cfRule type="colorScale" priority="48">
      <colorScale>
        <cfvo type="min"/>
        <cfvo type="percentile" val="50"/>
        <cfvo type="max"/>
        <color rgb="FF5A8AC6"/>
        <color rgb="FFFCFCFF"/>
        <color rgb="FFF8696B"/>
      </colorScale>
    </cfRule>
  </conditionalFormatting>
  <conditionalFormatting sqref="DC9:DU9">
    <cfRule type="colorScale" priority="47">
      <colorScale>
        <cfvo type="min"/>
        <cfvo type="percentile" val="50"/>
        <cfvo type="max"/>
        <color rgb="FF5A8AC6"/>
        <color rgb="FFFCFCFF"/>
        <color rgb="FFF8696B"/>
      </colorScale>
    </cfRule>
  </conditionalFormatting>
  <conditionalFormatting sqref="DC10:DU10">
    <cfRule type="colorScale" priority="46">
      <colorScale>
        <cfvo type="min"/>
        <cfvo type="percentile" val="50"/>
        <cfvo type="max"/>
        <color rgb="FF5A8AC6"/>
        <color rgb="FFFCFCFF"/>
        <color rgb="FFF8696B"/>
      </colorScale>
    </cfRule>
  </conditionalFormatting>
  <conditionalFormatting sqref="DC11:DU11">
    <cfRule type="colorScale" priority="45">
      <colorScale>
        <cfvo type="min"/>
        <cfvo type="percentile" val="50"/>
        <cfvo type="max"/>
        <color rgb="FF5A8AC6"/>
        <color rgb="FFFCFCFF"/>
        <color rgb="FFF8696B"/>
      </colorScale>
    </cfRule>
  </conditionalFormatting>
  <conditionalFormatting sqref="DC12:DU12">
    <cfRule type="colorScale" priority="44">
      <colorScale>
        <cfvo type="min"/>
        <cfvo type="percentile" val="50"/>
        <cfvo type="max"/>
        <color rgb="FF5A8AC6"/>
        <color rgb="FFFCFCFF"/>
        <color rgb="FFF8696B"/>
      </colorScale>
    </cfRule>
  </conditionalFormatting>
  <conditionalFormatting sqref="DC13:DU13">
    <cfRule type="colorScale" priority="43">
      <colorScale>
        <cfvo type="min"/>
        <cfvo type="percentile" val="50"/>
        <cfvo type="max"/>
        <color rgb="FF5A8AC6"/>
        <color rgb="FFFCFCFF"/>
        <color rgb="FFF8696B"/>
      </colorScale>
    </cfRule>
  </conditionalFormatting>
  <conditionalFormatting sqref="DC14:DU14">
    <cfRule type="colorScale" priority="42">
      <colorScale>
        <cfvo type="min"/>
        <cfvo type="percentile" val="50"/>
        <cfvo type="max"/>
        <color rgb="FF5A8AC6"/>
        <color rgb="FFFCFCFF"/>
        <color rgb="FFF8696B"/>
      </colorScale>
    </cfRule>
  </conditionalFormatting>
  <conditionalFormatting sqref="DC15:DU15">
    <cfRule type="colorScale" priority="41">
      <colorScale>
        <cfvo type="min"/>
        <cfvo type="percentile" val="50"/>
        <cfvo type="max"/>
        <color rgb="FF5A8AC6"/>
        <color rgb="FFFCFCFF"/>
        <color rgb="FFF8696B"/>
      </colorScale>
    </cfRule>
  </conditionalFormatting>
  <conditionalFormatting sqref="DC16:DU16">
    <cfRule type="colorScale" priority="40">
      <colorScale>
        <cfvo type="min"/>
        <cfvo type="percentile" val="50"/>
        <cfvo type="max"/>
        <color rgb="FF5A8AC6"/>
        <color rgb="FFFCFCFF"/>
        <color rgb="FFF8696B"/>
      </colorScale>
    </cfRule>
  </conditionalFormatting>
  <conditionalFormatting sqref="DC17:DU17">
    <cfRule type="colorScale" priority="39">
      <colorScale>
        <cfvo type="min"/>
        <cfvo type="percentile" val="50"/>
        <cfvo type="max"/>
        <color rgb="FF5A8AC6"/>
        <color rgb="FFFCFCFF"/>
        <color rgb="FFF8696B"/>
      </colorScale>
    </cfRule>
  </conditionalFormatting>
  <conditionalFormatting sqref="DC18:DU18">
    <cfRule type="colorScale" priority="38">
      <colorScale>
        <cfvo type="min"/>
        <cfvo type="percentile" val="50"/>
        <cfvo type="max"/>
        <color rgb="FF5A8AC6"/>
        <color rgb="FFFCFCFF"/>
        <color rgb="FFF8696B"/>
      </colorScale>
    </cfRule>
  </conditionalFormatting>
  <conditionalFormatting sqref="DC19:DU19">
    <cfRule type="colorScale" priority="37">
      <colorScale>
        <cfvo type="min"/>
        <cfvo type="percentile" val="50"/>
        <cfvo type="max"/>
        <color rgb="FF5A8AC6"/>
        <color rgb="FFFCFCFF"/>
        <color rgb="FFF8696B"/>
      </colorScale>
    </cfRule>
  </conditionalFormatting>
  <conditionalFormatting sqref="DC20:DU20">
    <cfRule type="colorScale" priority="36">
      <colorScale>
        <cfvo type="min"/>
        <cfvo type="percentile" val="50"/>
        <cfvo type="max"/>
        <color rgb="FF5A8AC6"/>
        <color rgb="FFFCFCFF"/>
        <color rgb="FFF8696B"/>
      </colorScale>
    </cfRule>
  </conditionalFormatting>
  <conditionalFormatting sqref="DC21:DU21">
    <cfRule type="colorScale" priority="35">
      <colorScale>
        <cfvo type="min"/>
        <cfvo type="percentile" val="50"/>
        <cfvo type="max"/>
        <color rgb="FF5A8AC6"/>
        <color rgb="FFFCFCFF"/>
        <color rgb="FFF8696B"/>
      </colorScale>
    </cfRule>
  </conditionalFormatting>
  <conditionalFormatting sqref="DC22:DU22">
    <cfRule type="colorScale" priority="34">
      <colorScale>
        <cfvo type="min"/>
        <cfvo type="percentile" val="50"/>
        <cfvo type="max"/>
        <color rgb="FF5A8AC6"/>
        <color rgb="FFFCFCFF"/>
        <color rgb="FFF8696B"/>
      </colorScale>
    </cfRule>
  </conditionalFormatting>
  <conditionalFormatting sqref="DC23:DU23">
    <cfRule type="colorScale" priority="33">
      <colorScale>
        <cfvo type="min"/>
        <cfvo type="percentile" val="50"/>
        <cfvo type="max"/>
        <color rgb="FF5A8AC6"/>
        <color rgb="FFFCFCFF"/>
        <color rgb="FFF8696B"/>
      </colorScale>
    </cfRule>
  </conditionalFormatting>
  <conditionalFormatting sqref="DC24:DU24">
    <cfRule type="colorScale" priority="32">
      <colorScale>
        <cfvo type="min"/>
        <cfvo type="percentile" val="50"/>
        <cfvo type="max"/>
        <color rgb="FF5A8AC6"/>
        <color rgb="FFFCFCFF"/>
        <color rgb="FFF8696B"/>
      </colorScale>
    </cfRule>
  </conditionalFormatting>
  <conditionalFormatting sqref="DC25:DU25">
    <cfRule type="colorScale" priority="31">
      <colorScale>
        <cfvo type="min"/>
        <cfvo type="percentile" val="50"/>
        <cfvo type="max"/>
        <color rgb="FF5A8AC6"/>
        <color rgb="FFFCFCFF"/>
        <color rgb="FFF8696B"/>
      </colorScale>
    </cfRule>
  </conditionalFormatting>
  <conditionalFormatting sqref="DC26:DU26">
    <cfRule type="colorScale" priority="30">
      <colorScale>
        <cfvo type="min"/>
        <cfvo type="percentile" val="50"/>
        <cfvo type="max"/>
        <color rgb="FF5A8AC6"/>
        <color rgb="FFFCFCFF"/>
        <color rgb="FFF8696B"/>
      </colorScale>
    </cfRule>
  </conditionalFormatting>
  <conditionalFormatting sqref="DC27:DU27">
    <cfRule type="colorScale" priority="29">
      <colorScale>
        <cfvo type="min"/>
        <cfvo type="percentile" val="50"/>
        <cfvo type="max"/>
        <color rgb="FF5A8AC6"/>
        <color rgb="FFFCFCFF"/>
        <color rgb="FFF8696B"/>
      </colorScale>
    </cfRule>
  </conditionalFormatting>
  <conditionalFormatting sqref="DC28:DU28">
    <cfRule type="colorScale" priority="28">
      <colorScale>
        <cfvo type="min"/>
        <cfvo type="percentile" val="50"/>
        <cfvo type="max"/>
        <color rgb="FF5A8AC6"/>
        <color rgb="FFFCFCFF"/>
        <color rgb="FFF8696B"/>
      </colorScale>
    </cfRule>
  </conditionalFormatting>
  <conditionalFormatting sqref="DC29:DU29">
    <cfRule type="colorScale" priority="27">
      <colorScale>
        <cfvo type="min"/>
        <cfvo type="percentile" val="50"/>
        <cfvo type="max"/>
        <color rgb="FF5A8AC6"/>
        <color rgb="FFFCFCFF"/>
        <color rgb="FFF8696B"/>
      </colorScale>
    </cfRule>
  </conditionalFormatting>
  <conditionalFormatting sqref="DC30:DU30">
    <cfRule type="colorScale" priority="26">
      <colorScale>
        <cfvo type="min"/>
        <cfvo type="percentile" val="50"/>
        <cfvo type="max"/>
        <color rgb="FF5A8AC6"/>
        <color rgb="FFFCFCFF"/>
        <color rgb="FFF8696B"/>
      </colorScale>
    </cfRule>
  </conditionalFormatting>
  <conditionalFormatting sqref="DC31:DU31">
    <cfRule type="colorScale" priority="25">
      <colorScale>
        <cfvo type="min"/>
        <cfvo type="percentile" val="50"/>
        <cfvo type="max"/>
        <color rgb="FF5A8AC6"/>
        <color rgb="FFFCFCFF"/>
        <color rgb="FFF8696B"/>
      </colorScale>
    </cfRule>
  </conditionalFormatting>
  <conditionalFormatting sqref="DC32:DU32">
    <cfRule type="colorScale" priority="24">
      <colorScale>
        <cfvo type="min"/>
        <cfvo type="percentile" val="50"/>
        <cfvo type="max"/>
        <color rgb="FF5A8AC6"/>
        <color rgb="FFFCFCFF"/>
        <color rgb="FFF8696B"/>
      </colorScale>
    </cfRule>
  </conditionalFormatting>
  <conditionalFormatting sqref="DC33:DU33">
    <cfRule type="colorScale" priority="23">
      <colorScale>
        <cfvo type="min"/>
        <cfvo type="percentile" val="50"/>
        <cfvo type="max"/>
        <color rgb="FF5A8AC6"/>
        <color rgb="FFFCFCFF"/>
        <color rgb="FFF8696B"/>
      </colorScale>
    </cfRule>
  </conditionalFormatting>
  <conditionalFormatting sqref="DC34:DU34">
    <cfRule type="colorScale" priority="22">
      <colorScale>
        <cfvo type="min"/>
        <cfvo type="percentile" val="50"/>
        <cfvo type="max"/>
        <color rgb="FF5A8AC6"/>
        <color rgb="FFFCFCFF"/>
        <color rgb="FFF8696B"/>
      </colorScale>
    </cfRule>
  </conditionalFormatting>
  <conditionalFormatting sqref="DC35:DU35">
    <cfRule type="colorScale" priority="21">
      <colorScale>
        <cfvo type="min"/>
        <cfvo type="percentile" val="50"/>
        <cfvo type="max"/>
        <color rgb="FF5A8AC6"/>
        <color rgb="FFFCFCFF"/>
        <color rgb="FFF8696B"/>
      </colorScale>
    </cfRule>
  </conditionalFormatting>
  <conditionalFormatting sqref="DC36:DU36">
    <cfRule type="colorScale" priority="20">
      <colorScale>
        <cfvo type="min"/>
        <cfvo type="percentile" val="50"/>
        <cfvo type="max"/>
        <color rgb="FF5A8AC6"/>
        <color rgb="FFFCFCFF"/>
        <color rgb="FFF8696B"/>
      </colorScale>
    </cfRule>
  </conditionalFormatting>
  <conditionalFormatting sqref="DC37:DU37">
    <cfRule type="colorScale" priority="19">
      <colorScale>
        <cfvo type="min"/>
        <cfvo type="percentile" val="50"/>
        <cfvo type="max"/>
        <color rgb="FF5A8AC6"/>
        <color rgb="FFFCFCFF"/>
        <color rgb="FFF8696B"/>
      </colorScale>
    </cfRule>
  </conditionalFormatting>
  <conditionalFormatting sqref="DC38:DU38">
    <cfRule type="colorScale" priority="18">
      <colorScale>
        <cfvo type="min"/>
        <cfvo type="percentile" val="50"/>
        <cfvo type="max"/>
        <color rgb="FF5A8AC6"/>
        <color rgb="FFFCFCFF"/>
        <color rgb="FFF8696B"/>
      </colorScale>
    </cfRule>
  </conditionalFormatting>
  <conditionalFormatting sqref="DC39:DU39">
    <cfRule type="colorScale" priority="17">
      <colorScale>
        <cfvo type="min"/>
        <cfvo type="percentile" val="50"/>
        <cfvo type="max"/>
        <color rgb="FF5A8AC6"/>
        <color rgb="FFFCFCFF"/>
        <color rgb="FFF8696B"/>
      </colorScale>
    </cfRule>
  </conditionalFormatting>
  <conditionalFormatting sqref="DC40:DU40">
    <cfRule type="colorScale" priority="16">
      <colorScale>
        <cfvo type="min"/>
        <cfvo type="percentile" val="50"/>
        <cfvo type="max"/>
        <color rgb="FF5A8AC6"/>
        <color rgb="FFFCFCFF"/>
        <color rgb="FFF8696B"/>
      </colorScale>
    </cfRule>
  </conditionalFormatting>
  <conditionalFormatting sqref="DC41:DU41">
    <cfRule type="colorScale" priority="15">
      <colorScale>
        <cfvo type="min"/>
        <cfvo type="percentile" val="50"/>
        <cfvo type="max"/>
        <color rgb="FF5A8AC6"/>
        <color rgb="FFFCFCFF"/>
        <color rgb="FFF8696B"/>
      </colorScale>
    </cfRule>
  </conditionalFormatting>
  <conditionalFormatting sqref="DC42:DU42">
    <cfRule type="colorScale" priority="14">
      <colorScale>
        <cfvo type="min"/>
        <cfvo type="percentile" val="50"/>
        <cfvo type="max"/>
        <color rgb="FF5A8AC6"/>
        <color rgb="FFFCFCFF"/>
        <color rgb="FFF8696B"/>
      </colorScale>
    </cfRule>
  </conditionalFormatting>
  <conditionalFormatting sqref="DC43:DU43">
    <cfRule type="colorScale" priority="13">
      <colorScale>
        <cfvo type="min"/>
        <cfvo type="percentile" val="50"/>
        <cfvo type="max"/>
        <color rgb="FF5A8AC6"/>
        <color rgb="FFFCFCFF"/>
        <color rgb="FFF8696B"/>
      </colorScale>
    </cfRule>
  </conditionalFormatting>
  <conditionalFormatting sqref="DC44:DU44">
    <cfRule type="colorScale" priority="12">
      <colorScale>
        <cfvo type="min"/>
        <cfvo type="percentile" val="50"/>
        <cfvo type="max"/>
        <color rgb="FF5A8AC6"/>
        <color rgb="FFFCFCFF"/>
        <color rgb="FFF8696B"/>
      </colorScale>
    </cfRule>
  </conditionalFormatting>
  <conditionalFormatting sqref="DC45:DU45">
    <cfRule type="colorScale" priority="11">
      <colorScale>
        <cfvo type="min"/>
        <cfvo type="percentile" val="50"/>
        <cfvo type="max"/>
        <color rgb="FF5A8AC6"/>
        <color rgb="FFFCFCFF"/>
        <color rgb="FFF8696B"/>
      </colorScale>
    </cfRule>
  </conditionalFormatting>
  <conditionalFormatting sqref="DC46:DU46">
    <cfRule type="colorScale" priority="10">
      <colorScale>
        <cfvo type="min"/>
        <cfvo type="percentile" val="50"/>
        <cfvo type="max"/>
        <color rgb="FF5A8AC6"/>
        <color rgb="FFFCFCFF"/>
        <color rgb="FFF8696B"/>
      </colorScale>
    </cfRule>
  </conditionalFormatting>
  <conditionalFormatting sqref="DC47:DU47">
    <cfRule type="colorScale" priority="9">
      <colorScale>
        <cfvo type="min"/>
        <cfvo type="percentile" val="50"/>
        <cfvo type="max"/>
        <color rgb="FF5A8AC6"/>
        <color rgb="FFFCFCFF"/>
        <color rgb="FFF8696B"/>
      </colorScale>
    </cfRule>
  </conditionalFormatting>
  <conditionalFormatting sqref="DC48:DU48">
    <cfRule type="colorScale" priority="8">
      <colorScale>
        <cfvo type="min"/>
        <cfvo type="percentile" val="50"/>
        <cfvo type="max"/>
        <color rgb="FF5A8AC6"/>
        <color rgb="FFFCFCFF"/>
        <color rgb="FFF8696B"/>
      </colorScale>
    </cfRule>
  </conditionalFormatting>
  <conditionalFormatting sqref="DC49:DU49">
    <cfRule type="colorScale" priority="7">
      <colorScale>
        <cfvo type="min"/>
        <cfvo type="percentile" val="50"/>
        <cfvo type="max"/>
        <color rgb="FF5A8AC6"/>
        <color rgb="FFFCFCFF"/>
        <color rgb="FFF8696B"/>
      </colorScale>
    </cfRule>
  </conditionalFormatting>
  <conditionalFormatting sqref="DC50:DU50">
    <cfRule type="colorScale" priority="6">
      <colorScale>
        <cfvo type="min"/>
        <cfvo type="percentile" val="50"/>
        <cfvo type="max"/>
        <color rgb="FF5A8AC6"/>
        <color rgb="FFFCFCFF"/>
        <color rgb="FFF8696B"/>
      </colorScale>
    </cfRule>
  </conditionalFormatting>
  <conditionalFormatting sqref="DC51:DU51">
    <cfRule type="colorScale" priority="5">
      <colorScale>
        <cfvo type="min"/>
        <cfvo type="percentile" val="50"/>
        <cfvo type="max"/>
        <color rgb="FF5A8AC6"/>
        <color rgb="FFFCFCFF"/>
        <color rgb="FFF8696B"/>
      </colorScale>
    </cfRule>
  </conditionalFormatting>
  <conditionalFormatting sqref="DC52:DU52">
    <cfRule type="colorScale" priority="4">
      <colorScale>
        <cfvo type="min"/>
        <cfvo type="percentile" val="50"/>
        <cfvo type="max"/>
        <color rgb="FF5A8AC6"/>
        <color rgb="FFFCFCFF"/>
        <color rgb="FFF8696B"/>
      </colorScale>
    </cfRule>
  </conditionalFormatting>
  <conditionalFormatting sqref="DC53:DU53">
    <cfRule type="colorScale" priority="3">
      <colorScale>
        <cfvo type="min"/>
        <cfvo type="percentile" val="50"/>
        <cfvo type="max"/>
        <color rgb="FF5A8AC6"/>
        <color rgb="FFFCFCFF"/>
        <color rgb="FFF8696B"/>
      </colorScale>
    </cfRule>
  </conditionalFormatting>
  <conditionalFormatting sqref="DC54:DU54">
    <cfRule type="colorScale" priority="2">
      <colorScale>
        <cfvo type="min"/>
        <cfvo type="percentile" val="50"/>
        <cfvo type="max"/>
        <color rgb="FF5A8AC6"/>
        <color rgb="FFFCFCFF"/>
        <color rgb="FFF8696B"/>
      </colorScale>
    </cfRule>
  </conditionalFormatting>
  <conditionalFormatting sqref="DU3:DU54">
    <cfRule type="colorScale" priority="1">
      <colorScale>
        <cfvo type="min"/>
        <cfvo type="percentile" val="50"/>
        <cfvo type="max"/>
        <color rgb="FF5A8AC6"/>
        <color rgb="FFFCFCFF"/>
        <color rgb="FFF8696B"/>
      </colorScale>
    </cfRule>
  </conditionalFormatting>
  <conditionalFormatting sqref="DX3:EP3">
    <cfRule type="colorScale" priority="169">
      <colorScale>
        <cfvo type="min"/>
        <cfvo type="percentile" val="50"/>
        <cfvo type="max"/>
        <color rgb="FF5A8AC6"/>
        <color rgb="FFFCFCFF"/>
        <color rgb="FFF8696B"/>
      </colorScale>
    </cfRule>
  </conditionalFormatting>
  <conditionalFormatting sqref="DX4:EP4">
    <cfRule type="colorScale" priority="168">
      <colorScale>
        <cfvo type="min"/>
        <cfvo type="percentile" val="50"/>
        <cfvo type="max"/>
        <color rgb="FF5A8AC6"/>
        <color rgb="FFFCFCFF"/>
        <color rgb="FFF8696B"/>
      </colorScale>
    </cfRule>
  </conditionalFormatting>
  <conditionalFormatting sqref="DX5:EP5">
    <cfRule type="colorScale" priority="167">
      <colorScale>
        <cfvo type="min"/>
        <cfvo type="percentile" val="50"/>
        <cfvo type="max"/>
        <color rgb="FF5A8AC6"/>
        <color rgb="FFFCFCFF"/>
        <color rgb="FFF8696B"/>
      </colorScale>
    </cfRule>
  </conditionalFormatting>
  <conditionalFormatting sqref="DX10:EP10">
    <cfRule type="colorScale" priority="166">
      <colorScale>
        <cfvo type="min"/>
        <cfvo type="percentile" val="50"/>
        <cfvo type="max"/>
        <color rgb="FF5A8AC6"/>
        <color rgb="FFFCFCFF"/>
        <color rgb="FFF8696B"/>
      </colorScale>
    </cfRule>
  </conditionalFormatting>
  <conditionalFormatting sqref="DX11:EP11">
    <cfRule type="colorScale" priority="165">
      <colorScale>
        <cfvo type="min"/>
        <cfvo type="percentile" val="50"/>
        <cfvo type="max"/>
        <color rgb="FF5A8AC6"/>
        <color rgb="FFFCFCFF"/>
        <color rgb="FFF8696B"/>
      </colorScale>
    </cfRule>
  </conditionalFormatting>
  <conditionalFormatting sqref="DX12:EP12">
    <cfRule type="colorScale" priority="164">
      <colorScale>
        <cfvo type="min"/>
        <cfvo type="percentile" val="50"/>
        <cfvo type="max"/>
        <color rgb="FF5A8AC6"/>
        <color rgb="FFFCFCFF"/>
        <color rgb="FFF8696B"/>
      </colorScale>
    </cfRule>
  </conditionalFormatting>
  <conditionalFormatting sqref="DX17:EP17">
    <cfRule type="colorScale" priority="163">
      <colorScale>
        <cfvo type="min"/>
        <cfvo type="percentile" val="50"/>
        <cfvo type="max"/>
        <color rgb="FF5A8AC6"/>
        <color rgb="FFFCFCFF"/>
        <color rgb="FFF8696B"/>
      </colorScale>
    </cfRule>
  </conditionalFormatting>
  <conditionalFormatting sqref="DX18:EP18">
    <cfRule type="colorScale" priority="162">
      <colorScale>
        <cfvo type="min"/>
        <cfvo type="percentile" val="50"/>
        <cfvo type="max"/>
        <color rgb="FF5A8AC6"/>
        <color rgb="FFFCFCFF"/>
        <color rgb="FFF8696B"/>
      </colorScale>
    </cfRule>
  </conditionalFormatting>
  <conditionalFormatting sqref="DX19:EP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5"/>
  <sheetViews>
    <sheetView zoomScale="90" zoomScaleNormal="90" workbookViewId="0">
      <pane xSplit="1" ySplit="2" topLeftCell="I270" activePane="bottomRight" state="frozen"/>
      <selection pane="topRight" activeCell="B1" sqref="B1"/>
      <selection pane="bottomLeft" activeCell="A5" sqref="A5"/>
      <selection pane="bottomRight" activeCell="A2" sqref="A2:V313"/>
    </sheetView>
  </sheetViews>
  <sheetFormatPr baseColWidth="10" defaultColWidth="10.83203125" defaultRowHeight="15" x14ac:dyDescent="0.15"/>
  <cols>
    <col min="1" max="1" width="16.83203125" style="162" bestFit="1" customWidth="1"/>
    <col min="2" max="2" width="19.83203125" style="1" bestFit="1" customWidth="1"/>
    <col min="3" max="3" width="12.33203125" style="1" bestFit="1" customWidth="1"/>
    <col min="4" max="4" width="15.83203125" style="1" bestFit="1" customWidth="1"/>
    <col min="5" max="5" width="13" style="1" bestFit="1" customWidth="1"/>
    <col min="6" max="6" width="14.5" style="1" bestFit="1" customWidth="1"/>
    <col min="7" max="7" width="15.83203125" style="1" bestFit="1" customWidth="1"/>
    <col min="8" max="8" width="24.83203125" style="1" bestFit="1" customWidth="1"/>
    <col min="9" max="9" width="16.1640625" style="1" bestFit="1" customWidth="1"/>
    <col min="10" max="10" width="15.83203125" style="1" bestFit="1" customWidth="1"/>
    <col min="11" max="11" width="15.33203125" style="1" bestFit="1" customWidth="1"/>
    <col min="12" max="12" width="14.1640625" style="1" bestFit="1" customWidth="1"/>
    <col min="13" max="13" width="15.6640625" style="1" bestFit="1" customWidth="1"/>
    <col min="14" max="14" width="14.6640625" style="1" bestFit="1" customWidth="1"/>
    <col min="15" max="15" width="16.83203125" style="1" bestFit="1" customWidth="1"/>
    <col min="16" max="16" width="15.6640625" style="1" bestFit="1" customWidth="1"/>
    <col min="17" max="17" width="15.5" style="1" bestFit="1" customWidth="1"/>
    <col min="18" max="18" width="20.6640625" style="1" bestFit="1" customWidth="1"/>
    <col min="19" max="19" width="12.1640625" style="1" bestFit="1" customWidth="1"/>
    <col min="20" max="20" width="20.33203125" style="1" bestFit="1" customWidth="1"/>
    <col min="21" max="21" width="14.1640625" style="1" bestFit="1" customWidth="1"/>
    <col min="22" max="22" width="14.83203125" style="1" bestFit="1" customWidth="1"/>
    <col min="23" max="23" width="17.5" style="1" bestFit="1" customWidth="1"/>
    <col min="24" max="24" width="8.83203125" style="1" bestFit="1" customWidth="1"/>
    <col min="25" max="25" width="17.33203125" style="1" bestFit="1" customWidth="1"/>
    <col min="26" max="16384" width="10.83203125" style="1"/>
  </cols>
  <sheetData>
    <row r="1" spans="1:25" ht="16" x14ac:dyDescent="0.2">
      <c r="A1" s="180" t="s">
        <v>89</v>
      </c>
      <c r="B1" s="177" t="s">
        <v>88</v>
      </c>
      <c r="C1" s="176"/>
      <c r="D1" s="176"/>
      <c r="E1" s="176"/>
      <c r="F1" s="176"/>
      <c r="G1" s="176"/>
      <c r="H1" s="176"/>
      <c r="I1" s="176"/>
      <c r="J1" s="176"/>
      <c r="K1" s="176"/>
      <c r="L1" s="176"/>
      <c r="M1" s="176"/>
      <c r="N1" s="176"/>
      <c r="O1" s="176"/>
      <c r="P1" s="176"/>
      <c r="Q1" s="176"/>
      <c r="R1" s="176"/>
      <c r="S1" s="176"/>
      <c r="T1" s="176"/>
      <c r="U1" s="176"/>
      <c r="V1" s="176"/>
      <c r="W1" s="176"/>
      <c r="X1"/>
      <c r="Y1"/>
    </row>
    <row r="2" spans="1:25" ht="16" x14ac:dyDescent="0.2">
      <c r="A2" s="180" t="s">
        <v>86</v>
      </c>
      <c r="B2" s="176" t="s">
        <v>22</v>
      </c>
      <c r="C2" s="176" t="s">
        <v>83</v>
      </c>
      <c r="D2" s="176" t="s">
        <v>29</v>
      </c>
      <c r="E2" s="176" t="s">
        <v>561</v>
      </c>
      <c r="F2" s="176" t="s">
        <v>32</v>
      </c>
      <c r="G2" s="176" t="s">
        <v>40</v>
      </c>
      <c r="H2" s="176" t="s">
        <v>84</v>
      </c>
      <c r="I2" s="176" t="s">
        <v>42</v>
      </c>
      <c r="J2" s="176" t="s">
        <v>44</v>
      </c>
      <c r="K2" s="176" t="s">
        <v>46</v>
      </c>
      <c r="L2" s="176" t="s">
        <v>49</v>
      </c>
      <c r="M2" s="176" t="s">
        <v>50</v>
      </c>
      <c r="N2" s="176" t="s">
        <v>52</v>
      </c>
      <c r="O2" s="176" t="s">
        <v>54</v>
      </c>
      <c r="P2" s="176" t="s">
        <v>65</v>
      </c>
      <c r="Q2" s="176" t="s">
        <v>68</v>
      </c>
      <c r="R2" s="176" t="s">
        <v>70</v>
      </c>
      <c r="S2" s="176" t="s">
        <v>74</v>
      </c>
      <c r="T2" s="176" t="s">
        <v>75</v>
      </c>
      <c r="U2" s="176" t="s">
        <v>77</v>
      </c>
      <c r="V2" s="176" t="s">
        <v>81</v>
      </c>
      <c r="W2" s="176" t="s">
        <v>87</v>
      </c>
      <c r="X2"/>
      <c r="Y2"/>
    </row>
    <row r="3" spans="1:25" ht="16" x14ac:dyDescent="0.2">
      <c r="A3" s="178">
        <v>45293</v>
      </c>
      <c r="B3" s="179"/>
      <c r="C3" s="179"/>
      <c r="D3" s="179"/>
      <c r="E3" s="179">
        <v>18</v>
      </c>
      <c r="F3" s="179"/>
      <c r="G3" s="179"/>
      <c r="H3" s="179">
        <v>7632</v>
      </c>
      <c r="I3" s="179"/>
      <c r="J3" s="179"/>
      <c r="K3" s="179">
        <v>1056000</v>
      </c>
      <c r="L3" s="179"/>
      <c r="M3" s="179"/>
      <c r="N3" s="179"/>
      <c r="O3" s="179">
        <v>3901994</v>
      </c>
      <c r="P3" s="179"/>
      <c r="Q3" s="179"/>
      <c r="R3" s="179"/>
      <c r="S3" s="179"/>
      <c r="T3" s="179"/>
      <c r="U3" s="179"/>
      <c r="V3" s="179"/>
      <c r="W3" s="179">
        <v>4965644</v>
      </c>
      <c r="X3"/>
      <c r="Y3"/>
    </row>
    <row r="4" spans="1:25" ht="16" x14ac:dyDescent="0.2">
      <c r="A4" s="178">
        <v>45294</v>
      </c>
      <c r="B4" s="179"/>
      <c r="C4" s="179">
        <v>160090</v>
      </c>
      <c r="D4" s="179"/>
      <c r="E4" s="179"/>
      <c r="F4" s="179"/>
      <c r="G4" s="179"/>
      <c r="H4" s="179"/>
      <c r="I4" s="179"/>
      <c r="J4" s="179"/>
      <c r="K4" s="179">
        <v>2473487</v>
      </c>
      <c r="L4" s="179">
        <v>286000</v>
      </c>
      <c r="M4" s="179"/>
      <c r="N4" s="179"/>
      <c r="O4" s="179">
        <v>4869918</v>
      </c>
      <c r="P4" s="179"/>
      <c r="Q4" s="179"/>
      <c r="R4" s="179"/>
      <c r="S4" s="179"/>
      <c r="T4" s="179"/>
      <c r="U4" s="179"/>
      <c r="V4" s="179"/>
      <c r="W4" s="179">
        <v>7789495</v>
      </c>
      <c r="X4"/>
      <c r="Y4"/>
    </row>
    <row r="5" spans="1:25" ht="16" x14ac:dyDescent="0.2">
      <c r="A5" s="178">
        <v>45295</v>
      </c>
      <c r="B5" s="179"/>
      <c r="C5" s="179"/>
      <c r="D5" s="179"/>
      <c r="E5" s="179"/>
      <c r="F5" s="179"/>
      <c r="G5" s="179"/>
      <c r="H5" s="179">
        <v>3245</v>
      </c>
      <c r="I5" s="179"/>
      <c r="J5" s="179"/>
      <c r="K5" s="179">
        <v>7036240</v>
      </c>
      <c r="L5" s="179">
        <v>357500</v>
      </c>
      <c r="M5" s="179"/>
      <c r="N5" s="179"/>
      <c r="O5" s="179">
        <v>3523983</v>
      </c>
      <c r="P5" s="179"/>
      <c r="Q5" s="179"/>
      <c r="R5" s="179"/>
      <c r="S5" s="179"/>
      <c r="T5" s="179"/>
      <c r="U5" s="179"/>
      <c r="V5" s="179"/>
      <c r="W5" s="179">
        <v>10920968</v>
      </c>
      <c r="X5"/>
      <c r="Y5"/>
    </row>
    <row r="6" spans="1:25" ht="16" x14ac:dyDescent="0.2">
      <c r="A6" s="178">
        <v>45296</v>
      </c>
      <c r="B6" s="179"/>
      <c r="C6" s="179"/>
      <c r="D6" s="179"/>
      <c r="E6" s="179"/>
      <c r="F6" s="179"/>
      <c r="G6" s="179"/>
      <c r="H6" s="179"/>
      <c r="I6" s="179"/>
      <c r="J6" s="179"/>
      <c r="K6" s="179">
        <v>2030904</v>
      </c>
      <c r="L6" s="179"/>
      <c r="M6" s="179"/>
      <c r="N6" s="179"/>
      <c r="O6" s="179">
        <v>5076740</v>
      </c>
      <c r="P6" s="179"/>
      <c r="Q6" s="179"/>
      <c r="R6" s="179"/>
      <c r="S6" s="179"/>
      <c r="T6" s="179"/>
      <c r="U6" s="179"/>
      <c r="V6" s="179"/>
      <c r="W6" s="179">
        <v>7107644</v>
      </c>
      <c r="X6"/>
      <c r="Y6"/>
    </row>
    <row r="7" spans="1:25" ht="16" x14ac:dyDescent="0.2">
      <c r="A7" s="178">
        <v>45297</v>
      </c>
      <c r="B7" s="179"/>
      <c r="C7" s="179"/>
      <c r="D7" s="179"/>
      <c r="E7" s="179"/>
      <c r="F7" s="179"/>
      <c r="G7" s="179"/>
      <c r="H7" s="179"/>
      <c r="I7" s="179"/>
      <c r="J7" s="179"/>
      <c r="K7" s="179"/>
      <c r="L7" s="179"/>
      <c r="M7" s="179"/>
      <c r="N7" s="179"/>
      <c r="O7" s="179">
        <v>59598</v>
      </c>
      <c r="P7" s="179"/>
      <c r="Q7" s="179"/>
      <c r="R7" s="179"/>
      <c r="S7" s="179"/>
      <c r="T7" s="179"/>
      <c r="U7" s="179"/>
      <c r="V7" s="179"/>
      <c r="W7" s="179">
        <v>59598</v>
      </c>
      <c r="X7"/>
      <c r="Y7"/>
    </row>
    <row r="8" spans="1:25" ht="16" x14ac:dyDescent="0.2">
      <c r="A8" s="178">
        <v>45299</v>
      </c>
      <c r="B8" s="179"/>
      <c r="C8" s="179"/>
      <c r="D8" s="179"/>
      <c r="E8" s="179"/>
      <c r="F8" s="179"/>
      <c r="G8" s="179"/>
      <c r="H8" s="179">
        <v>4149</v>
      </c>
      <c r="I8" s="179"/>
      <c r="J8" s="179"/>
      <c r="K8" s="179">
        <v>2075632</v>
      </c>
      <c r="L8" s="179">
        <v>107250</v>
      </c>
      <c r="M8" s="179"/>
      <c r="N8" s="179"/>
      <c r="O8" s="179">
        <v>7263676</v>
      </c>
      <c r="P8" s="179"/>
      <c r="Q8" s="179"/>
      <c r="R8" s="179"/>
      <c r="S8" s="179"/>
      <c r="T8" s="179"/>
      <c r="U8" s="179"/>
      <c r="V8" s="179"/>
      <c r="W8" s="179">
        <v>9450707</v>
      </c>
      <c r="X8"/>
      <c r="Y8"/>
    </row>
    <row r="9" spans="1:25" ht="16" x14ac:dyDescent="0.2">
      <c r="A9" s="178">
        <v>45300</v>
      </c>
      <c r="B9" s="179"/>
      <c r="C9" s="179"/>
      <c r="D9" s="179"/>
      <c r="E9" s="179"/>
      <c r="F9" s="179"/>
      <c r="G9" s="179"/>
      <c r="H9" s="179"/>
      <c r="I9" s="179"/>
      <c r="J9" s="179"/>
      <c r="K9" s="179">
        <v>4027586</v>
      </c>
      <c r="L9" s="179"/>
      <c r="M9" s="179"/>
      <c r="N9" s="179"/>
      <c r="O9" s="179">
        <v>6941245</v>
      </c>
      <c r="P9" s="179"/>
      <c r="Q9" s="179"/>
      <c r="R9" s="179"/>
      <c r="S9" s="179"/>
      <c r="T9" s="179"/>
      <c r="U9" s="179"/>
      <c r="V9" s="179"/>
      <c r="W9" s="179">
        <v>10968831</v>
      </c>
      <c r="X9"/>
      <c r="Y9"/>
    </row>
    <row r="10" spans="1:25" ht="16" x14ac:dyDescent="0.2">
      <c r="A10" s="178">
        <v>45301</v>
      </c>
      <c r="B10" s="179"/>
      <c r="C10" s="179"/>
      <c r="D10" s="179"/>
      <c r="E10" s="179"/>
      <c r="F10" s="179"/>
      <c r="G10" s="179"/>
      <c r="H10" s="179">
        <v>31744</v>
      </c>
      <c r="I10" s="179"/>
      <c r="J10" s="179"/>
      <c r="K10" s="179">
        <v>3241643</v>
      </c>
      <c r="L10" s="179"/>
      <c r="M10" s="179"/>
      <c r="N10" s="179"/>
      <c r="O10" s="179">
        <v>3997136</v>
      </c>
      <c r="P10" s="179"/>
      <c r="Q10" s="179"/>
      <c r="R10" s="179"/>
      <c r="S10" s="179"/>
      <c r="T10" s="179"/>
      <c r="U10" s="179"/>
      <c r="V10" s="179"/>
      <c r="W10" s="179">
        <v>7270523</v>
      </c>
      <c r="X10"/>
      <c r="Y10"/>
    </row>
    <row r="11" spans="1:25" ht="16" x14ac:dyDescent="0.2">
      <c r="A11" s="178">
        <v>45302</v>
      </c>
      <c r="B11" s="179"/>
      <c r="C11" s="179"/>
      <c r="D11" s="179"/>
      <c r="E11" s="179"/>
      <c r="F11" s="179"/>
      <c r="G11" s="179"/>
      <c r="H11" s="179"/>
      <c r="I11" s="179"/>
      <c r="J11" s="179"/>
      <c r="K11" s="179">
        <v>3419085</v>
      </c>
      <c r="L11" s="179"/>
      <c r="M11" s="179"/>
      <c r="N11" s="179"/>
      <c r="O11" s="179">
        <v>6241605</v>
      </c>
      <c r="P11" s="179"/>
      <c r="Q11" s="179"/>
      <c r="R11" s="179"/>
      <c r="S11" s="179"/>
      <c r="T11" s="179"/>
      <c r="U11" s="179"/>
      <c r="V11" s="179"/>
      <c r="W11" s="179">
        <v>9660690</v>
      </c>
      <c r="X11"/>
      <c r="Y11"/>
    </row>
    <row r="12" spans="1:25" ht="16" x14ac:dyDescent="0.2">
      <c r="A12" s="178">
        <v>45303</v>
      </c>
      <c r="B12" s="179"/>
      <c r="C12" s="179"/>
      <c r="D12" s="179"/>
      <c r="E12" s="179"/>
      <c r="F12" s="179"/>
      <c r="G12" s="179"/>
      <c r="H12" s="179">
        <v>37737</v>
      </c>
      <c r="I12" s="179"/>
      <c r="J12" s="179"/>
      <c r="K12" s="179">
        <v>1535798</v>
      </c>
      <c r="L12" s="179"/>
      <c r="M12" s="179"/>
      <c r="N12" s="179"/>
      <c r="O12" s="179">
        <v>5602944</v>
      </c>
      <c r="P12" s="179"/>
      <c r="Q12" s="179"/>
      <c r="R12" s="179"/>
      <c r="S12" s="179"/>
      <c r="T12" s="179"/>
      <c r="U12" s="179"/>
      <c r="V12" s="179"/>
      <c r="W12" s="179">
        <v>7176479</v>
      </c>
      <c r="X12"/>
      <c r="Y12"/>
    </row>
    <row r="13" spans="1:25" ht="16" x14ac:dyDescent="0.2">
      <c r="A13" s="178">
        <v>45304</v>
      </c>
      <c r="B13" s="179"/>
      <c r="C13" s="179"/>
      <c r="D13" s="179"/>
      <c r="E13" s="179"/>
      <c r="F13" s="179"/>
      <c r="G13" s="179"/>
      <c r="H13" s="179"/>
      <c r="I13" s="179"/>
      <c r="J13" s="179"/>
      <c r="K13" s="179"/>
      <c r="L13" s="179"/>
      <c r="M13" s="179"/>
      <c r="N13" s="179"/>
      <c r="O13" s="179">
        <v>9977</v>
      </c>
      <c r="P13" s="179"/>
      <c r="Q13" s="179"/>
      <c r="R13" s="179"/>
      <c r="S13" s="179"/>
      <c r="T13" s="179"/>
      <c r="U13" s="179"/>
      <c r="V13" s="179"/>
      <c r="W13" s="179">
        <v>9977</v>
      </c>
      <c r="X13"/>
      <c r="Y13"/>
    </row>
    <row r="14" spans="1:25" ht="16" x14ac:dyDescent="0.2">
      <c r="A14" s="178">
        <v>45306</v>
      </c>
      <c r="B14" s="179"/>
      <c r="C14" s="179"/>
      <c r="D14" s="179"/>
      <c r="E14" s="179"/>
      <c r="F14" s="179"/>
      <c r="G14" s="179"/>
      <c r="H14" s="179"/>
      <c r="I14" s="179"/>
      <c r="J14" s="179"/>
      <c r="K14" s="179"/>
      <c r="L14" s="179"/>
      <c r="M14" s="179"/>
      <c r="N14" s="179"/>
      <c r="O14" s="179">
        <v>94448</v>
      </c>
      <c r="P14" s="179"/>
      <c r="Q14" s="179"/>
      <c r="R14" s="179"/>
      <c r="S14" s="179"/>
      <c r="T14" s="179"/>
      <c r="U14" s="179"/>
      <c r="V14" s="179"/>
      <c r="W14" s="179">
        <v>94448</v>
      </c>
      <c r="X14"/>
      <c r="Y14"/>
    </row>
    <row r="15" spans="1:25" ht="16" x14ac:dyDescent="0.2">
      <c r="A15" s="178">
        <v>45307</v>
      </c>
      <c r="B15" s="179"/>
      <c r="C15" s="179">
        <v>155918</v>
      </c>
      <c r="D15" s="179"/>
      <c r="E15" s="179"/>
      <c r="F15" s="179"/>
      <c r="G15" s="179"/>
      <c r="H15" s="179">
        <v>7528</v>
      </c>
      <c r="I15" s="179"/>
      <c r="J15" s="179"/>
      <c r="K15" s="179">
        <v>1483033</v>
      </c>
      <c r="L15" s="179">
        <v>536250</v>
      </c>
      <c r="M15" s="179"/>
      <c r="N15" s="179"/>
      <c r="O15" s="179">
        <v>4709584</v>
      </c>
      <c r="P15" s="179"/>
      <c r="Q15" s="179"/>
      <c r="R15" s="179"/>
      <c r="S15" s="179"/>
      <c r="T15" s="179"/>
      <c r="U15" s="179"/>
      <c r="V15" s="179"/>
      <c r="W15" s="179">
        <v>6892313</v>
      </c>
      <c r="X15"/>
      <c r="Y15"/>
    </row>
    <row r="16" spans="1:25" ht="16" x14ac:dyDescent="0.2">
      <c r="A16" s="178">
        <v>45308</v>
      </c>
      <c r="B16" s="179"/>
      <c r="C16" s="179"/>
      <c r="D16" s="179"/>
      <c r="E16" s="179"/>
      <c r="F16" s="179"/>
      <c r="G16" s="179"/>
      <c r="H16" s="179">
        <v>63824</v>
      </c>
      <c r="I16" s="179"/>
      <c r="J16" s="179"/>
      <c r="K16" s="179">
        <v>2837217</v>
      </c>
      <c r="L16" s="179">
        <v>500500</v>
      </c>
      <c r="M16" s="179"/>
      <c r="N16" s="179"/>
      <c r="O16" s="179">
        <v>6369074</v>
      </c>
      <c r="P16" s="179"/>
      <c r="Q16" s="179"/>
      <c r="R16" s="179"/>
      <c r="S16" s="179"/>
      <c r="T16" s="179"/>
      <c r="U16" s="179"/>
      <c r="V16" s="179"/>
      <c r="W16" s="179">
        <v>9770615</v>
      </c>
      <c r="X16"/>
      <c r="Y16"/>
    </row>
    <row r="17" spans="1:25" ht="16" x14ac:dyDescent="0.2">
      <c r="A17" s="178">
        <v>45309</v>
      </c>
      <c r="B17" s="179"/>
      <c r="C17" s="179"/>
      <c r="D17" s="179"/>
      <c r="E17" s="179"/>
      <c r="F17" s="179"/>
      <c r="G17" s="179"/>
      <c r="H17" s="179">
        <v>3177</v>
      </c>
      <c r="I17" s="179"/>
      <c r="J17" s="179"/>
      <c r="K17" s="179">
        <v>3318760</v>
      </c>
      <c r="L17" s="179"/>
      <c r="M17" s="179"/>
      <c r="N17" s="179"/>
      <c r="O17" s="179">
        <v>5297387</v>
      </c>
      <c r="P17" s="179"/>
      <c r="Q17" s="179"/>
      <c r="R17" s="179"/>
      <c r="S17" s="179"/>
      <c r="T17" s="179"/>
      <c r="U17" s="179"/>
      <c r="V17" s="179"/>
      <c r="W17" s="179">
        <v>8619324</v>
      </c>
      <c r="X17"/>
      <c r="Y17"/>
    </row>
    <row r="18" spans="1:25" ht="16" x14ac:dyDescent="0.2">
      <c r="A18" s="178">
        <v>45310</v>
      </c>
      <c r="B18" s="179"/>
      <c r="C18" s="179"/>
      <c r="D18" s="179"/>
      <c r="E18" s="179"/>
      <c r="F18" s="179"/>
      <c r="G18" s="179"/>
      <c r="H18" s="179">
        <v>33708</v>
      </c>
      <c r="I18" s="179"/>
      <c r="J18" s="179"/>
      <c r="K18" s="179">
        <v>516402</v>
      </c>
      <c r="L18" s="179"/>
      <c r="M18" s="179"/>
      <c r="N18" s="179"/>
      <c r="O18" s="179">
        <v>4288586</v>
      </c>
      <c r="P18" s="179"/>
      <c r="Q18" s="179"/>
      <c r="R18" s="179"/>
      <c r="S18" s="179"/>
      <c r="T18" s="179"/>
      <c r="U18" s="179"/>
      <c r="V18" s="179"/>
      <c r="W18" s="179">
        <v>4838696</v>
      </c>
      <c r="X18"/>
      <c r="Y18"/>
    </row>
    <row r="19" spans="1:25" ht="16" x14ac:dyDescent="0.2">
      <c r="A19" s="178">
        <v>45313</v>
      </c>
      <c r="B19" s="179"/>
      <c r="C19" s="179"/>
      <c r="D19" s="179"/>
      <c r="E19" s="179">
        <v>18</v>
      </c>
      <c r="F19" s="179"/>
      <c r="G19" s="179"/>
      <c r="H19" s="179">
        <v>5980</v>
      </c>
      <c r="I19" s="179"/>
      <c r="J19" s="179"/>
      <c r="K19" s="179">
        <v>6520626</v>
      </c>
      <c r="L19" s="179">
        <v>2752750</v>
      </c>
      <c r="M19" s="179"/>
      <c r="N19" s="179"/>
      <c r="O19" s="179">
        <v>3832286</v>
      </c>
      <c r="P19" s="179"/>
      <c r="Q19" s="179"/>
      <c r="R19" s="179"/>
      <c r="S19" s="179"/>
      <c r="T19" s="179"/>
      <c r="U19" s="179"/>
      <c r="V19" s="179"/>
      <c r="W19" s="179">
        <v>13111660</v>
      </c>
      <c r="X19"/>
      <c r="Y19"/>
    </row>
    <row r="20" spans="1:25" ht="16" x14ac:dyDescent="0.2">
      <c r="A20" s="178">
        <v>45314</v>
      </c>
      <c r="B20" s="179"/>
      <c r="C20" s="179">
        <v>87226</v>
      </c>
      <c r="D20" s="179"/>
      <c r="E20" s="179"/>
      <c r="F20" s="179"/>
      <c r="G20" s="179"/>
      <c r="H20" s="179">
        <v>34910</v>
      </c>
      <c r="I20" s="179"/>
      <c r="J20" s="179"/>
      <c r="K20" s="179">
        <v>2330235</v>
      </c>
      <c r="L20" s="179"/>
      <c r="M20" s="179"/>
      <c r="N20" s="179"/>
      <c r="O20" s="179">
        <v>5347675</v>
      </c>
      <c r="P20" s="179"/>
      <c r="Q20" s="179"/>
      <c r="R20" s="179"/>
      <c r="S20" s="179"/>
      <c r="T20" s="179"/>
      <c r="U20" s="179"/>
      <c r="V20" s="179"/>
      <c r="W20" s="179">
        <v>7800046</v>
      </c>
      <c r="X20"/>
      <c r="Y20"/>
    </row>
    <row r="21" spans="1:25" ht="16" x14ac:dyDescent="0.2">
      <c r="A21" s="178">
        <v>45315</v>
      </c>
      <c r="B21" s="179"/>
      <c r="C21" s="179"/>
      <c r="D21" s="179"/>
      <c r="E21" s="179"/>
      <c r="F21" s="179"/>
      <c r="G21" s="179"/>
      <c r="H21" s="179">
        <v>98116</v>
      </c>
      <c r="I21" s="179"/>
      <c r="J21" s="179"/>
      <c r="K21" s="179">
        <v>4545632</v>
      </c>
      <c r="L21" s="179"/>
      <c r="M21" s="179"/>
      <c r="N21" s="179"/>
      <c r="O21" s="179">
        <v>5005440</v>
      </c>
      <c r="P21" s="179"/>
      <c r="Q21" s="179"/>
      <c r="R21" s="179"/>
      <c r="S21" s="179"/>
      <c r="T21" s="179"/>
      <c r="U21" s="179"/>
      <c r="V21" s="179"/>
      <c r="W21" s="179">
        <v>9649188</v>
      </c>
      <c r="X21"/>
      <c r="Y21"/>
    </row>
    <row r="22" spans="1:25" ht="16" x14ac:dyDescent="0.2">
      <c r="A22" s="178">
        <v>45316</v>
      </c>
      <c r="B22" s="179"/>
      <c r="C22" s="179"/>
      <c r="D22" s="179"/>
      <c r="E22" s="179"/>
      <c r="F22" s="179"/>
      <c r="G22" s="179"/>
      <c r="H22" s="179">
        <v>19668</v>
      </c>
      <c r="I22" s="179"/>
      <c r="J22" s="179"/>
      <c r="K22" s="179">
        <v>2398330</v>
      </c>
      <c r="L22" s="179">
        <v>393250</v>
      </c>
      <c r="M22" s="179"/>
      <c r="N22" s="179"/>
      <c r="O22" s="179">
        <v>7202904</v>
      </c>
      <c r="P22" s="179"/>
      <c r="Q22" s="179"/>
      <c r="R22" s="179"/>
      <c r="S22" s="179"/>
      <c r="T22" s="179"/>
      <c r="U22" s="179"/>
      <c r="V22" s="179"/>
      <c r="W22" s="179">
        <v>10014152</v>
      </c>
      <c r="X22"/>
      <c r="Y22"/>
    </row>
    <row r="23" spans="1:25" ht="16" x14ac:dyDescent="0.2">
      <c r="A23" s="178">
        <v>45317</v>
      </c>
      <c r="B23" s="179"/>
      <c r="C23" s="179"/>
      <c r="D23" s="179"/>
      <c r="E23" s="179"/>
      <c r="F23" s="179"/>
      <c r="G23" s="179"/>
      <c r="H23" s="179">
        <v>58144</v>
      </c>
      <c r="I23" s="179"/>
      <c r="J23" s="179"/>
      <c r="K23" s="179">
        <v>3251754</v>
      </c>
      <c r="L23" s="179">
        <v>3360500</v>
      </c>
      <c r="M23" s="179"/>
      <c r="N23" s="179"/>
      <c r="O23" s="179">
        <v>1840558</v>
      </c>
      <c r="P23" s="179"/>
      <c r="Q23" s="179"/>
      <c r="R23" s="179"/>
      <c r="S23" s="179">
        <v>20416</v>
      </c>
      <c r="T23" s="179"/>
      <c r="U23" s="179"/>
      <c r="V23" s="179"/>
      <c r="W23" s="179">
        <v>8531372</v>
      </c>
      <c r="X23"/>
      <c r="Y23"/>
    </row>
    <row r="24" spans="1:25" ht="16" x14ac:dyDescent="0.2">
      <c r="A24" s="178">
        <v>45320</v>
      </c>
      <c r="B24" s="179"/>
      <c r="C24" s="179"/>
      <c r="D24" s="179"/>
      <c r="E24" s="179"/>
      <c r="F24" s="179"/>
      <c r="G24" s="179"/>
      <c r="H24" s="179">
        <v>26497</v>
      </c>
      <c r="I24" s="179"/>
      <c r="J24" s="179"/>
      <c r="K24" s="179">
        <v>2138045</v>
      </c>
      <c r="L24" s="179"/>
      <c r="M24" s="179"/>
      <c r="N24" s="179"/>
      <c r="O24" s="179">
        <v>2626419</v>
      </c>
      <c r="P24" s="179"/>
      <c r="Q24" s="179"/>
      <c r="R24" s="179"/>
      <c r="S24" s="179"/>
      <c r="T24" s="179"/>
      <c r="U24" s="179"/>
      <c r="V24" s="179"/>
      <c r="W24" s="179">
        <v>4790961</v>
      </c>
      <c r="X24"/>
      <c r="Y24"/>
    </row>
    <row r="25" spans="1:25" ht="16" x14ac:dyDescent="0.2">
      <c r="A25" s="178">
        <v>45321</v>
      </c>
      <c r="B25" s="179"/>
      <c r="C25" s="179"/>
      <c r="D25" s="179"/>
      <c r="E25" s="179"/>
      <c r="F25" s="179"/>
      <c r="G25" s="179"/>
      <c r="H25" s="179">
        <v>23707</v>
      </c>
      <c r="I25" s="179"/>
      <c r="J25" s="179"/>
      <c r="K25" s="179">
        <v>3250164</v>
      </c>
      <c r="L25" s="179">
        <v>71500</v>
      </c>
      <c r="M25" s="179"/>
      <c r="N25" s="179"/>
      <c r="O25" s="179">
        <v>4856775</v>
      </c>
      <c r="P25" s="179"/>
      <c r="Q25" s="179"/>
      <c r="R25" s="179"/>
      <c r="S25" s="179"/>
      <c r="T25" s="179"/>
      <c r="U25" s="179"/>
      <c r="V25" s="179"/>
      <c r="W25" s="179">
        <v>8202146</v>
      </c>
      <c r="X25"/>
      <c r="Y25"/>
    </row>
    <row r="26" spans="1:25" ht="16" x14ac:dyDescent="0.2">
      <c r="A26" s="178">
        <v>45322</v>
      </c>
      <c r="B26" s="179"/>
      <c r="C26" s="179"/>
      <c r="D26" s="179"/>
      <c r="E26" s="179"/>
      <c r="F26" s="179"/>
      <c r="G26" s="179"/>
      <c r="H26" s="179">
        <v>99503</v>
      </c>
      <c r="I26" s="179"/>
      <c r="J26" s="179"/>
      <c r="K26" s="179">
        <v>4073486</v>
      </c>
      <c r="L26" s="179">
        <v>500500</v>
      </c>
      <c r="M26" s="179"/>
      <c r="N26" s="179"/>
      <c r="O26" s="179">
        <v>4889342</v>
      </c>
      <c r="P26" s="179"/>
      <c r="Q26" s="179"/>
      <c r="R26" s="179"/>
      <c r="S26" s="179"/>
      <c r="T26" s="179"/>
      <c r="U26" s="179"/>
      <c r="V26" s="179"/>
      <c r="W26" s="179">
        <v>9562831</v>
      </c>
      <c r="X26"/>
      <c r="Y26"/>
    </row>
    <row r="27" spans="1:25" ht="16" x14ac:dyDescent="0.2">
      <c r="A27" s="178">
        <v>45323</v>
      </c>
      <c r="B27" s="179"/>
      <c r="C27" s="179"/>
      <c r="D27" s="179"/>
      <c r="E27" s="179"/>
      <c r="F27" s="179"/>
      <c r="G27" s="179"/>
      <c r="H27" s="179">
        <v>39699</v>
      </c>
      <c r="I27" s="179"/>
      <c r="J27" s="179"/>
      <c r="K27" s="179">
        <v>983957</v>
      </c>
      <c r="L27" s="179"/>
      <c r="M27" s="179"/>
      <c r="N27" s="179"/>
      <c r="O27" s="179">
        <v>2317489</v>
      </c>
      <c r="P27" s="179"/>
      <c r="Q27" s="179"/>
      <c r="R27" s="179"/>
      <c r="S27" s="179"/>
      <c r="T27" s="179"/>
      <c r="U27" s="179"/>
      <c r="V27" s="179"/>
      <c r="W27" s="179">
        <v>3341145</v>
      </c>
      <c r="X27"/>
      <c r="Y27"/>
    </row>
    <row r="28" spans="1:25" ht="16" x14ac:dyDescent="0.2">
      <c r="A28" s="178">
        <v>45324</v>
      </c>
      <c r="B28" s="179"/>
      <c r="C28" s="179"/>
      <c r="D28" s="179"/>
      <c r="E28" s="179"/>
      <c r="F28" s="179"/>
      <c r="G28" s="179"/>
      <c r="H28" s="179">
        <v>13473</v>
      </c>
      <c r="I28" s="179"/>
      <c r="J28" s="179"/>
      <c r="K28" s="179">
        <v>5065117</v>
      </c>
      <c r="L28" s="179">
        <v>3038750</v>
      </c>
      <c r="M28" s="179"/>
      <c r="N28" s="179"/>
      <c r="O28" s="179">
        <v>1694123</v>
      </c>
      <c r="P28" s="179"/>
      <c r="Q28" s="179"/>
      <c r="R28" s="179"/>
      <c r="S28" s="179"/>
      <c r="T28" s="179"/>
      <c r="U28" s="179"/>
      <c r="V28" s="179"/>
      <c r="W28" s="179">
        <v>9811463</v>
      </c>
      <c r="X28"/>
      <c r="Y28"/>
    </row>
    <row r="29" spans="1:25" ht="16" x14ac:dyDescent="0.2">
      <c r="A29" s="178">
        <v>45325</v>
      </c>
      <c r="B29" s="179"/>
      <c r="C29" s="179"/>
      <c r="D29" s="179"/>
      <c r="E29" s="179"/>
      <c r="F29" s="179"/>
      <c r="G29" s="179"/>
      <c r="H29" s="179"/>
      <c r="I29" s="179"/>
      <c r="J29" s="179"/>
      <c r="K29" s="179"/>
      <c r="L29" s="179"/>
      <c r="M29" s="179"/>
      <c r="N29" s="179"/>
      <c r="O29" s="179">
        <v>55869</v>
      </c>
      <c r="P29" s="179"/>
      <c r="Q29" s="179"/>
      <c r="R29" s="179"/>
      <c r="S29" s="179"/>
      <c r="T29" s="179"/>
      <c r="U29" s="179"/>
      <c r="V29" s="179"/>
      <c r="W29" s="179">
        <v>55869</v>
      </c>
      <c r="X29"/>
      <c r="Y29"/>
    </row>
    <row r="30" spans="1:25" ht="16" x14ac:dyDescent="0.2">
      <c r="A30" s="178">
        <v>45327</v>
      </c>
      <c r="B30" s="179"/>
      <c r="C30" s="179">
        <v>79134</v>
      </c>
      <c r="D30" s="179"/>
      <c r="E30" s="179"/>
      <c r="F30" s="179"/>
      <c r="G30" s="179"/>
      <c r="H30" s="179"/>
      <c r="I30" s="179"/>
      <c r="J30" s="179"/>
      <c r="K30" s="179">
        <v>2155483</v>
      </c>
      <c r="L30" s="179"/>
      <c r="M30" s="179"/>
      <c r="N30" s="179"/>
      <c r="O30" s="179">
        <v>2558860</v>
      </c>
      <c r="P30" s="179"/>
      <c r="Q30" s="179"/>
      <c r="R30" s="179"/>
      <c r="S30" s="179"/>
      <c r="T30" s="179"/>
      <c r="U30" s="179"/>
      <c r="V30" s="179"/>
      <c r="W30" s="179">
        <v>4793477</v>
      </c>
      <c r="X30"/>
      <c r="Y30"/>
    </row>
    <row r="31" spans="1:25" ht="16" x14ac:dyDescent="0.2">
      <c r="A31" s="178">
        <v>45328</v>
      </c>
      <c r="B31" s="179"/>
      <c r="C31" s="179"/>
      <c r="D31" s="179"/>
      <c r="E31" s="179"/>
      <c r="F31" s="179">
        <v>48400</v>
      </c>
      <c r="G31" s="179"/>
      <c r="H31" s="179">
        <v>101528</v>
      </c>
      <c r="I31" s="179"/>
      <c r="J31" s="179"/>
      <c r="K31" s="179">
        <v>2163253</v>
      </c>
      <c r="L31" s="179"/>
      <c r="M31" s="179"/>
      <c r="N31" s="179"/>
      <c r="O31" s="179">
        <v>5017946</v>
      </c>
      <c r="P31" s="179"/>
      <c r="Q31" s="179"/>
      <c r="R31" s="179"/>
      <c r="S31" s="179"/>
      <c r="T31" s="179"/>
      <c r="U31" s="179"/>
      <c r="V31" s="179"/>
      <c r="W31" s="179">
        <v>7331127</v>
      </c>
      <c r="X31"/>
      <c r="Y31"/>
    </row>
    <row r="32" spans="1:25" ht="16" x14ac:dyDescent="0.2">
      <c r="A32" s="178">
        <v>45329</v>
      </c>
      <c r="B32" s="179"/>
      <c r="C32" s="179"/>
      <c r="D32" s="179"/>
      <c r="E32" s="179"/>
      <c r="F32" s="179">
        <v>102146</v>
      </c>
      <c r="G32" s="179"/>
      <c r="H32" s="179">
        <v>42082</v>
      </c>
      <c r="I32" s="179"/>
      <c r="J32" s="179"/>
      <c r="K32" s="179">
        <v>4512307</v>
      </c>
      <c r="L32" s="179">
        <v>643500</v>
      </c>
      <c r="M32" s="179"/>
      <c r="N32" s="179"/>
      <c r="O32" s="179">
        <v>5725950</v>
      </c>
      <c r="P32" s="179"/>
      <c r="Q32" s="179"/>
      <c r="R32" s="179"/>
      <c r="S32" s="179"/>
      <c r="T32" s="179"/>
      <c r="U32" s="179"/>
      <c r="V32" s="179"/>
      <c r="W32" s="179">
        <v>11025985</v>
      </c>
      <c r="X32"/>
      <c r="Y32"/>
    </row>
    <row r="33" spans="1:25" ht="16" x14ac:dyDescent="0.2">
      <c r="A33" s="178">
        <v>45330</v>
      </c>
      <c r="B33" s="179"/>
      <c r="C33" s="179"/>
      <c r="D33" s="179"/>
      <c r="E33" s="179"/>
      <c r="F33" s="179">
        <v>130086</v>
      </c>
      <c r="G33" s="179"/>
      <c r="H33" s="179">
        <v>14437</v>
      </c>
      <c r="I33" s="179"/>
      <c r="J33" s="179"/>
      <c r="K33" s="179">
        <v>1571349</v>
      </c>
      <c r="L33" s="179"/>
      <c r="M33" s="179"/>
      <c r="N33" s="179"/>
      <c r="O33" s="179">
        <v>2938418</v>
      </c>
      <c r="P33" s="179"/>
      <c r="Q33" s="179"/>
      <c r="R33" s="179"/>
      <c r="S33" s="179"/>
      <c r="T33" s="179"/>
      <c r="U33" s="179"/>
      <c r="V33" s="179"/>
      <c r="W33" s="179">
        <v>4654290</v>
      </c>
      <c r="X33"/>
      <c r="Y33"/>
    </row>
    <row r="34" spans="1:25" ht="16" x14ac:dyDescent="0.2">
      <c r="A34" s="178">
        <v>45331</v>
      </c>
      <c r="B34" s="179"/>
      <c r="C34" s="179"/>
      <c r="D34" s="179"/>
      <c r="E34" s="179"/>
      <c r="F34" s="179">
        <v>107870</v>
      </c>
      <c r="G34" s="179"/>
      <c r="H34" s="179">
        <v>35470</v>
      </c>
      <c r="I34" s="179"/>
      <c r="J34" s="179"/>
      <c r="K34" s="179">
        <v>1489483</v>
      </c>
      <c r="L34" s="179"/>
      <c r="M34" s="179"/>
      <c r="N34" s="179"/>
      <c r="O34" s="179">
        <v>1709680</v>
      </c>
      <c r="P34" s="179"/>
      <c r="Q34" s="179"/>
      <c r="R34" s="179"/>
      <c r="S34" s="179"/>
      <c r="T34" s="179"/>
      <c r="U34" s="179"/>
      <c r="V34" s="179"/>
      <c r="W34" s="179">
        <v>3342503</v>
      </c>
      <c r="X34"/>
      <c r="Y34"/>
    </row>
    <row r="35" spans="1:25" ht="16" x14ac:dyDescent="0.2">
      <c r="A35" s="178">
        <v>45334</v>
      </c>
      <c r="B35" s="179"/>
      <c r="C35" s="179">
        <v>28301</v>
      </c>
      <c r="D35" s="179"/>
      <c r="E35" s="179"/>
      <c r="F35" s="179">
        <v>230274</v>
      </c>
      <c r="G35" s="179"/>
      <c r="H35" s="179">
        <v>3062</v>
      </c>
      <c r="I35" s="179"/>
      <c r="J35" s="179"/>
      <c r="K35" s="179">
        <v>5128879</v>
      </c>
      <c r="L35" s="179">
        <v>3753750</v>
      </c>
      <c r="M35" s="179"/>
      <c r="N35" s="179"/>
      <c r="O35" s="179">
        <v>2889816</v>
      </c>
      <c r="P35" s="179"/>
      <c r="Q35" s="179"/>
      <c r="R35" s="179"/>
      <c r="S35" s="179"/>
      <c r="T35" s="179"/>
      <c r="U35" s="179"/>
      <c r="V35" s="179"/>
      <c r="W35" s="179">
        <v>12034082</v>
      </c>
      <c r="X35"/>
      <c r="Y35"/>
    </row>
    <row r="36" spans="1:25" ht="16" x14ac:dyDescent="0.2">
      <c r="A36" s="178">
        <v>45335</v>
      </c>
      <c r="B36" s="179"/>
      <c r="C36" s="179"/>
      <c r="D36" s="179"/>
      <c r="E36" s="179"/>
      <c r="F36" s="179"/>
      <c r="G36" s="179"/>
      <c r="H36" s="179">
        <v>54707</v>
      </c>
      <c r="I36" s="179"/>
      <c r="J36" s="179"/>
      <c r="K36" s="179">
        <v>2955056</v>
      </c>
      <c r="L36" s="179"/>
      <c r="M36" s="179"/>
      <c r="N36" s="179"/>
      <c r="O36" s="179">
        <v>5984744</v>
      </c>
      <c r="P36" s="179"/>
      <c r="Q36" s="179"/>
      <c r="R36" s="179"/>
      <c r="S36" s="179"/>
      <c r="T36" s="179"/>
      <c r="U36" s="179"/>
      <c r="V36" s="179"/>
      <c r="W36" s="179">
        <v>8994507</v>
      </c>
      <c r="X36"/>
      <c r="Y36"/>
    </row>
    <row r="37" spans="1:25" ht="16" x14ac:dyDescent="0.2">
      <c r="A37" s="178">
        <v>45336</v>
      </c>
      <c r="B37" s="179"/>
      <c r="C37" s="179"/>
      <c r="D37" s="179"/>
      <c r="E37" s="179"/>
      <c r="F37" s="179">
        <v>260159</v>
      </c>
      <c r="G37" s="179"/>
      <c r="H37" s="179">
        <v>20944</v>
      </c>
      <c r="I37" s="179"/>
      <c r="J37" s="179"/>
      <c r="K37" s="179">
        <v>3645137</v>
      </c>
      <c r="L37" s="179">
        <v>679250</v>
      </c>
      <c r="M37" s="179"/>
      <c r="N37" s="179"/>
      <c r="O37" s="179">
        <v>5887258</v>
      </c>
      <c r="P37" s="179"/>
      <c r="Q37" s="179"/>
      <c r="R37" s="179"/>
      <c r="S37" s="179"/>
      <c r="T37" s="179"/>
      <c r="U37" s="179"/>
      <c r="V37" s="179"/>
      <c r="W37" s="179">
        <v>10492748</v>
      </c>
      <c r="X37"/>
      <c r="Y37"/>
    </row>
    <row r="38" spans="1:25" ht="16" x14ac:dyDescent="0.2">
      <c r="A38" s="178">
        <v>45337</v>
      </c>
      <c r="B38" s="179"/>
      <c r="C38" s="179"/>
      <c r="D38" s="179"/>
      <c r="E38" s="179"/>
      <c r="F38" s="179">
        <v>370862</v>
      </c>
      <c r="G38" s="179"/>
      <c r="H38" s="179">
        <v>80667</v>
      </c>
      <c r="I38" s="179"/>
      <c r="J38" s="179"/>
      <c r="K38" s="179">
        <v>1391776</v>
      </c>
      <c r="L38" s="179"/>
      <c r="M38" s="179"/>
      <c r="N38" s="179"/>
      <c r="O38" s="179">
        <v>2373825</v>
      </c>
      <c r="P38" s="179"/>
      <c r="Q38" s="179"/>
      <c r="R38" s="179"/>
      <c r="S38" s="179"/>
      <c r="T38" s="179"/>
      <c r="U38" s="179"/>
      <c r="V38" s="179"/>
      <c r="W38" s="179">
        <v>4217130</v>
      </c>
      <c r="X38"/>
      <c r="Y38"/>
    </row>
    <row r="39" spans="1:25" ht="16" x14ac:dyDescent="0.2">
      <c r="A39" s="178">
        <v>45338</v>
      </c>
      <c r="B39" s="179"/>
      <c r="C39" s="179"/>
      <c r="D39" s="179"/>
      <c r="E39" s="179"/>
      <c r="F39" s="179"/>
      <c r="G39" s="179"/>
      <c r="H39" s="179"/>
      <c r="I39" s="179"/>
      <c r="J39" s="179"/>
      <c r="K39" s="179">
        <v>2284719</v>
      </c>
      <c r="L39" s="179">
        <v>3896750</v>
      </c>
      <c r="M39" s="179"/>
      <c r="N39" s="179"/>
      <c r="O39" s="179">
        <v>2792673</v>
      </c>
      <c r="P39" s="179"/>
      <c r="Q39" s="179"/>
      <c r="R39" s="179"/>
      <c r="S39" s="179"/>
      <c r="T39" s="179"/>
      <c r="U39" s="179"/>
      <c r="V39" s="179"/>
      <c r="W39" s="179">
        <v>8974142</v>
      </c>
      <c r="X39"/>
      <c r="Y39"/>
    </row>
    <row r="40" spans="1:25" ht="16" x14ac:dyDescent="0.2">
      <c r="A40" s="178">
        <v>45341</v>
      </c>
      <c r="B40" s="179"/>
      <c r="C40" s="179"/>
      <c r="D40" s="179"/>
      <c r="E40" s="179"/>
      <c r="F40" s="179"/>
      <c r="G40" s="179"/>
      <c r="H40" s="179"/>
      <c r="I40" s="179"/>
      <c r="J40" s="179"/>
      <c r="K40" s="179">
        <v>44000</v>
      </c>
      <c r="L40" s="179"/>
      <c r="M40" s="179"/>
      <c r="N40" s="179"/>
      <c r="O40" s="179"/>
      <c r="P40" s="179"/>
      <c r="Q40" s="179"/>
      <c r="R40" s="179"/>
      <c r="S40" s="179"/>
      <c r="T40" s="179"/>
      <c r="U40" s="179"/>
      <c r="V40" s="179"/>
      <c r="W40" s="179">
        <v>44000</v>
      </c>
      <c r="X40"/>
      <c r="Y40"/>
    </row>
    <row r="41" spans="1:25" ht="16" x14ac:dyDescent="0.2">
      <c r="A41" s="178">
        <v>45342</v>
      </c>
      <c r="B41" s="179"/>
      <c r="C41" s="179">
        <v>65789</v>
      </c>
      <c r="D41" s="179"/>
      <c r="E41" s="179"/>
      <c r="F41" s="179">
        <v>321816</v>
      </c>
      <c r="G41" s="179"/>
      <c r="H41" s="179">
        <v>42192</v>
      </c>
      <c r="I41" s="179"/>
      <c r="J41" s="179"/>
      <c r="K41" s="179">
        <v>1016407</v>
      </c>
      <c r="L41" s="179"/>
      <c r="M41" s="179"/>
      <c r="N41" s="179"/>
      <c r="O41" s="179">
        <v>7756200</v>
      </c>
      <c r="P41" s="179"/>
      <c r="Q41" s="179"/>
      <c r="R41" s="179"/>
      <c r="S41" s="179"/>
      <c r="T41" s="179"/>
      <c r="U41" s="179"/>
      <c r="V41" s="179"/>
      <c r="W41" s="179">
        <v>9202404</v>
      </c>
      <c r="X41"/>
      <c r="Y41"/>
    </row>
    <row r="42" spans="1:25" ht="16" x14ac:dyDescent="0.2">
      <c r="A42" s="178">
        <v>45343</v>
      </c>
      <c r="B42" s="179"/>
      <c r="C42" s="179"/>
      <c r="D42" s="179"/>
      <c r="E42" s="179"/>
      <c r="F42" s="179">
        <v>91300</v>
      </c>
      <c r="G42" s="179"/>
      <c r="H42" s="179">
        <v>12650</v>
      </c>
      <c r="I42" s="179"/>
      <c r="J42" s="179"/>
      <c r="K42" s="179">
        <v>2774932</v>
      </c>
      <c r="L42" s="179"/>
      <c r="M42" s="179"/>
      <c r="N42" s="179"/>
      <c r="O42" s="179">
        <v>7092502</v>
      </c>
      <c r="P42" s="179"/>
      <c r="Q42" s="179"/>
      <c r="R42" s="179"/>
      <c r="S42" s="179"/>
      <c r="T42" s="179"/>
      <c r="U42" s="179"/>
      <c r="V42" s="179"/>
      <c r="W42" s="179">
        <v>9971384</v>
      </c>
      <c r="X42"/>
      <c r="Y42"/>
    </row>
    <row r="43" spans="1:25" ht="16" x14ac:dyDescent="0.2">
      <c r="A43" s="178">
        <v>45344</v>
      </c>
      <c r="B43" s="179"/>
      <c r="C43" s="179"/>
      <c r="D43" s="179"/>
      <c r="E43" s="179"/>
      <c r="F43" s="179">
        <v>1117736</v>
      </c>
      <c r="G43" s="179"/>
      <c r="H43" s="179">
        <v>15644</v>
      </c>
      <c r="I43" s="179"/>
      <c r="J43" s="179"/>
      <c r="K43" s="179">
        <v>5051496</v>
      </c>
      <c r="L43" s="179">
        <v>120199</v>
      </c>
      <c r="M43" s="179"/>
      <c r="N43" s="179"/>
      <c r="O43" s="179">
        <v>6227540</v>
      </c>
      <c r="P43" s="179"/>
      <c r="Q43" s="179"/>
      <c r="R43" s="179"/>
      <c r="S43" s="179"/>
      <c r="T43" s="179"/>
      <c r="U43" s="179"/>
      <c r="V43" s="179"/>
      <c r="W43" s="179">
        <v>12532615</v>
      </c>
      <c r="X43"/>
      <c r="Y43"/>
    </row>
    <row r="44" spans="1:25" ht="16" x14ac:dyDescent="0.2">
      <c r="A44" s="178">
        <v>45345</v>
      </c>
      <c r="B44" s="179"/>
      <c r="C44" s="179"/>
      <c r="D44" s="179"/>
      <c r="E44" s="179"/>
      <c r="F44" s="179">
        <v>130086</v>
      </c>
      <c r="G44" s="179"/>
      <c r="H44" s="179">
        <v>18318</v>
      </c>
      <c r="I44" s="179"/>
      <c r="J44" s="179"/>
      <c r="K44" s="179">
        <v>1271225</v>
      </c>
      <c r="L44" s="179"/>
      <c r="M44" s="179"/>
      <c r="N44" s="179"/>
      <c r="O44" s="179">
        <v>3893729</v>
      </c>
      <c r="P44" s="179"/>
      <c r="Q44" s="179"/>
      <c r="R44" s="179"/>
      <c r="S44" s="179"/>
      <c r="T44" s="179"/>
      <c r="U44" s="179"/>
      <c r="V44" s="179"/>
      <c r="W44" s="179">
        <v>5313358</v>
      </c>
      <c r="X44"/>
      <c r="Y44"/>
    </row>
    <row r="45" spans="1:25" ht="16" x14ac:dyDescent="0.2">
      <c r="A45" s="178">
        <v>45346</v>
      </c>
      <c r="B45" s="179"/>
      <c r="C45" s="179"/>
      <c r="D45" s="179"/>
      <c r="E45" s="179"/>
      <c r="F45" s="179"/>
      <c r="G45" s="179"/>
      <c r="H45" s="179"/>
      <c r="I45" s="179"/>
      <c r="J45" s="179"/>
      <c r="K45" s="179"/>
      <c r="L45" s="179"/>
      <c r="M45" s="179"/>
      <c r="N45" s="179"/>
      <c r="O45" s="179">
        <v>42108</v>
      </c>
      <c r="P45" s="179"/>
      <c r="Q45" s="179"/>
      <c r="R45" s="179"/>
      <c r="S45" s="179"/>
      <c r="T45" s="179"/>
      <c r="U45" s="179"/>
      <c r="V45" s="179"/>
      <c r="W45" s="179">
        <v>42108</v>
      </c>
      <c r="X45"/>
      <c r="Y45"/>
    </row>
    <row r="46" spans="1:25" ht="16" x14ac:dyDescent="0.2">
      <c r="A46" s="178">
        <v>45348</v>
      </c>
      <c r="B46" s="179"/>
      <c r="C46" s="179"/>
      <c r="D46" s="179"/>
      <c r="E46" s="179"/>
      <c r="F46" s="179">
        <v>253440</v>
      </c>
      <c r="G46" s="179"/>
      <c r="H46" s="179">
        <v>39116</v>
      </c>
      <c r="I46" s="179"/>
      <c r="J46" s="179"/>
      <c r="K46" s="179">
        <v>3623488</v>
      </c>
      <c r="L46" s="179">
        <v>1930500</v>
      </c>
      <c r="M46" s="179"/>
      <c r="N46" s="179"/>
      <c r="O46" s="179">
        <v>2199680</v>
      </c>
      <c r="P46" s="179"/>
      <c r="Q46" s="179"/>
      <c r="R46" s="179"/>
      <c r="S46" s="179"/>
      <c r="T46" s="179"/>
      <c r="U46" s="179"/>
      <c r="V46" s="179"/>
      <c r="W46" s="179">
        <v>8046224</v>
      </c>
      <c r="X46"/>
      <c r="Y46"/>
    </row>
    <row r="47" spans="1:25" ht="16" x14ac:dyDescent="0.2">
      <c r="A47" s="178">
        <v>45349</v>
      </c>
      <c r="B47" s="179"/>
      <c r="C47" s="179">
        <v>30941</v>
      </c>
      <c r="D47" s="179"/>
      <c r="E47" s="179"/>
      <c r="F47" s="179">
        <v>555078</v>
      </c>
      <c r="G47" s="179"/>
      <c r="H47" s="179">
        <v>12916</v>
      </c>
      <c r="I47" s="179"/>
      <c r="J47" s="179"/>
      <c r="K47" s="179">
        <v>1757507</v>
      </c>
      <c r="L47" s="179"/>
      <c r="M47" s="179"/>
      <c r="N47" s="179"/>
      <c r="O47" s="179">
        <v>8514828</v>
      </c>
      <c r="P47" s="179"/>
      <c r="Q47" s="179"/>
      <c r="R47" s="179"/>
      <c r="S47" s="179"/>
      <c r="T47" s="179"/>
      <c r="U47" s="179"/>
      <c r="V47" s="179"/>
      <c r="W47" s="179">
        <v>10871270</v>
      </c>
      <c r="X47"/>
      <c r="Y47"/>
    </row>
    <row r="48" spans="1:25" ht="16" x14ac:dyDescent="0.2">
      <c r="A48" s="178">
        <v>45350</v>
      </c>
      <c r="B48" s="179"/>
      <c r="C48" s="179"/>
      <c r="D48" s="179"/>
      <c r="E48" s="179"/>
      <c r="F48" s="179">
        <v>261899</v>
      </c>
      <c r="G48" s="179"/>
      <c r="H48" s="179"/>
      <c r="I48" s="179"/>
      <c r="J48" s="179"/>
      <c r="K48" s="179">
        <v>4353529</v>
      </c>
      <c r="L48" s="179">
        <v>7005</v>
      </c>
      <c r="M48" s="179"/>
      <c r="N48" s="179"/>
      <c r="O48" s="179">
        <v>3507694</v>
      </c>
      <c r="P48" s="179"/>
      <c r="Q48" s="179"/>
      <c r="R48" s="179"/>
      <c r="S48" s="179"/>
      <c r="T48" s="179"/>
      <c r="U48" s="179"/>
      <c r="V48" s="179"/>
      <c r="W48" s="179">
        <v>8130127</v>
      </c>
      <c r="X48"/>
      <c r="Y48"/>
    </row>
    <row r="49" spans="1:25" ht="16" x14ac:dyDescent="0.2">
      <c r="A49" s="178">
        <v>45352</v>
      </c>
      <c r="B49" s="179"/>
      <c r="C49" s="179"/>
      <c r="D49" s="179"/>
      <c r="E49" s="179"/>
      <c r="F49" s="179">
        <v>1528687</v>
      </c>
      <c r="G49" s="179"/>
      <c r="H49" s="179">
        <v>22668</v>
      </c>
      <c r="I49" s="179"/>
      <c r="J49" s="179"/>
      <c r="K49" s="179">
        <v>5596011</v>
      </c>
      <c r="L49" s="179">
        <v>4146276</v>
      </c>
      <c r="M49" s="179"/>
      <c r="N49" s="179"/>
      <c r="O49" s="179">
        <v>6949470</v>
      </c>
      <c r="P49" s="179"/>
      <c r="Q49" s="179"/>
      <c r="R49" s="179"/>
      <c r="S49" s="179"/>
      <c r="T49" s="179"/>
      <c r="U49" s="179"/>
      <c r="V49" s="179"/>
      <c r="W49" s="179">
        <v>18243112</v>
      </c>
      <c r="X49"/>
      <c r="Y49"/>
    </row>
    <row r="50" spans="1:25" ht="16" x14ac:dyDescent="0.2">
      <c r="A50" s="178">
        <v>45355</v>
      </c>
      <c r="B50" s="179"/>
      <c r="C50" s="179">
        <v>20295</v>
      </c>
      <c r="D50" s="179"/>
      <c r="E50" s="179"/>
      <c r="F50" s="179">
        <v>230340</v>
      </c>
      <c r="G50" s="179"/>
      <c r="H50" s="179"/>
      <c r="I50" s="179"/>
      <c r="J50" s="179"/>
      <c r="K50" s="179">
        <v>2057372</v>
      </c>
      <c r="L50" s="179"/>
      <c r="M50" s="179"/>
      <c r="N50" s="179"/>
      <c r="O50" s="179">
        <v>3832785</v>
      </c>
      <c r="P50" s="179"/>
      <c r="Q50" s="179"/>
      <c r="R50" s="179"/>
      <c r="S50" s="179"/>
      <c r="T50" s="179"/>
      <c r="U50" s="179"/>
      <c r="V50" s="179"/>
      <c r="W50" s="179">
        <v>6140792</v>
      </c>
      <c r="X50"/>
      <c r="Y50"/>
    </row>
    <row r="51" spans="1:25" ht="16" x14ac:dyDescent="0.2">
      <c r="A51" s="178">
        <v>45356</v>
      </c>
      <c r="B51" s="179"/>
      <c r="C51" s="179"/>
      <c r="D51" s="179"/>
      <c r="E51" s="179"/>
      <c r="F51" s="179">
        <v>78342</v>
      </c>
      <c r="G51" s="179"/>
      <c r="H51" s="179"/>
      <c r="I51" s="179"/>
      <c r="J51" s="179"/>
      <c r="K51" s="179">
        <v>2121285</v>
      </c>
      <c r="L51" s="179"/>
      <c r="M51" s="179"/>
      <c r="N51" s="179"/>
      <c r="O51" s="179">
        <v>6518713</v>
      </c>
      <c r="P51" s="179"/>
      <c r="Q51" s="179"/>
      <c r="R51" s="179"/>
      <c r="S51" s="179"/>
      <c r="T51" s="179"/>
      <c r="U51" s="179"/>
      <c r="V51" s="179"/>
      <c r="W51" s="179">
        <v>8718340</v>
      </c>
      <c r="X51"/>
      <c r="Y51"/>
    </row>
    <row r="52" spans="1:25" ht="16" x14ac:dyDescent="0.2">
      <c r="A52" s="178">
        <v>45357</v>
      </c>
      <c r="B52" s="179"/>
      <c r="C52" s="179"/>
      <c r="D52" s="179"/>
      <c r="E52" s="179"/>
      <c r="F52" s="179">
        <v>1415735</v>
      </c>
      <c r="G52" s="179"/>
      <c r="H52" s="179">
        <v>44374</v>
      </c>
      <c r="I52" s="179"/>
      <c r="J52" s="179"/>
      <c r="K52" s="179">
        <v>2343286</v>
      </c>
      <c r="L52" s="179">
        <v>769558</v>
      </c>
      <c r="M52" s="179"/>
      <c r="N52" s="179"/>
      <c r="O52" s="179">
        <v>5623789</v>
      </c>
      <c r="P52" s="179"/>
      <c r="Q52" s="179"/>
      <c r="R52" s="179"/>
      <c r="S52" s="179"/>
      <c r="T52" s="179"/>
      <c r="U52" s="179"/>
      <c r="V52" s="179"/>
      <c r="W52" s="179">
        <v>10196742</v>
      </c>
      <c r="X52"/>
      <c r="Y52"/>
    </row>
    <row r="53" spans="1:25" ht="16" x14ac:dyDescent="0.2">
      <c r="A53" s="178">
        <v>45358</v>
      </c>
      <c r="B53" s="179"/>
      <c r="C53" s="179"/>
      <c r="D53" s="179"/>
      <c r="E53" s="179"/>
      <c r="F53" s="179">
        <v>501230</v>
      </c>
      <c r="G53" s="179"/>
      <c r="H53" s="179">
        <v>4096</v>
      </c>
      <c r="I53" s="179"/>
      <c r="J53" s="179"/>
      <c r="K53" s="179">
        <v>1685956</v>
      </c>
      <c r="L53" s="179"/>
      <c r="M53" s="179"/>
      <c r="N53" s="179"/>
      <c r="O53" s="179">
        <v>4071980</v>
      </c>
      <c r="P53" s="179"/>
      <c r="Q53" s="179"/>
      <c r="R53" s="179"/>
      <c r="S53" s="179"/>
      <c r="T53" s="179"/>
      <c r="U53" s="179"/>
      <c r="V53" s="179"/>
      <c r="W53" s="179">
        <v>6263262</v>
      </c>
      <c r="X53"/>
      <c r="Y53"/>
    </row>
    <row r="54" spans="1:25" ht="16" x14ac:dyDescent="0.2">
      <c r="A54" s="178">
        <v>45359</v>
      </c>
      <c r="B54" s="179"/>
      <c r="C54" s="179"/>
      <c r="D54" s="179"/>
      <c r="E54" s="179"/>
      <c r="F54" s="179">
        <v>696035</v>
      </c>
      <c r="G54" s="179"/>
      <c r="H54" s="179">
        <v>123847</v>
      </c>
      <c r="I54" s="179"/>
      <c r="J54" s="179"/>
      <c r="K54" s="179">
        <v>4009975</v>
      </c>
      <c r="L54" s="179">
        <v>136883</v>
      </c>
      <c r="M54" s="179"/>
      <c r="N54" s="179"/>
      <c r="O54" s="179">
        <v>1723107</v>
      </c>
      <c r="P54" s="179"/>
      <c r="Q54" s="179"/>
      <c r="R54" s="179"/>
      <c r="S54" s="179">
        <v>17591</v>
      </c>
      <c r="T54" s="179"/>
      <c r="U54" s="179"/>
      <c r="V54" s="179"/>
      <c r="W54" s="179">
        <v>6707438</v>
      </c>
      <c r="X54"/>
      <c r="Y54"/>
    </row>
    <row r="55" spans="1:25" ht="16" x14ac:dyDescent="0.2">
      <c r="A55" s="178">
        <v>45362</v>
      </c>
      <c r="B55" s="179"/>
      <c r="C55" s="179"/>
      <c r="D55" s="179"/>
      <c r="E55" s="179"/>
      <c r="F55" s="179"/>
      <c r="G55" s="179"/>
      <c r="H55" s="179">
        <v>24666</v>
      </c>
      <c r="I55" s="179"/>
      <c r="J55" s="179"/>
      <c r="K55" s="179">
        <v>1173119</v>
      </c>
      <c r="L55" s="179"/>
      <c r="M55" s="179"/>
      <c r="N55" s="179"/>
      <c r="O55" s="179">
        <v>2985510</v>
      </c>
      <c r="P55" s="179"/>
      <c r="Q55" s="179"/>
      <c r="R55" s="179"/>
      <c r="S55" s="179"/>
      <c r="T55" s="179"/>
      <c r="U55" s="179"/>
      <c r="V55" s="179"/>
      <c r="W55" s="179">
        <v>4183295</v>
      </c>
      <c r="X55"/>
      <c r="Y55"/>
    </row>
    <row r="56" spans="1:25" ht="16" x14ac:dyDescent="0.2">
      <c r="A56" s="178">
        <v>45363</v>
      </c>
      <c r="B56" s="179"/>
      <c r="C56" s="179"/>
      <c r="D56" s="179"/>
      <c r="E56" s="179"/>
      <c r="F56" s="179">
        <v>42900</v>
      </c>
      <c r="G56" s="179"/>
      <c r="H56" s="179"/>
      <c r="I56" s="179"/>
      <c r="J56" s="179"/>
      <c r="K56" s="179">
        <v>3748311</v>
      </c>
      <c r="L56" s="179"/>
      <c r="M56" s="179"/>
      <c r="N56" s="179"/>
      <c r="O56" s="179">
        <v>6075294</v>
      </c>
      <c r="P56" s="179"/>
      <c r="Q56" s="179"/>
      <c r="R56" s="179"/>
      <c r="S56" s="179"/>
      <c r="T56" s="179"/>
      <c r="U56" s="179"/>
      <c r="V56" s="179"/>
      <c r="W56" s="179">
        <v>9866505</v>
      </c>
      <c r="X56"/>
      <c r="Y56"/>
    </row>
    <row r="57" spans="1:25" ht="16" x14ac:dyDescent="0.2">
      <c r="A57" s="178">
        <v>45364</v>
      </c>
      <c r="B57" s="179"/>
      <c r="C57" s="179"/>
      <c r="D57" s="179"/>
      <c r="E57" s="179"/>
      <c r="F57" s="179">
        <v>1521729</v>
      </c>
      <c r="G57" s="179"/>
      <c r="H57" s="179">
        <v>9359</v>
      </c>
      <c r="I57" s="179"/>
      <c r="J57" s="179"/>
      <c r="K57" s="179">
        <v>2119825</v>
      </c>
      <c r="L57" s="179">
        <v>286000</v>
      </c>
      <c r="M57" s="179"/>
      <c r="N57" s="179"/>
      <c r="O57" s="179">
        <v>5119181</v>
      </c>
      <c r="P57" s="179"/>
      <c r="Q57" s="179"/>
      <c r="R57" s="179"/>
      <c r="S57" s="179"/>
      <c r="T57" s="179"/>
      <c r="U57" s="179"/>
      <c r="V57" s="179"/>
      <c r="W57" s="179">
        <v>9056094</v>
      </c>
      <c r="X57"/>
      <c r="Y57"/>
    </row>
    <row r="58" spans="1:25" ht="16" x14ac:dyDescent="0.2">
      <c r="A58" s="178">
        <v>45365</v>
      </c>
      <c r="B58" s="179"/>
      <c r="C58" s="179"/>
      <c r="D58" s="179"/>
      <c r="E58" s="179"/>
      <c r="F58" s="179">
        <v>404758</v>
      </c>
      <c r="G58" s="179"/>
      <c r="H58" s="179">
        <v>45395</v>
      </c>
      <c r="I58" s="179"/>
      <c r="J58" s="179"/>
      <c r="K58" s="179">
        <v>1095912</v>
      </c>
      <c r="L58" s="179">
        <v>643500</v>
      </c>
      <c r="M58" s="179"/>
      <c r="N58" s="179"/>
      <c r="O58" s="179">
        <v>2553171</v>
      </c>
      <c r="P58" s="179"/>
      <c r="Q58" s="179"/>
      <c r="R58" s="179"/>
      <c r="S58" s="179">
        <v>46728</v>
      </c>
      <c r="T58" s="179"/>
      <c r="U58" s="179"/>
      <c r="V58" s="179"/>
      <c r="W58" s="179">
        <v>4789464</v>
      </c>
      <c r="X58"/>
      <c r="Y58"/>
    </row>
    <row r="59" spans="1:25" ht="16" x14ac:dyDescent="0.2">
      <c r="A59" s="178">
        <v>45366</v>
      </c>
      <c r="B59" s="179"/>
      <c r="C59" s="179"/>
      <c r="D59" s="179"/>
      <c r="E59" s="179"/>
      <c r="F59" s="179"/>
      <c r="G59" s="179"/>
      <c r="H59" s="179">
        <v>106862</v>
      </c>
      <c r="I59" s="179"/>
      <c r="J59" s="179"/>
      <c r="K59" s="179">
        <v>1164854</v>
      </c>
      <c r="L59" s="179"/>
      <c r="M59" s="179"/>
      <c r="N59" s="179"/>
      <c r="O59" s="179">
        <v>1595197</v>
      </c>
      <c r="P59" s="179"/>
      <c r="Q59" s="179"/>
      <c r="R59" s="179"/>
      <c r="S59" s="179">
        <v>6046</v>
      </c>
      <c r="T59" s="179"/>
      <c r="U59" s="179"/>
      <c r="V59" s="179"/>
      <c r="W59" s="179">
        <v>2872959</v>
      </c>
      <c r="X59"/>
      <c r="Y59"/>
    </row>
    <row r="60" spans="1:25" ht="16" x14ac:dyDescent="0.2">
      <c r="A60" s="178">
        <v>45369</v>
      </c>
      <c r="B60" s="179"/>
      <c r="C60" s="179"/>
      <c r="D60" s="179"/>
      <c r="E60" s="179"/>
      <c r="F60" s="179">
        <v>276408</v>
      </c>
      <c r="G60" s="179"/>
      <c r="H60" s="179">
        <v>13922</v>
      </c>
      <c r="I60" s="179"/>
      <c r="J60" s="179"/>
      <c r="K60" s="179">
        <v>1730508</v>
      </c>
      <c r="L60" s="179">
        <v>510708</v>
      </c>
      <c r="M60" s="179"/>
      <c r="N60" s="179"/>
      <c r="O60" s="179">
        <v>2119671</v>
      </c>
      <c r="P60" s="179"/>
      <c r="Q60" s="179"/>
      <c r="R60" s="179"/>
      <c r="S60" s="179"/>
      <c r="T60" s="179"/>
      <c r="U60" s="179"/>
      <c r="V60" s="179"/>
      <c r="W60" s="179">
        <v>4651217</v>
      </c>
      <c r="X60"/>
      <c r="Y60"/>
    </row>
    <row r="61" spans="1:25" ht="16" x14ac:dyDescent="0.2">
      <c r="A61" s="178">
        <v>45370</v>
      </c>
      <c r="B61" s="179"/>
      <c r="C61" s="179"/>
      <c r="D61" s="179"/>
      <c r="E61" s="179"/>
      <c r="F61" s="179">
        <v>304095</v>
      </c>
      <c r="G61" s="179"/>
      <c r="H61" s="179">
        <v>9073</v>
      </c>
      <c r="I61" s="179"/>
      <c r="J61" s="179"/>
      <c r="K61" s="179">
        <v>3423061</v>
      </c>
      <c r="L61" s="179"/>
      <c r="M61" s="179"/>
      <c r="N61" s="179"/>
      <c r="O61" s="179">
        <v>5112638</v>
      </c>
      <c r="P61" s="179"/>
      <c r="Q61" s="179"/>
      <c r="R61" s="179"/>
      <c r="S61" s="179"/>
      <c r="T61" s="179"/>
      <c r="U61" s="179"/>
      <c r="V61" s="179"/>
      <c r="W61" s="179">
        <v>8848867</v>
      </c>
      <c r="X61"/>
      <c r="Y61"/>
    </row>
    <row r="62" spans="1:25" ht="16" x14ac:dyDescent="0.2">
      <c r="A62" s="178">
        <v>45371</v>
      </c>
      <c r="B62" s="179"/>
      <c r="C62" s="179"/>
      <c r="D62" s="179"/>
      <c r="E62" s="179"/>
      <c r="F62" s="179">
        <v>1293371</v>
      </c>
      <c r="G62" s="179"/>
      <c r="H62" s="179"/>
      <c r="I62" s="179"/>
      <c r="J62" s="179"/>
      <c r="K62" s="179">
        <v>3146381</v>
      </c>
      <c r="L62" s="179">
        <v>164637</v>
      </c>
      <c r="M62" s="179"/>
      <c r="N62" s="179"/>
      <c r="O62" s="179">
        <v>8037014</v>
      </c>
      <c r="P62" s="179"/>
      <c r="Q62" s="179"/>
      <c r="R62" s="179"/>
      <c r="S62" s="179"/>
      <c r="T62" s="179"/>
      <c r="U62" s="179"/>
      <c r="V62" s="179"/>
      <c r="W62" s="179">
        <v>12641403</v>
      </c>
      <c r="X62"/>
      <c r="Y62"/>
    </row>
    <row r="63" spans="1:25" ht="16" x14ac:dyDescent="0.2">
      <c r="A63" s="178">
        <v>45372</v>
      </c>
      <c r="B63" s="179"/>
      <c r="C63" s="179"/>
      <c r="D63" s="179"/>
      <c r="E63" s="179"/>
      <c r="F63" s="179">
        <v>130086</v>
      </c>
      <c r="G63" s="179"/>
      <c r="H63" s="179"/>
      <c r="I63" s="179"/>
      <c r="J63" s="179"/>
      <c r="K63" s="179">
        <v>3125738</v>
      </c>
      <c r="L63" s="179">
        <v>2175356</v>
      </c>
      <c r="M63" s="179"/>
      <c r="N63" s="179"/>
      <c r="O63" s="179">
        <v>3171157</v>
      </c>
      <c r="P63" s="179"/>
      <c r="Q63" s="179"/>
      <c r="R63" s="179"/>
      <c r="S63" s="179"/>
      <c r="T63" s="179"/>
      <c r="U63" s="179"/>
      <c r="V63" s="179"/>
      <c r="W63" s="179">
        <v>8602337</v>
      </c>
      <c r="X63"/>
      <c r="Y63"/>
    </row>
    <row r="64" spans="1:25" ht="16" x14ac:dyDescent="0.2">
      <c r="A64" s="178">
        <v>45373</v>
      </c>
      <c r="B64" s="179"/>
      <c r="C64" s="179"/>
      <c r="D64" s="179"/>
      <c r="E64" s="179"/>
      <c r="F64" s="179"/>
      <c r="G64" s="179"/>
      <c r="H64" s="179"/>
      <c r="I64" s="179"/>
      <c r="J64" s="179"/>
      <c r="K64" s="179">
        <v>1723274</v>
      </c>
      <c r="L64" s="179"/>
      <c r="M64" s="179"/>
      <c r="N64" s="179"/>
      <c r="O64" s="179">
        <v>2011449</v>
      </c>
      <c r="P64" s="179"/>
      <c r="Q64" s="179"/>
      <c r="R64" s="179"/>
      <c r="S64" s="179"/>
      <c r="T64" s="179"/>
      <c r="U64" s="179"/>
      <c r="V64" s="179"/>
      <c r="W64" s="179">
        <v>3734723</v>
      </c>
      <c r="X64"/>
      <c r="Y64"/>
    </row>
    <row r="65" spans="1:25" ht="16" x14ac:dyDescent="0.2">
      <c r="A65" s="178">
        <v>45376</v>
      </c>
      <c r="B65" s="179"/>
      <c r="C65" s="179"/>
      <c r="D65" s="179"/>
      <c r="E65" s="179"/>
      <c r="F65" s="179"/>
      <c r="G65" s="179"/>
      <c r="H65" s="179"/>
      <c r="I65" s="179"/>
      <c r="J65" s="179"/>
      <c r="K65" s="179">
        <v>1601256</v>
      </c>
      <c r="L65" s="179">
        <v>325457</v>
      </c>
      <c r="M65" s="179"/>
      <c r="N65" s="179"/>
      <c r="O65" s="179">
        <v>2929668</v>
      </c>
      <c r="P65" s="179"/>
      <c r="Q65" s="179"/>
      <c r="R65" s="179"/>
      <c r="S65" s="179">
        <v>93456</v>
      </c>
      <c r="T65" s="179"/>
      <c r="U65" s="179"/>
      <c r="V65" s="179"/>
      <c r="W65" s="179">
        <v>4949837</v>
      </c>
      <c r="X65"/>
      <c r="Y65"/>
    </row>
    <row r="66" spans="1:25" ht="16" x14ac:dyDescent="0.2">
      <c r="A66" s="178">
        <v>45377</v>
      </c>
      <c r="B66" s="179"/>
      <c r="C66" s="179"/>
      <c r="D66" s="179"/>
      <c r="E66" s="179"/>
      <c r="F66" s="179">
        <v>417879</v>
      </c>
      <c r="G66" s="179"/>
      <c r="H66" s="179"/>
      <c r="I66" s="179"/>
      <c r="J66" s="179"/>
      <c r="K66" s="179">
        <v>4240459</v>
      </c>
      <c r="L66" s="179"/>
      <c r="M66" s="179"/>
      <c r="N66" s="179"/>
      <c r="O66" s="179">
        <v>5699032</v>
      </c>
      <c r="P66" s="179"/>
      <c r="Q66" s="179"/>
      <c r="R66" s="179"/>
      <c r="S66" s="179"/>
      <c r="T66" s="179"/>
      <c r="U66" s="179"/>
      <c r="V66" s="179"/>
      <c r="W66" s="179">
        <v>10357370</v>
      </c>
      <c r="X66"/>
      <c r="Y66"/>
    </row>
    <row r="67" spans="1:25" ht="16" x14ac:dyDescent="0.2">
      <c r="A67" s="178">
        <v>45378</v>
      </c>
      <c r="B67" s="179"/>
      <c r="C67" s="179"/>
      <c r="D67" s="179"/>
      <c r="E67" s="179"/>
      <c r="F67" s="179">
        <v>1247919</v>
      </c>
      <c r="G67" s="179"/>
      <c r="H67" s="179"/>
      <c r="I67" s="179"/>
      <c r="J67" s="179"/>
      <c r="K67" s="179">
        <v>1947208</v>
      </c>
      <c r="L67" s="179">
        <v>34547</v>
      </c>
      <c r="M67" s="179"/>
      <c r="N67" s="179"/>
      <c r="O67" s="179">
        <v>6678788</v>
      </c>
      <c r="P67" s="179"/>
      <c r="Q67" s="179"/>
      <c r="R67" s="179"/>
      <c r="S67" s="179"/>
      <c r="T67" s="179"/>
      <c r="U67" s="179"/>
      <c r="V67" s="179"/>
      <c r="W67" s="179">
        <v>9908462</v>
      </c>
      <c r="X67"/>
      <c r="Y67"/>
    </row>
    <row r="68" spans="1:25" ht="16" x14ac:dyDescent="0.2">
      <c r="A68" s="178">
        <v>45379</v>
      </c>
      <c r="B68" s="179"/>
      <c r="C68" s="179"/>
      <c r="D68" s="179"/>
      <c r="E68" s="179"/>
      <c r="F68" s="179"/>
      <c r="G68" s="179"/>
      <c r="H68" s="179">
        <v>8584</v>
      </c>
      <c r="I68" s="179">
        <v>80000</v>
      </c>
      <c r="J68" s="179"/>
      <c r="K68" s="179">
        <v>1224369</v>
      </c>
      <c r="L68" s="179">
        <v>3372824</v>
      </c>
      <c r="M68" s="179"/>
      <c r="N68" s="179"/>
      <c r="O68" s="179">
        <v>3040267</v>
      </c>
      <c r="P68" s="179"/>
      <c r="Q68" s="179"/>
      <c r="R68" s="179"/>
      <c r="S68" s="179">
        <v>93456</v>
      </c>
      <c r="T68" s="179"/>
      <c r="U68" s="179"/>
      <c r="V68" s="179"/>
      <c r="W68" s="179">
        <v>7819500</v>
      </c>
      <c r="X68"/>
      <c r="Y68"/>
    </row>
    <row r="69" spans="1:25" ht="16" x14ac:dyDescent="0.2">
      <c r="A69" s="178">
        <v>45380</v>
      </c>
      <c r="B69" s="179"/>
      <c r="C69" s="179"/>
      <c r="D69" s="179"/>
      <c r="E69" s="179"/>
      <c r="F69" s="179">
        <v>932899</v>
      </c>
      <c r="G69" s="179"/>
      <c r="H69" s="179"/>
      <c r="I69" s="179">
        <v>40000</v>
      </c>
      <c r="J69" s="179"/>
      <c r="K69" s="179">
        <v>2760633</v>
      </c>
      <c r="L69" s="179"/>
      <c r="M69" s="179"/>
      <c r="N69" s="179"/>
      <c r="O69" s="179">
        <v>3582909</v>
      </c>
      <c r="P69" s="179"/>
      <c r="Q69" s="179"/>
      <c r="R69" s="179"/>
      <c r="S69" s="179"/>
      <c r="T69" s="179"/>
      <c r="U69" s="179"/>
      <c r="V69" s="179"/>
      <c r="W69" s="179">
        <v>7316441</v>
      </c>
      <c r="X69"/>
      <c r="Y69"/>
    </row>
    <row r="70" spans="1:25" ht="16" x14ac:dyDescent="0.2">
      <c r="A70" s="178">
        <v>45381</v>
      </c>
      <c r="B70" s="179"/>
      <c r="C70" s="179"/>
      <c r="D70" s="179"/>
      <c r="E70" s="179"/>
      <c r="F70" s="179"/>
      <c r="G70" s="179"/>
      <c r="H70" s="179"/>
      <c r="I70" s="179">
        <v>80000</v>
      </c>
      <c r="J70" s="179"/>
      <c r="K70" s="179"/>
      <c r="L70" s="179"/>
      <c r="M70" s="179"/>
      <c r="N70" s="179"/>
      <c r="O70" s="179"/>
      <c r="P70" s="179"/>
      <c r="Q70" s="179"/>
      <c r="R70" s="179"/>
      <c r="S70" s="179"/>
      <c r="T70" s="179"/>
      <c r="U70" s="179"/>
      <c r="V70" s="179"/>
      <c r="W70" s="179">
        <v>80000</v>
      </c>
      <c r="X70"/>
      <c r="Y70"/>
    </row>
    <row r="71" spans="1:25" ht="16" x14ac:dyDescent="0.2">
      <c r="A71" s="178">
        <v>45383</v>
      </c>
      <c r="B71" s="179"/>
      <c r="C71" s="179"/>
      <c r="D71" s="179"/>
      <c r="E71" s="179"/>
      <c r="F71" s="179"/>
      <c r="G71" s="179"/>
      <c r="H71" s="179">
        <v>95532</v>
      </c>
      <c r="I71" s="179">
        <v>240000</v>
      </c>
      <c r="J71" s="179"/>
      <c r="K71" s="179">
        <v>1999344</v>
      </c>
      <c r="L71" s="179">
        <v>14670</v>
      </c>
      <c r="M71" s="179"/>
      <c r="N71" s="179"/>
      <c r="O71" s="179">
        <v>4828862</v>
      </c>
      <c r="P71" s="179"/>
      <c r="Q71" s="179"/>
      <c r="R71" s="179"/>
      <c r="S71" s="179">
        <v>32710</v>
      </c>
      <c r="T71" s="179"/>
      <c r="U71" s="179"/>
      <c r="V71" s="179"/>
      <c r="W71" s="179">
        <v>7211118</v>
      </c>
      <c r="X71"/>
      <c r="Y71"/>
    </row>
    <row r="72" spans="1:25" ht="16" x14ac:dyDescent="0.2">
      <c r="A72" s="178">
        <v>45384</v>
      </c>
      <c r="B72" s="179"/>
      <c r="C72" s="179"/>
      <c r="D72" s="179"/>
      <c r="E72" s="179"/>
      <c r="F72" s="179">
        <v>356862</v>
      </c>
      <c r="G72" s="179"/>
      <c r="H72" s="179">
        <v>35334</v>
      </c>
      <c r="I72" s="179">
        <v>440000</v>
      </c>
      <c r="J72" s="179"/>
      <c r="K72" s="179">
        <v>2805862</v>
      </c>
      <c r="L72" s="179"/>
      <c r="M72" s="179"/>
      <c r="N72" s="179"/>
      <c r="O72" s="179">
        <v>5939653</v>
      </c>
      <c r="P72" s="179"/>
      <c r="Q72" s="179"/>
      <c r="R72" s="179"/>
      <c r="S72" s="179"/>
      <c r="T72" s="179"/>
      <c r="U72" s="179"/>
      <c r="V72" s="179"/>
      <c r="W72" s="179">
        <v>9577711</v>
      </c>
      <c r="X72"/>
      <c r="Y72"/>
    </row>
    <row r="73" spans="1:25" ht="16" x14ac:dyDescent="0.2">
      <c r="A73" s="178">
        <v>45385</v>
      </c>
      <c r="B73" s="179"/>
      <c r="C73" s="179"/>
      <c r="D73" s="179"/>
      <c r="E73" s="179"/>
      <c r="F73" s="179">
        <v>750862</v>
      </c>
      <c r="G73" s="179"/>
      <c r="H73" s="179">
        <v>44222</v>
      </c>
      <c r="I73" s="179">
        <v>640000</v>
      </c>
      <c r="J73" s="179"/>
      <c r="K73" s="179">
        <v>2713090</v>
      </c>
      <c r="L73" s="179"/>
      <c r="M73" s="179"/>
      <c r="N73" s="179"/>
      <c r="O73" s="179">
        <v>8351340</v>
      </c>
      <c r="P73" s="179"/>
      <c r="Q73" s="179"/>
      <c r="R73" s="179"/>
      <c r="S73" s="179"/>
      <c r="T73" s="179"/>
      <c r="U73" s="179"/>
      <c r="V73" s="179"/>
      <c r="W73" s="179">
        <v>12499514</v>
      </c>
      <c r="X73"/>
      <c r="Y73"/>
    </row>
    <row r="74" spans="1:25" ht="16" x14ac:dyDescent="0.2">
      <c r="A74" s="178">
        <v>45386</v>
      </c>
      <c r="B74" s="179"/>
      <c r="C74" s="179"/>
      <c r="D74" s="179"/>
      <c r="E74" s="179"/>
      <c r="F74" s="179">
        <v>140659</v>
      </c>
      <c r="G74" s="179"/>
      <c r="H74" s="179">
        <v>27780</v>
      </c>
      <c r="I74" s="179">
        <v>480000</v>
      </c>
      <c r="J74" s="179"/>
      <c r="K74" s="179">
        <v>1464350</v>
      </c>
      <c r="L74" s="179">
        <v>2273319</v>
      </c>
      <c r="M74" s="179"/>
      <c r="N74" s="179"/>
      <c r="O74" s="179">
        <v>2905977</v>
      </c>
      <c r="P74" s="179"/>
      <c r="Q74" s="179"/>
      <c r="R74" s="179"/>
      <c r="S74" s="179"/>
      <c r="T74" s="179"/>
      <c r="U74" s="179"/>
      <c r="V74" s="179"/>
      <c r="W74" s="179">
        <v>7292085</v>
      </c>
      <c r="X74"/>
      <c r="Y74"/>
    </row>
    <row r="75" spans="1:25" ht="16" x14ac:dyDescent="0.2">
      <c r="A75" s="178">
        <v>45387</v>
      </c>
      <c r="B75" s="179"/>
      <c r="C75" s="179"/>
      <c r="D75" s="179"/>
      <c r="E75" s="179"/>
      <c r="F75" s="179">
        <v>769787</v>
      </c>
      <c r="G75" s="179"/>
      <c r="H75" s="179">
        <v>32837</v>
      </c>
      <c r="I75" s="179">
        <v>520000</v>
      </c>
      <c r="J75" s="179"/>
      <c r="K75" s="179">
        <v>1915593</v>
      </c>
      <c r="L75" s="179"/>
      <c r="M75" s="179"/>
      <c r="N75" s="179"/>
      <c r="O75" s="179">
        <v>3280982</v>
      </c>
      <c r="P75" s="179"/>
      <c r="Q75" s="179"/>
      <c r="R75" s="179"/>
      <c r="S75" s="179">
        <v>84436</v>
      </c>
      <c r="T75" s="179"/>
      <c r="U75" s="179"/>
      <c r="V75" s="179"/>
      <c r="W75" s="179">
        <v>6603635</v>
      </c>
      <c r="X75"/>
      <c r="Y75"/>
    </row>
    <row r="76" spans="1:25" ht="16" x14ac:dyDescent="0.2">
      <c r="A76" s="178">
        <v>45388</v>
      </c>
      <c r="B76" s="179"/>
      <c r="C76" s="179"/>
      <c r="D76" s="179"/>
      <c r="E76" s="179"/>
      <c r="F76" s="179"/>
      <c r="G76" s="179"/>
      <c r="H76" s="179"/>
      <c r="I76" s="179">
        <v>520000</v>
      </c>
      <c r="J76" s="179"/>
      <c r="K76" s="179"/>
      <c r="L76" s="179"/>
      <c r="M76" s="179"/>
      <c r="N76" s="179"/>
      <c r="O76" s="179"/>
      <c r="P76" s="179"/>
      <c r="Q76" s="179"/>
      <c r="R76" s="179"/>
      <c r="S76" s="179"/>
      <c r="T76" s="179"/>
      <c r="U76" s="179"/>
      <c r="V76" s="179"/>
      <c r="W76" s="179">
        <v>520000</v>
      </c>
      <c r="X76"/>
      <c r="Y76"/>
    </row>
    <row r="77" spans="1:25" ht="16" x14ac:dyDescent="0.2">
      <c r="A77" s="178">
        <v>45389</v>
      </c>
      <c r="B77" s="179"/>
      <c r="C77" s="179"/>
      <c r="D77" s="179"/>
      <c r="E77" s="179"/>
      <c r="F77" s="179"/>
      <c r="G77" s="179"/>
      <c r="H77" s="179"/>
      <c r="I77" s="179">
        <v>400000</v>
      </c>
      <c r="J77" s="179"/>
      <c r="K77" s="179"/>
      <c r="L77" s="179"/>
      <c r="M77" s="179"/>
      <c r="N77" s="179"/>
      <c r="O77" s="179"/>
      <c r="P77" s="179"/>
      <c r="Q77" s="179"/>
      <c r="R77" s="179"/>
      <c r="S77" s="179"/>
      <c r="T77" s="179"/>
      <c r="U77" s="179"/>
      <c r="V77" s="179"/>
      <c r="W77" s="179">
        <v>400000</v>
      </c>
      <c r="X77"/>
      <c r="Y77"/>
    </row>
    <row r="78" spans="1:25" ht="16" x14ac:dyDescent="0.2">
      <c r="A78" s="178">
        <v>45390</v>
      </c>
      <c r="B78" s="179"/>
      <c r="C78" s="179"/>
      <c r="D78" s="179"/>
      <c r="E78" s="179"/>
      <c r="F78" s="179">
        <v>43659</v>
      </c>
      <c r="G78" s="179"/>
      <c r="H78" s="179">
        <v>8604</v>
      </c>
      <c r="I78" s="179">
        <v>600000</v>
      </c>
      <c r="J78" s="179"/>
      <c r="K78" s="179">
        <v>657520</v>
      </c>
      <c r="L78" s="179">
        <v>25148</v>
      </c>
      <c r="M78" s="179"/>
      <c r="N78" s="179"/>
      <c r="O78" s="179">
        <v>4926647</v>
      </c>
      <c r="P78" s="179"/>
      <c r="Q78" s="179"/>
      <c r="R78" s="179"/>
      <c r="S78" s="179">
        <v>69322</v>
      </c>
      <c r="T78" s="179"/>
      <c r="U78" s="179"/>
      <c r="V78" s="179"/>
      <c r="W78" s="179">
        <v>6330900</v>
      </c>
      <c r="X78"/>
      <c r="Y78"/>
    </row>
    <row r="79" spans="1:25" ht="16" x14ac:dyDescent="0.2">
      <c r="A79" s="178">
        <v>45391</v>
      </c>
      <c r="B79" s="179"/>
      <c r="C79" s="179"/>
      <c r="D79" s="179"/>
      <c r="E79" s="179"/>
      <c r="F79" s="179">
        <v>82098</v>
      </c>
      <c r="G79" s="179"/>
      <c r="H79" s="179">
        <v>15233</v>
      </c>
      <c r="I79" s="179">
        <v>1564000</v>
      </c>
      <c r="J79" s="179"/>
      <c r="K79" s="179">
        <v>3650614</v>
      </c>
      <c r="L79" s="179">
        <v>715000</v>
      </c>
      <c r="M79" s="179"/>
      <c r="N79" s="179"/>
      <c r="O79" s="179">
        <v>6107000</v>
      </c>
      <c r="P79" s="179"/>
      <c r="Q79" s="179"/>
      <c r="R79" s="179"/>
      <c r="S79" s="179"/>
      <c r="T79" s="179"/>
      <c r="U79" s="179"/>
      <c r="V79" s="179"/>
      <c r="W79" s="179">
        <v>12133945</v>
      </c>
      <c r="X79"/>
      <c r="Y79"/>
    </row>
    <row r="80" spans="1:25" ht="16" x14ac:dyDescent="0.2">
      <c r="A80" s="178">
        <v>45392</v>
      </c>
      <c r="B80" s="179"/>
      <c r="C80" s="179"/>
      <c r="D80" s="179"/>
      <c r="E80" s="179"/>
      <c r="F80" s="179">
        <v>971413</v>
      </c>
      <c r="G80" s="179"/>
      <c r="H80" s="179"/>
      <c r="I80" s="179">
        <v>2600000</v>
      </c>
      <c r="J80" s="179"/>
      <c r="K80" s="179">
        <v>2071914</v>
      </c>
      <c r="L80" s="179"/>
      <c r="M80" s="179"/>
      <c r="N80" s="179"/>
      <c r="O80" s="179">
        <v>9331897</v>
      </c>
      <c r="P80" s="179"/>
      <c r="Q80" s="179"/>
      <c r="R80" s="179"/>
      <c r="S80" s="179">
        <v>41910</v>
      </c>
      <c r="T80" s="179"/>
      <c r="U80" s="179"/>
      <c r="V80" s="179"/>
      <c r="W80" s="179">
        <v>15017134</v>
      </c>
      <c r="X80"/>
      <c r="Y80"/>
    </row>
    <row r="81" spans="1:25" ht="16" x14ac:dyDescent="0.2">
      <c r="A81" s="178">
        <v>45393</v>
      </c>
      <c r="B81" s="179"/>
      <c r="C81" s="179"/>
      <c r="D81" s="179"/>
      <c r="E81" s="179"/>
      <c r="F81" s="179"/>
      <c r="G81" s="179"/>
      <c r="H81" s="179"/>
      <c r="I81" s="179">
        <v>3266400</v>
      </c>
      <c r="J81" s="179"/>
      <c r="K81" s="179">
        <v>176000</v>
      </c>
      <c r="L81" s="179"/>
      <c r="M81" s="179"/>
      <c r="N81" s="179"/>
      <c r="O81" s="179">
        <v>3411481</v>
      </c>
      <c r="P81" s="179"/>
      <c r="Q81" s="179"/>
      <c r="R81" s="179"/>
      <c r="S81" s="179">
        <v>39600</v>
      </c>
      <c r="T81" s="179"/>
      <c r="U81" s="179"/>
      <c r="V81" s="179"/>
      <c r="W81" s="179">
        <v>6893481</v>
      </c>
      <c r="X81"/>
      <c r="Y81"/>
    </row>
    <row r="82" spans="1:25" ht="16" x14ac:dyDescent="0.2">
      <c r="A82" s="178">
        <v>45394</v>
      </c>
      <c r="B82" s="179"/>
      <c r="C82" s="179"/>
      <c r="D82" s="179"/>
      <c r="E82" s="179"/>
      <c r="F82" s="179">
        <v>814060</v>
      </c>
      <c r="G82" s="179"/>
      <c r="H82" s="179">
        <v>2</v>
      </c>
      <c r="I82" s="179">
        <v>3008000</v>
      </c>
      <c r="J82" s="179"/>
      <c r="K82" s="179">
        <v>4912485</v>
      </c>
      <c r="L82" s="179">
        <v>1894750</v>
      </c>
      <c r="M82" s="179"/>
      <c r="N82" s="179"/>
      <c r="O82" s="179">
        <v>3501101</v>
      </c>
      <c r="P82" s="179"/>
      <c r="Q82" s="179"/>
      <c r="R82" s="179"/>
      <c r="S82" s="179">
        <v>187235</v>
      </c>
      <c r="T82" s="179"/>
      <c r="U82" s="179"/>
      <c r="V82" s="179"/>
      <c r="W82" s="179">
        <v>14317633</v>
      </c>
      <c r="X82"/>
      <c r="Y82"/>
    </row>
    <row r="83" spans="1:25" ht="16" x14ac:dyDescent="0.2">
      <c r="A83" s="178">
        <v>45395</v>
      </c>
      <c r="B83" s="179"/>
      <c r="C83" s="179"/>
      <c r="D83" s="179"/>
      <c r="E83" s="179"/>
      <c r="F83" s="179"/>
      <c r="G83" s="179"/>
      <c r="H83" s="179"/>
      <c r="I83" s="179">
        <v>2564000</v>
      </c>
      <c r="J83" s="179"/>
      <c r="K83" s="179"/>
      <c r="L83" s="179"/>
      <c r="M83" s="179"/>
      <c r="N83" s="179"/>
      <c r="O83" s="179"/>
      <c r="P83" s="179"/>
      <c r="Q83" s="179"/>
      <c r="R83" s="179"/>
      <c r="S83" s="179"/>
      <c r="T83" s="179"/>
      <c r="U83" s="179"/>
      <c r="V83" s="179"/>
      <c r="W83" s="179">
        <v>2564000</v>
      </c>
      <c r="X83"/>
      <c r="Y83"/>
    </row>
    <row r="84" spans="1:25" ht="16" x14ac:dyDescent="0.2">
      <c r="A84" s="178">
        <v>45396</v>
      </c>
      <c r="B84" s="179"/>
      <c r="C84" s="179"/>
      <c r="D84" s="179"/>
      <c r="E84" s="179"/>
      <c r="F84" s="179"/>
      <c r="G84" s="179"/>
      <c r="H84" s="179"/>
      <c r="I84" s="179">
        <v>1804000</v>
      </c>
      <c r="J84" s="179"/>
      <c r="K84" s="179"/>
      <c r="L84" s="179"/>
      <c r="M84" s="179"/>
      <c r="N84" s="179"/>
      <c r="O84" s="179"/>
      <c r="P84" s="179"/>
      <c r="Q84" s="179"/>
      <c r="R84" s="179"/>
      <c r="S84" s="179"/>
      <c r="T84" s="179"/>
      <c r="U84" s="179"/>
      <c r="V84" s="179"/>
      <c r="W84" s="179">
        <v>1804000</v>
      </c>
      <c r="X84"/>
      <c r="Y84"/>
    </row>
    <row r="85" spans="1:25" ht="16" x14ac:dyDescent="0.2">
      <c r="A85" s="178">
        <v>45397</v>
      </c>
      <c r="B85" s="179"/>
      <c r="C85" s="179"/>
      <c r="D85" s="179"/>
      <c r="E85" s="179"/>
      <c r="F85" s="179"/>
      <c r="G85" s="179"/>
      <c r="H85" s="179"/>
      <c r="I85" s="179">
        <v>4048000</v>
      </c>
      <c r="J85" s="179"/>
      <c r="K85" s="179">
        <v>1647250</v>
      </c>
      <c r="L85" s="179"/>
      <c r="M85" s="179"/>
      <c r="N85" s="179"/>
      <c r="O85" s="179">
        <v>7921914</v>
      </c>
      <c r="P85" s="179"/>
      <c r="Q85" s="179"/>
      <c r="R85" s="179"/>
      <c r="S85" s="179"/>
      <c r="T85" s="179"/>
      <c r="U85" s="179"/>
      <c r="V85" s="179"/>
      <c r="W85" s="179">
        <v>13617164</v>
      </c>
      <c r="X85"/>
      <c r="Y85"/>
    </row>
    <row r="86" spans="1:25" ht="16" x14ac:dyDescent="0.2">
      <c r="A86" s="178">
        <v>45398</v>
      </c>
      <c r="B86" s="179"/>
      <c r="C86" s="179"/>
      <c r="D86" s="179"/>
      <c r="E86" s="179"/>
      <c r="F86" s="179">
        <v>178583</v>
      </c>
      <c r="G86" s="179"/>
      <c r="H86" s="179">
        <v>20783</v>
      </c>
      <c r="I86" s="179">
        <v>4084000</v>
      </c>
      <c r="J86" s="179"/>
      <c r="K86" s="179">
        <v>2159115</v>
      </c>
      <c r="L86" s="179">
        <v>71253</v>
      </c>
      <c r="M86" s="179"/>
      <c r="N86" s="179"/>
      <c r="O86" s="179">
        <v>12317453</v>
      </c>
      <c r="P86" s="179"/>
      <c r="Q86" s="179"/>
      <c r="R86" s="179"/>
      <c r="S86" s="179"/>
      <c r="T86" s="179"/>
      <c r="U86" s="179"/>
      <c r="V86" s="179"/>
      <c r="W86" s="179">
        <v>18831187</v>
      </c>
      <c r="X86"/>
      <c r="Y86"/>
    </row>
    <row r="87" spans="1:25" ht="16" x14ac:dyDescent="0.2">
      <c r="A87" s="178">
        <v>45399</v>
      </c>
      <c r="B87" s="179"/>
      <c r="C87" s="179"/>
      <c r="D87" s="179"/>
      <c r="E87" s="179"/>
      <c r="F87" s="179">
        <v>918351</v>
      </c>
      <c r="G87" s="179"/>
      <c r="H87" s="179"/>
      <c r="I87" s="179">
        <v>5497600</v>
      </c>
      <c r="J87" s="179"/>
      <c r="K87" s="179"/>
      <c r="L87" s="179">
        <v>124898</v>
      </c>
      <c r="M87" s="179"/>
      <c r="N87" s="179"/>
      <c r="O87" s="179">
        <v>12315407</v>
      </c>
      <c r="P87" s="179"/>
      <c r="Q87" s="179"/>
      <c r="R87" s="179"/>
      <c r="S87" s="179">
        <v>43276</v>
      </c>
      <c r="T87" s="179"/>
      <c r="U87" s="179"/>
      <c r="V87" s="179"/>
      <c r="W87" s="179">
        <v>18899532</v>
      </c>
      <c r="X87"/>
      <c r="Y87"/>
    </row>
    <row r="88" spans="1:25" ht="16" x14ac:dyDescent="0.2">
      <c r="A88" s="178">
        <v>45400</v>
      </c>
      <c r="B88" s="179"/>
      <c r="C88" s="179"/>
      <c r="D88" s="179"/>
      <c r="E88" s="179"/>
      <c r="F88" s="179">
        <v>384600</v>
      </c>
      <c r="G88" s="179"/>
      <c r="H88" s="179">
        <v>48345</v>
      </c>
      <c r="I88" s="179">
        <v>5800000</v>
      </c>
      <c r="J88" s="179"/>
      <c r="K88" s="179">
        <v>1542812</v>
      </c>
      <c r="L88" s="179">
        <v>1101870</v>
      </c>
      <c r="M88" s="179"/>
      <c r="N88" s="179"/>
      <c r="O88" s="179">
        <v>5893685</v>
      </c>
      <c r="P88" s="179"/>
      <c r="Q88" s="179"/>
      <c r="R88" s="179"/>
      <c r="S88" s="179"/>
      <c r="T88" s="179"/>
      <c r="U88" s="179"/>
      <c r="V88" s="179"/>
      <c r="W88" s="179">
        <v>14771312</v>
      </c>
      <c r="X88"/>
      <c r="Y88"/>
    </row>
    <row r="89" spans="1:25" ht="16" x14ac:dyDescent="0.2">
      <c r="A89" s="178">
        <v>45401</v>
      </c>
      <c r="B89" s="179"/>
      <c r="C89" s="179"/>
      <c r="D89" s="179"/>
      <c r="E89" s="179"/>
      <c r="F89" s="179">
        <v>85536</v>
      </c>
      <c r="G89" s="179"/>
      <c r="H89" s="179">
        <v>11119</v>
      </c>
      <c r="I89" s="179">
        <v>5688000</v>
      </c>
      <c r="J89" s="179"/>
      <c r="K89" s="179">
        <v>2355311</v>
      </c>
      <c r="L89" s="179"/>
      <c r="M89" s="179"/>
      <c r="N89" s="179"/>
      <c r="O89" s="179">
        <v>6155346</v>
      </c>
      <c r="P89" s="179"/>
      <c r="Q89" s="179"/>
      <c r="R89" s="179"/>
      <c r="S89" s="179">
        <v>66746</v>
      </c>
      <c r="T89" s="179"/>
      <c r="U89" s="179"/>
      <c r="V89" s="179"/>
      <c r="W89" s="179">
        <v>14362058</v>
      </c>
      <c r="X89"/>
      <c r="Y89"/>
    </row>
    <row r="90" spans="1:25" ht="16" x14ac:dyDescent="0.2">
      <c r="A90" s="178">
        <v>45402</v>
      </c>
      <c r="B90" s="179"/>
      <c r="C90" s="179"/>
      <c r="D90" s="179"/>
      <c r="E90" s="179"/>
      <c r="F90" s="179"/>
      <c r="G90" s="179"/>
      <c r="H90" s="179"/>
      <c r="I90" s="179">
        <v>5644000</v>
      </c>
      <c r="J90" s="179"/>
      <c r="K90" s="179"/>
      <c r="L90" s="179"/>
      <c r="M90" s="179"/>
      <c r="N90" s="179"/>
      <c r="O90" s="179"/>
      <c r="P90" s="179"/>
      <c r="Q90" s="179"/>
      <c r="R90" s="179"/>
      <c r="S90" s="179"/>
      <c r="T90" s="179"/>
      <c r="U90" s="179"/>
      <c r="V90" s="179"/>
      <c r="W90" s="179">
        <v>5644000</v>
      </c>
      <c r="X90"/>
      <c r="Y90"/>
    </row>
    <row r="91" spans="1:25" ht="16" x14ac:dyDescent="0.2">
      <c r="A91" s="178">
        <v>45403</v>
      </c>
      <c r="B91" s="179"/>
      <c r="C91" s="179"/>
      <c r="D91" s="179"/>
      <c r="E91" s="179"/>
      <c r="F91" s="179"/>
      <c r="G91" s="179"/>
      <c r="H91" s="179"/>
      <c r="I91" s="179">
        <v>3264000</v>
      </c>
      <c r="J91" s="179"/>
      <c r="K91" s="179"/>
      <c r="L91" s="179"/>
      <c r="M91" s="179"/>
      <c r="N91" s="179"/>
      <c r="O91" s="179"/>
      <c r="P91" s="179"/>
      <c r="Q91" s="179"/>
      <c r="R91" s="179"/>
      <c r="S91" s="179"/>
      <c r="T91" s="179"/>
      <c r="U91" s="179"/>
      <c r="V91" s="179"/>
      <c r="W91" s="179">
        <v>3264000</v>
      </c>
      <c r="X91"/>
      <c r="Y91"/>
    </row>
    <row r="92" spans="1:25" ht="16" x14ac:dyDescent="0.2">
      <c r="A92" s="178">
        <v>45404</v>
      </c>
      <c r="B92" s="179"/>
      <c r="C92" s="179"/>
      <c r="D92" s="179"/>
      <c r="E92" s="179"/>
      <c r="F92" s="179">
        <v>221778</v>
      </c>
      <c r="G92" s="179"/>
      <c r="H92" s="179">
        <v>2187</v>
      </c>
      <c r="I92" s="179">
        <v>7132000</v>
      </c>
      <c r="J92" s="179"/>
      <c r="K92" s="179">
        <v>466323</v>
      </c>
      <c r="L92" s="179"/>
      <c r="M92" s="179"/>
      <c r="N92" s="179"/>
      <c r="O92" s="179">
        <v>11652319</v>
      </c>
      <c r="P92" s="179"/>
      <c r="Q92" s="179"/>
      <c r="R92" s="179"/>
      <c r="S92" s="179">
        <v>39600</v>
      </c>
      <c r="T92" s="179"/>
      <c r="U92" s="179"/>
      <c r="V92" s="179"/>
      <c r="W92" s="179">
        <v>19514207</v>
      </c>
      <c r="X92"/>
      <c r="Y92"/>
    </row>
    <row r="93" spans="1:25" ht="16" x14ac:dyDescent="0.2">
      <c r="A93" s="178">
        <v>45405</v>
      </c>
      <c r="B93" s="179"/>
      <c r="C93" s="179"/>
      <c r="D93" s="179"/>
      <c r="E93" s="179"/>
      <c r="F93" s="179">
        <v>44266</v>
      </c>
      <c r="G93" s="179"/>
      <c r="H93" s="179"/>
      <c r="I93" s="179">
        <v>8020000</v>
      </c>
      <c r="J93" s="179"/>
      <c r="K93" s="179">
        <v>1286252</v>
      </c>
      <c r="L93" s="179">
        <v>143000</v>
      </c>
      <c r="M93" s="179"/>
      <c r="N93" s="179"/>
      <c r="O93" s="179">
        <v>18288953</v>
      </c>
      <c r="P93" s="179"/>
      <c r="Q93" s="179"/>
      <c r="R93" s="179"/>
      <c r="S93" s="179"/>
      <c r="T93" s="179"/>
      <c r="U93" s="179"/>
      <c r="V93" s="179"/>
      <c r="W93" s="179">
        <v>27782471</v>
      </c>
      <c r="X93"/>
      <c r="Y93"/>
    </row>
    <row r="94" spans="1:25" ht="16" x14ac:dyDescent="0.2">
      <c r="A94" s="178">
        <v>45406</v>
      </c>
      <c r="B94" s="179"/>
      <c r="C94" s="179"/>
      <c r="D94" s="179"/>
      <c r="E94" s="179"/>
      <c r="F94" s="179"/>
      <c r="G94" s="179"/>
      <c r="H94" s="179"/>
      <c r="I94" s="179">
        <v>8416000</v>
      </c>
      <c r="J94" s="179"/>
      <c r="K94" s="179">
        <v>143000</v>
      </c>
      <c r="L94" s="179">
        <v>428236</v>
      </c>
      <c r="M94" s="179"/>
      <c r="N94" s="179"/>
      <c r="O94" s="179">
        <v>18006411</v>
      </c>
      <c r="P94" s="179"/>
      <c r="Q94" s="179"/>
      <c r="R94" s="179"/>
      <c r="S94" s="179">
        <v>69696</v>
      </c>
      <c r="T94" s="179"/>
      <c r="U94" s="179"/>
      <c r="V94" s="179"/>
      <c r="W94" s="179">
        <v>27063343</v>
      </c>
      <c r="X94"/>
      <c r="Y94"/>
    </row>
    <row r="95" spans="1:25" ht="16" x14ac:dyDescent="0.2">
      <c r="A95" s="178">
        <v>45407</v>
      </c>
      <c r="B95" s="179"/>
      <c r="C95" s="179"/>
      <c r="D95" s="179"/>
      <c r="E95" s="179"/>
      <c r="F95" s="179">
        <v>460682</v>
      </c>
      <c r="G95" s="179"/>
      <c r="H95" s="179">
        <v>12830</v>
      </c>
      <c r="I95" s="179">
        <v>8816000</v>
      </c>
      <c r="J95" s="179"/>
      <c r="K95" s="179">
        <v>2375430</v>
      </c>
      <c r="L95" s="179">
        <v>220662</v>
      </c>
      <c r="M95" s="179"/>
      <c r="N95" s="179"/>
      <c r="O95" s="179">
        <v>7782229</v>
      </c>
      <c r="P95" s="179"/>
      <c r="Q95" s="179"/>
      <c r="R95" s="179"/>
      <c r="S95" s="179"/>
      <c r="T95" s="179"/>
      <c r="U95" s="179"/>
      <c r="V95" s="179"/>
      <c r="W95" s="179">
        <v>19667833</v>
      </c>
      <c r="X95"/>
      <c r="Y95"/>
    </row>
    <row r="96" spans="1:25" ht="16" x14ac:dyDescent="0.2">
      <c r="A96" s="178">
        <v>45408</v>
      </c>
      <c r="B96" s="179"/>
      <c r="C96" s="179"/>
      <c r="D96" s="179"/>
      <c r="E96" s="179"/>
      <c r="F96" s="179">
        <v>807233</v>
      </c>
      <c r="G96" s="179"/>
      <c r="H96" s="179"/>
      <c r="I96" s="179">
        <v>8780000</v>
      </c>
      <c r="J96" s="179"/>
      <c r="K96" s="179">
        <v>1349560</v>
      </c>
      <c r="L96" s="179"/>
      <c r="M96" s="179"/>
      <c r="N96" s="179"/>
      <c r="O96" s="179">
        <v>7838523</v>
      </c>
      <c r="P96" s="179"/>
      <c r="Q96" s="179"/>
      <c r="R96" s="179"/>
      <c r="S96" s="179">
        <v>299508</v>
      </c>
      <c r="T96" s="179"/>
      <c r="U96" s="179"/>
      <c r="V96" s="179"/>
      <c r="W96" s="179">
        <v>19074824</v>
      </c>
      <c r="X96"/>
      <c r="Y96"/>
    </row>
    <row r="97" spans="1:25" ht="16" x14ac:dyDescent="0.2">
      <c r="A97" s="178">
        <v>45409</v>
      </c>
      <c r="B97" s="179"/>
      <c r="C97" s="179"/>
      <c r="D97" s="179"/>
      <c r="E97" s="179"/>
      <c r="F97" s="179"/>
      <c r="G97" s="179"/>
      <c r="H97" s="179"/>
      <c r="I97" s="179">
        <v>7456000</v>
      </c>
      <c r="J97" s="179"/>
      <c r="K97" s="179"/>
      <c r="L97" s="179"/>
      <c r="M97" s="179"/>
      <c r="N97" s="179"/>
      <c r="O97" s="179"/>
      <c r="P97" s="179"/>
      <c r="Q97" s="179"/>
      <c r="R97" s="179"/>
      <c r="S97" s="179"/>
      <c r="T97" s="179"/>
      <c r="U97" s="179"/>
      <c r="V97" s="179"/>
      <c r="W97" s="179">
        <v>7456000</v>
      </c>
      <c r="X97"/>
      <c r="Y97"/>
    </row>
    <row r="98" spans="1:25" ht="16" x14ac:dyDescent="0.2">
      <c r="A98" s="178">
        <v>45410</v>
      </c>
      <c r="B98" s="179"/>
      <c r="C98" s="179"/>
      <c r="D98" s="179"/>
      <c r="E98" s="179"/>
      <c r="F98" s="179"/>
      <c r="G98" s="179"/>
      <c r="H98" s="179"/>
      <c r="I98" s="179">
        <v>5880000</v>
      </c>
      <c r="J98" s="179"/>
      <c r="K98" s="179"/>
      <c r="L98" s="179"/>
      <c r="M98" s="179"/>
      <c r="N98" s="179"/>
      <c r="O98" s="179"/>
      <c r="P98" s="179"/>
      <c r="Q98" s="179"/>
      <c r="R98" s="179"/>
      <c r="S98" s="179"/>
      <c r="T98" s="179"/>
      <c r="U98" s="179"/>
      <c r="V98" s="179"/>
      <c r="W98" s="179">
        <v>5880000</v>
      </c>
      <c r="X98"/>
      <c r="Y98"/>
    </row>
    <row r="99" spans="1:25" ht="16" x14ac:dyDescent="0.2">
      <c r="A99" s="178">
        <v>45411</v>
      </c>
      <c r="B99" s="179"/>
      <c r="C99" s="179"/>
      <c r="D99" s="179"/>
      <c r="E99" s="179"/>
      <c r="F99" s="179"/>
      <c r="G99" s="179"/>
      <c r="H99" s="179"/>
      <c r="I99" s="179">
        <v>8256000</v>
      </c>
      <c r="J99" s="179"/>
      <c r="K99" s="179">
        <v>35750</v>
      </c>
      <c r="L99" s="179">
        <v>41912</v>
      </c>
      <c r="M99" s="179"/>
      <c r="N99" s="179"/>
      <c r="O99" s="179">
        <v>11527557</v>
      </c>
      <c r="P99" s="179"/>
      <c r="Q99" s="179"/>
      <c r="R99" s="179"/>
      <c r="S99" s="179">
        <v>1760</v>
      </c>
      <c r="T99" s="179"/>
      <c r="U99" s="179"/>
      <c r="V99" s="179"/>
      <c r="W99" s="179">
        <v>19862979</v>
      </c>
      <c r="X99"/>
      <c r="Y99"/>
    </row>
    <row r="100" spans="1:25" ht="16" x14ac:dyDescent="0.2">
      <c r="A100" s="178">
        <v>45412</v>
      </c>
      <c r="B100" s="179"/>
      <c r="C100" s="179"/>
      <c r="D100" s="179"/>
      <c r="E100" s="179"/>
      <c r="F100" s="179"/>
      <c r="G100" s="179"/>
      <c r="H100" s="179"/>
      <c r="I100" s="179">
        <v>8708000</v>
      </c>
      <c r="J100" s="179"/>
      <c r="K100" s="179">
        <v>1111618</v>
      </c>
      <c r="L100" s="179">
        <v>143000</v>
      </c>
      <c r="M100" s="179"/>
      <c r="N100" s="179"/>
      <c r="O100" s="179">
        <v>14640252</v>
      </c>
      <c r="P100" s="179"/>
      <c r="Q100" s="179"/>
      <c r="R100" s="179"/>
      <c r="S100" s="179"/>
      <c r="T100" s="179"/>
      <c r="U100" s="179"/>
      <c r="V100" s="179"/>
      <c r="W100" s="179">
        <v>24602870</v>
      </c>
      <c r="X100"/>
      <c r="Y100"/>
    </row>
    <row r="101" spans="1:25" ht="16" x14ac:dyDescent="0.2">
      <c r="A101" s="178">
        <v>45413</v>
      </c>
      <c r="B101" s="179"/>
      <c r="C101" s="179"/>
      <c r="D101" s="179"/>
      <c r="E101" s="179"/>
      <c r="F101" s="179">
        <v>1056031</v>
      </c>
      <c r="G101" s="179"/>
      <c r="H101" s="179"/>
      <c r="I101" s="179">
        <v>8660000</v>
      </c>
      <c r="J101" s="179"/>
      <c r="K101" s="179">
        <v>261148</v>
      </c>
      <c r="L101" s="179">
        <v>149162</v>
      </c>
      <c r="M101" s="179"/>
      <c r="N101" s="179"/>
      <c r="O101" s="179">
        <v>16636406</v>
      </c>
      <c r="P101" s="179"/>
      <c r="Q101" s="179"/>
      <c r="R101" s="179"/>
      <c r="S101" s="179"/>
      <c r="T101" s="179"/>
      <c r="U101" s="179"/>
      <c r="V101" s="179"/>
      <c r="W101" s="179">
        <v>26762747</v>
      </c>
      <c r="X101"/>
      <c r="Y101"/>
    </row>
    <row r="102" spans="1:25" ht="16" x14ac:dyDescent="0.2">
      <c r="A102" s="178">
        <v>45414</v>
      </c>
      <c r="B102" s="179"/>
      <c r="C102" s="179"/>
      <c r="D102" s="179"/>
      <c r="E102" s="179"/>
      <c r="F102" s="179"/>
      <c r="G102" s="179"/>
      <c r="H102" s="179"/>
      <c r="I102" s="179">
        <v>8940000</v>
      </c>
      <c r="J102" s="179"/>
      <c r="K102" s="179"/>
      <c r="L102" s="179">
        <v>41912</v>
      </c>
      <c r="M102" s="179"/>
      <c r="N102" s="179"/>
      <c r="O102" s="179">
        <v>8266677</v>
      </c>
      <c r="P102" s="179"/>
      <c r="Q102" s="179"/>
      <c r="R102" s="179"/>
      <c r="S102" s="179">
        <v>49632</v>
      </c>
      <c r="T102" s="179"/>
      <c r="U102" s="179"/>
      <c r="V102" s="179"/>
      <c r="W102" s="179">
        <v>17298221</v>
      </c>
      <c r="X102"/>
      <c r="Y102"/>
    </row>
    <row r="103" spans="1:25" ht="16" x14ac:dyDescent="0.2">
      <c r="A103" s="178">
        <v>45415</v>
      </c>
      <c r="B103" s="179"/>
      <c r="C103" s="179"/>
      <c r="D103" s="179"/>
      <c r="E103" s="179"/>
      <c r="F103" s="179">
        <v>364304</v>
      </c>
      <c r="G103" s="179"/>
      <c r="H103" s="179"/>
      <c r="I103" s="179">
        <v>10444000</v>
      </c>
      <c r="J103" s="179"/>
      <c r="K103" s="179">
        <v>508618</v>
      </c>
      <c r="L103" s="179"/>
      <c r="M103" s="179"/>
      <c r="N103" s="179"/>
      <c r="O103" s="179">
        <v>9789300</v>
      </c>
      <c r="P103" s="179"/>
      <c r="Q103" s="179"/>
      <c r="R103" s="179"/>
      <c r="S103" s="179">
        <v>216643</v>
      </c>
      <c r="T103" s="179"/>
      <c r="U103" s="179"/>
      <c r="V103" s="179"/>
      <c r="W103" s="179">
        <v>21322865</v>
      </c>
      <c r="X103"/>
      <c r="Y103"/>
    </row>
    <row r="104" spans="1:25" ht="16" x14ac:dyDescent="0.2">
      <c r="A104" s="178">
        <v>45416</v>
      </c>
      <c r="B104" s="179"/>
      <c r="C104" s="179"/>
      <c r="D104" s="179"/>
      <c r="E104" s="179"/>
      <c r="F104" s="179"/>
      <c r="G104" s="179"/>
      <c r="H104" s="179"/>
      <c r="I104" s="179">
        <v>10068000</v>
      </c>
      <c r="J104" s="179"/>
      <c r="K104" s="179"/>
      <c r="L104" s="179"/>
      <c r="M104" s="179"/>
      <c r="N104" s="179"/>
      <c r="O104" s="179"/>
      <c r="P104" s="179"/>
      <c r="Q104" s="179"/>
      <c r="R104" s="179"/>
      <c r="S104" s="179"/>
      <c r="T104" s="179"/>
      <c r="U104" s="179"/>
      <c r="V104" s="179"/>
      <c r="W104" s="179">
        <v>10068000</v>
      </c>
      <c r="X104"/>
      <c r="Y104"/>
    </row>
    <row r="105" spans="1:25" ht="16" x14ac:dyDescent="0.2">
      <c r="A105" s="178">
        <v>45417</v>
      </c>
      <c r="B105" s="179"/>
      <c r="C105" s="179"/>
      <c r="D105" s="179"/>
      <c r="E105" s="179"/>
      <c r="F105" s="179"/>
      <c r="G105" s="179"/>
      <c r="H105" s="179"/>
      <c r="I105" s="179">
        <v>7332000</v>
      </c>
      <c r="J105" s="179"/>
      <c r="K105" s="179"/>
      <c r="L105" s="179"/>
      <c r="M105" s="179"/>
      <c r="N105" s="179"/>
      <c r="O105" s="179"/>
      <c r="P105" s="179"/>
      <c r="Q105" s="179"/>
      <c r="R105" s="179"/>
      <c r="S105" s="179"/>
      <c r="T105" s="179"/>
      <c r="U105" s="179"/>
      <c r="V105" s="179"/>
      <c r="W105" s="179">
        <v>7332000</v>
      </c>
      <c r="X105"/>
      <c r="Y105"/>
    </row>
    <row r="106" spans="1:25" ht="16" x14ac:dyDescent="0.2">
      <c r="A106" s="178">
        <v>45418</v>
      </c>
      <c r="B106" s="179"/>
      <c r="C106" s="179"/>
      <c r="D106" s="179"/>
      <c r="E106" s="179"/>
      <c r="F106" s="179">
        <v>277713</v>
      </c>
      <c r="G106" s="179"/>
      <c r="H106" s="179">
        <v>49199</v>
      </c>
      <c r="I106" s="179">
        <v>10940000</v>
      </c>
      <c r="J106" s="179"/>
      <c r="K106" s="179">
        <v>1447208</v>
      </c>
      <c r="L106" s="179">
        <v>39818</v>
      </c>
      <c r="M106" s="179"/>
      <c r="N106" s="179"/>
      <c r="O106" s="179">
        <v>15726216</v>
      </c>
      <c r="P106" s="179"/>
      <c r="Q106" s="179"/>
      <c r="R106" s="179"/>
      <c r="S106" s="179"/>
      <c r="T106" s="179"/>
      <c r="U106" s="179">
        <v>1320000</v>
      </c>
      <c r="V106" s="179"/>
      <c r="W106" s="179">
        <v>29800154</v>
      </c>
      <c r="X106"/>
      <c r="Y106"/>
    </row>
    <row r="107" spans="1:25" ht="16" x14ac:dyDescent="0.2">
      <c r="A107" s="178">
        <v>45419</v>
      </c>
      <c r="B107" s="179"/>
      <c r="C107" s="179"/>
      <c r="D107" s="179"/>
      <c r="E107" s="179"/>
      <c r="F107" s="179"/>
      <c r="G107" s="179"/>
      <c r="H107" s="179"/>
      <c r="I107" s="179">
        <v>11548000</v>
      </c>
      <c r="J107" s="179"/>
      <c r="K107" s="179">
        <v>670362</v>
      </c>
      <c r="L107" s="179"/>
      <c r="M107" s="179"/>
      <c r="N107" s="179"/>
      <c r="O107" s="179">
        <v>15462246</v>
      </c>
      <c r="P107" s="179"/>
      <c r="Q107" s="179"/>
      <c r="R107" s="179"/>
      <c r="S107" s="179"/>
      <c r="T107" s="179"/>
      <c r="U107" s="179">
        <v>1720000</v>
      </c>
      <c r="V107" s="179"/>
      <c r="W107" s="179">
        <v>29400608</v>
      </c>
      <c r="X107"/>
      <c r="Y107"/>
    </row>
    <row r="108" spans="1:25" ht="16" x14ac:dyDescent="0.2">
      <c r="A108" s="178">
        <v>45420</v>
      </c>
      <c r="B108" s="179"/>
      <c r="C108" s="179"/>
      <c r="D108" s="179"/>
      <c r="E108" s="179"/>
      <c r="F108" s="179">
        <v>750908</v>
      </c>
      <c r="G108" s="179"/>
      <c r="H108" s="179"/>
      <c r="I108" s="179">
        <v>13320000</v>
      </c>
      <c r="J108" s="179"/>
      <c r="K108" s="179"/>
      <c r="L108" s="179"/>
      <c r="M108" s="179"/>
      <c r="N108" s="179"/>
      <c r="O108" s="179">
        <v>23476918</v>
      </c>
      <c r="P108" s="179"/>
      <c r="Q108" s="179"/>
      <c r="R108" s="179"/>
      <c r="S108" s="179"/>
      <c r="T108" s="179"/>
      <c r="U108" s="179">
        <v>1920000</v>
      </c>
      <c r="V108" s="179"/>
      <c r="W108" s="179">
        <v>39467826</v>
      </c>
      <c r="X108"/>
      <c r="Y108"/>
    </row>
    <row r="109" spans="1:25" ht="16" x14ac:dyDescent="0.2">
      <c r="A109" s="178">
        <v>45421</v>
      </c>
      <c r="B109" s="179"/>
      <c r="C109" s="179"/>
      <c r="D109" s="179"/>
      <c r="E109" s="179"/>
      <c r="F109" s="179">
        <v>128154</v>
      </c>
      <c r="G109" s="179"/>
      <c r="H109" s="179"/>
      <c r="I109" s="179">
        <v>13912000</v>
      </c>
      <c r="J109" s="179"/>
      <c r="K109" s="179">
        <v>558645</v>
      </c>
      <c r="L109" s="179"/>
      <c r="M109" s="179"/>
      <c r="N109" s="179"/>
      <c r="O109" s="179">
        <v>11405101</v>
      </c>
      <c r="P109" s="179"/>
      <c r="Q109" s="179"/>
      <c r="R109" s="179"/>
      <c r="S109" s="179"/>
      <c r="T109" s="179"/>
      <c r="U109" s="179">
        <v>2880000</v>
      </c>
      <c r="V109" s="179"/>
      <c r="W109" s="179">
        <v>28883900</v>
      </c>
      <c r="X109"/>
      <c r="Y109"/>
    </row>
    <row r="110" spans="1:25" ht="16" x14ac:dyDescent="0.2">
      <c r="A110" s="178">
        <v>45422</v>
      </c>
      <c r="B110" s="179"/>
      <c r="C110" s="179"/>
      <c r="D110" s="179"/>
      <c r="E110" s="179"/>
      <c r="F110" s="179"/>
      <c r="G110" s="179"/>
      <c r="H110" s="179"/>
      <c r="I110" s="179">
        <v>15266000</v>
      </c>
      <c r="J110" s="179"/>
      <c r="K110" s="179"/>
      <c r="L110" s="179">
        <v>125736</v>
      </c>
      <c r="M110" s="179"/>
      <c r="N110" s="179"/>
      <c r="O110" s="179">
        <v>10875355</v>
      </c>
      <c r="P110" s="179"/>
      <c r="Q110" s="179"/>
      <c r="R110" s="179"/>
      <c r="S110" s="179"/>
      <c r="T110" s="179"/>
      <c r="U110" s="179">
        <v>1400000</v>
      </c>
      <c r="V110" s="179"/>
      <c r="W110" s="179">
        <v>27667091</v>
      </c>
      <c r="X110"/>
      <c r="Y110"/>
    </row>
    <row r="111" spans="1:25" ht="16" x14ac:dyDescent="0.2">
      <c r="A111" s="178">
        <v>45423</v>
      </c>
      <c r="B111" s="179"/>
      <c r="C111" s="179"/>
      <c r="D111" s="179"/>
      <c r="E111" s="179"/>
      <c r="F111" s="179"/>
      <c r="G111" s="179"/>
      <c r="H111" s="179"/>
      <c r="I111" s="179">
        <v>15028000</v>
      </c>
      <c r="J111" s="179"/>
      <c r="K111" s="179"/>
      <c r="L111" s="179"/>
      <c r="M111" s="179"/>
      <c r="N111" s="179"/>
      <c r="O111" s="179"/>
      <c r="P111" s="179"/>
      <c r="Q111" s="179"/>
      <c r="R111" s="179"/>
      <c r="S111" s="179"/>
      <c r="T111" s="179"/>
      <c r="U111" s="179">
        <v>720000</v>
      </c>
      <c r="V111" s="179"/>
      <c r="W111" s="179">
        <v>15748000</v>
      </c>
      <c r="X111"/>
      <c r="Y111"/>
    </row>
    <row r="112" spans="1:25" ht="16" x14ac:dyDescent="0.2">
      <c r="A112" s="178">
        <v>45424</v>
      </c>
      <c r="B112" s="179"/>
      <c r="C112" s="179"/>
      <c r="D112" s="179"/>
      <c r="E112" s="179"/>
      <c r="F112" s="179"/>
      <c r="G112" s="179"/>
      <c r="H112" s="179"/>
      <c r="I112" s="179">
        <v>12160000</v>
      </c>
      <c r="J112" s="179"/>
      <c r="K112" s="179"/>
      <c r="L112" s="179"/>
      <c r="M112" s="179"/>
      <c r="N112" s="179"/>
      <c r="O112" s="179"/>
      <c r="P112" s="179"/>
      <c r="Q112" s="179"/>
      <c r="R112" s="179"/>
      <c r="S112" s="179"/>
      <c r="T112" s="179"/>
      <c r="U112" s="179">
        <v>320000</v>
      </c>
      <c r="V112" s="179"/>
      <c r="W112" s="179">
        <v>12480000</v>
      </c>
      <c r="X112"/>
      <c r="Y112"/>
    </row>
    <row r="113" spans="1:25" ht="16" x14ac:dyDescent="0.2">
      <c r="A113" s="178">
        <v>45425</v>
      </c>
      <c r="B113" s="179"/>
      <c r="C113" s="179"/>
      <c r="D113" s="179"/>
      <c r="E113" s="179"/>
      <c r="F113" s="179">
        <v>396132</v>
      </c>
      <c r="G113" s="179"/>
      <c r="H113" s="179">
        <v>9519</v>
      </c>
      <c r="I113" s="179">
        <v>15464000</v>
      </c>
      <c r="J113" s="179"/>
      <c r="K113" s="179"/>
      <c r="L113" s="179">
        <v>23052</v>
      </c>
      <c r="M113" s="179"/>
      <c r="N113" s="179"/>
      <c r="O113" s="179">
        <v>14697745</v>
      </c>
      <c r="P113" s="179"/>
      <c r="Q113" s="179"/>
      <c r="R113" s="179"/>
      <c r="S113" s="179"/>
      <c r="T113" s="179"/>
      <c r="U113" s="179">
        <v>3200000</v>
      </c>
      <c r="V113" s="179"/>
      <c r="W113" s="179">
        <v>33790448</v>
      </c>
      <c r="X113"/>
      <c r="Y113"/>
    </row>
    <row r="114" spans="1:25" ht="16" x14ac:dyDescent="0.2">
      <c r="A114" s="178">
        <v>45426</v>
      </c>
      <c r="B114" s="179"/>
      <c r="C114" s="179"/>
      <c r="D114" s="179"/>
      <c r="E114" s="179"/>
      <c r="F114" s="179"/>
      <c r="G114" s="179"/>
      <c r="H114" s="179"/>
      <c r="I114" s="179">
        <v>17064000</v>
      </c>
      <c r="J114" s="179"/>
      <c r="K114" s="179">
        <v>329452</v>
      </c>
      <c r="L114" s="179"/>
      <c r="M114" s="179"/>
      <c r="N114" s="179"/>
      <c r="O114" s="179">
        <v>18423108</v>
      </c>
      <c r="P114" s="179"/>
      <c r="Q114" s="179"/>
      <c r="R114" s="179"/>
      <c r="S114" s="179"/>
      <c r="T114" s="179"/>
      <c r="U114" s="179">
        <v>3880000</v>
      </c>
      <c r="V114" s="179"/>
      <c r="W114" s="179">
        <v>39696560</v>
      </c>
      <c r="X114"/>
      <c r="Y114"/>
    </row>
    <row r="115" spans="1:25" ht="16" x14ac:dyDescent="0.2">
      <c r="A115" s="178">
        <v>45427</v>
      </c>
      <c r="B115" s="179"/>
      <c r="C115" s="179"/>
      <c r="D115" s="179"/>
      <c r="E115" s="179"/>
      <c r="F115" s="179">
        <v>501032</v>
      </c>
      <c r="G115" s="179"/>
      <c r="H115" s="179">
        <v>35640</v>
      </c>
      <c r="I115" s="179">
        <v>17272000</v>
      </c>
      <c r="J115" s="179"/>
      <c r="K115" s="179"/>
      <c r="L115" s="179"/>
      <c r="M115" s="179"/>
      <c r="N115" s="179"/>
      <c r="O115" s="179">
        <v>23292107</v>
      </c>
      <c r="P115" s="179"/>
      <c r="Q115" s="179"/>
      <c r="R115" s="179"/>
      <c r="S115" s="179"/>
      <c r="T115" s="179"/>
      <c r="U115" s="179">
        <v>4120350</v>
      </c>
      <c r="V115" s="179"/>
      <c r="W115" s="179">
        <v>45221129</v>
      </c>
      <c r="X115"/>
      <c r="Y115"/>
    </row>
    <row r="116" spans="1:25" ht="16" x14ac:dyDescent="0.2">
      <c r="A116" s="178">
        <v>45428</v>
      </c>
      <c r="B116" s="179"/>
      <c r="C116" s="179"/>
      <c r="D116" s="179"/>
      <c r="E116" s="179"/>
      <c r="F116" s="179"/>
      <c r="G116" s="179"/>
      <c r="H116" s="179">
        <v>46896</v>
      </c>
      <c r="I116" s="179">
        <v>17221600</v>
      </c>
      <c r="J116" s="179"/>
      <c r="K116" s="179"/>
      <c r="L116" s="179"/>
      <c r="M116" s="179"/>
      <c r="N116" s="179"/>
      <c r="O116" s="179">
        <v>14310632</v>
      </c>
      <c r="P116" s="179"/>
      <c r="Q116" s="179"/>
      <c r="R116" s="179"/>
      <c r="S116" s="179"/>
      <c r="T116" s="179"/>
      <c r="U116" s="179">
        <v>4641075</v>
      </c>
      <c r="V116" s="179"/>
      <c r="W116" s="179">
        <v>36220203</v>
      </c>
      <c r="X116"/>
      <c r="Y116"/>
    </row>
    <row r="117" spans="1:25" ht="16" x14ac:dyDescent="0.2">
      <c r="A117" s="178">
        <v>45429</v>
      </c>
      <c r="B117" s="179"/>
      <c r="C117" s="179"/>
      <c r="D117" s="179"/>
      <c r="E117" s="179"/>
      <c r="F117" s="179"/>
      <c r="G117" s="179"/>
      <c r="H117" s="179">
        <v>47014</v>
      </c>
      <c r="I117" s="179">
        <v>19800000</v>
      </c>
      <c r="J117" s="179"/>
      <c r="K117" s="179">
        <v>147609</v>
      </c>
      <c r="L117" s="179"/>
      <c r="M117" s="179"/>
      <c r="N117" s="179"/>
      <c r="O117" s="179">
        <v>14295116</v>
      </c>
      <c r="P117" s="179"/>
      <c r="Q117" s="179"/>
      <c r="R117" s="179"/>
      <c r="S117" s="179"/>
      <c r="T117" s="179"/>
      <c r="U117" s="179">
        <v>5970375</v>
      </c>
      <c r="V117" s="179"/>
      <c r="W117" s="179">
        <v>40260114</v>
      </c>
      <c r="X117"/>
      <c r="Y117"/>
    </row>
    <row r="118" spans="1:25" ht="16" x14ac:dyDescent="0.2">
      <c r="A118" s="178">
        <v>45430</v>
      </c>
      <c r="B118" s="179"/>
      <c r="C118" s="179"/>
      <c r="D118" s="179"/>
      <c r="E118" s="179"/>
      <c r="F118" s="179"/>
      <c r="G118" s="179"/>
      <c r="H118" s="179"/>
      <c r="I118" s="179">
        <v>20656000</v>
      </c>
      <c r="J118" s="179"/>
      <c r="K118" s="179"/>
      <c r="L118" s="179"/>
      <c r="M118" s="179"/>
      <c r="N118" s="179"/>
      <c r="O118" s="179"/>
      <c r="P118" s="179"/>
      <c r="Q118" s="179"/>
      <c r="R118" s="179"/>
      <c r="S118" s="179"/>
      <c r="T118" s="179"/>
      <c r="U118" s="179">
        <v>4540300</v>
      </c>
      <c r="V118" s="179"/>
      <c r="W118" s="179">
        <v>25196300</v>
      </c>
      <c r="X118"/>
      <c r="Y118"/>
    </row>
    <row r="119" spans="1:25" ht="16" x14ac:dyDescent="0.2">
      <c r="A119" s="178">
        <v>45431</v>
      </c>
      <c r="B119" s="179"/>
      <c r="C119" s="179"/>
      <c r="D119" s="179"/>
      <c r="E119" s="179"/>
      <c r="F119" s="179"/>
      <c r="G119" s="179"/>
      <c r="H119" s="179"/>
      <c r="I119" s="179">
        <v>18516000</v>
      </c>
      <c r="J119" s="179"/>
      <c r="K119" s="179"/>
      <c r="L119" s="179"/>
      <c r="M119" s="179"/>
      <c r="N119" s="179"/>
      <c r="O119" s="179"/>
      <c r="P119" s="179"/>
      <c r="Q119" s="179"/>
      <c r="R119" s="179"/>
      <c r="S119" s="179"/>
      <c r="T119" s="179"/>
      <c r="U119" s="179">
        <v>3880000</v>
      </c>
      <c r="V119" s="179"/>
      <c r="W119" s="179">
        <v>22396000</v>
      </c>
      <c r="X119"/>
      <c r="Y119"/>
    </row>
    <row r="120" spans="1:25" ht="16" x14ac:dyDescent="0.2">
      <c r="A120" s="178">
        <v>45432</v>
      </c>
      <c r="B120" s="179">
        <v>272340</v>
      </c>
      <c r="C120" s="179"/>
      <c r="D120" s="179"/>
      <c r="E120" s="179"/>
      <c r="F120" s="179"/>
      <c r="G120" s="179"/>
      <c r="H120" s="179">
        <v>2356</v>
      </c>
      <c r="I120" s="179">
        <v>21470400</v>
      </c>
      <c r="J120" s="179"/>
      <c r="K120" s="179"/>
      <c r="L120" s="179"/>
      <c r="M120" s="179"/>
      <c r="N120" s="179"/>
      <c r="O120" s="179">
        <v>18165472</v>
      </c>
      <c r="P120" s="179"/>
      <c r="Q120" s="179"/>
      <c r="R120" s="179"/>
      <c r="S120" s="179"/>
      <c r="T120" s="179"/>
      <c r="U120" s="179">
        <v>4440000</v>
      </c>
      <c r="V120" s="179"/>
      <c r="W120" s="179">
        <v>44350568</v>
      </c>
      <c r="X120"/>
      <c r="Y120"/>
    </row>
    <row r="121" spans="1:25" ht="16" x14ac:dyDescent="0.2">
      <c r="A121" s="178">
        <v>45433</v>
      </c>
      <c r="B121" s="179">
        <v>484415</v>
      </c>
      <c r="C121" s="179"/>
      <c r="D121" s="179"/>
      <c r="E121" s="179"/>
      <c r="F121" s="179"/>
      <c r="G121" s="179"/>
      <c r="H121" s="179"/>
      <c r="I121" s="179">
        <v>21352000</v>
      </c>
      <c r="J121" s="179"/>
      <c r="K121" s="179">
        <v>501052</v>
      </c>
      <c r="L121" s="179"/>
      <c r="M121" s="179"/>
      <c r="N121" s="179"/>
      <c r="O121" s="179">
        <v>18625149</v>
      </c>
      <c r="P121" s="179"/>
      <c r="Q121" s="179"/>
      <c r="R121" s="179"/>
      <c r="S121" s="179"/>
      <c r="T121" s="179"/>
      <c r="U121" s="179">
        <v>5960000</v>
      </c>
      <c r="V121" s="179"/>
      <c r="W121" s="179">
        <v>46922616</v>
      </c>
      <c r="X121"/>
      <c r="Y121"/>
    </row>
    <row r="122" spans="1:25" ht="16" x14ac:dyDescent="0.2">
      <c r="A122" s="178">
        <v>45434</v>
      </c>
      <c r="B122" s="179"/>
      <c r="C122" s="179"/>
      <c r="D122" s="179"/>
      <c r="E122" s="179"/>
      <c r="F122" s="179"/>
      <c r="G122" s="179"/>
      <c r="H122" s="179"/>
      <c r="I122" s="179">
        <v>16906000</v>
      </c>
      <c r="J122" s="179"/>
      <c r="K122" s="179"/>
      <c r="L122" s="179"/>
      <c r="M122" s="179"/>
      <c r="N122" s="179"/>
      <c r="O122" s="179">
        <v>22330668</v>
      </c>
      <c r="P122" s="179"/>
      <c r="Q122" s="179"/>
      <c r="R122" s="179"/>
      <c r="S122" s="179"/>
      <c r="T122" s="179"/>
      <c r="U122" s="179">
        <v>3880000</v>
      </c>
      <c r="V122" s="179"/>
      <c r="W122" s="179">
        <v>43116668</v>
      </c>
      <c r="X122"/>
      <c r="Y122"/>
    </row>
    <row r="123" spans="1:25" ht="16" x14ac:dyDescent="0.2">
      <c r="A123" s="178">
        <v>45435</v>
      </c>
      <c r="B123" s="179">
        <v>213775</v>
      </c>
      <c r="C123" s="179"/>
      <c r="D123" s="179"/>
      <c r="E123" s="179"/>
      <c r="F123" s="179"/>
      <c r="G123" s="179"/>
      <c r="H123" s="179">
        <v>35484</v>
      </c>
      <c r="I123" s="179">
        <v>20124000</v>
      </c>
      <c r="J123" s="179"/>
      <c r="K123" s="179"/>
      <c r="L123" s="179"/>
      <c r="M123" s="179"/>
      <c r="N123" s="179"/>
      <c r="O123" s="179">
        <v>13277650</v>
      </c>
      <c r="P123" s="179"/>
      <c r="Q123" s="179"/>
      <c r="R123" s="179"/>
      <c r="S123" s="179"/>
      <c r="T123" s="179">
        <v>40000</v>
      </c>
      <c r="U123" s="179">
        <v>4080000</v>
      </c>
      <c r="V123" s="179"/>
      <c r="W123" s="179">
        <v>37770909</v>
      </c>
      <c r="X123"/>
      <c r="Y123"/>
    </row>
    <row r="124" spans="1:25" ht="16" x14ac:dyDescent="0.2">
      <c r="A124" s="178">
        <v>45436</v>
      </c>
      <c r="B124" s="179">
        <v>59500</v>
      </c>
      <c r="C124" s="179"/>
      <c r="D124" s="179"/>
      <c r="E124" s="179"/>
      <c r="F124" s="179"/>
      <c r="G124" s="179"/>
      <c r="H124" s="179"/>
      <c r="I124" s="179">
        <v>19832000</v>
      </c>
      <c r="J124" s="179"/>
      <c r="K124" s="179">
        <v>24200</v>
      </c>
      <c r="L124" s="179"/>
      <c r="M124" s="179"/>
      <c r="N124" s="179"/>
      <c r="O124" s="179">
        <v>13165345</v>
      </c>
      <c r="P124" s="179"/>
      <c r="Q124" s="179"/>
      <c r="R124" s="179"/>
      <c r="S124" s="179"/>
      <c r="T124" s="179">
        <v>40000</v>
      </c>
      <c r="U124" s="179">
        <v>4080000</v>
      </c>
      <c r="V124" s="179"/>
      <c r="W124" s="179">
        <v>37201045</v>
      </c>
      <c r="X124"/>
      <c r="Y124"/>
    </row>
    <row r="125" spans="1:25" ht="16" x14ac:dyDescent="0.2">
      <c r="A125" s="178">
        <v>45437</v>
      </c>
      <c r="B125" s="179">
        <v>138550</v>
      </c>
      <c r="C125" s="179"/>
      <c r="D125" s="179"/>
      <c r="E125" s="179"/>
      <c r="F125" s="179"/>
      <c r="G125" s="179"/>
      <c r="H125" s="179"/>
      <c r="I125" s="179">
        <v>17376000</v>
      </c>
      <c r="J125" s="179"/>
      <c r="K125" s="179"/>
      <c r="L125" s="179"/>
      <c r="M125" s="179"/>
      <c r="N125" s="179"/>
      <c r="O125" s="179"/>
      <c r="P125" s="179"/>
      <c r="Q125" s="179"/>
      <c r="R125" s="179"/>
      <c r="S125" s="179"/>
      <c r="T125" s="179"/>
      <c r="U125" s="179">
        <v>3776550</v>
      </c>
      <c r="V125" s="179"/>
      <c r="W125" s="179">
        <v>21291100</v>
      </c>
      <c r="X125"/>
      <c r="Y125"/>
    </row>
    <row r="126" spans="1:25" ht="16" x14ac:dyDescent="0.2">
      <c r="A126" s="178">
        <v>45438</v>
      </c>
      <c r="B126" s="179"/>
      <c r="C126" s="179"/>
      <c r="D126" s="179"/>
      <c r="E126" s="179"/>
      <c r="F126" s="179"/>
      <c r="G126" s="179"/>
      <c r="H126" s="179"/>
      <c r="I126" s="179">
        <v>16608000</v>
      </c>
      <c r="J126" s="179"/>
      <c r="K126" s="179"/>
      <c r="L126" s="179"/>
      <c r="M126" s="179"/>
      <c r="N126" s="179"/>
      <c r="O126" s="179"/>
      <c r="P126" s="179"/>
      <c r="Q126" s="179"/>
      <c r="R126" s="179"/>
      <c r="S126" s="179"/>
      <c r="T126" s="179">
        <v>80000</v>
      </c>
      <c r="U126" s="179">
        <v>2400000</v>
      </c>
      <c r="V126" s="179"/>
      <c r="W126" s="179">
        <v>19088000</v>
      </c>
      <c r="X126"/>
      <c r="Y126"/>
    </row>
    <row r="127" spans="1:25" ht="16" x14ac:dyDescent="0.2">
      <c r="A127" s="178">
        <v>45439</v>
      </c>
      <c r="B127" s="179">
        <v>321810</v>
      </c>
      <c r="C127" s="179"/>
      <c r="D127" s="179"/>
      <c r="E127" s="179"/>
      <c r="F127" s="179"/>
      <c r="G127" s="179"/>
      <c r="H127" s="179"/>
      <c r="I127" s="179">
        <v>17172000</v>
      </c>
      <c r="J127" s="179"/>
      <c r="K127" s="179"/>
      <c r="L127" s="179"/>
      <c r="M127" s="179"/>
      <c r="N127" s="179"/>
      <c r="O127" s="179">
        <v>20944</v>
      </c>
      <c r="P127" s="179"/>
      <c r="Q127" s="179"/>
      <c r="R127" s="179"/>
      <c r="S127" s="179"/>
      <c r="T127" s="179">
        <v>80000</v>
      </c>
      <c r="U127" s="179">
        <v>1280000</v>
      </c>
      <c r="V127" s="179"/>
      <c r="W127" s="179">
        <v>18874754</v>
      </c>
      <c r="X127"/>
      <c r="Y127"/>
    </row>
    <row r="128" spans="1:25" ht="16" x14ac:dyDescent="0.2">
      <c r="A128" s="178">
        <v>45440</v>
      </c>
      <c r="B128" s="179">
        <v>683740</v>
      </c>
      <c r="C128" s="179"/>
      <c r="D128" s="179"/>
      <c r="E128" s="179"/>
      <c r="F128" s="179"/>
      <c r="G128" s="179"/>
      <c r="H128" s="179">
        <v>7652</v>
      </c>
      <c r="I128" s="179">
        <v>17336000</v>
      </c>
      <c r="J128" s="179"/>
      <c r="K128" s="179"/>
      <c r="L128" s="179"/>
      <c r="M128" s="179"/>
      <c r="N128" s="179"/>
      <c r="O128" s="179">
        <v>22258562</v>
      </c>
      <c r="P128" s="179"/>
      <c r="Q128" s="179"/>
      <c r="R128" s="179"/>
      <c r="S128" s="179"/>
      <c r="T128" s="179">
        <v>80000</v>
      </c>
      <c r="U128" s="179">
        <v>4160000</v>
      </c>
      <c r="V128" s="179"/>
      <c r="W128" s="179">
        <v>44525954</v>
      </c>
      <c r="X128"/>
      <c r="Y128"/>
    </row>
    <row r="129" spans="1:25" ht="16" x14ac:dyDescent="0.2">
      <c r="A129" s="178">
        <v>45441</v>
      </c>
      <c r="B129" s="179">
        <v>712200</v>
      </c>
      <c r="C129" s="179"/>
      <c r="D129" s="179"/>
      <c r="E129" s="179"/>
      <c r="F129" s="179"/>
      <c r="G129" s="179"/>
      <c r="H129" s="179">
        <v>7575</v>
      </c>
      <c r="I129" s="179">
        <v>17620000</v>
      </c>
      <c r="J129" s="179"/>
      <c r="K129" s="179">
        <v>59400</v>
      </c>
      <c r="L129" s="179"/>
      <c r="M129" s="179"/>
      <c r="N129" s="179"/>
      <c r="O129" s="179">
        <v>16299839</v>
      </c>
      <c r="P129" s="179"/>
      <c r="Q129" s="179"/>
      <c r="R129" s="179"/>
      <c r="S129" s="179"/>
      <c r="T129" s="179">
        <v>80000</v>
      </c>
      <c r="U129" s="179">
        <v>3480000</v>
      </c>
      <c r="V129" s="179"/>
      <c r="W129" s="179">
        <v>38259014</v>
      </c>
      <c r="X129"/>
      <c r="Y129"/>
    </row>
    <row r="130" spans="1:25" ht="16" x14ac:dyDescent="0.2">
      <c r="A130" s="178">
        <v>45442</v>
      </c>
      <c r="B130" s="179">
        <v>594782</v>
      </c>
      <c r="C130" s="179"/>
      <c r="D130" s="179"/>
      <c r="E130" s="179"/>
      <c r="F130" s="179"/>
      <c r="G130" s="179"/>
      <c r="H130" s="179">
        <v>36729</v>
      </c>
      <c r="I130" s="179">
        <v>18740000</v>
      </c>
      <c r="J130" s="179"/>
      <c r="K130" s="179"/>
      <c r="L130" s="179"/>
      <c r="M130" s="179"/>
      <c r="N130" s="179"/>
      <c r="O130" s="179">
        <v>23077703</v>
      </c>
      <c r="P130" s="179"/>
      <c r="Q130" s="179"/>
      <c r="R130" s="179"/>
      <c r="S130" s="179"/>
      <c r="T130" s="179">
        <v>240000</v>
      </c>
      <c r="U130" s="179">
        <v>3360000</v>
      </c>
      <c r="V130" s="179"/>
      <c r="W130" s="179">
        <v>46049214</v>
      </c>
      <c r="X130"/>
      <c r="Y130"/>
    </row>
    <row r="131" spans="1:25" ht="16" x14ac:dyDescent="0.2">
      <c r="A131" s="178">
        <v>45443</v>
      </c>
      <c r="B131" s="179">
        <v>629525</v>
      </c>
      <c r="C131" s="179"/>
      <c r="D131" s="179"/>
      <c r="E131" s="179"/>
      <c r="F131" s="179"/>
      <c r="G131" s="179"/>
      <c r="H131" s="179"/>
      <c r="I131" s="179">
        <v>18024000</v>
      </c>
      <c r="J131" s="179"/>
      <c r="K131" s="179"/>
      <c r="L131" s="179"/>
      <c r="M131" s="179"/>
      <c r="N131" s="179"/>
      <c r="O131" s="179">
        <v>12538272</v>
      </c>
      <c r="P131" s="179"/>
      <c r="Q131" s="179"/>
      <c r="R131" s="179"/>
      <c r="S131" s="179"/>
      <c r="T131" s="179">
        <v>160000</v>
      </c>
      <c r="U131" s="179">
        <v>4920000</v>
      </c>
      <c r="V131" s="179"/>
      <c r="W131" s="179">
        <v>36271797</v>
      </c>
      <c r="X131"/>
      <c r="Y131"/>
    </row>
    <row r="132" spans="1:25" ht="16" x14ac:dyDescent="0.2">
      <c r="A132" s="178">
        <v>45444</v>
      </c>
      <c r="B132" s="179">
        <v>1160475</v>
      </c>
      <c r="C132" s="179"/>
      <c r="D132" s="179"/>
      <c r="E132" s="179"/>
      <c r="F132" s="179"/>
      <c r="G132" s="179"/>
      <c r="H132" s="179"/>
      <c r="I132" s="179">
        <v>17260000</v>
      </c>
      <c r="J132" s="179"/>
      <c r="K132" s="179"/>
      <c r="L132" s="179"/>
      <c r="M132" s="179"/>
      <c r="N132" s="179"/>
      <c r="O132" s="179"/>
      <c r="P132" s="179"/>
      <c r="Q132" s="179"/>
      <c r="R132" s="179"/>
      <c r="S132" s="179"/>
      <c r="T132" s="179">
        <v>40000</v>
      </c>
      <c r="U132" s="179">
        <v>4280000</v>
      </c>
      <c r="V132" s="179"/>
      <c r="W132" s="179">
        <v>22740475</v>
      </c>
      <c r="X132"/>
      <c r="Y132"/>
    </row>
    <row r="133" spans="1:25" ht="16" x14ac:dyDescent="0.2">
      <c r="A133" s="178">
        <v>45445</v>
      </c>
      <c r="B133" s="179"/>
      <c r="C133" s="179"/>
      <c r="D133" s="179"/>
      <c r="E133" s="179"/>
      <c r="F133" s="179"/>
      <c r="G133" s="179"/>
      <c r="H133" s="179"/>
      <c r="I133" s="179">
        <v>13892000</v>
      </c>
      <c r="J133" s="179"/>
      <c r="K133" s="179"/>
      <c r="L133" s="179"/>
      <c r="M133" s="179"/>
      <c r="N133" s="179"/>
      <c r="O133" s="179"/>
      <c r="P133" s="179"/>
      <c r="Q133" s="179"/>
      <c r="R133" s="179"/>
      <c r="S133" s="179"/>
      <c r="T133" s="179">
        <v>160000</v>
      </c>
      <c r="U133" s="179">
        <v>3400000</v>
      </c>
      <c r="V133" s="179"/>
      <c r="W133" s="179">
        <v>17452000</v>
      </c>
      <c r="X133"/>
      <c r="Y133"/>
    </row>
    <row r="134" spans="1:25" ht="16" x14ac:dyDescent="0.2">
      <c r="A134" s="178">
        <v>45446</v>
      </c>
      <c r="B134" s="179">
        <v>4479810</v>
      </c>
      <c r="C134" s="179"/>
      <c r="D134" s="179"/>
      <c r="E134" s="179"/>
      <c r="F134" s="179"/>
      <c r="G134" s="179"/>
      <c r="H134" s="179"/>
      <c r="I134" s="179">
        <v>17100000</v>
      </c>
      <c r="J134" s="179">
        <v>200000</v>
      </c>
      <c r="K134" s="179"/>
      <c r="L134" s="179"/>
      <c r="M134" s="179"/>
      <c r="N134" s="179"/>
      <c r="O134" s="179">
        <v>15162077</v>
      </c>
      <c r="P134" s="179"/>
      <c r="Q134" s="179"/>
      <c r="R134" s="179"/>
      <c r="S134" s="179"/>
      <c r="T134" s="179">
        <v>280000</v>
      </c>
      <c r="U134" s="179">
        <v>3520000</v>
      </c>
      <c r="V134" s="179"/>
      <c r="W134" s="179">
        <v>40741887</v>
      </c>
      <c r="X134"/>
      <c r="Y134"/>
    </row>
    <row r="135" spans="1:25" ht="16" x14ac:dyDescent="0.2">
      <c r="A135" s="178">
        <v>45447</v>
      </c>
      <c r="B135" s="179">
        <v>4269825</v>
      </c>
      <c r="C135" s="179"/>
      <c r="D135" s="179"/>
      <c r="E135" s="179"/>
      <c r="F135" s="179"/>
      <c r="G135" s="179"/>
      <c r="H135" s="179">
        <v>4862</v>
      </c>
      <c r="I135" s="179">
        <v>18600000</v>
      </c>
      <c r="J135" s="179">
        <v>800000</v>
      </c>
      <c r="K135" s="179"/>
      <c r="L135" s="179"/>
      <c r="M135" s="179"/>
      <c r="N135" s="179"/>
      <c r="O135" s="179">
        <v>24973611</v>
      </c>
      <c r="P135" s="179"/>
      <c r="Q135" s="179"/>
      <c r="R135" s="179"/>
      <c r="S135" s="179"/>
      <c r="T135" s="179">
        <v>320000</v>
      </c>
      <c r="U135" s="179">
        <v>4160000</v>
      </c>
      <c r="V135" s="179"/>
      <c r="W135" s="179">
        <v>53128298</v>
      </c>
      <c r="X135"/>
      <c r="Y135"/>
    </row>
    <row r="136" spans="1:25" ht="16" x14ac:dyDescent="0.2">
      <c r="A136" s="178">
        <v>45448</v>
      </c>
      <c r="B136" s="179">
        <v>4566125</v>
      </c>
      <c r="C136" s="179"/>
      <c r="D136" s="179"/>
      <c r="E136" s="179"/>
      <c r="F136" s="179"/>
      <c r="G136" s="179"/>
      <c r="H136" s="179"/>
      <c r="I136" s="179">
        <v>18576000</v>
      </c>
      <c r="J136" s="179">
        <v>1280000</v>
      </c>
      <c r="K136" s="179"/>
      <c r="L136" s="179"/>
      <c r="M136" s="179"/>
      <c r="N136" s="179"/>
      <c r="O136" s="179">
        <v>12884928</v>
      </c>
      <c r="P136" s="179"/>
      <c r="Q136" s="179"/>
      <c r="R136" s="179"/>
      <c r="S136" s="179"/>
      <c r="T136" s="179">
        <v>320000</v>
      </c>
      <c r="U136" s="179">
        <v>3880000</v>
      </c>
      <c r="V136" s="179"/>
      <c r="W136" s="179">
        <v>41507053</v>
      </c>
      <c r="X136"/>
      <c r="Y136"/>
    </row>
    <row r="137" spans="1:25" ht="16" x14ac:dyDescent="0.2">
      <c r="A137" s="178">
        <v>45449</v>
      </c>
      <c r="B137" s="179">
        <v>4337675</v>
      </c>
      <c r="C137" s="179"/>
      <c r="D137" s="179">
        <v>360000</v>
      </c>
      <c r="E137" s="179"/>
      <c r="F137" s="179"/>
      <c r="G137" s="179"/>
      <c r="H137" s="179"/>
      <c r="I137" s="179">
        <v>18412000</v>
      </c>
      <c r="J137" s="179">
        <v>960000</v>
      </c>
      <c r="K137" s="179"/>
      <c r="L137" s="179"/>
      <c r="M137" s="179"/>
      <c r="N137" s="179"/>
      <c r="O137" s="179">
        <v>24815027</v>
      </c>
      <c r="P137" s="179"/>
      <c r="Q137" s="179"/>
      <c r="R137" s="179"/>
      <c r="S137" s="179"/>
      <c r="T137" s="179">
        <v>280000</v>
      </c>
      <c r="U137" s="179">
        <v>3400000</v>
      </c>
      <c r="V137" s="179"/>
      <c r="W137" s="179">
        <v>52564702</v>
      </c>
      <c r="X137"/>
      <c r="Y137"/>
    </row>
    <row r="138" spans="1:25" ht="16" x14ac:dyDescent="0.2">
      <c r="A138" s="178">
        <v>45450</v>
      </c>
      <c r="B138" s="179">
        <v>4654475</v>
      </c>
      <c r="C138" s="179"/>
      <c r="D138" s="179">
        <v>360000</v>
      </c>
      <c r="E138" s="179"/>
      <c r="F138" s="179"/>
      <c r="G138" s="179"/>
      <c r="H138" s="179"/>
      <c r="I138" s="179">
        <v>16260000</v>
      </c>
      <c r="J138" s="179">
        <v>2200000</v>
      </c>
      <c r="K138" s="179"/>
      <c r="L138" s="179"/>
      <c r="M138" s="179"/>
      <c r="N138" s="179"/>
      <c r="O138" s="179">
        <v>11635347</v>
      </c>
      <c r="P138" s="179"/>
      <c r="Q138" s="179"/>
      <c r="R138" s="179"/>
      <c r="S138" s="179"/>
      <c r="T138" s="179">
        <v>480000</v>
      </c>
      <c r="U138" s="179">
        <v>2960000</v>
      </c>
      <c r="V138" s="179"/>
      <c r="W138" s="179">
        <v>38549822</v>
      </c>
      <c r="X138"/>
      <c r="Y138"/>
    </row>
    <row r="139" spans="1:25" ht="16" x14ac:dyDescent="0.2">
      <c r="A139" s="178">
        <v>45451</v>
      </c>
      <c r="B139" s="179">
        <v>5116725</v>
      </c>
      <c r="C139" s="179"/>
      <c r="D139" s="179">
        <v>360000</v>
      </c>
      <c r="E139" s="179"/>
      <c r="F139" s="179"/>
      <c r="G139" s="179"/>
      <c r="H139" s="179"/>
      <c r="I139" s="179">
        <v>15000000</v>
      </c>
      <c r="J139" s="179">
        <v>2720000</v>
      </c>
      <c r="K139" s="179"/>
      <c r="L139" s="179"/>
      <c r="M139" s="179"/>
      <c r="N139" s="179"/>
      <c r="O139" s="179"/>
      <c r="P139" s="179"/>
      <c r="Q139" s="179"/>
      <c r="R139" s="179"/>
      <c r="S139" s="179"/>
      <c r="T139" s="179">
        <v>680000</v>
      </c>
      <c r="U139" s="179">
        <v>2600000</v>
      </c>
      <c r="V139" s="179"/>
      <c r="W139" s="179">
        <v>26476725</v>
      </c>
      <c r="X139"/>
      <c r="Y139"/>
    </row>
    <row r="140" spans="1:25" ht="16" x14ac:dyDescent="0.2">
      <c r="A140" s="178">
        <v>45452</v>
      </c>
      <c r="B140" s="179"/>
      <c r="C140" s="179"/>
      <c r="D140" s="179"/>
      <c r="E140" s="179"/>
      <c r="F140" s="179"/>
      <c r="G140" s="179"/>
      <c r="H140" s="179"/>
      <c r="I140" s="179">
        <v>12880000</v>
      </c>
      <c r="J140" s="179">
        <v>2760000</v>
      </c>
      <c r="K140" s="179"/>
      <c r="L140" s="179"/>
      <c r="M140" s="179"/>
      <c r="N140" s="179"/>
      <c r="O140" s="179"/>
      <c r="P140" s="179"/>
      <c r="Q140" s="179"/>
      <c r="R140" s="179"/>
      <c r="S140" s="179"/>
      <c r="T140" s="179">
        <v>440000</v>
      </c>
      <c r="U140" s="179">
        <v>2240000</v>
      </c>
      <c r="V140" s="179"/>
      <c r="W140" s="179">
        <v>18320000</v>
      </c>
      <c r="X140"/>
      <c r="Y140"/>
    </row>
    <row r="141" spans="1:25" ht="16" x14ac:dyDescent="0.2">
      <c r="A141" s="178">
        <v>45453</v>
      </c>
      <c r="B141" s="179">
        <v>5314765</v>
      </c>
      <c r="C141" s="179"/>
      <c r="D141" s="179">
        <v>3800000</v>
      </c>
      <c r="E141" s="179"/>
      <c r="F141" s="179"/>
      <c r="G141" s="179"/>
      <c r="H141" s="179"/>
      <c r="I141" s="179">
        <v>13680000</v>
      </c>
      <c r="J141" s="179">
        <v>5720000</v>
      </c>
      <c r="K141" s="179"/>
      <c r="L141" s="179"/>
      <c r="M141" s="179"/>
      <c r="N141" s="179"/>
      <c r="O141" s="179">
        <v>16090259</v>
      </c>
      <c r="P141" s="179"/>
      <c r="Q141" s="179"/>
      <c r="R141" s="179"/>
      <c r="S141" s="179"/>
      <c r="T141" s="179">
        <v>640000</v>
      </c>
      <c r="U141" s="179">
        <v>4000000</v>
      </c>
      <c r="V141" s="179"/>
      <c r="W141" s="179">
        <v>49245024</v>
      </c>
      <c r="X141"/>
      <c r="Y141"/>
    </row>
    <row r="142" spans="1:25" ht="16" x14ac:dyDescent="0.2">
      <c r="A142" s="178">
        <v>45454</v>
      </c>
      <c r="B142" s="179">
        <v>4661750</v>
      </c>
      <c r="C142" s="179"/>
      <c r="D142" s="179">
        <v>3760000</v>
      </c>
      <c r="E142" s="179"/>
      <c r="F142" s="179"/>
      <c r="G142" s="179"/>
      <c r="H142" s="179"/>
      <c r="I142" s="179">
        <v>13360000</v>
      </c>
      <c r="J142" s="179">
        <v>7600000</v>
      </c>
      <c r="K142" s="179"/>
      <c r="L142" s="179"/>
      <c r="M142" s="179"/>
      <c r="N142" s="179"/>
      <c r="O142" s="179">
        <v>13061921</v>
      </c>
      <c r="P142" s="179"/>
      <c r="Q142" s="179"/>
      <c r="R142" s="179"/>
      <c r="S142" s="179"/>
      <c r="T142" s="179">
        <v>600000</v>
      </c>
      <c r="U142" s="179">
        <v>3320000</v>
      </c>
      <c r="V142" s="179"/>
      <c r="W142" s="179">
        <v>46363671</v>
      </c>
      <c r="X142"/>
      <c r="Y142"/>
    </row>
    <row r="143" spans="1:25" ht="16" x14ac:dyDescent="0.2">
      <c r="A143" s="178">
        <v>45455</v>
      </c>
      <c r="B143" s="179">
        <v>4590575</v>
      </c>
      <c r="C143" s="179"/>
      <c r="D143" s="179">
        <v>4680000</v>
      </c>
      <c r="E143" s="179"/>
      <c r="F143" s="179"/>
      <c r="G143" s="179"/>
      <c r="H143" s="179"/>
      <c r="I143" s="179">
        <v>11488000</v>
      </c>
      <c r="J143" s="179">
        <v>12240000</v>
      </c>
      <c r="K143" s="179"/>
      <c r="L143" s="179"/>
      <c r="M143" s="179"/>
      <c r="N143" s="179"/>
      <c r="O143" s="179">
        <v>14302297</v>
      </c>
      <c r="P143" s="179"/>
      <c r="Q143" s="179"/>
      <c r="R143" s="179"/>
      <c r="S143" s="179"/>
      <c r="T143" s="179">
        <v>600000</v>
      </c>
      <c r="U143" s="179">
        <v>2680000</v>
      </c>
      <c r="V143" s="179"/>
      <c r="W143" s="179">
        <v>50580872</v>
      </c>
      <c r="X143"/>
      <c r="Y143"/>
    </row>
    <row r="144" spans="1:25" ht="16" x14ac:dyDescent="0.2">
      <c r="A144" s="178">
        <v>45456</v>
      </c>
      <c r="B144" s="179">
        <v>5374825</v>
      </c>
      <c r="C144" s="179"/>
      <c r="D144" s="179">
        <v>5320000</v>
      </c>
      <c r="E144" s="179"/>
      <c r="F144" s="179"/>
      <c r="G144" s="179"/>
      <c r="H144" s="179"/>
      <c r="I144" s="179">
        <v>11128000</v>
      </c>
      <c r="J144" s="179">
        <v>13800000</v>
      </c>
      <c r="K144" s="179"/>
      <c r="L144" s="179"/>
      <c r="M144" s="179"/>
      <c r="N144" s="179"/>
      <c r="O144" s="179">
        <v>7199673</v>
      </c>
      <c r="P144" s="179"/>
      <c r="Q144" s="179"/>
      <c r="R144" s="179"/>
      <c r="S144" s="179"/>
      <c r="T144" s="179">
        <v>720000</v>
      </c>
      <c r="U144" s="179">
        <v>3382350</v>
      </c>
      <c r="V144" s="179"/>
      <c r="W144" s="179">
        <v>46924848</v>
      </c>
      <c r="X144"/>
      <c r="Y144"/>
    </row>
    <row r="145" spans="1:25" ht="16" x14ac:dyDescent="0.2">
      <c r="A145" s="178">
        <v>45457</v>
      </c>
      <c r="B145" s="179">
        <v>5504450</v>
      </c>
      <c r="C145" s="179"/>
      <c r="D145" s="179">
        <v>5600000</v>
      </c>
      <c r="E145" s="179"/>
      <c r="F145" s="179"/>
      <c r="G145" s="179"/>
      <c r="H145" s="179"/>
      <c r="I145" s="179">
        <v>8080000</v>
      </c>
      <c r="J145" s="179">
        <v>18920000</v>
      </c>
      <c r="K145" s="179"/>
      <c r="L145" s="179"/>
      <c r="M145" s="179"/>
      <c r="N145" s="179"/>
      <c r="O145" s="179">
        <v>6631279</v>
      </c>
      <c r="P145" s="179"/>
      <c r="Q145" s="179"/>
      <c r="R145" s="179"/>
      <c r="S145" s="179"/>
      <c r="T145" s="179">
        <v>840000</v>
      </c>
      <c r="U145" s="179">
        <v>4153950</v>
      </c>
      <c r="V145" s="179"/>
      <c r="W145" s="179">
        <v>49729679</v>
      </c>
      <c r="X145"/>
      <c r="Y145"/>
    </row>
    <row r="146" spans="1:25" ht="16" x14ac:dyDescent="0.2">
      <c r="A146" s="178">
        <v>45458</v>
      </c>
      <c r="B146" s="179">
        <v>6613605</v>
      </c>
      <c r="C146" s="179"/>
      <c r="D146" s="179">
        <v>5400000</v>
      </c>
      <c r="E146" s="179"/>
      <c r="F146" s="179"/>
      <c r="G146" s="179"/>
      <c r="H146" s="179"/>
      <c r="I146" s="179">
        <v>7400000</v>
      </c>
      <c r="J146" s="179">
        <v>17240000</v>
      </c>
      <c r="K146" s="179"/>
      <c r="L146" s="179"/>
      <c r="M146" s="179"/>
      <c r="N146" s="179"/>
      <c r="O146" s="179"/>
      <c r="P146" s="179"/>
      <c r="Q146" s="179"/>
      <c r="R146" s="179"/>
      <c r="S146" s="179"/>
      <c r="T146" s="179">
        <v>1040000</v>
      </c>
      <c r="U146" s="179">
        <v>4171100</v>
      </c>
      <c r="V146" s="179"/>
      <c r="W146" s="179">
        <v>41864705</v>
      </c>
      <c r="X146"/>
      <c r="Y146"/>
    </row>
    <row r="147" spans="1:25" ht="16" x14ac:dyDescent="0.2">
      <c r="A147" s="178">
        <v>45459</v>
      </c>
      <c r="B147" s="179">
        <v>909875</v>
      </c>
      <c r="C147" s="179"/>
      <c r="D147" s="179"/>
      <c r="E147" s="179"/>
      <c r="F147" s="179"/>
      <c r="G147" s="179"/>
      <c r="H147" s="179"/>
      <c r="I147" s="179">
        <v>6320000</v>
      </c>
      <c r="J147" s="179">
        <v>13360000</v>
      </c>
      <c r="K147" s="179"/>
      <c r="L147" s="179"/>
      <c r="M147" s="179"/>
      <c r="N147" s="179"/>
      <c r="O147" s="179"/>
      <c r="P147" s="179"/>
      <c r="Q147" s="179"/>
      <c r="R147" s="179"/>
      <c r="S147" s="179"/>
      <c r="T147" s="179">
        <v>1200000</v>
      </c>
      <c r="U147" s="179">
        <v>2440000</v>
      </c>
      <c r="V147" s="179"/>
      <c r="W147" s="179">
        <v>24229875</v>
      </c>
      <c r="X147"/>
      <c r="Y147"/>
    </row>
    <row r="148" spans="1:25" ht="16" x14ac:dyDescent="0.2">
      <c r="A148" s="178">
        <v>45460</v>
      </c>
      <c r="B148" s="179">
        <v>6952585</v>
      </c>
      <c r="C148" s="179"/>
      <c r="D148" s="179">
        <v>6239400</v>
      </c>
      <c r="E148" s="179"/>
      <c r="F148" s="179"/>
      <c r="G148" s="179"/>
      <c r="H148" s="179"/>
      <c r="I148" s="179">
        <v>6400000</v>
      </c>
      <c r="J148" s="179">
        <v>21176000</v>
      </c>
      <c r="K148" s="179"/>
      <c r="L148" s="179"/>
      <c r="M148" s="179"/>
      <c r="N148" s="179"/>
      <c r="O148" s="179">
        <v>8200644</v>
      </c>
      <c r="P148" s="179"/>
      <c r="Q148" s="179"/>
      <c r="R148" s="179"/>
      <c r="S148" s="179"/>
      <c r="T148" s="179">
        <v>1800000</v>
      </c>
      <c r="U148" s="179">
        <v>4380050</v>
      </c>
      <c r="V148" s="179"/>
      <c r="W148" s="179">
        <v>55148679</v>
      </c>
      <c r="X148"/>
      <c r="Y148"/>
    </row>
    <row r="149" spans="1:25" ht="16" x14ac:dyDescent="0.2">
      <c r="A149" s="178">
        <v>45461</v>
      </c>
      <c r="B149" s="179">
        <v>11367625</v>
      </c>
      <c r="C149" s="179"/>
      <c r="D149" s="179">
        <v>5788875</v>
      </c>
      <c r="E149" s="179"/>
      <c r="F149" s="179"/>
      <c r="G149" s="179"/>
      <c r="H149" s="179"/>
      <c r="I149" s="179">
        <v>5000000</v>
      </c>
      <c r="J149" s="179">
        <v>24788000</v>
      </c>
      <c r="K149" s="179"/>
      <c r="L149" s="179"/>
      <c r="M149" s="179"/>
      <c r="N149" s="179"/>
      <c r="O149" s="179">
        <v>7094770</v>
      </c>
      <c r="P149" s="179"/>
      <c r="Q149" s="179"/>
      <c r="R149" s="179"/>
      <c r="S149" s="179"/>
      <c r="T149" s="179">
        <v>2440000</v>
      </c>
      <c r="U149" s="179">
        <v>3400000</v>
      </c>
      <c r="V149" s="179"/>
      <c r="W149" s="179">
        <v>59879270</v>
      </c>
      <c r="X149"/>
      <c r="Y149"/>
    </row>
    <row r="150" spans="1:25" ht="16" x14ac:dyDescent="0.2">
      <c r="A150" s="178">
        <v>45462</v>
      </c>
      <c r="B150" s="179">
        <v>5157830</v>
      </c>
      <c r="C150" s="179"/>
      <c r="D150" s="179">
        <v>5548875</v>
      </c>
      <c r="E150" s="179"/>
      <c r="F150" s="179"/>
      <c r="G150" s="179"/>
      <c r="H150" s="179"/>
      <c r="I150" s="179">
        <v>4580000</v>
      </c>
      <c r="J150" s="179">
        <v>26048000</v>
      </c>
      <c r="K150" s="179"/>
      <c r="L150" s="179"/>
      <c r="M150" s="179"/>
      <c r="N150" s="179"/>
      <c r="O150" s="179">
        <v>56848</v>
      </c>
      <c r="P150" s="179"/>
      <c r="Q150" s="179"/>
      <c r="R150" s="179"/>
      <c r="S150" s="179"/>
      <c r="T150" s="179">
        <v>2240000</v>
      </c>
      <c r="U150" s="179">
        <v>4200000</v>
      </c>
      <c r="V150" s="179"/>
      <c r="W150" s="179">
        <v>47831553</v>
      </c>
      <c r="X150"/>
      <c r="Y150"/>
    </row>
    <row r="151" spans="1:25" ht="16" x14ac:dyDescent="0.2">
      <c r="A151" s="178">
        <v>45463</v>
      </c>
      <c r="B151" s="179">
        <v>6948220</v>
      </c>
      <c r="C151" s="179"/>
      <c r="D151" s="179">
        <v>6199900</v>
      </c>
      <c r="E151" s="179"/>
      <c r="F151" s="179"/>
      <c r="G151" s="179"/>
      <c r="H151" s="179">
        <v>1628</v>
      </c>
      <c r="I151" s="179">
        <v>4080000</v>
      </c>
      <c r="J151" s="179">
        <v>26152000</v>
      </c>
      <c r="K151" s="179"/>
      <c r="L151" s="179"/>
      <c r="M151" s="179"/>
      <c r="N151" s="179"/>
      <c r="O151" s="179">
        <v>6339421</v>
      </c>
      <c r="P151" s="179"/>
      <c r="Q151" s="179"/>
      <c r="R151" s="179">
        <v>80000</v>
      </c>
      <c r="S151" s="179"/>
      <c r="T151" s="179">
        <v>2440000</v>
      </c>
      <c r="U151" s="179">
        <v>1266925</v>
      </c>
      <c r="V151" s="179"/>
      <c r="W151" s="179">
        <v>53508094</v>
      </c>
      <c r="X151"/>
      <c r="Y151"/>
    </row>
    <row r="152" spans="1:25" ht="16" x14ac:dyDescent="0.2">
      <c r="A152" s="178">
        <v>45464</v>
      </c>
      <c r="B152" s="179">
        <v>6271225</v>
      </c>
      <c r="C152" s="179"/>
      <c r="D152" s="179">
        <v>5340750</v>
      </c>
      <c r="E152" s="179"/>
      <c r="F152" s="179"/>
      <c r="G152" s="179"/>
      <c r="H152" s="179">
        <v>18326</v>
      </c>
      <c r="I152" s="179">
        <v>5120000</v>
      </c>
      <c r="J152" s="179">
        <v>28348000</v>
      </c>
      <c r="K152" s="179"/>
      <c r="L152" s="179"/>
      <c r="M152" s="179"/>
      <c r="N152" s="179"/>
      <c r="O152" s="179">
        <v>5036999</v>
      </c>
      <c r="P152" s="179"/>
      <c r="Q152" s="179"/>
      <c r="R152" s="179">
        <v>120000</v>
      </c>
      <c r="S152" s="179"/>
      <c r="T152" s="179">
        <v>2920000</v>
      </c>
      <c r="U152" s="179">
        <v>1584400</v>
      </c>
      <c r="V152" s="179"/>
      <c r="W152" s="179">
        <v>54759700</v>
      </c>
      <c r="X152"/>
      <c r="Y152"/>
    </row>
    <row r="153" spans="1:25" ht="16" x14ac:dyDescent="0.2">
      <c r="A153" s="178">
        <v>45465</v>
      </c>
      <c r="B153" s="179">
        <v>5974770</v>
      </c>
      <c r="C153" s="179"/>
      <c r="D153" s="179">
        <v>5338750</v>
      </c>
      <c r="E153" s="179"/>
      <c r="F153" s="179"/>
      <c r="G153" s="179"/>
      <c r="H153" s="179"/>
      <c r="I153" s="179">
        <v>4480000</v>
      </c>
      <c r="J153" s="179">
        <v>26380000</v>
      </c>
      <c r="K153" s="179"/>
      <c r="L153" s="179"/>
      <c r="M153" s="179"/>
      <c r="N153" s="179"/>
      <c r="O153" s="179"/>
      <c r="P153" s="179"/>
      <c r="Q153" s="179"/>
      <c r="R153" s="179">
        <v>400000</v>
      </c>
      <c r="S153" s="179"/>
      <c r="T153" s="179">
        <v>3000000</v>
      </c>
      <c r="U153" s="179">
        <v>2739200</v>
      </c>
      <c r="V153" s="179"/>
      <c r="W153" s="179">
        <v>48312720</v>
      </c>
      <c r="X153"/>
      <c r="Y153"/>
    </row>
    <row r="154" spans="1:25" ht="16" x14ac:dyDescent="0.2">
      <c r="A154" s="178">
        <v>45466</v>
      </c>
      <c r="B154" s="179">
        <v>3939740</v>
      </c>
      <c r="C154" s="179"/>
      <c r="D154" s="179"/>
      <c r="E154" s="179"/>
      <c r="F154" s="179"/>
      <c r="G154" s="179"/>
      <c r="H154" s="179"/>
      <c r="I154" s="179">
        <v>4480000</v>
      </c>
      <c r="J154" s="179">
        <v>20976000</v>
      </c>
      <c r="K154" s="179"/>
      <c r="L154" s="179"/>
      <c r="M154" s="179"/>
      <c r="N154" s="179"/>
      <c r="O154" s="179"/>
      <c r="P154" s="179"/>
      <c r="Q154" s="179"/>
      <c r="R154" s="179">
        <v>400000</v>
      </c>
      <c r="S154" s="179"/>
      <c r="T154" s="179">
        <v>3080000</v>
      </c>
      <c r="U154" s="179">
        <v>2400000</v>
      </c>
      <c r="V154" s="179"/>
      <c r="W154" s="179">
        <v>35275740</v>
      </c>
      <c r="X154"/>
      <c r="Y154"/>
    </row>
    <row r="155" spans="1:25" ht="16" x14ac:dyDescent="0.2">
      <c r="A155" s="178">
        <v>45467</v>
      </c>
      <c r="B155" s="179">
        <v>7213760</v>
      </c>
      <c r="C155" s="179"/>
      <c r="D155" s="179">
        <v>6370350</v>
      </c>
      <c r="E155" s="179"/>
      <c r="F155" s="179"/>
      <c r="G155" s="179"/>
      <c r="H155" s="179"/>
      <c r="I155" s="179">
        <v>5600000</v>
      </c>
      <c r="J155" s="179">
        <v>31468000</v>
      </c>
      <c r="K155" s="179"/>
      <c r="L155" s="179"/>
      <c r="M155" s="179"/>
      <c r="N155" s="179"/>
      <c r="O155" s="179">
        <v>6297215</v>
      </c>
      <c r="P155" s="179"/>
      <c r="Q155" s="179">
        <v>200000</v>
      </c>
      <c r="R155" s="179">
        <v>360000</v>
      </c>
      <c r="S155" s="179"/>
      <c r="T155" s="179">
        <v>3600000</v>
      </c>
      <c r="U155" s="179">
        <v>3497625</v>
      </c>
      <c r="V155" s="179"/>
      <c r="W155" s="179">
        <v>64606950</v>
      </c>
      <c r="X155"/>
      <c r="Y155"/>
    </row>
    <row r="156" spans="1:25" ht="16" x14ac:dyDescent="0.2">
      <c r="A156" s="178">
        <v>45468</v>
      </c>
      <c r="B156" s="179">
        <v>6746605</v>
      </c>
      <c r="C156" s="179"/>
      <c r="D156" s="179">
        <v>6470350</v>
      </c>
      <c r="E156" s="179"/>
      <c r="F156" s="179"/>
      <c r="G156" s="179"/>
      <c r="H156" s="179"/>
      <c r="I156" s="179">
        <v>4600000</v>
      </c>
      <c r="J156" s="179">
        <v>30452000</v>
      </c>
      <c r="K156" s="179"/>
      <c r="L156" s="179"/>
      <c r="M156" s="179"/>
      <c r="N156" s="179"/>
      <c r="O156" s="179">
        <v>7504192</v>
      </c>
      <c r="P156" s="179"/>
      <c r="Q156" s="179">
        <v>40000</v>
      </c>
      <c r="R156" s="179">
        <v>440000</v>
      </c>
      <c r="S156" s="179"/>
      <c r="T156" s="179">
        <v>4200000</v>
      </c>
      <c r="U156" s="179">
        <v>3396125</v>
      </c>
      <c r="V156" s="179"/>
      <c r="W156" s="179">
        <v>63849272</v>
      </c>
      <c r="X156"/>
      <c r="Y156"/>
    </row>
    <row r="157" spans="1:25" ht="16" x14ac:dyDescent="0.2">
      <c r="A157" s="178">
        <v>45469</v>
      </c>
      <c r="B157" s="179">
        <v>6192315</v>
      </c>
      <c r="C157" s="179"/>
      <c r="D157" s="179">
        <v>6355725</v>
      </c>
      <c r="E157" s="179"/>
      <c r="F157" s="179"/>
      <c r="G157" s="179"/>
      <c r="H157" s="179"/>
      <c r="I157" s="179">
        <v>4520000</v>
      </c>
      <c r="J157" s="179">
        <v>30552000</v>
      </c>
      <c r="K157" s="179"/>
      <c r="L157" s="179"/>
      <c r="M157" s="179"/>
      <c r="N157" s="179"/>
      <c r="O157" s="179">
        <v>6622399</v>
      </c>
      <c r="P157" s="179"/>
      <c r="Q157" s="179">
        <v>200000</v>
      </c>
      <c r="R157" s="179">
        <v>920000</v>
      </c>
      <c r="S157" s="179"/>
      <c r="T157" s="179">
        <v>3360000</v>
      </c>
      <c r="U157" s="179">
        <v>2961325</v>
      </c>
      <c r="V157" s="179"/>
      <c r="W157" s="179">
        <v>61683764</v>
      </c>
      <c r="X157"/>
      <c r="Y157"/>
    </row>
    <row r="158" spans="1:25" ht="16" x14ac:dyDescent="0.2">
      <c r="A158" s="178">
        <v>45470</v>
      </c>
      <c r="B158" s="179">
        <v>8746430</v>
      </c>
      <c r="C158" s="179"/>
      <c r="D158" s="179">
        <v>7245000</v>
      </c>
      <c r="E158" s="179"/>
      <c r="F158" s="179"/>
      <c r="G158" s="179"/>
      <c r="H158" s="179">
        <v>36423</v>
      </c>
      <c r="I158" s="179">
        <v>4080000</v>
      </c>
      <c r="J158" s="179">
        <v>30456000</v>
      </c>
      <c r="K158" s="179"/>
      <c r="L158" s="179"/>
      <c r="M158" s="179"/>
      <c r="N158" s="179"/>
      <c r="O158" s="179">
        <v>8398921</v>
      </c>
      <c r="P158" s="179"/>
      <c r="Q158" s="179">
        <v>600000</v>
      </c>
      <c r="R158" s="179">
        <v>840000</v>
      </c>
      <c r="S158" s="179"/>
      <c r="T158" s="179">
        <v>3600000</v>
      </c>
      <c r="U158" s="179">
        <v>2809050</v>
      </c>
      <c r="V158" s="179"/>
      <c r="W158" s="179">
        <v>66811824</v>
      </c>
      <c r="X158"/>
      <c r="Y158"/>
    </row>
    <row r="159" spans="1:25" ht="16" x14ac:dyDescent="0.2">
      <c r="A159" s="178">
        <v>45471</v>
      </c>
      <c r="B159" s="179">
        <v>6069295</v>
      </c>
      <c r="C159" s="179"/>
      <c r="D159" s="179">
        <v>7657500</v>
      </c>
      <c r="E159" s="179"/>
      <c r="F159" s="179"/>
      <c r="G159" s="179"/>
      <c r="H159" s="179">
        <v>10578</v>
      </c>
      <c r="I159" s="179">
        <v>2840000</v>
      </c>
      <c r="J159" s="179">
        <v>27240000</v>
      </c>
      <c r="K159" s="179"/>
      <c r="L159" s="179"/>
      <c r="M159" s="179"/>
      <c r="N159" s="179"/>
      <c r="O159" s="179">
        <v>6456044</v>
      </c>
      <c r="P159" s="179"/>
      <c r="Q159" s="179">
        <v>200000</v>
      </c>
      <c r="R159" s="179">
        <v>920000</v>
      </c>
      <c r="S159" s="179"/>
      <c r="T159" s="179">
        <v>3240000</v>
      </c>
      <c r="U159" s="179">
        <v>3661725</v>
      </c>
      <c r="V159" s="179"/>
      <c r="W159" s="179">
        <v>58295142</v>
      </c>
      <c r="X159"/>
      <c r="Y159"/>
    </row>
    <row r="160" spans="1:25" ht="16" x14ac:dyDescent="0.2">
      <c r="A160" s="178">
        <v>45472</v>
      </c>
      <c r="B160" s="179">
        <v>6657265</v>
      </c>
      <c r="C160" s="179"/>
      <c r="D160" s="179">
        <v>7687500</v>
      </c>
      <c r="E160" s="179"/>
      <c r="F160" s="179"/>
      <c r="G160" s="179"/>
      <c r="H160" s="179"/>
      <c r="I160" s="179">
        <v>2080000</v>
      </c>
      <c r="J160" s="179">
        <v>24440000</v>
      </c>
      <c r="K160" s="179"/>
      <c r="L160" s="179"/>
      <c r="M160" s="179">
        <v>320000</v>
      </c>
      <c r="N160" s="179"/>
      <c r="O160" s="179"/>
      <c r="P160" s="179"/>
      <c r="Q160" s="179">
        <v>200000</v>
      </c>
      <c r="R160" s="179">
        <v>1040000</v>
      </c>
      <c r="S160" s="179"/>
      <c r="T160" s="179">
        <v>3600000</v>
      </c>
      <c r="U160" s="179">
        <v>3945600</v>
      </c>
      <c r="V160" s="179"/>
      <c r="W160" s="179">
        <v>49970365</v>
      </c>
      <c r="X160"/>
      <c r="Y160"/>
    </row>
    <row r="161" spans="1:25" ht="16" x14ac:dyDescent="0.2">
      <c r="A161" s="178">
        <v>45473</v>
      </c>
      <c r="B161" s="179"/>
      <c r="C161" s="179"/>
      <c r="D161" s="179"/>
      <c r="E161" s="179"/>
      <c r="F161" s="179"/>
      <c r="G161" s="179"/>
      <c r="H161" s="179"/>
      <c r="I161" s="179">
        <v>2040000</v>
      </c>
      <c r="J161" s="179">
        <v>19480000</v>
      </c>
      <c r="K161" s="179"/>
      <c r="L161" s="179"/>
      <c r="M161" s="179"/>
      <c r="N161" s="179"/>
      <c r="O161" s="179"/>
      <c r="P161" s="179"/>
      <c r="Q161" s="179">
        <v>240000</v>
      </c>
      <c r="R161" s="179">
        <v>1000000</v>
      </c>
      <c r="S161" s="179"/>
      <c r="T161" s="179">
        <v>3240000</v>
      </c>
      <c r="U161" s="179">
        <v>3759750</v>
      </c>
      <c r="V161" s="179"/>
      <c r="W161" s="179">
        <v>29759750</v>
      </c>
      <c r="X161"/>
      <c r="Y161"/>
    </row>
    <row r="162" spans="1:25" ht="16" x14ac:dyDescent="0.2">
      <c r="A162" s="178">
        <v>45474</v>
      </c>
      <c r="B162" s="179">
        <v>4878010</v>
      </c>
      <c r="C162" s="179"/>
      <c r="D162" s="179">
        <v>6297500</v>
      </c>
      <c r="E162" s="179"/>
      <c r="F162" s="179"/>
      <c r="G162" s="179"/>
      <c r="H162" s="179"/>
      <c r="I162" s="179">
        <v>1920000</v>
      </c>
      <c r="J162" s="179">
        <v>20600000</v>
      </c>
      <c r="K162" s="179"/>
      <c r="L162" s="179"/>
      <c r="M162" s="179">
        <v>80000</v>
      </c>
      <c r="N162" s="179"/>
      <c r="O162" s="179">
        <v>7811893</v>
      </c>
      <c r="P162" s="179"/>
      <c r="Q162" s="179">
        <v>280000</v>
      </c>
      <c r="R162" s="179">
        <v>1000000</v>
      </c>
      <c r="S162" s="179"/>
      <c r="T162" s="179">
        <v>2880000</v>
      </c>
      <c r="U162" s="179">
        <v>2982100</v>
      </c>
      <c r="V162" s="179"/>
      <c r="W162" s="179">
        <v>48729503</v>
      </c>
      <c r="X162"/>
      <c r="Y162"/>
    </row>
    <row r="163" spans="1:25" ht="16" x14ac:dyDescent="0.2">
      <c r="A163" s="178">
        <v>45475</v>
      </c>
      <c r="B163" s="179">
        <v>7968515</v>
      </c>
      <c r="C163" s="179"/>
      <c r="D163" s="179">
        <v>5000000</v>
      </c>
      <c r="E163" s="179"/>
      <c r="F163" s="179"/>
      <c r="G163" s="179"/>
      <c r="H163" s="179">
        <v>6420</v>
      </c>
      <c r="I163" s="179">
        <v>200000</v>
      </c>
      <c r="J163" s="179">
        <v>20800000</v>
      </c>
      <c r="K163" s="179"/>
      <c r="L163" s="179"/>
      <c r="M163" s="179">
        <v>120000</v>
      </c>
      <c r="N163" s="179"/>
      <c r="O163" s="179">
        <v>5676620</v>
      </c>
      <c r="P163" s="179"/>
      <c r="Q163" s="179">
        <v>520000</v>
      </c>
      <c r="R163" s="179">
        <v>1160000</v>
      </c>
      <c r="S163" s="179"/>
      <c r="T163" s="179">
        <v>2880000</v>
      </c>
      <c r="U163" s="179">
        <v>2320000</v>
      </c>
      <c r="V163" s="179"/>
      <c r="W163" s="179">
        <v>46651555</v>
      </c>
      <c r="X163"/>
      <c r="Y163"/>
    </row>
    <row r="164" spans="1:25" ht="16" x14ac:dyDescent="0.2">
      <c r="A164" s="178">
        <v>45476</v>
      </c>
      <c r="B164" s="179">
        <v>5120100</v>
      </c>
      <c r="C164" s="179"/>
      <c r="D164" s="179">
        <v>5210650</v>
      </c>
      <c r="E164" s="179"/>
      <c r="F164" s="179"/>
      <c r="G164" s="179"/>
      <c r="H164" s="179">
        <v>10685</v>
      </c>
      <c r="I164" s="179"/>
      <c r="J164" s="179">
        <v>18320000</v>
      </c>
      <c r="K164" s="179"/>
      <c r="L164" s="179"/>
      <c r="M164" s="179">
        <v>240000</v>
      </c>
      <c r="N164" s="179"/>
      <c r="O164" s="179">
        <v>9773642</v>
      </c>
      <c r="P164" s="179"/>
      <c r="Q164" s="179">
        <v>760000</v>
      </c>
      <c r="R164" s="179">
        <v>600000</v>
      </c>
      <c r="S164" s="179"/>
      <c r="T164" s="179">
        <v>3280000</v>
      </c>
      <c r="U164" s="179">
        <v>143550</v>
      </c>
      <c r="V164" s="179"/>
      <c r="W164" s="179">
        <v>43458627</v>
      </c>
      <c r="X164"/>
      <c r="Y164"/>
    </row>
    <row r="165" spans="1:25" ht="16" x14ac:dyDescent="0.2">
      <c r="A165" s="178">
        <v>45477</v>
      </c>
      <c r="B165" s="179">
        <v>694495</v>
      </c>
      <c r="C165" s="179"/>
      <c r="D165" s="179"/>
      <c r="E165" s="179"/>
      <c r="F165" s="179"/>
      <c r="G165" s="179"/>
      <c r="H165" s="179"/>
      <c r="I165" s="179"/>
      <c r="J165" s="179">
        <v>15840000</v>
      </c>
      <c r="K165" s="179"/>
      <c r="L165" s="179"/>
      <c r="M165" s="179">
        <v>240000</v>
      </c>
      <c r="N165" s="179"/>
      <c r="O165" s="179">
        <v>39644</v>
      </c>
      <c r="P165" s="179"/>
      <c r="Q165" s="179">
        <v>120000</v>
      </c>
      <c r="R165" s="179">
        <v>560000</v>
      </c>
      <c r="S165" s="179"/>
      <c r="T165" s="179">
        <v>1640000</v>
      </c>
      <c r="U165" s="179">
        <v>1640000</v>
      </c>
      <c r="V165" s="179"/>
      <c r="W165" s="179">
        <v>20774139</v>
      </c>
      <c r="X165"/>
      <c r="Y165"/>
    </row>
    <row r="166" spans="1:25" ht="16" x14ac:dyDescent="0.2">
      <c r="A166" s="178">
        <v>45478</v>
      </c>
      <c r="B166" s="179">
        <v>4456570</v>
      </c>
      <c r="C166" s="179"/>
      <c r="D166" s="179">
        <v>8127500</v>
      </c>
      <c r="E166" s="179"/>
      <c r="F166" s="179"/>
      <c r="G166" s="179"/>
      <c r="H166" s="179"/>
      <c r="I166" s="179">
        <v>720000</v>
      </c>
      <c r="J166" s="179">
        <v>13220000</v>
      </c>
      <c r="K166" s="179"/>
      <c r="L166" s="179"/>
      <c r="M166" s="179">
        <v>840000</v>
      </c>
      <c r="N166" s="179"/>
      <c r="O166" s="179">
        <v>4666693</v>
      </c>
      <c r="P166" s="179"/>
      <c r="Q166" s="179">
        <v>1720000</v>
      </c>
      <c r="R166" s="179">
        <v>1960000</v>
      </c>
      <c r="S166" s="179"/>
      <c r="T166" s="179">
        <v>2680000</v>
      </c>
      <c r="U166" s="179">
        <v>2102225</v>
      </c>
      <c r="V166" s="179"/>
      <c r="W166" s="179">
        <v>40492988</v>
      </c>
      <c r="X166"/>
      <c r="Y166"/>
    </row>
    <row r="167" spans="1:25" ht="16" x14ac:dyDescent="0.2">
      <c r="A167" s="178">
        <v>45479</v>
      </c>
      <c r="B167" s="179">
        <v>3041375</v>
      </c>
      <c r="C167" s="179"/>
      <c r="D167" s="179">
        <v>8134500</v>
      </c>
      <c r="E167" s="179"/>
      <c r="F167" s="179"/>
      <c r="G167" s="179"/>
      <c r="H167" s="179"/>
      <c r="I167" s="179">
        <v>640000</v>
      </c>
      <c r="J167" s="179">
        <v>11696000</v>
      </c>
      <c r="K167" s="179"/>
      <c r="L167" s="179"/>
      <c r="M167" s="179">
        <v>560000</v>
      </c>
      <c r="N167" s="179"/>
      <c r="O167" s="179"/>
      <c r="P167" s="179"/>
      <c r="Q167" s="179">
        <v>1720000</v>
      </c>
      <c r="R167" s="179">
        <v>3000000</v>
      </c>
      <c r="S167" s="179"/>
      <c r="T167" s="179">
        <v>3120000</v>
      </c>
      <c r="U167" s="179">
        <v>1738600</v>
      </c>
      <c r="V167" s="179"/>
      <c r="W167" s="179">
        <v>33650475</v>
      </c>
      <c r="X167"/>
      <c r="Y167"/>
    </row>
    <row r="168" spans="1:25" ht="16" x14ac:dyDescent="0.2">
      <c r="A168" s="178">
        <v>45480</v>
      </c>
      <c r="B168" s="179">
        <v>36975</v>
      </c>
      <c r="C168" s="179"/>
      <c r="D168" s="179"/>
      <c r="E168" s="179"/>
      <c r="F168" s="179"/>
      <c r="G168" s="179"/>
      <c r="H168" s="179"/>
      <c r="I168" s="179">
        <v>480000</v>
      </c>
      <c r="J168" s="179">
        <v>9812000</v>
      </c>
      <c r="K168" s="179"/>
      <c r="L168" s="179"/>
      <c r="M168" s="179">
        <v>520000</v>
      </c>
      <c r="N168" s="179"/>
      <c r="O168" s="179"/>
      <c r="P168" s="179"/>
      <c r="Q168" s="179">
        <v>1560000</v>
      </c>
      <c r="R168" s="179">
        <v>1640000</v>
      </c>
      <c r="S168" s="179"/>
      <c r="T168" s="179">
        <v>1960000</v>
      </c>
      <c r="U168" s="179">
        <v>778725</v>
      </c>
      <c r="V168" s="179"/>
      <c r="W168" s="179">
        <v>16787700</v>
      </c>
      <c r="X168"/>
      <c r="Y168"/>
    </row>
    <row r="169" spans="1:25" ht="16" x14ac:dyDescent="0.2">
      <c r="A169" s="178">
        <v>45481</v>
      </c>
      <c r="B169" s="179">
        <v>5058775</v>
      </c>
      <c r="C169" s="179"/>
      <c r="D169" s="179">
        <v>7878750</v>
      </c>
      <c r="E169" s="179"/>
      <c r="F169" s="179"/>
      <c r="G169" s="179"/>
      <c r="H169" s="179">
        <v>36423</v>
      </c>
      <c r="I169" s="179">
        <v>880000</v>
      </c>
      <c r="J169" s="179">
        <v>12324000</v>
      </c>
      <c r="K169" s="179"/>
      <c r="L169" s="179"/>
      <c r="M169" s="179">
        <v>880000</v>
      </c>
      <c r="N169" s="179"/>
      <c r="O169" s="179">
        <v>4263655</v>
      </c>
      <c r="P169" s="179">
        <v>40000</v>
      </c>
      <c r="Q169" s="179">
        <v>2280000</v>
      </c>
      <c r="R169" s="179">
        <v>2562000</v>
      </c>
      <c r="S169" s="179"/>
      <c r="T169" s="179">
        <v>2560000</v>
      </c>
      <c r="U169" s="179">
        <v>1645425</v>
      </c>
      <c r="V169" s="179"/>
      <c r="W169" s="179">
        <v>40409028</v>
      </c>
      <c r="X169"/>
      <c r="Y169"/>
    </row>
    <row r="170" spans="1:25" ht="16" x14ac:dyDescent="0.2">
      <c r="A170" s="178">
        <v>45482</v>
      </c>
      <c r="B170" s="179">
        <v>4868550</v>
      </c>
      <c r="C170" s="179"/>
      <c r="D170" s="179">
        <v>7848250</v>
      </c>
      <c r="E170" s="179"/>
      <c r="F170" s="179"/>
      <c r="G170" s="179"/>
      <c r="H170" s="179">
        <v>36423</v>
      </c>
      <c r="I170" s="179">
        <v>960000</v>
      </c>
      <c r="J170" s="179">
        <v>8480000</v>
      </c>
      <c r="K170" s="179"/>
      <c r="L170" s="179"/>
      <c r="M170" s="179">
        <v>920000</v>
      </c>
      <c r="N170" s="179"/>
      <c r="O170" s="179">
        <v>5757879</v>
      </c>
      <c r="P170" s="179">
        <v>160000</v>
      </c>
      <c r="Q170" s="179">
        <v>2720000</v>
      </c>
      <c r="R170" s="179">
        <v>3522000</v>
      </c>
      <c r="S170" s="179"/>
      <c r="T170" s="179">
        <v>1560000</v>
      </c>
      <c r="U170" s="179">
        <v>2232375</v>
      </c>
      <c r="V170" s="179"/>
      <c r="W170" s="179">
        <v>39065477</v>
      </c>
      <c r="X170"/>
      <c r="Y170"/>
    </row>
    <row r="171" spans="1:25" ht="16" x14ac:dyDescent="0.2">
      <c r="A171" s="178">
        <v>45483</v>
      </c>
      <c r="B171" s="179">
        <v>4292175</v>
      </c>
      <c r="C171" s="179"/>
      <c r="D171" s="179">
        <v>11402500</v>
      </c>
      <c r="E171" s="179"/>
      <c r="F171" s="179"/>
      <c r="G171" s="179">
        <v>40000</v>
      </c>
      <c r="H171" s="179">
        <v>4842</v>
      </c>
      <c r="I171" s="179">
        <v>920000</v>
      </c>
      <c r="J171" s="179">
        <v>8200000</v>
      </c>
      <c r="K171" s="179"/>
      <c r="L171" s="179"/>
      <c r="M171" s="179">
        <v>1200000</v>
      </c>
      <c r="N171" s="179"/>
      <c r="O171" s="179">
        <v>6496070</v>
      </c>
      <c r="P171" s="179">
        <v>40000</v>
      </c>
      <c r="Q171" s="179">
        <v>2920000</v>
      </c>
      <c r="R171" s="179">
        <v>3923000</v>
      </c>
      <c r="S171" s="179"/>
      <c r="T171" s="179">
        <v>1240000</v>
      </c>
      <c r="U171" s="179">
        <v>2191400</v>
      </c>
      <c r="V171" s="179"/>
      <c r="W171" s="179">
        <v>42869987</v>
      </c>
      <c r="X171"/>
      <c r="Y171"/>
    </row>
    <row r="172" spans="1:25" ht="16" x14ac:dyDescent="0.2">
      <c r="A172" s="178">
        <v>45484</v>
      </c>
      <c r="B172" s="179">
        <v>3301075</v>
      </c>
      <c r="C172" s="179"/>
      <c r="D172" s="179">
        <v>10737500</v>
      </c>
      <c r="E172" s="179"/>
      <c r="F172" s="179"/>
      <c r="G172" s="179"/>
      <c r="H172" s="179">
        <v>20813</v>
      </c>
      <c r="I172" s="179">
        <v>1160000</v>
      </c>
      <c r="J172" s="179">
        <v>7920000</v>
      </c>
      <c r="K172" s="179"/>
      <c r="L172" s="179"/>
      <c r="M172" s="179">
        <v>1760000</v>
      </c>
      <c r="N172" s="179"/>
      <c r="O172" s="179">
        <v>7429585</v>
      </c>
      <c r="P172" s="179">
        <v>280000</v>
      </c>
      <c r="Q172" s="179">
        <v>3240000</v>
      </c>
      <c r="R172" s="179">
        <v>4160000</v>
      </c>
      <c r="S172" s="179"/>
      <c r="T172" s="179">
        <v>1640000</v>
      </c>
      <c r="U172" s="179">
        <v>1788500</v>
      </c>
      <c r="V172" s="179"/>
      <c r="W172" s="179">
        <v>43437473</v>
      </c>
      <c r="X172"/>
      <c r="Y172"/>
    </row>
    <row r="173" spans="1:25" ht="16" x14ac:dyDescent="0.2">
      <c r="A173" s="178">
        <v>45485</v>
      </c>
      <c r="B173" s="179">
        <v>2720200</v>
      </c>
      <c r="C173" s="179"/>
      <c r="D173" s="179">
        <v>4400000</v>
      </c>
      <c r="E173" s="179"/>
      <c r="F173" s="179"/>
      <c r="G173" s="179"/>
      <c r="H173" s="179"/>
      <c r="I173" s="179">
        <v>1160000</v>
      </c>
      <c r="J173" s="179">
        <v>5160000</v>
      </c>
      <c r="K173" s="179"/>
      <c r="L173" s="179"/>
      <c r="M173" s="179">
        <v>3520000</v>
      </c>
      <c r="N173" s="179"/>
      <c r="O173" s="179">
        <v>4788628</v>
      </c>
      <c r="P173" s="179">
        <v>320000</v>
      </c>
      <c r="Q173" s="179">
        <v>4860000</v>
      </c>
      <c r="R173" s="179">
        <v>3280000</v>
      </c>
      <c r="S173" s="179"/>
      <c r="T173" s="179">
        <v>1520000</v>
      </c>
      <c r="U173" s="179">
        <v>1124950</v>
      </c>
      <c r="V173" s="179"/>
      <c r="W173" s="179">
        <v>32853778</v>
      </c>
      <c r="X173"/>
      <c r="Y173"/>
    </row>
    <row r="174" spans="1:25" ht="16" x14ac:dyDescent="0.2">
      <c r="A174" s="178">
        <v>45486</v>
      </c>
      <c r="B174" s="179">
        <v>2595500</v>
      </c>
      <c r="C174" s="179"/>
      <c r="D174" s="179">
        <v>7480000</v>
      </c>
      <c r="E174" s="179"/>
      <c r="F174" s="179"/>
      <c r="G174" s="179"/>
      <c r="H174" s="179"/>
      <c r="I174" s="179">
        <v>920000</v>
      </c>
      <c r="J174" s="179">
        <v>4060000</v>
      </c>
      <c r="K174" s="179"/>
      <c r="L174" s="179"/>
      <c r="M174" s="179">
        <v>4000000</v>
      </c>
      <c r="N174" s="179"/>
      <c r="O174" s="179"/>
      <c r="P174" s="179">
        <v>440000</v>
      </c>
      <c r="Q174" s="179">
        <v>3866400</v>
      </c>
      <c r="R174" s="179">
        <v>4040000</v>
      </c>
      <c r="S174" s="179"/>
      <c r="T174" s="179">
        <v>1280000</v>
      </c>
      <c r="U174" s="179">
        <v>1165675</v>
      </c>
      <c r="V174" s="179"/>
      <c r="W174" s="179">
        <v>29847575</v>
      </c>
      <c r="X174"/>
      <c r="Y174"/>
    </row>
    <row r="175" spans="1:25" ht="16" x14ac:dyDescent="0.2">
      <c r="A175" s="178">
        <v>45487</v>
      </c>
      <c r="B175" s="179">
        <v>40600</v>
      </c>
      <c r="C175" s="179"/>
      <c r="D175" s="179"/>
      <c r="E175" s="179"/>
      <c r="F175" s="179"/>
      <c r="G175" s="179"/>
      <c r="H175" s="179"/>
      <c r="I175" s="179">
        <v>960000</v>
      </c>
      <c r="J175" s="179">
        <v>3080000</v>
      </c>
      <c r="K175" s="179"/>
      <c r="L175" s="179"/>
      <c r="M175" s="179">
        <v>4000000</v>
      </c>
      <c r="N175" s="179"/>
      <c r="O175" s="179"/>
      <c r="P175" s="179">
        <v>280000</v>
      </c>
      <c r="Q175" s="179">
        <v>2448000</v>
      </c>
      <c r="R175" s="179">
        <v>3200000</v>
      </c>
      <c r="S175" s="179"/>
      <c r="T175" s="179">
        <v>980000</v>
      </c>
      <c r="U175" s="179">
        <v>400000</v>
      </c>
      <c r="V175" s="179"/>
      <c r="W175" s="179">
        <v>15388600</v>
      </c>
      <c r="X175"/>
      <c r="Y175"/>
    </row>
    <row r="176" spans="1:25" ht="16" x14ac:dyDescent="0.2">
      <c r="A176" s="178">
        <v>45488</v>
      </c>
      <c r="B176" s="179">
        <v>1786325</v>
      </c>
      <c r="C176" s="179"/>
      <c r="D176" s="179">
        <v>5828450</v>
      </c>
      <c r="E176" s="179"/>
      <c r="F176" s="179"/>
      <c r="G176" s="179">
        <v>600000</v>
      </c>
      <c r="H176" s="179">
        <v>9515</v>
      </c>
      <c r="I176" s="179">
        <v>400000</v>
      </c>
      <c r="J176" s="179">
        <v>3920000</v>
      </c>
      <c r="K176" s="179"/>
      <c r="L176" s="179"/>
      <c r="M176" s="179">
        <v>3976000</v>
      </c>
      <c r="N176" s="179">
        <v>280000</v>
      </c>
      <c r="O176" s="179">
        <v>5006978</v>
      </c>
      <c r="P176" s="179">
        <v>280000</v>
      </c>
      <c r="Q176" s="179">
        <v>5160000</v>
      </c>
      <c r="R176" s="179">
        <v>4600000</v>
      </c>
      <c r="S176" s="179"/>
      <c r="T176" s="179">
        <v>920000</v>
      </c>
      <c r="U176" s="179">
        <v>1962400</v>
      </c>
      <c r="V176" s="179"/>
      <c r="W176" s="179">
        <v>34729668</v>
      </c>
      <c r="X176"/>
      <c r="Y176"/>
    </row>
    <row r="177" spans="1:25" ht="16" x14ac:dyDescent="0.2">
      <c r="A177" s="178">
        <v>45489</v>
      </c>
      <c r="B177" s="179">
        <v>2055000</v>
      </c>
      <c r="C177" s="179"/>
      <c r="D177" s="179">
        <v>4557200</v>
      </c>
      <c r="E177" s="179"/>
      <c r="F177" s="179"/>
      <c r="G177" s="179">
        <v>1340000</v>
      </c>
      <c r="H177" s="179"/>
      <c r="I177" s="179">
        <v>1200000</v>
      </c>
      <c r="J177" s="179">
        <v>3720000</v>
      </c>
      <c r="K177" s="179"/>
      <c r="L177" s="179"/>
      <c r="M177" s="179">
        <v>4000000</v>
      </c>
      <c r="N177" s="179">
        <v>720000</v>
      </c>
      <c r="O177" s="179">
        <v>6208383</v>
      </c>
      <c r="P177" s="179">
        <v>320000</v>
      </c>
      <c r="Q177" s="179">
        <v>4640000</v>
      </c>
      <c r="R177" s="179">
        <v>5200000</v>
      </c>
      <c r="S177" s="179"/>
      <c r="T177" s="179">
        <v>1240000</v>
      </c>
      <c r="U177" s="179">
        <v>1446875</v>
      </c>
      <c r="V177" s="179"/>
      <c r="W177" s="179">
        <v>36647458</v>
      </c>
      <c r="X177"/>
      <c r="Y177"/>
    </row>
    <row r="178" spans="1:25" ht="16" x14ac:dyDescent="0.2">
      <c r="A178" s="178">
        <v>45490</v>
      </c>
      <c r="B178" s="179">
        <v>2516250</v>
      </c>
      <c r="C178" s="179"/>
      <c r="D178" s="179">
        <v>3756750</v>
      </c>
      <c r="E178" s="179"/>
      <c r="F178" s="179"/>
      <c r="G178" s="179">
        <v>1600000</v>
      </c>
      <c r="H178" s="179">
        <v>5676</v>
      </c>
      <c r="I178" s="179"/>
      <c r="J178" s="179">
        <v>4040000</v>
      </c>
      <c r="K178" s="179"/>
      <c r="L178" s="179"/>
      <c r="M178" s="179">
        <v>5176000</v>
      </c>
      <c r="N178" s="179">
        <v>1160000</v>
      </c>
      <c r="O178" s="179">
        <v>6824017</v>
      </c>
      <c r="P178" s="179">
        <v>800000</v>
      </c>
      <c r="Q178" s="179">
        <v>5580000</v>
      </c>
      <c r="R178" s="179">
        <v>6120000</v>
      </c>
      <c r="S178" s="179"/>
      <c r="T178" s="179">
        <v>1160000</v>
      </c>
      <c r="U178" s="179">
        <v>1360000</v>
      </c>
      <c r="V178" s="179"/>
      <c r="W178" s="179">
        <v>40098693</v>
      </c>
      <c r="X178"/>
      <c r="Y178"/>
    </row>
    <row r="179" spans="1:25" ht="16" x14ac:dyDescent="0.2">
      <c r="A179" s="178">
        <v>45491</v>
      </c>
      <c r="B179" s="179">
        <v>2410000</v>
      </c>
      <c r="C179" s="179"/>
      <c r="D179" s="179">
        <v>4145000</v>
      </c>
      <c r="E179" s="179"/>
      <c r="F179" s="179"/>
      <c r="G179" s="179">
        <v>2480000</v>
      </c>
      <c r="H179" s="179">
        <v>47234</v>
      </c>
      <c r="I179" s="179">
        <v>400000</v>
      </c>
      <c r="J179" s="179">
        <v>3680000</v>
      </c>
      <c r="K179" s="179"/>
      <c r="L179" s="179"/>
      <c r="M179" s="179">
        <v>6148000</v>
      </c>
      <c r="N179" s="179">
        <v>1260000</v>
      </c>
      <c r="O179" s="179">
        <v>4022787</v>
      </c>
      <c r="P179" s="179">
        <v>1400000</v>
      </c>
      <c r="Q179" s="179">
        <v>5860000</v>
      </c>
      <c r="R179" s="179">
        <v>5280000</v>
      </c>
      <c r="S179" s="179"/>
      <c r="T179" s="179">
        <v>1200000</v>
      </c>
      <c r="U179" s="179">
        <v>1200000</v>
      </c>
      <c r="V179" s="179"/>
      <c r="W179" s="179">
        <v>39533021</v>
      </c>
      <c r="X179"/>
      <c r="Y179"/>
    </row>
    <row r="180" spans="1:25" ht="16" x14ac:dyDescent="0.2">
      <c r="A180" s="178">
        <v>45492</v>
      </c>
      <c r="B180" s="179">
        <v>2545000</v>
      </c>
      <c r="C180" s="179"/>
      <c r="D180" s="179"/>
      <c r="E180" s="179"/>
      <c r="F180" s="179"/>
      <c r="G180" s="179">
        <v>2440000</v>
      </c>
      <c r="H180" s="179">
        <v>6558</v>
      </c>
      <c r="I180" s="179">
        <v>320000</v>
      </c>
      <c r="J180" s="179">
        <v>1400000</v>
      </c>
      <c r="K180" s="179"/>
      <c r="L180" s="179"/>
      <c r="M180" s="179">
        <v>6612000</v>
      </c>
      <c r="N180" s="179">
        <v>800000</v>
      </c>
      <c r="O180" s="179">
        <v>3361061</v>
      </c>
      <c r="P180" s="179">
        <v>960000</v>
      </c>
      <c r="Q180" s="179">
        <v>5600000</v>
      </c>
      <c r="R180" s="179">
        <v>4920000</v>
      </c>
      <c r="S180" s="179"/>
      <c r="T180" s="179">
        <v>720000</v>
      </c>
      <c r="U180" s="179">
        <v>680000</v>
      </c>
      <c r="V180" s="179"/>
      <c r="W180" s="179">
        <v>30364619</v>
      </c>
      <c r="X180"/>
      <c r="Y180"/>
    </row>
    <row r="181" spans="1:25" ht="16" x14ac:dyDescent="0.2">
      <c r="A181" s="178">
        <v>45493</v>
      </c>
      <c r="B181" s="179"/>
      <c r="C181" s="179"/>
      <c r="D181" s="179"/>
      <c r="E181" s="179"/>
      <c r="F181" s="179"/>
      <c r="G181" s="179">
        <v>2380000</v>
      </c>
      <c r="H181" s="179"/>
      <c r="I181" s="179">
        <v>160000</v>
      </c>
      <c r="J181" s="179">
        <v>1080000</v>
      </c>
      <c r="K181" s="179"/>
      <c r="L181" s="179"/>
      <c r="M181" s="179">
        <v>5972000</v>
      </c>
      <c r="N181" s="179">
        <v>960000</v>
      </c>
      <c r="O181" s="179"/>
      <c r="P181" s="179">
        <v>1000000</v>
      </c>
      <c r="Q181" s="179">
        <v>4960000</v>
      </c>
      <c r="R181" s="179">
        <v>4000000</v>
      </c>
      <c r="S181" s="179"/>
      <c r="T181" s="179">
        <v>800000</v>
      </c>
      <c r="U181" s="179">
        <v>732200</v>
      </c>
      <c r="V181" s="179"/>
      <c r="W181" s="179">
        <v>22044200</v>
      </c>
      <c r="X181"/>
      <c r="Y181"/>
    </row>
    <row r="182" spans="1:25" ht="16" x14ac:dyDescent="0.2">
      <c r="A182" s="178">
        <v>45494</v>
      </c>
      <c r="B182" s="179"/>
      <c r="C182" s="179"/>
      <c r="D182" s="179"/>
      <c r="E182" s="179"/>
      <c r="F182" s="179"/>
      <c r="G182" s="179">
        <v>2460000</v>
      </c>
      <c r="H182" s="179"/>
      <c r="I182" s="179"/>
      <c r="J182" s="179">
        <v>400000</v>
      </c>
      <c r="K182" s="179"/>
      <c r="L182" s="179"/>
      <c r="M182" s="179">
        <v>4088000</v>
      </c>
      <c r="N182" s="179">
        <v>1080000</v>
      </c>
      <c r="O182" s="179"/>
      <c r="P182" s="179">
        <v>800000</v>
      </c>
      <c r="Q182" s="179">
        <v>3040000</v>
      </c>
      <c r="R182" s="179">
        <v>3720000</v>
      </c>
      <c r="S182" s="179"/>
      <c r="T182" s="179">
        <v>320000</v>
      </c>
      <c r="U182" s="179">
        <v>120000</v>
      </c>
      <c r="V182" s="179"/>
      <c r="W182" s="179">
        <v>16028000</v>
      </c>
      <c r="X182"/>
      <c r="Y182"/>
    </row>
    <row r="183" spans="1:25" ht="16" x14ac:dyDescent="0.2">
      <c r="A183" s="178">
        <v>45495</v>
      </c>
      <c r="B183" s="179">
        <v>2115000</v>
      </c>
      <c r="C183" s="179"/>
      <c r="D183" s="179">
        <v>5897500</v>
      </c>
      <c r="E183" s="179"/>
      <c r="F183" s="179"/>
      <c r="G183" s="179">
        <v>2320000</v>
      </c>
      <c r="H183" s="179">
        <v>4030</v>
      </c>
      <c r="I183" s="179"/>
      <c r="J183" s="179">
        <v>1480000</v>
      </c>
      <c r="K183" s="179"/>
      <c r="L183" s="179"/>
      <c r="M183" s="179">
        <v>7705200</v>
      </c>
      <c r="N183" s="179">
        <v>1260000</v>
      </c>
      <c r="O183" s="179">
        <v>3779194</v>
      </c>
      <c r="P183" s="179">
        <v>1200000</v>
      </c>
      <c r="Q183" s="179">
        <v>5146400</v>
      </c>
      <c r="R183" s="179">
        <v>5000000</v>
      </c>
      <c r="S183" s="179"/>
      <c r="T183" s="179">
        <v>760000</v>
      </c>
      <c r="U183" s="179">
        <v>402400</v>
      </c>
      <c r="V183" s="179"/>
      <c r="W183" s="179">
        <v>37069724</v>
      </c>
      <c r="X183"/>
      <c r="Y183"/>
    </row>
    <row r="184" spans="1:25" ht="16" x14ac:dyDescent="0.2">
      <c r="A184" s="178">
        <v>45496</v>
      </c>
      <c r="B184" s="179">
        <v>1730000</v>
      </c>
      <c r="C184" s="179"/>
      <c r="D184" s="179">
        <v>6137500</v>
      </c>
      <c r="E184" s="179"/>
      <c r="F184" s="179"/>
      <c r="G184" s="179">
        <v>2600000</v>
      </c>
      <c r="H184" s="179">
        <v>7953</v>
      </c>
      <c r="I184" s="179"/>
      <c r="J184" s="179">
        <v>1680000</v>
      </c>
      <c r="K184" s="179"/>
      <c r="L184" s="179"/>
      <c r="M184" s="179">
        <v>7992000</v>
      </c>
      <c r="N184" s="179">
        <v>1560000</v>
      </c>
      <c r="O184" s="179">
        <v>4566532</v>
      </c>
      <c r="P184" s="179">
        <v>2000000</v>
      </c>
      <c r="Q184" s="179">
        <v>4400000</v>
      </c>
      <c r="R184" s="179">
        <v>5040000</v>
      </c>
      <c r="S184" s="179"/>
      <c r="T184" s="179">
        <v>640000</v>
      </c>
      <c r="U184" s="179">
        <v>529525</v>
      </c>
      <c r="V184" s="179"/>
      <c r="W184" s="179">
        <v>38883510</v>
      </c>
      <c r="X184"/>
      <c r="Y184"/>
    </row>
    <row r="185" spans="1:25" ht="16" x14ac:dyDescent="0.2">
      <c r="A185" s="178">
        <v>45497</v>
      </c>
      <c r="B185" s="179">
        <v>1952500</v>
      </c>
      <c r="C185" s="179"/>
      <c r="D185" s="179">
        <v>5817500</v>
      </c>
      <c r="E185" s="179"/>
      <c r="F185" s="179"/>
      <c r="G185" s="179">
        <v>2480000</v>
      </c>
      <c r="H185" s="179"/>
      <c r="I185" s="179"/>
      <c r="J185" s="179">
        <v>1120000</v>
      </c>
      <c r="K185" s="179"/>
      <c r="L185" s="179"/>
      <c r="M185" s="179">
        <v>8508000</v>
      </c>
      <c r="N185" s="179">
        <v>1400000</v>
      </c>
      <c r="O185" s="179">
        <v>5611871</v>
      </c>
      <c r="P185" s="179">
        <v>1520000</v>
      </c>
      <c r="Q185" s="179">
        <v>4172000</v>
      </c>
      <c r="R185" s="179">
        <v>4480000</v>
      </c>
      <c r="S185" s="179"/>
      <c r="T185" s="179">
        <v>680000</v>
      </c>
      <c r="U185" s="179">
        <v>800000</v>
      </c>
      <c r="V185" s="179"/>
      <c r="W185" s="179">
        <v>38541871</v>
      </c>
      <c r="X185"/>
      <c r="Y185"/>
    </row>
    <row r="186" spans="1:25" ht="16" x14ac:dyDescent="0.2">
      <c r="A186" s="178">
        <v>45498</v>
      </c>
      <c r="B186" s="179">
        <v>1952500</v>
      </c>
      <c r="C186" s="179"/>
      <c r="D186" s="179">
        <v>5537500</v>
      </c>
      <c r="E186" s="179"/>
      <c r="F186" s="179"/>
      <c r="G186" s="179">
        <v>2040000</v>
      </c>
      <c r="H186" s="179">
        <v>52600</v>
      </c>
      <c r="I186" s="179"/>
      <c r="J186" s="179">
        <v>1400000</v>
      </c>
      <c r="K186" s="179"/>
      <c r="L186" s="179"/>
      <c r="M186" s="179">
        <v>10036000</v>
      </c>
      <c r="N186" s="179">
        <v>1400000</v>
      </c>
      <c r="O186" s="179">
        <v>2571761</v>
      </c>
      <c r="P186" s="179">
        <v>1400000</v>
      </c>
      <c r="Q186" s="179">
        <v>4292000</v>
      </c>
      <c r="R186" s="179">
        <v>3140000</v>
      </c>
      <c r="S186" s="179"/>
      <c r="T186" s="179">
        <v>520000</v>
      </c>
      <c r="U186" s="179">
        <v>1120000</v>
      </c>
      <c r="V186" s="179"/>
      <c r="W186" s="179">
        <v>35462361</v>
      </c>
      <c r="X186"/>
      <c r="Y186"/>
    </row>
    <row r="187" spans="1:25" ht="16" x14ac:dyDescent="0.2">
      <c r="A187" s="178">
        <v>45499</v>
      </c>
      <c r="B187" s="179">
        <v>1952500</v>
      </c>
      <c r="C187" s="179"/>
      <c r="D187" s="179">
        <v>5037500</v>
      </c>
      <c r="E187" s="179"/>
      <c r="F187" s="179"/>
      <c r="G187" s="179">
        <v>2640000</v>
      </c>
      <c r="H187" s="179">
        <v>16691</v>
      </c>
      <c r="I187" s="179"/>
      <c r="J187" s="179">
        <v>880000</v>
      </c>
      <c r="K187" s="179"/>
      <c r="L187" s="179"/>
      <c r="M187" s="179">
        <v>9640000</v>
      </c>
      <c r="N187" s="179">
        <v>1320000</v>
      </c>
      <c r="O187" s="179">
        <v>2227361</v>
      </c>
      <c r="P187" s="179">
        <v>1360000</v>
      </c>
      <c r="Q187" s="179">
        <v>4280000</v>
      </c>
      <c r="R187" s="179">
        <v>3600000</v>
      </c>
      <c r="S187" s="179"/>
      <c r="T187" s="179">
        <v>360000</v>
      </c>
      <c r="U187" s="179">
        <v>880000</v>
      </c>
      <c r="V187" s="179"/>
      <c r="W187" s="179">
        <v>34194052</v>
      </c>
      <c r="X187"/>
      <c r="Y187"/>
    </row>
    <row r="188" spans="1:25" ht="16" x14ac:dyDescent="0.2">
      <c r="A188" s="178">
        <v>45500</v>
      </c>
      <c r="B188" s="179">
        <v>1680000</v>
      </c>
      <c r="C188" s="179"/>
      <c r="D188" s="179">
        <v>4027500</v>
      </c>
      <c r="E188" s="179"/>
      <c r="F188" s="179"/>
      <c r="G188" s="179">
        <v>2600000</v>
      </c>
      <c r="H188" s="179"/>
      <c r="I188" s="179"/>
      <c r="J188" s="179">
        <v>1280000</v>
      </c>
      <c r="K188" s="179"/>
      <c r="L188" s="179"/>
      <c r="M188" s="179">
        <v>8388000</v>
      </c>
      <c r="N188" s="179">
        <v>880000</v>
      </c>
      <c r="O188" s="179">
        <v>132000</v>
      </c>
      <c r="P188" s="179">
        <v>1200000</v>
      </c>
      <c r="Q188" s="179">
        <v>3800000</v>
      </c>
      <c r="R188" s="179">
        <v>4800000</v>
      </c>
      <c r="S188" s="179"/>
      <c r="T188" s="179">
        <v>560000</v>
      </c>
      <c r="U188" s="179">
        <v>1000000</v>
      </c>
      <c r="V188" s="179"/>
      <c r="W188" s="179">
        <v>30347500</v>
      </c>
      <c r="X188"/>
      <c r="Y188"/>
    </row>
    <row r="189" spans="1:25" ht="16" x14ac:dyDescent="0.2">
      <c r="A189" s="178">
        <v>45501</v>
      </c>
      <c r="B189" s="179"/>
      <c r="C189" s="179"/>
      <c r="D189" s="179"/>
      <c r="E189" s="179"/>
      <c r="F189" s="179"/>
      <c r="G189" s="179">
        <v>3080000</v>
      </c>
      <c r="H189" s="179"/>
      <c r="I189" s="179"/>
      <c r="J189" s="179">
        <v>760000</v>
      </c>
      <c r="K189" s="179"/>
      <c r="L189" s="179"/>
      <c r="M189" s="179">
        <v>6176000</v>
      </c>
      <c r="N189" s="179">
        <v>1520000</v>
      </c>
      <c r="O189" s="179"/>
      <c r="P189" s="179">
        <v>480000</v>
      </c>
      <c r="Q189" s="179">
        <v>2800000</v>
      </c>
      <c r="R189" s="179">
        <v>3240000</v>
      </c>
      <c r="S189" s="179"/>
      <c r="T189" s="179">
        <v>120000</v>
      </c>
      <c r="U189" s="179">
        <v>720000</v>
      </c>
      <c r="V189" s="179"/>
      <c r="W189" s="179">
        <v>18896000</v>
      </c>
      <c r="X189"/>
      <c r="Y189"/>
    </row>
    <row r="190" spans="1:25" ht="16" x14ac:dyDescent="0.2">
      <c r="A190" s="178">
        <v>45502</v>
      </c>
      <c r="B190" s="179">
        <v>2457500</v>
      </c>
      <c r="C190" s="179"/>
      <c r="D190" s="179">
        <v>3921850</v>
      </c>
      <c r="E190" s="179"/>
      <c r="F190" s="179"/>
      <c r="G190" s="179">
        <v>3300000</v>
      </c>
      <c r="H190" s="179">
        <v>11893</v>
      </c>
      <c r="I190" s="179"/>
      <c r="J190" s="179">
        <v>680000</v>
      </c>
      <c r="K190" s="179"/>
      <c r="L190" s="179"/>
      <c r="M190" s="179">
        <v>8508000</v>
      </c>
      <c r="N190" s="179">
        <v>1800000</v>
      </c>
      <c r="O190" s="179">
        <v>2236641</v>
      </c>
      <c r="P190" s="179">
        <v>720000</v>
      </c>
      <c r="Q190" s="179">
        <v>4400000</v>
      </c>
      <c r="R190" s="179">
        <v>3540000</v>
      </c>
      <c r="S190" s="179"/>
      <c r="T190" s="179">
        <v>360000</v>
      </c>
      <c r="U190" s="179">
        <v>833350</v>
      </c>
      <c r="V190" s="179"/>
      <c r="W190" s="179">
        <v>32769234</v>
      </c>
      <c r="X190"/>
      <c r="Y190"/>
    </row>
    <row r="191" spans="1:25" ht="16" x14ac:dyDescent="0.2">
      <c r="A191" s="178">
        <v>45503</v>
      </c>
      <c r="B191" s="179">
        <v>2205750</v>
      </c>
      <c r="C191" s="179"/>
      <c r="D191" s="179">
        <v>3388100</v>
      </c>
      <c r="E191" s="179"/>
      <c r="F191" s="179"/>
      <c r="G191" s="179">
        <v>3780000</v>
      </c>
      <c r="H191" s="179">
        <v>6736</v>
      </c>
      <c r="I191" s="179"/>
      <c r="J191" s="179">
        <v>600000</v>
      </c>
      <c r="K191" s="179"/>
      <c r="L191" s="179"/>
      <c r="M191" s="179">
        <v>9800000</v>
      </c>
      <c r="N191" s="179">
        <v>1680000</v>
      </c>
      <c r="O191" s="179">
        <v>3210607</v>
      </c>
      <c r="P191" s="179">
        <v>1600000</v>
      </c>
      <c r="Q191" s="179">
        <v>3720000</v>
      </c>
      <c r="R191" s="179">
        <v>4320000</v>
      </c>
      <c r="S191" s="179"/>
      <c r="T191" s="179">
        <v>480000</v>
      </c>
      <c r="U191" s="179">
        <v>680000</v>
      </c>
      <c r="V191" s="179"/>
      <c r="W191" s="179">
        <v>35471193</v>
      </c>
      <c r="X191"/>
      <c r="Y191"/>
    </row>
    <row r="192" spans="1:25" ht="16" x14ac:dyDescent="0.2">
      <c r="A192" s="178">
        <v>45504</v>
      </c>
      <c r="B192" s="179">
        <v>2088750</v>
      </c>
      <c r="C192" s="179"/>
      <c r="D192" s="179">
        <v>3153675</v>
      </c>
      <c r="E192" s="179"/>
      <c r="F192" s="179"/>
      <c r="G192" s="179">
        <v>4000000</v>
      </c>
      <c r="H192" s="179">
        <v>21725</v>
      </c>
      <c r="I192" s="179"/>
      <c r="J192" s="179">
        <v>560000</v>
      </c>
      <c r="K192" s="179"/>
      <c r="L192" s="179"/>
      <c r="M192" s="179">
        <v>8880000</v>
      </c>
      <c r="N192" s="179">
        <v>2200000</v>
      </c>
      <c r="O192" s="179">
        <v>3807333</v>
      </c>
      <c r="P192" s="179">
        <v>1400000</v>
      </c>
      <c r="Q192" s="179">
        <v>2680000</v>
      </c>
      <c r="R192" s="179">
        <v>4600000</v>
      </c>
      <c r="S192" s="179"/>
      <c r="T192" s="179">
        <v>440000</v>
      </c>
      <c r="U192" s="179">
        <v>680000</v>
      </c>
      <c r="V192" s="179"/>
      <c r="W192" s="179">
        <v>34511483</v>
      </c>
      <c r="X192"/>
      <c r="Y192"/>
    </row>
    <row r="193" spans="1:25" ht="16" x14ac:dyDescent="0.2">
      <c r="A193" s="178">
        <v>45505</v>
      </c>
      <c r="B193" s="179">
        <v>1040000</v>
      </c>
      <c r="C193" s="179"/>
      <c r="D193" s="179">
        <v>3041000</v>
      </c>
      <c r="E193" s="179"/>
      <c r="F193" s="179"/>
      <c r="G193" s="179">
        <v>3920000</v>
      </c>
      <c r="H193" s="179">
        <v>9121</v>
      </c>
      <c r="I193" s="179"/>
      <c r="J193" s="179">
        <v>400000</v>
      </c>
      <c r="K193" s="179"/>
      <c r="L193" s="179"/>
      <c r="M193" s="179">
        <v>9800000</v>
      </c>
      <c r="N193" s="179">
        <v>2160000</v>
      </c>
      <c r="O193" s="179">
        <v>1819809</v>
      </c>
      <c r="P193" s="179">
        <v>1440000</v>
      </c>
      <c r="Q193" s="179">
        <v>2200000</v>
      </c>
      <c r="R193" s="179">
        <v>4800000</v>
      </c>
      <c r="S193" s="179"/>
      <c r="T193" s="179">
        <v>320000</v>
      </c>
      <c r="U193" s="179">
        <v>480000</v>
      </c>
      <c r="V193" s="179"/>
      <c r="W193" s="179">
        <v>31429930</v>
      </c>
      <c r="X193"/>
      <c r="Y193"/>
    </row>
    <row r="194" spans="1:25" ht="16" x14ac:dyDescent="0.2">
      <c r="A194" s="178">
        <v>45506</v>
      </c>
      <c r="B194" s="179">
        <v>960000</v>
      </c>
      <c r="C194" s="179"/>
      <c r="D194" s="179">
        <v>3180000</v>
      </c>
      <c r="E194" s="179"/>
      <c r="F194" s="179"/>
      <c r="G194" s="179">
        <v>3200000</v>
      </c>
      <c r="H194" s="179">
        <v>8973</v>
      </c>
      <c r="I194" s="179"/>
      <c r="J194" s="179">
        <v>440000</v>
      </c>
      <c r="K194" s="179"/>
      <c r="L194" s="179"/>
      <c r="M194" s="179">
        <v>10120000</v>
      </c>
      <c r="N194" s="179">
        <v>1480000</v>
      </c>
      <c r="O194" s="179">
        <v>1563723</v>
      </c>
      <c r="P194" s="179">
        <v>640000</v>
      </c>
      <c r="Q194" s="179">
        <v>1440000</v>
      </c>
      <c r="R194" s="179">
        <v>3520000</v>
      </c>
      <c r="S194" s="179"/>
      <c r="T194" s="179">
        <v>280000</v>
      </c>
      <c r="U194" s="179">
        <v>1640000</v>
      </c>
      <c r="V194" s="179"/>
      <c r="W194" s="179">
        <v>28472696</v>
      </c>
      <c r="X194"/>
      <c r="Y194"/>
    </row>
    <row r="195" spans="1:25" ht="16" x14ac:dyDescent="0.2">
      <c r="A195" s="178">
        <v>45507</v>
      </c>
      <c r="B195" s="179">
        <v>880000</v>
      </c>
      <c r="C195" s="179"/>
      <c r="D195" s="179">
        <v>2660000</v>
      </c>
      <c r="E195" s="179"/>
      <c r="F195" s="179"/>
      <c r="G195" s="179">
        <v>3360000</v>
      </c>
      <c r="H195" s="179"/>
      <c r="I195" s="179"/>
      <c r="J195" s="179">
        <v>280000</v>
      </c>
      <c r="K195" s="179"/>
      <c r="L195" s="179"/>
      <c r="M195" s="179">
        <v>8920000</v>
      </c>
      <c r="N195" s="179">
        <v>1280000</v>
      </c>
      <c r="O195" s="179"/>
      <c r="P195" s="179">
        <v>560000</v>
      </c>
      <c r="Q195" s="179">
        <v>1360000</v>
      </c>
      <c r="R195" s="179">
        <v>2800000</v>
      </c>
      <c r="S195" s="179"/>
      <c r="T195" s="179">
        <v>280000</v>
      </c>
      <c r="U195" s="179">
        <v>1480000</v>
      </c>
      <c r="V195" s="179">
        <v>120000</v>
      </c>
      <c r="W195" s="179">
        <v>23980000</v>
      </c>
      <c r="X195"/>
      <c r="Y195"/>
    </row>
    <row r="196" spans="1:25" ht="16" x14ac:dyDescent="0.2">
      <c r="A196" s="178">
        <v>45508</v>
      </c>
      <c r="B196" s="179"/>
      <c r="C196" s="179"/>
      <c r="D196" s="179"/>
      <c r="E196" s="179"/>
      <c r="F196" s="179"/>
      <c r="G196" s="179">
        <v>3160000</v>
      </c>
      <c r="H196" s="179"/>
      <c r="I196" s="179"/>
      <c r="J196" s="179">
        <v>280000</v>
      </c>
      <c r="K196" s="179"/>
      <c r="L196" s="179"/>
      <c r="M196" s="179">
        <v>8440000</v>
      </c>
      <c r="N196" s="179">
        <v>1480000</v>
      </c>
      <c r="O196" s="179"/>
      <c r="P196" s="179">
        <v>600000</v>
      </c>
      <c r="Q196" s="179">
        <v>920000</v>
      </c>
      <c r="R196" s="179">
        <v>2120000</v>
      </c>
      <c r="S196" s="179"/>
      <c r="T196" s="179">
        <v>280000</v>
      </c>
      <c r="U196" s="179">
        <v>1320000</v>
      </c>
      <c r="V196" s="179">
        <v>120000</v>
      </c>
      <c r="W196" s="179">
        <v>18720000</v>
      </c>
      <c r="X196"/>
      <c r="Y196"/>
    </row>
    <row r="197" spans="1:25" ht="16" x14ac:dyDescent="0.2">
      <c r="A197" s="178">
        <v>45509</v>
      </c>
      <c r="B197" s="179">
        <v>1880000</v>
      </c>
      <c r="C197" s="179"/>
      <c r="D197" s="179">
        <v>5335675</v>
      </c>
      <c r="E197" s="179"/>
      <c r="F197" s="179"/>
      <c r="G197" s="179">
        <v>3220000</v>
      </c>
      <c r="H197" s="179"/>
      <c r="I197" s="179"/>
      <c r="J197" s="179">
        <v>240000</v>
      </c>
      <c r="K197" s="179"/>
      <c r="L197" s="179"/>
      <c r="M197" s="179">
        <v>12840000</v>
      </c>
      <c r="N197" s="179">
        <v>1560000</v>
      </c>
      <c r="O197" s="179">
        <v>2007192</v>
      </c>
      <c r="P197" s="179">
        <v>896000</v>
      </c>
      <c r="Q197" s="179">
        <v>3744000</v>
      </c>
      <c r="R197" s="179">
        <v>3540000</v>
      </c>
      <c r="S197" s="179"/>
      <c r="T197" s="179">
        <v>280000</v>
      </c>
      <c r="U197" s="179">
        <v>1320000</v>
      </c>
      <c r="V197" s="179">
        <v>320000</v>
      </c>
      <c r="W197" s="179">
        <v>37182867</v>
      </c>
      <c r="X197"/>
      <c r="Y197"/>
    </row>
    <row r="198" spans="1:25" ht="16" x14ac:dyDescent="0.2">
      <c r="A198" s="178">
        <v>45510</v>
      </c>
      <c r="B198" s="179">
        <v>1330000</v>
      </c>
      <c r="C198" s="179"/>
      <c r="D198" s="179">
        <v>5284225</v>
      </c>
      <c r="E198" s="179"/>
      <c r="F198" s="179"/>
      <c r="G198" s="179">
        <v>4280000</v>
      </c>
      <c r="H198" s="179">
        <v>9121</v>
      </c>
      <c r="I198" s="179"/>
      <c r="J198" s="179">
        <v>280000</v>
      </c>
      <c r="K198" s="179"/>
      <c r="L198" s="179"/>
      <c r="M198" s="179">
        <v>8800000</v>
      </c>
      <c r="N198" s="179">
        <v>2040000</v>
      </c>
      <c r="O198" s="179">
        <v>3568031</v>
      </c>
      <c r="P198" s="179">
        <v>640000</v>
      </c>
      <c r="Q198" s="179">
        <v>1440000</v>
      </c>
      <c r="R198" s="179">
        <v>2680000</v>
      </c>
      <c r="S198" s="179"/>
      <c r="T198" s="179">
        <v>120000</v>
      </c>
      <c r="U198" s="179">
        <v>1360000</v>
      </c>
      <c r="V198" s="179">
        <v>440000</v>
      </c>
      <c r="W198" s="179">
        <v>32271377</v>
      </c>
      <c r="X198"/>
      <c r="Y198"/>
    </row>
    <row r="199" spans="1:25" ht="16" x14ac:dyDescent="0.2">
      <c r="A199" s="178">
        <v>45511</v>
      </c>
      <c r="B199" s="179">
        <v>2680000</v>
      </c>
      <c r="C199" s="179"/>
      <c r="D199" s="179">
        <v>5709100</v>
      </c>
      <c r="E199" s="179">
        <v>499</v>
      </c>
      <c r="F199" s="179"/>
      <c r="G199" s="179">
        <v>2500000</v>
      </c>
      <c r="H199" s="179"/>
      <c r="I199" s="179"/>
      <c r="J199" s="179">
        <v>520000</v>
      </c>
      <c r="K199" s="179"/>
      <c r="L199" s="179"/>
      <c r="M199" s="179">
        <v>7720000</v>
      </c>
      <c r="N199" s="179">
        <v>840000</v>
      </c>
      <c r="O199" s="179">
        <v>4253916</v>
      </c>
      <c r="P199" s="179">
        <v>720000</v>
      </c>
      <c r="Q199" s="179">
        <v>1360000</v>
      </c>
      <c r="R199" s="179">
        <v>2480000</v>
      </c>
      <c r="S199" s="179"/>
      <c r="T199" s="179">
        <v>160000</v>
      </c>
      <c r="U199" s="179">
        <v>1920000</v>
      </c>
      <c r="V199" s="179">
        <v>400000</v>
      </c>
      <c r="W199" s="179">
        <v>31263515</v>
      </c>
      <c r="X199"/>
      <c r="Y199"/>
    </row>
    <row r="200" spans="1:25" ht="16" x14ac:dyDescent="0.2">
      <c r="A200" s="178">
        <v>45512</v>
      </c>
      <c r="B200" s="179">
        <v>1210000</v>
      </c>
      <c r="C200" s="179"/>
      <c r="D200" s="179">
        <v>4505000</v>
      </c>
      <c r="E200" s="179">
        <v>132</v>
      </c>
      <c r="F200" s="179"/>
      <c r="G200" s="179">
        <v>1920000</v>
      </c>
      <c r="H200" s="179"/>
      <c r="I200" s="179"/>
      <c r="J200" s="179"/>
      <c r="K200" s="179"/>
      <c r="L200" s="179"/>
      <c r="M200" s="179">
        <v>6280000</v>
      </c>
      <c r="N200" s="179">
        <v>500000</v>
      </c>
      <c r="O200" s="179">
        <v>2341433</v>
      </c>
      <c r="P200" s="179">
        <v>880000</v>
      </c>
      <c r="Q200" s="179">
        <v>1160000</v>
      </c>
      <c r="R200" s="179">
        <v>1620000</v>
      </c>
      <c r="S200" s="179"/>
      <c r="T200" s="179">
        <v>200000</v>
      </c>
      <c r="U200" s="179">
        <v>2280000</v>
      </c>
      <c r="V200" s="179">
        <v>360000</v>
      </c>
      <c r="W200" s="179">
        <v>23256565</v>
      </c>
      <c r="X200"/>
      <c r="Y200"/>
    </row>
    <row r="201" spans="1:25" ht="16" x14ac:dyDescent="0.2">
      <c r="A201" s="178">
        <v>45513</v>
      </c>
      <c r="B201" s="179">
        <v>1270000</v>
      </c>
      <c r="C201" s="179"/>
      <c r="D201" s="179">
        <v>6861450</v>
      </c>
      <c r="E201" s="179">
        <v>231</v>
      </c>
      <c r="F201" s="179"/>
      <c r="G201" s="179">
        <v>2080000</v>
      </c>
      <c r="H201" s="179">
        <v>28180</v>
      </c>
      <c r="I201" s="179"/>
      <c r="J201" s="179"/>
      <c r="K201" s="179"/>
      <c r="L201" s="179"/>
      <c r="M201" s="179">
        <v>8280000</v>
      </c>
      <c r="N201" s="179">
        <v>1080000</v>
      </c>
      <c r="O201" s="179">
        <v>1687810</v>
      </c>
      <c r="P201" s="179">
        <v>960000</v>
      </c>
      <c r="Q201" s="179">
        <v>320000</v>
      </c>
      <c r="R201" s="179">
        <v>600000</v>
      </c>
      <c r="S201" s="179"/>
      <c r="T201" s="179">
        <v>200000</v>
      </c>
      <c r="U201" s="179">
        <v>1520000</v>
      </c>
      <c r="V201" s="179">
        <v>360000</v>
      </c>
      <c r="W201" s="179">
        <v>25247671</v>
      </c>
      <c r="X201"/>
      <c r="Y201"/>
    </row>
    <row r="202" spans="1:25" ht="16" x14ac:dyDescent="0.2">
      <c r="A202" s="178">
        <v>45514</v>
      </c>
      <c r="B202" s="179">
        <v>1270000</v>
      </c>
      <c r="C202" s="179"/>
      <c r="D202" s="179">
        <v>5041300</v>
      </c>
      <c r="E202" s="179"/>
      <c r="F202" s="179"/>
      <c r="G202" s="179">
        <v>2080000</v>
      </c>
      <c r="H202" s="179"/>
      <c r="I202" s="179"/>
      <c r="J202" s="179"/>
      <c r="K202" s="179"/>
      <c r="L202" s="179"/>
      <c r="M202" s="179">
        <v>7280000</v>
      </c>
      <c r="N202" s="179">
        <v>840000</v>
      </c>
      <c r="O202" s="179"/>
      <c r="P202" s="179">
        <v>1040000</v>
      </c>
      <c r="Q202" s="179">
        <v>240000</v>
      </c>
      <c r="R202" s="179">
        <v>360000</v>
      </c>
      <c r="S202" s="179"/>
      <c r="T202" s="179">
        <v>240000</v>
      </c>
      <c r="U202" s="179">
        <v>1920000</v>
      </c>
      <c r="V202" s="179">
        <v>400000</v>
      </c>
      <c r="W202" s="179">
        <v>20711300</v>
      </c>
      <c r="X202"/>
      <c r="Y202"/>
    </row>
    <row r="203" spans="1:25" ht="16" x14ac:dyDescent="0.2">
      <c r="A203" s="178">
        <v>45515</v>
      </c>
      <c r="B203" s="179"/>
      <c r="C203" s="179"/>
      <c r="D203" s="179"/>
      <c r="E203" s="179"/>
      <c r="F203" s="179"/>
      <c r="G203" s="179">
        <v>2920000</v>
      </c>
      <c r="H203" s="179"/>
      <c r="I203" s="179"/>
      <c r="J203" s="179"/>
      <c r="K203" s="179"/>
      <c r="L203" s="179"/>
      <c r="M203" s="179">
        <v>7000000</v>
      </c>
      <c r="N203" s="179">
        <v>1160000</v>
      </c>
      <c r="O203" s="179"/>
      <c r="P203" s="179">
        <v>560000</v>
      </c>
      <c r="Q203" s="179">
        <v>160000</v>
      </c>
      <c r="R203" s="179">
        <v>160000</v>
      </c>
      <c r="S203" s="179"/>
      <c r="T203" s="179"/>
      <c r="U203" s="179">
        <v>1440000</v>
      </c>
      <c r="V203" s="179">
        <v>560000</v>
      </c>
      <c r="W203" s="179">
        <v>13960000</v>
      </c>
      <c r="X203"/>
      <c r="Y203"/>
    </row>
    <row r="204" spans="1:25" ht="16" x14ac:dyDescent="0.2">
      <c r="A204" s="178">
        <v>45516</v>
      </c>
      <c r="B204" s="179"/>
      <c r="C204" s="179"/>
      <c r="D204" s="179">
        <v>8849450</v>
      </c>
      <c r="E204" s="179"/>
      <c r="F204" s="179"/>
      <c r="G204" s="179">
        <v>3000000</v>
      </c>
      <c r="H204" s="179">
        <v>14951</v>
      </c>
      <c r="I204" s="179"/>
      <c r="J204" s="179"/>
      <c r="K204" s="179"/>
      <c r="L204" s="179"/>
      <c r="M204" s="179">
        <v>8560000</v>
      </c>
      <c r="N204" s="179">
        <v>1360000</v>
      </c>
      <c r="O204" s="179">
        <v>1044868</v>
      </c>
      <c r="P204" s="179">
        <v>920000</v>
      </c>
      <c r="Q204" s="179">
        <v>600000</v>
      </c>
      <c r="R204" s="179">
        <v>1520000</v>
      </c>
      <c r="S204" s="179"/>
      <c r="T204" s="179">
        <v>280000</v>
      </c>
      <c r="U204" s="179">
        <v>1880000</v>
      </c>
      <c r="V204" s="179">
        <v>560000</v>
      </c>
      <c r="W204" s="179">
        <v>28589269</v>
      </c>
      <c r="X204"/>
      <c r="Y204"/>
    </row>
    <row r="205" spans="1:25" ht="16" x14ac:dyDescent="0.2">
      <c r="A205" s="178">
        <v>45517</v>
      </c>
      <c r="B205" s="179"/>
      <c r="C205" s="179"/>
      <c r="D205" s="179">
        <v>7502200</v>
      </c>
      <c r="E205" s="179">
        <v>2779</v>
      </c>
      <c r="F205" s="179"/>
      <c r="G205" s="179">
        <v>3080000</v>
      </c>
      <c r="H205" s="179">
        <v>3815</v>
      </c>
      <c r="I205" s="179"/>
      <c r="J205" s="179"/>
      <c r="K205" s="179"/>
      <c r="L205" s="179"/>
      <c r="M205" s="179">
        <v>7720000</v>
      </c>
      <c r="N205" s="179">
        <v>1240000</v>
      </c>
      <c r="O205" s="179">
        <v>2266597</v>
      </c>
      <c r="P205" s="179">
        <v>920000</v>
      </c>
      <c r="Q205" s="179">
        <v>480000</v>
      </c>
      <c r="R205" s="179">
        <v>1800000</v>
      </c>
      <c r="S205" s="179"/>
      <c r="T205" s="179"/>
      <c r="U205" s="179">
        <v>1400000</v>
      </c>
      <c r="V205" s="179">
        <v>400000</v>
      </c>
      <c r="W205" s="179">
        <v>26815391</v>
      </c>
      <c r="X205"/>
      <c r="Y205"/>
    </row>
    <row r="206" spans="1:25" ht="16" x14ac:dyDescent="0.2">
      <c r="A206" s="178">
        <v>45518</v>
      </c>
      <c r="B206" s="179"/>
      <c r="C206" s="179"/>
      <c r="D206" s="179">
        <v>7101250</v>
      </c>
      <c r="E206" s="179">
        <v>5940</v>
      </c>
      <c r="F206" s="179"/>
      <c r="G206" s="179">
        <v>3280000</v>
      </c>
      <c r="H206" s="179">
        <v>46711</v>
      </c>
      <c r="I206" s="179"/>
      <c r="J206" s="179"/>
      <c r="K206" s="179"/>
      <c r="L206" s="179"/>
      <c r="M206" s="179">
        <v>8880000</v>
      </c>
      <c r="N206" s="179">
        <v>1440000</v>
      </c>
      <c r="O206" s="179">
        <v>1363598</v>
      </c>
      <c r="P206" s="179">
        <v>1040000</v>
      </c>
      <c r="Q206" s="179">
        <v>400000</v>
      </c>
      <c r="R206" s="179">
        <v>2680000</v>
      </c>
      <c r="S206" s="179"/>
      <c r="T206" s="179"/>
      <c r="U206" s="179">
        <v>1520000</v>
      </c>
      <c r="V206" s="179">
        <v>320000</v>
      </c>
      <c r="W206" s="179">
        <v>28077499</v>
      </c>
      <c r="X206"/>
      <c r="Y206"/>
    </row>
    <row r="207" spans="1:25" ht="16" x14ac:dyDescent="0.2">
      <c r="A207" s="178">
        <v>45519</v>
      </c>
      <c r="B207" s="179"/>
      <c r="C207" s="179"/>
      <c r="D207" s="179">
        <v>7015000</v>
      </c>
      <c r="E207" s="179">
        <v>616</v>
      </c>
      <c r="F207" s="179"/>
      <c r="G207" s="179">
        <v>3740000</v>
      </c>
      <c r="H207" s="179">
        <v>17441</v>
      </c>
      <c r="I207" s="179"/>
      <c r="J207" s="179"/>
      <c r="K207" s="179"/>
      <c r="L207" s="179"/>
      <c r="M207" s="179">
        <v>10080000</v>
      </c>
      <c r="N207" s="179">
        <v>1360000</v>
      </c>
      <c r="O207" s="179">
        <v>2769921</v>
      </c>
      <c r="P207" s="179">
        <v>1440000</v>
      </c>
      <c r="Q207" s="179">
        <v>1280000</v>
      </c>
      <c r="R207" s="179">
        <v>2780000</v>
      </c>
      <c r="S207" s="179"/>
      <c r="T207" s="179"/>
      <c r="U207" s="179">
        <v>1600000</v>
      </c>
      <c r="V207" s="179">
        <v>280000</v>
      </c>
      <c r="W207" s="179">
        <v>32362978</v>
      </c>
      <c r="X207"/>
      <c r="Y207"/>
    </row>
    <row r="208" spans="1:25" ht="16" x14ac:dyDescent="0.2">
      <c r="A208" s="178">
        <v>45520</v>
      </c>
      <c r="B208" s="179"/>
      <c r="C208" s="179"/>
      <c r="D208" s="179">
        <v>8307500</v>
      </c>
      <c r="E208" s="179">
        <v>627</v>
      </c>
      <c r="F208" s="179"/>
      <c r="G208" s="179">
        <v>2680000</v>
      </c>
      <c r="H208" s="179">
        <v>10106</v>
      </c>
      <c r="I208" s="179"/>
      <c r="J208" s="179"/>
      <c r="K208" s="179"/>
      <c r="L208" s="179"/>
      <c r="M208" s="179">
        <v>8960000</v>
      </c>
      <c r="N208" s="179">
        <v>1040000</v>
      </c>
      <c r="O208" s="179">
        <v>1781014</v>
      </c>
      <c r="P208" s="179">
        <v>2160000</v>
      </c>
      <c r="Q208" s="179">
        <v>1040000</v>
      </c>
      <c r="R208" s="179">
        <v>2000000</v>
      </c>
      <c r="S208" s="179"/>
      <c r="T208" s="179"/>
      <c r="U208" s="179">
        <v>2800000</v>
      </c>
      <c r="V208" s="179">
        <v>400000</v>
      </c>
      <c r="W208" s="179">
        <v>31179247</v>
      </c>
      <c r="X208"/>
      <c r="Y208"/>
    </row>
    <row r="209" spans="1:25" ht="16" x14ac:dyDescent="0.2">
      <c r="A209" s="178">
        <v>45521</v>
      </c>
      <c r="B209" s="179"/>
      <c r="C209" s="179"/>
      <c r="D209" s="179">
        <v>7270000</v>
      </c>
      <c r="E209" s="179"/>
      <c r="F209" s="179"/>
      <c r="G209" s="179">
        <v>2520000</v>
      </c>
      <c r="H209" s="179"/>
      <c r="I209" s="179"/>
      <c r="J209" s="179"/>
      <c r="K209" s="179"/>
      <c r="L209" s="179"/>
      <c r="M209" s="179">
        <v>7600000</v>
      </c>
      <c r="N209" s="179">
        <v>760000</v>
      </c>
      <c r="O209" s="179"/>
      <c r="P209" s="179">
        <v>2000000</v>
      </c>
      <c r="Q209" s="179">
        <v>920000</v>
      </c>
      <c r="R209" s="179">
        <v>1880000</v>
      </c>
      <c r="S209" s="179"/>
      <c r="T209" s="179"/>
      <c r="U209" s="179">
        <v>1800000</v>
      </c>
      <c r="V209" s="179">
        <v>640000</v>
      </c>
      <c r="W209" s="179">
        <v>25390000</v>
      </c>
      <c r="X209"/>
      <c r="Y209"/>
    </row>
    <row r="210" spans="1:25" ht="16" x14ac:dyDescent="0.2">
      <c r="A210" s="178">
        <v>45522</v>
      </c>
      <c r="B210" s="179"/>
      <c r="C210" s="179"/>
      <c r="D210" s="179"/>
      <c r="E210" s="179"/>
      <c r="F210" s="179"/>
      <c r="G210" s="179">
        <v>2200000</v>
      </c>
      <c r="H210" s="179"/>
      <c r="I210" s="179"/>
      <c r="J210" s="179"/>
      <c r="K210" s="179"/>
      <c r="L210" s="179"/>
      <c r="M210" s="179">
        <v>6320000</v>
      </c>
      <c r="N210" s="179">
        <v>680000</v>
      </c>
      <c r="O210" s="179"/>
      <c r="P210" s="179">
        <v>1840000</v>
      </c>
      <c r="Q210" s="179">
        <v>320000</v>
      </c>
      <c r="R210" s="179">
        <v>1360000</v>
      </c>
      <c r="S210" s="179"/>
      <c r="T210" s="179"/>
      <c r="U210" s="179">
        <v>1240000</v>
      </c>
      <c r="V210" s="179">
        <v>200000</v>
      </c>
      <c r="W210" s="179">
        <v>14160000</v>
      </c>
      <c r="X210"/>
      <c r="Y210"/>
    </row>
    <row r="211" spans="1:25" ht="16" x14ac:dyDescent="0.2">
      <c r="A211" s="178">
        <v>45523</v>
      </c>
      <c r="B211" s="179"/>
      <c r="C211" s="179"/>
      <c r="D211" s="179">
        <v>5753375</v>
      </c>
      <c r="E211" s="179">
        <v>790</v>
      </c>
      <c r="F211" s="179"/>
      <c r="G211" s="179">
        <v>2240000</v>
      </c>
      <c r="H211" s="179"/>
      <c r="I211" s="179"/>
      <c r="J211" s="179"/>
      <c r="K211" s="179"/>
      <c r="L211" s="179"/>
      <c r="M211" s="179">
        <v>8280000</v>
      </c>
      <c r="N211" s="179">
        <v>1240000</v>
      </c>
      <c r="O211" s="179">
        <v>1938719</v>
      </c>
      <c r="P211" s="179">
        <v>2360000</v>
      </c>
      <c r="Q211" s="179">
        <v>600000</v>
      </c>
      <c r="R211" s="179">
        <v>1880000</v>
      </c>
      <c r="S211" s="179"/>
      <c r="T211" s="179"/>
      <c r="U211" s="179">
        <v>2000000</v>
      </c>
      <c r="V211" s="179">
        <v>480000</v>
      </c>
      <c r="W211" s="179">
        <v>26772884</v>
      </c>
      <c r="X211"/>
      <c r="Y211"/>
    </row>
    <row r="212" spans="1:25" ht="16" x14ac:dyDescent="0.2">
      <c r="A212" s="178">
        <v>45524</v>
      </c>
      <c r="B212" s="179"/>
      <c r="C212" s="179"/>
      <c r="D212" s="179">
        <v>7211750</v>
      </c>
      <c r="E212" s="179">
        <v>52404</v>
      </c>
      <c r="F212" s="179"/>
      <c r="G212" s="179">
        <v>2720000</v>
      </c>
      <c r="H212" s="179">
        <v>31713</v>
      </c>
      <c r="I212" s="179"/>
      <c r="J212" s="179"/>
      <c r="K212" s="179"/>
      <c r="L212" s="179"/>
      <c r="M212" s="179">
        <v>9400000</v>
      </c>
      <c r="N212" s="179">
        <v>1240000</v>
      </c>
      <c r="O212" s="179">
        <v>2698777</v>
      </c>
      <c r="P212" s="179">
        <v>2040000</v>
      </c>
      <c r="Q212" s="179">
        <v>600000</v>
      </c>
      <c r="R212" s="179">
        <v>1880000</v>
      </c>
      <c r="S212" s="179"/>
      <c r="T212" s="179"/>
      <c r="U212" s="179">
        <v>2040000</v>
      </c>
      <c r="V212" s="179">
        <v>400000</v>
      </c>
      <c r="W212" s="179">
        <v>30314644</v>
      </c>
      <c r="X212"/>
      <c r="Y212"/>
    </row>
    <row r="213" spans="1:25" ht="16" x14ac:dyDescent="0.2">
      <c r="A213" s="178">
        <v>45525</v>
      </c>
      <c r="B213" s="179"/>
      <c r="C213" s="179"/>
      <c r="D213" s="179">
        <v>7211750</v>
      </c>
      <c r="E213" s="179">
        <v>51792</v>
      </c>
      <c r="F213" s="179"/>
      <c r="G213" s="179">
        <v>2840000</v>
      </c>
      <c r="H213" s="179"/>
      <c r="I213" s="179"/>
      <c r="J213" s="179"/>
      <c r="K213" s="179"/>
      <c r="L213" s="179"/>
      <c r="M213" s="179">
        <v>9520000</v>
      </c>
      <c r="N213" s="179">
        <v>1520000</v>
      </c>
      <c r="O213" s="179">
        <v>3658212</v>
      </c>
      <c r="P213" s="179">
        <v>2240000</v>
      </c>
      <c r="Q213" s="179">
        <v>840000</v>
      </c>
      <c r="R213" s="179">
        <v>1600000</v>
      </c>
      <c r="S213" s="179"/>
      <c r="T213" s="179"/>
      <c r="U213" s="179">
        <v>1800000</v>
      </c>
      <c r="V213" s="179">
        <v>600000</v>
      </c>
      <c r="W213" s="179">
        <v>31881754</v>
      </c>
      <c r="X213"/>
      <c r="Y213"/>
    </row>
    <row r="214" spans="1:25" ht="16" x14ac:dyDescent="0.2">
      <c r="A214" s="178">
        <v>45526</v>
      </c>
      <c r="B214" s="179"/>
      <c r="C214" s="179"/>
      <c r="D214" s="179">
        <v>8205875</v>
      </c>
      <c r="E214" s="179">
        <v>36056</v>
      </c>
      <c r="F214" s="179"/>
      <c r="G214" s="179">
        <v>2580000</v>
      </c>
      <c r="H214" s="179">
        <v>24517</v>
      </c>
      <c r="I214" s="179"/>
      <c r="J214" s="179"/>
      <c r="K214" s="179"/>
      <c r="L214" s="179"/>
      <c r="M214" s="179">
        <v>7240000</v>
      </c>
      <c r="N214" s="179">
        <v>1640000</v>
      </c>
      <c r="O214" s="179">
        <v>1907336</v>
      </c>
      <c r="P214" s="179">
        <v>2520000</v>
      </c>
      <c r="Q214" s="179">
        <v>320000</v>
      </c>
      <c r="R214" s="179">
        <v>1460000</v>
      </c>
      <c r="S214" s="179"/>
      <c r="T214" s="179"/>
      <c r="U214" s="179">
        <v>1760000</v>
      </c>
      <c r="V214" s="179">
        <v>480000</v>
      </c>
      <c r="W214" s="179">
        <v>28173784</v>
      </c>
      <c r="X214"/>
      <c r="Y214"/>
    </row>
    <row r="215" spans="1:25" ht="16" x14ac:dyDescent="0.2">
      <c r="A215" s="178">
        <v>45527</v>
      </c>
      <c r="B215" s="179"/>
      <c r="C215" s="179"/>
      <c r="D215" s="179">
        <v>10300875</v>
      </c>
      <c r="E215" s="179">
        <v>39979</v>
      </c>
      <c r="F215" s="179"/>
      <c r="G215" s="179">
        <v>2720000</v>
      </c>
      <c r="H215" s="179"/>
      <c r="I215" s="179"/>
      <c r="J215" s="179"/>
      <c r="K215" s="179"/>
      <c r="L215" s="179"/>
      <c r="M215" s="179">
        <v>9800000</v>
      </c>
      <c r="N215" s="179">
        <v>1400000</v>
      </c>
      <c r="O215" s="179">
        <v>1680324</v>
      </c>
      <c r="P215" s="179">
        <v>2800000</v>
      </c>
      <c r="Q215" s="179">
        <v>400000</v>
      </c>
      <c r="R215" s="179">
        <v>1120000</v>
      </c>
      <c r="S215" s="179"/>
      <c r="T215" s="179"/>
      <c r="U215" s="179">
        <v>2360000</v>
      </c>
      <c r="V215" s="179">
        <v>560000</v>
      </c>
      <c r="W215" s="179">
        <v>33181178</v>
      </c>
      <c r="X215"/>
      <c r="Y215"/>
    </row>
    <row r="216" spans="1:25" ht="16" x14ac:dyDescent="0.2">
      <c r="A216" s="178">
        <v>45528</v>
      </c>
      <c r="B216" s="179"/>
      <c r="C216" s="179"/>
      <c r="D216" s="179">
        <v>6454625</v>
      </c>
      <c r="E216" s="179"/>
      <c r="F216" s="179"/>
      <c r="G216" s="179">
        <v>3080000</v>
      </c>
      <c r="H216" s="179"/>
      <c r="I216" s="179"/>
      <c r="J216" s="179"/>
      <c r="K216" s="179"/>
      <c r="L216" s="179"/>
      <c r="M216" s="179">
        <v>9520000</v>
      </c>
      <c r="N216" s="179">
        <v>1320000</v>
      </c>
      <c r="O216" s="179"/>
      <c r="P216" s="179">
        <v>2440000</v>
      </c>
      <c r="Q216" s="179">
        <v>240000</v>
      </c>
      <c r="R216" s="179">
        <v>840000</v>
      </c>
      <c r="S216" s="179"/>
      <c r="T216" s="179"/>
      <c r="U216" s="179">
        <v>2680000</v>
      </c>
      <c r="V216" s="179">
        <v>560000</v>
      </c>
      <c r="W216" s="179">
        <v>27134625</v>
      </c>
      <c r="X216"/>
      <c r="Y216"/>
    </row>
    <row r="217" spans="1:25" ht="16" x14ac:dyDescent="0.2">
      <c r="A217" s="178">
        <v>45529</v>
      </c>
      <c r="B217" s="179"/>
      <c r="C217" s="179"/>
      <c r="D217" s="179"/>
      <c r="E217" s="179"/>
      <c r="F217" s="179"/>
      <c r="G217" s="179">
        <v>2560000</v>
      </c>
      <c r="H217" s="179"/>
      <c r="I217" s="179"/>
      <c r="J217" s="179"/>
      <c r="K217" s="179"/>
      <c r="L217" s="179"/>
      <c r="M217" s="179">
        <v>6880000</v>
      </c>
      <c r="N217" s="179">
        <v>640000</v>
      </c>
      <c r="O217" s="179"/>
      <c r="P217" s="179">
        <v>2440000</v>
      </c>
      <c r="Q217" s="179"/>
      <c r="R217" s="179">
        <v>680000</v>
      </c>
      <c r="S217" s="179"/>
      <c r="T217" s="179"/>
      <c r="U217" s="179">
        <v>1040000</v>
      </c>
      <c r="V217" s="179">
        <v>520000</v>
      </c>
      <c r="W217" s="179">
        <v>14760000</v>
      </c>
      <c r="X217"/>
      <c r="Y217"/>
    </row>
    <row r="218" spans="1:25" ht="16" x14ac:dyDescent="0.2">
      <c r="A218" s="178">
        <v>45530</v>
      </c>
      <c r="B218" s="179"/>
      <c r="C218" s="179"/>
      <c r="D218" s="179">
        <v>9735875</v>
      </c>
      <c r="E218" s="179">
        <v>7304</v>
      </c>
      <c r="F218" s="179"/>
      <c r="G218" s="179">
        <v>2900000</v>
      </c>
      <c r="H218" s="179">
        <v>10980</v>
      </c>
      <c r="I218" s="179"/>
      <c r="J218" s="179"/>
      <c r="K218" s="179"/>
      <c r="L218" s="179"/>
      <c r="M218" s="179">
        <v>9960000</v>
      </c>
      <c r="N218" s="179">
        <v>1440000</v>
      </c>
      <c r="O218" s="179">
        <v>1261932</v>
      </c>
      <c r="P218" s="179">
        <v>3240000</v>
      </c>
      <c r="Q218" s="179"/>
      <c r="R218" s="179">
        <v>1560000</v>
      </c>
      <c r="S218" s="179"/>
      <c r="T218" s="179"/>
      <c r="U218" s="179">
        <v>1880000</v>
      </c>
      <c r="V218" s="179">
        <v>480000</v>
      </c>
      <c r="W218" s="179">
        <v>32476091</v>
      </c>
      <c r="X218"/>
      <c r="Y218"/>
    </row>
    <row r="219" spans="1:25" ht="16" x14ac:dyDescent="0.2">
      <c r="A219" s="178">
        <v>45531</v>
      </c>
      <c r="B219" s="179"/>
      <c r="C219" s="179"/>
      <c r="D219" s="179">
        <v>9935875</v>
      </c>
      <c r="E219" s="179">
        <v>78095</v>
      </c>
      <c r="F219" s="179"/>
      <c r="G219" s="179">
        <v>2200000</v>
      </c>
      <c r="H219" s="179"/>
      <c r="I219" s="179"/>
      <c r="J219" s="179"/>
      <c r="K219" s="179"/>
      <c r="L219" s="179"/>
      <c r="M219" s="179">
        <v>9040000</v>
      </c>
      <c r="N219" s="179">
        <v>1200000</v>
      </c>
      <c r="O219" s="179">
        <v>3104020</v>
      </c>
      <c r="P219" s="179">
        <v>3440000</v>
      </c>
      <c r="Q219" s="179"/>
      <c r="R219" s="179">
        <v>1240000</v>
      </c>
      <c r="S219" s="179"/>
      <c r="T219" s="179"/>
      <c r="U219" s="179">
        <v>1760000</v>
      </c>
      <c r="V219" s="179">
        <v>440000</v>
      </c>
      <c r="W219" s="179">
        <v>32437990</v>
      </c>
      <c r="X219"/>
      <c r="Y219"/>
    </row>
    <row r="220" spans="1:25" ht="16" x14ac:dyDescent="0.2">
      <c r="A220" s="178">
        <v>45532</v>
      </c>
      <c r="B220" s="179"/>
      <c r="C220" s="179"/>
      <c r="D220" s="179">
        <v>10020875</v>
      </c>
      <c r="E220" s="179">
        <v>216762</v>
      </c>
      <c r="F220" s="179"/>
      <c r="G220" s="179">
        <v>2720000</v>
      </c>
      <c r="H220" s="179">
        <v>13838</v>
      </c>
      <c r="I220" s="179"/>
      <c r="J220" s="179"/>
      <c r="K220" s="179"/>
      <c r="L220" s="179"/>
      <c r="M220" s="179">
        <v>9360000</v>
      </c>
      <c r="N220" s="179">
        <v>1480000</v>
      </c>
      <c r="O220" s="179">
        <v>3408263</v>
      </c>
      <c r="P220" s="179">
        <v>2920000</v>
      </c>
      <c r="Q220" s="179"/>
      <c r="R220" s="179">
        <v>880000</v>
      </c>
      <c r="S220" s="179"/>
      <c r="T220" s="179"/>
      <c r="U220" s="179">
        <v>1920000</v>
      </c>
      <c r="V220" s="179">
        <v>560000</v>
      </c>
      <c r="W220" s="179">
        <v>33499738</v>
      </c>
      <c r="X220"/>
      <c r="Y220"/>
    </row>
    <row r="221" spans="1:25" ht="16" x14ac:dyDescent="0.2">
      <c r="A221" s="178">
        <v>45533</v>
      </c>
      <c r="B221" s="179"/>
      <c r="C221" s="179"/>
      <c r="D221" s="179">
        <v>9300875</v>
      </c>
      <c r="E221" s="179"/>
      <c r="F221" s="179"/>
      <c r="G221" s="179">
        <v>2360000</v>
      </c>
      <c r="H221" s="179">
        <v>24022</v>
      </c>
      <c r="I221" s="179"/>
      <c r="J221" s="179"/>
      <c r="K221" s="179"/>
      <c r="L221" s="179"/>
      <c r="M221" s="179">
        <v>9080000</v>
      </c>
      <c r="N221" s="179">
        <v>1320000</v>
      </c>
      <c r="O221" s="179">
        <v>2285256</v>
      </c>
      <c r="P221" s="179">
        <v>3520000</v>
      </c>
      <c r="Q221" s="179"/>
      <c r="R221" s="179">
        <v>840000</v>
      </c>
      <c r="S221" s="179"/>
      <c r="T221" s="179"/>
      <c r="U221" s="179">
        <v>1880000</v>
      </c>
      <c r="V221" s="179">
        <v>520000</v>
      </c>
      <c r="W221" s="179">
        <v>31130153</v>
      </c>
      <c r="X221"/>
      <c r="Y221"/>
    </row>
    <row r="222" spans="1:25" ht="16" x14ac:dyDescent="0.2">
      <c r="A222" s="178">
        <v>45534</v>
      </c>
      <c r="B222" s="179"/>
      <c r="C222" s="179"/>
      <c r="D222" s="179">
        <v>2015375</v>
      </c>
      <c r="E222" s="179">
        <v>76673</v>
      </c>
      <c r="F222" s="179"/>
      <c r="G222" s="179">
        <v>2200000</v>
      </c>
      <c r="H222" s="179">
        <v>29117</v>
      </c>
      <c r="I222" s="179"/>
      <c r="J222" s="179"/>
      <c r="K222" s="179"/>
      <c r="L222" s="179"/>
      <c r="M222" s="179">
        <v>5600000</v>
      </c>
      <c r="N222" s="179">
        <v>960000</v>
      </c>
      <c r="O222" s="179">
        <v>1715614</v>
      </c>
      <c r="P222" s="179">
        <v>3280000</v>
      </c>
      <c r="Q222" s="179"/>
      <c r="R222" s="179">
        <v>480000</v>
      </c>
      <c r="S222" s="179"/>
      <c r="T222" s="179"/>
      <c r="U222" s="179">
        <v>1040000</v>
      </c>
      <c r="V222" s="179">
        <v>200000</v>
      </c>
      <c r="W222" s="179">
        <v>17596779</v>
      </c>
      <c r="X222"/>
      <c r="Y222"/>
    </row>
    <row r="223" spans="1:25" ht="16" x14ac:dyDescent="0.2">
      <c r="A223" s="178">
        <v>45535</v>
      </c>
      <c r="B223" s="179"/>
      <c r="C223" s="179"/>
      <c r="D223" s="179">
        <v>879500</v>
      </c>
      <c r="E223" s="179"/>
      <c r="F223" s="179"/>
      <c r="G223" s="179">
        <v>1920000</v>
      </c>
      <c r="H223" s="179"/>
      <c r="I223" s="179"/>
      <c r="J223" s="179"/>
      <c r="K223" s="179"/>
      <c r="L223" s="179"/>
      <c r="M223" s="179">
        <v>4960000</v>
      </c>
      <c r="N223" s="179">
        <v>1000000</v>
      </c>
      <c r="O223" s="179"/>
      <c r="P223" s="179">
        <v>2600000</v>
      </c>
      <c r="Q223" s="179"/>
      <c r="R223" s="179">
        <v>280000</v>
      </c>
      <c r="S223" s="179"/>
      <c r="T223" s="179"/>
      <c r="U223" s="179">
        <v>440000</v>
      </c>
      <c r="V223" s="179">
        <v>240000</v>
      </c>
      <c r="W223" s="179">
        <v>12319500</v>
      </c>
      <c r="X223"/>
      <c r="Y223"/>
    </row>
    <row r="224" spans="1:25" ht="16" x14ac:dyDescent="0.2">
      <c r="A224" s="178">
        <v>45536</v>
      </c>
      <c r="B224" s="179"/>
      <c r="C224" s="179"/>
      <c r="D224" s="179"/>
      <c r="E224" s="179"/>
      <c r="F224" s="179"/>
      <c r="G224" s="179">
        <v>1240000</v>
      </c>
      <c r="H224" s="179"/>
      <c r="I224" s="179"/>
      <c r="J224" s="179"/>
      <c r="K224" s="179"/>
      <c r="L224" s="179"/>
      <c r="M224" s="179">
        <v>2880000</v>
      </c>
      <c r="N224" s="179">
        <v>760000</v>
      </c>
      <c r="O224" s="179"/>
      <c r="P224" s="179">
        <v>2160000</v>
      </c>
      <c r="Q224" s="179"/>
      <c r="R224" s="179">
        <v>200000</v>
      </c>
      <c r="S224" s="179"/>
      <c r="T224" s="179"/>
      <c r="U224" s="179">
        <v>440000</v>
      </c>
      <c r="V224" s="179">
        <v>120000</v>
      </c>
      <c r="W224" s="179">
        <v>7800000</v>
      </c>
      <c r="X224"/>
      <c r="Y224"/>
    </row>
    <row r="225" spans="1:25" ht="16" x14ac:dyDescent="0.2">
      <c r="A225" s="178">
        <v>45537</v>
      </c>
      <c r="B225" s="179"/>
      <c r="C225" s="179"/>
      <c r="D225" s="179">
        <v>1519750</v>
      </c>
      <c r="E225" s="179"/>
      <c r="F225" s="179"/>
      <c r="G225" s="179">
        <v>1440000</v>
      </c>
      <c r="H225" s="179"/>
      <c r="I225" s="179"/>
      <c r="J225" s="179"/>
      <c r="K225" s="179"/>
      <c r="L225" s="179"/>
      <c r="M225" s="179">
        <v>4000000</v>
      </c>
      <c r="N225" s="179">
        <v>720000</v>
      </c>
      <c r="O225" s="179"/>
      <c r="P225" s="179">
        <v>2080000</v>
      </c>
      <c r="Q225" s="179"/>
      <c r="R225" s="179">
        <v>80000</v>
      </c>
      <c r="S225" s="179"/>
      <c r="T225" s="179"/>
      <c r="U225" s="179">
        <v>80000</v>
      </c>
      <c r="V225" s="179">
        <v>80000</v>
      </c>
      <c r="W225" s="179">
        <v>9999750</v>
      </c>
      <c r="X225"/>
      <c r="Y225"/>
    </row>
    <row r="226" spans="1:25" ht="16" x14ac:dyDescent="0.2">
      <c r="A226" s="178">
        <v>45538</v>
      </c>
      <c r="B226" s="179"/>
      <c r="C226" s="179"/>
      <c r="D226" s="179">
        <v>2275375</v>
      </c>
      <c r="E226" s="179">
        <v>61072</v>
      </c>
      <c r="F226" s="179"/>
      <c r="G226" s="179">
        <v>1800000</v>
      </c>
      <c r="H226" s="179">
        <v>7260</v>
      </c>
      <c r="I226" s="179"/>
      <c r="J226" s="179"/>
      <c r="K226" s="179"/>
      <c r="L226" s="179"/>
      <c r="M226" s="179">
        <v>3160000</v>
      </c>
      <c r="N226" s="179">
        <v>1600000</v>
      </c>
      <c r="O226" s="179">
        <v>2098151</v>
      </c>
      <c r="P226" s="179">
        <v>2080000</v>
      </c>
      <c r="Q226" s="179"/>
      <c r="R226" s="179">
        <v>240000</v>
      </c>
      <c r="S226" s="179"/>
      <c r="T226" s="179"/>
      <c r="U226" s="179">
        <v>120000</v>
      </c>
      <c r="V226" s="179"/>
      <c r="W226" s="179">
        <v>13441858</v>
      </c>
      <c r="X226"/>
      <c r="Y226"/>
    </row>
    <row r="227" spans="1:25" ht="16" x14ac:dyDescent="0.2">
      <c r="A227" s="178">
        <v>45539</v>
      </c>
      <c r="B227" s="179"/>
      <c r="C227" s="179"/>
      <c r="D227" s="179">
        <v>4870500</v>
      </c>
      <c r="E227" s="179">
        <v>106557</v>
      </c>
      <c r="F227" s="179"/>
      <c r="G227" s="179">
        <v>2320000</v>
      </c>
      <c r="H227" s="179">
        <v>42570</v>
      </c>
      <c r="I227" s="179"/>
      <c r="J227" s="179"/>
      <c r="K227" s="179"/>
      <c r="L227" s="179"/>
      <c r="M227" s="179">
        <v>3800000</v>
      </c>
      <c r="N227" s="179">
        <v>800000</v>
      </c>
      <c r="O227" s="179">
        <v>2445793</v>
      </c>
      <c r="P227" s="179">
        <v>1800000</v>
      </c>
      <c r="Q227" s="179">
        <v>240000</v>
      </c>
      <c r="R227" s="179">
        <v>400000</v>
      </c>
      <c r="S227" s="179"/>
      <c r="T227" s="179"/>
      <c r="U227" s="179">
        <v>800000</v>
      </c>
      <c r="V227" s="179"/>
      <c r="W227" s="179">
        <v>17625420</v>
      </c>
      <c r="X227"/>
      <c r="Y227"/>
    </row>
    <row r="228" spans="1:25" ht="16" x14ac:dyDescent="0.2">
      <c r="A228" s="178">
        <v>45540</v>
      </c>
      <c r="B228" s="179"/>
      <c r="C228" s="179"/>
      <c r="D228" s="179">
        <v>4870500</v>
      </c>
      <c r="E228" s="179">
        <v>339784</v>
      </c>
      <c r="F228" s="179"/>
      <c r="G228" s="179">
        <v>2240000</v>
      </c>
      <c r="H228" s="179">
        <v>5619</v>
      </c>
      <c r="I228" s="179"/>
      <c r="J228" s="179"/>
      <c r="K228" s="179"/>
      <c r="L228" s="179"/>
      <c r="M228" s="179">
        <v>2720000</v>
      </c>
      <c r="N228" s="179">
        <v>840000</v>
      </c>
      <c r="O228" s="179">
        <v>2116972</v>
      </c>
      <c r="P228" s="179">
        <v>1760000</v>
      </c>
      <c r="Q228" s="179">
        <v>80000</v>
      </c>
      <c r="R228" s="179">
        <v>240000</v>
      </c>
      <c r="S228" s="179"/>
      <c r="T228" s="179"/>
      <c r="U228" s="179">
        <v>920000</v>
      </c>
      <c r="V228" s="179"/>
      <c r="W228" s="179">
        <v>16132875</v>
      </c>
      <c r="X228"/>
      <c r="Y228"/>
    </row>
    <row r="229" spans="1:25" ht="16" x14ac:dyDescent="0.2">
      <c r="A229" s="178">
        <v>45541</v>
      </c>
      <c r="B229" s="179"/>
      <c r="C229" s="179"/>
      <c r="D229" s="179">
        <v>4895250</v>
      </c>
      <c r="E229" s="179">
        <v>212287</v>
      </c>
      <c r="F229" s="179"/>
      <c r="G229" s="179">
        <v>1800000</v>
      </c>
      <c r="H229" s="179">
        <v>18469</v>
      </c>
      <c r="I229" s="179"/>
      <c r="J229" s="179"/>
      <c r="K229" s="179"/>
      <c r="L229" s="179"/>
      <c r="M229" s="179">
        <v>2800000</v>
      </c>
      <c r="N229" s="179">
        <v>800000</v>
      </c>
      <c r="O229" s="179">
        <v>1270498</v>
      </c>
      <c r="P229" s="179">
        <v>1920000</v>
      </c>
      <c r="Q229" s="179">
        <v>160000</v>
      </c>
      <c r="R229" s="179">
        <v>160000</v>
      </c>
      <c r="S229" s="179"/>
      <c r="T229" s="179"/>
      <c r="U229" s="179">
        <v>720000</v>
      </c>
      <c r="V229" s="179"/>
      <c r="W229" s="179">
        <v>14756504</v>
      </c>
      <c r="X229"/>
      <c r="Y229"/>
    </row>
    <row r="230" spans="1:25" ht="16" x14ac:dyDescent="0.2">
      <c r="A230" s="178">
        <v>45542</v>
      </c>
      <c r="B230" s="179"/>
      <c r="C230" s="179"/>
      <c r="D230" s="179">
        <v>3352500</v>
      </c>
      <c r="E230" s="179"/>
      <c r="F230" s="179"/>
      <c r="G230" s="179">
        <v>1440000</v>
      </c>
      <c r="H230" s="179"/>
      <c r="I230" s="179"/>
      <c r="J230" s="179"/>
      <c r="K230" s="179"/>
      <c r="L230" s="179"/>
      <c r="M230" s="179">
        <v>1920000</v>
      </c>
      <c r="N230" s="179">
        <v>1160000</v>
      </c>
      <c r="O230" s="179"/>
      <c r="P230" s="179">
        <v>1640000</v>
      </c>
      <c r="Q230" s="179">
        <v>160000</v>
      </c>
      <c r="R230" s="179">
        <v>120000</v>
      </c>
      <c r="S230" s="179"/>
      <c r="T230" s="179"/>
      <c r="U230" s="179">
        <v>720000</v>
      </c>
      <c r="V230" s="179">
        <v>680000</v>
      </c>
      <c r="W230" s="179">
        <v>11192500</v>
      </c>
      <c r="X230"/>
      <c r="Y230"/>
    </row>
    <row r="231" spans="1:25" ht="16" x14ac:dyDescent="0.2">
      <c r="A231" s="178">
        <v>45543</v>
      </c>
      <c r="B231" s="179"/>
      <c r="C231" s="179"/>
      <c r="D231" s="179"/>
      <c r="E231" s="179"/>
      <c r="F231" s="179"/>
      <c r="G231" s="179">
        <v>560000</v>
      </c>
      <c r="H231" s="179"/>
      <c r="I231" s="179"/>
      <c r="J231" s="179"/>
      <c r="K231" s="179"/>
      <c r="L231" s="179"/>
      <c r="M231" s="179">
        <v>1120000</v>
      </c>
      <c r="N231" s="179">
        <v>640000</v>
      </c>
      <c r="O231" s="179"/>
      <c r="P231" s="179">
        <v>1560000</v>
      </c>
      <c r="Q231" s="179"/>
      <c r="R231" s="179">
        <v>40000</v>
      </c>
      <c r="S231" s="179"/>
      <c r="T231" s="179"/>
      <c r="U231" s="179">
        <v>80000</v>
      </c>
      <c r="V231" s="179"/>
      <c r="W231" s="179">
        <v>4000000</v>
      </c>
      <c r="X231"/>
      <c r="Y231"/>
    </row>
    <row r="232" spans="1:25" ht="16" x14ac:dyDescent="0.2">
      <c r="A232" s="178">
        <v>45544</v>
      </c>
      <c r="B232" s="179"/>
      <c r="C232" s="179"/>
      <c r="D232" s="179">
        <v>4772000</v>
      </c>
      <c r="E232" s="179">
        <v>229602</v>
      </c>
      <c r="F232" s="179"/>
      <c r="G232" s="179">
        <v>1520000</v>
      </c>
      <c r="H232" s="179">
        <v>28549</v>
      </c>
      <c r="I232" s="179"/>
      <c r="J232" s="179"/>
      <c r="K232" s="179"/>
      <c r="L232" s="179"/>
      <c r="M232" s="179">
        <v>2960000</v>
      </c>
      <c r="N232" s="179">
        <v>1360000</v>
      </c>
      <c r="O232" s="179">
        <v>940526</v>
      </c>
      <c r="P232" s="179">
        <v>2160000</v>
      </c>
      <c r="Q232" s="179">
        <v>120000</v>
      </c>
      <c r="R232" s="179"/>
      <c r="S232" s="179"/>
      <c r="T232" s="179"/>
      <c r="U232" s="179">
        <v>600000</v>
      </c>
      <c r="V232" s="179">
        <v>160000</v>
      </c>
      <c r="W232" s="179">
        <v>14850677</v>
      </c>
      <c r="X232"/>
      <c r="Y232"/>
    </row>
    <row r="233" spans="1:25" ht="16" x14ac:dyDescent="0.2">
      <c r="A233" s="178">
        <v>45545</v>
      </c>
      <c r="B233" s="179"/>
      <c r="C233" s="179"/>
      <c r="D233" s="179">
        <v>4239250</v>
      </c>
      <c r="E233" s="179">
        <v>153457</v>
      </c>
      <c r="F233" s="179"/>
      <c r="G233" s="179">
        <v>2080000</v>
      </c>
      <c r="H233" s="179">
        <v>30514</v>
      </c>
      <c r="I233" s="179"/>
      <c r="J233" s="179"/>
      <c r="K233" s="179"/>
      <c r="L233" s="179"/>
      <c r="M233" s="179">
        <v>2880000</v>
      </c>
      <c r="N233" s="179">
        <v>1120000</v>
      </c>
      <c r="O233" s="179">
        <v>1512133</v>
      </c>
      <c r="P233" s="179">
        <v>2400000</v>
      </c>
      <c r="Q233" s="179">
        <v>80000</v>
      </c>
      <c r="R233" s="179">
        <v>280000</v>
      </c>
      <c r="S233" s="179"/>
      <c r="T233" s="179"/>
      <c r="U233" s="179">
        <v>880000</v>
      </c>
      <c r="V233" s="179">
        <v>160000</v>
      </c>
      <c r="W233" s="179">
        <v>15815354</v>
      </c>
      <c r="X233"/>
      <c r="Y233"/>
    </row>
    <row r="234" spans="1:25" ht="16" x14ac:dyDescent="0.2">
      <c r="A234" s="178">
        <v>45546</v>
      </c>
      <c r="B234" s="179"/>
      <c r="C234" s="179"/>
      <c r="D234" s="179">
        <v>4239250</v>
      </c>
      <c r="E234" s="179">
        <v>396346</v>
      </c>
      <c r="F234" s="179"/>
      <c r="G234" s="179">
        <v>1840000</v>
      </c>
      <c r="H234" s="179"/>
      <c r="I234" s="179"/>
      <c r="J234" s="179"/>
      <c r="K234" s="179"/>
      <c r="L234" s="179"/>
      <c r="M234" s="179">
        <v>1760000</v>
      </c>
      <c r="N234" s="179">
        <v>880000</v>
      </c>
      <c r="O234" s="179">
        <v>3168520</v>
      </c>
      <c r="P234" s="179">
        <v>1760000</v>
      </c>
      <c r="Q234" s="179"/>
      <c r="R234" s="179">
        <v>280000</v>
      </c>
      <c r="S234" s="179"/>
      <c r="T234" s="179"/>
      <c r="U234" s="179">
        <v>800000</v>
      </c>
      <c r="V234" s="179">
        <v>240000</v>
      </c>
      <c r="W234" s="179">
        <v>15364116</v>
      </c>
      <c r="X234"/>
      <c r="Y234"/>
    </row>
    <row r="235" spans="1:25" ht="16" x14ac:dyDescent="0.2">
      <c r="A235" s="178">
        <v>45547</v>
      </c>
      <c r="B235" s="179"/>
      <c r="C235" s="179"/>
      <c r="D235" s="179">
        <v>4239250</v>
      </c>
      <c r="E235" s="179">
        <v>715351</v>
      </c>
      <c r="F235" s="179"/>
      <c r="G235" s="179">
        <v>1720000</v>
      </c>
      <c r="H235" s="179">
        <v>8320</v>
      </c>
      <c r="I235" s="179"/>
      <c r="J235" s="179"/>
      <c r="K235" s="179"/>
      <c r="L235" s="179"/>
      <c r="M235" s="179">
        <v>1560000</v>
      </c>
      <c r="N235" s="179">
        <v>800000</v>
      </c>
      <c r="O235" s="179">
        <v>1436618</v>
      </c>
      <c r="P235" s="179">
        <v>2480000</v>
      </c>
      <c r="Q235" s="179"/>
      <c r="R235" s="179">
        <v>280000</v>
      </c>
      <c r="S235" s="179"/>
      <c r="T235" s="179"/>
      <c r="U235" s="179">
        <v>680000</v>
      </c>
      <c r="V235" s="179">
        <v>160000</v>
      </c>
      <c r="W235" s="179">
        <v>14079539</v>
      </c>
      <c r="X235"/>
      <c r="Y235"/>
    </row>
    <row r="236" spans="1:25" ht="16" x14ac:dyDescent="0.2">
      <c r="A236" s="178">
        <v>45548</v>
      </c>
      <c r="B236" s="179"/>
      <c r="C236" s="179"/>
      <c r="D236" s="179">
        <v>3694250</v>
      </c>
      <c r="E236" s="179">
        <v>188334</v>
      </c>
      <c r="F236" s="179"/>
      <c r="G236" s="179">
        <v>2000000</v>
      </c>
      <c r="H236" s="179">
        <v>5135</v>
      </c>
      <c r="I236" s="179"/>
      <c r="J236" s="179"/>
      <c r="K236" s="179"/>
      <c r="L236" s="179"/>
      <c r="M236" s="179">
        <v>1840000</v>
      </c>
      <c r="N236" s="179">
        <v>1000000</v>
      </c>
      <c r="O236" s="179">
        <v>947307</v>
      </c>
      <c r="P236" s="179">
        <v>1960000</v>
      </c>
      <c r="Q236" s="179"/>
      <c r="R236" s="179">
        <v>160000</v>
      </c>
      <c r="S236" s="179"/>
      <c r="T236" s="179"/>
      <c r="U236" s="179">
        <v>440000</v>
      </c>
      <c r="V236" s="179">
        <v>120000</v>
      </c>
      <c r="W236" s="179">
        <v>12355026</v>
      </c>
      <c r="X236"/>
      <c r="Y236"/>
    </row>
    <row r="237" spans="1:25" ht="16" x14ac:dyDescent="0.2">
      <c r="A237" s="178">
        <v>45549</v>
      </c>
      <c r="B237" s="179"/>
      <c r="C237" s="179"/>
      <c r="D237" s="179">
        <v>2335000</v>
      </c>
      <c r="E237" s="179"/>
      <c r="F237" s="179"/>
      <c r="G237" s="179">
        <v>1640000</v>
      </c>
      <c r="H237" s="179"/>
      <c r="I237" s="179"/>
      <c r="J237" s="179"/>
      <c r="K237" s="179"/>
      <c r="L237" s="179"/>
      <c r="M237" s="179">
        <v>1360000</v>
      </c>
      <c r="N237" s="179">
        <v>760000</v>
      </c>
      <c r="O237" s="179"/>
      <c r="P237" s="179">
        <v>1680000</v>
      </c>
      <c r="Q237" s="179"/>
      <c r="R237" s="179">
        <v>400000</v>
      </c>
      <c r="S237" s="179"/>
      <c r="T237" s="179"/>
      <c r="U237" s="179">
        <v>480000</v>
      </c>
      <c r="V237" s="179">
        <v>80000</v>
      </c>
      <c r="W237" s="179">
        <v>8735000</v>
      </c>
      <c r="X237"/>
      <c r="Y237"/>
    </row>
    <row r="238" spans="1:25" ht="16" x14ac:dyDescent="0.2">
      <c r="A238" s="178">
        <v>45550</v>
      </c>
      <c r="B238" s="179"/>
      <c r="C238" s="179"/>
      <c r="D238" s="179"/>
      <c r="E238" s="179"/>
      <c r="F238" s="179"/>
      <c r="G238" s="179">
        <v>1040000</v>
      </c>
      <c r="H238" s="179"/>
      <c r="I238" s="179"/>
      <c r="J238" s="179"/>
      <c r="K238" s="179"/>
      <c r="L238" s="179"/>
      <c r="M238" s="179">
        <v>1040000</v>
      </c>
      <c r="N238" s="179">
        <v>400000</v>
      </c>
      <c r="O238" s="179"/>
      <c r="P238" s="179">
        <v>1520000</v>
      </c>
      <c r="Q238" s="179"/>
      <c r="R238" s="179">
        <v>120000</v>
      </c>
      <c r="S238" s="179"/>
      <c r="T238" s="179"/>
      <c r="U238" s="179"/>
      <c r="V238" s="179">
        <v>80000</v>
      </c>
      <c r="W238" s="179">
        <v>4200000</v>
      </c>
      <c r="X238"/>
      <c r="Y238"/>
    </row>
    <row r="239" spans="1:25" ht="16" x14ac:dyDescent="0.2">
      <c r="A239" s="178">
        <v>45551</v>
      </c>
      <c r="B239" s="179"/>
      <c r="C239" s="179"/>
      <c r="D239" s="179">
        <v>3389250</v>
      </c>
      <c r="E239" s="179">
        <v>113562</v>
      </c>
      <c r="F239" s="179"/>
      <c r="G239" s="179">
        <v>1920000</v>
      </c>
      <c r="H239" s="179">
        <v>20537</v>
      </c>
      <c r="I239" s="179"/>
      <c r="J239" s="179"/>
      <c r="K239" s="179"/>
      <c r="L239" s="179"/>
      <c r="M239" s="179">
        <v>1320000</v>
      </c>
      <c r="N239" s="179">
        <v>680000</v>
      </c>
      <c r="O239" s="179">
        <v>645018</v>
      </c>
      <c r="P239" s="179">
        <v>1920000</v>
      </c>
      <c r="Q239" s="179"/>
      <c r="R239" s="179">
        <v>320000</v>
      </c>
      <c r="S239" s="179"/>
      <c r="T239" s="179"/>
      <c r="U239" s="179">
        <v>600000</v>
      </c>
      <c r="V239" s="179">
        <v>80000</v>
      </c>
      <c r="W239" s="179">
        <v>11008367</v>
      </c>
      <c r="X239"/>
      <c r="Y239"/>
    </row>
    <row r="240" spans="1:25" ht="16" x14ac:dyDescent="0.2">
      <c r="A240" s="178">
        <v>45552</v>
      </c>
      <c r="B240" s="179"/>
      <c r="C240" s="179"/>
      <c r="D240" s="179">
        <v>2964250</v>
      </c>
      <c r="E240" s="179">
        <v>51773</v>
      </c>
      <c r="F240" s="179"/>
      <c r="G240" s="179">
        <v>2400000</v>
      </c>
      <c r="H240" s="179">
        <v>31676</v>
      </c>
      <c r="I240" s="179"/>
      <c r="J240" s="179"/>
      <c r="K240" s="179"/>
      <c r="L240" s="179"/>
      <c r="M240" s="179">
        <v>2240000</v>
      </c>
      <c r="N240" s="179">
        <v>960000</v>
      </c>
      <c r="O240" s="179">
        <v>1171289</v>
      </c>
      <c r="P240" s="179">
        <v>2240000</v>
      </c>
      <c r="Q240" s="179"/>
      <c r="R240" s="179">
        <v>80000</v>
      </c>
      <c r="S240" s="179"/>
      <c r="T240" s="179"/>
      <c r="U240" s="179">
        <v>640000</v>
      </c>
      <c r="V240" s="179">
        <v>80000</v>
      </c>
      <c r="W240" s="179">
        <v>12858988</v>
      </c>
      <c r="X240"/>
      <c r="Y240"/>
    </row>
    <row r="241" spans="1:25" ht="16" x14ac:dyDescent="0.2">
      <c r="A241" s="178">
        <v>45553</v>
      </c>
      <c r="B241" s="179"/>
      <c r="C241" s="179"/>
      <c r="D241" s="179">
        <v>3564250</v>
      </c>
      <c r="E241" s="179">
        <v>28134</v>
      </c>
      <c r="F241" s="179"/>
      <c r="G241" s="179">
        <v>1560000</v>
      </c>
      <c r="H241" s="179">
        <v>7999</v>
      </c>
      <c r="I241" s="179"/>
      <c r="J241" s="179"/>
      <c r="K241" s="179"/>
      <c r="L241" s="179"/>
      <c r="M241" s="179">
        <v>1720000</v>
      </c>
      <c r="N241" s="179">
        <v>480000</v>
      </c>
      <c r="O241" s="179">
        <v>1873365</v>
      </c>
      <c r="P241" s="179">
        <v>2360000</v>
      </c>
      <c r="Q241" s="179"/>
      <c r="R241" s="179">
        <v>160000</v>
      </c>
      <c r="S241" s="179"/>
      <c r="T241" s="179"/>
      <c r="U241" s="179">
        <v>720000</v>
      </c>
      <c r="V241" s="179">
        <v>120000</v>
      </c>
      <c r="W241" s="179">
        <v>12593748</v>
      </c>
      <c r="X241"/>
      <c r="Y241"/>
    </row>
    <row r="242" spans="1:25" ht="16" x14ac:dyDescent="0.2">
      <c r="A242" s="178">
        <v>45554</v>
      </c>
      <c r="B242" s="179"/>
      <c r="C242" s="179"/>
      <c r="D242" s="179">
        <v>3564250</v>
      </c>
      <c r="E242" s="179">
        <v>66</v>
      </c>
      <c r="F242" s="179"/>
      <c r="G242" s="179">
        <v>1680000</v>
      </c>
      <c r="H242" s="179">
        <v>69824</v>
      </c>
      <c r="I242" s="179"/>
      <c r="J242" s="179"/>
      <c r="K242" s="179"/>
      <c r="L242" s="179"/>
      <c r="M242" s="179">
        <v>1400000</v>
      </c>
      <c r="N242" s="179">
        <v>400000</v>
      </c>
      <c r="O242" s="179">
        <v>1023117</v>
      </c>
      <c r="P242" s="179">
        <v>2160000</v>
      </c>
      <c r="Q242" s="179"/>
      <c r="R242" s="179">
        <v>40000</v>
      </c>
      <c r="S242" s="179"/>
      <c r="T242" s="179"/>
      <c r="U242" s="179">
        <v>680000</v>
      </c>
      <c r="V242" s="179">
        <v>120000</v>
      </c>
      <c r="W242" s="179">
        <v>11137257</v>
      </c>
      <c r="X242"/>
      <c r="Y242"/>
    </row>
    <row r="243" spans="1:25" ht="16" x14ac:dyDescent="0.2">
      <c r="A243" s="178">
        <v>45555</v>
      </c>
      <c r="B243" s="179"/>
      <c r="C243" s="179"/>
      <c r="D243" s="179">
        <v>2945000</v>
      </c>
      <c r="E243" s="179">
        <v>5844</v>
      </c>
      <c r="F243" s="179"/>
      <c r="G243" s="179">
        <v>1600000</v>
      </c>
      <c r="H243" s="179">
        <v>24935</v>
      </c>
      <c r="I243" s="179"/>
      <c r="J243" s="179"/>
      <c r="K243" s="179"/>
      <c r="L243" s="179"/>
      <c r="M243" s="179">
        <v>1120000</v>
      </c>
      <c r="N243" s="179">
        <v>840000</v>
      </c>
      <c r="O243" s="179">
        <v>1368189</v>
      </c>
      <c r="P243" s="179">
        <v>2000000</v>
      </c>
      <c r="Q243" s="179"/>
      <c r="R243" s="179">
        <v>200000</v>
      </c>
      <c r="S243" s="179"/>
      <c r="T243" s="179"/>
      <c r="U243" s="179">
        <v>520000</v>
      </c>
      <c r="V243" s="179">
        <v>40000</v>
      </c>
      <c r="W243" s="179">
        <v>10663968</v>
      </c>
      <c r="X243"/>
      <c r="Y243"/>
    </row>
    <row r="244" spans="1:25" ht="16" x14ac:dyDescent="0.2">
      <c r="A244" s="178">
        <v>45556</v>
      </c>
      <c r="B244" s="179"/>
      <c r="C244" s="179"/>
      <c r="D244" s="179">
        <v>880000</v>
      </c>
      <c r="E244" s="179"/>
      <c r="F244" s="179"/>
      <c r="G244" s="179">
        <v>1480000</v>
      </c>
      <c r="H244" s="179"/>
      <c r="I244" s="179"/>
      <c r="J244" s="179"/>
      <c r="K244" s="179"/>
      <c r="L244" s="179"/>
      <c r="M244" s="179">
        <v>800000</v>
      </c>
      <c r="N244" s="179">
        <v>440000</v>
      </c>
      <c r="O244" s="179"/>
      <c r="P244" s="179">
        <v>1880000</v>
      </c>
      <c r="Q244" s="179"/>
      <c r="R244" s="179">
        <v>400000</v>
      </c>
      <c r="S244" s="179"/>
      <c r="T244" s="179"/>
      <c r="U244" s="179">
        <v>440000</v>
      </c>
      <c r="V244" s="179">
        <v>40000</v>
      </c>
      <c r="W244" s="179">
        <v>6360000</v>
      </c>
      <c r="X244"/>
      <c r="Y244"/>
    </row>
    <row r="245" spans="1:25" ht="16" x14ac:dyDescent="0.2">
      <c r="A245" s="178">
        <v>45557</v>
      </c>
      <c r="B245" s="179"/>
      <c r="C245" s="179"/>
      <c r="D245" s="179"/>
      <c r="E245" s="179"/>
      <c r="F245" s="179"/>
      <c r="G245" s="179">
        <v>1400000</v>
      </c>
      <c r="H245" s="179"/>
      <c r="I245" s="179"/>
      <c r="J245" s="179"/>
      <c r="K245" s="179"/>
      <c r="L245" s="179"/>
      <c r="M245" s="179">
        <v>520000</v>
      </c>
      <c r="N245" s="179">
        <v>640000</v>
      </c>
      <c r="O245" s="179"/>
      <c r="P245" s="179">
        <v>1480000</v>
      </c>
      <c r="Q245" s="179"/>
      <c r="R245" s="179">
        <v>200000</v>
      </c>
      <c r="S245" s="179"/>
      <c r="T245" s="179"/>
      <c r="U245" s="179">
        <v>40000</v>
      </c>
      <c r="V245" s="179">
        <v>80000</v>
      </c>
      <c r="W245" s="179">
        <v>4360000</v>
      </c>
      <c r="X245"/>
      <c r="Y245"/>
    </row>
    <row r="246" spans="1:25" ht="16" x14ac:dyDescent="0.2">
      <c r="A246" s="178">
        <v>45558</v>
      </c>
      <c r="B246" s="179"/>
      <c r="C246" s="179"/>
      <c r="D246" s="179">
        <v>2900000</v>
      </c>
      <c r="E246" s="179">
        <v>5966</v>
      </c>
      <c r="F246" s="179"/>
      <c r="G246" s="179">
        <v>1520000</v>
      </c>
      <c r="H246" s="179">
        <v>7988</v>
      </c>
      <c r="I246" s="179"/>
      <c r="J246" s="179"/>
      <c r="K246" s="179"/>
      <c r="L246" s="179"/>
      <c r="M246" s="179">
        <v>1080000</v>
      </c>
      <c r="N246" s="179">
        <v>600000</v>
      </c>
      <c r="O246" s="179">
        <v>446407</v>
      </c>
      <c r="P246" s="179">
        <v>1920000</v>
      </c>
      <c r="Q246" s="179"/>
      <c r="R246" s="179">
        <v>280000</v>
      </c>
      <c r="S246" s="179"/>
      <c r="T246" s="179"/>
      <c r="U246" s="179"/>
      <c r="V246" s="179">
        <v>40000</v>
      </c>
      <c r="W246" s="179">
        <v>8800361</v>
      </c>
      <c r="X246"/>
      <c r="Y246"/>
    </row>
    <row r="247" spans="1:25" ht="16" x14ac:dyDescent="0.2">
      <c r="A247" s="178">
        <v>45559</v>
      </c>
      <c r="B247" s="179"/>
      <c r="C247" s="179"/>
      <c r="D247" s="179">
        <v>3685000</v>
      </c>
      <c r="E247" s="179">
        <v>1443</v>
      </c>
      <c r="F247" s="179"/>
      <c r="G247" s="179">
        <v>1320000</v>
      </c>
      <c r="H247" s="179">
        <v>11884</v>
      </c>
      <c r="I247" s="179"/>
      <c r="J247" s="179"/>
      <c r="K247" s="179"/>
      <c r="L247" s="179"/>
      <c r="M247" s="179">
        <v>800000</v>
      </c>
      <c r="N247" s="179">
        <v>440000</v>
      </c>
      <c r="O247" s="179">
        <v>671613</v>
      </c>
      <c r="P247" s="179">
        <v>1680000</v>
      </c>
      <c r="Q247" s="179"/>
      <c r="R247" s="179">
        <v>80000</v>
      </c>
      <c r="S247" s="179"/>
      <c r="T247" s="179"/>
      <c r="U247" s="179">
        <v>840000</v>
      </c>
      <c r="V247" s="179">
        <v>80000</v>
      </c>
      <c r="W247" s="179">
        <v>9609940</v>
      </c>
      <c r="X247"/>
      <c r="Y247"/>
    </row>
    <row r="248" spans="1:25" ht="16" x14ac:dyDescent="0.2">
      <c r="A248" s="178">
        <v>45560</v>
      </c>
      <c r="B248" s="179"/>
      <c r="C248" s="179"/>
      <c r="D248" s="179">
        <v>3772000</v>
      </c>
      <c r="E248" s="179">
        <v>3758</v>
      </c>
      <c r="F248" s="179"/>
      <c r="G248" s="179">
        <v>1360000</v>
      </c>
      <c r="H248" s="179">
        <v>82303</v>
      </c>
      <c r="I248" s="179"/>
      <c r="J248" s="179"/>
      <c r="K248" s="179"/>
      <c r="L248" s="179"/>
      <c r="M248" s="179">
        <v>800000</v>
      </c>
      <c r="N248" s="179">
        <v>320000</v>
      </c>
      <c r="O248" s="179">
        <v>3185676</v>
      </c>
      <c r="P248" s="179">
        <v>880000</v>
      </c>
      <c r="Q248" s="179"/>
      <c r="R248" s="179">
        <v>80000</v>
      </c>
      <c r="S248" s="179"/>
      <c r="T248" s="179"/>
      <c r="U248" s="179">
        <v>520000</v>
      </c>
      <c r="V248" s="179">
        <v>120000</v>
      </c>
      <c r="W248" s="179">
        <v>11123737</v>
      </c>
      <c r="X248"/>
      <c r="Y248"/>
    </row>
    <row r="249" spans="1:25" ht="16" x14ac:dyDescent="0.2">
      <c r="A249" s="178">
        <v>45561</v>
      </c>
      <c r="B249" s="179"/>
      <c r="C249" s="179"/>
      <c r="D249" s="179">
        <v>3677500</v>
      </c>
      <c r="E249" s="179">
        <v>66</v>
      </c>
      <c r="F249" s="179"/>
      <c r="G249" s="179">
        <v>1200000</v>
      </c>
      <c r="H249" s="179">
        <v>94679</v>
      </c>
      <c r="I249" s="179"/>
      <c r="J249" s="179"/>
      <c r="K249" s="179"/>
      <c r="L249" s="179"/>
      <c r="M249" s="179">
        <v>800000</v>
      </c>
      <c r="N249" s="179">
        <v>600000</v>
      </c>
      <c r="O249" s="179">
        <v>885959</v>
      </c>
      <c r="P249" s="179">
        <v>1080000</v>
      </c>
      <c r="Q249" s="179"/>
      <c r="R249" s="179">
        <v>200000</v>
      </c>
      <c r="S249" s="179"/>
      <c r="T249" s="179"/>
      <c r="U249" s="179">
        <v>400000</v>
      </c>
      <c r="V249" s="179"/>
      <c r="W249" s="179">
        <v>8938204</v>
      </c>
      <c r="X249"/>
      <c r="Y249"/>
    </row>
    <row r="250" spans="1:25" ht="16" x14ac:dyDescent="0.2">
      <c r="A250" s="178">
        <v>45562</v>
      </c>
      <c r="B250" s="179"/>
      <c r="C250" s="179"/>
      <c r="D250" s="179">
        <v>3910000</v>
      </c>
      <c r="E250" s="179">
        <v>2026</v>
      </c>
      <c r="F250" s="179"/>
      <c r="G250" s="179"/>
      <c r="H250" s="179">
        <v>1727</v>
      </c>
      <c r="I250" s="179"/>
      <c r="J250" s="179"/>
      <c r="K250" s="179"/>
      <c r="L250" s="179"/>
      <c r="M250" s="179"/>
      <c r="N250" s="179"/>
      <c r="O250" s="179">
        <v>382785</v>
      </c>
      <c r="P250" s="179"/>
      <c r="Q250" s="179"/>
      <c r="R250" s="179"/>
      <c r="S250" s="179"/>
      <c r="T250" s="179"/>
      <c r="U250" s="179">
        <v>760000</v>
      </c>
      <c r="V250" s="179"/>
      <c r="W250" s="179">
        <v>5056538</v>
      </c>
      <c r="X250"/>
      <c r="Y250"/>
    </row>
    <row r="251" spans="1:25" ht="16" x14ac:dyDescent="0.2">
      <c r="A251" s="178">
        <v>45563</v>
      </c>
      <c r="B251" s="179"/>
      <c r="C251" s="179"/>
      <c r="D251" s="179">
        <v>2770000</v>
      </c>
      <c r="E251" s="179"/>
      <c r="F251" s="179"/>
      <c r="G251" s="179"/>
      <c r="H251" s="179"/>
      <c r="I251" s="179"/>
      <c r="J251" s="179"/>
      <c r="K251" s="179"/>
      <c r="L251" s="179"/>
      <c r="M251" s="179"/>
      <c r="N251" s="179"/>
      <c r="O251" s="179"/>
      <c r="P251" s="179"/>
      <c r="Q251" s="179"/>
      <c r="R251" s="179"/>
      <c r="S251" s="179"/>
      <c r="T251" s="179"/>
      <c r="U251" s="179">
        <v>280000</v>
      </c>
      <c r="V251" s="179"/>
      <c r="W251" s="179">
        <v>3050000</v>
      </c>
      <c r="X251"/>
      <c r="Y251"/>
    </row>
    <row r="252" spans="1:25" ht="16" x14ac:dyDescent="0.2">
      <c r="A252" s="178">
        <v>45564</v>
      </c>
      <c r="B252" s="179"/>
      <c r="C252" s="179"/>
      <c r="D252" s="179"/>
      <c r="E252" s="179"/>
      <c r="F252" s="179"/>
      <c r="G252" s="179"/>
      <c r="H252" s="179"/>
      <c r="I252" s="179"/>
      <c r="J252" s="179"/>
      <c r="K252" s="179"/>
      <c r="L252" s="179"/>
      <c r="M252" s="179"/>
      <c r="N252" s="179"/>
      <c r="O252" s="179"/>
      <c r="P252" s="179"/>
      <c r="Q252" s="179"/>
      <c r="R252" s="179"/>
      <c r="S252" s="179"/>
      <c r="T252" s="179"/>
      <c r="U252" s="179">
        <v>80000</v>
      </c>
      <c r="V252" s="179"/>
      <c r="W252" s="179">
        <v>80000</v>
      </c>
      <c r="X252"/>
      <c r="Y252"/>
    </row>
    <row r="253" spans="1:25" ht="16" x14ac:dyDescent="0.2">
      <c r="A253" s="178">
        <v>45565</v>
      </c>
      <c r="B253" s="179"/>
      <c r="C253" s="179"/>
      <c r="D253" s="179">
        <v>3510000</v>
      </c>
      <c r="E253" s="179"/>
      <c r="F253" s="179"/>
      <c r="G253" s="179">
        <v>440000</v>
      </c>
      <c r="H253" s="179">
        <v>4490</v>
      </c>
      <c r="I253" s="179"/>
      <c r="J253" s="179"/>
      <c r="K253" s="179"/>
      <c r="L253" s="179"/>
      <c r="M253" s="179">
        <v>560000</v>
      </c>
      <c r="N253" s="179">
        <v>240000</v>
      </c>
      <c r="O253" s="179">
        <v>1256832</v>
      </c>
      <c r="P253" s="179">
        <v>640000</v>
      </c>
      <c r="Q253" s="179"/>
      <c r="R253" s="179"/>
      <c r="S253" s="179"/>
      <c r="T253" s="179"/>
      <c r="U253" s="179">
        <v>720000</v>
      </c>
      <c r="V253" s="179"/>
      <c r="W253" s="179">
        <v>7371322</v>
      </c>
      <c r="X253"/>
      <c r="Y253"/>
    </row>
    <row r="254" spans="1:25" ht="16" x14ac:dyDescent="0.2">
      <c r="A254" s="178">
        <v>45566</v>
      </c>
      <c r="B254" s="179"/>
      <c r="C254" s="179"/>
      <c r="D254" s="179">
        <v>3226250</v>
      </c>
      <c r="E254" s="179">
        <v>4834</v>
      </c>
      <c r="F254" s="179"/>
      <c r="G254" s="179">
        <v>960000</v>
      </c>
      <c r="H254" s="179">
        <v>23115</v>
      </c>
      <c r="I254" s="179"/>
      <c r="J254" s="179"/>
      <c r="K254" s="179"/>
      <c r="L254" s="179"/>
      <c r="M254" s="179">
        <v>520000</v>
      </c>
      <c r="N254" s="179">
        <v>160000</v>
      </c>
      <c r="O254" s="179">
        <v>1141162</v>
      </c>
      <c r="P254" s="179">
        <v>800000</v>
      </c>
      <c r="Q254" s="179"/>
      <c r="R254" s="179"/>
      <c r="S254" s="179"/>
      <c r="T254" s="179"/>
      <c r="U254" s="179">
        <v>600000</v>
      </c>
      <c r="V254" s="179"/>
      <c r="W254" s="179">
        <v>7435361</v>
      </c>
      <c r="X254"/>
      <c r="Y254"/>
    </row>
    <row r="255" spans="1:25" ht="16" x14ac:dyDescent="0.2">
      <c r="A255" s="178">
        <v>45567</v>
      </c>
      <c r="B255" s="179"/>
      <c r="C255" s="179"/>
      <c r="D255" s="179">
        <v>3702500</v>
      </c>
      <c r="E255" s="179">
        <v>1928</v>
      </c>
      <c r="F255" s="179"/>
      <c r="G255" s="179">
        <v>760000</v>
      </c>
      <c r="H255" s="179">
        <v>3322</v>
      </c>
      <c r="I255" s="179"/>
      <c r="J255" s="179"/>
      <c r="K255" s="179"/>
      <c r="L255" s="179"/>
      <c r="M255" s="179">
        <v>440000</v>
      </c>
      <c r="N255" s="179">
        <v>160000</v>
      </c>
      <c r="O255" s="179">
        <v>4420542</v>
      </c>
      <c r="P255" s="179">
        <v>600000</v>
      </c>
      <c r="Q255" s="179"/>
      <c r="R255" s="179"/>
      <c r="S255" s="179"/>
      <c r="T255" s="179"/>
      <c r="U255" s="179">
        <v>600000</v>
      </c>
      <c r="V255" s="179"/>
      <c r="W255" s="179">
        <v>10688292</v>
      </c>
      <c r="X255"/>
      <c r="Y255"/>
    </row>
    <row r="256" spans="1:25" ht="16" x14ac:dyDescent="0.2">
      <c r="A256" s="178">
        <v>45568</v>
      </c>
      <c r="B256" s="179"/>
      <c r="C256" s="179"/>
      <c r="D256" s="179">
        <v>3617500</v>
      </c>
      <c r="E256" s="179"/>
      <c r="F256" s="179"/>
      <c r="G256" s="179">
        <v>640000</v>
      </c>
      <c r="H256" s="179">
        <v>39283</v>
      </c>
      <c r="I256" s="179"/>
      <c r="J256" s="179"/>
      <c r="K256" s="179"/>
      <c r="L256" s="179"/>
      <c r="M256" s="179">
        <v>80000</v>
      </c>
      <c r="N256" s="179">
        <v>160000</v>
      </c>
      <c r="O256" s="179">
        <v>1770522</v>
      </c>
      <c r="P256" s="179">
        <v>400000</v>
      </c>
      <c r="Q256" s="179"/>
      <c r="R256" s="179"/>
      <c r="S256" s="179"/>
      <c r="T256" s="179"/>
      <c r="U256" s="179">
        <v>240000</v>
      </c>
      <c r="V256" s="179"/>
      <c r="W256" s="179">
        <v>6947305</v>
      </c>
      <c r="X256"/>
      <c r="Y256"/>
    </row>
    <row r="257" spans="1:25" ht="16" x14ac:dyDescent="0.2">
      <c r="A257" s="178">
        <v>45569</v>
      </c>
      <c r="B257" s="179"/>
      <c r="C257" s="179"/>
      <c r="D257" s="179">
        <v>4655000</v>
      </c>
      <c r="E257" s="179">
        <v>442</v>
      </c>
      <c r="F257" s="179"/>
      <c r="G257" s="179">
        <v>760000</v>
      </c>
      <c r="H257" s="179">
        <v>10091</v>
      </c>
      <c r="I257" s="179"/>
      <c r="J257" s="179"/>
      <c r="K257" s="179"/>
      <c r="L257" s="179"/>
      <c r="M257" s="179">
        <v>240000</v>
      </c>
      <c r="N257" s="179">
        <v>160000</v>
      </c>
      <c r="O257" s="179">
        <v>664032</v>
      </c>
      <c r="P257" s="179">
        <v>160000</v>
      </c>
      <c r="Q257" s="179"/>
      <c r="R257" s="179"/>
      <c r="S257" s="179"/>
      <c r="T257" s="179"/>
      <c r="U257" s="179">
        <v>680000</v>
      </c>
      <c r="V257" s="179"/>
      <c r="W257" s="179">
        <v>7329565</v>
      </c>
      <c r="X257"/>
      <c r="Y257"/>
    </row>
    <row r="258" spans="1:25" ht="16" x14ac:dyDescent="0.2">
      <c r="A258" s="178">
        <v>45570</v>
      </c>
      <c r="B258" s="179"/>
      <c r="C258" s="179"/>
      <c r="D258" s="179">
        <v>1300000</v>
      </c>
      <c r="E258" s="179"/>
      <c r="F258" s="179"/>
      <c r="G258" s="179">
        <v>640000</v>
      </c>
      <c r="H258" s="179"/>
      <c r="I258" s="179"/>
      <c r="J258" s="179"/>
      <c r="K258" s="179"/>
      <c r="L258" s="179"/>
      <c r="M258" s="179">
        <v>200000</v>
      </c>
      <c r="N258" s="179">
        <v>200000</v>
      </c>
      <c r="O258" s="179"/>
      <c r="P258" s="179">
        <v>80000</v>
      </c>
      <c r="Q258" s="179"/>
      <c r="R258" s="179"/>
      <c r="S258" s="179"/>
      <c r="T258" s="179"/>
      <c r="U258" s="179"/>
      <c r="V258" s="179"/>
      <c r="W258" s="179">
        <v>2420000</v>
      </c>
      <c r="X258"/>
      <c r="Y258"/>
    </row>
    <row r="259" spans="1:25" ht="16" x14ac:dyDescent="0.2">
      <c r="A259" s="178">
        <v>45571</v>
      </c>
      <c r="B259" s="179"/>
      <c r="C259" s="179"/>
      <c r="D259" s="179"/>
      <c r="E259" s="179"/>
      <c r="F259" s="179"/>
      <c r="G259" s="179">
        <v>520000</v>
      </c>
      <c r="H259" s="179"/>
      <c r="I259" s="179"/>
      <c r="J259" s="179"/>
      <c r="K259" s="179"/>
      <c r="L259" s="179"/>
      <c r="M259" s="179">
        <v>120000</v>
      </c>
      <c r="N259" s="179">
        <v>40000</v>
      </c>
      <c r="O259" s="179"/>
      <c r="P259" s="179">
        <v>40000</v>
      </c>
      <c r="Q259" s="179"/>
      <c r="R259" s="179"/>
      <c r="S259" s="179"/>
      <c r="T259" s="179"/>
      <c r="U259" s="179"/>
      <c r="V259" s="179"/>
      <c r="W259" s="179">
        <v>720000</v>
      </c>
      <c r="X259"/>
      <c r="Y259"/>
    </row>
    <row r="260" spans="1:25" ht="16" x14ac:dyDescent="0.2">
      <c r="A260" s="178">
        <v>45572</v>
      </c>
      <c r="B260" s="179"/>
      <c r="C260" s="179"/>
      <c r="D260" s="179">
        <v>1985000</v>
      </c>
      <c r="E260" s="179"/>
      <c r="F260" s="179"/>
      <c r="G260" s="179">
        <v>640000</v>
      </c>
      <c r="H260" s="179">
        <v>10628</v>
      </c>
      <c r="I260" s="179"/>
      <c r="J260" s="179"/>
      <c r="K260" s="179"/>
      <c r="L260" s="179"/>
      <c r="M260" s="179">
        <v>360000</v>
      </c>
      <c r="N260" s="179">
        <v>160000</v>
      </c>
      <c r="O260" s="179">
        <v>3376825</v>
      </c>
      <c r="P260" s="179">
        <v>120000</v>
      </c>
      <c r="Q260" s="179"/>
      <c r="R260" s="179"/>
      <c r="S260" s="179"/>
      <c r="T260" s="179"/>
      <c r="U260" s="179">
        <v>760000</v>
      </c>
      <c r="V260" s="179"/>
      <c r="W260" s="179">
        <v>7412453</v>
      </c>
      <c r="X260"/>
      <c r="Y260"/>
    </row>
    <row r="261" spans="1:25" ht="16" x14ac:dyDescent="0.2">
      <c r="A261" s="178">
        <v>45573</v>
      </c>
      <c r="B261" s="179"/>
      <c r="C261" s="179"/>
      <c r="D261" s="179">
        <v>1150000</v>
      </c>
      <c r="E261" s="179">
        <v>2248</v>
      </c>
      <c r="F261" s="179"/>
      <c r="G261" s="179">
        <v>600000</v>
      </c>
      <c r="H261" s="179"/>
      <c r="I261" s="179"/>
      <c r="J261" s="179"/>
      <c r="K261" s="179"/>
      <c r="L261" s="179"/>
      <c r="M261" s="179"/>
      <c r="N261" s="179">
        <v>40000</v>
      </c>
      <c r="O261" s="179">
        <v>2597628</v>
      </c>
      <c r="P261" s="179"/>
      <c r="Q261" s="179"/>
      <c r="R261" s="179"/>
      <c r="S261" s="179"/>
      <c r="T261" s="179"/>
      <c r="U261" s="179">
        <v>480000</v>
      </c>
      <c r="V261" s="179"/>
      <c r="W261" s="179">
        <v>4869876</v>
      </c>
      <c r="X261"/>
      <c r="Y261"/>
    </row>
    <row r="262" spans="1:25" ht="16" x14ac:dyDescent="0.2">
      <c r="A262" s="178">
        <v>45574</v>
      </c>
      <c r="B262" s="179"/>
      <c r="C262" s="179"/>
      <c r="D262" s="179">
        <v>910000</v>
      </c>
      <c r="E262" s="179">
        <v>4519</v>
      </c>
      <c r="F262" s="179"/>
      <c r="G262" s="179">
        <v>680000</v>
      </c>
      <c r="H262" s="179">
        <v>10755</v>
      </c>
      <c r="I262" s="179"/>
      <c r="J262" s="179"/>
      <c r="K262" s="179"/>
      <c r="L262" s="179"/>
      <c r="M262" s="179"/>
      <c r="N262" s="179">
        <v>120000</v>
      </c>
      <c r="O262" s="179">
        <v>7362636</v>
      </c>
      <c r="P262" s="179"/>
      <c r="Q262" s="179"/>
      <c r="R262" s="179"/>
      <c r="S262" s="179"/>
      <c r="T262" s="179"/>
      <c r="U262" s="179">
        <v>680000</v>
      </c>
      <c r="V262" s="179"/>
      <c r="W262" s="179">
        <v>9767910</v>
      </c>
      <c r="X262"/>
      <c r="Y262"/>
    </row>
    <row r="263" spans="1:25" ht="16" x14ac:dyDescent="0.2">
      <c r="A263" s="178">
        <v>45575</v>
      </c>
      <c r="B263" s="179"/>
      <c r="C263" s="179"/>
      <c r="D263" s="179">
        <v>1030000</v>
      </c>
      <c r="E263" s="179">
        <v>33</v>
      </c>
      <c r="F263" s="179"/>
      <c r="G263" s="179">
        <v>400000</v>
      </c>
      <c r="H263" s="179">
        <v>39283</v>
      </c>
      <c r="I263" s="179"/>
      <c r="J263" s="179"/>
      <c r="K263" s="179"/>
      <c r="L263" s="179"/>
      <c r="M263" s="179"/>
      <c r="N263" s="179">
        <v>120000</v>
      </c>
      <c r="O263" s="179">
        <v>2652181</v>
      </c>
      <c r="P263" s="179"/>
      <c r="Q263" s="179"/>
      <c r="R263" s="179"/>
      <c r="S263" s="179"/>
      <c r="T263" s="179"/>
      <c r="U263" s="179">
        <v>1080000</v>
      </c>
      <c r="V263" s="179"/>
      <c r="W263" s="179">
        <v>5321497</v>
      </c>
      <c r="X263"/>
      <c r="Y263"/>
    </row>
    <row r="264" spans="1:25" ht="16" x14ac:dyDescent="0.2">
      <c r="A264" s="178">
        <v>45576</v>
      </c>
      <c r="B264" s="179"/>
      <c r="C264" s="179"/>
      <c r="D264" s="179">
        <v>825000</v>
      </c>
      <c r="E264" s="179"/>
      <c r="F264" s="179"/>
      <c r="G264" s="179"/>
      <c r="H264" s="179">
        <v>44603</v>
      </c>
      <c r="I264" s="179"/>
      <c r="J264" s="179"/>
      <c r="K264" s="179"/>
      <c r="L264" s="179"/>
      <c r="M264" s="179"/>
      <c r="N264" s="179"/>
      <c r="O264" s="179">
        <v>2998829</v>
      </c>
      <c r="P264" s="179"/>
      <c r="Q264" s="179"/>
      <c r="R264" s="179"/>
      <c r="S264" s="179"/>
      <c r="T264" s="179"/>
      <c r="U264" s="179">
        <v>1680000</v>
      </c>
      <c r="V264" s="179"/>
      <c r="W264" s="179">
        <v>5548432</v>
      </c>
      <c r="X264"/>
      <c r="Y264"/>
    </row>
    <row r="265" spans="1:25" ht="16" x14ac:dyDescent="0.2">
      <c r="A265" s="178">
        <v>45577</v>
      </c>
      <c r="B265" s="179"/>
      <c r="C265" s="179"/>
      <c r="D265" s="179">
        <v>870000</v>
      </c>
      <c r="E265" s="179"/>
      <c r="F265" s="179"/>
      <c r="G265" s="179"/>
      <c r="H265" s="179"/>
      <c r="I265" s="179"/>
      <c r="J265" s="179"/>
      <c r="K265" s="179"/>
      <c r="L265" s="179"/>
      <c r="M265" s="179"/>
      <c r="N265" s="179"/>
      <c r="O265" s="179"/>
      <c r="P265" s="179"/>
      <c r="Q265" s="179"/>
      <c r="R265" s="179"/>
      <c r="S265" s="179"/>
      <c r="T265" s="179"/>
      <c r="U265" s="179">
        <v>1120000</v>
      </c>
      <c r="V265" s="179"/>
      <c r="W265" s="179">
        <v>1990000</v>
      </c>
      <c r="X265"/>
      <c r="Y265"/>
    </row>
    <row r="266" spans="1:25" ht="16" x14ac:dyDescent="0.2">
      <c r="A266" s="178">
        <v>45578</v>
      </c>
      <c r="B266" s="179"/>
      <c r="C266" s="179"/>
      <c r="D266" s="179"/>
      <c r="E266" s="179"/>
      <c r="F266" s="179"/>
      <c r="G266" s="179"/>
      <c r="H266" s="179"/>
      <c r="I266" s="179"/>
      <c r="J266" s="179"/>
      <c r="K266" s="179"/>
      <c r="L266" s="179"/>
      <c r="M266" s="179"/>
      <c r="N266" s="179"/>
      <c r="O266" s="179"/>
      <c r="P266" s="179"/>
      <c r="Q266" s="179"/>
      <c r="R266" s="179"/>
      <c r="S266" s="179"/>
      <c r="T266" s="179"/>
      <c r="U266" s="179">
        <v>600000</v>
      </c>
      <c r="V266" s="179"/>
      <c r="W266" s="179">
        <v>600000</v>
      </c>
      <c r="X266"/>
      <c r="Y266"/>
    </row>
    <row r="267" spans="1:25" ht="16" x14ac:dyDescent="0.2">
      <c r="A267" s="178">
        <v>45579</v>
      </c>
      <c r="B267" s="179"/>
      <c r="C267" s="179"/>
      <c r="D267" s="179">
        <v>1270000</v>
      </c>
      <c r="E267" s="179"/>
      <c r="F267" s="179"/>
      <c r="G267" s="179"/>
      <c r="H267" s="179"/>
      <c r="I267" s="179"/>
      <c r="J267" s="179"/>
      <c r="K267" s="179"/>
      <c r="L267" s="179"/>
      <c r="M267" s="179"/>
      <c r="N267" s="179"/>
      <c r="O267" s="179"/>
      <c r="P267" s="179"/>
      <c r="Q267" s="179"/>
      <c r="R267" s="179"/>
      <c r="S267" s="179"/>
      <c r="T267" s="179"/>
      <c r="U267" s="179">
        <v>1000000</v>
      </c>
      <c r="V267" s="179"/>
      <c r="W267" s="179">
        <v>2270000</v>
      </c>
      <c r="X267"/>
      <c r="Y267"/>
    </row>
    <row r="268" spans="1:25" ht="16" x14ac:dyDescent="0.2">
      <c r="A268" s="178">
        <v>45580</v>
      </c>
      <c r="B268" s="179"/>
      <c r="C268" s="179"/>
      <c r="D268" s="179">
        <v>1015000</v>
      </c>
      <c r="E268" s="179"/>
      <c r="F268" s="179"/>
      <c r="G268" s="179"/>
      <c r="H268" s="179">
        <v>13198</v>
      </c>
      <c r="I268" s="179"/>
      <c r="J268" s="179"/>
      <c r="K268" s="179"/>
      <c r="L268" s="179"/>
      <c r="M268" s="179"/>
      <c r="N268" s="179"/>
      <c r="O268" s="179">
        <v>3958265</v>
      </c>
      <c r="P268" s="179"/>
      <c r="Q268" s="179"/>
      <c r="R268" s="179"/>
      <c r="S268" s="179"/>
      <c r="T268" s="179"/>
      <c r="U268" s="179">
        <v>1680000</v>
      </c>
      <c r="V268" s="179"/>
      <c r="W268" s="179">
        <v>6666463</v>
      </c>
      <c r="X268"/>
      <c r="Y268"/>
    </row>
    <row r="269" spans="1:25" ht="16" x14ac:dyDescent="0.2">
      <c r="A269" s="178">
        <v>45581</v>
      </c>
      <c r="B269" s="179"/>
      <c r="C269" s="179"/>
      <c r="D269" s="179">
        <v>1080000</v>
      </c>
      <c r="E269" s="179"/>
      <c r="F269" s="179"/>
      <c r="G269" s="179"/>
      <c r="H269" s="179">
        <v>6789</v>
      </c>
      <c r="I269" s="179"/>
      <c r="J269" s="179"/>
      <c r="K269" s="179"/>
      <c r="L269" s="179"/>
      <c r="M269" s="179"/>
      <c r="N269" s="179"/>
      <c r="O269" s="179">
        <v>6146277</v>
      </c>
      <c r="P269" s="179"/>
      <c r="Q269" s="179"/>
      <c r="R269" s="179"/>
      <c r="S269" s="179"/>
      <c r="T269" s="179"/>
      <c r="U269" s="179">
        <v>1640000</v>
      </c>
      <c r="V269" s="179"/>
      <c r="W269" s="179">
        <v>8873066</v>
      </c>
      <c r="X269"/>
      <c r="Y269"/>
    </row>
    <row r="270" spans="1:25" ht="16" x14ac:dyDescent="0.2">
      <c r="A270" s="178">
        <v>45582</v>
      </c>
      <c r="B270" s="179"/>
      <c r="C270" s="179"/>
      <c r="D270" s="179">
        <v>770000</v>
      </c>
      <c r="E270" s="179">
        <v>33</v>
      </c>
      <c r="F270" s="179"/>
      <c r="G270" s="179"/>
      <c r="H270" s="179">
        <v>43298</v>
      </c>
      <c r="I270" s="179"/>
      <c r="J270" s="179"/>
      <c r="K270" s="179"/>
      <c r="L270" s="179"/>
      <c r="M270" s="179"/>
      <c r="N270" s="179"/>
      <c r="O270" s="179">
        <v>5670430</v>
      </c>
      <c r="P270" s="179"/>
      <c r="Q270" s="179"/>
      <c r="R270" s="179"/>
      <c r="S270" s="179"/>
      <c r="T270" s="179"/>
      <c r="U270" s="179">
        <v>1360000</v>
      </c>
      <c r="V270" s="179"/>
      <c r="W270" s="179">
        <v>7843761</v>
      </c>
      <c r="X270"/>
      <c r="Y270"/>
    </row>
    <row r="271" spans="1:25" ht="16" x14ac:dyDescent="0.2">
      <c r="A271" s="178">
        <v>45583</v>
      </c>
      <c r="B271" s="179"/>
      <c r="C271" s="179">
        <v>68640</v>
      </c>
      <c r="D271" s="179">
        <v>885000</v>
      </c>
      <c r="E271" s="179"/>
      <c r="F271" s="179"/>
      <c r="G271" s="179"/>
      <c r="H271" s="179">
        <v>21672</v>
      </c>
      <c r="I271" s="179"/>
      <c r="J271" s="179"/>
      <c r="K271" s="179"/>
      <c r="L271" s="179"/>
      <c r="M271" s="179"/>
      <c r="N271" s="179"/>
      <c r="O271" s="179">
        <v>4083164</v>
      </c>
      <c r="P271" s="179"/>
      <c r="Q271" s="179"/>
      <c r="R271" s="179"/>
      <c r="S271" s="179"/>
      <c r="T271" s="179"/>
      <c r="U271" s="179">
        <v>1680000</v>
      </c>
      <c r="V271" s="179"/>
      <c r="W271" s="179">
        <v>6738476</v>
      </c>
      <c r="X271"/>
      <c r="Y271"/>
    </row>
    <row r="272" spans="1:25" ht="16" x14ac:dyDescent="0.2">
      <c r="A272" s="178">
        <v>45584</v>
      </c>
      <c r="B272" s="179"/>
      <c r="C272" s="179"/>
      <c r="D272" s="179">
        <v>472500</v>
      </c>
      <c r="E272" s="179"/>
      <c r="F272" s="179"/>
      <c r="G272" s="179"/>
      <c r="H272" s="179"/>
      <c r="I272" s="179"/>
      <c r="J272" s="179"/>
      <c r="K272" s="179"/>
      <c r="L272" s="179"/>
      <c r="M272" s="179"/>
      <c r="N272" s="179"/>
      <c r="O272" s="179"/>
      <c r="P272" s="179"/>
      <c r="Q272" s="179"/>
      <c r="R272" s="179"/>
      <c r="S272" s="179"/>
      <c r="T272" s="179"/>
      <c r="U272" s="179">
        <v>1220000</v>
      </c>
      <c r="V272" s="179"/>
      <c r="W272" s="179">
        <v>1692500</v>
      </c>
      <c r="X272"/>
      <c r="Y272"/>
    </row>
    <row r="273" spans="1:25" ht="16" x14ac:dyDescent="0.2">
      <c r="A273" s="178">
        <v>45585</v>
      </c>
      <c r="B273" s="179"/>
      <c r="C273" s="179"/>
      <c r="D273" s="179"/>
      <c r="E273" s="179"/>
      <c r="F273" s="179"/>
      <c r="G273" s="179"/>
      <c r="H273" s="179"/>
      <c r="I273" s="179"/>
      <c r="J273" s="179"/>
      <c r="K273" s="179"/>
      <c r="L273" s="179"/>
      <c r="M273" s="179"/>
      <c r="N273" s="179"/>
      <c r="O273" s="179"/>
      <c r="P273" s="179"/>
      <c r="Q273" s="179"/>
      <c r="R273" s="179"/>
      <c r="S273" s="179"/>
      <c r="T273" s="179"/>
      <c r="U273" s="179">
        <v>200000</v>
      </c>
      <c r="V273" s="179"/>
      <c r="W273" s="179">
        <v>200000</v>
      </c>
      <c r="X273"/>
      <c r="Y273"/>
    </row>
    <row r="274" spans="1:25" ht="16" x14ac:dyDescent="0.2">
      <c r="A274" s="178">
        <v>45586</v>
      </c>
      <c r="B274" s="179"/>
      <c r="C274" s="179"/>
      <c r="D274" s="179">
        <v>545000</v>
      </c>
      <c r="E274" s="179"/>
      <c r="F274" s="179"/>
      <c r="G274" s="179"/>
      <c r="H274" s="179">
        <v>8778</v>
      </c>
      <c r="I274" s="179"/>
      <c r="J274" s="179"/>
      <c r="K274" s="179"/>
      <c r="L274" s="179"/>
      <c r="M274" s="179"/>
      <c r="N274" s="179"/>
      <c r="O274" s="179">
        <v>5469425</v>
      </c>
      <c r="P274" s="179"/>
      <c r="Q274" s="179"/>
      <c r="R274" s="179"/>
      <c r="S274" s="179"/>
      <c r="T274" s="179"/>
      <c r="U274" s="179">
        <v>1280000</v>
      </c>
      <c r="V274" s="179"/>
      <c r="W274" s="179">
        <v>7303203</v>
      </c>
      <c r="X274"/>
      <c r="Y274"/>
    </row>
    <row r="275" spans="1:25" ht="16" x14ac:dyDescent="0.2">
      <c r="A275" s="178">
        <v>45587</v>
      </c>
      <c r="B275" s="179"/>
      <c r="C275" s="179"/>
      <c r="D275" s="179">
        <v>630000</v>
      </c>
      <c r="E275" s="179"/>
      <c r="F275" s="179"/>
      <c r="G275" s="179"/>
      <c r="H275" s="179">
        <v>26069</v>
      </c>
      <c r="I275" s="179"/>
      <c r="J275" s="179"/>
      <c r="K275" s="179"/>
      <c r="L275" s="179"/>
      <c r="M275" s="179"/>
      <c r="N275" s="179"/>
      <c r="O275" s="179">
        <v>11655629</v>
      </c>
      <c r="P275" s="179"/>
      <c r="Q275" s="179"/>
      <c r="R275" s="179"/>
      <c r="S275" s="179"/>
      <c r="T275" s="179"/>
      <c r="U275" s="179">
        <v>1440000</v>
      </c>
      <c r="V275" s="179"/>
      <c r="W275" s="179">
        <v>13751698</v>
      </c>
      <c r="X275"/>
      <c r="Y275"/>
    </row>
    <row r="276" spans="1:25" ht="16" x14ac:dyDescent="0.2">
      <c r="A276" s="178">
        <v>45588</v>
      </c>
      <c r="B276" s="179"/>
      <c r="C276" s="179">
        <v>246</v>
      </c>
      <c r="D276" s="179">
        <v>630000</v>
      </c>
      <c r="E276" s="179"/>
      <c r="F276" s="179"/>
      <c r="G276" s="179"/>
      <c r="H276" s="179">
        <v>87436</v>
      </c>
      <c r="I276" s="179"/>
      <c r="J276" s="179"/>
      <c r="K276" s="179"/>
      <c r="L276" s="179"/>
      <c r="M276" s="179"/>
      <c r="N276" s="179"/>
      <c r="O276" s="179">
        <v>9229461</v>
      </c>
      <c r="P276" s="179"/>
      <c r="Q276" s="179"/>
      <c r="R276" s="179"/>
      <c r="S276" s="179"/>
      <c r="T276" s="179"/>
      <c r="U276" s="179">
        <v>1400000</v>
      </c>
      <c r="V276" s="179"/>
      <c r="W276" s="179">
        <v>11347143</v>
      </c>
      <c r="X276"/>
      <c r="Y276"/>
    </row>
    <row r="277" spans="1:25" ht="16" x14ac:dyDescent="0.2">
      <c r="A277" s="178">
        <v>45589</v>
      </c>
      <c r="B277" s="179"/>
      <c r="C277" s="179"/>
      <c r="D277" s="179"/>
      <c r="E277" s="179"/>
      <c r="F277" s="179"/>
      <c r="G277" s="179"/>
      <c r="H277" s="179">
        <v>6928</v>
      </c>
      <c r="I277" s="179"/>
      <c r="J277" s="179"/>
      <c r="K277" s="179"/>
      <c r="L277" s="179"/>
      <c r="M277" s="179"/>
      <c r="N277" s="179"/>
      <c r="O277" s="179">
        <v>15331577</v>
      </c>
      <c r="P277" s="179"/>
      <c r="Q277" s="179"/>
      <c r="R277" s="179"/>
      <c r="S277" s="179"/>
      <c r="T277" s="179"/>
      <c r="U277" s="179">
        <v>960000</v>
      </c>
      <c r="V277" s="179"/>
      <c r="W277" s="179">
        <v>16298505</v>
      </c>
      <c r="X277"/>
      <c r="Y277"/>
    </row>
    <row r="278" spans="1:25" ht="16" x14ac:dyDescent="0.2">
      <c r="A278" s="178">
        <v>45590</v>
      </c>
      <c r="B278" s="179"/>
      <c r="C278" s="179"/>
      <c r="D278" s="179">
        <v>335000</v>
      </c>
      <c r="E278" s="179"/>
      <c r="F278" s="179"/>
      <c r="G278" s="179"/>
      <c r="H278" s="179">
        <v>16089</v>
      </c>
      <c r="I278" s="179"/>
      <c r="J278" s="179"/>
      <c r="K278" s="179"/>
      <c r="L278" s="179"/>
      <c r="M278" s="179"/>
      <c r="N278" s="179"/>
      <c r="O278" s="179">
        <v>8219878</v>
      </c>
      <c r="P278" s="179"/>
      <c r="Q278" s="179"/>
      <c r="R278" s="179"/>
      <c r="S278" s="179"/>
      <c r="T278" s="179"/>
      <c r="U278" s="179"/>
      <c r="V278" s="179"/>
      <c r="W278" s="179">
        <v>8570967</v>
      </c>
      <c r="X278"/>
      <c r="Y278"/>
    </row>
    <row r="279" spans="1:25" ht="16" x14ac:dyDescent="0.2">
      <c r="A279" s="178">
        <v>45593</v>
      </c>
      <c r="B279" s="179"/>
      <c r="C279" s="179"/>
      <c r="D279" s="179">
        <v>535000</v>
      </c>
      <c r="E279" s="179"/>
      <c r="F279" s="179"/>
      <c r="G279" s="179"/>
      <c r="H279" s="179">
        <v>6736</v>
      </c>
      <c r="I279" s="179"/>
      <c r="J279" s="179"/>
      <c r="K279" s="179"/>
      <c r="L279" s="179"/>
      <c r="M279" s="179"/>
      <c r="N279" s="179"/>
      <c r="O279" s="179">
        <v>12072874</v>
      </c>
      <c r="P279" s="179"/>
      <c r="Q279" s="179"/>
      <c r="R279" s="179"/>
      <c r="S279" s="179"/>
      <c r="T279" s="179"/>
      <c r="U279" s="179"/>
      <c r="V279" s="179"/>
      <c r="W279" s="179">
        <v>12614610</v>
      </c>
      <c r="X279"/>
      <c r="Y279"/>
    </row>
    <row r="280" spans="1:25" ht="16" x14ac:dyDescent="0.2">
      <c r="A280" s="178">
        <v>45594</v>
      </c>
      <c r="B280" s="179"/>
      <c r="C280" s="179"/>
      <c r="D280" s="179">
        <v>337500</v>
      </c>
      <c r="E280" s="179"/>
      <c r="F280" s="179"/>
      <c r="G280" s="179"/>
      <c r="H280" s="179">
        <v>27916</v>
      </c>
      <c r="I280" s="179"/>
      <c r="J280" s="179"/>
      <c r="K280" s="179"/>
      <c r="L280" s="179"/>
      <c r="M280" s="179"/>
      <c r="N280" s="179"/>
      <c r="O280" s="179">
        <v>10074402</v>
      </c>
      <c r="P280" s="179"/>
      <c r="Q280" s="179"/>
      <c r="R280" s="179"/>
      <c r="S280" s="179"/>
      <c r="T280" s="179"/>
      <c r="U280" s="179"/>
      <c r="V280" s="179"/>
      <c r="W280" s="179">
        <v>10439818</v>
      </c>
      <c r="X280"/>
      <c r="Y280"/>
    </row>
    <row r="281" spans="1:25" ht="16" x14ac:dyDescent="0.2">
      <c r="A281" s="178">
        <v>45595</v>
      </c>
      <c r="B281" s="179"/>
      <c r="C281" s="179"/>
      <c r="D281" s="179"/>
      <c r="E281" s="179"/>
      <c r="F281" s="179"/>
      <c r="G281" s="179"/>
      <c r="H281" s="179">
        <v>6736</v>
      </c>
      <c r="I281" s="179"/>
      <c r="J281" s="179"/>
      <c r="K281" s="179"/>
      <c r="L281" s="179"/>
      <c r="M281" s="179"/>
      <c r="N281" s="179"/>
      <c r="O281" s="179">
        <v>12682219</v>
      </c>
      <c r="P281" s="179"/>
      <c r="Q281" s="179"/>
      <c r="R281" s="179"/>
      <c r="S281" s="179"/>
      <c r="T281" s="179"/>
      <c r="U281" s="179"/>
      <c r="V281" s="179"/>
      <c r="W281" s="179">
        <v>12688955</v>
      </c>
      <c r="X281"/>
      <c r="Y281"/>
    </row>
    <row r="282" spans="1:25" ht="16" x14ac:dyDescent="0.2">
      <c r="A282" s="178">
        <v>45596</v>
      </c>
      <c r="B282" s="179"/>
      <c r="C282" s="179"/>
      <c r="D282" s="179"/>
      <c r="E282" s="179"/>
      <c r="F282" s="179"/>
      <c r="G282" s="179"/>
      <c r="H282" s="179">
        <v>76060</v>
      </c>
      <c r="I282" s="179"/>
      <c r="J282" s="179"/>
      <c r="K282" s="179"/>
      <c r="L282" s="179"/>
      <c r="M282" s="179"/>
      <c r="N282" s="179"/>
      <c r="O282" s="179">
        <v>9397926</v>
      </c>
      <c r="P282" s="179"/>
      <c r="Q282" s="179"/>
      <c r="R282" s="179"/>
      <c r="S282" s="179"/>
      <c r="T282" s="179"/>
      <c r="U282" s="179"/>
      <c r="V282" s="179"/>
      <c r="W282" s="179">
        <v>9473986</v>
      </c>
      <c r="X282"/>
      <c r="Y282"/>
    </row>
    <row r="283" spans="1:25" ht="16" x14ac:dyDescent="0.2">
      <c r="A283" s="178">
        <v>45597</v>
      </c>
      <c r="B283" s="179"/>
      <c r="C283" s="179"/>
      <c r="D283" s="179"/>
      <c r="E283" s="179"/>
      <c r="F283" s="179"/>
      <c r="G283" s="179"/>
      <c r="H283" s="179">
        <v>19520</v>
      </c>
      <c r="I283" s="179"/>
      <c r="J283" s="179"/>
      <c r="K283" s="179"/>
      <c r="L283" s="179"/>
      <c r="M283" s="179"/>
      <c r="N283" s="179"/>
      <c r="O283" s="179">
        <v>7451651</v>
      </c>
      <c r="P283" s="179"/>
      <c r="Q283" s="179"/>
      <c r="R283" s="179"/>
      <c r="S283" s="179"/>
      <c r="T283" s="179"/>
      <c r="U283" s="179"/>
      <c r="V283" s="179"/>
      <c r="W283" s="179">
        <v>7471171</v>
      </c>
      <c r="X283"/>
      <c r="Y283"/>
    </row>
    <row r="284" spans="1:25" ht="16" x14ac:dyDescent="0.2">
      <c r="A284" s="178">
        <v>45600</v>
      </c>
      <c r="B284" s="179"/>
      <c r="C284" s="179"/>
      <c r="D284" s="179"/>
      <c r="E284" s="179"/>
      <c r="F284" s="179"/>
      <c r="G284" s="179"/>
      <c r="H284" s="179">
        <v>3516</v>
      </c>
      <c r="I284" s="179"/>
      <c r="J284" s="179"/>
      <c r="K284" s="179"/>
      <c r="L284" s="179"/>
      <c r="M284" s="179"/>
      <c r="N284" s="179"/>
      <c r="O284" s="179">
        <v>11419251</v>
      </c>
      <c r="P284" s="179"/>
      <c r="Q284" s="179"/>
      <c r="R284" s="179"/>
      <c r="S284" s="179"/>
      <c r="T284" s="179"/>
      <c r="U284" s="179"/>
      <c r="V284" s="179"/>
      <c r="W284" s="179">
        <v>11422767</v>
      </c>
      <c r="X284"/>
      <c r="Y284"/>
    </row>
    <row r="285" spans="1:25" ht="16" x14ac:dyDescent="0.2">
      <c r="A285" s="178">
        <v>45601</v>
      </c>
      <c r="B285" s="179"/>
      <c r="C285" s="179"/>
      <c r="D285" s="179"/>
      <c r="E285" s="179"/>
      <c r="F285" s="179"/>
      <c r="G285" s="179"/>
      <c r="H285" s="179">
        <v>10641</v>
      </c>
      <c r="I285" s="179"/>
      <c r="J285" s="179"/>
      <c r="K285" s="179"/>
      <c r="L285" s="179"/>
      <c r="M285" s="179"/>
      <c r="N285" s="179"/>
      <c r="O285" s="179">
        <v>9406616</v>
      </c>
      <c r="P285" s="179"/>
      <c r="Q285" s="179"/>
      <c r="R285" s="179"/>
      <c r="S285" s="179"/>
      <c r="T285" s="179"/>
      <c r="U285" s="179"/>
      <c r="V285" s="179"/>
      <c r="W285" s="179">
        <v>9417257</v>
      </c>
      <c r="X285"/>
      <c r="Y285"/>
    </row>
    <row r="286" spans="1:25" ht="16" x14ac:dyDescent="0.2">
      <c r="A286" s="178">
        <v>45602</v>
      </c>
      <c r="B286" s="179"/>
      <c r="C286" s="179"/>
      <c r="D286" s="179"/>
      <c r="E286" s="179"/>
      <c r="F286" s="179"/>
      <c r="G286" s="179"/>
      <c r="H286" s="179">
        <v>1925</v>
      </c>
      <c r="I286" s="179"/>
      <c r="J286" s="179"/>
      <c r="K286" s="179"/>
      <c r="L286" s="179"/>
      <c r="M286" s="179"/>
      <c r="N286" s="179"/>
      <c r="O286" s="179">
        <v>13883550</v>
      </c>
      <c r="P286" s="179"/>
      <c r="Q286" s="179"/>
      <c r="R286" s="179"/>
      <c r="S286" s="179"/>
      <c r="T286" s="179"/>
      <c r="U286" s="179"/>
      <c r="V286" s="179"/>
      <c r="W286" s="179">
        <v>13885475</v>
      </c>
      <c r="X286"/>
      <c r="Y286"/>
    </row>
    <row r="287" spans="1:25" ht="16" x14ac:dyDescent="0.2">
      <c r="A287" s="178">
        <v>45603</v>
      </c>
      <c r="B287" s="179"/>
      <c r="C287" s="179"/>
      <c r="D287" s="179"/>
      <c r="E287" s="179"/>
      <c r="F287" s="179"/>
      <c r="G287" s="179"/>
      <c r="H287" s="179">
        <v>100263</v>
      </c>
      <c r="I287" s="179"/>
      <c r="J287" s="179"/>
      <c r="K287" s="179"/>
      <c r="L287" s="179"/>
      <c r="M287" s="179"/>
      <c r="N287" s="179"/>
      <c r="O287" s="179">
        <v>6840223</v>
      </c>
      <c r="P287" s="179"/>
      <c r="Q287" s="179"/>
      <c r="R287" s="179"/>
      <c r="S287" s="179"/>
      <c r="T287" s="179"/>
      <c r="U287" s="179"/>
      <c r="V287" s="179"/>
      <c r="W287" s="179">
        <v>6940486</v>
      </c>
      <c r="X287"/>
      <c r="Y287"/>
    </row>
    <row r="288" spans="1:25" ht="16" x14ac:dyDescent="0.2">
      <c r="A288" s="178">
        <v>45604</v>
      </c>
      <c r="B288" s="179"/>
      <c r="C288" s="179"/>
      <c r="D288" s="179"/>
      <c r="E288" s="179"/>
      <c r="F288" s="179"/>
      <c r="G288" s="179"/>
      <c r="H288" s="179">
        <v>49240</v>
      </c>
      <c r="I288" s="179"/>
      <c r="J288" s="179"/>
      <c r="K288" s="179"/>
      <c r="L288" s="179"/>
      <c r="M288" s="179"/>
      <c r="N288" s="179"/>
      <c r="O288" s="179">
        <v>5399279</v>
      </c>
      <c r="P288" s="179"/>
      <c r="Q288" s="179"/>
      <c r="R288" s="179"/>
      <c r="S288" s="179"/>
      <c r="T288" s="179"/>
      <c r="U288" s="179"/>
      <c r="V288" s="179"/>
      <c r="W288" s="179">
        <v>5448519</v>
      </c>
      <c r="X288"/>
      <c r="Y288"/>
    </row>
    <row r="289" spans="1:25" ht="16" x14ac:dyDescent="0.2">
      <c r="A289" s="178">
        <v>45607</v>
      </c>
      <c r="B289" s="179"/>
      <c r="C289" s="179"/>
      <c r="D289" s="179"/>
      <c r="E289" s="179"/>
      <c r="F289" s="179"/>
      <c r="G289" s="179"/>
      <c r="H289" s="179"/>
      <c r="I289" s="179"/>
      <c r="J289" s="179"/>
      <c r="K289" s="179"/>
      <c r="L289" s="179"/>
      <c r="M289" s="179"/>
      <c r="N289" s="179"/>
      <c r="O289" s="179">
        <v>146432</v>
      </c>
      <c r="P289" s="179"/>
      <c r="Q289" s="179"/>
      <c r="R289" s="179"/>
      <c r="S289" s="179"/>
      <c r="T289" s="179"/>
      <c r="U289" s="179"/>
      <c r="V289" s="179"/>
      <c r="W289" s="179">
        <v>146432</v>
      </c>
      <c r="X289"/>
      <c r="Y289"/>
    </row>
    <row r="290" spans="1:25" ht="16" x14ac:dyDescent="0.2">
      <c r="A290" s="178">
        <v>45608</v>
      </c>
      <c r="B290" s="179"/>
      <c r="C290" s="179"/>
      <c r="D290" s="179"/>
      <c r="E290" s="179"/>
      <c r="F290" s="179"/>
      <c r="G290" s="179"/>
      <c r="H290" s="179">
        <v>39189</v>
      </c>
      <c r="I290" s="179"/>
      <c r="J290" s="179"/>
      <c r="K290" s="179"/>
      <c r="L290" s="179"/>
      <c r="M290" s="179"/>
      <c r="N290" s="179"/>
      <c r="O290" s="179">
        <v>8028777</v>
      </c>
      <c r="P290" s="179"/>
      <c r="Q290" s="179"/>
      <c r="R290" s="179"/>
      <c r="S290" s="179"/>
      <c r="T290" s="179"/>
      <c r="U290" s="179"/>
      <c r="V290" s="179"/>
      <c r="W290" s="179">
        <v>8067966</v>
      </c>
      <c r="X290"/>
      <c r="Y290"/>
    </row>
    <row r="291" spans="1:25" ht="16" x14ac:dyDescent="0.2">
      <c r="A291" s="178">
        <v>45609</v>
      </c>
      <c r="B291" s="179"/>
      <c r="C291" s="179">
        <v>168287</v>
      </c>
      <c r="D291" s="179"/>
      <c r="E291" s="179"/>
      <c r="F291" s="179"/>
      <c r="G291" s="179"/>
      <c r="H291" s="179">
        <v>20463</v>
      </c>
      <c r="I291" s="179"/>
      <c r="J291" s="179"/>
      <c r="K291" s="179"/>
      <c r="L291" s="179"/>
      <c r="M291" s="179"/>
      <c r="N291" s="179"/>
      <c r="O291" s="179">
        <v>4443141</v>
      </c>
      <c r="P291" s="179"/>
      <c r="Q291" s="179"/>
      <c r="R291" s="179"/>
      <c r="S291" s="179"/>
      <c r="T291" s="179"/>
      <c r="U291" s="179"/>
      <c r="V291" s="179"/>
      <c r="W291" s="179">
        <v>4631891</v>
      </c>
      <c r="X291"/>
      <c r="Y291"/>
    </row>
    <row r="292" spans="1:25" ht="16" x14ac:dyDescent="0.2">
      <c r="A292" s="178">
        <v>45610</v>
      </c>
      <c r="B292" s="179"/>
      <c r="C292" s="179"/>
      <c r="D292" s="179"/>
      <c r="E292" s="179"/>
      <c r="F292" s="179"/>
      <c r="G292" s="179"/>
      <c r="H292" s="179"/>
      <c r="I292" s="179"/>
      <c r="J292" s="179"/>
      <c r="K292" s="179"/>
      <c r="L292" s="179"/>
      <c r="M292" s="179"/>
      <c r="N292" s="179"/>
      <c r="O292" s="179">
        <v>4856178</v>
      </c>
      <c r="P292" s="179"/>
      <c r="Q292" s="179"/>
      <c r="R292" s="179"/>
      <c r="S292" s="179"/>
      <c r="T292" s="179"/>
      <c r="U292" s="179"/>
      <c r="V292" s="179"/>
      <c r="W292" s="179">
        <v>4856178</v>
      </c>
      <c r="X292"/>
      <c r="Y292"/>
    </row>
    <row r="293" spans="1:25" ht="16" x14ac:dyDescent="0.2">
      <c r="A293" s="178">
        <v>45611</v>
      </c>
      <c r="B293" s="179"/>
      <c r="C293" s="179"/>
      <c r="D293" s="179"/>
      <c r="E293" s="179"/>
      <c r="F293" s="179"/>
      <c r="G293" s="179"/>
      <c r="H293" s="179"/>
      <c r="I293" s="179"/>
      <c r="J293" s="179"/>
      <c r="K293" s="179"/>
      <c r="L293" s="179"/>
      <c r="M293" s="179"/>
      <c r="N293" s="179"/>
      <c r="O293" s="179">
        <v>3776787</v>
      </c>
      <c r="P293" s="179"/>
      <c r="Q293" s="179"/>
      <c r="R293" s="179"/>
      <c r="S293" s="179"/>
      <c r="T293" s="179"/>
      <c r="U293" s="179"/>
      <c r="V293" s="179"/>
      <c r="W293" s="179">
        <v>3776787</v>
      </c>
      <c r="X293"/>
      <c r="Y293"/>
    </row>
    <row r="294" spans="1:25" ht="16" x14ac:dyDescent="0.2">
      <c r="A294" s="178">
        <v>45614</v>
      </c>
      <c r="B294" s="179"/>
      <c r="C294" s="179"/>
      <c r="D294" s="179"/>
      <c r="E294" s="179"/>
      <c r="F294" s="179"/>
      <c r="G294" s="179"/>
      <c r="H294" s="179">
        <v>6356</v>
      </c>
      <c r="I294" s="179"/>
      <c r="J294" s="179"/>
      <c r="K294" s="179"/>
      <c r="L294" s="179"/>
      <c r="M294" s="179"/>
      <c r="N294" s="179"/>
      <c r="O294" s="179">
        <v>2994850</v>
      </c>
      <c r="P294" s="179"/>
      <c r="Q294" s="179"/>
      <c r="R294" s="179"/>
      <c r="S294" s="179"/>
      <c r="T294" s="179"/>
      <c r="U294" s="179"/>
      <c r="V294" s="179"/>
      <c r="W294" s="179">
        <v>3001206</v>
      </c>
      <c r="X294"/>
      <c r="Y294"/>
    </row>
    <row r="295" spans="1:25" ht="16" x14ac:dyDescent="0.2">
      <c r="A295" s="178">
        <v>45615</v>
      </c>
      <c r="B295" s="179"/>
      <c r="C295" s="179"/>
      <c r="D295" s="179"/>
      <c r="E295" s="179"/>
      <c r="F295" s="179"/>
      <c r="G295" s="179"/>
      <c r="H295" s="179"/>
      <c r="I295" s="179"/>
      <c r="J295" s="179"/>
      <c r="K295" s="179">
        <v>134264</v>
      </c>
      <c r="L295" s="179"/>
      <c r="M295" s="179"/>
      <c r="N295" s="179"/>
      <c r="O295" s="179">
        <v>6396584</v>
      </c>
      <c r="P295" s="179"/>
      <c r="Q295" s="179"/>
      <c r="R295" s="179"/>
      <c r="S295" s="179"/>
      <c r="T295" s="179"/>
      <c r="U295" s="179"/>
      <c r="V295" s="179"/>
      <c r="W295" s="179">
        <v>6530848</v>
      </c>
      <c r="X295"/>
      <c r="Y295"/>
    </row>
    <row r="296" spans="1:25" ht="16" x14ac:dyDescent="0.2">
      <c r="A296" s="178">
        <v>45616</v>
      </c>
      <c r="B296" s="179"/>
      <c r="C296" s="179">
        <v>55493</v>
      </c>
      <c r="D296" s="179"/>
      <c r="E296" s="179"/>
      <c r="F296" s="179"/>
      <c r="G296" s="179"/>
      <c r="H296" s="179">
        <v>13326</v>
      </c>
      <c r="I296" s="179"/>
      <c r="J296" s="179"/>
      <c r="K296" s="179">
        <v>396000</v>
      </c>
      <c r="L296" s="179"/>
      <c r="M296" s="179"/>
      <c r="N296" s="179"/>
      <c r="O296" s="179">
        <v>5375077</v>
      </c>
      <c r="P296" s="179"/>
      <c r="Q296" s="179"/>
      <c r="R296" s="179"/>
      <c r="S296" s="179"/>
      <c r="T296" s="179"/>
      <c r="U296" s="179"/>
      <c r="V296" s="179"/>
      <c r="W296" s="179">
        <v>5839896</v>
      </c>
      <c r="X296"/>
      <c r="Y296"/>
    </row>
    <row r="297" spans="1:25" ht="16" x14ac:dyDescent="0.2">
      <c r="A297" s="178">
        <v>45617</v>
      </c>
      <c r="B297" s="179"/>
      <c r="C297" s="179"/>
      <c r="D297" s="179"/>
      <c r="E297" s="179"/>
      <c r="F297" s="179"/>
      <c r="G297" s="179"/>
      <c r="H297" s="179"/>
      <c r="I297" s="179"/>
      <c r="J297" s="179"/>
      <c r="K297" s="179">
        <v>790553</v>
      </c>
      <c r="L297" s="179"/>
      <c r="M297" s="179"/>
      <c r="N297" s="179"/>
      <c r="O297" s="179">
        <v>7784907</v>
      </c>
      <c r="P297" s="179"/>
      <c r="Q297" s="179"/>
      <c r="R297" s="179"/>
      <c r="S297" s="179"/>
      <c r="T297" s="179"/>
      <c r="U297" s="179"/>
      <c r="V297" s="179"/>
      <c r="W297" s="179">
        <v>8575460</v>
      </c>
      <c r="X297"/>
      <c r="Y297"/>
    </row>
    <row r="298" spans="1:25" ht="16" x14ac:dyDescent="0.2">
      <c r="A298" s="178">
        <v>45618</v>
      </c>
      <c r="B298" s="179"/>
      <c r="C298" s="179"/>
      <c r="D298" s="179"/>
      <c r="E298" s="179"/>
      <c r="F298" s="179"/>
      <c r="G298" s="179"/>
      <c r="H298" s="179"/>
      <c r="I298" s="179"/>
      <c r="J298" s="179"/>
      <c r="K298" s="179">
        <v>616000</v>
      </c>
      <c r="L298" s="179"/>
      <c r="M298" s="179"/>
      <c r="N298" s="179"/>
      <c r="O298" s="179">
        <v>4813366</v>
      </c>
      <c r="P298" s="179"/>
      <c r="Q298" s="179"/>
      <c r="R298" s="179"/>
      <c r="S298" s="179"/>
      <c r="T298" s="179"/>
      <c r="U298" s="179"/>
      <c r="V298" s="179"/>
      <c r="W298" s="179">
        <v>5429366</v>
      </c>
      <c r="X298"/>
      <c r="Y298"/>
    </row>
    <row r="299" spans="1:25" ht="16" x14ac:dyDescent="0.2">
      <c r="A299" s="178">
        <v>45621</v>
      </c>
      <c r="B299" s="179"/>
      <c r="C299" s="179"/>
      <c r="D299" s="179"/>
      <c r="E299" s="179"/>
      <c r="F299" s="179"/>
      <c r="G299" s="179"/>
      <c r="H299" s="179">
        <v>4490</v>
      </c>
      <c r="I299" s="179"/>
      <c r="J299" s="179"/>
      <c r="K299" s="179">
        <v>163332</v>
      </c>
      <c r="L299" s="179"/>
      <c r="M299" s="179"/>
      <c r="N299" s="179"/>
      <c r="O299" s="179">
        <v>4736200</v>
      </c>
      <c r="P299" s="179"/>
      <c r="Q299" s="179"/>
      <c r="R299" s="179"/>
      <c r="S299" s="179"/>
      <c r="T299" s="179"/>
      <c r="U299" s="179"/>
      <c r="V299" s="179"/>
      <c r="W299" s="179">
        <v>4904022</v>
      </c>
      <c r="X299"/>
      <c r="Y299"/>
    </row>
    <row r="300" spans="1:25" ht="16" x14ac:dyDescent="0.2">
      <c r="A300" s="178">
        <v>45622</v>
      </c>
      <c r="B300" s="179"/>
      <c r="C300" s="179"/>
      <c r="D300" s="179"/>
      <c r="E300" s="179"/>
      <c r="F300" s="179"/>
      <c r="G300" s="179"/>
      <c r="H300" s="179">
        <v>2246</v>
      </c>
      <c r="I300" s="179"/>
      <c r="J300" s="179"/>
      <c r="K300" s="179">
        <v>396000</v>
      </c>
      <c r="L300" s="179"/>
      <c r="M300" s="179"/>
      <c r="N300" s="179"/>
      <c r="O300" s="179">
        <v>3923843</v>
      </c>
      <c r="P300" s="179"/>
      <c r="Q300" s="179"/>
      <c r="R300" s="179"/>
      <c r="S300" s="179"/>
      <c r="T300" s="179"/>
      <c r="U300" s="179"/>
      <c r="V300" s="179"/>
      <c r="W300" s="179">
        <v>4322089</v>
      </c>
      <c r="X300"/>
      <c r="Y300"/>
    </row>
    <row r="301" spans="1:25" ht="16" x14ac:dyDescent="0.2">
      <c r="A301" s="178">
        <v>45623</v>
      </c>
      <c r="B301" s="179"/>
      <c r="C301" s="179"/>
      <c r="D301" s="179"/>
      <c r="E301" s="179"/>
      <c r="F301" s="179"/>
      <c r="G301" s="179"/>
      <c r="H301" s="179"/>
      <c r="I301" s="179"/>
      <c r="J301" s="179"/>
      <c r="K301" s="179">
        <v>1143327</v>
      </c>
      <c r="L301" s="179"/>
      <c r="M301" s="179"/>
      <c r="N301" s="179"/>
      <c r="O301" s="179">
        <v>3663105</v>
      </c>
      <c r="P301" s="179"/>
      <c r="Q301" s="179"/>
      <c r="R301" s="179"/>
      <c r="S301" s="179"/>
      <c r="T301" s="179"/>
      <c r="U301" s="179"/>
      <c r="V301" s="179"/>
      <c r="W301" s="179">
        <v>4806432</v>
      </c>
      <c r="X301"/>
      <c r="Y301"/>
    </row>
    <row r="302" spans="1:25" ht="16" x14ac:dyDescent="0.2">
      <c r="A302" s="178">
        <v>45625</v>
      </c>
      <c r="B302" s="179"/>
      <c r="C302" s="179"/>
      <c r="D302" s="179"/>
      <c r="E302" s="179"/>
      <c r="F302" s="179"/>
      <c r="G302" s="179"/>
      <c r="H302" s="179">
        <v>5938</v>
      </c>
      <c r="I302" s="179"/>
      <c r="J302" s="179"/>
      <c r="K302" s="179"/>
      <c r="L302" s="179"/>
      <c r="M302" s="179"/>
      <c r="N302" s="179"/>
      <c r="O302" s="179">
        <v>2414863</v>
      </c>
      <c r="P302" s="179"/>
      <c r="Q302" s="179"/>
      <c r="R302" s="179"/>
      <c r="S302" s="179"/>
      <c r="T302" s="179"/>
      <c r="U302" s="179"/>
      <c r="V302" s="179"/>
      <c r="W302" s="179">
        <v>2420801</v>
      </c>
      <c r="X302"/>
      <c r="Y302"/>
    </row>
    <row r="303" spans="1:25" ht="16" x14ac:dyDescent="0.2">
      <c r="A303" s="178">
        <v>45628</v>
      </c>
      <c r="B303" s="179"/>
      <c r="C303" s="179"/>
      <c r="D303" s="179"/>
      <c r="E303" s="179"/>
      <c r="F303" s="179"/>
      <c r="G303" s="179"/>
      <c r="H303" s="179"/>
      <c r="I303" s="179"/>
      <c r="J303" s="179"/>
      <c r="K303" s="179">
        <v>337522</v>
      </c>
      <c r="L303" s="179"/>
      <c r="M303" s="179"/>
      <c r="N303" s="179"/>
      <c r="O303" s="179">
        <v>2431389</v>
      </c>
      <c r="P303" s="179"/>
      <c r="Q303" s="179"/>
      <c r="R303" s="179"/>
      <c r="S303" s="179"/>
      <c r="T303" s="179"/>
      <c r="U303" s="179"/>
      <c r="V303" s="179"/>
      <c r="W303" s="179">
        <v>2768911</v>
      </c>
      <c r="X303"/>
      <c r="Y303"/>
    </row>
    <row r="304" spans="1:25" ht="16" x14ac:dyDescent="0.2">
      <c r="A304" s="178">
        <v>45629</v>
      </c>
      <c r="B304" s="179"/>
      <c r="C304" s="179">
        <v>452177</v>
      </c>
      <c r="D304" s="179"/>
      <c r="E304" s="179"/>
      <c r="F304" s="179"/>
      <c r="G304" s="179"/>
      <c r="H304" s="179">
        <v>4490</v>
      </c>
      <c r="I304" s="179"/>
      <c r="J304" s="179"/>
      <c r="K304" s="179">
        <v>211112</v>
      </c>
      <c r="L304" s="179"/>
      <c r="M304" s="179"/>
      <c r="N304" s="179"/>
      <c r="O304" s="179">
        <v>5710287</v>
      </c>
      <c r="P304" s="179"/>
      <c r="Q304" s="179"/>
      <c r="R304" s="179"/>
      <c r="S304" s="179"/>
      <c r="T304" s="179"/>
      <c r="U304" s="179"/>
      <c r="V304" s="179"/>
      <c r="W304" s="179">
        <v>6378066</v>
      </c>
      <c r="X304"/>
      <c r="Y304"/>
    </row>
    <row r="305" spans="1:25" ht="16" x14ac:dyDescent="0.2">
      <c r="A305" s="178">
        <v>45630</v>
      </c>
      <c r="B305" s="179"/>
      <c r="C305" s="179"/>
      <c r="D305" s="179"/>
      <c r="E305" s="179"/>
      <c r="F305" s="179"/>
      <c r="G305" s="179"/>
      <c r="H305" s="179">
        <v>8492</v>
      </c>
      <c r="I305" s="179"/>
      <c r="J305" s="179"/>
      <c r="K305" s="179">
        <v>1410959</v>
      </c>
      <c r="L305" s="179"/>
      <c r="M305" s="179"/>
      <c r="N305" s="179"/>
      <c r="O305" s="179">
        <v>3514064</v>
      </c>
      <c r="P305" s="179"/>
      <c r="Q305" s="179"/>
      <c r="R305" s="179"/>
      <c r="S305" s="179"/>
      <c r="T305" s="179"/>
      <c r="U305" s="179"/>
      <c r="V305" s="179"/>
      <c r="W305" s="179">
        <v>4933515</v>
      </c>
      <c r="X305"/>
      <c r="Y305"/>
    </row>
    <row r="306" spans="1:25" ht="16" x14ac:dyDescent="0.2">
      <c r="A306" s="178">
        <v>45631</v>
      </c>
      <c r="B306" s="179"/>
      <c r="C306" s="179"/>
      <c r="D306" s="179"/>
      <c r="E306" s="179"/>
      <c r="F306" s="179"/>
      <c r="G306" s="179"/>
      <c r="H306" s="179">
        <v>4061</v>
      </c>
      <c r="I306" s="179"/>
      <c r="J306" s="179"/>
      <c r="K306" s="179">
        <v>1530595</v>
      </c>
      <c r="L306" s="179"/>
      <c r="M306" s="179"/>
      <c r="N306" s="179"/>
      <c r="O306" s="179">
        <v>3782446</v>
      </c>
      <c r="P306" s="179"/>
      <c r="Q306" s="179"/>
      <c r="R306" s="179"/>
      <c r="S306" s="179"/>
      <c r="T306" s="179"/>
      <c r="U306" s="179"/>
      <c r="V306" s="179"/>
      <c r="W306" s="179">
        <v>5317102</v>
      </c>
      <c r="X306"/>
      <c r="Y306"/>
    </row>
    <row r="307" spans="1:25" ht="16" x14ac:dyDescent="0.2">
      <c r="A307" s="178">
        <v>45632</v>
      </c>
      <c r="B307" s="179"/>
      <c r="C307" s="179"/>
      <c r="D307" s="179"/>
      <c r="E307" s="179"/>
      <c r="F307" s="179"/>
      <c r="G307" s="179"/>
      <c r="H307" s="179">
        <v>24770</v>
      </c>
      <c r="I307" s="179"/>
      <c r="J307" s="179"/>
      <c r="K307" s="179">
        <v>1668541</v>
      </c>
      <c r="L307" s="179"/>
      <c r="M307" s="179"/>
      <c r="N307" s="179"/>
      <c r="O307" s="179">
        <v>1397288</v>
      </c>
      <c r="P307" s="179"/>
      <c r="Q307" s="179"/>
      <c r="R307" s="179"/>
      <c r="S307" s="179"/>
      <c r="T307" s="179"/>
      <c r="U307" s="179"/>
      <c r="V307" s="179"/>
      <c r="W307" s="179">
        <v>3090599</v>
      </c>
      <c r="X307"/>
      <c r="Y307"/>
    </row>
    <row r="308" spans="1:25" ht="16" x14ac:dyDescent="0.2">
      <c r="A308" s="178">
        <v>45635</v>
      </c>
      <c r="B308" s="179"/>
      <c r="C308" s="179">
        <v>133373</v>
      </c>
      <c r="D308" s="179"/>
      <c r="E308" s="179"/>
      <c r="F308" s="179"/>
      <c r="G308" s="179"/>
      <c r="H308" s="179">
        <v>7013</v>
      </c>
      <c r="I308" s="179"/>
      <c r="J308" s="179"/>
      <c r="K308" s="179">
        <v>381392</v>
      </c>
      <c r="L308" s="179"/>
      <c r="M308" s="179"/>
      <c r="N308" s="179"/>
      <c r="O308" s="179">
        <v>1884512</v>
      </c>
      <c r="P308" s="179"/>
      <c r="Q308" s="179"/>
      <c r="R308" s="179"/>
      <c r="S308" s="179"/>
      <c r="T308" s="179"/>
      <c r="U308" s="179"/>
      <c r="V308" s="179"/>
      <c r="W308" s="179">
        <v>2406290</v>
      </c>
      <c r="X308"/>
      <c r="Y308"/>
    </row>
    <row r="309" spans="1:25" ht="16" x14ac:dyDescent="0.2">
      <c r="A309" s="178">
        <v>45636</v>
      </c>
      <c r="B309" s="179"/>
      <c r="C309" s="179"/>
      <c r="D309" s="179"/>
      <c r="E309" s="179"/>
      <c r="F309" s="179"/>
      <c r="G309" s="179"/>
      <c r="H309" s="179"/>
      <c r="I309" s="179"/>
      <c r="J309" s="179"/>
      <c r="K309" s="179">
        <v>2631229</v>
      </c>
      <c r="L309" s="179"/>
      <c r="M309" s="179"/>
      <c r="N309" s="179"/>
      <c r="O309" s="179">
        <v>3218373</v>
      </c>
      <c r="P309" s="179"/>
      <c r="Q309" s="179"/>
      <c r="R309" s="179"/>
      <c r="S309" s="179"/>
      <c r="T309" s="179"/>
      <c r="U309" s="179"/>
      <c r="V309" s="179"/>
      <c r="W309" s="179">
        <v>5849602</v>
      </c>
      <c r="X309"/>
      <c r="Y309"/>
    </row>
    <row r="310" spans="1:25" ht="16" x14ac:dyDescent="0.2">
      <c r="A310" s="178">
        <v>45637</v>
      </c>
      <c r="B310" s="179"/>
      <c r="C310" s="179"/>
      <c r="D310" s="179"/>
      <c r="E310" s="179"/>
      <c r="F310" s="179"/>
      <c r="G310" s="179"/>
      <c r="H310" s="179">
        <v>1542</v>
      </c>
      <c r="I310" s="179"/>
      <c r="J310" s="179"/>
      <c r="K310" s="179">
        <v>2946708</v>
      </c>
      <c r="L310" s="179"/>
      <c r="M310" s="179"/>
      <c r="N310" s="179"/>
      <c r="O310" s="179">
        <v>5482263</v>
      </c>
      <c r="P310" s="179"/>
      <c r="Q310" s="179"/>
      <c r="R310" s="179"/>
      <c r="S310" s="179"/>
      <c r="T310" s="179"/>
      <c r="U310" s="179"/>
      <c r="V310" s="179"/>
      <c r="W310" s="179">
        <v>8430513</v>
      </c>
      <c r="X310"/>
      <c r="Y310"/>
    </row>
    <row r="311" spans="1:25" ht="16" x14ac:dyDescent="0.2">
      <c r="A311" s="178">
        <v>45638</v>
      </c>
      <c r="B311" s="179"/>
      <c r="C311" s="179"/>
      <c r="D311" s="179"/>
      <c r="E311" s="179"/>
      <c r="F311" s="179"/>
      <c r="G311" s="179"/>
      <c r="H311" s="179">
        <v>12822</v>
      </c>
      <c r="I311" s="179"/>
      <c r="J311" s="179"/>
      <c r="K311" s="179">
        <v>176000</v>
      </c>
      <c r="L311" s="179"/>
      <c r="M311" s="179"/>
      <c r="N311" s="179"/>
      <c r="O311" s="179">
        <v>2159666</v>
      </c>
      <c r="P311" s="179"/>
      <c r="Q311" s="179"/>
      <c r="R311" s="179"/>
      <c r="S311" s="179"/>
      <c r="T311" s="179"/>
      <c r="U311" s="179"/>
      <c r="V311" s="179"/>
      <c r="W311" s="179">
        <v>2348488</v>
      </c>
      <c r="X311"/>
      <c r="Y311"/>
    </row>
    <row r="312" spans="1:25" ht="16" x14ac:dyDescent="0.2">
      <c r="A312" s="178">
        <v>45639</v>
      </c>
      <c r="B312" s="179"/>
      <c r="C312" s="179"/>
      <c r="D312" s="179"/>
      <c r="E312" s="179"/>
      <c r="F312" s="179"/>
      <c r="G312" s="179"/>
      <c r="H312" s="179"/>
      <c r="I312" s="179"/>
      <c r="J312" s="179"/>
      <c r="K312" s="179">
        <v>250250</v>
      </c>
      <c r="L312" s="179"/>
      <c r="M312" s="179"/>
      <c r="N312" s="179"/>
      <c r="O312" s="179">
        <v>2189007</v>
      </c>
      <c r="P312" s="179"/>
      <c r="Q312" s="179"/>
      <c r="R312" s="179"/>
      <c r="S312" s="179"/>
      <c r="T312" s="179"/>
      <c r="U312" s="179"/>
      <c r="V312" s="179"/>
      <c r="W312" s="179">
        <v>2439257</v>
      </c>
      <c r="X312"/>
      <c r="Y312"/>
    </row>
    <row r="313" spans="1:25" ht="16" x14ac:dyDescent="0.2">
      <c r="A313" s="178">
        <v>45642</v>
      </c>
      <c r="B313" s="179"/>
      <c r="C313" s="179">
        <v>242447</v>
      </c>
      <c r="D313" s="179"/>
      <c r="E313" s="179"/>
      <c r="F313" s="179"/>
      <c r="G313" s="179"/>
      <c r="H313" s="179"/>
      <c r="I313" s="179"/>
      <c r="J313" s="179"/>
      <c r="K313" s="179">
        <v>602785</v>
      </c>
      <c r="L313" s="179"/>
      <c r="M313" s="179"/>
      <c r="N313" s="179"/>
      <c r="O313" s="179">
        <v>3417682</v>
      </c>
      <c r="P313" s="179"/>
      <c r="Q313" s="179"/>
      <c r="R313" s="179"/>
      <c r="S313" s="179"/>
      <c r="T313" s="179"/>
      <c r="U313" s="179"/>
      <c r="V313" s="179"/>
      <c r="W313" s="179">
        <v>4262914</v>
      </c>
      <c r="X313"/>
      <c r="Y313"/>
    </row>
    <row r="314" spans="1:25" ht="16" x14ac:dyDescent="0.2">
      <c r="A314" s="181" t="s">
        <v>87</v>
      </c>
      <c r="B314" s="179">
        <v>244943247</v>
      </c>
      <c r="C314" s="179">
        <v>1748357</v>
      </c>
      <c r="D314" s="179">
        <v>542906550</v>
      </c>
      <c r="E314" s="179">
        <v>3200180</v>
      </c>
      <c r="F314" s="179">
        <v>25508268</v>
      </c>
      <c r="G314" s="179">
        <v>177520000</v>
      </c>
      <c r="H314" s="179">
        <v>4186098</v>
      </c>
      <c r="I314" s="179">
        <v>903244000</v>
      </c>
      <c r="J314" s="179">
        <v>658388000</v>
      </c>
      <c r="K314" s="179">
        <v>225971408</v>
      </c>
      <c r="L314" s="179">
        <v>43078848</v>
      </c>
      <c r="M314" s="179">
        <v>453965200</v>
      </c>
      <c r="N314" s="179">
        <v>81580000</v>
      </c>
      <c r="O314" s="179">
        <v>1509727917</v>
      </c>
      <c r="P314" s="179">
        <v>126496000</v>
      </c>
      <c r="Q314" s="179">
        <v>128448800</v>
      </c>
      <c r="R314" s="179">
        <v>175207000</v>
      </c>
      <c r="S314" s="179">
        <v>1519767</v>
      </c>
      <c r="T314" s="179">
        <v>95340000</v>
      </c>
      <c r="U314" s="179">
        <v>311218100</v>
      </c>
      <c r="V314" s="179">
        <v>14600000</v>
      </c>
      <c r="W314" s="179">
        <v>5728797740</v>
      </c>
      <c r="X314"/>
      <c r="Y314"/>
    </row>
    <row r="315" spans="1:25" ht="16" x14ac:dyDescent="0.2">
      <c r="A315"/>
      <c r="B315"/>
      <c r="C315"/>
      <c r="D315"/>
      <c r="E315"/>
      <c r="F315"/>
      <c r="G315"/>
      <c r="H315"/>
      <c r="I315"/>
      <c r="J315"/>
      <c r="K315"/>
      <c r="L315"/>
      <c r="M315"/>
      <c r="N315"/>
      <c r="O315"/>
      <c r="P315"/>
      <c r="Q315"/>
      <c r="R315"/>
      <c r="S315"/>
      <c r="T315"/>
      <c r="U315"/>
      <c r="V315"/>
      <c r="W315"/>
      <c r="X315"/>
      <c r="Y315"/>
    </row>
    <row r="316" spans="1:25" ht="16" x14ac:dyDescent="0.2">
      <c r="A316"/>
      <c r="B316"/>
      <c r="C316"/>
      <c r="D316"/>
      <c r="E316"/>
      <c r="F316"/>
      <c r="G316"/>
      <c r="H316"/>
      <c r="I316"/>
      <c r="J316"/>
      <c r="K316"/>
      <c r="L316"/>
      <c r="M316"/>
      <c r="N316"/>
      <c r="O316"/>
      <c r="P316"/>
      <c r="Q316"/>
      <c r="R316"/>
      <c r="S316"/>
      <c r="T316"/>
      <c r="U316"/>
      <c r="V316"/>
      <c r="W316"/>
      <c r="X316"/>
      <c r="Y316"/>
    </row>
    <row r="317" spans="1:25" ht="16" x14ac:dyDescent="0.2">
      <c r="A317"/>
      <c r="B317"/>
      <c r="C317"/>
      <c r="D317"/>
      <c r="E317"/>
      <c r="F317"/>
      <c r="G317"/>
      <c r="H317"/>
      <c r="I317"/>
      <c r="J317"/>
      <c r="K317"/>
      <c r="L317"/>
      <c r="M317"/>
      <c r="N317"/>
      <c r="O317"/>
      <c r="P317"/>
      <c r="Q317"/>
      <c r="R317"/>
      <c r="S317"/>
      <c r="T317"/>
      <c r="U317"/>
      <c r="V317"/>
      <c r="W317"/>
      <c r="X317"/>
      <c r="Y317"/>
    </row>
    <row r="318" spans="1:25" ht="16" x14ac:dyDescent="0.2">
      <c r="A318"/>
      <c r="B318"/>
      <c r="C318"/>
      <c r="D318"/>
      <c r="E318"/>
      <c r="F318"/>
      <c r="G318"/>
      <c r="H318"/>
      <c r="I318"/>
      <c r="J318"/>
      <c r="K318"/>
      <c r="L318"/>
      <c r="M318"/>
      <c r="N318"/>
      <c r="O318"/>
      <c r="P318"/>
      <c r="Q318"/>
      <c r="R318"/>
      <c r="S318"/>
      <c r="T318"/>
      <c r="U318"/>
      <c r="V318"/>
      <c r="W318"/>
      <c r="X318"/>
      <c r="Y318"/>
    </row>
    <row r="319" spans="1:25" ht="16" x14ac:dyDescent="0.2">
      <c r="A319"/>
      <c r="B319"/>
      <c r="C319"/>
      <c r="D319"/>
      <c r="E319"/>
      <c r="F319"/>
      <c r="G319"/>
      <c r="H319"/>
      <c r="I319"/>
      <c r="J319"/>
      <c r="K319"/>
      <c r="L319"/>
      <c r="M319"/>
      <c r="N319"/>
      <c r="O319"/>
      <c r="P319"/>
      <c r="Q319"/>
      <c r="R319"/>
      <c r="S319"/>
      <c r="T319"/>
      <c r="U319"/>
      <c r="V319"/>
      <c r="W319"/>
      <c r="X319"/>
      <c r="Y319"/>
    </row>
    <row r="320" spans="1:25" ht="16" x14ac:dyDescent="0.2">
      <c r="A320"/>
      <c r="B320"/>
      <c r="C320"/>
      <c r="D320"/>
      <c r="E320"/>
      <c r="F320"/>
      <c r="G320"/>
      <c r="H320"/>
      <c r="I320"/>
      <c r="J320"/>
      <c r="K320"/>
      <c r="L320"/>
      <c r="M320"/>
      <c r="N320"/>
      <c r="O320"/>
      <c r="P320"/>
      <c r="Q320"/>
      <c r="R320"/>
      <c r="S320"/>
      <c r="T320"/>
      <c r="U320"/>
      <c r="V320"/>
      <c r="W320"/>
      <c r="X320"/>
      <c r="Y320"/>
    </row>
    <row r="321" spans="1:25" ht="16" x14ac:dyDescent="0.2">
      <c r="A321"/>
      <c r="B321"/>
      <c r="C321"/>
      <c r="D321"/>
      <c r="E321"/>
      <c r="F321"/>
      <c r="G321"/>
      <c r="H321"/>
      <c r="I321"/>
      <c r="J321"/>
      <c r="K321"/>
      <c r="L321"/>
      <c r="M321"/>
      <c r="N321"/>
      <c r="O321"/>
      <c r="P321"/>
      <c r="Q321"/>
      <c r="R321"/>
      <c r="S321"/>
      <c r="T321"/>
      <c r="U321"/>
      <c r="V321"/>
      <c r="W321"/>
      <c r="X321"/>
      <c r="Y321"/>
    </row>
    <row r="322" spans="1:25" ht="16" x14ac:dyDescent="0.2">
      <c r="A322"/>
      <c r="B322"/>
      <c r="C322"/>
      <c r="D322"/>
      <c r="E322"/>
      <c r="F322"/>
      <c r="G322"/>
      <c r="H322"/>
      <c r="I322"/>
      <c r="J322"/>
      <c r="K322"/>
      <c r="L322"/>
      <c r="M322"/>
      <c r="N322"/>
      <c r="O322"/>
      <c r="P322"/>
      <c r="Q322"/>
      <c r="R322"/>
      <c r="S322"/>
      <c r="T322"/>
      <c r="U322"/>
      <c r="V322"/>
      <c r="W322"/>
      <c r="X322"/>
      <c r="Y322"/>
    </row>
    <row r="323" spans="1:25" ht="16" x14ac:dyDescent="0.2">
      <c r="A323"/>
      <c r="B323"/>
      <c r="C323"/>
      <c r="D323"/>
      <c r="E323"/>
      <c r="F323"/>
      <c r="G323"/>
      <c r="H323"/>
      <c r="I323"/>
      <c r="J323"/>
      <c r="K323"/>
      <c r="L323"/>
      <c r="M323"/>
      <c r="N323"/>
      <c r="O323"/>
      <c r="P323"/>
      <c r="Q323"/>
      <c r="R323"/>
      <c r="S323"/>
      <c r="T323"/>
      <c r="U323"/>
      <c r="V323"/>
      <c r="W323"/>
      <c r="X323"/>
      <c r="Y323"/>
    </row>
    <row r="324" spans="1:25" ht="16" x14ac:dyDescent="0.2">
      <c r="A324"/>
      <c r="B324"/>
      <c r="C324"/>
      <c r="D324"/>
      <c r="E324"/>
      <c r="F324"/>
      <c r="G324"/>
      <c r="H324"/>
      <c r="I324"/>
      <c r="J324"/>
      <c r="K324"/>
      <c r="L324"/>
      <c r="M324"/>
      <c r="N324"/>
      <c r="O324"/>
      <c r="P324"/>
      <c r="Q324"/>
      <c r="R324"/>
      <c r="S324"/>
      <c r="T324"/>
      <c r="U324"/>
      <c r="V324"/>
      <c r="W324"/>
      <c r="X324"/>
      <c r="Y324"/>
    </row>
    <row r="325" spans="1:25" ht="16" x14ac:dyDescent="0.2">
      <c r="A325"/>
      <c r="B325"/>
      <c r="C325"/>
      <c r="D325"/>
      <c r="E325"/>
      <c r="F325"/>
      <c r="G325"/>
      <c r="H325"/>
      <c r="I325"/>
      <c r="J325"/>
      <c r="K325"/>
      <c r="L325"/>
      <c r="M325"/>
      <c r="N325"/>
      <c r="O325"/>
      <c r="P325"/>
      <c r="Q325"/>
      <c r="R325"/>
      <c r="S325"/>
      <c r="T325"/>
      <c r="U325"/>
      <c r="V325"/>
      <c r="W325"/>
      <c r="X325"/>
      <c r="Y325"/>
    </row>
    <row r="326" spans="1:25" ht="16" x14ac:dyDescent="0.2">
      <c r="A326"/>
      <c r="B326"/>
      <c r="C326"/>
      <c r="D326"/>
      <c r="E326"/>
      <c r="F326"/>
      <c r="G326"/>
      <c r="H326"/>
      <c r="I326"/>
      <c r="J326"/>
      <c r="K326"/>
      <c r="L326"/>
      <c r="M326"/>
      <c r="N326"/>
      <c r="O326"/>
      <c r="P326"/>
      <c r="Q326"/>
      <c r="R326"/>
      <c r="S326"/>
      <c r="T326"/>
      <c r="U326"/>
      <c r="V326"/>
      <c r="W326"/>
      <c r="X326"/>
      <c r="Y326"/>
    </row>
    <row r="327" spans="1:25" ht="16" x14ac:dyDescent="0.2">
      <c r="A327"/>
      <c r="B327"/>
      <c r="C327"/>
      <c r="D327"/>
      <c r="E327"/>
      <c r="F327"/>
      <c r="G327"/>
      <c r="H327"/>
      <c r="I327"/>
      <c r="J327"/>
      <c r="K327"/>
      <c r="L327"/>
      <c r="M327"/>
      <c r="N327"/>
      <c r="O327"/>
      <c r="P327"/>
      <c r="Q327"/>
      <c r="R327"/>
      <c r="S327"/>
      <c r="T327"/>
      <c r="U327"/>
      <c r="V327"/>
      <c r="W327"/>
      <c r="X327"/>
      <c r="Y327"/>
    </row>
    <row r="328" spans="1:25" ht="16" x14ac:dyDescent="0.2">
      <c r="A328"/>
      <c r="B328"/>
      <c r="C328"/>
      <c r="D328"/>
      <c r="E328"/>
      <c r="F328"/>
      <c r="G328"/>
      <c r="H328"/>
      <c r="I328"/>
      <c r="J328"/>
      <c r="K328"/>
      <c r="L328"/>
      <c r="M328"/>
      <c r="N328"/>
      <c r="O328"/>
      <c r="P328"/>
      <c r="Q328"/>
      <c r="R328"/>
      <c r="S328"/>
      <c r="T328"/>
      <c r="U328"/>
      <c r="V328"/>
      <c r="W328"/>
      <c r="X328"/>
      <c r="Y328"/>
    </row>
    <row r="329" spans="1:25" ht="16" x14ac:dyDescent="0.2">
      <c r="A329"/>
      <c r="B329"/>
      <c r="C329"/>
      <c r="D329"/>
      <c r="E329"/>
      <c r="F329"/>
      <c r="G329"/>
      <c r="H329"/>
      <c r="I329"/>
      <c r="J329"/>
      <c r="K329"/>
      <c r="L329"/>
      <c r="M329"/>
      <c r="N329"/>
      <c r="O329"/>
      <c r="P329"/>
      <c r="Q329"/>
      <c r="R329"/>
      <c r="S329"/>
      <c r="T329"/>
      <c r="U329"/>
      <c r="V329"/>
      <c r="W329"/>
      <c r="X329"/>
      <c r="Y329"/>
    </row>
    <row r="330" spans="1:25" ht="16" x14ac:dyDescent="0.2">
      <c r="A330"/>
      <c r="B330"/>
      <c r="C330"/>
      <c r="D330"/>
      <c r="E330"/>
      <c r="F330"/>
      <c r="G330"/>
      <c r="H330"/>
      <c r="I330"/>
      <c r="J330"/>
      <c r="K330"/>
      <c r="L330"/>
      <c r="M330"/>
      <c r="N330"/>
      <c r="O330"/>
      <c r="P330"/>
      <c r="Q330"/>
      <c r="R330"/>
      <c r="S330"/>
      <c r="T330"/>
      <c r="U330"/>
      <c r="V330"/>
      <c r="W330"/>
      <c r="X330"/>
      <c r="Y330"/>
    </row>
    <row r="331" spans="1:25" ht="16" x14ac:dyDescent="0.2">
      <c r="A331"/>
      <c r="B331"/>
      <c r="C331"/>
      <c r="D331"/>
      <c r="E331"/>
      <c r="F331"/>
      <c r="G331"/>
      <c r="H331"/>
      <c r="I331"/>
      <c r="J331"/>
      <c r="K331"/>
      <c r="L331"/>
      <c r="M331"/>
      <c r="N331"/>
      <c r="O331"/>
      <c r="P331"/>
      <c r="Q331"/>
      <c r="R331"/>
      <c r="S331"/>
      <c r="T331"/>
      <c r="U331"/>
      <c r="V331"/>
      <c r="W331"/>
      <c r="X331"/>
      <c r="Y331"/>
    </row>
    <row r="332" spans="1:25" ht="16" x14ac:dyDescent="0.2">
      <c r="A332"/>
      <c r="B332"/>
      <c r="C332"/>
      <c r="D332"/>
      <c r="E332"/>
      <c r="F332"/>
      <c r="G332"/>
      <c r="H332"/>
      <c r="I332"/>
      <c r="J332"/>
      <c r="K332"/>
      <c r="L332"/>
      <c r="M332"/>
      <c r="N332"/>
      <c r="O332"/>
      <c r="P332"/>
      <c r="Q332"/>
      <c r="R332"/>
      <c r="S332"/>
      <c r="T332"/>
      <c r="U332"/>
      <c r="V332"/>
      <c r="W332"/>
      <c r="X332"/>
      <c r="Y332"/>
    </row>
    <row r="333" spans="1:25" ht="16" x14ac:dyDescent="0.2">
      <c r="A333"/>
      <c r="B333"/>
      <c r="C333"/>
      <c r="D333"/>
      <c r="E333"/>
      <c r="F333"/>
      <c r="G333"/>
      <c r="H333"/>
      <c r="I333"/>
      <c r="J333"/>
      <c r="K333"/>
      <c r="L333"/>
      <c r="M333"/>
      <c r="N333"/>
      <c r="O333"/>
      <c r="P333"/>
      <c r="Q333"/>
      <c r="R333"/>
      <c r="S333"/>
      <c r="T333"/>
      <c r="U333"/>
      <c r="V333"/>
      <c r="W333"/>
      <c r="X333"/>
      <c r="Y333"/>
    </row>
    <row r="334" spans="1:25" ht="16" x14ac:dyDescent="0.2">
      <c r="A334"/>
      <c r="B334"/>
      <c r="C334"/>
      <c r="D334"/>
      <c r="E334"/>
      <c r="F334"/>
      <c r="G334"/>
      <c r="H334"/>
      <c r="I334"/>
      <c r="J334"/>
      <c r="K334"/>
      <c r="L334"/>
      <c r="M334"/>
      <c r="N334"/>
      <c r="O334"/>
      <c r="P334"/>
      <c r="Q334"/>
      <c r="R334"/>
      <c r="S334"/>
      <c r="T334"/>
      <c r="U334"/>
      <c r="V334"/>
      <c r="W334"/>
      <c r="X334"/>
      <c r="Y334"/>
    </row>
    <row r="335" spans="1:25" ht="16" x14ac:dyDescent="0.2">
      <c r="A335"/>
      <c r="B335"/>
      <c r="C335"/>
      <c r="D335"/>
      <c r="E335"/>
      <c r="F335"/>
      <c r="G335"/>
      <c r="H335"/>
      <c r="I335"/>
      <c r="J335"/>
      <c r="K335"/>
      <c r="L335"/>
      <c r="M335"/>
      <c r="N335"/>
      <c r="O335"/>
      <c r="P335"/>
      <c r="Q335"/>
      <c r="R335"/>
      <c r="S335"/>
      <c r="T335"/>
      <c r="U335"/>
      <c r="V335"/>
      <c r="W335"/>
      <c r="X335"/>
      <c r="Y335"/>
    </row>
    <row r="336" spans="1:25" ht="16" x14ac:dyDescent="0.2">
      <c r="A336"/>
      <c r="B336"/>
      <c r="C336"/>
      <c r="D336"/>
      <c r="E336"/>
      <c r="F336"/>
      <c r="G336"/>
      <c r="H336"/>
      <c r="I336"/>
      <c r="J336"/>
      <c r="K336"/>
      <c r="L336"/>
      <c r="M336"/>
      <c r="N336"/>
      <c r="O336"/>
      <c r="P336"/>
      <c r="Q336"/>
      <c r="R336"/>
      <c r="S336"/>
      <c r="T336"/>
      <c r="U336"/>
      <c r="V336"/>
      <c r="W336"/>
      <c r="X336"/>
      <c r="Y336"/>
    </row>
    <row r="337" spans="1:25" ht="16" x14ac:dyDescent="0.2">
      <c r="A337"/>
      <c r="B337"/>
      <c r="C337"/>
      <c r="D337"/>
      <c r="E337"/>
      <c r="F337"/>
      <c r="G337"/>
      <c r="H337"/>
      <c r="I337"/>
      <c r="J337"/>
      <c r="K337"/>
      <c r="L337"/>
      <c r="M337"/>
      <c r="N337"/>
      <c r="O337"/>
      <c r="P337"/>
      <c r="Q337"/>
      <c r="R337"/>
      <c r="S337"/>
      <c r="T337"/>
      <c r="U337"/>
      <c r="V337"/>
      <c r="W337"/>
      <c r="X337"/>
      <c r="Y337"/>
    </row>
    <row r="338" spans="1:25" ht="16" x14ac:dyDescent="0.2">
      <c r="A338"/>
      <c r="B338"/>
      <c r="C338"/>
      <c r="D338"/>
      <c r="E338"/>
      <c r="F338"/>
      <c r="G338"/>
      <c r="H338"/>
      <c r="I338"/>
      <c r="J338"/>
      <c r="K338"/>
      <c r="L338"/>
      <c r="M338"/>
      <c r="N338"/>
      <c r="O338"/>
      <c r="P338"/>
      <c r="Q338"/>
      <c r="R338"/>
      <c r="S338"/>
      <c r="T338"/>
      <c r="U338"/>
      <c r="V338"/>
      <c r="W338"/>
      <c r="X338"/>
      <c r="Y338"/>
    </row>
    <row r="339" spans="1:25" ht="16" x14ac:dyDescent="0.2">
      <c r="A339" s="161"/>
      <c r="B339"/>
      <c r="C339"/>
      <c r="D339"/>
      <c r="E339"/>
      <c r="F339"/>
      <c r="G339"/>
      <c r="H339"/>
      <c r="I339"/>
      <c r="J339"/>
      <c r="K339"/>
      <c r="L339"/>
      <c r="M339"/>
      <c r="N339"/>
      <c r="O339"/>
      <c r="P339"/>
      <c r="Q339"/>
      <c r="R339"/>
      <c r="S339"/>
      <c r="T339"/>
      <c r="U339"/>
      <c r="V339"/>
      <c r="W339"/>
      <c r="X339"/>
      <c r="Y339"/>
    </row>
    <row r="340" spans="1:25" ht="16" x14ac:dyDescent="0.2">
      <c r="A340" s="161"/>
      <c r="B340"/>
      <c r="C340"/>
      <c r="D340"/>
      <c r="E340"/>
      <c r="F340"/>
      <c r="G340"/>
      <c r="H340"/>
      <c r="I340"/>
      <c r="J340"/>
      <c r="K340"/>
      <c r="L340"/>
      <c r="M340"/>
      <c r="N340"/>
      <c r="O340"/>
      <c r="P340"/>
      <c r="Q340"/>
      <c r="R340"/>
      <c r="S340"/>
      <c r="T340"/>
      <c r="U340"/>
      <c r="V340"/>
      <c r="W340"/>
      <c r="X340"/>
      <c r="Y340"/>
    </row>
    <row r="341" spans="1:25" ht="16" x14ac:dyDescent="0.2">
      <c r="A341" s="161"/>
      <c r="B341"/>
      <c r="C341"/>
      <c r="D341"/>
      <c r="E341"/>
      <c r="F341"/>
      <c r="G341"/>
      <c r="H341"/>
      <c r="I341"/>
      <c r="J341"/>
      <c r="K341"/>
      <c r="L341"/>
      <c r="M341"/>
      <c r="N341"/>
      <c r="O341"/>
      <c r="P341"/>
      <c r="Q341"/>
      <c r="R341"/>
      <c r="S341"/>
      <c r="T341"/>
      <c r="U341"/>
      <c r="V341"/>
      <c r="W341"/>
      <c r="X341"/>
      <c r="Y341"/>
    </row>
    <row r="342" spans="1:25" ht="16" x14ac:dyDescent="0.2">
      <c r="A342" s="161"/>
      <c r="B342"/>
      <c r="C342"/>
      <c r="D342"/>
      <c r="E342"/>
      <c r="F342"/>
      <c r="G342"/>
      <c r="H342"/>
      <c r="I342"/>
      <c r="J342"/>
      <c r="K342"/>
      <c r="L342"/>
      <c r="M342"/>
      <c r="N342"/>
      <c r="O342"/>
      <c r="P342"/>
      <c r="Q342"/>
      <c r="R342"/>
      <c r="S342"/>
      <c r="T342"/>
      <c r="U342"/>
      <c r="V342"/>
      <c r="W342"/>
      <c r="X342"/>
      <c r="Y342"/>
    </row>
    <row r="343" spans="1:25" ht="16" x14ac:dyDescent="0.2">
      <c r="A343" s="161"/>
      <c r="B343"/>
      <c r="C343"/>
      <c r="D343"/>
      <c r="E343"/>
      <c r="F343"/>
      <c r="G343"/>
      <c r="H343"/>
      <c r="I343"/>
      <c r="J343"/>
      <c r="K343"/>
      <c r="L343"/>
      <c r="M343"/>
      <c r="N343"/>
      <c r="O343"/>
      <c r="P343"/>
      <c r="Q343"/>
      <c r="R343"/>
      <c r="S343"/>
      <c r="T343"/>
      <c r="U343"/>
      <c r="V343"/>
      <c r="W343"/>
      <c r="X343"/>
      <c r="Y343"/>
    </row>
    <row r="344" spans="1:25" ht="16" x14ac:dyDescent="0.2">
      <c r="A344" s="161"/>
      <c r="B344"/>
      <c r="C344"/>
      <c r="D344"/>
      <c r="E344"/>
      <c r="F344"/>
      <c r="G344"/>
      <c r="H344"/>
      <c r="I344"/>
      <c r="J344"/>
      <c r="K344"/>
      <c r="L344"/>
      <c r="M344"/>
      <c r="N344"/>
      <c r="O344"/>
      <c r="P344"/>
      <c r="Q344"/>
      <c r="R344"/>
      <c r="S344"/>
      <c r="T344"/>
      <c r="U344"/>
      <c r="V344"/>
      <c r="W344"/>
      <c r="X344"/>
      <c r="Y344"/>
    </row>
    <row r="345" spans="1:25" ht="16" x14ac:dyDescent="0.2">
      <c r="A345" s="161"/>
      <c r="B345"/>
      <c r="C345"/>
      <c r="D345"/>
      <c r="E345"/>
      <c r="F345"/>
      <c r="G345"/>
      <c r="H345"/>
      <c r="I345"/>
      <c r="J345"/>
      <c r="K345"/>
      <c r="L345"/>
      <c r="M345"/>
      <c r="N345"/>
      <c r="O345"/>
      <c r="P345"/>
      <c r="Q345"/>
      <c r="R345"/>
      <c r="S345"/>
      <c r="T345"/>
      <c r="U345"/>
      <c r="V345"/>
      <c r="W345"/>
      <c r="X345"/>
      <c r="Y345"/>
    </row>
    <row r="346" spans="1:25" ht="16" x14ac:dyDescent="0.2">
      <c r="A346" s="161"/>
      <c r="B346"/>
      <c r="C346"/>
      <c r="D346"/>
      <c r="E346"/>
      <c r="F346"/>
      <c r="G346"/>
      <c r="H346"/>
      <c r="I346"/>
      <c r="J346"/>
      <c r="K346"/>
      <c r="L346"/>
      <c r="M346"/>
      <c r="N346"/>
      <c r="O346"/>
      <c r="P346"/>
      <c r="Q346"/>
      <c r="R346"/>
      <c r="S346"/>
      <c r="T346"/>
      <c r="U346"/>
      <c r="V346"/>
      <c r="W346"/>
      <c r="X346"/>
      <c r="Y346"/>
    </row>
    <row r="347" spans="1:25" ht="16" x14ac:dyDescent="0.2">
      <c r="A347" s="161"/>
      <c r="B347"/>
      <c r="C347"/>
      <c r="D347"/>
      <c r="E347"/>
      <c r="F347"/>
      <c r="G347"/>
      <c r="H347"/>
      <c r="I347"/>
      <c r="J347"/>
      <c r="K347"/>
      <c r="L347"/>
      <c r="M347"/>
      <c r="N347"/>
      <c r="O347"/>
      <c r="P347"/>
      <c r="Q347"/>
      <c r="R347"/>
      <c r="S347"/>
      <c r="T347"/>
      <c r="U347"/>
      <c r="V347"/>
      <c r="W347"/>
      <c r="X347"/>
      <c r="Y347"/>
    </row>
    <row r="348" spans="1:25" ht="16" x14ac:dyDescent="0.2">
      <c r="A348" s="161"/>
      <c r="B348"/>
      <c r="C348"/>
      <c r="D348"/>
      <c r="E348"/>
      <c r="F348"/>
      <c r="G348"/>
      <c r="H348"/>
      <c r="I348"/>
      <c r="J348"/>
      <c r="K348"/>
      <c r="L348"/>
      <c r="M348"/>
      <c r="N348"/>
      <c r="O348"/>
      <c r="P348"/>
      <c r="Q348"/>
      <c r="R348"/>
      <c r="S348"/>
      <c r="T348"/>
      <c r="U348"/>
      <c r="V348"/>
      <c r="W348"/>
      <c r="X348"/>
      <c r="Y348"/>
    </row>
    <row r="349" spans="1:25" ht="16" x14ac:dyDescent="0.2">
      <c r="A349" s="161"/>
      <c r="B349"/>
      <c r="C349"/>
      <c r="D349"/>
      <c r="E349"/>
      <c r="F349"/>
      <c r="G349"/>
      <c r="H349"/>
      <c r="I349"/>
      <c r="J349"/>
      <c r="K349"/>
      <c r="L349"/>
      <c r="M349"/>
      <c r="N349"/>
      <c r="O349"/>
      <c r="P349"/>
      <c r="Q349"/>
      <c r="R349"/>
      <c r="S349"/>
      <c r="T349"/>
      <c r="U349"/>
      <c r="V349"/>
      <c r="W349"/>
      <c r="X349"/>
      <c r="Y349"/>
    </row>
    <row r="350" spans="1:25" ht="16" x14ac:dyDescent="0.2">
      <c r="A350" s="161"/>
      <c r="B350"/>
      <c r="C350"/>
      <c r="D350"/>
      <c r="E350"/>
      <c r="F350"/>
      <c r="G350"/>
      <c r="H350"/>
      <c r="I350"/>
      <c r="J350"/>
      <c r="K350"/>
      <c r="L350"/>
      <c r="M350"/>
      <c r="N350"/>
      <c r="O350"/>
      <c r="P350"/>
      <c r="Q350"/>
      <c r="R350"/>
      <c r="S350"/>
      <c r="T350"/>
      <c r="U350"/>
      <c r="V350"/>
      <c r="W350"/>
      <c r="X350"/>
      <c r="Y350"/>
    </row>
    <row r="351" spans="1:25" ht="16" x14ac:dyDescent="0.2">
      <c r="A351" s="161"/>
      <c r="B351"/>
      <c r="C351"/>
      <c r="D351"/>
      <c r="E351"/>
      <c r="F351"/>
      <c r="G351"/>
      <c r="H351"/>
      <c r="I351"/>
      <c r="J351"/>
      <c r="K351"/>
      <c r="L351"/>
      <c r="M351"/>
      <c r="N351"/>
      <c r="O351"/>
      <c r="P351"/>
      <c r="Q351"/>
      <c r="R351"/>
      <c r="S351"/>
      <c r="T351"/>
      <c r="U351"/>
      <c r="V351"/>
      <c r="W351"/>
      <c r="X351"/>
      <c r="Y351"/>
    </row>
    <row r="352" spans="1:25" ht="16" x14ac:dyDescent="0.2">
      <c r="A352" s="161"/>
      <c r="B352"/>
      <c r="C352"/>
      <c r="D352"/>
      <c r="E352"/>
      <c r="F352"/>
      <c r="G352"/>
      <c r="H352"/>
      <c r="I352"/>
      <c r="J352"/>
      <c r="K352"/>
      <c r="L352"/>
      <c r="M352"/>
      <c r="N352"/>
      <c r="O352"/>
      <c r="P352"/>
      <c r="Q352"/>
      <c r="R352"/>
      <c r="S352"/>
      <c r="T352"/>
      <c r="U352"/>
      <c r="V352"/>
      <c r="W352"/>
      <c r="X352"/>
      <c r="Y352"/>
    </row>
    <row r="353" spans="1:25" ht="16" x14ac:dyDescent="0.2">
      <c r="A353" s="161"/>
      <c r="B353"/>
      <c r="C353"/>
      <c r="D353"/>
      <c r="E353"/>
      <c r="F353"/>
      <c r="G353"/>
      <c r="H353"/>
      <c r="I353"/>
      <c r="J353"/>
      <c r="K353"/>
      <c r="L353"/>
      <c r="M353"/>
      <c r="N353"/>
      <c r="O353"/>
      <c r="P353"/>
      <c r="Q353"/>
      <c r="R353"/>
      <c r="S353"/>
      <c r="T353"/>
      <c r="U353"/>
      <c r="V353"/>
      <c r="W353"/>
      <c r="X353"/>
      <c r="Y353"/>
    </row>
    <row r="354" spans="1:25" ht="16" x14ac:dyDescent="0.2">
      <c r="A354" s="161"/>
      <c r="B354"/>
      <c r="C354"/>
      <c r="D354"/>
      <c r="E354"/>
      <c r="F354"/>
      <c r="G354"/>
      <c r="H354"/>
      <c r="I354"/>
      <c r="J354"/>
      <c r="K354"/>
      <c r="L354"/>
      <c r="M354"/>
      <c r="N354"/>
      <c r="O354"/>
      <c r="P354"/>
      <c r="Q354"/>
      <c r="R354"/>
      <c r="S354"/>
      <c r="T354"/>
      <c r="U354"/>
      <c r="V354"/>
      <c r="W354"/>
      <c r="X354"/>
      <c r="Y354"/>
    </row>
    <row r="355" spans="1:25" ht="16" x14ac:dyDescent="0.2">
      <c r="A355" s="161"/>
      <c r="B355"/>
      <c r="C355"/>
      <c r="D355"/>
      <c r="E355"/>
      <c r="F355"/>
      <c r="G355"/>
      <c r="H355"/>
      <c r="I355"/>
      <c r="J355"/>
      <c r="K355"/>
      <c r="L355"/>
      <c r="M355"/>
      <c r="N355"/>
      <c r="O355"/>
      <c r="P355"/>
      <c r="Q355"/>
      <c r="R355"/>
      <c r="S355"/>
      <c r="T355"/>
      <c r="U355"/>
      <c r="V355"/>
      <c r="W355"/>
      <c r="X355"/>
      <c r="Y355"/>
    </row>
    <row r="356" spans="1:25" ht="16" x14ac:dyDescent="0.2">
      <c r="A356" s="161"/>
      <c r="B356"/>
      <c r="C356"/>
      <c r="D356"/>
      <c r="E356"/>
      <c r="F356"/>
      <c r="G356"/>
      <c r="H356"/>
      <c r="I356"/>
      <c r="J356"/>
      <c r="K356"/>
      <c r="L356"/>
      <c r="M356"/>
      <c r="N356"/>
      <c r="O356"/>
      <c r="P356"/>
      <c r="Q356"/>
      <c r="R356"/>
      <c r="S356"/>
      <c r="T356"/>
      <c r="U356"/>
      <c r="V356"/>
      <c r="W356"/>
      <c r="X356"/>
      <c r="Y356"/>
    </row>
    <row r="357" spans="1:25" ht="16" x14ac:dyDescent="0.2">
      <c r="A357" s="161"/>
      <c r="B357"/>
      <c r="C357"/>
      <c r="D357"/>
      <c r="E357"/>
      <c r="F357"/>
      <c r="G357"/>
      <c r="H357"/>
      <c r="I357"/>
      <c r="J357"/>
      <c r="K357"/>
      <c r="L357"/>
      <c r="M357"/>
      <c r="N357"/>
      <c r="O357"/>
      <c r="P357"/>
      <c r="Q357"/>
      <c r="R357"/>
      <c r="S357"/>
      <c r="T357"/>
      <c r="U357"/>
      <c r="V357"/>
      <c r="W357"/>
      <c r="X357"/>
      <c r="Y357"/>
    </row>
    <row r="358" spans="1:25" ht="16" x14ac:dyDescent="0.2">
      <c r="A358" s="161"/>
      <c r="B358"/>
      <c r="C358"/>
      <c r="D358"/>
      <c r="E358"/>
      <c r="F358"/>
      <c r="G358"/>
      <c r="H358"/>
      <c r="I358"/>
      <c r="J358"/>
      <c r="K358"/>
      <c r="L358"/>
      <c r="M358"/>
      <c r="N358"/>
      <c r="O358"/>
      <c r="P358"/>
      <c r="Q358"/>
      <c r="R358"/>
      <c r="S358"/>
      <c r="T358"/>
      <c r="U358"/>
      <c r="V358"/>
      <c r="W358"/>
      <c r="X358"/>
      <c r="Y358"/>
    </row>
    <row r="359" spans="1:25" ht="16" x14ac:dyDescent="0.2">
      <c r="A359" s="161"/>
      <c r="B359"/>
      <c r="C359"/>
      <c r="D359"/>
      <c r="E359"/>
      <c r="F359"/>
      <c r="G359"/>
      <c r="H359"/>
      <c r="I359"/>
      <c r="J359"/>
      <c r="K359"/>
      <c r="L359"/>
      <c r="M359"/>
      <c r="N359"/>
      <c r="O359"/>
      <c r="P359"/>
      <c r="Q359"/>
      <c r="R359"/>
      <c r="S359"/>
      <c r="T359"/>
      <c r="U359"/>
      <c r="V359"/>
      <c r="W359"/>
      <c r="X359"/>
      <c r="Y359"/>
    </row>
    <row r="360" spans="1:25" ht="16" x14ac:dyDescent="0.2">
      <c r="A360" s="161"/>
      <c r="B360"/>
      <c r="C360"/>
      <c r="D360"/>
      <c r="E360"/>
      <c r="F360"/>
      <c r="G360"/>
      <c r="H360"/>
      <c r="I360"/>
      <c r="J360"/>
      <c r="K360"/>
      <c r="L360"/>
      <c r="M360"/>
      <c r="N360"/>
      <c r="O360"/>
      <c r="P360"/>
      <c r="Q360"/>
      <c r="R360"/>
      <c r="S360"/>
      <c r="T360"/>
      <c r="U360"/>
      <c r="V360"/>
      <c r="W360"/>
      <c r="X360"/>
      <c r="Y360"/>
    </row>
    <row r="361" spans="1:25" ht="16" x14ac:dyDescent="0.2">
      <c r="A361" s="161"/>
      <c r="B361"/>
      <c r="C361"/>
      <c r="D361"/>
      <c r="E361"/>
      <c r="F361"/>
      <c r="G361"/>
      <c r="H361"/>
      <c r="I361"/>
      <c r="J361"/>
      <c r="K361"/>
      <c r="L361"/>
      <c r="M361"/>
      <c r="N361"/>
      <c r="O361"/>
      <c r="P361"/>
      <c r="Q361"/>
      <c r="R361"/>
      <c r="S361"/>
      <c r="T361"/>
      <c r="U361"/>
      <c r="V361"/>
      <c r="W361"/>
      <c r="X361"/>
      <c r="Y361"/>
    </row>
    <row r="362" spans="1:25" ht="16" x14ac:dyDescent="0.2">
      <c r="A362" s="161"/>
      <c r="B362"/>
      <c r="C362"/>
      <c r="D362"/>
      <c r="E362"/>
      <c r="F362"/>
      <c r="G362"/>
      <c r="H362"/>
      <c r="I362"/>
      <c r="J362"/>
      <c r="K362"/>
      <c r="L362"/>
      <c r="M362"/>
      <c r="N362"/>
      <c r="O362"/>
      <c r="P362"/>
      <c r="Q362"/>
      <c r="R362"/>
      <c r="S362"/>
      <c r="T362"/>
      <c r="U362"/>
      <c r="V362"/>
      <c r="W362"/>
      <c r="X362"/>
      <c r="Y362"/>
    </row>
    <row r="363" spans="1:25" ht="16" x14ac:dyDescent="0.2">
      <c r="A363" s="161"/>
      <c r="B363"/>
      <c r="C363"/>
      <c r="D363"/>
      <c r="E363"/>
      <c r="F363"/>
      <c r="G363"/>
      <c r="H363"/>
      <c r="I363"/>
      <c r="J363"/>
      <c r="K363"/>
      <c r="L363"/>
      <c r="M363"/>
      <c r="N363"/>
      <c r="O363"/>
      <c r="P363"/>
      <c r="Q363"/>
      <c r="R363"/>
      <c r="S363"/>
      <c r="T363"/>
      <c r="U363"/>
      <c r="V363"/>
      <c r="W363"/>
      <c r="X363"/>
      <c r="Y363"/>
    </row>
    <row r="364" spans="1:25" ht="16" x14ac:dyDescent="0.2">
      <c r="A364" s="161"/>
      <c r="B364"/>
      <c r="C364"/>
      <c r="D364"/>
      <c r="E364"/>
      <c r="F364"/>
      <c r="G364"/>
      <c r="H364"/>
      <c r="I364"/>
      <c r="J364"/>
      <c r="K364"/>
      <c r="L364"/>
      <c r="M364"/>
      <c r="N364"/>
      <c r="O364"/>
      <c r="P364"/>
      <c r="Q364"/>
      <c r="R364"/>
      <c r="S364"/>
      <c r="T364"/>
      <c r="U364"/>
      <c r="V364"/>
      <c r="W364"/>
      <c r="X364"/>
      <c r="Y364"/>
    </row>
    <row r="365" spans="1:25" ht="16" x14ac:dyDescent="0.2">
      <c r="A365" s="161"/>
      <c r="B365"/>
      <c r="C365"/>
      <c r="D365"/>
      <c r="E365"/>
      <c r="F365"/>
      <c r="G365"/>
      <c r="H365"/>
      <c r="I365"/>
      <c r="J365"/>
      <c r="K365"/>
      <c r="L365"/>
      <c r="M365"/>
      <c r="N365"/>
      <c r="O365"/>
      <c r="P365"/>
      <c r="Q365"/>
      <c r="R365"/>
      <c r="S365"/>
      <c r="T365"/>
      <c r="U365"/>
      <c r="V365"/>
      <c r="W365"/>
      <c r="X365"/>
      <c r="Y365"/>
    </row>
    <row r="366" spans="1:25" ht="16" x14ac:dyDescent="0.2">
      <c r="A366" s="161"/>
      <c r="B366"/>
      <c r="C366"/>
      <c r="D366"/>
      <c r="E366"/>
      <c r="F366"/>
      <c r="G366"/>
      <c r="H366"/>
      <c r="I366"/>
      <c r="J366"/>
      <c r="K366"/>
      <c r="L366"/>
      <c r="M366"/>
      <c r="N366"/>
      <c r="O366"/>
      <c r="P366"/>
      <c r="Q366"/>
      <c r="R366"/>
      <c r="S366"/>
      <c r="T366"/>
      <c r="U366"/>
      <c r="V366"/>
      <c r="W366"/>
      <c r="X366"/>
      <c r="Y366"/>
    </row>
    <row r="367" spans="1:25" ht="16" x14ac:dyDescent="0.2">
      <c r="A367" s="161"/>
      <c r="B367"/>
      <c r="C367"/>
      <c r="D367"/>
      <c r="E367"/>
      <c r="F367"/>
      <c r="G367"/>
      <c r="H367"/>
      <c r="I367"/>
      <c r="J367"/>
      <c r="K367"/>
      <c r="L367"/>
      <c r="M367"/>
      <c r="N367"/>
      <c r="O367"/>
      <c r="P367"/>
      <c r="Q367"/>
      <c r="R367"/>
      <c r="S367"/>
      <c r="T367"/>
      <c r="U367"/>
      <c r="V367"/>
      <c r="W367"/>
      <c r="X367"/>
      <c r="Y367"/>
    </row>
    <row r="368" spans="1:25" ht="16" x14ac:dyDescent="0.2">
      <c r="A368" s="161"/>
      <c r="B368"/>
      <c r="C368"/>
      <c r="D368"/>
      <c r="E368"/>
      <c r="F368"/>
      <c r="G368"/>
      <c r="H368"/>
      <c r="I368"/>
      <c r="J368"/>
      <c r="K368"/>
      <c r="L368"/>
      <c r="M368"/>
      <c r="N368"/>
      <c r="O368"/>
      <c r="P368"/>
      <c r="Q368"/>
      <c r="R368"/>
      <c r="S368"/>
      <c r="T368"/>
      <c r="U368"/>
      <c r="V368"/>
      <c r="W368"/>
      <c r="X368"/>
      <c r="Y368"/>
    </row>
    <row r="369" spans="1:25" ht="16" x14ac:dyDescent="0.2">
      <c r="A369" s="161"/>
      <c r="B369"/>
      <c r="C369"/>
      <c r="D369"/>
      <c r="E369"/>
      <c r="F369"/>
      <c r="G369"/>
      <c r="H369"/>
      <c r="I369"/>
      <c r="J369"/>
      <c r="K369"/>
      <c r="L369"/>
      <c r="M369"/>
      <c r="N369"/>
      <c r="O369"/>
      <c r="P369"/>
      <c r="Q369"/>
      <c r="R369"/>
      <c r="S369"/>
      <c r="T369"/>
      <c r="U369"/>
      <c r="V369"/>
      <c r="W369"/>
      <c r="X369"/>
      <c r="Y369"/>
    </row>
    <row r="370" spans="1:25" ht="16" x14ac:dyDescent="0.2">
      <c r="A370" s="161"/>
      <c r="B370"/>
      <c r="C370"/>
      <c r="D370"/>
      <c r="E370"/>
      <c r="F370"/>
      <c r="G370"/>
      <c r="H370"/>
      <c r="I370"/>
      <c r="J370"/>
      <c r="K370"/>
      <c r="L370"/>
      <c r="M370"/>
      <c r="N370"/>
      <c r="O370"/>
      <c r="P370"/>
      <c r="Q370"/>
      <c r="R370"/>
      <c r="S370"/>
      <c r="T370"/>
      <c r="U370"/>
      <c r="V370"/>
      <c r="W370"/>
      <c r="X370"/>
      <c r="Y370"/>
    </row>
    <row r="371" spans="1:25" ht="16" x14ac:dyDescent="0.2">
      <c r="A371" s="161"/>
      <c r="B371"/>
      <c r="C371"/>
      <c r="D371"/>
      <c r="E371"/>
      <c r="F371"/>
      <c r="G371"/>
      <c r="H371"/>
      <c r="I371"/>
      <c r="J371"/>
      <c r="K371"/>
      <c r="L371"/>
      <c r="M371"/>
      <c r="N371"/>
      <c r="O371"/>
      <c r="P371"/>
      <c r="Q371"/>
      <c r="R371"/>
      <c r="S371"/>
      <c r="T371"/>
      <c r="U371"/>
      <c r="V371"/>
      <c r="W371"/>
      <c r="X371"/>
      <c r="Y371"/>
    </row>
    <row r="372" spans="1:25" ht="16" x14ac:dyDescent="0.2">
      <c r="A372" s="161"/>
      <c r="B372"/>
      <c r="C372"/>
      <c r="D372"/>
      <c r="E372"/>
      <c r="F372"/>
      <c r="G372"/>
      <c r="H372"/>
      <c r="I372"/>
      <c r="J372"/>
      <c r="K372"/>
      <c r="L372"/>
      <c r="M372"/>
      <c r="N372"/>
      <c r="O372"/>
      <c r="P372"/>
      <c r="Q372"/>
      <c r="R372"/>
      <c r="S372"/>
      <c r="T372"/>
      <c r="U372"/>
      <c r="V372"/>
      <c r="W372"/>
      <c r="X372"/>
      <c r="Y372"/>
    </row>
    <row r="373" spans="1:25" ht="16" x14ac:dyDescent="0.2">
      <c r="A373" s="161"/>
      <c r="B373"/>
      <c r="C373"/>
      <c r="D373"/>
      <c r="E373"/>
      <c r="F373"/>
      <c r="G373"/>
      <c r="H373"/>
      <c r="I373"/>
      <c r="J373"/>
      <c r="K373"/>
      <c r="L373"/>
      <c r="M373"/>
      <c r="N373"/>
      <c r="O373"/>
      <c r="P373"/>
      <c r="Q373"/>
      <c r="R373"/>
      <c r="S373"/>
      <c r="T373"/>
      <c r="U373"/>
      <c r="V373"/>
      <c r="W373"/>
      <c r="X373"/>
      <c r="Y373"/>
    </row>
    <row r="374" spans="1:25" ht="16" x14ac:dyDescent="0.2">
      <c r="A374" s="161"/>
      <c r="B374"/>
      <c r="C374"/>
      <c r="D374"/>
      <c r="E374"/>
      <c r="F374"/>
      <c r="G374"/>
      <c r="H374"/>
      <c r="I374"/>
      <c r="J374"/>
      <c r="K374"/>
      <c r="L374"/>
      <c r="M374"/>
      <c r="N374"/>
      <c r="O374"/>
      <c r="P374"/>
      <c r="Q374"/>
      <c r="R374"/>
      <c r="S374"/>
      <c r="T374"/>
      <c r="U374"/>
      <c r="V374"/>
      <c r="W374"/>
      <c r="X374"/>
      <c r="Y374"/>
    </row>
    <row r="375" spans="1:25" ht="16" x14ac:dyDescent="0.2">
      <c r="A375" s="161"/>
      <c r="B375"/>
      <c r="C375"/>
      <c r="D375"/>
      <c r="E375"/>
      <c r="F375"/>
      <c r="G375"/>
      <c r="H375"/>
      <c r="I375"/>
      <c r="J375"/>
      <c r="K375"/>
      <c r="L375"/>
      <c r="M375"/>
      <c r="N375"/>
      <c r="O375"/>
      <c r="P375"/>
      <c r="Q375"/>
      <c r="R375"/>
      <c r="S375"/>
      <c r="T375"/>
      <c r="U375"/>
      <c r="V375"/>
      <c r="W375"/>
      <c r="X375"/>
      <c r="Y375"/>
    </row>
    <row r="376" spans="1:25" ht="16" x14ac:dyDescent="0.2">
      <c r="A376" s="161"/>
      <c r="B376"/>
      <c r="C376"/>
      <c r="D376"/>
      <c r="E376"/>
      <c r="F376"/>
      <c r="G376"/>
      <c r="H376"/>
      <c r="I376"/>
      <c r="J376"/>
      <c r="K376"/>
      <c r="L376"/>
      <c r="M376"/>
      <c r="N376"/>
      <c r="O376"/>
      <c r="P376"/>
      <c r="Q376"/>
      <c r="R376"/>
      <c r="S376"/>
      <c r="T376"/>
      <c r="U376"/>
      <c r="V376"/>
      <c r="W376"/>
      <c r="X376"/>
      <c r="Y376"/>
    </row>
    <row r="377" spans="1:25" ht="16" x14ac:dyDescent="0.2">
      <c r="A377" s="161"/>
      <c r="B377"/>
      <c r="C377"/>
      <c r="D377"/>
      <c r="E377"/>
      <c r="F377"/>
      <c r="G377"/>
      <c r="H377"/>
      <c r="I377"/>
      <c r="J377"/>
      <c r="K377"/>
      <c r="L377"/>
      <c r="M377"/>
      <c r="N377"/>
      <c r="O377"/>
      <c r="P377"/>
      <c r="Q377"/>
      <c r="R377"/>
      <c r="S377"/>
      <c r="T377"/>
      <c r="U377"/>
      <c r="V377"/>
      <c r="W377"/>
      <c r="X377"/>
      <c r="Y377"/>
    </row>
    <row r="378" spans="1:25" ht="16" x14ac:dyDescent="0.2">
      <c r="A378" s="161"/>
      <c r="B378"/>
      <c r="C378"/>
      <c r="D378"/>
      <c r="E378"/>
      <c r="F378"/>
      <c r="G378"/>
      <c r="H378"/>
      <c r="I378"/>
      <c r="J378"/>
      <c r="K378"/>
      <c r="L378"/>
      <c r="M378"/>
      <c r="N378"/>
      <c r="O378"/>
      <c r="P378"/>
      <c r="Q378"/>
      <c r="R378"/>
      <c r="S378"/>
      <c r="T378"/>
      <c r="U378"/>
      <c r="V378"/>
      <c r="W378"/>
      <c r="X378"/>
      <c r="Y378"/>
    </row>
    <row r="379" spans="1:25" ht="16" x14ac:dyDescent="0.2">
      <c r="A379" s="161"/>
      <c r="B379"/>
      <c r="C379"/>
      <c r="D379"/>
      <c r="E379"/>
      <c r="F379"/>
      <c r="G379"/>
      <c r="H379"/>
      <c r="I379"/>
      <c r="J379"/>
      <c r="K379"/>
      <c r="L379"/>
      <c r="M379"/>
      <c r="N379"/>
      <c r="O379"/>
      <c r="P379"/>
      <c r="Q379"/>
      <c r="R379"/>
      <c r="S379"/>
      <c r="T379"/>
      <c r="U379"/>
      <c r="V379"/>
      <c r="W379"/>
      <c r="X379"/>
      <c r="Y379"/>
    </row>
    <row r="380" spans="1:25" ht="16" x14ac:dyDescent="0.2">
      <c r="A380" s="161"/>
      <c r="B380"/>
      <c r="C380"/>
      <c r="D380"/>
      <c r="E380"/>
      <c r="F380"/>
      <c r="G380"/>
      <c r="H380"/>
      <c r="I380"/>
      <c r="J380"/>
      <c r="K380"/>
      <c r="L380"/>
      <c r="M380"/>
      <c r="N380"/>
      <c r="O380"/>
      <c r="P380"/>
      <c r="Q380"/>
      <c r="R380"/>
      <c r="S380"/>
      <c r="T380"/>
      <c r="U380"/>
      <c r="V380"/>
      <c r="W380"/>
      <c r="X380"/>
      <c r="Y380"/>
    </row>
    <row r="381" spans="1:25" ht="16" x14ac:dyDescent="0.2">
      <c r="A381" s="161"/>
      <c r="B381"/>
      <c r="C381"/>
      <c r="D381"/>
      <c r="E381"/>
      <c r="F381"/>
      <c r="G381"/>
      <c r="H381"/>
      <c r="I381"/>
      <c r="J381"/>
      <c r="K381"/>
      <c r="L381"/>
      <c r="M381"/>
      <c r="N381"/>
      <c r="O381"/>
      <c r="P381"/>
      <c r="Q381"/>
      <c r="R381"/>
      <c r="S381"/>
      <c r="T381"/>
      <c r="U381"/>
      <c r="V381"/>
      <c r="W381"/>
      <c r="X381"/>
      <c r="Y381"/>
    </row>
    <row r="382" spans="1:25" ht="16" x14ac:dyDescent="0.2">
      <c r="A382" s="161"/>
      <c r="B382"/>
      <c r="C382"/>
      <c r="D382"/>
      <c r="E382"/>
      <c r="F382"/>
      <c r="G382"/>
      <c r="H382"/>
      <c r="I382"/>
      <c r="J382"/>
      <c r="K382"/>
      <c r="L382"/>
      <c r="M382"/>
      <c r="N382"/>
      <c r="O382"/>
      <c r="P382"/>
      <c r="Q382"/>
      <c r="R382"/>
      <c r="S382"/>
      <c r="T382"/>
      <c r="U382"/>
      <c r="V382"/>
      <c r="W382"/>
      <c r="X382"/>
      <c r="Y382"/>
    </row>
    <row r="383" spans="1:25" ht="16" x14ac:dyDescent="0.2">
      <c r="A383" s="161"/>
      <c r="B383"/>
      <c r="C383"/>
      <c r="D383"/>
      <c r="E383"/>
      <c r="F383"/>
      <c r="G383"/>
      <c r="H383"/>
      <c r="I383"/>
      <c r="J383"/>
      <c r="K383"/>
      <c r="L383"/>
      <c r="M383"/>
      <c r="N383"/>
      <c r="O383"/>
      <c r="P383"/>
      <c r="Q383"/>
      <c r="R383"/>
      <c r="S383"/>
      <c r="T383"/>
      <c r="U383"/>
      <c r="V383"/>
      <c r="W383"/>
      <c r="X383"/>
      <c r="Y383"/>
    </row>
    <row r="384" spans="1:25" ht="16" x14ac:dyDescent="0.2">
      <c r="A384" s="161"/>
      <c r="B384"/>
      <c r="C384"/>
      <c r="D384"/>
      <c r="E384"/>
      <c r="F384"/>
      <c r="G384"/>
      <c r="H384"/>
      <c r="I384"/>
      <c r="J384"/>
      <c r="K384"/>
      <c r="L384"/>
      <c r="M384"/>
      <c r="N384"/>
      <c r="O384"/>
      <c r="P384"/>
      <c r="Q384"/>
      <c r="R384"/>
      <c r="S384"/>
      <c r="T384"/>
      <c r="U384"/>
      <c r="V384"/>
      <c r="W384"/>
      <c r="X384"/>
      <c r="Y384"/>
    </row>
    <row r="385" spans="1:25" ht="16" x14ac:dyDescent="0.2">
      <c r="A385" s="161"/>
      <c r="B385"/>
      <c r="C385"/>
      <c r="D385"/>
      <c r="E385"/>
      <c r="F385"/>
      <c r="G385"/>
      <c r="H385"/>
      <c r="I385"/>
      <c r="J385"/>
      <c r="K385"/>
      <c r="L385"/>
      <c r="M385"/>
      <c r="N385"/>
      <c r="O385"/>
      <c r="P385"/>
      <c r="Q385"/>
      <c r="R385"/>
      <c r="S385"/>
      <c r="T385"/>
      <c r="U385"/>
      <c r="V385"/>
      <c r="W385"/>
      <c r="X385"/>
      <c r="Y385"/>
    </row>
    <row r="386" spans="1:25" ht="16" x14ac:dyDescent="0.2">
      <c r="A386" s="161"/>
      <c r="B386"/>
      <c r="C386"/>
      <c r="D386"/>
      <c r="E386"/>
      <c r="F386"/>
      <c r="G386"/>
      <c r="H386"/>
      <c r="I386"/>
      <c r="J386"/>
      <c r="K386"/>
      <c r="L386"/>
      <c r="M386"/>
      <c r="N386"/>
      <c r="O386"/>
      <c r="P386"/>
      <c r="Q386"/>
      <c r="R386"/>
      <c r="S386"/>
      <c r="T386"/>
      <c r="U386"/>
      <c r="V386"/>
      <c r="W386"/>
      <c r="X386"/>
      <c r="Y386"/>
    </row>
    <row r="387" spans="1:25" ht="16" x14ac:dyDescent="0.2">
      <c r="A387" s="161"/>
      <c r="B387"/>
      <c r="C387"/>
      <c r="D387"/>
      <c r="E387"/>
      <c r="F387"/>
      <c r="G387"/>
      <c r="H387"/>
      <c r="I387"/>
      <c r="J387"/>
      <c r="K387"/>
      <c r="L387"/>
      <c r="M387"/>
      <c r="N387"/>
      <c r="O387"/>
      <c r="P387"/>
      <c r="Q387"/>
      <c r="R387"/>
      <c r="S387"/>
      <c r="T387"/>
      <c r="U387"/>
      <c r="V387"/>
      <c r="W387"/>
      <c r="X387"/>
      <c r="Y387"/>
    </row>
    <row r="388" spans="1:25" ht="16" x14ac:dyDescent="0.2">
      <c r="A388" s="161"/>
      <c r="B388"/>
      <c r="C388"/>
      <c r="D388"/>
      <c r="E388"/>
      <c r="F388"/>
      <c r="G388"/>
      <c r="H388"/>
      <c r="I388"/>
      <c r="J388"/>
      <c r="K388"/>
      <c r="L388"/>
      <c r="M388"/>
      <c r="N388"/>
      <c r="O388"/>
      <c r="P388"/>
      <c r="Q388"/>
      <c r="R388"/>
      <c r="S388"/>
      <c r="T388"/>
      <c r="U388"/>
      <c r="V388"/>
      <c r="W388"/>
      <c r="X388"/>
      <c r="Y388"/>
    </row>
    <row r="389" spans="1:25" ht="16" x14ac:dyDescent="0.2">
      <c r="A389" s="161"/>
      <c r="B389"/>
      <c r="C389"/>
      <c r="D389"/>
      <c r="E389"/>
      <c r="F389"/>
      <c r="G389"/>
      <c r="H389"/>
      <c r="I389"/>
      <c r="J389"/>
      <c r="K389"/>
      <c r="L389"/>
      <c r="M389"/>
      <c r="N389"/>
      <c r="O389"/>
      <c r="P389"/>
      <c r="Q389"/>
      <c r="R389"/>
      <c r="S389"/>
      <c r="T389"/>
      <c r="U389"/>
      <c r="V389"/>
      <c r="W389"/>
      <c r="X389"/>
      <c r="Y389"/>
    </row>
    <row r="390" spans="1:25" ht="16" x14ac:dyDescent="0.2">
      <c r="A390" s="161"/>
      <c r="B390"/>
      <c r="C390"/>
      <c r="D390"/>
      <c r="E390"/>
      <c r="F390"/>
      <c r="G390"/>
      <c r="H390"/>
      <c r="I390"/>
      <c r="J390"/>
      <c r="K390"/>
      <c r="L390"/>
      <c r="M390"/>
      <c r="N390"/>
      <c r="O390"/>
      <c r="P390"/>
      <c r="Q390"/>
      <c r="R390"/>
      <c r="S390"/>
      <c r="T390"/>
      <c r="U390"/>
      <c r="V390"/>
      <c r="W390"/>
      <c r="X390"/>
      <c r="Y390"/>
    </row>
    <row r="391" spans="1:25" ht="16" x14ac:dyDescent="0.2">
      <c r="A391" s="161"/>
      <c r="B391"/>
      <c r="C391"/>
      <c r="D391"/>
      <c r="E391"/>
      <c r="F391"/>
      <c r="G391"/>
      <c r="H391"/>
      <c r="I391"/>
      <c r="J391"/>
      <c r="K391"/>
      <c r="L391"/>
      <c r="M391"/>
      <c r="N391"/>
      <c r="O391"/>
      <c r="P391"/>
      <c r="Q391"/>
      <c r="R391"/>
      <c r="S391"/>
      <c r="T391"/>
      <c r="U391"/>
      <c r="V391"/>
      <c r="W391"/>
      <c r="X391"/>
      <c r="Y391"/>
    </row>
    <row r="392" spans="1:25" ht="16" x14ac:dyDescent="0.2">
      <c r="A392" s="161"/>
      <c r="B392"/>
      <c r="C392"/>
      <c r="D392"/>
      <c r="E392"/>
      <c r="F392"/>
      <c r="G392"/>
      <c r="H392"/>
      <c r="I392"/>
      <c r="J392"/>
      <c r="K392"/>
      <c r="L392"/>
      <c r="M392"/>
      <c r="N392"/>
      <c r="O392"/>
      <c r="P392"/>
      <c r="Q392"/>
      <c r="R392"/>
      <c r="S392"/>
      <c r="T392"/>
      <c r="U392"/>
      <c r="V392"/>
      <c r="W392"/>
      <c r="X392"/>
      <c r="Y392"/>
    </row>
    <row r="393" spans="1:25" ht="16" x14ac:dyDescent="0.2">
      <c r="A393" s="161"/>
      <c r="B393"/>
      <c r="C393"/>
      <c r="D393"/>
      <c r="E393"/>
      <c r="F393"/>
      <c r="G393"/>
      <c r="H393"/>
      <c r="I393"/>
      <c r="J393"/>
      <c r="K393"/>
      <c r="L393"/>
      <c r="M393"/>
      <c r="N393"/>
      <c r="O393"/>
      <c r="P393"/>
      <c r="Q393"/>
      <c r="R393"/>
      <c r="S393"/>
      <c r="T393"/>
      <c r="U393"/>
      <c r="V393"/>
      <c r="W393"/>
      <c r="X393"/>
      <c r="Y393"/>
    </row>
    <row r="394" spans="1:25" ht="16" x14ac:dyDescent="0.2">
      <c r="A394" s="161"/>
      <c r="B394"/>
      <c r="C394"/>
      <c r="D394"/>
      <c r="E394"/>
      <c r="F394"/>
      <c r="G394"/>
      <c r="H394"/>
      <c r="I394"/>
      <c r="J394"/>
      <c r="K394"/>
      <c r="L394"/>
      <c r="M394"/>
      <c r="N394"/>
      <c r="O394"/>
      <c r="P394"/>
      <c r="Q394"/>
      <c r="R394"/>
      <c r="S394"/>
      <c r="T394"/>
      <c r="U394"/>
      <c r="V394"/>
      <c r="W394"/>
      <c r="X394"/>
      <c r="Y394"/>
    </row>
    <row r="395" spans="1:25" ht="16" x14ac:dyDescent="0.2">
      <c r="A395" s="161"/>
      <c r="B395"/>
      <c r="C395"/>
      <c r="D395"/>
      <c r="E395"/>
      <c r="F395"/>
      <c r="G395"/>
      <c r="H395"/>
      <c r="I395"/>
      <c r="J395"/>
      <c r="K395"/>
      <c r="L395"/>
      <c r="M395"/>
      <c r="N395"/>
      <c r="O395"/>
      <c r="P395"/>
      <c r="Q395"/>
      <c r="R395"/>
      <c r="S395"/>
      <c r="T395"/>
      <c r="U395"/>
      <c r="V395"/>
      <c r="W395"/>
      <c r="X395"/>
      <c r="Y395"/>
    </row>
    <row r="396" spans="1:25" ht="16" x14ac:dyDescent="0.2">
      <c r="A396" s="161"/>
      <c r="B396"/>
      <c r="C396"/>
      <c r="D396"/>
      <c r="E396"/>
      <c r="F396"/>
      <c r="G396"/>
      <c r="H396"/>
      <c r="I396"/>
      <c r="J396"/>
      <c r="K396"/>
      <c r="L396"/>
      <c r="M396"/>
      <c r="N396"/>
      <c r="O396"/>
      <c r="P396"/>
      <c r="Q396"/>
      <c r="R396"/>
      <c r="S396"/>
      <c r="T396"/>
      <c r="U396"/>
      <c r="V396"/>
      <c r="W396"/>
      <c r="X396"/>
      <c r="Y396"/>
    </row>
    <row r="397" spans="1:25" ht="16" x14ac:dyDescent="0.2">
      <c r="A397" s="161"/>
      <c r="B397"/>
      <c r="C397"/>
      <c r="D397"/>
      <c r="E397"/>
      <c r="F397"/>
      <c r="G397"/>
      <c r="H397"/>
      <c r="I397"/>
      <c r="J397"/>
      <c r="K397"/>
      <c r="L397"/>
      <c r="M397"/>
      <c r="N397"/>
      <c r="O397"/>
      <c r="P397"/>
      <c r="Q397"/>
      <c r="R397"/>
      <c r="S397"/>
      <c r="T397"/>
      <c r="U397"/>
      <c r="V397"/>
      <c r="W397"/>
      <c r="X397"/>
      <c r="Y397"/>
    </row>
    <row r="398" spans="1:25" ht="16" x14ac:dyDescent="0.2">
      <c r="A398" s="161"/>
      <c r="B398"/>
      <c r="C398"/>
      <c r="D398"/>
      <c r="E398"/>
      <c r="F398"/>
      <c r="G398"/>
      <c r="H398"/>
      <c r="I398"/>
      <c r="J398"/>
      <c r="K398"/>
      <c r="L398"/>
      <c r="M398"/>
      <c r="N398"/>
      <c r="O398"/>
      <c r="P398"/>
      <c r="Q398"/>
      <c r="R398"/>
      <c r="S398"/>
      <c r="T398"/>
      <c r="U398"/>
      <c r="V398"/>
      <c r="W398"/>
      <c r="X398"/>
      <c r="Y398"/>
    </row>
    <row r="399" spans="1:25" ht="16" x14ac:dyDescent="0.2">
      <c r="A399" s="161"/>
      <c r="B399"/>
      <c r="C399"/>
      <c r="D399"/>
      <c r="E399"/>
      <c r="F399"/>
      <c r="G399"/>
      <c r="H399"/>
      <c r="I399"/>
      <c r="J399"/>
      <c r="K399"/>
      <c r="L399"/>
      <c r="M399"/>
      <c r="N399"/>
      <c r="O399"/>
      <c r="P399"/>
      <c r="Q399"/>
      <c r="R399"/>
      <c r="S399"/>
      <c r="T399"/>
      <c r="U399"/>
      <c r="V399"/>
      <c r="W399"/>
      <c r="X399"/>
      <c r="Y399"/>
    </row>
    <row r="400" spans="1:25" ht="16" x14ac:dyDescent="0.2">
      <c r="A400" s="161"/>
      <c r="B400"/>
      <c r="C400"/>
      <c r="D400"/>
      <c r="E400"/>
      <c r="F400"/>
      <c r="G400"/>
      <c r="H400"/>
      <c r="I400"/>
      <c r="J400"/>
      <c r="K400"/>
      <c r="L400"/>
      <c r="M400"/>
      <c r="N400"/>
      <c r="O400"/>
      <c r="P400"/>
      <c r="Q400"/>
      <c r="R400"/>
      <c r="S400"/>
      <c r="T400"/>
      <c r="U400"/>
      <c r="V400"/>
      <c r="W400"/>
      <c r="X400"/>
      <c r="Y400"/>
    </row>
    <row r="401" spans="1:25" ht="16" x14ac:dyDescent="0.2">
      <c r="A401" s="161"/>
      <c r="B401"/>
      <c r="C401"/>
      <c r="D401"/>
      <c r="E401"/>
      <c r="F401"/>
      <c r="G401"/>
      <c r="H401"/>
      <c r="I401"/>
      <c r="J401"/>
      <c r="K401"/>
      <c r="L401"/>
      <c r="M401"/>
      <c r="N401"/>
      <c r="O401"/>
      <c r="P401"/>
      <c r="Q401"/>
      <c r="R401"/>
      <c r="S401"/>
      <c r="T401"/>
      <c r="U401"/>
      <c r="V401"/>
      <c r="W401"/>
      <c r="X401"/>
      <c r="Y401"/>
    </row>
    <row r="402" spans="1:25" ht="16" x14ac:dyDescent="0.2">
      <c r="A402" s="161"/>
      <c r="B402"/>
      <c r="C402"/>
      <c r="D402"/>
      <c r="E402"/>
      <c r="F402"/>
      <c r="G402"/>
      <c r="H402"/>
      <c r="I402"/>
      <c r="J402"/>
      <c r="K402"/>
      <c r="L402"/>
      <c r="M402"/>
      <c r="N402"/>
      <c r="O402"/>
      <c r="P402"/>
      <c r="Q402"/>
      <c r="R402"/>
      <c r="S402"/>
      <c r="T402"/>
      <c r="U402"/>
      <c r="V402"/>
      <c r="W402"/>
      <c r="X402"/>
      <c r="Y402"/>
    </row>
    <row r="403" spans="1:25" ht="16" x14ac:dyDescent="0.2">
      <c r="A403" s="161"/>
      <c r="B403"/>
      <c r="C403"/>
      <c r="D403"/>
      <c r="E403"/>
      <c r="F403"/>
      <c r="G403"/>
      <c r="H403"/>
      <c r="I403"/>
      <c r="J403"/>
      <c r="K403"/>
      <c r="L403"/>
      <c r="M403"/>
      <c r="N403"/>
      <c r="O403"/>
      <c r="P403"/>
      <c r="Q403"/>
      <c r="R403"/>
      <c r="S403"/>
      <c r="T403"/>
      <c r="U403"/>
      <c r="V403"/>
      <c r="W403"/>
      <c r="X403"/>
      <c r="Y403"/>
    </row>
    <row r="404" spans="1:25" ht="16" x14ac:dyDescent="0.2">
      <c r="A404" s="161"/>
      <c r="B404"/>
      <c r="C404"/>
      <c r="D404"/>
      <c r="E404"/>
      <c r="F404"/>
      <c r="G404"/>
      <c r="H404"/>
      <c r="I404"/>
      <c r="J404"/>
      <c r="K404"/>
      <c r="L404"/>
      <c r="M404"/>
      <c r="N404"/>
      <c r="O404"/>
      <c r="P404"/>
      <c r="Q404"/>
      <c r="R404"/>
      <c r="S404"/>
      <c r="T404"/>
      <c r="U404"/>
      <c r="V404"/>
      <c r="W404"/>
      <c r="X404"/>
      <c r="Y404"/>
    </row>
    <row r="405" spans="1:25" ht="16" x14ac:dyDescent="0.2">
      <c r="A405" s="161"/>
      <c r="B405"/>
      <c r="C405"/>
      <c r="D405"/>
      <c r="E405"/>
      <c r="F405"/>
      <c r="G405"/>
      <c r="H405"/>
      <c r="I405"/>
      <c r="J405"/>
      <c r="K405"/>
      <c r="L405"/>
      <c r="M405"/>
      <c r="N405"/>
      <c r="O405"/>
      <c r="P405"/>
      <c r="Q405"/>
      <c r="R405"/>
      <c r="S405"/>
      <c r="T405"/>
      <c r="U405"/>
      <c r="V405"/>
      <c r="W405"/>
      <c r="X405"/>
      <c r="Y405"/>
    </row>
    <row r="406" spans="1:25" ht="16" x14ac:dyDescent="0.2">
      <c r="A406" s="161"/>
      <c r="B406"/>
      <c r="C406"/>
      <c r="D406"/>
      <c r="E406"/>
      <c r="F406"/>
      <c r="G406"/>
      <c r="H406"/>
      <c r="I406"/>
      <c r="J406"/>
      <c r="K406"/>
      <c r="L406"/>
      <c r="M406"/>
      <c r="N406"/>
      <c r="O406"/>
      <c r="P406"/>
      <c r="Q406"/>
      <c r="R406"/>
      <c r="S406"/>
      <c r="T406"/>
      <c r="U406"/>
      <c r="V406"/>
      <c r="W406"/>
      <c r="X406"/>
      <c r="Y406"/>
    </row>
    <row r="407" spans="1:25" ht="16" x14ac:dyDescent="0.2">
      <c r="A407" s="161"/>
      <c r="B407"/>
      <c r="C407"/>
      <c r="D407"/>
      <c r="E407"/>
      <c r="F407"/>
      <c r="G407"/>
      <c r="H407"/>
      <c r="I407"/>
      <c r="J407"/>
      <c r="K407"/>
      <c r="L407"/>
      <c r="M407"/>
      <c r="N407"/>
      <c r="O407"/>
      <c r="P407"/>
      <c r="Q407"/>
      <c r="R407"/>
      <c r="S407"/>
      <c r="T407"/>
      <c r="U407"/>
      <c r="V407"/>
      <c r="W407"/>
      <c r="X407"/>
      <c r="Y407"/>
    </row>
    <row r="408" spans="1:25" ht="16" x14ac:dyDescent="0.2">
      <c r="A408" s="161"/>
      <c r="B408"/>
      <c r="C408"/>
      <c r="D408"/>
      <c r="E408"/>
      <c r="F408"/>
      <c r="G408"/>
      <c r="H408"/>
      <c r="I408"/>
      <c r="J408"/>
      <c r="K408"/>
      <c r="L408"/>
      <c r="M408"/>
      <c r="N408"/>
      <c r="O408"/>
      <c r="P408"/>
      <c r="Q408"/>
      <c r="R408"/>
      <c r="S408"/>
      <c r="T408"/>
      <c r="U408"/>
      <c r="V408"/>
      <c r="W408"/>
      <c r="X408"/>
      <c r="Y408"/>
    </row>
    <row r="409" spans="1:25" ht="16" x14ac:dyDescent="0.2">
      <c r="A409" s="161"/>
      <c r="B409"/>
      <c r="C409"/>
      <c r="D409"/>
      <c r="E409"/>
      <c r="F409"/>
      <c r="G409"/>
      <c r="H409"/>
      <c r="I409"/>
      <c r="J409"/>
      <c r="K409"/>
      <c r="L409"/>
      <c r="M409"/>
      <c r="N409"/>
      <c r="O409"/>
      <c r="P409"/>
      <c r="Q409"/>
      <c r="R409"/>
      <c r="S409"/>
      <c r="T409"/>
      <c r="U409"/>
      <c r="V409"/>
      <c r="W409"/>
      <c r="X409"/>
      <c r="Y409"/>
    </row>
    <row r="410" spans="1:25" ht="16" x14ac:dyDescent="0.2">
      <c r="A410" s="161"/>
      <c r="B410"/>
      <c r="C410"/>
      <c r="D410"/>
      <c r="E410"/>
      <c r="F410"/>
      <c r="G410"/>
      <c r="H410"/>
      <c r="I410"/>
      <c r="J410"/>
      <c r="K410"/>
      <c r="L410"/>
      <c r="M410"/>
      <c r="N410"/>
      <c r="O410"/>
      <c r="P410"/>
      <c r="Q410"/>
      <c r="R410"/>
      <c r="S410"/>
      <c r="T410"/>
      <c r="U410"/>
      <c r="V410"/>
      <c r="W410"/>
      <c r="X410"/>
      <c r="Y410"/>
    </row>
    <row r="411" spans="1:25" ht="16" x14ac:dyDescent="0.2">
      <c r="A411" s="161"/>
      <c r="B411"/>
      <c r="C411"/>
      <c r="D411"/>
      <c r="E411"/>
      <c r="F411"/>
      <c r="G411"/>
      <c r="H411"/>
      <c r="I411"/>
      <c r="J411"/>
      <c r="K411"/>
      <c r="L411"/>
      <c r="M411"/>
      <c r="N411"/>
      <c r="O411"/>
      <c r="P411"/>
      <c r="Q411"/>
      <c r="R411"/>
      <c r="S411"/>
      <c r="T411"/>
      <c r="U411"/>
      <c r="V411"/>
      <c r="W411"/>
      <c r="X411"/>
      <c r="Y411"/>
    </row>
    <row r="412" spans="1:25" ht="16" x14ac:dyDescent="0.2">
      <c r="A412" s="161"/>
      <c r="B412"/>
      <c r="C412"/>
      <c r="D412"/>
      <c r="E412"/>
      <c r="F412"/>
      <c r="G412"/>
      <c r="H412"/>
      <c r="I412"/>
      <c r="J412"/>
      <c r="K412"/>
      <c r="L412"/>
      <c r="M412"/>
      <c r="N412"/>
      <c r="O412"/>
      <c r="P412"/>
      <c r="Q412"/>
      <c r="R412"/>
      <c r="S412"/>
      <c r="T412"/>
      <c r="U412"/>
      <c r="V412"/>
      <c r="W412"/>
      <c r="X412"/>
      <c r="Y412"/>
    </row>
    <row r="413" spans="1:25" ht="16" x14ac:dyDescent="0.2">
      <c r="A413" s="161"/>
      <c r="B413"/>
      <c r="C413"/>
      <c r="D413"/>
      <c r="E413"/>
      <c r="F413"/>
      <c r="G413"/>
      <c r="H413"/>
      <c r="I413"/>
      <c r="J413"/>
      <c r="K413"/>
      <c r="L413"/>
      <c r="M413"/>
      <c r="N413"/>
      <c r="O413"/>
      <c r="P413"/>
      <c r="Q413"/>
      <c r="R413"/>
      <c r="S413"/>
      <c r="T413"/>
      <c r="U413"/>
      <c r="V413"/>
      <c r="W413"/>
      <c r="X413"/>
      <c r="Y413"/>
    </row>
    <row r="414" spans="1:25" ht="16" x14ac:dyDescent="0.2">
      <c r="A414" s="161"/>
      <c r="B414"/>
      <c r="C414"/>
      <c r="D414"/>
      <c r="E414"/>
      <c r="F414"/>
      <c r="G414"/>
      <c r="H414"/>
      <c r="I414"/>
      <c r="J414"/>
      <c r="K414"/>
      <c r="L414"/>
      <c r="M414"/>
      <c r="N414"/>
      <c r="O414"/>
      <c r="P414"/>
      <c r="Q414"/>
      <c r="R414"/>
      <c r="S414"/>
      <c r="T414"/>
      <c r="U414"/>
      <c r="V414"/>
      <c r="W414"/>
      <c r="X414"/>
      <c r="Y414"/>
    </row>
    <row r="415" spans="1:25" ht="16" x14ac:dyDescent="0.2">
      <c r="A415" s="161"/>
      <c r="B415"/>
      <c r="C415"/>
      <c r="D415"/>
      <c r="E415"/>
      <c r="F415"/>
      <c r="G415"/>
      <c r="H415"/>
      <c r="I415"/>
      <c r="J415"/>
      <c r="K415"/>
      <c r="L415"/>
      <c r="M415"/>
      <c r="N415"/>
      <c r="O415"/>
      <c r="P415"/>
      <c r="Q415"/>
      <c r="R415"/>
      <c r="S415"/>
      <c r="T415"/>
      <c r="U415"/>
      <c r="V415"/>
      <c r="W415"/>
      <c r="X415"/>
      <c r="Y415"/>
    </row>
    <row r="416" spans="1:25" ht="16" x14ac:dyDescent="0.2">
      <c r="A416" s="161"/>
      <c r="B416"/>
      <c r="C416"/>
      <c r="D416"/>
      <c r="E416"/>
      <c r="F416"/>
      <c r="G416"/>
      <c r="H416"/>
      <c r="I416"/>
      <c r="J416"/>
      <c r="K416"/>
      <c r="L416"/>
      <c r="M416"/>
      <c r="N416"/>
      <c r="O416"/>
      <c r="P416"/>
      <c r="Q416"/>
      <c r="R416"/>
      <c r="S416"/>
      <c r="T416"/>
      <c r="U416"/>
      <c r="V416"/>
      <c r="W416"/>
      <c r="X416"/>
      <c r="Y416"/>
    </row>
    <row r="417" spans="1:25" ht="16" x14ac:dyDescent="0.2">
      <c r="A417" s="161"/>
      <c r="B417"/>
      <c r="C417"/>
      <c r="D417"/>
      <c r="E417"/>
      <c r="F417"/>
      <c r="G417"/>
      <c r="H417"/>
      <c r="I417"/>
      <c r="J417"/>
      <c r="K417"/>
      <c r="L417"/>
      <c r="M417"/>
      <c r="N417"/>
      <c r="O417"/>
      <c r="P417"/>
      <c r="Q417"/>
      <c r="R417"/>
      <c r="S417"/>
      <c r="T417"/>
      <c r="U417"/>
      <c r="V417"/>
      <c r="W417"/>
      <c r="X417"/>
      <c r="Y417"/>
    </row>
    <row r="418" spans="1:25" ht="16" x14ac:dyDescent="0.2">
      <c r="A418" s="161"/>
      <c r="B418"/>
      <c r="C418"/>
      <c r="D418"/>
      <c r="E418"/>
      <c r="F418"/>
      <c r="G418"/>
      <c r="H418"/>
      <c r="I418"/>
      <c r="J418"/>
      <c r="K418"/>
      <c r="L418"/>
      <c r="M418"/>
      <c r="N418"/>
      <c r="O418"/>
      <c r="P418"/>
      <c r="Q418"/>
      <c r="R418"/>
      <c r="S418"/>
      <c r="T418"/>
      <c r="U418"/>
      <c r="V418"/>
      <c r="W418"/>
      <c r="X418"/>
      <c r="Y418"/>
    </row>
    <row r="419" spans="1:25" ht="16" x14ac:dyDescent="0.2">
      <c r="A419" s="161"/>
      <c r="B419"/>
      <c r="C419"/>
      <c r="D419"/>
      <c r="E419"/>
      <c r="F419"/>
      <c r="G419"/>
      <c r="H419"/>
      <c r="I419"/>
      <c r="J419"/>
      <c r="K419"/>
      <c r="L419"/>
      <c r="M419"/>
      <c r="N419"/>
      <c r="O419"/>
      <c r="P419"/>
      <c r="Q419"/>
      <c r="R419"/>
      <c r="S419"/>
      <c r="T419"/>
      <c r="U419"/>
      <c r="V419"/>
      <c r="W419"/>
      <c r="X419"/>
      <c r="Y419"/>
    </row>
    <row r="420" spans="1:25" ht="16" x14ac:dyDescent="0.2">
      <c r="A420" s="161"/>
      <c r="B420"/>
      <c r="C420"/>
      <c r="D420"/>
      <c r="E420"/>
      <c r="F420"/>
      <c r="G420"/>
      <c r="H420"/>
      <c r="I420"/>
      <c r="J420"/>
      <c r="K420"/>
      <c r="L420"/>
      <c r="M420"/>
      <c r="N420"/>
      <c r="O420"/>
      <c r="P420"/>
      <c r="Q420"/>
      <c r="R420"/>
      <c r="S420"/>
      <c r="T420"/>
      <c r="U420"/>
      <c r="V420"/>
      <c r="W420"/>
      <c r="X420"/>
      <c r="Y420"/>
    </row>
    <row r="421" spans="1:25" ht="16" x14ac:dyDescent="0.2">
      <c r="A421" s="161"/>
      <c r="B421"/>
      <c r="C421"/>
      <c r="D421"/>
      <c r="E421"/>
      <c r="F421"/>
      <c r="G421"/>
      <c r="H421"/>
      <c r="I421"/>
      <c r="J421"/>
      <c r="K421"/>
      <c r="L421"/>
      <c r="M421"/>
      <c r="N421"/>
      <c r="O421"/>
      <c r="P421"/>
      <c r="Q421"/>
      <c r="R421"/>
      <c r="S421"/>
      <c r="T421"/>
      <c r="U421"/>
      <c r="V421"/>
      <c r="W421"/>
      <c r="X421"/>
      <c r="Y421"/>
    </row>
    <row r="422" spans="1:25" ht="16" x14ac:dyDescent="0.2">
      <c r="A422" s="161"/>
      <c r="B422"/>
      <c r="C422"/>
      <c r="D422"/>
      <c r="E422"/>
      <c r="F422"/>
      <c r="G422"/>
      <c r="H422"/>
      <c r="I422"/>
      <c r="J422"/>
      <c r="K422"/>
      <c r="L422"/>
      <c r="M422"/>
      <c r="N422"/>
      <c r="O422"/>
      <c r="P422"/>
      <c r="Q422"/>
      <c r="R422"/>
      <c r="S422"/>
      <c r="T422"/>
      <c r="U422"/>
      <c r="V422"/>
      <c r="W422"/>
      <c r="X422"/>
      <c r="Y422"/>
    </row>
    <row r="423" spans="1:25" ht="16" x14ac:dyDescent="0.2">
      <c r="A423" s="161"/>
      <c r="B423"/>
      <c r="C423"/>
      <c r="D423"/>
      <c r="E423"/>
      <c r="F423"/>
      <c r="G423"/>
      <c r="H423"/>
      <c r="I423"/>
      <c r="J423"/>
      <c r="K423"/>
      <c r="L423"/>
      <c r="M423"/>
      <c r="N423"/>
      <c r="O423"/>
      <c r="P423"/>
      <c r="Q423"/>
      <c r="R423"/>
      <c r="S423"/>
      <c r="T423"/>
      <c r="U423"/>
      <c r="V423"/>
      <c r="W423"/>
      <c r="X423"/>
      <c r="Y423"/>
    </row>
    <row r="424" spans="1:25" ht="16" x14ac:dyDescent="0.2">
      <c r="A424" s="161"/>
      <c r="B424"/>
      <c r="C424"/>
      <c r="D424"/>
      <c r="E424"/>
      <c r="F424"/>
      <c r="G424"/>
      <c r="H424"/>
      <c r="I424"/>
      <c r="J424"/>
      <c r="K424"/>
      <c r="L424"/>
      <c r="M424"/>
      <c r="N424"/>
      <c r="O424"/>
      <c r="P424"/>
      <c r="Q424"/>
      <c r="R424"/>
      <c r="S424"/>
      <c r="T424"/>
      <c r="U424"/>
      <c r="V424"/>
      <c r="W424"/>
      <c r="X424"/>
      <c r="Y424"/>
    </row>
    <row r="425" spans="1:25" ht="16" x14ac:dyDescent="0.2">
      <c r="A425" s="161"/>
      <c r="B425"/>
      <c r="C425"/>
      <c r="D425"/>
      <c r="E425"/>
      <c r="F425"/>
      <c r="G425"/>
      <c r="H425"/>
      <c r="I425"/>
      <c r="J425"/>
      <c r="K425"/>
      <c r="L425"/>
      <c r="M425"/>
      <c r="N425"/>
      <c r="O425"/>
      <c r="P425"/>
      <c r="Q425"/>
      <c r="R425"/>
      <c r="S425"/>
      <c r="T425"/>
      <c r="U425"/>
      <c r="V425"/>
      <c r="W425"/>
      <c r="X425"/>
      <c r="Y425"/>
    </row>
    <row r="426" spans="1:25" ht="16" x14ac:dyDescent="0.2">
      <c r="A426" s="161"/>
      <c r="B426"/>
      <c r="C426"/>
      <c r="D426"/>
      <c r="E426"/>
      <c r="F426"/>
      <c r="G426"/>
      <c r="H426"/>
      <c r="I426"/>
      <c r="J426"/>
      <c r="K426"/>
      <c r="L426"/>
      <c r="M426"/>
      <c r="N426"/>
      <c r="O426"/>
      <c r="P426"/>
      <c r="Q426"/>
      <c r="R426"/>
      <c r="S426"/>
      <c r="T426"/>
      <c r="U426"/>
      <c r="V426"/>
      <c r="W426"/>
      <c r="X426"/>
      <c r="Y426"/>
    </row>
    <row r="427" spans="1:25" ht="16" x14ac:dyDescent="0.2">
      <c r="A427" s="161"/>
      <c r="B427"/>
      <c r="C427"/>
      <c r="D427"/>
      <c r="E427"/>
      <c r="F427"/>
      <c r="G427"/>
      <c r="H427"/>
      <c r="I427"/>
      <c r="J427"/>
      <c r="K427"/>
      <c r="L427"/>
      <c r="M427"/>
      <c r="N427"/>
      <c r="O427"/>
      <c r="P427"/>
      <c r="Q427"/>
      <c r="R427"/>
      <c r="S427"/>
      <c r="T427"/>
      <c r="U427"/>
      <c r="V427"/>
      <c r="W427"/>
      <c r="X427"/>
      <c r="Y427"/>
    </row>
    <row r="428" spans="1:25" ht="16" x14ac:dyDescent="0.2">
      <c r="A428" s="161"/>
      <c r="B428"/>
      <c r="C428"/>
      <c r="D428"/>
      <c r="E428"/>
      <c r="F428"/>
      <c r="G428"/>
      <c r="H428"/>
      <c r="I428"/>
      <c r="J428"/>
      <c r="K428"/>
      <c r="L428"/>
      <c r="M428"/>
      <c r="N428"/>
      <c r="O428"/>
      <c r="P428"/>
      <c r="Q428"/>
      <c r="R428"/>
      <c r="S428"/>
      <c r="T428"/>
      <c r="U428"/>
      <c r="V428"/>
      <c r="W428"/>
      <c r="X428"/>
      <c r="Y428"/>
    </row>
    <row r="429" spans="1:25" ht="16" x14ac:dyDescent="0.2">
      <c r="A429" s="161"/>
      <c r="B429"/>
      <c r="C429"/>
      <c r="D429"/>
      <c r="E429"/>
      <c r="F429"/>
      <c r="G429"/>
      <c r="H429"/>
      <c r="I429"/>
      <c r="J429"/>
      <c r="K429"/>
      <c r="L429"/>
      <c r="M429"/>
      <c r="N429"/>
      <c r="O429"/>
      <c r="P429"/>
      <c r="Q429"/>
      <c r="R429"/>
      <c r="S429"/>
      <c r="T429"/>
      <c r="U429"/>
      <c r="V429"/>
      <c r="W429"/>
      <c r="X429"/>
      <c r="Y429"/>
    </row>
    <row r="430" spans="1:25" ht="16" x14ac:dyDescent="0.2">
      <c r="A430" s="161"/>
      <c r="B430"/>
      <c r="C430"/>
      <c r="D430"/>
      <c r="E430"/>
      <c r="F430"/>
      <c r="G430"/>
      <c r="H430"/>
      <c r="I430"/>
      <c r="J430"/>
      <c r="K430"/>
      <c r="L430"/>
      <c r="M430"/>
      <c r="N430"/>
      <c r="O430"/>
      <c r="P430"/>
      <c r="Q430"/>
      <c r="R430"/>
      <c r="S430"/>
      <c r="T430"/>
      <c r="U430"/>
      <c r="V430"/>
      <c r="W430"/>
      <c r="X430"/>
      <c r="Y430"/>
    </row>
    <row r="431" spans="1:25" ht="16" x14ac:dyDescent="0.2">
      <c r="A431" s="161"/>
      <c r="B431"/>
      <c r="C431"/>
      <c r="D431"/>
      <c r="E431"/>
      <c r="F431"/>
      <c r="G431"/>
      <c r="H431"/>
      <c r="I431"/>
      <c r="J431"/>
      <c r="K431"/>
      <c r="L431"/>
      <c r="M431"/>
      <c r="N431"/>
      <c r="O431"/>
      <c r="P431"/>
      <c r="Q431"/>
      <c r="R431"/>
      <c r="S431"/>
      <c r="T431"/>
      <c r="U431"/>
      <c r="V431"/>
      <c r="W431"/>
      <c r="X431"/>
      <c r="Y431"/>
    </row>
    <row r="432" spans="1:25" ht="16" x14ac:dyDescent="0.2">
      <c r="A432" s="161"/>
      <c r="B432"/>
      <c r="C432"/>
      <c r="D432"/>
      <c r="E432"/>
      <c r="F432"/>
      <c r="G432"/>
      <c r="H432"/>
      <c r="I432"/>
      <c r="J432"/>
      <c r="K432"/>
      <c r="L432"/>
      <c r="M432"/>
      <c r="N432"/>
      <c r="O432"/>
      <c r="P432"/>
      <c r="Q432"/>
      <c r="R432"/>
      <c r="S432"/>
      <c r="T432"/>
      <c r="U432"/>
      <c r="V432"/>
      <c r="W432"/>
      <c r="X432"/>
      <c r="Y432"/>
    </row>
    <row r="433" spans="1:25" ht="16" x14ac:dyDescent="0.2">
      <c r="A433" s="161"/>
      <c r="B433"/>
      <c r="C433"/>
      <c r="D433"/>
      <c r="E433"/>
      <c r="F433"/>
      <c r="G433"/>
      <c r="H433"/>
      <c r="I433"/>
      <c r="J433"/>
      <c r="K433"/>
      <c r="L433"/>
      <c r="M433"/>
      <c r="N433"/>
      <c r="O433"/>
      <c r="P433"/>
      <c r="Q433"/>
      <c r="R433"/>
      <c r="S433"/>
      <c r="T433"/>
      <c r="U433"/>
      <c r="V433"/>
      <c r="W433"/>
      <c r="X433"/>
      <c r="Y433"/>
    </row>
    <row r="434" spans="1:25" ht="16" x14ac:dyDescent="0.2">
      <c r="A434" s="161"/>
      <c r="B434"/>
      <c r="C434"/>
      <c r="D434"/>
      <c r="E434"/>
      <c r="F434"/>
      <c r="G434"/>
      <c r="H434"/>
      <c r="I434"/>
      <c r="J434"/>
      <c r="K434"/>
      <c r="L434"/>
      <c r="M434"/>
      <c r="N434"/>
      <c r="O434"/>
      <c r="P434"/>
      <c r="Q434"/>
      <c r="R434"/>
      <c r="S434"/>
      <c r="T434"/>
      <c r="U434"/>
      <c r="V434"/>
      <c r="W434"/>
      <c r="X434"/>
      <c r="Y434"/>
    </row>
    <row r="435" spans="1:25" ht="16" x14ac:dyDescent="0.2">
      <c r="A435" s="161"/>
      <c r="B435"/>
      <c r="C435"/>
      <c r="D435"/>
      <c r="E435"/>
      <c r="F435"/>
      <c r="G435"/>
      <c r="H435"/>
      <c r="I435"/>
      <c r="J435"/>
      <c r="K435"/>
      <c r="L435"/>
      <c r="M435"/>
      <c r="N435"/>
      <c r="O435"/>
      <c r="P435"/>
      <c r="Q435"/>
      <c r="R435"/>
      <c r="S435"/>
      <c r="T435"/>
      <c r="U435"/>
      <c r="V435"/>
      <c r="W435"/>
      <c r="X435"/>
      <c r="Y435"/>
    </row>
    <row r="436" spans="1:25" ht="16" x14ac:dyDescent="0.2">
      <c r="A436" s="161"/>
      <c r="B436"/>
      <c r="C436"/>
      <c r="D436"/>
      <c r="E436"/>
      <c r="F436"/>
      <c r="G436"/>
      <c r="H436"/>
      <c r="I436"/>
      <c r="J436"/>
      <c r="K436"/>
      <c r="L436"/>
      <c r="M436"/>
      <c r="N436"/>
      <c r="O436"/>
      <c r="P436"/>
      <c r="Q436"/>
      <c r="R436"/>
      <c r="S436"/>
      <c r="T436"/>
      <c r="U436"/>
      <c r="V436"/>
      <c r="W436"/>
      <c r="X436"/>
      <c r="Y436"/>
    </row>
    <row r="437" spans="1:25" ht="16" x14ac:dyDescent="0.2">
      <c r="A437" s="161"/>
      <c r="B437"/>
      <c r="C437"/>
      <c r="D437"/>
      <c r="E437"/>
      <c r="F437"/>
      <c r="G437"/>
      <c r="H437"/>
      <c r="I437"/>
      <c r="J437"/>
      <c r="K437"/>
      <c r="L437"/>
      <c r="M437"/>
      <c r="N437"/>
      <c r="O437"/>
      <c r="P437"/>
      <c r="Q437"/>
      <c r="R437"/>
      <c r="S437"/>
      <c r="T437"/>
      <c r="U437"/>
      <c r="V437"/>
      <c r="W437"/>
      <c r="X437"/>
      <c r="Y437"/>
    </row>
    <row r="438" spans="1:25" ht="16" x14ac:dyDescent="0.2">
      <c r="A438" s="161"/>
      <c r="B438"/>
      <c r="C438"/>
      <c r="D438"/>
      <c r="E438"/>
      <c r="F438"/>
      <c r="G438"/>
      <c r="H438"/>
      <c r="I438"/>
      <c r="J438"/>
      <c r="K438"/>
      <c r="L438"/>
      <c r="M438"/>
      <c r="N438"/>
      <c r="O438"/>
      <c r="P438"/>
      <c r="Q438"/>
      <c r="R438"/>
      <c r="S438"/>
      <c r="T438"/>
      <c r="U438"/>
      <c r="V438"/>
      <c r="W438"/>
      <c r="X438"/>
      <c r="Y438"/>
    </row>
    <row r="439" spans="1:25" ht="16" x14ac:dyDescent="0.2">
      <c r="A439" s="161"/>
      <c r="B439"/>
      <c r="C439"/>
      <c r="D439"/>
      <c r="E439"/>
      <c r="F439"/>
      <c r="G439"/>
      <c r="H439"/>
      <c r="I439"/>
      <c r="J439"/>
      <c r="K439"/>
      <c r="L439"/>
      <c r="M439"/>
      <c r="N439"/>
      <c r="O439"/>
      <c r="P439"/>
      <c r="Q439"/>
      <c r="R439"/>
      <c r="S439"/>
      <c r="T439"/>
      <c r="U439"/>
      <c r="V439"/>
      <c r="W439"/>
      <c r="X439"/>
      <c r="Y439"/>
    </row>
    <row r="440" spans="1:25" ht="16" x14ac:dyDescent="0.2">
      <c r="A440" s="161"/>
      <c r="B440"/>
      <c r="C440"/>
      <c r="D440"/>
      <c r="E440"/>
      <c r="F440"/>
      <c r="G440"/>
      <c r="H440"/>
      <c r="I440"/>
      <c r="J440"/>
      <c r="K440"/>
      <c r="L440"/>
      <c r="M440"/>
      <c r="N440"/>
      <c r="O440"/>
      <c r="P440"/>
      <c r="Q440"/>
      <c r="R440"/>
      <c r="S440"/>
      <c r="T440"/>
      <c r="U440"/>
      <c r="V440"/>
      <c r="W440"/>
      <c r="X440"/>
      <c r="Y440"/>
    </row>
    <row r="441" spans="1:25" ht="16" x14ac:dyDescent="0.2">
      <c r="A441" s="161"/>
      <c r="B441"/>
      <c r="C441"/>
      <c r="D441"/>
      <c r="E441"/>
      <c r="F441"/>
      <c r="G441"/>
      <c r="H441"/>
      <c r="I441"/>
      <c r="J441"/>
      <c r="K441"/>
      <c r="L441"/>
      <c r="M441"/>
      <c r="N441"/>
      <c r="O441"/>
      <c r="P441"/>
      <c r="Q441"/>
      <c r="R441"/>
      <c r="S441"/>
      <c r="T441"/>
      <c r="U441"/>
      <c r="V441"/>
      <c r="W441"/>
      <c r="X441"/>
      <c r="Y441"/>
    </row>
    <row r="442" spans="1:25" ht="16" x14ac:dyDescent="0.2">
      <c r="A442" s="161"/>
      <c r="B442"/>
      <c r="C442"/>
      <c r="D442"/>
      <c r="E442"/>
      <c r="F442"/>
      <c r="G442"/>
      <c r="H442"/>
      <c r="I442"/>
      <c r="J442"/>
      <c r="K442"/>
      <c r="L442"/>
      <c r="M442"/>
      <c r="N442"/>
      <c r="O442"/>
      <c r="P442"/>
      <c r="Q442"/>
      <c r="R442"/>
      <c r="S442"/>
      <c r="T442"/>
      <c r="U442"/>
      <c r="V442"/>
      <c r="W442"/>
      <c r="X442"/>
      <c r="Y442"/>
    </row>
    <row r="443" spans="1:25" ht="16" x14ac:dyDescent="0.2">
      <c r="A443" s="161"/>
      <c r="B443"/>
      <c r="C443"/>
      <c r="D443"/>
      <c r="E443"/>
      <c r="F443"/>
      <c r="G443"/>
      <c r="H443"/>
      <c r="I443"/>
      <c r="J443"/>
      <c r="K443"/>
      <c r="L443"/>
      <c r="M443"/>
      <c r="N443"/>
      <c r="O443"/>
      <c r="P443"/>
      <c r="Q443"/>
      <c r="R443"/>
      <c r="S443"/>
      <c r="T443"/>
      <c r="U443"/>
      <c r="V443"/>
      <c r="W443"/>
      <c r="X443"/>
      <c r="Y443"/>
    </row>
    <row r="444" spans="1:25" ht="16" x14ac:dyDescent="0.2">
      <c r="A444" s="161"/>
      <c r="B444"/>
      <c r="C444"/>
      <c r="D444"/>
      <c r="E444"/>
      <c r="F444"/>
      <c r="G444"/>
      <c r="H444"/>
      <c r="I444"/>
      <c r="J444"/>
      <c r="K444"/>
      <c r="L444"/>
      <c r="M444"/>
      <c r="N444"/>
      <c r="O444"/>
      <c r="P444"/>
      <c r="Q444"/>
      <c r="R444"/>
      <c r="S444"/>
      <c r="T444"/>
      <c r="U444"/>
      <c r="V444"/>
      <c r="W444"/>
      <c r="X444"/>
      <c r="Y444"/>
    </row>
    <row r="445" spans="1:25" ht="16" x14ac:dyDescent="0.2">
      <c r="A445" s="161"/>
      <c r="B445"/>
      <c r="C445"/>
      <c r="D445"/>
      <c r="E445"/>
      <c r="F445"/>
      <c r="G445"/>
      <c r="H445"/>
      <c r="I445"/>
      <c r="J445"/>
      <c r="K445"/>
      <c r="L445"/>
      <c r="M445"/>
      <c r="N445"/>
      <c r="O445"/>
      <c r="P445"/>
      <c r="Q445"/>
      <c r="R445"/>
      <c r="S445"/>
      <c r="T445"/>
      <c r="U445"/>
      <c r="V445"/>
      <c r="W445"/>
      <c r="X445"/>
      <c r="Y445"/>
    </row>
    <row r="446" spans="1:25" ht="16" x14ac:dyDescent="0.2">
      <c r="A446" s="161"/>
      <c r="B446"/>
      <c r="C446"/>
      <c r="D446"/>
      <c r="E446"/>
      <c r="F446"/>
      <c r="G446"/>
      <c r="H446"/>
      <c r="I446"/>
      <c r="J446"/>
      <c r="K446"/>
      <c r="L446"/>
      <c r="M446"/>
      <c r="N446"/>
      <c r="O446"/>
      <c r="P446"/>
      <c r="Q446"/>
      <c r="R446"/>
      <c r="S446"/>
      <c r="T446"/>
      <c r="U446"/>
      <c r="V446"/>
      <c r="W446"/>
      <c r="X446"/>
      <c r="Y446"/>
    </row>
    <row r="447" spans="1:25" ht="16" x14ac:dyDescent="0.2">
      <c r="A447" s="161"/>
      <c r="B447"/>
      <c r="C447"/>
      <c r="D447"/>
      <c r="E447"/>
      <c r="F447"/>
      <c r="G447"/>
      <c r="H447"/>
      <c r="I447"/>
      <c r="J447"/>
      <c r="K447"/>
      <c r="L447"/>
      <c r="M447"/>
      <c r="N447"/>
      <c r="O447"/>
      <c r="P447"/>
      <c r="Q447"/>
      <c r="R447"/>
      <c r="S447"/>
      <c r="T447"/>
      <c r="U447"/>
      <c r="V447"/>
      <c r="W447"/>
      <c r="X447"/>
      <c r="Y447"/>
    </row>
    <row r="448" spans="1:25" ht="16" x14ac:dyDescent="0.2">
      <c r="A448" s="161"/>
      <c r="B448"/>
      <c r="C448"/>
      <c r="D448"/>
      <c r="E448"/>
      <c r="F448"/>
      <c r="G448"/>
      <c r="H448"/>
      <c r="I448"/>
      <c r="J448"/>
      <c r="K448"/>
      <c r="L448"/>
      <c r="M448"/>
      <c r="N448"/>
      <c r="O448"/>
      <c r="P448"/>
      <c r="Q448"/>
      <c r="R448"/>
      <c r="S448"/>
      <c r="T448"/>
      <c r="U448"/>
      <c r="V448"/>
      <c r="W448"/>
      <c r="X448"/>
      <c r="Y448"/>
    </row>
    <row r="449" spans="1:25" ht="16" x14ac:dyDescent="0.2">
      <c r="A449" s="161"/>
      <c r="B449"/>
      <c r="C449"/>
      <c r="D449"/>
      <c r="E449"/>
      <c r="F449"/>
      <c r="G449"/>
      <c r="H449"/>
      <c r="I449"/>
      <c r="J449"/>
      <c r="K449"/>
      <c r="L449"/>
      <c r="M449"/>
      <c r="N449"/>
      <c r="O449"/>
      <c r="P449"/>
      <c r="Q449"/>
      <c r="R449"/>
      <c r="S449"/>
      <c r="T449"/>
      <c r="U449"/>
      <c r="V449"/>
      <c r="W449"/>
      <c r="X449"/>
      <c r="Y449"/>
    </row>
    <row r="450" spans="1:25" ht="16" x14ac:dyDescent="0.2">
      <c r="A450" s="161"/>
      <c r="B450"/>
      <c r="C450"/>
      <c r="D450"/>
      <c r="E450"/>
      <c r="F450"/>
      <c r="G450"/>
      <c r="H450"/>
      <c r="I450"/>
      <c r="J450"/>
      <c r="K450"/>
      <c r="L450"/>
      <c r="M450"/>
      <c r="N450"/>
      <c r="O450"/>
      <c r="P450"/>
      <c r="Q450"/>
      <c r="R450"/>
      <c r="S450"/>
      <c r="T450"/>
      <c r="U450"/>
      <c r="V450"/>
      <c r="W450"/>
      <c r="X450"/>
      <c r="Y450"/>
    </row>
    <row r="451" spans="1:25" ht="16" x14ac:dyDescent="0.2">
      <c r="A451" s="161"/>
      <c r="B451"/>
      <c r="C451"/>
      <c r="D451"/>
      <c r="E451"/>
      <c r="F451"/>
      <c r="G451"/>
      <c r="H451"/>
      <c r="I451"/>
      <c r="J451"/>
      <c r="K451"/>
      <c r="L451"/>
      <c r="M451"/>
      <c r="N451"/>
      <c r="O451"/>
      <c r="P451"/>
      <c r="Q451"/>
      <c r="R451"/>
      <c r="S451"/>
      <c r="T451"/>
      <c r="U451"/>
      <c r="V451"/>
      <c r="W451"/>
      <c r="X451"/>
      <c r="Y451"/>
    </row>
    <row r="452" spans="1:25" ht="16" x14ac:dyDescent="0.2">
      <c r="A452" s="161"/>
      <c r="B452"/>
      <c r="C452"/>
      <c r="D452"/>
      <c r="E452"/>
      <c r="F452"/>
      <c r="G452"/>
      <c r="H452"/>
      <c r="I452"/>
      <c r="J452"/>
      <c r="K452"/>
      <c r="L452"/>
      <c r="M452"/>
      <c r="N452"/>
      <c r="O452"/>
      <c r="P452"/>
      <c r="Q452"/>
      <c r="R452"/>
      <c r="S452"/>
      <c r="T452"/>
      <c r="U452"/>
      <c r="V452"/>
      <c r="W452"/>
      <c r="X452"/>
      <c r="Y452"/>
    </row>
    <row r="453" spans="1:25" ht="16" x14ac:dyDescent="0.2">
      <c r="A453" s="161"/>
      <c r="B453"/>
      <c r="C453"/>
      <c r="D453"/>
      <c r="E453"/>
      <c r="F453"/>
      <c r="G453"/>
      <c r="H453"/>
      <c r="I453"/>
      <c r="J453"/>
      <c r="K453"/>
      <c r="L453"/>
      <c r="M453"/>
      <c r="N453"/>
      <c r="O453"/>
      <c r="P453"/>
      <c r="Q453"/>
      <c r="R453"/>
      <c r="S453"/>
      <c r="T453"/>
      <c r="U453"/>
      <c r="V453"/>
      <c r="W453"/>
      <c r="X453"/>
      <c r="Y453"/>
    </row>
    <row r="454" spans="1:25" ht="16" x14ac:dyDescent="0.2">
      <c r="A454" s="161"/>
      <c r="B454"/>
      <c r="C454"/>
      <c r="D454"/>
      <c r="E454"/>
      <c r="F454"/>
      <c r="G454"/>
      <c r="H454"/>
      <c r="I454"/>
      <c r="J454"/>
      <c r="K454"/>
      <c r="L454"/>
      <c r="M454"/>
      <c r="N454"/>
      <c r="O454"/>
      <c r="P454"/>
      <c r="Q454"/>
      <c r="R454"/>
      <c r="S454"/>
      <c r="T454"/>
      <c r="U454"/>
      <c r="V454"/>
      <c r="W454"/>
      <c r="X454"/>
      <c r="Y454"/>
    </row>
    <row r="455" spans="1:25" ht="16" x14ac:dyDescent="0.2">
      <c r="A455" s="161"/>
      <c r="B455"/>
      <c r="C455"/>
      <c r="D455"/>
      <c r="E455"/>
      <c r="F455"/>
      <c r="G455"/>
      <c r="H455"/>
      <c r="I455"/>
      <c r="J455"/>
      <c r="K455"/>
      <c r="L455"/>
      <c r="M455"/>
      <c r="N455"/>
      <c r="O455"/>
      <c r="P455"/>
      <c r="Q455"/>
      <c r="R455"/>
      <c r="S455"/>
      <c r="T455"/>
      <c r="U455"/>
      <c r="V455"/>
      <c r="W455"/>
      <c r="X455"/>
      <c r="Y455"/>
    </row>
    <row r="456" spans="1:25" ht="16" x14ac:dyDescent="0.2">
      <c r="A456" s="161"/>
      <c r="B456"/>
      <c r="C456"/>
      <c r="D456"/>
      <c r="E456"/>
      <c r="F456"/>
      <c r="G456"/>
      <c r="H456"/>
      <c r="I456"/>
      <c r="J456"/>
      <c r="K456"/>
      <c r="L456"/>
      <c r="M456"/>
      <c r="N456"/>
      <c r="O456"/>
      <c r="P456"/>
      <c r="Q456"/>
      <c r="R456"/>
      <c r="S456"/>
      <c r="T456"/>
      <c r="U456"/>
      <c r="V456"/>
      <c r="W456"/>
      <c r="X456"/>
      <c r="Y456"/>
    </row>
    <row r="457" spans="1:25" ht="16" x14ac:dyDescent="0.2">
      <c r="A457" s="161"/>
      <c r="B457"/>
      <c r="C457"/>
      <c r="D457"/>
      <c r="E457"/>
      <c r="F457"/>
      <c r="G457"/>
      <c r="H457"/>
      <c r="I457"/>
      <c r="J457"/>
      <c r="K457"/>
      <c r="L457"/>
      <c r="M457"/>
      <c r="N457"/>
      <c r="O457"/>
      <c r="P457"/>
      <c r="Q457"/>
      <c r="R457"/>
      <c r="S457"/>
      <c r="T457"/>
      <c r="U457"/>
      <c r="V457"/>
      <c r="W457"/>
      <c r="X457"/>
      <c r="Y457"/>
    </row>
    <row r="458" spans="1:25" ht="16" x14ac:dyDescent="0.2">
      <c r="A458" s="161"/>
      <c r="B458"/>
      <c r="C458"/>
      <c r="D458"/>
      <c r="E458"/>
      <c r="F458"/>
      <c r="G458"/>
      <c r="H458"/>
      <c r="I458"/>
      <c r="J458"/>
      <c r="K458"/>
      <c r="L458"/>
      <c r="M458"/>
      <c r="N458"/>
      <c r="O458"/>
      <c r="P458"/>
      <c r="Q458"/>
      <c r="R458"/>
      <c r="S458"/>
      <c r="T458"/>
      <c r="U458"/>
      <c r="V458"/>
      <c r="W458"/>
      <c r="X458"/>
      <c r="Y458"/>
    </row>
    <row r="459" spans="1:25" ht="16" x14ac:dyDescent="0.2">
      <c r="A459" s="161"/>
      <c r="B459"/>
      <c r="C459"/>
      <c r="D459"/>
      <c r="E459"/>
      <c r="F459"/>
      <c r="G459"/>
      <c r="H459"/>
      <c r="I459"/>
      <c r="J459"/>
      <c r="K459"/>
      <c r="L459"/>
      <c r="M459"/>
      <c r="N459"/>
      <c r="O459"/>
      <c r="P459"/>
      <c r="Q459"/>
      <c r="R459"/>
      <c r="S459"/>
      <c r="T459"/>
      <c r="U459"/>
      <c r="V459"/>
      <c r="W459"/>
      <c r="X459"/>
      <c r="Y459"/>
    </row>
    <row r="460" spans="1:25" ht="16" x14ac:dyDescent="0.2">
      <c r="A460" s="161"/>
      <c r="B460"/>
      <c r="C460"/>
      <c r="D460"/>
      <c r="E460"/>
      <c r="F460"/>
      <c r="G460"/>
      <c r="H460"/>
      <c r="I460"/>
      <c r="J460"/>
      <c r="K460"/>
      <c r="L460"/>
      <c r="M460"/>
      <c r="N460"/>
      <c r="O460"/>
      <c r="P460"/>
      <c r="Q460"/>
      <c r="R460"/>
      <c r="S460"/>
      <c r="T460"/>
      <c r="U460"/>
      <c r="V460"/>
      <c r="W460"/>
      <c r="X460"/>
      <c r="Y460"/>
    </row>
    <row r="461" spans="1:25" ht="16" x14ac:dyDescent="0.2">
      <c r="A461" s="161"/>
      <c r="B461"/>
      <c r="C461"/>
      <c r="D461"/>
      <c r="E461"/>
      <c r="F461"/>
      <c r="G461"/>
      <c r="H461"/>
      <c r="I461"/>
      <c r="J461"/>
      <c r="K461"/>
      <c r="L461"/>
      <c r="M461"/>
      <c r="N461"/>
      <c r="O461"/>
      <c r="P461"/>
      <c r="Q461"/>
      <c r="R461"/>
      <c r="S461"/>
      <c r="T461"/>
      <c r="U461"/>
      <c r="V461"/>
      <c r="W461"/>
      <c r="X461"/>
      <c r="Y461"/>
    </row>
    <row r="462" spans="1:25" ht="16" x14ac:dyDescent="0.2">
      <c r="A462" s="161"/>
      <c r="B462"/>
      <c r="C462"/>
      <c r="D462"/>
      <c r="E462"/>
      <c r="F462"/>
      <c r="G462"/>
      <c r="H462"/>
      <c r="I462"/>
      <c r="J462"/>
      <c r="K462"/>
      <c r="L462"/>
      <c r="M462"/>
      <c r="N462"/>
      <c r="O462"/>
      <c r="P462"/>
      <c r="Q462"/>
      <c r="R462"/>
      <c r="S462"/>
      <c r="T462"/>
      <c r="U462"/>
      <c r="V462"/>
      <c r="W462"/>
      <c r="X462"/>
      <c r="Y462"/>
    </row>
    <row r="463" spans="1:25" ht="16" x14ac:dyDescent="0.2">
      <c r="A463" s="161"/>
      <c r="B463"/>
      <c r="C463"/>
      <c r="D463"/>
      <c r="E463"/>
      <c r="F463"/>
      <c r="G463"/>
      <c r="H463"/>
      <c r="I463"/>
      <c r="J463"/>
      <c r="K463"/>
      <c r="L463"/>
      <c r="M463"/>
      <c r="N463"/>
      <c r="O463"/>
      <c r="P463"/>
      <c r="Q463"/>
      <c r="R463"/>
      <c r="S463"/>
      <c r="T463"/>
      <c r="U463"/>
      <c r="V463"/>
      <c r="W463"/>
      <c r="X463"/>
      <c r="Y463"/>
    </row>
    <row r="464" spans="1:25" ht="16" x14ac:dyDescent="0.2">
      <c r="A464" s="161"/>
      <c r="B464"/>
      <c r="C464"/>
      <c r="D464"/>
      <c r="E464"/>
      <c r="F464"/>
      <c r="G464"/>
      <c r="H464"/>
      <c r="I464"/>
      <c r="J464"/>
      <c r="K464"/>
      <c r="L464"/>
      <c r="M464"/>
      <c r="N464"/>
      <c r="O464"/>
      <c r="P464"/>
      <c r="Q464"/>
      <c r="R464"/>
      <c r="S464"/>
      <c r="T464"/>
      <c r="U464"/>
      <c r="V464"/>
      <c r="W464"/>
      <c r="X464"/>
      <c r="Y464"/>
    </row>
    <row r="465" spans="1:25" ht="16" x14ac:dyDescent="0.2">
      <c r="A465" s="161"/>
      <c r="B465"/>
      <c r="C465"/>
      <c r="D465"/>
      <c r="E465"/>
      <c r="F465"/>
      <c r="G465"/>
      <c r="H465"/>
      <c r="I465"/>
      <c r="J465"/>
      <c r="K465"/>
      <c r="L465"/>
      <c r="M465"/>
      <c r="N465"/>
      <c r="O465"/>
      <c r="P465"/>
      <c r="Q465"/>
      <c r="R465"/>
      <c r="S465"/>
      <c r="T465"/>
      <c r="U465"/>
      <c r="V465"/>
      <c r="W465"/>
      <c r="X465"/>
      <c r="Y465"/>
    </row>
    <row r="466" spans="1:25" ht="16" x14ac:dyDescent="0.2">
      <c r="A466" s="161"/>
      <c r="B466"/>
      <c r="C466"/>
      <c r="D466"/>
      <c r="E466"/>
      <c r="F466"/>
      <c r="G466"/>
      <c r="H466"/>
      <c r="I466"/>
      <c r="J466"/>
      <c r="K466"/>
      <c r="L466"/>
      <c r="M466"/>
      <c r="N466"/>
      <c r="O466"/>
      <c r="P466"/>
      <c r="Q466"/>
      <c r="R466"/>
      <c r="S466"/>
      <c r="T466"/>
      <c r="U466"/>
      <c r="V466"/>
      <c r="W466"/>
      <c r="X466"/>
      <c r="Y466"/>
    </row>
    <row r="467" spans="1:25" ht="16" x14ac:dyDescent="0.2">
      <c r="A467" s="161"/>
      <c r="B467"/>
      <c r="C467"/>
      <c r="D467"/>
      <c r="E467"/>
      <c r="F467"/>
      <c r="G467"/>
      <c r="H467"/>
      <c r="I467"/>
      <c r="J467"/>
      <c r="K467"/>
      <c r="L467"/>
      <c r="M467"/>
      <c r="N467"/>
      <c r="O467"/>
      <c r="P467"/>
      <c r="Q467"/>
      <c r="R467"/>
      <c r="S467"/>
      <c r="T467"/>
      <c r="U467"/>
      <c r="V467"/>
      <c r="W467"/>
      <c r="X467"/>
      <c r="Y467"/>
    </row>
    <row r="468" spans="1:25" ht="16" x14ac:dyDescent="0.2">
      <c r="A468" s="161"/>
      <c r="B468"/>
      <c r="C468"/>
      <c r="D468"/>
      <c r="E468"/>
      <c r="F468"/>
      <c r="G468"/>
      <c r="H468"/>
      <c r="I468"/>
      <c r="J468"/>
      <c r="K468"/>
      <c r="L468"/>
      <c r="M468"/>
      <c r="N468"/>
      <c r="O468"/>
      <c r="P468"/>
      <c r="Q468"/>
      <c r="R468"/>
      <c r="S468"/>
      <c r="T468"/>
      <c r="U468"/>
      <c r="V468"/>
      <c r="W468"/>
      <c r="X468"/>
      <c r="Y468"/>
    </row>
    <row r="469" spans="1:25" ht="16" x14ac:dyDescent="0.2">
      <c r="A469" s="161"/>
      <c r="B469"/>
      <c r="C469"/>
      <c r="D469"/>
      <c r="E469"/>
      <c r="F469"/>
      <c r="G469"/>
      <c r="H469"/>
      <c r="I469"/>
      <c r="J469"/>
      <c r="K469"/>
      <c r="L469"/>
      <c r="M469"/>
      <c r="N469"/>
      <c r="O469"/>
      <c r="P469"/>
      <c r="Q469"/>
      <c r="R469"/>
      <c r="S469"/>
      <c r="T469"/>
      <c r="U469"/>
      <c r="V469"/>
      <c r="W469"/>
      <c r="X469"/>
      <c r="Y469"/>
    </row>
    <row r="470" spans="1:25" ht="16" x14ac:dyDescent="0.2">
      <c r="A470" s="161"/>
      <c r="B470"/>
      <c r="C470"/>
      <c r="D470"/>
      <c r="E470"/>
      <c r="F470"/>
      <c r="G470"/>
      <c r="H470"/>
      <c r="I470"/>
      <c r="J470"/>
      <c r="K470"/>
      <c r="L470"/>
      <c r="M470"/>
      <c r="N470"/>
      <c r="O470"/>
      <c r="P470"/>
      <c r="Q470"/>
      <c r="R470"/>
      <c r="S470"/>
      <c r="T470"/>
      <c r="U470"/>
      <c r="V470"/>
      <c r="W470"/>
      <c r="X470"/>
      <c r="Y470"/>
    </row>
    <row r="471" spans="1:25" ht="16" x14ac:dyDescent="0.2">
      <c r="A471" s="161"/>
      <c r="B471"/>
      <c r="C471"/>
      <c r="D471"/>
      <c r="E471"/>
      <c r="F471"/>
      <c r="G471"/>
      <c r="H471"/>
      <c r="I471"/>
      <c r="J471"/>
      <c r="K471"/>
      <c r="L471"/>
      <c r="M471"/>
      <c r="N471"/>
      <c r="O471"/>
      <c r="P471"/>
      <c r="Q471"/>
      <c r="R471"/>
      <c r="S471"/>
      <c r="T471"/>
      <c r="U471"/>
      <c r="V471"/>
      <c r="W471"/>
      <c r="X471"/>
      <c r="Y471"/>
    </row>
    <row r="472" spans="1:25" ht="16" x14ac:dyDescent="0.2">
      <c r="A472" s="161"/>
      <c r="B472"/>
      <c r="C472"/>
      <c r="D472"/>
      <c r="E472"/>
      <c r="F472"/>
      <c r="G472"/>
      <c r="H472"/>
      <c r="I472"/>
      <c r="J472"/>
      <c r="K472"/>
      <c r="L472"/>
      <c r="M472"/>
      <c r="N472"/>
      <c r="O472"/>
      <c r="P472"/>
      <c r="Q472"/>
      <c r="R472"/>
      <c r="S472"/>
      <c r="T472"/>
      <c r="U472"/>
      <c r="V472"/>
      <c r="W472"/>
      <c r="X472"/>
      <c r="Y472"/>
    </row>
    <row r="473" spans="1:25" ht="16" x14ac:dyDescent="0.2">
      <c r="A473" s="161"/>
      <c r="B473"/>
      <c r="C473"/>
      <c r="D473"/>
      <c r="E473"/>
      <c r="F473"/>
      <c r="G473"/>
      <c r="H473"/>
      <c r="I473"/>
      <c r="J473"/>
      <c r="K473"/>
      <c r="L473"/>
      <c r="M473"/>
      <c r="N473"/>
      <c r="O473"/>
      <c r="P473"/>
      <c r="Q473"/>
      <c r="R473"/>
      <c r="S473"/>
      <c r="T473"/>
      <c r="U473"/>
      <c r="V473"/>
      <c r="W473"/>
      <c r="X473"/>
      <c r="Y473"/>
    </row>
    <row r="474" spans="1:25" ht="16" x14ac:dyDescent="0.2">
      <c r="A474" s="161"/>
      <c r="B474"/>
      <c r="C474"/>
      <c r="D474"/>
      <c r="E474"/>
      <c r="F474"/>
      <c r="G474"/>
      <c r="H474"/>
      <c r="I474"/>
      <c r="J474"/>
      <c r="K474"/>
      <c r="L474"/>
      <c r="M474"/>
      <c r="N474"/>
      <c r="O474"/>
      <c r="P474"/>
      <c r="Q474"/>
      <c r="R474"/>
      <c r="S474"/>
      <c r="T474"/>
      <c r="U474"/>
      <c r="V474"/>
      <c r="W474"/>
      <c r="X474"/>
      <c r="Y474"/>
    </row>
    <row r="475" spans="1:25" ht="16" x14ac:dyDescent="0.2">
      <c r="A475" s="161"/>
      <c r="B475"/>
      <c r="C475"/>
      <c r="D475"/>
      <c r="E475"/>
      <c r="F475"/>
      <c r="G475"/>
      <c r="H475"/>
      <c r="I475"/>
      <c r="J475"/>
      <c r="K475"/>
      <c r="L475"/>
      <c r="M475"/>
      <c r="N475"/>
      <c r="O475"/>
      <c r="P475"/>
      <c r="Q475"/>
      <c r="R475"/>
      <c r="S475"/>
      <c r="T475"/>
      <c r="U475"/>
      <c r="V475"/>
      <c r="W475"/>
      <c r="X475"/>
      <c r="Y475"/>
    </row>
    <row r="476" spans="1:25" ht="16" x14ac:dyDescent="0.2">
      <c r="A476" s="161"/>
      <c r="B476"/>
      <c r="C476"/>
      <c r="D476"/>
      <c r="E476"/>
      <c r="F476"/>
      <c r="G476"/>
      <c r="H476"/>
      <c r="I476"/>
      <c r="J476"/>
      <c r="K476"/>
      <c r="L476"/>
      <c r="M476"/>
      <c r="N476"/>
      <c r="O476"/>
      <c r="P476"/>
      <c r="Q476"/>
      <c r="R476"/>
      <c r="S476"/>
      <c r="T476"/>
      <c r="U476"/>
      <c r="V476"/>
      <c r="W476"/>
      <c r="X476"/>
      <c r="Y476"/>
    </row>
    <row r="477" spans="1:25" ht="16" x14ac:dyDescent="0.2">
      <c r="A477" s="161"/>
      <c r="B477"/>
      <c r="C477"/>
      <c r="D477"/>
      <c r="E477"/>
      <c r="F477"/>
      <c r="G477"/>
      <c r="H477"/>
      <c r="I477"/>
      <c r="J477"/>
      <c r="K477"/>
      <c r="L477"/>
      <c r="M477"/>
      <c r="N477"/>
      <c r="O477"/>
      <c r="P477"/>
      <c r="Q477"/>
      <c r="R477"/>
      <c r="S477"/>
      <c r="T477"/>
      <c r="U477"/>
      <c r="V477"/>
      <c r="W477"/>
      <c r="X477"/>
      <c r="Y477"/>
    </row>
    <row r="478" spans="1:25" ht="16" x14ac:dyDescent="0.2">
      <c r="A478" s="161"/>
      <c r="B478"/>
      <c r="C478"/>
      <c r="D478"/>
      <c r="E478"/>
      <c r="F478"/>
      <c r="G478"/>
      <c r="H478"/>
      <c r="I478"/>
      <c r="J478"/>
      <c r="K478"/>
      <c r="L478"/>
      <c r="M478"/>
      <c r="N478"/>
      <c r="O478"/>
      <c r="P478"/>
      <c r="Q478"/>
      <c r="R478"/>
      <c r="S478"/>
      <c r="T478"/>
      <c r="U478"/>
      <c r="V478"/>
      <c r="W478"/>
      <c r="X478"/>
      <c r="Y478"/>
    </row>
    <row r="479" spans="1:25" ht="16" x14ac:dyDescent="0.2">
      <c r="A479" s="161"/>
      <c r="B479"/>
      <c r="C479"/>
      <c r="D479"/>
      <c r="E479"/>
      <c r="F479"/>
      <c r="G479"/>
      <c r="H479"/>
      <c r="I479"/>
      <c r="J479"/>
      <c r="K479"/>
      <c r="L479"/>
      <c r="M479"/>
      <c r="N479"/>
      <c r="O479"/>
      <c r="P479"/>
      <c r="Q479"/>
      <c r="R479"/>
      <c r="S479"/>
      <c r="T479"/>
      <c r="U479"/>
      <c r="V479"/>
      <c r="W479"/>
      <c r="X479"/>
      <c r="Y479"/>
    </row>
    <row r="480" spans="1:25" ht="16" x14ac:dyDescent="0.2">
      <c r="A480" s="161"/>
      <c r="B480"/>
      <c r="C480"/>
      <c r="D480"/>
      <c r="E480"/>
      <c r="F480"/>
      <c r="G480"/>
      <c r="H480"/>
      <c r="I480"/>
      <c r="J480"/>
      <c r="K480"/>
      <c r="L480"/>
      <c r="M480"/>
      <c r="N480"/>
      <c r="O480"/>
      <c r="P480"/>
      <c r="Q480"/>
      <c r="R480"/>
      <c r="S480"/>
      <c r="T480"/>
      <c r="U480"/>
      <c r="V480"/>
      <c r="W480"/>
      <c r="X480"/>
      <c r="Y480"/>
    </row>
    <row r="481" spans="1:25" ht="16" x14ac:dyDescent="0.2">
      <c r="A481" s="161"/>
      <c r="B481"/>
      <c r="C481"/>
      <c r="D481"/>
      <c r="E481"/>
      <c r="F481"/>
      <c r="G481"/>
      <c r="H481"/>
      <c r="I481"/>
      <c r="J481"/>
      <c r="K481"/>
      <c r="L481"/>
      <c r="M481"/>
      <c r="N481"/>
      <c r="O481"/>
      <c r="P481"/>
      <c r="Q481"/>
      <c r="R481"/>
      <c r="S481"/>
      <c r="T481"/>
      <c r="U481"/>
      <c r="V481"/>
      <c r="W481"/>
      <c r="X481"/>
      <c r="Y481"/>
    </row>
    <row r="482" spans="1:25" ht="16" x14ac:dyDescent="0.2">
      <c r="A482" s="161"/>
      <c r="B482"/>
      <c r="C482"/>
      <c r="D482"/>
      <c r="E482"/>
      <c r="F482"/>
      <c r="G482"/>
      <c r="H482"/>
      <c r="I482"/>
      <c r="J482"/>
      <c r="K482"/>
      <c r="L482"/>
      <c r="M482"/>
      <c r="N482"/>
      <c r="O482"/>
      <c r="P482"/>
      <c r="Q482"/>
      <c r="R482"/>
      <c r="S482"/>
      <c r="T482"/>
      <c r="U482"/>
      <c r="V482"/>
      <c r="W482"/>
      <c r="X482"/>
      <c r="Y482"/>
    </row>
    <row r="483" spans="1:25" ht="16" x14ac:dyDescent="0.2">
      <c r="A483" s="161"/>
      <c r="B483"/>
      <c r="C483"/>
      <c r="D483"/>
      <c r="E483"/>
      <c r="F483"/>
      <c r="G483"/>
      <c r="H483"/>
      <c r="I483"/>
      <c r="J483"/>
      <c r="K483"/>
      <c r="L483"/>
      <c r="M483"/>
      <c r="N483"/>
      <c r="O483"/>
      <c r="P483"/>
      <c r="Q483"/>
      <c r="R483"/>
      <c r="S483"/>
      <c r="T483"/>
      <c r="U483"/>
      <c r="V483"/>
      <c r="W483"/>
      <c r="X483"/>
      <c r="Y483"/>
    </row>
    <row r="484" spans="1:25" ht="16" x14ac:dyDescent="0.2">
      <c r="A484" s="161"/>
      <c r="B484"/>
      <c r="C484"/>
      <c r="D484"/>
      <c r="E484"/>
      <c r="F484"/>
      <c r="G484"/>
      <c r="H484"/>
      <c r="I484"/>
      <c r="J484"/>
      <c r="K484"/>
      <c r="L484"/>
      <c r="M484"/>
      <c r="N484"/>
      <c r="O484"/>
      <c r="P484"/>
      <c r="Q484"/>
      <c r="R484"/>
      <c r="S484"/>
      <c r="T484"/>
      <c r="U484"/>
      <c r="V484"/>
      <c r="W484"/>
      <c r="X484"/>
      <c r="Y484"/>
    </row>
    <row r="485" spans="1:25" ht="16" x14ac:dyDescent="0.2">
      <c r="A485" s="161"/>
      <c r="B485"/>
      <c r="C485"/>
      <c r="D485"/>
      <c r="E485"/>
      <c r="F485"/>
      <c r="G485"/>
      <c r="H485"/>
      <c r="I485"/>
      <c r="J485"/>
      <c r="K485"/>
      <c r="L485"/>
      <c r="M485"/>
      <c r="N485"/>
      <c r="O485"/>
      <c r="P485"/>
      <c r="Q485"/>
      <c r="R485"/>
      <c r="S485"/>
      <c r="T485"/>
      <c r="U485"/>
      <c r="V485"/>
      <c r="W485"/>
      <c r="X485"/>
      <c r="Y485"/>
    </row>
    <row r="486" spans="1:25" ht="16" x14ac:dyDescent="0.2">
      <c r="A486" s="161"/>
      <c r="B486"/>
      <c r="C486"/>
      <c r="D486"/>
      <c r="E486"/>
      <c r="F486"/>
      <c r="G486"/>
      <c r="H486"/>
      <c r="I486"/>
      <c r="J486"/>
      <c r="K486"/>
      <c r="L486"/>
      <c r="M486"/>
      <c r="N486"/>
      <c r="O486"/>
      <c r="P486"/>
      <c r="Q486"/>
      <c r="R486"/>
      <c r="S486"/>
      <c r="T486"/>
      <c r="U486"/>
      <c r="V486"/>
      <c r="W486"/>
      <c r="X486"/>
      <c r="Y486"/>
    </row>
    <row r="487" spans="1:25" ht="16" x14ac:dyDescent="0.2">
      <c r="A487" s="161"/>
      <c r="B487"/>
      <c r="C487"/>
      <c r="D487"/>
      <c r="E487"/>
      <c r="F487"/>
      <c r="G487"/>
      <c r="H487"/>
      <c r="I487"/>
      <c r="J487"/>
      <c r="K487"/>
      <c r="L487"/>
      <c r="M487"/>
      <c r="N487"/>
      <c r="O487"/>
      <c r="P487"/>
      <c r="Q487"/>
      <c r="R487"/>
      <c r="S487"/>
      <c r="T487"/>
      <c r="U487"/>
      <c r="V487"/>
      <c r="W487"/>
      <c r="X487"/>
      <c r="Y487"/>
    </row>
    <row r="488" spans="1:25" ht="16" x14ac:dyDescent="0.2">
      <c r="A488" s="161"/>
      <c r="B488"/>
      <c r="C488"/>
      <c r="D488"/>
      <c r="E488"/>
      <c r="F488"/>
      <c r="G488"/>
      <c r="H488"/>
      <c r="I488"/>
      <c r="J488"/>
      <c r="K488"/>
      <c r="L488"/>
      <c r="M488"/>
      <c r="N488"/>
      <c r="O488"/>
      <c r="P488"/>
      <c r="Q488"/>
      <c r="R488"/>
      <c r="S488"/>
      <c r="T488"/>
      <c r="U488"/>
      <c r="V488"/>
      <c r="W488"/>
      <c r="X488"/>
      <c r="Y488"/>
    </row>
    <row r="489" spans="1:25" ht="16" x14ac:dyDescent="0.2">
      <c r="A489" s="161"/>
      <c r="B489"/>
      <c r="C489"/>
      <c r="D489"/>
      <c r="E489"/>
      <c r="F489"/>
      <c r="G489"/>
      <c r="H489"/>
      <c r="I489"/>
      <c r="J489"/>
      <c r="K489"/>
      <c r="L489"/>
      <c r="M489"/>
      <c r="N489"/>
      <c r="O489"/>
      <c r="P489"/>
      <c r="Q489"/>
      <c r="R489"/>
      <c r="S489"/>
      <c r="T489"/>
      <c r="U489"/>
      <c r="V489"/>
      <c r="W489"/>
      <c r="X489"/>
      <c r="Y489"/>
    </row>
    <row r="490" spans="1:25" ht="16" x14ac:dyDescent="0.2">
      <c r="A490" s="161"/>
      <c r="B490"/>
      <c r="C490"/>
      <c r="D490"/>
      <c r="E490"/>
      <c r="F490"/>
      <c r="G490"/>
      <c r="H490"/>
      <c r="I490"/>
      <c r="J490"/>
      <c r="K490"/>
      <c r="L490"/>
      <c r="M490"/>
      <c r="N490"/>
      <c r="O490"/>
      <c r="P490"/>
      <c r="Q490"/>
      <c r="R490"/>
      <c r="S490"/>
      <c r="T490"/>
      <c r="U490"/>
      <c r="V490"/>
      <c r="W490"/>
      <c r="X490"/>
      <c r="Y490"/>
    </row>
    <row r="491" spans="1:25" ht="16" x14ac:dyDescent="0.2">
      <c r="A491" s="161"/>
      <c r="B491"/>
      <c r="C491"/>
      <c r="D491"/>
      <c r="E491"/>
      <c r="F491"/>
      <c r="G491"/>
      <c r="H491"/>
      <c r="I491"/>
      <c r="J491"/>
      <c r="K491"/>
      <c r="L491"/>
      <c r="M491"/>
      <c r="N491"/>
      <c r="O491"/>
      <c r="P491"/>
      <c r="Q491"/>
      <c r="R491"/>
      <c r="S491"/>
      <c r="T491"/>
      <c r="U491"/>
      <c r="V491"/>
      <c r="W491"/>
      <c r="X491"/>
      <c r="Y491"/>
    </row>
    <row r="492" spans="1:25" ht="16" x14ac:dyDescent="0.2">
      <c r="A492" s="161"/>
      <c r="B492"/>
      <c r="C492"/>
      <c r="D492"/>
      <c r="E492"/>
      <c r="F492"/>
      <c r="G492"/>
      <c r="H492"/>
      <c r="I492"/>
      <c r="J492"/>
      <c r="K492"/>
      <c r="L492"/>
      <c r="M492"/>
      <c r="N492"/>
      <c r="O492"/>
      <c r="P492"/>
      <c r="Q492"/>
      <c r="R492"/>
      <c r="S492"/>
      <c r="T492"/>
      <c r="U492"/>
      <c r="V492"/>
      <c r="W492"/>
      <c r="X492"/>
      <c r="Y492"/>
    </row>
    <row r="493" spans="1:25" ht="16" x14ac:dyDescent="0.2">
      <c r="A493" s="161"/>
      <c r="B493"/>
      <c r="C493"/>
      <c r="D493"/>
      <c r="E493"/>
      <c r="F493"/>
      <c r="G493"/>
      <c r="H493"/>
      <c r="I493"/>
      <c r="J493"/>
      <c r="K493"/>
      <c r="L493"/>
      <c r="M493"/>
      <c r="N493"/>
      <c r="O493"/>
      <c r="P493"/>
      <c r="Q493"/>
      <c r="R493"/>
      <c r="S493"/>
      <c r="T493"/>
      <c r="U493"/>
      <c r="V493"/>
      <c r="W493"/>
      <c r="X493"/>
      <c r="Y493"/>
    </row>
    <row r="494" spans="1:25" ht="16" x14ac:dyDescent="0.2">
      <c r="A494" s="161"/>
      <c r="B494"/>
      <c r="C494"/>
      <c r="D494"/>
      <c r="E494"/>
      <c r="F494"/>
      <c r="G494"/>
      <c r="H494"/>
      <c r="I494"/>
      <c r="J494"/>
      <c r="K494"/>
      <c r="L494"/>
      <c r="M494"/>
      <c r="N494"/>
      <c r="O494"/>
      <c r="P494"/>
      <c r="Q494"/>
      <c r="R494"/>
      <c r="S494"/>
      <c r="T494"/>
      <c r="U494"/>
      <c r="V494"/>
      <c r="W494"/>
      <c r="X494"/>
      <c r="Y494"/>
    </row>
    <row r="495" spans="1:25" ht="16" x14ac:dyDescent="0.2">
      <c r="A495" s="161"/>
      <c r="B495"/>
      <c r="C495"/>
      <c r="D495"/>
      <c r="E495"/>
      <c r="F495"/>
      <c r="G495"/>
      <c r="H495"/>
      <c r="I495"/>
      <c r="J495"/>
      <c r="K495"/>
      <c r="L495"/>
      <c r="M495"/>
      <c r="N495"/>
      <c r="O495"/>
      <c r="P495"/>
      <c r="Q495"/>
      <c r="R495"/>
      <c r="S495"/>
      <c r="T495"/>
      <c r="U495"/>
      <c r="V495"/>
      <c r="W495"/>
      <c r="X495"/>
      <c r="Y495"/>
    </row>
    <row r="496" spans="1:25" ht="16" x14ac:dyDescent="0.2">
      <c r="A496" s="161"/>
      <c r="B496"/>
      <c r="C496"/>
      <c r="D496"/>
      <c r="E496"/>
      <c r="F496"/>
      <c r="G496"/>
      <c r="H496"/>
      <c r="I496"/>
      <c r="J496"/>
      <c r="K496"/>
      <c r="L496"/>
      <c r="M496"/>
      <c r="N496"/>
      <c r="O496"/>
      <c r="P496"/>
      <c r="Q496"/>
      <c r="R496"/>
      <c r="S496"/>
      <c r="T496"/>
      <c r="U496"/>
      <c r="V496"/>
      <c r="W496"/>
      <c r="X496"/>
      <c r="Y496"/>
    </row>
    <row r="497" spans="1:25" ht="16" x14ac:dyDescent="0.2">
      <c r="A497" s="161"/>
      <c r="B497"/>
      <c r="C497"/>
      <c r="D497"/>
      <c r="E497"/>
      <c r="F497"/>
      <c r="G497"/>
      <c r="H497"/>
      <c r="I497"/>
      <c r="J497"/>
      <c r="K497"/>
      <c r="L497"/>
      <c r="M497"/>
      <c r="N497"/>
      <c r="O497"/>
      <c r="P497"/>
      <c r="Q497"/>
      <c r="R497"/>
      <c r="S497"/>
      <c r="T497"/>
      <c r="U497"/>
      <c r="V497"/>
      <c r="W497"/>
      <c r="X497"/>
      <c r="Y497"/>
    </row>
    <row r="498" spans="1:25" ht="16" x14ac:dyDescent="0.2">
      <c r="A498" s="161"/>
      <c r="B498"/>
      <c r="C498"/>
      <c r="D498"/>
      <c r="E498"/>
      <c r="F498"/>
      <c r="G498"/>
      <c r="H498"/>
      <c r="I498"/>
      <c r="J498"/>
      <c r="K498"/>
      <c r="L498"/>
      <c r="M498"/>
      <c r="N498"/>
      <c r="O498"/>
      <c r="P498"/>
      <c r="Q498"/>
      <c r="R498"/>
      <c r="S498"/>
      <c r="T498"/>
      <c r="U498"/>
      <c r="V498"/>
      <c r="W498"/>
      <c r="X498"/>
      <c r="Y498"/>
    </row>
    <row r="499" spans="1:25" ht="16" x14ac:dyDescent="0.2">
      <c r="A499" s="161"/>
      <c r="B499"/>
      <c r="C499"/>
      <c r="D499"/>
      <c r="E499"/>
      <c r="F499"/>
      <c r="G499"/>
      <c r="H499"/>
      <c r="I499"/>
      <c r="J499"/>
      <c r="K499"/>
      <c r="L499"/>
      <c r="M499"/>
      <c r="N499"/>
      <c r="O499"/>
      <c r="P499"/>
      <c r="Q499"/>
      <c r="R499"/>
      <c r="S499"/>
      <c r="T499"/>
      <c r="U499"/>
      <c r="V499"/>
      <c r="W499"/>
      <c r="X499"/>
      <c r="Y499"/>
    </row>
    <row r="500" spans="1:25" ht="16" x14ac:dyDescent="0.2">
      <c r="A500" s="161"/>
      <c r="B500"/>
      <c r="C500"/>
      <c r="D500"/>
      <c r="E500"/>
      <c r="F500"/>
      <c r="G500"/>
      <c r="H500"/>
      <c r="I500"/>
      <c r="J500"/>
      <c r="K500"/>
      <c r="L500"/>
      <c r="M500"/>
      <c r="N500"/>
      <c r="O500"/>
      <c r="P500"/>
      <c r="Q500"/>
      <c r="R500"/>
      <c r="S500"/>
      <c r="T500"/>
      <c r="U500"/>
      <c r="V500"/>
      <c r="W500"/>
      <c r="X500"/>
      <c r="Y500"/>
    </row>
    <row r="501" spans="1:25" ht="16" x14ac:dyDescent="0.2">
      <c r="A501" s="161"/>
      <c r="B501"/>
      <c r="C501"/>
      <c r="D501"/>
      <c r="E501"/>
      <c r="F501"/>
      <c r="G501"/>
      <c r="H501"/>
      <c r="I501"/>
      <c r="J501"/>
      <c r="K501"/>
      <c r="L501"/>
      <c r="M501"/>
      <c r="N501"/>
      <c r="O501"/>
      <c r="P501"/>
      <c r="Q501"/>
      <c r="R501"/>
      <c r="S501"/>
      <c r="T501"/>
      <c r="U501"/>
      <c r="V501"/>
      <c r="W501"/>
      <c r="X501"/>
      <c r="Y501"/>
    </row>
    <row r="502" spans="1:25" ht="16" x14ac:dyDescent="0.2">
      <c r="A502" s="161"/>
      <c r="B502"/>
      <c r="C502"/>
      <c r="D502"/>
      <c r="E502"/>
      <c r="F502"/>
      <c r="G502"/>
      <c r="H502"/>
      <c r="I502"/>
      <c r="J502"/>
      <c r="K502"/>
      <c r="L502"/>
      <c r="M502"/>
      <c r="N502"/>
      <c r="O502"/>
      <c r="P502"/>
      <c r="Q502"/>
      <c r="R502"/>
      <c r="S502"/>
      <c r="T502"/>
      <c r="U502"/>
      <c r="V502"/>
      <c r="W502"/>
      <c r="X502"/>
      <c r="Y502"/>
    </row>
    <row r="503" spans="1:25" ht="16" x14ac:dyDescent="0.2">
      <c r="A503" s="161"/>
      <c r="B503"/>
      <c r="C503"/>
      <c r="D503"/>
      <c r="E503"/>
      <c r="F503"/>
      <c r="G503"/>
      <c r="H503"/>
      <c r="I503"/>
      <c r="J503"/>
      <c r="K503"/>
      <c r="L503"/>
      <c r="M503"/>
      <c r="N503"/>
      <c r="O503"/>
      <c r="P503"/>
      <c r="Q503"/>
      <c r="R503"/>
      <c r="S503"/>
      <c r="T503"/>
      <c r="U503"/>
      <c r="V503"/>
      <c r="W503"/>
      <c r="X503"/>
      <c r="Y503"/>
    </row>
    <row r="504" spans="1:25" ht="16" x14ac:dyDescent="0.2">
      <c r="A504" s="161"/>
      <c r="B504"/>
      <c r="C504"/>
      <c r="D504"/>
      <c r="E504"/>
      <c r="F504"/>
      <c r="G504"/>
      <c r="H504"/>
      <c r="I504"/>
      <c r="J504"/>
      <c r="K504"/>
      <c r="L504"/>
      <c r="M504"/>
      <c r="N504"/>
      <c r="O504"/>
      <c r="P504"/>
      <c r="Q504"/>
      <c r="R504"/>
      <c r="S504"/>
      <c r="T504"/>
      <c r="U504"/>
      <c r="V504"/>
      <c r="W504"/>
      <c r="X504"/>
      <c r="Y504"/>
    </row>
    <row r="505" spans="1:25" ht="16" x14ac:dyDescent="0.2">
      <c r="A505" s="161"/>
      <c r="B505"/>
      <c r="C505"/>
      <c r="D505"/>
      <c r="E505"/>
      <c r="F505"/>
      <c r="G505"/>
      <c r="H505"/>
      <c r="I505"/>
      <c r="J505"/>
      <c r="K505"/>
      <c r="L505"/>
      <c r="M505"/>
      <c r="N505"/>
      <c r="O505"/>
      <c r="P505"/>
      <c r="Q505"/>
      <c r="R505"/>
      <c r="S505"/>
      <c r="T505"/>
      <c r="U505"/>
      <c r="V505"/>
      <c r="W505"/>
      <c r="X505"/>
      <c r="Y505"/>
    </row>
    <row r="506" spans="1:25" ht="16" x14ac:dyDescent="0.2">
      <c r="A506" s="161"/>
      <c r="B506"/>
      <c r="C506"/>
      <c r="D506"/>
      <c r="E506"/>
      <c r="F506"/>
      <c r="G506"/>
      <c r="H506"/>
      <c r="I506"/>
      <c r="J506"/>
      <c r="K506"/>
      <c r="L506"/>
      <c r="M506"/>
      <c r="N506"/>
      <c r="O506"/>
      <c r="P506"/>
      <c r="Q506"/>
      <c r="R506"/>
      <c r="S506"/>
      <c r="T506"/>
      <c r="U506"/>
      <c r="V506"/>
      <c r="W506"/>
      <c r="X506"/>
      <c r="Y506"/>
    </row>
    <row r="507" spans="1:25" ht="16" x14ac:dyDescent="0.2">
      <c r="A507" s="161"/>
      <c r="B507"/>
      <c r="C507"/>
      <c r="D507"/>
      <c r="E507"/>
      <c r="F507"/>
      <c r="G507"/>
      <c r="H507"/>
      <c r="I507"/>
      <c r="J507"/>
      <c r="K507"/>
      <c r="L507"/>
      <c r="M507"/>
      <c r="N507"/>
      <c r="O507"/>
      <c r="P507"/>
      <c r="Q507"/>
      <c r="R507"/>
      <c r="S507"/>
      <c r="T507"/>
      <c r="U507"/>
      <c r="V507"/>
      <c r="W507"/>
      <c r="X507"/>
      <c r="Y507"/>
    </row>
    <row r="508" spans="1:25" ht="16" x14ac:dyDescent="0.2">
      <c r="A508" s="161"/>
      <c r="B508"/>
      <c r="C508"/>
      <c r="D508"/>
      <c r="E508"/>
      <c r="F508"/>
      <c r="G508"/>
      <c r="H508"/>
      <c r="I508"/>
      <c r="J508"/>
      <c r="K508"/>
      <c r="L508"/>
      <c r="M508"/>
      <c r="N508"/>
      <c r="O508"/>
      <c r="P508"/>
      <c r="Q508"/>
      <c r="R508"/>
      <c r="S508"/>
      <c r="T508"/>
      <c r="U508"/>
      <c r="V508"/>
      <c r="W508"/>
      <c r="X508"/>
      <c r="Y508"/>
    </row>
    <row r="509" spans="1:25" ht="16" x14ac:dyDescent="0.2">
      <c r="A509" s="161"/>
      <c r="B509"/>
      <c r="C509"/>
      <c r="D509"/>
      <c r="E509"/>
      <c r="F509"/>
      <c r="G509"/>
      <c r="H509"/>
      <c r="I509"/>
      <c r="J509"/>
      <c r="K509"/>
      <c r="L509"/>
      <c r="M509"/>
      <c r="N509"/>
      <c r="O509"/>
      <c r="P509"/>
      <c r="Q509"/>
      <c r="R509"/>
      <c r="S509"/>
      <c r="T509"/>
      <c r="U509"/>
      <c r="V509"/>
      <c r="W509"/>
      <c r="X509"/>
      <c r="Y509"/>
    </row>
    <row r="510" spans="1:25" ht="16" x14ac:dyDescent="0.2">
      <c r="A510" s="161"/>
      <c r="B510"/>
      <c r="C510"/>
      <c r="D510"/>
      <c r="E510"/>
      <c r="F510"/>
      <c r="G510"/>
      <c r="H510"/>
      <c r="I510"/>
      <c r="J510"/>
      <c r="K510"/>
      <c r="L510"/>
      <c r="M510"/>
      <c r="N510"/>
      <c r="O510"/>
      <c r="P510"/>
      <c r="Q510"/>
      <c r="R510"/>
      <c r="S510"/>
      <c r="T510"/>
      <c r="U510"/>
      <c r="V510"/>
      <c r="W510"/>
      <c r="X510"/>
      <c r="Y510"/>
    </row>
    <row r="511" spans="1:25" ht="16" x14ac:dyDescent="0.2">
      <c r="A511" s="161"/>
      <c r="B511"/>
      <c r="C511"/>
      <c r="D511"/>
      <c r="E511"/>
      <c r="F511"/>
      <c r="G511"/>
      <c r="H511"/>
      <c r="I511"/>
      <c r="J511"/>
      <c r="K511"/>
      <c r="L511"/>
      <c r="M511"/>
      <c r="N511"/>
      <c r="O511"/>
      <c r="P511"/>
      <c r="Q511"/>
      <c r="R511"/>
      <c r="S511"/>
      <c r="T511"/>
      <c r="U511"/>
      <c r="V511"/>
      <c r="W511"/>
      <c r="X511"/>
      <c r="Y511"/>
    </row>
    <row r="512" spans="1:25" ht="16" x14ac:dyDescent="0.2">
      <c r="A512" s="161"/>
      <c r="B512"/>
      <c r="C512"/>
      <c r="D512"/>
      <c r="E512"/>
      <c r="F512"/>
      <c r="G512"/>
      <c r="H512"/>
      <c r="I512"/>
      <c r="J512"/>
      <c r="K512"/>
      <c r="L512"/>
      <c r="M512"/>
      <c r="N512"/>
      <c r="O512"/>
      <c r="P512"/>
      <c r="Q512"/>
      <c r="R512"/>
      <c r="S512"/>
      <c r="T512"/>
      <c r="U512"/>
      <c r="V512"/>
      <c r="W512"/>
      <c r="X512"/>
      <c r="Y512"/>
    </row>
    <row r="513" spans="1:25" ht="16" x14ac:dyDescent="0.2">
      <c r="A513" s="161"/>
      <c r="B513"/>
      <c r="C513"/>
      <c r="D513"/>
      <c r="E513"/>
      <c r="F513"/>
      <c r="G513"/>
      <c r="H513"/>
      <c r="I513"/>
      <c r="J513"/>
      <c r="K513"/>
      <c r="L513"/>
      <c r="M513"/>
      <c r="N513"/>
      <c r="O513"/>
      <c r="P513"/>
      <c r="Q513"/>
      <c r="R513"/>
      <c r="S513"/>
      <c r="T513"/>
      <c r="U513"/>
      <c r="V513"/>
      <c r="W513"/>
      <c r="X513"/>
      <c r="Y513"/>
    </row>
    <row r="514" spans="1:25" ht="16" x14ac:dyDescent="0.2">
      <c r="A514" s="161"/>
      <c r="B514"/>
      <c r="C514"/>
      <c r="D514"/>
      <c r="E514"/>
      <c r="F514"/>
      <c r="G514"/>
      <c r="H514"/>
      <c r="I514"/>
      <c r="J514"/>
      <c r="K514"/>
      <c r="L514"/>
      <c r="M514"/>
      <c r="N514"/>
      <c r="O514"/>
      <c r="P514"/>
      <c r="Q514"/>
      <c r="R514"/>
      <c r="S514"/>
      <c r="T514"/>
      <c r="U514"/>
      <c r="V514"/>
      <c r="W514"/>
      <c r="X514"/>
      <c r="Y514"/>
    </row>
    <row r="515" spans="1:25" ht="16" x14ac:dyDescent="0.2">
      <c r="A515" s="161"/>
      <c r="B515"/>
      <c r="C515"/>
      <c r="D515"/>
      <c r="E515"/>
      <c r="F515"/>
      <c r="G515"/>
      <c r="H515"/>
      <c r="I515"/>
      <c r="J515"/>
      <c r="K515"/>
      <c r="L515"/>
      <c r="M515"/>
      <c r="N515"/>
      <c r="O515"/>
      <c r="P515"/>
      <c r="Q515"/>
      <c r="R515"/>
      <c r="S515"/>
      <c r="T515"/>
      <c r="U515"/>
      <c r="V515"/>
      <c r="W515"/>
      <c r="X515"/>
      <c r="Y515"/>
    </row>
    <row r="516" spans="1:25" ht="16" x14ac:dyDescent="0.2">
      <c r="A516" s="161"/>
      <c r="B516"/>
      <c r="C516"/>
      <c r="D516"/>
      <c r="E516"/>
      <c r="F516"/>
      <c r="G516"/>
      <c r="H516"/>
      <c r="I516"/>
      <c r="J516"/>
      <c r="K516"/>
      <c r="L516"/>
      <c r="M516"/>
      <c r="N516"/>
      <c r="O516"/>
      <c r="P516"/>
      <c r="Q516"/>
      <c r="R516"/>
      <c r="S516"/>
      <c r="T516"/>
      <c r="U516"/>
      <c r="V516"/>
      <c r="W516"/>
      <c r="X516"/>
      <c r="Y516"/>
    </row>
    <row r="517" spans="1:25" ht="16" x14ac:dyDescent="0.2">
      <c r="A517" s="161"/>
      <c r="B517"/>
      <c r="C517"/>
      <c r="D517"/>
      <c r="E517"/>
      <c r="F517"/>
      <c r="G517"/>
      <c r="H517"/>
      <c r="I517"/>
      <c r="J517"/>
      <c r="K517"/>
      <c r="L517"/>
      <c r="M517"/>
      <c r="N517"/>
      <c r="O517"/>
      <c r="P517"/>
      <c r="Q517"/>
      <c r="R517"/>
      <c r="S517"/>
      <c r="T517"/>
      <c r="U517"/>
      <c r="V517"/>
      <c r="W517"/>
      <c r="X517"/>
      <c r="Y517"/>
    </row>
    <row r="518" spans="1:25" ht="16" x14ac:dyDescent="0.2">
      <c r="A518" s="161"/>
      <c r="B518"/>
      <c r="C518"/>
      <c r="D518"/>
      <c r="E518"/>
      <c r="F518"/>
      <c r="G518"/>
      <c r="H518"/>
      <c r="I518"/>
      <c r="J518"/>
      <c r="K518"/>
      <c r="L518"/>
      <c r="M518"/>
      <c r="N518"/>
      <c r="O518"/>
      <c r="P518"/>
      <c r="Q518"/>
      <c r="R518"/>
      <c r="S518"/>
      <c r="T518"/>
      <c r="U518"/>
      <c r="V518"/>
      <c r="W518"/>
      <c r="X518"/>
      <c r="Y518"/>
    </row>
    <row r="519" spans="1:25" ht="16" x14ac:dyDescent="0.2">
      <c r="A519" s="161"/>
      <c r="B519"/>
      <c r="C519"/>
      <c r="D519"/>
      <c r="E519"/>
      <c r="F519"/>
      <c r="G519"/>
      <c r="H519"/>
      <c r="I519"/>
      <c r="J519"/>
      <c r="K519"/>
      <c r="L519"/>
      <c r="M519"/>
      <c r="N519"/>
      <c r="O519"/>
      <c r="P519"/>
      <c r="Q519"/>
      <c r="R519"/>
      <c r="S519"/>
      <c r="T519"/>
      <c r="U519"/>
      <c r="V519"/>
      <c r="W519"/>
      <c r="X519"/>
      <c r="Y519"/>
    </row>
    <row r="520" spans="1:25" ht="16" x14ac:dyDescent="0.2">
      <c r="A520" s="161"/>
      <c r="B520"/>
      <c r="C520"/>
      <c r="D520"/>
      <c r="E520"/>
      <c r="F520"/>
      <c r="G520"/>
      <c r="H520"/>
      <c r="I520"/>
      <c r="J520"/>
      <c r="K520"/>
      <c r="L520"/>
      <c r="M520"/>
      <c r="N520"/>
      <c r="O520"/>
      <c r="P520"/>
      <c r="Q520"/>
      <c r="R520"/>
      <c r="S520"/>
      <c r="T520"/>
      <c r="U520"/>
      <c r="V520"/>
      <c r="W520"/>
      <c r="X520"/>
      <c r="Y520"/>
    </row>
    <row r="521" spans="1:25" ht="16" x14ac:dyDescent="0.2">
      <c r="A521" s="161"/>
      <c r="B521"/>
      <c r="C521"/>
      <c r="D521"/>
      <c r="E521"/>
      <c r="F521"/>
      <c r="G521"/>
      <c r="H521"/>
      <c r="I521"/>
      <c r="J521"/>
      <c r="K521"/>
      <c r="L521"/>
      <c r="M521"/>
      <c r="N521"/>
      <c r="O521"/>
      <c r="P521"/>
      <c r="Q521"/>
      <c r="R521"/>
      <c r="S521"/>
      <c r="T521"/>
      <c r="U521"/>
      <c r="V521"/>
      <c r="W521"/>
      <c r="X521"/>
      <c r="Y521"/>
    </row>
    <row r="522" spans="1:25" ht="16" x14ac:dyDescent="0.2">
      <c r="A522" s="161"/>
      <c r="B522"/>
      <c r="C522"/>
      <c r="D522"/>
      <c r="E522"/>
      <c r="F522"/>
      <c r="G522"/>
      <c r="H522"/>
      <c r="I522"/>
      <c r="J522"/>
      <c r="K522"/>
      <c r="L522"/>
      <c r="M522"/>
      <c r="N522"/>
      <c r="O522"/>
      <c r="P522"/>
      <c r="Q522"/>
      <c r="R522"/>
      <c r="S522"/>
      <c r="T522"/>
      <c r="U522"/>
      <c r="V522"/>
      <c r="W522"/>
      <c r="X522"/>
      <c r="Y522"/>
    </row>
    <row r="523" spans="1:25" ht="16" x14ac:dyDescent="0.2">
      <c r="A523" s="161"/>
      <c r="B523"/>
      <c r="C523"/>
      <c r="D523"/>
      <c r="E523"/>
      <c r="F523"/>
      <c r="G523"/>
      <c r="H523"/>
      <c r="I523"/>
      <c r="J523"/>
      <c r="K523"/>
      <c r="L523"/>
      <c r="M523"/>
      <c r="N523"/>
      <c r="O523"/>
      <c r="P523"/>
      <c r="Q523"/>
      <c r="R523"/>
      <c r="S523"/>
      <c r="T523"/>
      <c r="U523"/>
      <c r="V523"/>
      <c r="W523"/>
      <c r="X523"/>
      <c r="Y523"/>
    </row>
    <row r="524" spans="1:25" ht="16" x14ac:dyDescent="0.2">
      <c r="A524" s="161"/>
      <c r="B524"/>
      <c r="C524"/>
      <c r="D524"/>
      <c r="E524"/>
      <c r="F524"/>
      <c r="G524"/>
      <c r="H524"/>
      <c r="I524"/>
      <c r="J524"/>
      <c r="K524"/>
      <c r="L524"/>
      <c r="M524"/>
      <c r="N524"/>
      <c r="O524"/>
      <c r="P524"/>
      <c r="Q524"/>
      <c r="R524"/>
      <c r="S524"/>
      <c r="T524"/>
      <c r="U524"/>
      <c r="V524"/>
      <c r="W524"/>
      <c r="X524"/>
      <c r="Y524"/>
    </row>
    <row r="525" spans="1:25" ht="16" x14ac:dyDescent="0.2">
      <c r="A525" s="161"/>
      <c r="B525"/>
      <c r="C525"/>
      <c r="D525"/>
      <c r="E525"/>
      <c r="F525"/>
      <c r="G525"/>
      <c r="H525"/>
      <c r="I525"/>
      <c r="J525"/>
      <c r="K525"/>
      <c r="L525"/>
      <c r="M525"/>
      <c r="N525"/>
      <c r="O525"/>
      <c r="P525"/>
      <c r="Q525"/>
      <c r="R525"/>
      <c r="S525"/>
      <c r="T525"/>
      <c r="U525"/>
      <c r="V525"/>
      <c r="W525"/>
      <c r="X525"/>
      <c r="Y525"/>
    </row>
    <row r="526" spans="1:25" ht="16" x14ac:dyDescent="0.2">
      <c r="A526" s="161"/>
      <c r="B526"/>
      <c r="C526"/>
      <c r="D526"/>
      <c r="E526"/>
      <c r="F526"/>
      <c r="G526"/>
      <c r="H526"/>
      <c r="I526"/>
      <c r="J526"/>
      <c r="K526"/>
      <c r="L526"/>
      <c r="M526"/>
      <c r="N526"/>
      <c r="O526"/>
      <c r="P526"/>
      <c r="Q526"/>
      <c r="R526"/>
      <c r="S526"/>
      <c r="T526"/>
      <c r="U526"/>
      <c r="V526"/>
      <c r="W526"/>
      <c r="X526"/>
      <c r="Y526"/>
    </row>
    <row r="527" spans="1:25" ht="16" x14ac:dyDescent="0.2">
      <c r="A527" s="161"/>
      <c r="B527"/>
      <c r="C527"/>
      <c r="D527"/>
      <c r="E527"/>
      <c r="F527"/>
      <c r="G527"/>
      <c r="H527"/>
      <c r="I527"/>
      <c r="J527"/>
      <c r="K527"/>
      <c r="L527"/>
      <c r="M527"/>
      <c r="N527"/>
      <c r="O527"/>
      <c r="P527"/>
      <c r="Q527"/>
      <c r="R527"/>
      <c r="S527"/>
      <c r="T527"/>
      <c r="U527"/>
      <c r="V527"/>
      <c r="W527"/>
      <c r="X527"/>
      <c r="Y527"/>
    </row>
    <row r="528" spans="1:25" ht="16" x14ac:dyDescent="0.2">
      <c r="A528" s="161"/>
      <c r="B528"/>
      <c r="C528"/>
      <c r="D528"/>
      <c r="E528"/>
      <c r="F528"/>
      <c r="G528"/>
      <c r="H528"/>
      <c r="I528"/>
      <c r="J528"/>
      <c r="K528"/>
      <c r="L528"/>
      <c r="M528"/>
      <c r="N528"/>
      <c r="O528"/>
      <c r="P528"/>
      <c r="Q528"/>
      <c r="R528"/>
      <c r="S528"/>
      <c r="T528"/>
      <c r="U528"/>
      <c r="V528"/>
      <c r="W528"/>
      <c r="X528"/>
      <c r="Y528"/>
    </row>
    <row r="529" spans="1:25" ht="16" x14ac:dyDescent="0.2">
      <c r="A529" s="161"/>
      <c r="B529"/>
      <c r="C529"/>
      <c r="D529"/>
      <c r="E529"/>
      <c r="F529"/>
      <c r="G529"/>
      <c r="H529"/>
      <c r="I529"/>
      <c r="J529"/>
      <c r="K529"/>
      <c r="L529"/>
      <c r="M529"/>
      <c r="N529"/>
      <c r="O529"/>
      <c r="P529"/>
      <c r="Q529"/>
      <c r="R529"/>
      <c r="S529"/>
      <c r="T529"/>
      <c r="U529"/>
      <c r="V529"/>
      <c r="W529"/>
      <c r="X529"/>
      <c r="Y529"/>
    </row>
    <row r="530" spans="1:25" ht="16" x14ac:dyDescent="0.2">
      <c r="A530" s="161"/>
      <c r="B530"/>
      <c r="C530"/>
      <c r="D530"/>
      <c r="E530"/>
      <c r="F530"/>
      <c r="G530"/>
      <c r="H530"/>
      <c r="I530"/>
      <c r="J530"/>
      <c r="K530"/>
      <c r="L530"/>
      <c r="M530"/>
      <c r="N530"/>
      <c r="O530"/>
      <c r="P530"/>
      <c r="Q530"/>
      <c r="R530"/>
      <c r="S530"/>
      <c r="T530"/>
      <c r="U530"/>
      <c r="V530"/>
      <c r="W530"/>
      <c r="X530"/>
      <c r="Y530"/>
    </row>
    <row r="531" spans="1:25" ht="16" x14ac:dyDescent="0.2">
      <c r="A531" s="161"/>
      <c r="B531"/>
      <c r="C531"/>
      <c r="D531"/>
      <c r="E531"/>
      <c r="F531"/>
      <c r="G531"/>
      <c r="H531"/>
      <c r="I531"/>
      <c r="J531"/>
      <c r="K531"/>
      <c r="L531"/>
      <c r="M531"/>
      <c r="N531"/>
      <c r="O531"/>
      <c r="P531"/>
      <c r="Q531"/>
      <c r="R531"/>
      <c r="S531"/>
      <c r="T531"/>
      <c r="U531"/>
      <c r="V531"/>
      <c r="W531"/>
      <c r="X531"/>
      <c r="Y531"/>
    </row>
    <row r="532" spans="1:25" ht="16" x14ac:dyDescent="0.2">
      <c r="A532" s="161"/>
      <c r="B532"/>
      <c r="C532"/>
      <c r="D532"/>
      <c r="E532"/>
      <c r="F532"/>
      <c r="G532"/>
      <c r="H532"/>
      <c r="I532"/>
      <c r="J532"/>
      <c r="K532"/>
      <c r="L532"/>
      <c r="M532"/>
      <c r="N532"/>
      <c r="O532"/>
      <c r="P532"/>
      <c r="Q532"/>
      <c r="R532"/>
      <c r="S532"/>
      <c r="T532"/>
      <c r="U532"/>
      <c r="V532"/>
      <c r="W532"/>
      <c r="X532"/>
      <c r="Y532"/>
    </row>
    <row r="533" spans="1:25" ht="16" x14ac:dyDescent="0.2">
      <c r="A533" s="161"/>
      <c r="B533"/>
      <c r="C533"/>
      <c r="D533"/>
      <c r="E533"/>
      <c r="F533"/>
      <c r="G533"/>
      <c r="H533"/>
      <c r="I533"/>
      <c r="J533"/>
      <c r="K533"/>
      <c r="L533"/>
      <c r="M533"/>
      <c r="N533"/>
      <c r="O533"/>
      <c r="P533"/>
      <c r="Q533"/>
      <c r="R533"/>
      <c r="S533"/>
      <c r="T533"/>
      <c r="U533"/>
      <c r="V533"/>
      <c r="W533"/>
      <c r="X533"/>
      <c r="Y533"/>
    </row>
    <row r="534" spans="1:25" ht="16" x14ac:dyDescent="0.2">
      <c r="A534" s="161"/>
      <c r="B534"/>
      <c r="C534"/>
      <c r="D534"/>
      <c r="E534"/>
      <c r="F534"/>
      <c r="G534"/>
      <c r="H534"/>
      <c r="I534"/>
      <c r="J534"/>
      <c r="K534"/>
      <c r="L534"/>
      <c r="M534"/>
      <c r="N534"/>
      <c r="O534"/>
      <c r="P534"/>
      <c r="Q534"/>
      <c r="R534"/>
      <c r="S534"/>
      <c r="T534"/>
      <c r="U534"/>
      <c r="V534"/>
      <c r="W534"/>
      <c r="X534"/>
      <c r="Y534"/>
    </row>
    <row r="535" spans="1:25" ht="16" x14ac:dyDescent="0.2">
      <c r="A535" s="161"/>
      <c r="B535"/>
      <c r="C535"/>
      <c r="D535"/>
      <c r="E535"/>
      <c r="F535"/>
      <c r="G535"/>
      <c r="H535"/>
      <c r="I535"/>
      <c r="J535"/>
      <c r="K535"/>
      <c r="L535"/>
      <c r="M535"/>
      <c r="N535"/>
      <c r="O535"/>
      <c r="P535"/>
      <c r="Q535"/>
      <c r="R535"/>
      <c r="S535"/>
      <c r="T535"/>
      <c r="U535"/>
      <c r="V535"/>
      <c r="W535"/>
      <c r="X535"/>
      <c r="Y535"/>
    </row>
    <row r="536" spans="1:25" ht="16" x14ac:dyDescent="0.2">
      <c r="A536" s="161"/>
      <c r="B536"/>
      <c r="C536"/>
      <c r="D536"/>
      <c r="E536"/>
      <c r="F536"/>
      <c r="G536"/>
      <c r="H536"/>
      <c r="I536"/>
      <c r="J536"/>
      <c r="K536"/>
      <c r="L536"/>
      <c r="M536"/>
      <c r="N536"/>
      <c r="O536"/>
      <c r="P536"/>
      <c r="Q536"/>
      <c r="R536"/>
      <c r="S536"/>
      <c r="T536"/>
      <c r="U536"/>
      <c r="V536"/>
      <c r="W536"/>
      <c r="X536"/>
      <c r="Y536"/>
    </row>
    <row r="537" spans="1:25" ht="16" x14ac:dyDescent="0.2">
      <c r="A537" s="161"/>
      <c r="B537"/>
      <c r="C537"/>
      <c r="D537"/>
      <c r="E537"/>
      <c r="F537"/>
      <c r="G537"/>
      <c r="H537"/>
      <c r="I537"/>
      <c r="J537"/>
      <c r="K537"/>
      <c r="L537"/>
      <c r="M537"/>
      <c r="N537"/>
      <c r="O537"/>
      <c r="P537"/>
      <c r="Q537"/>
      <c r="R537"/>
      <c r="S537"/>
      <c r="T537"/>
      <c r="U537"/>
      <c r="V537"/>
      <c r="W537"/>
      <c r="X537"/>
      <c r="Y537"/>
    </row>
    <row r="538" spans="1:25" ht="16" x14ac:dyDescent="0.2">
      <c r="A538" s="161"/>
      <c r="B538"/>
      <c r="C538"/>
      <c r="D538"/>
      <c r="E538"/>
      <c r="F538"/>
      <c r="G538"/>
      <c r="H538"/>
      <c r="I538"/>
      <c r="J538"/>
      <c r="K538"/>
      <c r="L538"/>
      <c r="M538"/>
      <c r="N538"/>
      <c r="O538"/>
      <c r="P538"/>
      <c r="Q538"/>
      <c r="R538"/>
      <c r="S538"/>
      <c r="T538"/>
      <c r="U538"/>
      <c r="V538"/>
      <c r="W538"/>
      <c r="X538"/>
      <c r="Y538"/>
    </row>
    <row r="539" spans="1:25" ht="16" x14ac:dyDescent="0.2">
      <c r="A539" s="161"/>
      <c r="B539"/>
      <c r="C539"/>
      <c r="D539"/>
      <c r="E539"/>
      <c r="F539"/>
      <c r="G539"/>
      <c r="H539"/>
      <c r="I539"/>
      <c r="J539"/>
      <c r="K539"/>
      <c r="L539"/>
      <c r="M539"/>
      <c r="N539"/>
      <c r="O539"/>
      <c r="P539"/>
      <c r="Q539"/>
      <c r="R539"/>
      <c r="S539"/>
      <c r="T539"/>
      <c r="U539"/>
      <c r="V539"/>
      <c r="W539"/>
      <c r="X539"/>
      <c r="Y539"/>
    </row>
    <row r="540" spans="1:25" ht="16" x14ac:dyDescent="0.2">
      <c r="A540" s="161"/>
      <c r="B540"/>
      <c r="C540"/>
      <c r="D540"/>
      <c r="E540"/>
      <c r="F540"/>
      <c r="G540"/>
      <c r="H540"/>
      <c r="I540"/>
      <c r="J540"/>
      <c r="K540"/>
      <c r="L540"/>
      <c r="M540"/>
      <c r="N540"/>
      <c r="O540"/>
      <c r="P540"/>
      <c r="Q540"/>
      <c r="R540"/>
      <c r="S540"/>
      <c r="T540"/>
      <c r="U540"/>
      <c r="V540"/>
      <c r="W540"/>
      <c r="X540"/>
      <c r="Y540"/>
    </row>
    <row r="541" spans="1:25" ht="16" x14ac:dyDescent="0.2">
      <c r="A541" s="161"/>
      <c r="B541"/>
      <c r="C541"/>
      <c r="D541"/>
      <c r="E541"/>
      <c r="F541"/>
      <c r="G541"/>
      <c r="H541"/>
      <c r="I541"/>
      <c r="J541"/>
      <c r="K541"/>
      <c r="L541"/>
      <c r="M541"/>
      <c r="N541"/>
      <c r="O541"/>
      <c r="P541"/>
      <c r="Q541"/>
      <c r="R541"/>
      <c r="S541"/>
      <c r="T541"/>
      <c r="U541"/>
      <c r="V541"/>
      <c r="W541"/>
      <c r="X541"/>
      <c r="Y541"/>
    </row>
    <row r="542" spans="1:25" ht="16" x14ac:dyDescent="0.2">
      <c r="A542" s="161"/>
      <c r="B542"/>
      <c r="C542"/>
      <c r="D542"/>
      <c r="E542"/>
      <c r="F542"/>
      <c r="G542"/>
      <c r="H542"/>
      <c r="I542"/>
      <c r="J542"/>
      <c r="K542"/>
      <c r="L542"/>
      <c r="M542"/>
      <c r="N542"/>
      <c r="O542"/>
      <c r="P542"/>
      <c r="Q542"/>
      <c r="R542"/>
      <c r="S542"/>
      <c r="T542"/>
      <c r="U542"/>
      <c r="V542"/>
      <c r="W542"/>
      <c r="X542"/>
      <c r="Y542"/>
    </row>
    <row r="543" spans="1:25" ht="16" x14ac:dyDescent="0.2">
      <c r="A543" s="161"/>
      <c r="B543"/>
      <c r="C543"/>
      <c r="D543"/>
      <c r="E543"/>
      <c r="F543"/>
      <c r="G543"/>
      <c r="H543"/>
      <c r="I543"/>
      <c r="J543"/>
      <c r="K543"/>
      <c r="L543"/>
      <c r="M543"/>
      <c r="N543"/>
      <c r="O543"/>
      <c r="P543"/>
      <c r="Q543"/>
      <c r="R543"/>
      <c r="S543"/>
      <c r="T543"/>
      <c r="U543"/>
      <c r="V543"/>
      <c r="W543"/>
      <c r="X543"/>
      <c r="Y543"/>
    </row>
    <row r="544" spans="1:25" ht="16" x14ac:dyDescent="0.2">
      <c r="A544" s="161"/>
      <c r="B544"/>
      <c r="C544"/>
      <c r="D544"/>
      <c r="E544"/>
      <c r="F544"/>
      <c r="G544"/>
      <c r="H544"/>
      <c r="I544"/>
      <c r="J544"/>
      <c r="K544"/>
      <c r="L544"/>
      <c r="M544"/>
      <c r="N544"/>
      <c r="O544"/>
      <c r="P544"/>
      <c r="Q544"/>
      <c r="R544"/>
      <c r="S544"/>
      <c r="T544"/>
      <c r="U544"/>
      <c r="V544"/>
      <c r="W544"/>
      <c r="X544"/>
      <c r="Y544"/>
    </row>
    <row r="545" spans="1:25" ht="16" x14ac:dyDescent="0.2">
      <c r="A545" s="161"/>
      <c r="B545"/>
      <c r="C545"/>
      <c r="D545"/>
      <c r="E545"/>
      <c r="F545"/>
      <c r="G545"/>
      <c r="H545"/>
      <c r="I545"/>
      <c r="J545"/>
      <c r="K545"/>
      <c r="L545"/>
      <c r="M545"/>
      <c r="N545"/>
      <c r="O545"/>
      <c r="P545"/>
      <c r="Q545"/>
      <c r="R545"/>
      <c r="S545"/>
      <c r="T545"/>
      <c r="U545"/>
      <c r="V545"/>
      <c r="W545"/>
      <c r="X545"/>
      <c r="Y545"/>
    </row>
    <row r="546" spans="1:25" ht="16" x14ac:dyDescent="0.2">
      <c r="A546" s="161"/>
      <c r="B546"/>
      <c r="C546"/>
      <c r="D546"/>
      <c r="E546"/>
      <c r="F546"/>
      <c r="G546"/>
      <c r="H546"/>
      <c r="I546"/>
      <c r="J546"/>
      <c r="K546"/>
      <c r="L546"/>
      <c r="M546"/>
      <c r="N546"/>
      <c r="O546"/>
      <c r="P546"/>
      <c r="Q546"/>
      <c r="R546"/>
      <c r="S546"/>
      <c r="T546"/>
      <c r="U546"/>
      <c r="V546"/>
      <c r="W546"/>
      <c r="X546"/>
      <c r="Y546"/>
    </row>
    <row r="547" spans="1:25" ht="16" x14ac:dyDescent="0.2">
      <c r="A547" s="161"/>
      <c r="B547"/>
      <c r="C547"/>
      <c r="D547"/>
      <c r="E547"/>
      <c r="F547"/>
      <c r="G547"/>
      <c r="H547"/>
      <c r="I547"/>
      <c r="J547"/>
      <c r="K547"/>
      <c r="L547"/>
      <c r="M547"/>
      <c r="N547"/>
      <c r="O547"/>
      <c r="P547"/>
      <c r="Q547"/>
      <c r="R547"/>
      <c r="S547"/>
      <c r="T547"/>
      <c r="U547"/>
      <c r="V547"/>
      <c r="W547"/>
      <c r="X547"/>
      <c r="Y547"/>
    </row>
    <row r="548" spans="1:25" ht="16" x14ac:dyDescent="0.2">
      <c r="A548" s="161"/>
      <c r="B548"/>
      <c r="C548"/>
      <c r="D548"/>
      <c r="E548"/>
      <c r="F548"/>
      <c r="G548"/>
      <c r="H548"/>
      <c r="I548"/>
      <c r="J548"/>
      <c r="K548"/>
      <c r="L548"/>
      <c r="M548"/>
      <c r="N548"/>
      <c r="O548"/>
      <c r="P548"/>
      <c r="Q548"/>
      <c r="R548"/>
      <c r="S548"/>
      <c r="T548"/>
      <c r="U548"/>
      <c r="V548"/>
      <c r="W548"/>
      <c r="X548"/>
      <c r="Y548"/>
    </row>
    <row r="549" spans="1:25" ht="16" x14ac:dyDescent="0.2">
      <c r="A549" s="161"/>
      <c r="B549"/>
      <c r="C549"/>
      <c r="D549"/>
      <c r="E549"/>
      <c r="F549"/>
      <c r="G549"/>
      <c r="H549"/>
      <c r="I549"/>
      <c r="J549"/>
      <c r="K549"/>
      <c r="L549"/>
      <c r="M549"/>
      <c r="N549"/>
      <c r="O549"/>
      <c r="P549"/>
      <c r="Q549"/>
      <c r="R549"/>
      <c r="S549"/>
      <c r="T549"/>
      <c r="U549"/>
      <c r="V549"/>
      <c r="W549"/>
      <c r="X549"/>
      <c r="Y549"/>
    </row>
    <row r="550" spans="1:25" ht="16" x14ac:dyDescent="0.2">
      <c r="A550" s="161"/>
      <c r="B550"/>
      <c r="C550"/>
      <c r="D550"/>
      <c r="E550"/>
      <c r="F550"/>
      <c r="G550"/>
      <c r="H550"/>
      <c r="I550"/>
      <c r="J550"/>
      <c r="K550"/>
      <c r="L550"/>
      <c r="M550"/>
      <c r="N550"/>
      <c r="O550"/>
      <c r="P550"/>
      <c r="Q550"/>
      <c r="R550"/>
      <c r="S550"/>
      <c r="T550"/>
      <c r="U550"/>
      <c r="V550"/>
      <c r="W550"/>
      <c r="X550"/>
      <c r="Y550"/>
    </row>
    <row r="551" spans="1:25" ht="16" x14ac:dyDescent="0.2">
      <c r="A551" s="161"/>
      <c r="B551"/>
      <c r="C551"/>
      <c r="D551"/>
      <c r="E551"/>
      <c r="F551"/>
      <c r="G551"/>
      <c r="H551"/>
      <c r="I551"/>
      <c r="J551"/>
      <c r="K551"/>
      <c r="L551"/>
      <c r="M551"/>
      <c r="N551"/>
      <c r="O551"/>
      <c r="P551"/>
      <c r="Q551"/>
      <c r="R551"/>
      <c r="S551"/>
      <c r="T551"/>
      <c r="U551"/>
      <c r="V551"/>
      <c r="W551"/>
      <c r="X551"/>
      <c r="Y551"/>
    </row>
    <row r="552" spans="1:25" ht="16" x14ac:dyDescent="0.2">
      <c r="A552" s="161"/>
      <c r="B552"/>
      <c r="C552"/>
      <c r="D552"/>
      <c r="E552"/>
      <c r="F552"/>
      <c r="G552"/>
      <c r="H552"/>
      <c r="I552"/>
      <c r="J552"/>
      <c r="K552"/>
      <c r="L552"/>
      <c r="M552"/>
      <c r="N552"/>
      <c r="O552"/>
      <c r="P552"/>
      <c r="Q552"/>
      <c r="R552"/>
      <c r="S552"/>
      <c r="T552"/>
      <c r="U552"/>
      <c r="V552"/>
      <c r="W552"/>
      <c r="X552"/>
      <c r="Y552"/>
    </row>
    <row r="553" spans="1:25" ht="16" x14ac:dyDescent="0.2">
      <c r="A553" s="161"/>
      <c r="B553"/>
      <c r="C553"/>
      <c r="D553"/>
      <c r="E553"/>
      <c r="F553"/>
      <c r="G553"/>
      <c r="H553"/>
      <c r="I553"/>
      <c r="J553"/>
      <c r="K553"/>
      <c r="L553"/>
      <c r="M553"/>
      <c r="N553"/>
      <c r="O553"/>
      <c r="P553"/>
      <c r="Q553"/>
      <c r="R553"/>
      <c r="S553"/>
      <c r="T553"/>
      <c r="U553"/>
      <c r="V553"/>
      <c r="W553"/>
      <c r="X553"/>
      <c r="Y553"/>
    </row>
    <row r="554" spans="1:25" ht="16" x14ac:dyDescent="0.2">
      <c r="A554" s="161"/>
      <c r="B554"/>
      <c r="C554"/>
      <c r="D554"/>
      <c r="E554"/>
      <c r="F554"/>
      <c r="G554"/>
      <c r="H554"/>
      <c r="I554"/>
      <c r="J554"/>
      <c r="K554"/>
      <c r="L554"/>
      <c r="M554"/>
      <c r="N554"/>
      <c r="O554"/>
      <c r="P554"/>
      <c r="Q554"/>
      <c r="R554"/>
      <c r="S554"/>
      <c r="T554"/>
      <c r="U554"/>
      <c r="V554"/>
      <c r="W554"/>
      <c r="X554"/>
      <c r="Y554"/>
    </row>
    <row r="555" spans="1:25" ht="16" x14ac:dyDescent="0.2">
      <c r="A555" s="161"/>
      <c r="B555"/>
      <c r="C555"/>
      <c r="D555"/>
      <c r="E555"/>
      <c r="F555"/>
      <c r="G555"/>
      <c r="H555"/>
      <c r="I555"/>
      <c r="J555"/>
      <c r="K555"/>
      <c r="L555"/>
      <c r="M555"/>
      <c r="N555"/>
      <c r="O555"/>
      <c r="P555"/>
      <c r="Q555"/>
      <c r="R555"/>
      <c r="S555"/>
      <c r="T555"/>
      <c r="U555"/>
      <c r="V555"/>
      <c r="W555"/>
      <c r="X555"/>
      <c r="Y555"/>
    </row>
    <row r="556" spans="1:25" ht="16" x14ac:dyDescent="0.2">
      <c r="A556" s="161"/>
      <c r="B556"/>
      <c r="C556"/>
      <c r="D556"/>
      <c r="E556"/>
      <c r="F556"/>
      <c r="G556"/>
      <c r="H556"/>
      <c r="I556"/>
      <c r="J556"/>
      <c r="K556"/>
      <c r="L556"/>
      <c r="M556"/>
      <c r="N556"/>
      <c r="O556"/>
      <c r="P556"/>
      <c r="Q556"/>
      <c r="R556"/>
      <c r="S556"/>
      <c r="T556"/>
      <c r="U556"/>
      <c r="V556"/>
      <c r="W556"/>
      <c r="X556"/>
      <c r="Y556"/>
    </row>
    <row r="557" spans="1:25" ht="16" x14ac:dyDescent="0.2">
      <c r="A557" s="161"/>
      <c r="B557"/>
      <c r="C557"/>
      <c r="D557"/>
      <c r="E557"/>
      <c r="F557"/>
      <c r="G557"/>
      <c r="H557"/>
      <c r="I557"/>
      <c r="J557"/>
      <c r="K557"/>
      <c r="L557"/>
      <c r="M557"/>
      <c r="N557"/>
      <c r="O557"/>
      <c r="P557"/>
      <c r="Q557"/>
      <c r="R557"/>
      <c r="S557"/>
      <c r="T557"/>
      <c r="U557"/>
      <c r="V557"/>
      <c r="W557"/>
      <c r="X557"/>
      <c r="Y557"/>
    </row>
    <row r="558" spans="1:25" ht="16" x14ac:dyDescent="0.2">
      <c r="A558" s="161"/>
      <c r="B558"/>
      <c r="C558"/>
      <c r="D558"/>
      <c r="E558"/>
      <c r="F558"/>
      <c r="G558"/>
      <c r="H558"/>
      <c r="I558"/>
      <c r="J558"/>
      <c r="K558"/>
      <c r="L558"/>
      <c r="M558"/>
      <c r="N558"/>
      <c r="O558"/>
      <c r="P558"/>
      <c r="Q558"/>
      <c r="R558"/>
      <c r="S558"/>
      <c r="T558"/>
      <c r="U558"/>
      <c r="V558"/>
      <c r="W558"/>
      <c r="X558"/>
      <c r="Y558"/>
    </row>
    <row r="559" spans="1:25" ht="16" x14ac:dyDescent="0.2">
      <c r="A559" s="161"/>
      <c r="B559"/>
      <c r="C559"/>
      <c r="D559"/>
      <c r="E559"/>
      <c r="F559"/>
      <c r="G559"/>
      <c r="H559"/>
      <c r="I559"/>
      <c r="J559"/>
      <c r="K559"/>
      <c r="L559"/>
      <c r="M559"/>
      <c r="N559"/>
      <c r="O559"/>
      <c r="P559"/>
      <c r="Q559"/>
      <c r="R559"/>
      <c r="S559"/>
      <c r="T559"/>
      <c r="U559"/>
      <c r="V559"/>
      <c r="W559"/>
      <c r="X559"/>
      <c r="Y559"/>
    </row>
    <row r="560" spans="1:25" ht="16" x14ac:dyDescent="0.2">
      <c r="A560" s="161"/>
      <c r="B560"/>
      <c r="C560"/>
      <c r="D560"/>
      <c r="E560"/>
      <c r="F560"/>
      <c r="G560"/>
      <c r="H560"/>
      <c r="I560"/>
      <c r="J560"/>
      <c r="K560"/>
      <c r="L560"/>
      <c r="M560"/>
      <c r="N560"/>
      <c r="O560"/>
      <c r="P560"/>
      <c r="Q560"/>
      <c r="R560"/>
      <c r="S560"/>
      <c r="T560"/>
      <c r="U560"/>
      <c r="V560"/>
      <c r="W560"/>
      <c r="X560"/>
      <c r="Y560"/>
    </row>
    <row r="561" spans="1:25" ht="16" x14ac:dyDescent="0.2">
      <c r="A561" s="161"/>
      <c r="B561"/>
      <c r="C561"/>
      <c r="D561"/>
      <c r="E561"/>
      <c r="F561"/>
      <c r="G561"/>
      <c r="H561"/>
      <c r="I561"/>
      <c r="J561"/>
      <c r="K561"/>
      <c r="L561"/>
      <c r="M561"/>
      <c r="N561"/>
      <c r="O561"/>
      <c r="P561"/>
      <c r="Q561"/>
      <c r="R561"/>
      <c r="S561"/>
      <c r="T561"/>
      <c r="U561"/>
      <c r="V561"/>
      <c r="W561"/>
      <c r="X561"/>
      <c r="Y561"/>
    </row>
    <row r="562" spans="1:25" ht="16" x14ac:dyDescent="0.2">
      <c r="A562" s="161"/>
      <c r="B562"/>
      <c r="C562"/>
      <c r="D562"/>
      <c r="E562"/>
      <c r="F562"/>
      <c r="G562"/>
      <c r="H562"/>
      <c r="I562"/>
      <c r="J562"/>
      <c r="K562"/>
      <c r="L562"/>
      <c r="M562"/>
      <c r="N562"/>
      <c r="O562"/>
      <c r="P562"/>
      <c r="Q562"/>
      <c r="R562"/>
      <c r="S562"/>
      <c r="T562"/>
      <c r="U562"/>
      <c r="V562"/>
      <c r="W562"/>
      <c r="X562"/>
      <c r="Y562"/>
    </row>
    <row r="563" spans="1:25" ht="16" x14ac:dyDescent="0.2">
      <c r="A563" s="161"/>
      <c r="B563"/>
      <c r="C563"/>
      <c r="D563"/>
      <c r="E563"/>
      <c r="F563"/>
      <c r="G563"/>
      <c r="H563"/>
      <c r="I563"/>
      <c r="J563"/>
      <c r="K563"/>
      <c r="L563"/>
      <c r="M563"/>
      <c r="N563"/>
      <c r="O563"/>
      <c r="P563"/>
      <c r="Q563"/>
      <c r="R563"/>
      <c r="S563"/>
      <c r="T563"/>
      <c r="U563"/>
      <c r="V563"/>
      <c r="W563"/>
      <c r="X563"/>
      <c r="Y563"/>
    </row>
    <row r="564" spans="1:25" ht="16" x14ac:dyDescent="0.2">
      <c r="A564" s="161"/>
      <c r="B564"/>
      <c r="C564"/>
      <c r="D564"/>
      <c r="E564"/>
      <c r="F564"/>
      <c r="G564"/>
      <c r="H564"/>
      <c r="I564"/>
      <c r="J564"/>
      <c r="K564"/>
      <c r="L564"/>
      <c r="M564"/>
      <c r="N564"/>
      <c r="O564"/>
      <c r="P564"/>
      <c r="Q564"/>
      <c r="R564"/>
      <c r="S564"/>
      <c r="T564"/>
      <c r="U564"/>
      <c r="V564"/>
      <c r="W564"/>
      <c r="X564"/>
      <c r="Y564"/>
    </row>
    <row r="565" spans="1:25" ht="16" x14ac:dyDescent="0.2">
      <c r="A565" s="161"/>
      <c r="B565"/>
      <c r="C565"/>
      <c r="D565"/>
      <c r="E565"/>
      <c r="F565"/>
      <c r="G565"/>
      <c r="H565"/>
      <c r="I565"/>
      <c r="J565"/>
      <c r="K565"/>
      <c r="L565"/>
      <c r="M565"/>
      <c r="N565"/>
      <c r="O565"/>
      <c r="P565"/>
      <c r="Q565"/>
      <c r="R565"/>
      <c r="S565"/>
      <c r="T565"/>
      <c r="U565"/>
      <c r="V565"/>
      <c r="W565"/>
      <c r="X565"/>
      <c r="Y565"/>
    </row>
    <row r="566" spans="1:25" ht="16" x14ac:dyDescent="0.2">
      <c r="A566" s="161"/>
      <c r="B566"/>
      <c r="C566"/>
      <c r="D566"/>
      <c r="E566"/>
      <c r="F566"/>
      <c r="G566"/>
      <c r="H566"/>
      <c r="I566"/>
      <c r="J566"/>
      <c r="K566"/>
      <c r="L566"/>
      <c r="M566"/>
      <c r="N566"/>
      <c r="O566"/>
      <c r="P566"/>
      <c r="Q566"/>
      <c r="R566"/>
      <c r="S566"/>
      <c r="T566"/>
      <c r="U566"/>
      <c r="V566"/>
      <c r="W566"/>
      <c r="X566"/>
      <c r="Y566"/>
    </row>
    <row r="567" spans="1:25" ht="16" x14ac:dyDescent="0.2">
      <c r="A567" s="161"/>
      <c r="B567"/>
      <c r="C567"/>
      <c r="D567"/>
      <c r="E567"/>
      <c r="F567"/>
      <c r="G567"/>
      <c r="H567"/>
      <c r="I567"/>
      <c r="J567"/>
      <c r="K567"/>
      <c r="L567"/>
      <c r="M567"/>
      <c r="N567"/>
      <c r="O567"/>
      <c r="P567"/>
      <c r="Q567"/>
      <c r="R567"/>
      <c r="S567"/>
      <c r="T567"/>
      <c r="U567"/>
      <c r="V567"/>
      <c r="W567"/>
      <c r="X567"/>
      <c r="Y567"/>
    </row>
    <row r="568" spans="1:25" ht="16" x14ac:dyDescent="0.2">
      <c r="A568" s="161"/>
      <c r="B568"/>
      <c r="C568"/>
      <c r="D568"/>
      <c r="E568"/>
      <c r="F568"/>
      <c r="G568"/>
      <c r="H568"/>
      <c r="I568"/>
      <c r="J568"/>
      <c r="K568"/>
      <c r="L568"/>
      <c r="M568"/>
      <c r="N568"/>
      <c r="O568"/>
      <c r="P568"/>
      <c r="Q568"/>
      <c r="R568"/>
      <c r="S568"/>
      <c r="T568"/>
      <c r="U568"/>
      <c r="V568"/>
      <c r="W568"/>
      <c r="X568"/>
      <c r="Y568"/>
    </row>
    <row r="569" spans="1:25" ht="16" x14ac:dyDescent="0.2">
      <c r="A569" s="161"/>
      <c r="B569"/>
      <c r="C569"/>
      <c r="D569"/>
      <c r="E569"/>
      <c r="F569"/>
      <c r="G569"/>
      <c r="H569"/>
      <c r="I569"/>
      <c r="J569"/>
      <c r="K569"/>
      <c r="L569"/>
      <c r="M569"/>
      <c r="N569"/>
      <c r="O569"/>
      <c r="P569"/>
      <c r="Q569"/>
      <c r="R569"/>
      <c r="S569"/>
      <c r="T569"/>
      <c r="U569"/>
      <c r="V569"/>
      <c r="W569"/>
      <c r="X569"/>
      <c r="Y569"/>
    </row>
    <row r="570" spans="1:25" ht="16" x14ac:dyDescent="0.2">
      <c r="A570" s="161"/>
      <c r="B570"/>
      <c r="C570"/>
      <c r="D570"/>
      <c r="E570"/>
      <c r="F570"/>
      <c r="G570"/>
      <c r="H570"/>
      <c r="I570"/>
      <c r="J570"/>
      <c r="K570"/>
      <c r="L570"/>
      <c r="M570"/>
      <c r="N570"/>
      <c r="O570"/>
      <c r="P570"/>
      <c r="Q570"/>
      <c r="R570"/>
      <c r="S570"/>
      <c r="T570"/>
      <c r="U570"/>
      <c r="V570"/>
      <c r="W570"/>
      <c r="X570"/>
      <c r="Y570"/>
    </row>
    <row r="571" spans="1:25" ht="16" x14ac:dyDescent="0.2">
      <c r="A571" s="161"/>
      <c r="B571"/>
      <c r="C571"/>
      <c r="D571"/>
      <c r="E571"/>
      <c r="F571"/>
      <c r="G571"/>
      <c r="H571"/>
      <c r="I571"/>
      <c r="J571"/>
      <c r="K571"/>
      <c r="L571"/>
      <c r="M571"/>
      <c r="N571"/>
      <c r="O571"/>
      <c r="P571"/>
      <c r="Q571"/>
      <c r="R571"/>
      <c r="S571"/>
      <c r="T571"/>
      <c r="U571"/>
      <c r="V571"/>
      <c r="W571"/>
      <c r="X571"/>
      <c r="Y571"/>
    </row>
    <row r="572" spans="1:25" ht="16" x14ac:dyDescent="0.2">
      <c r="A572" s="161"/>
      <c r="B572"/>
      <c r="C572"/>
      <c r="D572"/>
      <c r="E572"/>
      <c r="F572"/>
      <c r="G572"/>
      <c r="H572"/>
      <c r="I572"/>
      <c r="J572"/>
      <c r="K572"/>
      <c r="L572"/>
      <c r="M572"/>
      <c r="N572"/>
      <c r="O572"/>
      <c r="P572"/>
      <c r="Q572"/>
      <c r="R572"/>
      <c r="S572"/>
      <c r="T572"/>
      <c r="U572"/>
      <c r="V572"/>
      <c r="W572"/>
      <c r="X572"/>
      <c r="Y572"/>
    </row>
    <row r="573" spans="1:25" ht="16" x14ac:dyDescent="0.2">
      <c r="A573" s="161"/>
      <c r="B573"/>
      <c r="C573"/>
      <c r="D573"/>
      <c r="E573"/>
      <c r="F573"/>
      <c r="G573"/>
      <c r="H573"/>
      <c r="I573"/>
      <c r="J573"/>
      <c r="K573"/>
      <c r="L573"/>
      <c r="M573"/>
      <c r="N573"/>
      <c r="O573"/>
      <c r="P573"/>
      <c r="Q573"/>
      <c r="R573"/>
      <c r="S573"/>
      <c r="T573"/>
      <c r="U573"/>
      <c r="V573"/>
      <c r="W573"/>
      <c r="X573"/>
      <c r="Y573"/>
    </row>
    <row r="574" spans="1:25" ht="16" x14ac:dyDescent="0.2">
      <c r="A574" s="161"/>
      <c r="B574"/>
      <c r="C574"/>
      <c r="D574"/>
      <c r="E574"/>
      <c r="F574"/>
      <c r="G574"/>
      <c r="H574"/>
      <c r="I574"/>
      <c r="J574"/>
      <c r="K574"/>
      <c r="L574"/>
      <c r="M574"/>
      <c r="N574"/>
      <c r="O574"/>
      <c r="P574"/>
      <c r="Q574"/>
      <c r="R574"/>
      <c r="S574"/>
      <c r="T574"/>
      <c r="U574"/>
      <c r="V574"/>
      <c r="W574"/>
      <c r="X574"/>
      <c r="Y574"/>
    </row>
    <row r="575" spans="1:25" ht="16" x14ac:dyDescent="0.2">
      <c r="A575" s="161"/>
      <c r="B575"/>
      <c r="C575"/>
      <c r="D575"/>
      <c r="E575"/>
      <c r="F575"/>
      <c r="G575"/>
      <c r="H575"/>
      <c r="I575"/>
      <c r="J575"/>
      <c r="K575"/>
      <c r="L575"/>
      <c r="M575"/>
      <c r="N575"/>
      <c r="O575"/>
      <c r="P575"/>
      <c r="Q575"/>
      <c r="R575"/>
      <c r="S575"/>
      <c r="T575"/>
      <c r="U575"/>
      <c r="V575"/>
      <c r="W575"/>
      <c r="X575"/>
      <c r="Y575"/>
    </row>
    <row r="576" spans="1:25" ht="16" x14ac:dyDescent="0.2">
      <c r="A576" s="161"/>
      <c r="B576"/>
      <c r="C576"/>
      <c r="D576"/>
      <c r="E576"/>
      <c r="F576"/>
      <c r="G576"/>
      <c r="H576"/>
      <c r="I576"/>
      <c r="J576"/>
      <c r="K576"/>
      <c r="L576"/>
      <c r="M576"/>
      <c r="N576"/>
      <c r="O576"/>
      <c r="P576"/>
      <c r="Q576"/>
      <c r="R576"/>
      <c r="S576"/>
      <c r="T576"/>
      <c r="U576"/>
      <c r="V576"/>
      <c r="W576"/>
      <c r="X576"/>
      <c r="Y576"/>
    </row>
    <row r="577" spans="1:25" ht="16" x14ac:dyDescent="0.2">
      <c r="A577" s="161"/>
      <c r="B577"/>
      <c r="C577"/>
      <c r="D577"/>
      <c r="E577"/>
      <c r="F577"/>
      <c r="G577"/>
      <c r="H577"/>
      <c r="I577"/>
      <c r="J577"/>
      <c r="K577"/>
      <c r="L577"/>
      <c r="M577"/>
      <c r="N577"/>
      <c r="O577"/>
      <c r="P577"/>
      <c r="Q577"/>
      <c r="R577"/>
      <c r="S577"/>
      <c r="T577"/>
      <c r="U577"/>
      <c r="V577"/>
      <c r="W577"/>
      <c r="X577"/>
      <c r="Y577"/>
    </row>
    <row r="578" spans="1:25" ht="16" x14ac:dyDescent="0.2">
      <c r="A578" s="161"/>
      <c r="B578"/>
      <c r="C578"/>
      <c r="D578"/>
      <c r="E578"/>
      <c r="F578"/>
      <c r="G578"/>
      <c r="H578"/>
      <c r="I578"/>
      <c r="J578"/>
      <c r="K578"/>
      <c r="L578"/>
      <c r="M578"/>
      <c r="N578"/>
      <c r="O578"/>
      <c r="P578"/>
      <c r="Q578"/>
      <c r="R578"/>
      <c r="S578"/>
      <c r="T578"/>
      <c r="U578"/>
      <c r="V578"/>
      <c r="W578"/>
      <c r="X578"/>
      <c r="Y578"/>
    </row>
    <row r="579" spans="1:25" ht="16" x14ac:dyDescent="0.2">
      <c r="A579" s="161"/>
      <c r="B579"/>
      <c r="C579"/>
      <c r="D579"/>
      <c r="E579"/>
      <c r="F579"/>
      <c r="G579"/>
      <c r="H579"/>
      <c r="I579"/>
      <c r="J579"/>
      <c r="K579"/>
      <c r="L579"/>
      <c r="M579"/>
      <c r="N579"/>
      <c r="O579"/>
      <c r="P579"/>
      <c r="Q579"/>
      <c r="R579"/>
      <c r="S579"/>
      <c r="T579"/>
      <c r="U579"/>
      <c r="V579"/>
      <c r="W579"/>
      <c r="X579"/>
      <c r="Y579"/>
    </row>
    <row r="580" spans="1:25" ht="16" x14ac:dyDescent="0.2">
      <c r="A580" s="161"/>
      <c r="B580"/>
      <c r="C580"/>
      <c r="D580"/>
      <c r="E580"/>
      <c r="F580"/>
      <c r="G580"/>
      <c r="H580"/>
      <c r="I580"/>
      <c r="J580"/>
      <c r="K580"/>
      <c r="L580"/>
      <c r="M580"/>
      <c r="N580"/>
      <c r="O580"/>
      <c r="P580"/>
      <c r="Q580"/>
      <c r="R580"/>
      <c r="S580"/>
      <c r="T580"/>
      <c r="U580"/>
      <c r="V580"/>
      <c r="W580"/>
      <c r="X580"/>
      <c r="Y580"/>
    </row>
    <row r="581" spans="1:25" ht="16" x14ac:dyDescent="0.2">
      <c r="A581" s="161"/>
      <c r="B581"/>
      <c r="C581"/>
      <c r="D581"/>
      <c r="E581"/>
      <c r="F581"/>
      <c r="G581"/>
      <c r="H581"/>
      <c r="I581"/>
      <c r="J581"/>
      <c r="K581"/>
      <c r="L581"/>
      <c r="M581"/>
      <c r="N581"/>
      <c r="O581"/>
      <c r="P581"/>
      <c r="Q581"/>
      <c r="R581"/>
      <c r="S581"/>
      <c r="T581"/>
      <c r="U581"/>
      <c r="V581"/>
      <c r="W581"/>
      <c r="X581"/>
      <c r="Y581"/>
    </row>
    <row r="582" spans="1:25" ht="16" x14ac:dyDescent="0.2">
      <c r="A582" s="161"/>
      <c r="B582"/>
      <c r="C582"/>
      <c r="D582"/>
      <c r="E582"/>
      <c r="F582"/>
      <c r="G582"/>
      <c r="H582"/>
      <c r="I582"/>
      <c r="J582"/>
      <c r="K582"/>
      <c r="L582"/>
      <c r="M582"/>
      <c r="N582"/>
      <c r="O582"/>
      <c r="P582"/>
      <c r="Q582"/>
      <c r="R582"/>
      <c r="S582"/>
      <c r="T582"/>
      <c r="U582"/>
      <c r="V582"/>
      <c r="W582"/>
      <c r="X582"/>
      <c r="Y582"/>
    </row>
    <row r="583" spans="1:25" ht="16" x14ac:dyDescent="0.2">
      <c r="A583" s="161"/>
      <c r="B583"/>
      <c r="C583"/>
      <c r="D583"/>
      <c r="E583"/>
      <c r="F583"/>
      <c r="G583"/>
      <c r="H583"/>
      <c r="I583"/>
      <c r="J583"/>
      <c r="K583"/>
      <c r="L583"/>
      <c r="M583"/>
      <c r="N583"/>
      <c r="O583"/>
      <c r="P583"/>
      <c r="Q583"/>
      <c r="R583"/>
      <c r="S583"/>
      <c r="T583"/>
      <c r="U583"/>
      <c r="V583"/>
      <c r="W583"/>
      <c r="X583"/>
      <c r="Y583"/>
    </row>
    <row r="584" spans="1:25" ht="16" x14ac:dyDescent="0.2">
      <c r="A584" s="161"/>
      <c r="B584"/>
      <c r="C584"/>
      <c r="D584"/>
      <c r="E584"/>
      <c r="F584"/>
      <c r="G584"/>
      <c r="H584"/>
      <c r="I584"/>
      <c r="J584"/>
      <c r="K584"/>
      <c r="L584"/>
      <c r="M584"/>
      <c r="N584"/>
      <c r="O584"/>
      <c r="P584"/>
      <c r="Q584"/>
      <c r="R584"/>
      <c r="S584"/>
      <c r="T584"/>
      <c r="U584"/>
      <c r="V584"/>
      <c r="W584"/>
      <c r="X584"/>
      <c r="Y584"/>
    </row>
    <row r="585" spans="1:25" ht="16" x14ac:dyDescent="0.2">
      <c r="A585" s="161"/>
      <c r="B585"/>
      <c r="C585"/>
      <c r="D585"/>
      <c r="E585"/>
      <c r="F585"/>
      <c r="G585"/>
      <c r="H585"/>
      <c r="I585"/>
      <c r="J585"/>
      <c r="K585"/>
      <c r="L585"/>
      <c r="M585"/>
      <c r="N585"/>
      <c r="O585"/>
      <c r="P585"/>
      <c r="Q585"/>
      <c r="R585"/>
      <c r="S585"/>
      <c r="T585"/>
      <c r="U585"/>
      <c r="V585"/>
      <c r="W585"/>
      <c r="X585"/>
      <c r="Y585"/>
    </row>
    <row r="586" spans="1:25" ht="16" x14ac:dyDescent="0.2">
      <c r="A586" s="161"/>
      <c r="B586"/>
      <c r="C586"/>
      <c r="D586"/>
      <c r="E586"/>
      <c r="F586"/>
      <c r="G586"/>
      <c r="H586"/>
      <c r="I586"/>
      <c r="J586"/>
      <c r="K586"/>
      <c r="L586"/>
      <c r="M586"/>
      <c r="N586"/>
      <c r="O586"/>
      <c r="P586"/>
      <c r="Q586"/>
      <c r="R586"/>
      <c r="S586"/>
      <c r="T586"/>
      <c r="U586"/>
      <c r="V586"/>
      <c r="W586"/>
      <c r="X586"/>
      <c r="Y586"/>
    </row>
    <row r="587" spans="1:25" ht="16" x14ac:dyDescent="0.2">
      <c r="A587" s="161"/>
      <c r="B587"/>
      <c r="C587"/>
      <c r="D587"/>
      <c r="E587"/>
      <c r="F587"/>
      <c r="G587"/>
      <c r="H587"/>
      <c r="I587"/>
      <c r="J587"/>
      <c r="K587"/>
      <c r="L587"/>
      <c r="M587"/>
      <c r="N587"/>
      <c r="O587"/>
      <c r="P587"/>
      <c r="Q587"/>
      <c r="R587"/>
      <c r="S587"/>
      <c r="T587"/>
      <c r="U587"/>
      <c r="V587"/>
      <c r="W587"/>
      <c r="X587"/>
      <c r="Y587"/>
    </row>
    <row r="588" spans="1:25" ht="16" x14ac:dyDescent="0.2">
      <c r="A588" s="161"/>
      <c r="B588"/>
      <c r="C588"/>
      <c r="D588"/>
      <c r="E588"/>
      <c r="F588"/>
      <c r="G588"/>
      <c r="H588"/>
      <c r="I588"/>
      <c r="J588"/>
      <c r="K588"/>
      <c r="L588"/>
      <c r="M588"/>
      <c r="N588"/>
      <c r="O588"/>
      <c r="P588"/>
      <c r="Q588"/>
      <c r="R588"/>
      <c r="S588"/>
      <c r="T588"/>
      <c r="U588"/>
      <c r="V588"/>
      <c r="W588"/>
      <c r="X588"/>
      <c r="Y588"/>
    </row>
    <row r="589" spans="1:25" ht="16" x14ac:dyDescent="0.2">
      <c r="A589" s="161"/>
      <c r="B589"/>
      <c r="C589"/>
      <c r="D589"/>
      <c r="E589"/>
      <c r="F589"/>
      <c r="G589"/>
      <c r="H589"/>
      <c r="I589"/>
      <c r="J589"/>
      <c r="K589"/>
      <c r="L589"/>
      <c r="M589"/>
      <c r="N589"/>
      <c r="O589"/>
      <c r="P589"/>
      <c r="Q589"/>
      <c r="R589"/>
      <c r="S589"/>
      <c r="T589"/>
      <c r="U589"/>
      <c r="V589"/>
      <c r="W589"/>
      <c r="X589"/>
      <c r="Y589"/>
    </row>
    <row r="590" spans="1:25" ht="16" x14ac:dyDescent="0.2">
      <c r="A590" s="161"/>
      <c r="B590"/>
      <c r="C590"/>
      <c r="D590"/>
      <c r="E590"/>
      <c r="F590"/>
      <c r="G590"/>
      <c r="H590"/>
      <c r="I590"/>
      <c r="J590"/>
      <c r="K590"/>
      <c r="L590"/>
      <c r="M590"/>
      <c r="N590"/>
      <c r="O590"/>
      <c r="P590"/>
      <c r="Q590"/>
      <c r="R590"/>
      <c r="S590"/>
      <c r="T590"/>
      <c r="U590"/>
      <c r="V590"/>
      <c r="W590"/>
      <c r="X590"/>
      <c r="Y590"/>
    </row>
    <row r="591" spans="1:25" ht="16" x14ac:dyDescent="0.2">
      <c r="A591" s="161"/>
      <c r="B591"/>
      <c r="C591"/>
      <c r="D591"/>
      <c r="E591"/>
      <c r="F591"/>
      <c r="G591"/>
      <c r="H591"/>
      <c r="I591"/>
      <c r="J591"/>
      <c r="K591"/>
      <c r="L591"/>
      <c r="M591"/>
      <c r="N591"/>
      <c r="O591"/>
      <c r="P591"/>
      <c r="Q591"/>
      <c r="R591"/>
      <c r="S591"/>
      <c r="T591"/>
      <c r="U591"/>
      <c r="V591"/>
      <c r="W591"/>
      <c r="X591"/>
      <c r="Y591"/>
    </row>
    <row r="592" spans="1:25" ht="16" x14ac:dyDescent="0.2">
      <c r="A592" s="161"/>
      <c r="B592"/>
      <c r="C592"/>
      <c r="D592"/>
      <c r="E592"/>
      <c r="F592"/>
      <c r="G592"/>
      <c r="H592"/>
      <c r="I592"/>
      <c r="J592"/>
      <c r="K592"/>
      <c r="L592"/>
      <c r="M592"/>
      <c r="N592"/>
      <c r="O592"/>
      <c r="P592"/>
      <c r="Q592"/>
      <c r="R592"/>
      <c r="S592"/>
      <c r="T592"/>
      <c r="U592"/>
      <c r="V592"/>
      <c r="W592"/>
      <c r="X592"/>
      <c r="Y592"/>
    </row>
    <row r="593" spans="1:25" ht="16" x14ac:dyDescent="0.2">
      <c r="A593" s="161"/>
      <c r="B593"/>
      <c r="C593"/>
      <c r="D593"/>
      <c r="E593"/>
      <c r="F593"/>
      <c r="G593"/>
      <c r="H593"/>
      <c r="I593"/>
      <c r="J593"/>
      <c r="K593"/>
      <c r="L593"/>
      <c r="M593"/>
      <c r="N593"/>
      <c r="O593"/>
      <c r="P593"/>
      <c r="Q593"/>
      <c r="R593"/>
      <c r="S593"/>
      <c r="T593"/>
      <c r="U593"/>
      <c r="V593"/>
      <c r="W593"/>
      <c r="X593"/>
      <c r="Y593"/>
    </row>
    <row r="594" spans="1:25" ht="16" x14ac:dyDescent="0.2">
      <c r="A594" s="161"/>
      <c r="B594"/>
      <c r="C594"/>
      <c r="D594"/>
      <c r="E594"/>
      <c r="F594"/>
      <c r="G594"/>
      <c r="H594"/>
      <c r="I594"/>
      <c r="J594"/>
      <c r="K594"/>
      <c r="L594"/>
      <c r="M594"/>
      <c r="N594"/>
      <c r="O594"/>
      <c r="P594"/>
      <c r="Q594"/>
      <c r="R594"/>
      <c r="S594"/>
      <c r="T594"/>
      <c r="U594"/>
      <c r="V594"/>
      <c r="W594"/>
      <c r="X594"/>
      <c r="Y594"/>
    </row>
    <row r="595" spans="1:25" ht="16" x14ac:dyDescent="0.2">
      <c r="A595" s="161"/>
      <c r="B595"/>
      <c r="C595"/>
      <c r="D595"/>
      <c r="E595"/>
      <c r="F595"/>
      <c r="G595"/>
      <c r="H595"/>
      <c r="I595"/>
      <c r="J595"/>
      <c r="K595"/>
      <c r="L595"/>
      <c r="M595"/>
      <c r="N595"/>
      <c r="O595"/>
      <c r="P595"/>
      <c r="Q595"/>
      <c r="R595"/>
      <c r="S595"/>
      <c r="T595"/>
      <c r="U595"/>
      <c r="V595"/>
      <c r="W595"/>
      <c r="X595"/>
      <c r="Y595"/>
    </row>
    <row r="596" spans="1:25" ht="16" x14ac:dyDescent="0.2">
      <c r="A596" s="161"/>
      <c r="B596"/>
      <c r="C596"/>
      <c r="D596"/>
      <c r="E596"/>
      <c r="F596"/>
      <c r="G596"/>
      <c r="H596"/>
      <c r="I596"/>
      <c r="J596"/>
      <c r="K596"/>
      <c r="L596"/>
      <c r="M596"/>
      <c r="N596"/>
      <c r="O596"/>
      <c r="P596"/>
      <c r="Q596"/>
      <c r="R596"/>
      <c r="S596"/>
      <c r="T596"/>
      <c r="U596"/>
      <c r="V596"/>
      <c r="W596"/>
      <c r="X596"/>
      <c r="Y596"/>
    </row>
    <row r="597" spans="1:25" ht="16" x14ac:dyDescent="0.2">
      <c r="A597" s="161"/>
      <c r="B597"/>
      <c r="C597"/>
      <c r="D597"/>
      <c r="E597"/>
      <c r="F597"/>
      <c r="G597"/>
      <c r="H597"/>
      <c r="I597"/>
      <c r="J597"/>
      <c r="K597"/>
      <c r="L597"/>
      <c r="M597"/>
      <c r="N597"/>
      <c r="O597"/>
      <c r="P597"/>
      <c r="Q597"/>
      <c r="R597"/>
      <c r="S597"/>
      <c r="T597"/>
      <c r="U597"/>
      <c r="V597"/>
      <c r="W597"/>
      <c r="X597"/>
      <c r="Y597"/>
    </row>
    <row r="598" spans="1:25" ht="16" x14ac:dyDescent="0.2">
      <c r="A598" s="161"/>
      <c r="B598"/>
      <c r="C598"/>
      <c r="D598"/>
      <c r="E598"/>
      <c r="F598"/>
      <c r="G598"/>
      <c r="H598"/>
      <c r="I598"/>
      <c r="J598"/>
      <c r="K598"/>
      <c r="L598"/>
      <c r="M598"/>
      <c r="N598"/>
      <c r="O598"/>
      <c r="P598"/>
      <c r="Q598"/>
      <c r="R598"/>
      <c r="S598"/>
      <c r="T598"/>
      <c r="U598"/>
      <c r="V598"/>
      <c r="W598"/>
      <c r="X598"/>
      <c r="Y598"/>
    </row>
    <row r="599" spans="1:25" ht="16" x14ac:dyDescent="0.2">
      <c r="A599" s="161"/>
      <c r="B599"/>
      <c r="C599"/>
      <c r="D599"/>
      <c r="E599"/>
      <c r="F599"/>
      <c r="G599"/>
      <c r="H599"/>
      <c r="I599"/>
      <c r="J599"/>
      <c r="K599"/>
      <c r="L599"/>
      <c r="M599"/>
      <c r="N599"/>
      <c r="O599"/>
      <c r="P599"/>
      <c r="Q599"/>
      <c r="R599"/>
      <c r="S599"/>
      <c r="T599"/>
      <c r="U599"/>
      <c r="V599"/>
      <c r="W599"/>
      <c r="X599"/>
      <c r="Y599"/>
    </row>
    <row r="600" spans="1:25" ht="16" x14ac:dyDescent="0.2">
      <c r="A600" s="161"/>
      <c r="B600"/>
      <c r="C600"/>
      <c r="D600"/>
      <c r="E600"/>
      <c r="F600"/>
      <c r="G600"/>
      <c r="H600"/>
      <c r="I600"/>
      <c r="J600"/>
      <c r="K600"/>
      <c r="L600"/>
      <c r="M600"/>
      <c r="N600"/>
      <c r="O600"/>
      <c r="P600"/>
      <c r="Q600"/>
      <c r="R600"/>
      <c r="S600"/>
      <c r="T600"/>
      <c r="U600"/>
      <c r="V600"/>
      <c r="W600"/>
      <c r="X600"/>
      <c r="Y600"/>
    </row>
    <row r="601" spans="1:25" ht="16" x14ac:dyDescent="0.2">
      <c r="A601" s="161"/>
      <c r="B601"/>
      <c r="C601"/>
      <c r="D601"/>
      <c r="E601"/>
      <c r="F601"/>
      <c r="G601"/>
      <c r="H601"/>
      <c r="I601"/>
      <c r="J601"/>
      <c r="K601"/>
      <c r="L601"/>
      <c r="M601"/>
      <c r="N601"/>
      <c r="O601"/>
      <c r="P601"/>
      <c r="Q601"/>
      <c r="R601"/>
      <c r="S601"/>
      <c r="T601"/>
      <c r="U601"/>
      <c r="V601"/>
      <c r="W601"/>
      <c r="X601"/>
      <c r="Y601"/>
    </row>
    <row r="602" spans="1:25" ht="16" x14ac:dyDescent="0.2">
      <c r="A602" s="161"/>
      <c r="B602"/>
      <c r="C602"/>
      <c r="D602"/>
      <c r="E602"/>
      <c r="F602"/>
      <c r="G602"/>
      <c r="H602"/>
      <c r="I602"/>
      <c r="J602"/>
      <c r="K602"/>
      <c r="L602"/>
      <c r="M602"/>
      <c r="N602"/>
      <c r="O602"/>
      <c r="P602"/>
      <c r="Q602"/>
      <c r="R602"/>
      <c r="S602"/>
      <c r="T602"/>
      <c r="U602"/>
      <c r="V602"/>
      <c r="W602"/>
      <c r="X602"/>
      <c r="Y602"/>
    </row>
    <row r="603" spans="1:25" ht="16" x14ac:dyDescent="0.2">
      <c r="A603" s="161"/>
      <c r="B603"/>
      <c r="C603"/>
      <c r="D603"/>
      <c r="E603"/>
      <c r="F603"/>
      <c r="G603"/>
      <c r="H603"/>
      <c r="I603"/>
      <c r="J603"/>
      <c r="K603"/>
      <c r="L603"/>
      <c r="M603"/>
      <c r="N603"/>
      <c r="O603"/>
      <c r="P603"/>
      <c r="Q603"/>
      <c r="R603"/>
      <c r="S603"/>
      <c r="T603"/>
      <c r="U603"/>
      <c r="V603"/>
      <c r="W603"/>
      <c r="X603"/>
      <c r="Y603"/>
    </row>
    <row r="604" spans="1:25" ht="16" x14ac:dyDescent="0.2">
      <c r="A604" s="161"/>
      <c r="B604"/>
      <c r="C604"/>
      <c r="D604"/>
      <c r="E604"/>
      <c r="F604"/>
      <c r="G604"/>
      <c r="H604"/>
      <c r="I604"/>
      <c r="J604"/>
      <c r="K604"/>
      <c r="L604"/>
      <c r="M604"/>
      <c r="N604"/>
      <c r="O604"/>
      <c r="P604"/>
      <c r="Q604"/>
      <c r="R604"/>
      <c r="S604"/>
      <c r="T604"/>
      <c r="U604"/>
      <c r="V604"/>
      <c r="W604"/>
      <c r="X604"/>
      <c r="Y604"/>
    </row>
    <row r="605" spans="1:25" ht="16" x14ac:dyDescent="0.2">
      <c r="A605" s="161"/>
      <c r="B605"/>
      <c r="C605"/>
      <c r="D605"/>
      <c r="E605"/>
      <c r="F605"/>
      <c r="G605"/>
      <c r="H605"/>
      <c r="I605"/>
      <c r="J605"/>
      <c r="K605"/>
      <c r="L605"/>
      <c r="M605"/>
      <c r="N605"/>
      <c r="O605"/>
      <c r="P605"/>
      <c r="Q605"/>
      <c r="R605"/>
      <c r="S605"/>
      <c r="T605"/>
      <c r="U605"/>
      <c r="V605"/>
      <c r="W605"/>
      <c r="X605"/>
      <c r="Y605"/>
    </row>
    <row r="606" spans="1:25" ht="16" x14ac:dyDescent="0.2">
      <c r="A606" s="161"/>
      <c r="B606"/>
      <c r="C606"/>
      <c r="D606"/>
      <c r="E606"/>
      <c r="F606"/>
      <c r="G606"/>
      <c r="H606"/>
      <c r="I606"/>
      <c r="J606"/>
      <c r="K606"/>
      <c r="L606"/>
      <c r="M606"/>
      <c r="N606"/>
      <c r="O606"/>
      <c r="P606"/>
      <c r="Q606"/>
      <c r="R606"/>
      <c r="S606"/>
      <c r="T606"/>
      <c r="U606"/>
      <c r="V606"/>
      <c r="W606"/>
      <c r="X606"/>
      <c r="Y606"/>
    </row>
    <row r="607" spans="1:25" ht="16" x14ac:dyDescent="0.2">
      <c r="A607" s="161"/>
      <c r="B607"/>
      <c r="C607"/>
      <c r="D607"/>
      <c r="E607"/>
      <c r="F607"/>
      <c r="G607"/>
      <c r="H607"/>
      <c r="I607"/>
      <c r="J607"/>
      <c r="K607"/>
      <c r="L607"/>
      <c r="M607"/>
      <c r="N607"/>
      <c r="O607"/>
      <c r="P607"/>
      <c r="Q607"/>
      <c r="R607"/>
      <c r="S607"/>
      <c r="T607"/>
      <c r="U607"/>
      <c r="V607"/>
      <c r="W607"/>
      <c r="X607"/>
      <c r="Y607"/>
    </row>
    <row r="608" spans="1:25" ht="16" x14ac:dyDescent="0.2">
      <c r="A608" s="161"/>
      <c r="B608"/>
      <c r="C608"/>
      <c r="D608"/>
      <c r="E608"/>
      <c r="F608"/>
      <c r="G608"/>
      <c r="H608"/>
      <c r="I608"/>
      <c r="J608"/>
      <c r="K608"/>
      <c r="L608"/>
      <c r="M608"/>
      <c r="N608"/>
      <c r="O608"/>
      <c r="P608"/>
      <c r="Q608"/>
      <c r="R608"/>
      <c r="S608"/>
      <c r="T608"/>
      <c r="U608"/>
      <c r="V608"/>
      <c r="W608"/>
      <c r="X608"/>
      <c r="Y608"/>
    </row>
    <row r="609" spans="1:25" ht="16" x14ac:dyDescent="0.2">
      <c r="A609" s="161"/>
      <c r="B609"/>
      <c r="C609"/>
      <c r="D609"/>
      <c r="E609"/>
      <c r="F609"/>
      <c r="G609"/>
      <c r="H609"/>
      <c r="I609"/>
      <c r="J609"/>
      <c r="K609"/>
      <c r="L609"/>
      <c r="M609"/>
      <c r="N609"/>
      <c r="O609"/>
      <c r="P609"/>
      <c r="Q609"/>
      <c r="R609"/>
      <c r="S609"/>
      <c r="T609"/>
      <c r="U609"/>
      <c r="V609"/>
      <c r="W609"/>
      <c r="X609"/>
      <c r="Y609"/>
    </row>
    <row r="610" spans="1:25" ht="16" x14ac:dyDescent="0.2">
      <c r="A610" s="161"/>
      <c r="B610"/>
      <c r="C610"/>
      <c r="D610"/>
      <c r="E610"/>
      <c r="F610"/>
      <c r="G610"/>
      <c r="H610"/>
      <c r="I610"/>
      <c r="J610"/>
      <c r="K610"/>
      <c r="L610"/>
      <c r="M610"/>
      <c r="N610"/>
      <c r="O610"/>
      <c r="P610"/>
      <c r="Q610"/>
      <c r="R610"/>
      <c r="S610"/>
      <c r="T610"/>
      <c r="U610"/>
      <c r="V610"/>
      <c r="W610"/>
      <c r="X610"/>
      <c r="Y610"/>
    </row>
    <row r="611" spans="1:25" ht="16" x14ac:dyDescent="0.2">
      <c r="A611" s="161"/>
      <c r="B611"/>
      <c r="C611"/>
      <c r="D611"/>
      <c r="E611"/>
      <c r="F611"/>
      <c r="G611"/>
      <c r="H611"/>
      <c r="I611"/>
      <c r="J611"/>
      <c r="K611"/>
      <c r="L611"/>
      <c r="M611"/>
      <c r="N611"/>
      <c r="O611"/>
      <c r="P611"/>
      <c r="Q611"/>
      <c r="R611"/>
      <c r="S611"/>
      <c r="T611"/>
      <c r="U611"/>
      <c r="V611"/>
      <c r="W611"/>
      <c r="X611"/>
      <c r="Y611"/>
    </row>
    <row r="612" spans="1:25" ht="16" x14ac:dyDescent="0.2">
      <c r="A612" s="161"/>
      <c r="B612"/>
      <c r="C612"/>
      <c r="D612"/>
      <c r="E612"/>
      <c r="F612"/>
      <c r="G612"/>
      <c r="H612"/>
      <c r="I612"/>
      <c r="J612"/>
      <c r="K612"/>
      <c r="L612"/>
      <c r="M612"/>
      <c r="N612"/>
      <c r="O612"/>
      <c r="P612"/>
      <c r="Q612"/>
      <c r="R612"/>
      <c r="S612"/>
      <c r="T612"/>
      <c r="U612"/>
      <c r="V612"/>
      <c r="W612"/>
      <c r="X612"/>
      <c r="Y612"/>
    </row>
    <row r="613" spans="1:25" ht="16" x14ac:dyDescent="0.2">
      <c r="A613" s="161"/>
      <c r="B613"/>
      <c r="C613"/>
      <c r="D613"/>
      <c r="E613"/>
      <c r="F613"/>
      <c r="G613"/>
      <c r="H613"/>
      <c r="I613"/>
      <c r="J613"/>
      <c r="K613"/>
      <c r="L613"/>
      <c r="M613"/>
      <c r="N613"/>
      <c r="O613"/>
      <c r="P613"/>
      <c r="Q613"/>
      <c r="R613"/>
      <c r="S613"/>
      <c r="T613"/>
      <c r="U613"/>
      <c r="V613"/>
      <c r="W613"/>
      <c r="X613"/>
      <c r="Y613"/>
    </row>
    <row r="614" spans="1:25" ht="16" x14ac:dyDescent="0.2">
      <c r="A614" s="161"/>
      <c r="B614"/>
      <c r="C614"/>
      <c r="D614"/>
      <c r="E614"/>
      <c r="F614"/>
      <c r="G614"/>
      <c r="H614"/>
      <c r="I614"/>
      <c r="J614"/>
      <c r="K614"/>
      <c r="L614"/>
      <c r="M614"/>
      <c r="N614"/>
      <c r="O614"/>
      <c r="P614"/>
      <c r="Q614"/>
      <c r="R614"/>
      <c r="S614"/>
      <c r="T614"/>
      <c r="U614"/>
      <c r="V614"/>
      <c r="W614"/>
      <c r="X614"/>
      <c r="Y614"/>
    </row>
    <row r="615" spans="1:25" ht="16" x14ac:dyDescent="0.2">
      <c r="A615" s="161"/>
      <c r="B615"/>
      <c r="C615"/>
      <c r="D615"/>
      <c r="E615"/>
      <c r="F615"/>
      <c r="G615"/>
      <c r="H615"/>
      <c r="I615"/>
      <c r="J615"/>
      <c r="K615"/>
      <c r="L615"/>
      <c r="M615"/>
      <c r="N615"/>
      <c r="O615"/>
      <c r="P615"/>
      <c r="Q615"/>
      <c r="R615"/>
      <c r="S615"/>
      <c r="T615"/>
      <c r="U615"/>
      <c r="V615"/>
      <c r="W615"/>
      <c r="X615"/>
      <c r="Y615"/>
    </row>
    <row r="616" spans="1:25" ht="16" x14ac:dyDescent="0.2">
      <c r="A616" s="161"/>
      <c r="B616"/>
      <c r="C616"/>
      <c r="D616"/>
      <c r="E616"/>
      <c r="F616"/>
      <c r="G616"/>
      <c r="H616"/>
      <c r="I616"/>
      <c r="J616"/>
      <c r="K616"/>
      <c r="L616"/>
      <c r="M616"/>
      <c r="N616"/>
      <c r="O616"/>
      <c r="P616"/>
      <c r="Q616"/>
      <c r="R616"/>
      <c r="S616"/>
      <c r="T616"/>
      <c r="U616"/>
      <c r="V616"/>
      <c r="W616"/>
      <c r="X616"/>
      <c r="Y616"/>
    </row>
    <row r="617" spans="1:25" ht="16" x14ac:dyDescent="0.2">
      <c r="A617" s="161"/>
      <c r="B617"/>
      <c r="C617"/>
      <c r="D617"/>
      <c r="E617"/>
      <c r="F617"/>
      <c r="G617"/>
      <c r="H617"/>
      <c r="I617"/>
      <c r="J617"/>
      <c r="K617"/>
      <c r="L617"/>
      <c r="M617"/>
      <c r="N617"/>
      <c r="O617"/>
      <c r="P617"/>
      <c r="Q617"/>
      <c r="R617"/>
      <c r="S617"/>
      <c r="T617"/>
      <c r="U617"/>
      <c r="V617"/>
      <c r="W617"/>
      <c r="X617"/>
      <c r="Y617"/>
    </row>
    <row r="618" spans="1:25" ht="16" x14ac:dyDescent="0.2">
      <c r="A618" s="161"/>
      <c r="B618"/>
      <c r="C618"/>
      <c r="D618"/>
      <c r="E618"/>
      <c r="F618"/>
      <c r="G618"/>
      <c r="H618"/>
      <c r="I618"/>
      <c r="J618"/>
      <c r="K618"/>
      <c r="L618"/>
      <c r="M618"/>
      <c r="N618"/>
      <c r="O618"/>
      <c r="P618"/>
      <c r="Q618"/>
      <c r="R618"/>
      <c r="S618"/>
      <c r="T618"/>
      <c r="U618"/>
      <c r="V618"/>
      <c r="W618"/>
      <c r="X618"/>
      <c r="Y618"/>
    </row>
    <row r="619" spans="1:25" ht="16" x14ac:dyDescent="0.2">
      <c r="A619" s="161"/>
      <c r="B619"/>
      <c r="C619"/>
      <c r="D619"/>
      <c r="E619"/>
      <c r="F619"/>
      <c r="G619"/>
      <c r="H619"/>
      <c r="I619"/>
      <c r="J619"/>
      <c r="K619"/>
      <c r="L619"/>
      <c r="M619"/>
      <c r="N619"/>
      <c r="O619"/>
      <c r="P619"/>
      <c r="Q619"/>
      <c r="R619"/>
      <c r="S619"/>
      <c r="T619"/>
      <c r="U619"/>
      <c r="V619"/>
      <c r="W619"/>
      <c r="X619"/>
      <c r="Y619"/>
    </row>
    <row r="620" spans="1:25" ht="16" x14ac:dyDescent="0.2">
      <c r="A620" s="161"/>
      <c r="B620"/>
      <c r="C620"/>
      <c r="D620"/>
      <c r="E620"/>
      <c r="F620"/>
      <c r="G620"/>
      <c r="H620"/>
      <c r="I620"/>
      <c r="J620"/>
      <c r="K620"/>
      <c r="L620"/>
      <c r="M620"/>
      <c r="N620"/>
      <c r="O620"/>
      <c r="P620"/>
      <c r="Q620"/>
      <c r="R620"/>
      <c r="S620"/>
      <c r="T620"/>
      <c r="U620"/>
      <c r="V620"/>
      <c r="W620"/>
      <c r="X620"/>
      <c r="Y620"/>
    </row>
    <row r="621" spans="1:25" ht="16" x14ac:dyDescent="0.2">
      <c r="A621" s="161"/>
      <c r="B621"/>
      <c r="C621"/>
      <c r="D621"/>
      <c r="E621"/>
      <c r="F621"/>
      <c r="G621"/>
      <c r="H621"/>
      <c r="I621"/>
      <c r="J621"/>
      <c r="K621"/>
      <c r="L621"/>
      <c r="M621"/>
      <c r="N621"/>
      <c r="O621"/>
      <c r="P621"/>
      <c r="Q621"/>
      <c r="R621"/>
      <c r="S621"/>
      <c r="T621"/>
      <c r="U621"/>
      <c r="V621"/>
      <c r="W621"/>
      <c r="X621"/>
      <c r="Y621"/>
    </row>
    <row r="622" spans="1:25" ht="16" x14ac:dyDescent="0.2">
      <c r="A622" s="161"/>
      <c r="B622"/>
      <c r="C622"/>
      <c r="D622"/>
      <c r="E622"/>
      <c r="F622"/>
      <c r="G622"/>
      <c r="H622"/>
      <c r="I622"/>
      <c r="J622"/>
      <c r="K622"/>
      <c r="L622"/>
      <c r="M622"/>
      <c r="N622"/>
      <c r="O622"/>
      <c r="P622"/>
      <c r="Q622"/>
      <c r="R622"/>
      <c r="S622"/>
      <c r="T622"/>
      <c r="U622"/>
      <c r="V622"/>
      <c r="W622"/>
      <c r="X622"/>
      <c r="Y622"/>
    </row>
    <row r="623" spans="1:25" ht="16" x14ac:dyDescent="0.2">
      <c r="A623" s="161"/>
      <c r="B623"/>
      <c r="C623"/>
      <c r="D623"/>
      <c r="E623"/>
      <c r="F623"/>
      <c r="G623"/>
      <c r="H623"/>
      <c r="I623"/>
      <c r="J623"/>
      <c r="K623"/>
      <c r="L623"/>
      <c r="M623"/>
      <c r="N623"/>
      <c r="O623"/>
      <c r="P623"/>
      <c r="Q623"/>
      <c r="R623"/>
      <c r="S623"/>
      <c r="T623"/>
      <c r="U623"/>
      <c r="V623"/>
      <c r="W623"/>
      <c r="X623"/>
      <c r="Y623"/>
    </row>
    <row r="624" spans="1:25" ht="16" x14ac:dyDescent="0.2">
      <c r="A624" s="161"/>
      <c r="B624"/>
      <c r="C624"/>
      <c r="D624"/>
      <c r="E624"/>
      <c r="F624"/>
      <c r="G624"/>
      <c r="H624"/>
      <c r="I624"/>
      <c r="J624"/>
      <c r="K624"/>
      <c r="L624"/>
      <c r="M624"/>
      <c r="N624"/>
      <c r="O624"/>
      <c r="P624"/>
      <c r="Q624"/>
      <c r="R624"/>
      <c r="S624"/>
      <c r="T624"/>
      <c r="U624"/>
      <c r="V624"/>
      <c r="W624"/>
      <c r="X624"/>
      <c r="Y624"/>
    </row>
    <row r="625" spans="1:25" ht="16" x14ac:dyDescent="0.2">
      <c r="A625" s="161"/>
      <c r="B625"/>
      <c r="C625"/>
      <c r="D625"/>
      <c r="E625"/>
      <c r="F625"/>
      <c r="G625"/>
      <c r="H625"/>
      <c r="I625"/>
      <c r="J625"/>
      <c r="K625"/>
      <c r="L625"/>
      <c r="M625"/>
      <c r="N625"/>
      <c r="O625"/>
      <c r="P625"/>
      <c r="Q625"/>
      <c r="R625"/>
      <c r="S625"/>
      <c r="T625"/>
      <c r="U625"/>
      <c r="V625"/>
      <c r="W625"/>
      <c r="X625"/>
      <c r="Y625"/>
    </row>
    <row r="626" spans="1:25" ht="16" x14ac:dyDescent="0.2">
      <c r="A626" s="161"/>
      <c r="B626"/>
      <c r="C626"/>
      <c r="D626"/>
      <c r="E626"/>
      <c r="F626"/>
      <c r="G626"/>
      <c r="H626"/>
      <c r="I626"/>
      <c r="J626"/>
      <c r="K626"/>
      <c r="L626"/>
      <c r="M626"/>
      <c r="N626"/>
      <c r="O626"/>
      <c r="P626"/>
      <c r="Q626"/>
      <c r="R626"/>
      <c r="S626"/>
      <c r="T626"/>
      <c r="U626"/>
      <c r="V626"/>
      <c r="W626"/>
      <c r="X626"/>
      <c r="Y626"/>
    </row>
    <row r="627" spans="1:25" ht="16" x14ac:dyDescent="0.2">
      <c r="A627" s="161"/>
      <c r="B627"/>
      <c r="C627"/>
      <c r="D627"/>
      <c r="E627"/>
      <c r="F627"/>
      <c r="G627"/>
      <c r="H627"/>
      <c r="I627"/>
      <c r="J627"/>
      <c r="K627"/>
      <c r="L627"/>
      <c r="M627"/>
      <c r="N627"/>
      <c r="O627"/>
      <c r="P627"/>
      <c r="Q627"/>
      <c r="R627"/>
      <c r="S627"/>
      <c r="T627"/>
      <c r="U627"/>
      <c r="V627"/>
      <c r="W627"/>
      <c r="X627"/>
      <c r="Y627"/>
    </row>
    <row r="628" spans="1:25" ht="16" x14ac:dyDescent="0.2">
      <c r="A628" s="161"/>
      <c r="B628"/>
      <c r="C628"/>
      <c r="D628"/>
      <c r="E628"/>
      <c r="F628"/>
      <c r="G628"/>
      <c r="H628"/>
      <c r="I628"/>
      <c r="J628"/>
      <c r="K628"/>
      <c r="L628"/>
      <c r="M628"/>
      <c r="N628"/>
      <c r="O628"/>
      <c r="P628"/>
      <c r="Q628"/>
      <c r="R628"/>
      <c r="S628"/>
      <c r="T628"/>
      <c r="U628"/>
      <c r="V628"/>
      <c r="W628"/>
      <c r="X628"/>
      <c r="Y628"/>
    </row>
    <row r="629" spans="1:25" ht="16" x14ac:dyDescent="0.2">
      <c r="A629" s="161"/>
      <c r="B629"/>
      <c r="C629"/>
      <c r="D629"/>
      <c r="E629"/>
      <c r="F629"/>
      <c r="G629"/>
      <c r="H629"/>
      <c r="I629"/>
      <c r="J629"/>
      <c r="K629"/>
      <c r="L629"/>
      <c r="M629"/>
      <c r="N629"/>
      <c r="O629"/>
      <c r="P629"/>
      <c r="Q629"/>
      <c r="R629"/>
      <c r="S629"/>
      <c r="T629"/>
      <c r="U629"/>
      <c r="V629"/>
      <c r="W629"/>
      <c r="X629"/>
      <c r="Y629"/>
    </row>
    <row r="630" spans="1:25" ht="16" x14ac:dyDescent="0.2">
      <c r="A630" s="161"/>
      <c r="B630"/>
      <c r="C630"/>
      <c r="D630"/>
      <c r="E630"/>
      <c r="F630"/>
      <c r="G630"/>
      <c r="H630"/>
      <c r="I630"/>
      <c r="J630"/>
      <c r="K630"/>
      <c r="L630"/>
      <c r="M630"/>
      <c r="N630"/>
      <c r="O630"/>
      <c r="P630"/>
      <c r="Q630"/>
      <c r="R630"/>
      <c r="S630"/>
      <c r="T630"/>
      <c r="U630"/>
      <c r="V630"/>
      <c r="W630"/>
      <c r="X630"/>
      <c r="Y630"/>
    </row>
    <row r="631" spans="1:25" ht="16" x14ac:dyDescent="0.2">
      <c r="A631" s="161"/>
      <c r="B631"/>
      <c r="C631"/>
      <c r="D631"/>
      <c r="E631"/>
      <c r="F631"/>
      <c r="G631"/>
      <c r="H631"/>
      <c r="I631"/>
      <c r="J631"/>
      <c r="K631"/>
      <c r="L631"/>
      <c r="M631"/>
      <c r="N631"/>
      <c r="O631"/>
      <c r="P631"/>
      <c r="Q631"/>
      <c r="R631"/>
      <c r="S631"/>
      <c r="T631"/>
      <c r="U631"/>
      <c r="V631"/>
      <c r="W631"/>
      <c r="X631"/>
      <c r="Y631"/>
    </row>
    <row r="632" spans="1:25" ht="16" x14ac:dyDescent="0.2">
      <c r="A632" s="161"/>
      <c r="B632"/>
      <c r="C632"/>
      <c r="D632"/>
      <c r="E632"/>
      <c r="F632"/>
      <c r="G632"/>
      <c r="H632"/>
      <c r="I632"/>
      <c r="J632"/>
      <c r="K632"/>
      <c r="L632"/>
      <c r="M632"/>
      <c r="N632"/>
      <c r="O632"/>
      <c r="P632"/>
      <c r="Q632"/>
      <c r="R632"/>
      <c r="S632"/>
      <c r="T632"/>
      <c r="U632"/>
      <c r="V632"/>
      <c r="W632"/>
      <c r="X632"/>
      <c r="Y632"/>
    </row>
    <row r="633" spans="1:25" ht="16" x14ac:dyDescent="0.2">
      <c r="A633" s="161"/>
      <c r="B633"/>
      <c r="C633"/>
      <c r="D633"/>
      <c r="E633"/>
      <c r="F633"/>
      <c r="G633"/>
      <c r="H633"/>
      <c r="I633"/>
      <c r="J633"/>
      <c r="K633"/>
      <c r="L633"/>
      <c r="M633"/>
      <c r="N633"/>
      <c r="O633"/>
      <c r="P633"/>
      <c r="Q633"/>
      <c r="R633"/>
      <c r="S633"/>
      <c r="T633"/>
      <c r="U633"/>
      <c r="V633"/>
      <c r="W633"/>
      <c r="X633"/>
      <c r="Y633"/>
    </row>
    <row r="634" spans="1:25" ht="16" x14ac:dyDescent="0.2">
      <c r="A634" s="161"/>
      <c r="B634"/>
      <c r="C634"/>
      <c r="D634"/>
      <c r="E634"/>
      <c r="F634"/>
      <c r="G634"/>
      <c r="H634"/>
      <c r="I634"/>
      <c r="J634"/>
      <c r="K634"/>
      <c r="L634"/>
      <c r="M634"/>
      <c r="N634"/>
      <c r="O634"/>
      <c r="P634"/>
      <c r="Q634"/>
      <c r="R634"/>
      <c r="S634"/>
      <c r="T634"/>
      <c r="U634"/>
      <c r="V634"/>
      <c r="W634"/>
      <c r="X634"/>
      <c r="Y634"/>
    </row>
    <row r="635" spans="1:25" ht="16" x14ac:dyDescent="0.2">
      <c r="A635" s="161"/>
      <c r="B635"/>
      <c r="C635"/>
      <c r="D635"/>
      <c r="E635"/>
      <c r="F635"/>
      <c r="G635"/>
      <c r="H635"/>
      <c r="I635"/>
      <c r="J635"/>
      <c r="K635"/>
      <c r="L635"/>
      <c r="M635"/>
      <c r="N635"/>
      <c r="O635"/>
      <c r="P635"/>
      <c r="Q635"/>
      <c r="R635"/>
      <c r="S635"/>
      <c r="T635"/>
      <c r="U635"/>
      <c r="V635"/>
      <c r="W635"/>
      <c r="X635"/>
      <c r="Y635"/>
    </row>
    <row r="636" spans="1:25" ht="16" x14ac:dyDescent="0.2">
      <c r="A636" s="161"/>
      <c r="B636"/>
      <c r="C636"/>
      <c r="D636"/>
      <c r="E636"/>
      <c r="F636"/>
      <c r="G636"/>
      <c r="H636"/>
      <c r="I636"/>
      <c r="J636"/>
      <c r="K636"/>
      <c r="L636"/>
      <c r="M636"/>
      <c r="N636"/>
      <c r="O636"/>
      <c r="P636"/>
      <c r="Q636"/>
      <c r="R636"/>
      <c r="S636"/>
      <c r="T636"/>
      <c r="U636"/>
      <c r="V636"/>
      <c r="W636"/>
      <c r="X636"/>
      <c r="Y636"/>
    </row>
    <row r="637" spans="1:25" ht="16" x14ac:dyDescent="0.2">
      <c r="A637" s="161"/>
      <c r="B637"/>
      <c r="C637"/>
      <c r="D637"/>
      <c r="E637"/>
      <c r="F637"/>
      <c r="G637"/>
      <c r="H637"/>
      <c r="I637"/>
      <c r="J637"/>
      <c r="K637"/>
      <c r="L637"/>
      <c r="M637"/>
      <c r="N637"/>
      <c r="O637"/>
      <c r="P637"/>
      <c r="Q637"/>
      <c r="R637"/>
      <c r="S637"/>
      <c r="T637"/>
      <c r="U637"/>
      <c r="V637"/>
      <c r="W637"/>
      <c r="X637"/>
      <c r="Y637"/>
    </row>
    <row r="638" spans="1:25" ht="16" x14ac:dyDescent="0.2">
      <c r="A638" s="161"/>
      <c r="B638"/>
      <c r="C638"/>
      <c r="D638"/>
      <c r="E638"/>
      <c r="F638"/>
      <c r="G638"/>
      <c r="H638"/>
      <c r="I638"/>
      <c r="J638"/>
      <c r="K638"/>
      <c r="L638"/>
      <c r="M638"/>
      <c r="N638"/>
      <c r="O638"/>
      <c r="P638"/>
      <c r="Q638"/>
      <c r="R638"/>
      <c r="S638"/>
      <c r="T638"/>
      <c r="U638"/>
      <c r="V638"/>
      <c r="W638"/>
      <c r="X638"/>
      <c r="Y638"/>
    </row>
    <row r="639" spans="1:25" ht="16" x14ac:dyDescent="0.2">
      <c r="A639" s="161"/>
      <c r="B639"/>
      <c r="C639"/>
      <c r="D639"/>
      <c r="E639"/>
      <c r="F639"/>
      <c r="G639"/>
      <c r="H639"/>
      <c r="I639"/>
      <c r="J639"/>
      <c r="K639"/>
      <c r="L639"/>
      <c r="M639"/>
      <c r="N639"/>
      <c r="O639"/>
      <c r="P639"/>
      <c r="Q639"/>
      <c r="R639"/>
      <c r="S639"/>
      <c r="T639"/>
      <c r="U639"/>
      <c r="V639"/>
      <c r="W639"/>
      <c r="X639"/>
      <c r="Y639"/>
    </row>
    <row r="640" spans="1:25" ht="16" x14ac:dyDescent="0.2">
      <c r="A640" s="161"/>
      <c r="B640"/>
      <c r="C640"/>
      <c r="D640"/>
      <c r="E640"/>
      <c r="F640"/>
      <c r="G640"/>
      <c r="H640"/>
      <c r="I640"/>
      <c r="J640"/>
      <c r="K640"/>
      <c r="L640"/>
      <c r="M640"/>
      <c r="N640"/>
      <c r="O640"/>
      <c r="P640"/>
      <c r="Q640"/>
      <c r="R640"/>
      <c r="S640"/>
      <c r="T640"/>
      <c r="U640"/>
      <c r="V640"/>
      <c r="W640"/>
      <c r="X640"/>
      <c r="Y640"/>
    </row>
    <row r="641" spans="1:25" ht="16" x14ac:dyDescent="0.2">
      <c r="A641" s="161"/>
      <c r="B641"/>
      <c r="C641"/>
      <c r="D641"/>
      <c r="E641"/>
      <c r="F641"/>
      <c r="G641"/>
      <c r="H641"/>
      <c r="I641"/>
      <c r="J641"/>
      <c r="K641"/>
      <c r="L641"/>
      <c r="M641"/>
      <c r="N641"/>
      <c r="O641"/>
      <c r="P641"/>
      <c r="Q641"/>
      <c r="R641"/>
      <c r="S641"/>
      <c r="T641"/>
      <c r="U641"/>
      <c r="V641"/>
      <c r="W641"/>
      <c r="X641"/>
      <c r="Y641"/>
    </row>
    <row r="642" spans="1:25" ht="16" x14ac:dyDescent="0.2">
      <c r="A642" s="161"/>
      <c r="B642"/>
      <c r="C642"/>
      <c r="D642"/>
      <c r="E642"/>
      <c r="F642"/>
      <c r="G642"/>
      <c r="H642"/>
      <c r="I642"/>
      <c r="J642"/>
      <c r="K642"/>
      <c r="L642"/>
      <c r="M642"/>
      <c r="N642"/>
      <c r="O642"/>
      <c r="P642"/>
      <c r="Q642"/>
      <c r="R642"/>
      <c r="S642"/>
      <c r="T642"/>
      <c r="U642"/>
      <c r="V642"/>
      <c r="W642"/>
      <c r="X642"/>
      <c r="Y642"/>
    </row>
    <row r="643" spans="1:25" ht="16" x14ac:dyDescent="0.2">
      <c r="A643" s="161"/>
      <c r="B643"/>
      <c r="C643"/>
      <c r="D643"/>
      <c r="E643"/>
      <c r="F643"/>
      <c r="G643"/>
      <c r="H643"/>
      <c r="I643"/>
      <c r="J643"/>
      <c r="K643"/>
      <c r="L643"/>
      <c r="M643"/>
      <c r="N643"/>
      <c r="O643"/>
      <c r="P643"/>
      <c r="Q643"/>
      <c r="R643"/>
      <c r="S643"/>
      <c r="T643"/>
      <c r="U643"/>
      <c r="V643"/>
      <c r="W643"/>
      <c r="X643"/>
      <c r="Y643"/>
    </row>
    <row r="644" spans="1:25" ht="16" x14ac:dyDescent="0.2">
      <c r="A644" s="161"/>
      <c r="B644"/>
      <c r="C644"/>
      <c r="D644"/>
      <c r="E644"/>
      <c r="F644"/>
      <c r="G644"/>
      <c r="H644"/>
      <c r="I644"/>
      <c r="J644"/>
      <c r="K644"/>
      <c r="L644"/>
      <c r="M644"/>
      <c r="N644"/>
      <c r="O644"/>
      <c r="P644"/>
      <c r="Q644"/>
      <c r="R644"/>
      <c r="S644"/>
      <c r="T644"/>
      <c r="U644"/>
      <c r="V644"/>
      <c r="W644"/>
      <c r="X644"/>
      <c r="Y644"/>
    </row>
    <row r="645" spans="1:25" ht="16" x14ac:dyDescent="0.2">
      <c r="A645" s="161"/>
      <c r="B645"/>
      <c r="C645"/>
      <c r="D645"/>
      <c r="E645"/>
      <c r="F645"/>
      <c r="G645"/>
      <c r="H645"/>
      <c r="I645"/>
      <c r="J645"/>
      <c r="K645"/>
      <c r="L645"/>
      <c r="M645"/>
      <c r="N645"/>
      <c r="O645"/>
      <c r="P645"/>
      <c r="Q645"/>
      <c r="R645"/>
      <c r="S645"/>
      <c r="T645"/>
      <c r="U645"/>
      <c r="V645"/>
      <c r="W645"/>
      <c r="X645"/>
      <c r="Y645"/>
    </row>
    <row r="646" spans="1:25" ht="16" x14ac:dyDescent="0.2">
      <c r="A646" s="161"/>
      <c r="B646"/>
      <c r="C646"/>
      <c r="D646"/>
      <c r="E646"/>
      <c r="F646"/>
      <c r="G646"/>
      <c r="H646"/>
      <c r="I646"/>
      <c r="J646"/>
      <c r="K646"/>
      <c r="L646"/>
      <c r="M646"/>
      <c r="N646"/>
      <c r="O646"/>
      <c r="P646"/>
      <c r="Q646"/>
      <c r="R646"/>
      <c r="S646"/>
      <c r="T646"/>
      <c r="U646"/>
      <c r="V646"/>
      <c r="W646"/>
      <c r="X646"/>
      <c r="Y646"/>
    </row>
    <row r="647" spans="1:25" ht="16" x14ac:dyDescent="0.2">
      <c r="A647" s="161"/>
      <c r="B647"/>
      <c r="C647"/>
      <c r="D647"/>
      <c r="E647"/>
      <c r="F647"/>
      <c r="G647"/>
      <c r="H647"/>
      <c r="I647"/>
      <c r="J647"/>
      <c r="K647"/>
      <c r="L647"/>
      <c r="M647"/>
      <c r="N647"/>
      <c r="O647"/>
      <c r="P647"/>
      <c r="Q647"/>
      <c r="R647"/>
      <c r="S647"/>
      <c r="T647"/>
      <c r="U647"/>
      <c r="V647"/>
      <c r="W647"/>
      <c r="X647"/>
      <c r="Y647"/>
    </row>
    <row r="648" spans="1:25" ht="16" x14ac:dyDescent="0.2">
      <c r="A648" s="161"/>
      <c r="B648"/>
      <c r="C648"/>
      <c r="D648"/>
      <c r="E648"/>
      <c r="F648"/>
      <c r="G648"/>
      <c r="H648"/>
      <c r="I648"/>
      <c r="J648"/>
      <c r="K648"/>
      <c r="L648"/>
      <c r="M648"/>
      <c r="N648"/>
      <c r="O648"/>
      <c r="P648"/>
      <c r="Q648"/>
      <c r="R648"/>
      <c r="S648"/>
      <c r="T648"/>
      <c r="U648"/>
      <c r="V648"/>
      <c r="W648"/>
      <c r="X648"/>
      <c r="Y648"/>
    </row>
    <row r="649" spans="1:25" ht="16" x14ac:dyDescent="0.2">
      <c r="A649" s="161"/>
      <c r="B649"/>
      <c r="C649"/>
      <c r="D649"/>
      <c r="E649"/>
      <c r="F649"/>
      <c r="G649"/>
      <c r="H649"/>
      <c r="I649"/>
      <c r="J649"/>
      <c r="K649"/>
      <c r="L649"/>
      <c r="M649"/>
      <c r="N649"/>
      <c r="O649"/>
      <c r="P649"/>
      <c r="Q649"/>
      <c r="R649"/>
      <c r="S649"/>
      <c r="T649"/>
      <c r="U649"/>
      <c r="V649"/>
      <c r="W649"/>
      <c r="X649"/>
      <c r="Y649"/>
    </row>
    <row r="650" spans="1:25" ht="16" x14ac:dyDescent="0.2">
      <c r="A650" s="161"/>
      <c r="B650"/>
      <c r="C650"/>
      <c r="D650"/>
      <c r="E650"/>
      <c r="F650"/>
      <c r="G650"/>
      <c r="H650"/>
      <c r="I650"/>
      <c r="J650"/>
      <c r="K650"/>
      <c r="L650"/>
      <c r="M650"/>
      <c r="N650"/>
      <c r="O650"/>
      <c r="P650"/>
      <c r="Q650"/>
      <c r="R650"/>
      <c r="S650"/>
      <c r="T650"/>
      <c r="U650"/>
      <c r="V650"/>
      <c r="W650"/>
      <c r="X650"/>
      <c r="Y650"/>
    </row>
    <row r="651" spans="1:25" ht="16" x14ac:dyDescent="0.2">
      <c r="A651" s="161"/>
      <c r="B651"/>
      <c r="C651"/>
      <c r="D651"/>
      <c r="E651"/>
      <c r="F651"/>
      <c r="G651"/>
      <c r="H651"/>
      <c r="I651"/>
      <c r="J651"/>
      <c r="K651"/>
      <c r="L651"/>
      <c r="M651"/>
      <c r="N651"/>
      <c r="O651"/>
      <c r="P651"/>
      <c r="Q651"/>
      <c r="R651"/>
      <c r="S651"/>
      <c r="T651"/>
      <c r="U651"/>
      <c r="V651"/>
      <c r="W651"/>
      <c r="X651"/>
      <c r="Y651"/>
    </row>
    <row r="652" spans="1:25" ht="16" x14ac:dyDescent="0.2">
      <c r="A652" s="161"/>
      <c r="B652"/>
      <c r="C652"/>
      <c r="D652"/>
      <c r="E652"/>
      <c r="F652"/>
      <c r="G652"/>
      <c r="H652"/>
      <c r="I652"/>
      <c r="J652"/>
      <c r="K652"/>
      <c r="L652"/>
      <c r="M652"/>
      <c r="N652"/>
      <c r="O652"/>
      <c r="P652"/>
      <c r="Q652"/>
      <c r="R652"/>
      <c r="S652"/>
      <c r="T652"/>
      <c r="U652"/>
      <c r="V652"/>
      <c r="W652"/>
      <c r="X652"/>
      <c r="Y652"/>
    </row>
    <row r="653" spans="1:25" ht="16" x14ac:dyDescent="0.2">
      <c r="A653" s="161"/>
      <c r="B653"/>
      <c r="C653"/>
      <c r="D653"/>
      <c r="E653"/>
      <c r="F653"/>
      <c r="G653"/>
      <c r="H653"/>
      <c r="I653"/>
      <c r="J653"/>
      <c r="K653"/>
      <c r="L653"/>
      <c r="M653"/>
      <c r="N653"/>
      <c r="O653"/>
      <c r="P653"/>
      <c r="Q653"/>
      <c r="R653"/>
      <c r="S653"/>
      <c r="T653"/>
      <c r="U653"/>
      <c r="V653"/>
      <c r="W653"/>
      <c r="X653"/>
      <c r="Y653"/>
    </row>
    <row r="654" spans="1:25" ht="16" x14ac:dyDescent="0.2">
      <c r="A654" s="161"/>
      <c r="B654"/>
      <c r="C654"/>
      <c r="D654"/>
      <c r="E654"/>
      <c r="F654"/>
      <c r="G654"/>
      <c r="H654"/>
      <c r="I654"/>
      <c r="J654"/>
      <c r="K654"/>
      <c r="L654"/>
      <c r="M654"/>
      <c r="N654"/>
      <c r="O654"/>
      <c r="P654"/>
      <c r="Q654"/>
      <c r="R654"/>
      <c r="S654"/>
      <c r="T654"/>
      <c r="U654"/>
      <c r="V654"/>
      <c r="W654"/>
      <c r="X654"/>
      <c r="Y654"/>
    </row>
    <row r="655" spans="1:25" ht="16" x14ac:dyDescent="0.2">
      <c r="A655" s="161"/>
      <c r="B655"/>
      <c r="C655"/>
      <c r="D655"/>
      <c r="E655"/>
      <c r="F655"/>
      <c r="G655"/>
      <c r="H655"/>
      <c r="I655"/>
      <c r="J655"/>
      <c r="K655"/>
      <c r="L655"/>
      <c r="M655"/>
      <c r="N655"/>
      <c r="O655"/>
      <c r="P655"/>
      <c r="Q655"/>
      <c r="R655"/>
      <c r="S655"/>
      <c r="T655"/>
      <c r="U655"/>
      <c r="V655"/>
      <c r="W655"/>
      <c r="X655"/>
      <c r="Y655"/>
    </row>
    <row r="656" spans="1:25" ht="16" x14ac:dyDescent="0.2">
      <c r="A656" s="161"/>
      <c r="B656"/>
      <c r="C656"/>
      <c r="D656"/>
      <c r="E656"/>
      <c r="F656"/>
      <c r="G656"/>
      <c r="H656"/>
      <c r="I656"/>
      <c r="J656"/>
      <c r="K656"/>
      <c r="L656"/>
      <c r="M656"/>
      <c r="N656"/>
      <c r="O656"/>
      <c r="P656"/>
      <c r="Q656"/>
      <c r="R656"/>
      <c r="S656"/>
      <c r="T656"/>
      <c r="U656"/>
      <c r="V656"/>
      <c r="W656"/>
      <c r="X656"/>
      <c r="Y656"/>
    </row>
    <row r="657" spans="1:25" ht="16" x14ac:dyDescent="0.2">
      <c r="A657" s="161"/>
      <c r="B657"/>
      <c r="C657"/>
      <c r="D657"/>
      <c r="E657"/>
      <c r="F657"/>
      <c r="G657"/>
      <c r="H657"/>
      <c r="I657"/>
      <c r="J657"/>
      <c r="K657"/>
      <c r="L657"/>
      <c r="M657"/>
      <c r="N657"/>
      <c r="O657"/>
      <c r="P657"/>
      <c r="Q657"/>
      <c r="R657"/>
      <c r="S657"/>
      <c r="T657"/>
      <c r="U657"/>
      <c r="V657"/>
      <c r="W657"/>
      <c r="X657"/>
      <c r="Y657"/>
    </row>
    <row r="658" spans="1:25" ht="16" x14ac:dyDescent="0.2">
      <c r="A658" s="161"/>
      <c r="B658"/>
      <c r="C658"/>
      <c r="D658"/>
      <c r="E658"/>
      <c r="F658"/>
      <c r="G658"/>
      <c r="H658"/>
      <c r="I658"/>
      <c r="J658"/>
      <c r="K658"/>
      <c r="L658"/>
      <c r="M658"/>
      <c r="N658"/>
      <c r="O658"/>
      <c r="P658"/>
      <c r="Q658"/>
      <c r="R658"/>
      <c r="S658"/>
      <c r="T658"/>
      <c r="U658"/>
      <c r="V658"/>
      <c r="W658"/>
      <c r="X658"/>
      <c r="Y658"/>
    </row>
    <row r="659" spans="1:25" ht="16" x14ac:dyDescent="0.2">
      <c r="A659" s="161"/>
      <c r="B659"/>
      <c r="C659"/>
      <c r="D659"/>
      <c r="E659"/>
      <c r="F659"/>
      <c r="G659"/>
      <c r="H659"/>
      <c r="I659"/>
      <c r="J659"/>
      <c r="K659"/>
      <c r="L659"/>
      <c r="M659"/>
      <c r="N659"/>
      <c r="O659"/>
      <c r="P659"/>
      <c r="Q659"/>
      <c r="R659"/>
      <c r="S659"/>
      <c r="T659"/>
      <c r="U659"/>
      <c r="V659"/>
      <c r="W659"/>
      <c r="X659"/>
      <c r="Y659"/>
    </row>
    <row r="660" spans="1:25" ht="16" x14ac:dyDescent="0.2">
      <c r="A660" s="161"/>
      <c r="B660"/>
      <c r="C660"/>
      <c r="D660"/>
      <c r="E660"/>
      <c r="F660"/>
      <c r="G660"/>
      <c r="H660"/>
      <c r="I660"/>
      <c r="J660"/>
      <c r="K660"/>
      <c r="L660"/>
      <c r="M660"/>
      <c r="N660"/>
      <c r="O660"/>
      <c r="P660"/>
      <c r="Q660"/>
      <c r="R660"/>
      <c r="S660"/>
      <c r="T660"/>
      <c r="U660"/>
      <c r="V660"/>
      <c r="W660"/>
      <c r="X660"/>
      <c r="Y660"/>
    </row>
    <row r="661" spans="1:25" ht="16" x14ac:dyDescent="0.2">
      <c r="A661" s="161"/>
      <c r="B661"/>
      <c r="C661"/>
      <c r="D661"/>
      <c r="E661"/>
      <c r="F661"/>
      <c r="G661"/>
      <c r="H661"/>
      <c r="I661"/>
      <c r="J661"/>
      <c r="K661"/>
      <c r="L661"/>
      <c r="M661"/>
      <c r="N661"/>
      <c r="O661"/>
      <c r="P661"/>
      <c r="Q661"/>
      <c r="R661"/>
      <c r="S661"/>
      <c r="T661"/>
      <c r="U661"/>
      <c r="V661"/>
      <c r="W661"/>
      <c r="X661"/>
      <c r="Y661"/>
    </row>
    <row r="662" spans="1:25" ht="16" x14ac:dyDescent="0.2">
      <c r="A662" s="161"/>
      <c r="B662"/>
      <c r="C662"/>
      <c r="D662"/>
      <c r="E662"/>
      <c r="F662"/>
      <c r="G662"/>
      <c r="H662"/>
      <c r="I662"/>
      <c r="J662"/>
      <c r="K662"/>
      <c r="L662"/>
      <c r="M662"/>
      <c r="N662"/>
      <c r="O662"/>
      <c r="P662"/>
      <c r="Q662"/>
      <c r="R662"/>
      <c r="S662"/>
      <c r="T662"/>
      <c r="U662"/>
      <c r="V662"/>
      <c r="W662"/>
      <c r="X662"/>
      <c r="Y662"/>
    </row>
    <row r="663" spans="1:25" ht="16" x14ac:dyDescent="0.2">
      <c r="A663" s="161"/>
      <c r="B663"/>
      <c r="C663"/>
      <c r="D663"/>
      <c r="E663"/>
      <c r="F663"/>
      <c r="G663"/>
      <c r="H663"/>
      <c r="I663"/>
      <c r="J663"/>
      <c r="K663"/>
      <c r="L663"/>
      <c r="M663"/>
      <c r="N663"/>
      <c r="O663"/>
      <c r="P663"/>
      <c r="Q663"/>
      <c r="R663"/>
      <c r="S663"/>
      <c r="T663"/>
      <c r="U663"/>
      <c r="V663"/>
      <c r="W663"/>
      <c r="X663"/>
      <c r="Y663"/>
    </row>
    <row r="664" spans="1:25" ht="16" x14ac:dyDescent="0.2">
      <c r="A664" s="161"/>
      <c r="B664"/>
      <c r="C664"/>
      <c r="D664"/>
      <c r="E664"/>
      <c r="F664"/>
      <c r="G664"/>
      <c r="H664"/>
      <c r="I664"/>
      <c r="J664"/>
      <c r="K664"/>
      <c r="L664"/>
      <c r="M664"/>
      <c r="N664"/>
      <c r="O664"/>
      <c r="P664"/>
      <c r="Q664"/>
      <c r="R664"/>
      <c r="S664"/>
      <c r="T664"/>
      <c r="U664"/>
      <c r="V664"/>
      <c r="W664"/>
      <c r="X664"/>
      <c r="Y664"/>
    </row>
    <row r="665" spans="1:25" ht="16" x14ac:dyDescent="0.2">
      <c r="A665" s="161"/>
      <c r="B665"/>
      <c r="C665"/>
      <c r="D665"/>
      <c r="E665"/>
      <c r="F665"/>
      <c r="G665"/>
      <c r="H665"/>
      <c r="I665"/>
      <c r="J665"/>
      <c r="K665"/>
      <c r="L665"/>
      <c r="M665"/>
      <c r="N665"/>
      <c r="O665"/>
      <c r="P665"/>
      <c r="Q665"/>
      <c r="R665"/>
      <c r="S665"/>
      <c r="T665"/>
      <c r="U665"/>
      <c r="V665"/>
      <c r="W665"/>
      <c r="X665"/>
      <c r="Y665"/>
    </row>
    <row r="666" spans="1:25" ht="16" x14ac:dyDescent="0.2">
      <c r="A666" s="161"/>
      <c r="B666"/>
      <c r="C666"/>
      <c r="D666"/>
      <c r="E666"/>
      <c r="F666"/>
      <c r="G666"/>
      <c r="H666"/>
      <c r="I666"/>
      <c r="J666"/>
      <c r="K666"/>
      <c r="L666"/>
      <c r="M666"/>
      <c r="N666"/>
      <c r="O666"/>
      <c r="P666"/>
      <c r="Q666"/>
      <c r="R666"/>
      <c r="S666"/>
      <c r="T666"/>
      <c r="U666"/>
      <c r="V666"/>
      <c r="W666"/>
      <c r="X666"/>
      <c r="Y666"/>
    </row>
    <row r="667" spans="1:25" ht="16" x14ac:dyDescent="0.2">
      <c r="A667" s="161"/>
      <c r="B667"/>
      <c r="C667"/>
      <c r="D667"/>
      <c r="E667"/>
      <c r="F667"/>
      <c r="G667"/>
      <c r="H667"/>
      <c r="I667"/>
      <c r="J667"/>
      <c r="K667"/>
      <c r="L667"/>
      <c r="M667"/>
      <c r="N667"/>
      <c r="O667"/>
      <c r="P667"/>
      <c r="Q667"/>
      <c r="R667"/>
      <c r="S667"/>
      <c r="T667"/>
      <c r="U667"/>
      <c r="V667"/>
      <c r="W667"/>
      <c r="X667"/>
      <c r="Y667"/>
    </row>
    <row r="668" spans="1:25" ht="16" x14ac:dyDescent="0.2">
      <c r="A668" s="161"/>
      <c r="B668"/>
      <c r="C668"/>
      <c r="D668"/>
      <c r="E668"/>
      <c r="F668"/>
      <c r="G668"/>
      <c r="H668"/>
      <c r="I668"/>
      <c r="J668"/>
      <c r="K668"/>
      <c r="L668"/>
      <c r="M668"/>
      <c r="N668"/>
      <c r="O668"/>
      <c r="P668"/>
      <c r="Q668"/>
      <c r="R668"/>
      <c r="S668"/>
      <c r="T668"/>
      <c r="U668"/>
      <c r="V668"/>
      <c r="W668"/>
      <c r="X668"/>
      <c r="Y668"/>
    </row>
    <row r="669" spans="1:25" ht="16" x14ac:dyDescent="0.2">
      <c r="A669" s="161"/>
      <c r="B669"/>
      <c r="C669"/>
      <c r="D669"/>
      <c r="E669"/>
      <c r="F669"/>
      <c r="G669"/>
      <c r="H669"/>
      <c r="I669"/>
      <c r="J669"/>
      <c r="K669"/>
      <c r="L669"/>
      <c r="M669"/>
      <c r="N669"/>
      <c r="O669"/>
      <c r="P669"/>
      <c r="Q669"/>
      <c r="R669"/>
      <c r="S669"/>
      <c r="T669"/>
      <c r="U669"/>
      <c r="V669"/>
      <c r="W669"/>
      <c r="X669"/>
      <c r="Y669"/>
    </row>
    <row r="670" spans="1:25" ht="16" x14ac:dyDescent="0.2">
      <c r="A670" s="161"/>
      <c r="B670"/>
      <c r="C670"/>
      <c r="D670"/>
      <c r="E670"/>
      <c r="F670"/>
      <c r="G670"/>
      <c r="H670"/>
      <c r="I670"/>
      <c r="J670"/>
      <c r="K670"/>
      <c r="L670"/>
      <c r="M670"/>
      <c r="N670"/>
      <c r="O670"/>
      <c r="P670"/>
      <c r="Q670"/>
      <c r="R670"/>
      <c r="S670"/>
      <c r="T670"/>
      <c r="U670"/>
      <c r="V670"/>
      <c r="W670"/>
      <c r="X670"/>
      <c r="Y670"/>
    </row>
    <row r="671" spans="1:25" ht="16" x14ac:dyDescent="0.2">
      <c r="A671" s="161"/>
      <c r="B671"/>
      <c r="C671"/>
      <c r="D671"/>
      <c r="E671"/>
      <c r="F671"/>
      <c r="G671"/>
      <c r="H671"/>
      <c r="I671"/>
      <c r="J671"/>
      <c r="K671"/>
      <c r="L671"/>
      <c r="M671"/>
      <c r="N671"/>
      <c r="O671"/>
      <c r="P671"/>
      <c r="Q671"/>
      <c r="R671"/>
      <c r="S671"/>
      <c r="T671"/>
      <c r="U671"/>
      <c r="V671"/>
      <c r="W671"/>
      <c r="X671"/>
      <c r="Y671"/>
    </row>
    <row r="672" spans="1:25" ht="16" x14ac:dyDescent="0.2">
      <c r="A672" s="161"/>
      <c r="B672"/>
      <c r="C672"/>
      <c r="D672"/>
      <c r="E672"/>
      <c r="F672"/>
      <c r="G672"/>
      <c r="H672"/>
      <c r="I672"/>
      <c r="J672"/>
      <c r="K672"/>
      <c r="L672"/>
      <c r="M672"/>
      <c r="N672"/>
      <c r="O672"/>
      <c r="P672"/>
      <c r="Q672"/>
      <c r="R672"/>
      <c r="S672"/>
      <c r="T672"/>
      <c r="U672"/>
      <c r="V672"/>
      <c r="W672"/>
      <c r="X672"/>
      <c r="Y672"/>
    </row>
    <row r="673" spans="1:25" ht="16" x14ac:dyDescent="0.2">
      <c r="A673" s="161"/>
      <c r="B673"/>
      <c r="C673"/>
      <c r="D673"/>
      <c r="E673"/>
      <c r="F673"/>
      <c r="G673"/>
      <c r="H673"/>
      <c r="I673"/>
      <c r="J673"/>
      <c r="K673"/>
      <c r="L673"/>
      <c r="M673"/>
      <c r="N673"/>
      <c r="O673"/>
      <c r="P673"/>
      <c r="Q673"/>
      <c r="R673"/>
      <c r="S673"/>
      <c r="T673"/>
      <c r="U673"/>
      <c r="V673"/>
      <c r="W673"/>
      <c r="X673"/>
      <c r="Y673"/>
    </row>
    <row r="674" spans="1:25" ht="16" x14ac:dyDescent="0.2">
      <c r="A674" s="161"/>
      <c r="B674"/>
      <c r="C674"/>
      <c r="D674"/>
      <c r="E674"/>
      <c r="F674"/>
      <c r="G674"/>
      <c r="H674"/>
      <c r="I674"/>
      <c r="J674"/>
      <c r="K674"/>
      <c r="L674"/>
      <c r="M674"/>
      <c r="N674"/>
      <c r="O674"/>
      <c r="P674"/>
      <c r="Q674"/>
      <c r="R674"/>
      <c r="S674"/>
      <c r="T674"/>
      <c r="U674"/>
      <c r="V674"/>
      <c r="W674"/>
      <c r="X674"/>
      <c r="Y674"/>
    </row>
    <row r="675" spans="1:25" ht="16" x14ac:dyDescent="0.2">
      <c r="A675" s="161"/>
      <c r="B675"/>
      <c r="C675"/>
      <c r="D675"/>
      <c r="E675"/>
      <c r="F675"/>
      <c r="G675"/>
      <c r="H675"/>
      <c r="I675"/>
      <c r="J675"/>
      <c r="K675"/>
      <c r="L675"/>
      <c r="M675"/>
      <c r="N675"/>
      <c r="O675"/>
      <c r="P675"/>
      <c r="Q675"/>
      <c r="R675"/>
      <c r="S675"/>
      <c r="T675"/>
      <c r="U675"/>
      <c r="V675"/>
      <c r="W675"/>
      <c r="X675"/>
      <c r="Y675"/>
    </row>
    <row r="676" spans="1:25" ht="16" x14ac:dyDescent="0.2">
      <c r="A676" s="161"/>
      <c r="B676"/>
      <c r="C676"/>
      <c r="D676"/>
      <c r="E676"/>
      <c r="F676"/>
      <c r="G676"/>
      <c r="H676"/>
      <c r="I676"/>
      <c r="J676"/>
      <c r="K676"/>
      <c r="L676"/>
      <c r="M676"/>
      <c r="N676"/>
      <c r="O676"/>
      <c r="P676"/>
      <c r="Q676"/>
      <c r="R676"/>
      <c r="S676"/>
      <c r="T676"/>
      <c r="U676"/>
      <c r="V676"/>
      <c r="W676"/>
      <c r="X676"/>
      <c r="Y676"/>
    </row>
    <row r="677" spans="1:25" ht="16" x14ac:dyDescent="0.2">
      <c r="A677" s="161"/>
      <c r="B677"/>
      <c r="C677"/>
      <c r="D677"/>
      <c r="E677"/>
      <c r="F677"/>
      <c r="G677"/>
      <c r="H677"/>
      <c r="I677"/>
      <c r="J677"/>
      <c r="K677"/>
      <c r="L677"/>
      <c r="M677"/>
      <c r="N677"/>
      <c r="O677"/>
      <c r="P677"/>
      <c r="Q677"/>
      <c r="R677"/>
      <c r="S677"/>
      <c r="T677"/>
      <c r="U677"/>
      <c r="V677"/>
      <c r="W677"/>
      <c r="X677"/>
      <c r="Y677"/>
    </row>
    <row r="678" spans="1:25" ht="16" x14ac:dyDescent="0.2">
      <c r="A678" s="161"/>
      <c r="B678"/>
      <c r="C678"/>
      <c r="D678"/>
      <c r="E678"/>
      <c r="F678"/>
      <c r="G678"/>
      <c r="H678"/>
      <c r="I678"/>
      <c r="J678"/>
      <c r="K678"/>
      <c r="L678"/>
      <c r="M678"/>
      <c r="N678"/>
      <c r="O678"/>
      <c r="P678"/>
      <c r="Q678"/>
      <c r="R678"/>
      <c r="S678"/>
      <c r="T678"/>
      <c r="U678"/>
      <c r="V678"/>
      <c r="W678"/>
      <c r="X678"/>
      <c r="Y678"/>
    </row>
    <row r="679" spans="1:25" ht="16" x14ac:dyDescent="0.2">
      <c r="A679" s="161"/>
      <c r="B679"/>
      <c r="C679"/>
      <c r="D679"/>
      <c r="E679"/>
      <c r="F679"/>
      <c r="G679"/>
      <c r="H679"/>
      <c r="I679"/>
      <c r="J679"/>
      <c r="K679"/>
      <c r="L679"/>
      <c r="M679"/>
      <c r="N679"/>
      <c r="O679"/>
      <c r="P679"/>
      <c r="Q679"/>
      <c r="R679"/>
      <c r="S679"/>
      <c r="T679"/>
      <c r="U679"/>
      <c r="V679"/>
      <c r="W679"/>
      <c r="X679"/>
      <c r="Y679"/>
    </row>
    <row r="680" spans="1:25" ht="16" x14ac:dyDescent="0.2">
      <c r="A680" s="161"/>
      <c r="B680"/>
      <c r="C680"/>
      <c r="D680"/>
      <c r="E680"/>
      <c r="F680"/>
      <c r="G680"/>
      <c r="H680"/>
      <c r="I680"/>
      <c r="J680"/>
      <c r="K680"/>
      <c r="L680"/>
      <c r="M680"/>
      <c r="N680"/>
      <c r="O680"/>
      <c r="P680"/>
      <c r="Q680"/>
      <c r="R680"/>
      <c r="S680"/>
      <c r="T680"/>
      <c r="U680"/>
      <c r="V680"/>
      <c r="W680"/>
      <c r="X680"/>
      <c r="Y680"/>
    </row>
    <row r="681" spans="1:25" ht="16" x14ac:dyDescent="0.2">
      <c r="A681" s="161"/>
      <c r="B681"/>
      <c r="C681"/>
      <c r="D681"/>
      <c r="E681"/>
      <c r="F681"/>
      <c r="G681"/>
      <c r="H681"/>
      <c r="I681"/>
      <c r="J681"/>
      <c r="K681"/>
      <c r="L681"/>
      <c r="M681"/>
      <c r="N681"/>
      <c r="O681"/>
      <c r="P681"/>
      <c r="Q681"/>
      <c r="R681"/>
      <c r="S681"/>
      <c r="T681"/>
      <c r="U681"/>
      <c r="V681"/>
      <c r="W681"/>
      <c r="X681"/>
      <c r="Y681"/>
    </row>
    <row r="682" spans="1:25" ht="16" x14ac:dyDescent="0.2">
      <c r="A682" s="161"/>
      <c r="B682"/>
      <c r="C682"/>
      <c r="D682"/>
      <c r="E682"/>
      <c r="F682"/>
      <c r="G682"/>
      <c r="H682"/>
      <c r="I682"/>
      <c r="J682"/>
      <c r="K682"/>
      <c r="L682"/>
      <c r="M682"/>
      <c r="N682"/>
      <c r="O682"/>
      <c r="P682"/>
      <c r="Q682"/>
      <c r="R682"/>
      <c r="S682"/>
      <c r="T682"/>
      <c r="U682"/>
      <c r="V682"/>
      <c r="W682"/>
      <c r="X682"/>
      <c r="Y682"/>
    </row>
    <row r="683" spans="1:25" ht="16" x14ac:dyDescent="0.2">
      <c r="A683" s="161"/>
      <c r="B683"/>
      <c r="C683"/>
      <c r="D683"/>
      <c r="E683"/>
      <c r="F683"/>
      <c r="G683"/>
      <c r="H683"/>
      <c r="I683"/>
      <c r="J683"/>
      <c r="K683"/>
      <c r="L683"/>
      <c r="M683"/>
      <c r="N683"/>
      <c r="O683"/>
      <c r="P683"/>
      <c r="Q683"/>
      <c r="R683"/>
      <c r="S683"/>
      <c r="T683"/>
      <c r="U683"/>
      <c r="V683"/>
      <c r="W683"/>
      <c r="X683"/>
      <c r="Y683"/>
    </row>
    <row r="684" spans="1:25" ht="16" x14ac:dyDescent="0.2">
      <c r="A684" s="161"/>
      <c r="B684"/>
      <c r="C684"/>
      <c r="D684"/>
      <c r="E684"/>
      <c r="F684"/>
      <c r="G684"/>
      <c r="H684"/>
      <c r="I684"/>
      <c r="J684"/>
      <c r="K684"/>
      <c r="L684"/>
      <c r="M684"/>
      <c r="N684"/>
      <c r="O684"/>
      <c r="P684"/>
      <c r="Q684"/>
      <c r="R684"/>
      <c r="S684"/>
      <c r="T684"/>
      <c r="U684"/>
      <c r="V684"/>
      <c r="W684"/>
      <c r="X684"/>
      <c r="Y684"/>
    </row>
    <row r="685" spans="1:25" ht="16" x14ac:dyDescent="0.2">
      <c r="A685" s="161"/>
      <c r="B685"/>
      <c r="C685"/>
      <c r="D685"/>
      <c r="E685"/>
      <c r="F685"/>
      <c r="G685"/>
      <c r="H685"/>
      <c r="I685"/>
      <c r="J685"/>
      <c r="K685"/>
      <c r="L685"/>
      <c r="M685"/>
      <c r="N685"/>
      <c r="O685"/>
      <c r="P685"/>
      <c r="Q685"/>
      <c r="R685"/>
      <c r="S685"/>
      <c r="T685"/>
      <c r="U685"/>
      <c r="V685"/>
      <c r="W685"/>
      <c r="X685"/>
      <c r="Y685"/>
    </row>
    <row r="686" spans="1:25" ht="16" x14ac:dyDescent="0.2">
      <c r="A686" s="161"/>
      <c r="B686"/>
      <c r="C686"/>
      <c r="D686"/>
      <c r="E686"/>
      <c r="F686"/>
      <c r="G686"/>
      <c r="H686"/>
      <c r="I686"/>
      <c r="J686"/>
      <c r="K686"/>
      <c r="L686"/>
      <c r="M686"/>
      <c r="N686"/>
      <c r="O686"/>
      <c r="P686"/>
      <c r="Q686"/>
      <c r="R686"/>
      <c r="S686"/>
      <c r="T686"/>
      <c r="U686"/>
      <c r="V686"/>
      <c r="W686"/>
      <c r="X686"/>
      <c r="Y686"/>
    </row>
    <row r="687" spans="1:25" ht="16" x14ac:dyDescent="0.2">
      <c r="A687" s="161"/>
      <c r="B687"/>
      <c r="C687"/>
      <c r="D687"/>
      <c r="E687"/>
      <c r="F687"/>
      <c r="G687"/>
      <c r="H687"/>
      <c r="I687"/>
      <c r="J687"/>
      <c r="K687"/>
      <c r="L687"/>
      <c r="M687"/>
      <c r="N687"/>
      <c r="O687"/>
      <c r="P687"/>
      <c r="Q687"/>
      <c r="R687"/>
      <c r="S687"/>
      <c r="T687"/>
      <c r="U687"/>
      <c r="V687"/>
      <c r="W687"/>
      <c r="X687"/>
      <c r="Y687"/>
    </row>
    <row r="688" spans="1:25" ht="16" x14ac:dyDescent="0.2">
      <c r="A688" s="161"/>
      <c r="B688"/>
      <c r="C688"/>
      <c r="D688"/>
      <c r="E688"/>
      <c r="F688"/>
      <c r="G688"/>
      <c r="H688"/>
      <c r="I688"/>
      <c r="J688"/>
      <c r="K688"/>
      <c r="L688"/>
      <c r="M688"/>
      <c r="N688"/>
      <c r="O688"/>
      <c r="P688"/>
      <c r="Q688"/>
      <c r="R688"/>
      <c r="S688"/>
      <c r="T688"/>
      <c r="U688"/>
      <c r="V688"/>
      <c r="W688"/>
      <c r="X688"/>
      <c r="Y688"/>
    </row>
    <row r="689" spans="1:25" ht="16" x14ac:dyDescent="0.2">
      <c r="A689" s="161"/>
      <c r="B689"/>
      <c r="C689"/>
      <c r="D689"/>
      <c r="E689"/>
      <c r="F689"/>
      <c r="G689"/>
      <c r="H689"/>
      <c r="I689"/>
      <c r="J689"/>
      <c r="K689"/>
      <c r="L689"/>
      <c r="M689"/>
      <c r="N689"/>
      <c r="O689"/>
      <c r="P689"/>
      <c r="Q689"/>
      <c r="R689"/>
      <c r="S689"/>
      <c r="T689"/>
      <c r="U689"/>
      <c r="V689"/>
      <c r="W689"/>
      <c r="X689"/>
      <c r="Y689"/>
    </row>
    <row r="690" spans="1:25" ht="16" x14ac:dyDescent="0.2">
      <c r="A690" s="161"/>
      <c r="B690"/>
      <c r="C690"/>
      <c r="D690"/>
      <c r="E690"/>
      <c r="F690"/>
      <c r="G690"/>
      <c r="H690"/>
      <c r="I690"/>
      <c r="J690"/>
      <c r="K690"/>
      <c r="L690"/>
      <c r="M690"/>
      <c r="N690"/>
      <c r="O690"/>
      <c r="P690"/>
      <c r="Q690"/>
      <c r="R690"/>
      <c r="S690"/>
      <c r="T690"/>
      <c r="U690"/>
      <c r="V690"/>
      <c r="W690"/>
      <c r="X690"/>
      <c r="Y690"/>
    </row>
    <row r="691" spans="1:25" ht="16" x14ac:dyDescent="0.2">
      <c r="A691" s="161"/>
      <c r="B691"/>
      <c r="C691"/>
      <c r="D691"/>
      <c r="E691"/>
      <c r="F691"/>
      <c r="G691"/>
      <c r="H691"/>
      <c r="I691"/>
      <c r="J691"/>
      <c r="K691"/>
      <c r="L691"/>
      <c r="M691"/>
      <c r="N691"/>
      <c r="O691"/>
      <c r="P691"/>
      <c r="Q691"/>
      <c r="R691"/>
      <c r="S691"/>
      <c r="T691"/>
      <c r="U691"/>
      <c r="V691"/>
      <c r="W691"/>
      <c r="X691"/>
      <c r="Y691"/>
    </row>
    <row r="692" spans="1:25" ht="16" x14ac:dyDescent="0.2">
      <c r="A692" s="161"/>
      <c r="B692"/>
      <c r="C692"/>
      <c r="D692"/>
      <c r="E692"/>
      <c r="F692"/>
      <c r="G692"/>
      <c r="H692"/>
      <c r="I692"/>
      <c r="J692"/>
      <c r="K692"/>
      <c r="L692"/>
      <c r="M692"/>
      <c r="N692"/>
      <c r="O692"/>
      <c r="P692"/>
      <c r="Q692"/>
      <c r="R692"/>
      <c r="S692"/>
      <c r="T692"/>
      <c r="U692"/>
      <c r="V692"/>
      <c r="W692"/>
      <c r="X692"/>
      <c r="Y692"/>
    </row>
    <row r="693" spans="1:25" ht="16" x14ac:dyDescent="0.2">
      <c r="A693" s="161"/>
      <c r="B693"/>
      <c r="C693"/>
      <c r="D693"/>
      <c r="E693"/>
      <c r="F693"/>
      <c r="G693"/>
      <c r="H693"/>
      <c r="I693"/>
      <c r="J693"/>
      <c r="K693"/>
      <c r="L693"/>
      <c r="M693"/>
      <c r="N693"/>
      <c r="O693"/>
      <c r="P693"/>
      <c r="Q693"/>
      <c r="R693"/>
      <c r="S693"/>
      <c r="T693"/>
      <c r="U693"/>
      <c r="V693"/>
      <c r="W693"/>
      <c r="X693"/>
      <c r="Y693"/>
    </row>
    <row r="694" spans="1:25" ht="16" x14ac:dyDescent="0.2">
      <c r="A694" s="161"/>
      <c r="B694"/>
      <c r="C694"/>
      <c r="D694"/>
      <c r="E694"/>
      <c r="F694"/>
      <c r="G694"/>
      <c r="H694"/>
      <c r="I694"/>
      <c r="J694"/>
      <c r="K694"/>
      <c r="L694"/>
      <c r="M694"/>
      <c r="N694"/>
      <c r="O694"/>
      <c r="P694"/>
      <c r="Q694"/>
      <c r="R694"/>
      <c r="S694"/>
      <c r="T694"/>
      <c r="U694"/>
      <c r="V694"/>
      <c r="W694"/>
      <c r="X694"/>
      <c r="Y694"/>
    </row>
    <row r="695" spans="1:25" ht="16" x14ac:dyDescent="0.2">
      <c r="A695" s="161"/>
      <c r="B695"/>
      <c r="C695"/>
      <c r="D695"/>
      <c r="E695"/>
      <c r="F695"/>
      <c r="G695"/>
      <c r="H695"/>
      <c r="I695"/>
      <c r="J695"/>
      <c r="K695"/>
      <c r="L695"/>
      <c r="M695"/>
      <c r="N695"/>
      <c r="O695"/>
      <c r="P695"/>
      <c r="Q695"/>
      <c r="R695"/>
      <c r="S695"/>
      <c r="T695"/>
      <c r="U695"/>
      <c r="V695"/>
      <c r="W695"/>
      <c r="X695"/>
      <c r="Y695"/>
    </row>
    <row r="696" spans="1:25" ht="16" x14ac:dyDescent="0.2">
      <c r="A696" s="161"/>
      <c r="B696"/>
      <c r="C696"/>
      <c r="D696"/>
      <c r="E696"/>
      <c r="F696"/>
      <c r="G696"/>
      <c r="H696"/>
      <c r="I696"/>
      <c r="J696"/>
      <c r="K696"/>
      <c r="L696"/>
      <c r="M696"/>
      <c r="N696"/>
      <c r="O696"/>
      <c r="P696"/>
      <c r="Q696"/>
      <c r="R696"/>
      <c r="S696"/>
      <c r="T696"/>
      <c r="U696"/>
      <c r="V696"/>
      <c r="W696"/>
      <c r="X696"/>
      <c r="Y696"/>
    </row>
    <row r="697" spans="1:25" ht="16" x14ac:dyDescent="0.2">
      <c r="A697" s="161"/>
      <c r="B697"/>
      <c r="C697"/>
      <c r="D697"/>
      <c r="E697"/>
      <c r="F697"/>
      <c r="G697"/>
      <c r="H697"/>
      <c r="I697"/>
      <c r="J697"/>
      <c r="K697"/>
      <c r="L697"/>
      <c r="M697"/>
      <c r="N697"/>
      <c r="O697"/>
      <c r="P697"/>
      <c r="Q697"/>
      <c r="R697"/>
      <c r="S697"/>
      <c r="T697"/>
      <c r="U697"/>
      <c r="V697"/>
      <c r="W697"/>
      <c r="X697"/>
      <c r="Y697"/>
    </row>
    <row r="698" spans="1:25" ht="16" x14ac:dyDescent="0.2">
      <c r="A698" s="161"/>
      <c r="B698"/>
      <c r="C698"/>
      <c r="D698"/>
      <c r="E698"/>
      <c r="F698"/>
      <c r="G698"/>
      <c r="H698"/>
      <c r="I698"/>
      <c r="J698"/>
      <c r="K698"/>
      <c r="L698"/>
      <c r="M698"/>
      <c r="N698"/>
      <c r="O698"/>
      <c r="P698"/>
      <c r="Q698"/>
      <c r="R698"/>
      <c r="S698"/>
      <c r="T698"/>
      <c r="U698"/>
      <c r="V698"/>
      <c r="W698"/>
      <c r="X698"/>
      <c r="Y698"/>
    </row>
    <row r="699" spans="1:25" ht="16" x14ac:dyDescent="0.2">
      <c r="A699" s="161"/>
      <c r="B699"/>
      <c r="C699"/>
      <c r="D699"/>
      <c r="E699"/>
      <c r="F699"/>
      <c r="G699"/>
      <c r="H699"/>
      <c r="I699"/>
      <c r="J699"/>
      <c r="K699"/>
      <c r="L699"/>
      <c r="M699"/>
      <c r="N699"/>
      <c r="O699"/>
      <c r="P699"/>
      <c r="Q699"/>
      <c r="R699"/>
      <c r="S699"/>
      <c r="T699"/>
      <c r="U699"/>
      <c r="V699"/>
      <c r="W699"/>
      <c r="X699"/>
      <c r="Y699"/>
    </row>
    <row r="700" spans="1:25" ht="16" x14ac:dyDescent="0.2">
      <c r="A700" s="161"/>
      <c r="B700"/>
      <c r="C700"/>
      <c r="D700"/>
      <c r="E700"/>
      <c r="F700"/>
      <c r="G700"/>
      <c r="H700"/>
      <c r="I700"/>
      <c r="J700"/>
      <c r="K700"/>
      <c r="L700"/>
      <c r="M700"/>
      <c r="N700"/>
      <c r="O700"/>
      <c r="P700"/>
      <c r="Q700"/>
      <c r="R700"/>
      <c r="S700"/>
      <c r="T700"/>
      <c r="U700"/>
      <c r="V700"/>
      <c r="W700"/>
      <c r="X700"/>
      <c r="Y700"/>
    </row>
    <row r="701" spans="1:25" ht="16" x14ac:dyDescent="0.2">
      <c r="A701" s="161"/>
      <c r="B701"/>
      <c r="C701"/>
      <c r="D701"/>
      <c r="E701"/>
      <c r="F701"/>
      <c r="G701"/>
      <c r="H701"/>
      <c r="I701"/>
      <c r="J701"/>
      <c r="K701"/>
      <c r="L701"/>
      <c r="M701"/>
      <c r="N701"/>
      <c r="O701"/>
      <c r="P701"/>
      <c r="Q701"/>
      <c r="R701"/>
      <c r="S701"/>
      <c r="T701"/>
      <c r="U701"/>
      <c r="V701"/>
      <c r="W701"/>
      <c r="X701"/>
      <c r="Y701"/>
    </row>
    <row r="702" spans="1:25" ht="16" x14ac:dyDescent="0.2">
      <c r="A702" s="161"/>
      <c r="B702"/>
      <c r="C702"/>
      <c r="D702"/>
      <c r="E702"/>
      <c r="F702"/>
      <c r="G702"/>
      <c r="H702"/>
      <c r="I702"/>
      <c r="J702"/>
      <c r="K702"/>
      <c r="L702"/>
      <c r="M702"/>
      <c r="N702"/>
      <c r="O702"/>
      <c r="P702"/>
      <c r="Q702"/>
      <c r="R702"/>
      <c r="S702"/>
      <c r="T702"/>
      <c r="U702"/>
      <c r="V702"/>
      <c r="W702"/>
      <c r="X702"/>
      <c r="Y702"/>
    </row>
    <row r="703" spans="1:25" ht="16" x14ac:dyDescent="0.2">
      <c r="A703" s="161"/>
      <c r="B703"/>
      <c r="C703"/>
      <c r="D703"/>
      <c r="E703"/>
      <c r="F703"/>
      <c r="G703"/>
      <c r="H703"/>
      <c r="I703"/>
      <c r="J703"/>
      <c r="K703"/>
      <c r="L703"/>
      <c r="M703"/>
      <c r="N703"/>
      <c r="O703"/>
      <c r="P703"/>
      <c r="Q703"/>
      <c r="R703"/>
      <c r="S703"/>
      <c r="T703"/>
      <c r="U703"/>
      <c r="V703"/>
      <c r="W703"/>
      <c r="X703"/>
      <c r="Y703"/>
    </row>
    <row r="704" spans="1:25" ht="16" x14ac:dyDescent="0.2">
      <c r="A704" s="161"/>
      <c r="B704"/>
      <c r="C704"/>
      <c r="D704"/>
      <c r="E704"/>
      <c r="F704"/>
      <c r="G704"/>
      <c r="H704"/>
      <c r="I704"/>
      <c r="J704"/>
      <c r="K704"/>
      <c r="L704"/>
      <c r="M704"/>
      <c r="N704"/>
      <c r="O704"/>
      <c r="P704"/>
      <c r="Q704"/>
      <c r="R704"/>
      <c r="S704"/>
      <c r="T704"/>
      <c r="U704"/>
      <c r="V704"/>
      <c r="W704"/>
      <c r="X704"/>
      <c r="Y704"/>
    </row>
    <row r="705" spans="1:25" ht="16" x14ac:dyDescent="0.2">
      <c r="A705" s="161"/>
      <c r="B705"/>
      <c r="C705"/>
      <c r="D705"/>
      <c r="E705"/>
      <c r="F705"/>
      <c r="G705"/>
      <c r="H705"/>
      <c r="I705"/>
      <c r="J705"/>
      <c r="K705"/>
      <c r="L705"/>
      <c r="M705"/>
      <c r="N705"/>
      <c r="O705"/>
      <c r="P705"/>
      <c r="Q705"/>
      <c r="R705"/>
      <c r="S705"/>
      <c r="T705"/>
      <c r="U705"/>
      <c r="V705"/>
      <c r="W705"/>
      <c r="X705"/>
      <c r="Y705"/>
    </row>
    <row r="706" spans="1:25" ht="16" x14ac:dyDescent="0.2">
      <c r="A706" s="161"/>
      <c r="B706"/>
      <c r="C706"/>
      <c r="D706"/>
      <c r="E706"/>
      <c r="F706"/>
      <c r="G706"/>
      <c r="H706"/>
      <c r="I706"/>
      <c r="J706"/>
      <c r="K706"/>
      <c r="L706"/>
      <c r="M706"/>
      <c r="N706"/>
      <c r="O706"/>
      <c r="P706"/>
      <c r="Q706"/>
      <c r="R706"/>
      <c r="S706"/>
      <c r="T706"/>
      <c r="U706"/>
      <c r="V706"/>
      <c r="W706"/>
      <c r="X706"/>
      <c r="Y706"/>
    </row>
    <row r="707" spans="1:25" ht="16" x14ac:dyDescent="0.2">
      <c r="A707" s="161"/>
      <c r="B707"/>
      <c r="C707"/>
      <c r="D707"/>
      <c r="E707"/>
      <c r="F707"/>
      <c r="G707"/>
      <c r="H707"/>
      <c r="I707"/>
      <c r="J707"/>
      <c r="K707"/>
      <c r="L707"/>
      <c r="M707"/>
      <c r="N707"/>
      <c r="O707"/>
      <c r="P707"/>
      <c r="Q707"/>
      <c r="R707"/>
      <c r="S707"/>
      <c r="T707"/>
      <c r="U707"/>
      <c r="V707"/>
      <c r="W707"/>
      <c r="X707"/>
      <c r="Y707"/>
    </row>
    <row r="708" spans="1:25" ht="16" x14ac:dyDescent="0.2">
      <c r="A708" s="161"/>
      <c r="B708"/>
      <c r="C708"/>
      <c r="D708"/>
      <c r="E708"/>
      <c r="F708"/>
      <c r="G708"/>
      <c r="H708"/>
      <c r="I708"/>
      <c r="J708"/>
      <c r="K708"/>
      <c r="L708"/>
      <c r="M708"/>
      <c r="N708"/>
      <c r="O708"/>
      <c r="P708"/>
      <c r="Q708"/>
      <c r="R708"/>
      <c r="S708"/>
      <c r="T708"/>
      <c r="U708"/>
      <c r="V708"/>
      <c r="W708"/>
      <c r="X708"/>
      <c r="Y708"/>
    </row>
    <row r="709" spans="1:25" ht="16" x14ac:dyDescent="0.2">
      <c r="A709" s="161"/>
      <c r="B709"/>
      <c r="C709"/>
      <c r="D709"/>
      <c r="E709"/>
      <c r="F709"/>
      <c r="G709"/>
      <c r="H709"/>
      <c r="I709"/>
      <c r="J709"/>
      <c r="K709"/>
      <c r="L709"/>
      <c r="M709"/>
      <c r="N709"/>
      <c r="O709"/>
      <c r="P709"/>
      <c r="Q709"/>
      <c r="R709"/>
      <c r="S709"/>
      <c r="T709"/>
      <c r="U709"/>
      <c r="V709"/>
      <c r="W709"/>
      <c r="X709"/>
      <c r="Y709"/>
    </row>
    <row r="710" spans="1:25" ht="16" x14ac:dyDescent="0.2">
      <c r="A710" s="161"/>
      <c r="B710"/>
      <c r="C710"/>
      <c r="D710"/>
      <c r="E710"/>
      <c r="F710"/>
      <c r="G710"/>
      <c r="H710"/>
      <c r="I710"/>
      <c r="J710"/>
      <c r="K710"/>
      <c r="L710"/>
      <c r="M710"/>
      <c r="N710"/>
      <c r="O710"/>
      <c r="P710"/>
      <c r="Q710"/>
      <c r="R710"/>
      <c r="S710"/>
      <c r="T710"/>
      <c r="U710"/>
      <c r="V710"/>
      <c r="W710"/>
      <c r="X710"/>
      <c r="Y710"/>
    </row>
    <row r="711" spans="1:25" ht="16" x14ac:dyDescent="0.2">
      <c r="A711" s="161"/>
      <c r="B711"/>
      <c r="C711"/>
      <c r="D711"/>
      <c r="E711"/>
      <c r="F711"/>
      <c r="G711"/>
      <c r="H711"/>
      <c r="I711"/>
      <c r="J711"/>
      <c r="K711"/>
      <c r="L711"/>
      <c r="M711"/>
      <c r="N711"/>
      <c r="O711"/>
      <c r="P711"/>
      <c r="Q711"/>
      <c r="R711"/>
      <c r="S711"/>
      <c r="T711"/>
      <c r="U711"/>
      <c r="V711"/>
      <c r="W711"/>
      <c r="X711"/>
      <c r="Y711"/>
    </row>
    <row r="712" spans="1:25" ht="16" x14ac:dyDescent="0.2">
      <c r="A712" s="161"/>
      <c r="B712"/>
      <c r="C712"/>
      <c r="D712"/>
      <c r="E712"/>
      <c r="F712"/>
      <c r="G712"/>
      <c r="H712"/>
      <c r="I712"/>
      <c r="J712"/>
      <c r="K712"/>
      <c r="L712"/>
      <c r="M712"/>
      <c r="N712"/>
      <c r="O712"/>
      <c r="P712"/>
      <c r="Q712"/>
      <c r="R712"/>
      <c r="S712"/>
      <c r="T712"/>
      <c r="U712"/>
      <c r="V712"/>
      <c r="W712"/>
      <c r="X712"/>
      <c r="Y712"/>
    </row>
    <row r="713" spans="1:25" ht="16" x14ac:dyDescent="0.2">
      <c r="A713" s="161"/>
      <c r="B713"/>
      <c r="C713"/>
      <c r="D713"/>
      <c r="E713"/>
      <c r="F713"/>
      <c r="G713"/>
      <c r="H713"/>
      <c r="I713"/>
      <c r="J713"/>
      <c r="K713"/>
      <c r="L713"/>
      <c r="M713"/>
      <c r="N713"/>
      <c r="O713"/>
      <c r="P713"/>
      <c r="Q713"/>
      <c r="R713"/>
      <c r="S713"/>
      <c r="T713"/>
      <c r="U713"/>
      <c r="V713"/>
      <c r="W713"/>
      <c r="X713"/>
      <c r="Y713"/>
    </row>
    <row r="714" spans="1:25" ht="16" x14ac:dyDescent="0.2">
      <c r="A714" s="161"/>
      <c r="B714"/>
      <c r="C714"/>
      <c r="D714"/>
      <c r="E714"/>
      <c r="F714"/>
      <c r="G714"/>
      <c r="H714"/>
      <c r="I714"/>
      <c r="J714"/>
      <c r="K714"/>
      <c r="L714"/>
      <c r="M714"/>
      <c r="N714"/>
      <c r="O714"/>
      <c r="P714"/>
      <c r="Q714"/>
      <c r="R714"/>
      <c r="S714"/>
      <c r="T714"/>
      <c r="U714"/>
      <c r="V714"/>
      <c r="W714"/>
      <c r="X714"/>
      <c r="Y714"/>
    </row>
    <row r="715" spans="1:25" ht="16" x14ac:dyDescent="0.2">
      <c r="A715" s="161"/>
      <c r="B715"/>
      <c r="C715"/>
      <c r="D715"/>
      <c r="E715"/>
      <c r="F715"/>
      <c r="G715"/>
      <c r="H715"/>
      <c r="I715"/>
      <c r="J715"/>
      <c r="K715"/>
      <c r="L715"/>
      <c r="M715"/>
      <c r="N715"/>
      <c r="O715"/>
      <c r="P715"/>
      <c r="Q715"/>
      <c r="R715"/>
      <c r="S715"/>
      <c r="T715"/>
      <c r="U715"/>
      <c r="V715"/>
      <c r="W715"/>
      <c r="X715"/>
      <c r="Y715"/>
    </row>
    <row r="716" spans="1:25" ht="16" x14ac:dyDescent="0.2">
      <c r="A716" s="161"/>
      <c r="B716"/>
      <c r="C716"/>
      <c r="D716"/>
      <c r="E716"/>
      <c r="F716"/>
      <c r="G716"/>
      <c r="H716"/>
      <c r="I716"/>
      <c r="J716"/>
      <c r="K716"/>
      <c r="L716"/>
      <c r="M716"/>
      <c r="N716"/>
      <c r="O716"/>
      <c r="P716"/>
      <c r="Q716"/>
      <c r="R716"/>
      <c r="S716"/>
      <c r="T716"/>
      <c r="U716"/>
      <c r="V716"/>
      <c r="W716"/>
      <c r="X716"/>
      <c r="Y716"/>
    </row>
    <row r="717" spans="1:25" ht="16" x14ac:dyDescent="0.2">
      <c r="A717" s="161"/>
      <c r="B717"/>
      <c r="C717"/>
      <c r="D717"/>
      <c r="E717"/>
      <c r="F717"/>
      <c r="G717"/>
      <c r="H717"/>
      <c r="I717"/>
      <c r="J717"/>
      <c r="K717"/>
      <c r="L717"/>
      <c r="M717"/>
      <c r="N717"/>
      <c r="O717"/>
      <c r="P717"/>
      <c r="Q717"/>
      <c r="R717"/>
      <c r="S717"/>
      <c r="T717"/>
      <c r="U717"/>
      <c r="V717"/>
      <c r="W717"/>
      <c r="X717"/>
      <c r="Y717"/>
    </row>
    <row r="718" spans="1:25" ht="16" x14ac:dyDescent="0.2">
      <c r="A718" s="161"/>
      <c r="B718"/>
      <c r="C718"/>
      <c r="D718"/>
      <c r="E718"/>
      <c r="F718"/>
      <c r="G718"/>
      <c r="H718"/>
      <c r="I718"/>
      <c r="J718"/>
      <c r="K718"/>
      <c r="L718"/>
      <c r="M718"/>
      <c r="N718"/>
      <c r="O718"/>
      <c r="P718"/>
      <c r="Q718"/>
      <c r="R718"/>
      <c r="S718"/>
      <c r="T718"/>
      <c r="U718"/>
      <c r="V718"/>
      <c r="W718"/>
      <c r="X718"/>
      <c r="Y718"/>
    </row>
    <row r="719" spans="1:25" ht="16" x14ac:dyDescent="0.2">
      <c r="A719" s="161"/>
      <c r="B719"/>
      <c r="C719"/>
      <c r="D719"/>
      <c r="E719"/>
      <c r="F719"/>
      <c r="G719"/>
      <c r="H719"/>
      <c r="I719"/>
      <c r="J719"/>
      <c r="K719"/>
      <c r="L719"/>
      <c r="M719"/>
      <c r="N719"/>
      <c r="O719"/>
      <c r="P719"/>
      <c r="Q719"/>
      <c r="R719"/>
      <c r="S719"/>
      <c r="T719"/>
      <c r="U719"/>
      <c r="V719"/>
      <c r="W719"/>
      <c r="X719"/>
      <c r="Y719"/>
    </row>
    <row r="720" spans="1:25" ht="16" x14ac:dyDescent="0.2">
      <c r="A720" s="161"/>
      <c r="B720"/>
      <c r="C720"/>
      <c r="D720"/>
      <c r="E720"/>
      <c r="F720"/>
      <c r="G720"/>
      <c r="H720"/>
      <c r="I720"/>
      <c r="J720"/>
      <c r="K720"/>
      <c r="L720"/>
      <c r="M720"/>
      <c r="N720"/>
      <c r="O720"/>
      <c r="P720"/>
      <c r="Q720"/>
      <c r="R720"/>
      <c r="S720"/>
      <c r="T720"/>
      <c r="U720"/>
      <c r="V720"/>
      <c r="W720"/>
      <c r="X720"/>
      <c r="Y720"/>
    </row>
    <row r="721" spans="1:25" ht="16" x14ac:dyDescent="0.2">
      <c r="A721" s="161"/>
      <c r="B721"/>
      <c r="C721"/>
      <c r="D721"/>
      <c r="E721"/>
      <c r="F721"/>
      <c r="G721"/>
      <c r="H721"/>
      <c r="I721"/>
      <c r="J721"/>
      <c r="K721"/>
      <c r="L721"/>
      <c r="M721"/>
      <c r="N721"/>
      <c r="O721"/>
      <c r="P721"/>
      <c r="Q721"/>
      <c r="R721"/>
      <c r="S721"/>
      <c r="T721"/>
      <c r="U721"/>
      <c r="V721"/>
      <c r="W721"/>
      <c r="X721"/>
      <c r="Y721"/>
    </row>
    <row r="722" spans="1:25" ht="16" x14ac:dyDescent="0.2">
      <c r="A722" s="161"/>
      <c r="B722"/>
      <c r="C722"/>
      <c r="D722"/>
      <c r="E722"/>
      <c r="F722"/>
      <c r="G722"/>
      <c r="H722"/>
      <c r="I722"/>
      <c r="J722"/>
      <c r="K722"/>
      <c r="L722"/>
      <c r="M722"/>
      <c r="N722"/>
      <c r="O722"/>
      <c r="P722"/>
      <c r="Q722"/>
      <c r="R722"/>
      <c r="S722"/>
      <c r="T722"/>
      <c r="U722"/>
      <c r="V722"/>
      <c r="W722"/>
      <c r="X722"/>
      <c r="Y722"/>
    </row>
    <row r="723" spans="1:25" ht="16" x14ac:dyDescent="0.2">
      <c r="A723" s="161"/>
      <c r="B723"/>
      <c r="C723"/>
      <c r="D723"/>
      <c r="E723"/>
      <c r="F723"/>
      <c r="G723"/>
      <c r="H723"/>
      <c r="I723"/>
      <c r="J723"/>
      <c r="K723"/>
      <c r="L723"/>
      <c r="M723"/>
      <c r="N723"/>
      <c r="O723"/>
      <c r="P723"/>
      <c r="Q723"/>
      <c r="R723"/>
      <c r="S723"/>
      <c r="T723"/>
      <c r="U723"/>
      <c r="V723"/>
      <c r="W723"/>
      <c r="X723"/>
      <c r="Y723"/>
    </row>
    <row r="724" spans="1:25" ht="16" x14ac:dyDescent="0.2">
      <c r="A724" s="161"/>
      <c r="B724"/>
      <c r="C724"/>
      <c r="D724"/>
      <c r="E724"/>
      <c r="F724"/>
      <c r="G724"/>
      <c r="H724"/>
      <c r="I724"/>
      <c r="J724"/>
      <c r="K724"/>
      <c r="L724"/>
      <c r="M724"/>
      <c r="N724"/>
      <c r="O724"/>
      <c r="P724"/>
      <c r="Q724"/>
      <c r="R724"/>
      <c r="S724"/>
      <c r="T724"/>
      <c r="U724"/>
      <c r="V724"/>
      <c r="W724"/>
      <c r="X724"/>
      <c r="Y724"/>
    </row>
    <row r="725" spans="1:25" ht="16" x14ac:dyDescent="0.2">
      <c r="A725" s="161"/>
      <c r="B725"/>
      <c r="C725"/>
      <c r="D725"/>
      <c r="E725"/>
      <c r="F725"/>
      <c r="G725"/>
      <c r="H725"/>
      <c r="I725"/>
      <c r="J725"/>
      <c r="K725"/>
      <c r="L725"/>
      <c r="M725"/>
      <c r="N725"/>
      <c r="O725"/>
      <c r="P725"/>
      <c r="Q725"/>
      <c r="R725"/>
      <c r="S725"/>
      <c r="T725"/>
      <c r="U725"/>
      <c r="V725"/>
      <c r="W725"/>
      <c r="X725"/>
      <c r="Y7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O11996"/>
  <sheetViews>
    <sheetView zoomScaleNormal="100" workbookViewId="0">
      <pane ySplit="1" topLeftCell="A1088" activePane="bottomLeft" state="frozen"/>
      <selection pane="bottomLeft" sqref="A1:XFD1048576"/>
    </sheetView>
  </sheetViews>
  <sheetFormatPr baseColWidth="10" defaultColWidth="64.83203125" defaultRowHeight="13" x14ac:dyDescent="0.15"/>
  <cols>
    <col min="1" max="1" width="24.33203125" style="173" bestFit="1" customWidth="1"/>
    <col min="2" max="2" width="20.5" style="173" bestFit="1" customWidth="1"/>
    <col min="3" max="3" width="10.33203125" style="173" bestFit="1" customWidth="1"/>
    <col min="4" max="4" width="13.33203125" style="173" bestFit="1" customWidth="1"/>
    <col min="5" max="5" width="30.5" style="173" bestFit="1" customWidth="1"/>
    <col min="6" max="6" width="10.1640625" style="174" bestFit="1" customWidth="1"/>
    <col min="7" max="7" width="66.33203125" style="173" bestFit="1" customWidth="1"/>
    <col min="8" max="8" width="13" style="175" bestFit="1" customWidth="1"/>
    <col min="9" max="9" width="15.83203125" style="173" bestFit="1" customWidth="1"/>
    <col min="10" max="10" width="18.83203125" style="173" bestFit="1" customWidth="1"/>
    <col min="11" max="11" width="18.5" style="173" bestFit="1" customWidth="1"/>
    <col min="12" max="12" width="12.1640625" style="173" bestFit="1" customWidth="1"/>
    <col min="13" max="13" width="17.33203125" style="173" bestFit="1" customWidth="1"/>
    <col min="14" max="14" width="18.1640625" style="173" bestFit="1" customWidth="1"/>
    <col min="15" max="15" width="33.1640625" style="173" bestFit="1" customWidth="1"/>
    <col min="16" max="16" width="25.6640625" style="173" customWidth="1"/>
    <col min="17" max="17" width="21.33203125" style="173" customWidth="1"/>
    <col min="18" max="16384" width="64.83203125" style="173"/>
  </cols>
  <sheetData>
    <row r="1" spans="1:15" ht="14" x14ac:dyDescent="0.15">
      <c r="A1" s="170" t="s">
        <v>0</v>
      </c>
      <c r="B1" s="170" t="s">
        <v>1</v>
      </c>
      <c r="C1" s="170" t="s">
        <v>2</v>
      </c>
      <c r="D1" s="170" t="s">
        <v>3</v>
      </c>
      <c r="E1" s="170" t="s">
        <v>4</v>
      </c>
      <c r="F1" s="171" t="s">
        <v>5</v>
      </c>
      <c r="G1" s="170" t="s">
        <v>6</v>
      </c>
      <c r="H1" s="172" t="s">
        <v>7</v>
      </c>
      <c r="I1" s="170" t="s">
        <v>8</v>
      </c>
      <c r="J1" s="170" t="s">
        <v>9</v>
      </c>
      <c r="K1" s="170" t="s">
        <v>10</v>
      </c>
      <c r="L1" s="170" t="s">
        <v>11</v>
      </c>
      <c r="M1" s="170" t="s">
        <v>12</v>
      </c>
      <c r="N1" s="170" t="s">
        <v>13</v>
      </c>
      <c r="O1" s="170" t="s">
        <v>14</v>
      </c>
    </row>
    <row r="2" spans="1:15" s="176" customFormat="1" ht="15" x14ac:dyDescent="0.15">
      <c r="A2" s="183" t="s">
        <v>15</v>
      </c>
      <c r="B2" s="183" t="s">
        <v>22</v>
      </c>
      <c r="C2" s="184"/>
      <c r="D2" s="183" t="s">
        <v>23</v>
      </c>
      <c r="E2" s="184"/>
      <c r="F2" s="185">
        <v>45071</v>
      </c>
      <c r="G2" s="183" t="s">
        <v>27</v>
      </c>
      <c r="H2" s="186">
        <v>40000</v>
      </c>
      <c r="I2" s="183" t="s">
        <v>19</v>
      </c>
      <c r="J2" s="183">
        <v>55</v>
      </c>
      <c r="K2" s="184"/>
      <c r="L2" s="183">
        <v>2023</v>
      </c>
      <c r="M2" s="184"/>
      <c r="N2" s="184"/>
      <c r="O2" s="184"/>
    </row>
    <row r="3" spans="1:15" s="176" customFormat="1" ht="15" x14ac:dyDescent="0.15">
      <c r="A3" s="183" t="s">
        <v>15</v>
      </c>
      <c r="B3" s="183" t="s">
        <v>22</v>
      </c>
      <c r="C3" s="184"/>
      <c r="D3" s="183" t="s">
        <v>23</v>
      </c>
      <c r="E3" s="184"/>
      <c r="F3" s="185">
        <v>45072</v>
      </c>
      <c r="G3" s="183" t="s">
        <v>27</v>
      </c>
      <c r="H3" s="186">
        <v>40000</v>
      </c>
      <c r="I3" s="183" t="s">
        <v>19</v>
      </c>
      <c r="J3" s="183">
        <v>55</v>
      </c>
      <c r="K3" s="184"/>
      <c r="L3" s="183">
        <v>2023</v>
      </c>
      <c r="M3" s="184"/>
      <c r="N3" s="184"/>
      <c r="O3" s="184"/>
    </row>
    <row r="4" spans="1:15" s="176" customFormat="1" ht="15" x14ac:dyDescent="0.15">
      <c r="A4" s="183" t="s">
        <v>15</v>
      </c>
      <c r="B4" s="183" t="s">
        <v>22</v>
      </c>
      <c r="C4" s="184"/>
      <c r="D4" s="183" t="s">
        <v>23</v>
      </c>
      <c r="E4" s="184"/>
      <c r="F4" s="185">
        <v>45073</v>
      </c>
      <c r="G4" s="183" t="s">
        <v>27</v>
      </c>
      <c r="H4" s="186">
        <v>40000</v>
      </c>
      <c r="I4" s="183" t="s">
        <v>19</v>
      </c>
      <c r="J4" s="183">
        <v>55</v>
      </c>
      <c r="K4" s="184"/>
      <c r="L4" s="183">
        <v>2023</v>
      </c>
      <c r="M4" s="184"/>
      <c r="N4" s="184"/>
      <c r="O4" s="184"/>
    </row>
    <row r="5" spans="1:15" s="176" customFormat="1" ht="15" x14ac:dyDescent="0.15">
      <c r="A5" s="183" t="s">
        <v>15</v>
      </c>
      <c r="B5" s="183" t="s">
        <v>22</v>
      </c>
      <c r="C5" s="184"/>
      <c r="D5" s="183" t="s">
        <v>23</v>
      </c>
      <c r="E5" s="184"/>
      <c r="F5" s="185">
        <v>45075</v>
      </c>
      <c r="G5" s="183" t="s">
        <v>27</v>
      </c>
      <c r="H5" s="186">
        <v>40000</v>
      </c>
      <c r="I5" s="183" t="s">
        <v>19</v>
      </c>
      <c r="J5" s="183">
        <v>55</v>
      </c>
      <c r="K5" s="184"/>
      <c r="L5" s="183">
        <v>2023</v>
      </c>
      <c r="M5" s="184"/>
      <c r="N5" s="184"/>
      <c r="O5" s="184"/>
    </row>
    <row r="6" spans="1:15" s="176" customFormat="1" ht="15" x14ac:dyDescent="0.15">
      <c r="A6" s="183" t="s">
        <v>15</v>
      </c>
      <c r="B6" s="183" t="s">
        <v>22</v>
      </c>
      <c r="C6" s="184"/>
      <c r="D6" s="183" t="s">
        <v>23</v>
      </c>
      <c r="E6" s="184"/>
      <c r="F6" s="185">
        <v>45076</v>
      </c>
      <c r="G6" s="183" t="s">
        <v>27</v>
      </c>
      <c r="H6" s="186">
        <v>40000</v>
      </c>
      <c r="I6" s="183" t="s">
        <v>19</v>
      </c>
      <c r="J6" s="183">
        <v>55</v>
      </c>
      <c r="K6" s="184"/>
      <c r="L6" s="183">
        <v>2023</v>
      </c>
      <c r="M6" s="184"/>
      <c r="N6" s="184"/>
      <c r="O6" s="184"/>
    </row>
    <row r="7" spans="1:15" s="176" customFormat="1" ht="15" x14ac:dyDescent="0.15">
      <c r="A7" s="183" t="s">
        <v>15</v>
      </c>
      <c r="B7" s="183" t="s">
        <v>22</v>
      </c>
      <c r="C7" s="184"/>
      <c r="D7" s="183" t="s">
        <v>23</v>
      </c>
      <c r="E7" s="184"/>
      <c r="F7" s="185">
        <v>45077</v>
      </c>
      <c r="G7" s="183" t="s">
        <v>27</v>
      </c>
      <c r="H7" s="186">
        <v>40000</v>
      </c>
      <c r="I7" s="183" t="s">
        <v>19</v>
      </c>
      <c r="J7" s="183">
        <v>55</v>
      </c>
      <c r="K7" s="184"/>
      <c r="L7" s="183">
        <v>2023</v>
      </c>
      <c r="M7" s="184"/>
      <c r="N7" s="184"/>
      <c r="O7" s="184"/>
    </row>
    <row r="8" spans="1:15" s="176" customFormat="1" ht="15" x14ac:dyDescent="0.15">
      <c r="A8" s="183" t="s">
        <v>15</v>
      </c>
      <c r="B8" s="183" t="s">
        <v>22</v>
      </c>
      <c r="C8" s="184"/>
      <c r="D8" s="183" t="s">
        <v>23</v>
      </c>
      <c r="E8" s="184"/>
      <c r="F8" s="185">
        <v>45078</v>
      </c>
      <c r="G8" s="183" t="s">
        <v>27</v>
      </c>
      <c r="H8" s="186">
        <v>40000</v>
      </c>
      <c r="I8" s="183" t="s">
        <v>19</v>
      </c>
      <c r="J8" s="183">
        <v>55</v>
      </c>
      <c r="K8" s="184"/>
      <c r="L8" s="183">
        <v>2023</v>
      </c>
      <c r="M8" s="184"/>
      <c r="N8" s="184"/>
      <c r="O8" s="184"/>
    </row>
    <row r="9" spans="1:15" s="176" customFormat="1" ht="15" x14ac:dyDescent="0.15">
      <c r="A9" s="183" t="s">
        <v>15</v>
      </c>
      <c r="B9" s="183" t="s">
        <v>22</v>
      </c>
      <c r="C9" s="184"/>
      <c r="D9" s="183" t="s">
        <v>23</v>
      </c>
      <c r="E9" s="184"/>
      <c r="F9" s="185">
        <v>45078</v>
      </c>
      <c r="G9" s="183" t="s">
        <v>24</v>
      </c>
      <c r="H9" s="186">
        <v>120000</v>
      </c>
      <c r="I9" s="183" t="s">
        <v>19</v>
      </c>
      <c r="J9" s="183">
        <v>171</v>
      </c>
      <c r="K9" s="184"/>
      <c r="L9" s="183">
        <v>2023</v>
      </c>
      <c r="M9" s="184"/>
      <c r="N9" s="184"/>
      <c r="O9" s="183" t="s">
        <v>598</v>
      </c>
    </row>
    <row r="10" spans="1:15" s="176" customFormat="1" ht="15" x14ac:dyDescent="0.15">
      <c r="A10" s="183" t="s">
        <v>15</v>
      </c>
      <c r="B10" s="183" t="s">
        <v>22</v>
      </c>
      <c r="C10" s="184"/>
      <c r="D10" s="183" t="s">
        <v>23</v>
      </c>
      <c r="E10" s="184"/>
      <c r="F10" s="185">
        <v>45079</v>
      </c>
      <c r="G10" s="183" t="s">
        <v>27</v>
      </c>
      <c r="H10" s="186">
        <v>40000</v>
      </c>
      <c r="I10" s="183" t="s">
        <v>19</v>
      </c>
      <c r="J10" s="183">
        <v>55</v>
      </c>
      <c r="K10" s="184"/>
      <c r="L10" s="183">
        <v>2023</v>
      </c>
      <c r="M10" s="184"/>
      <c r="N10" s="184"/>
      <c r="O10" s="184"/>
    </row>
    <row r="11" spans="1:15" s="176" customFormat="1" ht="15" x14ac:dyDescent="0.15">
      <c r="A11" s="183" t="s">
        <v>15</v>
      </c>
      <c r="B11" s="183" t="s">
        <v>22</v>
      </c>
      <c r="C11" s="184"/>
      <c r="D11" s="183" t="s">
        <v>23</v>
      </c>
      <c r="E11" s="184"/>
      <c r="F11" s="185">
        <v>45080</v>
      </c>
      <c r="G11" s="183" t="s">
        <v>27</v>
      </c>
      <c r="H11" s="186">
        <v>40000</v>
      </c>
      <c r="I11" s="183" t="s">
        <v>19</v>
      </c>
      <c r="J11" s="183">
        <v>55</v>
      </c>
      <c r="K11" s="184"/>
      <c r="L11" s="183">
        <v>2023</v>
      </c>
      <c r="M11" s="184"/>
      <c r="N11" s="184"/>
      <c r="O11" s="184"/>
    </row>
    <row r="12" spans="1:15" s="176" customFormat="1" ht="15" x14ac:dyDescent="0.15">
      <c r="A12" s="183" t="s">
        <v>15</v>
      </c>
      <c r="B12" s="183" t="s">
        <v>22</v>
      </c>
      <c r="C12" s="184"/>
      <c r="D12" s="183" t="s">
        <v>23</v>
      </c>
      <c r="E12" s="184"/>
      <c r="F12" s="185">
        <v>45082</v>
      </c>
      <c r="G12" s="183" t="s">
        <v>27</v>
      </c>
      <c r="H12" s="186">
        <v>40000</v>
      </c>
      <c r="I12" s="183" t="s">
        <v>19</v>
      </c>
      <c r="J12" s="183">
        <v>55</v>
      </c>
      <c r="K12" s="184"/>
      <c r="L12" s="183">
        <v>2023</v>
      </c>
      <c r="M12" s="184"/>
      <c r="N12" s="184"/>
      <c r="O12" s="184"/>
    </row>
    <row r="13" spans="1:15" s="176" customFormat="1" ht="15" x14ac:dyDescent="0.15">
      <c r="A13" s="183" t="s">
        <v>15</v>
      </c>
      <c r="B13" s="183" t="s">
        <v>22</v>
      </c>
      <c r="C13" s="184"/>
      <c r="D13" s="183" t="s">
        <v>23</v>
      </c>
      <c r="E13" s="184"/>
      <c r="F13" s="185">
        <v>45083</v>
      </c>
      <c r="G13" s="183" t="s">
        <v>27</v>
      </c>
      <c r="H13" s="186">
        <v>80000</v>
      </c>
      <c r="I13" s="183" t="s">
        <v>19</v>
      </c>
      <c r="J13" s="183">
        <v>110</v>
      </c>
      <c r="K13" s="184"/>
      <c r="L13" s="183">
        <v>2023</v>
      </c>
      <c r="M13" s="184"/>
      <c r="N13" s="184"/>
      <c r="O13" s="184"/>
    </row>
    <row r="14" spans="1:15" s="176" customFormat="1" ht="15" x14ac:dyDescent="0.15">
      <c r="A14" s="183" t="s">
        <v>15</v>
      </c>
      <c r="B14" s="183" t="s">
        <v>22</v>
      </c>
      <c r="C14" s="184"/>
      <c r="D14" s="183" t="s">
        <v>23</v>
      </c>
      <c r="E14" s="184"/>
      <c r="F14" s="185">
        <v>45084</v>
      </c>
      <c r="G14" s="183" t="s">
        <v>27</v>
      </c>
      <c r="H14" s="186">
        <v>80000</v>
      </c>
      <c r="I14" s="183" t="s">
        <v>19</v>
      </c>
      <c r="J14" s="183">
        <v>110</v>
      </c>
      <c r="K14" s="184"/>
      <c r="L14" s="183">
        <v>2023</v>
      </c>
      <c r="M14" s="184"/>
      <c r="N14" s="184"/>
      <c r="O14" s="184"/>
    </row>
    <row r="15" spans="1:15" s="176" customFormat="1" ht="15" x14ac:dyDescent="0.15">
      <c r="A15" s="183" t="s">
        <v>15</v>
      </c>
      <c r="B15" s="183" t="s">
        <v>22</v>
      </c>
      <c r="C15" s="184"/>
      <c r="D15" s="183" t="s">
        <v>23</v>
      </c>
      <c r="E15" s="184"/>
      <c r="F15" s="185">
        <v>45085</v>
      </c>
      <c r="G15" s="183" t="s">
        <v>27</v>
      </c>
      <c r="H15" s="186">
        <v>80000</v>
      </c>
      <c r="I15" s="183" t="s">
        <v>19</v>
      </c>
      <c r="J15" s="183">
        <v>110</v>
      </c>
      <c r="K15" s="184"/>
      <c r="L15" s="183">
        <v>2023</v>
      </c>
      <c r="M15" s="184"/>
      <c r="N15" s="184"/>
      <c r="O15" s="184"/>
    </row>
    <row r="16" spans="1:15" s="176" customFormat="1" ht="15" x14ac:dyDescent="0.15">
      <c r="A16" s="183" t="s">
        <v>15</v>
      </c>
      <c r="B16" s="183" t="s">
        <v>22</v>
      </c>
      <c r="C16" s="184"/>
      <c r="D16" s="183" t="s">
        <v>23</v>
      </c>
      <c r="E16" s="184"/>
      <c r="F16" s="185">
        <v>45086</v>
      </c>
      <c r="G16" s="183" t="s">
        <v>27</v>
      </c>
      <c r="H16" s="186">
        <v>80000</v>
      </c>
      <c r="I16" s="183" t="s">
        <v>19</v>
      </c>
      <c r="J16" s="183">
        <v>110</v>
      </c>
      <c r="K16" s="184"/>
      <c r="L16" s="183">
        <v>2023</v>
      </c>
      <c r="M16" s="184"/>
      <c r="N16" s="184"/>
      <c r="O16" s="184"/>
    </row>
    <row r="17" spans="1:15" s="176" customFormat="1" ht="15" x14ac:dyDescent="0.15">
      <c r="A17" s="183" t="s">
        <v>15</v>
      </c>
      <c r="B17" s="183" t="s">
        <v>22</v>
      </c>
      <c r="C17" s="184"/>
      <c r="D17" s="183" t="s">
        <v>23</v>
      </c>
      <c r="E17" s="184"/>
      <c r="F17" s="185">
        <v>45087</v>
      </c>
      <c r="G17" s="183" t="s">
        <v>27</v>
      </c>
      <c r="H17" s="186">
        <v>80000</v>
      </c>
      <c r="I17" s="183" t="s">
        <v>19</v>
      </c>
      <c r="J17" s="183">
        <v>110</v>
      </c>
      <c r="K17" s="184"/>
      <c r="L17" s="183">
        <v>2023</v>
      </c>
      <c r="M17" s="184"/>
      <c r="N17" s="184"/>
      <c r="O17" s="184"/>
    </row>
    <row r="18" spans="1:15" s="176" customFormat="1" ht="15" x14ac:dyDescent="0.15">
      <c r="A18" s="183" t="s">
        <v>15</v>
      </c>
      <c r="B18" s="183" t="s">
        <v>22</v>
      </c>
      <c r="C18" s="184"/>
      <c r="D18" s="183" t="s">
        <v>23</v>
      </c>
      <c r="E18" s="184"/>
      <c r="F18" s="185">
        <v>45089</v>
      </c>
      <c r="G18" s="183" t="s">
        <v>27</v>
      </c>
      <c r="H18" s="186">
        <v>80000</v>
      </c>
      <c r="I18" s="183" t="s">
        <v>19</v>
      </c>
      <c r="J18" s="183">
        <v>110</v>
      </c>
      <c r="K18" s="184"/>
      <c r="L18" s="183">
        <v>2023</v>
      </c>
      <c r="M18" s="184"/>
      <c r="N18" s="184"/>
      <c r="O18" s="184"/>
    </row>
    <row r="19" spans="1:15" s="176" customFormat="1" ht="15" x14ac:dyDescent="0.15">
      <c r="A19" s="183" t="s">
        <v>15</v>
      </c>
      <c r="B19" s="183" t="s">
        <v>22</v>
      </c>
      <c r="C19" s="184"/>
      <c r="D19" s="183" t="s">
        <v>23</v>
      </c>
      <c r="E19" s="184"/>
      <c r="F19" s="185">
        <v>45090</v>
      </c>
      <c r="G19" s="183" t="s">
        <v>27</v>
      </c>
      <c r="H19" s="186">
        <v>80000</v>
      </c>
      <c r="I19" s="183" t="s">
        <v>19</v>
      </c>
      <c r="J19" s="183">
        <v>110</v>
      </c>
      <c r="K19" s="184"/>
      <c r="L19" s="183">
        <v>2023</v>
      </c>
      <c r="M19" s="184"/>
      <c r="N19" s="184"/>
      <c r="O19" s="184"/>
    </row>
    <row r="20" spans="1:15" s="176" customFormat="1" ht="15" x14ac:dyDescent="0.15">
      <c r="A20" s="183" t="s">
        <v>15</v>
      </c>
      <c r="B20" s="183" t="s">
        <v>22</v>
      </c>
      <c r="C20" s="184"/>
      <c r="D20" s="183" t="s">
        <v>23</v>
      </c>
      <c r="E20" s="184"/>
      <c r="F20" s="185">
        <v>45091</v>
      </c>
      <c r="G20" s="183" t="s">
        <v>27</v>
      </c>
      <c r="H20" s="186">
        <v>80000</v>
      </c>
      <c r="I20" s="183" t="s">
        <v>19</v>
      </c>
      <c r="J20" s="183">
        <v>110</v>
      </c>
      <c r="K20" s="184"/>
      <c r="L20" s="183">
        <v>2023</v>
      </c>
      <c r="M20" s="184"/>
      <c r="N20" s="184"/>
      <c r="O20" s="184"/>
    </row>
    <row r="21" spans="1:15" s="176" customFormat="1" ht="15" x14ac:dyDescent="0.15">
      <c r="A21" s="183" t="s">
        <v>15</v>
      </c>
      <c r="B21" s="183" t="s">
        <v>22</v>
      </c>
      <c r="C21" s="184"/>
      <c r="D21" s="183" t="s">
        <v>23</v>
      </c>
      <c r="E21" s="184"/>
      <c r="F21" s="185">
        <v>45092</v>
      </c>
      <c r="G21" s="183" t="s">
        <v>27</v>
      </c>
      <c r="H21" s="186">
        <v>80000</v>
      </c>
      <c r="I21" s="183" t="s">
        <v>19</v>
      </c>
      <c r="J21" s="183">
        <v>110</v>
      </c>
      <c r="K21" s="184"/>
      <c r="L21" s="183">
        <v>2023</v>
      </c>
      <c r="M21" s="184"/>
      <c r="N21" s="184"/>
      <c r="O21" s="184"/>
    </row>
    <row r="22" spans="1:15" s="176" customFormat="1" ht="15" x14ac:dyDescent="0.15">
      <c r="A22" s="183" t="s">
        <v>15</v>
      </c>
      <c r="B22" s="183" t="s">
        <v>22</v>
      </c>
      <c r="C22" s="184"/>
      <c r="D22" s="183" t="s">
        <v>23</v>
      </c>
      <c r="E22" s="184"/>
      <c r="F22" s="185">
        <v>45093</v>
      </c>
      <c r="G22" s="183" t="s">
        <v>27</v>
      </c>
      <c r="H22" s="186">
        <v>80000</v>
      </c>
      <c r="I22" s="183" t="s">
        <v>19</v>
      </c>
      <c r="J22" s="183">
        <v>110</v>
      </c>
      <c r="K22" s="184"/>
      <c r="L22" s="183">
        <v>2023</v>
      </c>
      <c r="M22" s="184"/>
      <c r="N22" s="184"/>
      <c r="O22" s="184"/>
    </row>
    <row r="23" spans="1:15" s="176" customFormat="1" ht="15" x14ac:dyDescent="0.15">
      <c r="A23" s="183" t="s">
        <v>15</v>
      </c>
      <c r="B23" s="183" t="s">
        <v>22</v>
      </c>
      <c r="C23" s="184"/>
      <c r="D23" s="183" t="s">
        <v>23</v>
      </c>
      <c r="E23" s="184"/>
      <c r="F23" s="185">
        <v>45094</v>
      </c>
      <c r="G23" s="183" t="s">
        <v>27</v>
      </c>
      <c r="H23" s="186">
        <v>80000</v>
      </c>
      <c r="I23" s="183" t="s">
        <v>19</v>
      </c>
      <c r="J23" s="183">
        <v>110</v>
      </c>
      <c r="K23" s="184"/>
      <c r="L23" s="183">
        <v>2023</v>
      </c>
      <c r="M23" s="184"/>
      <c r="N23" s="184"/>
      <c r="O23" s="184"/>
    </row>
    <row r="24" spans="1:15" s="176" customFormat="1" ht="15" x14ac:dyDescent="0.15">
      <c r="A24" s="183" t="s">
        <v>15</v>
      </c>
      <c r="B24" s="183" t="s">
        <v>22</v>
      </c>
      <c r="C24" s="184"/>
      <c r="D24" s="183" t="s">
        <v>23</v>
      </c>
      <c r="E24" s="184"/>
      <c r="F24" s="185">
        <v>45096</v>
      </c>
      <c r="G24" s="183" t="s">
        <v>27</v>
      </c>
      <c r="H24" s="186">
        <v>80000</v>
      </c>
      <c r="I24" s="183" t="s">
        <v>19</v>
      </c>
      <c r="J24" s="183">
        <v>110</v>
      </c>
      <c r="K24" s="184"/>
      <c r="L24" s="183">
        <v>2023</v>
      </c>
      <c r="M24" s="184"/>
      <c r="N24" s="184"/>
      <c r="O24" s="184"/>
    </row>
    <row r="25" spans="1:15" s="176" customFormat="1" ht="15" x14ac:dyDescent="0.15">
      <c r="A25" s="183" t="s">
        <v>15</v>
      </c>
      <c r="B25" s="183" t="s">
        <v>22</v>
      </c>
      <c r="C25" s="184"/>
      <c r="D25" s="183" t="s">
        <v>23</v>
      </c>
      <c r="E25" s="184"/>
      <c r="F25" s="185">
        <v>45097</v>
      </c>
      <c r="G25" s="183" t="s">
        <v>27</v>
      </c>
      <c r="H25" s="186">
        <v>80000</v>
      </c>
      <c r="I25" s="183" t="s">
        <v>19</v>
      </c>
      <c r="J25" s="183">
        <v>110</v>
      </c>
      <c r="K25" s="184"/>
      <c r="L25" s="183">
        <v>2023</v>
      </c>
      <c r="M25" s="184"/>
      <c r="N25" s="184"/>
      <c r="O25" s="184"/>
    </row>
    <row r="26" spans="1:15" s="176" customFormat="1" ht="15" x14ac:dyDescent="0.15">
      <c r="A26" s="183" t="s">
        <v>15</v>
      </c>
      <c r="B26" s="183" t="s">
        <v>22</v>
      </c>
      <c r="C26" s="184"/>
      <c r="D26" s="183" t="s">
        <v>23</v>
      </c>
      <c r="E26" s="184"/>
      <c r="F26" s="185">
        <v>45098</v>
      </c>
      <c r="G26" s="183" t="s">
        <v>27</v>
      </c>
      <c r="H26" s="186">
        <v>80000</v>
      </c>
      <c r="I26" s="183" t="s">
        <v>19</v>
      </c>
      <c r="J26" s="183">
        <v>110</v>
      </c>
      <c r="K26" s="184"/>
      <c r="L26" s="183">
        <v>2023</v>
      </c>
      <c r="M26" s="184"/>
      <c r="N26" s="184"/>
      <c r="O26" s="184"/>
    </row>
    <row r="27" spans="1:15" s="176" customFormat="1" ht="15" x14ac:dyDescent="0.15">
      <c r="A27" s="183" t="s">
        <v>15</v>
      </c>
      <c r="B27" s="183" t="s">
        <v>22</v>
      </c>
      <c r="C27" s="184"/>
      <c r="D27" s="183" t="s">
        <v>23</v>
      </c>
      <c r="E27" s="184"/>
      <c r="F27" s="185">
        <v>45099</v>
      </c>
      <c r="G27" s="183" t="s">
        <v>27</v>
      </c>
      <c r="H27" s="186">
        <v>80000</v>
      </c>
      <c r="I27" s="183" t="s">
        <v>19</v>
      </c>
      <c r="J27" s="183">
        <v>110</v>
      </c>
      <c r="K27" s="184"/>
      <c r="L27" s="183">
        <v>2023</v>
      </c>
      <c r="M27" s="184"/>
      <c r="N27" s="184"/>
      <c r="O27" s="184"/>
    </row>
    <row r="28" spans="1:15" s="176" customFormat="1" ht="15" x14ac:dyDescent="0.15">
      <c r="A28" s="183" t="s">
        <v>15</v>
      </c>
      <c r="B28" s="183" t="s">
        <v>22</v>
      </c>
      <c r="C28" s="184"/>
      <c r="D28" s="183" t="s">
        <v>23</v>
      </c>
      <c r="E28" s="184"/>
      <c r="F28" s="185">
        <v>45100</v>
      </c>
      <c r="G28" s="183" t="s">
        <v>27</v>
      </c>
      <c r="H28" s="186">
        <v>80000</v>
      </c>
      <c r="I28" s="183" t="s">
        <v>19</v>
      </c>
      <c r="J28" s="183">
        <v>110</v>
      </c>
      <c r="K28" s="184"/>
      <c r="L28" s="183">
        <v>2023</v>
      </c>
      <c r="M28" s="184"/>
      <c r="N28" s="184"/>
      <c r="O28" s="184"/>
    </row>
    <row r="29" spans="1:15" s="176" customFormat="1" ht="15" x14ac:dyDescent="0.15">
      <c r="A29" s="183" t="s">
        <v>15</v>
      </c>
      <c r="B29" s="183" t="s">
        <v>22</v>
      </c>
      <c r="C29" s="184"/>
      <c r="D29" s="183" t="s">
        <v>23</v>
      </c>
      <c r="E29" s="184"/>
      <c r="F29" s="185">
        <v>45101</v>
      </c>
      <c r="G29" s="183" t="s">
        <v>27</v>
      </c>
      <c r="H29" s="186">
        <v>80000</v>
      </c>
      <c r="I29" s="183" t="s">
        <v>19</v>
      </c>
      <c r="J29" s="183">
        <v>110</v>
      </c>
      <c r="K29" s="184"/>
      <c r="L29" s="183">
        <v>2023</v>
      </c>
      <c r="M29" s="184"/>
      <c r="N29" s="184"/>
      <c r="O29" s="184"/>
    </row>
    <row r="30" spans="1:15" s="176" customFormat="1" ht="15" x14ac:dyDescent="0.15">
      <c r="A30" s="183" t="s">
        <v>15</v>
      </c>
      <c r="B30" s="183" t="s">
        <v>22</v>
      </c>
      <c r="C30" s="184"/>
      <c r="D30" s="183" t="s">
        <v>23</v>
      </c>
      <c r="E30" s="184"/>
      <c r="F30" s="185">
        <v>45102</v>
      </c>
      <c r="G30" s="183" t="s">
        <v>27</v>
      </c>
      <c r="H30" s="186">
        <v>80000</v>
      </c>
      <c r="I30" s="183" t="s">
        <v>19</v>
      </c>
      <c r="J30" s="183">
        <v>110</v>
      </c>
      <c r="K30" s="184"/>
      <c r="L30" s="183">
        <v>2023</v>
      </c>
      <c r="M30" s="184"/>
      <c r="N30" s="184"/>
      <c r="O30" s="184"/>
    </row>
    <row r="31" spans="1:15" s="176" customFormat="1" ht="15" x14ac:dyDescent="0.15">
      <c r="A31" s="183" t="s">
        <v>15</v>
      </c>
      <c r="B31" s="183" t="s">
        <v>22</v>
      </c>
      <c r="C31" s="184"/>
      <c r="D31" s="183" t="s">
        <v>23</v>
      </c>
      <c r="E31" s="184"/>
      <c r="F31" s="185">
        <v>45103</v>
      </c>
      <c r="G31" s="183" t="s">
        <v>27</v>
      </c>
      <c r="H31" s="186">
        <v>80000</v>
      </c>
      <c r="I31" s="183" t="s">
        <v>19</v>
      </c>
      <c r="J31" s="183">
        <v>110</v>
      </c>
      <c r="K31" s="184"/>
      <c r="L31" s="183">
        <v>2023</v>
      </c>
      <c r="M31" s="184"/>
      <c r="N31" s="184"/>
      <c r="O31" s="184"/>
    </row>
    <row r="32" spans="1:15" s="176" customFormat="1" ht="15" x14ac:dyDescent="0.15">
      <c r="A32" s="183" t="s">
        <v>15</v>
      </c>
      <c r="B32" s="183" t="s">
        <v>22</v>
      </c>
      <c r="C32" s="184"/>
      <c r="D32" s="183" t="s">
        <v>23</v>
      </c>
      <c r="E32" s="184"/>
      <c r="F32" s="185">
        <v>45104</v>
      </c>
      <c r="G32" s="183" t="s">
        <v>27</v>
      </c>
      <c r="H32" s="186">
        <v>80000</v>
      </c>
      <c r="I32" s="183" t="s">
        <v>19</v>
      </c>
      <c r="J32" s="183">
        <v>110</v>
      </c>
      <c r="K32" s="184"/>
      <c r="L32" s="183">
        <v>2023</v>
      </c>
      <c r="M32" s="184"/>
      <c r="N32" s="184"/>
      <c r="O32" s="184"/>
    </row>
    <row r="33" spans="1:15" s="176" customFormat="1" ht="15" x14ac:dyDescent="0.15">
      <c r="A33" s="183" t="s">
        <v>15</v>
      </c>
      <c r="B33" s="183" t="s">
        <v>22</v>
      </c>
      <c r="C33" s="184"/>
      <c r="D33" s="183" t="s">
        <v>23</v>
      </c>
      <c r="E33" s="184"/>
      <c r="F33" s="185">
        <v>45105</v>
      </c>
      <c r="G33" s="183" t="s">
        <v>27</v>
      </c>
      <c r="H33" s="186">
        <v>80000</v>
      </c>
      <c r="I33" s="183" t="s">
        <v>19</v>
      </c>
      <c r="J33" s="183">
        <v>110</v>
      </c>
      <c r="K33" s="184"/>
      <c r="L33" s="183">
        <v>2023</v>
      </c>
      <c r="M33" s="184"/>
      <c r="N33" s="184"/>
      <c r="O33" s="184"/>
    </row>
    <row r="34" spans="1:15" s="176" customFormat="1" ht="15" x14ac:dyDescent="0.15">
      <c r="A34" s="183" t="s">
        <v>15</v>
      </c>
      <c r="B34" s="183" t="s">
        <v>22</v>
      </c>
      <c r="C34" s="184"/>
      <c r="D34" s="183" t="s">
        <v>23</v>
      </c>
      <c r="E34" s="184"/>
      <c r="F34" s="185">
        <v>45106</v>
      </c>
      <c r="G34" s="183" t="s">
        <v>27</v>
      </c>
      <c r="H34" s="186">
        <v>80000</v>
      </c>
      <c r="I34" s="183" t="s">
        <v>19</v>
      </c>
      <c r="J34" s="183">
        <v>110</v>
      </c>
      <c r="K34" s="184"/>
      <c r="L34" s="183">
        <v>2023</v>
      </c>
      <c r="M34" s="184"/>
      <c r="N34" s="184"/>
      <c r="O34" s="184"/>
    </row>
    <row r="35" spans="1:15" s="176" customFormat="1" ht="15" x14ac:dyDescent="0.15">
      <c r="A35" s="183" t="s">
        <v>15</v>
      </c>
      <c r="B35" s="183" t="s">
        <v>22</v>
      </c>
      <c r="C35" s="184"/>
      <c r="D35" s="183" t="s">
        <v>23</v>
      </c>
      <c r="E35" s="184"/>
      <c r="F35" s="185">
        <v>45107</v>
      </c>
      <c r="G35" s="183" t="s">
        <v>27</v>
      </c>
      <c r="H35" s="186">
        <v>80000</v>
      </c>
      <c r="I35" s="183" t="s">
        <v>19</v>
      </c>
      <c r="J35" s="183">
        <v>110</v>
      </c>
      <c r="K35" s="184"/>
      <c r="L35" s="183">
        <v>2023</v>
      </c>
      <c r="M35" s="184"/>
      <c r="N35" s="184"/>
      <c r="O35" s="184"/>
    </row>
    <row r="36" spans="1:15" s="176" customFormat="1" ht="15" x14ac:dyDescent="0.15">
      <c r="A36" s="183" t="s">
        <v>15</v>
      </c>
      <c r="B36" s="183" t="s">
        <v>22</v>
      </c>
      <c r="C36" s="184"/>
      <c r="D36" s="183" t="s">
        <v>23</v>
      </c>
      <c r="E36" s="184"/>
      <c r="F36" s="185">
        <v>45108</v>
      </c>
      <c r="G36" s="183" t="s">
        <v>27</v>
      </c>
      <c r="H36" s="186">
        <v>80000</v>
      </c>
      <c r="I36" s="183" t="s">
        <v>19</v>
      </c>
      <c r="J36" s="183">
        <v>110</v>
      </c>
      <c r="K36" s="184"/>
      <c r="L36" s="183">
        <v>2023</v>
      </c>
      <c r="M36" s="184"/>
      <c r="N36" s="184"/>
      <c r="O36" s="184"/>
    </row>
    <row r="37" spans="1:15" s="176" customFormat="1" ht="15" x14ac:dyDescent="0.15">
      <c r="A37" s="183" t="s">
        <v>15</v>
      </c>
      <c r="B37" s="183" t="s">
        <v>22</v>
      </c>
      <c r="C37" s="184"/>
      <c r="D37" s="183" t="s">
        <v>23</v>
      </c>
      <c r="E37" s="184"/>
      <c r="F37" s="185">
        <v>45110</v>
      </c>
      <c r="G37" s="183" t="s">
        <v>27</v>
      </c>
      <c r="H37" s="186">
        <v>80000</v>
      </c>
      <c r="I37" s="183" t="s">
        <v>19</v>
      </c>
      <c r="J37" s="183">
        <v>110</v>
      </c>
      <c r="K37" s="184"/>
      <c r="L37" s="183">
        <v>2023</v>
      </c>
      <c r="M37" s="184"/>
      <c r="N37" s="184"/>
      <c r="O37" s="184"/>
    </row>
    <row r="38" spans="1:15" s="176" customFormat="1" ht="15" x14ac:dyDescent="0.15">
      <c r="A38" s="183" t="s">
        <v>15</v>
      </c>
      <c r="B38" s="183" t="s">
        <v>22</v>
      </c>
      <c r="C38" s="184"/>
      <c r="D38" s="183" t="s">
        <v>23</v>
      </c>
      <c r="E38" s="184"/>
      <c r="F38" s="185">
        <v>45112</v>
      </c>
      <c r="G38" s="183" t="s">
        <v>27</v>
      </c>
      <c r="H38" s="186">
        <v>80000</v>
      </c>
      <c r="I38" s="183" t="s">
        <v>19</v>
      </c>
      <c r="J38" s="183">
        <v>110</v>
      </c>
      <c r="K38" s="184"/>
      <c r="L38" s="183">
        <v>2023</v>
      </c>
      <c r="M38" s="184"/>
      <c r="N38" s="184"/>
      <c r="O38" s="184"/>
    </row>
    <row r="39" spans="1:15" s="176" customFormat="1" ht="15" x14ac:dyDescent="0.15">
      <c r="A39" s="183" t="s">
        <v>15</v>
      </c>
      <c r="B39" s="183" t="s">
        <v>22</v>
      </c>
      <c r="C39" s="184"/>
      <c r="D39" s="183" t="s">
        <v>23</v>
      </c>
      <c r="E39" s="184"/>
      <c r="F39" s="185">
        <v>45113</v>
      </c>
      <c r="G39" s="183" t="s">
        <v>27</v>
      </c>
      <c r="H39" s="186">
        <v>40000</v>
      </c>
      <c r="I39" s="183" t="s">
        <v>19</v>
      </c>
      <c r="J39" s="183">
        <v>55</v>
      </c>
      <c r="K39" s="184"/>
      <c r="L39" s="183">
        <v>2023</v>
      </c>
      <c r="M39" s="184"/>
      <c r="N39" s="184"/>
      <c r="O39" s="184"/>
    </row>
    <row r="40" spans="1:15" s="176" customFormat="1" ht="15" x14ac:dyDescent="0.15">
      <c r="A40" s="183" t="s">
        <v>15</v>
      </c>
      <c r="B40" s="183" t="s">
        <v>22</v>
      </c>
      <c r="C40" s="184"/>
      <c r="D40" s="183" t="s">
        <v>23</v>
      </c>
      <c r="E40" s="184"/>
      <c r="F40" s="185">
        <v>45114</v>
      </c>
      <c r="G40" s="183" t="s">
        <v>27</v>
      </c>
      <c r="H40" s="186">
        <v>40000</v>
      </c>
      <c r="I40" s="183" t="s">
        <v>19</v>
      </c>
      <c r="J40" s="183">
        <v>55</v>
      </c>
      <c r="K40" s="184"/>
      <c r="L40" s="183">
        <v>2023</v>
      </c>
      <c r="M40" s="184"/>
      <c r="N40" s="184"/>
      <c r="O40" s="184"/>
    </row>
    <row r="41" spans="1:15" s="176" customFormat="1" ht="15" x14ac:dyDescent="0.15">
      <c r="A41" s="183" t="s">
        <v>15</v>
      </c>
      <c r="B41" s="183" t="s">
        <v>22</v>
      </c>
      <c r="C41" s="184"/>
      <c r="D41" s="183" t="s">
        <v>23</v>
      </c>
      <c r="E41" s="184"/>
      <c r="F41" s="185">
        <v>45115</v>
      </c>
      <c r="G41" s="183" t="s">
        <v>27</v>
      </c>
      <c r="H41" s="186">
        <v>40000</v>
      </c>
      <c r="I41" s="183" t="s">
        <v>19</v>
      </c>
      <c r="J41" s="183">
        <v>55</v>
      </c>
      <c r="K41" s="184"/>
      <c r="L41" s="183">
        <v>2023</v>
      </c>
      <c r="M41" s="184"/>
      <c r="N41" s="184"/>
      <c r="O41" s="184"/>
    </row>
    <row r="42" spans="1:15" s="176" customFormat="1" ht="15" x14ac:dyDescent="0.15">
      <c r="A42" s="183" t="s">
        <v>15</v>
      </c>
      <c r="B42" s="183" t="s">
        <v>22</v>
      </c>
      <c r="C42" s="184"/>
      <c r="D42" s="183" t="s">
        <v>23</v>
      </c>
      <c r="E42" s="184"/>
      <c r="F42" s="185">
        <v>45117</v>
      </c>
      <c r="G42" s="183" t="s">
        <v>27</v>
      </c>
      <c r="H42" s="186">
        <v>40000</v>
      </c>
      <c r="I42" s="183" t="s">
        <v>19</v>
      </c>
      <c r="J42" s="183">
        <v>55</v>
      </c>
      <c r="K42" s="184"/>
      <c r="L42" s="183">
        <v>2023</v>
      </c>
      <c r="M42" s="184"/>
      <c r="N42" s="184"/>
      <c r="O42" s="184"/>
    </row>
    <row r="43" spans="1:15" s="176" customFormat="1" ht="15" x14ac:dyDescent="0.15">
      <c r="A43" s="183" t="s">
        <v>15</v>
      </c>
      <c r="B43" s="183" t="s">
        <v>22</v>
      </c>
      <c r="C43" s="184"/>
      <c r="D43" s="183" t="s">
        <v>23</v>
      </c>
      <c r="E43" s="184"/>
      <c r="F43" s="185">
        <v>45118</v>
      </c>
      <c r="G43" s="183" t="s">
        <v>27</v>
      </c>
      <c r="H43" s="186">
        <v>40000</v>
      </c>
      <c r="I43" s="183" t="s">
        <v>19</v>
      </c>
      <c r="J43" s="183">
        <v>55</v>
      </c>
      <c r="K43" s="184"/>
      <c r="L43" s="183">
        <v>2023</v>
      </c>
      <c r="M43" s="184"/>
      <c r="N43" s="184"/>
      <c r="O43" s="184"/>
    </row>
    <row r="44" spans="1:15" s="176" customFormat="1" ht="15" x14ac:dyDescent="0.15">
      <c r="A44" s="183" t="s">
        <v>15</v>
      </c>
      <c r="B44" s="183" t="s">
        <v>22</v>
      </c>
      <c r="C44" s="184"/>
      <c r="D44" s="183" t="s">
        <v>23</v>
      </c>
      <c r="E44" s="184"/>
      <c r="F44" s="185">
        <v>45119</v>
      </c>
      <c r="G44" s="183" t="s">
        <v>27</v>
      </c>
      <c r="H44" s="186">
        <v>40000</v>
      </c>
      <c r="I44" s="183" t="s">
        <v>19</v>
      </c>
      <c r="J44" s="183">
        <v>55</v>
      </c>
      <c r="K44" s="184"/>
      <c r="L44" s="183">
        <v>2023</v>
      </c>
      <c r="M44" s="184"/>
      <c r="N44" s="184"/>
      <c r="O44" s="184"/>
    </row>
    <row r="45" spans="1:15" s="176" customFormat="1" ht="15" x14ac:dyDescent="0.15">
      <c r="A45" s="183" t="s">
        <v>15</v>
      </c>
      <c r="B45" s="183" t="s">
        <v>22</v>
      </c>
      <c r="C45" s="184"/>
      <c r="D45" s="183" t="s">
        <v>23</v>
      </c>
      <c r="E45" s="184"/>
      <c r="F45" s="185">
        <v>45120</v>
      </c>
      <c r="G45" s="183" t="s">
        <v>27</v>
      </c>
      <c r="H45" s="186">
        <v>40000</v>
      </c>
      <c r="I45" s="183" t="s">
        <v>19</v>
      </c>
      <c r="J45" s="183">
        <v>55</v>
      </c>
      <c r="K45" s="184"/>
      <c r="L45" s="183">
        <v>2023</v>
      </c>
      <c r="M45" s="184"/>
      <c r="N45" s="184"/>
      <c r="O45" s="184"/>
    </row>
    <row r="46" spans="1:15" s="176" customFormat="1" ht="15" x14ac:dyDescent="0.15">
      <c r="A46" s="183" t="s">
        <v>15</v>
      </c>
      <c r="B46" s="183" t="s">
        <v>22</v>
      </c>
      <c r="C46" s="184"/>
      <c r="D46" s="183" t="s">
        <v>23</v>
      </c>
      <c r="E46" s="184"/>
      <c r="F46" s="185">
        <v>45121</v>
      </c>
      <c r="G46" s="183" t="s">
        <v>27</v>
      </c>
      <c r="H46" s="186">
        <v>40000</v>
      </c>
      <c r="I46" s="183" t="s">
        <v>19</v>
      </c>
      <c r="J46" s="183">
        <v>55</v>
      </c>
      <c r="K46" s="184"/>
      <c r="L46" s="183">
        <v>2023</v>
      </c>
      <c r="M46" s="184"/>
      <c r="N46" s="184"/>
      <c r="O46" s="184"/>
    </row>
    <row r="47" spans="1:15" s="176" customFormat="1" ht="15" x14ac:dyDescent="0.15">
      <c r="A47" s="183" t="s">
        <v>15</v>
      </c>
      <c r="B47" s="183" t="s">
        <v>22</v>
      </c>
      <c r="C47" s="184"/>
      <c r="D47" s="183" t="s">
        <v>23</v>
      </c>
      <c r="E47" s="184"/>
      <c r="F47" s="185">
        <v>45122</v>
      </c>
      <c r="G47" s="183" t="s">
        <v>27</v>
      </c>
      <c r="H47" s="186">
        <v>40000</v>
      </c>
      <c r="I47" s="183" t="s">
        <v>19</v>
      </c>
      <c r="J47" s="183">
        <v>55</v>
      </c>
      <c r="K47" s="184"/>
      <c r="L47" s="183">
        <v>2023</v>
      </c>
      <c r="M47" s="184"/>
      <c r="N47" s="184"/>
      <c r="O47" s="184"/>
    </row>
    <row r="48" spans="1:15" s="176" customFormat="1" ht="15" x14ac:dyDescent="0.15">
      <c r="A48" s="183" t="s">
        <v>15</v>
      </c>
      <c r="B48" s="183" t="s">
        <v>22</v>
      </c>
      <c r="C48" s="184"/>
      <c r="D48" s="183" t="s">
        <v>23</v>
      </c>
      <c r="E48" s="184"/>
      <c r="F48" s="185">
        <v>45124</v>
      </c>
      <c r="G48" s="183" t="s">
        <v>27</v>
      </c>
      <c r="H48" s="186">
        <v>40000</v>
      </c>
      <c r="I48" s="183" t="s">
        <v>19</v>
      </c>
      <c r="J48" s="183">
        <v>55</v>
      </c>
      <c r="K48" s="184"/>
      <c r="L48" s="183">
        <v>2023</v>
      </c>
      <c r="M48" s="184"/>
      <c r="N48" s="184"/>
      <c r="O48" s="184"/>
    </row>
    <row r="49" spans="1:15" s="176" customFormat="1" ht="15" x14ac:dyDescent="0.15">
      <c r="A49" s="183" t="s">
        <v>15</v>
      </c>
      <c r="B49" s="183" t="s">
        <v>22</v>
      </c>
      <c r="C49" s="184"/>
      <c r="D49" s="183" t="s">
        <v>23</v>
      </c>
      <c r="E49" s="184"/>
      <c r="F49" s="185">
        <v>45125</v>
      </c>
      <c r="G49" s="183" t="s">
        <v>27</v>
      </c>
      <c r="H49" s="186">
        <v>40000</v>
      </c>
      <c r="I49" s="183" t="s">
        <v>19</v>
      </c>
      <c r="J49" s="183">
        <v>55</v>
      </c>
      <c r="K49" s="184"/>
      <c r="L49" s="183">
        <v>2023</v>
      </c>
      <c r="M49" s="184"/>
      <c r="N49" s="184"/>
      <c r="O49" s="184"/>
    </row>
    <row r="50" spans="1:15" s="176" customFormat="1" ht="15" x14ac:dyDescent="0.15">
      <c r="A50" s="183" t="s">
        <v>15</v>
      </c>
      <c r="B50" s="183" t="s">
        <v>22</v>
      </c>
      <c r="C50" s="184"/>
      <c r="D50" s="183" t="s">
        <v>23</v>
      </c>
      <c r="E50" s="184"/>
      <c r="F50" s="185">
        <v>45126</v>
      </c>
      <c r="G50" s="183" t="s">
        <v>27</v>
      </c>
      <c r="H50" s="186">
        <v>40000</v>
      </c>
      <c r="I50" s="183" t="s">
        <v>19</v>
      </c>
      <c r="J50" s="183">
        <v>55</v>
      </c>
      <c r="K50" s="184"/>
      <c r="L50" s="183">
        <v>2023</v>
      </c>
      <c r="M50" s="184"/>
      <c r="N50" s="184"/>
      <c r="O50" s="184"/>
    </row>
    <row r="51" spans="1:15" s="176" customFormat="1" ht="15" x14ac:dyDescent="0.15">
      <c r="A51" s="183" t="s">
        <v>15</v>
      </c>
      <c r="B51" s="183" t="s">
        <v>22</v>
      </c>
      <c r="C51" s="184"/>
      <c r="D51" s="183" t="s">
        <v>23</v>
      </c>
      <c r="E51" s="184"/>
      <c r="F51" s="185">
        <v>45127</v>
      </c>
      <c r="G51" s="183" t="s">
        <v>27</v>
      </c>
      <c r="H51" s="186">
        <v>40000</v>
      </c>
      <c r="I51" s="183" t="s">
        <v>19</v>
      </c>
      <c r="J51" s="183">
        <v>55</v>
      </c>
      <c r="K51" s="184"/>
      <c r="L51" s="183">
        <v>2023</v>
      </c>
      <c r="M51" s="184"/>
      <c r="N51" s="184"/>
      <c r="O51" s="184"/>
    </row>
    <row r="52" spans="1:15" s="176" customFormat="1" ht="15" x14ac:dyDescent="0.15">
      <c r="A52" s="183" t="s">
        <v>15</v>
      </c>
      <c r="B52" s="183" t="s">
        <v>22</v>
      </c>
      <c r="C52" s="184"/>
      <c r="D52" s="183" t="s">
        <v>23</v>
      </c>
      <c r="E52" s="184"/>
      <c r="F52" s="185">
        <v>45128</v>
      </c>
      <c r="G52" s="183" t="s">
        <v>27</v>
      </c>
      <c r="H52" s="186">
        <v>40000</v>
      </c>
      <c r="I52" s="183" t="s">
        <v>19</v>
      </c>
      <c r="J52" s="183">
        <v>55</v>
      </c>
      <c r="K52" s="184"/>
      <c r="L52" s="183">
        <v>2023</v>
      </c>
      <c r="M52" s="184"/>
      <c r="N52" s="184"/>
      <c r="O52" s="184"/>
    </row>
    <row r="53" spans="1:15" s="176" customFormat="1" ht="15" x14ac:dyDescent="0.15">
      <c r="A53" s="183" t="s">
        <v>15</v>
      </c>
      <c r="B53" s="183" t="s">
        <v>22</v>
      </c>
      <c r="C53" s="184"/>
      <c r="D53" s="183" t="s">
        <v>23</v>
      </c>
      <c r="E53" s="184"/>
      <c r="F53" s="185">
        <v>45129</v>
      </c>
      <c r="G53" s="183" t="s">
        <v>27</v>
      </c>
      <c r="H53" s="186">
        <v>40000</v>
      </c>
      <c r="I53" s="183" t="s">
        <v>19</v>
      </c>
      <c r="J53" s="183">
        <v>55</v>
      </c>
      <c r="K53" s="184"/>
      <c r="L53" s="183">
        <v>2023</v>
      </c>
      <c r="M53" s="184"/>
      <c r="N53" s="184"/>
      <c r="O53" s="184"/>
    </row>
    <row r="54" spans="1:15" s="176" customFormat="1" ht="15" x14ac:dyDescent="0.15">
      <c r="A54" s="183" t="s">
        <v>15</v>
      </c>
      <c r="B54" s="183" t="s">
        <v>22</v>
      </c>
      <c r="C54" s="184"/>
      <c r="D54" s="183" t="s">
        <v>23</v>
      </c>
      <c r="E54" s="184"/>
      <c r="F54" s="185">
        <v>45131</v>
      </c>
      <c r="G54" s="183" t="s">
        <v>27</v>
      </c>
      <c r="H54" s="186">
        <v>40000</v>
      </c>
      <c r="I54" s="183" t="s">
        <v>19</v>
      </c>
      <c r="J54" s="183">
        <v>55</v>
      </c>
      <c r="K54" s="184"/>
      <c r="L54" s="183">
        <v>2023</v>
      </c>
      <c r="M54" s="184"/>
      <c r="N54" s="184"/>
      <c r="O54" s="184"/>
    </row>
    <row r="55" spans="1:15" s="176" customFormat="1" ht="15" x14ac:dyDescent="0.15">
      <c r="A55" s="183" t="s">
        <v>15</v>
      </c>
      <c r="B55" s="183" t="s">
        <v>22</v>
      </c>
      <c r="C55" s="184"/>
      <c r="D55" s="183" t="s">
        <v>23</v>
      </c>
      <c r="E55" s="184"/>
      <c r="F55" s="185">
        <v>45132</v>
      </c>
      <c r="G55" s="183" t="s">
        <v>27</v>
      </c>
      <c r="H55" s="186">
        <v>40000</v>
      </c>
      <c r="I55" s="183" t="s">
        <v>19</v>
      </c>
      <c r="J55" s="183">
        <v>55</v>
      </c>
      <c r="K55" s="184"/>
      <c r="L55" s="183">
        <v>2023</v>
      </c>
      <c r="M55" s="184"/>
      <c r="N55" s="184"/>
      <c r="O55" s="184"/>
    </row>
    <row r="56" spans="1:15" s="176" customFormat="1" ht="15" x14ac:dyDescent="0.15">
      <c r="A56" s="183" t="s">
        <v>15</v>
      </c>
      <c r="B56" s="183" t="s">
        <v>22</v>
      </c>
      <c r="C56" s="184"/>
      <c r="D56" s="183" t="s">
        <v>23</v>
      </c>
      <c r="E56" s="184"/>
      <c r="F56" s="185">
        <v>45133</v>
      </c>
      <c r="G56" s="183" t="s">
        <v>27</v>
      </c>
      <c r="H56" s="186">
        <v>80000</v>
      </c>
      <c r="I56" s="183" t="s">
        <v>19</v>
      </c>
      <c r="J56" s="183">
        <v>110</v>
      </c>
      <c r="K56" s="184"/>
      <c r="L56" s="183">
        <v>2023</v>
      </c>
      <c r="M56" s="184"/>
      <c r="N56" s="184"/>
      <c r="O56" s="184"/>
    </row>
    <row r="57" spans="1:15" s="176" customFormat="1" ht="15" x14ac:dyDescent="0.15">
      <c r="A57" s="183" t="s">
        <v>15</v>
      </c>
      <c r="B57" s="183" t="s">
        <v>22</v>
      </c>
      <c r="C57" s="184"/>
      <c r="D57" s="183" t="s">
        <v>23</v>
      </c>
      <c r="E57" s="184"/>
      <c r="F57" s="185">
        <v>45134</v>
      </c>
      <c r="G57" s="183" t="s">
        <v>27</v>
      </c>
      <c r="H57" s="186">
        <v>40000</v>
      </c>
      <c r="I57" s="183" t="s">
        <v>19</v>
      </c>
      <c r="J57" s="183">
        <v>55</v>
      </c>
      <c r="K57" s="184"/>
      <c r="L57" s="183">
        <v>2023</v>
      </c>
      <c r="M57" s="184"/>
      <c r="N57" s="184"/>
      <c r="O57" s="184"/>
    </row>
    <row r="58" spans="1:15" s="176" customFormat="1" ht="15" x14ac:dyDescent="0.15">
      <c r="A58" s="183" t="s">
        <v>20</v>
      </c>
      <c r="B58" s="183" t="s">
        <v>22</v>
      </c>
      <c r="C58" s="184"/>
      <c r="D58" s="183" t="s">
        <v>23</v>
      </c>
      <c r="E58" s="184"/>
      <c r="F58" s="185">
        <v>45071</v>
      </c>
      <c r="G58" s="183" t="s">
        <v>27</v>
      </c>
      <c r="H58" s="186">
        <v>160000</v>
      </c>
      <c r="I58" s="183" t="s">
        <v>19</v>
      </c>
      <c r="J58" s="183">
        <v>221</v>
      </c>
      <c r="K58" s="184"/>
      <c r="L58" s="183">
        <v>2023</v>
      </c>
      <c r="M58" s="184"/>
      <c r="N58" s="184"/>
      <c r="O58" s="184"/>
    </row>
    <row r="59" spans="1:15" s="176" customFormat="1" ht="15" x14ac:dyDescent="0.15">
      <c r="A59" s="183" t="s">
        <v>20</v>
      </c>
      <c r="B59" s="183" t="s">
        <v>22</v>
      </c>
      <c r="C59" s="184"/>
      <c r="D59" s="183" t="s">
        <v>23</v>
      </c>
      <c r="E59" s="184"/>
      <c r="F59" s="185">
        <v>45072</v>
      </c>
      <c r="G59" s="183" t="s">
        <v>24</v>
      </c>
      <c r="H59" s="186">
        <v>140000</v>
      </c>
      <c r="I59" s="183" t="s">
        <v>19</v>
      </c>
      <c r="J59" s="183">
        <v>188</v>
      </c>
      <c r="K59" s="184"/>
      <c r="L59" s="183">
        <v>2023</v>
      </c>
      <c r="M59" s="184"/>
      <c r="N59" s="184"/>
      <c r="O59" s="184"/>
    </row>
    <row r="60" spans="1:15" s="176" customFormat="1" ht="15" x14ac:dyDescent="0.15">
      <c r="A60" s="183" t="s">
        <v>20</v>
      </c>
      <c r="B60" s="183" t="s">
        <v>22</v>
      </c>
      <c r="C60" s="184"/>
      <c r="D60" s="183" t="s">
        <v>23</v>
      </c>
      <c r="E60" s="184"/>
      <c r="F60" s="185">
        <v>45072</v>
      </c>
      <c r="G60" s="183" t="s">
        <v>27</v>
      </c>
      <c r="H60" s="186">
        <v>160000</v>
      </c>
      <c r="I60" s="183" t="s">
        <v>19</v>
      </c>
      <c r="J60" s="183">
        <v>221</v>
      </c>
      <c r="K60" s="184"/>
      <c r="L60" s="183">
        <v>2023</v>
      </c>
      <c r="M60" s="184"/>
      <c r="N60" s="184"/>
      <c r="O60" s="184"/>
    </row>
    <row r="61" spans="1:15" s="176" customFormat="1" ht="15" x14ac:dyDescent="0.15">
      <c r="A61" s="183" t="s">
        <v>20</v>
      </c>
      <c r="B61" s="183" t="s">
        <v>22</v>
      </c>
      <c r="C61" s="184"/>
      <c r="D61" s="183" t="s">
        <v>23</v>
      </c>
      <c r="E61" s="184"/>
      <c r="F61" s="185">
        <v>45073</v>
      </c>
      <c r="G61" s="183" t="s">
        <v>27</v>
      </c>
      <c r="H61" s="186">
        <v>160000</v>
      </c>
      <c r="I61" s="183" t="s">
        <v>19</v>
      </c>
      <c r="J61" s="183">
        <v>221</v>
      </c>
      <c r="K61" s="184"/>
      <c r="L61" s="183">
        <v>2023</v>
      </c>
      <c r="M61" s="184"/>
      <c r="N61" s="184"/>
      <c r="O61" s="184"/>
    </row>
    <row r="62" spans="1:15" s="176" customFormat="1" ht="15" x14ac:dyDescent="0.15">
      <c r="A62" s="183" t="s">
        <v>20</v>
      </c>
      <c r="B62" s="183" t="s">
        <v>22</v>
      </c>
      <c r="C62" s="184"/>
      <c r="D62" s="183" t="s">
        <v>23</v>
      </c>
      <c r="E62" s="184"/>
      <c r="F62" s="185">
        <v>45073</v>
      </c>
      <c r="G62" s="183" t="s">
        <v>24</v>
      </c>
      <c r="H62" s="186">
        <v>170000</v>
      </c>
      <c r="I62" s="183" t="s">
        <v>19</v>
      </c>
      <c r="J62" s="183">
        <v>228</v>
      </c>
      <c r="K62" s="184"/>
      <c r="L62" s="183">
        <v>2023</v>
      </c>
      <c r="M62" s="184"/>
      <c r="N62" s="184"/>
      <c r="O62" s="184"/>
    </row>
    <row r="63" spans="1:15" s="176" customFormat="1" ht="15" x14ac:dyDescent="0.15">
      <c r="A63" s="183" t="s">
        <v>20</v>
      </c>
      <c r="B63" s="183" t="s">
        <v>22</v>
      </c>
      <c r="C63" s="184"/>
      <c r="D63" s="183" t="s">
        <v>23</v>
      </c>
      <c r="E63" s="184"/>
      <c r="F63" s="185">
        <v>45075</v>
      </c>
      <c r="G63" s="183" t="s">
        <v>24</v>
      </c>
      <c r="H63" s="186">
        <v>310000</v>
      </c>
      <c r="I63" s="183" t="s">
        <v>19</v>
      </c>
      <c r="J63" s="183">
        <v>432</v>
      </c>
      <c r="K63" s="184"/>
      <c r="L63" s="183">
        <v>2023</v>
      </c>
      <c r="M63" s="184"/>
      <c r="N63" s="184"/>
      <c r="O63" s="184"/>
    </row>
    <row r="64" spans="1:15" s="176" customFormat="1" ht="15" x14ac:dyDescent="0.15">
      <c r="A64" s="183" t="s">
        <v>20</v>
      </c>
      <c r="B64" s="183" t="s">
        <v>22</v>
      </c>
      <c r="C64" s="184"/>
      <c r="D64" s="183" t="s">
        <v>23</v>
      </c>
      <c r="E64" s="184"/>
      <c r="F64" s="185">
        <v>45075</v>
      </c>
      <c r="G64" s="183" t="s">
        <v>27</v>
      </c>
      <c r="H64" s="186">
        <v>160000</v>
      </c>
      <c r="I64" s="183" t="s">
        <v>19</v>
      </c>
      <c r="J64" s="183">
        <v>221</v>
      </c>
      <c r="K64" s="184"/>
      <c r="L64" s="183">
        <v>2023</v>
      </c>
      <c r="M64" s="184"/>
      <c r="N64" s="184"/>
      <c r="O64" s="184"/>
    </row>
    <row r="65" spans="1:15" s="176" customFormat="1" ht="15" x14ac:dyDescent="0.15">
      <c r="A65" s="183" t="s">
        <v>20</v>
      </c>
      <c r="B65" s="183" t="s">
        <v>22</v>
      </c>
      <c r="C65" s="184"/>
      <c r="D65" s="183" t="s">
        <v>23</v>
      </c>
      <c r="E65" s="184"/>
      <c r="F65" s="185">
        <v>45076</v>
      </c>
      <c r="G65" s="183" t="s">
        <v>24</v>
      </c>
      <c r="H65" s="186">
        <v>380000</v>
      </c>
      <c r="I65" s="183" t="s">
        <v>19</v>
      </c>
      <c r="J65" s="183">
        <v>528</v>
      </c>
      <c r="K65" s="184"/>
      <c r="L65" s="183">
        <v>2023</v>
      </c>
      <c r="M65" s="184"/>
      <c r="N65" s="184"/>
      <c r="O65" s="184"/>
    </row>
    <row r="66" spans="1:15" s="176" customFormat="1" ht="15" x14ac:dyDescent="0.15">
      <c r="A66" s="183" t="s">
        <v>20</v>
      </c>
      <c r="B66" s="183" t="s">
        <v>22</v>
      </c>
      <c r="C66" s="184"/>
      <c r="D66" s="183" t="s">
        <v>23</v>
      </c>
      <c r="E66" s="184"/>
      <c r="F66" s="185">
        <v>45076</v>
      </c>
      <c r="G66" s="183" t="s">
        <v>27</v>
      </c>
      <c r="H66" s="186">
        <v>160000</v>
      </c>
      <c r="I66" s="183" t="s">
        <v>19</v>
      </c>
      <c r="J66" s="183">
        <v>221</v>
      </c>
      <c r="K66" s="184"/>
      <c r="L66" s="183">
        <v>2023</v>
      </c>
      <c r="M66" s="184"/>
      <c r="N66" s="184"/>
      <c r="O66" s="184"/>
    </row>
    <row r="67" spans="1:15" s="176" customFormat="1" ht="15" x14ac:dyDescent="0.15">
      <c r="A67" s="183" t="s">
        <v>20</v>
      </c>
      <c r="B67" s="183" t="s">
        <v>22</v>
      </c>
      <c r="C67" s="184"/>
      <c r="D67" s="183" t="s">
        <v>23</v>
      </c>
      <c r="E67" s="184"/>
      <c r="F67" s="185">
        <v>45077</v>
      </c>
      <c r="G67" s="183" t="s">
        <v>24</v>
      </c>
      <c r="H67" s="186">
        <v>350000</v>
      </c>
      <c r="I67" s="183" t="s">
        <v>19</v>
      </c>
      <c r="J67" s="183">
        <v>485</v>
      </c>
      <c r="K67" s="184"/>
      <c r="L67" s="183">
        <v>2023</v>
      </c>
      <c r="M67" s="184"/>
      <c r="N67" s="184"/>
      <c r="O67" s="184"/>
    </row>
    <row r="68" spans="1:15" s="176" customFormat="1" ht="15" x14ac:dyDescent="0.15">
      <c r="A68" s="183" t="s">
        <v>20</v>
      </c>
      <c r="B68" s="183" t="s">
        <v>22</v>
      </c>
      <c r="C68" s="184"/>
      <c r="D68" s="183" t="s">
        <v>23</v>
      </c>
      <c r="E68" s="184"/>
      <c r="F68" s="185">
        <v>45077</v>
      </c>
      <c r="G68" s="183" t="s">
        <v>27</v>
      </c>
      <c r="H68" s="186">
        <v>160000</v>
      </c>
      <c r="I68" s="183" t="s">
        <v>19</v>
      </c>
      <c r="J68" s="183">
        <v>221</v>
      </c>
      <c r="K68" s="184"/>
      <c r="L68" s="183">
        <v>2023</v>
      </c>
      <c r="M68" s="184"/>
      <c r="N68" s="184"/>
      <c r="O68" s="184"/>
    </row>
    <row r="69" spans="1:15" s="176" customFormat="1" ht="15" x14ac:dyDescent="0.15">
      <c r="A69" s="183" t="s">
        <v>20</v>
      </c>
      <c r="B69" s="183" t="s">
        <v>22</v>
      </c>
      <c r="C69" s="184"/>
      <c r="D69" s="183" t="s">
        <v>23</v>
      </c>
      <c r="E69" s="184"/>
      <c r="F69" s="185">
        <v>45078</v>
      </c>
      <c r="G69" s="183" t="s">
        <v>24</v>
      </c>
      <c r="H69" s="186">
        <v>450000</v>
      </c>
      <c r="I69" s="183" t="s">
        <v>19</v>
      </c>
      <c r="J69" s="183">
        <v>615</v>
      </c>
      <c r="K69" s="184"/>
      <c r="L69" s="183">
        <v>2023</v>
      </c>
      <c r="M69" s="184"/>
      <c r="N69" s="184"/>
      <c r="O69" s="184"/>
    </row>
    <row r="70" spans="1:15" s="176" customFormat="1" ht="15" x14ac:dyDescent="0.15">
      <c r="A70" s="183" t="s">
        <v>20</v>
      </c>
      <c r="B70" s="183" t="s">
        <v>22</v>
      </c>
      <c r="C70" s="184"/>
      <c r="D70" s="183" t="s">
        <v>23</v>
      </c>
      <c r="E70" s="184"/>
      <c r="F70" s="185">
        <v>45078</v>
      </c>
      <c r="G70" s="183" t="s">
        <v>27</v>
      </c>
      <c r="H70" s="186">
        <v>160000</v>
      </c>
      <c r="I70" s="183" t="s">
        <v>19</v>
      </c>
      <c r="J70" s="183">
        <v>221</v>
      </c>
      <c r="K70" s="184"/>
      <c r="L70" s="183">
        <v>2023</v>
      </c>
      <c r="M70" s="184"/>
      <c r="N70" s="184"/>
      <c r="O70" s="184"/>
    </row>
    <row r="71" spans="1:15" s="176" customFormat="1" ht="15" x14ac:dyDescent="0.15">
      <c r="A71" s="183" t="s">
        <v>20</v>
      </c>
      <c r="B71" s="183" t="s">
        <v>22</v>
      </c>
      <c r="C71" s="184"/>
      <c r="D71" s="183" t="s">
        <v>23</v>
      </c>
      <c r="E71" s="184"/>
      <c r="F71" s="185">
        <v>45079</v>
      </c>
      <c r="G71" s="183" t="s">
        <v>24</v>
      </c>
      <c r="H71" s="186">
        <v>290000</v>
      </c>
      <c r="I71" s="183" t="s">
        <v>19</v>
      </c>
      <c r="J71" s="183">
        <v>399</v>
      </c>
      <c r="K71" s="184"/>
      <c r="L71" s="183">
        <v>2023</v>
      </c>
      <c r="M71" s="184"/>
      <c r="N71" s="184"/>
      <c r="O71" s="184"/>
    </row>
    <row r="72" spans="1:15" s="176" customFormat="1" ht="15" x14ac:dyDescent="0.15">
      <c r="A72" s="183" t="s">
        <v>20</v>
      </c>
      <c r="B72" s="183" t="s">
        <v>22</v>
      </c>
      <c r="C72" s="184"/>
      <c r="D72" s="183" t="s">
        <v>23</v>
      </c>
      <c r="E72" s="184"/>
      <c r="F72" s="185">
        <v>45079</v>
      </c>
      <c r="G72" s="183" t="s">
        <v>27</v>
      </c>
      <c r="H72" s="186">
        <v>160000</v>
      </c>
      <c r="I72" s="183" t="s">
        <v>19</v>
      </c>
      <c r="J72" s="183">
        <v>221</v>
      </c>
      <c r="K72" s="184"/>
      <c r="L72" s="183">
        <v>2023</v>
      </c>
      <c r="M72" s="184"/>
      <c r="N72" s="184"/>
      <c r="O72" s="184"/>
    </row>
    <row r="73" spans="1:15" s="176" customFormat="1" ht="15" x14ac:dyDescent="0.15">
      <c r="A73" s="183" t="s">
        <v>20</v>
      </c>
      <c r="B73" s="183" t="s">
        <v>22</v>
      </c>
      <c r="C73" s="184"/>
      <c r="D73" s="183" t="s">
        <v>23</v>
      </c>
      <c r="E73" s="184"/>
      <c r="F73" s="185">
        <v>45080</v>
      </c>
      <c r="G73" s="183" t="s">
        <v>24</v>
      </c>
      <c r="H73" s="186">
        <v>350000</v>
      </c>
      <c r="I73" s="183" t="s">
        <v>19</v>
      </c>
      <c r="J73" s="183">
        <v>485</v>
      </c>
      <c r="K73" s="184"/>
      <c r="L73" s="183">
        <v>2023</v>
      </c>
      <c r="M73" s="184"/>
      <c r="N73" s="184"/>
      <c r="O73" s="184"/>
    </row>
    <row r="74" spans="1:15" s="176" customFormat="1" ht="15" x14ac:dyDescent="0.15">
      <c r="A74" s="183" t="s">
        <v>20</v>
      </c>
      <c r="B74" s="183" t="s">
        <v>22</v>
      </c>
      <c r="C74" s="184"/>
      <c r="D74" s="183" t="s">
        <v>23</v>
      </c>
      <c r="E74" s="184"/>
      <c r="F74" s="185">
        <v>45080</v>
      </c>
      <c r="G74" s="183" t="s">
        <v>27</v>
      </c>
      <c r="H74" s="186">
        <v>160000</v>
      </c>
      <c r="I74" s="183" t="s">
        <v>19</v>
      </c>
      <c r="J74" s="183">
        <v>221</v>
      </c>
      <c r="K74" s="184"/>
      <c r="L74" s="183">
        <v>2023</v>
      </c>
      <c r="M74" s="184"/>
      <c r="N74" s="184"/>
      <c r="O74" s="184"/>
    </row>
    <row r="75" spans="1:15" s="176" customFormat="1" ht="15" x14ac:dyDescent="0.15">
      <c r="A75" s="183" t="s">
        <v>20</v>
      </c>
      <c r="B75" s="183" t="s">
        <v>22</v>
      </c>
      <c r="C75" s="184"/>
      <c r="D75" s="183" t="s">
        <v>23</v>
      </c>
      <c r="E75" s="184"/>
      <c r="F75" s="185">
        <v>45082</v>
      </c>
      <c r="G75" s="183" t="s">
        <v>24</v>
      </c>
      <c r="H75" s="186">
        <v>450000</v>
      </c>
      <c r="I75" s="183" t="s">
        <v>19</v>
      </c>
      <c r="J75" s="183">
        <v>622</v>
      </c>
      <c r="K75" s="184"/>
      <c r="L75" s="183">
        <v>2023</v>
      </c>
      <c r="M75" s="184"/>
      <c r="N75" s="184"/>
      <c r="O75" s="184"/>
    </row>
    <row r="76" spans="1:15" s="176" customFormat="1" ht="15" x14ac:dyDescent="0.15">
      <c r="A76" s="183" t="s">
        <v>20</v>
      </c>
      <c r="B76" s="183" t="s">
        <v>22</v>
      </c>
      <c r="C76" s="184"/>
      <c r="D76" s="183" t="s">
        <v>23</v>
      </c>
      <c r="E76" s="184"/>
      <c r="F76" s="185">
        <v>45082</v>
      </c>
      <c r="G76" s="183" t="s">
        <v>24</v>
      </c>
      <c r="H76" s="186">
        <v>20000</v>
      </c>
      <c r="I76" s="183" t="s">
        <v>19</v>
      </c>
      <c r="J76" s="183">
        <v>33</v>
      </c>
      <c r="K76" s="184"/>
      <c r="L76" s="183">
        <v>2023</v>
      </c>
      <c r="M76" s="184"/>
      <c r="N76" s="184"/>
      <c r="O76" s="183" t="s">
        <v>600</v>
      </c>
    </row>
    <row r="77" spans="1:15" s="176" customFormat="1" ht="15" x14ac:dyDescent="0.15">
      <c r="A77" s="183" t="s">
        <v>20</v>
      </c>
      <c r="B77" s="183" t="s">
        <v>22</v>
      </c>
      <c r="C77" s="184"/>
      <c r="D77" s="183" t="s">
        <v>23</v>
      </c>
      <c r="E77" s="184"/>
      <c r="F77" s="185">
        <v>45082</v>
      </c>
      <c r="G77" s="183" t="s">
        <v>27</v>
      </c>
      <c r="H77" s="186">
        <v>200000</v>
      </c>
      <c r="I77" s="183" t="s">
        <v>19</v>
      </c>
      <c r="J77" s="183">
        <v>276</v>
      </c>
      <c r="K77" s="184"/>
      <c r="L77" s="183">
        <v>2023</v>
      </c>
      <c r="M77" s="184"/>
      <c r="N77" s="184"/>
      <c r="O77" s="184"/>
    </row>
    <row r="78" spans="1:15" s="176" customFormat="1" ht="15" x14ac:dyDescent="0.15">
      <c r="A78" s="183" t="s">
        <v>20</v>
      </c>
      <c r="B78" s="183" t="s">
        <v>22</v>
      </c>
      <c r="C78" s="184"/>
      <c r="D78" s="183" t="s">
        <v>23</v>
      </c>
      <c r="E78" s="184"/>
      <c r="F78" s="185">
        <v>45082</v>
      </c>
      <c r="G78" s="183" t="s">
        <v>27</v>
      </c>
      <c r="H78" s="186">
        <v>200000</v>
      </c>
      <c r="I78" s="183" t="s">
        <v>19</v>
      </c>
      <c r="J78" s="183">
        <v>276</v>
      </c>
      <c r="K78" s="184"/>
      <c r="L78" s="183">
        <v>2023</v>
      </c>
      <c r="M78" s="184"/>
      <c r="N78" s="184"/>
      <c r="O78" s="183" t="s">
        <v>600</v>
      </c>
    </row>
    <row r="79" spans="1:15" s="176" customFormat="1" ht="15" x14ac:dyDescent="0.15">
      <c r="A79" s="183" t="s">
        <v>20</v>
      </c>
      <c r="B79" s="183" t="s">
        <v>22</v>
      </c>
      <c r="C79" s="184"/>
      <c r="D79" s="183" t="s">
        <v>23</v>
      </c>
      <c r="E79" s="184"/>
      <c r="F79" s="185">
        <v>45083</v>
      </c>
      <c r="G79" s="183" t="s">
        <v>24</v>
      </c>
      <c r="H79" s="186">
        <v>600000</v>
      </c>
      <c r="I79" s="183" t="s">
        <v>19</v>
      </c>
      <c r="J79" s="183">
        <v>830</v>
      </c>
      <c r="K79" s="184"/>
      <c r="L79" s="183">
        <v>2023</v>
      </c>
      <c r="M79" s="184"/>
      <c r="N79" s="184"/>
      <c r="O79" s="184"/>
    </row>
    <row r="80" spans="1:15" s="176" customFormat="1" ht="15" x14ac:dyDescent="0.15">
      <c r="A80" s="183" t="s">
        <v>20</v>
      </c>
      <c r="B80" s="183" t="s">
        <v>22</v>
      </c>
      <c r="C80" s="184"/>
      <c r="D80" s="183" t="s">
        <v>23</v>
      </c>
      <c r="E80" s="184"/>
      <c r="F80" s="185">
        <v>45083</v>
      </c>
      <c r="G80" s="183" t="s">
        <v>27</v>
      </c>
      <c r="H80" s="186">
        <v>400000</v>
      </c>
      <c r="I80" s="183" t="s">
        <v>19</v>
      </c>
      <c r="J80" s="183">
        <v>552</v>
      </c>
      <c r="K80" s="184"/>
      <c r="L80" s="183">
        <v>2023</v>
      </c>
      <c r="M80" s="184"/>
      <c r="N80" s="184"/>
      <c r="O80" s="184"/>
    </row>
    <row r="81" spans="1:15" s="176" customFormat="1" ht="15" x14ac:dyDescent="0.15">
      <c r="A81" s="183" t="s">
        <v>20</v>
      </c>
      <c r="B81" s="183" t="s">
        <v>22</v>
      </c>
      <c r="C81" s="184"/>
      <c r="D81" s="183" t="s">
        <v>23</v>
      </c>
      <c r="E81" s="184"/>
      <c r="F81" s="185">
        <v>45084</v>
      </c>
      <c r="G81" s="183" t="s">
        <v>24</v>
      </c>
      <c r="H81" s="186">
        <v>650000</v>
      </c>
      <c r="I81" s="183" t="s">
        <v>19</v>
      </c>
      <c r="J81" s="183">
        <v>890</v>
      </c>
      <c r="K81" s="184"/>
      <c r="L81" s="183">
        <v>2023</v>
      </c>
      <c r="M81" s="184"/>
      <c r="N81" s="184"/>
      <c r="O81" s="184"/>
    </row>
    <row r="82" spans="1:15" s="176" customFormat="1" ht="15" x14ac:dyDescent="0.15">
      <c r="A82" s="183" t="s">
        <v>20</v>
      </c>
      <c r="B82" s="183" t="s">
        <v>22</v>
      </c>
      <c r="C82" s="184"/>
      <c r="D82" s="183" t="s">
        <v>23</v>
      </c>
      <c r="E82" s="184"/>
      <c r="F82" s="185">
        <v>45084</v>
      </c>
      <c r="G82" s="183" t="s">
        <v>27</v>
      </c>
      <c r="H82" s="186">
        <v>400000</v>
      </c>
      <c r="I82" s="183" t="s">
        <v>19</v>
      </c>
      <c r="J82" s="183">
        <v>552</v>
      </c>
      <c r="K82" s="184"/>
      <c r="L82" s="183">
        <v>2023</v>
      </c>
      <c r="M82" s="184"/>
      <c r="N82" s="184"/>
      <c r="O82" s="184"/>
    </row>
    <row r="83" spans="1:15" s="176" customFormat="1" ht="15" x14ac:dyDescent="0.15">
      <c r="A83" s="183" t="s">
        <v>20</v>
      </c>
      <c r="B83" s="183" t="s">
        <v>22</v>
      </c>
      <c r="C83" s="184"/>
      <c r="D83" s="183" t="s">
        <v>23</v>
      </c>
      <c r="E83" s="184"/>
      <c r="F83" s="185">
        <v>45085</v>
      </c>
      <c r="G83" s="183" t="s">
        <v>24</v>
      </c>
      <c r="H83" s="186">
        <v>620000</v>
      </c>
      <c r="I83" s="183" t="s">
        <v>19</v>
      </c>
      <c r="J83" s="183">
        <v>852</v>
      </c>
      <c r="K83" s="184"/>
      <c r="L83" s="183">
        <v>2023</v>
      </c>
      <c r="M83" s="184"/>
      <c r="N83" s="184"/>
      <c r="O83" s="184"/>
    </row>
    <row r="84" spans="1:15" s="176" customFormat="1" ht="15" x14ac:dyDescent="0.15">
      <c r="A84" s="183" t="s">
        <v>20</v>
      </c>
      <c r="B84" s="183" t="s">
        <v>22</v>
      </c>
      <c r="C84" s="184"/>
      <c r="D84" s="183" t="s">
        <v>23</v>
      </c>
      <c r="E84" s="184"/>
      <c r="F84" s="185">
        <v>45085</v>
      </c>
      <c r="G84" s="183" t="s">
        <v>27</v>
      </c>
      <c r="H84" s="186">
        <v>400000</v>
      </c>
      <c r="I84" s="183" t="s">
        <v>19</v>
      </c>
      <c r="J84" s="183">
        <v>552</v>
      </c>
      <c r="K84" s="184"/>
      <c r="L84" s="183">
        <v>2023</v>
      </c>
      <c r="M84" s="184"/>
      <c r="N84" s="184"/>
      <c r="O84" s="184"/>
    </row>
    <row r="85" spans="1:15" s="176" customFormat="1" ht="15" x14ac:dyDescent="0.15">
      <c r="A85" s="183" t="s">
        <v>20</v>
      </c>
      <c r="B85" s="183" t="s">
        <v>22</v>
      </c>
      <c r="C85" s="184"/>
      <c r="D85" s="183" t="s">
        <v>23</v>
      </c>
      <c r="E85" s="184"/>
      <c r="F85" s="185">
        <v>45085</v>
      </c>
      <c r="G85" s="183" t="s">
        <v>27</v>
      </c>
      <c r="H85" s="186">
        <v>-480000</v>
      </c>
      <c r="I85" s="183" t="s">
        <v>19</v>
      </c>
      <c r="J85" s="183">
        <v>-662</v>
      </c>
      <c r="K85" s="184"/>
      <c r="L85" s="183">
        <v>2023</v>
      </c>
      <c r="M85" s="184"/>
      <c r="N85" s="184"/>
      <c r="O85" s="183" t="s">
        <v>613</v>
      </c>
    </row>
    <row r="86" spans="1:15" s="176" customFormat="1" ht="15" x14ac:dyDescent="0.15">
      <c r="A86" s="183" t="s">
        <v>20</v>
      </c>
      <c r="B86" s="183" t="s">
        <v>22</v>
      </c>
      <c r="C86" s="184"/>
      <c r="D86" s="183" t="s">
        <v>23</v>
      </c>
      <c r="E86" s="184"/>
      <c r="F86" s="185">
        <v>45085</v>
      </c>
      <c r="G86" s="183" t="s">
        <v>27</v>
      </c>
      <c r="H86" s="186">
        <v>480000</v>
      </c>
      <c r="I86" s="183" t="s">
        <v>19</v>
      </c>
      <c r="J86" s="183">
        <v>662</v>
      </c>
      <c r="K86" s="184"/>
      <c r="L86" s="183">
        <v>2023</v>
      </c>
      <c r="M86" s="184"/>
      <c r="N86" s="184"/>
      <c r="O86" s="183" t="s">
        <v>612</v>
      </c>
    </row>
    <row r="87" spans="1:15" s="176" customFormat="1" ht="15" x14ac:dyDescent="0.15">
      <c r="A87" s="183" t="s">
        <v>20</v>
      </c>
      <c r="B87" s="183" t="s">
        <v>22</v>
      </c>
      <c r="C87" s="184"/>
      <c r="D87" s="183" t="s">
        <v>23</v>
      </c>
      <c r="E87" s="184"/>
      <c r="F87" s="185">
        <v>45086</v>
      </c>
      <c r="G87" s="183" t="s">
        <v>27</v>
      </c>
      <c r="H87" s="186">
        <v>-480000</v>
      </c>
      <c r="I87" s="183" t="s">
        <v>19</v>
      </c>
      <c r="J87" s="183">
        <v>-662</v>
      </c>
      <c r="K87" s="184"/>
      <c r="L87" s="183">
        <v>2023</v>
      </c>
      <c r="M87" s="184"/>
      <c r="N87" s="184"/>
      <c r="O87" s="183" t="s">
        <v>613</v>
      </c>
    </row>
    <row r="88" spans="1:15" s="176" customFormat="1" ht="15" x14ac:dyDescent="0.15">
      <c r="A88" s="183" t="s">
        <v>20</v>
      </c>
      <c r="B88" s="183" t="s">
        <v>22</v>
      </c>
      <c r="C88" s="184"/>
      <c r="D88" s="183" t="s">
        <v>23</v>
      </c>
      <c r="E88" s="184"/>
      <c r="F88" s="185">
        <v>45086</v>
      </c>
      <c r="G88" s="183" t="s">
        <v>27</v>
      </c>
      <c r="H88" s="186">
        <v>400000</v>
      </c>
      <c r="I88" s="183" t="s">
        <v>19</v>
      </c>
      <c r="J88" s="183">
        <v>552</v>
      </c>
      <c r="K88" s="184"/>
      <c r="L88" s="183">
        <v>2023</v>
      </c>
      <c r="M88" s="184"/>
      <c r="N88" s="184"/>
      <c r="O88" s="184"/>
    </row>
    <row r="89" spans="1:15" s="176" customFormat="1" ht="15" x14ac:dyDescent="0.15">
      <c r="A89" s="183" t="s">
        <v>20</v>
      </c>
      <c r="B89" s="183" t="s">
        <v>22</v>
      </c>
      <c r="C89" s="184"/>
      <c r="D89" s="183" t="s">
        <v>23</v>
      </c>
      <c r="E89" s="184"/>
      <c r="F89" s="185">
        <v>45086</v>
      </c>
      <c r="G89" s="183" t="s">
        <v>24</v>
      </c>
      <c r="H89" s="186">
        <v>1030000</v>
      </c>
      <c r="I89" s="183" t="s">
        <v>19</v>
      </c>
      <c r="J89" s="183">
        <v>1424</v>
      </c>
      <c r="K89" s="184"/>
      <c r="L89" s="183">
        <v>2023</v>
      </c>
      <c r="M89" s="184"/>
      <c r="N89" s="184"/>
      <c r="O89" s="184"/>
    </row>
    <row r="90" spans="1:15" s="176" customFormat="1" ht="15" x14ac:dyDescent="0.15">
      <c r="A90" s="183" t="s">
        <v>20</v>
      </c>
      <c r="B90" s="183" t="s">
        <v>22</v>
      </c>
      <c r="C90" s="184"/>
      <c r="D90" s="183" t="s">
        <v>23</v>
      </c>
      <c r="E90" s="184"/>
      <c r="F90" s="185">
        <v>45086</v>
      </c>
      <c r="G90" s="183" t="s">
        <v>27</v>
      </c>
      <c r="H90" s="186">
        <v>480000</v>
      </c>
      <c r="I90" s="183" t="s">
        <v>19</v>
      </c>
      <c r="J90" s="183">
        <v>662</v>
      </c>
      <c r="K90" s="184"/>
      <c r="L90" s="183">
        <v>2023</v>
      </c>
      <c r="M90" s="184"/>
      <c r="N90" s="184"/>
      <c r="O90" s="183" t="s">
        <v>614</v>
      </c>
    </row>
    <row r="91" spans="1:15" s="176" customFormat="1" ht="15" x14ac:dyDescent="0.15">
      <c r="A91" s="183" t="s">
        <v>20</v>
      </c>
      <c r="B91" s="183" t="s">
        <v>22</v>
      </c>
      <c r="C91" s="184"/>
      <c r="D91" s="183" t="s">
        <v>23</v>
      </c>
      <c r="E91" s="184"/>
      <c r="F91" s="185">
        <v>45087</v>
      </c>
      <c r="G91" s="183" t="s">
        <v>27</v>
      </c>
      <c r="H91" s="186">
        <v>440000</v>
      </c>
      <c r="I91" s="183" t="s">
        <v>19</v>
      </c>
      <c r="J91" s="183">
        <v>607</v>
      </c>
      <c r="K91" s="184"/>
      <c r="L91" s="183">
        <v>2023</v>
      </c>
      <c r="M91" s="184"/>
      <c r="N91" s="184"/>
      <c r="O91" s="183" t="s">
        <v>615</v>
      </c>
    </row>
    <row r="92" spans="1:15" s="176" customFormat="1" ht="15" x14ac:dyDescent="0.15">
      <c r="A92" s="183" t="s">
        <v>20</v>
      </c>
      <c r="B92" s="183" t="s">
        <v>22</v>
      </c>
      <c r="C92" s="184"/>
      <c r="D92" s="183" t="s">
        <v>23</v>
      </c>
      <c r="E92" s="184"/>
      <c r="F92" s="185">
        <v>45087</v>
      </c>
      <c r="G92" s="183" t="s">
        <v>24</v>
      </c>
      <c r="H92" s="186">
        <v>970000</v>
      </c>
      <c r="I92" s="183" t="s">
        <v>19</v>
      </c>
      <c r="J92" s="183">
        <v>1343</v>
      </c>
      <c r="K92" s="184"/>
      <c r="L92" s="183">
        <v>2023</v>
      </c>
      <c r="M92" s="184"/>
      <c r="N92" s="184"/>
      <c r="O92" s="184"/>
    </row>
    <row r="93" spans="1:15" s="176" customFormat="1" ht="15" x14ac:dyDescent="0.15">
      <c r="A93" s="183" t="s">
        <v>20</v>
      </c>
      <c r="B93" s="183" t="s">
        <v>22</v>
      </c>
      <c r="C93" s="184"/>
      <c r="D93" s="183" t="s">
        <v>23</v>
      </c>
      <c r="E93" s="184"/>
      <c r="F93" s="185">
        <v>45087</v>
      </c>
      <c r="G93" s="183" t="s">
        <v>27</v>
      </c>
      <c r="H93" s="186">
        <v>-440000</v>
      </c>
      <c r="I93" s="183" t="s">
        <v>19</v>
      </c>
      <c r="J93" s="183">
        <v>-607</v>
      </c>
      <c r="K93" s="184"/>
      <c r="L93" s="183">
        <v>2023</v>
      </c>
      <c r="M93" s="184"/>
      <c r="N93" s="184"/>
      <c r="O93" s="183" t="s">
        <v>613</v>
      </c>
    </row>
    <row r="94" spans="1:15" s="176" customFormat="1" ht="15" x14ac:dyDescent="0.15">
      <c r="A94" s="183" t="s">
        <v>20</v>
      </c>
      <c r="B94" s="183" t="s">
        <v>22</v>
      </c>
      <c r="C94" s="184"/>
      <c r="D94" s="183" t="s">
        <v>23</v>
      </c>
      <c r="E94" s="184"/>
      <c r="F94" s="185">
        <v>45087</v>
      </c>
      <c r="G94" s="183" t="s">
        <v>27</v>
      </c>
      <c r="H94" s="186">
        <v>400000</v>
      </c>
      <c r="I94" s="183" t="s">
        <v>19</v>
      </c>
      <c r="J94" s="183">
        <v>552</v>
      </c>
      <c r="K94" s="184"/>
      <c r="L94" s="183">
        <v>2023</v>
      </c>
      <c r="M94" s="184"/>
      <c r="N94" s="184"/>
      <c r="O94" s="184"/>
    </row>
    <row r="95" spans="1:15" s="176" customFormat="1" ht="15" x14ac:dyDescent="0.15">
      <c r="A95" s="183" t="s">
        <v>20</v>
      </c>
      <c r="B95" s="183" t="s">
        <v>22</v>
      </c>
      <c r="C95" s="184"/>
      <c r="D95" s="183" t="s">
        <v>23</v>
      </c>
      <c r="E95" s="184"/>
      <c r="F95" s="185">
        <v>45088</v>
      </c>
      <c r="G95" s="183" t="s">
        <v>27</v>
      </c>
      <c r="H95" s="186">
        <v>-480000</v>
      </c>
      <c r="I95" s="183" t="s">
        <v>19</v>
      </c>
      <c r="J95" s="183">
        <v>-662</v>
      </c>
      <c r="K95" s="184"/>
      <c r="L95" s="183">
        <v>2023</v>
      </c>
      <c r="M95" s="184"/>
      <c r="N95" s="184"/>
      <c r="O95" s="183" t="s">
        <v>613</v>
      </c>
    </row>
    <row r="96" spans="1:15" s="176" customFormat="1" ht="15" x14ac:dyDescent="0.15">
      <c r="A96" s="183" t="s">
        <v>20</v>
      </c>
      <c r="B96" s="183" t="s">
        <v>22</v>
      </c>
      <c r="C96" s="184"/>
      <c r="D96" s="183" t="s">
        <v>23</v>
      </c>
      <c r="E96" s="184"/>
      <c r="F96" s="185">
        <v>45088</v>
      </c>
      <c r="G96" s="183" t="s">
        <v>27</v>
      </c>
      <c r="H96" s="186">
        <v>480000</v>
      </c>
      <c r="I96" s="183" t="s">
        <v>19</v>
      </c>
      <c r="J96" s="183">
        <v>662</v>
      </c>
      <c r="K96" s="184"/>
      <c r="L96" s="183">
        <v>2023</v>
      </c>
      <c r="M96" s="184"/>
      <c r="N96" s="184"/>
      <c r="O96" s="183" t="s">
        <v>616</v>
      </c>
    </row>
    <row r="97" spans="1:15" s="176" customFormat="1" ht="15" x14ac:dyDescent="0.15">
      <c r="A97" s="183" t="s">
        <v>20</v>
      </c>
      <c r="B97" s="183" t="s">
        <v>22</v>
      </c>
      <c r="C97" s="184"/>
      <c r="D97" s="183" t="s">
        <v>23</v>
      </c>
      <c r="E97" s="184"/>
      <c r="F97" s="185">
        <v>45089</v>
      </c>
      <c r="G97" s="183" t="s">
        <v>27</v>
      </c>
      <c r="H97" s="186">
        <v>520000</v>
      </c>
      <c r="I97" s="183" t="s">
        <v>19</v>
      </c>
      <c r="J97" s="183">
        <v>717</v>
      </c>
      <c r="K97" s="184"/>
      <c r="L97" s="183">
        <v>2023</v>
      </c>
      <c r="M97" s="184"/>
      <c r="N97" s="184"/>
      <c r="O97" s="183" t="s">
        <v>617</v>
      </c>
    </row>
    <row r="98" spans="1:15" s="176" customFormat="1" ht="15" x14ac:dyDescent="0.15">
      <c r="A98" s="183" t="s">
        <v>20</v>
      </c>
      <c r="B98" s="183" t="s">
        <v>22</v>
      </c>
      <c r="C98" s="184"/>
      <c r="D98" s="183" t="s">
        <v>23</v>
      </c>
      <c r="E98" s="184"/>
      <c r="F98" s="185">
        <v>45089</v>
      </c>
      <c r="G98" s="183" t="s">
        <v>27</v>
      </c>
      <c r="H98" s="186">
        <v>-520000</v>
      </c>
      <c r="I98" s="183" t="s">
        <v>19</v>
      </c>
      <c r="J98" s="183">
        <v>-717</v>
      </c>
      <c r="K98" s="184"/>
      <c r="L98" s="183">
        <v>2023</v>
      </c>
      <c r="M98" s="184"/>
      <c r="N98" s="184"/>
      <c r="O98" s="183" t="s">
        <v>613</v>
      </c>
    </row>
    <row r="99" spans="1:15" s="176" customFormat="1" ht="15" x14ac:dyDescent="0.15">
      <c r="A99" s="183" t="s">
        <v>20</v>
      </c>
      <c r="B99" s="183" t="s">
        <v>22</v>
      </c>
      <c r="C99" s="184"/>
      <c r="D99" s="183" t="s">
        <v>23</v>
      </c>
      <c r="E99" s="184"/>
      <c r="F99" s="185">
        <v>45089</v>
      </c>
      <c r="G99" s="183" t="s">
        <v>27</v>
      </c>
      <c r="H99" s="186">
        <v>400000</v>
      </c>
      <c r="I99" s="183" t="s">
        <v>19</v>
      </c>
      <c r="J99" s="183">
        <v>552</v>
      </c>
      <c r="K99" s="184"/>
      <c r="L99" s="183">
        <v>2023</v>
      </c>
      <c r="M99" s="184"/>
      <c r="N99" s="184"/>
      <c r="O99" s="184"/>
    </row>
    <row r="100" spans="1:15" s="176" customFormat="1" ht="15" x14ac:dyDescent="0.15">
      <c r="A100" s="183" t="s">
        <v>20</v>
      </c>
      <c r="B100" s="183" t="s">
        <v>22</v>
      </c>
      <c r="C100" s="184"/>
      <c r="D100" s="183" t="s">
        <v>23</v>
      </c>
      <c r="E100" s="184"/>
      <c r="F100" s="185">
        <v>45089</v>
      </c>
      <c r="G100" s="183" t="s">
        <v>24</v>
      </c>
      <c r="H100" s="186">
        <v>1100000</v>
      </c>
      <c r="I100" s="183" t="s">
        <v>19</v>
      </c>
      <c r="J100" s="183">
        <v>1521</v>
      </c>
      <c r="K100" s="184"/>
      <c r="L100" s="183">
        <v>2023</v>
      </c>
      <c r="M100" s="184"/>
      <c r="N100" s="184"/>
      <c r="O100" s="184"/>
    </row>
    <row r="101" spans="1:15" s="176" customFormat="1" ht="15" x14ac:dyDescent="0.15">
      <c r="A101" s="183" t="s">
        <v>20</v>
      </c>
      <c r="B101" s="183" t="s">
        <v>22</v>
      </c>
      <c r="C101" s="184"/>
      <c r="D101" s="183" t="s">
        <v>23</v>
      </c>
      <c r="E101" s="184"/>
      <c r="F101" s="185">
        <v>45090</v>
      </c>
      <c r="G101" s="183" t="s">
        <v>27</v>
      </c>
      <c r="H101" s="186">
        <v>-480000</v>
      </c>
      <c r="I101" s="183" t="s">
        <v>19</v>
      </c>
      <c r="J101" s="183">
        <v>-662</v>
      </c>
      <c r="K101" s="184"/>
      <c r="L101" s="183">
        <v>2023</v>
      </c>
      <c r="M101" s="184"/>
      <c r="N101" s="184"/>
      <c r="O101" s="183" t="s">
        <v>613</v>
      </c>
    </row>
    <row r="102" spans="1:15" s="176" customFormat="1" ht="15" x14ac:dyDescent="0.15">
      <c r="A102" s="183" t="s">
        <v>20</v>
      </c>
      <c r="B102" s="183" t="s">
        <v>22</v>
      </c>
      <c r="C102" s="184"/>
      <c r="D102" s="183" t="s">
        <v>23</v>
      </c>
      <c r="E102" s="184"/>
      <c r="F102" s="185">
        <v>45090</v>
      </c>
      <c r="G102" s="183" t="s">
        <v>24</v>
      </c>
      <c r="H102" s="186">
        <v>980000</v>
      </c>
      <c r="I102" s="183" t="s">
        <v>19</v>
      </c>
      <c r="J102" s="183">
        <v>1354</v>
      </c>
      <c r="K102" s="184"/>
      <c r="L102" s="183">
        <v>2023</v>
      </c>
      <c r="M102" s="184"/>
      <c r="N102" s="184"/>
      <c r="O102" s="184"/>
    </row>
    <row r="103" spans="1:15" s="176" customFormat="1" ht="15" x14ac:dyDescent="0.15">
      <c r="A103" s="183" t="s">
        <v>20</v>
      </c>
      <c r="B103" s="183" t="s">
        <v>22</v>
      </c>
      <c r="C103" s="184"/>
      <c r="D103" s="183" t="s">
        <v>23</v>
      </c>
      <c r="E103" s="184"/>
      <c r="F103" s="185">
        <v>45090</v>
      </c>
      <c r="G103" s="183" t="s">
        <v>27</v>
      </c>
      <c r="H103" s="186">
        <v>400000</v>
      </c>
      <c r="I103" s="183" t="s">
        <v>19</v>
      </c>
      <c r="J103" s="183">
        <v>552</v>
      </c>
      <c r="K103" s="184"/>
      <c r="L103" s="183">
        <v>2023</v>
      </c>
      <c r="M103" s="184"/>
      <c r="N103" s="184"/>
      <c r="O103" s="184"/>
    </row>
    <row r="104" spans="1:15" s="176" customFormat="1" ht="15" x14ac:dyDescent="0.15">
      <c r="A104" s="183" t="s">
        <v>20</v>
      </c>
      <c r="B104" s="183" t="s">
        <v>22</v>
      </c>
      <c r="C104" s="184"/>
      <c r="D104" s="183" t="s">
        <v>23</v>
      </c>
      <c r="E104" s="184"/>
      <c r="F104" s="185">
        <v>45090</v>
      </c>
      <c r="G104" s="183" t="s">
        <v>27</v>
      </c>
      <c r="H104" s="186">
        <v>480000</v>
      </c>
      <c r="I104" s="183" t="s">
        <v>19</v>
      </c>
      <c r="J104" s="183">
        <v>662</v>
      </c>
      <c r="K104" s="184"/>
      <c r="L104" s="183">
        <v>2023</v>
      </c>
      <c r="M104" s="184"/>
      <c r="N104" s="184"/>
      <c r="O104" s="183" t="s">
        <v>618</v>
      </c>
    </row>
    <row r="105" spans="1:15" s="176" customFormat="1" ht="15" x14ac:dyDescent="0.15">
      <c r="A105" s="183" t="s">
        <v>20</v>
      </c>
      <c r="B105" s="183" t="s">
        <v>22</v>
      </c>
      <c r="C105" s="184"/>
      <c r="D105" s="183" t="s">
        <v>23</v>
      </c>
      <c r="E105" s="184"/>
      <c r="F105" s="185">
        <v>45091</v>
      </c>
      <c r="G105" s="183" t="s">
        <v>24</v>
      </c>
      <c r="H105" s="186">
        <v>950000</v>
      </c>
      <c r="I105" s="183" t="s">
        <v>19</v>
      </c>
      <c r="J105" s="183">
        <v>1317</v>
      </c>
      <c r="K105" s="184"/>
      <c r="L105" s="183">
        <v>2023</v>
      </c>
      <c r="M105" s="184"/>
      <c r="N105" s="184"/>
      <c r="O105" s="184"/>
    </row>
    <row r="106" spans="1:15" s="176" customFormat="1" ht="15" x14ac:dyDescent="0.15">
      <c r="A106" s="183" t="s">
        <v>20</v>
      </c>
      <c r="B106" s="183" t="s">
        <v>22</v>
      </c>
      <c r="C106" s="184"/>
      <c r="D106" s="183" t="s">
        <v>23</v>
      </c>
      <c r="E106" s="184"/>
      <c r="F106" s="185">
        <v>45091</v>
      </c>
      <c r="G106" s="183" t="s">
        <v>27</v>
      </c>
      <c r="H106" s="186">
        <v>480000</v>
      </c>
      <c r="I106" s="183" t="s">
        <v>19</v>
      </c>
      <c r="J106" s="183">
        <v>662</v>
      </c>
      <c r="K106" s="184"/>
      <c r="L106" s="183">
        <v>2023</v>
      </c>
      <c r="M106" s="184"/>
      <c r="N106" s="184"/>
      <c r="O106" s="184"/>
    </row>
    <row r="107" spans="1:15" s="176" customFormat="1" ht="15" x14ac:dyDescent="0.15">
      <c r="A107" s="183" t="s">
        <v>20</v>
      </c>
      <c r="B107" s="183" t="s">
        <v>22</v>
      </c>
      <c r="C107" s="184"/>
      <c r="D107" s="183" t="s">
        <v>23</v>
      </c>
      <c r="E107" s="184"/>
      <c r="F107" s="185">
        <v>45092</v>
      </c>
      <c r="G107" s="183" t="s">
        <v>27</v>
      </c>
      <c r="H107" s="186">
        <v>320000</v>
      </c>
      <c r="I107" s="183" t="s">
        <v>19</v>
      </c>
      <c r="J107" s="183">
        <v>441</v>
      </c>
      <c r="K107" s="184"/>
      <c r="L107" s="183">
        <v>2023</v>
      </c>
      <c r="M107" s="184"/>
      <c r="N107" s="184"/>
      <c r="O107" s="184"/>
    </row>
    <row r="108" spans="1:15" s="176" customFormat="1" ht="15" x14ac:dyDescent="0.15">
      <c r="A108" s="183" t="s">
        <v>20</v>
      </c>
      <c r="B108" s="183" t="s">
        <v>22</v>
      </c>
      <c r="C108" s="184"/>
      <c r="D108" s="183" t="s">
        <v>23</v>
      </c>
      <c r="E108" s="184"/>
      <c r="F108" s="185">
        <v>45092</v>
      </c>
      <c r="G108" s="183" t="s">
        <v>24</v>
      </c>
      <c r="H108" s="186">
        <v>1120000</v>
      </c>
      <c r="I108" s="183" t="s">
        <v>19</v>
      </c>
      <c r="J108" s="183">
        <v>1548</v>
      </c>
      <c r="K108" s="184"/>
      <c r="L108" s="183">
        <v>2023</v>
      </c>
      <c r="M108" s="184"/>
      <c r="N108" s="184"/>
      <c r="O108" s="184"/>
    </row>
    <row r="109" spans="1:15" s="176" customFormat="1" ht="15" x14ac:dyDescent="0.15">
      <c r="A109" s="183" t="s">
        <v>20</v>
      </c>
      <c r="B109" s="183" t="s">
        <v>22</v>
      </c>
      <c r="C109" s="184"/>
      <c r="D109" s="183" t="s">
        <v>23</v>
      </c>
      <c r="E109" s="184"/>
      <c r="F109" s="185">
        <v>45093</v>
      </c>
      <c r="G109" s="183" t="s">
        <v>24</v>
      </c>
      <c r="H109" s="186">
        <v>840000</v>
      </c>
      <c r="I109" s="183" t="s">
        <v>19</v>
      </c>
      <c r="J109" s="183">
        <v>1161</v>
      </c>
      <c r="K109" s="184"/>
      <c r="L109" s="183">
        <v>2023</v>
      </c>
      <c r="M109" s="184"/>
      <c r="N109" s="184"/>
      <c r="O109" s="184"/>
    </row>
    <row r="110" spans="1:15" s="176" customFormat="1" ht="15" x14ac:dyDescent="0.15">
      <c r="A110" s="183" t="s">
        <v>20</v>
      </c>
      <c r="B110" s="183" t="s">
        <v>22</v>
      </c>
      <c r="C110" s="184"/>
      <c r="D110" s="183" t="s">
        <v>23</v>
      </c>
      <c r="E110" s="184"/>
      <c r="F110" s="185">
        <v>45093</v>
      </c>
      <c r="G110" s="183" t="s">
        <v>27</v>
      </c>
      <c r="H110" s="186">
        <v>320000</v>
      </c>
      <c r="I110" s="183" t="s">
        <v>19</v>
      </c>
      <c r="J110" s="183">
        <v>441</v>
      </c>
      <c r="K110" s="184"/>
      <c r="L110" s="183">
        <v>2023</v>
      </c>
      <c r="M110" s="184"/>
      <c r="N110" s="184"/>
      <c r="O110" s="184"/>
    </row>
    <row r="111" spans="1:15" s="176" customFormat="1" ht="15" x14ac:dyDescent="0.15">
      <c r="A111" s="183" t="s">
        <v>20</v>
      </c>
      <c r="B111" s="183" t="s">
        <v>22</v>
      </c>
      <c r="C111" s="184"/>
      <c r="D111" s="183" t="s">
        <v>23</v>
      </c>
      <c r="E111" s="184"/>
      <c r="F111" s="185">
        <v>45094</v>
      </c>
      <c r="G111" s="183" t="s">
        <v>27</v>
      </c>
      <c r="H111" s="186">
        <v>320000</v>
      </c>
      <c r="I111" s="183" t="s">
        <v>19</v>
      </c>
      <c r="J111" s="183">
        <v>441</v>
      </c>
      <c r="K111" s="184"/>
      <c r="L111" s="183">
        <v>2023</v>
      </c>
      <c r="M111" s="184"/>
      <c r="N111" s="184"/>
      <c r="O111" s="184"/>
    </row>
    <row r="112" spans="1:15" s="176" customFormat="1" ht="15" x14ac:dyDescent="0.15">
      <c r="A112" s="183" t="s">
        <v>20</v>
      </c>
      <c r="B112" s="183" t="s">
        <v>22</v>
      </c>
      <c r="C112" s="184"/>
      <c r="D112" s="183" t="s">
        <v>23</v>
      </c>
      <c r="E112" s="184"/>
      <c r="F112" s="185">
        <v>45094</v>
      </c>
      <c r="G112" s="183" t="s">
        <v>24</v>
      </c>
      <c r="H112" s="186">
        <v>670000</v>
      </c>
      <c r="I112" s="183" t="s">
        <v>19</v>
      </c>
      <c r="J112" s="183">
        <v>920</v>
      </c>
      <c r="K112" s="184"/>
      <c r="L112" s="183">
        <v>2023</v>
      </c>
      <c r="M112" s="184"/>
      <c r="N112" s="184"/>
      <c r="O112" s="184"/>
    </row>
    <row r="113" spans="1:15" s="176" customFormat="1" ht="15" x14ac:dyDescent="0.15">
      <c r="A113" s="183" t="s">
        <v>20</v>
      </c>
      <c r="B113" s="183" t="s">
        <v>22</v>
      </c>
      <c r="C113" s="184"/>
      <c r="D113" s="183" t="s">
        <v>23</v>
      </c>
      <c r="E113" s="184"/>
      <c r="F113" s="185">
        <v>45096</v>
      </c>
      <c r="G113" s="183" t="s">
        <v>27</v>
      </c>
      <c r="H113" s="186">
        <v>320000</v>
      </c>
      <c r="I113" s="183" t="s">
        <v>19</v>
      </c>
      <c r="J113" s="183">
        <v>441</v>
      </c>
      <c r="K113" s="184"/>
      <c r="L113" s="183">
        <v>2023</v>
      </c>
      <c r="M113" s="184"/>
      <c r="N113" s="184"/>
      <c r="O113" s="184"/>
    </row>
    <row r="114" spans="1:15" s="176" customFormat="1" ht="15" x14ac:dyDescent="0.15">
      <c r="A114" s="183" t="s">
        <v>20</v>
      </c>
      <c r="B114" s="183" t="s">
        <v>22</v>
      </c>
      <c r="C114" s="184"/>
      <c r="D114" s="183" t="s">
        <v>23</v>
      </c>
      <c r="E114" s="184"/>
      <c r="F114" s="185">
        <v>45096</v>
      </c>
      <c r="G114" s="183" t="s">
        <v>24</v>
      </c>
      <c r="H114" s="186">
        <v>1000000</v>
      </c>
      <c r="I114" s="183" t="s">
        <v>19</v>
      </c>
      <c r="J114" s="183">
        <v>1381</v>
      </c>
      <c r="K114" s="184"/>
      <c r="L114" s="183">
        <v>2023</v>
      </c>
      <c r="M114" s="184"/>
      <c r="N114" s="184"/>
      <c r="O114" s="184"/>
    </row>
    <row r="115" spans="1:15" s="176" customFormat="1" ht="15" x14ac:dyDescent="0.15">
      <c r="A115" s="183" t="s">
        <v>20</v>
      </c>
      <c r="B115" s="183" t="s">
        <v>22</v>
      </c>
      <c r="C115" s="184"/>
      <c r="D115" s="183" t="s">
        <v>23</v>
      </c>
      <c r="E115" s="184"/>
      <c r="F115" s="185">
        <v>45097</v>
      </c>
      <c r="G115" s="183" t="s">
        <v>24</v>
      </c>
      <c r="H115" s="186">
        <v>820000</v>
      </c>
      <c r="I115" s="183" t="s">
        <v>19</v>
      </c>
      <c r="J115" s="183">
        <v>1125</v>
      </c>
      <c r="K115" s="184"/>
      <c r="L115" s="183">
        <v>2023</v>
      </c>
      <c r="M115" s="184"/>
      <c r="N115" s="184"/>
      <c r="O115" s="184"/>
    </row>
    <row r="116" spans="1:15" s="176" customFormat="1" ht="15" x14ac:dyDescent="0.15">
      <c r="A116" s="183" t="s">
        <v>20</v>
      </c>
      <c r="B116" s="183" t="s">
        <v>22</v>
      </c>
      <c r="C116" s="184"/>
      <c r="D116" s="183" t="s">
        <v>23</v>
      </c>
      <c r="E116" s="184"/>
      <c r="F116" s="185">
        <v>45097</v>
      </c>
      <c r="G116" s="183" t="s">
        <v>27</v>
      </c>
      <c r="H116" s="186">
        <v>320000</v>
      </c>
      <c r="I116" s="183" t="s">
        <v>19</v>
      </c>
      <c r="J116" s="183">
        <v>441</v>
      </c>
      <c r="K116" s="184"/>
      <c r="L116" s="183">
        <v>2023</v>
      </c>
      <c r="M116" s="184"/>
      <c r="N116" s="184"/>
      <c r="O116" s="184"/>
    </row>
    <row r="117" spans="1:15" s="176" customFormat="1" ht="15" x14ac:dyDescent="0.15">
      <c r="A117" s="183" t="s">
        <v>20</v>
      </c>
      <c r="B117" s="183" t="s">
        <v>22</v>
      </c>
      <c r="C117" s="184"/>
      <c r="D117" s="183" t="s">
        <v>23</v>
      </c>
      <c r="E117" s="184"/>
      <c r="F117" s="185">
        <v>45098</v>
      </c>
      <c r="G117" s="183" t="s">
        <v>27</v>
      </c>
      <c r="H117" s="186">
        <v>320000</v>
      </c>
      <c r="I117" s="183" t="s">
        <v>19</v>
      </c>
      <c r="J117" s="183">
        <v>441</v>
      </c>
      <c r="K117" s="184"/>
      <c r="L117" s="183">
        <v>2023</v>
      </c>
      <c r="M117" s="184"/>
      <c r="N117" s="184"/>
      <c r="O117" s="184"/>
    </row>
    <row r="118" spans="1:15" s="176" customFormat="1" ht="15" x14ac:dyDescent="0.15">
      <c r="A118" s="183" t="s">
        <v>20</v>
      </c>
      <c r="B118" s="183" t="s">
        <v>22</v>
      </c>
      <c r="C118" s="184"/>
      <c r="D118" s="183" t="s">
        <v>23</v>
      </c>
      <c r="E118" s="184"/>
      <c r="F118" s="185">
        <v>45098</v>
      </c>
      <c r="G118" s="183" t="s">
        <v>24</v>
      </c>
      <c r="H118" s="186">
        <v>1470000</v>
      </c>
      <c r="I118" s="183" t="s">
        <v>19</v>
      </c>
      <c r="J118" s="183">
        <v>2025</v>
      </c>
      <c r="K118" s="184"/>
      <c r="L118" s="183">
        <v>2023</v>
      </c>
      <c r="M118" s="184"/>
      <c r="N118" s="184"/>
      <c r="O118" s="184"/>
    </row>
    <row r="119" spans="1:15" s="176" customFormat="1" ht="15" x14ac:dyDescent="0.15">
      <c r="A119" s="183" t="s">
        <v>20</v>
      </c>
      <c r="B119" s="183" t="s">
        <v>22</v>
      </c>
      <c r="C119" s="184"/>
      <c r="D119" s="183" t="s">
        <v>23</v>
      </c>
      <c r="E119" s="184"/>
      <c r="F119" s="185">
        <v>45099</v>
      </c>
      <c r="G119" s="183" t="s">
        <v>24</v>
      </c>
      <c r="H119" s="186">
        <v>900000</v>
      </c>
      <c r="I119" s="183" t="s">
        <v>19</v>
      </c>
      <c r="J119" s="183">
        <v>1247</v>
      </c>
      <c r="K119" s="184"/>
      <c r="L119" s="183">
        <v>2023</v>
      </c>
      <c r="M119" s="184"/>
      <c r="N119" s="184"/>
      <c r="O119" s="184"/>
    </row>
    <row r="120" spans="1:15" s="176" customFormat="1" ht="15" x14ac:dyDescent="0.15">
      <c r="A120" s="183" t="s">
        <v>20</v>
      </c>
      <c r="B120" s="183" t="s">
        <v>22</v>
      </c>
      <c r="C120" s="184"/>
      <c r="D120" s="183" t="s">
        <v>23</v>
      </c>
      <c r="E120" s="184"/>
      <c r="F120" s="185">
        <v>45099</v>
      </c>
      <c r="G120" s="183" t="s">
        <v>27</v>
      </c>
      <c r="H120" s="186">
        <v>320000</v>
      </c>
      <c r="I120" s="183" t="s">
        <v>19</v>
      </c>
      <c r="J120" s="183">
        <v>441</v>
      </c>
      <c r="K120" s="184"/>
      <c r="L120" s="183">
        <v>2023</v>
      </c>
      <c r="M120" s="184"/>
      <c r="N120" s="184"/>
      <c r="O120" s="184"/>
    </row>
    <row r="121" spans="1:15" s="176" customFormat="1" ht="15" x14ac:dyDescent="0.15">
      <c r="A121" s="183" t="s">
        <v>20</v>
      </c>
      <c r="B121" s="183" t="s">
        <v>22</v>
      </c>
      <c r="C121" s="184"/>
      <c r="D121" s="183" t="s">
        <v>23</v>
      </c>
      <c r="E121" s="184"/>
      <c r="F121" s="185">
        <v>45100</v>
      </c>
      <c r="G121" s="183" t="s">
        <v>24</v>
      </c>
      <c r="H121" s="186">
        <v>1320000</v>
      </c>
      <c r="I121" s="183" t="s">
        <v>19</v>
      </c>
      <c r="J121" s="183">
        <v>1817</v>
      </c>
      <c r="K121" s="184"/>
      <c r="L121" s="183">
        <v>2023</v>
      </c>
      <c r="M121" s="184"/>
      <c r="N121" s="184"/>
      <c r="O121" s="184"/>
    </row>
    <row r="122" spans="1:15" s="176" customFormat="1" ht="15" x14ac:dyDescent="0.15">
      <c r="A122" s="183" t="s">
        <v>20</v>
      </c>
      <c r="B122" s="183" t="s">
        <v>22</v>
      </c>
      <c r="C122" s="184"/>
      <c r="D122" s="183" t="s">
        <v>23</v>
      </c>
      <c r="E122" s="184"/>
      <c r="F122" s="185">
        <v>45100</v>
      </c>
      <c r="G122" s="183" t="s">
        <v>27</v>
      </c>
      <c r="H122" s="186">
        <v>320000</v>
      </c>
      <c r="I122" s="183" t="s">
        <v>19</v>
      </c>
      <c r="J122" s="183">
        <v>441</v>
      </c>
      <c r="K122" s="184"/>
      <c r="L122" s="183">
        <v>2023</v>
      </c>
      <c r="M122" s="184"/>
      <c r="N122" s="184"/>
      <c r="O122" s="184"/>
    </row>
    <row r="123" spans="1:15" s="176" customFormat="1" ht="15" x14ac:dyDescent="0.15">
      <c r="A123" s="183" t="s">
        <v>20</v>
      </c>
      <c r="B123" s="183" t="s">
        <v>22</v>
      </c>
      <c r="C123" s="184"/>
      <c r="D123" s="183" t="s">
        <v>23</v>
      </c>
      <c r="E123" s="184"/>
      <c r="F123" s="185">
        <v>45101</v>
      </c>
      <c r="G123" s="183" t="s">
        <v>24</v>
      </c>
      <c r="H123" s="186">
        <v>2660000</v>
      </c>
      <c r="I123" s="183" t="s">
        <v>19</v>
      </c>
      <c r="J123" s="183">
        <v>3670</v>
      </c>
      <c r="K123" s="184"/>
      <c r="L123" s="183">
        <v>2023</v>
      </c>
      <c r="M123" s="184"/>
      <c r="N123" s="184"/>
      <c r="O123" s="184"/>
    </row>
    <row r="124" spans="1:15" s="176" customFormat="1" ht="15" x14ac:dyDescent="0.15">
      <c r="A124" s="183" t="s">
        <v>20</v>
      </c>
      <c r="B124" s="183" t="s">
        <v>22</v>
      </c>
      <c r="C124" s="184"/>
      <c r="D124" s="183" t="s">
        <v>23</v>
      </c>
      <c r="E124" s="184"/>
      <c r="F124" s="185">
        <v>45101</v>
      </c>
      <c r="G124" s="183" t="s">
        <v>27</v>
      </c>
      <c r="H124" s="186">
        <v>320000</v>
      </c>
      <c r="I124" s="183" t="s">
        <v>19</v>
      </c>
      <c r="J124" s="183">
        <v>441</v>
      </c>
      <c r="K124" s="184"/>
      <c r="L124" s="183">
        <v>2023</v>
      </c>
      <c r="M124" s="184"/>
      <c r="N124" s="184"/>
      <c r="O124" s="184"/>
    </row>
    <row r="125" spans="1:15" s="176" customFormat="1" ht="15" x14ac:dyDescent="0.15">
      <c r="A125" s="183" t="s">
        <v>20</v>
      </c>
      <c r="B125" s="183" t="s">
        <v>22</v>
      </c>
      <c r="C125" s="184"/>
      <c r="D125" s="183" t="s">
        <v>23</v>
      </c>
      <c r="E125" s="184"/>
      <c r="F125" s="185">
        <v>45102</v>
      </c>
      <c r="G125" s="183" t="s">
        <v>24</v>
      </c>
      <c r="H125" s="186">
        <v>410000</v>
      </c>
      <c r="I125" s="183" t="s">
        <v>19</v>
      </c>
      <c r="J125" s="183">
        <v>570</v>
      </c>
      <c r="K125" s="184"/>
      <c r="L125" s="183">
        <v>2023</v>
      </c>
      <c r="M125" s="184"/>
      <c r="N125" s="184"/>
      <c r="O125" s="184"/>
    </row>
    <row r="126" spans="1:15" s="176" customFormat="1" ht="15" x14ac:dyDescent="0.15">
      <c r="A126" s="183" t="s">
        <v>20</v>
      </c>
      <c r="B126" s="183" t="s">
        <v>22</v>
      </c>
      <c r="C126" s="184"/>
      <c r="D126" s="183" t="s">
        <v>23</v>
      </c>
      <c r="E126" s="184"/>
      <c r="F126" s="185">
        <v>45102</v>
      </c>
      <c r="G126" s="183" t="s">
        <v>27</v>
      </c>
      <c r="H126" s="186">
        <v>320000</v>
      </c>
      <c r="I126" s="183" t="s">
        <v>19</v>
      </c>
      <c r="J126" s="183">
        <v>441</v>
      </c>
      <c r="K126" s="184"/>
      <c r="L126" s="183">
        <v>2023</v>
      </c>
      <c r="M126" s="184"/>
      <c r="N126" s="184"/>
      <c r="O126" s="184"/>
    </row>
    <row r="127" spans="1:15" s="176" customFormat="1" ht="15" x14ac:dyDescent="0.15">
      <c r="A127" s="183" t="s">
        <v>20</v>
      </c>
      <c r="B127" s="183" t="s">
        <v>22</v>
      </c>
      <c r="C127" s="184"/>
      <c r="D127" s="183" t="s">
        <v>23</v>
      </c>
      <c r="E127" s="184"/>
      <c r="F127" s="185">
        <v>45103</v>
      </c>
      <c r="G127" s="183" t="s">
        <v>27</v>
      </c>
      <c r="H127" s="186">
        <v>320000</v>
      </c>
      <c r="I127" s="183" t="s">
        <v>19</v>
      </c>
      <c r="J127" s="183">
        <v>441</v>
      </c>
      <c r="K127" s="184"/>
      <c r="L127" s="183">
        <v>2023</v>
      </c>
      <c r="M127" s="184"/>
      <c r="N127" s="184"/>
      <c r="O127" s="184"/>
    </row>
    <row r="128" spans="1:15" s="176" customFormat="1" ht="15" x14ac:dyDescent="0.15">
      <c r="A128" s="183" t="s">
        <v>20</v>
      </c>
      <c r="B128" s="183" t="s">
        <v>22</v>
      </c>
      <c r="C128" s="184"/>
      <c r="D128" s="183" t="s">
        <v>23</v>
      </c>
      <c r="E128" s="184"/>
      <c r="F128" s="185">
        <v>45103</v>
      </c>
      <c r="G128" s="183" t="s">
        <v>24</v>
      </c>
      <c r="H128" s="186">
        <v>40000</v>
      </c>
      <c r="I128" s="183" t="s">
        <v>19</v>
      </c>
      <c r="J128" s="183">
        <v>60</v>
      </c>
      <c r="K128" s="184"/>
      <c r="L128" s="183">
        <v>2023</v>
      </c>
      <c r="M128" s="184"/>
      <c r="N128" s="184"/>
      <c r="O128" s="183" t="s">
        <v>634</v>
      </c>
    </row>
    <row r="129" spans="1:15" s="176" customFormat="1" ht="15" x14ac:dyDescent="0.15">
      <c r="A129" s="183" t="s">
        <v>20</v>
      </c>
      <c r="B129" s="183" t="s">
        <v>22</v>
      </c>
      <c r="C129" s="184"/>
      <c r="D129" s="183" t="s">
        <v>23</v>
      </c>
      <c r="E129" s="184"/>
      <c r="F129" s="185">
        <v>45103</v>
      </c>
      <c r="G129" s="183" t="s">
        <v>24</v>
      </c>
      <c r="H129" s="186">
        <v>2250000</v>
      </c>
      <c r="I129" s="183" t="s">
        <v>19</v>
      </c>
      <c r="J129" s="183">
        <v>3106</v>
      </c>
      <c r="K129" s="184"/>
      <c r="L129" s="183">
        <v>2023</v>
      </c>
      <c r="M129" s="184"/>
      <c r="N129" s="184"/>
      <c r="O129" s="184"/>
    </row>
    <row r="130" spans="1:15" s="176" customFormat="1" ht="15" x14ac:dyDescent="0.15">
      <c r="A130" s="183" t="s">
        <v>20</v>
      </c>
      <c r="B130" s="183" t="s">
        <v>22</v>
      </c>
      <c r="C130" s="184"/>
      <c r="D130" s="183" t="s">
        <v>23</v>
      </c>
      <c r="E130" s="184"/>
      <c r="F130" s="185">
        <v>45104</v>
      </c>
      <c r="G130" s="183" t="s">
        <v>27</v>
      </c>
      <c r="H130" s="186">
        <v>240000</v>
      </c>
      <c r="I130" s="183" t="s">
        <v>19</v>
      </c>
      <c r="J130" s="183">
        <v>331</v>
      </c>
      <c r="K130" s="184"/>
      <c r="L130" s="183">
        <v>2023</v>
      </c>
      <c r="M130" s="184"/>
      <c r="N130" s="184"/>
      <c r="O130" s="184"/>
    </row>
    <row r="131" spans="1:15" s="176" customFormat="1" ht="15" x14ac:dyDescent="0.15">
      <c r="A131" s="183" t="s">
        <v>20</v>
      </c>
      <c r="B131" s="183" t="s">
        <v>22</v>
      </c>
      <c r="C131" s="184"/>
      <c r="D131" s="183" t="s">
        <v>23</v>
      </c>
      <c r="E131" s="184"/>
      <c r="F131" s="185">
        <v>45104</v>
      </c>
      <c r="G131" s="183" t="s">
        <v>24</v>
      </c>
      <c r="H131" s="186">
        <v>720000</v>
      </c>
      <c r="I131" s="183" t="s">
        <v>19</v>
      </c>
      <c r="J131" s="183">
        <v>990</v>
      </c>
      <c r="K131" s="184"/>
      <c r="L131" s="183">
        <v>2023</v>
      </c>
      <c r="M131" s="184"/>
      <c r="N131" s="184"/>
      <c r="O131" s="184"/>
    </row>
    <row r="132" spans="1:15" s="176" customFormat="1" ht="15" x14ac:dyDescent="0.15">
      <c r="A132" s="183" t="s">
        <v>20</v>
      </c>
      <c r="B132" s="183" t="s">
        <v>22</v>
      </c>
      <c r="C132" s="184"/>
      <c r="D132" s="183" t="s">
        <v>23</v>
      </c>
      <c r="E132" s="184"/>
      <c r="F132" s="185">
        <v>45105</v>
      </c>
      <c r="G132" s="183" t="s">
        <v>24</v>
      </c>
      <c r="H132" s="186">
        <v>2560000</v>
      </c>
      <c r="I132" s="183" t="s">
        <v>19</v>
      </c>
      <c r="J132" s="183">
        <v>3533</v>
      </c>
      <c r="K132" s="184"/>
      <c r="L132" s="183">
        <v>2023</v>
      </c>
      <c r="M132" s="184"/>
      <c r="N132" s="184"/>
      <c r="O132" s="184"/>
    </row>
    <row r="133" spans="1:15" s="176" customFormat="1" ht="15" x14ac:dyDescent="0.15">
      <c r="A133" s="183" t="s">
        <v>20</v>
      </c>
      <c r="B133" s="183" t="s">
        <v>22</v>
      </c>
      <c r="C133" s="184"/>
      <c r="D133" s="183" t="s">
        <v>23</v>
      </c>
      <c r="E133" s="184"/>
      <c r="F133" s="185">
        <v>45105</v>
      </c>
      <c r="G133" s="183" t="s">
        <v>27</v>
      </c>
      <c r="H133" s="186">
        <v>240000</v>
      </c>
      <c r="I133" s="183" t="s">
        <v>19</v>
      </c>
      <c r="J133" s="183">
        <v>331</v>
      </c>
      <c r="K133" s="184"/>
      <c r="L133" s="183">
        <v>2023</v>
      </c>
      <c r="M133" s="184"/>
      <c r="N133" s="184"/>
      <c r="O133" s="184"/>
    </row>
    <row r="134" spans="1:15" s="176" customFormat="1" ht="15" x14ac:dyDescent="0.15">
      <c r="A134" s="183" t="s">
        <v>20</v>
      </c>
      <c r="B134" s="183" t="s">
        <v>22</v>
      </c>
      <c r="C134" s="184"/>
      <c r="D134" s="183" t="s">
        <v>23</v>
      </c>
      <c r="E134" s="184"/>
      <c r="F134" s="185">
        <v>45106</v>
      </c>
      <c r="G134" s="183" t="s">
        <v>24</v>
      </c>
      <c r="H134" s="186">
        <v>2140000</v>
      </c>
      <c r="I134" s="183" t="s">
        <v>19</v>
      </c>
      <c r="J134" s="183">
        <v>2955</v>
      </c>
      <c r="K134" s="184"/>
      <c r="L134" s="183">
        <v>2023</v>
      </c>
      <c r="M134" s="184"/>
      <c r="N134" s="184"/>
      <c r="O134" s="184"/>
    </row>
    <row r="135" spans="1:15" s="176" customFormat="1" ht="15" x14ac:dyDescent="0.15">
      <c r="A135" s="183" t="s">
        <v>20</v>
      </c>
      <c r="B135" s="183" t="s">
        <v>22</v>
      </c>
      <c r="C135" s="184"/>
      <c r="D135" s="183" t="s">
        <v>23</v>
      </c>
      <c r="E135" s="184"/>
      <c r="F135" s="185">
        <v>45106</v>
      </c>
      <c r="G135" s="183" t="s">
        <v>27</v>
      </c>
      <c r="H135" s="186">
        <v>240000</v>
      </c>
      <c r="I135" s="183" t="s">
        <v>19</v>
      </c>
      <c r="J135" s="183">
        <v>331</v>
      </c>
      <c r="K135" s="184"/>
      <c r="L135" s="183">
        <v>2023</v>
      </c>
      <c r="M135" s="184"/>
      <c r="N135" s="184"/>
      <c r="O135" s="184"/>
    </row>
    <row r="136" spans="1:15" s="176" customFormat="1" ht="15" x14ac:dyDescent="0.15">
      <c r="A136" s="183" t="s">
        <v>20</v>
      </c>
      <c r="B136" s="183" t="s">
        <v>22</v>
      </c>
      <c r="C136" s="184"/>
      <c r="D136" s="183" t="s">
        <v>23</v>
      </c>
      <c r="E136" s="184"/>
      <c r="F136" s="185">
        <v>45107</v>
      </c>
      <c r="G136" s="183" t="s">
        <v>27</v>
      </c>
      <c r="H136" s="186">
        <v>320000</v>
      </c>
      <c r="I136" s="183" t="s">
        <v>19</v>
      </c>
      <c r="J136" s="183">
        <v>441</v>
      </c>
      <c r="K136" s="184"/>
      <c r="L136" s="183">
        <v>2023</v>
      </c>
      <c r="M136" s="184"/>
      <c r="N136" s="184"/>
      <c r="O136" s="184"/>
    </row>
    <row r="137" spans="1:15" s="176" customFormat="1" ht="15" x14ac:dyDescent="0.15">
      <c r="A137" s="183" t="s">
        <v>20</v>
      </c>
      <c r="B137" s="183" t="s">
        <v>22</v>
      </c>
      <c r="C137" s="184"/>
      <c r="D137" s="183" t="s">
        <v>23</v>
      </c>
      <c r="E137" s="184"/>
      <c r="F137" s="185">
        <v>45107</v>
      </c>
      <c r="G137" s="183" t="s">
        <v>24</v>
      </c>
      <c r="H137" s="186">
        <v>500000</v>
      </c>
      <c r="I137" s="183" t="s">
        <v>19</v>
      </c>
      <c r="J137" s="183">
        <v>689</v>
      </c>
      <c r="K137" s="184"/>
      <c r="L137" s="183">
        <v>2023</v>
      </c>
      <c r="M137" s="184"/>
      <c r="N137" s="184"/>
      <c r="O137" s="184"/>
    </row>
    <row r="138" spans="1:15" s="176" customFormat="1" ht="15" x14ac:dyDescent="0.15">
      <c r="A138" s="183" t="s">
        <v>20</v>
      </c>
      <c r="B138" s="183" t="s">
        <v>22</v>
      </c>
      <c r="C138" s="184"/>
      <c r="D138" s="183" t="s">
        <v>23</v>
      </c>
      <c r="E138" s="184"/>
      <c r="F138" s="185">
        <v>45108</v>
      </c>
      <c r="G138" s="183" t="s">
        <v>24</v>
      </c>
      <c r="H138" s="186">
        <v>840000</v>
      </c>
      <c r="I138" s="183" t="s">
        <v>19</v>
      </c>
      <c r="J138" s="183">
        <v>1157</v>
      </c>
      <c r="K138" s="184"/>
      <c r="L138" s="183">
        <v>2023</v>
      </c>
      <c r="M138" s="184"/>
      <c r="N138" s="184"/>
      <c r="O138" s="184"/>
    </row>
    <row r="139" spans="1:15" s="176" customFormat="1" ht="15" x14ac:dyDescent="0.15">
      <c r="A139" s="183" t="s">
        <v>20</v>
      </c>
      <c r="B139" s="183" t="s">
        <v>22</v>
      </c>
      <c r="C139" s="184"/>
      <c r="D139" s="183" t="s">
        <v>23</v>
      </c>
      <c r="E139" s="184"/>
      <c r="F139" s="185">
        <v>45108</v>
      </c>
      <c r="G139" s="183" t="s">
        <v>27</v>
      </c>
      <c r="H139" s="186">
        <v>240000</v>
      </c>
      <c r="I139" s="183" t="s">
        <v>19</v>
      </c>
      <c r="J139" s="183">
        <v>331</v>
      </c>
      <c r="K139" s="184"/>
      <c r="L139" s="183">
        <v>2023</v>
      </c>
      <c r="M139" s="184"/>
      <c r="N139" s="184"/>
      <c r="O139" s="184"/>
    </row>
    <row r="140" spans="1:15" s="176" customFormat="1" ht="15" x14ac:dyDescent="0.15">
      <c r="A140" s="183" t="s">
        <v>20</v>
      </c>
      <c r="B140" s="183" t="s">
        <v>22</v>
      </c>
      <c r="C140" s="184"/>
      <c r="D140" s="183" t="s">
        <v>23</v>
      </c>
      <c r="E140" s="184"/>
      <c r="F140" s="185">
        <v>45110</v>
      </c>
      <c r="G140" s="183" t="s">
        <v>24</v>
      </c>
      <c r="H140" s="186">
        <v>1210000</v>
      </c>
      <c r="I140" s="183" t="s">
        <v>19</v>
      </c>
      <c r="J140" s="183">
        <v>1674</v>
      </c>
      <c r="K140" s="184"/>
      <c r="L140" s="183">
        <v>2023</v>
      </c>
      <c r="M140" s="184"/>
      <c r="N140" s="184"/>
      <c r="O140" s="184"/>
    </row>
    <row r="141" spans="1:15" s="176" customFormat="1" ht="15" x14ac:dyDescent="0.15">
      <c r="A141" s="183" t="s">
        <v>20</v>
      </c>
      <c r="B141" s="183" t="s">
        <v>22</v>
      </c>
      <c r="C141" s="184"/>
      <c r="D141" s="183" t="s">
        <v>23</v>
      </c>
      <c r="E141" s="184"/>
      <c r="F141" s="185">
        <v>45110</v>
      </c>
      <c r="G141" s="183" t="s">
        <v>27</v>
      </c>
      <c r="H141" s="186">
        <v>320000</v>
      </c>
      <c r="I141" s="183" t="s">
        <v>19</v>
      </c>
      <c r="J141" s="183">
        <v>441</v>
      </c>
      <c r="K141" s="184"/>
      <c r="L141" s="183">
        <v>2023</v>
      </c>
      <c r="M141" s="184"/>
      <c r="N141" s="184"/>
      <c r="O141" s="184"/>
    </row>
    <row r="142" spans="1:15" s="176" customFormat="1" ht="15" x14ac:dyDescent="0.15">
      <c r="A142" s="183" t="s">
        <v>20</v>
      </c>
      <c r="B142" s="183" t="s">
        <v>22</v>
      </c>
      <c r="C142" s="184"/>
      <c r="D142" s="183" t="s">
        <v>23</v>
      </c>
      <c r="E142" s="184"/>
      <c r="F142" s="185">
        <v>45111</v>
      </c>
      <c r="G142" s="183" t="s">
        <v>24</v>
      </c>
      <c r="H142" s="186">
        <v>40000</v>
      </c>
      <c r="I142" s="183" t="s">
        <v>19</v>
      </c>
      <c r="J142" s="183">
        <v>60</v>
      </c>
      <c r="K142" s="184"/>
      <c r="L142" s="183">
        <v>2023</v>
      </c>
      <c r="M142" s="184"/>
      <c r="N142" s="184"/>
      <c r="O142" s="184"/>
    </row>
    <row r="143" spans="1:15" s="176" customFormat="1" ht="15" x14ac:dyDescent="0.15">
      <c r="A143" s="183" t="s">
        <v>20</v>
      </c>
      <c r="B143" s="183" t="s">
        <v>22</v>
      </c>
      <c r="C143" s="184"/>
      <c r="D143" s="183" t="s">
        <v>23</v>
      </c>
      <c r="E143" s="184"/>
      <c r="F143" s="185">
        <v>45112</v>
      </c>
      <c r="G143" s="183" t="s">
        <v>24</v>
      </c>
      <c r="H143" s="186">
        <v>430000</v>
      </c>
      <c r="I143" s="183" t="s">
        <v>19</v>
      </c>
      <c r="J143" s="183">
        <v>598</v>
      </c>
      <c r="K143" s="184"/>
      <c r="L143" s="183">
        <v>2023</v>
      </c>
      <c r="M143" s="184"/>
      <c r="N143" s="184"/>
      <c r="O143" s="184"/>
    </row>
    <row r="144" spans="1:15" s="176" customFormat="1" ht="15" x14ac:dyDescent="0.15">
      <c r="A144" s="183" t="s">
        <v>20</v>
      </c>
      <c r="B144" s="183" t="s">
        <v>22</v>
      </c>
      <c r="C144" s="184"/>
      <c r="D144" s="183" t="s">
        <v>23</v>
      </c>
      <c r="E144" s="184"/>
      <c r="F144" s="185">
        <v>45112</v>
      </c>
      <c r="G144" s="183" t="s">
        <v>27</v>
      </c>
      <c r="H144" s="186">
        <v>320000</v>
      </c>
      <c r="I144" s="183" t="s">
        <v>19</v>
      </c>
      <c r="J144" s="183">
        <v>441</v>
      </c>
      <c r="K144" s="184"/>
      <c r="L144" s="183">
        <v>2023</v>
      </c>
      <c r="M144" s="184"/>
      <c r="N144" s="184"/>
      <c r="O144" s="184"/>
    </row>
    <row r="145" spans="1:15" s="176" customFormat="1" ht="15" x14ac:dyDescent="0.15">
      <c r="A145" s="183" t="s">
        <v>20</v>
      </c>
      <c r="B145" s="183" t="s">
        <v>22</v>
      </c>
      <c r="C145" s="184"/>
      <c r="D145" s="183" t="s">
        <v>23</v>
      </c>
      <c r="E145" s="184"/>
      <c r="F145" s="185">
        <v>45113</v>
      </c>
      <c r="G145" s="183" t="s">
        <v>24</v>
      </c>
      <c r="H145" s="186">
        <v>270000</v>
      </c>
      <c r="I145" s="183" t="s">
        <v>19</v>
      </c>
      <c r="J145" s="183">
        <v>378</v>
      </c>
      <c r="K145" s="184"/>
      <c r="L145" s="183">
        <v>2023</v>
      </c>
      <c r="M145" s="184"/>
      <c r="N145" s="184"/>
      <c r="O145" s="184"/>
    </row>
    <row r="146" spans="1:15" s="176" customFormat="1" ht="15" x14ac:dyDescent="0.15">
      <c r="A146" s="183" t="s">
        <v>20</v>
      </c>
      <c r="B146" s="183" t="s">
        <v>22</v>
      </c>
      <c r="C146" s="184"/>
      <c r="D146" s="183" t="s">
        <v>23</v>
      </c>
      <c r="E146" s="184"/>
      <c r="F146" s="185">
        <v>45113</v>
      </c>
      <c r="G146" s="183" t="s">
        <v>27</v>
      </c>
      <c r="H146" s="186">
        <v>320000</v>
      </c>
      <c r="I146" s="183" t="s">
        <v>19</v>
      </c>
      <c r="J146" s="183">
        <v>441</v>
      </c>
      <c r="K146" s="184"/>
      <c r="L146" s="183">
        <v>2023</v>
      </c>
      <c r="M146" s="184"/>
      <c r="N146" s="184"/>
      <c r="O146" s="184"/>
    </row>
    <row r="147" spans="1:15" s="176" customFormat="1" ht="15" x14ac:dyDescent="0.15">
      <c r="A147" s="183" t="s">
        <v>20</v>
      </c>
      <c r="B147" s="183" t="s">
        <v>22</v>
      </c>
      <c r="C147" s="184"/>
      <c r="D147" s="183" t="s">
        <v>23</v>
      </c>
      <c r="E147" s="184"/>
      <c r="F147" s="185">
        <v>45114</v>
      </c>
      <c r="G147" s="183" t="s">
        <v>27</v>
      </c>
      <c r="H147" s="186">
        <v>320000</v>
      </c>
      <c r="I147" s="183" t="s">
        <v>19</v>
      </c>
      <c r="J147" s="183">
        <v>441</v>
      </c>
      <c r="K147" s="184"/>
      <c r="L147" s="183">
        <v>2023</v>
      </c>
      <c r="M147" s="184"/>
      <c r="N147" s="184"/>
      <c r="O147" s="184"/>
    </row>
    <row r="148" spans="1:15" s="176" customFormat="1" ht="15" x14ac:dyDescent="0.15">
      <c r="A148" s="183" t="s">
        <v>20</v>
      </c>
      <c r="B148" s="183" t="s">
        <v>22</v>
      </c>
      <c r="C148" s="184"/>
      <c r="D148" s="183" t="s">
        <v>23</v>
      </c>
      <c r="E148" s="184"/>
      <c r="F148" s="185">
        <v>45114</v>
      </c>
      <c r="G148" s="183" t="s">
        <v>24</v>
      </c>
      <c r="H148" s="186">
        <v>450000</v>
      </c>
      <c r="I148" s="183" t="s">
        <v>19</v>
      </c>
      <c r="J148" s="183">
        <v>623</v>
      </c>
      <c r="K148" s="184"/>
      <c r="L148" s="183">
        <v>2023</v>
      </c>
      <c r="M148" s="184"/>
      <c r="N148" s="184"/>
      <c r="O148" s="184"/>
    </row>
    <row r="149" spans="1:15" s="176" customFormat="1" ht="15" x14ac:dyDescent="0.15">
      <c r="A149" s="183" t="s">
        <v>20</v>
      </c>
      <c r="B149" s="183" t="s">
        <v>22</v>
      </c>
      <c r="C149" s="184"/>
      <c r="D149" s="183" t="s">
        <v>23</v>
      </c>
      <c r="E149" s="184"/>
      <c r="F149" s="185">
        <v>45115</v>
      </c>
      <c r="G149" s="183" t="s">
        <v>24</v>
      </c>
      <c r="H149" s="186">
        <v>230000</v>
      </c>
      <c r="I149" s="183" t="s">
        <v>19</v>
      </c>
      <c r="J149" s="183">
        <v>323</v>
      </c>
      <c r="K149" s="184"/>
      <c r="L149" s="183">
        <v>2023</v>
      </c>
      <c r="M149" s="184"/>
      <c r="N149" s="184"/>
      <c r="O149" s="184"/>
    </row>
    <row r="150" spans="1:15" s="176" customFormat="1" ht="15" x14ac:dyDescent="0.15">
      <c r="A150" s="183" t="s">
        <v>20</v>
      </c>
      <c r="B150" s="183" t="s">
        <v>22</v>
      </c>
      <c r="C150" s="184"/>
      <c r="D150" s="183" t="s">
        <v>23</v>
      </c>
      <c r="E150" s="184"/>
      <c r="F150" s="185">
        <v>45115</v>
      </c>
      <c r="G150" s="183" t="s">
        <v>27</v>
      </c>
      <c r="H150" s="186">
        <v>320000</v>
      </c>
      <c r="I150" s="183" t="s">
        <v>19</v>
      </c>
      <c r="J150" s="183">
        <v>441</v>
      </c>
      <c r="K150" s="184"/>
      <c r="L150" s="183">
        <v>2023</v>
      </c>
      <c r="M150" s="184"/>
      <c r="N150" s="184"/>
      <c r="O150" s="184"/>
    </row>
    <row r="151" spans="1:15" s="176" customFormat="1" ht="15" x14ac:dyDescent="0.15">
      <c r="A151" s="183" t="s">
        <v>20</v>
      </c>
      <c r="B151" s="183" t="s">
        <v>22</v>
      </c>
      <c r="C151" s="184"/>
      <c r="D151" s="183" t="s">
        <v>23</v>
      </c>
      <c r="E151" s="184"/>
      <c r="F151" s="185">
        <v>45116</v>
      </c>
      <c r="G151" s="183" t="s">
        <v>27</v>
      </c>
      <c r="H151" s="186">
        <v>320000</v>
      </c>
      <c r="I151" s="183" t="s">
        <v>19</v>
      </c>
      <c r="J151" s="183">
        <v>441</v>
      </c>
      <c r="K151" s="184"/>
      <c r="L151" s="183">
        <v>2023</v>
      </c>
      <c r="M151" s="184"/>
      <c r="N151" s="184"/>
      <c r="O151" s="184"/>
    </row>
    <row r="152" spans="1:15" s="176" customFormat="1" ht="15" x14ac:dyDescent="0.15">
      <c r="A152" s="183" t="s">
        <v>20</v>
      </c>
      <c r="B152" s="183" t="s">
        <v>22</v>
      </c>
      <c r="C152" s="184"/>
      <c r="D152" s="183" t="s">
        <v>23</v>
      </c>
      <c r="E152" s="184"/>
      <c r="F152" s="185">
        <v>45117</v>
      </c>
      <c r="G152" s="183" t="s">
        <v>27</v>
      </c>
      <c r="H152" s="186">
        <v>320000</v>
      </c>
      <c r="I152" s="183" t="s">
        <v>19</v>
      </c>
      <c r="J152" s="183">
        <v>441</v>
      </c>
      <c r="K152" s="184"/>
      <c r="L152" s="183">
        <v>2023</v>
      </c>
      <c r="M152" s="184"/>
      <c r="N152" s="184"/>
      <c r="O152" s="184"/>
    </row>
    <row r="153" spans="1:15" s="176" customFormat="1" ht="15" x14ac:dyDescent="0.15">
      <c r="A153" s="183" t="s">
        <v>20</v>
      </c>
      <c r="B153" s="183" t="s">
        <v>22</v>
      </c>
      <c r="C153" s="184"/>
      <c r="D153" s="183" t="s">
        <v>23</v>
      </c>
      <c r="E153" s="184"/>
      <c r="F153" s="185">
        <v>45117</v>
      </c>
      <c r="G153" s="183" t="s">
        <v>24</v>
      </c>
      <c r="H153" s="186">
        <v>240000</v>
      </c>
      <c r="I153" s="183" t="s">
        <v>19</v>
      </c>
      <c r="J153" s="183">
        <v>329</v>
      </c>
      <c r="K153" s="184"/>
      <c r="L153" s="183">
        <v>2023</v>
      </c>
      <c r="M153" s="184"/>
      <c r="N153" s="184"/>
      <c r="O153" s="184"/>
    </row>
    <row r="154" spans="1:15" s="176" customFormat="1" ht="15" x14ac:dyDescent="0.15">
      <c r="A154" s="183" t="s">
        <v>20</v>
      </c>
      <c r="B154" s="183" t="s">
        <v>22</v>
      </c>
      <c r="C154" s="184"/>
      <c r="D154" s="183" t="s">
        <v>23</v>
      </c>
      <c r="E154" s="184"/>
      <c r="F154" s="185">
        <v>45118</v>
      </c>
      <c r="G154" s="183" t="s">
        <v>27</v>
      </c>
      <c r="H154" s="186">
        <v>600000</v>
      </c>
      <c r="I154" s="183" t="s">
        <v>19</v>
      </c>
      <c r="J154" s="183">
        <v>828</v>
      </c>
      <c r="K154" s="184"/>
      <c r="L154" s="183">
        <v>2023</v>
      </c>
      <c r="M154" s="184"/>
      <c r="N154" s="184"/>
      <c r="O154" s="184"/>
    </row>
    <row r="155" spans="1:15" s="176" customFormat="1" ht="15" x14ac:dyDescent="0.15">
      <c r="A155" s="183" t="s">
        <v>20</v>
      </c>
      <c r="B155" s="183" t="s">
        <v>22</v>
      </c>
      <c r="C155" s="184"/>
      <c r="D155" s="183" t="s">
        <v>23</v>
      </c>
      <c r="E155" s="184"/>
      <c r="F155" s="185">
        <v>45118</v>
      </c>
      <c r="G155" s="183" t="s">
        <v>24</v>
      </c>
      <c r="H155" s="186">
        <v>180000</v>
      </c>
      <c r="I155" s="183" t="s">
        <v>19</v>
      </c>
      <c r="J155" s="183">
        <v>251</v>
      </c>
      <c r="K155" s="184"/>
      <c r="L155" s="183">
        <v>2023</v>
      </c>
      <c r="M155" s="184"/>
      <c r="N155" s="184"/>
      <c r="O155" s="184"/>
    </row>
    <row r="156" spans="1:15" s="176" customFormat="1" ht="15" x14ac:dyDescent="0.15">
      <c r="A156" s="183" t="s">
        <v>20</v>
      </c>
      <c r="B156" s="183" t="s">
        <v>22</v>
      </c>
      <c r="C156" s="184"/>
      <c r="D156" s="183" t="s">
        <v>23</v>
      </c>
      <c r="E156" s="184"/>
      <c r="F156" s="185">
        <v>45119</v>
      </c>
      <c r="G156" s="183" t="s">
        <v>27</v>
      </c>
      <c r="H156" s="186">
        <v>600000</v>
      </c>
      <c r="I156" s="183" t="s">
        <v>19</v>
      </c>
      <c r="J156" s="183">
        <v>828</v>
      </c>
      <c r="K156" s="184"/>
      <c r="L156" s="183">
        <v>2023</v>
      </c>
      <c r="M156" s="184"/>
      <c r="N156" s="184"/>
      <c r="O156" s="184"/>
    </row>
    <row r="157" spans="1:15" s="176" customFormat="1" ht="15" x14ac:dyDescent="0.15">
      <c r="A157" s="183" t="s">
        <v>20</v>
      </c>
      <c r="B157" s="183" t="s">
        <v>22</v>
      </c>
      <c r="C157" s="184"/>
      <c r="D157" s="183" t="s">
        <v>23</v>
      </c>
      <c r="E157" s="184"/>
      <c r="F157" s="185">
        <v>45119</v>
      </c>
      <c r="G157" s="183" t="s">
        <v>24</v>
      </c>
      <c r="H157" s="186">
        <v>40000</v>
      </c>
      <c r="I157" s="183" t="s">
        <v>19</v>
      </c>
      <c r="J157" s="183">
        <v>51</v>
      </c>
      <c r="K157" s="184"/>
      <c r="L157" s="183">
        <v>2023</v>
      </c>
      <c r="M157" s="184"/>
      <c r="N157" s="184"/>
      <c r="O157" s="184"/>
    </row>
    <row r="158" spans="1:15" s="176" customFormat="1" ht="15" x14ac:dyDescent="0.15">
      <c r="A158" s="183" t="s">
        <v>20</v>
      </c>
      <c r="B158" s="183" t="s">
        <v>22</v>
      </c>
      <c r="C158" s="184"/>
      <c r="D158" s="183" t="s">
        <v>23</v>
      </c>
      <c r="E158" s="184"/>
      <c r="F158" s="185">
        <v>45120</v>
      </c>
      <c r="G158" s="183" t="s">
        <v>27</v>
      </c>
      <c r="H158" s="186">
        <v>600000</v>
      </c>
      <c r="I158" s="183" t="s">
        <v>19</v>
      </c>
      <c r="J158" s="183">
        <v>828</v>
      </c>
      <c r="K158" s="184"/>
      <c r="L158" s="183">
        <v>2023</v>
      </c>
      <c r="M158" s="184"/>
      <c r="N158" s="184"/>
      <c r="O158" s="184"/>
    </row>
    <row r="159" spans="1:15" s="176" customFormat="1" ht="15" x14ac:dyDescent="0.15">
      <c r="A159" s="183" t="s">
        <v>20</v>
      </c>
      <c r="B159" s="183" t="s">
        <v>22</v>
      </c>
      <c r="C159" s="184"/>
      <c r="D159" s="183" t="s">
        <v>23</v>
      </c>
      <c r="E159" s="184"/>
      <c r="F159" s="185">
        <v>45121</v>
      </c>
      <c r="G159" s="183" t="s">
        <v>27</v>
      </c>
      <c r="H159" s="186">
        <v>520000</v>
      </c>
      <c r="I159" s="183" t="s">
        <v>19</v>
      </c>
      <c r="J159" s="183">
        <v>717</v>
      </c>
      <c r="K159" s="184"/>
      <c r="L159" s="183">
        <v>2023</v>
      </c>
      <c r="M159" s="184"/>
      <c r="N159" s="184"/>
      <c r="O159" s="184"/>
    </row>
    <row r="160" spans="1:15" s="176" customFormat="1" ht="15" x14ac:dyDescent="0.15">
      <c r="A160" s="183" t="s">
        <v>20</v>
      </c>
      <c r="B160" s="183" t="s">
        <v>22</v>
      </c>
      <c r="C160" s="184"/>
      <c r="D160" s="183" t="s">
        <v>23</v>
      </c>
      <c r="E160" s="184"/>
      <c r="F160" s="185">
        <v>45121</v>
      </c>
      <c r="G160" s="183" t="s">
        <v>24</v>
      </c>
      <c r="H160" s="186">
        <v>4730000</v>
      </c>
      <c r="I160" s="183" t="s">
        <v>19</v>
      </c>
      <c r="J160" s="183">
        <v>6523</v>
      </c>
      <c r="K160" s="184"/>
      <c r="L160" s="183">
        <v>2023</v>
      </c>
      <c r="M160" s="184"/>
      <c r="N160" s="184"/>
      <c r="O160" s="184"/>
    </row>
    <row r="161" spans="1:15" s="176" customFormat="1" ht="15" x14ac:dyDescent="0.15">
      <c r="A161" s="183" t="s">
        <v>20</v>
      </c>
      <c r="B161" s="183" t="s">
        <v>22</v>
      </c>
      <c r="C161" s="184"/>
      <c r="D161" s="183" t="s">
        <v>23</v>
      </c>
      <c r="E161" s="184"/>
      <c r="F161" s="185">
        <v>45122</v>
      </c>
      <c r="G161" s="183" t="s">
        <v>27</v>
      </c>
      <c r="H161" s="186">
        <v>520000</v>
      </c>
      <c r="I161" s="183" t="s">
        <v>19</v>
      </c>
      <c r="J161" s="183">
        <v>717</v>
      </c>
      <c r="K161" s="184"/>
      <c r="L161" s="183">
        <v>2023</v>
      </c>
      <c r="M161" s="184"/>
      <c r="N161" s="184"/>
      <c r="O161" s="184"/>
    </row>
    <row r="162" spans="1:15" s="176" customFormat="1" ht="15" x14ac:dyDescent="0.15">
      <c r="A162" s="183" t="s">
        <v>20</v>
      </c>
      <c r="B162" s="183" t="s">
        <v>22</v>
      </c>
      <c r="C162" s="184"/>
      <c r="D162" s="183" t="s">
        <v>23</v>
      </c>
      <c r="E162" s="184"/>
      <c r="F162" s="185">
        <v>45124</v>
      </c>
      <c r="G162" s="183" t="s">
        <v>27</v>
      </c>
      <c r="H162" s="186">
        <v>600000</v>
      </c>
      <c r="I162" s="183" t="s">
        <v>19</v>
      </c>
      <c r="J162" s="183">
        <v>828</v>
      </c>
      <c r="K162" s="184"/>
      <c r="L162" s="183">
        <v>2023</v>
      </c>
      <c r="M162" s="184"/>
      <c r="N162" s="184"/>
      <c r="O162" s="184"/>
    </row>
    <row r="163" spans="1:15" s="176" customFormat="1" ht="15" x14ac:dyDescent="0.15">
      <c r="A163" s="183" t="s">
        <v>20</v>
      </c>
      <c r="B163" s="183" t="s">
        <v>22</v>
      </c>
      <c r="C163" s="184"/>
      <c r="D163" s="183" t="s">
        <v>23</v>
      </c>
      <c r="E163" s="184"/>
      <c r="F163" s="185">
        <v>45125</v>
      </c>
      <c r="G163" s="183" t="s">
        <v>27</v>
      </c>
      <c r="H163" s="186">
        <v>600000</v>
      </c>
      <c r="I163" s="183" t="s">
        <v>19</v>
      </c>
      <c r="J163" s="183">
        <v>828</v>
      </c>
      <c r="K163" s="184"/>
      <c r="L163" s="183">
        <v>2023</v>
      </c>
      <c r="M163" s="184"/>
      <c r="N163" s="184"/>
      <c r="O163" s="184"/>
    </row>
    <row r="164" spans="1:15" s="176" customFormat="1" ht="15" x14ac:dyDescent="0.15">
      <c r="A164" s="183" t="s">
        <v>20</v>
      </c>
      <c r="B164" s="183" t="s">
        <v>22</v>
      </c>
      <c r="C164" s="184"/>
      <c r="D164" s="183" t="s">
        <v>23</v>
      </c>
      <c r="E164" s="184"/>
      <c r="F164" s="185">
        <v>45126</v>
      </c>
      <c r="G164" s="183" t="s">
        <v>27</v>
      </c>
      <c r="H164" s="186">
        <v>600000</v>
      </c>
      <c r="I164" s="183" t="s">
        <v>19</v>
      </c>
      <c r="J164" s="183">
        <v>828</v>
      </c>
      <c r="K164" s="184"/>
      <c r="L164" s="183">
        <v>2023</v>
      </c>
      <c r="M164" s="184"/>
      <c r="N164" s="184"/>
      <c r="O164" s="184"/>
    </row>
    <row r="165" spans="1:15" s="176" customFormat="1" ht="15" x14ac:dyDescent="0.15">
      <c r="A165" s="183" t="s">
        <v>20</v>
      </c>
      <c r="B165" s="183" t="s">
        <v>22</v>
      </c>
      <c r="C165" s="184"/>
      <c r="D165" s="183" t="s">
        <v>23</v>
      </c>
      <c r="E165" s="184"/>
      <c r="F165" s="185">
        <v>45127</v>
      </c>
      <c r="G165" s="183" t="s">
        <v>27</v>
      </c>
      <c r="H165" s="186">
        <v>600000</v>
      </c>
      <c r="I165" s="183" t="s">
        <v>19</v>
      </c>
      <c r="J165" s="183">
        <v>828</v>
      </c>
      <c r="K165" s="184"/>
      <c r="L165" s="183">
        <v>2023</v>
      </c>
      <c r="M165" s="184"/>
      <c r="N165" s="184"/>
      <c r="O165" s="184"/>
    </row>
    <row r="166" spans="1:15" s="176" customFormat="1" ht="15" x14ac:dyDescent="0.15">
      <c r="A166" s="183" t="s">
        <v>20</v>
      </c>
      <c r="B166" s="183" t="s">
        <v>22</v>
      </c>
      <c r="C166" s="184"/>
      <c r="D166" s="183" t="s">
        <v>23</v>
      </c>
      <c r="E166" s="184"/>
      <c r="F166" s="185">
        <v>45128</v>
      </c>
      <c r="G166" s="183" t="s">
        <v>27</v>
      </c>
      <c r="H166" s="186">
        <v>600000</v>
      </c>
      <c r="I166" s="183" t="s">
        <v>19</v>
      </c>
      <c r="J166" s="183">
        <v>828</v>
      </c>
      <c r="K166" s="184"/>
      <c r="L166" s="183">
        <v>2023</v>
      </c>
      <c r="M166" s="184"/>
      <c r="N166" s="184"/>
      <c r="O166" s="184"/>
    </row>
    <row r="167" spans="1:15" s="176" customFormat="1" ht="15" x14ac:dyDescent="0.15">
      <c r="A167" s="183" t="s">
        <v>20</v>
      </c>
      <c r="B167" s="183" t="s">
        <v>22</v>
      </c>
      <c r="C167" s="184"/>
      <c r="D167" s="183" t="s">
        <v>23</v>
      </c>
      <c r="E167" s="184"/>
      <c r="F167" s="185">
        <v>45129</v>
      </c>
      <c r="G167" s="183" t="s">
        <v>27</v>
      </c>
      <c r="H167" s="186">
        <v>600000</v>
      </c>
      <c r="I167" s="183" t="s">
        <v>19</v>
      </c>
      <c r="J167" s="183">
        <v>828</v>
      </c>
      <c r="K167" s="184"/>
      <c r="L167" s="183">
        <v>2023</v>
      </c>
      <c r="M167" s="184"/>
      <c r="N167" s="184"/>
      <c r="O167" s="184"/>
    </row>
    <row r="168" spans="1:15" s="176" customFormat="1" ht="15" x14ac:dyDescent="0.15">
      <c r="A168" s="183" t="s">
        <v>20</v>
      </c>
      <c r="B168" s="183" t="s">
        <v>22</v>
      </c>
      <c r="C168" s="184"/>
      <c r="D168" s="183" t="s">
        <v>23</v>
      </c>
      <c r="E168" s="184"/>
      <c r="F168" s="185">
        <v>45131</v>
      </c>
      <c r="G168" s="183" t="s">
        <v>27</v>
      </c>
      <c r="H168" s="186">
        <v>600000</v>
      </c>
      <c r="I168" s="183" t="s">
        <v>19</v>
      </c>
      <c r="J168" s="183">
        <v>828</v>
      </c>
      <c r="K168" s="184"/>
      <c r="L168" s="183">
        <v>2023</v>
      </c>
      <c r="M168" s="184"/>
      <c r="N168" s="184"/>
      <c r="O168" s="184"/>
    </row>
    <row r="169" spans="1:15" s="176" customFormat="1" ht="15" x14ac:dyDescent="0.15">
      <c r="A169" s="183" t="s">
        <v>20</v>
      </c>
      <c r="B169" s="183" t="s">
        <v>22</v>
      </c>
      <c r="C169" s="184"/>
      <c r="D169" s="183" t="s">
        <v>23</v>
      </c>
      <c r="E169" s="184"/>
      <c r="F169" s="185">
        <v>45132</v>
      </c>
      <c r="G169" s="183" t="s">
        <v>27</v>
      </c>
      <c r="H169" s="186">
        <v>480000</v>
      </c>
      <c r="I169" s="183" t="s">
        <v>19</v>
      </c>
      <c r="J169" s="183">
        <v>662</v>
      </c>
      <c r="K169" s="184"/>
      <c r="L169" s="183">
        <v>2023</v>
      </c>
      <c r="M169" s="184"/>
      <c r="N169" s="184"/>
      <c r="O169" s="184"/>
    </row>
    <row r="170" spans="1:15" s="176" customFormat="1" ht="15" x14ac:dyDescent="0.15">
      <c r="A170" s="183" t="s">
        <v>20</v>
      </c>
      <c r="B170" s="183" t="s">
        <v>22</v>
      </c>
      <c r="C170" s="184"/>
      <c r="D170" s="183" t="s">
        <v>23</v>
      </c>
      <c r="E170" s="184"/>
      <c r="F170" s="185">
        <v>45133</v>
      </c>
      <c r="G170" s="183" t="s">
        <v>27</v>
      </c>
      <c r="H170" s="186">
        <v>480000</v>
      </c>
      <c r="I170" s="183" t="s">
        <v>19</v>
      </c>
      <c r="J170" s="183">
        <v>662</v>
      </c>
      <c r="K170" s="184"/>
      <c r="L170" s="183">
        <v>2023</v>
      </c>
      <c r="M170" s="184"/>
      <c r="N170" s="184"/>
      <c r="O170" s="184"/>
    </row>
    <row r="171" spans="1:15" s="176" customFormat="1" ht="15" x14ac:dyDescent="0.15">
      <c r="A171" s="183" t="s">
        <v>20</v>
      </c>
      <c r="B171" s="183" t="s">
        <v>22</v>
      </c>
      <c r="C171" s="184"/>
      <c r="D171" s="183" t="s">
        <v>23</v>
      </c>
      <c r="E171" s="184"/>
      <c r="F171" s="185">
        <v>45134</v>
      </c>
      <c r="G171" s="183" t="s">
        <v>27</v>
      </c>
      <c r="H171" s="186">
        <v>480000</v>
      </c>
      <c r="I171" s="183" t="s">
        <v>19</v>
      </c>
      <c r="J171" s="183">
        <v>662</v>
      </c>
      <c r="K171" s="184"/>
      <c r="L171" s="183">
        <v>2023</v>
      </c>
      <c r="M171" s="184"/>
      <c r="N171" s="184"/>
      <c r="O171" s="184"/>
    </row>
    <row r="172" spans="1:15" s="176" customFormat="1" ht="15" x14ac:dyDescent="0.15">
      <c r="A172" s="183" t="s">
        <v>20</v>
      </c>
      <c r="B172" s="183" t="s">
        <v>22</v>
      </c>
      <c r="C172" s="184"/>
      <c r="D172" s="183" t="s">
        <v>25</v>
      </c>
      <c r="E172" s="184"/>
      <c r="F172" s="185">
        <v>45072</v>
      </c>
      <c r="G172" s="183" t="s">
        <v>24</v>
      </c>
      <c r="H172" s="186">
        <v>50000</v>
      </c>
      <c r="I172" s="183" t="s">
        <v>19</v>
      </c>
      <c r="J172" s="183">
        <v>608</v>
      </c>
      <c r="K172" s="184"/>
      <c r="L172" s="183">
        <v>2023</v>
      </c>
      <c r="M172" s="184"/>
      <c r="N172" s="184"/>
      <c r="O172" s="184"/>
    </row>
    <row r="173" spans="1:15" s="176" customFormat="1" ht="15" x14ac:dyDescent="0.15">
      <c r="A173" s="183" t="s">
        <v>20</v>
      </c>
      <c r="B173" s="183" t="s">
        <v>22</v>
      </c>
      <c r="C173" s="184"/>
      <c r="D173" s="183" t="s">
        <v>25</v>
      </c>
      <c r="E173" s="184"/>
      <c r="F173" s="185">
        <v>45075</v>
      </c>
      <c r="G173" s="183" t="s">
        <v>24</v>
      </c>
      <c r="H173" s="186">
        <v>10000</v>
      </c>
      <c r="I173" s="183" t="s">
        <v>19</v>
      </c>
      <c r="J173" s="183">
        <v>80</v>
      </c>
      <c r="K173" s="184"/>
      <c r="L173" s="183">
        <v>2023</v>
      </c>
      <c r="M173" s="184"/>
      <c r="N173" s="184"/>
      <c r="O173" s="184"/>
    </row>
    <row r="174" spans="1:15" s="176" customFormat="1" ht="15" x14ac:dyDescent="0.15">
      <c r="A174" s="183" t="s">
        <v>20</v>
      </c>
      <c r="B174" s="183" t="s">
        <v>22</v>
      </c>
      <c r="C174" s="184"/>
      <c r="D174" s="183" t="s">
        <v>25</v>
      </c>
      <c r="E174" s="184"/>
      <c r="F174" s="185">
        <v>45077</v>
      </c>
      <c r="G174" s="183" t="s">
        <v>24</v>
      </c>
      <c r="H174" s="186">
        <v>20000</v>
      </c>
      <c r="I174" s="183" t="s">
        <v>19</v>
      </c>
      <c r="J174" s="183">
        <v>280</v>
      </c>
      <c r="K174" s="184"/>
      <c r="L174" s="183">
        <v>2023</v>
      </c>
      <c r="M174" s="184"/>
      <c r="N174" s="184"/>
      <c r="O174" s="184"/>
    </row>
    <row r="175" spans="1:15" s="176" customFormat="1" ht="15" x14ac:dyDescent="0.15">
      <c r="A175" s="183" t="s">
        <v>20</v>
      </c>
      <c r="B175" s="183" t="s">
        <v>22</v>
      </c>
      <c r="C175" s="184"/>
      <c r="D175" s="183" t="s">
        <v>25</v>
      </c>
      <c r="E175" s="184"/>
      <c r="F175" s="185">
        <v>45078</v>
      </c>
      <c r="G175" s="183" t="s">
        <v>24</v>
      </c>
      <c r="H175" s="186">
        <v>60000</v>
      </c>
      <c r="I175" s="183" t="s">
        <v>19</v>
      </c>
      <c r="J175" s="183">
        <v>720</v>
      </c>
      <c r="K175" s="184"/>
      <c r="L175" s="183">
        <v>2023</v>
      </c>
      <c r="M175" s="184"/>
      <c r="N175" s="184"/>
      <c r="O175" s="184"/>
    </row>
    <row r="176" spans="1:15" s="176" customFormat="1" ht="15" x14ac:dyDescent="0.15">
      <c r="A176" s="183" t="s">
        <v>20</v>
      </c>
      <c r="B176" s="183" t="s">
        <v>22</v>
      </c>
      <c r="C176" s="184"/>
      <c r="D176" s="183" t="s">
        <v>25</v>
      </c>
      <c r="E176" s="184"/>
      <c r="F176" s="185">
        <v>45080</v>
      </c>
      <c r="G176" s="183" t="s">
        <v>24</v>
      </c>
      <c r="H176" s="186">
        <v>10000</v>
      </c>
      <c r="I176" s="183" t="s">
        <v>19</v>
      </c>
      <c r="J176" s="183">
        <v>100</v>
      </c>
      <c r="K176" s="184"/>
      <c r="L176" s="183">
        <v>2023</v>
      </c>
      <c r="M176" s="184"/>
      <c r="N176" s="184"/>
      <c r="O176" s="183" t="s">
        <v>601</v>
      </c>
    </row>
    <row r="177" spans="1:15" s="176" customFormat="1" ht="15" x14ac:dyDescent="0.15">
      <c r="A177" s="183" t="s">
        <v>20</v>
      </c>
      <c r="B177" s="183" t="s">
        <v>22</v>
      </c>
      <c r="C177" s="184"/>
      <c r="D177" s="183" t="s">
        <v>25</v>
      </c>
      <c r="E177" s="184"/>
      <c r="F177" s="185">
        <v>45082</v>
      </c>
      <c r="G177" s="183" t="s">
        <v>24</v>
      </c>
      <c r="H177" s="186">
        <v>530000</v>
      </c>
      <c r="I177" s="183" t="s">
        <v>19</v>
      </c>
      <c r="J177" s="183">
        <v>6200</v>
      </c>
      <c r="K177" s="184"/>
      <c r="L177" s="183">
        <v>2023</v>
      </c>
      <c r="M177" s="184"/>
      <c r="N177" s="184"/>
      <c r="O177" s="183" t="s">
        <v>600</v>
      </c>
    </row>
    <row r="178" spans="1:15" s="176" customFormat="1" ht="15" x14ac:dyDescent="0.15">
      <c r="A178" s="183" t="s">
        <v>20</v>
      </c>
      <c r="B178" s="183" t="s">
        <v>22</v>
      </c>
      <c r="C178" s="184"/>
      <c r="D178" s="183" t="s">
        <v>25</v>
      </c>
      <c r="E178" s="184"/>
      <c r="F178" s="185">
        <v>45082</v>
      </c>
      <c r="G178" s="183" t="s">
        <v>24</v>
      </c>
      <c r="H178" s="186">
        <v>40000</v>
      </c>
      <c r="I178" s="183" t="s">
        <v>19</v>
      </c>
      <c r="J178" s="183">
        <v>444</v>
      </c>
      <c r="K178" s="184"/>
      <c r="L178" s="183">
        <v>2023</v>
      </c>
      <c r="M178" s="184"/>
      <c r="N178" s="184"/>
      <c r="O178" s="184"/>
    </row>
    <row r="179" spans="1:15" s="176" customFormat="1" ht="15" x14ac:dyDescent="0.15">
      <c r="A179" s="183" t="s">
        <v>20</v>
      </c>
      <c r="B179" s="183" t="s">
        <v>22</v>
      </c>
      <c r="C179" s="184"/>
      <c r="D179" s="183" t="s">
        <v>25</v>
      </c>
      <c r="E179" s="184"/>
      <c r="F179" s="185">
        <v>45083</v>
      </c>
      <c r="G179" s="183" t="s">
        <v>24</v>
      </c>
      <c r="H179" s="186">
        <v>210000</v>
      </c>
      <c r="I179" s="183" t="s">
        <v>19</v>
      </c>
      <c r="J179" s="183">
        <v>2448</v>
      </c>
      <c r="K179" s="184"/>
      <c r="L179" s="183">
        <v>2023</v>
      </c>
      <c r="M179" s="184"/>
      <c r="N179" s="184"/>
      <c r="O179" s="184"/>
    </row>
    <row r="180" spans="1:15" s="176" customFormat="1" ht="15" x14ac:dyDescent="0.15">
      <c r="A180" s="183" t="s">
        <v>20</v>
      </c>
      <c r="B180" s="183" t="s">
        <v>22</v>
      </c>
      <c r="C180" s="184"/>
      <c r="D180" s="183" t="s">
        <v>25</v>
      </c>
      <c r="E180" s="184"/>
      <c r="F180" s="185">
        <v>45084</v>
      </c>
      <c r="G180" s="183" t="s">
        <v>24</v>
      </c>
      <c r="H180" s="186">
        <v>10000</v>
      </c>
      <c r="I180" s="183" t="s">
        <v>19</v>
      </c>
      <c r="J180" s="183">
        <v>150</v>
      </c>
      <c r="K180" s="184"/>
      <c r="L180" s="183">
        <v>2023</v>
      </c>
      <c r="M180" s="184"/>
      <c r="N180" s="184"/>
      <c r="O180" s="183" t="s">
        <v>602</v>
      </c>
    </row>
    <row r="181" spans="1:15" s="176" customFormat="1" ht="15" x14ac:dyDescent="0.15">
      <c r="A181" s="183" t="s">
        <v>20</v>
      </c>
      <c r="B181" s="183" t="s">
        <v>22</v>
      </c>
      <c r="C181" s="184"/>
      <c r="D181" s="183" t="s">
        <v>25</v>
      </c>
      <c r="E181" s="184"/>
      <c r="F181" s="185">
        <v>45084</v>
      </c>
      <c r="G181" s="183" t="s">
        <v>24</v>
      </c>
      <c r="H181" s="186">
        <v>20000</v>
      </c>
      <c r="I181" s="183" t="s">
        <v>19</v>
      </c>
      <c r="J181" s="183">
        <v>280</v>
      </c>
      <c r="K181" s="184"/>
      <c r="L181" s="183">
        <v>2023</v>
      </c>
      <c r="M181" s="184"/>
      <c r="N181" s="184"/>
      <c r="O181" s="184"/>
    </row>
    <row r="182" spans="1:15" s="176" customFormat="1" ht="15" x14ac:dyDescent="0.15">
      <c r="A182" s="183" t="s">
        <v>20</v>
      </c>
      <c r="B182" s="183" t="s">
        <v>22</v>
      </c>
      <c r="C182" s="184"/>
      <c r="D182" s="183" t="s">
        <v>25</v>
      </c>
      <c r="E182" s="184"/>
      <c r="F182" s="185">
        <v>45085</v>
      </c>
      <c r="G182" s="183" t="s">
        <v>24</v>
      </c>
      <c r="H182" s="186">
        <v>170000</v>
      </c>
      <c r="I182" s="183" t="s">
        <v>19</v>
      </c>
      <c r="J182" s="183">
        <v>1947</v>
      </c>
      <c r="K182" s="184"/>
      <c r="L182" s="183">
        <v>2023</v>
      </c>
      <c r="M182" s="184"/>
      <c r="N182" s="184"/>
      <c r="O182" s="184"/>
    </row>
    <row r="183" spans="1:15" s="176" customFormat="1" ht="15" x14ac:dyDescent="0.15">
      <c r="A183" s="183" t="s">
        <v>20</v>
      </c>
      <c r="B183" s="183" t="s">
        <v>22</v>
      </c>
      <c r="C183" s="184"/>
      <c r="D183" s="183" t="s">
        <v>25</v>
      </c>
      <c r="E183" s="184"/>
      <c r="F183" s="185">
        <v>45086</v>
      </c>
      <c r="G183" s="183" t="s">
        <v>24</v>
      </c>
      <c r="H183" s="186">
        <v>340000</v>
      </c>
      <c r="I183" s="183" t="s">
        <v>19</v>
      </c>
      <c r="J183" s="183">
        <v>3948</v>
      </c>
      <c r="K183" s="184"/>
      <c r="L183" s="183">
        <v>2023</v>
      </c>
      <c r="M183" s="184"/>
      <c r="N183" s="184"/>
      <c r="O183" s="184"/>
    </row>
    <row r="184" spans="1:15" s="176" customFormat="1" ht="15" x14ac:dyDescent="0.15">
      <c r="A184" s="183" t="s">
        <v>20</v>
      </c>
      <c r="B184" s="183" t="s">
        <v>22</v>
      </c>
      <c r="C184" s="184"/>
      <c r="D184" s="183" t="s">
        <v>25</v>
      </c>
      <c r="E184" s="184"/>
      <c r="F184" s="185">
        <v>45087</v>
      </c>
      <c r="G184" s="183" t="s">
        <v>24</v>
      </c>
      <c r="H184" s="186">
        <v>600000</v>
      </c>
      <c r="I184" s="183" t="s">
        <v>19</v>
      </c>
      <c r="J184" s="183">
        <v>7038</v>
      </c>
      <c r="K184" s="184"/>
      <c r="L184" s="183">
        <v>2023</v>
      </c>
      <c r="M184" s="184"/>
      <c r="N184" s="184"/>
      <c r="O184" s="184"/>
    </row>
    <row r="185" spans="1:15" s="176" customFormat="1" ht="15" x14ac:dyDescent="0.15">
      <c r="A185" s="183" t="s">
        <v>20</v>
      </c>
      <c r="B185" s="183" t="s">
        <v>22</v>
      </c>
      <c r="C185" s="184"/>
      <c r="D185" s="183" t="s">
        <v>25</v>
      </c>
      <c r="E185" s="184"/>
      <c r="F185" s="185">
        <v>45089</v>
      </c>
      <c r="G185" s="183" t="s">
        <v>24</v>
      </c>
      <c r="H185" s="186">
        <v>130000</v>
      </c>
      <c r="I185" s="183" t="s">
        <v>19</v>
      </c>
      <c r="J185" s="183">
        <v>1490</v>
      </c>
      <c r="K185" s="184"/>
      <c r="L185" s="183">
        <v>2023</v>
      </c>
      <c r="M185" s="184"/>
      <c r="N185" s="184"/>
      <c r="O185" s="184"/>
    </row>
    <row r="186" spans="1:15" s="176" customFormat="1" ht="15" x14ac:dyDescent="0.15">
      <c r="A186" s="183" t="s">
        <v>20</v>
      </c>
      <c r="B186" s="183" t="s">
        <v>22</v>
      </c>
      <c r="C186" s="184"/>
      <c r="D186" s="183" t="s">
        <v>25</v>
      </c>
      <c r="E186" s="184"/>
      <c r="F186" s="185">
        <v>45090</v>
      </c>
      <c r="G186" s="183" t="s">
        <v>24</v>
      </c>
      <c r="H186" s="186">
        <v>70000</v>
      </c>
      <c r="I186" s="183" t="s">
        <v>19</v>
      </c>
      <c r="J186" s="183">
        <v>805</v>
      </c>
      <c r="K186" s="184"/>
      <c r="L186" s="183">
        <v>2023</v>
      </c>
      <c r="M186" s="184"/>
      <c r="N186" s="184"/>
      <c r="O186" s="184"/>
    </row>
    <row r="187" spans="1:15" s="176" customFormat="1" ht="15" x14ac:dyDescent="0.15">
      <c r="A187" s="183" t="s">
        <v>20</v>
      </c>
      <c r="B187" s="183" t="s">
        <v>22</v>
      </c>
      <c r="C187" s="184"/>
      <c r="D187" s="183" t="s">
        <v>25</v>
      </c>
      <c r="E187" s="184"/>
      <c r="F187" s="185">
        <v>45091</v>
      </c>
      <c r="G187" s="183" t="s">
        <v>24</v>
      </c>
      <c r="H187" s="186">
        <v>260000</v>
      </c>
      <c r="I187" s="183" t="s">
        <v>19</v>
      </c>
      <c r="J187" s="183">
        <v>3028</v>
      </c>
      <c r="K187" s="184"/>
      <c r="L187" s="183">
        <v>2023</v>
      </c>
      <c r="M187" s="184"/>
      <c r="N187" s="184"/>
      <c r="O187" s="184"/>
    </row>
    <row r="188" spans="1:15" s="176" customFormat="1" ht="15" x14ac:dyDescent="0.15">
      <c r="A188" s="183" t="s">
        <v>20</v>
      </c>
      <c r="B188" s="183" t="s">
        <v>22</v>
      </c>
      <c r="C188" s="184"/>
      <c r="D188" s="183" t="s">
        <v>25</v>
      </c>
      <c r="E188" s="184"/>
      <c r="F188" s="185">
        <v>45092</v>
      </c>
      <c r="G188" s="183" t="s">
        <v>24</v>
      </c>
      <c r="H188" s="186">
        <v>230000</v>
      </c>
      <c r="I188" s="183" t="s">
        <v>19</v>
      </c>
      <c r="J188" s="183">
        <v>2656</v>
      </c>
      <c r="K188" s="184"/>
      <c r="L188" s="183">
        <v>2023</v>
      </c>
      <c r="M188" s="184"/>
      <c r="N188" s="184"/>
      <c r="O188" s="184"/>
    </row>
    <row r="189" spans="1:15" s="176" customFormat="1" ht="15" x14ac:dyDescent="0.15">
      <c r="A189" s="183" t="s">
        <v>20</v>
      </c>
      <c r="B189" s="183" t="s">
        <v>22</v>
      </c>
      <c r="C189" s="184"/>
      <c r="D189" s="183" t="s">
        <v>25</v>
      </c>
      <c r="E189" s="184"/>
      <c r="F189" s="185">
        <v>45093</v>
      </c>
      <c r="G189" s="183" t="s">
        <v>24</v>
      </c>
      <c r="H189" s="186">
        <v>160000</v>
      </c>
      <c r="I189" s="183" t="s">
        <v>19</v>
      </c>
      <c r="J189" s="183">
        <v>1927</v>
      </c>
      <c r="K189" s="184"/>
      <c r="L189" s="183">
        <v>2023</v>
      </c>
      <c r="M189" s="184"/>
      <c r="N189" s="184"/>
      <c r="O189" s="184"/>
    </row>
    <row r="190" spans="1:15" s="176" customFormat="1" ht="15" x14ac:dyDescent="0.15">
      <c r="A190" s="183" t="s">
        <v>20</v>
      </c>
      <c r="B190" s="183" t="s">
        <v>22</v>
      </c>
      <c r="C190" s="184"/>
      <c r="D190" s="183" t="s">
        <v>25</v>
      </c>
      <c r="E190" s="184"/>
      <c r="F190" s="185">
        <v>45094</v>
      </c>
      <c r="G190" s="183" t="s">
        <v>24</v>
      </c>
      <c r="H190" s="186">
        <v>230000</v>
      </c>
      <c r="I190" s="183" t="s">
        <v>19</v>
      </c>
      <c r="J190" s="183">
        <v>2650</v>
      </c>
      <c r="K190" s="184"/>
      <c r="L190" s="183">
        <v>2023</v>
      </c>
      <c r="M190" s="184"/>
      <c r="N190" s="184"/>
      <c r="O190" s="184"/>
    </row>
    <row r="191" spans="1:15" s="176" customFormat="1" ht="15" x14ac:dyDescent="0.15">
      <c r="A191" s="183" t="s">
        <v>20</v>
      </c>
      <c r="B191" s="183" t="s">
        <v>22</v>
      </c>
      <c r="C191" s="184"/>
      <c r="D191" s="183" t="s">
        <v>25</v>
      </c>
      <c r="E191" s="184"/>
      <c r="F191" s="185">
        <v>45096</v>
      </c>
      <c r="G191" s="183" t="s">
        <v>24</v>
      </c>
      <c r="H191" s="186">
        <v>240000</v>
      </c>
      <c r="I191" s="183" t="s">
        <v>19</v>
      </c>
      <c r="J191" s="183">
        <v>2776</v>
      </c>
      <c r="K191" s="184"/>
      <c r="L191" s="183">
        <v>2023</v>
      </c>
      <c r="M191" s="184"/>
      <c r="N191" s="184"/>
      <c r="O191" s="184"/>
    </row>
    <row r="192" spans="1:15" s="176" customFormat="1" ht="15" x14ac:dyDescent="0.15">
      <c r="A192" s="183" t="s">
        <v>20</v>
      </c>
      <c r="B192" s="183" t="s">
        <v>22</v>
      </c>
      <c r="C192" s="184"/>
      <c r="D192" s="183" t="s">
        <v>25</v>
      </c>
      <c r="E192" s="184"/>
      <c r="F192" s="185">
        <v>45097</v>
      </c>
      <c r="G192" s="183" t="s">
        <v>24</v>
      </c>
      <c r="H192" s="186">
        <v>260000</v>
      </c>
      <c r="I192" s="183" t="s">
        <v>19</v>
      </c>
      <c r="J192" s="183">
        <v>3000</v>
      </c>
      <c r="K192" s="184"/>
      <c r="L192" s="183">
        <v>2023</v>
      </c>
      <c r="M192" s="184"/>
      <c r="N192" s="184"/>
      <c r="O192" s="184"/>
    </row>
    <row r="193" spans="1:15" s="176" customFormat="1" ht="15" x14ac:dyDescent="0.15">
      <c r="A193" s="183" t="s">
        <v>20</v>
      </c>
      <c r="B193" s="183" t="s">
        <v>22</v>
      </c>
      <c r="C193" s="184"/>
      <c r="D193" s="183" t="s">
        <v>25</v>
      </c>
      <c r="E193" s="184"/>
      <c r="F193" s="185">
        <v>45098</v>
      </c>
      <c r="G193" s="183" t="s">
        <v>24</v>
      </c>
      <c r="H193" s="186">
        <v>720000</v>
      </c>
      <c r="I193" s="183" t="s">
        <v>19</v>
      </c>
      <c r="J193" s="183">
        <v>8450</v>
      </c>
      <c r="K193" s="184"/>
      <c r="L193" s="183">
        <v>2023</v>
      </c>
      <c r="M193" s="184"/>
      <c r="N193" s="184"/>
      <c r="O193" s="184"/>
    </row>
    <row r="194" spans="1:15" s="176" customFormat="1" ht="15" x14ac:dyDescent="0.15">
      <c r="A194" s="183" t="s">
        <v>20</v>
      </c>
      <c r="B194" s="183" t="s">
        <v>22</v>
      </c>
      <c r="C194" s="184"/>
      <c r="D194" s="183" t="s">
        <v>25</v>
      </c>
      <c r="E194" s="184"/>
      <c r="F194" s="185">
        <v>45099</v>
      </c>
      <c r="G194" s="183" t="s">
        <v>24</v>
      </c>
      <c r="H194" s="186">
        <v>790000</v>
      </c>
      <c r="I194" s="183" t="s">
        <v>19</v>
      </c>
      <c r="J194" s="183">
        <v>9252</v>
      </c>
      <c r="K194" s="184"/>
      <c r="L194" s="183">
        <v>2023</v>
      </c>
      <c r="M194" s="184"/>
      <c r="N194" s="184"/>
      <c r="O194" s="184"/>
    </row>
    <row r="195" spans="1:15" s="176" customFormat="1" ht="15" x14ac:dyDescent="0.15">
      <c r="A195" s="183" t="s">
        <v>20</v>
      </c>
      <c r="B195" s="183" t="s">
        <v>22</v>
      </c>
      <c r="C195" s="184"/>
      <c r="D195" s="183" t="s">
        <v>25</v>
      </c>
      <c r="E195" s="184"/>
      <c r="F195" s="185">
        <v>45100</v>
      </c>
      <c r="G195" s="183" t="s">
        <v>24</v>
      </c>
      <c r="H195" s="186">
        <v>1000000</v>
      </c>
      <c r="I195" s="183" t="s">
        <v>19</v>
      </c>
      <c r="J195" s="183">
        <v>11808</v>
      </c>
      <c r="K195" s="184"/>
      <c r="L195" s="183">
        <v>2023</v>
      </c>
      <c r="M195" s="184"/>
      <c r="N195" s="184"/>
      <c r="O195" s="184"/>
    </row>
    <row r="196" spans="1:15" s="176" customFormat="1" ht="15" x14ac:dyDescent="0.15">
      <c r="A196" s="183" t="s">
        <v>20</v>
      </c>
      <c r="B196" s="183" t="s">
        <v>22</v>
      </c>
      <c r="C196" s="184"/>
      <c r="D196" s="183" t="s">
        <v>25</v>
      </c>
      <c r="E196" s="184"/>
      <c r="F196" s="185">
        <v>45101</v>
      </c>
      <c r="G196" s="183" t="s">
        <v>24</v>
      </c>
      <c r="H196" s="186">
        <v>1970000</v>
      </c>
      <c r="I196" s="183" t="s">
        <v>19</v>
      </c>
      <c r="J196" s="183">
        <v>23194</v>
      </c>
      <c r="K196" s="184"/>
      <c r="L196" s="183">
        <v>2023</v>
      </c>
      <c r="M196" s="184"/>
      <c r="N196" s="184"/>
      <c r="O196" s="184"/>
    </row>
    <row r="197" spans="1:15" s="176" customFormat="1" ht="15" x14ac:dyDescent="0.15">
      <c r="A197" s="183" t="s">
        <v>20</v>
      </c>
      <c r="B197" s="183" t="s">
        <v>22</v>
      </c>
      <c r="C197" s="184"/>
      <c r="D197" s="183" t="s">
        <v>25</v>
      </c>
      <c r="E197" s="184"/>
      <c r="F197" s="185">
        <v>45102</v>
      </c>
      <c r="G197" s="183" t="s">
        <v>24</v>
      </c>
      <c r="H197" s="186">
        <v>100000</v>
      </c>
      <c r="I197" s="183" t="s">
        <v>19</v>
      </c>
      <c r="J197" s="183">
        <v>1150</v>
      </c>
      <c r="K197" s="184"/>
      <c r="L197" s="183">
        <v>2023</v>
      </c>
      <c r="M197" s="184"/>
      <c r="N197" s="184"/>
      <c r="O197" s="184"/>
    </row>
    <row r="198" spans="1:15" s="176" customFormat="1" ht="15" x14ac:dyDescent="0.15">
      <c r="A198" s="183" t="s">
        <v>20</v>
      </c>
      <c r="B198" s="183" t="s">
        <v>22</v>
      </c>
      <c r="C198" s="184"/>
      <c r="D198" s="183" t="s">
        <v>25</v>
      </c>
      <c r="E198" s="184"/>
      <c r="F198" s="185">
        <v>45103</v>
      </c>
      <c r="G198" s="183" t="s">
        <v>24</v>
      </c>
      <c r="H198" s="186">
        <v>450000</v>
      </c>
      <c r="I198" s="183" t="s">
        <v>19</v>
      </c>
      <c r="J198" s="183">
        <v>5279</v>
      </c>
      <c r="K198" s="184"/>
      <c r="L198" s="183">
        <v>2023</v>
      </c>
      <c r="M198" s="184"/>
      <c r="N198" s="184"/>
      <c r="O198" s="183" t="s">
        <v>634</v>
      </c>
    </row>
    <row r="199" spans="1:15" s="176" customFormat="1" ht="15" x14ac:dyDescent="0.15">
      <c r="A199" s="183" t="s">
        <v>20</v>
      </c>
      <c r="B199" s="183" t="s">
        <v>22</v>
      </c>
      <c r="C199" s="184"/>
      <c r="D199" s="183" t="s">
        <v>25</v>
      </c>
      <c r="E199" s="184"/>
      <c r="F199" s="185">
        <v>45103</v>
      </c>
      <c r="G199" s="183" t="s">
        <v>24</v>
      </c>
      <c r="H199" s="186">
        <v>80000</v>
      </c>
      <c r="I199" s="183" t="s">
        <v>19</v>
      </c>
      <c r="J199" s="183">
        <v>980</v>
      </c>
      <c r="K199" s="184"/>
      <c r="L199" s="183">
        <v>2023</v>
      </c>
      <c r="M199" s="184"/>
      <c r="N199" s="184"/>
      <c r="O199" s="184"/>
    </row>
    <row r="200" spans="1:15" s="176" customFormat="1" ht="15" x14ac:dyDescent="0.15">
      <c r="A200" s="183" t="s">
        <v>20</v>
      </c>
      <c r="B200" s="183" t="s">
        <v>22</v>
      </c>
      <c r="C200" s="184"/>
      <c r="D200" s="183" t="s">
        <v>25</v>
      </c>
      <c r="E200" s="184"/>
      <c r="F200" s="185">
        <v>45104</v>
      </c>
      <c r="G200" s="183" t="s">
        <v>24</v>
      </c>
      <c r="H200" s="186">
        <v>1690000</v>
      </c>
      <c r="I200" s="183" t="s">
        <v>19</v>
      </c>
      <c r="J200" s="183">
        <v>19824</v>
      </c>
      <c r="K200" s="184"/>
      <c r="L200" s="183">
        <v>2023</v>
      </c>
      <c r="M200" s="184"/>
      <c r="N200" s="184"/>
      <c r="O200" s="184"/>
    </row>
    <row r="201" spans="1:15" s="176" customFormat="1" ht="15" x14ac:dyDescent="0.15">
      <c r="A201" s="183" t="s">
        <v>20</v>
      </c>
      <c r="B201" s="183" t="s">
        <v>22</v>
      </c>
      <c r="C201" s="184"/>
      <c r="D201" s="183" t="s">
        <v>25</v>
      </c>
      <c r="E201" s="184"/>
      <c r="F201" s="185">
        <v>45105</v>
      </c>
      <c r="G201" s="183" t="s">
        <v>24</v>
      </c>
      <c r="H201" s="186">
        <v>1070000</v>
      </c>
      <c r="I201" s="183" t="s">
        <v>19</v>
      </c>
      <c r="J201" s="183">
        <v>12550</v>
      </c>
      <c r="K201" s="184"/>
      <c r="L201" s="183">
        <v>2023</v>
      </c>
      <c r="M201" s="184"/>
      <c r="N201" s="184"/>
      <c r="O201" s="184"/>
    </row>
    <row r="202" spans="1:15" s="176" customFormat="1" ht="15" x14ac:dyDescent="0.15">
      <c r="A202" s="183" t="s">
        <v>20</v>
      </c>
      <c r="B202" s="183" t="s">
        <v>22</v>
      </c>
      <c r="C202" s="184"/>
      <c r="D202" s="183" t="s">
        <v>25</v>
      </c>
      <c r="E202" s="184"/>
      <c r="F202" s="185">
        <v>45106</v>
      </c>
      <c r="G202" s="183" t="s">
        <v>24</v>
      </c>
      <c r="H202" s="186">
        <v>1090000</v>
      </c>
      <c r="I202" s="183" t="s">
        <v>19</v>
      </c>
      <c r="J202" s="183">
        <v>12862</v>
      </c>
      <c r="K202" s="184"/>
      <c r="L202" s="183">
        <v>2023</v>
      </c>
      <c r="M202" s="184"/>
      <c r="N202" s="184"/>
      <c r="O202" s="184"/>
    </row>
    <row r="203" spans="1:15" s="176" customFormat="1" ht="15" x14ac:dyDescent="0.15">
      <c r="A203" s="183" t="s">
        <v>20</v>
      </c>
      <c r="B203" s="183" t="s">
        <v>22</v>
      </c>
      <c r="C203" s="184"/>
      <c r="D203" s="183" t="s">
        <v>25</v>
      </c>
      <c r="E203" s="184"/>
      <c r="F203" s="185">
        <v>45107</v>
      </c>
      <c r="G203" s="183" t="s">
        <v>24</v>
      </c>
      <c r="H203" s="186">
        <v>900000</v>
      </c>
      <c r="I203" s="183" t="s">
        <v>19</v>
      </c>
      <c r="J203" s="183">
        <v>10550</v>
      </c>
      <c r="K203" s="184"/>
      <c r="L203" s="183">
        <v>2023</v>
      </c>
      <c r="M203" s="184"/>
      <c r="N203" s="184"/>
      <c r="O203" s="184"/>
    </row>
    <row r="204" spans="1:15" s="176" customFormat="1" ht="15" x14ac:dyDescent="0.15">
      <c r="A204" s="183" t="s">
        <v>20</v>
      </c>
      <c r="B204" s="183" t="s">
        <v>22</v>
      </c>
      <c r="C204" s="184"/>
      <c r="D204" s="183" t="s">
        <v>25</v>
      </c>
      <c r="E204" s="184"/>
      <c r="F204" s="185">
        <v>45108</v>
      </c>
      <c r="G204" s="183" t="s">
        <v>24</v>
      </c>
      <c r="H204" s="186">
        <v>1010000</v>
      </c>
      <c r="I204" s="183" t="s">
        <v>19</v>
      </c>
      <c r="J204" s="183">
        <v>11850</v>
      </c>
      <c r="K204" s="184"/>
      <c r="L204" s="183">
        <v>2023</v>
      </c>
      <c r="M204" s="184"/>
      <c r="N204" s="184"/>
      <c r="O204" s="184"/>
    </row>
    <row r="205" spans="1:15" s="176" customFormat="1" ht="15" x14ac:dyDescent="0.15">
      <c r="A205" s="183" t="s">
        <v>20</v>
      </c>
      <c r="B205" s="183" t="s">
        <v>22</v>
      </c>
      <c r="C205" s="184"/>
      <c r="D205" s="183" t="s">
        <v>25</v>
      </c>
      <c r="E205" s="184"/>
      <c r="F205" s="185">
        <v>45109</v>
      </c>
      <c r="G205" s="183" t="s">
        <v>24</v>
      </c>
      <c r="H205" s="186">
        <v>310000</v>
      </c>
      <c r="I205" s="183" t="s">
        <v>19</v>
      </c>
      <c r="J205" s="183">
        <v>3610</v>
      </c>
      <c r="K205" s="184"/>
      <c r="L205" s="183">
        <v>2023</v>
      </c>
      <c r="M205" s="184"/>
      <c r="N205" s="184"/>
      <c r="O205" s="184"/>
    </row>
    <row r="206" spans="1:15" s="176" customFormat="1" ht="15" x14ac:dyDescent="0.15">
      <c r="A206" s="183" t="s">
        <v>20</v>
      </c>
      <c r="B206" s="183" t="s">
        <v>22</v>
      </c>
      <c r="C206" s="184"/>
      <c r="D206" s="183" t="s">
        <v>25</v>
      </c>
      <c r="E206" s="184"/>
      <c r="F206" s="185">
        <v>45110</v>
      </c>
      <c r="G206" s="183" t="s">
        <v>24</v>
      </c>
      <c r="H206" s="186">
        <v>900000</v>
      </c>
      <c r="I206" s="183" t="s">
        <v>19</v>
      </c>
      <c r="J206" s="183">
        <v>10620</v>
      </c>
      <c r="K206" s="184"/>
      <c r="L206" s="183">
        <v>2023</v>
      </c>
      <c r="M206" s="184"/>
      <c r="N206" s="184"/>
      <c r="O206" s="184"/>
    </row>
    <row r="207" spans="1:15" s="176" customFormat="1" ht="15" x14ac:dyDescent="0.15">
      <c r="A207" s="183" t="s">
        <v>20</v>
      </c>
      <c r="B207" s="183" t="s">
        <v>22</v>
      </c>
      <c r="C207" s="184"/>
      <c r="D207" s="183" t="s">
        <v>25</v>
      </c>
      <c r="E207" s="184"/>
      <c r="F207" s="185">
        <v>45111</v>
      </c>
      <c r="G207" s="183" t="s">
        <v>24</v>
      </c>
      <c r="H207" s="186">
        <v>920000</v>
      </c>
      <c r="I207" s="183" t="s">
        <v>19</v>
      </c>
      <c r="J207" s="183">
        <v>10765</v>
      </c>
      <c r="K207" s="184"/>
      <c r="L207" s="183">
        <v>2023</v>
      </c>
      <c r="M207" s="184"/>
      <c r="N207" s="184"/>
      <c r="O207" s="184"/>
    </row>
    <row r="208" spans="1:15" s="176" customFormat="1" ht="15" x14ac:dyDescent="0.15">
      <c r="A208" s="183" t="s">
        <v>20</v>
      </c>
      <c r="B208" s="183" t="s">
        <v>22</v>
      </c>
      <c r="C208" s="184"/>
      <c r="D208" s="183" t="s">
        <v>25</v>
      </c>
      <c r="E208" s="184"/>
      <c r="F208" s="185">
        <v>45112</v>
      </c>
      <c r="G208" s="183" t="s">
        <v>24</v>
      </c>
      <c r="H208" s="186">
        <v>1040000</v>
      </c>
      <c r="I208" s="183" t="s">
        <v>19</v>
      </c>
      <c r="J208" s="183">
        <v>12270</v>
      </c>
      <c r="K208" s="184"/>
      <c r="L208" s="183">
        <v>2023</v>
      </c>
      <c r="M208" s="184"/>
      <c r="N208" s="184"/>
      <c r="O208" s="184"/>
    </row>
    <row r="209" spans="1:15" s="176" customFormat="1" ht="15" x14ac:dyDescent="0.15">
      <c r="A209" s="183" t="s">
        <v>20</v>
      </c>
      <c r="B209" s="183" t="s">
        <v>22</v>
      </c>
      <c r="C209" s="184"/>
      <c r="D209" s="183" t="s">
        <v>25</v>
      </c>
      <c r="E209" s="184"/>
      <c r="F209" s="185">
        <v>45113</v>
      </c>
      <c r="G209" s="183" t="s">
        <v>24</v>
      </c>
      <c r="H209" s="186">
        <v>1020000</v>
      </c>
      <c r="I209" s="183" t="s">
        <v>19</v>
      </c>
      <c r="J209" s="183">
        <v>11949</v>
      </c>
      <c r="K209" s="184"/>
      <c r="L209" s="183">
        <v>2023</v>
      </c>
      <c r="M209" s="184"/>
      <c r="N209" s="184"/>
      <c r="O209" s="184"/>
    </row>
    <row r="210" spans="1:15" s="176" customFormat="1" ht="15" x14ac:dyDescent="0.15">
      <c r="A210" s="183" t="s">
        <v>20</v>
      </c>
      <c r="B210" s="183" t="s">
        <v>22</v>
      </c>
      <c r="C210" s="184"/>
      <c r="D210" s="183" t="s">
        <v>25</v>
      </c>
      <c r="E210" s="184"/>
      <c r="F210" s="185">
        <v>45114</v>
      </c>
      <c r="G210" s="183" t="s">
        <v>24</v>
      </c>
      <c r="H210" s="186">
        <v>670000</v>
      </c>
      <c r="I210" s="183" t="s">
        <v>19</v>
      </c>
      <c r="J210" s="183">
        <v>7854</v>
      </c>
      <c r="K210" s="184"/>
      <c r="L210" s="183">
        <v>2023</v>
      </c>
      <c r="M210" s="184"/>
      <c r="N210" s="184"/>
      <c r="O210" s="184"/>
    </row>
    <row r="211" spans="1:15" s="176" customFormat="1" ht="15" x14ac:dyDescent="0.15">
      <c r="A211" s="183" t="s">
        <v>20</v>
      </c>
      <c r="B211" s="183" t="s">
        <v>22</v>
      </c>
      <c r="C211" s="184"/>
      <c r="D211" s="183" t="s">
        <v>25</v>
      </c>
      <c r="E211" s="184"/>
      <c r="F211" s="185">
        <v>45114</v>
      </c>
      <c r="G211" s="183" t="s">
        <v>24</v>
      </c>
      <c r="H211" s="186">
        <v>380000</v>
      </c>
      <c r="I211" s="183" t="s">
        <v>19</v>
      </c>
      <c r="J211" s="183">
        <v>4450</v>
      </c>
      <c r="K211" s="184"/>
      <c r="L211" s="183">
        <v>2023</v>
      </c>
      <c r="M211" s="184"/>
      <c r="N211" s="184"/>
      <c r="O211" s="183" t="s">
        <v>663</v>
      </c>
    </row>
    <row r="212" spans="1:15" s="176" customFormat="1" ht="15" x14ac:dyDescent="0.15">
      <c r="A212" s="183" t="s">
        <v>20</v>
      </c>
      <c r="B212" s="183" t="s">
        <v>22</v>
      </c>
      <c r="C212" s="184"/>
      <c r="D212" s="183" t="s">
        <v>25</v>
      </c>
      <c r="E212" s="184"/>
      <c r="F212" s="185">
        <v>45115</v>
      </c>
      <c r="G212" s="183" t="s">
        <v>24</v>
      </c>
      <c r="H212" s="186">
        <v>1140000</v>
      </c>
      <c r="I212" s="183" t="s">
        <v>19</v>
      </c>
      <c r="J212" s="183">
        <v>13378</v>
      </c>
      <c r="K212" s="184"/>
      <c r="L212" s="183">
        <v>2023</v>
      </c>
      <c r="M212" s="184"/>
      <c r="N212" s="184"/>
      <c r="O212" s="184"/>
    </row>
    <row r="213" spans="1:15" s="176" customFormat="1" ht="15" x14ac:dyDescent="0.15">
      <c r="A213" s="183" t="s">
        <v>20</v>
      </c>
      <c r="B213" s="183" t="s">
        <v>22</v>
      </c>
      <c r="C213" s="184"/>
      <c r="D213" s="183" t="s">
        <v>25</v>
      </c>
      <c r="E213" s="184"/>
      <c r="F213" s="185">
        <v>45117</v>
      </c>
      <c r="G213" s="183" t="s">
        <v>24</v>
      </c>
      <c r="H213" s="186">
        <v>1400000</v>
      </c>
      <c r="I213" s="183" t="s">
        <v>19</v>
      </c>
      <c r="J213" s="183">
        <v>16430</v>
      </c>
      <c r="K213" s="184"/>
      <c r="L213" s="183">
        <v>2023</v>
      </c>
      <c r="M213" s="184"/>
      <c r="N213" s="184"/>
      <c r="O213" s="184"/>
    </row>
    <row r="214" spans="1:15" s="176" customFormat="1" ht="15" x14ac:dyDescent="0.15">
      <c r="A214" s="183" t="s">
        <v>20</v>
      </c>
      <c r="B214" s="183" t="s">
        <v>22</v>
      </c>
      <c r="C214" s="184"/>
      <c r="D214" s="183" t="s">
        <v>25</v>
      </c>
      <c r="E214" s="184"/>
      <c r="F214" s="185">
        <v>45118</v>
      </c>
      <c r="G214" s="183" t="s">
        <v>24</v>
      </c>
      <c r="H214" s="186">
        <v>810000</v>
      </c>
      <c r="I214" s="183" t="s">
        <v>19</v>
      </c>
      <c r="J214" s="183">
        <v>9479</v>
      </c>
      <c r="K214" s="184"/>
      <c r="L214" s="183">
        <v>2023</v>
      </c>
      <c r="M214" s="184"/>
      <c r="N214" s="184"/>
      <c r="O214" s="184"/>
    </row>
    <row r="215" spans="1:15" s="176" customFormat="1" ht="15" x14ac:dyDescent="0.15">
      <c r="A215" s="183" t="s">
        <v>20</v>
      </c>
      <c r="B215" s="183" t="s">
        <v>22</v>
      </c>
      <c r="C215" s="184"/>
      <c r="D215" s="183" t="s">
        <v>25</v>
      </c>
      <c r="E215" s="184"/>
      <c r="F215" s="185">
        <v>45119</v>
      </c>
      <c r="G215" s="183" t="s">
        <v>24</v>
      </c>
      <c r="H215" s="186">
        <v>600000</v>
      </c>
      <c r="I215" s="183" t="s">
        <v>19</v>
      </c>
      <c r="J215" s="183">
        <v>7050</v>
      </c>
      <c r="K215" s="184"/>
      <c r="L215" s="183">
        <v>2023</v>
      </c>
      <c r="M215" s="184"/>
      <c r="N215" s="184"/>
      <c r="O215" s="184"/>
    </row>
    <row r="216" spans="1:15" s="176" customFormat="1" ht="15" x14ac:dyDescent="0.15">
      <c r="A216" s="183" t="s">
        <v>20</v>
      </c>
      <c r="B216" s="183" t="s">
        <v>22</v>
      </c>
      <c r="C216" s="184"/>
      <c r="D216" s="183" t="s">
        <v>25</v>
      </c>
      <c r="E216" s="184"/>
      <c r="F216" s="185">
        <v>45120</v>
      </c>
      <c r="G216" s="183" t="s">
        <v>24</v>
      </c>
      <c r="H216" s="186">
        <v>1030000</v>
      </c>
      <c r="I216" s="183" t="s">
        <v>19</v>
      </c>
      <c r="J216" s="183">
        <v>12108</v>
      </c>
      <c r="K216" s="184"/>
      <c r="L216" s="183">
        <v>2023</v>
      </c>
      <c r="M216" s="184"/>
      <c r="N216" s="184"/>
      <c r="O216" s="184"/>
    </row>
    <row r="217" spans="1:15" s="176" customFormat="1" ht="15" x14ac:dyDescent="0.15">
      <c r="A217" s="183" t="s">
        <v>20</v>
      </c>
      <c r="B217" s="183" t="s">
        <v>22</v>
      </c>
      <c r="C217" s="184"/>
      <c r="D217" s="183" t="s">
        <v>25</v>
      </c>
      <c r="E217" s="184"/>
      <c r="F217" s="185">
        <v>45122</v>
      </c>
      <c r="G217" s="183" t="s">
        <v>24</v>
      </c>
      <c r="H217" s="186">
        <v>710000</v>
      </c>
      <c r="I217" s="183" t="s">
        <v>19</v>
      </c>
      <c r="J217" s="183">
        <v>8386</v>
      </c>
      <c r="K217" s="184"/>
      <c r="L217" s="183">
        <v>2023</v>
      </c>
      <c r="M217" s="184"/>
      <c r="N217" s="184"/>
      <c r="O217" s="184"/>
    </row>
    <row r="218" spans="1:15" s="176" customFormat="1" ht="15" x14ac:dyDescent="0.15">
      <c r="A218" s="183" t="s">
        <v>20</v>
      </c>
      <c r="B218" s="183" t="s">
        <v>22</v>
      </c>
      <c r="C218" s="184"/>
      <c r="D218" s="183" t="s">
        <v>25</v>
      </c>
      <c r="E218" s="184"/>
      <c r="F218" s="185">
        <v>45124</v>
      </c>
      <c r="G218" s="183" t="s">
        <v>24</v>
      </c>
      <c r="H218" s="186">
        <v>180000</v>
      </c>
      <c r="I218" s="183" t="s">
        <v>19</v>
      </c>
      <c r="J218" s="183">
        <v>2145</v>
      </c>
      <c r="K218" s="184"/>
      <c r="L218" s="183">
        <v>2023</v>
      </c>
      <c r="M218" s="184"/>
      <c r="N218" s="184"/>
      <c r="O218" s="184"/>
    </row>
    <row r="219" spans="1:15" s="176" customFormat="1" ht="15" x14ac:dyDescent="0.15">
      <c r="A219" s="183" t="s">
        <v>20</v>
      </c>
      <c r="B219" s="183" t="s">
        <v>22</v>
      </c>
      <c r="C219" s="184"/>
      <c r="D219" s="183" t="s">
        <v>25</v>
      </c>
      <c r="E219" s="184"/>
      <c r="F219" s="185">
        <v>45124</v>
      </c>
      <c r="G219" s="183" t="s">
        <v>24</v>
      </c>
      <c r="H219" s="186">
        <v>400000</v>
      </c>
      <c r="I219" s="183" t="s">
        <v>19</v>
      </c>
      <c r="J219" s="183">
        <v>4732</v>
      </c>
      <c r="K219" s="184"/>
      <c r="L219" s="183">
        <v>2023</v>
      </c>
      <c r="M219" s="184"/>
      <c r="N219" s="184"/>
      <c r="O219" s="183" t="s">
        <v>671</v>
      </c>
    </row>
    <row r="220" spans="1:15" s="176" customFormat="1" ht="15" x14ac:dyDescent="0.15">
      <c r="A220" s="183" t="s">
        <v>20</v>
      </c>
      <c r="B220" s="183" t="s">
        <v>22</v>
      </c>
      <c r="C220" s="184"/>
      <c r="D220" s="183" t="s">
        <v>25</v>
      </c>
      <c r="E220" s="184"/>
      <c r="F220" s="185">
        <v>45125</v>
      </c>
      <c r="G220" s="183" t="s">
        <v>24</v>
      </c>
      <c r="H220" s="186">
        <v>490000</v>
      </c>
      <c r="I220" s="183" t="s">
        <v>19</v>
      </c>
      <c r="J220" s="183">
        <v>5790</v>
      </c>
      <c r="K220" s="184"/>
      <c r="L220" s="183">
        <v>2023</v>
      </c>
      <c r="M220" s="184"/>
      <c r="N220" s="184"/>
      <c r="O220" s="184"/>
    </row>
    <row r="221" spans="1:15" s="176" customFormat="1" ht="15" x14ac:dyDescent="0.15">
      <c r="A221" s="183" t="s">
        <v>20</v>
      </c>
      <c r="B221" s="183" t="s">
        <v>22</v>
      </c>
      <c r="C221" s="184"/>
      <c r="D221" s="183" t="s">
        <v>25</v>
      </c>
      <c r="E221" s="184"/>
      <c r="F221" s="185">
        <v>45126</v>
      </c>
      <c r="G221" s="183" t="s">
        <v>24</v>
      </c>
      <c r="H221" s="186">
        <v>450000</v>
      </c>
      <c r="I221" s="183" t="s">
        <v>19</v>
      </c>
      <c r="J221" s="183">
        <v>5272</v>
      </c>
      <c r="K221" s="184"/>
      <c r="L221" s="183">
        <v>2023</v>
      </c>
      <c r="M221" s="184"/>
      <c r="N221" s="184"/>
      <c r="O221" s="184"/>
    </row>
    <row r="222" spans="1:15" s="176" customFormat="1" ht="15" x14ac:dyDescent="0.15">
      <c r="A222" s="183" t="s">
        <v>20</v>
      </c>
      <c r="B222" s="183" t="s">
        <v>22</v>
      </c>
      <c r="C222" s="184"/>
      <c r="D222" s="183" t="s">
        <v>25</v>
      </c>
      <c r="E222" s="184"/>
      <c r="F222" s="185">
        <v>45127</v>
      </c>
      <c r="G222" s="183" t="s">
        <v>24</v>
      </c>
      <c r="H222" s="186">
        <v>280000</v>
      </c>
      <c r="I222" s="183" t="s">
        <v>19</v>
      </c>
      <c r="J222" s="183">
        <v>3289</v>
      </c>
      <c r="K222" s="184"/>
      <c r="L222" s="183">
        <v>2023</v>
      </c>
      <c r="M222" s="184"/>
      <c r="N222" s="184"/>
      <c r="O222" s="184"/>
    </row>
    <row r="223" spans="1:15" s="176" customFormat="1" ht="15" x14ac:dyDescent="0.15">
      <c r="A223" s="183" t="s">
        <v>20</v>
      </c>
      <c r="B223" s="183" t="s">
        <v>22</v>
      </c>
      <c r="C223" s="184"/>
      <c r="D223" s="183" t="s">
        <v>25</v>
      </c>
      <c r="E223" s="184"/>
      <c r="F223" s="185">
        <v>45128</v>
      </c>
      <c r="G223" s="183" t="s">
        <v>24</v>
      </c>
      <c r="H223" s="186">
        <v>220000</v>
      </c>
      <c r="I223" s="183" t="s">
        <v>19</v>
      </c>
      <c r="J223" s="183">
        <v>2600</v>
      </c>
      <c r="K223" s="184"/>
      <c r="L223" s="183">
        <v>2023</v>
      </c>
      <c r="M223" s="184"/>
      <c r="N223" s="184"/>
      <c r="O223" s="183" t="s">
        <v>676</v>
      </c>
    </row>
    <row r="224" spans="1:15" s="176" customFormat="1" ht="15" x14ac:dyDescent="0.15">
      <c r="A224" s="183" t="s">
        <v>20</v>
      </c>
      <c r="B224" s="183" t="s">
        <v>22</v>
      </c>
      <c r="C224" s="183" t="s">
        <v>26</v>
      </c>
      <c r="D224" s="183" t="s">
        <v>25</v>
      </c>
      <c r="E224" s="184"/>
      <c r="F224" s="185">
        <v>45071</v>
      </c>
      <c r="G224" s="183" t="s">
        <v>24</v>
      </c>
      <c r="H224" s="186">
        <v>10000</v>
      </c>
      <c r="I224" s="183" t="s">
        <v>19</v>
      </c>
      <c r="J224" s="183">
        <v>168</v>
      </c>
      <c r="K224" s="184"/>
      <c r="L224" s="183">
        <v>2023</v>
      </c>
      <c r="M224" s="184"/>
      <c r="N224" s="184"/>
      <c r="O224" s="184"/>
    </row>
    <row r="225" spans="1:15" s="176" customFormat="1" ht="15" x14ac:dyDescent="0.15">
      <c r="A225" s="183" t="s">
        <v>20</v>
      </c>
      <c r="B225" s="183" t="s">
        <v>22</v>
      </c>
      <c r="C225" s="184"/>
      <c r="D225" s="183" t="s">
        <v>25</v>
      </c>
      <c r="E225" s="183" t="s">
        <v>28</v>
      </c>
      <c r="F225" s="185">
        <v>45070</v>
      </c>
      <c r="G225" s="183" t="s">
        <v>24</v>
      </c>
      <c r="H225" s="186">
        <v>30000</v>
      </c>
      <c r="I225" s="183" t="s">
        <v>19</v>
      </c>
      <c r="J225" s="183">
        <v>336</v>
      </c>
      <c r="K225" s="184"/>
      <c r="L225" s="183">
        <v>2023</v>
      </c>
      <c r="M225" s="184"/>
      <c r="N225" s="184"/>
      <c r="O225" s="183" t="s">
        <v>603</v>
      </c>
    </row>
    <row r="226" spans="1:15" s="176" customFormat="1" ht="15" x14ac:dyDescent="0.15">
      <c r="A226" s="183" t="s">
        <v>20</v>
      </c>
      <c r="B226" s="183" t="s">
        <v>22</v>
      </c>
      <c r="C226" s="184"/>
      <c r="D226" s="183" t="s">
        <v>25</v>
      </c>
      <c r="E226" s="183" t="s">
        <v>28</v>
      </c>
      <c r="F226" s="185">
        <v>45071</v>
      </c>
      <c r="G226" s="183" t="s">
        <v>24</v>
      </c>
      <c r="H226" s="186">
        <v>320000</v>
      </c>
      <c r="I226" s="183" t="s">
        <v>19</v>
      </c>
      <c r="J226" s="183">
        <v>3750</v>
      </c>
      <c r="K226" s="184"/>
      <c r="L226" s="183">
        <v>2023</v>
      </c>
      <c r="M226" s="184"/>
      <c r="N226" s="184"/>
      <c r="O226" s="183" t="s">
        <v>604</v>
      </c>
    </row>
    <row r="227" spans="1:15" s="176" customFormat="1" ht="15" x14ac:dyDescent="0.15">
      <c r="A227" s="183" t="s">
        <v>20</v>
      </c>
      <c r="B227" s="183" t="s">
        <v>22</v>
      </c>
      <c r="C227" s="184"/>
      <c r="D227" s="183" t="s">
        <v>25</v>
      </c>
      <c r="E227" s="183" t="s">
        <v>28</v>
      </c>
      <c r="F227" s="185">
        <v>45071</v>
      </c>
      <c r="G227" s="183" t="s">
        <v>27</v>
      </c>
      <c r="H227" s="186">
        <v>510000</v>
      </c>
      <c r="I227" s="183" t="s">
        <v>19</v>
      </c>
      <c r="J227" s="183">
        <v>6000</v>
      </c>
      <c r="K227" s="184"/>
      <c r="L227" s="183">
        <v>2023</v>
      </c>
      <c r="M227" s="184"/>
      <c r="N227" s="184"/>
      <c r="O227" s="184"/>
    </row>
    <row r="228" spans="1:15" s="176" customFormat="1" ht="15" x14ac:dyDescent="0.15">
      <c r="A228" s="183" t="s">
        <v>20</v>
      </c>
      <c r="B228" s="183" t="s">
        <v>22</v>
      </c>
      <c r="C228" s="184"/>
      <c r="D228" s="183" t="s">
        <v>25</v>
      </c>
      <c r="E228" s="183" t="s">
        <v>28</v>
      </c>
      <c r="F228" s="185">
        <v>45072</v>
      </c>
      <c r="G228" s="183" t="s">
        <v>27</v>
      </c>
      <c r="H228" s="186">
        <v>510000</v>
      </c>
      <c r="I228" s="183" t="s">
        <v>19</v>
      </c>
      <c r="J228" s="183">
        <v>6000</v>
      </c>
      <c r="K228" s="184"/>
      <c r="L228" s="183">
        <v>2023</v>
      </c>
      <c r="M228" s="184"/>
      <c r="N228" s="184"/>
      <c r="O228" s="184"/>
    </row>
    <row r="229" spans="1:15" s="176" customFormat="1" ht="15" x14ac:dyDescent="0.15">
      <c r="A229" s="183" t="s">
        <v>20</v>
      </c>
      <c r="B229" s="183" t="s">
        <v>22</v>
      </c>
      <c r="C229" s="184"/>
      <c r="D229" s="183" t="s">
        <v>25</v>
      </c>
      <c r="E229" s="183" t="s">
        <v>28</v>
      </c>
      <c r="F229" s="185">
        <v>45072</v>
      </c>
      <c r="G229" s="183" t="s">
        <v>24</v>
      </c>
      <c r="H229" s="186">
        <v>10000</v>
      </c>
      <c r="I229" s="183" t="s">
        <v>19</v>
      </c>
      <c r="J229" s="183">
        <v>126</v>
      </c>
      <c r="K229" s="184"/>
      <c r="L229" s="183">
        <v>2023</v>
      </c>
      <c r="M229" s="184"/>
      <c r="N229" s="184"/>
      <c r="O229" s="183" t="s">
        <v>605</v>
      </c>
    </row>
    <row r="230" spans="1:15" s="176" customFormat="1" ht="15" x14ac:dyDescent="0.15">
      <c r="A230" s="183" t="s">
        <v>20</v>
      </c>
      <c r="B230" s="183" t="s">
        <v>22</v>
      </c>
      <c r="C230" s="184"/>
      <c r="D230" s="183" t="s">
        <v>25</v>
      </c>
      <c r="E230" s="183" t="s">
        <v>28</v>
      </c>
      <c r="F230" s="185">
        <v>45073</v>
      </c>
      <c r="G230" s="183" t="s">
        <v>27</v>
      </c>
      <c r="H230" s="186">
        <v>510000</v>
      </c>
      <c r="I230" s="183" t="s">
        <v>19</v>
      </c>
      <c r="J230" s="183">
        <v>6000</v>
      </c>
      <c r="K230" s="184"/>
      <c r="L230" s="183">
        <v>2023</v>
      </c>
      <c r="M230" s="184"/>
      <c r="N230" s="184"/>
      <c r="O230" s="184"/>
    </row>
    <row r="231" spans="1:15" s="176" customFormat="1" ht="15" x14ac:dyDescent="0.15">
      <c r="A231" s="183" t="s">
        <v>20</v>
      </c>
      <c r="B231" s="183" t="s">
        <v>22</v>
      </c>
      <c r="C231" s="184"/>
      <c r="D231" s="183" t="s">
        <v>25</v>
      </c>
      <c r="E231" s="183" t="s">
        <v>28</v>
      </c>
      <c r="F231" s="185">
        <v>45075</v>
      </c>
      <c r="G231" s="183" t="s">
        <v>27</v>
      </c>
      <c r="H231" s="186">
        <v>510000</v>
      </c>
      <c r="I231" s="183" t="s">
        <v>19</v>
      </c>
      <c r="J231" s="183">
        <v>6000</v>
      </c>
      <c r="K231" s="184"/>
      <c r="L231" s="183">
        <v>2023</v>
      </c>
      <c r="M231" s="184"/>
      <c r="N231" s="184"/>
      <c r="O231" s="184"/>
    </row>
    <row r="232" spans="1:15" s="176" customFormat="1" ht="15" x14ac:dyDescent="0.15">
      <c r="A232" s="183" t="s">
        <v>20</v>
      </c>
      <c r="B232" s="183" t="s">
        <v>22</v>
      </c>
      <c r="C232" s="184"/>
      <c r="D232" s="183" t="s">
        <v>25</v>
      </c>
      <c r="E232" s="183" t="s">
        <v>28</v>
      </c>
      <c r="F232" s="185">
        <v>45075</v>
      </c>
      <c r="G232" s="183" t="s">
        <v>24</v>
      </c>
      <c r="H232" s="186">
        <v>620000</v>
      </c>
      <c r="I232" s="183" t="s">
        <v>19</v>
      </c>
      <c r="J232" s="183">
        <v>7250</v>
      </c>
      <c r="K232" s="184"/>
      <c r="L232" s="183">
        <v>2023</v>
      </c>
      <c r="M232" s="184"/>
      <c r="N232" s="184"/>
      <c r="O232" s="183" t="s">
        <v>606</v>
      </c>
    </row>
    <row r="233" spans="1:15" s="176" customFormat="1" ht="15" x14ac:dyDescent="0.15">
      <c r="A233" s="183" t="s">
        <v>20</v>
      </c>
      <c r="B233" s="183" t="s">
        <v>22</v>
      </c>
      <c r="C233" s="184"/>
      <c r="D233" s="183" t="s">
        <v>25</v>
      </c>
      <c r="E233" s="183" t="s">
        <v>28</v>
      </c>
      <c r="F233" s="185">
        <v>45076</v>
      </c>
      <c r="G233" s="183" t="s">
        <v>24</v>
      </c>
      <c r="H233" s="186">
        <v>800000</v>
      </c>
      <c r="I233" s="183" t="s">
        <v>19</v>
      </c>
      <c r="J233" s="183">
        <v>9450</v>
      </c>
      <c r="K233" s="184"/>
      <c r="L233" s="183">
        <v>2023</v>
      </c>
      <c r="M233" s="184"/>
      <c r="N233" s="184"/>
      <c r="O233" s="183" t="s">
        <v>607</v>
      </c>
    </row>
    <row r="234" spans="1:15" s="176" customFormat="1" ht="15" x14ac:dyDescent="0.15">
      <c r="A234" s="183" t="s">
        <v>20</v>
      </c>
      <c r="B234" s="183" t="s">
        <v>22</v>
      </c>
      <c r="C234" s="184"/>
      <c r="D234" s="183" t="s">
        <v>25</v>
      </c>
      <c r="E234" s="183" t="s">
        <v>28</v>
      </c>
      <c r="F234" s="185">
        <v>45076</v>
      </c>
      <c r="G234" s="183" t="s">
        <v>27</v>
      </c>
      <c r="H234" s="186">
        <v>510000</v>
      </c>
      <c r="I234" s="183" t="s">
        <v>19</v>
      </c>
      <c r="J234" s="183">
        <v>6000</v>
      </c>
      <c r="K234" s="184"/>
      <c r="L234" s="183">
        <v>2023</v>
      </c>
      <c r="M234" s="184"/>
      <c r="N234" s="184"/>
      <c r="O234" s="184"/>
    </row>
    <row r="235" spans="1:15" s="176" customFormat="1" ht="15" x14ac:dyDescent="0.15">
      <c r="A235" s="183" t="s">
        <v>20</v>
      </c>
      <c r="B235" s="183" t="s">
        <v>22</v>
      </c>
      <c r="C235" s="184"/>
      <c r="D235" s="183" t="s">
        <v>25</v>
      </c>
      <c r="E235" s="183" t="s">
        <v>28</v>
      </c>
      <c r="F235" s="185">
        <v>45077</v>
      </c>
      <c r="G235" s="183" t="s">
        <v>27</v>
      </c>
      <c r="H235" s="186">
        <v>510000</v>
      </c>
      <c r="I235" s="183" t="s">
        <v>19</v>
      </c>
      <c r="J235" s="183">
        <v>6000</v>
      </c>
      <c r="K235" s="184"/>
      <c r="L235" s="183">
        <v>2023</v>
      </c>
      <c r="M235" s="184"/>
      <c r="N235" s="184"/>
      <c r="O235" s="184"/>
    </row>
    <row r="236" spans="1:15" s="176" customFormat="1" ht="15" x14ac:dyDescent="0.15">
      <c r="A236" s="183" t="s">
        <v>20</v>
      </c>
      <c r="B236" s="183" t="s">
        <v>22</v>
      </c>
      <c r="C236" s="184"/>
      <c r="D236" s="183" t="s">
        <v>25</v>
      </c>
      <c r="E236" s="183" t="s">
        <v>28</v>
      </c>
      <c r="F236" s="185">
        <v>45077</v>
      </c>
      <c r="G236" s="183" t="s">
        <v>24</v>
      </c>
      <c r="H236" s="186">
        <v>1110000</v>
      </c>
      <c r="I236" s="183" t="s">
        <v>19</v>
      </c>
      <c r="J236" s="183">
        <v>13100</v>
      </c>
      <c r="K236" s="184"/>
      <c r="L236" s="183">
        <v>2023</v>
      </c>
      <c r="M236" s="184"/>
      <c r="N236" s="184"/>
      <c r="O236" s="183" t="s">
        <v>608</v>
      </c>
    </row>
    <row r="237" spans="1:15" s="176" customFormat="1" ht="15" x14ac:dyDescent="0.15">
      <c r="A237" s="183" t="s">
        <v>20</v>
      </c>
      <c r="B237" s="183" t="s">
        <v>22</v>
      </c>
      <c r="C237" s="184"/>
      <c r="D237" s="183" t="s">
        <v>25</v>
      </c>
      <c r="E237" s="183" t="s">
        <v>28</v>
      </c>
      <c r="F237" s="185">
        <v>45078</v>
      </c>
      <c r="G237" s="183" t="s">
        <v>27</v>
      </c>
      <c r="H237" s="186">
        <v>510000</v>
      </c>
      <c r="I237" s="183" t="s">
        <v>19</v>
      </c>
      <c r="J237" s="183">
        <v>6000</v>
      </c>
      <c r="K237" s="184"/>
      <c r="L237" s="183">
        <v>2023</v>
      </c>
      <c r="M237" s="184"/>
      <c r="N237" s="184"/>
      <c r="O237" s="184"/>
    </row>
    <row r="238" spans="1:15" s="176" customFormat="1" ht="15" x14ac:dyDescent="0.15">
      <c r="A238" s="183" t="s">
        <v>20</v>
      </c>
      <c r="B238" s="183" t="s">
        <v>22</v>
      </c>
      <c r="C238" s="184"/>
      <c r="D238" s="183" t="s">
        <v>25</v>
      </c>
      <c r="E238" s="183" t="s">
        <v>28</v>
      </c>
      <c r="F238" s="185">
        <v>45078</v>
      </c>
      <c r="G238" s="183" t="s">
        <v>24</v>
      </c>
      <c r="H238" s="186">
        <v>560000</v>
      </c>
      <c r="I238" s="183" t="s">
        <v>19</v>
      </c>
      <c r="J238" s="183">
        <v>6600</v>
      </c>
      <c r="K238" s="184"/>
      <c r="L238" s="183">
        <v>2023</v>
      </c>
      <c r="M238" s="184"/>
      <c r="N238" s="184"/>
      <c r="O238" s="183" t="s">
        <v>609</v>
      </c>
    </row>
    <row r="239" spans="1:15" s="176" customFormat="1" ht="15" x14ac:dyDescent="0.15">
      <c r="A239" s="183" t="s">
        <v>20</v>
      </c>
      <c r="B239" s="183" t="s">
        <v>22</v>
      </c>
      <c r="C239" s="184"/>
      <c r="D239" s="183" t="s">
        <v>25</v>
      </c>
      <c r="E239" s="183" t="s">
        <v>28</v>
      </c>
      <c r="F239" s="185">
        <v>45079</v>
      </c>
      <c r="G239" s="183" t="s">
        <v>24</v>
      </c>
      <c r="H239" s="186">
        <v>2100000</v>
      </c>
      <c r="I239" s="183" t="s">
        <v>19</v>
      </c>
      <c r="J239" s="183">
        <v>24750</v>
      </c>
      <c r="K239" s="184"/>
      <c r="L239" s="183">
        <v>2023</v>
      </c>
      <c r="M239" s="184"/>
      <c r="N239" s="184"/>
      <c r="O239" s="183" t="s">
        <v>610</v>
      </c>
    </row>
    <row r="240" spans="1:15" s="176" customFormat="1" ht="15" x14ac:dyDescent="0.15">
      <c r="A240" s="183" t="s">
        <v>20</v>
      </c>
      <c r="B240" s="183" t="s">
        <v>22</v>
      </c>
      <c r="C240" s="184"/>
      <c r="D240" s="183" t="s">
        <v>25</v>
      </c>
      <c r="E240" s="183" t="s">
        <v>28</v>
      </c>
      <c r="F240" s="185">
        <v>45079</v>
      </c>
      <c r="G240" s="183" t="s">
        <v>27</v>
      </c>
      <c r="H240" s="186">
        <v>510000</v>
      </c>
      <c r="I240" s="183" t="s">
        <v>19</v>
      </c>
      <c r="J240" s="183">
        <v>6000</v>
      </c>
      <c r="K240" s="184"/>
      <c r="L240" s="183">
        <v>2023</v>
      </c>
      <c r="M240" s="184"/>
      <c r="N240" s="184"/>
      <c r="O240" s="184"/>
    </row>
    <row r="241" spans="1:15" s="176" customFormat="1" ht="15" x14ac:dyDescent="0.15">
      <c r="A241" s="183" t="s">
        <v>20</v>
      </c>
      <c r="B241" s="183" t="s">
        <v>22</v>
      </c>
      <c r="C241" s="184"/>
      <c r="D241" s="183" t="s">
        <v>25</v>
      </c>
      <c r="E241" s="183" t="s">
        <v>28</v>
      </c>
      <c r="F241" s="185">
        <v>45080</v>
      </c>
      <c r="G241" s="183" t="s">
        <v>24</v>
      </c>
      <c r="H241" s="186">
        <v>2170000</v>
      </c>
      <c r="I241" s="183" t="s">
        <v>19</v>
      </c>
      <c r="J241" s="183">
        <v>25500</v>
      </c>
      <c r="K241" s="184"/>
      <c r="L241" s="183">
        <v>2023</v>
      </c>
      <c r="M241" s="184"/>
      <c r="N241" s="184"/>
      <c r="O241" s="183" t="s">
        <v>601</v>
      </c>
    </row>
    <row r="242" spans="1:15" s="176" customFormat="1" ht="15" x14ac:dyDescent="0.15">
      <c r="A242" s="183" t="s">
        <v>20</v>
      </c>
      <c r="B242" s="183" t="s">
        <v>22</v>
      </c>
      <c r="C242" s="184"/>
      <c r="D242" s="183" t="s">
        <v>25</v>
      </c>
      <c r="E242" s="183" t="s">
        <v>28</v>
      </c>
      <c r="F242" s="185">
        <v>45080</v>
      </c>
      <c r="G242" s="183" t="s">
        <v>27</v>
      </c>
      <c r="H242" s="186">
        <v>510000</v>
      </c>
      <c r="I242" s="183" t="s">
        <v>19</v>
      </c>
      <c r="J242" s="183">
        <v>6000</v>
      </c>
      <c r="K242" s="184"/>
      <c r="L242" s="183">
        <v>2023</v>
      </c>
      <c r="M242" s="184"/>
      <c r="N242" s="184"/>
      <c r="O242" s="184"/>
    </row>
    <row r="243" spans="1:15" s="176" customFormat="1" ht="15" x14ac:dyDescent="0.15">
      <c r="A243" s="183" t="s">
        <v>20</v>
      </c>
      <c r="B243" s="183" t="s">
        <v>22</v>
      </c>
      <c r="C243" s="184"/>
      <c r="D243" s="183" t="s">
        <v>25</v>
      </c>
      <c r="E243" s="183" t="s">
        <v>28</v>
      </c>
      <c r="F243" s="185">
        <v>45082</v>
      </c>
      <c r="G243" s="183" t="s">
        <v>27</v>
      </c>
      <c r="H243" s="186">
        <v>510000</v>
      </c>
      <c r="I243" s="183" t="s">
        <v>19</v>
      </c>
      <c r="J243" s="183">
        <v>6000</v>
      </c>
      <c r="K243" s="184"/>
      <c r="L243" s="183">
        <v>2023</v>
      </c>
      <c r="M243" s="184"/>
      <c r="N243" s="184"/>
      <c r="O243" s="184"/>
    </row>
    <row r="244" spans="1:15" s="176" customFormat="1" ht="15" x14ac:dyDescent="0.15">
      <c r="A244" s="183" t="s">
        <v>20</v>
      </c>
      <c r="B244" s="183" t="s">
        <v>22</v>
      </c>
      <c r="C244" s="184"/>
      <c r="D244" s="183" t="s">
        <v>25</v>
      </c>
      <c r="E244" s="183" t="s">
        <v>28</v>
      </c>
      <c r="F244" s="185">
        <v>45082</v>
      </c>
      <c r="G244" s="183" t="s">
        <v>24</v>
      </c>
      <c r="H244" s="186">
        <v>1310000</v>
      </c>
      <c r="I244" s="183" t="s">
        <v>19</v>
      </c>
      <c r="J244" s="183">
        <v>15450</v>
      </c>
      <c r="K244" s="184"/>
      <c r="L244" s="183">
        <v>2023</v>
      </c>
      <c r="M244" s="184"/>
      <c r="N244" s="184"/>
      <c r="O244" s="183" t="s">
        <v>600</v>
      </c>
    </row>
    <row r="245" spans="1:15" s="176" customFormat="1" ht="15" x14ac:dyDescent="0.15">
      <c r="A245" s="183" t="s">
        <v>20</v>
      </c>
      <c r="B245" s="183" t="s">
        <v>22</v>
      </c>
      <c r="C245" s="184"/>
      <c r="D245" s="183" t="s">
        <v>25</v>
      </c>
      <c r="E245" s="183" t="s">
        <v>28</v>
      </c>
      <c r="F245" s="185">
        <v>45083</v>
      </c>
      <c r="G245" s="183" t="s">
        <v>24</v>
      </c>
      <c r="H245" s="186">
        <v>990000</v>
      </c>
      <c r="I245" s="183" t="s">
        <v>19</v>
      </c>
      <c r="J245" s="183">
        <v>11700</v>
      </c>
      <c r="K245" s="184"/>
      <c r="L245" s="183">
        <v>2023</v>
      </c>
      <c r="M245" s="184"/>
      <c r="N245" s="184"/>
      <c r="O245" s="184"/>
    </row>
    <row r="246" spans="1:15" s="176" customFormat="1" ht="15" x14ac:dyDescent="0.15">
      <c r="A246" s="183" t="s">
        <v>20</v>
      </c>
      <c r="B246" s="183" t="s">
        <v>22</v>
      </c>
      <c r="C246" s="184"/>
      <c r="D246" s="183" t="s">
        <v>25</v>
      </c>
      <c r="E246" s="183" t="s">
        <v>28</v>
      </c>
      <c r="F246" s="185">
        <v>45083</v>
      </c>
      <c r="G246" s="183" t="s">
        <v>27</v>
      </c>
      <c r="H246" s="186">
        <v>400000</v>
      </c>
      <c r="I246" s="183" t="s">
        <v>19</v>
      </c>
      <c r="J246" s="183">
        <v>4706</v>
      </c>
      <c r="K246" s="184"/>
      <c r="L246" s="183">
        <v>2023</v>
      </c>
      <c r="M246" s="184"/>
      <c r="N246" s="184"/>
      <c r="O246" s="184"/>
    </row>
    <row r="247" spans="1:15" s="176" customFormat="1" ht="15" x14ac:dyDescent="0.15">
      <c r="A247" s="183" t="s">
        <v>20</v>
      </c>
      <c r="B247" s="183" t="s">
        <v>22</v>
      </c>
      <c r="C247" s="184"/>
      <c r="D247" s="183" t="s">
        <v>25</v>
      </c>
      <c r="E247" s="183" t="s">
        <v>28</v>
      </c>
      <c r="F247" s="185">
        <v>45084</v>
      </c>
      <c r="G247" s="183" t="s">
        <v>24</v>
      </c>
      <c r="H247" s="186">
        <v>1630000</v>
      </c>
      <c r="I247" s="183" t="s">
        <v>19</v>
      </c>
      <c r="J247" s="183">
        <v>19150</v>
      </c>
      <c r="K247" s="184"/>
      <c r="L247" s="183">
        <v>2023</v>
      </c>
      <c r="M247" s="184"/>
      <c r="N247" s="184"/>
      <c r="O247" s="184"/>
    </row>
    <row r="248" spans="1:15" s="176" customFormat="1" ht="15" x14ac:dyDescent="0.15">
      <c r="A248" s="183" t="s">
        <v>20</v>
      </c>
      <c r="B248" s="183" t="s">
        <v>22</v>
      </c>
      <c r="C248" s="184"/>
      <c r="D248" s="183" t="s">
        <v>25</v>
      </c>
      <c r="E248" s="183" t="s">
        <v>28</v>
      </c>
      <c r="F248" s="185">
        <v>45084</v>
      </c>
      <c r="G248" s="183" t="s">
        <v>27</v>
      </c>
      <c r="H248" s="186">
        <v>400000</v>
      </c>
      <c r="I248" s="183" t="s">
        <v>19</v>
      </c>
      <c r="J248" s="183">
        <v>4706</v>
      </c>
      <c r="K248" s="184"/>
      <c r="L248" s="183">
        <v>2023</v>
      </c>
      <c r="M248" s="184"/>
      <c r="N248" s="184"/>
      <c r="O248" s="184"/>
    </row>
    <row r="249" spans="1:15" s="176" customFormat="1" ht="15" x14ac:dyDescent="0.15">
      <c r="A249" s="183" t="s">
        <v>20</v>
      </c>
      <c r="B249" s="183" t="s">
        <v>22</v>
      </c>
      <c r="C249" s="184"/>
      <c r="D249" s="183" t="s">
        <v>25</v>
      </c>
      <c r="E249" s="183" t="s">
        <v>28</v>
      </c>
      <c r="F249" s="185">
        <v>45085</v>
      </c>
      <c r="G249" s="183" t="s">
        <v>27</v>
      </c>
      <c r="H249" s="186">
        <v>400000</v>
      </c>
      <c r="I249" s="183" t="s">
        <v>19</v>
      </c>
      <c r="J249" s="183">
        <v>4706</v>
      </c>
      <c r="K249" s="184"/>
      <c r="L249" s="183">
        <v>2023</v>
      </c>
      <c r="M249" s="184"/>
      <c r="N249" s="184"/>
      <c r="O249" s="184"/>
    </row>
    <row r="250" spans="1:15" s="176" customFormat="1" ht="15" x14ac:dyDescent="0.15">
      <c r="A250" s="183" t="s">
        <v>20</v>
      </c>
      <c r="B250" s="183" t="s">
        <v>22</v>
      </c>
      <c r="C250" s="184"/>
      <c r="D250" s="183" t="s">
        <v>25</v>
      </c>
      <c r="E250" s="183" t="s">
        <v>28</v>
      </c>
      <c r="F250" s="185">
        <v>45085</v>
      </c>
      <c r="G250" s="183" t="s">
        <v>24</v>
      </c>
      <c r="H250" s="186">
        <v>1490000</v>
      </c>
      <c r="I250" s="183" t="s">
        <v>19</v>
      </c>
      <c r="J250" s="183">
        <v>17500</v>
      </c>
      <c r="K250" s="184"/>
      <c r="L250" s="183">
        <v>2023</v>
      </c>
      <c r="M250" s="184"/>
      <c r="N250" s="184"/>
      <c r="O250" s="184"/>
    </row>
    <row r="251" spans="1:15" s="176" customFormat="1" ht="15" x14ac:dyDescent="0.15">
      <c r="A251" s="183" t="s">
        <v>20</v>
      </c>
      <c r="B251" s="183" t="s">
        <v>22</v>
      </c>
      <c r="C251" s="184"/>
      <c r="D251" s="183" t="s">
        <v>25</v>
      </c>
      <c r="E251" s="183" t="s">
        <v>28</v>
      </c>
      <c r="F251" s="185">
        <v>45086</v>
      </c>
      <c r="G251" s="183" t="s">
        <v>27</v>
      </c>
      <c r="H251" s="186">
        <v>400000</v>
      </c>
      <c r="I251" s="183" t="s">
        <v>19</v>
      </c>
      <c r="J251" s="183">
        <v>4706</v>
      </c>
      <c r="K251" s="184"/>
      <c r="L251" s="183">
        <v>2023</v>
      </c>
      <c r="M251" s="184"/>
      <c r="N251" s="184"/>
      <c r="O251" s="184"/>
    </row>
    <row r="252" spans="1:15" s="176" customFormat="1" ht="15" x14ac:dyDescent="0.15">
      <c r="A252" s="183" t="s">
        <v>20</v>
      </c>
      <c r="B252" s="183" t="s">
        <v>22</v>
      </c>
      <c r="C252" s="184"/>
      <c r="D252" s="183" t="s">
        <v>25</v>
      </c>
      <c r="E252" s="183" t="s">
        <v>28</v>
      </c>
      <c r="F252" s="185">
        <v>45086</v>
      </c>
      <c r="G252" s="183" t="s">
        <v>24</v>
      </c>
      <c r="H252" s="186">
        <v>1320000</v>
      </c>
      <c r="I252" s="183" t="s">
        <v>19</v>
      </c>
      <c r="J252" s="183">
        <v>15490</v>
      </c>
      <c r="K252" s="184"/>
      <c r="L252" s="183">
        <v>2023</v>
      </c>
      <c r="M252" s="184"/>
      <c r="N252" s="184"/>
      <c r="O252" s="184"/>
    </row>
    <row r="253" spans="1:15" s="176" customFormat="1" ht="15" x14ac:dyDescent="0.15">
      <c r="A253" s="183" t="s">
        <v>20</v>
      </c>
      <c r="B253" s="183" t="s">
        <v>22</v>
      </c>
      <c r="C253" s="184"/>
      <c r="D253" s="183" t="s">
        <v>25</v>
      </c>
      <c r="E253" s="183" t="s">
        <v>28</v>
      </c>
      <c r="F253" s="185">
        <v>45087</v>
      </c>
      <c r="G253" s="183" t="s">
        <v>24</v>
      </c>
      <c r="H253" s="186">
        <v>30000</v>
      </c>
      <c r="I253" s="183" t="s">
        <v>19</v>
      </c>
      <c r="J253" s="183">
        <v>400</v>
      </c>
      <c r="K253" s="184"/>
      <c r="L253" s="183">
        <v>2023</v>
      </c>
      <c r="M253" s="184"/>
      <c r="N253" s="184"/>
      <c r="O253" s="184"/>
    </row>
    <row r="254" spans="1:15" s="176" customFormat="1" ht="15" x14ac:dyDescent="0.15">
      <c r="A254" s="183" t="s">
        <v>20</v>
      </c>
      <c r="B254" s="183" t="s">
        <v>22</v>
      </c>
      <c r="C254" s="184"/>
      <c r="D254" s="183" t="s">
        <v>25</v>
      </c>
      <c r="E254" s="183" t="s">
        <v>28</v>
      </c>
      <c r="F254" s="185">
        <v>45087</v>
      </c>
      <c r="G254" s="183" t="s">
        <v>27</v>
      </c>
      <c r="H254" s="186">
        <v>400000</v>
      </c>
      <c r="I254" s="183" t="s">
        <v>19</v>
      </c>
      <c r="J254" s="183">
        <v>4706</v>
      </c>
      <c r="K254" s="184"/>
      <c r="L254" s="183">
        <v>2023</v>
      </c>
      <c r="M254" s="184"/>
      <c r="N254" s="184"/>
      <c r="O254" s="184"/>
    </row>
    <row r="255" spans="1:15" s="176" customFormat="1" ht="15" x14ac:dyDescent="0.15">
      <c r="A255" s="183" t="s">
        <v>20</v>
      </c>
      <c r="B255" s="183" t="s">
        <v>22</v>
      </c>
      <c r="C255" s="184"/>
      <c r="D255" s="183" t="s">
        <v>25</v>
      </c>
      <c r="E255" s="183" t="s">
        <v>28</v>
      </c>
      <c r="F255" s="185">
        <v>45087</v>
      </c>
      <c r="G255" s="183" t="s">
        <v>24</v>
      </c>
      <c r="H255" s="186">
        <v>1870000</v>
      </c>
      <c r="I255" s="183" t="s">
        <v>19</v>
      </c>
      <c r="J255" s="183">
        <v>22050</v>
      </c>
      <c r="K255" s="184"/>
      <c r="L255" s="183">
        <v>2023</v>
      </c>
      <c r="M255" s="184"/>
      <c r="N255" s="184"/>
      <c r="O255" s="183" t="s">
        <v>619</v>
      </c>
    </row>
    <row r="256" spans="1:15" s="176" customFormat="1" ht="15" x14ac:dyDescent="0.15">
      <c r="A256" s="183" t="s">
        <v>20</v>
      </c>
      <c r="B256" s="183" t="s">
        <v>22</v>
      </c>
      <c r="C256" s="184"/>
      <c r="D256" s="183" t="s">
        <v>25</v>
      </c>
      <c r="E256" s="183" t="s">
        <v>28</v>
      </c>
      <c r="F256" s="185">
        <v>45089</v>
      </c>
      <c r="G256" s="183" t="s">
        <v>24</v>
      </c>
      <c r="H256" s="186">
        <v>1810000</v>
      </c>
      <c r="I256" s="183" t="s">
        <v>19</v>
      </c>
      <c r="J256" s="183">
        <v>21346</v>
      </c>
      <c r="K256" s="184"/>
      <c r="L256" s="183">
        <v>2023</v>
      </c>
      <c r="M256" s="184"/>
      <c r="N256" s="184"/>
      <c r="O256" s="184"/>
    </row>
    <row r="257" spans="1:15" s="176" customFormat="1" ht="15" x14ac:dyDescent="0.15">
      <c r="A257" s="183" t="s">
        <v>20</v>
      </c>
      <c r="B257" s="183" t="s">
        <v>22</v>
      </c>
      <c r="C257" s="184"/>
      <c r="D257" s="183" t="s">
        <v>25</v>
      </c>
      <c r="E257" s="183" t="s">
        <v>28</v>
      </c>
      <c r="F257" s="185">
        <v>45089</v>
      </c>
      <c r="G257" s="183" t="s">
        <v>27</v>
      </c>
      <c r="H257" s="186">
        <v>400000</v>
      </c>
      <c r="I257" s="183" t="s">
        <v>19</v>
      </c>
      <c r="J257" s="183">
        <v>4706</v>
      </c>
      <c r="K257" s="184"/>
      <c r="L257" s="183">
        <v>2023</v>
      </c>
      <c r="M257" s="184"/>
      <c r="N257" s="184"/>
      <c r="O257" s="184"/>
    </row>
    <row r="258" spans="1:15" s="176" customFormat="1" ht="15" x14ac:dyDescent="0.15">
      <c r="A258" s="183" t="s">
        <v>20</v>
      </c>
      <c r="B258" s="183" t="s">
        <v>22</v>
      </c>
      <c r="C258" s="184"/>
      <c r="D258" s="183" t="s">
        <v>25</v>
      </c>
      <c r="E258" s="183" t="s">
        <v>28</v>
      </c>
      <c r="F258" s="185">
        <v>45090</v>
      </c>
      <c r="G258" s="183" t="s">
        <v>24</v>
      </c>
      <c r="H258" s="186">
        <v>2180000</v>
      </c>
      <c r="I258" s="183" t="s">
        <v>19</v>
      </c>
      <c r="J258" s="183">
        <v>25705</v>
      </c>
      <c r="K258" s="184"/>
      <c r="L258" s="183">
        <v>2023</v>
      </c>
      <c r="M258" s="184"/>
      <c r="N258" s="184"/>
      <c r="O258" s="184"/>
    </row>
    <row r="259" spans="1:15" s="176" customFormat="1" ht="15" x14ac:dyDescent="0.15">
      <c r="A259" s="183" t="s">
        <v>20</v>
      </c>
      <c r="B259" s="183" t="s">
        <v>22</v>
      </c>
      <c r="C259" s="184"/>
      <c r="D259" s="183" t="s">
        <v>25</v>
      </c>
      <c r="E259" s="183" t="s">
        <v>28</v>
      </c>
      <c r="F259" s="185">
        <v>45090</v>
      </c>
      <c r="G259" s="183" t="s">
        <v>27</v>
      </c>
      <c r="H259" s="186">
        <v>400000</v>
      </c>
      <c r="I259" s="183" t="s">
        <v>19</v>
      </c>
      <c r="J259" s="183">
        <v>4706</v>
      </c>
      <c r="K259" s="184"/>
      <c r="L259" s="183">
        <v>2023</v>
      </c>
      <c r="M259" s="184"/>
      <c r="N259" s="184"/>
      <c r="O259" s="184"/>
    </row>
    <row r="260" spans="1:15" s="176" customFormat="1" ht="15" x14ac:dyDescent="0.15">
      <c r="A260" s="183" t="s">
        <v>20</v>
      </c>
      <c r="B260" s="183" t="s">
        <v>22</v>
      </c>
      <c r="C260" s="184"/>
      <c r="D260" s="183" t="s">
        <v>25</v>
      </c>
      <c r="E260" s="183" t="s">
        <v>28</v>
      </c>
      <c r="F260" s="185">
        <v>45091</v>
      </c>
      <c r="G260" s="183" t="s">
        <v>24</v>
      </c>
      <c r="H260" s="186">
        <v>1810000</v>
      </c>
      <c r="I260" s="183" t="s">
        <v>19</v>
      </c>
      <c r="J260" s="183">
        <v>21350</v>
      </c>
      <c r="K260" s="184"/>
      <c r="L260" s="183">
        <v>2023</v>
      </c>
      <c r="M260" s="184"/>
      <c r="N260" s="184"/>
      <c r="O260" s="184"/>
    </row>
    <row r="261" spans="1:15" s="176" customFormat="1" ht="15" x14ac:dyDescent="0.15">
      <c r="A261" s="183" t="s">
        <v>20</v>
      </c>
      <c r="B261" s="183" t="s">
        <v>22</v>
      </c>
      <c r="C261" s="184"/>
      <c r="D261" s="183" t="s">
        <v>25</v>
      </c>
      <c r="E261" s="183" t="s">
        <v>28</v>
      </c>
      <c r="F261" s="185">
        <v>45091</v>
      </c>
      <c r="G261" s="183" t="s">
        <v>27</v>
      </c>
      <c r="H261" s="186">
        <v>240000</v>
      </c>
      <c r="I261" s="183" t="s">
        <v>19</v>
      </c>
      <c r="J261" s="183">
        <v>2824</v>
      </c>
      <c r="K261" s="184"/>
      <c r="L261" s="183">
        <v>2023</v>
      </c>
      <c r="M261" s="184"/>
      <c r="N261" s="184"/>
      <c r="O261" s="184"/>
    </row>
    <row r="262" spans="1:15" s="176" customFormat="1" ht="15" x14ac:dyDescent="0.15">
      <c r="A262" s="183" t="s">
        <v>20</v>
      </c>
      <c r="B262" s="183" t="s">
        <v>22</v>
      </c>
      <c r="C262" s="184"/>
      <c r="D262" s="183" t="s">
        <v>25</v>
      </c>
      <c r="E262" s="183" t="s">
        <v>28</v>
      </c>
      <c r="F262" s="185">
        <v>45092</v>
      </c>
      <c r="G262" s="183" t="s">
        <v>24</v>
      </c>
      <c r="H262" s="186">
        <v>1830000</v>
      </c>
      <c r="I262" s="183" t="s">
        <v>19</v>
      </c>
      <c r="J262" s="183">
        <v>21550</v>
      </c>
      <c r="K262" s="184"/>
      <c r="L262" s="183">
        <v>2023</v>
      </c>
      <c r="M262" s="184"/>
      <c r="N262" s="184"/>
      <c r="O262" s="184"/>
    </row>
    <row r="263" spans="1:15" s="176" customFormat="1" ht="15" x14ac:dyDescent="0.15">
      <c r="A263" s="183" t="s">
        <v>20</v>
      </c>
      <c r="B263" s="183" t="s">
        <v>22</v>
      </c>
      <c r="C263" s="184"/>
      <c r="D263" s="183" t="s">
        <v>25</v>
      </c>
      <c r="E263" s="183" t="s">
        <v>28</v>
      </c>
      <c r="F263" s="185">
        <v>45092</v>
      </c>
      <c r="G263" s="183" t="s">
        <v>27</v>
      </c>
      <c r="H263" s="186">
        <v>240000</v>
      </c>
      <c r="I263" s="183" t="s">
        <v>19</v>
      </c>
      <c r="J263" s="183">
        <v>2824</v>
      </c>
      <c r="K263" s="184"/>
      <c r="L263" s="183">
        <v>2023</v>
      </c>
      <c r="M263" s="184"/>
      <c r="N263" s="184"/>
      <c r="O263" s="184"/>
    </row>
    <row r="264" spans="1:15" s="176" customFormat="1" ht="15" x14ac:dyDescent="0.15">
      <c r="A264" s="183" t="s">
        <v>20</v>
      </c>
      <c r="B264" s="183" t="s">
        <v>22</v>
      </c>
      <c r="C264" s="184"/>
      <c r="D264" s="183" t="s">
        <v>25</v>
      </c>
      <c r="E264" s="183" t="s">
        <v>28</v>
      </c>
      <c r="F264" s="185">
        <v>45093</v>
      </c>
      <c r="G264" s="183" t="s">
        <v>27</v>
      </c>
      <c r="H264" s="186">
        <v>240000</v>
      </c>
      <c r="I264" s="183" t="s">
        <v>19</v>
      </c>
      <c r="J264" s="183">
        <v>2824</v>
      </c>
      <c r="K264" s="184"/>
      <c r="L264" s="183">
        <v>2023</v>
      </c>
      <c r="M264" s="184"/>
      <c r="N264" s="184"/>
      <c r="O264" s="184"/>
    </row>
    <row r="265" spans="1:15" s="176" customFormat="1" ht="15" x14ac:dyDescent="0.15">
      <c r="A265" s="183" t="s">
        <v>20</v>
      </c>
      <c r="B265" s="183" t="s">
        <v>22</v>
      </c>
      <c r="C265" s="184"/>
      <c r="D265" s="183" t="s">
        <v>25</v>
      </c>
      <c r="E265" s="183" t="s">
        <v>28</v>
      </c>
      <c r="F265" s="185">
        <v>45093</v>
      </c>
      <c r="G265" s="183" t="s">
        <v>24</v>
      </c>
      <c r="H265" s="186">
        <v>1680000</v>
      </c>
      <c r="I265" s="183" t="s">
        <v>19</v>
      </c>
      <c r="J265" s="183">
        <v>19750</v>
      </c>
      <c r="K265" s="184"/>
      <c r="L265" s="183">
        <v>2023</v>
      </c>
      <c r="M265" s="184"/>
      <c r="N265" s="184"/>
      <c r="O265" s="184"/>
    </row>
    <row r="266" spans="1:15" s="176" customFormat="1" ht="15" x14ac:dyDescent="0.15">
      <c r="A266" s="183" t="s">
        <v>20</v>
      </c>
      <c r="B266" s="183" t="s">
        <v>22</v>
      </c>
      <c r="C266" s="184"/>
      <c r="D266" s="183" t="s">
        <v>25</v>
      </c>
      <c r="E266" s="183" t="s">
        <v>28</v>
      </c>
      <c r="F266" s="185">
        <v>45094</v>
      </c>
      <c r="G266" s="183" t="s">
        <v>27</v>
      </c>
      <c r="H266" s="186">
        <v>240000</v>
      </c>
      <c r="I266" s="183" t="s">
        <v>19</v>
      </c>
      <c r="J266" s="183">
        <v>2824</v>
      </c>
      <c r="K266" s="184"/>
      <c r="L266" s="183">
        <v>2023</v>
      </c>
      <c r="M266" s="184"/>
      <c r="N266" s="184"/>
      <c r="O266" s="184"/>
    </row>
    <row r="267" spans="1:15" s="176" customFormat="1" ht="15" x14ac:dyDescent="0.15">
      <c r="A267" s="183" t="s">
        <v>20</v>
      </c>
      <c r="B267" s="183" t="s">
        <v>22</v>
      </c>
      <c r="C267" s="184"/>
      <c r="D267" s="183" t="s">
        <v>25</v>
      </c>
      <c r="E267" s="183" t="s">
        <v>28</v>
      </c>
      <c r="F267" s="185">
        <v>45094</v>
      </c>
      <c r="G267" s="183" t="s">
        <v>24</v>
      </c>
      <c r="H267" s="186">
        <v>1700000</v>
      </c>
      <c r="I267" s="183" t="s">
        <v>19</v>
      </c>
      <c r="J267" s="183">
        <v>19950</v>
      </c>
      <c r="K267" s="184"/>
      <c r="L267" s="183">
        <v>2023</v>
      </c>
      <c r="M267" s="184"/>
      <c r="N267" s="184"/>
      <c r="O267" s="184"/>
    </row>
    <row r="268" spans="1:15" s="176" customFormat="1" ht="15" x14ac:dyDescent="0.15">
      <c r="A268" s="183" t="s">
        <v>20</v>
      </c>
      <c r="B268" s="183" t="s">
        <v>22</v>
      </c>
      <c r="C268" s="184"/>
      <c r="D268" s="183" t="s">
        <v>25</v>
      </c>
      <c r="E268" s="183" t="s">
        <v>28</v>
      </c>
      <c r="F268" s="185">
        <v>45096</v>
      </c>
      <c r="G268" s="183" t="s">
        <v>27</v>
      </c>
      <c r="H268" s="186">
        <v>240000</v>
      </c>
      <c r="I268" s="183" t="s">
        <v>19</v>
      </c>
      <c r="J268" s="183">
        <v>2824</v>
      </c>
      <c r="K268" s="184"/>
      <c r="L268" s="183">
        <v>2023</v>
      </c>
      <c r="M268" s="184"/>
      <c r="N268" s="184"/>
      <c r="O268" s="184"/>
    </row>
    <row r="269" spans="1:15" s="176" customFormat="1" ht="15" x14ac:dyDescent="0.15">
      <c r="A269" s="183" t="s">
        <v>20</v>
      </c>
      <c r="B269" s="183" t="s">
        <v>22</v>
      </c>
      <c r="C269" s="184"/>
      <c r="D269" s="183" t="s">
        <v>25</v>
      </c>
      <c r="E269" s="183" t="s">
        <v>28</v>
      </c>
      <c r="F269" s="185">
        <v>45096</v>
      </c>
      <c r="G269" s="183" t="s">
        <v>24</v>
      </c>
      <c r="H269" s="186">
        <v>1950000</v>
      </c>
      <c r="I269" s="183" t="s">
        <v>19</v>
      </c>
      <c r="J269" s="183">
        <v>22900</v>
      </c>
      <c r="K269" s="184"/>
      <c r="L269" s="183">
        <v>2023</v>
      </c>
      <c r="M269" s="184"/>
      <c r="N269" s="184"/>
      <c r="O269" s="184"/>
    </row>
    <row r="270" spans="1:15" s="176" customFormat="1" ht="15" x14ac:dyDescent="0.15">
      <c r="A270" s="183" t="s">
        <v>20</v>
      </c>
      <c r="B270" s="183" t="s">
        <v>22</v>
      </c>
      <c r="C270" s="184"/>
      <c r="D270" s="183" t="s">
        <v>25</v>
      </c>
      <c r="E270" s="183" t="s">
        <v>28</v>
      </c>
      <c r="F270" s="185">
        <v>45097</v>
      </c>
      <c r="G270" s="183" t="s">
        <v>27</v>
      </c>
      <c r="H270" s="186">
        <v>200000</v>
      </c>
      <c r="I270" s="183" t="s">
        <v>19</v>
      </c>
      <c r="J270" s="183">
        <v>2353</v>
      </c>
      <c r="K270" s="184"/>
      <c r="L270" s="183">
        <v>2023</v>
      </c>
      <c r="M270" s="184"/>
      <c r="N270" s="184"/>
      <c r="O270" s="184"/>
    </row>
    <row r="271" spans="1:15" s="176" customFormat="1" ht="15" x14ac:dyDescent="0.15">
      <c r="A271" s="183" t="s">
        <v>20</v>
      </c>
      <c r="B271" s="183" t="s">
        <v>22</v>
      </c>
      <c r="C271" s="184"/>
      <c r="D271" s="183" t="s">
        <v>25</v>
      </c>
      <c r="E271" s="183" t="s">
        <v>28</v>
      </c>
      <c r="F271" s="185">
        <v>45097</v>
      </c>
      <c r="G271" s="183" t="s">
        <v>24</v>
      </c>
      <c r="H271" s="186">
        <v>2050000</v>
      </c>
      <c r="I271" s="183" t="s">
        <v>19</v>
      </c>
      <c r="J271" s="183">
        <v>24094</v>
      </c>
      <c r="K271" s="184"/>
      <c r="L271" s="183">
        <v>2023</v>
      </c>
      <c r="M271" s="184"/>
      <c r="N271" s="184"/>
      <c r="O271" s="184"/>
    </row>
    <row r="272" spans="1:15" s="176" customFormat="1" ht="15" x14ac:dyDescent="0.15">
      <c r="A272" s="183" t="s">
        <v>20</v>
      </c>
      <c r="B272" s="183" t="s">
        <v>22</v>
      </c>
      <c r="C272" s="184"/>
      <c r="D272" s="183" t="s">
        <v>25</v>
      </c>
      <c r="E272" s="183" t="s">
        <v>28</v>
      </c>
      <c r="F272" s="185">
        <v>45098</v>
      </c>
      <c r="G272" s="183" t="s">
        <v>24</v>
      </c>
      <c r="H272" s="186">
        <v>1500000</v>
      </c>
      <c r="I272" s="183" t="s">
        <v>19</v>
      </c>
      <c r="J272" s="183">
        <v>17656</v>
      </c>
      <c r="K272" s="184"/>
      <c r="L272" s="183">
        <v>2023</v>
      </c>
      <c r="M272" s="184"/>
      <c r="N272" s="184"/>
      <c r="O272" s="184"/>
    </row>
    <row r="273" spans="1:15" s="176" customFormat="1" ht="15" x14ac:dyDescent="0.15">
      <c r="A273" s="183" t="s">
        <v>20</v>
      </c>
      <c r="B273" s="183" t="s">
        <v>22</v>
      </c>
      <c r="C273" s="184"/>
      <c r="D273" s="183" t="s">
        <v>25</v>
      </c>
      <c r="E273" s="183" t="s">
        <v>28</v>
      </c>
      <c r="F273" s="185">
        <v>45098</v>
      </c>
      <c r="G273" s="183" t="s">
        <v>27</v>
      </c>
      <c r="H273" s="186">
        <v>200000</v>
      </c>
      <c r="I273" s="183" t="s">
        <v>19</v>
      </c>
      <c r="J273" s="183">
        <v>2353</v>
      </c>
      <c r="K273" s="184"/>
      <c r="L273" s="183">
        <v>2023</v>
      </c>
      <c r="M273" s="184"/>
      <c r="N273" s="184"/>
      <c r="O273" s="184"/>
    </row>
    <row r="274" spans="1:15" s="176" customFormat="1" ht="15" x14ac:dyDescent="0.15">
      <c r="A274" s="183" t="s">
        <v>20</v>
      </c>
      <c r="B274" s="183" t="s">
        <v>22</v>
      </c>
      <c r="C274" s="184"/>
      <c r="D274" s="183" t="s">
        <v>25</v>
      </c>
      <c r="E274" s="183" t="s">
        <v>28</v>
      </c>
      <c r="F274" s="185">
        <v>45099</v>
      </c>
      <c r="G274" s="183" t="s">
        <v>27</v>
      </c>
      <c r="H274" s="186">
        <v>200000</v>
      </c>
      <c r="I274" s="183" t="s">
        <v>19</v>
      </c>
      <c r="J274" s="183">
        <v>2353</v>
      </c>
      <c r="K274" s="184"/>
      <c r="L274" s="183">
        <v>2023</v>
      </c>
      <c r="M274" s="184"/>
      <c r="N274" s="184"/>
      <c r="O274" s="184"/>
    </row>
    <row r="275" spans="1:15" s="176" customFormat="1" ht="15" x14ac:dyDescent="0.15">
      <c r="A275" s="183" t="s">
        <v>20</v>
      </c>
      <c r="B275" s="183" t="s">
        <v>22</v>
      </c>
      <c r="C275" s="184"/>
      <c r="D275" s="183" t="s">
        <v>25</v>
      </c>
      <c r="E275" s="183" t="s">
        <v>28</v>
      </c>
      <c r="F275" s="185">
        <v>45099</v>
      </c>
      <c r="G275" s="183" t="s">
        <v>24</v>
      </c>
      <c r="H275" s="186">
        <v>1280000</v>
      </c>
      <c r="I275" s="183" t="s">
        <v>19</v>
      </c>
      <c r="J275" s="183">
        <v>15050</v>
      </c>
      <c r="K275" s="184"/>
      <c r="L275" s="183">
        <v>2023</v>
      </c>
      <c r="M275" s="184"/>
      <c r="N275" s="184"/>
      <c r="O275" s="184"/>
    </row>
    <row r="276" spans="1:15" s="176" customFormat="1" ht="15" x14ac:dyDescent="0.15">
      <c r="A276" s="183" t="s">
        <v>20</v>
      </c>
      <c r="B276" s="183" t="s">
        <v>22</v>
      </c>
      <c r="C276" s="184"/>
      <c r="D276" s="183" t="s">
        <v>25</v>
      </c>
      <c r="E276" s="183" t="s">
        <v>28</v>
      </c>
      <c r="F276" s="185">
        <v>45100</v>
      </c>
      <c r="G276" s="183" t="s">
        <v>27</v>
      </c>
      <c r="H276" s="186">
        <v>200000</v>
      </c>
      <c r="I276" s="183" t="s">
        <v>19</v>
      </c>
      <c r="J276" s="183">
        <v>2353</v>
      </c>
      <c r="K276" s="184"/>
      <c r="L276" s="183">
        <v>2023</v>
      </c>
      <c r="M276" s="184"/>
      <c r="N276" s="184"/>
      <c r="O276" s="184"/>
    </row>
    <row r="277" spans="1:15" s="176" customFormat="1" ht="15" x14ac:dyDescent="0.15">
      <c r="A277" s="183" t="s">
        <v>20</v>
      </c>
      <c r="B277" s="183" t="s">
        <v>22</v>
      </c>
      <c r="C277" s="184"/>
      <c r="D277" s="183" t="s">
        <v>25</v>
      </c>
      <c r="E277" s="183" t="s">
        <v>28</v>
      </c>
      <c r="F277" s="185">
        <v>45100</v>
      </c>
      <c r="G277" s="183" t="s">
        <v>24</v>
      </c>
      <c r="H277" s="186">
        <v>1680000</v>
      </c>
      <c r="I277" s="183" t="s">
        <v>19</v>
      </c>
      <c r="J277" s="183">
        <v>19750</v>
      </c>
      <c r="K277" s="184"/>
      <c r="L277" s="183">
        <v>2023</v>
      </c>
      <c r="M277" s="184"/>
      <c r="N277" s="184"/>
      <c r="O277" s="184"/>
    </row>
    <row r="278" spans="1:15" s="176" customFormat="1" ht="15" x14ac:dyDescent="0.15">
      <c r="A278" s="183" t="s">
        <v>20</v>
      </c>
      <c r="B278" s="183" t="s">
        <v>22</v>
      </c>
      <c r="C278" s="184"/>
      <c r="D278" s="183" t="s">
        <v>25</v>
      </c>
      <c r="E278" s="183" t="s">
        <v>28</v>
      </c>
      <c r="F278" s="185">
        <v>45101</v>
      </c>
      <c r="G278" s="183" t="s">
        <v>24</v>
      </c>
      <c r="H278" s="186">
        <v>2030000</v>
      </c>
      <c r="I278" s="183" t="s">
        <v>19</v>
      </c>
      <c r="J278" s="183">
        <v>23851</v>
      </c>
      <c r="K278" s="184"/>
      <c r="L278" s="183">
        <v>2023</v>
      </c>
      <c r="M278" s="184"/>
      <c r="N278" s="184"/>
      <c r="O278" s="184"/>
    </row>
    <row r="279" spans="1:15" s="176" customFormat="1" ht="15" x14ac:dyDescent="0.15">
      <c r="A279" s="183" t="s">
        <v>20</v>
      </c>
      <c r="B279" s="183" t="s">
        <v>22</v>
      </c>
      <c r="C279" s="184"/>
      <c r="D279" s="183" t="s">
        <v>25</v>
      </c>
      <c r="E279" s="183" t="s">
        <v>28</v>
      </c>
      <c r="F279" s="185">
        <v>45101</v>
      </c>
      <c r="G279" s="183" t="s">
        <v>27</v>
      </c>
      <c r="H279" s="186">
        <v>200000</v>
      </c>
      <c r="I279" s="183" t="s">
        <v>19</v>
      </c>
      <c r="J279" s="183">
        <v>2353</v>
      </c>
      <c r="K279" s="184"/>
      <c r="L279" s="183">
        <v>2023</v>
      </c>
      <c r="M279" s="184"/>
      <c r="N279" s="184"/>
      <c r="O279" s="184"/>
    </row>
    <row r="280" spans="1:15" s="176" customFormat="1" ht="15" x14ac:dyDescent="0.15">
      <c r="A280" s="183" t="s">
        <v>20</v>
      </c>
      <c r="B280" s="183" t="s">
        <v>22</v>
      </c>
      <c r="C280" s="184"/>
      <c r="D280" s="183" t="s">
        <v>25</v>
      </c>
      <c r="E280" s="183" t="s">
        <v>28</v>
      </c>
      <c r="F280" s="185">
        <v>45102</v>
      </c>
      <c r="G280" s="183" t="s">
        <v>27</v>
      </c>
      <c r="H280" s="186">
        <v>200000</v>
      </c>
      <c r="I280" s="183" t="s">
        <v>19</v>
      </c>
      <c r="J280" s="183">
        <v>2353</v>
      </c>
      <c r="K280" s="184"/>
      <c r="L280" s="183">
        <v>2023</v>
      </c>
      <c r="M280" s="184"/>
      <c r="N280" s="184"/>
      <c r="O280" s="184"/>
    </row>
    <row r="281" spans="1:15" s="176" customFormat="1" ht="15" x14ac:dyDescent="0.15">
      <c r="A281" s="183" t="s">
        <v>20</v>
      </c>
      <c r="B281" s="183" t="s">
        <v>22</v>
      </c>
      <c r="C281" s="184"/>
      <c r="D281" s="183" t="s">
        <v>25</v>
      </c>
      <c r="E281" s="183" t="s">
        <v>28</v>
      </c>
      <c r="F281" s="185">
        <v>45102</v>
      </c>
      <c r="G281" s="183" t="s">
        <v>24</v>
      </c>
      <c r="H281" s="186">
        <v>80000</v>
      </c>
      <c r="I281" s="183" t="s">
        <v>19</v>
      </c>
      <c r="J281" s="183">
        <v>950</v>
      </c>
      <c r="K281" s="184"/>
      <c r="L281" s="183">
        <v>2023</v>
      </c>
      <c r="M281" s="184"/>
      <c r="N281" s="184"/>
      <c r="O281" s="184"/>
    </row>
    <row r="282" spans="1:15" s="176" customFormat="1" ht="15" x14ac:dyDescent="0.15">
      <c r="A282" s="183" t="s">
        <v>20</v>
      </c>
      <c r="B282" s="183" t="s">
        <v>22</v>
      </c>
      <c r="C282" s="184"/>
      <c r="D282" s="183" t="s">
        <v>25</v>
      </c>
      <c r="E282" s="183" t="s">
        <v>28</v>
      </c>
      <c r="F282" s="185">
        <v>45103</v>
      </c>
      <c r="G282" s="183" t="s">
        <v>24</v>
      </c>
      <c r="H282" s="186">
        <v>1920000</v>
      </c>
      <c r="I282" s="183" t="s">
        <v>19</v>
      </c>
      <c r="J282" s="183">
        <v>22550</v>
      </c>
      <c r="K282" s="184"/>
      <c r="L282" s="183">
        <v>2023</v>
      </c>
      <c r="M282" s="184"/>
      <c r="N282" s="184"/>
      <c r="O282" s="184"/>
    </row>
    <row r="283" spans="1:15" s="176" customFormat="1" ht="15" x14ac:dyDescent="0.15">
      <c r="A283" s="183" t="s">
        <v>20</v>
      </c>
      <c r="B283" s="183" t="s">
        <v>22</v>
      </c>
      <c r="C283" s="184"/>
      <c r="D283" s="183" t="s">
        <v>25</v>
      </c>
      <c r="E283" s="183" t="s">
        <v>28</v>
      </c>
      <c r="F283" s="185">
        <v>45103</v>
      </c>
      <c r="G283" s="183" t="s">
        <v>27</v>
      </c>
      <c r="H283" s="186">
        <v>200000</v>
      </c>
      <c r="I283" s="183" t="s">
        <v>19</v>
      </c>
      <c r="J283" s="183">
        <v>2353</v>
      </c>
      <c r="K283" s="184"/>
      <c r="L283" s="183">
        <v>2023</v>
      </c>
      <c r="M283" s="184"/>
      <c r="N283" s="184"/>
      <c r="O283" s="184"/>
    </row>
    <row r="284" spans="1:15" s="176" customFormat="1" ht="15" x14ac:dyDescent="0.15">
      <c r="A284" s="183" t="s">
        <v>20</v>
      </c>
      <c r="B284" s="183" t="s">
        <v>22</v>
      </c>
      <c r="C284" s="184"/>
      <c r="D284" s="183" t="s">
        <v>25</v>
      </c>
      <c r="E284" s="183" t="s">
        <v>28</v>
      </c>
      <c r="F284" s="185">
        <v>45104</v>
      </c>
      <c r="G284" s="183" t="s">
        <v>27</v>
      </c>
      <c r="H284" s="186">
        <v>600000</v>
      </c>
      <c r="I284" s="183" t="s">
        <v>19</v>
      </c>
      <c r="J284" s="183">
        <v>7000</v>
      </c>
      <c r="K284" s="184"/>
      <c r="L284" s="183">
        <v>2023</v>
      </c>
      <c r="M284" s="184"/>
      <c r="N284" s="184"/>
      <c r="O284" s="184"/>
    </row>
    <row r="285" spans="1:15" s="176" customFormat="1" ht="15" x14ac:dyDescent="0.15">
      <c r="A285" s="183" t="s">
        <v>20</v>
      </c>
      <c r="B285" s="183" t="s">
        <v>22</v>
      </c>
      <c r="C285" s="184"/>
      <c r="D285" s="183" t="s">
        <v>25</v>
      </c>
      <c r="E285" s="183" t="s">
        <v>28</v>
      </c>
      <c r="F285" s="185">
        <v>45104</v>
      </c>
      <c r="G285" s="183" t="s">
        <v>24</v>
      </c>
      <c r="H285" s="186">
        <v>1710000</v>
      </c>
      <c r="I285" s="183" t="s">
        <v>19</v>
      </c>
      <c r="J285" s="183">
        <v>20150</v>
      </c>
      <c r="K285" s="184"/>
      <c r="L285" s="183">
        <v>2023</v>
      </c>
      <c r="M285" s="184"/>
      <c r="N285" s="184"/>
      <c r="O285" s="184"/>
    </row>
    <row r="286" spans="1:15" s="176" customFormat="1" ht="15" x14ac:dyDescent="0.15">
      <c r="A286" s="183" t="s">
        <v>20</v>
      </c>
      <c r="B286" s="183" t="s">
        <v>22</v>
      </c>
      <c r="C286" s="184"/>
      <c r="D286" s="183" t="s">
        <v>25</v>
      </c>
      <c r="E286" s="183" t="s">
        <v>28</v>
      </c>
      <c r="F286" s="185">
        <v>45105</v>
      </c>
      <c r="G286" s="183" t="s">
        <v>24</v>
      </c>
      <c r="H286" s="186">
        <v>1590000</v>
      </c>
      <c r="I286" s="183" t="s">
        <v>19</v>
      </c>
      <c r="J286" s="183">
        <v>18650</v>
      </c>
      <c r="K286" s="184"/>
      <c r="L286" s="183">
        <v>2023</v>
      </c>
      <c r="M286" s="184"/>
      <c r="N286" s="184"/>
      <c r="O286" s="184"/>
    </row>
    <row r="287" spans="1:15" s="176" customFormat="1" ht="15" x14ac:dyDescent="0.15">
      <c r="A287" s="183" t="s">
        <v>20</v>
      </c>
      <c r="B287" s="183" t="s">
        <v>22</v>
      </c>
      <c r="C287" s="184"/>
      <c r="D287" s="183" t="s">
        <v>25</v>
      </c>
      <c r="E287" s="183" t="s">
        <v>28</v>
      </c>
      <c r="F287" s="185">
        <v>45105</v>
      </c>
      <c r="G287" s="183" t="s">
        <v>27</v>
      </c>
      <c r="H287" s="186">
        <v>510000</v>
      </c>
      <c r="I287" s="183" t="s">
        <v>19</v>
      </c>
      <c r="J287" s="183">
        <v>6000</v>
      </c>
      <c r="K287" s="184"/>
      <c r="L287" s="183">
        <v>2023</v>
      </c>
      <c r="M287" s="184"/>
      <c r="N287" s="184"/>
      <c r="O287" s="184"/>
    </row>
    <row r="288" spans="1:15" s="176" customFormat="1" ht="15" x14ac:dyDescent="0.15">
      <c r="A288" s="183" t="s">
        <v>20</v>
      </c>
      <c r="B288" s="183" t="s">
        <v>22</v>
      </c>
      <c r="C288" s="184"/>
      <c r="D288" s="183" t="s">
        <v>25</v>
      </c>
      <c r="E288" s="183" t="s">
        <v>28</v>
      </c>
      <c r="F288" s="185">
        <v>45106</v>
      </c>
      <c r="G288" s="183" t="s">
        <v>27</v>
      </c>
      <c r="H288" s="186">
        <v>510000</v>
      </c>
      <c r="I288" s="183" t="s">
        <v>19</v>
      </c>
      <c r="J288" s="183">
        <v>6000</v>
      </c>
      <c r="K288" s="184"/>
      <c r="L288" s="183">
        <v>2023</v>
      </c>
      <c r="M288" s="184"/>
      <c r="N288" s="184"/>
      <c r="O288" s="184"/>
    </row>
    <row r="289" spans="1:15" s="176" customFormat="1" ht="15" x14ac:dyDescent="0.15">
      <c r="A289" s="183" t="s">
        <v>20</v>
      </c>
      <c r="B289" s="183" t="s">
        <v>22</v>
      </c>
      <c r="C289" s="184"/>
      <c r="D289" s="183" t="s">
        <v>25</v>
      </c>
      <c r="E289" s="183" t="s">
        <v>28</v>
      </c>
      <c r="F289" s="185">
        <v>45107</v>
      </c>
      <c r="G289" s="183" t="s">
        <v>27</v>
      </c>
      <c r="H289" s="186">
        <v>510000</v>
      </c>
      <c r="I289" s="183" t="s">
        <v>19</v>
      </c>
      <c r="J289" s="183">
        <v>6000</v>
      </c>
      <c r="K289" s="184"/>
      <c r="L289" s="183">
        <v>2023</v>
      </c>
      <c r="M289" s="184"/>
      <c r="N289" s="184"/>
      <c r="O289" s="184"/>
    </row>
    <row r="290" spans="1:15" s="176" customFormat="1" ht="15" x14ac:dyDescent="0.15">
      <c r="A290" s="183" t="s">
        <v>20</v>
      </c>
      <c r="B290" s="183" t="s">
        <v>22</v>
      </c>
      <c r="C290" s="184"/>
      <c r="D290" s="183" t="s">
        <v>25</v>
      </c>
      <c r="E290" s="183" t="s">
        <v>28</v>
      </c>
      <c r="F290" s="185">
        <v>45108</v>
      </c>
      <c r="G290" s="183" t="s">
        <v>24</v>
      </c>
      <c r="H290" s="186">
        <v>170000</v>
      </c>
      <c r="I290" s="183" t="s">
        <v>19</v>
      </c>
      <c r="J290" s="183">
        <v>1950</v>
      </c>
      <c r="K290" s="184"/>
      <c r="L290" s="183">
        <v>2023</v>
      </c>
      <c r="M290" s="184"/>
      <c r="N290" s="184"/>
      <c r="O290" s="184"/>
    </row>
    <row r="291" spans="1:15" s="176" customFormat="1" ht="15" x14ac:dyDescent="0.15">
      <c r="A291" s="183" t="s">
        <v>20</v>
      </c>
      <c r="B291" s="183" t="s">
        <v>22</v>
      </c>
      <c r="C291" s="184"/>
      <c r="D291" s="183" t="s">
        <v>25</v>
      </c>
      <c r="E291" s="183" t="s">
        <v>28</v>
      </c>
      <c r="F291" s="185">
        <v>45108</v>
      </c>
      <c r="G291" s="183" t="s">
        <v>27</v>
      </c>
      <c r="H291" s="186">
        <v>510000</v>
      </c>
      <c r="I291" s="183" t="s">
        <v>19</v>
      </c>
      <c r="J291" s="183">
        <v>6000</v>
      </c>
      <c r="K291" s="184"/>
      <c r="L291" s="183">
        <v>2023</v>
      </c>
      <c r="M291" s="184"/>
      <c r="N291" s="184"/>
      <c r="O291" s="184"/>
    </row>
    <row r="292" spans="1:15" s="176" customFormat="1" ht="15" x14ac:dyDescent="0.15">
      <c r="A292" s="183" t="s">
        <v>20</v>
      </c>
      <c r="B292" s="183" t="s">
        <v>22</v>
      </c>
      <c r="C292" s="184"/>
      <c r="D292" s="183" t="s">
        <v>25</v>
      </c>
      <c r="E292" s="183" t="s">
        <v>28</v>
      </c>
      <c r="F292" s="185">
        <v>45110</v>
      </c>
      <c r="G292" s="183" t="s">
        <v>27</v>
      </c>
      <c r="H292" s="186">
        <v>510000</v>
      </c>
      <c r="I292" s="183" t="s">
        <v>19</v>
      </c>
      <c r="J292" s="183">
        <v>6000</v>
      </c>
      <c r="K292" s="184"/>
      <c r="L292" s="183">
        <v>2023</v>
      </c>
      <c r="M292" s="184"/>
      <c r="N292" s="184"/>
      <c r="O292" s="184"/>
    </row>
    <row r="293" spans="1:15" s="176" customFormat="1" ht="15" x14ac:dyDescent="0.15">
      <c r="A293" s="183" t="s">
        <v>20</v>
      </c>
      <c r="B293" s="183" t="s">
        <v>22</v>
      </c>
      <c r="C293" s="184"/>
      <c r="D293" s="183" t="s">
        <v>25</v>
      </c>
      <c r="E293" s="183" t="s">
        <v>28</v>
      </c>
      <c r="F293" s="185">
        <v>45112</v>
      </c>
      <c r="G293" s="183" t="s">
        <v>27</v>
      </c>
      <c r="H293" s="186">
        <v>510000</v>
      </c>
      <c r="I293" s="183" t="s">
        <v>19</v>
      </c>
      <c r="J293" s="183">
        <v>6000</v>
      </c>
      <c r="K293" s="184"/>
      <c r="L293" s="183">
        <v>2023</v>
      </c>
      <c r="M293" s="184"/>
      <c r="N293" s="184"/>
      <c r="O293" s="184"/>
    </row>
    <row r="294" spans="1:15" s="176" customFormat="1" ht="15" x14ac:dyDescent="0.15">
      <c r="A294" s="183" t="s">
        <v>20</v>
      </c>
      <c r="B294" s="183" t="s">
        <v>22</v>
      </c>
      <c r="C294" s="184"/>
      <c r="D294" s="183" t="s">
        <v>25</v>
      </c>
      <c r="E294" s="183" t="s">
        <v>28</v>
      </c>
      <c r="F294" s="185">
        <v>45113</v>
      </c>
      <c r="G294" s="183" t="s">
        <v>27</v>
      </c>
      <c r="H294" s="186">
        <v>510000</v>
      </c>
      <c r="I294" s="183" t="s">
        <v>19</v>
      </c>
      <c r="J294" s="183">
        <v>6000</v>
      </c>
      <c r="K294" s="184"/>
      <c r="L294" s="183">
        <v>2023</v>
      </c>
      <c r="M294" s="184"/>
      <c r="N294" s="184"/>
      <c r="O294" s="184"/>
    </row>
    <row r="295" spans="1:15" s="176" customFormat="1" ht="15" x14ac:dyDescent="0.15">
      <c r="A295" s="183" t="s">
        <v>20</v>
      </c>
      <c r="B295" s="183" t="s">
        <v>22</v>
      </c>
      <c r="C295" s="184"/>
      <c r="D295" s="183" t="s">
        <v>25</v>
      </c>
      <c r="E295" s="183" t="s">
        <v>28</v>
      </c>
      <c r="F295" s="185">
        <v>45113</v>
      </c>
      <c r="G295" s="183" t="s">
        <v>24</v>
      </c>
      <c r="H295" s="186">
        <v>70000</v>
      </c>
      <c r="I295" s="183" t="s">
        <v>19</v>
      </c>
      <c r="J295" s="183">
        <v>850</v>
      </c>
      <c r="K295" s="184"/>
      <c r="L295" s="183">
        <v>2023</v>
      </c>
      <c r="M295" s="184"/>
      <c r="N295" s="184"/>
      <c r="O295" s="184"/>
    </row>
    <row r="296" spans="1:15" s="176" customFormat="1" ht="15" x14ac:dyDescent="0.15">
      <c r="A296" s="183" t="s">
        <v>20</v>
      </c>
      <c r="B296" s="183" t="s">
        <v>22</v>
      </c>
      <c r="C296" s="184"/>
      <c r="D296" s="183" t="s">
        <v>25</v>
      </c>
      <c r="E296" s="183" t="s">
        <v>28</v>
      </c>
      <c r="F296" s="185">
        <v>45114</v>
      </c>
      <c r="G296" s="183" t="s">
        <v>27</v>
      </c>
      <c r="H296" s="186">
        <v>510000</v>
      </c>
      <c r="I296" s="183" t="s">
        <v>19</v>
      </c>
      <c r="J296" s="183">
        <v>6000</v>
      </c>
      <c r="K296" s="184"/>
      <c r="L296" s="183">
        <v>2023</v>
      </c>
      <c r="M296" s="184"/>
      <c r="N296" s="184"/>
      <c r="O296" s="184"/>
    </row>
    <row r="297" spans="1:15" s="176" customFormat="1" ht="15" x14ac:dyDescent="0.15">
      <c r="A297" s="183" t="s">
        <v>20</v>
      </c>
      <c r="B297" s="183" t="s">
        <v>22</v>
      </c>
      <c r="C297" s="184"/>
      <c r="D297" s="183" t="s">
        <v>25</v>
      </c>
      <c r="E297" s="183" t="s">
        <v>28</v>
      </c>
      <c r="F297" s="185">
        <v>45114</v>
      </c>
      <c r="G297" s="183" t="s">
        <v>24</v>
      </c>
      <c r="H297" s="186">
        <v>660000</v>
      </c>
      <c r="I297" s="183" t="s">
        <v>19</v>
      </c>
      <c r="J297" s="183">
        <v>7750</v>
      </c>
      <c r="K297" s="184"/>
      <c r="L297" s="183">
        <v>2023</v>
      </c>
      <c r="M297" s="184"/>
      <c r="N297" s="184"/>
      <c r="O297" s="184"/>
    </row>
    <row r="298" spans="1:15" s="176" customFormat="1" ht="15" x14ac:dyDescent="0.15">
      <c r="A298" s="183" t="s">
        <v>20</v>
      </c>
      <c r="B298" s="183" t="s">
        <v>22</v>
      </c>
      <c r="C298" s="184"/>
      <c r="D298" s="183" t="s">
        <v>25</v>
      </c>
      <c r="E298" s="183" t="s">
        <v>28</v>
      </c>
      <c r="F298" s="185">
        <v>45115</v>
      </c>
      <c r="G298" s="183" t="s">
        <v>24</v>
      </c>
      <c r="H298" s="186">
        <v>790000</v>
      </c>
      <c r="I298" s="183" t="s">
        <v>19</v>
      </c>
      <c r="J298" s="183">
        <v>9236</v>
      </c>
      <c r="K298" s="184"/>
      <c r="L298" s="183">
        <v>2023</v>
      </c>
      <c r="M298" s="184"/>
      <c r="N298" s="184"/>
      <c r="O298" s="184"/>
    </row>
    <row r="299" spans="1:15" s="176" customFormat="1" ht="15" x14ac:dyDescent="0.15">
      <c r="A299" s="183" t="s">
        <v>20</v>
      </c>
      <c r="B299" s="183" t="s">
        <v>22</v>
      </c>
      <c r="C299" s="184"/>
      <c r="D299" s="183" t="s">
        <v>25</v>
      </c>
      <c r="E299" s="183" t="s">
        <v>28</v>
      </c>
      <c r="F299" s="185">
        <v>45115</v>
      </c>
      <c r="G299" s="183" t="s">
        <v>27</v>
      </c>
      <c r="H299" s="186">
        <v>510000</v>
      </c>
      <c r="I299" s="183" t="s">
        <v>19</v>
      </c>
      <c r="J299" s="183">
        <v>6000</v>
      </c>
      <c r="K299" s="184"/>
      <c r="L299" s="183">
        <v>2023</v>
      </c>
      <c r="M299" s="184"/>
      <c r="N299" s="184"/>
      <c r="O299" s="184"/>
    </row>
    <row r="300" spans="1:15" s="176" customFormat="1" ht="15" x14ac:dyDescent="0.15">
      <c r="A300" s="183" t="s">
        <v>20</v>
      </c>
      <c r="B300" s="183" t="s">
        <v>22</v>
      </c>
      <c r="C300" s="184"/>
      <c r="D300" s="183" t="s">
        <v>25</v>
      </c>
      <c r="E300" s="183" t="s">
        <v>28</v>
      </c>
      <c r="F300" s="185">
        <v>45116</v>
      </c>
      <c r="G300" s="183" t="s">
        <v>27</v>
      </c>
      <c r="H300" s="186">
        <v>510000</v>
      </c>
      <c r="I300" s="183" t="s">
        <v>19</v>
      </c>
      <c r="J300" s="183">
        <v>6000</v>
      </c>
      <c r="K300" s="184"/>
      <c r="L300" s="183">
        <v>2023</v>
      </c>
      <c r="M300" s="184"/>
      <c r="N300" s="184"/>
      <c r="O300" s="184"/>
    </row>
    <row r="301" spans="1:15" s="176" customFormat="1" ht="15" x14ac:dyDescent="0.15">
      <c r="A301" s="183" t="s">
        <v>20</v>
      </c>
      <c r="B301" s="183" t="s">
        <v>22</v>
      </c>
      <c r="C301" s="184"/>
      <c r="D301" s="183" t="s">
        <v>25</v>
      </c>
      <c r="E301" s="183" t="s">
        <v>28</v>
      </c>
      <c r="F301" s="185">
        <v>45117</v>
      </c>
      <c r="G301" s="183" t="s">
        <v>27</v>
      </c>
      <c r="H301" s="186">
        <v>510000</v>
      </c>
      <c r="I301" s="183" t="s">
        <v>19</v>
      </c>
      <c r="J301" s="183">
        <v>6000</v>
      </c>
      <c r="K301" s="184"/>
      <c r="L301" s="183">
        <v>2023</v>
      </c>
      <c r="M301" s="184"/>
      <c r="N301" s="184"/>
      <c r="O301" s="184"/>
    </row>
    <row r="302" spans="1:15" s="176" customFormat="1" ht="15" x14ac:dyDescent="0.15">
      <c r="A302" s="183" t="s">
        <v>20</v>
      </c>
      <c r="B302" s="183" t="s">
        <v>22</v>
      </c>
      <c r="C302" s="184"/>
      <c r="D302" s="183" t="s">
        <v>25</v>
      </c>
      <c r="E302" s="183" t="s">
        <v>28</v>
      </c>
      <c r="F302" s="185">
        <v>45117</v>
      </c>
      <c r="G302" s="183" t="s">
        <v>24</v>
      </c>
      <c r="H302" s="186">
        <v>490000</v>
      </c>
      <c r="I302" s="183" t="s">
        <v>19</v>
      </c>
      <c r="J302" s="183">
        <v>5750</v>
      </c>
      <c r="K302" s="184"/>
      <c r="L302" s="183">
        <v>2023</v>
      </c>
      <c r="M302" s="184"/>
      <c r="N302" s="184"/>
      <c r="O302" s="184"/>
    </row>
    <row r="303" spans="1:15" s="176" customFormat="1" ht="15" x14ac:dyDescent="0.15">
      <c r="A303" s="183" t="s">
        <v>20</v>
      </c>
      <c r="B303" s="183" t="s">
        <v>22</v>
      </c>
      <c r="C303" s="184"/>
      <c r="D303" s="183" t="s">
        <v>25</v>
      </c>
      <c r="E303" s="183" t="s">
        <v>28</v>
      </c>
      <c r="F303" s="185">
        <v>45118</v>
      </c>
      <c r="G303" s="183" t="s">
        <v>24</v>
      </c>
      <c r="H303" s="186">
        <v>1370000</v>
      </c>
      <c r="I303" s="183" t="s">
        <v>19</v>
      </c>
      <c r="J303" s="183">
        <v>16066</v>
      </c>
      <c r="K303" s="184"/>
      <c r="L303" s="183">
        <v>2023</v>
      </c>
      <c r="M303" s="184"/>
      <c r="N303" s="184"/>
      <c r="O303" s="184"/>
    </row>
    <row r="304" spans="1:15" s="176" customFormat="1" ht="15" x14ac:dyDescent="0.15">
      <c r="A304" s="183" t="s">
        <v>20</v>
      </c>
      <c r="B304" s="183" t="s">
        <v>22</v>
      </c>
      <c r="C304" s="184"/>
      <c r="D304" s="183" t="s">
        <v>25</v>
      </c>
      <c r="E304" s="183" t="s">
        <v>28</v>
      </c>
      <c r="F304" s="185">
        <v>45118</v>
      </c>
      <c r="G304" s="183" t="s">
        <v>27</v>
      </c>
      <c r="H304" s="186">
        <v>510000</v>
      </c>
      <c r="I304" s="183" t="s">
        <v>19</v>
      </c>
      <c r="J304" s="183">
        <v>6000</v>
      </c>
      <c r="K304" s="184"/>
      <c r="L304" s="183">
        <v>2023</v>
      </c>
      <c r="M304" s="184"/>
      <c r="N304" s="184"/>
      <c r="O304" s="184"/>
    </row>
    <row r="305" spans="1:15" s="176" customFormat="1" ht="15" x14ac:dyDescent="0.15">
      <c r="A305" s="183" t="s">
        <v>20</v>
      </c>
      <c r="B305" s="183" t="s">
        <v>22</v>
      </c>
      <c r="C305" s="184"/>
      <c r="D305" s="183" t="s">
        <v>25</v>
      </c>
      <c r="E305" s="183" t="s">
        <v>28</v>
      </c>
      <c r="F305" s="185">
        <v>45119</v>
      </c>
      <c r="G305" s="183" t="s">
        <v>24</v>
      </c>
      <c r="H305" s="186">
        <v>150000</v>
      </c>
      <c r="I305" s="183" t="s">
        <v>19</v>
      </c>
      <c r="J305" s="183">
        <v>1815</v>
      </c>
      <c r="K305" s="184"/>
      <c r="L305" s="183">
        <v>2023</v>
      </c>
      <c r="M305" s="184"/>
      <c r="N305" s="184"/>
      <c r="O305" s="184"/>
    </row>
    <row r="306" spans="1:15" s="176" customFormat="1" ht="15" x14ac:dyDescent="0.15">
      <c r="A306" s="183" t="s">
        <v>20</v>
      </c>
      <c r="B306" s="183" t="s">
        <v>22</v>
      </c>
      <c r="C306" s="184"/>
      <c r="D306" s="183" t="s">
        <v>25</v>
      </c>
      <c r="E306" s="183" t="s">
        <v>28</v>
      </c>
      <c r="F306" s="185">
        <v>45119</v>
      </c>
      <c r="G306" s="183" t="s">
        <v>27</v>
      </c>
      <c r="H306" s="186">
        <v>510000</v>
      </c>
      <c r="I306" s="183" t="s">
        <v>19</v>
      </c>
      <c r="J306" s="183">
        <v>6000</v>
      </c>
      <c r="K306" s="184"/>
      <c r="L306" s="183">
        <v>2023</v>
      </c>
      <c r="M306" s="184"/>
      <c r="N306" s="184"/>
      <c r="O306" s="184"/>
    </row>
    <row r="307" spans="1:15" s="176" customFormat="1" ht="15" x14ac:dyDescent="0.15">
      <c r="A307" s="183" t="s">
        <v>20</v>
      </c>
      <c r="B307" s="183" t="s">
        <v>22</v>
      </c>
      <c r="C307" s="184"/>
      <c r="D307" s="183" t="s">
        <v>25</v>
      </c>
      <c r="E307" s="183" t="s">
        <v>28</v>
      </c>
      <c r="F307" s="185">
        <v>45120</v>
      </c>
      <c r="G307" s="183" t="s">
        <v>27</v>
      </c>
      <c r="H307" s="186">
        <v>510000</v>
      </c>
      <c r="I307" s="183" t="s">
        <v>19</v>
      </c>
      <c r="J307" s="183">
        <v>6000</v>
      </c>
      <c r="K307" s="184"/>
      <c r="L307" s="183">
        <v>2023</v>
      </c>
      <c r="M307" s="184"/>
      <c r="N307" s="184"/>
      <c r="O307" s="184"/>
    </row>
    <row r="308" spans="1:15" s="176" customFormat="1" ht="15" x14ac:dyDescent="0.15">
      <c r="A308" s="183" t="s">
        <v>20</v>
      </c>
      <c r="B308" s="183" t="s">
        <v>22</v>
      </c>
      <c r="C308" s="184"/>
      <c r="D308" s="183" t="s">
        <v>25</v>
      </c>
      <c r="E308" s="183" t="s">
        <v>28</v>
      </c>
      <c r="F308" s="185">
        <v>45121</v>
      </c>
      <c r="G308" s="183" t="s">
        <v>27</v>
      </c>
      <c r="H308" s="186">
        <v>510000</v>
      </c>
      <c r="I308" s="183" t="s">
        <v>19</v>
      </c>
      <c r="J308" s="183">
        <v>6000</v>
      </c>
      <c r="K308" s="184"/>
      <c r="L308" s="183">
        <v>2023</v>
      </c>
      <c r="M308" s="184"/>
      <c r="N308" s="184"/>
      <c r="O308" s="184"/>
    </row>
    <row r="309" spans="1:15" s="176" customFormat="1" ht="15" x14ac:dyDescent="0.15">
      <c r="A309" s="183" t="s">
        <v>20</v>
      </c>
      <c r="B309" s="183" t="s">
        <v>22</v>
      </c>
      <c r="C309" s="184"/>
      <c r="D309" s="183" t="s">
        <v>25</v>
      </c>
      <c r="E309" s="183" t="s">
        <v>28</v>
      </c>
      <c r="F309" s="185">
        <v>45122</v>
      </c>
      <c r="G309" s="183" t="s">
        <v>27</v>
      </c>
      <c r="H309" s="186">
        <v>510000</v>
      </c>
      <c r="I309" s="183" t="s">
        <v>19</v>
      </c>
      <c r="J309" s="183">
        <v>6000</v>
      </c>
      <c r="K309" s="184"/>
      <c r="L309" s="183">
        <v>2023</v>
      </c>
      <c r="M309" s="184"/>
      <c r="N309" s="184"/>
      <c r="O309" s="184"/>
    </row>
    <row r="310" spans="1:15" s="176" customFormat="1" ht="15" x14ac:dyDescent="0.15">
      <c r="A310" s="183" t="s">
        <v>20</v>
      </c>
      <c r="B310" s="183" t="s">
        <v>22</v>
      </c>
      <c r="C310" s="184"/>
      <c r="D310" s="183" t="s">
        <v>25</v>
      </c>
      <c r="E310" s="183" t="s">
        <v>28</v>
      </c>
      <c r="F310" s="185">
        <v>45124</v>
      </c>
      <c r="G310" s="183" t="s">
        <v>27</v>
      </c>
      <c r="H310" s="186">
        <v>510000</v>
      </c>
      <c r="I310" s="183" t="s">
        <v>19</v>
      </c>
      <c r="J310" s="183">
        <v>6000</v>
      </c>
      <c r="K310" s="184"/>
      <c r="L310" s="183">
        <v>2023</v>
      </c>
      <c r="M310" s="184"/>
      <c r="N310" s="184"/>
      <c r="O310" s="184"/>
    </row>
    <row r="311" spans="1:15" s="176" customFormat="1" ht="15" x14ac:dyDescent="0.15">
      <c r="A311" s="183" t="s">
        <v>20</v>
      </c>
      <c r="B311" s="183" t="s">
        <v>22</v>
      </c>
      <c r="C311" s="184"/>
      <c r="D311" s="183" t="s">
        <v>25</v>
      </c>
      <c r="E311" s="183" t="s">
        <v>28</v>
      </c>
      <c r="F311" s="185">
        <v>45125</v>
      </c>
      <c r="G311" s="183" t="s">
        <v>27</v>
      </c>
      <c r="H311" s="186">
        <v>510000</v>
      </c>
      <c r="I311" s="183" t="s">
        <v>19</v>
      </c>
      <c r="J311" s="183">
        <v>6000</v>
      </c>
      <c r="K311" s="184"/>
      <c r="L311" s="183">
        <v>2023</v>
      </c>
      <c r="M311" s="184"/>
      <c r="N311" s="184"/>
      <c r="O311" s="184"/>
    </row>
    <row r="312" spans="1:15" s="176" customFormat="1" ht="15" x14ac:dyDescent="0.15">
      <c r="A312" s="183" t="s">
        <v>20</v>
      </c>
      <c r="B312" s="183" t="s">
        <v>22</v>
      </c>
      <c r="C312" s="184"/>
      <c r="D312" s="183" t="s">
        <v>25</v>
      </c>
      <c r="E312" s="183" t="s">
        <v>28</v>
      </c>
      <c r="F312" s="185">
        <v>45126</v>
      </c>
      <c r="G312" s="183" t="s">
        <v>27</v>
      </c>
      <c r="H312" s="186">
        <v>510000</v>
      </c>
      <c r="I312" s="183" t="s">
        <v>19</v>
      </c>
      <c r="J312" s="183">
        <v>6000</v>
      </c>
      <c r="K312" s="184"/>
      <c r="L312" s="183">
        <v>2023</v>
      </c>
      <c r="M312" s="184"/>
      <c r="N312" s="184"/>
      <c r="O312" s="184"/>
    </row>
    <row r="313" spans="1:15" s="176" customFormat="1" ht="15" x14ac:dyDescent="0.15">
      <c r="A313" s="183" t="s">
        <v>20</v>
      </c>
      <c r="B313" s="183" t="s">
        <v>22</v>
      </c>
      <c r="C313" s="184"/>
      <c r="D313" s="183" t="s">
        <v>25</v>
      </c>
      <c r="E313" s="183" t="s">
        <v>28</v>
      </c>
      <c r="F313" s="185">
        <v>45127</v>
      </c>
      <c r="G313" s="183" t="s">
        <v>27</v>
      </c>
      <c r="H313" s="186">
        <v>510000</v>
      </c>
      <c r="I313" s="183" t="s">
        <v>19</v>
      </c>
      <c r="J313" s="183">
        <v>6000</v>
      </c>
      <c r="K313" s="184"/>
      <c r="L313" s="183">
        <v>2023</v>
      </c>
      <c r="M313" s="184"/>
      <c r="N313" s="184"/>
      <c r="O313" s="184"/>
    </row>
    <row r="314" spans="1:15" s="176" customFormat="1" ht="15" x14ac:dyDescent="0.15">
      <c r="A314" s="183" t="s">
        <v>20</v>
      </c>
      <c r="B314" s="183" t="s">
        <v>22</v>
      </c>
      <c r="C314" s="184"/>
      <c r="D314" s="183" t="s">
        <v>25</v>
      </c>
      <c r="E314" s="183" t="s">
        <v>28</v>
      </c>
      <c r="F314" s="185">
        <v>45128</v>
      </c>
      <c r="G314" s="183" t="s">
        <v>27</v>
      </c>
      <c r="H314" s="186">
        <v>510000</v>
      </c>
      <c r="I314" s="183" t="s">
        <v>19</v>
      </c>
      <c r="J314" s="183">
        <v>6000</v>
      </c>
      <c r="K314" s="184"/>
      <c r="L314" s="183">
        <v>2023</v>
      </c>
      <c r="M314" s="184"/>
      <c r="N314" s="184"/>
      <c r="O314" s="184"/>
    </row>
    <row r="315" spans="1:15" s="176" customFormat="1" ht="15" x14ac:dyDescent="0.15">
      <c r="A315" s="183" t="s">
        <v>20</v>
      </c>
      <c r="B315" s="183" t="s">
        <v>22</v>
      </c>
      <c r="C315" s="184"/>
      <c r="D315" s="183" t="s">
        <v>25</v>
      </c>
      <c r="E315" s="183" t="s">
        <v>28</v>
      </c>
      <c r="F315" s="185">
        <v>45129</v>
      </c>
      <c r="G315" s="183" t="s">
        <v>27</v>
      </c>
      <c r="H315" s="186">
        <v>510000</v>
      </c>
      <c r="I315" s="183" t="s">
        <v>19</v>
      </c>
      <c r="J315" s="183">
        <v>6000</v>
      </c>
      <c r="K315" s="184"/>
      <c r="L315" s="183">
        <v>2023</v>
      </c>
      <c r="M315" s="184"/>
      <c r="N315" s="184"/>
      <c r="O315" s="184"/>
    </row>
    <row r="316" spans="1:15" s="176" customFormat="1" ht="15" x14ac:dyDescent="0.15">
      <c r="A316" s="183" t="s">
        <v>20</v>
      </c>
      <c r="B316" s="183" t="s">
        <v>22</v>
      </c>
      <c r="C316" s="184"/>
      <c r="D316" s="183" t="s">
        <v>25</v>
      </c>
      <c r="E316" s="183" t="s">
        <v>28</v>
      </c>
      <c r="F316" s="185">
        <v>45131</v>
      </c>
      <c r="G316" s="183" t="s">
        <v>27</v>
      </c>
      <c r="H316" s="186">
        <v>510000</v>
      </c>
      <c r="I316" s="183" t="s">
        <v>19</v>
      </c>
      <c r="J316" s="183">
        <v>6000</v>
      </c>
      <c r="K316" s="184"/>
      <c r="L316" s="183">
        <v>2023</v>
      </c>
      <c r="M316" s="184"/>
      <c r="N316" s="184"/>
      <c r="O316" s="184"/>
    </row>
    <row r="317" spans="1:15" s="176" customFormat="1" ht="15" x14ac:dyDescent="0.15">
      <c r="A317" s="183" t="s">
        <v>20</v>
      </c>
      <c r="B317" s="183" t="s">
        <v>22</v>
      </c>
      <c r="C317" s="184"/>
      <c r="D317" s="183" t="s">
        <v>25</v>
      </c>
      <c r="E317" s="183" t="s">
        <v>28</v>
      </c>
      <c r="F317" s="185">
        <v>45132</v>
      </c>
      <c r="G317" s="183" t="s">
        <v>27</v>
      </c>
      <c r="H317" s="186">
        <v>430000</v>
      </c>
      <c r="I317" s="183" t="s">
        <v>19</v>
      </c>
      <c r="J317" s="183">
        <v>5000</v>
      </c>
      <c r="K317" s="184"/>
      <c r="L317" s="183">
        <v>2023</v>
      </c>
      <c r="M317" s="184"/>
      <c r="N317" s="184"/>
      <c r="O317" s="184"/>
    </row>
    <row r="318" spans="1:15" s="176" customFormat="1" ht="15" x14ac:dyDescent="0.15">
      <c r="A318" s="183" t="s">
        <v>20</v>
      </c>
      <c r="B318" s="183" t="s">
        <v>22</v>
      </c>
      <c r="C318" s="184"/>
      <c r="D318" s="183" t="s">
        <v>25</v>
      </c>
      <c r="E318" s="183" t="s">
        <v>28</v>
      </c>
      <c r="F318" s="185">
        <v>45133</v>
      </c>
      <c r="G318" s="183" t="s">
        <v>27</v>
      </c>
      <c r="H318" s="186">
        <v>210000</v>
      </c>
      <c r="I318" s="183" t="s">
        <v>19</v>
      </c>
      <c r="J318" s="183">
        <v>2500</v>
      </c>
      <c r="K318" s="184"/>
      <c r="L318" s="183">
        <v>2023</v>
      </c>
      <c r="M318" s="184"/>
      <c r="N318" s="184"/>
      <c r="O318" s="184"/>
    </row>
    <row r="319" spans="1:15" s="176" customFormat="1" ht="15" x14ac:dyDescent="0.15">
      <c r="A319" s="183" t="s">
        <v>20</v>
      </c>
      <c r="B319" s="183" t="s">
        <v>22</v>
      </c>
      <c r="C319" s="184"/>
      <c r="D319" s="183" t="s">
        <v>25</v>
      </c>
      <c r="E319" s="183" t="s">
        <v>28</v>
      </c>
      <c r="F319" s="185">
        <v>45134</v>
      </c>
      <c r="G319" s="183" t="s">
        <v>27</v>
      </c>
      <c r="H319" s="186">
        <v>210000</v>
      </c>
      <c r="I319" s="183" t="s">
        <v>19</v>
      </c>
      <c r="J319" s="183">
        <v>2500</v>
      </c>
      <c r="K319" s="184"/>
      <c r="L319" s="183">
        <v>2023</v>
      </c>
      <c r="M319" s="184"/>
      <c r="N319" s="184"/>
      <c r="O319" s="184"/>
    </row>
    <row r="320" spans="1:15" s="176" customFormat="1" ht="15" x14ac:dyDescent="0.15">
      <c r="A320" s="183" t="s">
        <v>21</v>
      </c>
      <c r="B320" s="183" t="s">
        <v>83</v>
      </c>
      <c r="C320" s="184"/>
      <c r="D320" s="184"/>
      <c r="E320" s="184"/>
      <c r="F320" s="185">
        <v>45222</v>
      </c>
      <c r="G320" s="183" t="s">
        <v>36</v>
      </c>
      <c r="H320" s="186">
        <v>250000</v>
      </c>
      <c r="I320" s="183" t="s">
        <v>33</v>
      </c>
      <c r="J320" s="184"/>
      <c r="K320" s="184"/>
      <c r="L320" s="183">
        <v>2023</v>
      </c>
      <c r="M320" s="184"/>
      <c r="N320" s="183" t="s">
        <v>34</v>
      </c>
      <c r="O320" s="184"/>
    </row>
    <row r="321" spans="1:15" s="176" customFormat="1" ht="15" x14ac:dyDescent="0.15">
      <c r="A321" s="183" t="s">
        <v>20</v>
      </c>
      <c r="B321" s="183" t="s">
        <v>83</v>
      </c>
      <c r="C321" s="184"/>
      <c r="D321" s="184"/>
      <c r="E321" s="184"/>
      <c r="F321" s="185">
        <v>44931</v>
      </c>
      <c r="G321" s="183" t="s">
        <v>36</v>
      </c>
      <c r="H321" s="186">
        <v>80000</v>
      </c>
      <c r="I321" s="183" t="s">
        <v>33</v>
      </c>
      <c r="J321" s="184"/>
      <c r="K321" s="184"/>
      <c r="L321" s="183">
        <v>2022</v>
      </c>
      <c r="M321" s="184"/>
      <c r="N321" s="183" t="s">
        <v>34</v>
      </c>
      <c r="O321" s="184"/>
    </row>
    <row r="322" spans="1:15" s="176" customFormat="1" ht="15" x14ac:dyDescent="0.15">
      <c r="A322" s="183" t="s">
        <v>20</v>
      </c>
      <c r="B322" s="183" t="s">
        <v>83</v>
      </c>
      <c r="C322" s="184"/>
      <c r="D322" s="184"/>
      <c r="E322" s="184"/>
      <c r="F322" s="185">
        <v>44937</v>
      </c>
      <c r="G322" s="183" t="s">
        <v>36</v>
      </c>
      <c r="H322" s="186">
        <v>130000</v>
      </c>
      <c r="I322" s="183" t="s">
        <v>33</v>
      </c>
      <c r="J322" s="184"/>
      <c r="K322" s="184"/>
      <c r="L322" s="183">
        <v>2022</v>
      </c>
      <c r="M322" s="184"/>
      <c r="N322" s="183" t="s">
        <v>34</v>
      </c>
      <c r="O322" s="184"/>
    </row>
    <row r="323" spans="1:15" s="176" customFormat="1" ht="15" x14ac:dyDescent="0.15">
      <c r="A323" s="183" t="s">
        <v>20</v>
      </c>
      <c r="B323" s="183" t="s">
        <v>83</v>
      </c>
      <c r="C323" s="184"/>
      <c r="D323" s="184"/>
      <c r="E323" s="184"/>
      <c r="F323" s="185">
        <v>44943</v>
      </c>
      <c r="G323" s="183" t="s">
        <v>36</v>
      </c>
      <c r="H323" s="186">
        <v>150000</v>
      </c>
      <c r="I323" s="183" t="s">
        <v>33</v>
      </c>
      <c r="J323" s="184"/>
      <c r="K323" s="184"/>
      <c r="L323" s="183">
        <v>2022</v>
      </c>
      <c r="M323" s="184"/>
      <c r="N323" s="183" t="s">
        <v>34</v>
      </c>
      <c r="O323" s="184"/>
    </row>
    <row r="324" spans="1:15" s="176" customFormat="1" ht="15" x14ac:dyDescent="0.15">
      <c r="A324" s="183" t="s">
        <v>20</v>
      </c>
      <c r="B324" s="183" t="s">
        <v>83</v>
      </c>
      <c r="C324" s="184"/>
      <c r="D324" s="184"/>
      <c r="E324" s="184"/>
      <c r="F324" s="185">
        <v>44950</v>
      </c>
      <c r="G324" s="183" t="s">
        <v>36</v>
      </c>
      <c r="H324" s="186">
        <v>90000</v>
      </c>
      <c r="I324" s="183" t="s">
        <v>33</v>
      </c>
      <c r="J324" s="184"/>
      <c r="K324" s="184"/>
      <c r="L324" s="183">
        <v>2022</v>
      </c>
      <c r="M324" s="184"/>
      <c r="N324" s="183" t="s">
        <v>34</v>
      </c>
      <c r="O324" s="183" t="s">
        <v>576</v>
      </c>
    </row>
    <row r="325" spans="1:15" s="176" customFormat="1" ht="15" x14ac:dyDescent="0.15">
      <c r="A325" s="183" t="s">
        <v>20</v>
      </c>
      <c r="B325" s="183" t="s">
        <v>83</v>
      </c>
      <c r="C325" s="184"/>
      <c r="D325" s="184"/>
      <c r="E325" s="184"/>
      <c r="F325" s="185">
        <v>44963</v>
      </c>
      <c r="G325" s="183" t="s">
        <v>36</v>
      </c>
      <c r="H325" s="186">
        <v>80000</v>
      </c>
      <c r="I325" s="183" t="s">
        <v>33</v>
      </c>
      <c r="J325" s="184"/>
      <c r="K325" s="184"/>
      <c r="L325" s="183">
        <v>2022</v>
      </c>
      <c r="M325" s="184"/>
      <c r="N325" s="183" t="s">
        <v>34</v>
      </c>
      <c r="O325" s="184"/>
    </row>
    <row r="326" spans="1:15" s="176" customFormat="1" ht="15" x14ac:dyDescent="0.15">
      <c r="A326" s="183" t="s">
        <v>20</v>
      </c>
      <c r="B326" s="183" t="s">
        <v>83</v>
      </c>
      <c r="C326" s="184"/>
      <c r="D326" s="184"/>
      <c r="E326" s="184"/>
      <c r="F326" s="185">
        <v>44964</v>
      </c>
      <c r="G326" s="183" t="s">
        <v>36</v>
      </c>
      <c r="H326" s="186">
        <v>120000</v>
      </c>
      <c r="I326" s="183" t="s">
        <v>33</v>
      </c>
      <c r="J326" s="184"/>
      <c r="K326" s="184"/>
      <c r="L326" s="183">
        <v>2022</v>
      </c>
      <c r="M326" s="184"/>
      <c r="N326" s="183" t="s">
        <v>34</v>
      </c>
      <c r="O326" s="184"/>
    </row>
    <row r="327" spans="1:15" s="176" customFormat="1" ht="15" x14ac:dyDescent="0.15">
      <c r="A327" s="183" t="s">
        <v>20</v>
      </c>
      <c r="B327" s="183" t="s">
        <v>83</v>
      </c>
      <c r="C327" s="184"/>
      <c r="D327" s="184"/>
      <c r="E327" s="184"/>
      <c r="F327" s="185">
        <v>44978</v>
      </c>
      <c r="G327" s="183" t="s">
        <v>36</v>
      </c>
      <c r="H327" s="186">
        <v>160000</v>
      </c>
      <c r="I327" s="183" t="s">
        <v>33</v>
      </c>
      <c r="J327" s="184"/>
      <c r="K327" s="184"/>
      <c r="L327" s="183">
        <v>2022</v>
      </c>
      <c r="M327" s="184"/>
      <c r="N327" s="183" t="s">
        <v>34</v>
      </c>
      <c r="O327" s="184"/>
    </row>
    <row r="328" spans="1:15" s="176" customFormat="1" ht="15" x14ac:dyDescent="0.15">
      <c r="A328" s="183" t="s">
        <v>20</v>
      </c>
      <c r="B328" s="183" t="s">
        <v>83</v>
      </c>
      <c r="C328" s="184"/>
      <c r="D328" s="184"/>
      <c r="E328" s="184"/>
      <c r="F328" s="185">
        <v>44985</v>
      </c>
      <c r="G328" s="183" t="s">
        <v>36</v>
      </c>
      <c r="H328" s="186">
        <v>80000</v>
      </c>
      <c r="I328" s="183" t="s">
        <v>33</v>
      </c>
      <c r="J328" s="184"/>
      <c r="K328" s="184"/>
      <c r="L328" s="183">
        <v>2022</v>
      </c>
      <c r="M328" s="184"/>
      <c r="N328" s="183" t="s">
        <v>34</v>
      </c>
      <c r="O328" s="184"/>
    </row>
    <row r="329" spans="1:15" s="176" customFormat="1" ht="15" x14ac:dyDescent="0.15">
      <c r="A329" s="183" t="s">
        <v>20</v>
      </c>
      <c r="B329" s="183" t="s">
        <v>83</v>
      </c>
      <c r="C329" s="184"/>
      <c r="D329" s="184"/>
      <c r="E329" s="184"/>
      <c r="F329" s="185">
        <v>44991</v>
      </c>
      <c r="G329" s="183" t="s">
        <v>36</v>
      </c>
      <c r="H329" s="186">
        <v>110000</v>
      </c>
      <c r="I329" s="183" t="s">
        <v>33</v>
      </c>
      <c r="J329" s="184"/>
      <c r="K329" s="184"/>
      <c r="L329" s="183">
        <v>2022</v>
      </c>
      <c r="M329" s="184"/>
      <c r="N329" s="183" t="s">
        <v>34</v>
      </c>
      <c r="O329" s="184"/>
    </row>
    <row r="330" spans="1:15" s="176" customFormat="1" ht="15" x14ac:dyDescent="0.15">
      <c r="A330" s="183" t="s">
        <v>20</v>
      </c>
      <c r="B330" s="183" t="s">
        <v>83</v>
      </c>
      <c r="C330" s="184"/>
      <c r="D330" s="184"/>
      <c r="E330" s="184"/>
      <c r="F330" s="185">
        <v>44998</v>
      </c>
      <c r="G330" s="183" t="s">
        <v>36</v>
      </c>
      <c r="H330" s="186">
        <v>70000</v>
      </c>
      <c r="I330" s="183" t="s">
        <v>33</v>
      </c>
      <c r="J330" s="184"/>
      <c r="K330" s="184"/>
      <c r="L330" s="183">
        <v>2022</v>
      </c>
      <c r="M330" s="184"/>
      <c r="N330" s="183" t="s">
        <v>34</v>
      </c>
      <c r="O330" s="184"/>
    </row>
    <row r="331" spans="1:15" s="176" customFormat="1" ht="15" x14ac:dyDescent="0.15">
      <c r="A331" s="183" t="s">
        <v>20</v>
      </c>
      <c r="B331" s="183" t="s">
        <v>83</v>
      </c>
      <c r="C331" s="184"/>
      <c r="D331" s="184"/>
      <c r="E331" s="184"/>
      <c r="F331" s="185">
        <v>45006</v>
      </c>
      <c r="G331" s="183" t="s">
        <v>36</v>
      </c>
      <c r="H331" s="186">
        <v>70000</v>
      </c>
      <c r="I331" s="183" t="s">
        <v>33</v>
      </c>
      <c r="J331" s="184"/>
      <c r="K331" s="184"/>
      <c r="L331" s="183">
        <v>2022</v>
      </c>
      <c r="M331" s="184"/>
      <c r="N331" s="183" t="s">
        <v>34</v>
      </c>
      <c r="O331" s="184"/>
    </row>
    <row r="332" spans="1:15" s="176" customFormat="1" ht="15" x14ac:dyDescent="0.15">
      <c r="A332" s="183" t="s">
        <v>20</v>
      </c>
      <c r="B332" s="183" t="s">
        <v>83</v>
      </c>
      <c r="C332" s="184"/>
      <c r="D332" s="184"/>
      <c r="E332" s="184"/>
      <c r="F332" s="185">
        <v>45188</v>
      </c>
      <c r="G332" s="183" t="s">
        <v>36</v>
      </c>
      <c r="H332" s="186">
        <v>80000</v>
      </c>
      <c r="I332" s="183" t="s">
        <v>33</v>
      </c>
      <c r="J332" s="184"/>
      <c r="K332" s="184"/>
      <c r="L332" s="183">
        <v>2023</v>
      </c>
      <c r="M332" s="184"/>
      <c r="N332" s="183" t="s">
        <v>34</v>
      </c>
      <c r="O332" s="184"/>
    </row>
    <row r="333" spans="1:15" s="176" customFormat="1" ht="15" x14ac:dyDescent="0.15">
      <c r="A333" s="183" t="s">
        <v>20</v>
      </c>
      <c r="B333" s="183" t="s">
        <v>83</v>
      </c>
      <c r="C333" s="184"/>
      <c r="D333" s="184"/>
      <c r="E333" s="184"/>
      <c r="F333" s="185">
        <v>45216</v>
      </c>
      <c r="G333" s="183" t="s">
        <v>36</v>
      </c>
      <c r="H333" s="186">
        <v>170000</v>
      </c>
      <c r="I333" s="183" t="s">
        <v>33</v>
      </c>
      <c r="J333" s="184"/>
      <c r="K333" s="184"/>
      <c r="L333" s="183">
        <v>2023</v>
      </c>
      <c r="M333" s="184"/>
      <c r="N333" s="183" t="s">
        <v>34</v>
      </c>
      <c r="O333" s="184"/>
    </row>
    <row r="334" spans="1:15" s="176" customFormat="1" ht="15" x14ac:dyDescent="0.15">
      <c r="A334" s="183" t="s">
        <v>20</v>
      </c>
      <c r="B334" s="183" t="s">
        <v>83</v>
      </c>
      <c r="C334" s="184"/>
      <c r="D334" s="184"/>
      <c r="E334" s="184"/>
      <c r="F334" s="185">
        <v>45226</v>
      </c>
      <c r="G334" s="183" t="s">
        <v>754</v>
      </c>
      <c r="H334" s="186">
        <v>0</v>
      </c>
      <c r="I334" s="183" t="s">
        <v>574</v>
      </c>
      <c r="J334" s="184"/>
      <c r="K334" s="184"/>
      <c r="L334" s="183">
        <v>2023</v>
      </c>
      <c r="M334" s="184"/>
      <c r="N334" s="183" t="s">
        <v>34</v>
      </c>
      <c r="O334" s="184"/>
    </row>
    <row r="335" spans="1:15" s="176" customFormat="1" ht="15" x14ac:dyDescent="0.15">
      <c r="A335" s="183" t="s">
        <v>20</v>
      </c>
      <c r="B335" s="183" t="s">
        <v>83</v>
      </c>
      <c r="C335" s="184"/>
      <c r="D335" s="184"/>
      <c r="E335" s="184"/>
      <c r="F335" s="185">
        <v>45230</v>
      </c>
      <c r="G335" s="183" t="s">
        <v>36</v>
      </c>
      <c r="H335" s="186">
        <v>120000</v>
      </c>
      <c r="I335" s="183" t="s">
        <v>33</v>
      </c>
      <c r="J335" s="184"/>
      <c r="K335" s="184"/>
      <c r="L335" s="183">
        <v>2023</v>
      </c>
      <c r="M335" s="184"/>
      <c r="N335" s="183" t="s">
        <v>34</v>
      </c>
      <c r="O335" s="184"/>
    </row>
    <row r="336" spans="1:15" s="176" customFormat="1" ht="15" x14ac:dyDescent="0.15">
      <c r="A336" s="183" t="s">
        <v>20</v>
      </c>
      <c r="B336" s="183" t="s">
        <v>83</v>
      </c>
      <c r="C336" s="184"/>
      <c r="D336" s="184"/>
      <c r="E336" s="184"/>
      <c r="F336" s="185">
        <v>45236</v>
      </c>
      <c r="G336" s="183" t="s">
        <v>36</v>
      </c>
      <c r="H336" s="186">
        <v>130000</v>
      </c>
      <c r="I336" s="183" t="s">
        <v>33</v>
      </c>
      <c r="J336" s="184"/>
      <c r="K336" s="184"/>
      <c r="L336" s="183">
        <v>2023</v>
      </c>
      <c r="M336" s="184"/>
      <c r="N336" s="183" t="s">
        <v>34</v>
      </c>
      <c r="O336" s="184"/>
    </row>
    <row r="337" spans="1:15" s="176" customFormat="1" ht="15" x14ac:dyDescent="0.15">
      <c r="A337" s="183" t="s">
        <v>20</v>
      </c>
      <c r="B337" s="183" t="s">
        <v>83</v>
      </c>
      <c r="C337" s="184"/>
      <c r="D337" s="184"/>
      <c r="E337" s="184"/>
      <c r="F337" s="185">
        <v>45237</v>
      </c>
      <c r="G337" s="183" t="s">
        <v>36</v>
      </c>
      <c r="H337" s="186">
        <v>80000</v>
      </c>
      <c r="I337" s="183" t="s">
        <v>33</v>
      </c>
      <c r="J337" s="184"/>
      <c r="K337" s="184"/>
      <c r="L337" s="183">
        <v>2023</v>
      </c>
      <c r="M337" s="184"/>
      <c r="N337" s="183" t="s">
        <v>34</v>
      </c>
      <c r="O337" s="184"/>
    </row>
    <row r="338" spans="1:15" s="176" customFormat="1" ht="15" x14ac:dyDescent="0.15">
      <c r="A338" s="183" t="s">
        <v>20</v>
      </c>
      <c r="B338" s="183" t="s">
        <v>83</v>
      </c>
      <c r="C338" s="184"/>
      <c r="D338" s="184"/>
      <c r="E338" s="184"/>
      <c r="F338" s="185">
        <v>45244</v>
      </c>
      <c r="G338" s="183" t="s">
        <v>36</v>
      </c>
      <c r="H338" s="186">
        <v>120000</v>
      </c>
      <c r="I338" s="183" t="s">
        <v>33</v>
      </c>
      <c r="J338" s="184"/>
      <c r="K338" s="184"/>
      <c r="L338" s="183">
        <v>2023</v>
      </c>
      <c r="M338" s="184"/>
      <c r="N338" s="183" t="s">
        <v>34</v>
      </c>
      <c r="O338" s="184"/>
    </row>
    <row r="339" spans="1:15" s="176" customFormat="1" ht="15" x14ac:dyDescent="0.15">
      <c r="A339" s="183" t="s">
        <v>20</v>
      </c>
      <c r="B339" s="183" t="s">
        <v>83</v>
      </c>
      <c r="C339" s="184"/>
      <c r="D339" s="184"/>
      <c r="E339" s="184"/>
      <c r="F339" s="185">
        <v>45251</v>
      </c>
      <c r="G339" s="183" t="s">
        <v>36</v>
      </c>
      <c r="H339" s="186">
        <v>50000</v>
      </c>
      <c r="I339" s="183" t="s">
        <v>33</v>
      </c>
      <c r="J339" s="184"/>
      <c r="K339" s="184"/>
      <c r="L339" s="183">
        <v>2023</v>
      </c>
      <c r="M339" s="184"/>
      <c r="N339" s="183" t="s">
        <v>34</v>
      </c>
      <c r="O339" s="184"/>
    </row>
    <row r="340" spans="1:15" s="176" customFormat="1" ht="15" x14ac:dyDescent="0.15">
      <c r="A340" s="183" t="s">
        <v>20</v>
      </c>
      <c r="B340" s="183" t="s">
        <v>83</v>
      </c>
      <c r="C340" s="184"/>
      <c r="D340" s="184"/>
      <c r="E340" s="184"/>
      <c r="F340" s="185">
        <v>45258</v>
      </c>
      <c r="G340" s="183" t="s">
        <v>36</v>
      </c>
      <c r="H340" s="186">
        <v>90000</v>
      </c>
      <c r="I340" s="183" t="s">
        <v>33</v>
      </c>
      <c r="J340" s="184"/>
      <c r="K340" s="184"/>
      <c r="L340" s="183">
        <v>2023</v>
      </c>
      <c r="M340" s="184"/>
      <c r="N340" s="183" t="s">
        <v>34</v>
      </c>
      <c r="O340" s="184"/>
    </row>
    <row r="341" spans="1:15" s="176" customFormat="1" ht="15" x14ac:dyDescent="0.15">
      <c r="A341" s="183" t="s">
        <v>20</v>
      </c>
      <c r="B341" s="183" t="s">
        <v>83</v>
      </c>
      <c r="C341" s="184"/>
      <c r="D341" s="184"/>
      <c r="E341" s="184"/>
      <c r="F341" s="185">
        <v>45260</v>
      </c>
      <c r="G341" s="183" t="s">
        <v>36</v>
      </c>
      <c r="H341" s="186">
        <v>80000</v>
      </c>
      <c r="I341" s="183" t="s">
        <v>33</v>
      </c>
      <c r="J341" s="184"/>
      <c r="K341" s="184"/>
      <c r="L341" s="183">
        <v>2023</v>
      </c>
      <c r="M341" s="184"/>
      <c r="N341" s="183" t="s">
        <v>34</v>
      </c>
      <c r="O341" s="184"/>
    </row>
    <row r="342" spans="1:15" s="176" customFormat="1" ht="15" x14ac:dyDescent="0.15">
      <c r="A342" s="183" t="s">
        <v>20</v>
      </c>
      <c r="B342" s="183" t="s">
        <v>83</v>
      </c>
      <c r="C342" s="184"/>
      <c r="D342" s="184"/>
      <c r="E342" s="184"/>
      <c r="F342" s="185">
        <v>45264</v>
      </c>
      <c r="G342" s="183" t="s">
        <v>36</v>
      </c>
      <c r="H342" s="186">
        <v>200000</v>
      </c>
      <c r="I342" s="183" t="s">
        <v>33</v>
      </c>
      <c r="J342" s="184"/>
      <c r="K342" s="184"/>
      <c r="L342" s="183">
        <v>2023</v>
      </c>
      <c r="M342" s="184"/>
      <c r="N342" s="183" t="s">
        <v>34</v>
      </c>
      <c r="O342" s="184"/>
    </row>
    <row r="343" spans="1:15" s="176" customFormat="1" ht="15" x14ac:dyDescent="0.15">
      <c r="A343" s="183" t="s">
        <v>20</v>
      </c>
      <c r="B343" s="183" t="s">
        <v>83</v>
      </c>
      <c r="C343" s="184"/>
      <c r="D343" s="184"/>
      <c r="E343" s="184"/>
      <c r="F343" s="185">
        <v>45271</v>
      </c>
      <c r="G343" s="183" t="s">
        <v>36</v>
      </c>
      <c r="H343" s="186">
        <v>100000</v>
      </c>
      <c r="I343" s="183" t="s">
        <v>33</v>
      </c>
      <c r="J343" s="184"/>
      <c r="K343" s="184"/>
      <c r="L343" s="183">
        <v>2023</v>
      </c>
      <c r="M343" s="184"/>
      <c r="N343" s="183" t="s">
        <v>34</v>
      </c>
      <c r="O343" s="184"/>
    </row>
    <row r="344" spans="1:15" s="176" customFormat="1" ht="15" x14ac:dyDescent="0.15">
      <c r="A344" s="183" t="s">
        <v>15</v>
      </c>
      <c r="B344" s="183" t="s">
        <v>29</v>
      </c>
      <c r="C344" s="184"/>
      <c r="D344" s="183" t="s">
        <v>23</v>
      </c>
      <c r="E344" s="184"/>
      <c r="F344" s="185">
        <v>45105</v>
      </c>
      <c r="G344" s="183" t="s">
        <v>30</v>
      </c>
      <c r="H344" s="186">
        <v>30000</v>
      </c>
      <c r="I344" s="183" t="s">
        <v>19</v>
      </c>
      <c r="J344" s="183">
        <v>48</v>
      </c>
      <c r="K344" s="184"/>
      <c r="L344" s="183">
        <v>2023</v>
      </c>
      <c r="M344" s="184"/>
      <c r="N344" s="184"/>
      <c r="O344" s="184"/>
    </row>
    <row r="345" spans="1:15" s="176" customFormat="1" ht="15" x14ac:dyDescent="0.15">
      <c r="A345" s="183" t="s">
        <v>15</v>
      </c>
      <c r="B345" s="183" t="s">
        <v>29</v>
      </c>
      <c r="C345" s="184"/>
      <c r="D345" s="183" t="s">
        <v>23</v>
      </c>
      <c r="E345" s="184"/>
      <c r="F345" s="185">
        <v>45106</v>
      </c>
      <c r="G345" s="183" t="s">
        <v>30</v>
      </c>
      <c r="H345" s="186">
        <v>30000</v>
      </c>
      <c r="I345" s="183" t="s">
        <v>19</v>
      </c>
      <c r="J345" s="183">
        <v>39</v>
      </c>
      <c r="K345" s="184"/>
      <c r="L345" s="183">
        <v>2023</v>
      </c>
      <c r="M345" s="184"/>
      <c r="N345" s="184"/>
      <c r="O345" s="184"/>
    </row>
    <row r="346" spans="1:15" s="176" customFormat="1" ht="15" x14ac:dyDescent="0.15">
      <c r="A346" s="183" t="s">
        <v>15</v>
      </c>
      <c r="B346" s="183" t="s">
        <v>29</v>
      </c>
      <c r="C346" s="184"/>
      <c r="D346" s="183" t="s">
        <v>23</v>
      </c>
      <c r="E346" s="184"/>
      <c r="F346" s="185">
        <v>45107</v>
      </c>
      <c r="G346" s="183" t="s">
        <v>30</v>
      </c>
      <c r="H346" s="186">
        <v>40000</v>
      </c>
      <c r="I346" s="183" t="s">
        <v>19</v>
      </c>
      <c r="J346" s="183">
        <v>55</v>
      </c>
      <c r="K346" s="184"/>
      <c r="L346" s="183">
        <v>2023</v>
      </c>
      <c r="M346" s="184"/>
      <c r="N346" s="184"/>
      <c r="O346" s="184"/>
    </row>
    <row r="347" spans="1:15" s="176" customFormat="1" ht="15" x14ac:dyDescent="0.15">
      <c r="A347" s="183" t="s">
        <v>15</v>
      </c>
      <c r="B347" s="183" t="s">
        <v>29</v>
      </c>
      <c r="C347" s="184"/>
      <c r="D347" s="183" t="s">
        <v>23</v>
      </c>
      <c r="E347" s="184"/>
      <c r="F347" s="185">
        <v>45108</v>
      </c>
      <c r="G347" s="183" t="s">
        <v>30</v>
      </c>
      <c r="H347" s="186">
        <v>40000</v>
      </c>
      <c r="I347" s="183" t="s">
        <v>19</v>
      </c>
      <c r="J347" s="183">
        <v>55</v>
      </c>
      <c r="K347" s="184"/>
      <c r="L347" s="183">
        <v>2023</v>
      </c>
      <c r="M347" s="184"/>
      <c r="N347" s="184"/>
      <c r="O347" s="184"/>
    </row>
    <row r="348" spans="1:15" s="176" customFormat="1" ht="15" x14ac:dyDescent="0.15">
      <c r="A348" s="183" t="s">
        <v>15</v>
      </c>
      <c r="B348" s="183" t="s">
        <v>29</v>
      </c>
      <c r="C348" s="184"/>
      <c r="D348" s="183" t="s">
        <v>23</v>
      </c>
      <c r="E348" s="184"/>
      <c r="F348" s="185">
        <v>45110</v>
      </c>
      <c r="G348" s="183" t="s">
        <v>30</v>
      </c>
      <c r="H348" s="186">
        <v>40000</v>
      </c>
      <c r="I348" s="183" t="s">
        <v>19</v>
      </c>
      <c r="J348" s="183">
        <v>55</v>
      </c>
      <c r="K348" s="184"/>
      <c r="L348" s="183">
        <v>2023</v>
      </c>
      <c r="M348" s="184"/>
      <c r="N348" s="184"/>
      <c r="O348" s="184"/>
    </row>
    <row r="349" spans="1:15" s="176" customFormat="1" ht="15" x14ac:dyDescent="0.15">
      <c r="A349" s="183" t="s">
        <v>15</v>
      </c>
      <c r="B349" s="183" t="s">
        <v>29</v>
      </c>
      <c r="C349" s="184"/>
      <c r="D349" s="183" t="s">
        <v>23</v>
      </c>
      <c r="E349" s="184"/>
      <c r="F349" s="185">
        <v>45112</v>
      </c>
      <c r="G349" s="183" t="s">
        <v>30</v>
      </c>
      <c r="H349" s="186">
        <v>100000</v>
      </c>
      <c r="I349" s="183" t="s">
        <v>19</v>
      </c>
      <c r="J349" s="183">
        <v>139</v>
      </c>
      <c r="K349" s="184"/>
      <c r="L349" s="183">
        <v>2023</v>
      </c>
      <c r="M349" s="184"/>
      <c r="N349" s="184"/>
      <c r="O349" s="184"/>
    </row>
    <row r="350" spans="1:15" s="176" customFormat="1" ht="15" x14ac:dyDescent="0.15">
      <c r="A350" s="183" t="s">
        <v>15</v>
      </c>
      <c r="B350" s="183" t="s">
        <v>29</v>
      </c>
      <c r="C350" s="184"/>
      <c r="D350" s="183" t="s">
        <v>23</v>
      </c>
      <c r="E350" s="184"/>
      <c r="F350" s="185">
        <v>45113</v>
      </c>
      <c r="G350" s="183" t="s">
        <v>30</v>
      </c>
      <c r="H350" s="186">
        <v>80000</v>
      </c>
      <c r="I350" s="183" t="s">
        <v>19</v>
      </c>
      <c r="J350" s="183">
        <v>110</v>
      </c>
      <c r="K350" s="184"/>
      <c r="L350" s="183">
        <v>2023</v>
      </c>
      <c r="M350" s="184"/>
      <c r="N350" s="184"/>
      <c r="O350" s="184"/>
    </row>
    <row r="351" spans="1:15" s="176" customFormat="1" ht="15" x14ac:dyDescent="0.15">
      <c r="A351" s="183" t="s">
        <v>15</v>
      </c>
      <c r="B351" s="183" t="s">
        <v>29</v>
      </c>
      <c r="C351" s="184"/>
      <c r="D351" s="183" t="s">
        <v>23</v>
      </c>
      <c r="E351" s="184"/>
      <c r="F351" s="185">
        <v>45114</v>
      </c>
      <c r="G351" s="183" t="s">
        <v>30</v>
      </c>
      <c r="H351" s="186">
        <v>40000</v>
      </c>
      <c r="I351" s="183" t="s">
        <v>19</v>
      </c>
      <c r="J351" s="183">
        <v>57</v>
      </c>
      <c r="K351" s="184"/>
      <c r="L351" s="183">
        <v>2023</v>
      </c>
      <c r="M351" s="184"/>
      <c r="N351" s="184"/>
      <c r="O351" s="184"/>
    </row>
    <row r="352" spans="1:15" s="176" customFormat="1" ht="15" x14ac:dyDescent="0.15">
      <c r="A352" s="183" t="s">
        <v>15</v>
      </c>
      <c r="B352" s="183" t="s">
        <v>29</v>
      </c>
      <c r="C352" s="184"/>
      <c r="D352" s="183" t="s">
        <v>23</v>
      </c>
      <c r="E352" s="184"/>
      <c r="F352" s="185">
        <v>45115</v>
      </c>
      <c r="G352" s="183" t="s">
        <v>30</v>
      </c>
      <c r="H352" s="186">
        <v>90000</v>
      </c>
      <c r="I352" s="183" t="s">
        <v>19</v>
      </c>
      <c r="J352" s="183">
        <v>120</v>
      </c>
      <c r="K352" s="184"/>
      <c r="L352" s="183">
        <v>2023</v>
      </c>
      <c r="M352" s="184"/>
      <c r="N352" s="184"/>
      <c r="O352" s="184"/>
    </row>
    <row r="353" spans="1:15" s="176" customFormat="1" ht="15" x14ac:dyDescent="0.15">
      <c r="A353" s="183" t="s">
        <v>15</v>
      </c>
      <c r="B353" s="183" t="s">
        <v>29</v>
      </c>
      <c r="C353" s="184"/>
      <c r="D353" s="183" t="s">
        <v>23</v>
      </c>
      <c r="E353" s="184"/>
      <c r="F353" s="185">
        <v>45117</v>
      </c>
      <c r="G353" s="183" t="s">
        <v>30</v>
      </c>
      <c r="H353" s="186">
        <v>180000</v>
      </c>
      <c r="I353" s="183" t="s">
        <v>19</v>
      </c>
      <c r="J353" s="183">
        <v>243</v>
      </c>
      <c r="K353" s="184"/>
      <c r="L353" s="183">
        <v>2023</v>
      </c>
      <c r="M353" s="184"/>
      <c r="N353" s="184"/>
      <c r="O353" s="184"/>
    </row>
    <row r="354" spans="1:15" s="176" customFormat="1" ht="15" x14ac:dyDescent="0.15">
      <c r="A354" s="183" t="s">
        <v>15</v>
      </c>
      <c r="B354" s="183" t="s">
        <v>29</v>
      </c>
      <c r="C354" s="184"/>
      <c r="D354" s="183" t="s">
        <v>23</v>
      </c>
      <c r="E354" s="184"/>
      <c r="F354" s="185">
        <v>45118</v>
      </c>
      <c r="G354" s="183" t="s">
        <v>30</v>
      </c>
      <c r="H354" s="186">
        <v>80000</v>
      </c>
      <c r="I354" s="183" t="s">
        <v>19</v>
      </c>
      <c r="J354" s="183">
        <v>110</v>
      </c>
      <c r="K354" s="184"/>
      <c r="L354" s="183">
        <v>2023</v>
      </c>
      <c r="M354" s="184"/>
      <c r="N354" s="184"/>
      <c r="O354" s="184"/>
    </row>
    <row r="355" spans="1:15" s="176" customFormat="1" ht="15" x14ac:dyDescent="0.15">
      <c r="A355" s="183" t="s">
        <v>15</v>
      </c>
      <c r="B355" s="183" t="s">
        <v>29</v>
      </c>
      <c r="C355" s="184"/>
      <c r="D355" s="183" t="s">
        <v>23</v>
      </c>
      <c r="E355" s="184"/>
      <c r="F355" s="185">
        <v>45119</v>
      </c>
      <c r="G355" s="183" t="s">
        <v>30</v>
      </c>
      <c r="H355" s="186">
        <v>30000</v>
      </c>
      <c r="I355" s="183" t="s">
        <v>19</v>
      </c>
      <c r="J355" s="183">
        <v>45</v>
      </c>
      <c r="K355" s="184"/>
      <c r="L355" s="183">
        <v>2023</v>
      </c>
      <c r="M355" s="184"/>
      <c r="N355" s="184"/>
      <c r="O355" s="184"/>
    </row>
    <row r="356" spans="1:15" s="176" customFormat="1" ht="15" x14ac:dyDescent="0.15">
      <c r="A356" s="183" t="s">
        <v>15</v>
      </c>
      <c r="B356" s="183" t="s">
        <v>29</v>
      </c>
      <c r="C356" s="184"/>
      <c r="D356" s="183" t="s">
        <v>23</v>
      </c>
      <c r="E356" s="184"/>
      <c r="F356" s="185">
        <v>45120</v>
      </c>
      <c r="G356" s="183" t="s">
        <v>30</v>
      </c>
      <c r="H356" s="186">
        <v>40000</v>
      </c>
      <c r="I356" s="183" t="s">
        <v>19</v>
      </c>
      <c r="J356" s="183">
        <v>59</v>
      </c>
      <c r="K356" s="184"/>
      <c r="L356" s="183">
        <v>2023</v>
      </c>
      <c r="M356" s="184"/>
      <c r="N356" s="184"/>
      <c r="O356" s="184"/>
    </row>
    <row r="357" spans="1:15" s="176" customFormat="1" ht="15" x14ac:dyDescent="0.15">
      <c r="A357" s="183" t="s">
        <v>15</v>
      </c>
      <c r="B357" s="183" t="s">
        <v>29</v>
      </c>
      <c r="C357" s="184"/>
      <c r="D357" s="183" t="s">
        <v>23</v>
      </c>
      <c r="E357" s="184"/>
      <c r="F357" s="185">
        <v>45121</v>
      </c>
      <c r="G357" s="183" t="s">
        <v>30</v>
      </c>
      <c r="H357" s="186">
        <v>20000</v>
      </c>
      <c r="I357" s="183" t="s">
        <v>19</v>
      </c>
      <c r="J357" s="183">
        <v>23</v>
      </c>
      <c r="K357" s="184"/>
      <c r="L357" s="183">
        <v>2023</v>
      </c>
      <c r="M357" s="184"/>
      <c r="N357" s="184"/>
      <c r="O357" s="184"/>
    </row>
    <row r="358" spans="1:15" s="176" customFormat="1" ht="15" x14ac:dyDescent="0.15">
      <c r="A358" s="183" t="s">
        <v>15</v>
      </c>
      <c r="B358" s="183" t="s">
        <v>29</v>
      </c>
      <c r="C358" s="184"/>
      <c r="D358" s="183" t="s">
        <v>23</v>
      </c>
      <c r="E358" s="184"/>
      <c r="F358" s="185">
        <v>45124</v>
      </c>
      <c r="G358" s="183" t="s">
        <v>30</v>
      </c>
      <c r="H358" s="186">
        <v>350000</v>
      </c>
      <c r="I358" s="183" t="s">
        <v>19</v>
      </c>
      <c r="J358" s="183">
        <v>482</v>
      </c>
      <c r="K358" s="184"/>
      <c r="L358" s="183">
        <v>2023</v>
      </c>
      <c r="M358" s="184"/>
      <c r="N358" s="184"/>
      <c r="O358" s="184"/>
    </row>
    <row r="359" spans="1:15" s="176" customFormat="1" ht="15" x14ac:dyDescent="0.15">
      <c r="A359" s="183" t="s">
        <v>15</v>
      </c>
      <c r="B359" s="183" t="s">
        <v>29</v>
      </c>
      <c r="C359" s="184"/>
      <c r="D359" s="183" t="s">
        <v>23</v>
      </c>
      <c r="E359" s="184"/>
      <c r="F359" s="185">
        <v>45124</v>
      </c>
      <c r="G359" s="183" t="s">
        <v>30</v>
      </c>
      <c r="H359" s="186">
        <v>80000</v>
      </c>
      <c r="I359" s="183" t="s">
        <v>19</v>
      </c>
      <c r="J359" s="183">
        <v>110</v>
      </c>
      <c r="K359" s="184"/>
      <c r="L359" s="183">
        <v>2023</v>
      </c>
      <c r="M359" s="184"/>
      <c r="N359" s="184"/>
      <c r="O359" s="183" t="s">
        <v>671</v>
      </c>
    </row>
    <row r="360" spans="1:15" s="176" customFormat="1" ht="15" x14ac:dyDescent="0.15">
      <c r="A360" s="183" t="s">
        <v>15</v>
      </c>
      <c r="B360" s="183" t="s">
        <v>29</v>
      </c>
      <c r="C360" s="184"/>
      <c r="D360" s="183" t="s">
        <v>23</v>
      </c>
      <c r="E360" s="184"/>
      <c r="F360" s="185">
        <v>45125</v>
      </c>
      <c r="G360" s="183" t="s">
        <v>30</v>
      </c>
      <c r="H360" s="186">
        <v>100000</v>
      </c>
      <c r="I360" s="183" t="s">
        <v>19</v>
      </c>
      <c r="J360" s="183">
        <v>141</v>
      </c>
      <c r="K360" s="184"/>
      <c r="L360" s="183">
        <v>2023</v>
      </c>
      <c r="M360" s="184"/>
      <c r="N360" s="184"/>
      <c r="O360" s="184"/>
    </row>
    <row r="361" spans="1:15" s="176" customFormat="1" ht="15" x14ac:dyDescent="0.15">
      <c r="A361" s="183" t="s">
        <v>15</v>
      </c>
      <c r="B361" s="183" t="s">
        <v>29</v>
      </c>
      <c r="C361" s="184"/>
      <c r="D361" s="183" t="s">
        <v>23</v>
      </c>
      <c r="E361" s="184"/>
      <c r="F361" s="185">
        <v>45126</v>
      </c>
      <c r="G361" s="183" t="s">
        <v>30</v>
      </c>
      <c r="H361" s="186">
        <v>100000</v>
      </c>
      <c r="I361" s="183" t="s">
        <v>19</v>
      </c>
      <c r="J361" s="183">
        <v>141</v>
      </c>
      <c r="K361" s="184"/>
      <c r="L361" s="183">
        <v>2023</v>
      </c>
      <c r="M361" s="184"/>
      <c r="N361" s="184"/>
      <c r="O361" s="184"/>
    </row>
    <row r="362" spans="1:15" s="176" customFormat="1" ht="15" x14ac:dyDescent="0.15">
      <c r="A362" s="183" t="s">
        <v>15</v>
      </c>
      <c r="B362" s="183" t="s">
        <v>29</v>
      </c>
      <c r="C362" s="184"/>
      <c r="D362" s="183" t="s">
        <v>23</v>
      </c>
      <c r="E362" s="184"/>
      <c r="F362" s="185">
        <v>45127</v>
      </c>
      <c r="G362" s="183" t="s">
        <v>30</v>
      </c>
      <c r="H362" s="186">
        <v>100000</v>
      </c>
      <c r="I362" s="183" t="s">
        <v>19</v>
      </c>
      <c r="J362" s="183">
        <v>141</v>
      </c>
      <c r="K362" s="184"/>
      <c r="L362" s="183">
        <v>2023</v>
      </c>
      <c r="M362" s="184"/>
      <c r="N362" s="184"/>
      <c r="O362" s="184"/>
    </row>
    <row r="363" spans="1:15" s="176" customFormat="1" ht="15" x14ac:dyDescent="0.15">
      <c r="A363" s="183" t="s">
        <v>15</v>
      </c>
      <c r="B363" s="183" t="s">
        <v>29</v>
      </c>
      <c r="C363" s="184"/>
      <c r="D363" s="183" t="s">
        <v>23</v>
      </c>
      <c r="E363" s="184"/>
      <c r="F363" s="185">
        <v>45128</v>
      </c>
      <c r="G363" s="183" t="s">
        <v>30</v>
      </c>
      <c r="H363" s="186">
        <v>90000</v>
      </c>
      <c r="I363" s="183" t="s">
        <v>19</v>
      </c>
      <c r="J363" s="183">
        <v>130</v>
      </c>
      <c r="K363" s="184"/>
      <c r="L363" s="183">
        <v>2023</v>
      </c>
      <c r="M363" s="184"/>
      <c r="N363" s="184"/>
      <c r="O363" s="184"/>
    </row>
    <row r="364" spans="1:15" s="176" customFormat="1" ht="15" x14ac:dyDescent="0.15">
      <c r="A364" s="183" t="s">
        <v>15</v>
      </c>
      <c r="B364" s="183" t="s">
        <v>29</v>
      </c>
      <c r="C364" s="184"/>
      <c r="D364" s="183" t="s">
        <v>23</v>
      </c>
      <c r="E364" s="184"/>
      <c r="F364" s="185">
        <v>45129</v>
      </c>
      <c r="G364" s="183" t="s">
        <v>30</v>
      </c>
      <c r="H364" s="186">
        <v>100000</v>
      </c>
      <c r="I364" s="183" t="s">
        <v>19</v>
      </c>
      <c r="J364" s="183">
        <v>140</v>
      </c>
      <c r="K364" s="184"/>
      <c r="L364" s="183">
        <v>2023</v>
      </c>
      <c r="M364" s="184"/>
      <c r="N364" s="184"/>
      <c r="O364" s="184"/>
    </row>
    <row r="365" spans="1:15" s="176" customFormat="1" ht="15" x14ac:dyDescent="0.15">
      <c r="A365" s="183" t="s">
        <v>15</v>
      </c>
      <c r="B365" s="183" t="s">
        <v>29</v>
      </c>
      <c r="C365" s="184"/>
      <c r="D365" s="183" t="s">
        <v>23</v>
      </c>
      <c r="E365" s="184"/>
      <c r="F365" s="185">
        <v>45131</v>
      </c>
      <c r="G365" s="183" t="s">
        <v>30</v>
      </c>
      <c r="H365" s="186">
        <v>450000</v>
      </c>
      <c r="I365" s="183" t="s">
        <v>19</v>
      </c>
      <c r="J365" s="183">
        <v>619</v>
      </c>
      <c r="K365" s="184"/>
      <c r="L365" s="183">
        <v>2023</v>
      </c>
      <c r="M365" s="184"/>
      <c r="N365" s="184"/>
      <c r="O365" s="184"/>
    </row>
    <row r="366" spans="1:15" s="176" customFormat="1" ht="15" x14ac:dyDescent="0.15">
      <c r="A366" s="183" t="s">
        <v>15</v>
      </c>
      <c r="B366" s="183" t="s">
        <v>29</v>
      </c>
      <c r="C366" s="184"/>
      <c r="D366" s="183" t="s">
        <v>23</v>
      </c>
      <c r="E366" s="184"/>
      <c r="F366" s="185">
        <v>45132</v>
      </c>
      <c r="G366" s="183" t="s">
        <v>30</v>
      </c>
      <c r="H366" s="186">
        <v>130000</v>
      </c>
      <c r="I366" s="183" t="s">
        <v>19</v>
      </c>
      <c r="J366" s="183">
        <v>177</v>
      </c>
      <c r="K366" s="184"/>
      <c r="L366" s="183">
        <v>2023</v>
      </c>
      <c r="M366" s="184"/>
      <c r="N366" s="184"/>
      <c r="O366" s="184"/>
    </row>
    <row r="367" spans="1:15" s="176" customFormat="1" ht="15" x14ac:dyDescent="0.15">
      <c r="A367" s="183" t="s">
        <v>15</v>
      </c>
      <c r="B367" s="183" t="s">
        <v>29</v>
      </c>
      <c r="C367" s="184"/>
      <c r="D367" s="183" t="s">
        <v>23</v>
      </c>
      <c r="E367" s="184"/>
      <c r="F367" s="185">
        <v>45133</v>
      </c>
      <c r="G367" s="183" t="s">
        <v>30</v>
      </c>
      <c r="H367" s="186">
        <v>80000</v>
      </c>
      <c r="I367" s="183" t="s">
        <v>19</v>
      </c>
      <c r="J367" s="183">
        <v>113</v>
      </c>
      <c r="K367" s="184"/>
      <c r="L367" s="183">
        <v>2023</v>
      </c>
      <c r="M367" s="184"/>
      <c r="N367" s="184"/>
      <c r="O367" s="184"/>
    </row>
    <row r="368" spans="1:15" s="176" customFormat="1" ht="15" x14ac:dyDescent="0.15">
      <c r="A368" s="183" t="s">
        <v>15</v>
      </c>
      <c r="B368" s="183" t="s">
        <v>29</v>
      </c>
      <c r="C368" s="184"/>
      <c r="D368" s="183" t="s">
        <v>23</v>
      </c>
      <c r="E368" s="184"/>
      <c r="F368" s="185">
        <v>45134</v>
      </c>
      <c r="G368" s="183" t="s">
        <v>30</v>
      </c>
      <c r="H368" s="186">
        <v>280000</v>
      </c>
      <c r="I368" s="183" t="s">
        <v>19</v>
      </c>
      <c r="J368" s="183">
        <v>387</v>
      </c>
      <c r="K368" s="184"/>
      <c r="L368" s="183">
        <v>2023</v>
      </c>
      <c r="M368" s="184"/>
      <c r="N368" s="184"/>
      <c r="O368" s="184"/>
    </row>
    <row r="369" spans="1:15" s="176" customFormat="1" ht="15" x14ac:dyDescent="0.15">
      <c r="A369" s="183" t="s">
        <v>15</v>
      </c>
      <c r="B369" s="183" t="s">
        <v>29</v>
      </c>
      <c r="C369" s="184"/>
      <c r="D369" s="183" t="s">
        <v>23</v>
      </c>
      <c r="E369" s="184"/>
      <c r="F369" s="185">
        <v>45135</v>
      </c>
      <c r="G369" s="183" t="s">
        <v>30</v>
      </c>
      <c r="H369" s="186">
        <v>160000</v>
      </c>
      <c r="I369" s="183" t="s">
        <v>19</v>
      </c>
      <c r="J369" s="183">
        <v>221</v>
      </c>
      <c r="K369" s="184"/>
      <c r="L369" s="183">
        <v>2023</v>
      </c>
      <c r="M369" s="184"/>
      <c r="N369" s="184"/>
      <c r="O369" s="184"/>
    </row>
    <row r="370" spans="1:15" s="176" customFormat="1" ht="15" x14ac:dyDescent="0.15">
      <c r="A370" s="183" t="s">
        <v>15</v>
      </c>
      <c r="B370" s="183" t="s">
        <v>29</v>
      </c>
      <c r="C370" s="184"/>
      <c r="D370" s="183" t="s">
        <v>23</v>
      </c>
      <c r="E370" s="184"/>
      <c r="F370" s="185">
        <v>45136</v>
      </c>
      <c r="G370" s="183" t="s">
        <v>30</v>
      </c>
      <c r="H370" s="186">
        <v>320000</v>
      </c>
      <c r="I370" s="183" t="s">
        <v>19</v>
      </c>
      <c r="J370" s="183">
        <v>441</v>
      </c>
      <c r="K370" s="184"/>
      <c r="L370" s="183">
        <v>2023</v>
      </c>
      <c r="M370" s="184"/>
      <c r="N370" s="184"/>
      <c r="O370" s="184"/>
    </row>
    <row r="371" spans="1:15" s="176" customFormat="1" ht="15" x14ac:dyDescent="0.15">
      <c r="A371" s="183" t="s">
        <v>15</v>
      </c>
      <c r="B371" s="183" t="s">
        <v>29</v>
      </c>
      <c r="C371" s="184"/>
      <c r="D371" s="183" t="s">
        <v>23</v>
      </c>
      <c r="E371" s="184"/>
      <c r="F371" s="185">
        <v>45138</v>
      </c>
      <c r="G371" s="183" t="s">
        <v>30</v>
      </c>
      <c r="H371" s="186">
        <v>320000</v>
      </c>
      <c r="I371" s="183" t="s">
        <v>19</v>
      </c>
      <c r="J371" s="183">
        <v>441</v>
      </c>
      <c r="K371" s="184"/>
      <c r="L371" s="183">
        <v>2023</v>
      </c>
      <c r="M371" s="184"/>
      <c r="N371" s="184"/>
      <c r="O371" s="184"/>
    </row>
    <row r="372" spans="1:15" s="176" customFormat="1" ht="15" x14ac:dyDescent="0.15">
      <c r="A372" s="183" t="s">
        <v>15</v>
      </c>
      <c r="B372" s="183" t="s">
        <v>29</v>
      </c>
      <c r="C372" s="184"/>
      <c r="D372" s="183" t="s">
        <v>23</v>
      </c>
      <c r="E372" s="184"/>
      <c r="F372" s="185">
        <v>45139</v>
      </c>
      <c r="G372" s="183" t="s">
        <v>30</v>
      </c>
      <c r="H372" s="186">
        <v>120000</v>
      </c>
      <c r="I372" s="183" t="s">
        <v>19</v>
      </c>
      <c r="J372" s="183">
        <v>166</v>
      </c>
      <c r="K372" s="184"/>
      <c r="L372" s="183">
        <v>2023</v>
      </c>
      <c r="M372" s="184"/>
      <c r="N372" s="184"/>
      <c r="O372" s="184"/>
    </row>
    <row r="373" spans="1:15" s="176" customFormat="1" ht="15" x14ac:dyDescent="0.15">
      <c r="A373" s="183" t="s">
        <v>15</v>
      </c>
      <c r="B373" s="183" t="s">
        <v>29</v>
      </c>
      <c r="C373" s="184"/>
      <c r="D373" s="183" t="s">
        <v>23</v>
      </c>
      <c r="E373" s="184"/>
      <c r="F373" s="185">
        <v>45140</v>
      </c>
      <c r="G373" s="183" t="s">
        <v>30</v>
      </c>
      <c r="H373" s="186">
        <v>120000</v>
      </c>
      <c r="I373" s="183" t="s">
        <v>19</v>
      </c>
      <c r="J373" s="183">
        <v>166</v>
      </c>
      <c r="K373" s="184"/>
      <c r="L373" s="183">
        <v>2023</v>
      </c>
      <c r="M373" s="184"/>
      <c r="N373" s="184"/>
      <c r="O373" s="184"/>
    </row>
    <row r="374" spans="1:15" s="176" customFormat="1" ht="15" x14ac:dyDescent="0.15">
      <c r="A374" s="183" t="s">
        <v>15</v>
      </c>
      <c r="B374" s="183" t="s">
        <v>29</v>
      </c>
      <c r="C374" s="184"/>
      <c r="D374" s="183" t="s">
        <v>23</v>
      </c>
      <c r="E374" s="184"/>
      <c r="F374" s="185">
        <v>45141</v>
      </c>
      <c r="G374" s="183" t="s">
        <v>30</v>
      </c>
      <c r="H374" s="186">
        <v>280000</v>
      </c>
      <c r="I374" s="183" t="s">
        <v>19</v>
      </c>
      <c r="J374" s="183">
        <v>386</v>
      </c>
      <c r="K374" s="184"/>
      <c r="L374" s="183">
        <v>2023</v>
      </c>
      <c r="M374" s="184"/>
      <c r="N374" s="184"/>
      <c r="O374" s="184"/>
    </row>
    <row r="375" spans="1:15" s="176" customFormat="1" ht="15" x14ac:dyDescent="0.15">
      <c r="A375" s="183" t="s">
        <v>15</v>
      </c>
      <c r="B375" s="183" t="s">
        <v>29</v>
      </c>
      <c r="C375" s="184"/>
      <c r="D375" s="183" t="s">
        <v>23</v>
      </c>
      <c r="E375" s="184"/>
      <c r="F375" s="185">
        <v>45142</v>
      </c>
      <c r="G375" s="183" t="s">
        <v>30</v>
      </c>
      <c r="H375" s="186">
        <v>360000</v>
      </c>
      <c r="I375" s="183" t="s">
        <v>19</v>
      </c>
      <c r="J375" s="183">
        <v>497</v>
      </c>
      <c r="K375" s="184"/>
      <c r="L375" s="183">
        <v>2023</v>
      </c>
      <c r="M375" s="184"/>
      <c r="N375" s="184"/>
      <c r="O375" s="184"/>
    </row>
    <row r="376" spans="1:15" s="176" customFormat="1" ht="15" x14ac:dyDescent="0.15">
      <c r="A376" s="183" t="s">
        <v>15</v>
      </c>
      <c r="B376" s="183" t="s">
        <v>29</v>
      </c>
      <c r="C376" s="184"/>
      <c r="D376" s="183" t="s">
        <v>23</v>
      </c>
      <c r="E376" s="184"/>
      <c r="F376" s="185">
        <v>45145</v>
      </c>
      <c r="G376" s="183" t="s">
        <v>30</v>
      </c>
      <c r="H376" s="186">
        <v>280000</v>
      </c>
      <c r="I376" s="183" t="s">
        <v>19</v>
      </c>
      <c r="J376" s="183">
        <v>386</v>
      </c>
      <c r="K376" s="184"/>
      <c r="L376" s="183">
        <v>2023</v>
      </c>
      <c r="M376" s="184"/>
      <c r="N376" s="184"/>
      <c r="O376" s="184"/>
    </row>
    <row r="377" spans="1:15" s="176" customFormat="1" ht="15" x14ac:dyDescent="0.15">
      <c r="A377" s="183" t="s">
        <v>15</v>
      </c>
      <c r="B377" s="183" t="s">
        <v>29</v>
      </c>
      <c r="C377" s="184"/>
      <c r="D377" s="183" t="s">
        <v>23</v>
      </c>
      <c r="E377" s="184"/>
      <c r="F377" s="185">
        <v>45146</v>
      </c>
      <c r="G377" s="183" t="s">
        <v>30</v>
      </c>
      <c r="H377" s="186">
        <v>120000</v>
      </c>
      <c r="I377" s="183" t="s">
        <v>19</v>
      </c>
      <c r="J377" s="183">
        <v>166</v>
      </c>
      <c r="K377" s="184"/>
      <c r="L377" s="183">
        <v>2023</v>
      </c>
      <c r="M377" s="184"/>
      <c r="N377" s="184"/>
      <c r="O377" s="184"/>
    </row>
    <row r="378" spans="1:15" s="176" customFormat="1" ht="15" x14ac:dyDescent="0.15">
      <c r="A378" s="183" t="s">
        <v>15</v>
      </c>
      <c r="B378" s="183" t="s">
        <v>29</v>
      </c>
      <c r="C378" s="184"/>
      <c r="D378" s="183" t="s">
        <v>23</v>
      </c>
      <c r="E378" s="184"/>
      <c r="F378" s="185">
        <v>45147</v>
      </c>
      <c r="G378" s="183" t="s">
        <v>30</v>
      </c>
      <c r="H378" s="186">
        <v>240000</v>
      </c>
      <c r="I378" s="183" t="s">
        <v>19</v>
      </c>
      <c r="J378" s="183">
        <v>331</v>
      </c>
      <c r="K378" s="184"/>
      <c r="L378" s="183">
        <v>2023</v>
      </c>
      <c r="M378" s="184"/>
      <c r="N378" s="184"/>
      <c r="O378" s="184"/>
    </row>
    <row r="379" spans="1:15" s="176" customFormat="1" ht="15" x14ac:dyDescent="0.15">
      <c r="A379" s="183" t="s">
        <v>15</v>
      </c>
      <c r="B379" s="183" t="s">
        <v>29</v>
      </c>
      <c r="C379" s="184"/>
      <c r="D379" s="183" t="s">
        <v>23</v>
      </c>
      <c r="E379" s="184"/>
      <c r="F379" s="185">
        <v>45148</v>
      </c>
      <c r="G379" s="183" t="s">
        <v>30</v>
      </c>
      <c r="H379" s="186">
        <v>200000</v>
      </c>
      <c r="I379" s="183" t="s">
        <v>19</v>
      </c>
      <c r="J379" s="183">
        <v>276</v>
      </c>
      <c r="K379" s="184"/>
      <c r="L379" s="183">
        <v>2023</v>
      </c>
      <c r="M379" s="184"/>
      <c r="N379" s="184"/>
      <c r="O379" s="184"/>
    </row>
    <row r="380" spans="1:15" s="176" customFormat="1" ht="15" x14ac:dyDescent="0.15">
      <c r="A380" s="183" t="s">
        <v>15</v>
      </c>
      <c r="B380" s="183" t="s">
        <v>29</v>
      </c>
      <c r="C380" s="184"/>
      <c r="D380" s="183" t="s">
        <v>23</v>
      </c>
      <c r="E380" s="184"/>
      <c r="F380" s="185">
        <v>45149</v>
      </c>
      <c r="G380" s="183" t="s">
        <v>30</v>
      </c>
      <c r="H380" s="186">
        <v>360000</v>
      </c>
      <c r="I380" s="183" t="s">
        <v>19</v>
      </c>
      <c r="J380" s="183">
        <v>497</v>
      </c>
      <c r="K380" s="184"/>
      <c r="L380" s="183">
        <v>2023</v>
      </c>
      <c r="M380" s="184"/>
      <c r="N380" s="184"/>
      <c r="O380" s="184"/>
    </row>
    <row r="381" spans="1:15" s="176" customFormat="1" ht="15" x14ac:dyDescent="0.15">
      <c r="A381" s="183" t="s">
        <v>15</v>
      </c>
      <c r="B381" s="183" t="s">
        <v>29</v>
      </c>
      <c r="C381" s="184"/>
      <c r="D381" s="183" t="s">
        <v>23</v>
      </c>
      <c r="E381" s="184"/>
      <c r="F381" s="185">
        <v>45150</v>
      </c>
      <c r="G381" s="183" t="s">
        <v>30</v>
      </c>
      <c r="H381" s="186">
        <v>200000</v>
      </c>
      <c r="I381" s="183" t="s">
        <v>19</v>
      </c>
      <c r="J381" s="183">
        <v>276</v>
      </c>
      <c r="K381" s="184"/>
      <c r="L381" s="183">
        <v>2023</v>
      </c>
      <c r="M381" s="184"/>
      <c r="N381" s="184"/>
      <c r="O381" s="184"/>
    </row>
    <row r="382" spans="1:15" s="176" customFormat="1" ht="15" x14ac:dyDescent="0.15">
      <c r="A382" s="183" t="s">
        <v>15</v>
      </c>
      <c r="B382" s="183" t="s">
        <v>29</v>
      </c>
      <c r="C382" s="184"/>
      <c r="D382" s="183" t="s">
        <v>23</v>
      </c>
      <c r="E382" s="184"/>
      <c r="F382" s="185">
        <v>45152</v>
      </c>
      <c r="G382" s="183" t="s">
        <v>30</v>
      </c>
      <c r="H382" s="186">
        <v>360000</v>
      </c>
      <c r="I382" s="183" t="s">
        <v>19</v>
      </c>
      <c r="J382" s="183">
        <v>497</v>
      </c>
      <c r="K382" s="184"/>
      <c r="L382" s="183">
        <v>2023</v>
      </c>
      <c r="M382" s="184"/>
      <c r="N382" s="184"/>
      <c r="O382" s="184"/>
    </row>
    <row r="383" spans="1:15" s="176" customFormat="1" ht="15" x14ac:dyDescent="0.15">
      <c r="A383" s="183" t="s">
        <v>15</v>
      </c>
      <c r="B383" s="183" t="s">
        <v>29</v>
      </c>
      <c r="C383" s="184"/>
      <c r="D383" s="183" t="s">
        <v>23</v>
      </c>
      <c r="E383" s="184"/>
      <c r="F383" s="185">
        <v>45153</v>
      </c>
      <c r="G383" s="183" t="s">
        <v>30</v>
      </c>
      <c r="H383" s="186">
        <v>360000</v>
      </c>
      <c r="I383" s="183" t="s">
        <v>19</v>
      </c>
      <c r="J383" s="183">
        <v>497</v>
      </c>
      <c r="K383" s="184"/>
      <c r="L383" s="183">
        <v>2023</v>
      </c>
      <c r="M383" s="184"/>
      <c r="N383" s="184"/>
      <c r="O383" s="184"/>
    </row>
    <row r="384" spans="1:15" s="176" customFormat="1" ht="15" x14ac:dyDescent="0.15">
      <c r="A384" s="183" t="s">
        <v>15</v>
      </c>
      <c r="B384" s="183" t="s">
        <v>29</v>
      </c>
      <c r="C384" s="184"/>
      <c r="D384" s="183" t="s">
        <v>23</v>
      </c>
      <c r="E384" s="184"/>
      <c r="F384" s="185">
        <v>45154</v>
      </c>
      <c r="G384" s="183" t="s">
        <v>30</v>
      </c>
      <c r="H384" s="186">
        <v>360000</v>
      </c>
      <c r="I384" s="183" t="s">
        <v>19</v>
      </c>
      <c r="J384" s="183">
        <v>497</v>
      </c>
      <c r="K384" s="184"/>
      <c r="L384" s="183">
        <v>2023</v>
      </c>
      <c r="M384" s="184"/>
      <c r="N384" s="184"/>
      <c r="O384" s="184"/>
    </row>
    <row r="385" spans="1:15" s="176" customFormat="1" ht="15" x14ac:dyDescent="0.15">
      <c r="A385" s="183" t="s">
        <v>15</v>
      </c>
      <c r="B385" s="183" t="s">
        <v>29</v>
      </c>
      <c r="C385" s="184"/>
      <c r="D385" s="183" t="s">
        <v>23</v>
      </c>
      <c r="E385" s="184"/>
      <c r="F385" s="185">
        <v>45155</v>
      </c>
      <c r="G385" s="183" t="s">
        <v>30</v>
      </c>
      <c r="H385" s="186">
        <v>360000</v>
      </c>
      <c r="I385" s="183" t="s">
        <v>19</v>
      </c>
      <c r="J385" s="183">
        <v>497</v>
      </c>
      <c r="K385" s="184"/>
      <c r="L385" s="183">
        <v>2023</v>
      </c>
      <c r="M385" s="184"/>
      <c r="N385" s="184"/>
      <c r="O385" s="184"/>
    </row>
    <row r="386" spans="1:15" s="176" customFormat="1" ht="15" x14ac:dyDescent="0.15">
      <c r="A386" s="183" t="s">
        <v>15</v>
      </c>
      <c r="B386" s="183" t="s">
        <v>29</v>
      </c>
      <c r="C386" s="184"/>
      <c r="D386" s="183" t="s">
        <v>23</v>
      </c>
      <c r="E386" s="184"/>
      <c r="F386" s="185">
        <v>45156</v>
      </c>
      <c r="G386" s="183" t="s">
        <v>30</v>
      </c>
      <c r="H386" s="186">
        <v>360000</v>
      </c>
      <c r="I386" s="183" t="s">
        <v>19</v>
      </c>
      <c r="J386" s="183">
        <v>497</v>
      </c>
      <c r="K386" s="184"/>
      <c r="L386" s="183">
        <v>2023</v>
      </c>
      <c r="M386" s="184"/>
      <c r="N386" s="184"/>
      <c r="O386" s="184"/>
    </row>
    <row r="387" spans="1:15" s="176" customFormat="1" ht="15" x14ac:dyDescent="0.15">
      <c r="A387" s="183" t="s">
        <v>15</v>
      </c>
      <c r="B387" s="183" t="s">
        <v>29</v>
      </c>
      <c r="C387" s="184"/>
      <c r="D387" s="183" t="s">
        <v>23</v>
      </c>
      <c r="E387" s="184"/>
      <c r="F387" s="185">
        <v>45157</v>
      </c>
      <c r="G387" s="183" t="s">
        <v>30</v>
      </c>
      <c r="H387" s="186">
        <v>360000</v>
      </c>
      <c r="I387" s="183" t="s">
        <v>19</v>
      </c>
      <c r="J387" s="183">
        <v>497</v>
      </c>
      <c r="K387" s="184"/>
      <c r="L387" s="183">
        <v>2023</v>
      </c>
      <c r="M387" s="184"/>
      <c r="N387" s="184"/>
      <c r="O387" s="184"/>
    </row>
    <row r="388" spans="1:15" s="176" customFormat="1" ht="15" x14ac:dyDescent="0.15">
      <c r="A388" s="183" t="s">
        <v>15</v>
      </c>
      <c r="B388" s="183" t="s">
        <v>29</v>
      </c>
      <c r="C388" s="184"/>
      <c r="D388" s="183" t="s">
        <v>23</v>
      </c>
      <c r="E388" s="184"/>
      <c r="F388" s="185">
        <v>45159</v>
      </c>
      <c r="G388" s="183" t="s">
        <v>30</v>
      </c>
      <c r="H388" s="186">
        <v>360000</v>
      </c>
      <c r="I388" s="183" t="s">
        <v>19</v>
      </c>
      <c r="J388" s="183">
        <v>497</v>
      </c>
      <c r="K388" s="184"/>
      <c r="L388" s="183">
        <v>2023</v>
      </c>
      <c r="M388" s="184"/>
      <c r="N388" s="184"/>
      <c r="O388" s="184"/>
    </row>
    <row r="389" spans="1:15" s="176" customFormat="1" ht="15" x14ac:dyDescent="0.15">
      <c r="A389" s="183" t="s">
        <v>15</v>
      </c>
      <c r="B389" s="183" t="s">
        <v>29</v>
      </c>
      <c r="C389" s="184"/>
      <c r="D389" s="183" t="s">
        <v>23</v>
      </c>
      <c r="E389" s="184"/>
      <c r="F389" s="185">
        <v>45160</v>
      </c>
      <c r="G389" s="183" t="s">
        <v>30</v>
      </c>
      <c r="H389" s="186">
        <v>320000</v>
      </c>
      <c r="I389" s="183" t="s">
        <v>19</v>
      </c>
      <c r="J389" s="183">
        <v>441</v>
      </c>
      <c r="K389" s="184"/>
      <c r="L389" s="183">
        <v>2023</v>
      </c>
      <c r="M389" s="184"/>
      <c r="N389" s="184"/>
      <c r="O389" s="184"/>
    </row>
    <row r="390" spans="1:15" s="176" customFormat="1" ht="15" x14ac:dyDescent="0.15">
      <c r="A390" s="183" t="s">
        <v>15</v>
      </c>
      <c r="B390" s="183" t="s">
        <v>29</v>
      </c>
      <c r="C390" s="184"/>
      <c r="D390" s="183" t="s">
        <v>23</v>
      </c>
      <c r="E390" s="184"/>
      <c r="F390" s="185">
        <v>45161</v>
      </c>
      <c r="G390" s="183" t="s">
        <v>30</v>
      </c>
      <c r="H390" s="186">
        <v>320000</v>
      </c>
      <c r="I390" s="183" t="s">
        <v>19</v>
      </c>
      <c r="J390" s="183">
        <v>441</v>
      </c>
      <c r="K390" s="184"/>
      <c r="L390" s="183">
        <v>2023</v>
      </c>
      <c r="M390" s="184"/>
      <c r="N390" s="184"/>
      <c r="O390" s="184"/>
    </row>
    <row r="391" spans="1:15" s="176" customFormat="1" ht="15" x14ac:dyDescent="0.15">
      <c r="A391" s="183" t="s">
        <v>15</v>
      </c>
      <c r="B391" s="183" t="s">
        <v>29</v>
      </c>
      <c r="C391" s="184"/>
      <c r="D391" s="183" t="s">
        <v>23</v>
      </c>
      <c r="E391" s="184"/>
      <c r="F391" s="185">
        <v>45162</v>
      </c>
      <c r="G391" s="183" t="s">
        <v>30</v>
      </c>
      <c r="H391" s="186">
        <v>400000</v>
      </c>
      <c r="I391" s="183" t="s">
        <v>19</v>
      </c>
      <c r="J391" s="183">
        <v>552</v>
      </c>
      <c r="K391" s="184"/>
      <c r="L391" s="183">
        <v>2023</v>
      </c>
      <c r="M391" s="184"/>
      <c r="N391" s="184"/>
      <c r="O391" s="184"/>
    </row>
    <row r="392" spans="1:15" s="176" customFormat="1" ht="15" x14ac:dyDescent="0.15">
      <c r="A392" s="183" t="s">
        <v>15</v>
      </c>
      <c r="B392" s="183" t="s">
        <v>29</v>
      </c>
      <c r="C392" s="184"/>
      <c r="D392" s="183" t="s">
        <v>23</v>
      </c>
      <c r="E392" s="184"/>
      <c r="F392" s="185">
        <v>45163</v>
      </c>
      <c r="G392" s="183" t="s">
        <v>30</v>
      </c>
      <c r="H392" s="186">
        <v>360000</v>
      </c>
      <c r="I392" s="183" t="s">
        <v>19</v>
      </c>
      <c r="J392" s="183">
        <v>497</v>
      </c>
      <c r="K392" s="184"/>
      <c r="L392" s="183">
        <v>2023</v>
      </c>
      <c r="M392" s="184"/>
      <c r="N392" s="184"/>
      <c r="O392" s="184"/>
    </row>
    <row r="393" spans="1:15" s="176" customFormat="1" ht="15" x14ac:dyDescent="0.15">
      <c r="A393" s="183" t="s">
        <v>15</v>
      </c>
      <c r="B393" s="183" t="s">
        <v>29</v>
      </c>
      <c r="C393" s="184"/>
      <c r="D393" s="183" t="s">
        <v>23</v>
      </c>
      <c r="E393" s="184"/>
      <c r="F393" s="185">
        <v>45164</v>
      </c>
      <c r="G393" s="183" t="s">
        <v>30</v>
      </c>
      <c r="H393" s="186">
        <v>320000</v>
      </c>
      <c r="I393" s="183" t="s">
        <v>19</v>
      </c>
      <c r="J393" s="183">
        <v>441</v>
      </c>
      <c r="K393" s="184"/>
      <c r="L393" s="183">
        <v>2023</v>
      </c>
      <c r="M393" s="184"/>
      <c r="N393" s="184"/>
      <c r="O393" s="184"/>
    </row>
    <row r="394" spans="1:15" s="176" customFormat="1" ht="15" x14ac:dyDescent="0.15">
      <c r="A394" s="183" t="s">
        <v>15</v>
      </c>
      <c r="B394" s="183" t="s">
        <v>29</v>
      </c>
      <c r="C394" s="184"/>
      <c r="D394" s="183" t="s">
        <v>23</v>
      </c>
      <c r="E394" s="184"/>
      <c r="F394" s="185">
        <v>45166</v>
      </c>
      <c r="G394" s="183" t="s">
        <v>30</v>
      </c>
      <c r="H394" s="186">
        <v>400000</v>
      </c>
      <c r="I394" s="183" t="s">
        <v>19</v>
      </c>
      <c r="J394" s="183">
        <v>552</v>
      </c>
      <c r="K394" s="184"/>
      <c r="L394" s="183">
        <v>2023</v>
      </c>
      <c r="M394" s="184"/>
      <c r="N394" s="184"/>
      <c r="O394" s="184"/>
    </row>
    <row r="395" spans="1:15" s="176" customFormat="1" ht="15" x14ac:dyDescent="0.15">
      <c r="A395" s="183" t="s">
        <v>15</v>
      </c>
      <c r="B395" s="183" t="s">
        <v>29</v>
      </c>
      <c r="C395" s="184"/>
      <c r="D395" s="183" t="s">
        <v>23</v>
      </c>
      <c r="E395" s="184"/>
      <c r="F395" s="185">
        <v>45167</v>
      </c>
      <c r="G395" s="183" t="s">
        <v>30</v>
      </c>
      <c r="H395" s="186">
        <v>400000</v>
      </c>
      <c r="I395" s="183" t="s">
        <v>19</v>
      </c>
      <c r="J395" s="183">
        <v>552</v>
      </c>
      <c r="K395" s="184"/>
      <c r="L395" s="183">
        <v>2023</v>
      </c>
      <c r="M395" s="184"/>
      <c r="N395" s="184"/>
      <c r="O395" s="184"/>
    </row>
    <row r="396" spans="1:15" s="176" customFormat="1" ht="15" x14ac:dyDescent="0.15">
      <c r="A396" s="183" t="s">
        <v>15</v>
      </c>
      <c r="B396" s="183" t="s">
        <v>29</v>
      </c>
      <c r="C396" s="184"/>
      <c r="D396" s="183" t="s">
        <v>23</v>
      </c>
      <c r="E396" s="184"/>
      <c r="F396" s="185">
        <v>45168</v>
      </c>
      <c r="G396" s="183" t="s">
        <v>30</v>
      </c>
      <c r="H396" s="186">
        <v>400000</v>
      </c>
      <c r="I396" s="183" t="s">
        <v>19</v>
      </c>
      <c r="J396" s="183">
        <v>552</v>
      </c>
      <c r="K396" s="184"/>
      <c r="L396" s="183">
        <v>2023</v>
      </c>
      <c r="M396" s="184"/>
      <c r="N396" s="184"/>
      <c r="O396" s="184"/>
    </row>
    <row r="397" spans="1:15" s="176" customFormat="1" ht="15" x14ac:dyDescent="0.15">
      <c r="A397" s="183" t="s">
        <v>15</v>
      </c>
      <c r="B397" s="183" t="s">
        <v>29</v>
      </c>
      <c r="C397" s="184"/>
      <c r="D397" s="183" t="s">
        <v>23</v>
      </c>
      <c r="E397" s="184"/>
      <c r="F397" s="185">
        <v>45169</v>
      </c>
      <c r="G397" s="183" t="s">
        <v>30</v>
      </c>
      <c r="H397" s="186">
        <v>400000</v>
      </c>
      <c r="I397" s="183" t="s">
        <v>19</v>
      </c>
      <c r="J397" s="183">
        <v>552</v>
      </c>
      <c r="K397" s="184"/>
      <c r="L397" s="183">
        <v>2023</v>
      </c>
      <c r="M397" s="184"/>
      <c r="N397" s="184"/>
      <c r="O397" s="184"/>
    </row>
    <row r="398" spans="1:15" s="176" customFormat="1" ht="15" x14ac:dyDescent="0.15">
      <c r="A398" s="183" t="s">
        <v>15</v>
      </c>
      <c r="B398" s="183" t="s">
        <v>29</v>
      </c>
      <c r="C398" s="184"/>
      <c r="D398" s="183" t="s">
        <v>23</v>
      </c>
      <c r="E398" s="184"/>
      <c r="F398" s="185">
        <v>45170</v>
      </c>
      <c r="G398" s="183" t="s">
        <v>30</v>
      </c>
      <c r="H398" s="186">
        <v>80000</v>
      </c>
      <c r="I398" s="183" t="s">
        <v>19</v>
      </c>
      <c r="J398" s="183">
        <v>110</v>
      </c>
      <c r="K398" s="184"/>
      <c r="L398" s="183">
        <v>2023</v>
      </c>
      <c r="M398" s="184"/>
      <c r="N398" s="184"/>
      <c r="O398" s="184"/>
    </row>
    <row r="399" spans="1:15" s="176" customFormat="1" ht="15" x14ac:dyDescent="0.15">
      <c r="A399" s="183" t="s">
        <v>15</v>
      </c>
      <c r="B399" s="183" t="s">
        <v>29</v>
      </c>
      <c r="C399" s="184"/>
      <c r="D399" s="183" t="s">
        <v>23</v>
      </c>
      <c r="E399" s="184"/>
      <c r="F399" s="185">
        <v>45171</v>
      </c>
      <c r="G399" s="183" t="s">
        <v>30</v>
      </c>
      <c r="H399" s="186">
        <v>80000</v>
      </c>
      <c r="I399" s="183" t="s">
        <v>19</v>
      </c>
      <c r="J399" s="183">
        <v>110</v>
      </c>
      <c r="K399" s="184"/>
      <c r="L399" s="183">
        <v>2023</v>
      </c>
      <c r="M399" s="184"/>
      <c r="N399" s="184"/>
      <c r="O399" s="184"/>
    </row>
    <row r="400" spans="1:15" s="176" customFormat="1" ht="15" x14ac:dyDescent="0.15">
      <c r="A400" s="183" t="s">
        <v>15</v>
      </c>
      <c r="B400" s="183" t="s">
        <v>29</v>
      </c>
      <c r="C400" s="184"/>
      <c r="D400" s="183" t="s">
        <v>23</v>
      </c>
      <c r="E400" s="184"/>
      <c r="F400" s="185">
        <v>45173</v>
      </c>
      <c r="G400" s="183" t="s">
        <v>30</v>
      </c>
      <c r="H400" s="186">
        <v>80000</v>
      </c>
      <c r="I400" s="183" t="s">
        <v>19</v>
      </c>
      <c r="J400" s="183">
        <v>110</v>
      </c>
      <c r="K400" s="184"/>
      <c r="L400" s="183">
        <v>2023</v>
      </c>
      <c r="M400" s="184"/>
      <c r="N400" s="184"/>
      <c r="O400" s="184"/>
    </row>
    <row r="401" spans="1:15" s="176" customFormat="1" ht="15" x14ac:dyDescent="0.15">
      <c r="A401" s="183" t="s">
        <v>15</v>
      </c>
      <c r="B401" s="183" t="s">
        <v>29</v>
      </c>
      <c r="C401" s="184"/>
      <c r="D401" s="183" t="s">
        <v>23</v>
      </c>
      <c r="E401" s="184"/>
      <c r="F401" s="185">
        <v>45174</v>
      </c>
      <c r="G401" s="183" t="s">
        <v>30</v>
      </c>
      <c r="H401" s="186">
        <v>120000</v>
      </c>
      <c r="I401" s="183" t="s">
        <v>19</v>
      </c>
      <c r="J401" s="183">
        <v>166</v>
      </c>
      <c r="K401" s="184"/>
      <c r="L401" s="183">
        <v>2023</v>
      </c>
      <c r="M401" s="184"/>
      <c r="N401" s="184"/>
      <c r="O401" s="184"/>
    </row>
    <row r="402" spans="1:15" s="176" customFormat="1" ht="15" x14ac:dyDescent="0.15">
      <c r="A402" s="183" t="s">
        <v>15</v>
      </c>
      <c r="B402" s="183" t="s">
        <v>29</v>
      </c>
      <c r="C402" s="184"/>
      <c r="D402" s="183" t="s">
        <v>23</v>
      </c>
      <c r="E402" s="184"/>
      <c r="F402" s="185">
        <v>45175</v>
      </c>
      <c r="G402" s="183" t="s">
        <v>30</v>
      </c>
      <c r="H402" s="186">
        <v>120000</v>
      </c>
      <c r="I402" s="183" t="s">
        <v>19</v>
      </c>
      <c r="J402" s="183">
        <v>166</v>
      </c>
      <c r="K402" s="184"/>
      <c r="L402" s="183">
        <v>2023</v>
      </c>
      <c r="M402" s="184"/>
      <c r="N402" s="184"/>
      <c r="O402" s="184"/>
    </row>
    <row r="403" spans="1:15" s="176" customFormat="1" ht="15" x14ac:dyDescent="0.15">
      <c r="A403" s="183" t="s">
        <v>15</v>
      </c>
      <c r="B403" s="183" t="s">
        <v>29</v>
      </c>
      <c r="C403" s="184"/>
      <c r="D403" s="183" t="s">
        <v>23</v>
      </c>
      <c r="E403" s="184"/>
      <c r="F403" s="185">
        <v>45176</v>
      </c>
      <c r="G403" s="183" t="s">
        <v>30</v>
      </c>
      <c r="H403" s="186">
        <v>120000</v>
      </c>
      <c r="I403" s="183" t="s">
        <v>19</v>
      </c>
      <c r="J403" s="183">
        <v>166</v>
      </c>
      <c r="K403" s="184"/>
      <c r="L403" s="183">
        <v>2023</v>
      </c>
      <c r="M403" s="184"/>
      <c r="N403" s="184"/>
      <c r="O403" s="184"/>
    </row>
    <row r="404" spans="1:15" s="176" customFormat="1" ht="15" x14ac:dyDescent="0.15">
      <c r="A404" s="183" t="s">
        <v>15</v>
      </c>
      <c r="B404" s="183" t="s">
        <v>29</v>
      </c>
      <c r="C404" s="184"/>
      <c r="D404" s="183" t="s">
        <v>23</v>
      </c>
      <c r="E404" s="184"/>
      <c r="F404" s="185">
        <v>45177</v>
      </c>
      <c r="G404" s="183" t="s">
        <v>30</v>
      </c>
      <c r="H404" s="186">
        <v>80000</v>
      </c>
      <c r="I404" s="183" t="s">
        <v>19</v>
      </c>
      <c r="J404" s="183">
        <v>110</v>
      </c>
      <c r="K404" s="184"/>
      <c r="L404" s="183">
        <v>2023</v>
      </c>
      <c r="M404" s="184"/>
      <c r="N404" s="184"/>
      <c r="O404" s="184"/>
    </row>
    <row r="405" spans="1:15" s="176" customFormat="1" ht="15" x14ac:dyDescent="0.15">
      <c r="A405" s="183" t="s">
        <v>15</v>
      </c>
      <c r="B405" s="183" t="s">
        <v>29</v>
      </c>
      <c r="C405" s="184"/>
      <c r="D405" s="183" t="s">
        <v>23</v>
      </c>
      <c r="E405" s="184"/>
      <c r="F405" s="185">
        <v>45178</v>
      </c>
      <c r="G405" s="183" t="s">
        <v>30</v>
      </c>
      <c r="H405" s="186">
        <v>80000</v>
      </c>
      <c r="I405" s="183" t="s">
        <v>19</v>
      </c>
      <c r="J405" s="183">
        <v>110</v>
      </c>
      <c r="K405" s="184"/>
      <c r="L405" s="183">
        <v>2023</v>
      </c>
      <c r="M405" s="184"/>
      <c r="N405" s="184"/>
      <c r="O405" s="184"/>
    </row>
    <row r="406" spans="1:15" s="176" customFormat="1" ht="15" x14ac:dyDescent="0.15">
      <c r="A406" s="183" t="s">
        <v>15</v>
      </c>
      <c r="B406" s="183" t="s">
        <v>29</v>
      </c>
      <c r="C406" s="184"/>
      <c r="D406" s="183" t="s">
        <v>23</v>
      </c>
      <c r="E406" s="184"/>
      <c r="F406" s="185">
        <v>45180</v>
      </c>
      <c r="G406" s="183" t="s">
        <v>30</v>
      </c>
      <c r="H406" s="186">
        <v>120000</v>
      </c>
      <c r="I406" s="183" t="s">
        <v>19</v>
      </c>
      <c r="J406" s="183">
        <v>166</v>
      </c>
      <c r="K406" s="184"/>
      <c r="L406" s="183">
        <v>2023</v>
      </c>
      <c r="M406" s="184"/>
      <c r="N406" s="184"/>
      <c r="O406" s="184"/>
    </row>
    <row r="407" spans="1:15" s="176" customFormat="1" ht="15" x14ac:dyDescent="0.15">
      <c r="A407" s="183" t="s">
        <v>15</v>
      </c>
      <c r="B407" s="183" t="s">
        <v>29</v>
      </c>
      <c r="C407" s="184"/>
      <c r="D407" s="183" t="s">
        <v>23</v>
      </c>
      <c r="E407" s="184"/>
      <c r="F407" s="185">
        <v>45181</v>
      </c>
      <c r="G407" s="183" t="s">
        <v>30</v>
      </c>
      <c r="H407" s="186">
        <v>100000</v>
      </c>
      <c r="I407" s="183" t="s">
        <v>19</v>
      </c>
      <c r="J407" s="183">
        <v>138</v>
      </c>
      <c r="K407" s="184"/>
      <c r="L407" s="183">
        <v>2023</v>
      </c>
      <c r="M407" s="184"/>
      <c r="N407" s="184"/>
      <c r="O407" s="184"/>
    </row>
    <row r="408" spans="1:15" s="176" customFormat="1" ht="15" x14ac:dyDescent="0.15">
      <c r="A408" s="183" t="s">
        <v>15</v>
      </c>
      <c r="B408" s="183" t="s">
        <v>29</v>
      </c>
      <c r="C408" s="184"/>
      <c r="D408" s="183" t="s">
        <v>23</v>
      </c>
      <c r="E408" s="184"/>
      <c r="F408" s="185">
        <v>45182</v>
      </c>
      <c r="G408" s="183" t="s">
        <v>30</v>
      </c>
      <c r="H408" s="186">
        <v>160000</v>
      </c>
      <c r="I408" s="183" t="s">
        <v>19</v>
      </c>
      <c r="J408" s="183">
        <v>221</v>
      </c>
      <c r="K408" s="184"/>
      <c r="L408" s="183">
        <v>2023</v>
      </c>
      <c r="M408" s="184"/>
      <c r="N408" s="184"/>
      <c r="O408" s="184"/>
    </row>
    <row r="409" spans="1:15" s="176" customFormat="1" ht="15" x14ac:dyDescent="0.15">
      <c r="A409" s="183" t="s">
        <v>15</v>
      </c>
      <c r="B409" s="183" t="s">
        <v>29</v>
      </c>
      <c r="C409" s="184"/>
      <c r="D409" s="183" t="s">
        <v>23</v>
      </c>
      <c r="E409" s="184"/>
      <c r="F409" s="185">
        <v>45183</v>
      </c>
      <c r="G409" s="183" t="s">
        <v>30</v>
      </c>
      <c r="H409" s="186">
        <v>200000</v>
      </c>
      <c r="I409" s="183" t="s">
        <v>19</v>
      </c>
      <c r="J409" s="183">
        <v>276</v>
      </c>
      <c r="K409" s="184"/>
      <c r="L409" s="183">
        <v>2023</v>
      </c>
      <c r="M409" s="184"/>
      <c r="N409" s="184"/>
      <c r="O409" s="184"/>
    </row>
    <row r="410" spans="1:15" s="176" customFormat="1" ht="15" x14ac:dyDescent="0.15">
      <c r="A410" s="183" t="s">
        <v>15</v>
      </c>
      <c r="B410" s="183" t="s">
        <v>29</v>
      </c>
      <c r="C410" s="184"/>
      <c r="D410" s="183" t="s">
        <v>23</v>
      </c>
      <c r="E410" s="184"/>
      <c r="F410" s="185">
        <v>45184</v>
      </c>
      <c r="G410" s="183" t="s">
        <v>30</v>
      </c>
      <c r="H410" s="186">
        <v>120000</v>
      </c>
      <c r="I410" s="183" t="s">
        <v>19</v>
      </c>
      <c r="J410" s="183">
        <v>166</v>
      </c>
      <c r="K410" s="184"/>
      <c r="L410" s="183">
        <v>2023</v>
      </c>
      <c r="M410" s="184"/>
      <c r="N410" s="184"/>
      <c r="O410" s="184"/>
    </row>
    <row r="411" spans="1:15" s="176" customFormat="1" ht="15" x14ac:dyDescent="0.15">
      <c r="A411" s="183" t="s">
        <v>15</v>
      </c>
      <c r="B411" s="183" t="s">
        <v>29</v>
      </c>
      <c r="C411" s="184"/>
      <c r="D411" s="183" t="s">
        <v>23</v>
      </c>
      <c r="E411" s="184"/>
      <c r="F411" s="185">
        <v>45185</v>
      </c>
      <c r="G411" s="183" t="s">
        <v>30</v>
      </c>
      <c r="H411" s="186">
        <v>80000</v>
      </c>
      <c r="I411" s="183" t="s">
        <v>19</v>
      </c>
      <c r="J411" s="183">
        <v>110</v>
      </c>
      <c r="K411" s="184"/>
      <c r="L411" s="183">
        <v>2023</v>
      </c>
      <c r="M411" s="184"/>
      <c r="N411" s="184"/>
      <c r="O411" s="184"/>
    </row>
    <row r="412" spans="1:15" s="176" customFormat="1" ht="15" x14ac:dyDescent="0.15">
      <c r="A412" s="183" t="s">
        <v>15</v>
      </c>
      <c r="B412" s="183" t="s">
        <v>29</v>
      </c>
      <c r="C412" s="184"/>
      <c r="D412" s="183" t="s">
        <v>23</v>
      </c>
      <c r="E412" s="184"/>
      <c r="F412" s="185">
        <v>45187</v>
      </c>
      <c r="G412" s="183" t="s">
        <v>30</v>
      </c>
      <c r="H412" s="186">
        <v>100000</v>
      </c>
      <c r="I412" s="183" t="s">
        <v>19</v>
      </c>
      <c r="J412" s="183">
        <v>138</v>
      </c>
      <c r="K412" s="184"/>
      <c r="L412" s="183">
        <v>2023</v>
      </c>
      <c r="M412" s="184"/>
      <c r="N412" s="184"/>
      <c r="O412" s="184"/>
    </row>
    <row r="413" spans="1:15" s="176" customFormat="1" ht="15" x14ac:dyDescent="0.15">
      <c r="A413" s="183" t="s">
        <v>15</v>
      </c>
      <c r="B413" s="183" t="s">
        <v>29</v>
      </c>
      <c r="C413" s="184"/>
      <c r="D413" s="183" t="s">
        <v>23</v>
      </c>
      <c r="E413" s="184"/>
      <c r="F413" s="185">
        <v>45188</v>
      </c>
      <c r="G413" s="183" t="s">
        <v>30</v>
      </c>
      <c r="H413" s="186">
        <v>100000</v>
      </c>
      <c r="I413" s="183" t="s">
        <v>19</v>
      </c>
      <c r="J413" s="183">
        <v>138</v>
      </c>
      <c r="K413" s="184"/>
      <c r="L413" s="183">
        <v>2023</v>
      </c>
      <c r="M413" s="184"/>
      <c r="N413" s="184"/>
      <c r="O413" s="184"/>
    </row>
    <row r="414" spans="1:15" s="176" customFormat="1" ht="15" x14ac:dyDescent="0.15">
      <c r="A414" s="183" t="s">
        <v>15</v>
      </c>
      <c r="B414" s="183" t="s">
        <v>29</v>
      </c>
      <c r="C414" s="184"/>
      <c r="D414" s="183" t="s">
        <v>23</v>
      </c>
      <c r="E414" s="184"/>
      <c r="F414" s="185">
        <v>45189</v>
      </c>
      <c r="G414" s="183" t="s">
        <v>30</v>
      </c>
      <c r="H414" s="186">
        <v>100000</v>
      </c>
      <c r="I414" s="183" t="s">
        <v>19</v>
      </c>
      <c r="J414" s="183">
        <v>138</v>
      </c>
      <c r="K414" s="184"/>
      <c r="L414" s="183">
        <v>2023</v>
      </c>
      <c r="M414" s="184"/>
      <c r="N414" s="184"/>
      <c r="O414" s="184"/>
    </row>
    <row r="415" spans="1:15" s="176" customFormat="1" ht="15" x14ac:dyDescent="0.15">
      <c r="A415" s="183" t="s">
        <v>15</v>
      </c>
      <c r="B415" s="183" t="s">
        <v>29</v>
      </c>
      <c r="C415" s="184"/>
      <c r="D415" s="183" t="s">
        <v>23</v>
      </c>
      <c r="E415" s="184"/>
      <c r="F415" s="185">
        <v>45190</v>
      </c>
      <c r="G415" s="183" t="s">
        <v>30</v>
      </c>
      <c r="H415" s="186">
        <v>120000</v>
      </c>
      <c r="I415" s="183" t="s">
        <v>19</v>
      </c>
      <c r="J415" s="183">
        <v>166</v>
      </c>
      <c r="K415" s="184"/>
      <c r="L415" s="183">
        <v>2023</v>
      </c>
      <c r="M415" s="184"/>
      <c r="N415" s="184"/>
      <c r="O415" s="184"/>
    </row>
    <row r="416" spans="1:15" s="176" customFormat="1" ht="15" x14ac:dyDescent="0.15">
      <c r="A416" s="183" t="s">
        <v>15</v>
      </c>
      <c r="B416" s="183" t="s">
        <v>29</v>
      </c>
      <c r="C416" s="184"/>
      <c r="D416" s="183" t="s">
        <v>23</v>
      </c>
      <c r="E416" s="184"/>
      <c r="F416" s="185">
        <v>45191</v>
      </c>
      <c r="G416" s="183" t="s">
        <v>30</v>
      </c>
      <c r="H416" s="186">
        <v>100000</v>
      </c>
      <c r="I416" s="183" t="s">
        <v>19</v>
      </c>
      <c r="J416" s="183">
        <v>138</v>
      </c>
      <c r="K416" s="184"/>
      <c r="L416" s="183">
        <v>2023</v>
      </c>
      <c r="M416" s="184"/>
      <c r="N416" s="184"/>
      <c r="O416" s="184"/>
    </row>
    <row r="417" spans="1:15" s="176" customFormat="1" ht="15" x14ac:dyDescent="0.15">
      <c r="A417" s="183" t="s">
        <v>15</v>
      </c>
      <c r="B417" s="183" t="s">
        <v>29</v>
      </c>
      <c r="C417" s="184"/>
      <c r="D417" s="183" t="s">
        <v>23</v>
      </c>
      <c r="E417" s="184"/>
      <c r="F417" s="185">
        <v>45194</v>
      </c>
      <c r="G417" s="183" t="s">
        <v>30</v>
      </c>
      <c r="H417" s="186">
        <v>100000</v>
      </c>
      <c r="I417" s="183" t="s">
        <v>19</v>
      </c>
      <c r="J417" s="183">
        <v>138</v>
      </c>
      <c r="K417" s="184"/>
      <c r="L417" s="183">
        <v>2023</v>
      </c>
      <c r="M417" s="184"/>
      <c r="N417" s="184"/>
      <c r="O417" s="184"/>
    </row>
    <row r="418" spans="1:15" s="176" customFormat="1" ht="15" x14ac:dyDescent="0.15">
      <c r="A418" s="183" t="s">
        <v>15</v>
      </c>
      <c r="B418" s="183" t="s">
        <v>29</v>
      </c>
      <c r="C418" s="184"/>
      <c r="D418" s="183" t="s">
        <v>23</v>
      </c>
      <c r="E418" s="184"/>
      <c r="F418" s="185">
        <v>45195</v>
      </c>
      <c r="G418" s="183" t="s">
        <v>30</v>
      </c>
      <c r="H418" s="186">
        <v>120000</v>
      </c>
      <c r="I418" s="183" t="s">
        <v>19</v>
      </c>
      <c r="J418" s="183">
        <v>166</v>
      </c>
      <c r="K418" s="184"/>
      <c r="L418" s="183">
        <v>2023</v>
      </c>
      <c r="M418" s="184"/>
      <c r="N418" s="184"/>
      <c r="O418" s="184"/>
    </row>
    <row r="419" spans="1:15" s="176" customFormat="1" ht="15" x14ac:dyDescent="0.15">
      <c r="A419" s="183" t="s">
        <v>15</v>
      </c>
      <c r="B419" s="183" t="s">
        <v>29</v>
      </c>
      <c r="C419" s="184"/>
      <c r="D419" s="183" t="s">
        <v>23</v>
      </c>
      <c r="E419" s="184"/>
      <c r="F419" s="185">
        <v>45196</v>
      </c>
      <c r="G419" s="183" t="s">
        <v>30</v>
      </c>
      <c r="H419" s="186">
        <v>100000</v>
      </c>
      <c r="I419" s="183" t="s">
        <v>19</v>
      </c>
      <c r="J419" s="183">
        <v>138</v>
      </c>
      <c r="K419" s="184"/>
      <c r="L419" s="183">
        <v>2023</v>
      </c>
      <c r="M419" s="184"/>
      <c r="N419" s="184"/>
      <c r="O419" s="184"/>
    </row>
    <row r="420" spans="1:15" s="176" customFormat="1" ht="15" x14ac:dyDescent="0.15">
      <c r="A420" s="183" t="s">
        <v>15</v>
      </c>
      <c r="B420" s="183" t="s">
        <v>29</v>
      </c>
      <c r="C420" s="184"/>
      <c r="D420" s="183" t="s">
        <v>23</v>
      </c>
      <c r="E420" s="184"/>
      <c r="F420" s="185">
        <v>45197</v>
      </c>
      <c r="G420" s="183" t="s">
        <v>30</v>
      </c>
      <c r="H420" s="186">
        <v>100000</v>
      </c>
      <c r="I420" s="183" t="s">
        <v>19</v>
      </c>
      <c r="J420" s="183">
        <v>138</v>
      </c>
      <c r="K420" s="184"/>
      <c r="L420" s="183">
        <v>2023</v>
      </c>
      <c r="M420" s="184"/>
      <c r="N420" s="184"/>
      <c r="O420" s="184"/>
    </row>
    <row r="421" spans="1:15" s="176" customFormat="1" ht="15" x14ac:dyDescent="0.15">
      <c r="A421" s="183" t="s">
        <v>15</v>
      </c>
      <c r="B421" s="183" t="s">
        <v>29</v>
      </c>
      <c r="C421" s="184"/>
      <c r="D421" s="183" t="s">
        <v>23</v>
      </c>
      <c r="E421" s="184"/>
      <c r="F421" s="185">
        <v>45198</v>
      </c>
      <c r="G421" s="183" t="s">
        <v>30</v>
      </c>
      <c r="H421" s="186">
        <v>100000</v>
      </c>
      <c r="I421" s="183" t="s">
        <v>19</v>
      </c>
      <c r="J421" s="183">
        <v>138</v>
      </c>
      <c r="K421" s="184"/>
      <c r="L421" s="183">
        <v>2023</v>
      </c>
      <c r="M421" s="184"/>
      <c r="N421" s="184"/>
      <c r="O421" s="184"/>
    </row>
    <row r="422" spans="1:15" s="176" customFormat="1" ht="15" x14ac:dyDescent="0.15">
      <c r="A422" s="183" t="s">
        <v>15</v>
      </c>
      <c r="B422" s="183" t="s">
        <v>29</v>
      </c>
      <c r="C422" s="184"/>
      <c r="D422" s="183" t="s">
        <v>23</v>
      </c>
      <c r="E422" s="184"/>
      <c r="F422" s="185">
        <v>45199</v>
      </c>
      <c r="G422" s="183" t="s">
        <v>30</v>
      </c>
      <c r="H422" s="186">
        <v>100000</v>
      </c>
      <c r="I422" s="183" t="s">
        <v>19</v>
      </c>
      <c r="J422" s="183">
        <v>138</v>
      </c>
      <c r="K422" s="184"/>
      <c r="L422" s="183">
        <v>2023</v>
      </c>
      <c r="M422" s="184"/>
      <c r="N422" s="184"/>
      <c r="O422" s="184"/>
    </row>
    <row r="423" spans="1:15" s="176" customFormat="1" ht="15" x14ac:dyDescent="0.15">
      <c r="A423" s="183" t="s">
        <v>15</v>
      </c>
      <c r="B423" s="183" t="s">
        <v>29</v>
      </c>
      <c r="C423" s="184"/>
      <c r="D423" s="183" t="s">
        <v>23</v>
      </c>
      <c r="E423" s="184"/>
      <c r="F423" s="185">
        <v>45201</v>
      </c>
      <c r="G423" s="183" t="s">
        <v>30</v>
      </c>
      <c r="H423" s="186">
        <v>120000</v>
      </c>
      <c r="I423" s="183" t="s">
        <v>19</v>
      </c>
      <c r="J423" s="183">
        <v>166</v>
      </c>
      <c r="K423" s="184"/>
      <c r="L423" s="183">
        <v>2023</v>
      </c>
      <c r="M423" s="184"/>
      <c r="N423" s="184"/>
      <c r="O423" s="184"/>
    </row>
    <row r="424" spans="1:15" s="176" customFormat="1" ht="15" x14ac:dyDescent="0.15">
      <c r="A424" s="183" t="s">
        <v>15</v>
      </c>
      <c r="B424" s="183" t="s">
        <v>29</v>
      </c>
      <c r="C424" s="184"/>
      <c r="D424" s="183" t="s">
        <v>23</v>
      </c>
      <c r="E424" s="184"/>
      <c r="F424" s="185">
        <v>45202</v>
      </c>
      <c r="G424" s="183" t="s">
        <v>30</v>
      </c>
      <c r="H424" s="186">
        <v>120000</v>
      </c>
      <c r="I424" s="183" t="s">
        <v>19</v>
      </c>
      <c r="J424" s="183">
        <v>166</v>
      </c>
      <c r="K424" s="184"/>
      <c r="L424" s="183">
        <v>2023</v>
      </c>
      <c r="M424" s="184"/>
      <c r="N424" s="184"/>
      <c r="O424" s="184"/>
    </row>
    <row r="425" spans="1:15" s="176" customFormat="1" ht="15" x14ac:dyDescent="0.15">
      <c r="A425" s="183" t="s">
        <v>15</v>
      </c>
      <c r="B425" s="183" t="s">
        <v>29</v>
      </c>
      <c r="C425" s="184"/>
      <c r="D425" s="183" t="s">
        <v>23</v>
      </c>
      <c r="E425" s="184"/>
      <c r="F425" s="185">
        <v>45203</v>
      </c>
      <c r="G425" s="183" t="s">
        <v>30</v>
      </c>
      <c r="H425" s="186">
        <v>100000</v>
      </c>
      <c r="I425" s="183" t="s">
        <v>19</v>
      </c>
      <c r="J425" s="183">
        <v>138</v>
      </c>
      <c r="K425" s="184"/>
      <c r="L425" s="183">
        <v>2023</v>
      </c>
      <c r="M425" s="184"/>
      <c r="N425" s="184"/>
      <c r="O425" s="184"/>
    </row>
    <row r="426" spans="1:15" s="176" customFormat="1" ht="15" x14ac:dyDescent="0.15">
      <c r="A426" s="183" t="s">
        <v>15</v>
      </c>
      <c r="B426" s="183" t="s">
        <v>29</v>
      </c>
      <c r="C426" s="184"/>
      <c r="D426" s="183" t="s">
        <v>23</v>
      </c>
      <c r="E426" s="184"/>
      <c r="F426" s="185">
        <v>45204</v>
      </c>
      <c r="G426" s="183" t="s">
        <v>30</v>
      </c>
      <c r="H426" s="186">
        <v>100000</v>
      </c>
      <c r="I426" s="183" t="s">
        <v>19</v>
      </c>
      <c r="J426" s="183">
        <v>138</v>
      </c>
      <c r="K426" s="184"/>
      <c r="L426" s="183">
        <v>2023</v>
      </c>
      <c r="M426" s="184"/>
      <c r="N426" s="184"/>
      <c r="O426" s="184"/>
    </row>
    <row r="427" spans="1:15" s="176" customFormat="1" ht="15" x14ac:dyDescent="0.15">
      <c r="A427" s="183" t="s">
        <v>15</v>
      </c>
      <c r="B427" s="183" t="s">
        <v>29</v>
      </c>
      <c r="C427" s="184"/>
      <c r="D427" s="183" t="s">
        <v>23</v>
      </c>
      <c r="E427" s="184"/>
      <c r="F427" s="185">
        <v>45205</v>
      </c>
      <c r="G427" s="183" t="s">
        <v>30</v>
      </c>
      <c r="H427" s="186">
        <v>80000</v>
      </c>
      <c r="I427" s="183" t="s">
        <v>19</v>
      </c>
      <c r="J427" s="183">
        <v>110</v>
      </c>
      <c r="K427" s="184"/>
      <c r="L427" s="183">
        <v>2023</v>
      </c>
      <c r="M427" s="184"/>
      <c r="N427" s="184"/>
      <c r="O427" s="184"/>
    </row>
    <row r="428" spans="1:15" s="176" customFormat="1" ht="15" x14ac:dyDescent="0.15">
      <c r="A428" s="183" t="s">
        <v>15</v>
      </c>
      <c r="B428" s="183" t="s">
        <v>29</v>
      </c>
      <c r="C428" s="184"/>
      <c r="D428" s="183" t="s">
        <v>23</v>
      </c>
      <c r="E428" s="184"/>
      <c r="F428" s="185">
        <v>45206</v>
      </c>
      <c r="G428" s="183" t="s">
        <v>30</v>
      </c>
      <c r="H428" s="186">
        <v>80000</v>
      </c>
      <c r="I428" s="183" t="s">
        <v>19</v>
      </c>
      <c r="J428" s="183">
        <v>110</v>
      </c>
      <c r="K428" s="184"/>
      <c r="L428" s="183">
        <v>2023</v>
      </c>
      <c r="M428" s="184"/>
      <c r="N428" s="184"/>
      <c r="O428" s="184"/>
    </row>
    <row r="429" spans="1:15" s="176" customFormat="1" ht="15" x14ac:dyDescent="0.15">
      <c r="A429" s="183" t="s">
        <v>15</v>
      </c>
      <c r="B429" s="183" t="s">
        <v>29</v>
      </c>
      <c r="C429" s="184"/>
      <c r="D429" s="183" t="s">
        <v>23</v>
      </c>
      <c r="E429" s="184"/>
      <c r="F429" s="185">
        <v>45208</v>
      </c>
      <c r="G429" s="183" t="s">
        <v>30</v>
      </c>
      <c r="H429" s="186">
        <v>60000</v>
      </c>
      <c r="I429" s="183" t="s">
        <v>19</v>
      </c>
      <c r="J429" s="183">
        <v>83</v>
      </c>
      <c r="K429" s="184"/>
      <c r="L429" s="183">
        <v>2023</v>
      </c>
      <c r="M429" s="184"/>
      <c r="N429" s="184"/>
      <c r="O429" s="184"/>
    </row>
    <row r="430" spans="1:15" s="176" customFormat="1" ht="15" x14ac:dyDescent="0.15">
      <c r="A430" s="183" t="s">
        <v>15</v>
      </c>
      <c r="B430" s="183" t="s">
        <v>29</v>
      </c>
      <c r="C430" s="184"/>
      <c r="D430" s="183" t="s">
        <v>23</v>
      </c>
      <c r="E430" s="184"/>
      <c r="F430" s="185">
        <v>45209</v>
      </c>
      <c r="G430" s="183" t="s">
        <v>30</v>
      </c>
      <c r="H430" s="186">
        <v>60000</v>
      </c>
      <c r="I430" s="183" t="s">
        <v>19</v>
      </c>
      <c r="J430" s="183">
        <v>83</v>
      </c>
      <c r="K430" s="184"/>
      <c r="L430" s="183">
        <v>2023</v>
      </c>
      <c r="M430" s="184"/>
      <c r="N430" s="184"/>
      <c r="O430" s="184"/>
    </row>
    <row r="431" spans="1:15" s="176" customFormat="1" ht="15" x14ac:dyDescent="0.15">
      <c r="A431" s="183" t="s">
        <v>15</v>
      </c>
      <c r="B431" s="183" t="s">
        <v>29</v>
      </c>
      <c r="C431" s="184"/>
      <c r="D431" s="183" t="s">
        <v>23</v>
      </c>
      <c r="E431" s="184"/>
      <c r="F431" s="185">
        <v>45210</v>
      </c>
      <c r="G431" s="183" t="s">
        <v>30</v>
      </c>
      <c r="H431" s="186">
        <v>60000</v>
      </c>
      <c r="I431" s="183" t="s">
        <v>19</v>
      </c>
      <c r="J431" s="183">
        <v>83</v>
      </c>
      <c r="K431" s="184"/>
      <c r="L431" s="183">
        <v>2023</v>
      </c>
      <c r="M431" s="184"/>
      <c r="N431" s="184"/>
      <c r="O431" s="184"/>
    </row>
    <row r="432" spans="1:15" s="176" customFormat="1" ht="15" x14ac:dyDescent="0.15">
      <c r="A432" s="183" t="s">
        <v>15</v>
      </c>
      <c r="B432" s="183" t="s">
        <v>29</v>
      </c>
      <c r="C432" s="184"/>
      <c r="D432" s="183" t="s">
        <v>23</v>
      </c>
      <c r="E432" s="184"/>
      <c r="F432" s="185">
        <v>45211</v>
      </c>
      <c r="G432" s="183" t="s">
        <v>30</v>
      </c>
      <c r="H432" s="186">
        <v>60000</v>
      </c>
      <c r="I432" s="183" t="s">
        <v>19</v>
      </c>
      <c r="J432" s="183">
        <v>83</v>
      </c>
      <c r="K432" s="184"/>
      <c r="L432" s="183">
        <v>2023</v>
      </c>
      <c r="M432" s="184"/>
      <c r="N432" s="184"/>
      <c r="O432" s="184"/>
    </row>
    <row r="433" spans="1:15" s="176" customFormat="1" ht="15" x14ac:dyDescent="0.15">
      <c r="A433" s="183" t="s">
        <v>15</v>
      </c>
      <c r="B433" s="183" t="s">
        <v>29</v>
      </c>
      <c r="C433" s="184"/>
      <c r="D433" s="183" t="s">
        <v>23</v>
      </c>
      <c r="E433" s="184"/>
      <c r="F433" s="185">
        <v>45212</v>
      </c>
      <c r="G433" s="183" t="s">
        <v>30</v>
      </c>
      <c r="H433" s="186">
        <v>60000</v>
      </c>
      <c r="I433" s="183" t="s">
        <v>19</v>
      </c>
      <c r="J433" s="183">
        <v>83</v>
      </c>
      <c r="K433" s="184"/>
      <c r="L433" s="183">
        <v>2023</v>
      </c>
      <c r="M433" s="184"/>
      <c r="N433" s="184"/>
      <c r="O433" s="184"/>
    </row>
    <row r="434" spans="1:15" s="176" customFormat="1" ht="15" x14ac:dyDescent="0.15">
      <c r="A434" s="183" t="s">
        <v>15</v>
      </c>
      <c r="B434" s="183" t="s">
        <v>29</v>
      </c>
      <c r="C434" s="184"/>
      <c r="D434" s="183" t="s">
        <v>23</v>
      </c>
      <c r="E434" s="184"/>
      <c r="F434" s="185">
        <v>45213</v>
      </c>
      <c r="G434" s="183" t="s">
        <v>30</v>
      </c>
      <c r="H434" s="186">
        <v>60000</v>
      </c>
      <c r="I434" s="183" t="s">
        <v>19</v>
      </c>
      <c r="J434" s="183">
        <v>83</v>
      </c>
      <c r="K434" s="184"/>
      <c r="L434" s="183">
        <v>2023</v>
      </c>
      <c r="M434" s="184"/>
      <c r="N434" s="184"/>
      <c r="O434" s="184"/>
    </row>
    <row r="435" spans="1:15" s="176" customFormat="1" ht="15" x14ac:dyDescent="0.15">
      <c r="A435" s="183" t="s">
        <v>15</v>
      </c>
      <c r="B435" s="183" t="s">
        <v>29</v>
      </c>
      <c r="C435" s="184"/>
      <c r="D435" s="183" t="s">
        <v>23</v>
      </c>
      <c r="E435" s="184"/>
      <c r="F435" s="185">
        <v>45215</v>
      </c>
      <c r="G435" s="183" t="s">
        <v>30</v>
      </c>
      <c r="H435" s="186">
        <v>60000</v>
      </c>
      <c r="I435" s="183" t="s">
        <v>19</v>
      </c>
      <c r="J435" s="183">
        <v>83</v>
      </c>
      <c r="K435" s="184"/>
      <c r="L435" s="183">
        <v>2023</v>
      </c>
      <c r="M435" s="184"/>
      <c r="N435" s="184"/>
      <c r="O435" s="184"/>
    </row>
    <row r="436" spans="1:15" s="176" customFormat="1" ht="15" x14ac:dyDescent="0.15">
      <c r="A436" s="183" t="s">
        <v>15</v>
      </c>
      <c r="B436" s="183" t="s">
        <v>29</v>
      </c>
      <c r="C436" s="184"/>
      <c r="D436" s="183" t="s">
        <v>23</v>
      </c>
      <c r="E436" s="184"/>
      <c r="F436" s="185">
        <v>45216</v>
      </c>
      <c r="G436" s="183" t="s">
        <v>30</v>
      </c>
      <c r="H436" s="186">
        <v>40000</v>
      </c>
      <c r="I436" s="183" t="s">
        <v>19</v>
      </c>
      <c r="J436" s="183">
        <v>55</v>
      </c>
      <c r="K436" s="184"/>
      <c r="L436" s="183">
        <v>2023</v>
      </c>
      <c r="M436" s="184"/>
      <c r="N436" s="184"/>
      <c r="O436" s="184"/>
    </row>
    <row r="437" spans="1:15" s="176" customFormat="1" ht="15" x14ac:dyDescent="0.15">
      <c r="A437" s="183" t="s">
        <v>15</v>
      </c>
      <c r="B437" s="183" t="s">
        <v>29</v>
      </c>
      <c r="C437" s="184"/>
      <c r="D437" s="183" t="s">
        <v>23</v>
      </c>
      <c r="E437" s="184"/>
      <c r="F437" s="185">
        <v>45217</v>
      </c>
      <c r="G437" s="183" t="s">
        <v>30</v>
      </c>
      <c r="H437" s="186">
        <v>40000</v>
      </c>
      <c r="I437" s="183" t="s">
        <v>19</v>
      </c>
      <c r="J437" s="183">
        <v>55</v>
      </c>
      <c r="K437" s="184"/>
      <c r="L437" s="183">
        <v>2023</v>
      </c>
      <c r="M437" s="184"/>
      <c r="N437" s="184"/>
      <c r="O437" s="184"/>
    </row>
    <row r="438" spans="1:15" s="176" customFormat="1" ht="15" x14ac:dyDescent="0.15">
      <c r="A438" s="183" t="s">
        <v>15</v>
      </c>
      <c r="B438" s="183" t="s">
        <v>29</v>
      </c>
      <c r="C438" s="184"/>
      <c r="D438" s="183" t="s">
        <v>23</v>
      </c>
      <c r="E438" s="184"/>
      <c r="F438" s="185">
        <v>45218</v>
      </c>
      <c r="G438" s="183" t="s">
        <v>30</v>
      </c>
      <c r="H438" s="186">
        <v>40000</v>
      </c>
      <c r="I438" s="183" t="s">
        <v>19</v>
      </c>
      <c r="J438" s="183">
        <v>55</v>
      </c>
      <c r="K438" s="184"/>
      <c r="L438" s="183">
        <v>2023</v>
      </c>
      <c r="M438" s="184"/>
      <c r="N438" s="184"/>
      <c r="O438" s="184"/>
    </row>
    <row r="439" spans="1:15" s="176" customFormat="1" ht="15" x14ac:dyDescent="0.15">
      <c r="A439" s="183" t="s">
        <v>15</v>
      </c>
      <c r="B439" s="183" t="s">
        <v>29</v>
      </c>
      <c r="C439" s="183" t="s">
        <v>26</v>
      </c>
      <c r="D439" s="183" t="s">
        <v>23</v>
      </c>
      <c r="E439" s="184"/>
      <c r="F439" s="185">
        <v>45120</v>
      </c>
      <c r="G439" s="183" t="s">
        <v>30</v>
      </c>
      <c r="H439" s="186">
        <v>80000</v>
      </c>
      <c r="I439" s="183" t="s">
        <v>19</v>
      </c>
      <c r="J439" s="183">
        <v>110</v>
      </c>
      <c r="K439" s="184"/>
      <c r="L439" s="183">
        <v>2023</v>
      </c>
      <c r="M439" s="184"/>
      <c r="N439" s="184"/>
      <c r="O439" s="184"/>
    </row>
    <row r="440" spans="1:15" s="176" customFormat="1" ht="15" x14ac:dyDescent="0.15">
      <c r="A440" s="183" t="s">
        <v>15</v>
      </c>
      <c r="B440" s="183" t="s">
        <v>29</v>
      </c>
      <c r="C440" s="183" t="s">
        <v>26</v>
      </c>
      <c r="D440" s="183" t="s">
        <v>23</v>
      </c>
      <c r="E440" s="184"/>
      <c r="F440" s="185">
        <v>45121</v>
      </c>
      <c r="G440" s="183" t="s">
        <v>30</v>
      </c>
      <c r="H440" s="186">
        <v>80000</v>
      </c>
      <c r="I440" s="183" t="s">
        <v>19</v>
      </c>
      <c r="J440" s="183">
        <v>110</v>
      </c>
      <c r="K440" s="184"/>
      <c r="L440" s="183">
        <v>2023</v>
      </c>
      <c r="M440" s="184"/>
      <c r="N440" s="184"/>
      <c r="O440" s="184"/>
    </row>
    <row r="441" spans="1:15" s="176" customFormat="1" ht="15" x14ac:dyDescent="0.15">
      <c r="A441" s="183" t="s">
        <v>15</v>
      </c>
      <c r="B441" s="183" t="s">
        <v>29</v>
      </c>
      <c r="C441" s="183" t="s">
        <v>26</v>
      </c>
      <c r="D441" s="183" t="s">
        <v>23</v>
      </c>
      <c r="E441" s="184"/>
      <c r="F441" s="185">
        <v>45124</v>
      </c>
      <c r="G441" s="183" t="s">
        <v>30</v>
      </c>
      <c r="H441" s="186">
        <v>80000</v>
      </c>
      <c r="I441" s="183" t="s">
        <v>19</v>
      </c>
      <c r="J441" s="183">
        <v>110</v>
      </c>
      <c r="K441" s="184"/>
      <c r="L441" s="183">
        <v>2023</v>
      </c>
      <c r="M441" s="184"/>
      <c r="N441" s="184"/>
      <c r="O441" s="184"/>
    </row>
    <row r="442" spans="1:15" s="176" customFormat="1" ht="15" x14ac:dyDescent="0.15">
      <c r="A442" s="183" t="s">
        <v>15</v>
      </c>
      <c r="B442" s="183" t="s">
        <v>29</v>
      </c>
      <c r="C442" s="183" t="s">
        <v>26</v>
      </c>
      <c r="D442" s="183" t="s">
        <v>23</v>
      </c>
      <c r="E442" s="184"/>
      <c r="F442" s="185">
        <v>45161</v>
      </c>
      <c r="G442" s="183" t="s">
        <v>30</v>
      </c>
      <c r="H442" s="186">
        <v>80000</v>
      </c>
      <c r="I442" s="183" t="s">
        <v>19</v>
      </c>
      <c r="J442" s="183">
        <v>110</v>
      </c>
      <c r="K442" s="184"/>
      <c r="L442" s="183">
        <v>2023</v>
      </c>
      <c r="M442" s="184"/>
      <c r="N442" s="184"/>
      <c r="O442" s="184"/>
    </row>
    <row r="443" spans="1:15" s="176" customFormat="1" ht="15" x14ac:dyDescent="0.15">
      <c r="A443" s="183" t="s">
        <v>20</v>
      </c>
      <c r="B443" s="183" t="s">
        <v>29</v>
      </c>
      <c r="C443" s="184"/>
      <c r="D443" s="183" t="s">
        <v>23</v>
      </c>
      <c r="E443" s="184"/>
      <c r="F443" s="185">
        <v>45097</v>
      </c>
      <c r="G443" s="183" t="s">
        <v>30</v>
      </c>
      <c r="H443" s="186">
        <v>2180000</v>
      </c>
      <c r="I443" s="183" t="s">
        <v>19</v>
      </c>
      <c r="J443" s="183">
        <v>3000</v>
      </c>
      <c r="K443" s="184"/>
      <c r="L443" s="183">
        <v>2023</v>
      </c>
      <c r="M443" s="184"/>
      <c r="N443" s="184"/>
      <c r="O443" s="183" t="s">
        <v>639</v>
      </c>
    </row>
    <row r="444" spans="1:15" s="176" customFormat="1" ht="15" x14ac:dyDescent="0.15">
      <c r="A444" s="183" t="s">
        <v>20</v>
      </c>
      <c r="B444" s="183" t="s">
        <v>29</v>
      </c>
      <c r="C444" s="184"/>
      <c r="D444" s="183" t="s">
        <v>23</v>
      </c>
      <c r="E444" s="184"/>
      <c r="F444" s="185">
        <v>45098</v>
      </c>
      <c r="G444" s="183" t="s">
        <v>30</v>
      </c>
      <c r="H444" s="186">
        <v>400000</v>
      </c>
      <c r="I444" s="183" t="s">
        <v>19</v>
      </c>
      <c r="J444" s="183">
        <v>552</v>
      </c>
      <c r="K444" s="184"/>
      <c r="L444" s="183">
        <v>2023</v>
      </c>
      <c r="M444" s="184"/>
      <c r="N444" s="184"/>
      <c r="O444" s="183" t="s">
        <v>638</v>
      </c>
    </row>
    <row r="445" spans="1:15" s="176" customFormat="1" ht="15" x14ac:dyDescent="0.15">
      <c r="A445" s="183" t="s">
        <v>20</v>
      </c>
      <c r="B445" s="183" t="s">
        <v>29</v>
      </c>
      <c r="C445" s="184"/>
      <c r="D445" s="183" t="s">
        <v>23</v>
      </c>
      <c r="E445" s="184"/>
      <c r="F445" s="185">
        <v>45099</v>
      </c>
      <c r="G445" s="183" t="s">
        <v>30</v>
      </c>
      <c r="H445" s="186">
        <v>400000</v>
      </c>
      <c r="I445" s="183" t="s">
        <v>19</v>
      </c>
      <c r="J445" s="183">
        <v>552</v>
      </c>
      <c r="K445" s="184"/>
      <c r="L445" s="183">
        <v>2023</v>
      </c>
      <c r="M445" s="184"/>
      <c r="N445" s="184"/>
      <c r="O445" s="183" t="s">
        <v>637</v>
      </c>
    </row>
    <row r="446" spans="1:15" s="176" customFormat="1" ht="15" x14ac:dyDescent="0.15">
      <c r="A446" s="183" t="s">
        <v>20</v>
      </c>
      <c r="B446" s="183" t="s">
        <v>29</v>
      </c>
      <c r="C446" s="184"/>
      <c r="D446" s="183" t="s">
        <v>23</v>
      </c>
      <c r="E446" s="184"/>
      <c r="F446" s="185">
        <v>45100</v>
      </c>
      <c r="G446" s="183" t="s">
        <v>30</v>
      </c>
      <c r="H446" s="186">
        <v>720000</v>
      </c>
      <c r="I446" s="183" t="s">
        <v>19</v>
      </c>
      <c r="J446" s="183">
        <v>993</v>
      </c>
      <c r="K446" s="184"/>
      <c r="L446" s="183">
        <v>2023</v>
      </c>
      <c r="M446" s="184"/>
      <c r="N446" s="184"/>
      <c r="O446" s="183" t="s">
        <v>636</v>
      </c>
    </row>
    <row r="447" spans="1:15" s="176" customFormat="1" ht="15" x14ac:dyDescent="0.15">
      <c r="A447" s="183" t="s">
        <v>20</v>
      </c>
      <c r="B447" s="183" t="s">
        <v>29</v>
      </c>
      <c r="C447" s="184"/>
      <c r="D447" s="183" t="s">
        <v>23</v>
      </c>
      <c r="E447" s="184"/>
      <c r="F447" s="185">
        <v>45101</v>
      </c>
      <c r="G447" s="183" t="s">
        <v>30</v>
      </c>
      <c r="H447" s="186">
        <v>320000</v>
      </c>
      <c r="I447" s="183" t="s">
        <v>19</v>
      </c>
      <c r="J447" s="183">
        <v>441</v>
      </c>
      <c r="K447" s="184"/>
      <c r="L447" s="183">
        <v>2023</v>
      </c>
      <c r="M447" s="184"/>
      <c r="N447" s="184"/>
      <c r="O447" s="183" t="s">
        <v>635</v>
      </c>
    </row>
    <row r="448" spans="1:15" s="176" customFormat="1" ht="15" x14ac:dyDescent="0.15">
      <c r="A448" s="183" t="s">
        <v>20</v>
      </c>
      <c r="B448" s="183" t="s">
        <v>29</v>
      </c>
      <c r="C448" s="184"/>
      <c r="D448" s="183" t="s">
        <v>23</v>
      </c>
      <c r="E448" s="184"/>
      <c r="F448" s="185">
        <v>45103</v>
      </c>
      <c r="G448" s="183" t="s">
        <v>30</v>
      </c>
      <c r="H448" s="186">
        <v>800000</v>
      </c>
      <c r="I448" s="183" t="s">
        <v>19</v>
      </c>
      <c r="J448" s="183">
        <v>1103</v>
      </c>
      <c r="K448" s="184"/>
      <c r="L448" s="183">
        <v>2023</v>
      </c>
      <c r="M448" s="184"/>
      <c r="N448" s="184"/>
      <c r="O448" s="183" t="s">
        <v>634</v>
      </c>
    </row>
    <row r="449" spans="1:15" s="176" customFormat="1" ht="15" x14ac:dyDescent="0.15">
      <c r="A449" s="183" t="s">
        <v>20</v>
      </c>
      <c r="B449" s="183" t="s">
        <v>29</v>
      </c>
      <c r="C449" s="184"/>
      <c r="D449" s="183" t="s">
        <v>23</v>
      </c>
      <c r="E449" s="184"/>
      <c r="F449" s="185">
        <v>45104</v>
      </c>
      <c r="G449" s="183" t="s">
        <v>30</v>
      </c>
      <c r="H449" s="186">
        <v>1800000</v>
      </c>
      <c r="I449" s="183" t="s">
        <v>19</v>
      </c>
      <c r="J449" s="183">
        <v>2482</v>
      </c>
      <c r="K449" s="184"/>
      <c r="L449" s="183">
        <v>2023</v>
      </c>
      <c r="M449" s="184"/>
      <c r="N449" s="184"/>
      <c r="O449" s="184"/>
    </row>
    <row r="450" spans="1:15" s="176" customFormat="1" ht="15" x14ac:dyDescent="0.15">
      <c r="A450" s="183" t="s">
        <v>20</v>
      </c>
      <c r="B450" s="183" t="s">
        <v>29</v>
      </c>
      <c r="C450" s="184"/>
      <c r="D450" s="183" t="s">
        <v>23</v>
      </c>
      <c r="E450" s="184"/>
      <c r="F450" s="185">
        <v>45105</v>
      </c>
      <c r="G450" s="183" t="s">
        <v>30</v>
      </c>
      <c r="H450" s="186">
        <v>1130000</v>
      </c>
      <c r="I450" s="183" t="s">
        <v>19</v>
      </c>
      <c r="J450" s="183">
        <v>1556</v>
      </c>
      <c r="K450" s="184"/>
      <c r="L450" s="183">
        <v>2023</v>
      </c>
      <c r="M450" s="184"/>
      <c r="N450" s="184"/>
      <c r="O450" s="184"/>
    </row>
    <row r="451" spans="1:15" s="176" customFormat="1" ht="15" x14ac:dyDescent="0.15">
      <c r="A451" s="183" t="s">
        <v>20</v>
      </c>
      <c r="B451" s="183" t="s">
        <v>29</v>
      </c>
      <c r="C451" s="184"/>
      <c r="D451" s="183" t="s">
        <v>23</v>
      </c>
      <c r="E451" s="184"/>
      <c r="F451" s="185">
        <v>45106</v>
      </c>
      <c r="G451" s="183" t="s">
        <v>30</v>
      </c>
      <c r="H451" s="186">
        <v>1370000</v>
      </c>
      <c r="I451" s="183" t="s">
        <v>19</v>
      </c>
      <c r="J451" s="183">
        <v>1896</v>
      </c>
      <c r="K451" s="184"/>
      <c r="L451" s="183">
        <v>2023</v>
      </c>
      <c r="M451" s="184"/>
      <c r="N451" s="184"/>
      <c r="O451" s="184"/>
    </row>
    <row r="452" spans="1:15" s="176" customFormat="1" ht="15" x14ac:dyDescent="0.15">
      <c r="A452" s="183" t="s">
        <v>20</v>
      </c>
      <c r="B452" s="183" t="s">
        <v>29</v>
      </c>
      <c r="C452" s="184"/>
      <c r="D452" s="183" t="s">
        <v>23</v>
      </c>
      <c r="E452" s="184"/>
      <c r="F452" s="185">
        <v>45106</v>
      </c>
      <c r="G452" s="183" t="s">
        <v>30</v>
      </c>
      <c r="H452" s="186">
        <v>600000</v>
      </c>
      <c r="I452" s="183" t="s">
        <v>19</v>
      </c>
      <c r="J452" s="183">
        <v>828</v>
      </c>
      <c r="K452" s="184"/>
      <c r="L452" s="183">
        <v>2023</v>
      </c>
      <c r="M452" s="184"/>
      <c r="N452" s="184"/>
      <c r="O452" s="183" t="s">
        <v>654</v>
      </c>
    </row>
    <row r="453" spans="1:15" s="176" customFormat="1" ht="15" x14ac:dyDescent="0.15">
      <c r="A453" s="183" t="s">
        <v>20</v>
      </c>
      <c r="B453" s="183" t="s">
        <v>29</v>
      </c>
      <c r="C453" s="184"/>
      <c r="D453" s="183" t="s">
        <v>23</v>
      </c>
      <c r="E453" s="184"/>
      <c r="F453" s="185">
        <v>45107</v>
      </c>
      <c r="G453" s="183" t="s">
        <v>30</v>
      </c>
      <c r="H453" s="186">
        <v>600000</v>
      </c>
      <c r="I453" s="183" t="s">
        <v>19</v>
      </c>
      <c r="J453" s="183">
        <v>828</v>
      </c>
      <c r="K453" s="184"/>
      <c r="L453" s="183">
        <v>2023</v>
      </c>
      <c r="M453" s="184"/>
      <c r="N453" s="184"/>
      <c r="O453" s="183" t="s">
        <v>655</v>
      </c>
    </row>
    <row r="454" spans="1:15" s="176" customFormat="1" ht="15" x14ac:dyDescent="0.15">
      <c r="A454" s="183" t="s">
        <v>20</v>
      </c>
      <c r="B454" s="183" t="s">
        <v>29</v>
      </c>
      <c r="C454" s="184"/>
      <c r="D454" s="183" t="s">
        <v>23</v>
      </c>
      <c r="E454" s="184"/>
      <c r="F454" s="185">
        <v>45107</v>
      </c>
      <c r="G454" s="183" t="s">
        <v>30</v>
      </c>
      <c r="H454" s="186">
        <v>1400000</v>
      </c>
      <c r="I454" s="183" t="s">
        <v>19</v>
      </c>
      <c r="J454" s="183">
        <v>1931</v>
      </c>
      <c r="K454" s="184"/>
      <c r="L454" s="183">
        <v>2023</v>
      </c>
      <c r="M454" s="184"/>
      <c r="N454" s="184"/>
      <c r="O454" s="184"/>
    </row>
    <row r="455" spans="1:15" s="176" customFormat="1" ht="15" x14ac:dyDescent="0.15">
      <c r="A455" s="183" t="s">
        <v>20</v>
      </c>
      <c r="B455" s="183" t="s">
        <v>29</v>
      </c>
      <c r="C455" s="184"/>
      <c r="D455" s="183" t="s">
        <v>23</v>
      </c>
      <c r="E455" s="184"/>
      <c r="F455" s="185">
        <v>45108</v>
      </c>
      <c r="G455" s="183" t="s">
        <v>30</v>
      </c>
      <c r="H455" s="186">
        <v>600000</v>
      </c>
      <c r="I455" s="183" t="s">
        <v>19</v>
      </c>
      <c r="J455" s="183">
        <v>828</v>
      </c>
      <c r="K455" s="184"/>
      <c r="L455" s="183">
        <v>2023</v>
      </c>
      <c r="M455" s="184"/>
      <c r="N455" s="184"/>
      <c r="O455" s="183" t="s">
        <v>656</v>
      </c>
    </row>
    <row r="456" spans="1:15" s="176" customFormat="1" ht="15" x14ac:dyDescent="0.15">
      <c r="A456" s="183" t="s">
        <v>20</v>
      </c>
      <c r="B456" s="183" t="s">
        <v>29</v>
      </c>
      <c r="C456" s="184"/>
      <c r="D456" s="183" t="s">
        <v>23</v>
      </c>
      <c r="E456" s="184"/>
      <c r="F456" s="185">
        <v>45108</v>
      </c>
      <c r="G456" s="183" t="s">
        <v>30</v>
      </c>
      <c r="H456" s="186">
        <v>1600000</v>
      </c>
      <c r="I456" s="183" t="s">
        <v>19</v>
      </c>
      <c r="J456" s="183">
        <v>2207</v>
      </c>
      <c r="K456" s="184"/>
      <c r="L456" s="183">
        <v>2023</v>
      </c>
      <c r="M456" s="184"/>
      <c r="N456" s="184"/>
      <c r="O456" s="184"/>
    </row>
    <row r="457" spans="1:15" s="176" customFormat="1" ht="15" x14ac:dyDescent="0.15">
      <c r="A457" s="183" t="s">
        <v>20</v>
      </c>
      <c r="B457" s="183" t="s">
        <v>29</v>
      </c>
      <c r="C457" s="184"/>
      <c r="D457" s="183" t="s">
        <v>23</v>
      </c>
      <c r="E457" s="184"/>
      <c r="F457" s="185">
        <v>45110</v>
      </c>
      <c r="G457" s="183" t="s">
        <v>30</v>
      </c>
      <c r="H457" s="186">
        <v>1520000</v>
      </c>
      <c r="I457" s="183" t="s">
        <v>19</v>
      </c>
      <c r="J457" s="183">
        <v>2097</v>
      </c>
      <c r="K457" s="184"/>
      <c r="L457" s="183">
        <v>2023</v>
      </c>
      <c r="M457" s="184"/>
      <c r="N457" s="184"/>
      <c r="O457" s="184"/>
    </row>
    <row r="458" spans="1:15" s="176" customFormat="1" ht="15" x14ac:dyDescent="0.15">
      <c r="A458" s="183" t="s">
        <v>20</v>
      </c>
      <c r="B458" s="183" t="s">
        <v>29</v>
      </c>
      <c r="C458" s="184"/>
      <c r="D458" s="183" t="s">
        <v>23</v>
      </c>
      <c r="E458" s="184"/>
      <c r="F458" s="185">
        <v>45110</v>
      </c>
      <c r="G458" s="183" t="s">
        <v>30</v>
      </c>
      <c r="H458" s="186">
        <v>600000</v>
      </c>
      <c r="I458" s="183" t="s">
        <v>19</v>
      </c>
      <c r="J458" s="183">
        <v>828</v>
      </c>
      <c r="K458" s="184"/>
      <c r="L458" s="183">
        <v>2023</v>
      </c>
      <c r="M458" s="184"/>
      <c r="N458" s="184"/>
      <c r="O458" s="183" t="s">
        <v>657</v>
      </c>
    </row>
    <row r="459" spans="1:15" s="176" customFormat="1" ht="15" x14ac:dyDescent="0.15">
      <c r="A459" s="183" t="s">
        <v>20</v>
      </c>
      <c r="B459" s="183" t="s">
        <v>29</v>
      </c>
      <c r="C459" s="184"/>
      <c r="D459" s="183" t="s">
        <v>23</v>
      </c>
      <c r="E459" s="184"/>
      <c r="F459" s="185">
        <v>45112</v>
      </c>
      <c r="G459" s="183" t="s">
        <v>30</v>
      </c>
      <c r="H459" s="186">
        <v>2520000</v>
      </c>
      <c r="I459" s="183" t="s">
        <v>19</v>
      </c>
      <c r="J459" s="183">
        <v>3477</v>
      </c>
      <c r="K459" s="184"/>
      <c r="L459" s="183">
        <v>2023</v>
      </c>
      <c r="M459" s="184"/>
      <c r="N459" s="184"/>
      <c r="O459" s="184"/>
    </row>
    <row r="460" spans="1:15" s="176" customFormat="1" ht="15" x14ac:dyDescent="0.15">
      <c r="A460" s="183" t="s">
        <v>20</v>
      </c>
      <c r="B460" s="183" t="s">
        <v>29</v>
      </c>
      <c r="C460" s="184"/>
      <c r="D460" s="183" t="s">
        <v>23</v>
      </c>
      <c r="E460" s="184"/>
      <c r="F460" s="185">
        <v>45113</v>
      </c>
      <c r="G460" s="183" t="s">
        <v>30</v>
      </c>
      <c r="H460" s="186">
        <v>200000</v>
      </c>
      <c r="I460" s="183" t="s">
        <v>19</v>
      </c>
      <c r="J460" s="183">
        <v>276</v>
      </c>
      <c r="K460" s="184"/>
      <c r="L460" s="183">
        <v>2023</v>
      </c>
      <c r="M460" s="184"/>
      <c r="N460" s="184"/>
      <c r="O460" s="183" t="s">
        <v>664</v>
      </c>
    </row>
    <row r="461" spans="1:15" s="176" customFormat="1" ht="15" x14ac:dyDescent="0.15">
      <c r="A461" s="183" t="s">
        <v>20</v>
      </c>
      <c r="B461" s="183" t="s">
        <v>29</v>
      </c>
      <c r="C461" s="184"/>
      <c r="D461" s="183" t="s">
        <v>23</v>
      </c>
      <c r="E461" s="184"/>
      <c r="F461" s="185">
        <v>45113</v>
      </c>
      <c r="G461" s="183" t="s">
        <v>30</v>
      </c>
      <c r="H461" s="186">
        <v>2230000</v>
      </c>
      <c r="I461" s="183" t="s">
        <v>19</v>
      </c>
      <c r="J461" s="183">
        <v>3078</v>
      </c>
      <c r="K461" s="184"/>
      <c r="L461" s="183">
        <v>2023</v>
      </c>
      <c r="M461" s="184"/>
      <c r="N461" s="184"/>
      <c r="O461" s="184"/>
    </row>
    <row r="462" spans="1:15" s="176" customFormat="1" ht="15" x14ac:dyDescent="0.15">
      <c r="A462" s="183" t="s">
        <v>20</v>
      </c>
      <c r="B462" s="183" t="s">
        <v>29</v>
      </c>
      <c r="C462" s="184"/>
      <c r="D462" s="183" t="s">
        <v>23</v>
      </c>
      <c r="E462" s="184"/>
      <c r="F462" s="185">
        <v>45114</v>
      </c>
      <c r="G462" s="183" t="s">
        <v>30</v>
      </c>
      <c r="H462" s="186">
        <v>2230000</v>
      </c>
      <c r="I462" s="183" t="s">
        <v>19</v>
      </c>
      <c r="J462" s="183">
        <v>3073</v>
      </c>
      <c r="K462" s="184"/>
      <c r="L462" s="183">
        <v>2023</v>
      </c>
      <c r="M462" s="184"/>
      <c r="N462" s="184"/>
      <c r="O462" s="184"/>
    </row>
    <row r="463" spans="1:15" s="176" customFormat="1" ht="15" x14ac:dyDescent="0.15">
      <c r="A463" s="183" t="s">
        <v>20</v>
      </c>
      <c r="B463" s="183" t="s">
        <v>29</v>
      </c>
      <c r="C463" s="184"/>
      <c r="D463" s="183" t="s">
        <v>23</v>
      </c>
      <c r="E463" s="184"/>
      <c r="F463" s="185">
        <v>45114</v>
      </c>
      <c r="G463" s="183" t="s">
        <v>30</v>
      </c>
      <c r="H463" s="186">
        <v>200000</v>
      </c>
      <c r="I463" s="183" t="s">
        <v>19</v>
      </c>
      <c r="J463" s="183">
        <v>276</v>
      </c>
      <c r="K463" s="184"/>
      <c r="L463" s="183">
        <v>2023</v>
      </c>
      <c r="M463" s="184"/>
      <c r="N463" s="184"/>
      <c r="O463" s="183" t="s">
        <v>663</v>
      </c>
    </row>
    <row r="464" spans="1:15" s="176" customFormat="1" ht="15" x14ac:dyDescent="0.15">
      <c r="A464" s="183" t="s">
        <v>20</v>
      </c>
      <c r="B464" s="183" t="s">
        <v>29</v>
      </c>
      <c r="C464" s="184"/>
      <c r="D464" s="183" t="s">
        <v>23</v>
      </c>
      <c r="E464" s="184"/>
      <c r="F464" s="185">
        <v>45115</v>
      </c>
      <c r="G464" s="183" t="s">
        <v>30</v>
      </c>
      <c r="H464" s="186">
        <v>2910000</v>
      </c>
      <c r="I464" s="183" t="s">
        <v>19</v>
      </c>
      <c r="J464" s="183">
        <v>4007</v>
      </c>
      <c r="K464" s="184"/>
      <c r="L464" s="183">
        <v>2023</v>
      </c>
      <c r="M464" s="184"/>
      <c r="N464" s="184"/>
      <c r="O464" s="184"/>
    </row>
    <row r="465" spans="1:15" s="176" customFormat="1" ht="15" x14ac:dyDescent="0.15">
      <c r="A465" s="183" t="s">
        <v>20</v>
      </c>
      <c r="B465" s="183" t="s">
        <v>29</v>
      </c>
      <c r="C465" s="184"/>
      <c r="D465" s="183" t="s">
        <v>23</v>
      </c>
      <c r="E465" s="184"/>
      <c r="F465" s="185">
        <v>45115</v>
      </c>
      <c r="G465" s="183" t="s">
        <v>30</v>
      </c>
      <c r="H465" s="186">
        <v>200000</v>
      </c>
      <c r="I465" s="183" t="s">
        <v>19</v>
      </c>
      <c r="J465" s="183">
        <v>276</v>
      </c>
      <c r="K465" s="184"/>
      <c r="L465" s="183">
        <v>2023</v>
      </c>
      <c r="M465" s="184"/>
      <c r="N465" s="184"/>
      <c r="O465" s="183" t="s">
        <v>665</v>
      </c>
    </row>
    <row r="466" spans="1:15" s="176" customFormat="1" ht="15" x14ac:dyDescent="0.15">
      <c r="A466" s="183" t="s">
        <v>20</v>
      </c>
      <c r="B466" s="183" t="s">
        <v>29</v>
      </c>
      <c r="C466" s="184"/>
      <c r="D466" s="183" t="s">
        <v>23</v>
      </c>
      <c r="E466" s="184"/>
      <c r="F466" s="185">
        <v>45117</v>
      </c>
      <c r="G466" s="183" t="s">
        <v>30</v>
      </c>
      <c r="H466" s="186">
        <v>2560000</v>
      </c>
      <c r="I466" s="183" t="s">
        <v>19</v>
      </c>
      <c r="J466" s="183">
        <v>3537</v>
      </c>
      <c r="K466" s="184"/>
      <c r="L466" s="183">
        <v>2023</v>
      </c>
      <c r="M466" s="184"/>
      <c r="N466" s="184"/>
      <c r="O466" s="184"/>
    </row>
    <row r="467" spans="1:15" s="176" customFormat="1" ht="15" x14ac:dyDescent="0.15">
      <c r="A467" s="183" t="s">
        <v>20</v>
      </c>
      <c r="B467" s="183" t="s">
        <v>29</v>
      </c>
      <c r="C467" s="184"/>
      <c r="D467" s="183" t="s">
        <v>23</v>
      </c>
      <c r="E467" s="184"/>
      <c r="F467" s="185">
        <v>45118</v>
      </c>
      <c r="G467" s="183" t="s">
        <v>30</v>
      </c>
      <c r="H467" s="186">
        <v>2580000</v>
      </c>
      <c r="I467" s="183" t="s">
        <v>19</v>
      </c>
      <c r="J467" s="183">
        <v>3564</v>
      </c>
      <c r="K467" s="184"/>
      <c r="L467" s="183">
        <v>2023</v>
      </c>
      <c r="M467" s="184"/>
      <c r="N467" s="184"/>
      <c r="O467" s="184"/>
    </row>
    <row r="468" spans="1:15" s="176" customFormat="1" ht="15" x14ac:dyDescent="0.15">
      <c r="A468" s="183" t="s">
        <v>20</v>
      </c>
      <c r="B468" s="183" t="s">
        <v>29</v>
      </c>
      <c r="C468" s="184"/>
      <c r="D468" s="183" t="s">
        <v>23</v>
      </c>
      <c r="E468" s="184"/>
      <c r="F468" s="185">
        <v>45119</v>
      </c>
      <c r="G468" s="183" t="s">
        <v>30</v>
      </c>
      <c r="H468" s="186">
        <v>2070000</v>
      </c>
      <c r="I468" s="183" t="s">
        <v>19</v>
      </c>
      <c r="J468" s="183">
        <v>2860</v>
      </c>
      <c r="K468" s="184"/>
      <c r="L468" s="183">
        <v>2023</v>
      </c>
      <c r="M468" s="184"/>
      <c r="N468" s="184"/>
      <c r="O468" s="184"/>
    </row>
    <row r="469" spans="1:15" s="176" customFormat="1" ht="15" x14ac:dyDescent="0.15">
      <c r="A469" s="183" t="s">
        <v>20</v>
      </c>
      <c r="B469" s="183" t="s">
        <v>29</v>
      </c>
      <c r="C469" s="184"/>
      <c r="D469" s="183" t="s">
        <v>23</v>
      </c>
      <c r="E469" s="184"/>
      <c r="F469" s="185">
        <v>45120</v>
      </c>
      <c r="G469" s="183" t="s">
        <v>30</v>
      </c>
      <c r="H469" s="186">
        <v>1990000</v>
      </c>
      <c r="I469" s="183" t="s">
        <v>19</v>
      </c>
      <c r="J469" s="183">
        <v>2739</v>
      </c>
      <c r="K469" s="184"/>
      <c r="L469" s="183">
        <v>2023</v>
      </c>
      <c r="M469" s="184"/>
      <c r="N469" s="184"/>
      <c r="O469" s="184"/>
    </row>
    <row r="470" spans="1:15" s="176" customFormat="1" ht="15" x14ac:dyDescent="0.15">
      <c r="A470" s="183" t="s">
        <v>20</v>
      </c>
      <c r="B470" s="183" t="s">
        <v>29</v>
      </c>
      <c r="C470" s="184"/>
      <c r="D470" s="183" t="s">
        <v>23</v>
      </c>
      <c r="E470" s="184"/>
      <c r="F470" s="185">
        <v>45121</v>
      </c>
      <c r="G470" s="183" t="s">
        <v>30</v>
      </c>
      <c r="H470" s="186">
        <v>2070000</v>
      </c>
      <c r="I470" s="183" t="s">
        <v>19</v>
      </c>
      <c r="J470" s="183">
        <v>2858</v>
      </c>
      <c r="K470" s="184"/>
      <c r="L470" s="183">
        <v>2023</v>
      </c>
      <c r="M470" s="184"/>
      <c r="N470" s="184"/>
      <c r="O470" s="184"/>
    </row>
    <row r="471" spans="1:15" s="176" customFormat="1" ht="15" x14ac:dyDescent="0.15">
      <c r="A471" s="183" t="s">
        <v>20</v>
      </c>
      <c r="B471" s="183" t="s">
        <v>29</v>
      </c>
      <c r="C471" s="184"/>
      <c r="D471" s="183" t="s">
        <v>23</v>
      </c>
      <c r="E471" s="184"/>
      <c r="F471" s="185">
        <v>45122</v>
      </c>
      <c r="G471" s="183" t="s">
        <v>30</v>
      </c>
      <c r="H471" s="186">
        <v>2630000</v>
      </c>
      <c r="I471" s="183" t="s">
        <v>19</v>
      </c>
      <c r="J471" s="183">
        <v>3631</v>
      </c>
      <c r="K471" s="184"/>
      <c r="L471" s="183">
        <v>2023</v>
      </c>
      <c r="M471" s="184"/>
      <c r="N471" s="184"/>
      <c r="O471" s="184"/>
    </row>
    <row r="472" spans="1:15" s="176" customFormat="1" ht="15" x14ac:dyDescent="0.15">
      <c r="A472" s="183" t="s">
        <v>20</v>
      </c>
      <c r="B472" s="183" t="s">
        <v>29</v>
      </c>
      <c r="C472" s="184"/>
      <c r="D472" s="183" t="s">
        <v>23</v>
      </c>
      <c r="E472" s="184"/>
      <c r="F472" s="185">
        <v>45124</v>
      </c>
      <c r="G472" s="183" t="s">
        <v>30</v>
      </c>
      <c r="H472" s="186">
        <v>400000</v>
      </c>
      <c r="I472" s="183" t="s">
        <v>19</v>
      </c>
      <c r="J472" s="183">
        <v>552</v>
      </c>
      <c r="K472" s="184"/>
      <c r="L472" s="183">
        <v>2023</v>
      </c>
      <c r="M472" s="184"/>
      <c r="N472" s="184"/>
      <c r="O472" s="183" t="s">
        <v>671</v>
      </c>
    </row>
    <row r="473" spans="1:15" s="176" customFormat="1" ht="15" x14ac:dyDescent="0.15">
      <c r="A473" s="183" t="s">
        <v>20</v>
      </c>
      <c r="B473" s="183" t="s">
        <v>29</v>
      </c>
      <c r="C473" s="184"/>
      <c r="D473" s="183" t="s">
        <v>23</v>
      </c>
      <c r="E473" s="184"/>
      <c r="F473" s="185">
        <v>45124</v>
      </c>
      <c r="G473" s="183" t="s">
        <v>30</v>
      </c>
      <c r="H473" s="186">
        <v>2730000</v>
      </c>
      <c r="I473" s="183" t="s">
        <v>19</v>
      </c>
      <c r="J473" s="183">
        <v>3764</v>
      </c>
      <c r="K473" s="184"/>
      <c r="L473" s="183">
        <v>2023</v>
      </c>
      <c r="M473" s="184"/>
      <c r="N473" s="184"/>
      <c r="O473" s="184"/>
    </row>
    <row r="474" spans="1:15" s="176" customFormat="1" ht="15" x14ac:dyDescent="0.15">
      <c r="A474" s="183" t="s">
        <v>20</v>
      </c>
      <c r="B474" s="183" t="s">
        <v>29</v>
      </c>
      <c r="C474" s="184"/>
      <c r="D474" s="183" t="s">
        <v>23</v>
      </c>
      <c r="E474" s="184"/>
      <c r="F474" s="185">
        <v>45125</v>
      </c>
      <c r="G474" s="183" t="s">
        <v>30</v>
      </c>
      <c r="H474" s="186">
        <v>2370000</v>
      </c>
      <c r="I474" s="183" t="s">
        <v>19</v>
      </c>
      <c r="J474" s="183">
        <v>3271</v>
      </c>
      <c r="K474" s="184"/>
      <c r="L474" s="183">
        <v>2023</v>
      </c>
      <c r="M474" s="184"/>
      <c r="N474" s="184"/>
      <c r="O474" s="184"/>
    </row>
    <row r="475" spans="1:15" s="176" customFormat="1" ht="15" x14ac:dyDescent="0.15">
      <c r="A475" s="183" t="s">
        <v>20</v>
      </c>
      <c r="B475" s="183" t="s">
        <v>29</v>
      </c>
      <c r="C475" s="184"/>
      <c r="D475" s="183" t="s">
        <v>23</v>
      </c>
      <c r="E475" s="184"/>
      <c r="F475" s="185">
        <v>45126</v>
      </c>
      <c r="G475" s="183" t="s">
        <v>30</v>
      </c>
      <c r="H475" s="186">
        <v>2980000</v>
      </c>
      <c r="I475" s="183" t="s">
        <v>19</v>
      </c>
      <c r="J475" s="183">
        <v>4106</v>
      </c>
      <c r="K475" s="184"/>
      <c r="L475" s="183">
        <v>2023</v>
      </c>
      <c r="M475" s="184"/>
      <c r="N475" s="184"/>
      <c r="O475" s="184"/>
    </row>
    <row r="476" spans="1:15" s="176" customFormat="1" ht="15" x14ac:dyDescent="0.15">
      <c r="A476" s="183" t="s">
        <v>20</v>
      </c>
      <c r="B476" s="183" t="s">
        <v>29</v>
      </c>
      <c r="C476" s="184"/>
      <c r="D476" s="183" t="s">
        <v>23</v>
      </c>
      <c r="E476" s="184"/>
      <c r="F476" s="185">
        <v>45127</v>
      </c>
      <c r="G476" s="183" t="s">
        <v>30</v>
      </c>
      <c r="H476" s="186">
        <v>3120000</v>
      </c>
      <c r="I476" s="183" t="s">
        <v>19</v>
      </c>
      <c r="J476" s="183">
        <v>4306</v>
      </c>
      <c r="K476" s="184"/>
      <c r="L476" s="183">
        <v>2023</v>
      </c>
      <c r="M476" s="184"/>
      <c r="N476" s="184"/>
      <c r="O476" s="184"/>
    </row>
    <row r="477" spans="1:15" s="176" customFormat="1" ht="15" x14ac:dyDescent="0.15">
      <c r="A477" s="183" t="s">
        <v>20</v>
      </c>
      <c r="B477" s="183" t="s">
        <v>29</v>
      </c>
      <c r="C477" s="184"/>
      <c r="D477" s="183" t="s">
        <v>23</v>
      </c>
      <c r="E477" s="184"/>
      <c r="F477" s="185">
        <v>45128</v>
      </c>
      <c r="G477" s="183" t="s">
        <v>30</v>
      </c>
      <c r="H477" s="186">
        <v>2790000</v>
      </c>
      <c r="I477" s="183" t="s">
        <v>19</v>
      </c>
      <c r="J477" s="183">
        <v>3850</v>
      </c>
      <c r="K477" s="184"/>
      <c r="L477" s="183">
        <v>2023</v>
      </c>
      <c r="M477" s="184"/>
      <c r="N477" s="184"/>
      <c r="O477" s="184"/>
    </row>
    <row r="478" spans="1:15" s="176" customFormat="1" ht="15" x14ac:dyDescent="0.15">
      <c r="A478" s="183" t="s">
        <v>20</v>
      </c>
      <c r="B478" s="183" t="s">
        <v>29</v>
      </c>
      <c r="C478" s="184"/>
      <c r="D478" s="183" t="s">
        <v>23</v>
      </c>
      <c r="E478" s="184"/>
      <c r="F478" s="185">
        <v>45129</v>
      </c>
      <c r="G478" s="183" t="s">
        <v>30</v>
      </c>
      <c r="H478" s="186">
        <v>2730000</v>
      </c>
      <c r="I478" s="183" t="s">
        <v>19</v>
      </c>
      <c r="J478" s="183">
        <v>3771</v>
      </c>
      <c r="K478" s="184"/>
      <c r="L478" s="183">
        <v>2023</v>
      </c>
      <c r="M478" s="184"/>
      <c r="N478" s="184"/>
      <c r="O478" s="184"/>
    </row>
    <row r="479" spans="1:15" s="176" customFormat="1" ht="15" x14ac:dyDescent="0.15">
      <c r="A479" s="183" t="s">
        <v>20</v>
      </c>
      <c r="B479" s="183" t="s">
        <v>29</v>
      </c>
      <c r="C479" s="184"/>
      <c r="D479" s="183" t="s">
        <v>23</v>
      </c>
      <c r="E479" s="184"/>
      <c r="F479" s="185">
        <v>45131</v>
      </c>
      <c r="G479" s="183" t="s">
        <v>30</v>
      </c>
      <c r="H479" s="186">
        <v>3710000</v>
      </c>
      <c r="I479" s="183" t="s">
        <v>19</v>
      </c>
      <c r="J479" s="183">
        <v>5117</v>
      </c>
      <c r="K479" s="184"/>
      <c r="L479" s="183">
        <v>2023</v>
      </c>
      <c r="M479" s="184"/>
      <c r="N479" s="184"/>
      <c r="O479" s="184"/>
    </row>
    <row r="480" spans="1:15" s="176" customFormat="1" ht="15" x14ac:dyDescent="0.15">
      <c r="A480" s="183" t="s">
        <v>20</v>
      </c>
      <c r="B480" s="183" t="s">
        <v>29</v>
      </c>
      <c r="C480" s="184"/>
      <c r="D480" s="183" t="s">
        <v>23</v>
      </c>
      <c r="E480" s="184"/>
      <c r="F480" s="185">
        <v>45132</v>
      </c>
      <c r="G480" s="183" t="s">
        <v>30</v>
      </c>
      <c r="H480" s="186">
        <v>3510000</v>
      </c>
      <c r="I480" s="183" t="s">
        <v>19</v>
      </c>
      <c r="J480" s="183">
        <v>4846</v>
      </c>
      <c r="K480" s="184"/>
      <c r="L480" s="183">
        <v>2023</v>
      </c>
      <c r="M480" s="184"/>
      <c r="N480" s="184"/>
      <c r="O480" s="184"/>
    </row>
    <row r="481" spans="1:15" s="176" customFormat="1" ht="15" x14ac:dyDescent="0.15">
      <c r="A481" s="183" t="s">
        <v>20</v>
      </c>
      <c r="B481" s="183" t="s">
        <v>29</v>
      </c>
      <c r="C481" s="184"/>
      <c r="D481" s="183" t="s">
        <v>23</v>
      </c>
      <c r="E481" s="184"/>
      <c r="F481" s="185">
        <v>45133</v>
      </c>
      <c r="G481" s="183" t="s">
        <v>30</v>
      </c>
      <c r="H481" s="186">
        <v>3020000</v>
      </c>
      <c r="I481" s="183" t="s">
        <v>19</v>
      </c>
      <c r="J481" s="183">
        <v>4171</v>
      </c>
      <c r="K481" s="184"/>
      <c r="L481" s="183">
        <v>2023</v>
      </c>
      <c r="M481" s="184"/>
      <c r="N481" s="184"/>
      <c r="O481" s="184"/>
    </row>
    <row r="482" spans="1:15" s="176" customFormat="1" ht="15" x14ac:dyDescent="0.15">
      <c r="A482" s="183" t="s">
        <v>20</v>
      </c>
      <c r="B482" s="183" t="s">
        <v>29</v>
      </c>
      <c r="C482" s="184"/>
      <c r="D482" s="183" t="s">
        <v>23</v>
      </c>
      <c r="E482" s="184"/>
      <c r="F482" s="185">
        <v>45134</v>
      </c>
      <c r="G482" s="183" t="s">
        <v>30</v>
      </c>
      <c r="H482" s="186">
        <v>3970000</v>
      </c>
      <c r="I482" s="183" t="s">
        <v>19</v>
      </c>
      <c r="J482" s="183">
        <v>5476</v>
      </c>
      <c r="K482" s="184"/>
      <c r="L482" s="183">
        <v>2023</v>
      </c>
      <c r="M482" s="184"/>
      <c r="N482" s="184"/>
      <c r="O482" s="184"/>
    </row>
    <row r="483" spans="1:15" s="176" customFormat="1" ht="15" x14ac:dyDescent="0.15">
      <c r="A483" s="183" t="s">
        <v>20</v>
      </c>
      <c r="B483" s="183" t="s">
        <v>29</v>
      </c>
      <c r="C483" s="184"/>
      <c r="D483" s="183" t="s">
        <v>23</v>
      </c>
      <c r="E483" s="184"/>
      <c r="F483" s="185">
        <v>45135</v>
      </c>
      <c r="G483" s="183" t="s">
        <v>30</v>
      </c>
      <c r="H483" s="186">
        <v>2000000</v>
      </c>
      <c r="I483" s="183" t="s">
        <v>19</v>
      </c>
      <c r="J483" s="183">
        <v>2759</v>
      </c>
      <c r="K483" s="184"/>
      <c r="L483" s="183">
        <v>2023</v>
      </c>
      <c r="M483" s="184"/>
      <c r="N483" s="184"/>
      <c r="O483" s="184"/>
    </row>
    <row r="484" spans="1:15" s="176" customFormat="1" ht="15" x14ac:dyDescent="0.15">
      <c r="A484" s="183" t="s">
        <v>20</v>
      </c>
      <c r="B484" s="183" t="s">
        <v>29</v>
      </c>
      <c r="C484" s="184"/>
      <c r="D484" s="183" t="s">
        <v>23</v>
      </c>
      <c r="E484" s="184"/>
      <c r="F484" s="185">
        <v>45136</v>
      </c>
      <c r="G484" s="183" t="s">
        <v>30</v>
      </c>
      <c r="H484" s="186">
        <v>1800000</v>
      </c>
      <c r="I484" s="183" t="s">
        <v>19</v>
      </c>
      <c r="J484" s="183">
        <v>2483</v>
      </c>
      <c r="K484" s="184"/>
      <c r="L484" s="183">
        <v>2023</v>
      </c>
      <c r="M484" s="184"/>
      <c r="N484" s="184"/>
      <c r="O484" s="184"/>
    </row>
    <row r="485" spans="1:15" s="176" customFormat="1" ht="15" x14ac:dyDescent="0.15">
      <c r="A485" s="183" t="s">
        <v>20</v>
      </c>
      <c r="B485" s="183" t="s">
        <v>29</v>
      </c>
      <c r="C485" s="184"/>
      <c r="D485" s="183" t="s">
        <v>23</v>
      </c>
      <c r="E485" s="184"/>
      <c r="F485" s="185">
        <v>45138</v>
      </c>
      <c r="G485" s="183" t="s">
        <v>30</v>
      </c>
      <c r="H485" s="186">
        <v>600000</v>
      </c>
      <c r="I485" s="183" t="s">
        <v>19</v>
      </c>
      <c r="J485" s="183">
        <v>828</v>
      </c>
      <c r="K485" s="184"/>
      <c r="L485" s="183">
        <v>2023</v>
      </c>
      <c r="M485" s="184"/>
      <c r="N485" s="184"/>
      <c r="O485" s="183" t="s">
        <v>687</v>
      </c>
    </row>
    <row r="486" spans="1:15" s="176" customFormat="1" ht="15" x14ac:dyDescent="0.15">
      <c r="A486" s="183" t="s">
        <v>20</v>
      </c>
      <c r="B486" s="183" t="s">
        <v>29</v>
      </c>
      <c r="C486" s="184"/>
      <c r="D486" s="183" t="s">
        <v>23</v>
      </c>
      <c r="E486" s="184"/>
      <c r="F486" s="185">
        <v>45138</v>
      </c>
      <c r="G486" s="183" t="s">
        <v>30</v>
      </c>
      <c r="H486" s="186">
        <v>600000</v>
      </c>
      <c r="I486" s="183" t="s">
        <v>19</v>
      </c>
      <c r="J486" s="183">
        <v>828</v>
      </c>
      <c r="K486" s="184"/>
      <c r="L486" s="183">
        <v>2023</v>
      </c>
      <c r="M486" s="184"/>
      <c r="N486" s="184"/>
      <c r="O486" s="183" t="s">
        <v>689</v>
      </c>
    </row>
    <row r="487" spans="1:15" s="176" customFormat="1" ht="15" x14ac:dyDescent="0.15">
      <c r="A487" s="183" t="s">
        <v>20</v>
      </c>
      <c r="B487" s="183" t="s">
        <v>29</v>
      </c>
      <c r="C487" s="184"/>
      <c r="D487" s="183" t="s">
        <v>23</v>
      </c>
      <c r="E487" s="184"/>
      <c r="F487" s="185">
        <v>45138</v>
      </c>
      <c r="G487" s="183" t="s">
        <v>30</v>
      </c>
      <c r="H487" s="186">
        <v>3270000</v>
      </c>
      <c r="I487" s="183" t="s">
        <v>19</v>
      </c>
      <c r="J487" s="183">
        <v>4504</v>
      </c>
      <c r="K487" s="184"/>
      <c r="L487" s="183">
        <v>2023</v>
      </c>
      <c r="M487" s="184"/>
      <c r="N487" s="184"/>
      <c r="O487" s="184"/>
    </row>
    <row r="488" spans="1:15" s="176" customFormat="1" ht="15" x14ac:dyDescent="0.15">
      <c r="A488" s="183" t="s">
        <v>20</v>
      </c>
      <c r="B488" s="183" t="s">
        <v>29</v>
      </c>
      <c r="C488" s="184"/>
      <c r="D488" s="183" t="s">
        <v>23</v>
      </c>
      <c r="E488" s="184"/>
      <c r="F488" s="185">
        <v>45139</v>
      </c>
      <c r="G488" s="183" t="s">
        <v>30</v>
      </c>
      <c r="H488" s="186">
        <v>600000</v>
      </c>
      <c r="I488" s="183" t="s">
        <v>19</v>
      </c>
      <c r="J488" s="183">
        <v>828</v>
      </c>
      <c r="K488" s="184"/>
      <c r="L488" s="183">
        <v>2023</v>
      </c>
      <c r="M488" s="184"/>
      <c r="N488" s="184"/>
      <c r="O488" s="183" t="s">
        <v>690</v>
      </c>
    </row>
    <row r="489" spans="1:15" s="176" customFormat="1" ht="15" x14ac:dyDescent="0.15">
      <c r="A489" s="183" t="s">
        <v>20</v>
      </c>
      <c r="B489" s="183" t="s">
        <v>29</v>
      </c>
      <c r="C489" s="184"/>
      <c r="D489" s="183" t="s">
        <v>23</v>
      </c>
      <c r="E489" s="184"/>
      <c r="F489" s="185">
        <v>45139</v>
      </c>
      <c r="G489" s="183" t="s">
        <v>30</v>
      </c>
      <c r="H489" s="186">
        <v>3780000</v>
      </c>
      <c r="I489" s="183" t="s">
        <v>19</v>
      </c>
      <c r="J489" s="183">
        <v>5217</v>
      </c>
      <c r="K489" s="184"/>
      <c r="L489" s="183">
        <v>2023</v>
      </c>
      <c r="M489" s="184"/>
      <c r="N489" s="184"/>
      <c r="O489" s="184"/>
    </row>
    <row r="490" spans="1:15" s="176" customFormat="1" ht="15" x14ac:dyDescent="0.15">
      <c r="A490" s="183" t="s">
        <v>20</v>
      </c>
      <c r="B490" s="183" t="s">
        <v>29</v>
      </c>
      <c r="C490" s="184"/>
      <c r="D490" s="183" t="s">
        <v>23</v>
      </c>
      <c r="E490" s="184"/>
      <c r="F490" s="185">
        <v>45140</v>
      </c>
      <c r="G490" s="183" t="s">
        <v>30</v>
      </c>
      <c r="H490" s="186">
        <v>4200000</v>
      </c>
      <c r="I490" s="183" t="s">
        <v>19</v>
      </c>
      <c r="J490" s="183">
        <v>5793</v>
      </c>
      <c r="K490" s="184"/>
      <c r="L490" s="183">
        <v>2023</v>
      </c>
      <c r="M490" s="184"/>
      <c r="N490" s="184"/>
      <c r="O490" s="184"/>
    </row>
    <row r="491" spans="1:15" s="176" customFormat="1" ht="15" x14ac:dyDescent="0.15">
      <c r="A491" s="183" t="s">
        <v>20</v>
      </c>
      <c r="B491" s="183" t="s">
        <v>29</v>
      </c>
      <c r="C491" s="184"/>
      <c r="D491" s="183" t="s">
        <v>23</v>
      </c>
      <c r="E491" s="184"/>
      <c r="F491" s="185">
        <v>45140</v>
      </c>
      <c r="G491" s="183" t="s">
        <v>30</v>
      </c>
      <c r="H491" s="186">
        <v>600000</v>
      </c>
      <c r="I491" s="183" t="s">
        <v>19</v>
      </c>
      <c r="J491" s="183">
        <v>828</v>
      </c>
      <c r="K491" s="184"/>
      <c r="L491" s="183">
        <v>2023</v>
      </c>
      <c r="M491" s="184"/>
      <c r="N491" s="184"/>
      <c r="O491" s="183" t="s">
        <v>691</v>
      </c>
    </row>
    <row r="492" spans="1:15" s="176" customFormat="1" ht="15" x14ac:dyDescent="0.15">
      <c r="A492" s="183" t="s">
        <v>20</v>
      </c>
      <c r="B492" s="183" t="s">
        <v>29</v>
      </c>
      <c r="C492" s="184"/>
      <c r="D492" s="183" t="s">
        <v>23</v>
      </c>
      <c r="E492" s="184"/>
      <c r="F492" s="185">
        <v>45141</v>
      </c>
      <c r="G492" s="183" t="s">
        <v>30</v>
      </c>
      <c r="H492" s="186">
        <v>600000</v>
      </c>
      <c r="I492" s="183" t="s">
        <v>19</v>
      </c>
      <c r="J492" s="183">
        <v>828</v>
      </c>
      <c r="K492" s="184"/>
      <c r="L492" s="183">
        <v>2023</v>
      </c>
      <c r="M492" s="184"/>
      <c r="N492" s="184"/>
      <c r="O492" s="183" t="s">
        <v>692</v>
      </c>
    </row>
    <row r="493" spans="1:15" s="176" customFormat="1" ht="15" x14ac:dyDescent="0.15">
      <c r="A493" s="183" t="s">
        <v>20</v>
      </c>
      <c r="B493" s="183" t="s">
        <v>29</v>
      </c>
      <c r="C493" s="184"/>
      <c r="D493" s="183" t="s">
        <v>23</v>
      </c>
      <c r="E493" s="184"/>
      <c r="F493" s="185">
        <v>45141</v>
      </c>
      <c r="G493" s="183" t="s">
        <v>30</v>
      </c>
      <c r="H493" s="186">
        <v>4370000</v>
      </c>
      <c r="I493" s="183" t="s">
        <v>19</v>
      </c>
      <c r="J493" s="183">
        <v>6024</v>
      </c>
      <c r="K493" s="184"/>
      <c r="L493" s="183">
        <v>2023</v>
      </c>
      <c r="M493" s="184"/>
      <c r="N493" s="184"/>
      <c r="O493" s="184"/>
    </row>
    <row r="494" spans="1:15" s="176" customFormat="1" ht="15" x14ac:dyDescent="0.15">
      <c r="A494" s="183" t="s">
        <v>20</v>
      </c>
      <c r="B494" s="183" t="s">
        <v>29</v>
      </c>
      <c r="C494" s="184"/>
      <c r="D494" s="183" t="s">
        <v>23</v>
      </c>
      <c r="E494" s="184"/>
      <c r="F494" s="185">
        <v>45142</v>
      </c>
      <c r="G494" s="183" t="s">
        <v>30</v>
      </c>
      <c r="H494" s="186">
        <v>3680000</v>
      </c>
      <c r="I494" s="183" t="s">
        <v>19</v>
      </c>
      <c r="J494" s="183">
        <v>5072</v>
      </c>
      <c r="K494" s="184"/>
      <c r="L494" s="183">
        <v>2023</v>
      </c>
      <c r="M494" s="184"/>
      <c r="N494" s="184"/>
      <c r="O494" s="184"/>
    </row>
    <row r="495" spans="1:15" s="176" customFormat="1" ht="15" x14ac:dyDescent="0.15">
      <c r="A495" s="183" t="s">
        <v>20</v>
      </c>
      <c r="B495" s="183" t="s">
        <v>29</v>
      </c>
      <c r="C495" s="184"/>
      <c r="D495" s="183" t="s">
        <v>23</v>
      </c>
      <c r="E495" s="184"/>
      <c r="F495" s="185">
        <v>45142</v>
      </c>
      <c r="G495" s="183" t="s">
        <v>30</v>
      </c>
      <c r="H495" s="186">
        <v>600000</v>
      </c>
      <c r="I495" s="183" t="s">
        <v>19</v>
      </c>
      <c r="J495" s="183">
        <v>828</v>
      </c>
      <c r="K495" s="184"/>
      <c r="L495" s="183">
        <v>2023</v>
      </c>
      <c r="M495" s="184"/>
      <c r="N495" s="184"/>
      <c r="O495" s="183" t="s">
        <v>693</v>
      </c>
    </row>
    <row r="496" spans="1:15" s="176" customFormat="1" ht="15" x14ac:dyDescent="0.15">
      <c r="A496" s="183" t="s">
        <v>20</v>
      </c>
      <c r="B496" s="183" t="s">
        <v>29</v>
      </c>
      <c r="C496" s="184"/>
      <c r="D496" s="183" t="s">
        <v>23</v>
      </c>
      <c r="E496" s="184"/>
      <c r="F496" s="185">
        <v>45143</v>
      </c>
      <c r="G496" s="183" t="s">
        <v>30</v>
      </c>
      <c r="H496" s="186">
        <v>3490000</v>
      </c>
      <c r="I496" s="183" t="s">
        <v>19</v>
      </c>
      <c r="J496" s="183">
        <v>4807</v>
      </c>
      <c r="K496" s="184"/>
      <c r="L496" s="183">
        <v>2023</v>
      </c>
      <c r="M496" s="184"/>
      <c r="N496" s="184"/>
      <c r="O496" s="184"/>
    </row>
    <row r="497" spans="1:15" s="176" customFormat="1" ht="15" x14ac:dyDescent="0.15">
      <c r="A497" s="183" t="s">
        <v>20</v>
      </c>
      <c r="B497" s="183" t="s">
        <v>29</v>
      </c>
      <c r="C497" s="184"/>
      <c r="D497" s="183" t="s">
        <v>23</v>
      </c>
      <c r="E497" s="184"/>
      <c r="F497" s="185">
        <v>45143</v>
      </c>
      <c r="G497" s="183" t="s">
        <v>30</v>
      </c>
      <c r="H497" s="186">
        <v>600000</v>
      </c>
      <c r="I497" s="183" t="s">
        <v>19</v>
      </c>
      <c r="J497" s="183">
        <v>828</v>
      </c>
      <c r="K497" s="184"/>
      <c r="L497" s="183">
        <v>2023</v>
      </c>
      <c r="M497" s="184"/>
      <c r="N497" s="184"/>
      <c r="O497" s="183" t="s">
        <v>694</v>
      </c>
    </row>
    <row r="498" spans="1:15" s="176" customFormat="1" ht="15" x14ac:dyDescent="0.15">
      <c r="A498" s="183" t="s">
        <v>20</v>
      </c>
      <c r="B498" s="183" t="s">
        <v>29</v>
      </c>
      <c r="C498" s="184"/>
      <c r="D498" s="183" t="s">
        <v>23</v>
      </c>
      <c r="E498" s="184"/>
      <c r="F498" s="185">
        <v>45145</v>
      </c>
      <c r="G498" s="183" t="s">
        <v>30</v>
      </c>
      <c r="H498" s="186">
        <v>600000</v>
      </c>
      <c r="I498" s="183" t="s">
        <v>19</v>
      </c>
      <c r="J498" s="183">
        <v>828</v>
      </c>
      <c r="K498" s="184"/>
      <c r="L498" s="183">
        <v>2023</v>
      </c>
      <c r="M498" s="184"/>
      <c r="N498" s="184"/>
      <c r="O498" s="183" t="s">
        <v>695</v>
      </c>
    </row>
    <row r="499" spans="1:15" s="176" customFormat="1" ht="15" x14ac:dyDescent="0.15">
      <c r="A499" s="183" t="s">
        <v>20</v>
      </c>
      <c r="B499" s="183" t="s">
        <v>29</v>
      </c>
      <c r="C499" s="184"/>
      <c r="D499" s="183" t="s">
        <v>23</v>
      </c>
      <c r="E499" s="184"/>
      <c r="F499" s="185">
        <v>45145</v>
      </c>
      <c r="G499" s="183" t="s">
        <v>30</v>
      </c>
      <c r="H499" s="186">
        <v>3500000</v>
      </c>
      <c r="I499" s="183" t="s">
        <v>19</v>
      </c>
      <c r="J499" s="183">
        <v>4831</v>
      </c>
      <c r="K499" s="184"/>
      <c r="L499" s="183">
        <v>2023</v>
      </c>
      <c r="M499" s="184"/>
      <c r="N499" s="184"/>
      <c r="O499" s="184"/>
    </row>
    <row r="500" spans="1:15" s="176" customFormat="1" ht="15" x14ac:dyDescent="0.15">
      <c r="A500" s="183" t="s">
        <v>20</v>
      </c>
      <c r="B500" s="183" t="s">
        <v>29</v>
      </c>
      <c r="C500" s="184"/>
      <c r="D500" s="183" t="s">
        <v>23</v>
      </c>
      <c r="E500" s="184"/>
      <c r="F500" s="185">
        <v>45146</v>
      </c>
      <c r="G500" s="183" t="s">
        <v>30</v>
      </c>
      <c r="H500" s="186">
        <v>600000</v>
      </c>
      <c r="I500" s="183" t="s">
        <v>19</v>
      </c>
      <c r="J500" s="183">
        <v>828</v>
      </c>
      <c r="K500" s="184"/>
      <c r="L500" s="183">
        <v>2023</v>
      </c>
      <c r="M500" s="184"/>
      <c r="N500" s="184"/>
      <c r="O500" s="183" t="s">
        <v>696</v>
      </c>
    </row>
    <row r="501" spans="1:15" s="176" customFormat="1" ht="15" x14ac:dyDescent="0.15">
      <c r="A501" s="183" t="s">
        <v>20</v>
      </c>
      <c r="B501" s="183" t="s">
        <v>29</v>
      </c>
      <c r="C501" s="184"/>
      <c r="D501" s="183" t="s">
        <v>23</v>
      </c>
      <c r="E501" s="184"/>
      <c r="F501" s="185">
        <v>45146</v>
      </c>
      <c r="G501" s="183" t="s">
        <v>30</v>
      </c>
      <c r="H501" s="186">
        <v>3820000</v>
      </c>
      <c r="I501" s="183" t="s">
        <v>19</v>
      </c>
      <c r="J501" s="183">
        <v>5272</v>
      </c>
      <c r="K501" s="184"/>
      <c r="L501" s="183">
        <v>2023</v>
      </c>
      <c r="M501" s="184"/>
      <c r="N501" s="184"/>
      <c r="O501" s="184"/>
    </row>
    <row r="502" spans="1:15" s="176" customFormat="1" ht="15" x14ac:dyDescent="0.15">
      <c r="A502" s="183" t="s">
        <v>20</v>
      </c>
      <c r="B502" s="183" t="s">
        <v>29</v>
      </c>
      <c r="C502" s="184"/>
      <c r="D502" s="183" t="s">
        <v>23</v>
      </c>
      <c r="E502" s="184"/>
      <c r="F502" s="185">
        <v>45147</v>
      </c>
      <c r="G502" s="183" t="s">
        <v>30</v>
      </c>
      <c r="H502" s="186">
        <v>600000</v>
      </c>
      <c r="I502" s="183" t="s">
        <v>19</v>
      </c>
      <c r="J502" s="183">
        <v>828</v>
      </c>
      <c r="K502" s="184"/>
      <c r="L502" s="183">
        <v>2023</v>
      </c>
      <c r="M502" s="184"/>
      <c r="N502" s="184"/>
      <c r="O502" s="183" t="s">
        <v>697</v>
      </c>
    </row>
    <row r="503" spans="1:15" s="176" customFormat="1" ht="15" x14ac:dyDescent="0.15">
      <c r="A503" s="183" t="s">
        <v>20</v>
      </c>
      <c r="B503" s="183" t="s">
        <v>29</v>
      </c>
      <c r="C503" s="184"/>
      <c r="D503" s="183" t="s">
        <v>23</v>
      </c>
      <c r="E503" s="184"/>
      <c r="F503" s="185">
        <v>45147</v>
      </c>
      <c r="G503" s="183" t="s">
        <v>30</v>
      </c>
      <c r="H503" s="186">
        <v>4340000</v>
      </c>
      <c r="I503" s="183" t="s">
        <v>19</v>
      </c>
      <c r="J503" s="183">
        <v>5979</v>
      </c>
      <c r="K503" s="184"/>
      <c r="L503" s="183">
        <v>2023</v>
      </c>
      <c r="M503" s="184"/>
      <c r="N503" s="184"/>
      <c r="O503" s="184"/>
    </row>
    <row r="504" spans="1:15" s="176" customFormat="1" ht="15" x14ac:dyDescent="0.15">
      <c r="A504" s="183" t="s">
        <v>20</v>
      </c>
      <c r="B504" s="183" t="s">
        <v>29</v>
      </c>
      <c r="C504" s="184"/>
      <c r="D504" s="183" t="s">
        <v>23</v>
      </c>
      <c r="E504" s="184"/>
      <c r="F504" s="185">
        <v>45148</v>
      </c>
      <c r="G504" s="183" t="s">
        <v>30</v>
      </c>
      <c r="H504" s="186">
        <v>5360000</v>
      </c>
      <c r="I504" s="183" t="s">
        <v>19</v>
      </c>
      <c r="J504" s="183">
        <v>7394</v>
      </c>
      <c r="K504" s="184"/>
      <c r="L504" s="183">
        <v>2023</v>
      </c>
      <c r="M504" s="184"/>
      <c r="N504" s="184"/>
      <c r="O504" s="184"/>
    </row>
    <row r="505" spans="1:15" s="176" customFormat="1" ht="15" x14ac:dyDescent="0.15">
      <c r="A505" s="183" t="s">
        <v>20</v>
      </c>
      <c r="B505" s="183" t="s">
        <v>29</v>
      </c>
      <c r="C505" s="184"/>
      <c r="D505" s="183" t="s">
        <v>23</v>
      </c>
      <c r="E505" s="184"/>
      <c r="F505" s="185">
        <v>45149</v>
      </c>
      <c r="G505" s="183" t="s">
        <v>30</v>
      </c>
      <c r="H505" s="186">
        <v>4880000</v>
      </c>
      <c r="I505" s="183" t="s">
        <v>19</v>
      </c>
      <c r="J505" s="183">
        <v>6731</v>
      </c>
      <c r="K505" s="184"/>
      <c r="L505" s="183">
        <v>2023</v>
      </c>
      <c r="M505" s="184"/>
      <c r="N505" s="184"/>
      <c r="O505" s="184"/>
    </row>
    <row r="506" spans="1:15" s="176" customFormat="1" ht="15" x14ac:dyDescent="0.15">
      <c r="A506" s="183" t="s">
        <v>20</v>
      </c>
      <c r="B506" s="183" t="s">
        <v>29</v>
      </c>
      <c r="C506" s="184"/>
      <c r="D506" s="183" t="s">
        <v>23</v>
      </c>
      <c r="E506" s="184"/>
      <c r="F506" s="185">
        <v>45150</v>
      </c>
      <c r="G506" s="183" t="s">
        <v>30</v>
      </c>
      <c r="H506" s="186">
        <v>4720000</v>
      </c>
      <c r="I506" s="183" t="s">
        <v>19</v>
      </c>
      <c r="J506" s="183">
        <v>6510</v>
      </c>
      <c r="K506" s="184"/>
      <c r="L506" s="183">
        <v>2023</v>
      </c>
      <c r="M506" s="184"/>
      <c r="N506" s="184"/>
      <c r="O506" s="184"/>
    </row>
    <row r="507" spans="1:15" s="176" customFormat="1" ht="15" x14ac:dyDescent="0.15">
      <c r="A507" s="183" t="s">
        <v>20</v>
      </c>
      <c r="B507" s="183" t="s">
        <v>29</v>
      </c>
      <c r="C507" s="184"/>
      <c r="D507" s="183" t="s">
        <v>23</v>
      </c>
      <c r="E507" s="184"/>
      <c r="F507" s="185">
        <v>45152</v>
      </c>
      <c r="G507" s="183" t="s">
        <v>30</v>
      </c>
      <c r="H507" s="186">
        <v>4880000</v>
      </c>
      <c r="I507" s="183" t="s">
        <v>19</v>
      </c>
      <c r="J507" s="183">
        <v>6731</v>
      </c>
      <c r="K507" s="184"/>
      <c r="L507" s="183">
        <v>2023</v>
      </c>
      <c r="M507" s="184"/>
      <c r="N507" s="184"/>
      <c r="O507" s="184"/>
    </row>
    <row r="508" spans="1:15" s="176" customFormat="1" ht="15" x14ac:dyDescent="0.15">
      <c r="A508" s="183" t="s">
        <v>20</v>
      </c>
      <c r="B508" s="183" t="s">
        <v>29</v>
      </c>
      <c r="C508" s="184"/>
      <c r="D508" s="183" t="s">
        <v>23</v>
      </c>
      <c r="E508" s="184"/>
      <c r="F508" s="185">
        <v>45153</v>
      </c>
      <c r="G508" s="183" t="s">
        <v>30</v>
      </c>
      <c r="H508" s="186">
        <v>4600000</v>
      </c>
      <c r="I508" s="183" t="s">
        <v>19</v>
      </c>
      <c r="J508" s="183">
        <v>6345</v>
      </c>
      <c r="K508" s="184"/>
      <c r="L508" s="183">
        <v>2023</v>
      </c>
      <c r="M508" s="184"/>
      <c r="N508" s="184"/>
      <c r="O508" s="184"/>
    </row>
    <row r="509" spans="1:15" s="176" customFormat="1" ht="15" x14ac:dyDescent="0.15">
      <c r="A509" s="183" t="s">
        <v>20</v>
      </c>
      <c r="B509" s="183" t="s">
        <v>29</v>
      </c>
      <c r="C509" s="184"/>
      <c r="D509" s="183" t="s">
        <v>23</v>
      </c>
      <c r="E509" s="184"/>
      <c r="F509" s="185">
        <v>45154</v>
      </c>
      <c r="G509" s="183" t="s">
        <v>30</v>
      </c>
      <c r="H509" s="186">
        <v>4600000</v>
      </c>
      <c r="I509" s="183" t="s">
        <v>19</v>
      </c>
      <c r="J509" s="183">
        <v>6345</v>
      </c>
      <c r="K509" s="184"/>
      <c r="L509" s="183">
        <v>2023</v>
      </c>
      <c r="M509" s="184"/>
      <c r="N509" s="184"/>
      <c r="O509" s="184"/>
    </row>
    <row r="510" spans="1:15" s="176" customFormat="1" ht="15" x14ac:dyDescent="0.15">
      <c r="A510" s="183" t="s">
        <v>20</v>
      </c>
      <c r="B510" s="183" t="s">
        <v>29</v>
      </c>
      <c r="C510" s="184"/>
      <c r="D510" s="183" t="s">
        <v>23</v>
      </c>
      <c r="E510" s="184"/>
      <c r="F510" s="185">
        <v>45155</v>
      </c>
      <c r="G510" s="183" t="s">
        <v>30</v>
      </c>
      <c r="H510" s="186">
        <v>4800000</v>
      </c>
      <c r="I510" s="183" t="s">
        <v>19</v>
      </c>
      <c r="J510" s="183">
        <v>6621</v>
      </c>
      <c r="K510" s="184"/>
      <c r="L510" s="183">
        <v>2023</v>
      </c>
      <c r="M510" s="184"/>
      <c r="N510" s="184"/>
      <c r="O510" s="184"/>
    </row>
    <row r="511" spans="1:15" s="176" customFormat="1" ht="15" x14ac:dyDescent="0.15">
      <c r="A511" s="183" t="s">
        <v>20</v>
      </c>
      <c r="B511" s="183" t="s">
        <v>29</v>
      </c>
      <c r="C511" s="184"/>
      <c r="D511" s="183" t="s">
        <v>23</v>
      </c>
      <c r="E511" s="184"/>
      <c r="F511" s="185">
        <v>45156</v>
      </c>
      <c r="G511" s="183" t="s">
        <v>30</v>
      </c>
      <c r="H511" s="186">
        <v>4800000</v>
      </c>
      <c r="I511" s="183" t="s">
        <v>19</v>
      </c>
      <c r="J511" s="183">
        <v>6621</v>
      </c>
      <c r="K511" s="184"/>
      <c r="L511" s="183">
        <v>2023</v>
      </c>
      <c r="M511" s="184"/>
      <c r="N511" s="184"/>
      <c r="O511" s="184"/>
    </row>
    <row r="512" spans="1:15" s="176" customFormat="1" ht="15" x14ac:dyDescent="0.15">
      <c r="A512" s="183" t="s">
        <v>20</v>
      </c>
      <c r="B512" s="183" t="s">
        <v>29</v>
      </c>
      <c r="C512" s="184"/>
      <c r="D512" s="183" t="s">
        <v>23</v>
      </c>
      <c r="E512" s="184"/>
      <c r="F512" s="185">
        <v>45157</v>
      </c>
      <c r="G512" s="183" t="s">
        <v>30</v>
      </c>
      <c r="H512" s="186">
        <v>4000000</v>
      </c>
      <c r="I512" s="183" t="s">
        <v>19</v>
      </c>
      <c r="J512" s="183">
        <v>5517</v>
      </c>
      <c r="K512" s="184"/>
      <c r="L512" s="183">
        <v>2023</v>
      </c>
      <c r="M512" s="184"/>
      <c r="N512" s="184"/>
      <c r="O512" s="184"/>
    </row>
    <row r="513" spans="1:15" s="176" customFormat="1" ht="15" x14ac:dyDescent="0.15">
      <c r="A513" s="183" t="s">
        <v>20</v>
      </c>
      <c r="B513" s="183" t="s">
        <v>29</v>
      </c>
      <c r="C513" s="184"/>
      <c r="D513" s="183" t="s">
        <v>23</v>
      </c>
      <c r="E513" s="184"/>
      <c r="F513" s="185">
        <v>45159</v>
      </c>
      <c r="G513" s="183" t="s">
        <v>30</v>
      </c>
      <c r="H513" s="186">
        <v>4000000</v>
      </c>
      <c r="I513" s="183" t="s">
        <v>19</v>
      </c>
      <c r="J513" s="183">
        <v>5517</v>
      </c>
      <c r="K513" s="184"/>
      <c r="L513" s="183">
        <v>2023</v>
      </c>
      <c r="M513" s="184"/>
      <c r="N513" s="184"/>
      <c r="O513" s="184"/>
    </row>
    <row r="514" spans="1:15" s="176" customFormat="1" ht="15" x14ac:dyDescent="0.15">
      <c r="A514" s="183" t="s">
        <v>20</v>
      </c>
      <c r="B514" s="183" t="s">
        <v>29</v>
      </c>
      <c r="C514" s="184"/>
      <c r="D514" s="183" t="s">
        <v>23</v>
      </c>
      <c r="E514" s="184"/>
      <c r="F514" s="185">
        <v>45160</v>
      </c>
      <c r="G514" s="183" t="s">
        <v>30</v>
      </c>
      <c r="H514" s="186">
        <v>4000000</v>
      </c>
      <c r="I514" s="183" t="s">
        <v>19</v>
      </c>
      <c r="J514" s="183">
        <v>5517</v>
      </c>
      <c r="K514" s="184"/>
      <c r="L514" s="183">
        <v>2023</v>
      </c>
      <c r="M514" s="184"/>
      <c r="N514" s="184"/>
      <c r="O514" s="184"/>
    </row>
    <row r="515" spans="1:15" s="176" customFormat="1" ht="15" x14ac:dyDescent="0.15">
      <c r="A515" s="183" t="s">
        <v>20</v>
      </c>
      <c r="B515" s="183" t="s">
        <v>29</v>
      </c>
      <c r="C515" s="184"/>
      <c r="D515" s="183" t="s">
        <v>23</v>
      </c>
      <c r="E515" s="184"/>
      <c r="F515" s="185">
        <v>45161</v>
      </c>
      <c r="G515" s="183" t="s">
        <v>30</v>
      </c>
      <c r="H515" s="186">
        <v>4000000</v>
      </c>
      <c r="I515" s="183" t="s">
        <v>19</v>
      </c>
      <c r="J515" s="183">
        <v>5517</v>
      </c>
      <c r="K515" s="184"/>
      <c r="L515" s="183">
        <v>2023</v>
      </c>
      <c r="M515" s="184"/>
      <c r="N515" s="184"/>
      <c r="O515" s="184"/>
    </row>
    <row r="516" spans="1:15" s="176" customFormat="1" ht="15" x14ac:dyDescent="0.15">
      <c r="A516" s="183" t="s">
        <v>20</v>
      </c>
      <c r="B516" s="183" t="s">
        <v>29</v>
      </c>
      <c r="C516" s="184"/>
      <c r="D516" s="183" t="s">
        <v>23</v>
      </c>
      <c r="E516" s="184"/>
      <c r="F516" s="185">
        <v>45161</v>
      </c>
      <c r="G516" s="183" t="s">
        <v>30</v>
      </c>
      <c r="H516" s="186">
        <v>80000</v>
      </c>
      <c r="I516" s="183" t="s">
        <v>19</v>
      </c>
      <c r="J516" s="183">
        <v>110</v>
      </c>
      <c r="K516" s="184"/>
      <c r="L516" s="183">
        <v>2023</v>
      </c>
      <c r="M516" s="184"/>
      <c r="N516" s="184"/>
      <c r="O516" s="183" t="s">
        <v>707</v>
      </c>
    </row>
    <row r="517" spans="1:15" s="176" customFormat="1" ht="15" x14ac:dyDescent="0.15">
      <c r="A517" s="183" t="s">
        <v>20</v>
      </c>
      <c r="B517" s="183" t="s">
        <v>29</v>
      </c>
      <c r="C517" s="184"/>
      <c r="D517" s="183" t="s">
        <v>23</v>
      </c>
      <c r="E517" s="184"/>
      <c r="F517" s="185">
        <v>45162</v>
      </c>
      <c r="G517" s="183" t="s">
        <v>30</v>
      </c>
      <c r="H517" s="186">
        <v>4400000</v>
      </c>
      <c r="I517" s="183" t="s">
        <v>19</v>
      </c>
      <c r="J517" s="183">
        <v>6069</v>
      </c>
      <c r="K517" s="184"/>
      <c r="L517" s="183">
        <v>2023</v>
      </c>
      <c r="M517" s="184"/>
      <c r="N517" s="184"/>
      <c r="O517" s="184"/>
    </row>
    <row r="518" spans="1:15" s="176" customFormat="1" ht="15" x14ac:dyDescent="0.15">
      <c r="A518" s="183" t="s">
        <v>20</v>
      </c>
      <c r="B518" s="183" t="s">
        <v>29</v>
      </c>
      <c r="C518" s="184"/>
      <c r="D518" s="183" t="s">
        <v>23</v>
      </c>
      <c r="E518" s="184"/>
      <c r="F518" s="185">
        <v>45163</v>
      </c>
      <c r="G518" s="183" t="s">
        <v>30</v>
      </c>
      <c r="H518" s="186">
        <v>4200000</v>
      </c>
      <c r="I518" s="183" t="s">
        <v>19</v>
      </c>
      <c r="J518" s="183">
        <v>5793</v>
      </c>
      <c r="K518" s="184"/>
      <c r="L518" s="183">
        <v>2023</v>
      </c>
      <c r="M518" s="184"/>
      <c r="N518" s="184"/>
      <c r="O518" s="184"/>
    </row>
    <row r="519" spans="1:15" s="176" customFormat="1" ht="15" x14ac:dyDescent="0.15">
      <c r="A519" s="183" t="s">
        <v>20</v>
      </c>
      <c r="B519" s="183" t="s">
        <v>29</v>
      </c>
      <c r="C519" s="184"/>
      <c r="D519" s="183" t="s">
        <v>23</v>
      </c>
      <c r="E519" s="184"/>
      <c r="F519" s="185">
        <v>45164</v>
      </c>
      <c r="G519" s="183" t="s">
        <v>30</v>
      </c>
      <c r="H519" s="186">
        <v>4200000</v>
      </c>
      <c r="I519" s="183" t="s">
        <v>19</v>
      </c>
      <c r="J519" s="183">
        <v>5793</v>
      </c>
      <c r="K519" s="184"/>
      <c r="L519" s="183">
        <v>2023</v>
      </c>
      <c r="M519" s="184"/>
      <c r="N519" s="184"/>
      <c r="O519" s="184"/>
    </row>
    <row r="520" spans="1:15" s="176" customFormat="1" ht="15" x14ac:dyDescent="0.15">
      <c r="A520" s="183" t="s">
        <v>20</v>
      </c>
      <c r="B520" s="183" t="s">
        <v>29</v>
      </c>
      <c r="C520" s="184"/>
      <c r="D520" s="183" t="s">
        <v>23</v>
      </c>
      <c r="E520" s="184"/>
      <c r="F520" s="185">
        <v>45166</v>
      </c>
      <c r="G520" s="183" t="s">
        <v>30</v>
      </c>
      <c r="H520" s="186">
        <v>4200000</v>
      </c>
      <c r="I520" s="183" t="s">
        <v>19</v>
      </c>
      <c r="J520" s="183">
        <v>5793</v>
      </c>
      <c r="K520" s="184"/>
      <c r="L520" s="183">
        <v>2023</v>
      </c>
      <c r="M520" s="184"/>
      <c r="N520" s="184"/>
      <c r="O520" s="184"/>
    </row>
    <row r="521" spans="1:15" s="176" customFormat="1" ht="15" x14ac:dyDescent="0.15">
      <c r="A521" s="183" t="s">
        <v>20</v>
      </c>
      <c r="B521" s="183" t="s">
        <v>29</v>
      </c>
      <c r="C521" s="184"/>
      <c r="D521" s="183" t="s">
        <v>23</v>
      </c>
      <c r="E521" s="184"/>
      <c r="F521" s="185">
        <v>45167</v>
      </c>
      <c r="G521" s="183" t="s">
        <v>30</v>
      </c>
      <c r="H521" s="186">
        <v>4600000</v>
      </c>
      <c r="I521" s="183" t="s">
        <v>19</v>
      </c>
      <c r="J521" s="183">
        <v>6345</v>
      </c>
      <c r="K521" s="184"/>
      <c r="L521" s="183">
        <v>2023</v>
      </c>
      <c r="M521" s="184"/>
      <c r="N521" s="184"/>
      <c r="O521" s="184"/>
    </row>
    <row r="522" spans="1:15" s="176" customFormat="1" ht="15" x14ac:dyDescent="0.15">
      <c r="A522" s="183" t="s">
        <v>20</v>
      </c>
      <c r="B522" s="183" t="s">
        <v>29</v>
      </c>
      <c r="C522" s="184"/>
      <c r="D522" s="183" t="s">
        <v>23</v>
      </c>
      <c r="E522" s="184"/>
      <c r="F522" s="185">
        <v>45168</v>
      </c>
      <c r="G522" s="183" t="s">
        <v>30</v>
      </c>
      <c r="H522" s="186">
        <v>4600000</v>
      </c>
      <c r="I522" s="183" t="s">
        <v>19</v>
      </c>
      <c r="J522" s="183">
        <v>6345</v>
      </c>
      <c r="K522" s="184"/>
      <c r="L522" s="183">
        <v>2023</v>
      </c>
      <c r="M522" s="184"/>
      <c r="N522" s="184"/>
      <c r="O522" s="184"/>
    </row>
    <row r="523" spans="1:15" s="176" customFormat="1" ht="15" x14ac:dyDescent="0.15">
      <c r="A523" s="183" t="s">
        <v>20</v>
      </c>
      <c r="B523" s="183" t="s">
        <v>29</v>
      </c>
      <c r="C523" s="184"/>
      <c r="D523" s="183" t="s">
        <v>23</v>
      </c>
      <c r="E523" s="184"/>
      <c r="F523" s="185">
        <v>45169</v>
      </c>
      <c r="G523" s="183" t="s">
        <v>30</v>
      </c>
      <c r="H523" s="186">
        <v>4200000</v>
      </c>
      <c r="I523" s="183" t="s">
        <v>19</v>
      </c>
      <c r="J523" s="183">
        <v>5793</v>
      </c>
      <c r="K523" s="184"/>
      <c r="L523" s="183">
        <v>2023</v>
      </c>
      <c r="M523" s="184"/>
      <c r="N523" s="184"/>
      <c r="O523" s="184"/>
    </row>
    <row r="524" spans="1:15" s="176" customFormat="1" ht="15" x14ac:dyDescent="0.15">
      <c r="A524" s="183" t="s">
        <v>20</v>
      </c>
      <c r="B524" s="183" t="s">
        <v>29</v>
      </c>
      <c r="C524" s="184"/>
      <c r="D524" s="183" t="s">
        <v>23</v>
      </c>
      <c r="E524" s="184"/>
      <c r="F524" s="185">
        <v>45170</v>
      </c>
      <c r="G524" s="183" t="s">
        <v>30</v>
      </c>
      <c r="H524" s="186">
        <v>2950000</v>
      </c>
      <c r="I524" s="183" t="s">
        <v>19</v>
      </c>
      <c r="J524" s="183">
        <v>4066</v>
      </c>
      <c r="K524" s="184"/>
      <c r="L524" s="183">
        <v>2023</v>
      </c>
      <c r="M524" s="184"/>
      <c r="N524" s="184"/>
      <c r="O524" s="184"/>
    </row>
    <row r="525" spans="1:15" s="176" customFormat="1" ht="15" x14ac:dyDescent="0.15">
      <c r="A525" s="183" t="s">
        <v>20</v>
      </c>
      <c r="B525" s="183" t="s">
        <v>29</v>
      </c>
      <c r="C525" s="184"/>
      <c r="D525" s="183" t="s">
        <v>23</v>
      </c>
      <c r="E525" s="184"/>
      <c r="F525" s="185">
        <v>45171</v>
      </c>
      <c r="G525" s="183" t="s">
        <v>30</v>
      </c>
      <c r="H525" s="186">
        <v>1180000</v>
      </c>
      <c r="I525" s="183" t="s">
        <v>19</v>
      </c>
      <c r="J525" s="183">
        <v>1624</v>
      </c>
      <c r="K525" s="184"/>
      <c r="L525" s="183">
        <v>2023</v>
      </c>
      <c r="M525" s="184"/>
      <c r="N525" s="184"/>
      <c r="O525" s="184"/>
    </row>
    <row r="526" spans="1:15" s="176" customFormat="1" ht="15" x14ac:dyDescent="0.15">
      <c r="A526" s="183" t="s">
        <v>20</v>
      </c>
      <c r="B526" s="183" t="s">
        <v>29</v>
      </c>
      <c r="C526" s="184"/>
      <c r="D526" s="183" t="s">
        <v>23</v>
      </c>
      <c r="E526" s="184"/>
      <c r="F526" s="185">
        <v>45173</v>
      </c>
      <c r="G526" s="183" t="s">
        <v>30</v>
      </c>
      <c r="H526" s="186">
        <v>2790000</v>
      </c>
      <c r="I526" s="183" t="s">
        <v>19</v>
      </c>
      <c r="J526" s="183">
        <v>3845</v>
      </c>
      <c r="K526" s="184"/>
      <c r="L526" s="183">
        <v>2023</v>
      </c>
      <c r="M526" s="184"/>
      <c r="N526" s="184"/>
      <c r="O526" s="184"/>
    </row>
    <row r="527" spans="1:15" s="176" customFormat="1" ht="15" x14ac:dyDescent="0.15">
      <c r="A527" s="183" t="s">
        <v>20</v>
      </c>
      <c r="B527" s="183" t="s">
        <v>29</v>
      </c>
      <c r="C527" s="184"/>
      <c r="D527" s="183" t="s">
        <v>23</v>
      </c>
      <c r="E527" s="184"/>
      <c r="F527" s="185">
        <v>45174</v>
      </c>
      <c r="G527" s="183" t="s">
        <v>30</v>
      </c>
      <c r="H527" s="186">
        <v>2950000</v>
      </c>
      <c r="I527" s="183" t="s">
        <v>19</v>
      </c>
      <c r="J527" s="183">
        <v>4066</v>
      </c>
      <c r="K527" s="184"/>
      <c r="L527" s="183">
        <v>2023</v>
      </c>
      <c r="M527" s="184"/>
      <c r="N527" s="184"/>
      <c r="O527" s="184"/>
    </row>
    <row r="528" spans="1:15" s="176" customFormat="1" ht="15" x14ac:dyDescent="0.15">
      <c r="A528" s="183" t="s">
        <v>20</v>
      </c>
      <c r="B528" s="183" t="s">
        <v>29</v>
      </c>
      <c r="C528" s="184"/>
      <c r="D528" s="183" t="s">
        <v>23</v>
      </c>
      <c r="E528" s="184"/>
      <c r="F528" s="185">
        <v>45175</v>
      </c>
      <c r="G528" s="183" t="s">
        <v>30</v>
      </c>
      <c r="H528" s="186">
        <v>2950000</v>
      </c>
      <c r="I528" s="183" t="s">
        <v>19</v>
      </c>
      <c r="J528" s="183">
        <v>4066</v>
      </c>
      <c r="K528" s="184"/>
      <c r="L528" s="183">
        <v>2023</v>
      </c>
      <c r="M528" s="184"/>
      <c r="N528" s="184"/>
      <c r="O528" s="184"/>
    </row>
    <row r="529" spans="1:15" s="176" customFormat="1" ht="15" x14ac:dyDescent="0.15">
      <c r="A529" s="183" t="s">
        <v>20</v>
      </c>
      <c r="B529" s="183" t="s">
        <v>29</v>
      </c>
      <c r="C529" s="184"/>
      <c r="D529" s="183" t="s">
        <v>23</v>
      </c>
      <c r="E529" s="184"/>
      <c r="F529" s="185">
        <v>45176</v>
      </c>
      <c r="G529" s="183" t="s">
        <v>30</v>
      </c>
      <c r="H529" s="186">
        <v>4690000</v>
      </c>
      <c r="I529" s="183" t="s">
        <v>19</v>
      </c>
      <c r="J529" s="183">
        <v>6469</v>
      </c>
      <c r="K529" s="184"/>
      <c r="L529" s="183">
        <v>2023</v>
      </c>
      <c r="M529" s="184"/>
      <c r="N529" s="184"/>
      <c r="O529" s="184"/>
    </row>
    <row r="530" spans="1:15" s="176" customFormat="1" ht="15" x14ac:dyDescent="0.15">
      <c r="A530" s="183" t="s">
        <v>20</v>
      </c>
      <c r="B530" s="183" t="s">
        <v>29</v>
      </c>
      <c r="C530" s="184"/>
      <c r="D530" s="183" t="s">
        <v>23</v>
      </c>
      <c r="E530" s="184"/>
      <c r="F530" s="185">
        <v>45177</v>
      </c>
      <c r="G530" s="183" t="s">
        <v>30</v>
      </c>
      <c r="H530" s="186">
        <v>4620000</v>
      </c>
      <c r="I530" s="183" t="s">
        <v>19</v>
      </c>
      <c r="J530" s="183">
        <v>6369</v>
      </c>
      <c r="K530" s="184"/>
      <c r="L530" s="183">
        <v>2023</v>
      </c>
      <c r="M530" s="184"/>
      <c r="N530" s="184"/>
      <c r="O530" s="184"/>
    </row>
    <row r="531" spans="1:15" s="176" customFormat="1" ht="15" x14ac:dyDescent="0.15">
      <c r="A531" s="183" t="s">
        <v>20</v>
      </c>
      <c r="B531" s="183" t="s">
        <v>29</v>
      </c>
      <c r="C531" s="184"/>
      <c r="D531" s="183" t="s">
        <v>23</v>
      </c>
      <c r="E531" s="184"/>
      <c r="F531" s="185">
        <v>45178</v>
      </c>
      <c r="G531" s="183" t="s">
        <v>30</v>
      </c>
      <c r="H531" s="186">
        <v>4350000</v>
      </c>
      <c r="I531" s="183" t="s">
        <v>19</v>
      </c>
      <c r="J531" s="183">
        <v>5993</v>
      </c>
      <c r="K531" s="184"/>
      <c r="L531" s="183">
        <v>2023</v>
      </c>
      <c r="M531" s="184"/>
      <c r="N531" s="184"/>
      <c r="O531" s="184"/>
    </row>
    <row r="532" spans="1:15" s="176" customFormat="1" ht="15" x14ac:dyDescent="0.15">
      <c r="A532" s="183" t="s">
        <v>20</v>
      </c>
      <c r="B532" s="183" t="s">
        <v>29</v>
      </c>
      <c r="C532" s="184"/>
      <c r="D532" s="183" t="s">
        <v>23</v>
      </c>
      <c r="E532" s="184"/>
      <c r="F532" s="185">
        <v>45180</v>
      </c>
      <c r="G532" s="183" t="s">
        <v>30</v>
      </c>
      <c r="H532" s="186">
        <v>4760000</v>
      </c>
      <c r="I532" s="183" t="s">
        <v>19</v>
      </c>
      <c r="J532" s="183">
        <v>6569</v>
      </c>
      <c r="K532" s="184"/>
      <c r="L532" s="183">
        <v>2023</v>
      </c>
      <c r="M532" s="184"/>
      <c r="N532" s="184"/>
      <c r="O532" s="184"/>
    </row>
    <row r="533" spans="1:15" s="176" customFormat="1" ht="15" x14ac:dyDescent="0.15">
      <c r="A533" s="183" t="s">
        <v>20</v>
      </c>
      <c r="B533" s="183" t="s">
        <v>29</v>
      </c>
      <c r="C533" s="184"/>
      <c r="D533" s="183" t="s">
        <v>23</v>
      </c>
      <c r="E533" s="184"/>
      <c r="F533" s="185">
        <v>45181</v>
      </c>
      <c r="G533" s="183" t="s">
        <v>30</v>
      </c>
      <c r="H533" s="186">
        <v>4780000</v>
      </c>
      <c r="I533" s="183" t="s">
        <v>19</v>
      </c>
      <c r="J533" s="183">
        <v>6593</v>
      </c>
      <c r="K533" s="184"/>
      <c r="L533" s="183">
        <v>2023</v>
      </c>
      <c r="M533" s="184"/>
      <c r="N533" s="184"/>
      <c r="O533" s="184"/>
    </row>
    <row r="534" spans="1:15" s="176" customFormat="1" ht="15" x14ac:dyDescent="0.15">
      <c r="A534" s="183" t="s">
        <v>20</v>
      </c>
      <c r="B534" s="183" t="s">
        <v>29</v>
      </c>
      <c r="C534" s="184"/>
      <c r="D534" s="183" t="s">
        <v>23</v>
      </c>
      <c r="E534" s="184"/>
      <c r="F534" s="185">
        <v>45182</v>
      </c>
      <c r="G534" s="183" t="s">
        <v>30</v>
      </c>
      <c r="H534" s="186">
        <v>4440000</v>
      </c>
      <c r="I534" s="183" t="s">
        <v>19</v>
      </c>
      <c r="J534" s="183">
        <v>6128</v>
      </c>
      <c r="K534" s="184"/>
      <c r="L534" s="183">
        <v>2023</v>
      </c>
      <c r="M534" s="184"/>
      <c r="N534" s="184"/>
      <c r="O534" s="184"/>
    </row>
    <row r="535" spans="1:15" s="176" customFormat="1" ht="15" x14ac:dyDescent="0.15">
      <c r="A535" s="183" t="s">
        <v>20</v>
      </c>
      <c r="B535" s="183" t="s">
        <v>29</v>
      </c>
      <c r="C535" s="184"/>
      <c r="D535" s="183" t="s">
        <v>23</v>
      </c>
      <c r="E535" s="184"/>
      <c r="F535" s="185">
        <v>45183</v>
      </c>
      <c r="G535" s="183" t="s">
        <v>30</v>
      </c>
      <c r="H535" s="186">
        <v>3890000</v>
      </c>
      <c r="I535" s="183" t="s">
        <v>19</v>
      </c>
      <c r="J535" s="183">
        <v>5366</v>
      </c>
      <c r="K535" s="184"/>
      <c r="L535" s="183">
        <v>2023</v>
      </c>
      <c r="M535" s="184"/>
      <c r="N535" s="184"/>
      <c r="O535" s="184"/>
    </row>
    <row r="536" spans="1:15" s="176" customFormat="1" ht="15" x14ac:dyDescent="0.15">
      <c r="A536" s="183" t="s">
        <v>20</v>
      </c>
      <c r="B536" s="183" t="s">
        <v>29</v>
      </c>
      <c r="C536" s="184"/>
      <c r="D536" s="183" t="s">
        <v>23</v>
      </c>
      <c r="E536" s="184"/>
      <c r="F536" s="185">
        <v>45184</v>
      </c>
      <c r="G536" s="183" t="s">
        <v>30</v>
      </c>
      <c r="H536" s="186">
        <v>3160000</v>
      </c>
      <c r="I536" s="183" t="s">
        <v>19</v>
      </c>
      <c r="J536" s="183">
        <v>4362</v>
      </c>
      <c r="K536" s="184"/>
      <c r="L536" s="183">
        <v>2023</v>
      </c>
      <c r="M536" s="184"/>
      <c r="N536" s="184"/>
      <c r="O536" s="184"/>
    </row>
    <row r="537" spans="1:15" s="176" customFormat="1" ht="15" x14ac:dyDescent="0.15">
      <c r="A537" s="183" t="s">
        <v>20</v>
      </c>
      <c r="B537" s="183" t="s">
        <v>29</v>
      </c>
      <c r="C537" s="184"/>
      <c r="D537" s="183" t="s">
        <v>23</v>
      </c>
      <c r="E537" s="184"/>
      <c r="F537" s="185">
        <v>45185</v>
      </c>
      <c r="G537" s="183" t="s">
        <v>30</v>
      </c>
      <c r="H537" s="186">
        <v>3960000</v>
      </c>
      <c r="I537" s="183" t="s">
        <v>19</v>
      </c>
      <c r="J537" s="183">
        <v>5466</v>
      </c>
      <c r="K537" s="184"/>
      <c r="L537" s="183">
        <v>2023</v>
      </c>
      <c r="M537" s="184"/>
      <c r="N537" s="184"/>
      <c r="O537" s="184"/>
    </row>
    <row r="538" spans="1:15" s="176" customFormat="1" ht="15" x14ac:dyDescent="0.15">
      <c r="A538" s="183" t="s">
        <v>20</v>
      </c>
      <c r="B538" s="183" t="s">
        <v>29</v>
      </c>
      <c r="C538" s="184"/>
      <c r="D538" s="183" t="s">
        <v>23</v>
      </c>
      <c r="E538" s="184"/>
      <c r="F538" s="185">
        <v>45187</v>
      </c>
      <c r="G538" s="183" t="s">
        <v>30</v>
      </c>
      <c r="H538" s="186">
        <v>1690000</v>
      </c>
      <c r="I538" s="183" t="s">
        <v>19</v>
      </c>
      <c r="J538" s="183">
        <v>2336</v>
      </c>
      <c r="K538" s="184"/>
      <c r="L538" s="183">
        <v>2023</v>
      </c>
      <c r="M538" s="184"/>
      <c r="N538" s="184"/>
      <c r="O538" s="184"/>
    </row>
    <row r="539" spans="1:15" s="176" customFormat="1" ht="15" x14ac:dyDescent="0.15">
      <c r="A539" s="183" t="s">
        <v>20</v>
      </c>
      <c r="B539" s="183" t="s">
        <v>29</v>
      </c>
      <c r="C539" s="184"/>
      <c r="D539" s="183" t="s">
        <v>23</v>
      </c>
      <c r="E539" s="184"/>
      <c r="F539" s="185">
        <v>45188</v>
      </c>
      <c r="G539" s="183" t="s">
        <v>30</v>
      </c>
      <c r="H539" s="186">
        <v>2290000</v>
      </c>
      <c r="I539" s="183" t="s">
        <v>19</v>
      </c>
      <c r="J539" s="183">
        <v>3159</v>
      </c>
      <c r="K539" s="184"/>
      <c r="L539" s="183">
        <v>2023</v>
      </c>
      <c r="M539" s="184"/>
      <c r="N539" s="184"/>
      <c r="O539" s="184"/>
    </row>
    <row r="540" spans="1:15" s="176" customFormat="1" ht="15" x14ac:dyDescent="0.15">
      <c r="A540" s="183" t="s">
        <v>20</v>
      </c>
      <c r="B540" s="183" t="s">
        <v>29</v>
      </c>
      <c r="C540" s="184"/>
      <c r="D540" s="183" t="s">
        <v>23</v>
      </c>
      <c r="E540" s="184"/>
      <c r="F540" s="185">
        <v>45189</v>
      </c>
      <c r="G540" s="183" t="s">
        <v>30</v>
      </c>
      <c r="H540" s="186">
        <v>2280000</v>
      </c>
      <c r="I540" s="183" t="s">
        <v>19</v>
      </c>
      <c r="J540" s="183">
        <v>3145</v>
      </c>
      <c r="K540" s="184"/>
      <c r="L540" s="183">
        <v>2023</v>
      </c>
      <c r="M540" s="184"/>
      <c r="N540" s="184"/>
      <c r="O540" s="184"/>
    </row>
    <row r="541" spans="1:15" s="176" customFormat="1" ht="15" x14ac:dyDescent="0.15">
      <c r="A541" s="183" t="s">
        <v>20</v>
      </c>
      <c r="B541" s="183" t="s">
        <v>29</v>
      </c>
      <c r="C541" s="184"/>
      <c r="D541" s="183" t="s">
        <v>23</v>
      </c>
      <c r="E541" s="184"/>
      <c r="F541" s="185">
        <v>45190</v>
      </c>
      <c r="G541" s="183" t="s">
        <v>30</v>
      </c>
      <c r="H541" s="186">
        <v>2310000</v>
      </c>
      <c r="I541" s="183" t="s">
        <v>19</v>
      </c>
      <c r="J541" s="183">
        <v>3183</v>
      </c>
      <c r="K541" s="184"/>
      <c r="L541" s="183">
        <v>2023</v>
      </c>
      <c r="M541" s="184"/>
      <c r="N541" s="184"/>
      <c r="O541" s="184"/>
    </row>
    <row r="542" spans="1:15" s="176" customFormat="1" ht="15" x14ac:dyDescent="0.15">
      <c r="A542" s="183" t="s">
        <v>20</v>
      </c>
      <c r="B542" s="183" t="s">
        <v>29</v>
      </c>
      <c r="C542" s="184"/>
      <c r="D542" s="183" t="s">
        <v>23</v>
      </c>
      <c r="E542" s="184"/>
      <c r="F542" s="185">
        <v>45191</v>
      </c>
      <c r="G542" s="183" t="s">
        <v>30</v>
      </c>
      <c r="H542" s="186">
        <v>2310000</v>
      </c>
      <c r="I542" s="183" t="s">
        <v>19</v>
      </c>
      <c r="J542" s="183">
        <v>3183</v>
      </c>
      <c r="K542" s="184"/>
      <c r="L542" s="183">
        <v>2023</v>
      </c>
      <c r="M542" s="184"/>
      <c r="N542" s="184"/>
      <c r="O542" s="184"/>
    </row>
    <row r="543" spans="1:15" s="176" customFormat="1" ht="15" x14ac:dyDescent="0.15">
      <c r="A543" s="183" t="s">
        <v>20</v>
      </c>
      <c r="B543" s="183" t="s">
        <v>29</v>
      </c>
      <c r="C543" s="184"/>
      <c r="D543" s="183" t="s">
        <v>23</v>
      </c>
      <c r="E543" s="184"/>
      <c r="F543" s="185">
        <v>45194</v>
      </c>
      <c r="G543" s="183" t="s">
        <v>30</v>
      </c>
      <c r="H543" s="186">
        <v>1800000</v>
      </c>
      <c r="I543" s="183" t="s">
        <v>19</v>
      </c>
      <c r="J543" s="183">
        <v>2483</v>
      </c>
      <c r="K543" s="184"/>
      <c r="L543" s="183">
        <v>2023</v>
      </c>
      <c r="M543" s="184"/>
      <c r="N543" s="184"/>
      <c r="O543" s="184"/>
    </row>
    <row r="544" spans="1:15" s="176" customFormat="1" ht="15" x14ac:dyDescent="0.15">
      <c r="A544" s="183" t="s">
        <v>20</v>
      </c>
      <c r="B544" s="183" t="s">
        <v>29</v>
      </c>
      <c r="C544" s="184"/>
      <c r="D544" s="183" t="s">
        <v>23</v>
      </c>
      <c r="E544" s="184"/>
      <c r="F544" s="185">
        <v>45195</v>
      </c>
      <c r="G544" s="183" t="s">
        <v>30</v>
      </c>
      <c r="H544" s="186">
        <v>1800000</v>
      </c>
      <c r="I544" s="183" t="s">
        <v>19</v>
      </c>
      <c r="J544" s="183">
        <v>2483</v>
      </c>
      <c r="K544" s="184"/>
      <c r="L544" s="183">
        <v>2023</v>
      </c>
      <c r="M544" s="184"/>
      <c r="N544" s="184"/>
      <c r="O544" s="184"/>
    </row>
    <row r="545" spans="1:15" s="176" customFormat="1" ht="15" x14ac:dyDescent="0.15">
      <c r="A545" s="183" t="s">
        <v>20</v>
      </c>
      <c r="B545" s="183" t="s">
        <v>29</v>
      </c>
      <c r="C545" s="184"/>
      <c r="D545" s="183" t="s">
        <v>23</v>
      </c>
      <c r="E545" s="184"/>
      <c r="F545" s="185">
        <v>45196</v>
      </c>
      <c r="G545" s="183" t="s">
        <v>30</v>
      </c>
      <c r="H545" s="186">
        <v>1600000</v>
      </c>
      <c r="I545" s="183" t="s">
        <v>19</v>
      </c>
      <c r="J545" s="183">
        <v>2207</v>
      </c>
      <c r="K545" s="184"/>
      <c r="L545" s="183">
        <v>2023</v>
      </c>
      <c r="M545" s="184"/>
      <c r="N545" s="184"/>
      <c r="O545" s="184"/>
    </row>
    <row r="546" spans="1:15" s="176" customFormat="1" ht="15" x14ac:dyDescent="0.15">
      <c r="A546" s="183" t="s">
        <v>20</v>
      </c>
      <c r="B546" s="183" t="s">
        <v>29</v>
      </c>
      <c r="C546" s="184"/>
      <c r="D546" s="183" t="s">
        <v>23</v>
      </c>
      <c r="E546" s="184"/>
      <c r="F546" s="185">
        <v>45197</v>
      </c>
      <c r="G546" s="183" t="s">
        <v>30</v>
      </c>
      <c r="H546" s="186">
        <v>1600000</v>
      </c>
      <c r="I546" s="183" t="s">
        <v>19</v>
      </c>
      <c r="J546" s="183">
        <v>2207</v>
      </c>
      <c r="K546" s="184"/>
      <c r="L546" s="183">
        <v>2023</v>
      </c>
      <c r="M546" s="184"/>
      <c r="N546" s="184"/>
      <c r="O546" s="184"/>
    </row>
    <row r="547" spans="1:15" s="176" customFormat="1" ht="15" x14ac:dyDescent="0.15">
      <c r="A547" s="183" t="s">
        <v>20</v>
      </c>
      <c r="B547" s="183" t="s">
        <v>29</v>
      </c>
      <c r="C547" s="184"/>
      <c r="D547" s="183" t="s">
        <v>23</v>
      </c>
      <c r="E547" s="184"/>
      <c r="F547" s="185">
        <v>45198</v>
      </c>
      <c r="G547" s="183" t="s">
        <v>30</v>
      </c>
      <c r="H547" s="186">
        <v>640000</v>
      </c>
      <c r="I547" s="183" t="s">
        <v>19</v>
      </c>
      <c r="J547" s="183">
        <v>883</v>
      </c>
      <c r="K547" s="184"/>
      <c r="L547" s="183">
        <v>2023</v>
      </c>
      <c r="M547" s="184"/>
      <c r="N547" s="184"/>
      <c r="O547" s="184"/>
    </row>
    <row r="548" spans="1:15" s="176" customFormat="1" ht="15" x14ac:dyDescent="0.15">
      <c r="A548" s="183" t="s">
        <v>20</v>
      </c>
      <c r="B548" s="183" t="s">
        <v>29</v>
      </c>
      <c r="C548" s="184"/>
      <c r="D548" s="183" t="s">
        <v>23</v>
      </c>
      <c r="E548" s="184"/>
      <c r="F548" s="185">
        <v>45199</v>
      </c>
      <c r="G548" s="183" t="s">
        <v>30</v>
      </c>
      <c r="H548" s="186">
        <v>600000</v>
      </c>
      <c r="I548" s="183" t="s">
        <v>19</v>
      </c>
      <c r="J548" s="183">
        <v>828</v>
      </c>
      <c r="K548" s="184"/>
      <c r="L548" s="183">
        <v>2023</v>
      </c>
      <c r="M548" s="184"/>
      <c r="N548" s="184"/>
      <c r="O548" s="184"/>
    </row>
    <row r="549" spans="1:15" s="176" customFormat="1" ht="15" x14ac:dyDescent="0.15">
      <c r="A549" s="183" t="s">
        <v>20</v>
      </c>
      <c r="B549" s="183" t="s">
        <v>29</v>
      </c>
      <c r="C549" s="184"/>
      <c r="D549" s="183" t="s">
        <v>23</v>
      </c>
      <c r="E549" s="184"/>
      <c r="F549" s="185">
        <v>45201</v>
      </c>
      <c r="G549" s="183" t="s">
        <v>30</v>
      </c>
      <c r="H549" s="186">
        <v>1000000</v>
      </c>
      <c r="I549" s="183" t="s">
        <v>19</v>
      </c>
      <c r="J549" s="183">
        <v>1379</v>
      </c>
      <c r="K549" s="184"/>
      <c r="L549" s="183">
        <v>2023</v>
      </c>
      <c r="M549" s="184"/>
      <c r="N549" s="184"/>
      <c r="O549" s="184"/>
    </row>
    <row r="550" spans="1:15" s="176" customFormat="1" ht="15" x14ac:dyDescent="0.15">
      <c r="A550" s="183" t="s">
        <v>20</v>
      </c>
      <c r="B550" s="183" t="s">
        <v>29</v>
      </c>
      <c r="C550" s="184"/>
      <c r="D550" s="183" t="s">
        <v>23</v>
      </c>
      <c r="E550" s="184"/>
      <c r="F550" s="185">
        <v>45202</v>
      </c>
      <c r="G550" s="183" t="s">
        <v>30</v>
      </c>
      <c r="H550" s="186">
        <v>800000</v>
      </c>
      <c r="I550" s="183" t="s">
        <v>19</v>
      </c>
      <c r="J550" s="183">
        <v>1103</v>
      </c>
      <c r="K550" s="184"/>
      <c r="L550" s="183">
        <v>2023</v>
      </c>
      <c r="M550" s="184"/>
      <c r="N550" s="184"/>
      <c r="O550" s="184"/>
    </row>
    <row r="551" spans="1:15" s="176" customFormat="1" ht="15" x14ac:dyDescent="0.15">
      <c r="A551" s="183" t="s">
        <v>20</v>
      </c>
      <c r="B551" s="183" t="s">
        <v>29</v>
      </c>
      <c r="C551" s="184"/>
      <c r="D551" s="183" t="s">
        <v>23</v>
      </c>
      <c r="E551" s="184"/>
      <c r="F551" s="185">
        <v>45203</v>
      </c>
      <c r="G551" s="183" t="s">
        <v>30</v>
      </c>
      <c r="H551" s="186">
        <v>640000</v>
      </c>
      <c r="I551" s="183" t="s">
        <v>19</v>
      </c>
      <c r="J551" s="183">
        <v>883</v>
      </c>
      <c r="K551" s="184"/>
      <c r="L551" s="183">
        <v>2023</v>
      </c>
      <c r="M551" s="184"/>
      <c r="N551" s="184"/>
      <c r="O551" s="184"/>
    </row>
    <row r="552" spans="1:15" s="176" customFormat="1" ht="15" x14ac:dyDescent="0.15">
      <c r="A552" s="183" t="s">
        <v>20</v>
      </c>
      <c r="B552" s="183" t="s">
        <v>29</v>
      </c>
      <c r="C552" s="184"/>
      <c r="D552" s="183" t="s">
        <v>23</v>
      </c>
      <c r="E552" s="184"/>
      <c r="F552" s="185">
        <v>45204</v>
      </c>
      <c r="G552" s="183" t="s">
        <v>30</v>
      </c>
      <c r="H552" s="186">
        <v>640000</v>
      </c>
      <c r="I552" s="183" t="s">
        <v>19</v>
      </c>
      <c r="J552" s="183">
        <v>883</v>
      </c>
      <c r="K552" s="184"/>
      <c r="L552" s="183">
        <v>2023</v>
      </c>
      <c r="M552" s="184"/>
      <c r="N552" s="184"/>
      <c r="O552" s="184"/>
    </row>
    <row r="553" spans="1:15" s="176" customFormat="1" ht="15" x14ac:dyDescent="0.15">
      <c r="A553" s="183" t="s">
        <v>20</v>
      </c>
      <c r="B553" s="183" t="s">
        <v>29</v>
      </c>
      <c r="C553" s="184"/>
      <c r="D553" s="183" t="s">
        <v>23</v>
      </c>
      <c r="E553" s="184"/>
      <c r="F553" s="185">
        <v>45205</v>
      </c>
      <c r="G553" s="183" t="s">
        <v>30</v>
      </c>
      <c r="H553" s="186">
        <v>640000</v>
      </c>
      <c r="I553" s="183" t="s">
        <v>19</v>
      </c>
      <c r="J553" s="183">
        <v>883</v>
      </c>
      <c r="K553" s="184"/>
      <c r="L553" s="183">
        <v>2023</v>
      </c>
      <c r="M553" s="184"/>
      <c r="N553" s="184"/>
      <c r="O553" s="184"/>
    </row>
    <row r="554" spans="1:15" s="176" customFormat="1" ht="15" x14ac:dyDescent="0.15">
      <c r="A554" s="183" t="s">
        <v>20</v>
      </c>
      <c r="B554" s="183" t="s">
        <v>29</v>
      </c>
      <c r="C554" s="184"/>
      <c r="D554" s="183" t="s">
        <v>23</v>
      </c>
      <c r="E554" s="184"/>
      <c r="F554" s="185">
        <v>45206</v>
      </c>
      <c r="G554" s="183" t="s">
        <v>30</v>
      </c>
      <c r="H554" s="186">
        <v>480000</v>
      </c>
      <c r="I554" s="183" t="s">
        <v>19</v>
      </c>
      <c r="J554" s="183">
        <v>662</v>
      </c>
      <c r="K554" s="184"/>
      <c r="L554" s="183">
        <v>2023</v>
      </c>
      <c r="M554" s="184"/>
      <c r="N554" s="184"/>
      <c r="O554" s="184"/>
    </row>
    <row r="555" spans="1:15" s="176" customFormat="1" ht="15" x14ac:dyDescent="0.15">
      <c r="A555" s="183" t="s">
        <v>20</v>
      </c>
      <c r="B555" s="183" t="s">
        <v>29</v>
      </c>
      <c r="C555" s="184"/>
      <c r="D555" s="183" t="s">
        <v>23</v>
      </c>
      <c r="E555" s="184"/>
      <c r="F555" s="185">
        <v>45208</v>
      </c>
      <c r="G555" s="183" t="s">
        <v>30</v>
      </c>
      <c r="H555" s="186">
        <v>600000</v>
      </c>
      <c r="I555" s="183" t="s">
        <v>19</v>
      </c>
      <c r="J555" s="183">
        <v>828</v>
      </c>
      <c r="K555" s="184"/>
      <c r="L555" s="183">
        <v>2023</v>
      </c>
      <c r="M555" s="184"/>
      <c r="N555" s="184"/>
      <c r="O555" s="184"/>
    </row>
    <row r="556" spans="1:15" s="176" customFormat="1" ht="15" x14ac:dyDescent="0.15">
      <c r="A556" s="183" t="s">
        <v>20</v>
      </c>
      <c r="B556" s="183" t="s">
        <v>29</v>
      </c>
      <c r="C556" s="184"/>
      <c r="D556" s="183" t="s">
        <v>23</v>
      </c>
      <c r="E556" s="184"/>
      <c r="F556" s="185">
        <v>45209</v>
      </c>
      <c r="G556" s="183" t="s">
        <v>30</v>
      </c>
      <c r="H556" s="186">
        <v>800000</v>
      </c>
      <c r="I556" s="183" t="s">
        <v>19</v>
      </c>
      <c r="J556" s="183">
        <v>1103</v>
      </c>
      <c r="K556" s="184"/>
      <c r="L556" s="183">
        <v>2023</v>
      </c>
      <c r="M556" s="184"/>
      <c r="N556" s="184"/>
      <c r="O556" s="184"/>
    </row>
    <row r="557" spans="1:15" s="176" customFormat="1" ht="15" x14ac:dyDescent="0.15">
      <c r="A557" s="183" t="s">
        <v>20</v>
      </c>
      <c r="B557" s="183" t="s">
        <v>29</v>
      </c>
      <c r="C557" s="184"/>
      <c r="D557" s="183" t="s">
        <v>23</v>
      </c>
      <c r="E557" s="184"/>
      <c r="F557" s="185">
        <v>45210</v>
      </c>
      <c r="G557" s="183" t="s">
        <v>30</v>
      </c>
      <c r="H557" s="186">
        <v>520000</v>
      </c>
      <c r="I557" s="183" t="s">
        <v>19</v>
      </c>
      <c r="J557" s="183">
        <v>717</v>
      </c>
      <c r="K557" s="184"/>
      <c r="L557" s="183">
        <v>2023</v>
      </c>
      <c r="M557" s="184"/>
      <c r="N557" s="184"/>
      <c r="O557" s="184"/>
    </row>
    <row r="558" spans="1:15" s="176" customFormat="1" ht="15" x14ac:dyDescent="0.15">
      <c r="A558" s="183" t="s">
        <v>20</v>
      </c>
      <c r="B558" s="183" t="s">
        <v>29</v>
      </c>
      <c r="C558" s="184"/>
      <c r="D558" s="183" t="s">
        <v>23</v>
      </c>
      <c r="E558" s="184"/>
      <c r="F558" s="185">
        <v>45211</v>
      </c>
      <c r="G558" s="183" t="s">
        <v>30</v>
      </c>
      <c r="H558" s="186">
        <v>480000</v>
      </c>
      <c r="I558" s="183" t="s">
        <v>19</v>
      </c>
      <c r="J558" s="183">
        <v>662</v>
      </c>
      <c r="K558" s="184"/>
      <c r="L558" s="183">
        <v>2023</v>
      </c>
      <c r="M558" s="184"/>
      <c r="N558" s="184"/>
      <c r="O558" s="184"/>
    </row>
    <row r="559" spans="1:15" s="176" customFormat="1" ht="15" x14ac:dyDescent="0.15">
      <c r="A559" s="183" t="s">
        <v>20</v>
      </c>
      <c r="B559" s="183" t="s">
        <v>29</v>
      </c>
      <c r="C559" s="184"/>
      <c r="D559" s="183" t="s">
        <v>23</v>
      </c>
      <c r="E559" s="184"/>
      <c r="F559" s="185">
        <v>45212</v>
      </c>
      <c r="G559" s="183" t="s">
        <v>30</v>
      </c>
      <c r="H559" s="186">
        <v>400000</v>
      </c>
      <c r="I559" s="183" t="s">
        <v>19</v>
      </c>
      <c r="J559" s="183">
        <v>552</v>
      </c>
      <c r="K559" s="184"/>
      <c r="L559" s="183">
        <v>2023</v>
      </c>
      <c r="M559" s="184"/>
      <c r="N559" s="184"/>
      <c r="O559" s="184"/>
    </row>
    <row r="560" spans="1:15" s="176" customFormat="1" ht="15" x14ac:dyDescent="0.15">
      <c r="A560" s="183" t="s">
        <v>20</v>
      </c>
      <c r="B560" s="183" t="s">
        <v>29</v>
      </c>
      <c r="C560" s="184"/>
      <c r="D560" s="183" t="s">
        <v>23</v>
      </c>
      <c r="E560" s="184"/>
      <c r="F560" s="185">
        <v>45213</v>
      </c>
      <c r="G560" s="183" t="s">
        <v>30</v>
      </c>
      <c r="H560" s="186">
        <v>400000</v>
      </c>
      <c r="I560" s="183" t="s">
        <v>19</v>
      </c>
      <c r="J560" s="183">
        <v>552</v>
      </c>
      <c r="K560" s="184"/>
      <c r="L560" s="183">
        <v>2023</v>
      </c>
      <c r="M560" s="184"/>
      <c r="N560" s="184"/>
      <c r="O560" s="184"/>
    </row>
    <row r="561" spans="1:15" s="176" customFormat="1" ht="15" x14ac:dyDescent="0.15">
      <c r="A561" s="183" t="s">
        <v>20</v>
      </c>
      <c r="B561" s="183" t="s">
        <v>29</v>
      </c>
      <c r="C561" s="184"/>
      <c r="D561" s="183" t="s">
        <v>23</v>
      </c>
      <c r="E561" s="184"/>
      <c r="F561" s="185">
        <v>45215</v>
      </c>
      <c r="G561" s="183" t="s">
        <v>30</v>
      </c>
      <c r="H561" s="186">
        <v>400000</v>
      </c>
      <c r="I561" s="183" t="s">
        <v>19</v>
      </c>
      <c r="J561" s="183">
        <v>552</v>
      </c>
      <c r="K561" s="184"/>
      <c r="L561" s="183">
        <v>2023</v>
      </c>
      <c r="M561" s="184"/>
      <c r="N561" s="184"/>
      <c r="O561" s="184"/>
    </row>
    <row r="562" spans="1:15" s="176" customFormat="1" ht="15" x14ac:dyDescent="0.15">
      <c r="A562" s="183" t="s">
        <v>20</v>
      </c>
      <c r="B562" s="183" t="s">
        <v>29</v>
      </c>
      <c r="C562" s="184"/>
      <c r="D562" s="183" t="s">
        <v>23</v>
      </c>
      <c r="E562" s="184"/>
      <c r="F562" s="185">
        <v>45216</v>
      </c>
      <c r="G562" s="183" t="s">
        <v>30</v>
      </c>
      <c r="H562" s="186">
        <v>360000</v>
      </c>
      <c r="I562" s="183" t="s">
        <v>19</v>
      </c>
      <c r="J562" s="183">
        <v>497</v>
      </c>
      <c r="K562" s="184"/>
      <c r="L562" s="183">
        <v>2023</v>
      </c>
      <c r="M562" s="184"/>
      <c r="N562" s="184"/>
      <c r="O562" s="184"/>
    </row>
    <row r="563" spans="1:15" s="176" customFormat="1" ht="15" x14ac:dyDescent="0.15">
      <c r="A563" s="183" t="s">
        <v>20</v>
      </c>
      <c r="B563" s="183" t="s">
        <v>29</v>
      </c>
      <c r="C563" s="184"/>
      <c r="D563" s="183" t="s">
        <v>23</v>
      </c>
      <c r="E563" s="184"/>
      <c r="F563" s="185">
        <v>45217</v>
      </c>
      <c r="G563" s="183" t="s">
        <v>30</v>
      </c>
      <c r="H563" s="186">
        <v>360000</v>
      </c>
      <c r="I563" s="183" t="s">
        <v>19</v>
      </c>
      <c r="J563" s="183">
        <v>497</v>
      </c>
      <c r="K563" s="184"/>
      <c r="L563" s="183">
        <v>2023</v>
      </c>
      <c r="M563" s="184"/>
      <c r="N563" s="184"/>
      <c r="O563" s="184"/>
    </row>
    <row r="564" spans="1:15" s="176" customFormat="1" ht="15" x14ac:dyDescent="0.15">
      <c r="A564" s="183" t="s">
        <v>20</v>
      </c>
      <c r="B564" s="183" t="s">
        <v>29</v>
      </c>
      <c r="C564" s="184"/>
      <c r="D564" s="183" t="s">
        <v>23</v>
      </c>
      <c r="E564" s="184"/>
      <c r="F564" s="185">
        <v>45218</v>
      </c>
      <c r="G564" s="183" t="s">
        <v>30</v>
      </c>
      <c r="H564" s="186">
        <v>360000</v>
      </c>
      <c r="I564" s="183" t="s">
        <v>19</v>
      </c>
      <c r="J564" s="183">
        <v>497</v>
      </c>
      <c r="K564" s="184"/>
      <c r="L564" s="183">
        <v>2023</v>
      </c>
      <c r="M564" s="184"/>
      <c r="N564" s="184"/>
      <c r="O564" s="184"/>
    </row>
    <row r="565" spans="1:15" s="176" customFormat="1" ht="15" x14ac:dyDescent="0.15">
      <c r="A565" s="183" t="s">
        <v>20</v>
      </c>
      <c r="B565" s="183" t="s">
        <v>29</v>
      </c>
      <c r="C565" s="183" t="s">
        <v>26</v>
      </c>
      <c r="D565" s="183" t="s">
        <v>23</v>
      </c>
      <c r="E565" s="184"/>
      <c r="F565" s="185">
        <v>45113</v>
      </c>
      <c r="G565" s="183" t="s">
        <v>30</v>
      </c>
      <c r="H565" s="186">
        <v>400000</v>
      </c>
      <c r="I565" s="183" t="s">
        <v>19</v>
      </c>
      <c r="J565" s="183">
        <v>552</v>
      </c>
      <c r="K565" s="184"/>
      <c r="L565" s="183">
        <v>2023</v>
      </c>
      <c r="M565" s="184"/>
      <c r="N565" s="184"/>
      <c r="O565" s="184"/>
    </row>
    <row r="566" spans="1:15" s="176" customFormat="1" ht="15" x14ac:dyDescent="0.15">
      <c r="A566" s="183" t="s">
        <v>20</v>
      </c>
      <c r="B566" s="183" t="s">
        <v>29</v>
      </c>
      <c r="C566" s="183" t="s">
        <v>26</v>
      </c>
      <c r="D566" s="183" t="s">
        <v>23</v>
      </c>
      <c r="E566" s="184"/>
      <c r="F566" s="185">
        <v>45114</v>
      </c>
      <c r="G566" s="183" t="s">
        <v>30</v>
      </c>
      <c r="H566" s="186">
        <v>240000</v>
      </c>
      <c r="I566" s="183" t="s">
        <v>19</v>
      </c>
      <c r="J566" s="183">
        <v>331</v>
      </c>
      <c r="K566" s="184"/>
      <c r="L566" s="183">
        <v>2023</v>
      </c>
      <c r="M566" s="184"/>
      <c r="N566" s="184"/>
      <c r="O566" s="184"/>
    </row>
    <row r="567" spans="1:15" s="176" customFormat="1" ht="15" x14ac:dyDescent="0.15">
      <c r="A567" s="183" t="s">
        <v>20</v>
      </c>
      <c r="B567" s="183" t="s">
        <v>29</v>
      </c>
      <c r="C567" s="183" t="s">
        <v>26</v>
      </c>
      <c r="D567" s="183" t="s">
        <v>23</v>
      </c>
      <c r="E567" s="184"/>
      <c r="F567" s="185">
        <v>45115</v>
      </c>
      <c r="G567" s="183" t="s">
        <v>30</v>
      </c>
      <c r="H567" s="186">
        <v>240000</v>
      </c>
      <c r="I567" s="183" t="s">
        <v>19</v>
      </c>
      <c r="J567" s="183">
        <v>331</v>
      </c>
      <c r="K567" s="184"/>
      <c r="L567" s="183">
        <v>2023</v>
      </c>
      <c r="M567" s="184"/>
      <c r="N567" s="184"/>
      <c r="O567" s="184"/>
    </row>
    <row r="568" spans="1:15" s="176" customFormat="1" ht="15" x14ac:dyDescent="0.15">
      <c r="A568" s="183" t="s">
        <v>20</v>
      </c>
      <c r="B568" s="183" t="s">
        <v>29</v>
      </c>
      <c r="C568" s="183" t="s">
        <v>26</v>
      </c>
      <c r="D568" s="183" t="s">
        <v>23</v>
      </c>
      <c r="E568" s="184"/>
      <c r="F568" s="185">
        <v>45117</v>
      </c>
      <c r="G568" s="183" t="s">
        <v>30</v>
      </c>
      <c r="H568" s="186">
        <v>240000</v>
      </c>
      <c r="I568" s="183" t="s">
        <v>19</v>
      </c>
      <c r="J568" s="183">
        <v>331</v>
      </c>
      <c r="K568" s="184"/>
      <c r="L568" s="183">
        <v>2023</v>
      </c>
      <c r="M568" s="184"/>
      <c r="N568" s="184"/>
      <c r="O568" s="184"/>
    </row>
    <row r="569" spans="1:15" s="176" customFormat="1" ht="15" x14ac:dyDescent="0.15">
      <c r="A569" s="183" t="s">
        <v>20</v>
      </c>
      <c r="B569" s="183" t="s">
        <v>29</v>
      </c>
      <c r="C569" s="183" t="s">
        <v>26</v>
      </c>
      <c r="D569" s="183" t="s">
        <v>23</v>
      </c>
      <c r="E569" s="184"/>
      <c r="F569" s="185">
        <v>45118</v>
      </c>
      <c r="G569" s="183" t="s">
        <v>30</v>
      </c>
      <c r="H569" s="186">
        <v>240000</v>
      </c>
      <c r="I569" s="183" t="s">
        <v>19</v>
      </c>
      <c r="J569" s="183">
        <v>331</v>
      </c>
      <c r="K569" s="184"/>
      <c r="L569" s="183">
        <v>2023</v>
      </c>
      <c r="M569" s="184"/>
      <c r="N569" s="184"/>
      <c r="O569" s="184"/>
    </row>
    <row r="570" spans="1:15" s="176" customFormat="1" ht="15" x14ac:dyDescent="0.15">
      <c r="A570" s="183" t="s">
        <v>20</v>
      </c>
      <c r="B570" s="183" t="s">
        <v>29</v>
      </c>
      <c r="C570" s="183" t="s">
        <v>26</v>
      </c>
      <c r="D570" s="183" t="s">
        <v>23</v>
      </c>
      <c r="E570" s="184"/>
      <c r="F570" s="185">
        <v>45119</v>
      </c>
      <c r="G570" s="183" t="s">
        <v>30</v>
      </c>
      <c r="H570" s="186">
        <v>240000</v>
      </c>
      <c r="I570" s="183" t="s">
        <v>19</v>
      </c>
      <c r="J570" s="183">
        <v>331</v>
      </c>
      <c r="K570" s="184"/>
      <c r="L570" s="183">
        <v>2023</v>
      </c>
      <c r="M570" s="184"/>
      <c r="N570" s="184"/>
      <c r="O570" s="184"/>
    </row>
    <row r="571" spans="1:15" s="176" customFormat="1" ht="15" x14ac:dyDescent="0.15">
      <c r="A571" s="183" t="s">
        <v>20</v>
      </c>
      <c r="B571" s="183" t="s">
        <v>29</v>
      </c>
      <c r="C571" s="183" t="s">
        <v>26</v>
      </c>
      <c r="D571" s="183" t="s">
        <v>23</v>
      </c>
      <c r="E571" s="184"/>
      <c r="F571" s="185">
        <v>45120</v>
      </c>
      <c r="G571" s="183" t="s">
        <v>30</v>
      </c>
      <c r="H571" s="186">
        <v>240000</v>
      </c>
      <c r="I571" s="183" t="s">
        <v>19</v>
      </c>
      <c r="J571" s="183">
        <v>331</v>
      </c>
      <c r="K571" s="184"/>
      <c r="L571" s="183">
        <v>2023</v>
      </c>
      <c r="M571" s="184"/>
      <c r="N571" s="184"/>
      <c r="O571" s="184"/>
    </row>
    <row r="572" spans="1:15" s="176" customFormat="1" ht="15" x14ac:dyDescent="0.15">
      <c r="A572" s="183" t="s">
        <v>20</v>
      </c>
      <c r="B572" s="183" t="s">
        <v>29</v>
      </c>
      <c r="C572" s="183" t="s">
        <v>26</v>
      </c>
      <c r="D572" s="183" t="s">
        <v>23</v>
      </c>
      <c r="E572" s="184"/>
      <c r="F572" s="185">
        <v>45121</v>
      </c>
      <c r="G572" s="183" t="s">
        <v>30</v>
      </c>
      <c r="H572" s="186">
        <v>200000</v>
      </c>
      <c r="I572" s="183" t="s">
        <v>19</v>
      </c>
      <c r="J572" s="183">
        <v>276</v>
      </c>
      <c r="K572" s="184"/>
      <c r="L572" s="183">
        <v>2023</v>
      </c>
      <c r="M572" s="184"/>
      <c r="N572" s="184"/>
      <c r="O572" s="184"/>
    </row>
    <row r="573" spans="1:15" s="176" customFormat="1" ht="15" x14ac:dyDescent="0.15">
      <c r="A573" s="183" t="s">
        <v>20</v>
      </c>
      <c r="B573" s="183" t="s">
        <v>29</v>
      </c>
      <c r="C573" s="183" t="s">
        <v>26</v>
      </c>
      <c r="D573" s="183" t="s">
        <v>23</v>
      </c>
      <c r="E573" s="184"/>
      <c r="F573" s="185">
        <v>45122</v>
      </c>
      <c r="G573" s="183" t="s">
        <v>30</v>
      </c>
      <c r="H573" s="186">
        <v>200000</v>
      </c>
      <c r="I573" s="183" t="s">
        <v>19</v>
      </c>
      <c r="J573" s="183">
        <v>276</v>
      </c>
      <c r="K573" s="184"/>
      <c r="L573" s="183">
        <v>2023</v>
      </c>
      <c r="M573" s="184"/>
      <c r="N573" s="184"/>
      <c r="O573" s="184"/>
    </row>
    <row r="574" spans="1:15" s="176" customFormat="1" ht="15" x14ac:dyDescent="0.15">
      <c r="A574" s="183" t="s">
        <v>20</v>
      </c>
      <c r="B574" s="183" t="s">
        <v>29</v>
      </c>
      <c r="C574" s="183" t="s">
        <v>26</v>
      </c>
      <c r="D574" s="183" t="s">
        <v>23</v>
      </c>
      <c r="E574" s="184"/>
      <c r="F574" s="185">
        <v>45124</v>
      </c>
      <c r="G574" s="183" t="s">
        <v>30</v>
      </c>
      <c r="H574" s="186">
        <v>200000</v>
      </c>
      <c r="I574" s="183" t="s">
        <v>19</v>
      </c>
      <c r="J574" s="183">
        <v>276</v>
      </c>
      <c r="K574" s="184"/>
      <c r="L574" s="183">
        <v>2023</v>
      </c>
      <c r="M574" s="184"/>
      <c r="N574" s="184"/>
      <c r="O574" s="184"/>
    </row>
    <row r="575" spans="1:15" s="176" customFormat="1" ht="15" x14ac:dyDescent="0.15">
      <c r="A575" s="183" t="s">
        <v>20</v>
      </c>
      <c r="B575" s="183" t="s">
        <v>29</v>
      </c>
      <c r="C575" s="183" t="s">
        <v>26</v>
      </c>
      <c r="D575" s="183" t="s">
        <v>23</v>
      </c>
      <c r="E575" s="184"/>
      <c r="F575" s="185">
        <v>45125</v>
      </c>
      <c r="G575" s="183" t="s">
        <v>30</v>
      </c>
      <c r="H575" s="186">
        <v>240000</v>
      </c>
      <c r="I575" s="183" t="s">
        <v>19</v>
      </c>
      <c r="J575" s="183">
        <v>331</v>
      </c>
      <c r="K575" s="184"/>
      <c r="L575" s="183">
        <v>2023</v>
      </c>
      <c r="M575" s="184"/>
      <c r="N575" s="184"/>
      <c r="O575" s="184"/>
    </row>
    <row r="576" spans="1:15" s="176" customFormat="1" ht="15" x14ac:dyDescent="0.15">
      <c r="A576" s="183" t="s">
        <v>20</v>
      </c>
      <c r="B576" s="183" t="s">
        <v>29</v>
      </c>
      <c r="C576" s="183" t="s">
        <v>26</v>
      </c>
      <c r="D576" s="183" t="s">
        <v>23</v>
      </c>
      <c r="E576" s="184"/>
      <c r="F576" s="185">
        <v>45126</v>
      </c>
      <c r="G576" s="183" t="s">
        <v>30</v>
      </c>
      <c r="H576" s="186">
        <v>240000</v>
      </c>
      <c r="I576" s="183" t="s">
        <v>19</v>
      </c>
      <c r="J576" s="183">
        <v>331</v>
      </c>
      <c r="K576" s="184"/>
      <c r="L576" s="183">
        <v>2023</v>
      </c>
      <c r="M576" s="184"/>
      <c r="N576" s="184"/>
      <c r="O576" s="184"/>
    </row>
    <row r="577" spans="1:15" s="176" customFormat="1" ht="15" x14ac:dyDescent="0.15">
      <c r="A577" s="183" t="s">
        <v>20</v>
      </c>
      <c r="B577" s="183" t="s">
        <v>29</v>
      </c>
      <c r="C577" s="183" t="s">
        <v>26</v>
      </c>
      <c r="D577" s="183" t="s">
        <v>23</v>
      </c>
      <c r="E577" s="184"/>
      <c r="F577" s="185">
        <v>45127</v>
      </c>
      <c r="G577" s="183" t="s">
        <v>30</v>
      </c>
      <c r="H577" s="186">
        <v>240000</v>
      </c>
      <c r="I577" s="183" t="s">
        <v>19</v>
      </c>
      <c r="J577" s="183">
        <v>331</v>
      </c>
      <c r="K577" s="184"/>
      <c r="L577" s="183">
        <v>2023</v>
      </c>
      <c r="M577" s="184"/>
      <c r="N577" s="184"/>
      <c r="O577" s="184"/>
    </row>
    <row r="578" spans="1:15" s="176" customFormat="1" ht="15" x14ac:dyDescent="0.15">
      <c r="A578" s="183" t="s">
        <v>20</v>
      </c>
      <c r="B578" s="183" t="s">
        <v>29</v>
      </c>
      <c r="C578" s="183" t="s">
        <v>26</v>
      </c>
      <c r="D578" s="183" t="s">
        <v>23</v>
      </c>
      <c r="E578" s="184"/>
      <c r="F578" s="185">
        <v>45128</v>
      </c>
      <c r="G578" s="183" t="s">
        <v>30</v>
      </c>
      <c r="H578" s="186">
        <v>240000</v>
      </c>
      <c r="I578" s="183" t="s">
        <v>19</v>
      </c>
      <c r="J578" s="183">
        <v>331</v>
      </c>
      <c r="K578" s="184"/>
      <c r="L578" s="183">
        <v>2023</v>
      </c>
      <c r="M578" s="184"/>
      <c r="N578" s="184"/>
      <c r="O578" s="184"/>
    </row>
    <row r="579" spans="1:15" s="176" customFormat="1" ht="15" x14ac:dyDescent="0.15">
      <c r="A579" s="183" t="s">
        <v>20</v>
      </c>
      <c r="B579" s="183" t="s">
        <v>29</v>
      </c>
      <c r="C579" s="183" t="s">
        <v>26</v>
      </c>
      <c r="D579" s="183" t="s">
        <v>23</v>
      </c>
      <c r="E579" s="184"/>
      <c r="F579" s="185">
        <v>45129</v>
      </c>
      <c r="G579" s="183" t="s">
        <v>30</v>
      </c>
      <c r="H579" s="186">
        <v>240000</v>
      </c>
      <c r="I579" s="183" t="s">
        <v>19</v>
      </c>
      <c r="J579" s="183">
        <v>331</v>
      </c>
      <c r="K579" s="184"/>
      <c r="L579" s="183">
        <v>2023</v>
      </c>
      <c r="M579" s="184"/>
      <c r="N579" s="184"/>
      <c r="O579" s="184"/>
    </row>
    <row r="580" spans="1:15" s="176" customFormat="1" ht="15" x14ac:dyDescent="0.15">
      <c r="A580" s="183" t="s">
        <v>20</v>
      </c>
      <c r="B580" s="183" t="s">
        <v>29</v>
      </c>
      <c r="C580" s="183" t="s">
        <v>26</v>
      </c>
      <c r="D580" s="183" t="s">
        <v>23</v>
      </c>
      <c r="E580" s="184"/>
      <c r="F580" s="185">
        <v>45131</v>
      </c>
      <c r="G580" s="183" t="s">
        <v>30</v>
      </c>
      <c r="H580" s="186">
        <v>400000</v>
      </c>
      <c r="I580" s="183" t="s">
        <v>19</v>
      </c>
      <c r="J580" s="183">
        <v>552</v>
      </c>
      <c r="K580" s="184"/>
      <c r="L580" s="183">
        <v>2023</v>
      </c>
      <c r="M580" s="184"/>
      <c r="N580" s="184"/>
      <c r="O580" s="184"/>
    </row>
    <row r="581" spans="1:15" s="176" customFormat="1" ht="15" x14ac:dyDescent="0.15">
      <c r="A581" s="183" t="s">
        <v>20</v>
      </c>
      <c r="B581" s="183" t="s">
        <v>29</v>
      </c>
      <c r="C581" s="183" t="s">
        <v>26</v>
      </c>
      <c r="D581" s="183" t="s">
        <v>23</v>
      </c>
      <c r="E581" s="184"/>
      <c r="F581" s="185">
        <v>45132</v>
      </c>
      <c r="G581" s="183" t="s">
        <v>30</v>
      </c>
      <c r="H581" s="186">
        <v>400000</v>
      </c>
      <c r="I581" s="183" t="s">
        <v>19</v>
      </c>
      <c r="J581" s="183">
        <v>552</v>
      </c>
      <c r="K581" s="184"/>
      <c r="L581" s="183">
        <v>2023</v>
      </c>
      <c r="M581" s="184"/>
      <c r="N581" s="184"/>
      <c r="O581" s="184"/>
    </row>
    <row r="582" spans="1:15" s="176" customFormat="1" ht="15" x14ac:dyDescent="0.15">
      <c r="A582" s="183" t="s">
        <v>20</v>
      </c>
      <c r="B582" s="183" t="s">
        <v>29</v>
      </c>
      <c r="C582" s="183" t="s">
        <v>26</v>
      </c>
      <c r="D582" s="183" t="s">
        <v>23</v>
      </c>
      <c r="E582" s="184"/>
      <c r="F582" s="185">
        <v>45133</v>
      </c>
      <c r="G582" s="183" t="s">
        <v>30</v>
      </c>
      <c r="H582" s="186">
        <v>480000</v>
      </c>
      <c r="I582" s="183" t="s">
        <v>19</v>
      </c>
      <c r="J582" s="183">
        <v>662</v>
      </c>
      <c r="K582" s="184"/>
      <c r="L582" s="183">
        <v>2023</v>
      </c>
      <c r="M582" s="184"/>
      <c r="N582" s="184"/>
      <c r="O582" s="184"/>
    </row>
    <row r="583" spans="1:15" s="176" customFormat="1" ht="15" x14ac:dyDescent="0.15">
      <c r="A583" s="183" t="s">
        <v>20</v>
      </c>
      <c r="B583" s="183" t="s">
        <v>29</v>
      </c>
      <c r="C583" s="183" t="s">
        <v>26</v>
      </c>
      <c r="D583" s="183" t="s">
        <v>23</v>
      </c>
      <c r="E583" s="184"/>
      <c r="F583" s="185">
        <v>45134</v>
      </c>
      <c r="G583" s="183" t="s">
        <v>30</v>
      </c>
      <c r="H583" s="186">
        <v>480000</v>
      </c>
      <c r="I583" s="183" t="s">
        <v>19</v>
      </c>
      <c r="J583" s="183">
        <v>662</v>
      </c>
      <c r="K583" s="184"/>
      <c r="L583" s="183">
        <v>2023</v>
      </c>
      <c r="M583" s="184"/>
      <c r="N583" s="184"/>
      <c r="O583" s="184"/>
    </row>
    <row r="584" spans="1:15" s="176" customFormat="1" ht="15" x14ac:dyDescent="0.15">
      <c r="A584" s="183" t="s">
        <v>20</v>
      </c>
      <c r="B584" s="183" t="s">
        <v>29</v>
      </c>
      <c r="C584" s="183" t="s">
        <v>26</v>
      </c>
      <c r="D584" s="183" t="s">
        <v>23</v>
      </c>
      <c r="E584" s="184"/>
      <c r="F584" s="185">
        <v>45135</v>
      </c>
      <c r="G584" s="183" t="s">
        <v>30</v>
      </c>
      <c r="H584" s="186">
        <v>480000</v>
      </c>
      <c r="I584" s="183" t="s">
        <v>19</v>
      </c>
      <c r="J584" s="183">
        <v>662</v>
      </c>
      <c r="K584" s="184"/>
      <c r="L584" s="183">
        <v>2023</v>
      </c>
      <c r="M584" s="184"/>
      <c r="N584" s="184"/>
      <c r="O584" s="184"/>
    </row>
    <row r="585" spans="1:15" s="176" customFormat="1" ht="15" x14ac:dyDescent="0.15">
      <c r="A585" s="183" t="s">
        <v>20</v>
      </c>
      <c r="B585" s="183" t="s">
        <v>29</v>
      </c>
      <c r="C585" s="183" t="s">
        <v>26</v>
      </c>
      <c r="D585" s="183" t="s">
        <v>23</v>
      </c>
      <c r="E585" s="184"/>
      <c r="F585" s="185">
        <v>45136</v>
      </c>
      <c r="G585" s="183" t="s">
        <v>30</v>
      </c>
      <c r="H585" s="186">
        <v>400000</v>
      </c>
      <c r="I585" s="183" t="s">
        <v>19</v>
      </c>
      <c r="J585" s="183">
        <v>552</v>
      </c>
      <c r="K585" s="184"/>
      <c r="L585" s="183">
        <v>2023</v>
      </c>
      <c r="M585" s="184"/>
      <c r="N585" s="184"/>
      <c r="O585" s="184"/>
    </row>
    <row r="586" spans="1:15" s="176" customFormat="1" ht="15" x14ac:dyDescent="0.15">
      <c r="A586" s="183" t="s">
        <v>20</v>
      </c>
      <c r="B586" s="183" t="s">
        <v>29</v>
      </c>
      <c r="C586" s="183" t="s">
        <v>26</v>
      </c>
      <c r="D586" s="183" t="s">
        <v>23</v>
      </c>
      <c r="E586" s="184"/>
      <c r="F586" s="185">
        <v>45174</v>
      </c>
      <c r="G586" s="183" t="s">
        <v>30</v>
      </c>
      <c r="H586" s="186">
        <v>80000</v>
      </c>
      <c r="I586" s="183" t="s">
        <v>19</v>
      </c>
      <c r="J586" s="183">
        <v>110</v>
      </c>
      <c r="K586" s="184"/>
      <c r="L586" s="183">
        <v>2023</v>
      </c>
      <c r="M586" s="184"/>
      <c r="N586" s="184"/>
      <c r="O586" s="184"/>
    </row>
    <row r="587" spans="1:15" s="176" customFormat="1" ht="15" x14ac:dyDescent="0.15">
      <c r="A587" s="183" t="s">
        <v>20</v>
      </c>
      <c r="B587" s="183" t="s">
        <v>29</v>
      </c>
      <c r="C587" s="183" t="s">
        <v>26</v>
      </c>
      <c r="D587" s="183" t="s">
        <v>23</v>
      </c>
      <c r="E587" s="184"/>
      <c r="F587" s="185">
        <v>45175</v>
      </c>
      <c r="G587" s="183" t="s">
        <v>30</v>
      </c>
      <c r="H587" s="186">
        <v>80000</v>
      </c>
      <c r="I587" s="183" t="s">
        <v>19</v>
      </c>
      <c r="J587" s="183">
        <v>110</v>
      </c>
      <c r="K587" s="184"/>
      <c r="L587" s="183">
        <v>2023</v>
      </c>
      <c r="M587" s="184"/>
      <c r="N587" s="184"/>
      <c r="O587" s="184"/>
    </row>
    <row r="588" spans="1:15" s="176" customFormat="1" ht="15" x14ac:dyDescent="0.15">
      <c r="A588" s="183" t="s">
        <v>20</v>
      </c>
      <c r="B588" s="183" t="s">
        <v>29</v>
      </c>
      <c r="C588" s="183" t="s">
        <v>26</v>
      </c>
      <c r="D588" s="183" t="s">
        <v>23</v>
      </c>
      <c r="E588" s="184"/>
      <c r="F588" s="185">
        <v>45176</v>
      </c>
      <c r="G588" s="183" t="s">
        <v>30</v>
      </c>
      <c r="H588" s="186">
        <v>80000</v>
      </c>
      <c r="I588" s="183" t="s">
        <v>19</v>
      </c>
      <c r="J588" s="183">
        <v>110</v>
      </c>
      <c r="K588" s="184"/>
      <c r="L588" s="183">
        <v>2023</v>
      </c>
      <c r="M588" s="184"/>
      <c r="N588" s="184"/>
      <c r="O588" s="184"/>
    </row>
    <row r="589" spans="1:15" s="176" customFormat="1" ht="15" x14ac:dyDescent="0.15">
      <c r="A589" s="183" t="s">
        <v>20</v>
      </c>
      <c r="B589" s="183" t="s">
        <v>29</v>
      </c>
      <c r="C589" s="183" t="s">
        <v>26</v>
      </c>
      <c r="D589" s="183" t="s">
        <v>23</v>
      </c>
      <c r="E589" s="184"/>
      <c r="F589" s="185">
        <v>45177</v>
      </c>
      <c r="G589" s="183" t="s">
        <v>30</v>
      </c>
      <c r="H589" s="186">
        <v>120000</v>
      </c>
      <c r="I589" s="183" t="s">
        <v>19</v>
      </c>
      <c r="J589" s="183">
        <v>166</v>
      </c>
      <c r="K589" s="184"/>
      <c r="L589" s="183">
        <v>2023</v>
      </c>
      <c r="M589" s="184"/>
      <c r="N589" s="184"/>
      <c r="O589" s="184"/>
    </row>
    <row r="590" spans="1:15" s="176" customFormat="1" ht="15" x14ac:dyDescent="0.15">
      <c r="A590" s="183" t="s">
        <v>20</v>
      </c>
      <c r="B590" s="183" t="s">
        <v>29</v>
      </c>
      <c r="C590" s="183" t="s">
        <v>26</v>
      </c>
      <c r="D590" s="183" t="s">
        <v>23</v>
      </c>
      <c r="E590" s="184"/>
      <c r="F590" s="185">
        <v>45178</v>
      </c>
      <c r="G590" s="183" t="s">
        <v>30</v>
      </c>
      <c r="H590" s="186">
        <v>80000</v>
      </c>
      <c r="I590" s="183" t="s">
        <v>19</v>
      </c>
      <c r="J590" s="183">
        <v>110</v>
      </c>
      <c r="K590" s="184"/>
      <c r="L590" s="183">
        <v>2023</v>
      </c>
      <c r="M590" s="184"/>
      <c r="N590" s="184"/>
      <c r="O590" s="184"/>
    </row>
    <row r="591" spans="1:15" s="176" customFormat="1" ht="15" x14ac:dyDescent="0.15">
      <c r="A591" s="183" t="s">
        <v>20</v>
      </c>
      <c r="B591" s="183" t="s">
        <v>29</v>
      </c>
      <c r="C591" s="183" t="s">
        <v>26</v>
      </c>
      <c r="D591" s="183" t="s">
        <v>23</v>
      </c>
      <c r="E591" s="184"/>
      <c r="F591" s="185">
        <v>45180</v>
      </c>
      <c r="G591" s="183" t="s">
        <v>30</v>
      </c>
      <c r="H591" s="186">
        <v>120000</v>
      </c>
      <c r="I591" s="183" t="s">
        <v>19</v>
      </c>
      <c r="J591" s="183">
        <v>166</v>
      </c>
      <c r="K591" s="184"/>
      <c r="L591" s="183">
        <v>2023</v>
      </c>
      <c r="M591" s="184"/>
      <c r="N591" s="184"/>
      <c r="O591" s="184"/>
    </row>
    <row r="592" spans="1:15" s="176" customFormat="1" ht="15" x14ac:dyDescent="0.15">
      <c r="A592" s="183" t="s">
        <v>20</v>
      </c>
      <c r="B592" s="183" t="s">
        <v>29</v>
      </c>
      <c r="C592" s="183" t="s">
        <v>26</v>
      </c>
      <c r="D592" s="183" t="s">
        <v>23</v>
      </c>
      <c r="E592" s="184"/>
      <c r="F592" s="185">
        <v>45181</v>
      </c>
      <c r="G592" s="183" t="s">
        <v>30</v>
      </c>
      <c r="H592" s="186">
        <v>80000</v>
      </c>
      <c r="I592" s="183" t="s">
        <v>19</v>
      </c>
      <c r="J592" s="183">
        <v>110</v>
      </c>
      <c r="K592" s="184"/>
      <c r="L592" s="183">
        <v>2023</v>
      </c>
      <c r="M592" s="184"/>
      <c r="N592" s="184"/>
      <c r="O592" s="184"/>
    </row>
    <row r="593" spans="1:15" s="176" customFormat="1" ht="15" x14ac:dyDescent="0.15">
      <c r="A593" s="183" t="s">
        <v>20</v>
      </c>
      <c r="B593" s="183" t="s">
        <v>29</v>
      </c>
      <c r="C593" s="183" t="s">
        <v>26</v>
      </c>
      <c r="D593" s="183" t="s">
        <v>23</v>
      </c>
      <c r="E593" s="184"/>
      <c r="F593" s="185">
        <v>45182</v>
      </c>
      <c r="G593" s="183" t="s">
        <v>30</v>
      </c>
      <c r="H593" s="186">
        <v>160000</v>
      </c>
      <c r="I593" s="183" t="s">
        <v>19</v>
      </c>
      <c r="J593" s="183">
        <v>221</v>
      </c>
      <c r="K593" s="184"/>
      <c r="L593" s="183">
        <v>2023</v>
      </c>
      <c r="M593" s="184"/>
      <c r="N593" s="184"/>
      <c r="O593" s="184"/>
    </row>
    <row r="594" spans="1:15" s="176" customFormat="1" ht="15" x14ac:dyDescent="0.15">
      <c r="A594" s="183" t="s">
        <v>20</v>
      </c>
      <c r="B594" s="183" t="s">
        <v>29</v>
      </c>
      <c r="C594" s="183" t="s">
        <v>26</v>
      </c>
      <c r="D594" s="183" t="s">
        <v>23</v>
      </c>
      <c r="E594" s="184"/>
      <c r="F594" s="185">
        <v>45183</v>
      </c>
      <c r="G594" s="183" t="s">
        <v>30</v>
      </c>
      <c r="H594" s="186">
        <v>100000</v>
      </c>
      <c r="I594" s="183" t="s">
        <v>19</v>
      </c>
      <c r="J594" s="183">
        <v>138</v>
      </c>
      <c r="K594" s="184"/>
      <c r="L594" s="183">
        <v>2023</v>
      </c>
      <c r="M594" s="184"/>
      <c r="N594" s="184"/>
      <c r="O594" s="184"/>
    </row>
    <row r="595" spans="1:15" s="176" customFormat="1" ht="15" x14ac:dyDescent="0.15">
      <c r="A595" s="183" t="s">
        <v>20</v>
      </c>
      <c r="B595" s="183" t="s">
        <v>29</v>
      </c>
      <c r="C595" s="183" t="s">
        <v>26</v>
      </c>
      <c r="D595" s="183" t="s">
        <v>23</v>
      </c>
      <c r="E595" s="184"/>
      <c r="F595" s="185">
        <v>45184</v>
      </c>
      <c r="G595" s="183" t="s">
        <v>30</v>
      </c>
      <c r="H595" s="186">
        <v>120000</v>
      </c>
      <c r="I595" s="183" t="s">
        <v>19</v>
      </c>
      <c r="J595" s="183">
        <v>166</v>
      </c>
      <c r="K595" s="184"/>
      <c r="L595" s="183">
        <v>2023</v>
      </c>
      <c r="M595" s="184"/>
      <c r="N595" s="184"/>
      <c r="O595" s="184"/>
    </row>
    <row r="596" spans="1:15" s="176" customFormat="1" ht="15" x14ac:dyDescent="0.15">
      <c r="A596" s="183" t="s">
        <v>20</v>
      </c>
      <c r="B596" s="183" t="s">
        <v>29</v>
      </c>
      <c r="C596" s="183" t="s">
        <v>26</v>
      </c>
      <c r="D596" s="183" t="s">
        <v>23</v>
      </c>
      <c r="E596" s="184"/>
      <c r="F596" s="185">
        <v>45185</v>
      </c>
      <c r="G596" s="183" t="s">
        <v>30</v>
      </c>
      <c r="H596" s="186">
        <v>80000</v>
      </c>
      <c r="I596" s="183" t="s">
        <v>19</v>
      </c>
      <c r="J596" s="183">
        <v>110</v>
      </c>
      <c r="K596" s="184"/>
      <c r="L596" s="183">
        <v>2023</v>
      </c>
      <c r="M596" s="184"/>
      <c r="N596" s="184"/>
      <c r="O596" s="184"/>
    </row>
    <row r="597" spans="1:15" s="176" customFormat="1" ht="15" x14ac:dyDescent="0.15">
      <c r="A597" s="183" t="s">
        <v>20</v>
      </c>
      <c r="B597" s="183" t="s">
        <v>29</v>
      </c>
      <c r="C597" s="183" t="s">
        <v>26</v>
      </c>
      <c r="D597" s="183" t="s">
        <v>23</v>
      </c>
      <c r="E597" s="184"/>
      <c r="F597" s="185">
        <v>45187</v>
      </c>
      <c r="G597" s="183" t="s">
        <v>30</v>
      </c>
      <c r="H597" s="186">
        <v>100000</v>
      </c>
      <c r="I597" s="183" t="s">
        <v>19</v>
      </c>
      <c r="J597" s="183">
        <v>138</v>
      </c>
      <c r="K597" s="184"/>
      <c r="L597" s="183">
        <v>2023</v>
      </c>
      <c r="M597" s="184"/>
      <c r="N597" s="184"/>
      <c r="O597" s="184"/>
    </row>
    <row r="598" spans="1:15" s="176" customFormat="1" ht="15" x14ac:dyDescent="0.15">
      <c r="A598" s="183" t="s">
        <v>20</v>
      </c>
      <c r="B598" s="183" t="s">
        <v>29</v>
      </c>
      <c r="C598" s="183" t="s">
        <v>26</v>
      </c>
      <c r="D598" s="183" t="s">
        <v>23</v>
      </c>
      <c r="E598" s="184"/>
      <c r="F598" s="185">
        <v>45188</v>
      </c>
      <c r="G598" s="183" t="s">
        <v>30</v>
      </c>
      <c r="H598" s="186">
        <v>100000</v>
      </c>
      <c r="I598" s="183" t="s">
        <v>19</v>
      </c>
      <c r="J598" s="183">
        <v>138</v>
      </c>
      <c r="K598" s="184"/>
      <c r="L598" s="183">
        <v>2023</v>
      </c>
      <c r="M598" s="184"/>
      <c r="N598" s="184"/>
      <c r="O598" s="184"/>
    </row>
    <row r="599" spans="1:15" s="176" customFormat="1" ht="15" x14ac:dyDescent="0.15">
      <c r="A599" s="183" t="s">
        <v>20</v>
      </c>
      <c r="B599" s="183" t="s">
        <v>29</v>
      </c>
      <c r="C599" s="183" t="s">
        <v>26</v>
      </c>
      <c r="D599" s="183" t="s">
        <v>23</v>
      </c>
      <c r="E599" s="184"/>
      <c r="F599" s="185">
        <v>45189</v>
      </c>
      <c r="G599" s="183" t="s">
        <v>30</v>
      </c>
      <c r="H599" s="186">
        <v>100000</v>
      </c>
      <c r="I599" s="183" t="s">
        <v>19</v>
      </c>
      <c r="J599" s="183">
        <v>138</v>
      </c>
      <c r="K599" s="184"/>
      <c r="L599" s="183">
        <v>2023</v>
      </c>
      <c r="M599" s="184"/>
      <c r="N599" s="184"/>
      <c r="O599" s="184"/>
    </row>
    <row r="600" spans="1:15" s="176" customFormat="1" ht="15" x14ac:dyDescent="0.15">
      <c r="A600" s="183" t="s">
        <v>20</v>
      </c>
      <c r="B600" s="183" t="s">
        <v>29</v>
      </c>
      <c r="C600" s="183" t="s">
        <v>26</v>
      </c>
      <c r="D600" s="183" t="s">
        <v>23</v>
      </c>
      <c r="E600" s="184"/>
      <c r="F600" s="185">
        <v>45190</v>
      </c>
      <c r="G600" s="183" t="s">
        <v>30</v>
      </c>
      <c r="H600" s="186">
        <v>120000</v>
      </c>
      <c r="I600" s="183" t="s">
        <v>19</v>
      </c>
      <c r="J600" s="183">
        <v>166</v>
      </c>
      <c r="K600" s="184"/>
      <c r="L600" s="183">
        <v>2023</v>
      </c>
      <c r="M600" s="184"/>
      <c r="N600" s="184"/>
      <c r="O600" s="184"/>
    </row>
    <row r="601" spans="1:15" s="176" customFormat="1" ht="15" x14ac:dyDescent="0.15">
      <c r="A601" s="183" t="s">
        <v>20</v>
      </c>
      <c r="B601" s="183" t="s">
        <v>29</v>
      </c>
      <c r="C601" s="183" t="s">
        <v>26</v>
      </c>
      <c r="D601" s="183" t="s">
        <v>23</v>
      </c>
      <c r="E601" s="184"/>
      <c r="F601" s="185">
        <v>45191</v>
      </c>
      <c r="G601" s="183" t="s">
        <v>30</v>
      </c>
      <c r="H601" s="186">
        <v>120000</v>
      </c>
      <c r="I601" s="183" t="s">
        <v>19</v>
      </c>
      <c r="J601" s="183">
        <v>166</v>
      </c>
      <c r="K601" s="184"/>
      <c r="L601" s="183">
        <v>2023</v>
      </c>
      <c r="M601" s="184"/>
      <c r="N601" s="184"/>
      <c r="O601" s="184"/>
    </row>
    <row r="602" spans="1:15" s="176" customFormat="1" ht="15" x14ac:dyDescent="0.15">
      <c r="A602" s="183" t="s">
        <v>20</v>
      </c>
      <c r="B602" s="183" t="s">
        <v>29</v>
      </c>
      <c r="C602" s="183" t="s">
        <v>26</v>
      </c>
      <c r="D602" s="183" t="s">
        <v>23</v>
      </c>
      <c r="E602" s="184"/>
      <c r="F602" s="185">
        <v>45194</v>
      </c>
      <c r="G602" s="183" t="s">
        <v>30</v>
      </c>
      <c r="H602" s="186">
        <v>120000</v>
      </c>
      <c r="I602" s="183" t="s">
        <v>19</v>
      </c>
      <c r="J602" s="183">
        <v>166</v>
      </c>
      <c r="K602" s="184"/>
      <c r="L602" s="183">
        <v>2023</v>
      </c>
      <c r="M602" s="184"/>
      <c r="N602" s="184"/>
      <c r="O602" s="184"/>
    </row>
    <row r="603" spans="1:15" s="176" customFormat="1" ht="15" x14ac:dyDescent="0.15">
      <c r="A603" s="183" t="s">
        <v>20</v>
      </c>
      <c r="B603" s="183" t="s">
        <v>29</v>
      </c>
      <c r="C603" s="183" t="s">
        <v>26</v>
      </c>
      <c r="D603" s="183" t="s">
        <v>23</v>
      </c>
      <c r="E603" s="184"/>
      <c r="F603" s="185">
        <v>45195</v>
      </c>
      <c r="G603" s="183" t="s">
        <v>30</v>
      </c>
      <c r="H603" s="186">
        <v>120000</v>
      </c>
      <c r="I603" s="183" t="s">
        <v>19</v>
      </c>
      <c r="J603" s="183">
        <v>166</v>
      </c>
      <c r="K603" s="184"/>
      <c r="L603" s="183">
        <v>2023</v>
      </c>
      <c r="M603" s="184"/>
      <c r="N603" s="184"/>
      <c r="O603" s="184"/>
    </row>
    <row r="604" spans="1:15" s="176" customFormat="1" ht="15" x14ac:dyDescent="0.15">
      <c r="A604" s="183" t="s">
        <v>20</v>
      </c>
      <c r="B604" s="183" t="s">
        <v>29</v>
      </c>
      <c r="C604" s="183" t="s">
        <v>26</v>
      </c>
      <c r="D604" s="183" t="s">
        <v>23</v>
      </c>
      <c r="E604" s="184"/>
      <c r="F604" s="185">
        <v>45196</v>
      </c>
      <c r="G604" s="183" t="s">
        <v>30</v>
      </c>
      <c r="H604" s="186">
        <v>120000</v>
      </c>
      <c r="I604" s="183" t="s">
        <v>19</v>
      </c>
      <c r="J604" s="183">
        <v>166</v>
      </c>
      <c r="K604" s="184"/>
      <c r="L604" s="183">
        <v>2023</v>
      </c>
      <c r="M604" s="184"/>
      <c r="N604" s="184"/>
      <c r="O604" s="184"/>
    </row>
    <row r="605" spans="1:15" s="176" customFormat="1" ht="15" x14ac:dyDescent="0.15">
      <c r="A605" s="183" t="s">
        <v>20</v>
      </c>
      <c r="B605" s="183" t="s">
        <v>29</v>
      </c>
      <c r="C605" s="183" t="s">
        <v>26</v>
      </c>
      <c r="D605" s="183" t="s">
        <v>23</v>
      </c>
      <c r="E605" s="184"/>
      <c r="F605" s="185">
        <v>45197</v>
      </c>
      <c r="G605" s="183" t="s">
        <v>30</v>
      </c>
      <c r="H605" s="186">
        <v>120000</v>
      </c>
      <c r="I605" s="183" t="s">
        <v>19</v>
      </c>
      <c r="J605" s="183">
        <v>166</v>
      </c>
      <c r="K605" s="184"/>
      <c r="L605" s="183">
        <v>2023</v>
      </c>
      <c r="M605" s="184"/>
      <c r="N605" s="184"/>
      <c r="O605" s="184"/>
    </row>
    <row r="606" spans="1:15" s="176" customFormat="1" ht="15" x14ac:dyDescent="0.15">
      <c r="A606" s="183" t="s">
        <v>20</v>
      </c>
      <c r="B606" s="183" t="s">
        <v>29</v>
      </c>
      <c r="C606" s="183" t="s">
        <v>26</v>
      </c>
      <c r="D606" s="183" t="s">
        <v>23</v>
      </c>
      <c r="E606" s="184"/>
      <c r="F606" s="185">
        <v>45198</v>
      </c>
      <c r="G606" s="183" t="s">
        <v>30</v>
      </c>
      <c r="H606" s="186">
        <v>100000</v>
      </c>
      <c r="I606" s="183" t="s">
        <v>19</v>
      </c>
      <c r="J606" s="183">
        <v>138</v>
      </c>
      <c r="K606" s="184"/>
      <c r="L606" s="183">
        <v>2023</v>
      </c>
      <c r="M606" s="184"/>
      <c r="N606" s="184"/>
      <c r="O606" s="184"/>
    </row>
    <row r="607" spans="1:15" s="176" customFormat="1" ht="15" x14ac:dyDescent="0.15">
      <c r="A607" s="183" t="s">
        <v>20</v>
      </c>
      <c r="B607" s="183" t="s">
        <v>29</v>
      </c>
      <c r="C607" s="183" t="s">
        <v>26</v>
      </c>
      <c r="D607" s="183" t="s">
        <v>23</v>
      </c>
      <c r="E607" s="184"/>
      <c r="F607" s="185">
        <v>45199</v>
      </c>
      <c r="G607" s="183" t="s">
        <v>30</v>
      </c>
      <c r="H607" s="186">
        <v>100000</v>
      </c>
      <c r="I607" s="183" t="s">
        <v>19</v>
      </c>
      <c r="J607" s="183">
        <v>138</v>
      </c>
      <c r="K607" s="184"/>
      <c r="L607" s="183">
        <v>2023</v>
      </c>
      <c r="M607" s="184"/>
      <c r="N607" s="184"/>
      <c r="O607" s="184"/>
    </row>
    <row r="608" spans="1:15" s="176" customFormat="1" ht="15" x14ac:dyDescent="0.15">
      <c r="A608" s="183" t="s">
        <v>20</v>
      </c>
      <c r="B608" s="183" t="s">
        <v>29</v>
      </c>
      <c r="C608" s="183" t="s">
        <v>26</v>
      </c>
      <c r="D608" s="183" t="s">
        <v>23</v>
      </c>
      <c r="E608" s="184"/>
      <c r="F608" s="185">
        <v>45201</v>
      </c>
      <c r="G608" s="183" t="s">
        <v>30</v>
      </c>
      <c r="H608" s="186">
        <v>120000</v>
      </c>
      <c r="I608" s="183" t="s">
        <v>19</v>
      </c>
      <c r="J608" s="183">
        <v>166</v>
      </c>
      <c r="K608" s="184"/>
      <c r="L608" s="183">
        <v>2023</v>
      </c>
      <c r="M608" s="184"/>
      <c r="N608" s="184"/>
      <c r="O608" s="184"/>
    </row>
    <row r="609" spans="1:15" s="176" customFormat="1" ht="15" x14ac:dyDescent="0.15">
      <c r="A609" s="183" t="s">
        <v>20</v>
      </c>
      <c r="B609" s="183" t="s">
        <v>29</v>
      </c>
      <c r="C609" s="183" t="s">
        <v>26</v>
      </c>
      <c r="D609" s="183" t="s">
        <v>23</v>
      </c>
      <c r="E609" s="184"/>
      <c r="F609" s="185">
        <v>45202</v>
      </c>
      <c r="G609" s="183" t="s">
        <v>30</v>
      </c>
      <c r="H609" s="186">
        <v>120000</v>
      </c>
      <c r="I609" s="183" t="s">
        <v>19</v>
      </c>
      <c r="J609" s="183">
        <v>166</v>
      </c>
      <c r="K609" s="184"/>
      <c r="L609" s="183">
        <v>2023</v>
      </c>
      <c r="M609" s="184"/>
      <c r="N609" s="184"/>
      <c r="O609" s="184"/>
    </row>
    <row r="610" spans="1:15" s="176" customFormat="1" ht="15" x14ac:dyDescent="0.15">
      <c r="A610" s="183" t="s">
        <v>20</v>
      </c>
      <c r="B610" s="183" t="s">
        <v>29</v>
      </c>
      <c r="C610" s="183" t="s">
        <v>26</v>
      </c>
      <c r="D610" s="183" t="s">
        <v>23</v>
      </c>
      <c r="E610" s="184"/>
      <c r="F610" s="185">
        <v>45203</v>
      </c>
      <c r="G610" s="183" t="s">
        <v>30</v>
      </c>
      <c r="H610" s="186">
        <v>120000</v>
      </c>
      <c r="I610" s="183" t="s">
        <v>19</v>
      </c>
      <c r="J610" s="183">
        <v>166</v>
      </c>
      <c r="K610" s="184"/>
      <c r="L610" s="183">
        <v>2023</v>
      </c>
      <c r="M610" s="184"/>
      <c r="N610" s="184"/>
      <c r="O610" s="184"/>
    </row>
    <row r="611" spans="1:15" s="176" customFormat="1" ht="15" x14ac:dyDescent="0.15">
      <c r="A611" s="183" t="s">
        <v>20</v>
      </c>
      <c r="B611" s="183" t="s">
        <v>29</v>
      </c>
      <c r="C611" s="183" t="s">
        <v>26</v>
      </c>
      <c r="D611" s="183" t="s">
        <v>23</v>
      </c>
      <c r="E611" s="184"/>
      <c r="F611" s="185">
        <v>45204</v>
      </c>
      <c r="G611" s="183" t="s">
        <v>30</v>
      </c>
      <c r="H611" s="186">
        <v>120000</v>
      </c>
      <c r="I611" s="183" t="s">
        <v>19</v>
      </c>
      <c r="J611" s="183">
        <v>166</v>
      </c>
      <c r="K611" s="184"/>
      <c r="L611" s="183">
        <v>2023</v>
      </c>
      <c r="M611" s="184"/>
      <c r="N611" s="184"/>
      <c r="O611" s="184"/>
    </row>
    <row r="612" spans="1:15" s="176" customFormat="1" ht="15" x14ac:dyDescent="0.15">
      <c r="A612" s="183" t="s">
        <v>20</v>
      </c>
      <c r="B612" s="183" t="s">
        <v>29</v>
      </c>
      <c r="C612" s="183" t="s">
        <v>26</v>
      </c>
      <c r="D612" s="183" t="s">
        <v>23</v>
      </c>
      <c r="E612" s="184"/>
      <c r="F612" s="185">
        <v>45205</v>
      </c>
      <c r="G612" s="183" t="s">
        <v>30</v>
      </c>
      <c r="H612" s="186">
        <v>120000</v>
      </c>
      <c r="I612" s="183" t="s">
        <v>19</v>
      </c>
      <c r="J612" s="183">
        <v>166</v>
      </c>
      <c r="K612" s="184"/>
      <c r="L612" s="183">
        <v>2023</v>
      </c>
      <c r="M612" s="184"/>
      <c r="N612" s="184"/>
      <c r="O612" s="184"/>
    </row>
    <row r="613" spans="1:15" s="176" customFormat="1" ht="15" x14ac:dyDescent="0.15">
      <c r="A613" s="183" t="s">
        <v>20</v>
      </c>
      <c r="B613" s="183" t="s">
        <v>29</v>
      </c>
      <c r="C613" s="183" t="s">
        <v>26</v>
      </c>
      <c r="D613" s="183" t="s">
        <v>23</v>
      </c>
      <c r="E613" s="184"/>
      <c r="F613" s="185">
        <v>45206</v>
      </c>
      <c r="G613" s="183" t="s">
        <v>30</v>
      </c>
      <c r="H613" s="186">
        <v>80000</v>
      </c>
      <c r="I613" s="183" t="s">
        <v>19</v>
      </c>
      <c r="J613" s="183">
        <v>110</v>
      </c>
      <c r="K613" s="184"/>
      <c r="L613" s="183">
        <v>2023</v>
      </c>
      <c r="M613" s="184"/>
      <c r="N613" s="184"/>
      <c r="O613" s="184"/>
    </row>
    <row r="614" spans="1:15" s="176" customFormat="1" ht="15" x14ac:dyDescent="0.15">
      <c r="A614" s="183" t="s">
        <v>20</v>
      </c>
      <c r="B614" s="183" t="s">
        <v>29</v>
      </c>
      <c r="C614" s="183" t="s">
        <v>26</v>
      </c>
      <c r="D614" s="183" t="s">
        <v>23</v>
      </c>
      <c r="E614" s="184"/>
      <c r="F614" s="185">
        <v>45208</v>
      </c>
      <c r="G614" s="183" t="s">
        <v>30</v>
      </c>
      <c r="H614" s="186">
        <v>120000</v>
      </c>
      <c r="I614" s="183" t="s">
        <v>19</v>
      </c>
      <c r="J614" s="183">
        <v>166</v>
      </c>
      <c r="K614" s="184"/>
      <c r="L614" s="183">
        <v>2023</v>
      </c>
      <c r="M614" s="184"/>
      <c r="N614" s="184"/>
      <c r="O614" s="184"/>
    </row>
    <row r="615" spans="1:15" s="176" customFormat="1" ht="15" x14ac:dyDescent="0.15">
      <c r="A615" s="183" t="s">
        <v>20</v>
      </c>
      <c r="B615" s="183" t="s">
        <v>29</v>
      </c>
      <c r="C615" s="183" t="s">
        <v>26</v>
      </c>
      <c r="D615" s="183" t="s">
        <v>23</v>
      </c>
      <c r="E615" s="184"/>
      <c r="F615" s="185">
        <v>45209</v>
      </c>
      <c r="G615" s="183" t="s">
        <v>30</v>
      </c>
      <c r="H615" s="186">
        <v>140000</v>
      </c>
      <c r="I615" s="183" t="s">
        <v>19</v>
      </c>
      <c r="J615" s="183">
        <v>193</v>
      </c>
      <c r="K615" s="184"/>
      <c r="L615" s="183">
        <v>2023</v>
      </c>
      <c r="M615" s="184"/>
      <c r="N615" s="184"/>
      <c r="O615" s="184"/>
    </row>
    <row r="616" spans="1:15" s="176" customFormat="1" ht="15" x14ac:dyDescent="0.15">
      <c r="A616" s="183" t="s">
        <v>20</v>
      </c>
      <c r="B616" s="183" t="s">
        <v>29</v>
      </c>
      <c r="C616" s="183" t="s">
        <v>26</v>
      </c>
      <c r="D616" s="183" t="s">
        <v>23</v>
      </c>
      <c r="E616" s="184"/>
      <c r="F616" s="185">
        <v>45210</v>
      </c>
      <c r="G616" s="183" t="s">
        <v>30</v>
      </c>
      <c r="H616" s="186">
        <v>140000</v>
      </c>
      <c r="I616" s="183" t="s">
        <v>19</v>
      </c>
      <c r="J616" s="183">
        <v>193</v>
      </c>
      <c r="K616" s="184"/>
      <c r="L616" s="183">
        <v>2023</v>
      </c>
      <c r="M616" s="184"/>
      <c r="N616" s="184"/>
      <c r="O616" s="184"/>
    </row>
    <row r="617" spans="1:15" s="176" customFormat="1" ht="15" x14ac:dyDescent="0.15">
      <c r="A617" s="183" t="s">
        <v>20</v>
      </c>
      <c r="B617" s="183" t="s">
        <v>29</v>
      </c>
      <c r="C617" s="183" t="s">
        <v>26</v>
      </c>
      <c r="D617" s="183" t="s">
        <v>23</v>
      </c>
      <c r="E617" s="184"/>
      <c r="F617" s="185">
        <v>45211</v>
      </c>
      <c r="G617" s="183" t="s">
        <v>30</v>
      </c>
      <c r="H617" s="186">
        <v>120000</v>
      </c>
      <c r="I617" s="183" t="s">
        <v>19</v>
      </c>
      <c r="J617" s="183">
        <v>166</v>
      </c>
      <c r="K617" s="184"/>
      <c r="L617" s="183">
        <v>2023</v>
      </c>
      <c r="M617" s="184"/>
      <c r="N617" s="184"/>
      <c r="O617" s="184"/>
    </row>
    <row r="618" spans="1:15" s="176" customFormat="1" ht="15" x14ac:dyDescent="0.15">
      <c r="A618" s="183" t="s">
        <v>20</v>
      </c>
      <c r="B618" s="183" t="s">
        <v>29</v>
      </c>
      <c r="C618" s="183" t="s">
        <v>26</v>
      </c>
      <c r="D618" s="183" t="s">
        <v>23</v>
      </c>
      <c r="E618" s="184"/>
      <c r="F618" s="185">
        <v>45212</v>
      </c>
      <c r="G618" s="183" t="s">
        <v>30</v>
      </c>
      <c r="H618" s="186">
        <v>100000</v>
      </c>
      <c r="I618" s="183" t="s">
        <v>19</v>
      </c>
      <c r="J618" s="183">
        <v>138</v>
      </c>
      <c r="K618" s="184"/>
      <c r="L618" s="183">
        <v>2023</v>
      </c>
      <c r="M618" s="184"/>
      <c r="N618" s="184"/>
      <c r="O618" s="184"/>
    </row>
    <row r="619" spans="1:15" s="176" customFormat="1" ht="15" x14ac:dyDescent="0.15">
      <c r="A619" s="183" t="s">
        <v>20</v>
      </c>
      <c r="B619" s="183" t="s">
        <v>29</v>
      </c>
      <c r="C619" s="183" t="s">
        <v>26</v>
      </c>
      <c r="D619" s="183" t="s">
        <v>23</v>
      </c>
      <c r="E619" s="184"/>
      <c r="F619" s="185">
        <v>45213</v>
      </c>
      <c r="G619" s="183" t="s">
        <v>30</v>
      </c>
      <c r="H619" s="186">
        <v>100000</v>
      </c>
      <c r="I619" s="183" t="s">
        <v>19</v>
      </c>
      <c r="J619" s="183">
        <v>138</v>
      </c>
      <c r="K619" s="184"/>
      <c r="L619" s="183">
        <v>2023</v>
      </c>
      <c r="M619" s="184"/>
      <c r="N619" s="184"/>
      <c r="O619" s="184"/>
    </row>
    <row r="620" spans="1:15" s="176" customFormat="1" ht="15" x14ac:dyDescent="0.15">
      <c r="A620" s="183" t="s">
        <v>20</v>
      </c>
      <c r="B620" s="183" t="s">
        <v>29</v>
      </c>
      <c r="C620" s="183" t="s">
        <v>26</v>
      </c>
      <c r="D620" s="183" t="s">
        <v>23</v>
      </c>
      <c r="E620" s="184"/>
      <c r="F620" s="185">
        <v>45215</v>
      </c>
      <c r="G620" s="183" t="s">
        <v>30</v>
      </c>
      <c r="H620" s="186">
        <v>100000</v>
      </c>
      <c r="I620" s="183" t="s">
        <v>19</v>
      </c>
      <c r="J620" s="183">
        <v>138</v>
      </c>
      <c r="K620" s="184"/>
      <c r="L620" s="183">
        <v>2023</v>
      </c>
      <c r="M620" s="184"/>
      <c r="N620" s="184"/>
      <c r="O620" s="184"/>
    </row>
    <row r="621" spans="1:15" s="176" customFormat="1" ht="15" x14ac:dyDescent="0.15">
      <c r="A621" s="183" t="s">
        <v>20</v>
      </c>
      <c r="B621" s="183" t="s">
        <v>29</v>
      </c>
      <c r="C621" s="183" t="s">
        <v>26</v>
      </c>
      <c r="D621" s="183" t="s">
        <v>23</v>
      </c>
      <c r="E621" s="184"/>
      <c r="F621" s="185">
        <v>45216</v>
      </c>
      <c r="G621" s="183" t="s">
        <v>30</v>
      </c>
      <c r="H621" s="186">
        <v>100000</v>
      </c>
      <c r="I621" s="183" t="s">
        <v>19</v>
      </c>
      <c r="J621" s="183">
        <v>138</v>
      </c>
      <c r="K621" s="184"/>
      <c r="L621" s="183">
        <v>2023</v>
      </c>
      <c r="M621" s="184"/>
      <c r="N621" s="184"/>
      <c r="O621" s="184"/>
    </row>
    <row r="622" spans="1:15" s="176" customFormat="1" ht="15" x14ac:dyDescent="0.15">
      <c r="A622" s="183" t="s">
        <v>20</v>
      </c>
      <c r="B622" s="183" t="s">
        <v>29</v>
      </c>
      <c r="C622" s="183" t="s">
        <v>26</v>
      </c>
      <c r="D622" s="183" t="s">
        <v>23</v>
      </c>
      <c r="E622" s="184"/>
      <c r="F622" s="185">
        <v>45217</v>
      </c>
      <c r="G622" s="183" t="s">
        <v>30</v>
      </c>
      <c r="H622" s="186">
        <v>100000</v>
      </c>
      <c r="I622" s="183" t="s">
        <v>19</v>
      </c>
      <c r="J622" s="183">
        <v>138</v>
      </c>
      <c r="K622" s="184"/>
      <c r="L622" s="183">
        <v>2023</v>
      </c>
      <c r="M622" s="184"/>
      <c r="N622" s="184"/>
      <c r="O622" s="184"/>
    </row>
    <row r="623" spans="1:15" s="176" customFormat="1" ht="15" x14ac:dyDescent="0.15">
      <c r="A623" s="183" t="s">
        <v>20</v>
      </c>
      <c r="B623" s="183" t="s">
        <v>29</v>
      </c>
      <c r="C623" s="183" t="s">
        <v>26</v>
      </c>
      <c r="D623" s="183" t="s">
        <v>23</v>
      </c>
      <c r="E623" s="184"/>
      <c r="F623" s="185">
        <v>45218</v>
      </c>
      <c r="G623" s="183" t="s">
        <v>30</v>
      </c>
      <c r="H623" s="186">
        <v>100000</v>
      </c>
      <c r="I623" s="183" t="s">
        <v>19</v>
      </c>
      <c r="J623" s="183">
        <v>138</v>
      </c>
      <c r="K623" s="184"/>
      <c r="L623" s="183">
        <v>2023</v>
      </c>
      <c r="M623" s="184"/>
      <c r="N623" s="184"/>
      <c r="O623" s="184"/>
    </row>
    <row r="624" spans="1:15" s="176" customFormat="1" ht="15" x14ac:dyDescent="0.15">
      <c r="A624" s="183" t="s">
        <v>20</v>
      </c>
      <c r="B624" s="183" t="s">
        <v>29</v>
      </c>
      <c r="C624" s="184"/>
      <c r="D624" s="183" t="s">
        <v>25</v>
      </c>
      <c r="E624" s="184"/>
      <c r="F624" s="185">
        <v>45176</v>
      </c>
      <c r="G624" s="183" t="s">
        <v>30</v>
      </c>
      <c r="H624" s="186">
        <v>40000</v>
      </c>
      <c r="I624" s="183" t="s">
        <v>19</v>
      </c>
      <c r="J624" s="183">
        <v>450</v>
      </c>
      <c r="K624" s="184"/>
      <c r="L624" s="183">
        <v>2023</v>
      </c>
      <c r="M624" s="184"/>
      <c r="N624" s="184"/>
      <c r="O624" s="184"/>
    </row>
    <row r="625" spans="1:15" s="176" customFormat="1" ht="15" x14ac:dyDescent="0.15">
      <c r="A625" s="183" t="s">
        <v>20</v>
      </c>
      <c r="B625" s="183" t="s">
        <v>29</v>
      </c>
      <c r="C625" s="184"/>
      <c r="D625" s="183" t="s">
        <v>25</v>
      </c>
      <c r="E625" s="184"/>
      <c r="F625" s="185">
        <v>45177</v>
      </c>
      <c r="G625" s="183" t="s">
        <v>30</v>
      </c>
      <c r="H625" s="186">
        <v>90000</v>
      </c>
      <c r="I625" s="183" t="s">
        <v>19</v>
      </c>
      <c r="J625" s="183">
        <v>1000</v>
      </c>
      <c r="K625" s="184"/>
      <c r="L625" s="183">
        <v>2023</v>
      </c>
      <c r="M625" s="184"/>
      <c r="N625" s="184"/>
      <c r="O625" s="184"/>
    </row>
    <row r="626" spans="1:15" s="176" customFormat="1" ht="15" x14ac:dyDescent="0.15">
      <c r="A626" s="183" t="s">
        <v>20</v>
      </c>
      <c r="B626" s="183" t="s">
        <v>29</v>
      </c>
      <c r="C626" s="184"/>
      <c r="D626" s="183" t="s">
        <v>25</v>
      </c>
      <c r="E626" s="184"/>
      <c r="F626" s="185">
        <v>45178</v>
      </c>
      <c r="G626" s="183" t="s">
        <v>30</v>
      </c>
      <c r="H626" s="186">
        <v>60000</v>
      </c>
      <c r="I626" s="183" t="s">
        <v>19</v>
      </c>
      <c r="J626" s="183">
        <v>700</v>
      </c>
      <c r="K626" s="184"/>
      <c r="L626" s="183">
        <v>2023</v>
      </c>
      <c r="M626" s="184"/>
      <c r="N626" s="184"/>
      <c r="O626" s="184"/>
    </row>
    <row r="627" spans="1:15" s="176" customFormat="1" ht="15" x14ac:dyDescent="0.15">
      <c r="A627" s="183" t="s">
        <v>20</v>
      </c>
      <c r="B627" s="183" t="s">
        <v>29</v>
      </c>
      <c r="C627" s="184"/>
      <c r="D627" s="183" t="s">
        <v>25</v>
      </c>
      <c r="E627" s="184"/>
      <c r="F627" s="185">
        <v>45181</v>
      </c>
      <c r="G627" s="183" t="s">
        <v>30</v>
      </c>
      <c r="H627" s="186">
        <v>30000</v>
      </c>
      <c r="I627" s="183" t="s">
        <v>19</v>
      </c>
      <c r="J627" s="183">
        <v>300</v>
      </c>
      <c r="K627" s="184"/>
      <c r="L627" s="183">
        <v>2023</v>
      </c>
      <c r="M627" s="184"/>
      <c r="N627" s="184"/>
      <c r="O627" s="184"/>
    </row>
    <row r="628" spans="1:15" s="176" customFormat="1" ht="15" x14ac:dyDescent="0.15">
      <c r="A628" s="183" t="s">
        <v>20</v>
      </c>
      <c r="B628" s="183" t="s">
        <v>29</v>
      </c>
      <c r="C628" s="184"/>
      <c r="D628" s="183" t="s">
        <v>25</v>
      </c>
      <c r="E628" s="184"/>
      <c r="F628" s="185">
        <v>45182</v>
      </c>
      <c r="G628" s="183" t="s">
        <v>30</v>
      </c>
      <c r="H628" s="186">
        <v>40000</v>
      </c>
      <c r="I628" s="183" t="s">
        <v>19</v>
      </c>
      <c r="J628" s="183">
        <v>471</v>
      </c>
      <c r="K628" s="184"/>
      <c r="L628" s="183">
        <v>2023</v>
      </c>
      <c r="M628" s="184"/>
      <c r="N628" s="184"/>
      <c r="O628" s="184"/>
    </row>
    <row r="629" spans="1:15" s="176" customFormat="1" ht="15" x14ac:dyDescent="0.15">
      <c r="A629" s="183" t="s">
        <v>20</v>
      </c>
      <c r="B629" s="183" t="s">
        <v>29</v>
      </c>
      <c r="C629" s="184"/>
      <c r="D629" s="183" t="s">
        <v>25</v>
      </c>
      <c r="E629" s="184"/>
      <c r="F629" s="185">
        <v>45183</v>
      </c>
      <c r="G629" s="183" t="s">
        <v>30</v>
      </c>
      <c r="H629" s="186">
        <v>20000</v>
      </c>
      <c r="I629" s="183" t="s">
        <v>19</v>
      </c>
      <c r="J629" s="183">
        <v>250</v>
      </c>
      <c r="K629" s="184"/>
      <c r="L629" s="183">
        <v>2023</v>
      </c>
      <c r="M629" s="184"/>
      <c r="N629" s="184"/>
      <c r="O629" s="184"/>
    </row>
    <row r="630" spans="1:15" s="176" customFormat="1" ht="15" x14ac:dyDescent="0.15">
      <c r="A630" s="183" t="s">
        <v>20</v>
      </c>
      <c r="B630" s="183" t="s">
        <v>29</v>
      </c>
      <c r="C630" s="184"/>
      <c r="D630" s="183" t="s">
        <v>25</v>
      </c>
      <c r="E630" s="184"/>
      <c r="F630" s="185">
        <v>45184</v>
      </c>
      <c r="G630" s="183" t="s">
        <v>30</v>
      </c>
      <c r="H630" s="186">
        <v>20000</v>
      </c>
      <c r="I630" s="183" t="s">
        <v>19</v>
      </c>
      <c r="J630" s="183">
        <v>250</v>
      </c>
      <c r="K630" s="184"/>
      <c r="L630" s="183">
        <v>2023</v>
      </c>
      <c r="M630" s="184"/>
      <c r="N630" s="184"/>
      <c r="O630" s="184"/>
    </row>
    <row r="631" spans="1:15" s="176" customFormat="1" ht="15" x14ac:dyDescent="0.15">
      <c r="A631" s="183" t="s">
        <v>20</v>
      </c>
      <c r="B631" s="183" t="s">
        <v>29</v>
      </c>
      <c r="C631" s="184"/>
      <c r="D631" s="183" t="s">
        <v>25</v>
      </c>
      <c r="E631" s="184"/>
      <c r="F631" s="185">
        <v>45185</v>
      </c>
      <c r="G631" s="183" t="s">
        <v>30</v>
      </c>
      <c r="H631" s="186">
        <v>20000</v>
      </c>
      <c r="I631" s="183" t="s">
        <v>19</v>
      </c>
      <c r="J631" s="183">
        <v>250</v>
      </c>
      <c r="K631" s="184"/>
      <c r="L631" s="183">
        <v>2023</v>
      </c>
      <c r="M631" s="184"/>
      <c r="N631" s="184"/>
      <c r="O631" s="184"/>
    </row>
    <row r="632" spans="1:15" s="176" customFormat="1" ht="15" x14ac:dyDescent="0.15">
      <c r="A632" s="183" t="s">
        <v>20</v>
      </c>
      <c r="B632" s="183" t="s">
        <v>29</v>
      </c>
      <c r="C632" s="184"/>
      <c r="D632" s="183" t="s">
        <v>25</v>
      </c>
      <c r="E632" s="184"/>
      <c r="F632" s="185">
        <v>45187</v>
      </c>
      <c r="G632" s="183" t="s">
        <v>30</v>
      </c>
      <c r="H632" s="186">
        <v>110000</v>
      </c>
      <c r="I632" s="183" t="s">
        <v>19</v>
      </c>
      <c r="J632" s="183">
        <v>1250</v>
      </c>
      <c r="K632" s="184"/>
      <c r="L632" s="183">
        <v>2023</v>
      </c>
      <c r="M632" s="184"/>
      <c r="N632" s="184"/>
      <c r="O632" s="184"/>
    </row>
    <row r="633" spans="1:15" s="176" customFormat="1" ht="15" x14ac:dyDescent="0.15">
      <c r="A633" s="183" t="s">
        <v>20</v>
      </c>
      <c r="B633" s="183" t="s">
        <v>29</v>
      </c>
      <c r="C633" s="184"/>
      <c r="D633" s="183" t="s">
        <v>25</v>
      </c>
      <c r="E633" s="184"/>
      <c r="F633" s="185">
        <v>45188</v>
      </c>
      <c r="G633" s="183" t="s">
        <v>30</v>
      </c>
      <c r="H633" s="186">
        <v>110000</v>
      </c>
      <c r="I633" s="183" t="s">
        <v>19</v>
      </c>
      <c r="J633" s="183">
        <v>1250</v>
      </c>
      <c r="K633" s="184"/>
      <c r="L633" s="183">
        <v>2023</v>
      </c>
      <c r="M633" s="184"/>
      <c r="N633" s="184"/>
      <c r="O633" s="184"/>
    </row>
    <row r="634" spans="1:15" s="176" customFormat="1" ht="15" x14ac:dyDescent="0.15">
      <c r="A634" s="183" t="s">
        <v>20</v>
      </c>
      <c r="B634" s="183" t="s">
        <v>29</v>
      </c>
      <c r="C634" s="184"/>
      <c r="D634" s="183" t="s">
        <v>25</v>
      </c>
      <c r="E634" s="184"/>
      <c r="F634" s="185">
        <v>45189</v>
      </c>
      <c r="G634" s="183" t="s">
        <v>30</v>
      </c>
      <c r="H634" s="186">
        <v>110000</v>
      </c>
      <c r="I634" s="183" t="s">
        <v>19</v>
      </c>
      <c r="J634" s="183">
        <v>1250</v>
      </c>
      <c r="K634" s="184"/>
      <c r="L634" s="183">
        <v>2023</v>
      </c>
      <c r="M634" s="184"/>
      <c r="N634" s="184"/>
      <c r="O634" s="184"/>
    </row>
    <row r="635" spans="1:15" s="176" customFormat="1" ht="15" x14ac:dyDescent="0.15">
      <c r="A635" s="183" t="s">
        <v>20</v>
      </c>
      <c r="B635" s="183" t="s">
        <v>29</v>
      </c>
      <c r="C635" s="184"/>
      <c r="D635" s="183" t="s">
        <v>25</v>
      </c>
      <c r="E635" s="184"/>
      <c r="F635" s="185">
        <v>45190</v>
      </c>
      <c r="G635" s="183" t="s">
        <v>30</v>
      </c>
      <c r="H635" s="186">
        <v>20000</v>
      </c>
      <c r="I635" s="183" t="s">
        <v>19</v>
      </c>
      <c r="J635" s="183">
        <v>200</v>
      </c>
      <c r="K635" s="184"/>
      <c r="L635" s="183">
        <v>2023</v>
      </c>
      <c r="M635" s="184"/>
      <c r="N635" s="184"/>
      <c r="O635" s="184"/>
    </row>
    <row r="636" spans="1:15" s="176" customFormat="1" ht="15" x14ac:dyDescent="0.15">
      <c r="A636" s="183" t="s">
        <v>20</v>
      </c>
      <c r="B636" s="183" t="s">
        <v>29</v>
      </c>
      <c r="C636" s="184"/>
      <c r="D636" s="183" t="s">
        <v>25</v>
      </c>
      <c r="E636" s="183" t="s">
        <v>28</v>
      </c>
      <c r="F636" s="185">
        <v>45104</v>
      </c>
      <c r="G636" s="183" t="s">
        <v>30</v>
      </c>
      <c r="H636" s="186">
        <v>340000</v>
      </c>
      <c r="I636" s="183" t="s">
        <v>19</v>
      </c>
      <c r="J636" s="183">
        <v>4000</v>
      </c>
      <c r="K636" s="184"/>
      <c r="L636" s="183">
        <v>2023</v>
      </c>
      <c r="M636" s="184"/>
      <c r="N636" s="184"/>
      <c r="O636" s="184"/>
    </row>
    <row r="637" spans="1:15" s="176" customFormat="1" ht="15" x14ac:dyDescent="0.15">
      <c r="A637" s="183" t="s">
        <v>20</v>
      </c>
      <c r="B637" s="183" t="s">
        <v>29</v>
      </c>
      <c r="C637" s="184"/>
      <c r="D637" s="183" t="s">
        <v>25</v>
      </c>
      <c r="E637" s="183" t="s">
        <v>28</v>
      </c>
      <c r="F637" s="185">
        <v>45105</v>
      </c>
      <c r="G637" s="183" t="s">
        <v>30</v>
      </c>
      <c r="H637" s="186">
        <v>170000</v>
      </c>
      <c r="I637" s="183" t="s">
        <v>19</v>
      </c>
      <c r="J637" s="183">
        <v>1950</v>
      </c>
      <c r="K637" s="184"/>
      <c r="L637" s="183">
        <v>2023</v>
      </c>
      <c r="M637" s="184"/>
      <c r="N637" s="184"/>
      <c r="O637" s="184"/>
    </row>
    <row r="638" spans="1:15" s="176" customFormat="1" ht="15" x14ac:dyDescent="0.15">
      <c r="A638" s="183" t="s">
        <v>20</v>
      </c>
      <c r="B638" s="183" t="s">
        <v>29</v>
      </c>
      <c r="C638" s="184"/>
      <c r="D638" s="183" t="s">
        <v>25</v>
      </c>
      <c r="E638" s="183" t="s">
        <v>28</v>
      </c>
      <c r="F638" s="185">
        <v>45106</v>
      </c>
      <c r="G638" s="183" t="s">
        <v>30</v>
      </c>
      <c r="H638" s="186">
        <v>440000</v>
      </c>
      <c r="I638" s="183" t="s">
        <v>19</v>
      </c>
      <c r="J638" s="183">
        <v>5150</v>
      </c>
      <c r="K638" s="184"/>
      <c r="L638" s="183">
        <v>2023</v>
      </c>
      <c r="M638" s="184"/>
      <c r="N638" s="184"/>
      <c r="O638" s="184"/>
    </row>
    <row r="639" spans="1:15" s="176" customFormat="1" ht="15" x14ac:dyDescent="0.15">
      <c r="A639" s="183" t="s">
        <v>20</v>
      </c>
      <c r="B639" s="183" t="s">
        <v>29</v>
      </c>
      <c r="C639" s="184"/>
      <c r="D639" s="183" t="s">
        <v>25</v>
      </c>
      <c r="E639" s="183" t="s">
        <v>28</v>
      </c>
      <c r="F639" s="185">
        <v>45107</v>
      </c>
      <c r="G639" s="183" t="s">
        <v>30</v>
      </c>
      <c r="H639" s="186">
        <v>240000</v>
      </c>
      <c r="I639" s="183" t="s">
        <v>19</v>
      </c>
      <c r="J639" s="183">
        <v>2824</v>
      </c>
      <c r="K639" s="184"/>
      <c r="L639" s="183">
        <v>2023</v>
      </c>
      <c r="M639" s="184"/>
      <c r="N639" s="184"/>
      <c r="O639" s="184"/>
    </row>
    <row r="640" spans="1:15" s="176" customFormat="1" ht="15" x14ac:dyDescent="0.15">
      <c r="A640" s="183" t="s">
        <v>20</v>
      </c>
      <c r="B640" s="183" t="s">
        <v>29</v>
      </c>
      <c r="C640" s="184"/>
      <c r="D640" s="183" t="s">
        <v>25</v>
      </c>
      <c r="E640" s="183" t="s">
        <v>28</v>
      </c>
      <c r="F640" s="185">
        <v>45108</v>
      </c>
      <c r="G640" s="183" t="s">
        <v>30</v>
      </c>
      <c r="H640" s="186">
        <v>160000</v>
      </c>
      <c r="I640" s="183" t="s">
        <v>19</v>
      </c>
      <c r="J640" s="183">
        <v>1882</v>
      </c>
      <c r="K640" s="184"/>
      <c r="L640" s="183">
        <v>2023</v>
      </c>
      <c r="M640" s="184"/>
      <c r="N640" s="184"/>
      <c r="O640" s="184"/>
    </row>
    <row r="641" spans="1:15" s="176" customFormat="1" ht="15" x14ac:dyDescent="0.15">
      <c r="A641" s="183" t="s">
        <v>20</v>
      </c>
      <c r="B641" s="183" t="s">
        <v>29</v>
      </c>
      <c r="C641" s="184"/>
      <c r="D641" s="183" t="s">
        <v>25</v>
      </c>
      <c r="E641" s="183" t="s">
        <v>28</v>
      </c>
      <c r="F641" s="185">
        <v>45110</v>
      </c>
      <c r="G641" s="183" t="s">
        <v>30</v>
      </c>
      <c r="H641" s="186">
        <v>240000</v>
      </c>
      <c r="I641" s="183" t="s">
        <v>19</v>
      </c>
      <c r="J641" s="183">
        <v>2824</v>
      </c>
      <c r="K641" s="184"/>
      <c r="L641" s="183">
        <v>2023</v>
      </c>
      <c r="M641" s="184"/>
      <c r="N641" s="184"/>
      <c r="O641" s="184"/>
    </row>
    <row r="642" spans="1:15" s="176" customFormat="1" ht="15" x14ac:dyDescent="0.15">
      <c r="A642" s="183" t="s">
        <v>20</v>
      </c>
      <c r="B642" s="183" t="s">
        <v>29</v>
      </c>
      <c r="C642" s="184"/>
      <c r="D642" s="183" t="s">
        <v>25</v>
      </c>
      <c r="E642" s="183" t="s">
        <v>28</v>
      </c>
      <c r="F642" s="185">
        <v>45112</v>
      </c>
      <c r="G642" s="183" t="s">
        <v>30</v>
      </c>
      <c r="H642" s="186">
        <v>700000</v>
      </c>
      <c r="I642" s="183" t="s">
        <v>19</v>
      </c>
      <c r="J642" s="183">
        <v>8224</v>
      </c>
      <c r="K642" s="184"/>
      <c r="L642" s="183">
        <v>2023</v>
      </c>
      <c r="M642" s="184"/>
      <c r="N642" s="184"/>
      <c r="O642" s="184"/>
    </row>
    <row r="643" spans="1:15" s="176" customFormat="1" ht="15" x14ac:dyDescent="0.15">
      <c r="A643" s="183" t="s">
        <v>20</v>
      </c>
      <c r="B643" s="183" t="s">
        <v>29</v>
      </c>
      <c r="C643" s="184"/>
      <c r="D643" s="183" t="s">
        <v>25</v>
      </c>
      <c r="E643" s="183" t="s">
        <v>28</v>
      </c>
      <c r="F643" s="185">
        <v>45113</v>
      </c>
      <c r="G643" s="183" t="s">
        <v>30</v>
      </c>
      <c r="H643" s="186">
        <v>430000</v>
      </c>
      <c r="I643" s="183" t="s">
        <v>19</v>
      </c>
      <c r="J643" s="183">
        <v>5105</v>
      </c>
      <c r="K643" s="184"/>
      <c r="L643" s="183">
        <v>2023</v>
      </c>
      <c r="M643" s="184"/>
      <c r="N643" s="184"/>
      <c r="O643" s="184"/>
    </row>
    <row r="644" spans="1:15" s="176" customFormat="1" ht="15" x14ac:dyDescent="0.15">
      <c r="A644" s="183" t="s">
        <v>20</v>
      </c>
      <c r="B644" s="183" t="s">
        <v>29</v>
      </c>
      <c r="C644" s="184"/>
      <c r="D644" s="183" t="s">
        <v>25</v>
      </c>
      <c r="E644" s="183" t="s">
        <v>28</v>
      </c>
      <c r="F644" s="185">
        <v>45114</v>
      </c>
      <c r="G644" s="183" t="s">
        <v>30</v>
      </c>
      <c r="H644" s="186">
        <v>490000</v>
      </c>
      <c r="I644" s="183" t="s">
        <v>19</v>
      </c>
      <c r="J644" s="183">
        <v>5800</v>
      </c>
      <c r="K644" s="184"/>
      <c r="L644" s="183">
        <v>2023</v>
      </c>
      <c r="M644" s="184"/>
      <c r="N644" s="184"/>
      <c r="O644" s="184"/>
    </row>
    <row r="645" spans="1:15" s="176" customFormat="1" ht="15" x14ac:dyDescent="0.15">
      <c r="A645" s="183" t="s">
        <v>20</v>
      </c>
      <c r="B645" s="183" t="s">
        <v>29</v>
      </c>
      <c r="C645" s="184"/>
      <c r="D645" s="183" t="s">
        <v>25</v>
      </c>
      <c r="E645" s="183" t="s">
        <v>28</v>
      </c>
      <c r="F645" s="185">
        <v>45115</v>
      </c>
      <c r="G645" s="183" t="s">
        <v>30</v>
      </c>
      <c r="H645" s="186">
        <v>260000</v>
      </c>
      <c r="I645" s="183" t="s">
        <v>19</v>
      </c>
      <c r="J645" s="183">
        <v>3000</v>
      </c>
      <c r="K645" s="184"/>
      <c r="L645" s="183">
        <v>2023</v>
      </c>
      <c r="M645" s="184"/>
      <c r="N645" s="184"/>
      <c r="O645" s="184"/>
    </row>
    <row r="646" spans="1:15" s="176" customFormat="1" ht="15" x14ac:dyDescent="0.15">
      <c r="A646" s="183" t="s">
        <v>20</v>
      </c>
      <c r="B646" s="183" t="s">
        <v>29</v>
      </c>
      <c r="C646" s="184"/>
      <c r="D646" s="183" t="s">
        <v>25</v>
      </c>
      <c r="E646" s="183" t="s">
        <v>28</v>
      </c>
      <c r="F646" s="185">
        <v>45117</v>
      </c>
      <c r="G646" s="183" t="s">
        <v>30</v>
      </c>
      <c r="H646" s="186">
        <v>280000</v>
      </c>
      <c r="I646" s="183" t="s">
        <v>19</v>
      </c>
      <c r="J646" s="183">
        <v>3266</v>
      </c>
      <c r="K646" s="184"/>
      <c r="L646" s="183">
        <v>2023</v>
      </c>
      <c r="M646" s="184"/>
      <c r="N646" s="184"/>
      <c r="O646" s="184"/>
    </row>
    <row r="647" spans="1:15" s="176" customFormat="1" ht="15" x14ac:dyDescent="0.15">
      <c r="A647" s="183" t="s">
        <v>20</v>
      </c>
      <c r="B647" s="183" t="s">
        <v>29</v>
      </c>
      <c r="C647" s="184"/>
      <c r="D647" s="183" t="s">
        <v>25</v>
      </c>
      <c r="E647" s="183" t="s">
        <v>28</v>
      </c>
      <c r="F647" s="185">
        <v>45118</v>
      </c>
      <c r="G647" s="183" t="s">
        <v>30</v>
      </c>
      <c r="H647" s="186">
        <v>430000</v>
      </c>
      <c r="I647" s="183" t="s">
        <v>19</v>
      </c>
      <c r="J647" s="183">
        <v>5021</v>
      </c>
      <c r="K647" s="184"/>
      <c r="L647" s="183">
        <v>2023</v>
      </c>
      <c r="M647" s="184"/>
      <c r="N647" s="184"/>
      <c r="O647" s="184"/>
    </row>
    <row r="648" spans="1:15" s="176" customFormat="1" ht="15" x14ac:dyDescent="0.15">
      <c r="A648" s="183" t="s">
        <v>20</v>
      </c>
      <c r="B648" s="183" t="s">
        <v>29</v>
      </c>
      <c r="C648" s="184"/>
      <c r="D648" s="183" t="s">
        <v>25</v>
      </c>
      <c r="E648" s="183" t="s">
        <v>28</v>
      </c>
      <c r="F648" s="185">
        <v>45119</v>
      </c>
      <c r="G648" s="183" t="s">
        <v>30</v>
      </c>
      <c r="H648" s="186">
        <v>320000</v>
      </c>
      <c r="I648" s="183" t="s">
        <v>19</v>
      </c>
      <c r="J648" s="183">
        <v>3822</v>
      </c>
      <c r="K648" s="184"/>
      <c r="L648" s="183">
        <v>2023</v>
      </c>
      <c r="M648" s="184"/>
      <c r="N648" s="184"/>
      <c r="O648" s="184"/>
    </row>
    <row r="649" spans="1:15" s="176" customFormat="1" ht="15" x14ac:dyDescent="0.15">
      <c r="A649" s="183" t="s">
        <v>20</v>
      </c>
      <c r="B649" s="183" t="s">
        <v>29</v>
      </c>
      <c r="C649" s="184"/>
      <c r="D649" s="183" t="s">
        <v>25</v>
      </c>
      <c r="E649" s="183" t="s">
        <v>28</v>
      </c>
      <c r="F649" s="185">
        <v>45120</v>
      </c>
      <c r="G649" s="183" t="s">
        <v>30</v>
      </c>
      <c r="H649" s="186">
        <v>270000</v>
      </c>
      <c r="I649" s="183" t="s">
        <v>19</v>
      </c>
      <c r="J649" s="183">
        <v>3146</v>
      </c>
      <c r="K649" s="184"/>
      <c r="L649" s="183">
        <v>2023</v>
      </c>
      <c r="M649" s="184"/>
      <c r="N649" s="184"/>
      <c r="O649" s="184"/>
    </row>
    <row r="650" spans="1:15" s="176" customFormat="1" ht="15" x14ac:dyDescent="0.15">
      <c r="A650" s="183" t="s">
        <v>20</v>
      </c>
      <c r="B650" s="183" t="s">
        <v>29</v>
      </c>
      <c r="C650" s="184"/>
      <c r="D650" s="183" t="s">
        <v>25</v>
      </c>
      <c r="E650" s="183" t="s">
        <v>28</v>
      </c>
      <c r="F650" s="185">
        <v>45121</v>
      </c>
      <c r="G650" s="183" t="s">
        <v>30</v>
      </c>
      <c r="H650" s="186">
        <v>280000</v>
      </c>
      <c r="I650" s="183" t="s">
        <v>19</v>
      </c>
      <c r="J650" s="183">
        <v>3350</v>
      </c>
      <c r="K650" s="184"/>
      <c r="L650" s="183">
        <v>2023</v>
      </c>
      <c r="M650" s="184"/>
      <c r="N650" s="184"/>
      <c r="O650" s="184"/>
    </row>
    <row r="651" spans="1:15" s="176" customFormat="1" ht="15" x14ac:dyDescent="0.15">
      <c r="A651" s="183" t="s">
        <v>20</v>
      </c>
      <c r="B651" s="183" t="s">
        <v>29</v>
      </c>
      <c r="C651" s="184"/>
      <c r="D651" s="183" t="s">
        <v>25</v>
      </c>
      <c r="E651" s="183" t="s">
        <v>28</v>
      </c>
      <c r="F651" s="185">
        <v>45122</v>
      </c>
      <c r="G651" s="183" t="s">
        <v>30</v>
      </c>
      <c r="H651" s="186">
        <v>430000</v>
      </c>
      <c r="I651" s="183" t="s">
        <v>19</v>
      </c>
      <c r="J651" s="183">
        <v>5000</v>
      </c>
      <c r="K651" s="184"/>
      <c r="L651" s="183">
        <v>2023</v>
      </c>
      <c r="M651" s="184"/>
      <c r="N651" s="184"/>
      <c r="O651" s="184"/>
    </row>
    <row r="652" spans="1:15" s="176" customFormat="1" ht="15" x14ac:dyDescent="0.15">
      <c r="A652" s="183" t="s">
        <v>20</v>
      </c>
      <c r="B652" s="183" t="s">
        <v>29</v>
      </c>
      <c r="C652" s="184"/>
      <c r="D652" s="183" t="s">
        <v>25</v>
      </c>
      <c r="E652" s="183" t="s">
        <v>28</v>
      </c>
      <c r="F652" s="185">
        <v>45124</v>
      </c>
      <c r="G652" s="183" t="s">
        <v>30</v>
      </c>
      <c r="H652" s="186">
        <v>480000</v>
      </c>
      <c r="I652" s="183" t="s">
        <v>19</v>
      </c>
      <c r="J652" s="183">
        <v>5610</v>
      </c>
      <c r="K652" s="184"/>
      <c r="L652" s="183">
        <v>2023</v>
      </c>
      <c r="M652" s="184"/>
      <c r="N652" s="184"/>
      <c r="O652" s="184"/>
    </row>
    <row r="653" spans="1:15" s="176" customFormat="1" ht="15" x14ac:dyDescent="0.15">
      <c r="A653" s="183" t="s">
        <v>20</v>
      </c>
      <c r="B653" s="183" t="s">
        <v>29</v>
      </c>
      <c r="C653" s="184"/>
      <c r="D653" s="183" t="s">
        <v>25</v>
      </c>
      <c r="E653" s="183" t="s">
        <v>28</v>
      </c>
      <c r="F653" s="185">
        <v>45124</v>
      </c>
      <c r="G653" s="183" t="s">
        <v>30</v>
      </c>
      <c r="H653" s="186">
        <v>850000</v>
      </c>
      <c r="I653" s="183" t="s">
        <v>19</v>
      </c>
      <c r="J653" s="183">
        <v>10000</v>
      </c>
      <c r="K653" s="184"/>
      <c r="L653" s="183">
        <v>2023</v>
      </c>
      <c r="M653" s="184"/>
      <c r="N653" s="184"/>
      <c r="O653" s="183" t="s">
        <v>671</v>
      </c>
    </row>
    <row r="654" spans="1:15" s="176" customFormat="1" ht="15" x14ac:dyDescent="0.15">
      <c r="A654" s="183" t="s">
        <v>20</v>
      </c>
      <c r="B654" s="183" t="s">
        <v>29</v>
      </c>
      <c r="C654" s="184"/>
      <c r="D654" s="183" t="s">
        <v>25</v>
      </c>
      <c r="E654" s="183" t="s">
        <v>28</v>
      </c>
      <c r="F654" s="185">
        <v>45125</v>
      </c>
      <c r="G654" s="183" t="s">
        <v>30</v>
      </c>
      <c r="H654" s="186">
        <v>2030000</v>
      </c>
      <c r="I654" s="183" t="s">
        <v>19</v>
      </c>
      <c r="J654" s="183">
        <v>23850</v>
      </c>
      <c r="K654" s="184"/>
      <c r="L654" s="183">
        <v>2023</v>
      </c>
      <c r="M654" s="184"/>
      <c r="N654" s="184"/>
      <c r="O654" s="184"/>
    </row>
    <row r="655" spans="1:15" s="176" customFormat="1" ht="15" x14ac:dyDescent="0.15">
      <c r="A655" s="183" t="s">
        <v>20</v>
      </c>
      <c r="B655" s="183" t="s">
        <v>29</v>
      </c>
      <c r="C655" s="184"/>
      <c r="D655" s="183" t="s">
        <v>25</v>
      </c>
      <c r="E655" s="183" t="s">
        <v>28</v>
      </c>
      <c r="F655" s="185">
        <v>45126</v>
      </c>
      <c r="G655" s="183" t="s">
        <v>30</v>
      </c>
      <c r="H655" s="186">
        <v>2030000</v>
      </c>
      <c r="I655" s="183" t="s">
        <v>19</v>
      </c>
      <c r="J655" s="183">
        <v>23850</v>
      </c>
      <c r="K655" s="184"/>
      <c r="L655" s="183">
        <v>2023</v>
      </c>
      <c r="M655" s="184"/>
      <c r="N655" s="184"/>
      <c r="O655" s="184"/>
    </row>
    <row r="656" spans="1:15" s="176" customFormat="1" ht="15" x14ac:dyDescent="0.15">
      <c r="A656" s="183" t="s">
        <v>20</v>
      </c>
      <c r="B656" s="183" t="s">
        <v>29</v>
      </c>
      <c r="C656" s="184"/>
      <c r="D656" s="183" t="s">
        <v>25</v>
      </c>
      <c r="E656" s="183" t="s">
        <v>28</v>
      </c>
      <c r="F656" s="185">
        <v>45127</v>
      </c>
      <c r="G656" s="183" t="s">
        <v>30</v>
      </c>
      <c r="H656" s="186">
        <v>2030000</v>
      </c>
      <c r="I656" s="183" t="s">
        <v>19</v>
      </c>
      <c r="J656" s="183">
        <v>23850</v>
      </c>
      <c r="K656" s="184"/>
      <c r="L656" s="183">
        <v>2023</v>
      </c>
      <c r="M656" s="184"/>
      <c r="N656" s="184"/>
      <c r="O656" s="184"/>
    </row>
    <row r="657" spans="1:15" s="176" customFormat="1" ht="15" x14ac:dyDescent="0.15">
      <c r="A657" s="183" t="s">
        <v>20</v>
      </c>
      <c r="B657" s="183" t="s">
        <v>29</v>
      </c>
      <c r="C657" s="184"/>
      <c r="D657" s="183" t="s">
        <v>25</v>
      </c>
      <c r="E657" s="183" t="s">
        <v>28</v>
      </c>
      <c r="F657" s="185">
        <v>45128</v>
      </c>
      <c r="G657" s="183" t="s">
        <v>30</v>
      </c>
      <c r="H657" s="186">
        <v>1960000</v>
      </c>
      <c r="I657" s="183" t="s">
        <v>19</v>
      </c>
      <c r="J657" s="183">
        <v>23000</v>
      </c>
      <c r="K657" s="184"/>
      <c r="L657" s="183">
        <v>2023</v>
      </c>
      <c r="M657" s="184"/>
      <c r="N657" s="184"/>
      <c r="O657" s="184"/>
    </row>
    <row r="658" spans="1:15" s="176" customFormat="1" ht="15" x14ac:dyDescent="0.15">
      <c r="A658" s="183" t="s">
        <v>20</v>
      </c>
      <c r="B658" s="183" t="s">
        <v>29</v>
      </c>
      <c r="C658" s="184"/>
      <c r="D658" s="183" t="s">
        <v>25</v>
      </c>
      <c r="E658" s="183" t="s">
        <v>28</v>
      </c>
      <c r="F658" s="185">
        <v>45129</v>
      </c>
      <c r="G658" s="183" t="s">
        <v>30</v>
      </c>
      <c r="H658" s="186">
        <v>2010000</v>
      </c>
      <c r="I658" s="183" t="s">
        <v>19</v>
      </c>
      <c r="J658" s="183">
        <v>23650</v>
      </c>
      <c r="K658" s="184"/>
      <c r="L658" s="183">
        <v>2023</v>
      </c>
      <c r="M658" s="184"/>
      <c r="N658" s="184"/>
      <c r="O658" s="184"/>
    </row>
    <row r="659" spans="1:15" s="176" customFormat="1" ht="15" x14ac:dyDescent="0.15">
      <c r="A659" s="183" t="s">
        <v>20</v>
      </c>
      <c r="B659" s="183" t="s">
        <v>29</v>
      </c>
      <c r="C659" s="184"/>
      <c r="D659" s="183" t="s">
        <v>25</v>
      </c>
      <c r="E659" s="183" t="s">
        <v>28</v>
      </c>
      <c r="F659" s="185">
        <v>45131</v>
      </c>
      <c r="G659" s="183" t="s">
        <v>30</v>
      </c>
      <c r="H659" s="186">
        <v>2110000</v>
      </c>
      <c r="I659" s="183" t="s">
        <v>19</v>
      </c>
      <c r="J659" s="183">
        <v>24785</v>
      </c>
      <c r="K659" s="184"/>
      <c r="L659" s="183">
        <v>2023</v>
      </c>
      <c r="M659" s="184"/>
      <c r="N659" s="184"/>
      <c r="O659" s="184"/>
    </row>
    <row r="660" spans="1:15" s="176" customFormat="1" ht="15" x14ac:dyDescent="0.15">
      <c r="A660" s="183" t="s">
        <v>20</v>
      </c>
      <c r="B660" s="183" t="s">
        <v>29</v>
      </c>
      <c r="C660" s="184"/>
      <c r="D660" s="183" t="s">
        <v>25</v>
      </c>
      <c r="E660" s="183" t="s">
        <v>28</v>
      </c>
      <c r="F660" s="185">
        <v>45132</v>
      </c>
      <c r="G660" s="183" t="s">
        <v>30</v>
      </c>
      <c r="H660" s="186">
        <v>2460000</v>
      </c>
      <c r="I660" s="183" t="s">
        <v>19</v>
      </c>
      <c r="J660" s="183">
        <v>28935</v>
      </c>
      <c r="K660" s="184"/>
      <c r="L660" s="183">
        <v>2023</v>
      </c>
      <c r="M660" s="184"/>
      <c r="N660" s="184"/>
      <c r="O660" s="184"/>
    </row>
    <row r="661" spans="1:15" s="176" customFormat="1" ht="15" x14ac:dyDescent="0.15">
      <c r="A661" s="183" t="s">
        <v>20</v>
      </c>
      <c r="B661" s="183" t="s">
        <v>29</v>
      </c>
      <c r="C661" s="184"/>
      <c r="D661" s="183" t="s">
        <v>25</v>
      </c>
      <c r="E661" s="183" t="s">
        <v>28</v>
      </c>
      <c r="F661" s="185">
        <v>45133</v>
      </c>
      <c r="G661" s="183" t="s">
        <v>30</v>
      </c>
      <c r="H661" s="186">
        <v>2130000</v>
      </c>
      <c r="I661" s="183" t="s">
        <v>19</v>
      </c>
      <c r="J661" s="183">
        <v>25050</v>
      </c>
      <c r="K661" s="184"/>
      <c r="L661" s="183">
        <v>2023</v>
      </c>
      <c r="M661" s="184"/>
      <c r="N661" s="184"/>
      <c r="O661" s="184"/>
    </row>
    <row r="662" spans="1:15" s="176" customFormat="1" ht="15" x14ac:dyDescent="0.15">
      <c r="A662" s="183" t="s">
        <v>20</v>
      </c>
      <c r="B662" s="183" t="s">
        <v>29</v>
      </c>
      <c r="C662" s="184"/>
      <c r="D662" s="183" t="s">
        <v>25</v>
      </c>
      <c r="E662" s="183" t="s">
        <v>28</v>
      </c>
      <c r="F662" s="185">
        <v>45134</v>
      </c>
      <c r="G662" s="183" t="s">
        <v>30</v>
      </c>
      <c r="H662" s="186">
        <v>2160000</v>
      </c>
      <c r="I662" s="183" t="s">
        <v>19</v>
      </c>
      <c r="J662" s="183">
        <v>25406</v>
      </c>
      <c r="K662" s="184"/>
      <c r="L662" s="183">
        <v>2023</v>
      </c>
      <c r="M662" s="184"/>
      <c r="N662" s="184"/>
      <c r="O662" s="184"/>
    </row>
    <row r="663" spans="1:15" s="176" customFormat="1" ht="15" x14ac:dyDescent="0.15">
      <c r="A663" s="183" t="s">
        <v>20</v>
      </c>
      <c r="B663" s="183" t="s">
        <v>29</v>
      </c>
      <c r="C663" s="184"/>
      <c r="D663" s="183" t="s">
        <v>25</v>
      </c>
      <c r="E663" s="183" t="s">
        <v>28</v>
      </c>
      <c r="F663" s="185">
        <v>45135</v>
      </c>
      <c r="G663" s="183" t="s">
        <v>30</v>
      </c>
      <c r="H663" s="186">
        <v>2170000</v>
      </c>
      <c r="I663" s="183" t="s">
        <v>19</v>
      </c>
      <c r="J663" s="183">
        <v>25550</v>
      </c>
      <c r="K663" s="184"/>
      <c r="L663" s="183">
        <v>2023</v>
      </c>
      <c r="M663" s="184"/>
      <c r="N663" s="184"/>
      <c r="O663" s="184"/>
    </row>
    <row r="664" spans="1:15" s="176" customFormat="1" ht="15" x14ac:dyDescent="0.15">
      <c r="A664" s="183" t="s">
        <v>20</v>
      </c>
      <c r="B664" s="183" t="s">
        <v>29</v>
      </c>
      <c r="C664" s="184"/>
      <c r="D664" s="183" t="s">
        <v>25</v>
      </c>
      <c r="E664" s="183" t="s">
        <v>28</v>
      </c>
      <c r="F664" s="185">
        <v>45136</v>
      </c>
      <c r="G664" s="183" t="s">
        <v>30</v>
      </c>
      <c r="H664" s="186">
        <v>1870000</v>
      </c>
      <c r="I664" s="183" t="s">
        <v>19</v>
      </c>
      <c r="J664" s="183">
        <v>22000</v>
      </c>
      <c r="K664" s="184"/>
      <c r="L664" s="183">
        <v>2023</v>
      </c>
      <c r="M664" s="184"/>
      <c r="N664" s="184"/>
      <c r="O664" s="184"/>
    </row>
    <row r="665" spans="1:15" s="176" customFormat="1" ht="15" x14ac:dyDescent="0.15">
      <c r="A665" s="183" t="s">
        <v>20</v>
      </c>
      <c r="B665" s="183" t="s">
        <v>29</v>
      </c>
      <c r="C665" s="184"/>
      <c r="D665" s="183" t="s">
        <v>25</v>
      </c>
      <c r="E665" s="183" t="s">
        <v>28</v>
      </c>
      <c r="F665" s="185">
        <v>45138</v>
      </c>
      <c r="G665" s="183" t="s">
        <v>30</v>
      </c>
      <c r="H665" s="186">
        <v>680000</v>
      </c>
      <c r="I665" s="183" t="s">
        <v>19</v>
      </c>
      <c r="J665" s="183">
        <v>8000</v>
      </c>
      <c r="K665" s="184"/>
      <c r="L665" s="183">
        <v>2023</v>
      </c>
      <c r="M665" s="184"/>
      <c r="N665" s="184"/>
      <c r="O665" s="183" t="s">
        <v>689</v>
      </c>
    </row>
    <row r="666" spans="1:15" s="176" customFormat="1" ht="15" x14ac:dyDescent="0.15">
      <c r="A666" s="183" t="s">
        <v>20</v>
      </c>
      <c r="B666" s="183" t="s">
        <v>29</v>
      </c>
      <c r="C666" s="184"/>
      <c r="D666" s="183" t="s">
        <v>25</v>
      </c>
      <c r="E666" s="183" t="s">
        <v>28</v>
      </c>
      <c r="F666" s="185">
        <v>45138</v>
      </c>
      <c r="G666" s="183" t="s">
        <v>30</v>
      </c>
      <c r="H666" s="186">
        <v>540000</v>
      </c>
      <c r="I666" s="183" t="s">
        <v>19</v>
      </c>
      <c r="J666" s="183">
        <v>6353</v>
      </c>
      <c r="K666" s="184"/>
      <c r="L666" s="183">
        <v>2023</v>
      </c>
      <c r="M666" s="184"/>
      <c r="N666" s="184"/>
      <c r="O666" s="184"/>
    </row>
    <row r="667" spans="1:15" s="176" customFormat="1" ht="15" x14ac:dyDescent="0.15">
      <c r="A667" s="183" t="s">
        <v>20</v>
      </c>
      <c r="B667" s="183" t="s">
        <v>29</v>
      </c>
      <c r="C667" s="184"/>
      <c r="D667" s="183" t="s">
        <v>25</v>
      </c>
      <c r="E667" s="183" t="s">
        <v>28</v>
      </c>
      <c r="F667" s="185">
        <v>45139</v>
      </c>
      <c r="G667" s="183" t="s">
        <v>30</v>
      </c>
      <c r="H667" s="186">
        <v>430000</v>
      </c>
      <c r="I667" s="183" t="s">
        <v>19</v>
      </c>
      <c r="J667" s="183">
        <v>5000</v>
      </c>
      <c r="K667" s="184"/>
      <c r="L667" s="183">
        <v>2023</v>
      </c>
      <c r="M667" s="184"/>
      <c r="N667" s="184"/>
      <c r="O667" s="183" t="s">
        <v>690</v>
      </c>
    </row>
    <row r="668" spans="1:15" s="176" customFormat="1" ht="15" x14ac:dyDescent="0.15">
      <c r="A668" s="183" t="s">
        <v>20</v>
      </c>
      <c r="B668" s="183" t="s">
        <v>29</v>
      </c>
      <c r="C668" s="184"/>
      <c r="D668" s="183" t="s">
        <v>25</v>
      </c>
      <c r="E668" s="183" t="s">
        <v>28</v>
      </c>
      <c r="F668" s="185">
        <v>45139</v>
      </c>
      <c r="G668" s="183" t="s">
        <v>30</v>
      </c>
      <c r="H668" s="186">
        <v>560000</v>
      </c>
      <c r="I668" s="183" t="s">
        <v>19</v>
      </c>
      <c r="J668" s="183">
        <v>6588</v>
      </c>
      <c r="K668" s="184"/>
      <c r="L668" s="183">
        <v>2023</v>
      </c>
      <c r="M668" s="184"/>
      <c r="N668" s="184"/>
      <c r="O668" s="184"/>
    </row>
    <row r="669" spans="1:15" s="176" customFormat="1" ht="15" x14ac:dyDescent="0.15">
      <c r="A669" s="183" t="s">
        <v>20</v>
      </c>
      <c r="B669" s="183" t="s">
        <v>29</v>
      </c>
      <c r="C669" s="184"/>
      <c r="D669" s="183" t="s">
        <v>25</v>
      </c>
      <c r="E669" s="183" t="s">
        <v>28</v>
      </c>
      <c r="F669" s="185">
        <v>45140</v>
      </c>
      <c r="G669" s="183" t="s">
        <v>30</v>
      </c>
      <c r="H669" s="186">
        <v>850000</v>
      </c>
      <c r="I669" s="183" t="s">
        <v>19</v>
      </c>
      <c r="J669" s="183">
        <v>10000</v>
      </c>
      <c r="K669" s="184"/>
      <c r="L669" s="183">
        <v>2023</v>
      </c>
      <c r="M669" s="184"/>
      <c r="N669" s="184"/>
      <c r="O669" s="184"/>
    </row>
    <row r="670" spans="1:15" s="176" customFormat="1" ht="15" x14ac:dyDescent="0.15">
      <c r="A670" s="183" t="s">
        <v>20</v>
      </c>
      <c r="B670" s="183" t="s">
        <v>29</v>
      </c>
      <c r="C670" s="184"/>
      <c r="D670" s="183" t="s">
        <v>25</v>
      </c>
      <c r="E670" s="183" t="s">
        <v>28</v>
      </c>
      <c r="F670" s="185">
        <v>45140</v>
      </c>
      <c r="G670" s="183" t="s">
        <v>30</v>
      </c>
      <c r="H670" s="186">
        <v>430000</v>
      </c>
      <c r="I670" s="183" t="s">
        <v>19</v>
      </c>
      <c r="J670" s="183">
        <v>5000</v>
      </c>
      <c r="K670" s="184"/>
      <c r="L670" s="183">
        <v>2023</v>
      </c>
      <c r="M670" s="184"/>
      <c r="N670" s="184"/>
      <c r="O670" s="183" t="s">
        <v>691</v>
      </c>
    </row>
    <row r="671" spans="1:15" s="176" customFormat="1" ht="15" x14ac:dyDescent="0.15">
      <c r="A671" s="183" t="s">
        <v>20</v>
      </c>
      <c r="B671" s="183" t="s">
        <v>29</v>
      </c>
      <c r="C671" s="184"/>
      <c r="D671" s="183" t="s">
        <v>25</v>
      </c>
      <c r="E671" s="183" t="s">
        <v>28</v>
      </c>
      <c r="F671" s="185">
        <v>45141</v>
      </c>
      <c r="G671" s="183" t="s">
        <v>30</v>
      </c>
      <c r="H671" s="186">
        <v>680000</v>
      </c>
      <c r="I671" s="183" t="s">
        <v>19</v>
      </c>
      <c r="J671" s="183">
        <v>8000</v>
      </c>
      <c r="K671" s="184"/>
      <c r="L671" s="183">
        <v>2023</v>
      </c>
      <c r="M671" s="184"/>
      <c r="N671" s="184"/>
      <c r="O671" s="183" t="s">
        <v>692</v>
      </c>
    </row>
    <row r="672" spans="1:15" s="176" customFormat="1" ht="15" x14ac:dyDescent="0.15">
      <c r="A672" s="183" t="s">
        <v>20</v>
      </c>
      <c r="B672" s="183" t="s">
        <v>29</v>
      </c>
      <c r="C672" s="184"/>
      <c r="D672" s="183" t="s">
        <v>25</v>
      </c>
      <c r="E672" s="183" t="s">
        <v>28</v>
      </c>
      <c r="F672" s="185">
        <v>45141</v>
      </c>
      <c r="G672" s="183" t="s">
        <v>30</v>
      </c>
      <c r="H672" s="186">
        <v>600000</v>
      </c>
      <c r="I672" s="183" t="s">
        <v>19</v>
      </c>
      <c r="J672" s="183">
        <v>7000</v>
      </c>
      <c r="K672" s="184"/>
      <c r="L672" s="183">
        <v>2023</v>
      </c>
      <c r="M672" s="184"/>
      <c r="N672" s="184"/>
      <c r="O672" s="184"/>
    </row>
    <row r="673" spans="1:15" s="176" customFormat="1" ht="15" x14ac:dyDescent="0.15">
      <c r="A673" s="183" t="s">
        <v>20</v>
      </c>
      <c r="B673" s="183" t="s">
        <v>29</v>
      </c>
      <c r="C673" s="184"/>
      <c r="D673" s="183" t="s">
        <v>25</v>
      </c>
      <c r="E673" s="183" t="s">
        <v>28</v>
      </c>
      <c r="F673" s="185">
        <v>45142</v>
      </c>
      <c r="G673" s="183" t="s">
        <v>30</v>
      </c>
      <c r="H673" s="186">
        <v>430000</v>
      </c>
      <c r="I673" s="183" t="s">
        <v>19</v>
      </c>
      <c r="J673" s="183">
        <v>5000</v>
      </c>
      <c r="K673" s="184"/>
      <c r="L673" s="183">
        <v>2023</v>
      </c>
      <c r="M673" s="184"/>
      <c r="N673" s="184"/>
      <c r="O673" s="183" t="s">
        <v>693</v>
      </c>
    </row>
    <row r="674" spans="1:15" s="176" customFormat="1" ht="15" x14ac:dyDescent="0.15">
      <c r="A674" s="183" t="s">
        <v>20</v>
      </c>
      <c r="B674" s="183" t="s">
        <v>29</v>
      </c>
      <c r="C674" s="184"/>
      <c r="D674" s="183" t="s">
        <v>25</v>
      </c>
      <c r="E674" s="183" t="s">
        <v>28</v>
      </c>
      <c r="F674" s="185">
        <v>45142</v>
      </c>
      <c r="G674" s="183" t="s">
        <v>30</v>
      </c>
      <c r="H674" s="186">
        <v>1020000</v>
      </c>
      <c r="I674" s="183" t="s">
        <v>19</v>
      </c>
      <c r="J674" s="183">
        <v>12000</v>
      </c>
      <c r="K674" s="184"/>
      <c r="L674" s="183">
        <v>2023</v>
      </c>
      <c r="M674" s="184"/>
      <c r="N674" s="184"/>
      <c r="O674" s="184"/>
    </row>
    <row r="675" spans="1:15" s="176" customFormat="1" ht="15" x14ac:dyDescent="0.15">
      <c r="A675" s="183" t="s">
        <v>20</v>
      </c>
      <c r="B675" s="183" t="s">
        <v>29</v>
      </c>
      <c r="C675" s="184"/>
      <c r="D675" s="183" t="s">
        <v>25</v>
      </c>
      <c r="E675" s="183" t="s">
        <v>28</v>
      </c>
      <c r="F675" s="185">
        <v>45143</v>
      </c>
      <c r="G675" s="183" t="s">
        <v>30</v>
      </c>
      <c r="H675" s="186">
        <v>680000</v>
      </c>
      <c r="I675" s="183" t="s">
        <v>19</v>
      </c>
      <c r="J675" s="183">
        <v>8000</v>
      </c>
      <c r="K675" s="184"/>
      <c r="L675" s="183">
        <v>2023</v>
      </c>
      <c r="M675" s="184"/>
      <c r="N675" s="184"/>
      <c r="O675" s="184"/>
    </row>
    <row r="676" spans="1:15" s="176" customFormat="1" ht="15" x14ac:dyDescent="0.15">
      <c r="A676" s="183" t="s">
        <v>20</v>
      </c>
      <c r="B676" s="183" t="s">
        <v>29</v>
      </c>
      <c r="C676" s="184"/>
      <c r="D676" s="183" t="s">
        <v>25</v>
      </c>
      <c r="E676" s="183" t="s">
        <v>28</v>
      </c>
      <c r="F676" s="185">
        <v>45143</v>
      </c>
      <c r="G676" s="183" t="s">
        <v>30</v>
      </c>
      <c r="H676" s="186">
        <v>430000</v>
      </c>
      <c r="I676" s="183" t="s">
        <v>19</v>
      </c>
      <c r="J676" s="183">
        <v>5000</v>
      </c>
      <c r="K676" s="184"/>
      <c r="L676" s="183">
        <v>2023</v>
      </c>
      <c r="M676" s="184"/>
      <c r="N676" s="184"/>
      <c r="O676" s="183" t="s">
        <v>694</v>
      </c>
    </row>
    <row r="677" spans="1:15" s="176" customFormat="1" ht="15" x14ac:dyDescent="0.15">
      <c r="A677" s="183" t="s">
        <v>20</v>
      </c>
      <c r="B677" s="183" t="s">
        <v>29</v>
      </c>
      <c r="C677" s="184"/>
      <c r="D677" s="183" t="s">
        <v>25</v>
      </c>
      <c r="E677" s="183" t="s">
        <v>28</v>
      </c>
      <c r="F677" s="185">
        <v>45145</v>
      </c>
      <c r="G677" s="183" t="s">
        <v>30</v>
      </c>
      <c r="H677" s="186">
        <v>940000</v>
      </c>
      <c r="I677" s="183" t="s">
        <v>19</v>
      </c>
      <c r="J677" s="183">
        <v>11000</v>
      </c>
      <c r="K677" s="184"/>
      <c r="L677" s="183">
        <v>2023</v>
      </c>
      <c r="M677" s="184"/>
      <c r="N677" s="184"/>
      <c r="O677" s="184"/>
    </row>
    <row r="678" spans="1:15" s="176" customFormat="1" ht="15" x14ac:dyDescent="0.15">
      <c r="A678" s="183" t="s">
        <v>20</v>
      </c>
      <c r="B678" s="183" t="s">
        <v>29</v>
      </c>
      <c r="C678" s="184"/>
      <c r="D678" s="183" t="s">
        <v>25</v>
      </c>
      <c r="E678" s="183" t="s">
        <v>28</v>
      </c>
      <c r="F678" s="185">
        <v>45145</v>
      </c>
      <c r="G678" s="183" t="s">
        <v>30</v>
      </c>
      <c r="H678" s="186">
        <v>680000</v>
      </c>
      <c r="I678" s="183" t="s">
        <v>19</v>
      </c>
      <c r="J678" s="183">
        <v>8000</v>
      </c>
      <c r="K678" s="184"/>
      <c r="L678" s="183">
        <v>2023</v>
      </c>
      <c r="M678" s="184"/>
      <c r="N678" s="184"/>
      <c r="O678" s="183" t="s">
        <v>695</v>
      </c>
    </row>
    <row r="679" spans="1:15" s="176" customFormat="1" ht="15" x14ac:dyDescent="0.15">
      <c r="A679" s="183" t="s">
        <v>20</v>
      </c>
      <c r="B679" s="183" t="s">
        <v>29</v>
      </c>
      <c r="C679" s="184"/>
      <c r="D679" s="183" t="s">
        <v>25</v>
      </c>
      <c r="E679" s="183" t="s">
        <v>28</v>
      </c>
      <c r="F679" s="185">
        <v>45146</v>
      </c>
      <c r="G679" s="183" t="s">
        <v>30</v>
      </c>
      <c r="H679" s="186">
        <v>600000</v>
      </c>
      <c r="I679" s="183" t="s">
        <v>19</v>
      </c>
      <c r="J679" s="183">
        <v>7000</v>
      </c>
      <c r="K679" s="184"/>
      <c r="L679" s="183">
        <v>2023</v>
      </c>
      <c r="M679" s="184"/>
      <c r="N679" s="184"/>
      <c r="O679" s="184"/>
    </row>
    <row r="680" spans="1:15" s="176" customFormat="1" ht="15" x14ac:dyDescent="0.15">
      <c r="A680" s="183" t="s">
        <v>20</v>
      </c>
      <c r="B680" s="183" t="s">
        <v>29</v>
      </c>
      <c r="C680" s="184"/>
      <c r="D680" s="183" t="s">
        <v>25</v>
      </c>
      <c r="E680" s="183" t="s">
        <v>28</v>
      </c>
      <c r="F680" s="185">
        <v>45146</v>
      </c>
      <c r="G680" s="183" t="s">
        <v>30</v>
      </c>
      <c r="H680" s="186">
        <v>430000</v>
      </c>
      <c r="I680" s="183" t="s">
        <v>19</v>
      </c>
      <c r="J680" s="183">
        <v>5000</v>
      </c>
      <c r="K680" s="184"/>
      <c r="L680" s="183">
        <v>2023</v>
      </c>
      <c r="M680" s="184"/>
      <c r="N680" s="184"/>
      <c r="O680" s="183" t="s">
        <v>696</v>
      </c>
    </row>
    <row r="681" spans="1:15" s="176" customFormat="1" ht="15" x14ac:dyDescent="0.15">
      <c r="A681" s="183" t="s">
        <v>20</v>
      </c>
      <c r="B681" s="183" t="s">
        <v>29</v>
      </c>
      <c r="C681" s="184"/>
      <c r="D681" s="183" t="s">
        <v>25</v>
      </c>
      <c r="E681" s="183" t="s">
        <v>28</v>
      </c>
      <c r="F681" s="185">
        <v>45147</v>
      </c>
      <c r="G681" s="183" t="s">
        <v>30</v>
      </c>
      <c r="H681" s="186">
        <v>430000</v>
      </c>
      <c r="I681" s="183" t="s">
        <v>19</v>
      </c>
      <c r="J681" s="183">
        <v>5000</v>
      </c>
      <c r="K681" s="184"/>
      <c r="L681" s="183">
        <v>2023</v>
      </c>
      <c r="M681" s="184"/>
      <c r="N681" s="184"/>
      <c r="O681" s="184"/>
    </row>
    <row r="682" spans="1:15" s="176" customFormat="1" ht="15" x14ac:dyDescent="0.15">
      <c r="A682" s="183" t="s">
        <v>20</v>
      </c>
      <c r="B682" s="183" t="s">
        <v>29</v>
      </c>
      <c r="C682" s="184"/>
      <c r="D682" s="183" t="s">
        <v>25</v>
      </c>
      <c r="E682" s="183" t="s">
        <v>28</v>
      </c>
      <c r="F682" s="185">
        <v>45147</v>
      </c>
      <c r="G682" s="183" t="s">
        <v>30</v>
      </c>
      <c r="H682" s="186">
        <v>430000</v>
      </c>
      <c r="I682" s="183" t="s">
        <v>19</v>
      </c>
      <c r="J682" s="183">
        <v>5000</v>
      </c>
      <c r="K682" s="184"/>
      <c r="L682" s="183">
        <v>2023</v>
      </c>
      <c r="M682" s="184"/>
      <c r="N682" s="184"/>
      <c r="O682" s="183" t="s">
        <v>697</v>
      </c>
    </row>
    <row r="683" spans="1:15" s="176" customFormat="1" ht="15" x14ac:dyDescent="0.15">
      <c r="A683" s="183" t="s">
        <v>20</v>
      </c>
      <c r="B683" s="183" t="s">
        <v>29</v>
      </c>
      <c r="C683" s="184"/>
      <c r="D683" s="183" t="s">
        <v>25</v>
      </c>
      <c r="E683" s="183" t="s">
        <v>28</v>
      </c>
      <c r="F683" s="185">
        <v>45148</v>
      </c>
      <c r="G683" s="183" t="s">
        <v>30</v>
      </c>
      <c r="H683" s="186">
        <v>1280000</v>
      </c>
      <c r="I683" s="183" t="s">
        <v>19</v>
      </c>
      <c r="J683" s="183">
        <v>15000</v>
      </c>
      <c r="K683" s="184"/>
      <c r="L683" s="183">
        <v>2023</v>
      </c>
      <c r="M683" s="184"/>
      <c r="N683" s="184"/>
      <c r="O683" s="184"/>
    </row>
    <row r="684" spans="1:15" s="176" customFormat="1" ht="15" x14ac:dyDescent="0.15">
      <c r="A684" s="183" t="s">
        <v>20</v>
      </c>
      <c r="B684" s="183" t="s">
        <v>29</v>
      </c>
      <c r="C684" s="184"/>
      <c r="D684" s="183" t="s">
        <v>25</v>
      </c>
      <c r="E684" s="183" t="s">
        <v>28</v>
      </c>
      <c r="F684" s="185">
        <v>45149</v>
      </c>
      <c r="G684" s="183" t="s">
        <v>30</v>
      </c>
      <c r="H684" s="186">
        <v>3660000</v>
      </c>
      <c r="I684" s="183" t="s">
        <v>19</v>
      </c>
      <c r="J684" s="183">
        <v>43000</v>
      </c>
      <c r="K684" s="184"/>
      <c r="L684" s="183">
        <v>2023</v>
      </c>
      <c r="M684" s="184"/>
      <c r="N684" s="184"/>
      <c r="O684" s="184"/>
    </row>
    <row r="685" spans="1:15" s="176" customFormat="1" ht="15" x14ac:dyDescent="0.15">
      <c r="A685" s="183" t="s">
        <v>20</v>
      </c>
      <c r="B685" s="183" t="s">
        <v>29</v>
      </c>
      <c r="C685" s="184"/>
      <c r="D685" s="183" t="s">
        <v>25</v>
      </c>
      <c r="E685" s="183" t="s">
        <v>28</v>
      </c>
      <c r="F685" s="185">
        <v>45150</v>
      </c>
      <c r="G685" s="183" t="s">
        <v>30</v>
      </c>
      <c r="H685" s="186">
        <v>2980000</v>
      </c>
      <c r="I685" s="183" t="s">
        <v>19</v>
      </c>
      <c r="J685" s="183">
        <v>35000</v>
      </c>
      <c r="K685" s="184"/>
      <c r="L685" s="183">
        <v>2023</v>
      </c>
      <c r="M685" s="184"/>
      <c r="N685" s="184"/>
      <c r="O685" s="184"/>
    </row>
    <row r="686" spans="1:15" s="176" customFormat="1" ht="15" x14ac:dyDescent="0.15">
      <c r="A686" s="183" t="s">
        <v>20</v>
      </c>
      <c r="B686" s="183" t="s">
        <v>29</v>
      </c>
      <c r="C686" s="184"/>
      <c r="D686" s="183" t="s">
        <v>25</v>
      </c>
      <c r="E686" s="183" t="s">
        <v>28</v>
      </c>
      <c r="F686" s="185">
        <v>45152</v>
      </c>
      <c r="G686" s="183" t="s">
        <v>30</v>
      </c>
      <c r="H686" s="186">
        <v>3400000</v>
      </c>
      <c r="I686" s="183" t="s">
        <v>19</v>
      </c>
      <c r="J686" s="183">
        <v>40000</v>
      </c>
      <c r="K686" s="184"/>
      <c r="L686" s="183">
        <v>2023</v>
      </c>
      <c r="M686" s="184"/>
      <c r="N686" s="184"/>
      <c r="O686" s="184"/>
    </row>
    <row r="687" spans="1:15" s="176" customFormat="1" ht="15" x14ac:dyDescent="0.15">
      <c r="A687" s="183" t="s">
        <v>20</v>
      </c>
      <c r="B687" s="183" t="s">
        <v>29</v>
      </c>
      <c r="C687" s="184"/>
      <c r="D687" s="183" t="s">
        <v>25</v>
      </c>
      <c r="E687" s="183" t="s">
        <v>28</v>
      </c>
      <c r="F687" s="185">
        <v>45153</v>
      </c>
      <c r="G687" s="183" t="s">
        <v>30</v>
      </c>
      <c r="H687" s="186">
        <v>3400000</v>
      </c>
      <c r="I687" s="183" t="s">
        <v>19</v>
      </c>
      <c r="J687" s="183">
        <v>40000</v>
      </c>
      <c r="K687" s="184"/>
      <c r="L687" s="183">
        <v>2023</v>
      </c>
      <c r="M687" s="184"/>
      <c r="N687" s="184"/>
      <c r="O687" s="184"/>
    </row>
    <row r="688" spans="1:15" s="176" customFormat="1" ht="15" x14ac:dyDescent="0.15">
      <c r="A688" s="183" t="s">
        <v>20</v>
      </c>
      <c r="B688" s="183" t="s">
        <v>29</v>
      </c>
      <c r="C688" s="184"/>
      <c r="D688" s="183" t="s">
        <v>25</v>
      </c>
      <c r="E688" s="183" t="s">
        <v>28</v>
      </c>
      <c r="F688" s="185">
        <v>45154</v>
      </c>
      <c r="G688" s="183" t="s">
        <v>30</v>
      </c>
      <c r="H688" s="186">
        <v>3400000</v>
      </c>
      <c r="I688" s="183" t="s">
        <v>19</v>
      </c>
      <c r="J688" s="183">
        <v>40000</v>
      </c>
      <c r="K688" s="184"/>
      <c r="L688" s="183">
        <v>2023</v>
      </c>
      <c r="M688" s="184"/>
      <c r="N688" s="184"/>
      <c r="O688" s="184"/>
    </row>
    <row r="689" spans="1:15" s="176" customFormat="1" ht="15" x14ac:dyDescent="0.15">
      <c r="A689" s="183" t="s">
        <v>20</v>
      </c>
      <c r="B689" s="183" t="s">
        <v>29</v>
      </c>
      <c r="C689" s="184"/>
      <c r="D689" s="183" t="s">
        <v>25</v>
      </c>
      <c r="E689" s="183" t="s">
        <v>28</v>
      </c>
      <c r="F689" s="185">
        <v>45155</v>
      </c>
      <c r="G689" s="183" t="s">
        <v>30</v>
      </c>
      <c r="H689" s="186">
        <v>3400000</v>
      </c>
      <c r="I689" s="183" t="s">
        <v>19</v>
      </c>
      <c r="J689" s="183">
        <v>40000</v>
      </c>
      <c r="K689" s="184"/>
      <c r="L689" s="183">
        <v>2023</v>
      </c>
      <c r="M689" s="184"/>
      <c r="N689" s="184"/>
      <c r="O689" s="184"/>
    </row>
    <row r="690" spans="1:15" s="176" customFormat="1" ht="15" x14ac:dyDescent="0.15">
      <c r="A690" s="183" t="s">
        <v>20</v>
      </c>
      <c r="B690" s="183" t="s">
        <v>29</v>
      </c>
      <c r="C690" s="184"/>
      <c r="D690" s="183" t="s">
        <v>25</v>
      </c>
      <c r="E690" s="183" t="s">
        <v>28</v>
      </c>
      <c r="F690" s="185">
        <v>45156</v>
      </c>
      <c r="G690" s="183" t="s">
        <v>30</v>
      </c>
      <c r="H690" s="186">
        <v>3400000</v>
      </c>
      <c r="I690" s="183" t="s">
        <v>19</v>
      </c>
      <c r="J690" s="183">
        <v>40000</v>
      </c>
      <c r="K690" s="184"/>
      <c r="L690" s="183">
        <v>2023</v>
      </c>
      <c r="M690" s="184"/>
      <c r="N690" s="184"/>
      <c r="O690" s="184"/>
    </row>
    <row r="691" spans="1:15" s="176" customFormat="1" ht="15" x14ac:dyDescent="0.15">
      <c r="A691" s="183" t="s">
        <v>20</v>
      </c>
      <c r="B691" s="183" t="s">
        <v>29</v>
      </c>
      <c r="C691" s="184"/>
      <c r="D691" s="183" t="s">
        <v>25</v>
      </c>
      <c r="E691" s="183" t="s">
        <v>28</v>
      </c>
      <c r="F691" s="185">
        <v>45157</v>
      </c>
      <c r="G691" s="183" t="s">
        <v>30</v>
      </c>
      <c r="H691" s="186">
        <v>3400000</v>
      </c>
      <c r="I691" s="183" t="s">
        <v>19</v>
      </c>
      <c r="J691" s="183">
        <v>40000</v>
      </c>
      <c r="K691" s="184"/>
      <c r="L691" s="183">
        <v>2023</v>
      </c>
      <c r="M691" s="184"/>
      <c r="N691" s="184"/>
      <c r="O691" s="184"/>
    </row>
    <row r="692" spans="1:15" s="176" customFormat="1" ht="15" x14ac:dyDescent="0.15">
      <c r="A692" s="183" t="s">
        <v>20</v>
      </c>
      <c r="B692" s="183" t="s">
        <v>29</v>
      </c>
      <c r="C692" s="184"/>
      <c r="D692" s="183" t="s">
        <v>25</v>
      </c>
      <c r="E692" s="183" t="s">
        <v>28</v>
      </c>
      <c r="F692" s="185">
        <v>45159</v>
      </c>
      <c r="G692" s="183" t="s">
        <v>30</v>
      </c>
      <c r="H692" s="186">
        <v>2980000</v>
      </c>
      <c r="I692" s="183" t="s">
        <v>19</v>
      </c>
      <c r="J692" s="183">
        <v>35000</v>
      </c>
      <c r="K692" s="184"/>
      <c r="L692" s="183">
        <v>2023</v>
      </c>
      <c r="M692" s="184"/>
      <c r="N692" s="184"/>
      <c r="O692" s="184"/>
    </row>
    <row r="693" spans="1:15" s="176" customFormat="1" ht="15" x14ac:dyDescent="0.15">
      <c r="A693" s="183" t="s">
        <v>20</v>
      </c>
      <c r="B693" s="183" t="s">
        <v>29</v>
      </c>
      <c r="C693" s="184"/>
      <c r="D693" s="183" t="s">
        <v>25</v>
      </c>
      <c r="E693" s="183" t="s">
        <v>28</v>
      </c>
      <c r="F693" s="185">
        <v>45160</v>
      </c>
      <c r="G693" s="183" t="s">
        <v>30</v>
      </c>
      <c r="H693" s="186">
        <v>2980000</v>
      </c>
      <c r="I693" s="183" t="s">
        <v>19</v>
      </c>
      <c r="J693" s="183">
        <v>35000</v>
      </c>
      <c r="K693" s="184"/>
      <c r="L693" s="183">
        <v>2023</v>
      </c>
      <c r="M693" s="184"/>
      <c r="N693" s="184"/>
      <c r="O693" s="184"/>
    </row>
    <row r="694" spans="1:15" s="176" customFormat="1" ht="15" x14ac:dyDescent="0.15">
      <c r="A694" s="183" t="s">
        <v>20</v>
      </c>
      <c r="B694" s="183" t="s">
        <v>29</v>
      </c>
      <c r="C694" s="184"/>
      <c r="D694" s="183" t="s">
        <v>25</v>
      </c>
      <c r="E694" s="183" t="s">
        <v>28</v>
      </c>
      <c r="F694" s="185">
        <v>45161</v>
      </c>
      <c r="G694" s="183" t="s">
        <v>30</v>
      </c>
      <c r="H694" s="186">
        <v>2980000</v>
      </c>
      <c r="I694" s="183" t="s">
        <v>19</v>
      </c>
      <c r="J694" s="183">
        <v>35000</v>
      </c>
      <c r="K694" s="184"/>
      <c r="L694" s="183">
        <v>2023</v>
      </c>
      <c r="M694" s="184"/>
      <c r="N694" s="184"/>
      <c r="O694" s="184"/>
    </row>
    <row r="695" spans="1:15" s="176" customFormat="1" ht="15" x14ac:dyDescent="0.15">
      <c r="A695" s="183" t="s">
        <v>20</v>
      </c>
      <c r="B695" s="183" t="s">
        <v>29</v>
      </c>
      <c r="C695" s="184"/>
      <c r="D695" s="183" t="s">
        <v>25</v>
      </c>
      <c r="E695" s="183" t="s">
        <v>28</v>
      </c>
      <c r="F695" s="185">
        <v>45162</v>
      </c>
      <c r="G695" s="183" t="s">
        <v>30</v>
      </c>
      <c r="H695" s="186">
        <v>3400000</v>
      </c>
      <c r="I695" s="183" t="s">
        <v>19</v>
      </c>
      <c r="J695" s="183">
        <v>40000</v>
      </c>
      <c r="K695" s="184"/>
      <c r="L695" s="183">
        <v>2023</v>
      </c>
      <c r="M695" s="184"/>
      <c r="N695" s="184"/>
      <c r="O695" s="184"/>
    </row>
    <row r="696" spans="1:15" s="176" customFormat="1" ht="15" x14ac:dyDescent="0.15">
      <c r="A696" s="183" t="s">
        <v>20</v>
      </c>
      <c r="B696" s="183" t="s">
        <v>29</v>
      </c>
      <c r="C696" s="184"/>
      <c r="D696" s="183" t="s">
        <v>25</v>
      </c>
      <c r="E696" s="183" t="s">
        <v>28</v>
      </c>
      <c r="F696" s="185">
        <v>45163</v>
      </c>
      <c r="G696" s="183" t="s">
        <v>30</v>
      </c>
      <c r="H696" s="186">
        <v>3400000</v>
      </c>
      <c r="I696" s="183" t="s">
        <v>19</v>
      </c>
      <c r="J696" s="183">
        <v>40000</v>
      </c>
      <c r="K696" s="184"/>
      <c r="L696" s="183">
        <v>2023</v>
      </c>
      <c r="M696" s="184"/>
      <c r="N696" s="184"/>
      <c r="O696" s="184"/>
    </row>
    <row r="697" spans="1:15" s="176" customFormat="1" ht="15" x14ac:dyDescent="0.15">
      <c r="A697" s="183" t="s">
        <v>20</v>
      </c>
      <c r="B697" s="183" t="s">
        <v>29</v>
      </c>
      <c r="C697" s="184"/>
      <c r="D697" s="183" t="s">
        <v>25</v>
      </c>
      <c r="E697" s="183" t="s">
        <v>28</v>
      </c>
      <c r="F697" s="185">
        <v>45164</v>
      </c>
      <c r="G697" s="183" t="s">
        <v>30</v>
      </c>
      <c r="H697" s="186">
        <v>3060000</v>
      </c>
      <c r="I697" s="183" t="s">
        <v>19</v>
      </c>
      <c r="J697" s="183">
        <v>36000</v>
      </c>
      <c r="K697" s="184"/>
      <c r="L697" s="183">
        <v>2023</v>
      </c>
      <c r="M697" s="184"/>
      <c r="N697" s="184"/>
      <c r="O697" s="184"/>
    </row>
    <row r="698" spans="1:15" s="176" customFormat="1" ht="15" x14ac:dyDescent="0.15">
      <c r="A698" s="183" t="s">
        <v>20</v>
      </c>
      <c r="B698" s="183" t="s">
        <v>29</v>
      </c>
      <c r="C698" s="184"/>
      <c r="D698" s="183" t="s">
        <v>25</v>
      </c>
      <c r="E698" s="183" t="s">
        <v>28</v>
      </c>
      <c r="F698" s="185">
        <v>45166</v>
      </c>
      <c r="G698" s="183" t="s">
        <v>30</v>
      </c>
      <c r="H698" s="186">
        <v>3400000</v>
      </c>
      <c r="I698" s="183" t="s">
        <v>19</v>
      </c>
      <c r="J698" s="183">
        <v>40000</v>
      </c>
      <c r="K698" s="184"/>
      <c r="L698" s="183">
        <v>2023</v>
      </c>
      <c r="M698" s="184"/>
      <c r="N698" s="184"/>
      <c r="O698" s="184"/>
    </row>
    <row r="699" spans="1:15" s="176" customFormat="1" ht="15" x14ac:dyDescent="0.15">
      <c r="A699" s="183" t="s">
        <v>20</v>
      </c>
      <c r="B699" s="183" t="s">
        <v>29</v>
      </c>
      <c r="C699" s="184"/>
      <c r="D699" s="183" t="s">
        <v>25</v>
      </c>
      <c r="E699" s="183" t="s">
        <v>28</v>
      </c>
      <c r="F699" s="185">
        <v>45167</v>
      </c>
      <c r="G699" s="183" t="s">
        <v>30</v>
      </c>
      <c r="H699" s="186">
        <v>3400000</v>
      </c>
      <c r="I699" s="183" t="s">
        <v>19</v>
      </c>
      <c r="J699" s="183">
        <v>40000</v>
      </c>
      <c r="K699" s="184"/>
      <c r="L699" s="183">
        <v>2023</v>
      </c>
      <c r="M699" s="184"/>
      <c r="N699" s="184"/>
      <c r="O699" s="184"/>
    </row>
    <row r="700" spans="1:15" s="176" customFormat="1" ht="15" x14ac:dyDescent="0.15">
      <c r="A700" s="183" t="s">
        <v>20</v>
      </c>
      <c r="B700" s="183" t="s">
        <v>29</v>
      </c>
      <c r="C700" s="184"/>
      <c r="D700" s="183" t="s">
        <v>25</v>
      </c>
      <c r="E700" s="183" t="s">
        <v>28</v>
      </c>
      <c r="F700" s="185">
        <v>45168</v>
      </c>
      <c r="G700" s="183" t="s">
        <v>30</v>
      </c>
      <c r="H700" s="186">
        <v>3400000</v>
      </c>
      <c r="I700" s="183" t="s">
        <v>19</v>
      </c>
      <c r="J700" s="183">
        <v>40000</v>
      </c>
      <c r="K700" s="184"/>
      <c r="L700" s="183">
        <v>2023</v>
      </c>
      <c r="M700" s="184"/>
      <c r="N700" s="184"/>
      <c r="O700" s="184"/>
    </row>
    <row r="701" spans="1:15" s="176" customFormat="1" ht="15" x14ac:dyDescent="0.15">
      <c r="A701" s="183" t="s">
        <v>20</v>
      </c>
      <c r="B701" s="183" t="s">
        <v>29</v>
      </c>
      <c r="C701" s="184"/>
      <c r="D701" s="183" t="s">
        <v>25</v>
      </c>
      <c r="E701" s="183" t="s">
        <v>28</v>
      </c>
      <c r="F701" s="185">
        <v>45169</v>
      </c>
      <c r="G701" s="183" t="s">
        <v>30</v>
      </c>
      <c r="H701" s="186">
        <v>4250000</v>
      </c>
      <c r="I701" s="183" t="s">
        <v>19</v>
      </c>
      <c r="J701" s="183">
        <v>50000</v>
      </c>
      <c r="K701" s="184"/>
      <c r="L701" s="183">
        <v>2023</v>
      </c>
      <c r="M701" s="184"/>
      <c r="N701" s="184"/>
      <c r="O701" s="184"/>
    </row>
    <row r="702" spans="1:15" s="176" customFormat="1" ht="15" x14ac:dyDescent="0.15">
      <c r="A702" s="183" t="s">
        <v>20</v>
      </c>
      <c r="B702" s="183" t="s">
        <v>29</v>
      </c>
      <c r="C702" s="184"/>
      <c r="D702" s="183" t="s">
        <v>25</v>
      </c>
      <c r="E702" s="183" t="s">
        <v>28</v>
      </c>
      <c r="F702" s="185">
        <v>45170</v>
      </c>
      <c r="G702" s="183" t="s">
        <v>30</v>
      </c>
      <c r="H702" s="186">
        <v>2550000</v>
      </c>
      <c r="I702" s="183" t="s">
        <v>19</v>
      </c>
      <c r="J702" s="183">
        <v>30000</v>
      </c>
      <c r="K702" s="184"/>
      <c r="L702" s="183">
        <v>2023</v>
      </c>
      <c r="M702" s="184"/>
      <c r="N702" s="184"/>
      <c r="O702" s="184"/>
    </row>
    <row r="703" spans="1:15" s="176" customFormat="1" ht="15" x14ac:dyDescent="0.15">
      <c r="A703" s="183" t="s">
        <v>20</v>
      </c>
      <c r="B703" s="183" t="s">
        <v>29</v>
      </c>
      <c r="C703" s="184"/>
      <c r="D703" s="183" t="s">
        <v>25</v>
      </c>
      <c r="E703" s="183" t="s">
        <v>28</v>
      </c>
      <c r="F703" s="185">
        <v>45171</v>
      </c>
      <c r="G703" s="183" t="s">
        <v>30</v>
      </c>
      <c r="H703" s="186">
        <v>2040000</v>
      </c>
      <c r="I703" s="183" t="s">
        <v>19</v>
      </c>
      <c r="J703" s="183">
        <v>24000</v>
      </c>
      <c r="K703" s="184"/>
      <c r="L703" s="183">
        <v>2023</v>
      </c>
      <c r="M703" s="184"/>
      <c r="N703" s="184"/>
      <c r="O703" s="184"/>
    </row>
    <row r="704" spans="1:15" s="176" customFormat="1" ht="15" x14ac:dyDescent="0.15">
      <c r="A704" s="183" t="s">
        <v>20</v>
      </c>
      <c r="B704" s="183" t="s">
        <v>29</v>
      </c>
      <c r="C704" s="184"/>
      <c r="D704" s="183" t="s">
        <v>25</v>
      </c>
      <c r="E704" s="183" t="s">
        <v>28</v>
      </c>
      <c r="F704" s="185">
        <v>45173</v>
      </c>
      <c r="G704" s="183" t="s">
        <v>30</v>
      </c>
      <c r="H704" s="186">
        <v>2550000</v>
      </c>
      <c r="I704" s="183" t="s">
        <v>19</v>
      </c>
      <c r="J704" s="183">
        <v>30000</v>
      </c>
      <c r="K704" s="184"/>
      <c r="L704" s="183">
        <v>2023</v>
      </c>
      <c r="M704" s="184"/>
      <c r="N704" s="184"/>
      <c r="O704" s="184"/>
    </row>
    <row r="705" spans="1:15" s="176" customFormat="1" ht="15" x14ac:dyDescent="0.15">
      <c r="A705" s="183" t="s">
        <v>20</v>
      </c>
      <c r="B705" s="183" t="s">
        <v>29</v>
      </c>
      <c r="C705" s="184"/>
      <c r="D705" s="183" t="s">
        <v>25</v>
      </c>
      <c r="E705" s="183" t="s">
        <v>28</v>
      </c>
      <c r="F705" s="185">
        <v>45174</v>
      </c>
      <c r="G705" s="183" t="s">
        <v>30</v>
      </c>
      <c r="H705" s="186">
        <v>2550000</v>
      </c>
      <c r="I705" s="183" t="s">
        <v>19</v>
      </c>
      <c r="J705" s="183">
        <v>30000</v>
      </c>
      <c r="K705" s="184"/>
      <c r="L705" s="183">
        <v>2023</v>
      </c>
      <c r="M705" s="184"/>
      <c r="N705" s="184"/>
      <c r="O705" s="184"/>
    </row>
    <row r="706" spans="1:15" s="176" customFormat="1" ht="15" x14ac:dyDescent="0.15">
      <c r="A706" s="183" t="s">
        <v>20</v>
      </c>
      <c r="B706" s="183" t="s">
        <v>29</v>
      </c>
      <c r="C706" s="184"/>
      <c r="D706" s="183" t="s">
        <v>25</v>
      </c>
      <c r="E706" s="183" t="s">
        <v>28</v>
      </c>
      <c r="F706" s="185">
        <v>45175</v>
      </c>
      <c r="G706" s="183" t="s">
        <v>30</v>
      </c>
      <c r="H706" s="186">
        <v>2550000</v>
      </c>
      <c r="I706" s="183" t="s">
        <v>19</v>
      </c>
      <c r="J706" s="183">
        <v>30000</v>
      </c>
      <c r="K706" s="184"/>
      <c r="L706" s="183">
        <v>2023</v>
      </c>
      <c r="M706" s="184"/>
      <c r="N706" s="184"/>
      <c r="O706" s="184"/>
    </row>
    <row r="707" spans="1:15" s="176" customFormat="1" ht="15" x14ac:dyDescent="0.15">
      <c r="A707" s="183" t="s">
        <v>20</v>
      </c>
      <c r="B707" s="183" t="s">
        <v>29</v>
      </c>
      <c r="C707" s="184"/>
      <c r="D707" s="183" t="s">
        <v>25</v>
      </c>
      <c r="E707" s="183" t="s">
        <v>28</v>
      </c>
      <c r="F707" s="185">
        <v>45176</v>
      </c>
      <c r="G707" s="183" t="s">
        <v>30</v>
      </c>
      <c r="H707" s="186">
        <v>2550000</v>
      </c>
      <c r="I707" s="183" t="s">
        <v>19</v>
      </c>
      <c r="J707" s="183">
        <v>30000</v>
      </c>
      <c r="K707" s="184"/>
      <c r="L707" s="183">
        <v>2023</v>
      </c>
      <c r="M707" s="184"/>
      <c r="N707" s="184"/>
      <c r="O707" s="184"/>
    </row>
    <row r="708" spans="1:15" s="176" customFormat="1" ht="15" x14ac:dyDescent="0.15">
      <c r="A708" s="183" t="s">
        <v>20</v>
      </c>
      <c r="B708" s="183" t="s">
        <v>29</v>
      </c>
      <c r="C708" s="184"/>
      <c r="D708" s="183" t="s">
        <v>25</v>
      </c>
      <c r="E708" s="183" t="s">
        <v>28</v>
      </c>
      <c r="F708" s="185">
        <v>45177</v>
      </c>
      <c r="G708" s="183" t="s">
        <v>30</v>
      </c>
      <c r="H708" s="186">
        <v>2980000</v>
      </c>
      <c r="I708" s="183" t="s">
        <v>19</v>
      </c>
      <c r="J708" s="183">
        <v>35000</v>
      </c>
      <c r="K708" s="184"/>
      <c r="L708" s="183">
        <v>2023</v>
      </c>
      <c r="M708" s="184"/>
      <c r="N708" s="184"/>
      <c r="O708" s="184"/>
    </row>
    <row r="709" spans="1:15" s="176" customFormat="1" ht="15" x14ac:dyDescent="0.15">
      <c r="A709" s="183" t="s">
        <v>20</v>
      </c>
      <c r="B709" s="183" t="s">
        <v>29</v>
      </c>
      <c r="C709" s="184"/>
      <c r="D709" s="183" t="s">
        <v>25</v>
      </c>
      <c r="E709" s="183" t="s">
        <v>28</v>
      </c>
      <c r="F709" s="185">
        <v>45178</v>
      </c>
      <c r="G709" s="183" t="s">
        <v>30</v>
      </c>
      <c r="H709" s="186">
        <v>2130000</v>
      </c>
      <c r="I709" s="183" t="s">
        <v>19</v>
      </c>
      <c r="J709" s="183">
        <v>25000</v>
      </c>
      <c r="K709" s="184"/>
      <c r="L709" s="183">
        <v>2023</v>
      </c>
      <c r="M709" s="184"/>
      <c r="N709" s="184"/>
      <c r="O709" s="184"/>
    </row>
    <row r="710" spans="1:15" s="176" customFormat="1" ht="15" x14ac:dyDescent="0.15">
      <c r="A710" s="183" t="s">
        <v>20</v>
      </c>
      <c r="B710" s="183" t="s">
        <v>29</v>
      </c>
      <c r="C710" s="184"/>
      <c r="D710" s="183" t="s">
        <v>25</v>
      </c>
      <c r="E710" s="183" t="s">
        <v>28</v>
      </c>
      <c r="F710" s="185">
        <v>45180</v>
      </c>
      <c r="G710" s="183" t="s">
        <v>30</v>
      </c>
      <c r="H710" s="186">
        <v>2980000</v>
      </c>
      <c r="I710" s="183" t="s">
        <v>19</v>
      </c>
      <c r="J710" s="183">
        <v>35000</v>
      </c>
      <c r="K710" s="184"/>
      <c r="L710" s="183">
        <v>2023</v>
      </c>
      <c r="M710" s="184"/>
      <c r="N710" s="184"/>
      <c r="O710" s="184"/>
    </row>
    <row r="711" spans="1:15" s="176" customFormat="1" ht="15" x14ac:dyDescent="0.15">
      <c r="A711" s="183" t="s">
        <v>20</v>
      </c>
      <c r="B711" s="183" t="s">
        <v>29</v>
      </c>
      <c r="C711" s="184"/>
      <c r="D711" s="183" t="s">
        <v>25</v>
      </c>
      <c r="E711" s="183" t="s">
        <v>28</v>
      </c>
      <c r="F711" s="185">
        <v>45181</v>
      </c>
      <c r="G711" s="183" t="s">
        <v>30</v>
      </c>
      <c r="H711" s="186">
        <v>2550000</v>
      </c>
      <c r="I711" s="183" t="s">
        <v>19</v>
      </c>
      <c r="J711" s="183">
        <v>30000</v>
      </c>
      <c r="K711" s="184"/>
      <c r="L711" s="183">
        <v>2023</v>
      </c>
      <c r="M711" s="184"/>
      <c r="N711" s="184"/>
      <c r="O711" s="184"/>
    </row>
    <row r="712" spans="1:15" s="176" customFormat="1" ht="15" x14ac:dyDescent="0.15">
      <c r="A712" s="183" t="s">
        <v>20</v>
      </c>
      <c r="B712" s="183" t="s">
        <v>29</v>
      </c>
      <c r="C712" s="184"/>
      <c r="D712" s="183" t="s">
        <v>25</v>
      </c>
      <c r="E712" s="183" t="s">
        <v>28</v>
      </c>
      <c r="F712" s="185">
        <v>45182</v>
      </c>
      <c r="G712" s="183" t="s">
        <v>30</v>
      </c>
      <c r="H712" s="186">
        <v>2720000</v>
      </c>
      <c r="I712" s="183" t="s">
        <v>19</v>
      </c>
      <c r="J712" s="183">
        <v>32000</v>
      </c>
      <c r="K712" s="184"/>
      <c r="L712" s="183">
        <v>2023</v>
      </c>
      <c r="M712" s="184"/>
      <c r="N712" s="184"/>
      <c r="O712" s="184"/>
    </row>
    <row r="713" spans="1:15" s="176" customFormat="1" ht="15" x14ac:dyDescent="0.15">
      <c r="A713" s="183" t="s">
        <v>20</v>
      </c>
      <c r="B713" s="183" t="s">
        <v>29</v>
      </c>
      <c r="C713" s="184"/>
      <c r="D713" s="183" t="s">
        <v>25</v>
      </c>
      <c r="E713" s="183" t="s">
        <v>28</v>
      </c>
      <c r="F713" s="185">
        <v>45183</v>
      </c>
      <c r="G713" s="183" t="s">
        <v>30</v>
      </c>
      <c r="H713" s="186">
        <v>3060000</v>
      </c>
      <c r="I713" s="183" t="s">
        <v>19</v>
      </c>
      <c r="J713" s="183">
        <v>36000</v>
      </c>
      <c r="K713" s="184"/>
      <c r="L713" s="183">
        <v>2023</v>
      </c>
      <c r="M713" s="184"/>
      <c r="N713" s="184"/>
      <c r="O713" s="184"/>
    </row>
    <row r="714" spans="1:15" s="176" customFormat="1" ht="15" x14ac:dyDescent="0.15">
      <c r="A714" s="183" t="s">
        <v>20</v>
      </c>
      <c r="B714" s="183" t="s">
        <v>29</v>
      </c>
      <c r="C714" s="184"/>
      <c r="D714" s="183" t="s">
        <v>25</v>
      </c>
      <c r="E714" s="183" t="s">
        <v>28</v>
      </c>
      <c r="F714" s="185">
        <v>45184</v>
      </c>
      <c r="G714" s="183" t="s">
        <v>30</v>
      </c>
      <c r="H714" s="186">
        <v>2890000</v>
      </c>
      <c r="I714" s="183" t="s">
        <v>19</v>
      </c>
      <c r="J714" s="183">
        <v>34000</v>
      </c>
      <c r="K714" s="184"/>
      <c r="L714" s="183">
        <v>2023</v>
      </c>
      <c r="M714" s="184"/>
      <c r="N714" s="184"/>
      <c r="O714" s="184"/>
    </row>
    <row r="715" spans="1:15" s="176" customFormat="1" ht="15" x14ac:dyDescent="0.15">
      <c r="A715" s="183" t="s">
        <v>20</v>
      </c>
      <c r="B715" s="183" t="s">
        <v>29</v>
      </c>
      <c r="C715" s="184"/>
      <c r="D715" s="183" t="s">
        <v>25</v>
      </c>
      <c r="E715" s="183" t="s">
        <v>28</v>
      </c>
      <c r="F715" s="185">
        <v>45185</v>
      </c>
      <c r="G715" s="183" t="s">
        <v>30</v>
      </c>
      <c r="H715" s="186">
        <v>2980000</v>
      </c>
      <c r="I715" s="183" t="s">
        <v>19</v>
      </c>
      <c r="J715" s="183">
        <v>35000</v>
      </c>
      <c r="K715" s="184"/>
      <c r="L715" s="183">
        <v>2023</v>
      </c>
      <c r="M715" s="184"/>
      <c r="N715" s="184"/>
      <c r="O715" s="184"/>
    </row>
    <row r="716" spans="1:15" s="176" customFormat="1" ht="15" x14ac:dyDescent="0.15">
      <c r="A716" s="183" t="s">
        <v>20</v>
      </c>
      <c r="B716" s="183" t="s">
        <v>29</v>
      </c>
      <c r="C716" s="184"/>
      <c r="D716" s="183" t="s">
        <v>25</v>
      </c>
      <c r="E716" s="183" t="s">
        <v>28</v>
      </c>
      <c r="F716" s="185">
        <v>45187</v>
      </c>
      <c r="G716" s="183" t="s">
        <v>30</v>
      </c>
      <c r="H716" s="186">
        <v>2550000</v>
      </c>
      <c r="I716" s="183" t="s">
        <v>19</v>
      </c>
      <c r="J716" s="183">
        <v>30000</v>
      </c>
      <c r="K716" s="184"/>
      <c r="L716" s="183">
        <v>2023</v>
      </c>
      <c r="M716" s="184"/>
      <c r="N716" s="184"/>
      <c r="O716" s="184"/>
    </row>
    <row r="717" spans="1:15" s="176" customFormat="1" ht="15" x14ac:dyDescent="0.15">
      <c r="A717" s="183" t="s">
        <v>20</v>
      </c>
      <c r="B717" s="183" t="s">
        <v>29</v>
      </c>
      <c r="C717" s="184"/>
      <c r="D717" s="183" t="s">
        <v>25</v>
      </c>
      <c r="E717" s="183" t="s">
        <v>28</v>
      </c>
      <c r="F717" s="185">
        <v>45188</v>
      </c>
      <c r="G717" s="183" t="s">
        <v>30</v>
      </c>
      <c r="H717" s="186">
        <v>2550000</v>
      </c>
      <c r="I717" s="183" t="s">
        <v>19</v>
      </c>
      <c r="J717" s="183">
        <v>30000</v>
      </c>
      <c r="K717" s="184"/>
      <c r="L717" s="183">
        <v>2023</v>
      </c>
      <c r="M717" s="184"/>
      <c r="N717" s="184"/>
      <c r="O717" s="184"/>
    </row>
    <row r="718" spans="1:15" s="176" customFormat="1" ht="15" x14ac:dyDescent="0.15">
      <c r="A718" s="183" t="s">
        <v>20</v>
      </c>
      <c r="B718" s="183" t="s">
        <v>29</v>
      </c>
      <c r="C718" s="184"/>
      <c r="D718" s="183" t="s">
        <v>25</v>
      </c>
      <c r="E718" s="183" t="s">
        <v>28</v>
      </c>
      <c r="F718" s="185">
        <v>45189</v>
      </c>
      <c r="G718" s="183" t="s">
        <v>30</v>
      </c>
      <c r="H718" s="186">
        <v>2550000</v>
      </c>
      <c r="I718" s="183" t="s">
        <v>19</v>
      </c>
      <c r="J718" s="183">
        <v>30000</v>
      </c>
      <c r="K718" s="184"/>
      <c r="L718" s="183">
        <v>2023</v>
      </c>
      <c r="M718" s="184"/>
      <c r="N718" s="184"/>
      <c r="O718" s="184"/>
    </row>
    <row r="719" spans="1:15" s="176" customFormat="1" ht="15" x14ac:dyDescent="0.15">
      <c r="A719" s="183" t="s">
        <v>20</v>
      </c>
      <c r="B719" s="183" t="s">
        <v>29</v>
      </c>
      <c r="C719" s="184"/>
      <c r="D719" s="183" t="s">
        <v>25</v>
      </c>
      <c r="E719" s="183" t="s">
        <v>28</v>
      </c>
      <c r="F719" s="185">
        <v>45190</v>
      </c>
      <c r="G719" s="183" t="s">
        <v>30</v>
      </c>
      <c r="H719" s="186">
        <v>2550000</v>
      </c>
      <c r="I719" s="183" t="s">
        <v>19</v>
      </c>
      <c r="J719" s="183">
        <v>30000</v>
      </c>
      <c r="K719" s="184"/>
      <c r="L719" s="183">
        <v>2023</v>
      </c>
      <c r="M719" s="184"/>
      <c r="N719" s="184"/>
      <c r="O719" s="184"/>
    </row>
    <row r="720" spans="1:15" s="176" customFormat="1" ht="15" x14ac:dyDescent="0.15">
      <c r="A720" s="183" t="s">
        <v>20</v>
      </c>
      <c r="B720" s="183" t="s">
        <v>29</v>
      </c>
      <c r="C720" s="184"/>
      <c r="D720" s="183" t="s">
        <v>25</v>
      </c>
      <c r="E720" s="183" t="s">
        <v>28</v>
      </c>
      <c r="F720" s="185">
        <v>45191</v>
      </c>
      <c r="G720" s="183" t="s">
        <v>30</v>
      </c>
      <c r="H720" s="186">
        <v>2550000</v>
      </c>
      <c r="I720" s="183" t="s">
        <v>19</v>
      </c>
      <c r="J720" s="183">
        <v>30000</v>
      </c>
      <c r="K720" s="184"/>
      <c r="L720" s="183">
        <v>2023</v>
      </c>
      <c r="M720" s="184"/>
      <c r="N720" s="184"/>
      <c r="O720" s="184"/>
    </row>
    <row r="721" spans="1:15" s="176" customFormat="1" ht="15" x14ac:dyDescent="0.15">
      <c r="A721" s="183" t="s">
        <v>20</v>
      </c>
      <c r="B721" s="183" t="s">
        <v>29</v>
      </c>
      <c r="C721" s="184"/>
      <c r="D721" s="183" t="s">
        <v>25</v>
      </c>
      <c r="E721" s="183" t="s">
        <v>28</v>
      </c>
      <c r="F721" s="185">
        <v>45194</v>
      </c>
      <c r="G721" s="183" t="s">
        <v>30</v>
      </c>
      <c r="H721" s="186">
        <v>2550000</v>
      </c>
      <c r="I721" s="183" t="s">
        <v>19</v>
      </c>
      <c r="J721" s="183">
        <v>30000</v>
      </c>
      <c r="K721" s="184"/>
      <c r="L721" s="183">
        <v>2023</v>
      </c>
      <c r="M721" s="184"/>
      <c r="N721" s="184"/>
      <c r="O721" s="184"/>
    </row>
    <row r="722" spans="1:15" s="176" customFormat="1" ht="15" x14ac:dyDescent="0.15">
      <c r="A722" s="183" t="s">
        <v>20</v>
      </c>
      <c r="B722" s="183" t="s">
        <v>29</v>
      </c>
      <c r="C722" s="184"/>
      <c r="D722" s="183" t="s">
        <v>25</v>
      </c>
      <c r="E722" s="183" t="s">
        <v>28</v>
      </c>
      <c r="F722" s="185">
        <v>45195</v>
      </c>
      <c r="G722" s="183" t="s">
        <v>30</v>
      </c>
      <c r="H722" s="186">
        <v>2550000</v>
      </c>
      <c r="I722" s="183" t="s">
        <v>19</v>
      </c>
      <c r="J722" s="183">
        <v>30000</v>
      </c>
      <c r="K722" s="184"/>
      <c r="L722" s="183">
        <v>2023</v>
      </c>
      <c r="M722" s="184"/>
      <c r="N722" s="184"/>
      <c r="O722" s="184"/>
    </row>
    <row r="723" spans="1:15" s="176" customFormat="1" ht="15" x14ac:dyDescent="0.15">
      <c r="A723" s="183" t="s">
        <v>20</v>
      </c>
      <c r="B723" s="183" t="s">
        <v>29</v>
      </c>
      <c r="C723" s="184"/>
      <c r="D723" s="183" t="s">
        <v>25</v>
      </c>
      <c r="E723" s="183" t="s">
        <v>28</v>
      </c>
      <c r="F723" s="185">
        <v>45196</v>
      </c>
      <c r="G723" s="183" t="s">
        <v>30</v>
      </c>
      <c r="H723" s="186">
        <v>2040000</v>
      </c>
      <c r="I723" s="183" t="s">
        <v>19</v>
      </c>
      <c r="J723" s="183">
        <v>24000</v>
      </c>
      <c r="K723" s="184"/>
      <c r="L723" s="183">
        <v>2023</v>
      </c>
      <c r="M723" s="184"/>
      <c r="N723" s="184"/>
      <c r="O723" s="184"/>
    </row>
    <row r="724" spans="1:15" s="176" customFormat="1" ht="15" x14ac:dyDescent="0.15">
      <c r="A724" s="183" t="s">
        <v>20</v>
      </c>
      <c r="B724" s="183" t="s">
        <v>29</v>
      </c>
      <c r="C724" s="184"/>
      <c r="D724" s="183" t="s">
        <v>25</v>
      </c>
      <c r="E724" s="183" t="s">
        <v>28</v>
      </c>
      <c r="F724" s="185">
        <v>45197</v>
      </c>
      <c r="G724" s="183" t="s">
        <v>30</v>
      </c>
      <c r="H724" s="186">
        <v>2040000</v>
      </c>
      <c r="I724" s="183" t="s">
        <v>19</v>
      </c>
      <c r="J724" s="183">
        <v>24000</v>
      </c>
      <c r="K724" s="184"/>
      <c r="L724" s="183">
        <v>2023</v>
      </c>
      <c r="M724" s="184"/>
      <c r="N724" s="184"/>
      <c r="O724" s="184"/>
    </row>
    <row r="725" spans="1:15" s="176" customFormat="1" ht="15" x14ac:dyDescent="0.15">
      <c r="A725" s="183" t="s">
        <v>20</v>
      </c>
      <c r="B725" s="183" t="s">
        <v>29</v>
      </c>
      <c r="C725" s="184"/>
      <c r="D725" s="183" t="s">
        <v>25</v>
      </c>
      <c r="E725" s="183" t="s">
        <v>28</v>
      </c>
      <c r="F725" s="185">
        <v>45198</v>
      </c>
      <c r="G725" s="183" t="s">
        <v>30</v>
      </c>
      <c r="H725" s="186">
        <v>2130000</v>
      </c>
      <c r="I725" s="183" t="s">
        <v>19</v>
      </c>
      <c r="J725" s="183">
        <v>25000</v>
      </c>
      <c r="K725" s="184"/>
      <c r="L725" s="183">
        <v>2023</v>
      </c>
      <c r="M725" s="184"/>
      <c r="N725" s="184"/>
      <c r="O725" s="184"/>
    </row>
    <row r="726" spans="1:15" s="176" customFormat="1" ht="15" x14ac:dyDescent="0.15">
      <c r="A726" s="183" t="s">
        <v>20</v>
      </c>
      <c r="B726" s="183" t="s">
        <v>29</v>
      </c>
      <c r="C726" s="184"/>
      <c r="D726" s="183" t="s">
        <v>25</v>
      </c>
      <c r="E726" s="183" t="s">
        <v>28</v>
      </c>
      <c r="F726" s="185">
        <v>45199</v>
      </c>
      <c r="G726" s="183" t="s">
        <v>30</v>
      </c>
      <c r="H726" s="186">
        <v>2510000</v>
      </c>
      <c r="I726" s="183" t="s">
        <v>19</v>
      </c>
      <c r="J726" s="183">
        <v>29500</v>
      </c>
      <c r="K726" s="184"/>
      <c r="L726" s="183">
        <v>2023</v>
      </c>
      <c r="M726" s="184"/>
      <c r="N726" s="184"/>
      <c r="O726" s="184"/>
    </row>
    <row r="727" spans="1:15" s="176" customFormat="1" ht="15" x14ac:dyDescent="0.15">
      <c r="A727" s="183" t="s">
        <v>20</v>
      </c>
      <c r="B727" s="183" t="s">
        <v>29</v>
      </c>
      <c r="C727" s="184"/>
      <c r="D727" s="183" t="s">
        <v>25</v>
      </c>
      <c r="E727" s="183" t="s">
        <v>28</v>
      </c>
      <c r="F727" s="185">
        <v>45201</v>
      </c>
      <c r="G727" s="183" t="s">
        <v>30</v>
      </c>
      <c r="H727" s="186">
        <v>1960000</v>
      </c>
      <c r="I727" s="183" t="s">
        <v>19</v>
      </c>
      <c r="J727" s="183">
        <v>23000</v>
      </c>
      <c r="K727" s="184"/>
      <c r="L727" s="183">
        <v>2023</v>
      </c>
      <c r="M727" s="184"/>
      <c r="N727" s="184"/>
      <c r="O727" s="184"/>
    </row>
    <row r="728" spans="1:15" s="176" customFormat="1" ht="15" x14ac:dyDescent="0.15">
      <c r="A728" s="183" t="s">
        <v>20</v>
      </c>
      <c r="B728" s="183" t="s">
        <v>29</v>
      </c>
      <c r="C728" s="184"/>
      <c r="D728" s="183" t="s">
        <v>25</v>
      </c>
      <c r="E728" s="183" t="s">
        <v>28</v>
      </c>
      <c r="F728" s="185">
        <v>45202</v>
      </c>
      <c r="G728" s="183" t="s">
        <v>30</v>
      </c>
      <c r="H728" s="186">
        <v>1960000</v>
      </c>
      <c r="I728" s="183" t="s">
        <v>19</v>
      </c>
      <c r="J728" s="183">
        <v>23000</v>
      </c>
      <c r="K728" s="184"/>
      <c r="L728" s="183">
        <v>2023</v>
      </c>
      <c r="M728" s="184"/>
      <c r="N728" s="184"/>
      <c r="O728" s="184"/>
    </row>
    <row r="729" spans="1:15" s="176" customFormat="1" ht="15" x14ac:dyDescent="0.15">
      <c r="A729" s="183" t="s">
        <v>20</v>
      </c>
      <c r="B729" s="183" t="s">
        <v>29</v>
      </c>
      <c r="C729" s="184"/>
      <c r="D729" s="183" t="s">
        <v>25</v>
      </c>
      <c r="E729" s="183" t="s">
        <v>28</v>
      </c>
      <c r="F729" s="185">
        <v>45203</v>
      </c>
      <c r="G729" s="183" t="s">
        <v>30</v>
      </c>
      <c r="H729" s="186">
        <v>1530000</v>
      </c>
      <c r="I729" s="183" t="s">
        <v>19</v>
      </c>
      <c r="J729" s="183">
        <v>18000</v>
      </c>
      <c r="K729" s="184"/>
      <c r="L729" s="183">
        <v>2023</v>
      </c>
      <c r="M729" s="184"/>
      <c r="N729" s="184"/>
      <c r="O729" s="184"/>
    </row>
    <row r="730" spans="1:15" s="176" customFormat="1" ht="15" x14ac:dyDescent="0.15">
      <c r="A730" s="183" t="s">
        <v>20</v>
      </c>
      <c r="B730" s="183" t="s">
        <v>29</v>
      </c>
      <c r="C730" s="184"/>
      <c r="D730" s="183" t="s">
        <v>25</v>
      </c>
      <c r="E730" s="183" t="s">
        <v>28</v>
      </c>
      <c r="F730" s="185">
        <v>45204</v>
      </c>
      <c r="G730" s="183" t="s">
        <v>30</v>
      </c>
      <c r="H730" s="186">
        <v>1530000</v>
      </c>
      <c r="I730" s="183" t="s">
        <v>19</v>
      </c>
      <c r="J730" s="183">
        <v>18000</v>
      </c>
      <c r="K730" s="184"/>
      <c r="L730" s="183">
        <v>2023</v>
      </c>
      <c r="M730" s="184"/>
      <c r="N730" s="184"/>
      <c r="O730" s="184"/>
    </row>
    <row r="731" spans="1:15" s="176" customFormat="1" ht="15" x14ac:dyDescent="0.15">
      <c r="A731" s="183" t="s">
        <v>20</v>
      </c>
      <c r="B731" s="183" t="s">
        <v>29</v>
      </c>
      <c r="C731" s="184"/>
      <c r="D731" s="183" t="s">
        <v>25</v>
      </c>
      <c r="E731" s="183" t="s">
        <v>28</v>
      </c>
      <c r="F731" s="185">
        <v>45205</v>
      </c>
      <c r="G731" s="183" t="s">
        <v>30</v>
      </c>
      <c r="H731" s="186">
        <v>1530000</v>
      </c>
      <c r="I731" s="183" t="s">
        <v>19</v>
      </c>
      <c r="J731" s="183">
        <v>18000</v>
      </c>
      <c r="K731" s="184"/>
      <c r="L731" s="183">
        <v>2023</v>
      </c>
      <c r="M731" s="184"/>
      <c r="N731" s="184"/>
      <c r="O731" s="184"/>
    </row>
    <row r="732" spans="1:15" s="176" customFormat="1" ht="15" x14ac:dyDescent="0.15">
      <c r="A732" s="183" t="s">
        <v>20</v>
      </c>
      <c r="B732" s="183" t="s">
        <v>29</v>
      </c>
      <c r="C732" s="184"/>
      <c r="D732" s="183" t="s">
        <v>25</v>
      </c>
      <c r="E732" s="183" t="s">
        <v>28</v>
      </c>
      <c r="F732" s="185">
        <v>45206</v>
      </c>
      <c r="G732" s="183" t="s">
        <v>30</v>
      </c>
      <c r="H732" s="186">
        <v>1280000</v>
      </c>
      <c r="I732" s="183" t="s">
        <v>19</v>
      </c>
      <c r="J732" s="183">
        <v>15000</v>
      </c>
      <c r="K732" s="184"/>
      <c r="L732" s="183">
        <v>2023</v>
      </c>
      <c r="M732" s="184"/>
      <c r="N732" s="184"/>
      <c r="O732" s="184"/>
    </row>
    <row r="733" spans="1:15" s="176" customFormat="1" ht="15" x14ac:dyDescent="0.15">
      <c r="A733" s="183" t="s">
        <v>20</v>
      </c>
      <c r="B733" s="183" t="s">
        <v>29</v>
      </c>
      <c r="C733" s="184"/>
      <c r="D733" s="183" t="s">
        <v>25</v>
      </c>
      <c r="E733" s="183" t="s">
        <v>28</v>
      </c>
      <c r="F733" s="185">
        <v>45208</v>
      </c>
      <c r="G733" s="183" t="s">
        <v>30</v>
      </c>
      <c r="H733" s="186">
        <v>1530000</v>
      </c>
      <c r="I733" s="183" t="s">
        <v>19</v>
      </c>
      <c r="J733" s="183">
        <v>18000</v>
      </c>
      <c r="K733" s="184"/>
      <c r="L733" s="183">
        <v>2023</v>
      </c>
      <c r="M733" s="184"/>
      <c r="N733" s="184"/>
      <c r="O733" s="184"/>
    </row>
    <row r="734" spans="1:15" s="176" customFormat="1" ht="15" x14ac:dyDescent="0.15">
      <c r="A734" s="183" t="s">
        <v>20</v>
      </c>
      <c r="B734" s="183" t="s">
        <v>29</v>
      </c>
      <c r="C734" s="184"/>
      <c r="D734" s="183" t="s">
        <v>25</v>
      </c>
      <c r="E734" s="183" t="s">
        <v>28</v>
      </c>
      <c r="F734" s="185">
        <v>45209</v>
      </c>
      <c r="G734" s="183" t="s">
        <v>30</v>
      </c>
      <c r="H734" s="186">
        <v>1960000</v>
      </c>
      <c r="I734" s="183" t="s">
        <v>19</v>
      </c>
      <c r="J734" s="183">
        <v>23000</v>
      </c>
      <c r="K734" s="184"/>
      <c r="L734" s="183">
        <v>2023</v>
      </c>
      <c r="M734" s="184"/>
      <c r="N734" s="184"/>
      <c r="O734" s="184"/>
    </row>
    <row r="735" spans="1:15" s="176" customFormat="1" ht="15" x14ac:dyDescent="0.15">
      <c r="A735" s="183" t="s">
        <v>20</v>
      </c>
      <c r="B735" s="183" t="s">
        <v>29</v>
      </c>
      <c r="C735" s="184"/>
      <c r="D735" s="183" t="s">
        <v>25</v>
      </c>
      <c r="E735" s="183" t="s">
        <v>28</v>
      </c>
      <c r="F735" s="185">
        <v>45210</v>
      </c>
      <c r="G735" s="183" t="s">
        <v>30</v>
      </c>
      <c r="H735" s="186">
        <v>1960000</v>
      </c>
      <c r="I735" s="183" t="s">
        <v>19</v>
      </c>
      <c r="J735" s="183">
        <v>23000</v>
      </c>
      <c r="K735" s="184"/>
      <c r="L735" s="183">
        <v>2023</v>
      </c>
      <c r="M735" s="184"/>
      <c r="N735" s="184"/>
      <c r="O735" s="184"/>
    </row>
    <row r="736" spans="1:15" s="176" customFormat="1" ht="15" x14ac:dyDescent="0.15">
      <c r="A736" s="183" t="s">
        <v>20</v>
      </c>
      <c r="B736" s="183" t="s">
        <v>29</v>
      </c>
      <c r="C736" s="184"/>
      <c r="D736" s="183" t="s">
        <v>25</v>
      </c>
      <c r="E736" s="183" t="s">
        <v>28</v>
      </c>
      <c r="F736" s="185">
        <v>45211</v>
      </c>
      <c r="G736" s="183" t="s">
        <v>30</v>
      </c>
      <c r="H736" s="186">
        <v>1870000</v>
      </c>
      <c r="I736" s="183" t="s">
        <v>19</v>
      </c>
      <c r="J736" s="183">
        <v>22000</v>
      </c>
      <c r="K736" s="184"/>
      <c r="L736" s="183">
        <v>2023</v>
      </c>
      <c r="M736" s="184"/>
      <c r="N736" s="184"/>
      <c r="O736" s="184"/>
    </row>
    <row r="737" spans="1:15" s="176" customFormat="1" ht="15" x14ac:dyDescent="0.15">
      <c r="A737" s="183" t="s">
        <v>20</v>
      </c>
      <c r="B737" s="183" t="s">
        <v>29</v>
      </c>
      <c r="C737" s="184"/>
      <c r="D737" s="183" t="s">
        <v>25</v>
      </c>
      <c r="E737" s="183" t="s">
        <v>28</v>
      </c>
      <c r="F737" s="185">
        <v>45212</v>
      </c>
      <c r="G737" s="183" t="s">
        <v>30</v>
      </c>
      <c r="H737" s="186">
        <v>1360000</v>
      </c>
      <c r="I737" s="183" t="s">
        <v>19</v>
      </c>
      <c r="J737" s="183">
        <v>16000</v>
      </c>
      <c r="K737" s="184"/>
      <c r="L737" s="183">
        <v>2023</v>
      </c>
      <c r="M737" s="184"/>
      <c r="N737" s="184"/>
      <c r="O737" s="184"/>
    </row>
    <row r="738" spans="1:15" s="176" customFormat="1" ht="15" x14ac:dyDescent="0.15">
      <c r="A738" s="183" t="s">
        <v>20</v>
      </c>
      <c r="B738" s="183" t="s">
        <v>29</v>
      </c>
      <c r="C738" s="184"/>
      <c r="D738" s="183" t="s">
        <v>25</v>
      </c>
      <c r="E738" s="183" t="s">
        <v>28</v>
      </c>
      <c r="F738" s="185">
        <v>45213</v>
      </c>
      <c r="G738" s="183" t="s">
        <v>30</v>
      </c>
      <c r="H738" s="186">
        <v>1360000</v>
      </c>
      <c r="I738" s="183" t="s">
        <v>19</v>
      </c>
      <c r="J738" s="183">
        <v>16000</v>
      </c>
      <c r="K738" s="184"/>
      <c r="L738" s="183">
        <v>2023</v>
      </c>
      <c r="M738" s="184"/>
      <c r="N738" s="184"/>
      <c r="O738" s="184"/>
    </row>
    <row r="739" spans="1:15" s="176" customFormat="1" ht="15" x14ac:dyDescent="0.15">
      <c r="A739" s="183" t="s">
        <v>20</v>
      </c>
      <c r="B739" s="183" t="s">
        <v>29</v>
      </c>
      <c r="C739" s="184"/>
      <c r="D739" s="183" t="s">
        <v>25</v>
      </c>
      <c r="E739" s="183" t="s">
        <v>28</v>
      </c>
      <c r="F739" s="185">
        <v>45215</v>
      </c>
      <c r="G739" s="183" t="s">
        <v>30</v>
      </c>
      <c r="H739" s="186">
        <v>1280000</v>
      </c>
      <c r="I739" s="183" t="s">
        <v>19</v>
      </c>
      <c r="J739" s="183">
        <v>15000</v>
      </c>
      <c r="K739" s="184"/>
      <c r="L739" s="183">
        <v>2023</v>
      </c>
      <c r="M739" s="184"/>
      <c r="N739" s="184"/>
      <c r="O739" s="184"/>
    </row>
    <row r="740" spans="1:15" s="176" customFormat="1" ht="15" x14ac:dyDescent="0.15">
      <c r="A740" s="183" t="s">
        <v>20</v>
      </c>
      <c r="B740" s="183" t="s">
        <v>29</v>
      </c>
      <c r="C740" s="184"/>
      <c r="D740" s="183" t="s">
        <v>25</v>
      </c>
      <c r="E740" s="183" t="s">
        <v>28</v>
      </c>
      <c r="F740" s="185">
        <v>45216</v>
      </c>
      <c r="G740" s="183" t="s">
        <v>30</v>
      </c>
      <c r="H740" s="186">
        <v>1280000</v>
      </c>
      <c r="I740" s="183" t="s">
        <v>19</v>
      </c>
      <c r="J740" s="183">
        <v>15000</v>
      </c>
      <c r="K740" s="184"/>
      <c r="L740" s="183">
        <v>2023</v>
      </c>
      <c r="M740" s="184"/>
      <c r="N740" s="184"/>
      <c r="O740" s="184"/>
    </row>
    <row r="741" spans="1:15" s="176" customFormat="1" ht="15" x14ac:dyDescent="0.15">
      <c r="A741" s="183" t="s">
        <v>20</v>
      </c>
      <c r="B741" s="183" t="s">
        <v>29</v>
      </c>
      <c r="C741" s="184"/>
      <c r="D741" s="183" t="s">
        <v>25</v>
      </c>
      <c r="E741" s="183" t="s">
        <v>28</v>
      </c>
      <c r="F741" s="185">
        <v>45217</v>
      </c>
      <c r="G741" s="183" t="s">
        <v>30</v>
      </c>
      <c r="H741" s="186">
        <v>1280000</v>
      </c>
      <c r="I741" s="183" t="s">
        <v>19</v>
      </c>
      <c r="J741" s="183">
        <v>15000</v>
      </c>
      <c r="K741" s="184"/>
      <c r="L741" s="183">
        <v>2023</v>
      </c>
      <c r="M741" s="184"/>
      <c r="N741" s="184"/>
      <c r="O741" s="184"/>
    </row>
    <row r="742" spans="1:15" s="176" customFormat="1" ht="15" x14ac:dyDescent="0.15">
      <c r="A742" s="183" t="s">
        <v>20</v>
      </c>
      <c r="B742" s="183" t="s">
        <v>29</v>
      </c>
      <c r="C742" s="184"/>
      <c r="D742" s="183" t="s">
        <v>25</v>
      </c>
      <c r="E742" s="183" t="s">
        <v>28</v>
      </c>
      <c r="F742" s="185">
        <v>45218</v>
      </c>
      <c r="G742" s="183" t="s">
        <v>30</v>
      </c>
      <c r="H742" s="186">
        <v>1280000</v>
      </c>
      <c r="I742" s="183" t="s">
        <v>19</v>
      </c>
      <c r="J742" s="183">
        <v>15000</v>
      </c>
      <c r="K742" s="184"/>
      <c r="L742" s="183">
        <v>2023</v>
      </c>
      <c r="M742" s="184"/>
      <c r="N742" s="184"/>
      <c r="O742" s="184"/>
    </row>
    <row r="743" spans="1:15" s="176" customFormat="1" ht="15" x14ac:dyDescent="0.15">
      <c r="A743" s="183" t="s">
        <v>20</v>
      </c>
      <c r="B743" s="183" t="s">
        <v>29</v>
      </c>
      <c r="C743" s="183" t="s">
        <v>26</v>
      </c>
      <c r="D743" s="183" t="s">
        <v>25</v>
      </c>
      <c r="E743" s="183" t="s">
        <v>28</v>
      </c>
      <c r="F743" s="185">
        <v>45113</v>
      </c>
      <c r="G743" s="183" t="s">
        <v>30</v>
      </c>
      <c r="H743" s="186">
        <v>430000</v>
      </c>
      <c r="I743" s="183" t="s">
        <v>19</v>
      </c>
      <c r="J743" s="183">
        <v>5000</v>
      </c>
      <c r="K743" s="184"/>
      <c r="L743" s="183">
        <v>2023</v>
      </c>
      <c r="M743" s="184"/>
      <c r="N743" s="184"/>
      <c r="O743" s="184"/>
    </row>
    <row r="744" spans="1:15" s="176" customFormat="1" ht="15" x14ac:dyDescent="0.15">
      <c r="A744" s="183" t="s">
        <v>20</v>
      </c>
      <c r="B744" s="183" t="s">
        <v>29</v>
      </c>
      <c r="C744" s="183" t="s">
        <v>26</v>
      </c>
      <c r="D744" s="183" t="s">
        <v>25</v>
      </c>
      <c r="E744" s="183" t="s">
        <v>28</v>
      </c>
      <c r="F744" s="185">
        <v>45114</v>
      </c>
      <c r="G744" s="183" t="s">
        <v>30</v>
      </c>
      <c r="H744" s="186">
        <v>430000</v>
      </c>
      <c r="I744" s="183" t="s">
        <v>19</v>
      </c>
      <c r="J744" s="183">
        <v>5000</v>
      </c>
      <c r="K744" s="184"/>
      <c r="L744" s="183">
        <v>2023</v>
      </c>
      <c r="M744" s="184"/>
      <c r="N744" s="184"/>
      <c r="O744" s="184"/>
    </row>
    <row r="745" spans="1:15" s="176" customFormat="1" ht="15" x14ac:dyDescent="0.15">
      <c r="A745" s="183" t="s">
        <v>20</v>
      </c>
      <c r="B745" s="183" t="s">
        <v>29</v>
      </c>
      <c r="C745" s="183" t="s">
        <v>26</v>
      </c>
      <c r="D745" s="183" t="s">
        <v>25</v>
      </c>
      <c r="E745" s="183" t="s">
        <v>28</v>
      </c>
      <c r="F745" s="185">
        <v>45115</v>
      </c>
      <c r="G745" s="183" t="s">
        <v>30</v>
      </c>
      <c r="H745" s="186">
        <v>430000</v>
      </c>
      <c r="I745" s="183" t="s">
        <v>19</v>
      </c>
      <c r="J745" s="183">
        <v>5000</v>
      </c>
      <c r="K745" s="184"/>
      <c r="L745" s="183">
        <v>2023</v>
      </c>
      <c r="M745" s="184"/>
      <c r="N745" s="184"/>
      <c r="O745" s="184"/>
    </row>
    <row r="746" spans="1:15" s="176" customFormat="1" ht="15" x14ac:dyDescent="0.15">
      <c r="A746" s="183" t="s">
        <v>20</v>
      </c>
      <c r="B746" s="183" t="s">
        <v>29</v>
      </c>
      <c r="C746" s="183" t="s">
        <v>26</v>
      </c>
      <c r="D746" s="183" t="s">
        <v>25</v>
      </c>
      <c r="E746" s="183" t="s">
        <v>28</v>
      </c>
      <c r="F746" s="185">
        <v>45117</v>
      </c>
      <c r="G746" s="183" t="s">
        <v>30</v>
      </c>
      <c r="H746" s="186">
        <v>430000</v>
      </c>
      <c r="I746" s="183" t="s">
        <v>19</v>
      </c>
      <c r="J746" s="183">
        <v>5000</v>
      </c>
      <c r="K746" s="184"/>
      <c r="L746" s="183">
        <v>2023</v>
      </c>
      <c r="M746" s="184"/>
      <c r="N746" s="184"/>
      <c r="O746" s="184"/>
    </row>
    <row r="747" spans="1:15" s="176" customFormat="1" ht="15" x14ac:dyDescent="0.15">
      <c r="A747" s="183" t="s">
        <v>20</v>
      </c>
      <c r="B747" s="183" t="s">
        <v>29</v>
      </c>
      <c r="C747" s="183" t="s">
        <v>26</v>
      </c>
      <c r="D747" s="183" t="s">
        <v>25</v>
      </c>
      <c r="E747" s="183" t="s">
        <v>28</v>
      </c>
      <c r="F747" s="185">
        <v>45118</v>
      </c>
      <c r="G747" s="183" t="s">
        <v>30</v>
      </c>
      <c r="H747" s="186">
        <v>340000</v>
      </c>
      <c r="I747" s="183" t="s">
        <v>19</v>
      </c>
      <c r="J747" s="183">
        <v>4000</v>
      </c>
      <c r="K747" s="184"/>
      <c r="L747" s="183">
        <v>2023</v>
      </c>
      <c r="M747" s="184"/>
      <c r="N747" s="184"/>
      <c r="O747" s="184"/>
    </row>
    <row r="748" spans="1:15" s="176" customFormat="1" ht="15" x14ac:dyDescent="0.15">
      <c r="A748" s="183" t="s">
        <v>20</v>
      </c>
      <c r="B748" s="183" t="s">
        <v>29</v>
      </c>
      <c r="C748" s="183" t="s">
        <v>26</v>
      </c>
      <c r="D748" s="183" t="s">
        <v>25</v>
      </c>
      <c r="E748" s="183" t="s">
        <v>28</v>
      </c>
      <c r="F748" s="185">
        <v>45119</v>
      </c>
      <c r="G748" s="183" t="s">
        <v>30</v>
      </c>
      <c r="H748" s="186">
        <v>340000</v>
      </c>
      <c r="I748" s="183" t="s">
        <v>19</v>
      </c>
      <c r="J748" s="183">
        <v>4000</v>
      </c>
      <c r="K748" s="184"/>
      <c r="L748" s="183">
        <v>2023</v>
      </c>
      <c r="M748" s="184"/>
      <c r="N748" s="184"/>
      <c r="O748" s="184"/>
    </row>
    <row r="749" spans="1:15" s="176" customFormat="1" ht="15" x14ac:dyDescent="0.15">
      <c r="A749" s="183" t="s">
        <v>20</v>
      </c>
      <c r="B749" s="183" t="s">
        <v>29</v>
      </c>
      <c r="C749" s="183" t="s">
        <v>26</v>
      </c>
      <c r="D749" s="183" t="s">
        <v>25</v>
      </c>
      <c r="E749" s="183" t="s">
        <v>28</v>
      </c>
      <c r="F749" s="185">
        <v>45120</v>
      </c>
      <c r="G749" s="183" t="s">
        <v>30</v>
      </c>
      <c r="H749" s="186">
        <v>340000</v>
      </c>
      <c r="I749" s="183" t="s">
        <v>19</v>
      </c>
      <c r="J749" s="183">
        <v>4000</v>
      </c>
      <c r="K749" s="184"/>
      <c r="L749" s="183">
        <v>2023</v>
      </c>
      <c r="M749" s="184"/>
      <c r="N749" s="184"/>
      <c r="O749" s="184"/>
    </row>
    <row r="750" spans="1:15" s="176" customFormat="1" ht="15" x14ac:dyDescent="0.15">
      <c r="A750" s="183" t="s">
        <v>20</v>
      </c>
      <c r="B750" s="183" t="s">
        <v>29</v>
      </c>
      <c r="C750" s="183" t="s">
        <v>26</v>
      </c>
      <c r="D750" s="183" t="s">
        <v>25</v>
      </c>
      <c r="E750" s="183" t="s">
        <v>28</v>
      </c>
      <c r="F750" s="185">
        <v>45121</v>
      </c>
      <c r="G750" s="183" t="s">
        <v>30</v>
      </c>
      <c r="H750" s="186">
        <v>340000</v>
      </c>
      <c r="I750" s="183" t="s">
        <v>19</v>
      </c>
      <c r="J750" s="183">
        <v>4000</v>
      </c>
      <c r="K750" s="184"/>
      <c r="L750" s="183">
        <v>2023</v>
      </c>
      <c r="M750" s="184"/>
      <c r="N750" s="184"/>
      <c r="O750" s="184"/>
    </row>
    <row r="751" spans="1:15" s="176" customFormat="1" ht="15" x14ac:dyDescent="0.15">
      <c r="A751" s="183" t="s">
        <v>20</v>
      </c>
      <c r="B751" s="183" t="s">
        <v>29</v>
      </c>
      <c r="C751" s="183" t="s">
        <v>26</v>
      </c>
      <c r="D751" s="183" t="s">
        <v>25</v>
      </c>
      <c r="E751" s="183" t="s">
        <v>28</v>
      </c>
      <c r="F751" s="185">
        <v>45122</v>
      </c>
      <c r="G751" s="183" t="s">
        <v>30</v>
      </c>
      <c r="H751" s="186">
        <v>80000</v>
      </c>
      <c r="I751" s="183" t="s">
        <v>19</v>
      </c>
      <c r="J751" s="183">
        <v>941</v>
      </c>
      <c r="K751" s="184"/>
      <c r="L751" s="183">
        <v>2023</v>
      </c>
      <c r="M751" s="184"/>
      <c r="N751" s="184"/>
      <c r="O751" s="184"/>
    </row>
    <row r="752" spans="1:15" s="176" customFormat="1" ht="15" x14ac:dyDescent="0.15">
      <c r="A752" s="183" t="s">
        <v>20</v>
      </c>
      <c r="B752" s="183" t="s">
        <v>29</v>
      </c>
      <c r="C752" s="183" t="s">
        <v>26</v>
      </c>
      <c r="D752" s="183" t="s">
        <v>25</v>
      </c>
      <c r="E752" s="183" t="s">
        <v>28</v>
      </c>
      <c r="F752" s="185">
        <v>45124</v>
      </c>
      <c r="G752" s="183" t="s">
        <v>30</v>
      </c>
      <c r="H752" s="186">
        <v>340000</v>
      </c>
      <c r="I752" s="183" t="s">
        <v>19</v>
      </c>
      <c r="J752" s="183">
        <v>4000</v>
      </c>
      <c r="K752" s="184"/>
      <c r="L752" s="183">
        <v>2023</v>
      </c>
      <c r="M752" s="184"/>
      <c r="N752" s="184"/>
      <c r="O752" s="184"/>
    </row>
    <row r="753" spans="1:15" s="176" customFormat="1" ht="15" x14ac:dyDescent="0.15">
      <c r="A753" s="183" t="s">
        <v>20</v>
      </c>
      <c r="B753" s="183" t="s">
        <v>29</v>
      </c>
      <c r="C753" s="183" t="s">
        <v>26</v>
      </c>
      <c r="D753" s="183" t="s">
        <v>25</v>
      </c>
      <c r="E753" s="183" t="s">
        <v>28</v>
      </c>
      <c r="F753" s="185">
        <v>45125</v>
      </c>
      <c r="G753" s="183" t="s">
        <v>30</v>
      </c>
      <c r="H753" s="186">
        <v>1280000</v>
      </c>
      <c r="I753" s="183" t="s">
        <v>19</v>
      </c>
      <c r="J753" s="183">
        <v>15000</v>
      </c>
      <c r="K753" s="184"/>
      <c r="L753" s="183">
        <v>2023</v>
      </c>
      <c r="M753" s="184"/>
      <c r="N753" s="184"/>
      <c r="O753" s="184"/>
    </row>
    <row r="754" spans="1:15" s="176" customFormat="1" ht="15" x14ac:dyDescent="0.15">
      <c r="A754" s="183" t="s">
        <v>20</v>
      </c>
      <c r="B754" s="183" t="s">
        <v>29</v>
      </c>
      <c r="C754" s="183" t="s">
        <v>26</v>
      </c>
      <c r="D754" s="183" t="s">
        <v>25</v>
      </c>
      <c r="E754" s="183" t="s">
        <v>28</v>
      </c>
      <c r="F754" s="185">
        <v>45126</v>
      </c>
      <c r="G754" s="183" t="s">
        <v>30</v>
      </c>
      <c r="H754" s="186">
        <v>1020000</v>
      </c>
      <c r="I754" s="183" t="s">
        <v>19</v>
      </c>
      <c r="J754" s="183">
        <v>12000</v>
      </c>
      <c r="K754" s="184"/>
      <c r="L754" s="183">
        <v>2023</v>
      </c>
      <c r="M754" s="184"/>
      <c r="N754" s="184"/>
      <c r="O754" s="184"/>
    </row>
    <row r="755" spans="1:15" s="176" customFormat="1" ht="15" x14ac:dyDescent="0.15">
      <c r="A755" s="183" t="s">
        <v>20</v>
      </c>
      <c r="B755" s="183" t="s">
        <v>29</v>
      </c>
      <c r="C755" s="183" t="s">
        <v>26</v>
      </c>
      <c r="D755" s="183" t="s">
        <v>25</v>
      </c>
      <c r="E755" s="183" t="s">
        <v>28</v>
      </c>
      <c r="F755" s="185">
        <v>45127</v>
      </c>
      <c r="G755" s="183" t="s">
        <v>30</v>
      </c>
      <c r="H755" s="186">
        <v>1020000</v>
      </c>
      <c r="I755" s="183" t="s">
        <v>19</v>
      </c>
      <c r="J755" s="183">
        <v>12000</v>
      </c>
      <c r="K755" s="184"/>
      <c r="L755" s="183">
        <v>2023</v>
      </c>
      <c r="M755" s="184"/>
      <c r="N755" s="184"/>
      <c r="O755" s="184"/>
    </row>
    <row r="756" spans="1:15" s="176" customFormat="1" ht="15" x14ac:dyDescent="0.15">
      <c r="A756" s="183" t="s">
        <v>20</v>
      </c>
      <c r="B756" s="183" t="s">
        <v>29</v>
      </c>
      <c r="C756" s="183" t="s">
        <v>26</v>
      </c>
      <c r="D756" s="183" t="s">
        <v>25</v>
      </c>
      <c r="E756" s="183" t="s">
        <v>28</v>
      </c>
      <c r="F756" s="185">
        <v>45128</v>
      </c>
      <c r="G756" s="183" t="s">
        <v>30</v>
      </c>
      <c r="H756" s="186">
        <v>850000</v>
      </c>
      <c r="I756" s="183" t="s">
        <v>19</v>
      </c>
      <c r="J756" s="183">
        <v>10000</v>
      </c>
      <c r="K756" s="184"/>
      <c r="L756" s="183">
        <v>2023</v>
      </c>
      <c r="M756" s="184"/>
      <c r="N756" s="184"/>
      <c r="O756" s="184"/>
    </row>
    <row r="757" spans="1:15" s="176" customFormat="1" ht="15" x14ac:dyDescent="0.15">
      <c r="A757" s="183" t="s">
        <v>20</v>
      </c>
      <c r="B757" s="183" t="s">
        <v>29</v>
      </c>
      <c r="C757" s="183" t="s">
        <v>26</v>
      </c>
      <c r="D757" s="183" t="s">
        <v>25</v>
      </c>
      <c r="E757" s="183" t="s">
        <v>28</v>
      </c>
      <c r="F757" s="185">
        <v>45129</v>
      </c>
      <c r="G757" s="183" t="s">
        <v>30</v>
      </c>
      <c r="H757" s="186">
        <v>850000</v>
      </c>
      <c r="I757" s="183" t="s">
        <v>19</v>
      </c>
      <c r="J757" s="183">
        <v>10000</v>
      </c>
      <c r="K757" s="184"/>
      <c r="L757" s="183">
        <v>2023</v>
      </c>
      <c r="M757" s="184"/>
      <c r="N757" s="184"/>
      <c r="O757" s="184"/>
    </row>
    <row r="758" spans="1:15" s="176" customFormat="1" ht="15" x14ac:dyDescent="0.15">
      <c r="A758" s="183" t="s">
        <v>20</v>
      </c>
      <c r="B758" s="183" t="s">
        <v>29</v>
      </c>
      <c r="C758" s="183" t="s">
        <v>26</v>
      </c>
      <c r="D758" s="183" t="s">
        <v>25</v>
      </c>
      <c r="E758" s="183" t="s">
        <v>28</v>
      </c>
      <c r="F758" s="185">
        <v>45131</v>
      </c>
      <c r="G758" s="183" t="s">
        <v>30</v>
      </c>
      <c r="H758" s="186">
        <v>1190000</v>
      </c>
      <c r="I758" s="183" t="s">
        <v>19</v>
      </c>
      <c r="J758" s="183">
        <v>14000</v>
      </c>
      <c r="K758" s="184"/>
      <c r="L758" s="183">
        <v>2023</v>
      </c>
      <c r="M758" s="184"/>
      <c r="N758" s="184"/>
      <c r="O758" s="184"/>
    </row>
    <row r="759" spans="1:15" s="176" customFormat="1" ht="15" x14ac:dyDescent="0.15">
      <c r="A759" s="183" t="s">
        <v>20</v>
      </c>
      <c r="B759" s="183" t="s">
        <v>29</v>
      </c>
      <c r="C759" s="183" t="s">
        <v>26</v>
      </c>
      <c r="D759" s="183" t="s">
        <v>25</v>
      </c>
      <c r="E759" s="183" t="s">
        <v>28</v>
      </c>
      <c r="F759" s="185">
        <v>45132</v>
      </c>
      <c r="G759" s="183" t="s">
        <v>30</v>
      </c>
      <c r="H759" s="186">
        <v>1190000</v>
      </c>
      <c r="I759" s="183" t="s">
        <v>19</v>
      </c>
      <c r="J759" s="183">
        <v>14000</v>
      </c>
      <c r="K759" s="184"/>
      <c r="L759" s="183">
        <v>2023</v>
      </c>
      <c r="M759" s="184"/>
      <c r="N759" s="184"/>
      <c r="O759" s="184"/>
    </row>
    <row r="760" spans="1:15" s="176" customFormat="1" ht="15" x14ac:dyDescent="0.15">
      <c r="A760" s="183" t="s">
        <v>20</v>
      </c>
      <c r="B760" s="183" t="s">
        <v>29</v>
      </c>
      <c r="C760" s="183" t="s">
        <v>26</v>
      </c>
      <c r="D760" s="183" t="s">
        <v>25</v>
      </c>
      <c r="E760" s="183" t="s">
        <v>28</v>
      </c>
      <c r="F760" s="185">
        <v>45133</v>
      </c>
      <c r="G760" s="183" t="s">
        <v>30</v>
      </c>
      <c r="H760" s="186">
        <v>1360000</v>
      </c>
      <c r="I760" s="183" t="s">
        <v>19</v>
      </c>
      <c r="J760" s="183">
        <v>16000</v>
      </c>
      <c r="K760" s="184"/>
      <c r="L760" s="183">
        <v>2023</v>
      </c>
      <c r="M760" s="184"/>
      <c r="N760" s="184"/>
      <c r="O760" s="184"/>
    </row>
    <row r="761" spans="1:15" s="176" customFormat="1" ht="15" x14ac:dyDescent="0.15">
      <c r="A761" s="183" t="s">
        <v>20</v>
      </c>
      <c r="B761" s="183" t="s">
        <v>29</v>
      </c>
      <c r="C761" s="183" t="s">
        <v>26</v>
      </c>
      <c r="D761" s="183" t="s">
        <v>25</v>
      </c>
      <c r="E761" s="183" t="s">
        <v>28</v>
      </c>
      <c r="F761" s="185">
        <v>45134</v>
      </c>
      <c r="G761" s="183" t="s">
        <v>30</v>
      </c>
      <c r="H761" s="186">
        <v>1360000</v>
      </c>
      <c r="I761" s="183" t="s">
        <v>19</v>
      </c>
      <c r="J761" s="183">
        <v>16000</v>
      </c>
      <c r="K761" s="184"/>
      <c r="L761" s="183">
        <v>2023</v>
      </c>
      <c r="M761" s="184"/>
      <c r="N761" s="184"/>
      <c r="O761" s="184"/>
    </row>
    <row r="762" spans="1:15" s="176" customFormat="1" ht="15" x14ac:dyDescent="0.15">
      <c r="A762" s="183" t="s">
        <v>20</v>
      </c>
      <c r="B762" s="183" t="s">
        <v>29</v>
      </c>
      <c r="C762" s="183" t="s">
        <v>26</v>
      </c>
      <c r="D762" s="183" t="s">
        <v>25</v>
      </c>
      <c r="E762" s="183" t="s">
        <v>28</v>
      </c>
      <c r="F762" s="185">
        <v>45135</v>
      </c>
      <c r="G762" s="183" t="s">
        <v>30</v>
      </c>
      <c r="H762" s="186">
        <v>1360000</v>
      </c>
      <c r="I762" s="183" t="s">
        <v>19</v>
      </c>
      <c r="J762" s="183">
        <v>16000</v>
      </c>
      <c r="K762" s="184"/>
      <c r="L762" s="183">
        <v>2023</v>
      </c>
      <c r="M762" s="184"/>
      <c r="N762" s="184"/>
      <c r="O762" s="184"/>
    </row>
    <row r="763" spans="1:15" s="176" customFormat="1" ht="15" x14ac:dyDescent="0.15">
      <c r="A763" s="183" t="s">
        <v>20</v>
      </c>
      <c r="B763" s="183" t="s">
        <v>29</v>
      </c>
      <c r="C763" s="183" t="s">
        <v>26</v>
      </c>
      <c r="D763" s="183" t="s">
        <v>25</v>
      </c>
      <c r="E763" s="183" t="s">
        <v>28</v>
      </c>
      <c r="F763" s="185">
        <v>45136</v>
      </c>
      <c r="G763" s="183" t="s">
        <v>30</v>
      </c>
      <c r="H763" s="186">
        <v>850000</v>
      </c>
      <c r="I763" s="183" t="s">
        <v>19</v>
      </c>
      <c r="J763" s="183">
        <v>10000</v>
      </c>
      <c r="K763" s="184"/>
      <c r="L763" s="183">
        <v>2023</v>
      </c>
      <c r="M763" s="184"/>
      <c r="N763" s="184"/>
      <c r="O763" s="184"/>
    </row>
    <row r="764" spans="1:15" s="176" customFormat="1" ht="15" x14ac:dyDescent="0.15">
      <c r="A764" s="183" t="s">
        <v>20</v>
      </c>
      <c r="B764" s="183" t="s">
        <v>29</v>
      </c>
      <c r="C764" s="183" t="s">
        <v>26</v>
      </c>
      <c r="D764" s="183" t="s">
        <v>25</v>
      </c>
      <c r="E764" s="183" t="s">
        <v>28</v>
      </c>
      <c r="F764" s="185">
        <v>45138</v>
      </c>
      <c r="G764" s="183" t="s">
        <v>30</v>
      </c>
      <c r="H764" s="186">
        <v>430000</v>
      </c>
      <c r="I764" s="183" t="s">
        <v>19</v>
      </c>
      <c r="J764" s="183">
        <v>5000</v>
      </c>
      <c r="K764" s="184"/>
      <c r="L764" s="183">
        <v>2023</v>
      </c>
      <c r="M764" s="184"/>
      <c r="N764" s="184"/>
      <c r="O764" s="184"/>
    </row>
    <row r="765" spans="1:15" s="176" customFormat="1" ht="15" x14ac:dyDescent="0.15">
      <c r="A765" s="183" t="s">
        <v>20</v>
      </c>
      <c r="B765" s="183" t="s">
        <v>29</v>
      </c>
      <c r="C765" s="183" t="s">
        <v>26</v>
      </c>
      <c r="D765" s="183" t="s">
        <v>25</v>
      </c>
      <c r="E765" s="183" t="s">
        <v>28</v>
      </c>
      <c r="F765" s="185">
        <v>45138</v>
      </c>
      <c r="G765" s="183" t="s">
        <v>30</v>
      </c>
      <c r="H765" s="186">
        <v>2980000</v>
      </c>
      <c r="I765" s="183" t="s">
        <v>19</v>
      </c>
      <c r="J765" s="183">
        <v>35000</v>
      </c>
      <c r="K765" s="184"/>
      <c r="L765" s="183">
        <v>2023</v>
      </c>
      <c r="M765" s="184"/>
      <c r="N765" s="184"/>
      <c r="O765" s="183" t="s">
        <v>689</v>
      </c>
    </row>
    <row r="766" spans="1:15" s="176" customFormat="1" ht="15" x14ac:dyDescent="0.15">
      <c r="A766" s="183" t="s">
        <v>20</v>
      </c>
      <c r="B766" s="183" t="s">
        <v>29</v>
      </c>
      <c r="C766" s="183" t="s">
        <v>26</v>
      </c>
      <c r="D766" s="183" t="s">
        <v>25</v>
      </c>
      <c r="E766" s="183" t="s">
        <v>28</v>
      </c>
      <c r="F766" s="185">
        <v>45139</v>
      </c>
      <c r="G766" s="183" t="s">
        <v>30</v>
      </c>
      <c r="H766" s="186">
        <v>2550000</v>
      </c>
      <c r="I766" s="183" t="s">
        <v>19</v>
      </c>
      <c r="J766" s="183">
        <v>30000</v>
      </c>
      <c r="K766" s="184"/>
      <c r="L766" s="183">
        <v>2023</v>
      </c>
      <c r="M766" s="184"/>
      <c r="N766" s="184"/>
      <c r="O766" s="183" t="s">
        <v>690</v>
      </c>
    </row>
    <row r="767" spans="1:15" s="176" customFormat="1" ht="15" x14ac:dyDescent="0.15">
      <c r="A767" s="183" t="s">
        <v>20</v>
      </c>
      <c r="B767" s="183" t="s">
        <v>29</v>
      </c>
      <c r="C767" s="183" t="s">
        <v>26</v>
      </c>
      <c r="D767" s="183" t="s">
        <v>25</v>
      </c>
      <c r="E767" s="183" t="s">
        <v>28</v>
      </c>
      <c r="F767" s="185">
        <v>45139</v>
      </c>
      <c r="G767" s="183" t="s">
        <v>30</v>
      </c>
      <c r="H767" s="186">
        <v>680000</v>
      </c>
      <c r="I767" s="183" t="s">
        <v>19</v>
      </c>
      <c r="J767" s="183">
        <v>7941</v>
      </c>
      <c r="K767" s="184"/>
      <c r="L767" s="183">
        <v>2023</v>
      </c>
      <c r="M767" s="184"/>
      <c r="N767" s="184"/>
      <c r="O767" s="184"/>
    </row>
    <row r="768" spans="1:15" s="176" customFormat="1" ht="15" x14ac:dyDescent="0.15">
      <c r="A768" s="183" t="s">
        <v>20</v>
      </c>
      <c r="B768" s="183" t="s">
        <v>29</v>
      </c>
      <c r="C768" s="183" t="s">
        <v>26</v>
      </c>
      <c r="D768" s="183" t="s">
        <v>25</v>
      </c>
      <c r="E768" s="183" t="s">
        <v>28</v>
      </c>
      <c r="F768" s="185">
        <v>45140</v>
      </c>
      <c r="G768" s="183" t="s">
        <v>30</v>
      </c>
      <c r="H768" s="186">
        <v>680000</v>
      </c>
      <c r="I768" s="183" t="s">
        <v>19</v>
      </c>
      <c r="J768" s="183">
        <v>8000</v>
      </c>
      <c r="K768" s="184"/>
      <c r="L768" s="183">
        <v>2023</v>
      </c>
      <c r="M768" s="184"/>
      <c r="N768" s="184"/>
      <c r="O768" s="184"/>
    </row>
    <row r="769" spans="1:15" s="176" customFormat="1" ht="15" x14ac:dyDescent="0.15">
      <c r="A769" s="183" t="s">
        <v>20</v>
      </c>
      <c r="B769" s="183" t="s">
        <v>29</v>
      </c>
      <c r="C769" s="183" t="s">
        <v>26</v>
      </c>
      <c r="D769" s="183" t="s">
        <v>25</v>
      </c>
      <c r="E769" s="183" t="s">
        <v>28</v>
      </c>
      <c r="F769" s="185">
        <v>45140</v>
      </c>
      <c r="G769" s="183" t="s">
        <v>30</v>
      </c>
      <c r="H769" s="186">
        <v>2130000</v>
      </c>
      <c r="I769" s="183" t="s">
        <v>19</v>
      </c>
      <c r="J769" s="183">
        <v>25000</v>
      </c>
      <c r="K769" s="184"/>
      <c r="L769" s="183">
        <v>2023</v>
      </c>
      <c r="M769" s="184"/>
      <c r="N769" s="184"/>
      <c r="O769" s="183" t="s">
        <v>691</v>
      </c>
    </row>
    <row r="770" spans="1:15" s="176" customFormat="1" ht="15" x14ac:dyDescent="0.15">
      <c r="A770" s="183" t="s">
        <v>20</v>
      </c>
      <c r="B770" s="183" t="s">
        <v>29</v>
      </c>
      <c r="C770" s="183" t="s">
        <v>26</v>
      </c>
      <c r="D770" s="183" t="s">
        <v>25</v>
      </c>
      <c r="E770" s="183" t="s">
        <v>28</v>
      </c>
      <c r="F770" s="185">
        <v>45141</v>
      </c>
      <c r="G770" s="183" t="s">
        <v>30</v>
      </c>
      <c r="H770" s="186">
        <v>2980000</v>
      </c>
      <c r="I770" s="183" t="s">
        <v>19</v>
      </c>
      <c r="J770" s="183">
        <v>35000</v>
      </c>
      <c r="K770" s="184"/>
      <c r="L770" s="183">
        <v>2023</v>
      </c>
      <c r="M770" s="184"/>
      <c r="N770" s="184"/>
      <c r="O770" s="183" t="s">
        <v>692</v>
      </c>
    </row>
    <row r="771" spans="1:15" s="176" customFormat="1" ht="15" x14ac:dyDescent="0.15">
      <c r="A771" s="183" t="s">
        <v>20</v>
      </c>
      <c r="B771" s="183" t="s">
        <v>29</v>
      </c>
      <c r="C771" s="183" t="s">
        <v>26</v>
      </c>
      <c r="D771" s="183" t="s">
        <v>25</v>
      </c>
      <c r="E771" s="183" t="s">
        <v>28</v>
      </c>
      <c r="F771" s="185">
        <v>45141</v>
      </c>
      <c r="G771" s="183" t="s">
        <v>30</v>
      </c>
      <c r="H771" s="186">
        <v>550000</v>
      </c>
      <c r="I771" s="183" t="s">
        <v>19</v>
      </c>
      <c r="J771" s="183">
        <v>6500</v>
      </c>
      <c r="K771" s="184"/>
      <c r="L771" s="183">
        <v>2023</v>
      </c>
      <c r="M771" s="184"/>
      <c r="N771" s="184"/>
      <c r="O771" s="184"/>
    </row>
    <row r="772" spans="1:15" s="176" customFormat="1" ht="15" x14ac:dyDescent="0.15">
      <c r="A772" s="183" t="s">
        <v>20</v>
      </c>
      <c r="B772" s="183" t="s">
        <v>29</v>
      </c>
      <c r="C772" s="183" t="s">
        <v>26</v>
      </c>
      <c r="D772" s="183" t="s">
        <v>25</v>
      </c>
      <c r="E772" s="183" t="s">
        <v>28</v>
      </c>
      <c r="F772" s="185">
        <v>45142</v>
      </c>
      <c r="G772" s="183" t="s">
        <v>30</v>
      </c>
      <c r="H772" s="186">
        <v>2550000</v>
      </c>
      <c r="I772" s="183" t="s">
        <v>19</v>
      </c>
      <c r="J772" s="183">
        <v>30000</v>
      </c>
      <c r="K772" s="184"/>
      <c r="L772" s="183">
        <v>2023</v>
      </c>
      <c r="M772" s="184"/>
      <c r="N772" s="184"/>
      <c r="O772" s="183" t="s">
        <v>693</v>
      </c>
    </row>
    <row r="773" spans="1:15" s="176" customFormat="1" ht="15" x14ac:dyDescent="0.15">
      <c r="A773" s="183" t="s">
        <v>20</v>
      </c>
      <c r="B773" s="183" t="s">
        <v>29</v>
      </c>
      <c r="C773" s="183" t="s">
        <v>26</v>
      </c>
      <c r="D773" s="183" t="s">
        <v>25</v>
      </c>
      <c r="E773" s="183" t="s">
        <v>28</v>
      </c>
      <c r="F773" s="185">
        <v>45142</v>
      </c>
      <c r="G773" s="183" t="s">
        <v>30</v>
      </c>
      <c r="H773" s="186">
        <v>510000</v>
      </c>
      <c r="I773" s="183" t="s">
        <v>19</v>
      </c>
      <c r="J773" s="183">
        <v>6000</v>
      </c>
      <c r="K773" s="184"/>
      <c r="L773" s="183">
        <v>2023</v>
      </c>
      <c r="M773" s="184"/>
      <c r="N773" s="184"/>
      <c r="O773" s="184"/>
    </row>
    <row r="774" spans="1:15" s="176" customFormat="1" ht="15" x14ac:dyDescent="0.15">
      <c r="A774" s="183" t="s">
        <v>20</v>
      </c>
      <c r="B774" s="183" t="s">
        <v>29</v>
      </c>
      <c r="C774" s="183" t="s">
        <v>26</v>
      </c>
      <c r="D774" s="183" t="s">
        <v>25</v>
      </c>
      <c r="E774" s="183" t="s">
        <v>28</v>
      </c>
      <c r="F774" s="185">
        <v>45143</v>
      </c>
      <c r="G774" s="183" t="s">
        <v>30</v>
      </c>
      <c r="H774" s="186">
        <v>2130000</v>
      </c>
      <c r="I774" s="183" t="s">
        <v>19</v>
      </c>
      <c r="J774" s="183">
        <v>25000</v>
      </c>
      <c r="K774" s="184"/>
      <c r="L774" s="183">
        <v>2023</v>
      </c>
      <c r="M774" s="184"/>
      <c r="N774" s="184"/>
      <c r="O774" s="183" t="s">
        <v>694</v>
      </c>
    </row>
    <row r="775" spans="1:15" s="176" customFormat="1" ht="15" x14ac:dyDescent="0.15">
      <c r="A775" s="183" t="s">
        <v>20</v>
      </c>
      <c r="B775" s="183" t="s">
        <v>29</v>
      </c>
      <c r="C775" s="183" t="s">
        <v>26</v>
      </c>
      <c r="D775" s="183" t="s">
        <v>25</v>
      </c>
      <c r="E775" s="183" t="s">
        <v>28</v>
      </c>
      <c r="F775" s="185">
        <v>45143</v>
      </c>
      <c r="G775" s="183" t="s">
        <v>30</v>
      </c>
      <c r="H775" s="186">
        <v>510000</v>
      </c>
      <c r="I775" s="183" t="s">
        <v>19</v>
      </c>
      <c r="J775" s="183">
        <v>6000</v>
      </c>
      <c r="K775" s="184"/>
      <c r="L775" s="183">
        <v>2023</v>
      </c>
      <c r="M775" s="184"/>
      <c r="N775" s="184"/>
      <c r="O775" s="184"/>
    </row>
    <row r="776" spans="1:15" s="176" customFormat="1" ht="15" x14ac:dyDescent="0.15">
      <c r="A776" s="183" t="s">
        <v>20</v>
      </c>
      <c r="B776" s="183" t="s">
        <v>29</v>
      </c>
      <c r="C776" s="183" t="s">
        <v>26</v>
      </c>
      <c r="D776" s="183" t="s">
        <v>25</v>
      </c>
      <c r="E776" s="183" t="s">
        <v>28</v>
      </c>
      <c r="F776" s="185">
        <v>45145</v>
      </c>
      <c r="G776" s="183" t="s">
        <v>30</v>
      </c>
      <c r="H776" s="186">
        <v>2980000</v>
      </c>
      <c r="I776" s="183" t="s">
        <v>19</v>
      </c>
      <c r="J776" s="183">
        <v>35000</v>
      </c>
      <c r="K776" s="184"/>
      <c r="L776" s="183">
        <v>2023</v>
      </c>
      <c r="M776" s="184"/>
      <c r="N776" s="184"/>
      <c r="O776" s="183" t="s">
        <v>695</v>
      </c>
    </row>
    <row r="777" spans="1:15" s="176" customFormat="1" ht="15" x14ac:dyDescent="0.15">
      <c r="A777" s="183" t="s">
        <v>20</v>
      </c>
      <c r="B777" s="183" t="s">
        <v>29</v>
      </c>
      <c r="C777" s="183" t="s">
        <v>26</v>
      </c>
      <c r="D777" s="183" t="s">
        <v>25</v>
      </c>
      <c r="E777" s="183" t="s">
        <v>28</v>
      </c>
      <c r="F777" s="185">
        <v>45145</v>
      </c>
      <c r="G777" s="183" t="s">
        <v>30</v>
      </c>
      <c r="H777" s="186">
        <v>430000</v>
      </c>
      <c r="I777" s="183" t="s">
        <v>19</v>
      </c>
      <c r="J777" s="183">
        <v>5100</v>
      </c>
      <c r="K777" s="184"/>
      <c r="L777" s="183">
        <v>2023</v>
      </c>
      <c r="M777" s="184"/>
      <c r="N777" s="184"/>
      <c r="O777" s="184"/>
    </row>
    <row r="778" spans="1:15" s="176" customFormat="1" ht="15" x14ac:dyDescent="0.15">
      <c r="A778" s="183" t="s">
        <v>20</v>
      </c>
      <c r="B778" s="183" t="s">
        <v>29</v>
      </c>
      <c r="C778" s="183" t="s">
        <v>26</v>
      </c>
      <c r="D778" s="183" t="s">
        <v>25</v>
      </c>
      <c r="E778" s="183" t="s">
        <v>28</v>
      </c>
      <c r="F778" s="185">
        <v>45146</v>
      </c>
      <c r="G778" s="183" t="s">
        <v>30</v>
      </c>
      <c r="H778" s="186">
        <v>430000</v>
      </c>
      <c r="I778" s="183" t="s">
        <v>19</v>
      </c>
      <c r="J778" s="183">
        <v>5100</v>
      </c>
      <c r="K778" s="184"/>
      <c r="L778" s="183">
        <v>2023</v>
      </c>
      <c r="M778" s="184"/>
      <c r="N778" s="184"/>
      <c r="O778" s="184"/>
    </row>
    <row r="779" spans="1:15" s="176" customFormat="1" ht="15" x14ac:dyDescent="0.15">
      <c r="A779" s="183" t="s">
        <v>20</v>
      </c>
      <c r="B779" s="183" t="s">
        <v>29</v>
      </c>
      <c r="C779" s="183" t="s">
        <v>26</v>
      </c>
      <c r="D779" s="183" t="s">
        <v>25</v>
      </c>
      <c r="E779" s="183" t="s">
        <v>28</v>
      </c>
      <c r="F779" s="185">
        <v>45146</v>
      </c>
      <c r="G779" s="183" t="s">
        <v>30</v>
      </c>
      <c r="H779" s="186">
        <v>2550000</v>
      </c>
      <c r="I779" s="183" t="s">
        <v>19</v>
      </c>
      <c r="J779" s="183">
        <v>30000</v>
      </c>
      <c r="K779" s="184"/>
      <c r="L779" s="183">
        <v>2023</v>
      </c>
      <c r="M779" s="184"/>
      <c r="N779" s="184"/>
      <c r="O779" s="183" t="s">
        <v>696</v>
      </c>
    </row>
    <row r="780" spans="1:15" s="176" customFormat="1" ht="15" x14ac:dyDescent="0.15">
      <c r="A780" s="183" t="s">
        <v>20</v>
      </c>
      <c r="B780" s="183" t="s">
        <v>29</v>
      </c>
      <c r="C780" s="183" t="s">
        <v>26</v>
      </c>
      <c r="D780" s="183" t="s">
        <v>25</v>
      </c>
      <c r="E780" s="183" t="s">
        <v>28</v>
      </c>
      <c r="F780" s="185">
        <v>45147</v>
      </c>
      <c r="G780" s="183" t="s">
        <v>30</v>
      </c>
      <c r="H780" s="186">
        <v>2130000</v>
      </c>
      <c r="I780" s="183" t="s">
        <v>19</v>
      </c>
      <c r="J780" s="183">
        <v>25000</v>
      </c>
      <c r="K780" s="184"/>
      <c r="L780" s="183">
        <v>2023</v>
      </c>
      <c r="M780" s="184"/>
      <c r="N780" s="184"/>
      <c r="O780" s="183" t="s">
        <v>697</v>
      </c>
    </row>
    <row r="781" spans="1:15" s="176" customFormat="1" ht="15" x14ac:dyDescent="0.15">
      <c r="A781" s="183" t="s">
        <v>20</v>
      </c>
      <c r="B781" s="183" t="s">
        <v>29</v>
      </c>
      <c r="C781" s="183" t="s">
        <v>26</v>
      </c>
      <c r="D781" s="183" t="s">
        <v>25</v>
      </c>
      <c r="E781" s="183" t="s">
        <v>28</v>
      </c>
      <c r="F781" s="185">
        <v>45147</v>
      </c>
      <c r="G781" s="183" t="s">
        <v>30</v>
      </c>
      <c r="H781" s="186">
        <v>480000</v>
      </c>
      <c r="I781" s="183" t="s">
        <v>19</v>
      </c>
      <c r="J781" s="183">
        <v>5600</v>
      </c>
      <c r="K781" s="184"/>
      <c r="L781" s="183">
        <v>2023</v>
      </c>
      <c r="M781" s="184"/>
      <c r="N781" s="184"/>
      <c r="O781" s="184"/>
    </row>
    <row r="782" spans="1:15" s="176" customFormat="1" ht="15" x14ac:dyDescent="0.15">
      <c r="A782" s="183" t="s">
        <v>20</v>
      </c>
      <c r="B782" s="183" t="s">
        <v>29</v>
      </c>
      <c r="C782" s="183" t="s">
        <v>26</v>
      </c>
      <c r="D782" s="183" t="s">
        <v>25</v>
      </c>
      <c r="E782" s="183" t="s">
        <v>28</v>
      </c>
      <c r="F782" s="185">
        <v>45148</v>
      </c>
      <c r="G782" s="183" t="s">
        <v>30</v>
      </c>
      <c r="H782" s="186">
        <v>3660000</v>
      </c>
      <c r="I782" s="183" t="s">
        <v>19</v>
      </c>
      <c r="J782" s="183">
        <v>43000</v>
      </c>
      <c r="K782" s="184"/>
      <c r="L782" s="183">
        <v>2023</v>
      </c>
      <c r="M782" s="184"/>
      <c r="N782" s="184"/>
      <c r="O782" s="184"/>
    </row>
    <row r="783" spans="1:15" s="176" customFormat="1" ht="15" x14ac:dyDescent="0.15">
      <c r="A783" s="183" t="s">
        <v>20</v>
      </c>
      <c r="B783" s="183" t="s">
        <v>29</v>
      </c>
      <c r="C783" s="183" t="s">
        <v>26</v>
      </c>
      <c r="D783" s="183" t="s">
        <v>25</v>
      </c>
      <c r="E783" s="183" t="s">
        <v>28</v>
      </c>
      <c r="F783" s="185">
        <v>45149</v>
      </c>
      <c r="G783" s="183" t="s">
        <v>30</v>
      </c>
      <c r="H783" s="186">
        <v>1450000</v>
      </c>
      <c r="I783" s="183" t="s">
        <v>19</v>
      </c>
      <c r="J783" s="183">
        <v>17000</v>
      </c>
      <c r="K783" s="184"/>
      <c r="L783" s="183">
        <v>2023</v>
      </c>
      <c r="M783" s="184"/>
      <c r="N783" s="184"/>
      <c r="O783" s="184"/>
    </row>
    <row r="784" spans="1:15" s="176" customFormat="1" ht="15" x14ac:dyDescent="0.15">
      <c r="A784" s="183" t="s">
        <v>20</v>
      </c>
      <c r="B784" s="183" t="s">
        <v>29</v>
      </c>
      <c r="C784" s="183" t="s">
        <v>26</v>
      </c>
      <c r="D784" s="183" t="s">
        <v>25</v>
      </c>
      <c r="E784" s="183" t="s">
        <v>28</v>
      </c>
      <c r="F784" s="185">
        <v>45150</v>
      </c>
      <c r="G784" s="183" t="s">
        <v>30</v>
      </c>
      <c r="H784" s="186">
        <v>770000</v>
      </c>
      <c r="I784" s="183" t="s">
        <v>19</v>
      </c>
      <c r="J784" s="183">
        <v>9000</v>
      </c>
      <c r="K784" s="184"/>
      <c r="L784" s="183">
        <v>2023</v>
      </c>
      <c r="M784" s="184"/>
      <c r="N784" s="184"/>
      <c r="O784" s="184"/>
    </row>
    <row r="785" spans="1:15" s="176" customFormat="1" ht="15" x14ac:dyDescent="0.15">
      <c r="A785" s="183" t="s">
        <v>20</v>
      </c>
      <c r="B785" s="183" t="s">
        <v>29</v>
      </c>
      <c r="C785" s="183" t="s">
        <v>26</v>
      </c>
      <c r="D785" s="183" t="s">
        <v>25</v>
      </c>
      <c r="E785" s="183" t="s">
        <v>28</v>
      </c>
      <c r="F785" s="185">
        <v>45152</v>
      </c>
      <c r="G785" s="183" t="s">
        <v>30</v>
      </c>
      <c r="H785" s="186">
        <v>1280000</v>
      </c>
      <c r="I785" s="183" t="s">
        <v>19</v>
      </c>
      <c r="J785" s="183">
        <v>15000</v>
      </c>
      <c r="K785" s="184"/>
      <c r="L785" s="183">
        <v>2023</v>
      </c>
      <c r="M785" s="184"/>
      <c r="N785" s="184"/>
      <c r="O785" s="184"/>
    </row>
    <row r="786" spans="1:15" s="176" customFormat="1" ht="15" x14ac:dyDescent="0.15">
      <c r="A786" s="183" t="s">
        <v>20</v>
      </c>
      <c r="B786" s="183" t="s">
        <v>29</v>
      </c>
      <c r="C786" s="183" t="s">
        <v>26</v>
      </c>
      <c r="D786" s="183" t="s">
        <v>25</v>
      </c>
      <c r="E786" s="183" t="s">
        <v>28</v>
      </c>
      <c r="F786" s="185">
        <v>45153</v>
      </c>
      <c r="G786" s="183" t="s">
        <v>30</v>
      </c>
      <c r="H786" s="186">
        <v>1280000</v>
      </c>
      <c r="I786" s="183" t="s">
        <v>19</v>
      </c>
      <c r="J786" s="183">
        <v>15000</v>
      </c>
      <c r="K786" s="184"/>
      <c r="L786" s="183">
        <v>2023</v>
      </c>
      <c r="M786" s="184"/>
      <c r="N786" s="184"/>
      <c r="O786" s="184"/>
    </row>
    <row r="787" spans="1:15" s="176" customFormat="1" ht="15" x14ac:dyDescent="0.15">
      <c r="A787" s="183" t="s">
        <v>20</v>
      </c>
      <c r="B787" s="183" t="s">
        <v>29</v>
      </c>
      <c r="C787" s="183" t="s">
        <v>26</v>
      </c>
      <c r="D787" s="183" t="s">
        <v>25</v>
      </c>
      <c r="E787" s="183" t="s">
        <v>28</v>
      </c>
      <c r="F787" s="185">
        <v>45154</v>
      </c>
      <c r="G787" s="183" t="s">
        <v>30</v>
      </c>
      <c r="H787" s="186">
        <v>1280000</v>
      </c>
      <c r="I787" s="183" t="s">
        <v>19</v>
      </c>
      <c r="J787" s="183">
        <v>15000</v>
      </c>
      <c r="K787" s="184"/>
      <c r="L787" s="183">
        <v>2023</v>
      </c>
      <c r="M787" s="184"/>
      <c r="N787" s="184"/>
      <c r="O787" s="184"/>
    </row>
    <row r="788" spans="1:15" s="176" customFormat="1" ht="15" x14ac:dyDescent="0.15">
      <c r="A788" s="183" t="s">
        <v>20</v>
      </c>
      <c r="B788" s="183" t="s">
        <v>29</v>
      </c>
      <c r="C788" s="183" t="s">
        <v>26</v>
      </c>
      <c r="D788" s="183" t="s">
        <v>25</v>
      </c>
      <c r="E788" s="183" t="s">
        <v>28</v>
      </c>
      <c r="F788" s="185">
        <v>45155</v>
      </c>
      <c r="G788" s="183" t="s">
        <v>30</v>
      </c>
      <c r="H788" s="186">
        <v>1280000</v>
      </c>
      <c r="I788" s="183" t="s">
        <v>19</v>
      </c>
      <c r="J788" s="183">
        <v>15000</v>
      </c>
      <c r="K788" s="184"/>
      <c r="L788" s="183">
        <v>2023</v>
      </c>
      <c r="M788" s="184"/>
      <c r="N788" s="184"/>
      <c r="O788" s="184"/>
    </row>
    <row r="789" spans="1:15" s="176" customFormat="1" ht="15" x14ac:dyDescent="0.15">
      <c r="A789" s="183" t="s">
        <v>20</v>
      </c>
      <c r="B789" s="183" t="s">
        <v>29</v>
      </c>
      <c r="C789" s="183" t="s">
        <v>26</v>
      </c>
      <c r="D789" s="183" t="s">
        <v>25</v>
      </c>
      <c r="E789" s="183" t="s">
        <v>28</v>
      </c>
      <c r="F789" s="185">
        <v>45156</v>
      </c>
      <c r="G789" s="183" t="s">
        <v>30</v>
      </c>
      <c r="H789" s="186">
        <v>1280000</v>
      </c>
      <c r="I789" s="183" t="s">
        <v>19</v>
      </c>
      <c r="J789" s="183">
        <v>15000</v>
      </c>
      <c r="K789" s="184"/>
      <c r="L789" s="183">
        <v>2023</v>
      </c>
      <c r="M789" s="184"/>
      <c r="N789" s="184"/>
      <c r="O789" s="184"/>
    </row>
    <row r="790" spans="1:15" s="176" customFormat="1" ht="15" x14ac:dyDescent="0.15">
      <c r="A790" s="183" t="s">
        <v>20</v>
      </c>
      <c r="B790" s="183" t="s">
        <v>29</v>
      </c>
      <c r="C790" s="183" t="s">
        <v>26</v>
      </c>
      <c r="D790" s="183" t="s">
        <v>25</v>
      </c>
      <c r="E790" s="183" t="s">
        <v>28</v>
      </c>
      <c r="F790" s="185">
        <v>45157</v>
      </c>
      <c r="G790" s="183" t="s">
        <v>30</v>
      </c>
      <c r="H790" s="186">
        <v>1110000</v>
      </c>
      <c r="I790" s="183" t="s">
        <v>19</v>
      </c>
      <c r="J790" s="183">
        <v>13000</v>
      </c>
      <c r="K790" s="184"/>
      <c r="L790" s="183">
        <v>2023</v>
      </c>
      <c r="M790" s="184"/>
      <c r="N790" s="184"/>
      <c r="O790" s="184"/>
    </row>
    <row r="791" spans="1:15" s="176" customFormat="1" ht="15" x14ac:dyDescent="0.15">
      <c r="A791" s="183" t="s">
        <v>20</v>
      </c>
      <c r="B791" s="183" t="s">
        <v>29</v>
      </c>
      <c r="C791" s="183" t="s">
        <v>26</v>
      </c>
      <c r="D791" s="183" t="s">
        <v>25</v>
      </c>
      <c r="E791" s="183" t="s">
        <v>28</v>
      </c>
      <c r="F791" s="185">
        <v>45159</v>
      </c>
      <c r="G791" s="183" t="s">
        <v>30</v>
      </c>
      <c r="H791" s="186">
        <v>1020000</v>
      </c>
      <c r="I791" s="183" t="s">
        <v>19</v>
      </c>
      <c r="J791" s="183">
        <v>12000</v>
      </c>
      <c r="K791" s="184"/>
      <c r="L791" s="183">
        <v>2023</v>
      </c>
      <c r="M791" s="184"/>
      <c r="N791" s="184"/>
      <c r="O791" s="184"/>
    </row>
    <row r="792" spans="1:15" s="176" customFormat="1" ht="15" x14ac:dyDescent="0.15">
      <c r="A792" s="183" t="s">
        <v>20</v>
      </c>
      <c r="B792" s="183" t="s">
        <v>29</v>
      </c>
      <c r="C792" s="183" t="s">
        <v>26</v>
      </c>
      <c r="D792" s="183" t="s">
        <v>25</v>
      </c>
      <c r="E792" s="183" t="s">
        <v>28</v>
      </c>
      <c r="F792" s="185">
        <v>45160</v>
      </c>
      <c r="G792" s="183" t="s">
        <v>30</v>
      </c>
      <c r="H792" s="186">
        <v>1190000</v>
      </c>
      <c r="I792" s="183" t="s">
        <v>19</v>
      </c>
      <c r="J792" s="183">
        <v>14000</v>
      </c>
      <c r="K792" s="184"/>
      <c r="L792" s="183">
        <v>2023</v>
      </c>
      <c r="M792" s="184"/>
      <c r="N792" s="184"/>
      <c r="O792" s="184"/>
    </row>
    <row r="793" spans="1:15" s="176" customFormat="1" ht="15" x14ac:dyDescent="0.15">
      <c r="A793" s="183" t="s">
        <v>20</v>
      </c>
      <c r="B793" s="183" t="s">
        <v>29</v>
      </c>
      <c r="C793" s="183" t="s">
        <v>26</v>
      </c>
      <c r="D793" s="183" t="s">
        <v>25</v>
      </c>
      <c r="E793" s="183" t="s">
        <v>28</v>
      </c>
      <c r="F793" s="185">
        <v>45161</v>
      </c>
      <c r="G793" s="183" t="s">
        <v>30</v>
      </c>
      <c r="H793" s="186">
        <v>1190000</v>
      </c>
      <c r="I793" s="183" t="s">
        <v>19</v>
      </c>
      <c r="J793" s="183">
        <v>14000</v>
      </c>
      <c r="K793" s="184"/>
      <c r="L793" s="183">
        <v>2023</v>
      </c>
      <c r="M793" s="184"/>
      <c r="N793" s="184"/>
      <c r="O793" s="184"/>
    </row>
    <row r="794" spans="1:15" s="176" customFormat="1" ht="15" x14ac:dyDescent="0.15">
      <c r="A794" s="183" t="s">
        <v>20</v>
      </c>
      <c r="B794" s="183" t="s">
        <v>29</v>
      </c>
      <c r="C794" s="183" t="s">
        <v>26</v>
      </c>
      <c r="D794" s="183" t="s">
        <v>25</v>
      </c>
      <c r="E794" s="183" t="s">
        <v>28</v>
      </c>
      <c r="F794" s="185">
        <v>45162</v>
      </c>
      <c r="G794" s="183" t="s">
        <v>30</v>
      </c>
      <c r="H794" s="186">
        <v>1190000</v>
      </c>
      <c r="I794" s="183" t="s">
        <v>19</v>
      </c>
      <c r="J794" s="183">
        <v>14000</v>
      </c>
      <c r="K794" s="184"/>
      <c r="L794" s="183">
        <v>2023</v>
      </c>
      <c r="M794" s="184"/>
      <c r="N794" s="184"/>
      <c r="O794" s="184"/>
    </row>
    <row r="795" spans="1:15" s="176" customFormat="1" ht="15" x14ac:dyDescent="0.15">
      <c r="A795" s="183" t="s">
        <v>20</v>
      </c>
      <c r="B795" s="183" t="s">
        <v>29</v>
      </c>
      <c r="C795" s="183" t="s">
        <v>26</v>
      </c>
      <c r="D795" s="183" t="s">
        <v>25</v>
      </c>
      <c r="E795" s="183" t="s">
        <v>28</v>
      </c>
      <c r="F795" s="185">
        <v>45163</v>
      </c>
      <c r="G795" s="183" t="s">
        <v>30</v>
      </c>
      <c r="H795" s="186">
        <v>1280000</v>
      </c>
      <c r="I795" s="183" t="s">
        <v>19</v>
      </c>
      <c r="J795" s="183">
        <v>15000</v>
      </c>
      <c r="K795" s="184"/>
      <c r="L795" s="183">
        <v>2023</v>
      </c>
      <c r="M795" s="184"/>
      <c r="N795" s="184"/>
      <c r="O795" s="184"/>
    </row>
    <row r="796" spans="1:15" s="176" customFormat="1" ht="15" x14ac:dyDescent="0.15">
      <c r="A796" s="183" t="s">
        <v>20</v>
      </c>
      <c r="B796" s="183" t="s">
        <v>29</v>
      </c>
      <c r="C796" s="183" t="s">
        <v>26</v>
      </c>
      <c r="D796" s="183" t="s">
        <v>25</v>
      </c>
      <c r="E796" s="183" t="s">
        <v>28</v>
      </c>
      <c r="F796" s="185">
        <v>45164</v>
      </c>
      <c r="G796" s="183" t="s">
        <v>30</v>
      </c>
      <c r="H796" s="186">
        <v>850000</v>
      </c>
      <c r="I796" s="183" t="s">
        <v>19</v>
      </c>
      <c r="J796" s="183">
        <v>10000</v>
      </c>
      <c r="K796" s="184"/>
      <c r="L796" s="183">
        <v>2023</v>
      </c>
      <c r="M796" s="184"/>
      <c r="N796" s="184"/>
      <c r="O796" s="184"/>
    </row>
    <row r="797" spans="1:15" s="176" customFormat="1" ht="15" x14ac:dyDescent="0.15">
      <c r="A797" s="183" t="s">
        <v>20</v>
      </c>
      <c r="B797" s="183" t="s">
        <v>29</v>
      </c>
      <c r="C797" s="183" t="s">
        <v>26</v>
      </c>
      <c r="D797" s="183" t="s">
        <v>25</v>
      </c>
      <c r="E797" s="183" t="s">
        <v>28</v>
      </c>
      <c r="F797" s="185">
        <v>45166</v>
      </c>
      <c r="G797" s="183" t="s">
        <v>30</v>
      </c>
      <c r="H797" s="186">
        <v>1280000</v>
      </c>
      <c r="I797" s="183" t="s">
        <v>19</v>
      </c>
      <c r="J797" s="183">
        <v>15000</v>
      </c>
      <c r="K797" s="184"/>
      <c r="L797" s="183">
        <v>2023</v>
      </c>
      <c r="M797" s="184"/>
      <c r="N797" s="184"/>
      <c r="O797" s="184"/>
    </row>
    <row r="798" spans="1:15" s="176" customFormat="1" ht="15" x14ac:dyDescent="0.15">
      <c r="A798" s="183" t="s">
        <v>20</v>
      </c>
      <c r="B798" s="183" t="s">
        <v>29</v>
      </c>
      <c r="C798" s="183" t="s">
        <v>26</v>
      </c>
      <c r="D798" s="183" t="s">
        <v>25</v>
      </c>
      <c r="E798" s="183" t="s">
        <v>28</v>
      </c>
      <c r="F798" s="185">
        <v>45167</v>
      </c>
      <c r="G798" s="183" t="s">
        <v>30</v>
      </c>
      <c r="H798" s="186">
        <v>1280000</v>
      </c>
      <c r="I798" s="183" t="s">
        <v>19</v>
      </c>
      <c r="J798" s="183">
        <v>15000</v>
      </c>
      <c r="K798" s="184"/>
      <c r="L798" s="183">
        <v>2023</v>
      </c>
      <c r="M798" s="184"/>
      <c r="N798" s="184"/>
      <c r="O798" s="184"/>
    </row>
    <row r="799" spans="1:15" s="176" customFormat="1" ht="15" x14ac:dyDescent="0.15">
      <c r="A799" s="183" t="s">
        <v>20</v>
      </c>
      <c r="B799" s="183" t="s">
        <v>29</v>
      </c>
      <c r="C799" s="183" t="s">
        <v>26</v>
      </c>
      <c r="D799" s="183" t="s">
        <v>25</v>
      </c>
      <c r="E799" s="183" t="s">
        <v>28</v>
      </c>
      <c r="F799" s="185">
        <v>45168</v>
      </c>
      <c r="G799" s="183" t="s">
        <v>30</v>
      </c>
      <c r="H799" s="186">
        <v>1280000</v>
      </c>
      <c r="I799" s="183" t="s">
        <v>19</v>
      </c>
      <c r="J799" s="183">
        <v>15000</v>
      </c>
      <c r="K799" s="184"/>
      <c r="L799" s="183">
        <v>2023</v>
      </c>
      <c r="M799" s="184"/>
      <c r="N799" s="184"/>
      <c r="O799" s="184"/>
    </row>
    <row r="800" spans="1:15" s="176" customFormat="1" ht="15" x14ac:dyDescent="0.15">
      <c r="A800" s="183" t="s">
        <v>20</v>
      </c>
      <c r="B800" s="183" t="s">
        <v>29</v>
      </c>
      <c r="C800" s="183" t="s">
        <v>26</v>
      </c>
      <c r="D800" s="183" t="s">
        <v>25</v>
      </c>
      <c r="E800" s="183" t="s">
        <v>28</v>
      </c>
      <c r="F800" s="185">
        <v>45169</v>
      </c>
      <c r="G800" s="183" t="s">
        <v>30</v>
      </c>
      <c r="H800" s="186">
        <v>1700000</v>
      </c>
      <c r="I800" s="183" t="s">
        <v>19</v>
      </c>
      <c r="J800" s="183">
        <v>20000</v>
      </c>
      <c r="K800" s="184"/>
      <c r="L800" s="183">
        <v>2023</v>
      </c>
      <c r="M800" s="184"/>
      <c r="N800" s="184"/>
      <c r="O800" s="184"/>
    </row>
    <row r="801" spans="1:15" s="176" customFormat="1" ht="15" x14ac:dyDescent="0.15">
      <c r="A801" s="183" t="s">
        <v>20</v>
      </c>
      <c r="B801" s="183" t="s">
        <v>29</v>
      </c>
      <c r="C801" s="183" t="s">
        <v>26</v>
      </c>
      <c r="D801" s="183" t="s">
        <v>25</v>
      </c>
      <c r="E801" s="183" t="s">
        <v>28</v>
      </c>
      <c r="F801" s="185">
        <v>45170</v>
      </c>
      <c r="G801" s="183" t="s">
        <v>30</v>
      </c>
      <c r="H801" s="186">
        <v>430000</v>
      </c>
      <c r="I801" s="183" t="s">
        <v>19</v>
      </c>
      <c r="J801" s="183">
        <v>5000</v>
      </c>
      <c r="K801" s="184"/>
      <c r="L801" s="183">
        <v>2023</v>
      </c>
      <c r="M801" s="184"/>
      <c r="N801" s="184"/>
      <c r="O801" s="184"/>
    </row>
    <row r="802" spans="1:15" s="176" customFormat="1" ht="15" x14ac:dyDescent="0.15">
      <c r="A802" s="183" t="s">
        <v>20</v>
      </c>
      <c r="B802" s="183" t="s">
        <v>29</v>
      </c>
      <c r="C802" s="183" t="s">
        <v>26</v>
      </c>
      <c r="D802" s="183" t="s">
        <v>25</v>
      </c>
      <c r="E802" s="183" t="s">
        <v>28</v>
      </c>
      <c r="F802" s="185">
        <v>45171</v>
      </c>
      <c r="G802" s="183" t="s">
        <v>30</v>
      </c>
      <c r="H802" s="186">
        <v>170000</v>
      </c>
      <c r="I802" s="183" t="s">
        <v>19</v>
      </c>
      <c r="J802" s="183">
        <v>2000</v>
      </c>
      <c r="K802" s="184"/>
      <c r="L802" s="183">
        <v>2023</v>
      </c>
      <c r="M802" s="184"/>
      <c r="N802" s="184"/>
      <c r="O802" s="184"/>
    </row>
    <row r="803" spans="1:15" s="176" customFormat="1" ht="15" x14ac:dyDescent="0.15">
      <c r="A803" s="183" t="s">
        <v>20</v>
      </c>
      <c r="B803" s="183" t="s">
        <v>29</v>
      </c>
      <c r="C803" s="183" t="s">
        <v>26</v>
      </c>
      <c r="D803" s="183" t="s">
        <v>25</v>
      </c>
      <c r="E803" s="183" t="s">
        <v>28</v>
      </c>
      <c r="F803" s="185">
        <v>45173</v>
      </c>
      <c r="G803" s="183" t="s">
        <v>30</v>
      </c>
      <c r="H803" s="186">
        <v>380000</v>
      </c>
      <c r="I803" s="183" t="s">
        <v>19</v>
      </c>
      <c r="J803" s="183">
        <v>4500</v>
      </c>
      <c r="K803" s="184"/>
      <c r="L803" s="183">
        <v>2023</v>
      </c>
      <c r="M803" s="184"/>
      <c r="N803" s="184"/>
      <c r="O803" s="184"/>
    </row>
    <row r="804" spans="1:15" s="176" customFormat="1" ht="15" x14ac:dyDescent="0.15">
      <c r="A804" s="183" t="s">
        <v>20</v>
      </c>
      <c r="B804" s="183" t="s">
        <v>29</v>
      </c>
      <c r="C804" s="183" t="s">
        <v>26</v>
      </c>
      <c r="D804" s="183" t="s">
        <v>25</v>
      </c>
      <c r="E804" s="183" t="s">
        <v>28</v>
      </c>
      <c r="F804" s="185">
        <v>45174</v>
      </c>
      <c r="G804" s="183" t="s">
        <v>30</v>
      </c>
      <c r="H804" s="186">
        <v>430000</v>
      </c>
      <c r="I804" s="183" t="s">
        <v>19</v>
      </c>
      <c r="J804" s="183">
        <v>5000</v>
      </c>
      <c r="K804" s="184"/>
      <c r="L804" s="183">
        <v>2023</v>
      </c>
      <c r="M804" s="184"/>
      <c r="N804" s="184"/>
      <c r="O804" s="184"/>
    </row>
    <row r="805" spans="1:15" s="176" customFormat="1" ht="15" x14ac:dyDescent="0.15">
      <c r="A805" s="183" t="s">
        <v>20</v>
      </c>
      <c r="B805" s="183" t="s">
        <v>29</v>
      </c>
      <c r="C805" s="183" t="s">
        <v>26</v>
      </c>
      <c r="D805" s="183" t="s">
        <v>25</v>
      </c>
      <c r="E805" s="183" t="s">
        <v>28</v>
      </c>
      <c r="F805" s="185">
        <v>45175</v>
      </c>
      <c r="G805" s="183" t="s">
        <v>30</v>
      </c>
      <c r="H805" s="186">
        <v>430000</v>
      </c>
      <c r="I805" s="183" t="s">
        <v>19</v>
      </c>
      <c r="J805" s="183">
        <v>5000</v>
      </c>
      <c r="K805" s="184"/>
      <c r="L805" s="183">
        <v>2023</v>
      </c>
      <c r="M805" s="184"/>
      <c r="N805" s="184"/>
      <c r="O805" s="184"/>
    </row>
    <row r="806" spans="1:15" s="176" customFormat="1" ht="15" x14ac:dyDescent="0.15">
      <c r="A806" s="183" t="s">
        <v>20</v>
      </c>
      <c r="B806" s="183" t="s">
        <v>29</v>
      </c>
      <c r="C806" s="183" t="s">
        <v>26</v>
      </c>
      <c r="D806" s="183" t="s">
        <v>25</v>
      </c>
      <c r="E806" s="183" t="s">
        <v>28</v>
      </c>
      <c r="F806" s="185">
        <v>45176</v>
      </c>
      <c r="G806" s="183" t="s">
        <v>30</v>
      </c>
      <c r="H806" s="186">
        <v>510000</v>
      </c>
      <c r="I806" s="183" t="s">
        <v>19</v>
      </c>
      <c r="J806" s="183">
        <v>6000</v>
      </c>
      <c r="K806" s="184"/>
      <c r="L806" s="183">
        <v>2023</v>
      </c>
      <c r="M806" s="184"/>
      <c r="N806" s="184"/>
      <c r="O806" s="184"/>
    </row>
    <row r="807" spans="1:15" s="176" customFormat="1" ht="15" x14ac:dyDescent="0.15">
      <c r="A807" s="183" t="s">
        <v>20</v>
      </c>
      <c r="B807" s="183" t="s">
        <v>29</v>
      </c>
      <c r="C807" s="183" t="s">
        <v>26</v>
      </c>
      <c r="D807" s="183" t="s">
        <v>25</v>
      </c>
      <c r="E807" s="183" t="s">
        <v>28</v>
      </c>
      <c r="F807" s="185">
        <v>45177</v>
      </c>
      <c r="G807" s="183" t="s">
        <v>30</v>
      </c>
      <c r="H807" s="186">
        <v>510000</v>
      </c>
      <c r="I807" s="183" t="s">
        <v>19</v>
      </c>
      <c r="J807" s="183">
        <v>6000</v>
      </c>
      <c r="K807" s="184"/>
      <c r="L807" s="183">
        <v>2023</v>
      </c>
      <c r="M807" s="184"/>
      <c r="N807" s="184"/>
      <c r="O807" s="184"/>
    </row>
    <row r="808" spans="1:15" s="176" customFormat="1" ht="15" x14ac:dyDescent="0.15">
      <c r="A808" s="183" t="s">
        <v>20</v>
      </c>
      <c r="B808" s="183" t="s">
        <v>29</v>
      </c>
      <c r="C808" s="183" t="s">
        <v>26</v>
      </c>
      <c r="D808" s="183" t="s">
        <v>25</v>
      </c>
      <c r="E808" s="183" t="s">
        <v>28</v>
      </c>
      <c r="F808" s="185">
        <v>45178</v>
      </c>
      <c r="G808" s="183" t="s">
        <v>30</v>
      </c>
      <c r="H808" s="186">
        <v>510000</v>
      </c>
      <c r="I808" s="183" t="s">
        <v>19</v>
      </c>
      <c r="J808" s="183">
        <v>6000</v>
      </c>
      <c r="K808" s="184"/>
      <c r="L808" s="183">
        <v>2023</v>
      </c>
      <c r="M808" s="184"/>
      <c r="N808" s="184"/>
      <c r="O808" s="184"/>
    </row>
    <row r="809" spans="1:15" s="176" customFormat="1" ht="15" x14ac:dyDescent="0.15">
      <c r="A809" s="183" t="s">
        <v>20</v>
      </c>
      <c r="B809" s="183" t="s">
        <v>29</v>
      </c>
      <c r="C809" s="183" t="s">
        <v>26</v>
      </c>
      <c r="D809" s="183" t="s">
        <v>25</v>
      </c>
      <c r="E809" s="183" t="s">
        <v>28</v>
      </c>
      <c r="F809" s="185">
        <v>45180</v>
      </c>
      <c r="G809" s="183" t="s">
        <v>30</v>
      </c>
      <c r="H809" s="186">
        <v>510000</v>
      </c>
      <c r="I809" s="183" t="s">
        <v>19</v>
      </c>
      <c r="J809" s="183">
        <v>6000</v>
      </c>
      <c r="K809" s="184"/>
      <c r="L809" s="183">
        <v>2023</v>
      </c>
      <c r="M809" s="184"/>
      <c r="N809" s="184"/>
      <c r="O809" s="184"/>
    </row>
    <row r="810" spans="1:15" s="176" customFormat="1" ht="15" x14ac:dyDescent="0.15">
      <c r="A810" s="183" t="s">
        <v>20</v>
      </c>
      <c r="B810" s="183" t="s">
        <v>29</v>
      </c>
      <c r="C810" s="183" t="s">
        <v>26</v>
      </c>
      <c r="D810" s="183" t="s">
        <v>25</v>
      </c>
      <c r="E810" s="183" t="s">
        <v>28</v>
      </c>
      <c r="F810" s="185">
        <v>45181</v>
      </c>
      <c r="G810" s="183" t="s">
        <v>30</v>
      </c>
      <c r="H810" s="186">
        <v>340000</v>
      </c>
      <c r="I810" s="183" t="s">
        <v>19</v>
      </c>
      <c r="J810" s="183">
        <v>4000</v>
      </c>
      <c r="K810" s="184"/>
      <c r="L810" s="183">
        <v>2023</v>
      </c>
      <c r="M810" s="184"/>
      <c r="N810" s="184"/>
      <c r="O810" s="184"/>
    </row>
    <row r="811" spans="1:15" s="176" customFormat="1" ht="15" x14ac:dyDescent="0.15">
      <c r="A811" s="183" t="s">
        <v>20</v>
      </c>
      <c r="B811" s="183" t="s">
        <v>29</v>
      </c>
      <c r="C811" s="183" t="s">
        <v>26</v>
      </c>
      <c r="D811" s="183" t="s">
        <v>25</v>
      </c>
      <c r="E811" s="183" t="s">
        <v>28</v>
      </c>
      <c r="F811" s="185">
        <v>45182</v>
      </c>
      <c r="G811" s="183" t="s">
        <v>30</v>
      </c>
      <c r="H811" s="186">
        <v>430000</v>
      </c>
      <c r="I811" s="183" t="s">
        <v>19</v>
      </c>
      <c r="J811" s="183">
        <v>5000</v>
      </c>
      <c r="K811" s="184"/>
      <c r="L811" s="183">
        <v>2023</v>
      </c>
      <c r="M811" s="184"/>
      <c r="N811" s="184"/>
      <c r="O811" s="184"/>
    </row>
    <row r="812" spans="1:15" s="176" customFormat="1" ht="15" x14ac:dyDescent="0.15">
      <c r="A812" s="183" t="s">
        <v>20</v>
      </c>
      <c r="B812" s="183" t="s">
        <v>29</v>
      </c>
      <c r="C812" s="183" t="s">
        <v>26</v>
      </c>
      <c r="D812" s="183" t="s">
        <v>25</v>
      </c>
      <c r="E812" s="183" t="s">
        <v>28</v>
      </c>
      <c r="F812" s="185">
        <v>45183</v>
      </c>
      <c r="G812" s="183" t="s">
        <v>30</v>
      </c>
      <c r="H812" s="186">
        <v>430000</v>
      </c>
      <c r="I812" s="183" t="s">
        <v>19</v>
      </c>
      <c r="J812" s="183">
        <v>5000</v>
      </c>
      <c r="K812" s="184"/>
      <c r="L812" s="183">
        <v>2023</v>
      </c>
      <c r="M812" s="184"/>
      <c r="N812" s="184"/>
      <c r="O812" s="184"/>
    </row>
    <row r="813" spans="1:15" s="176" customFormat="1" ht="15" x14ac:dyDescent="0.15">
      <c r="A813" s="183" t="s">
        <v>20</v>
      </c>
      <c r="B813" s="183" t="s">
        <v>29</v>
      </c>
      <c r="C813" s="183" t="s">
        <v>26</v>
      </c>
      <c r="D813" s="183" t="s">
        <v>25</v>
      </c>
      <c r="E813" s="183" t="s">
        <v>28</v>
      </c>
      <c r="F813" s="185">
        <v>45184</v>
      </c>
      <c r="G813" s="183" t="s">
        <v>30</v>
      </c>
      <c r="H813" s="186">
        <v>430000</v>
      </c>
      <c r="I813" s="183" t="s">
        <v>19</v>
      </c>
      <c r="J813" s="183">
        <v>5000</v>
      </c>
      <c r="K813" s="184"/>
      <c r="L813" s="183">
        <v>2023</v>
      </c>
      <c r="M813" s="184"/>
      <c r="N813" s="184"/>
      <c r="O813" s="184"/>
    </row>
    <row r="814" spans="1:15" s="176" customFormat="1" ht="15" x14ac:dyDescent="0.15">
      <c r="A814" s="183" t="s">
        <v>20</v>
      </c>
      <c r="B814" s="183" t="s">
        <v>29</v>
      </c>
      <c r="C814" s="183" t="s">
        <v>26</v>
      </c>
      <c r="D814" s="183" t="s">
        <v>25</v>
      </c>
      <c r="E814" s="183" t="s">
        <v>28</v>
      </c>
      <c r="F814" s="185">
        <v>45185</v>
      </c>
      <c r="G814" s="183" t="s">
        <v>30</v>
      </c>
      <c r="H814" s="186">
        <v>430000</v>
      </c>
      <c r="I814" s="183" t="s">
        <v>19</v>
      </c>
      <c r="J814" s="183">
        <v>5000</v>
      </c>
      <c r="K814" s="184"/>
      <c r="L814" s="183">
        <v>2023</v>
      </c>
      <c r="M814" s="184"/>
      <c r="N814" s="184"/>
      <c r="O814" s="184"/>
    </row>
    <row r="815" spans="1:15" s="176" customFormat="1" ht="15" x14ac:dyDescent="0.15">
      <c r="A815" s="183" t="s">
        <v>20</v>
      </c>
      <c r="B815" s="183" t="s">
        <v>29</v>
      </c>
      <c r="C815" s="183" t="s">
        <v>26</v>
      </c>
      <c r="D815" s="183" t="s">
        <v>25</v>
      </c>
      <c r="E815" s="183" t="s">
        <v>28</v>
      </c>
      <c r="F815" s="185">
        <v>45187</v>
      </c>
      <c r="G815" s="183" t="s">
        <v>30</v>
      </c>
      <c r="H815" s="186">
        <v>890000</v>
      </c>
      <c r="I815" s="183" t="s">
        <v>19</v>
      </c>
      <c r="J815" s="183">
        <v>10500</v>
      </c>
      <c r="K815" s="184"/>
      <c r="L815" s="183">
        <v>2023</v>
      </c>
      <c r="M815" s="184"/>
      <c r="N815" s="184"/>
      <c r="O815" s="184"/>
    </row>
    <row r="816" spans="1:15" s="176" customFormat="1" ht="15" x14ac:dyDescent="0.15">
      <c r="A816" s="183" t="s">
        <v>20</v>
      </c>
      <c r="B816" s="183" t="s">
        <v>29</v>
      </c>
      <c r="C816" s="183" t="s">
        <v>26</v>
      </c>
      <c r="D816" s="183" t="s">
        <v>25</v>
      </c>
      <c r="E816" s="183" t="s">
        <v>28</v>
      </c>
      <c r="F816" s="185">
        <v>45188</v>
      </c>
      <c r="G816" s="183" t="s">
        <v>30</v>
      </c>
      <c r="H816" s="186">
        <v>890000</v>
      </c>
      <c r="I816" s="183" t="s">
        <v>19</v>
      </c>
      <c r="J816" s="183">
        <v>10500</v>
      </c>
      <c r="K816" s="184"/>
      <c r="L816" s="183">
        <v>2023</v>
      </c>
      <c r="M816" s="184"/>
      <c r="N816" s="184"/>
      <c r="O816" s="184"/>
    </row>
    <row r="817" spans="1:15" s="176" customFormat="1" ht="15" x14ac:dyDescent="0.15">
      <c r="A817" s="183" t="s">
        <v>20</v>
      </c>
      <c r="B817" s="183" t="s">
        <v>29</v>
      </c>
      <c r="C817" s="183" t="s">
        <v>26</v>
      </c>
      <c r="D817" s="183" t="s">
        <v>25</v>
      </c>
      <c r="E817" s="183" t="s">
        <v>28</v>
      </c>
      <c r="F817" s="185">
        <v>45189</v>
      </c>
      <c r="G817" s="183" t="s">
        <v>30</v>
      </c>
      <c r="H817" s="186">
        <v>890000</v>
      </c>
      <c r="I817" s="183" t="s">
        <v>19</v>
      </c>
      <c r="J817" s="183">
        <v>10500</v>
      </c>
      <c r="K817" s="184"/>
      <c r="L817" s="183">
        <v>2023</v>
      </c>
      <c r="M817" s="184"/>
      <c r="N817" s="184"/>
      <c r="O817" s="184"/>
    </row>
    <row r="818" spans="1:15" s="176" customFormat="1" ht="15" x14ac:dyDescent="0.15">
      <c r="A818" s="183" t="s">
        <v>20</v>
      </c>
      <c r="B818" s="183" t="s">
        <v>29</v>
      </c>
      <c r="C818" s="183" t="s">
        <v>26</v>
      </c>
      <c r="D818" s="183" t="s">
        <v>25</v>
      </c>
      <c r="E818" s="183" t="s">
        <v>28</v>
      </c>
      <c r="F818" s="185">
        <v>45190</v>
      </c>
      <c r="G818" s="183" t="s">
        <v>30</v>
      </c>
      <c r="H818" s="186">
        <v>850000</v>
      </c>
      <c r="I818" s="183" t="s">
        <v>19</v>
      </c>
      <c r="J818" s="183">
        <v>10000</v>
      </c>
      <c r="K818" s="184"/>
      <c r="L818" s="183">
        <v>2023</v>
      </c>
      <c r="M818" s="184"/>
      <c r="N818" s="184"/>
      <c r="O818" s="184"/>
    </row>
    <row r="819" spans="1:15" s="176" customFormat="1" ht="15" x14ac:dyDescent="0.15">
      <c r="A819" s="183" t="s">
        <v>20</v>
      </c>
      <c r="B819" s="183" t="s">
        <v>29</v>
      </c>
      <c r="C819" s="183" t="s">
        <v>26</v>
      </c>
      <c r="D819" s="183" t="s">
        <v>25</v>
      </c>
      <c r="E819" s="183" t="s">
        <v>28</v>
      </c>
      <c r="F819" s="185">
        <v>45191</v>
      </c>
      <c r="G819" s="183" t="s">
        <v>30</v>
      </c>
      <c r="H819" s="186">
        <v>850000</v>
      </c>
      <c r="I819" s="183" t="s">
        <v>19</v>
      </c>
      <c r="J819" s="183">
        <v>10000</v>
      </c>
      <c r="K819" s="184"/>
      <c r="L819" s="183">
        <v>2023</v>
      </c>
      <c r="M819" s="184"/>
      <c r="N819" s="184"/>
      <c r="O819" s="184"/>
    </row>
    <row r="820" spans="1:15" s="176" customFormat="1" ht="15" x14ac:dyDescent="0.15">
      <c r="A820" s="183" t="s">
        <v>20</v>
      </c>
      <c r="B820" s="183" t="s">
        <v>29</v>
      </c>
      <c r="C820" s="183" t="s">
        <v>26</v>
      </c>
      <c r="D820" s="183" t="s">
        <v>25</v>
      </c>
      <c r="E820" s="183" t="s">
        <v>28</v>
      </c>
      <c r="F820" s="185">
        <v>45194</v>
      </c>
      <c r="G820" s="183" t="s">
        <v>30</v>
      </c>
      <c r="H820" s="186">
        <v>850000</v>
      </c>
      <c r="I820" s="183" t="s">
        <v>19</v>
      </c>
      <c r="J820" s="183">
        <v>10000</v>
      </c>
      <c r="K820" s="184"/>
      <c r="L820" s="183">
        <v>2023</v>
      </c>
      <c r="M820" s="184"/>
      <c r="N820" s="184"/>
      <c r="O820" s="184"/>
    </row>
    <row r="821" spans="1:15" s="176" customFormat="1" ht="15" x14ac:dyDescent="0.15">
      <c r="A821" s="183" t="s">
        <v>20</v>
      </c>
      <c r="B821" s="183" t="s">
        <v>29</v>
      </c>
      <c r="C821" s="183" t="s">
        <v>26</v>
      </c>
      <c r="D821" s="183" t="s">
        <v>25</v>
      </c>
      <c r="E821" s="183" t="s">
        <v>28</v>
      </c>
      <c r="F821" s="185">
        <v>45195</v>
      </c>
      <c r="G821" s="183" t="s">
        <v>30</v>
      </c>
      <c r="H821" s="186">
        <v>850000</v>
      </c>
      <c r="I821" s="183" t="s">
        <v>19</v>
      </c>
      <c r="J821" s="183">
        <v>10000</v>
      </c>
      <c r="K821" s="184"/>
      <c r="L821" s="183">
        <v>2023</v>
      </c>
      <c r="M821" s="184"/>
      <c r="N821" s="184"/>
      <c r="O821" s="184"/>
    </row>
    <row r="822" spans="1:15" s="176" customFormat="1" ht="15" x14ac:dyDescent="0.15">
      <c r="A822" s="183" t="s">
        <v>20</v>
      </c>
      <c r="B822" s="183" t="s">
        <v>29</v>
      </c>
      <c r="C822" s="183" t="s">
        <v>26</v>
      </c>
      <c r="D822" s="183" t="s">
        <v>25</v>
      </c>
      <c r="E822" s="183" t="s">
        <v>28</v>
      </c>
      <c r="F822" s="185">
        <v>45196</v>
      </c>
      <c r="G822" s="183" t="s">
        <v>30</v>
      </c>
      <c r="H822" s="186">
        <v>770000</v>
      </c>
      <c r="I822" s="183" t="s">
        <v>19</v>
      </c>
      <c r="J822" s="183">
        <v>9000</v>
      </c>
      <c r="K822" s="184"/>
      <c r="L822" s="183">
        <v>2023</v>
      </c>
      <c r="M822" s="184"/>
      <c r="N822" s="184"/>
      <c r="O822" s="184"/>
    </row>
    <row r="823" spans="1:15" s="176" customFormat="1" ht="15" x14ac:dyDescent="0.15">
      <c r="A823" s="183" t="s">
        <v>20</v>
      </c>
      <c r="B823" s="183" t="s">
        <v>29</v>
      </c>
      <c r="C823" s="183" t="s">
        <v>26</v>
      </c>
      <c r="D823" s="183" t="s">
        <v>25</v>
      </c>
      <c r="E823" s="183" t="s">
        <v>28</v>
      </c>
      <c r="F823" s="185">
        <v>45197</v>
      </c>
      <c r="G823" s="183" t="s">
        <v>30</v>
      </c>
      <c r="H823" s="186">
        <v>770000</v>
      </c>
      <c r="I823" s="183" t="s">
        <v>19</v>
      </c>
      <c r="J823" s="183">
        <v>9000</v>
      </c>
      <c r="K823" s="184"/>
      <c r="L823" s="183">
        <v>2023</v>
      </c>
      <c r="M823" s="184"/>
      <c r="N823" s="184"/>
      <c r="O823" s="184"/>
    </row>
    <row r="824" spans="1:15" s="176" customFormat="1" ht="15" x14ac:dyDescent="0.15">
      <c r="A824" s="183" t="s">
        <v>20</v>
      </c>
      <c r="B824" s="183" t="s">
        <v>29</v>
      </c>
      <c r="C824" s="183" t="s">
        <v>26</v>
      </c>
      <c r="D824" s="183" t="s">
        <v>25</v>
      </c>
      <c r="E824" s="183" t="s">
        <v>28</v>
      </c>
      <c r="F824" s="185">
        <v>45198</v>
      </c>
      <c r="G824" s="183" t="s">
        <v>30</v>
      </c>
      <c r="H824" s="186">
        <v>640000</v>
      </c>
      <c r="I824" s="183" t="s">
        <v>19</v>
      </c>
      <c r="J824" s="183">
        <v>7500</v>
      </c>
      <c r="K824" s="184"/>
      <c r="L824" s="183">
        <v>2023</v>
      </c>
      <c r="M824" s="184"/>
      <c r="N824" s="184"/>
      <c r="O824" s="184"/>
    </row>
    <row r="825" spans="1:15" s="176" customFormat="1" ht="15" x14ac:dyDescent="0.15">
      <c r="A825" s="183" t="s">
        <v>20</v>
      </c>
      <c r="B825" s="183" t="s">
        <v>29</v>
      </c>
      <c r="C825" s="183" t="s">
        <v>26</v>
      </c>
      <c r="D825" s="183" t="s">
        <v>25</v>
      </c>
      <c r="E825" s="183" t="s">
        <v>28</v>
      </c>
      <c r="F825" s="185">
        <v>45201</v>
      </c>
      <c r="G825" s="183" t="s">
        <v>30</v>
      </c>
      <c r="H825" s="186">
        <v>640000</v>
      </c>
      <c r="I825" s="183" t="s">
        <v>19</v>
      </c>
      <c r="J825" s="183">
        <v>7500</v>
      </c>
      <c r="K825" s="184"/>
      <c r="L825" s="183">
        <v>2023</v>
      </c>
      <c r="M825" s="184"/>
      <c r="N825" s="184"/>
      <c r="O825" s="184"/>
    </row>
    <row r="826" spans="1:15" s="176" customFormat="1" ht="15" x14ac:dyDescent="0.15">
      <c r="A826" s="183" t="s">
        <v>20</v>
      </c>
      <c r="B826" s="183" t="s">
        <v>29</v>
      </c>
      <c r="C826" s="183" t="s">
        <v>26</v>
      </c>
      <c r="D826" s="183" t="s">
        <v>25</v>
      </c>
      <c r="E826" s="183" t="s">
        <v>28</v>
      </c>
      <c r="F826" s="185">
        <v>45202</v>
      </c>
      <c r="G826" s="183" t="s">
        <v>30</v>
      </c>
      <c r="H826" s="186">
        <v>640000</v>
      </c>
      <c r="I826" s="183" t="s">
        <v>19</v>
      </c>
      <c r="J826" s="183">
        <v>7500</v>
      </c>
      <c r="K826" s="184"/>
      <c r="L826" s="183">
        <v>2023</v>
      </c>
      <c r="M826" s="184"/>
      <c r="N826" s="184"/>
      <c r="O826" s="184"/>
    </row>
    <row r="827" spans="1:15" s="176" customFormat="1" ht="15" x14ac:dyDescent="0.15">
      <c r="A827" s="183" t="s">
        <v>20</v>
      </c>
      <c r="B827" s="183" t="s">
        <v>29</v>
      </c>
      <c r="C827" s="183" t="s">
        <v>26</v>
      </c>
      <c r="D827" s="183" t="s">
        <v>25</v>
      </c>
      <c r="E827" s="183" t="s">
        <v>28</v>
      </c>
      <c r="F827" s="185">
        <v>45203</v>
      </c>
      <c r="G827" s="183" t="s">
        <v>30</v>
      </c>
      <c r="H827" s="186">
        <v>600000</v>
      </c>
      <c r="I827" s="183" t="s">
        <v>19</v>
      </c>
      <c r="J827" s="183">
        <v>7000</v>
      </c>
      <c r="K827" s="184"/>
      <c r="L827" s="183">
        <v>2023</v>
      </c>
      <c r="M827" s="184"/>
      <c r="N827" s="184"/>
      <c r="O827" s="184"/>
    </row>
    <row r="828" spans="1:15" s="176" customFormat="1" ht="15" x14ac:dyDescent="0.15">
      <c r="A828" s="183" t="s">
        <v>20</v>
      </c>
      <c r="B828" s="183" t="s">
        <v>29</v>
      </c>
      <c r="C828" s="183" t="s">
        <v>26</v>
      </c>
      <c r="D828" s="183" t="s">
        <v>25</v>
      </c>
      <c r="E828" s="183" t="s">
        <v>28</v>
      </c>
      <c r="F828" s="185">
        <v>45204</v>
      </c>
      <c r="G828" s="183" t="s">
        <v>30</v>
      </c>
      <c r="H828" s="186">
        <v>1280000</v>
      </c>
      <c r="I828" s="183" t="s">
        <v>19</v>
      </c>
      <c r="J828" s="183">
        <v>15000</v>
      </c>
      <c r="K828" s="184"/>
      <c r="L828" s="183">
        <v>2023</v>
      </c>
      <c r="M828" s="184"/>
      <c r="N828" s="184"/>
      <c r="O828" s="184"/>
    </row>
    <row r="829" spans="1:15" s="176" customFormat="1" ht="15" x14ac:dyDescent="0.15">
      <c r="A829" s="183" t="s">
        <v>20</v>
      </c>
      <c r="B829" s="183" t="s">
        <v>29</v>
      </c>
      <c r="C829" s="183" t="s">
        <v>26</v>
      </c>
      <c r="D829" s="183" t="s">
        <v>25</v>
      </c>
      <c r="E829" s="183" t="s">
        <v>28</v>
      </c>
      <c r="F829" s="185">
        <v>45205</v>
      </c>
      <c r="G829" s="183" t="s">
        <v>30</v>
      </c>
      <c r="H829" s="186">
        <v>1280000</v>
      </c>
      <c r="I829" s="183" t="s">
        <v>19</v>
      </c>
      <c r="J829" s="183">
        <v>15000</v>
      </c>
      <c r="K829" s="184"/>
      <c r="L829" s="183">
        <v>2023</v>
      </c>
      <c r="M829" s="184"/>
      <c r="N829" s="184"/>
      <c r="O829" s="184"/>
    </row>
    <row r="830" spans="1:15" s="176" customFormat="1" ht="15" x14ac:dyDescent="0.15">
      <c r="A830" s="183" t="s">
        <v>20</v>
      </c>
      <c r="B830" s="183" t="s">
        <v>29</v>
      </c>
      <c r="C830" s="183" t="s">
        <v>26</v>
      </c>
      <c r="D830" s="183" t="s">
        <v>25</v>
      </c>
      <c r="E830" s="183" t="s">
        <v>28</v>
      </c>
      <c r="F830" s="185">
        <v>45206</v>
      </c>
      <c r="G830" s="183" t="s">
        <v>30</v>
      </c>
      <c r="H830" s="186">
        <v>1110000</v>
      </c>
      <c r="I830" s="183" t="s">
        <v>19</v>
      </c>
      <c r="J830" s="183">
        <v>13000</v>
      </c>
      <c r="K830" s="184"/>
      <c r="L830" s="183">
        <v>2023</v>
      </c>
      <c r="M830" s="184"/>
      <c r="N830" s="184"/>
      <c r="O830" s="184"/>
    </row>
    <row r="831" spans="1:15" s="176" customFormat="1" ht="15" x14ac:dyDescent="0.15">
      <c r="A831" s="183" t="s">
        <v>20</v>
      </c>
      <c r="B831" s="183" t="s">
        <v>29</v>
      </c>
      <c r="C831" s="183" t="s">
        <v>26</v>
      </c>
      <c r="D831" s="183" t="s">
        <v>25</v>
      </c>
      <c r="E831" s="183" t="s">
        <v>28</v>
      </c>
      <c r="F831" s="185">
        <v>45208</v>
      </c>
      <c r="G831" s="183" t="s">
        <v>30</v>
      </c>
      <c r="H831" s="186">
        <v>1110000</v>
      </c>
      <c r="I831" s="183" t="s">
        <v>19</v>
      </c>
      <c r="J831" s="183">
        <v>13000</v>
      </c>
      <c r="K831" s="184"/>
      <c r="L831" s="183">
        <v>2023</v>
      </c>
      <c r="M831" s="184"/>
      <c r="N831" s="184"/>
      <c r="O831" s="184"/>
    </row>
    <row r="832" spans="1:15" s="176" customFormat="1" ht="15" x14ac:dyDescent="0.15">
      <c r="A832" s="183" t="s">
        <v>20</v>
      </c>
      <c r="B832" s="183" t="s">
        <v>29</v>
      </c>
      <c r="C832" s="183" t="s">
        <v>26</v>
      </c>
      <c r="D832" s="183" t="s">
        <v>25</v>
      </c>
      <c r="E832" s="183" t="s">
        <v>28</v>
      </c>
      <c r="F832" s="185">
        <v>45209</v>
      </c>
      <c r="G832" s="183" t="s">
        <v>30</v>
      </c>
      <c r="H832" s="186">
        <v>1110000</v>
      </c>
      <c r="I832" s="183" t="s">
        <v>19</v>
      </c>
      <c r="J832" s="183">
        <v>13000</v>
      </c>
      <c r="K832" s="184"/>
      <c r="L832" s="183">
        <v>2023</v>
      </c>
      <c r="M832" s="184"/>
      <c r="N832" s="184"/>
      <c r="O832" s="184"/>
    </row>
    <row r="833" spans="1:15" s="176" customFormat="1" ht="15" x14ac:dyDescent="0.15">
      <c r="A833" s="183" t="s">
        <v>20</v>
      </c>
      <c r="B833" s="183" t="s">
        <v>29</v>
      </c>
      <c r="C833" s="183" t="s">
        <v>26</v>
      </c>
      <c r="D833" s="183" t="s">
        <v>25</v>
      </c>
      <c r="E833" s="183" t="s">
        <v>28</v>
      </c>
      <c r="F833" s="185">
        <v>45210</v>
      </c>
      <c r="G833" s="183" t="s">
        <v>30</v>
      </c>
      <c r="H833" s="186">
        <v>1110000</v>
      </c>
      <c r="I833" s="183" t="s">
        <v>19</v>
      </c>
      <c r="J833" s="183">
        <v>13000</v>
      </c>
      <c r="K833" s="184"/>
      <c r="L833" s="183">
        <v>2023</v>
      </c>
      <c r="M833" s="184"/>
      <c r="N833" s="184"/>
      <c r="O833" s="184"/>
    </row>
    <row r="834" spans="1:15" s="176" customFormat="1" ht="15" x14ac:dyDescent="0.15">
      <c r="A834" s="183" t="s">
        <v>20</v>
      </c>
      <c r="B834" s="183" t="s">
        <v>29</v>
      </c>
      <c r="C834" s="183" t="s">
        <v>26</v>
      </c>
      <c r="D834" s="183" t="s">
        <v>25</v>
      </c>
      <c r="E834" s="183" t="s">
        <v>28</v>
      </c>
      <c r="F834" s="185">
        <v>45211</v>
      </c>
      <c r="G834" s="183" t="s">
        <v>30</v>
      </c>
      <c r="H834" s="186">
        <v>1110000</v>
      </c>
      <c r="I834" s="183" t="s">
        <v>19</v>
      </c>
      <c r="J834" s="183">
        <v>13000</v>
      </c>
      <c r="K834" s="184"/>
      <c r="L834" s="183">
        <v>2023</v>
      </c>
      <c r="M834" s="184"/>
      <c r="N834" s="184"/>
      <c r="O834" s="184"/>
    </row>
    <row r="835" spans="1:15" s="176" customFormat="1" ht="15" x14ac:dyDescent="0.15">
      <c r="A835" s="183" t="s">
        <v>20</v>
      </c>
      <c r="B835" s="183" t="s">
        <v>29</v>
      </c>
      <c r="C835" s="183" t="s">
        <v>26</v>
      </c>
      <c r="D835" s="183" t="s">
        <v>25</v>
      </c>
      <c r="E835" s="183" t="s">
        <v>28</v>
      </c>
      <c r="F835" s="185">
        <v>45212</v>
      </c>
      <c r="G835" s="183" t="s">
        <v>30</v>
      </c>
      <c r="H835" s="186">
        <v>1020000</v>
      </c>
      <c r="I835" s="183" t="s">
        <v>19</v>
      </c>
      <c r="J835" s="183">
        <v>12000</v>
      </c>
      <c r="K835" s="184"/>
      <c r="L835" s="183">
        <v>2023</v>
      </c>
      <c r="M835" s="184"/>
      <c r="N835" s="184"/>
      <c r="O835" s="184"/>
    </row>
    <row r="836" spans="1:15" s="176" customFormat="1" ht="15" x14ac:dyDescent="0.15">
      <c r="A836" s="183" t="s">
        <v>20</v>
      </c>
      <c r="B836" s="183" t="s">
        <v>29</v>
      </c>
      <c r="C836" s="183" t="s">
        <v>26</v>
      </c>
      <c r="D836" s="183" t="s">
        <v>25</v>
      </c>
      <c r="E836" s="183" t="s">
        <v>28</v>
      </c>
      <c r="F836" s="185">
        <v>45213</v>
      </c>
      <c r="G836" s="183" t="s">
        <v>30</v>
      </c>
      <c r="H836" s="186">
        <v>1020000</v>
      </c>
      <c r="I836" s="183" t="s">
        <v>19</v>
      </c>
      <c r="J836" s="183">
        <v>12000</v>
      </c>
      <c r="K836" s="184"/>
      <c r="L836" s="183">
        <v>2023</v>
      </c>
      <c r="M836" s="184"/>
      <c r="N836" s="184"/>
      <c r="O836" s="184"/>
    </row>
    <row r="837" spans="1:15" s="176" customFormat="1" ht="15" x14ac:dyDescent="0.15">
      <c r="A837" s="183" t="s">
        <v>20</v>
      </c>
      <c r="B837" s="183" t="s">
        <v>29</v>
      </c>
      <c r="C837" s="183" t="s">
        <v>26</v>
      </c>
      <c r="D837" s="183" t="s">
        <v>25</v>
      </c>
      <c r="E837" s="183" t="s">
        <v>28</v>
      </c>
      <c r="F837" s="185">
        <v>45215</v>
      </c>
      <c r="G837" s="183" t="s">
        <v>30</v>
      </c>
      <c r="H837" s="186">
        <v>1020000</v>
      </c>
      <c r="I837" s="183" t="s">
        <v>19</v>
      </c>
      <c r="J837" s="183">
        <v>12000</v>
      </c>
      <c r="K837" s="184"/>
      <c r="L837" s="183">
        <v>2023</v>
      </c>
      <c r="M837" s="184"/>
      <c r="N837" s="184"/>
      <c r="O837" s="184"/>
    </row>
    <row r="838" spans="1:15" s="176" customFormat="1" ht="15" x14ac:dyDescent="0.15">
      <c r="A838" s="183" t="s">
        <v>20</v>
      </c>
      <c r="B838" s="183" t="s">
        <v>29</v>
      </c>
      <c r="C838" s="183" t="s">
        <v>26</v>
      </c>
      <c r="D838" s="183" t="s">
        <v>25</v>
      </c>
      <c r="E838" s="183" t="s">
        <v>28</v>
      </c>
      <c r="F838" s="185">
        <v>45216</v>
      </c>
      <c r="G838" s="183" t="s">
        <v>30</v>
      </c>
      <c r="H838" s="186">
        <v>1020000</v>
      </c>
      <c r="I838" s="183" t="s">
        <v>19</v>
      </c>
      <c r="J838" s="183">
        <v>12000</v>
      </c>
      <c r="K838" s="184"/>
      <c r="L838" s="183">
        <v>2023</v>
      </c>
      <c r="M838" s="184"/>
      <c r="N838" s="184"/>
      <c r="O838" s="184"/>
    </row>
    <row r="839" spans="1:15" s="176" customFormat="1" ht="15" x14ac:dyDescent="0.15">
      <c r="A839" s="183" t="s">
        <v>20</v>
      </c>
      <c r="B839" s="183" t="s">
        <v>29</v>
      </c>
      <c r="C839" s="183" t="s">
        <v>26</v>
      </c>
      <c r="D839" s="183" t="s">
        <v>25</v>
      </c>
      <c r="E839" s="183" t="s">
        <v>28</v>
      </c>
      <c r="F839" s="185">
        <v>45217</v>
      </c>
      <c r="G839" s="183" t="s">
        <v>30</v>
      </c>
      <c r="H839" s="186">
        <v>1020000</v>
      </c>
      <c r="I839" s="183" t="s">
        <v>19</v>
      </c>
      <c r="J839" s="183">
        <v>12000</v>
      </c>
      <c r="K839" s="184"/>
      <c r="L839" s="183">
        <v>2023</v>
      </c>
      <c r="M839" s="184"/>
      <c r="N839" s="184"/>
      <c r="O839" s="184"/>
    </row>
    <row r="840" spans="1:15" s="176" customFormat="1" ht="15" x14ac:dyDescent="0.15">
      <c r="A840" s="183" t="s">
        <v>20</v>
      </c>
      <c r="B840" s="183" t="s">
        <v>29</v>
      </c>
      <c r="C840" s="183" t="s">
        <v>26</v>
      </c>
      <c r="D840" s="183" t="s">
        <v>25</v>
      </c>
      <c r="E840" s="183" t="s">
        <v>28</v>
      </c>
      <c r="F840" s="185">
        <v>45218</v>
      </c>
      <c r="G840" s="183" t="s">
        <v>30</v>
      </c>
      <c r="H840" s="186">
        <v>1020000</v>
      </c>
      <c r="I840" s="183" t="s">
        <v>19</v>
      </c>
      <c r="J840" s="183">
        <v>12000</v>
      </c>
      <c r="K840" s="184"/>
      <c r="L840" s="183">
        <v>2023</v>
      </c>
      <c r="M840" s="184"/>
      <c r="N840" s="184"/>
      <c r="O840" s="184"/>
    </row>
    <row r="841" spans="1:15" s="176" customFormat="1" ht="15" x14ac:dyDescent="0.15">
      <c r="A841" s="183" t="s">
        <v>15</v>
      </c>
      <c r="B841" s="183" t="s">
        <v>29</v>
      </c>
      <c r="C841" s="183" t="s">
        <v>26</v>
      </c>
      <c r="D841" s="183" t="s">
        <v>23</v>
      </c>
      <c r="E841" s="184"/>
      <c r="F841" s="185">
        <v>45107</v>
      </c>
      <c r="G841" s="183" t="s">
        <v>31</v>
      </c>
      <c r="H841" s="186">
        <v>80000</v>
      </c>
      <c r="I841" s="183" t="s">
        <v>19</v>
      </c>
      <c r="J841" s="183">
        <v>110</v>
      </c>
      <c r="K841" s="184"/>
      <c r="L841" s="183">
        <v>2023</v>
      </c>
      <c r="M841" s="184"/>
      <c r="N841" s="184"/>
      <c r="O841" s="184"/>
    </row>
    <row r="842" spans="1:15" s="176" customFormat="1" ht="15" x14ac:dyDescent="0.15">
      <c r="A842" s="183" t="s">
        <v>15</v>
      </c>
      <c r="B842" s="183" t="s">
        <v>29</v>
      </c>
      <c r="C842" s="183" t="s">
        <v>26</v>
      </c>
      <c r="D842" s="183" t="s">
        <v>23</v>
      </c>
      <c r="E842" s="184"/>
      <c r="F842" s="185">
        <v>45107</v>
      </c>
      <c r="G842" s="183" t="s">
        <v>31</v>
      </c>
      <c r="H842" s="186">
        <v>-80000</v>
      </c>
      <c r="I842" s="183" t="s">
        <v>19</v>
      </c>
      <c r="J842" s="183">
        <v>-110</v>
      </c>
      <c r="K842" s="184"/>
      <c r="L842" s="183">
        <v>2023</v>
      </c>
      <c r="M842" s="184"/>
      <c r="N842" s="184"/>
      <c r="O842" s="183" t="s">
        <v>677</v>
      </c>
    </row>
    <row r="843" spans="1:15" s="176" customFormat="1" ht="15" x14ac:dyDescent="0.15">
      <c r="A843" s="183" t="s">
        <v>20</v>
      </c>
      <c r="B843" s="183" t="s">
        <v>29</v>
      </c>
      <c r="C843" s="184"/>
      <c r="D843" s="183" t="s">
        <v>23</v>
      </c>
      <c r="E843" s="184"/>
      <c r="F843" s="185">
        <v>45085</v>
      </c>
      <c r="G843" s="183" t="s">
        <v>31</v>
      </c>
      <c r="H843" s="186">
        <v>720000</v>
      </c>
      <c r="I843" s="183" t="s">
        <v>19</v>
      </c>
      <c r="J843" s="183">
        <v>993</v>
      </c>
      <c r="K843" s="184"/>
      <c r="L843" s="183">
        <v>2023</v>
      </c>
      <c r="M843" s="184"/>
      <c r="N843" s="184"/>
      <c r="O843" s="183" t="s">
        <v>612</v>
      </c>
    </row>
    <row r="844" spans="1:15" s="176" customFormat="1" ht="15" x14ac:dyDescent="0.15">
      <c r="A844" s="183" t="s">
        <v>20</v>
      </c>
      <c r="B844" s="183" t="s">
        <v>29</v>
      </c>
      <c r="C844" s="184"/>
      <c r="D844" s="183" t="s">
        <v>23</v>
      </c>
      <c r="E844" s="184"/>
      <c r="F844" s="185">
        <v>45085</v>
      </c>
      <c r="G844" s="183" t="s">
        <v>31</v>
      </c>
      <c r="H844" s="186">
        <v>480000</v>
      </c>
      <c r="I844" s="183" t="s">
        <v>19</v>
      </c>
      <c r="J844" s="183">
        <v>662</v>
      </c>
      <c r="K844" s="184"/>
      <c r="L844" s="183">
        <v>2023</v>
      </c>
      <c r="M844" s="184"/>
      <c r="N844" s="184"/>
      <c r="O844" s="183" t="s">
        <v>620</v>
      </c>
    </row>
    <row r="845" spans="1:15" s="176" customFormat="1" ht="15" x14ac:dyDescent="0.15">
      <c r="A845" s="183" t="s">
        <v>20</v>
      </c>
      <c r="B845" s="183" t="s">
        <v>29</v>
      </c>
      <c r="C845" s="184"/>
      <c r="D845" s="183" t="s">
        <v>23</v>
      </c>
      <c r="E845" s="184"/>
      <c r="F845" s="185">
        <v>45086</v>
      </c>
      <c r="G845" s="183" t="s">
        <v>31</v>
      </c>
      <c r="H845" s="186">
        <v>700000</v>
      </c>
      <c r="I845" s="183" t="s">
        <v>19</v>
      </c>
      <c r="J845" s="183">
        <v>966</v>
      </c>
      <c r="K845" s="184"/>
      <c r="L845" s="183">
        <v>2023</v>
      </c>
      <c r="M845" s="184"/>
      <c r="N845" s="184"/>
      <c r="O845" s="183" t="s">
        <v>614</v>
      </c>
    </row>
    <row r="846" spans="1:15" s="176" customFormat="1" ht="15" x14ac:dyDescent="0.15">
      <c r="A846" s="183" t="s">
        <v>20</v>
      </c>
      <c r="B846" s="183" t="s">
        <v>29</v>
      </c>
      <c r="C846" s="184"/>
      <c r="D846" s="183" t="s">
        <v>23</v>
      </c>
      <c r="E846" s="184"/>
      <c r="F846" s="185">
        <v>45086</v>
      </c>
      <c r="G846" s="183" t="s">
        <v>31</v>
      </c>
      <c r="H846" s="186">
        <v>480000</v>
      </c>
      <c r="I846" s="183" t="s">
        <v>19</v>
      </c>
      <c r="J846" s="183">
        <v>662</v>
      </c>
      <c r="K846" s="184"/>
      <c r="L846" s="183">
        <v>2023</v>
      </c>
      <c r="M846" s="184"/>
      <c r="N846" s="184"/>
      <c r="O846" s="183" t="s">
        <v>621</v>
      </c>
    </row>
    <row r="847" spans="1:15" s="176" customFormat="1" ht="15" x14ac:dyDescent="0.15">
      <c r="A847" s="183" t="s">
        <v>20</v>
      </c>
      <c r="B847" s="183" t="s">
        <v>29</v>
      </c>
      <c r="C847" s="184"/>
      <c r="D847" s="183" t="s">
        <v>23</v>
      </c>
      <c r="E847" s="184"/>
      <c r="F847" s="185">
        <v>45087</v>
      </c>
      <c r="G847" s="183" t="s">
        <v>31</v>
      </c>
      <c r="H847" s="186">
        <v>440000</v>
      </c>
      <c r="I847" s="183" t="s">
        <v>19</v>
      </c>
      <c r="J847" s="183">
        <v>607</v>
      </c>
      <c r="K847" s="184"/>
      <c r="L847" s="183">
        <v>2023</v>
      </c>
      <c r="M847" s="184"/>
      <c r="N847" s="184"/>
      <c r="O847" s="183" t="s">
        <v>622</v>
      </c>
    </row>
    <row r="848" spans="1:15" s="176" customFormat="1" ht="15" x14ac:dyDescent="0.15">
      <c r="A848" s="183" t="s">
        <v>20</v>
      </c>
      <c r="B848" s="183" t="s">
        <v>29</v>
      </c>
      <c r="C848" s="184"/>
      <c r="D848" s="183" t="s">
        <v>23</v>
      </c>
      <c r="E848" s="184"/>
      <c r="F848" s="185">
        <v>45087</v>
      </c>
      <c r="G848" s="183" t="s">
        <v>31</v>
      </c>
      <c r="H848" s="186">
        <v>700000</v>
      </c>
      <c r="I848" s="183" t="s">
        <v>19</v>
      </c>
      <c r="J848" s="183">
        <v>966</v>
      </c>
      <c r="K848" s="184"/>
      <c r="L848" s="183">
        <v>2023</v>
      </c>
      <c r="M848" s="184"/>
      <c r="N848" s="184"/>
      <c r="O848" s="183" t="s">
        <v>615</v>
      </c>
    </row>
    <row r="849" spans="1:15" s="176" customFormat="1" ht="15" x14ac:dyDescent="0.15">
      <c r="A849" s="183" t="s">
        <v>20</v>
      </c>
      <c r="B849" s="183" t="s">
        <v>29</v>
      </c>
      <c r="C849" s="184"/>
      <c r="D849" s="183" t="s">
        <v>23</v>
      </c>
      <c r="E849" s="184"/>
      <c r="F849" s="185">
        <v>45088</v>
      </c>
      <c r="G849" s="183" t="s">
        <v>31</v>
      </c>
      <c r="H849" s="186">
        <v>480000</v>
      </c>
      <c r="I849" s="183" t="s">
        <v>19</v>
      </c>
      <c r="J849" s="183">
        <v>662</v>
      </c>
      <c r="K849" s="184"/>
      <c r="L849" s="183">
        <v>2023</v>
      </c>
      <c r="M849" s="184"/>
      <c r="N849" s="184"/>
      <c r="O849" s="183" t="s">
        <v>623</v>
      </c>
    </row>
    <row r="850" spans="1:15" s="176" customFormat="1" ht="15" x14ac:dyDescent="0.15">
      <c r="A850" s="183" t="s">
        <v>20</v>
      </c>
      <c r="B850" s="183" t="s">
        <v>29</v>
      </c>
      <c r="C850" s="184"/>
      <c r="D850" s="183" t="s">
        <v>23</v>
      </c>
      <c r="E850" s="184"/>
      <c r="F850" s="185">
        <v>45088</v>
      </c>
      <c r="G850" s="183" t="s">
        <v>31</v>
      </c>
      <c r="H850" s="186">
        <v>760000</v>
      </c>
      <c r="I850" s="183" t="s">
        <v>19</v>
      </c>
      <c r="J850" s="183">
        <v>1048</v>
      </c>
      <c r="K850" s="184"/>
      <c r="L850" s="183">
        <v>2023</v>
      </c>
      <c r="M850" s="184"/>
      <c r="N850" s="184"/>
      <c r="O850" s="183" t="s">
        <v>616</v>
      </c>
    </row>
    <row r="851" spans="1:15" s="176" customFormat="1" ht="15" x14ac:dyDescent="0.15">
      <c r="A851" s="183" t="s">
        <v>20</v>
      </c>
      <c r="B851" s="183" t="s">
        <v>29</v>
      </c>
      <c r="C851" s="184"/>
      <c r="D851" s="183" t="s">
        <v>23</v>
      </c>
      <c r="E851" s="184"/>
      <c r="F851" s="185">
        <v>45089</v>
      </c>
      <c r="G851" s="183" t="s">
        <v>31</v>
      </c>
      <c r="H851" s="186">
        <v>520000</v>
      </c>
      <c r="I851" s="183" t="s">
        <v>19</v>
      </c>
      <c r="J851" s="183">
        <v>717</v>
      </c>
      <c r="K851" s="184"/>
      <c r="L851" s="183">
        <v>2023</v>
      </c>
      <c r="M851" s="184"/>
      <c r="N851" s="184"/>
      <c r="O851" s="183" t="s">
        <v>624</v>
      </c>
    </row>
    <row r="852" spans="1:15" s="176" customFormat="1" ht="15" x14ac:dyDescent="0.15">
      <c r="A852" s="183" t="s">
        <v>20</v>
      </c>
      <c r="B852" s="183" t="s">
        <v>29</v>
      </c>
      <c r="C852" s="184"/>
      <c r="D852" s="183" t="s">
        <v>23</v>
      </c>
      <c r="E852" s="184"/>
      <c r="F852" s="185">
        <v>45089</v>
      </c>
      <c r="G852" s="183" t="s">
        <v>31</v>
      </c>
      <c r="H852" s="186">
        <v>720000</v>
      </c>
      <c r="I852" s="183" t="s">
        <v>19</v>
      </c>
      <c r="J852" s="183">
        <v>993</v>
      </c>
      <c r="K852" s="184"/>
      <c r="L852" s="183">
        <v>2023</v>
      </c>
      <c r="M852" s="184"/>
      <c r="N852" s="184"/>
      <c r="O852" s="183" t="s">
        <v>617</v>
      </c>
    </row>
    <row r="853" spans="1:15" s="176" customFormat="1" ht="15" x14ac:dyDescent="0.15">
      <c r="A853" s="183" t="s">
        <v>20</v>
      </c>
      <c r="B853" s="183" t="s">
        <v>29</v>
      </c>
      <c r="C853" s="184"/>
      <c r="D853" s="183" t="s">
        <v>23</v>
      </c>
      <c r="E853" s="184"/>
      <c r="F853" s="185">
        <v>45090</v>
      </c>
      <c r="G853" s="183" t="s">
        <v>31</v>
      </c>
      <c r="H853" s="186">
        <v>480000</v>
      </c>
      <c r="I853" s="183" t="s">
        <v>19</v>
      </c>
      <c r="J853" s="183">
        <v>662</v>
      </c>
      <c r="K853" s="184"/>
      <c r="L853" s="183">
        <v>2023</v>
      </c>
      <c r="M853" s="184"/>
      <c r="N853" s="184"/>
      <c r="O853" s="183" t="s">
        <v>625</v>
      </c>
    </row>
    <row r="854" spans="1:15" s="176" customFormat="1" ht="15" x14ac:dyDescent="0.15">
      <c r="A854" s="183" t="s">
        <v>20</v>
      </c>
      <c r="B854" s="183" t="s">
        <v>29</v>
      </c>
      <c r="C854" s="184"/>
      <c r="D854" s="183" t="s">
        <v>23</v>
      </c>
      <c r="E854" s="184"/>
      <c r="F854" s="185">
        <v>45090</v>
      </c>
      <c r="G854" s="183" t="s">
        <v>31</v>
      </c>
      <c r="H854" s="186">
        <v>720000</v>
      </c>
      <c r="I854" s="183" t="s">
        <v>19</v>
      </c>
      <c r="J854" s="183">
        <v>993</v>
      </c>
      <c r="K854" s="184"/>
      <c r="L854" s="183">
        <v>2023</v>
      </c>
      <c r="M854" s="184"/>
      <c r="N854" s="184"/>
      <c r="O854" s="183" t="s">
        <v>618</v>
      </c>
    </row>
    <row r="855" spans="1:15" s="176" customFormat="1" ht="15" x14ac:dyDescent="0.15">
      <c r="A855" s="183" t="s">
        <v>20</v>
      </c>
      <c r="B855" s="183" t="s">
        <v>29</v>
      </c>
      <c r="C855" s="184"/>
      <c r="D855" s="183" t="s">
        <v>23</v>
      </c>
      <c r="E855" s="184"/>
      <c r="F855" s="185">
        <v>45091</v>
      </c>
      <c r="G855" s="183" t="s">
        <v>31</v>
      </c>
      <c r="H855" s="186">
        <v>720000</v>
      </c>
      <c r="I855" s="183" t="s">
        <v>19</v>
      </c>
      <c r="J855" s="183">
        <v>993</v>
      </c>
      <c r="K855" s="184"/>
      <c r="L855" s="183">
        <v>2023</v>
      </c>
      <c r="M855" s="184"/>
      <c r="N855" s="184"/>
      <c r="O855" s="184"/>
    </row>
    <row r="856" spans="1:15" s="176" customFormat="1" ht="15" x14ac:dyDescent="0.15">
      <c r="A856" s="183" t="s">
        <v>20</v>
      </c>
      <c r="B856" s="183" t="s">
        <v>29</v>
      </c>
      <c r="C856" s="184"/>
      <c r="D856" s="183" t="s">
        <v>23</v>
      </c>
      <c r="E856" s="184"/>
      <c r="F856" s="185">
        <v>45092</v>
      </c>
      <c r="G856" s="183" t="s">
        <v>31</v>
      </c>
      <c r="H856" s="186">
        <v>1200000</v>
      </c>
      <c r="I856" s="183" t="s">
        <v>19</v>
      </c>
      <c r="J856" s="183">
        <v>1655</v>
      </c>
      <c r="K856" s="184"/>
      <c r="L856" s="183">
        <v>2023</v>
      </c>
      <c r="M856" s="184"/>
      <c r="N856" s="184"/>
      <c r="O856" s="184"/>
    </row>
    <row r="857" spans="1:15" s="176" customFormat="1" ht="15" x14ac:dyDescent="0.15">
      <c r="A857" s="183" t="s">
        <v>20</v>
      </c>
      <c r="B857" s="183" t="s">
        <v>29</v>
      </c>
      <c r="C857" s="184"/>
      <c r="D857" s="183" t="s">
        <v>23</v>
      </c>
      <c r="E857" s="184"/>
      <c r="F857" s="185">
        <v>45093</v>
      </c>
      <c r="G857" s="183" t="s">
        <v>31</v>
      </c>
      <c r="H857" s="186">
        <v>1200000</v>
      </c>
      <c r="I857" s="183" t="s">
        <v>19</v>
      </c>
      <c r="J857" s="183">
        <v>1655</v>
      </c>
      <c r="K857" s="184"/>
      <c r="L857" s="183">
        <v>2023</v>
      </c>
      <c r="M857" s="184"/>
      <c r="N857" s="184"/>
      <c r="O857" s="184"/>
    </row>
    <row r="858" spans="1:15" s="176" customFormat="1" ht="15" x14ac:dyDescent="0.15">
      <c r="A858" s="183" t="s">
        <v>20</v>
      </c>
      <c r="B858" s="183" t="s">
        <v>29</v>
      </c>
      <c r="C858" s="184"/>
      <c r="D858" s="183" t="s">
        <v>23</v>
      </c>
      <c r="E858" s="184"/>
      <c r="F858" s="185">
        <v>45094</v>
      </c>
      <c r="G858" s="183" t="s">
        <v>31</v>
      </c>
      <c r="H858" s="186">
        <v>1200000</v>
      </c>
      <c r="I858" s="183" t="s">
        <v>19</v>
      </c>
      <c r="J858" s="183">
        <v>1655</v>
      </c>
      <c r="K858" s="184"/>
      <c r="L858" s="183">
        <v>2023</v>
      </c>
      <c r="M858" s="184"/>
      <c r="N858" s="184"/>
      <c r="O858" s="184"/>
    </row>
    <row r="859" spans="1:15" s="176" customFormat="1" ht="15" x14ac:dyDescent="0.15">
      <c r="A859" s="183" t="s">
        <v>20</v>
      </c>
      <c r="B859" s="183" t="s">
        <v>29</v>
      </c>
      <c r="C859" s="184"/>
      <c r="D859" s="183" t="s">
        <v>23</v>
      </c>
      <c r="E859" s="184"/>
      <c r="F859" s="185">
        <v>45095</v>
      </c>
      <c r="G859" s="183" t="s">
        <v>31</v>
      </c>
      <c r="H859" s="186">
        <v>1200000</v>
      </c>
      <c r="I859" s="183" t="s">
        <v>19</v>
      </c>
      <c r="J859" s="183">
        <v>1655</v>
      </c>
      <c r="K859" s="184"/>
      <c r="L859" s="183">
        <v>2023</v>
      </c>
      <c r="M859" s="184"/>
      <c r="N859" s="184"/>
      <c r="O859" s="184"/>
    </row>
    <row r="860" spans="1:15" s="176" customFormat="1" ht="15" x14ac:dyDescent="0.15">
      <c r="A860" s="183" t="s">
        <v>20</v>
      </c>
      <c r="B860" s="183" t="s">
        <v>29</v>
      </c>
      <c r="C860" s="184"/>
      <c r="D860" s="183" t="s">
        <v>23</v>
      </c>
      <c r="E860" s="184"/>
      <c r="F860" s="185">
        <v>45096</v>
      </c>
      <c r="G860" s="183" t="s">
        <v>31</v>
      </c>
      <c r="H860" s="186">
        <v>1200000</v>
      </c>
      <c r="I860" s="183" t="s">
        <v>19</v>
      </c>
      <c r="J860" s="183">
        <v>1655</v>
      </c>
      <c r="K860" s="184"/>
      <c r="L860" s="183">
        <v>2023</v>
      </c>
      <c r="M860" s="184"/>
      <c r="N860" s="184"/>
      <c r="O860" s="184"/>
    </row>
    <row r="861" spans="1:15" s="176" customFormat="1" ht="15" x14ac:dyDescent="0.15">
      <c r="A861" s="183" t="s">
        <v>20</v>
      </c>
      <c r="B861" s="183" t="s">
        <v>29</v>
      </c>
      <c r="C861" s="184"/>
      <c r="D861" s="183" t="s">
        <v>23</v>
      </c>
      <c r="E861" s="184"/>
      <c r="F861" s="185">
        <v>45097</v>
      </c>
      <c r="G861" s="183" t="s">
        <v>31</v>
      </c>
      <c r="H861" s="186">
        <v>1200000</v>
      </c>
      <c r="I861" s="183" t="s">
        <v>19</v>
      </c>
      <c r="J861" s="183">
        <v>1655</v>
      </c>
      <c r="K861" s="184"/>
      <c r="L861" s="183">
        <v>2023</v>
      </c>
      <c r="M861" s="184"/>
      <c r="N861" s="184"/>
      <c r="O861" s="184"/>
    </row>
    <row r="862" spans="1:15" s="176" customFormat="1" ht="15" x14ac:dyDescent="0.15">
      <c r="A862" s="183" t="s">
        <v>20</v>
      </c>
      <c r="B862" s="183" t="s">
        <v>29</v>
      </c>
      <c r="C862" s="184"/>
      <c r="D862" s="183" t="s">
        <v>23</v>
      </c>
      <c r="E862" s="184"/>
      <c r="F862" s="185">
        <v>45098</v>
      </c>
      <c r="G862" s="183" t="s">
        <v>31</v>
      </c>
      <c r="H862" s="186">
        <v>1280000</v>
      </c>
      <c r="I862" s="183" t="s">
        <v>19</v>
      </c>
      <c r="J862" s="183">
        <v>1766</v>
      </c>
      <c r="K862" s="184"/>
      <c r="L862" s="183">
        <v>2023</v>
      </c>
      <c r="M862" s="184"/>
      <c r="N862" s="184"/>
      <c r="O862" s="184"/>
    </row>
    <row r="863" spans="1:15" s="176" customFormat="1" ht="15" x14ac:dyDescent="0.15">
      <c r="A863" s="183" t="s">
        <v>20</v>
      </c>
      <c r="B863" s="183" t="s">
        <v>29</v>
      </c>
      <c r="C863" s="184"/>
      <c r="D863" s="183" t="s">
        <v>23</v>
      </c>
      <c r="E863" s="184"/>
      <c r="F863" s="185">
        <v>45099</v>
      </c>
      <c r="G863" s="183" t="s">
        <v>31</v>
      </c>
      <c r="H863" s="186">
        <v>1280000</v>
      </c>
      <c r="I863" s="183" t="s">
        <v>19</v>
      </c>
      <c r="J863" s="183">
        <v>1766</v>
      </c>
      <c r="K863" s="184"/>
      <c r="L863" s="183">
        <v>2023</v>
      </c>
      <c r="M863" s="184"/>
      <c r="N863" s="184"/>
      <c r="O863" s="184"/>
    </row>
    <row r="864" spans="1:15" s="176" customFormat="1" ht="15" x14ac:dyDescent="0.15">
      <c r="A864" s="183" t="s">
        <v>20</v>
      </c>
      <c r="B864" s="183" t="s">
        <v>29</v>
      </c>
      <c r="C864" s="184"/>
      <c r="D864" s="183" t="s">
        <v>23</v>
      </c>
      <c r="E864" s="184"/>
      <c r="F864" s="185">
        <v>45100</v>
      </c>
      <c r="G864" s="183" t="s">
        <v>31</v>
      </c>
      <c r="H864" s="186">
        <v>1400000</v>
      </c>
      <c r="I864" s="183" t="s">
        <v>19</v>
      </c>
      <c r="J864" s="183">
        <v>1931</v>
      </c>
      <c r="K864" s="184"/>
      <c r="L864" s="183">
        <v>2023</v>
      </c>
      <c r="M864" s="184"/>
      <c r="N864" s="184"/>
      <c r="O864" s="184"/>
    </row>
    <row r="865" spans="1:15" s="176" customFormat="1" ht="15" x14ac:dyDescent="0.15">
      <c r="A865" s="183" t="s">
        <v>20</v>
      </c>
      <c r="B865" s="183" t="s">
        <v>29</v>
      </c>
      <c r="C865" s="184"/>
      <c r="D865" s="183" t="s">
        <v>23</v>
      </c>
      <c r="E865" s="184"/>
      <c r="F865" s="185">
        <v>45101</v>
      </c>
      <c r="G865" s="183" t="s">
        <v>31</v>
      </c>
      <c r="H865" s="186">
        <v>1400000</v>
      </c>
      <c r="I865" s="183" t="s">
        <v>19</v>
      </c>
      <c r="J865" s="183">
        <v>1931</v>
      </c>
      <c r="K865" s="184"/>
      <c r="L865" s="183">
        <v>2023</v>
      </c>
      <c r="M865" s="184"/>
      <c r="N865" s="184"/>
      <c r="O865" s="184"/>
    </row>
    <row r="866" spans="1:15" s="176" customFormat="1" ht="15" x14ac:dyDescent="0.15">
      <c r="A866" s="183" t="s">
        <v>20</v>
      </c>
      <c r="B866" s="183" t="s">
        <v>29</v>
      </c>
      <c r="C866" s="184"/>
      <c r="D866" s="183" t="s">
        <v>23</v>
      </c>
      <c r="E866" s="184"/>
      <c r="F866" s="185">
        <v>45102</v>
      </c>
      <c r="G866" s="183" t="s">
        <v>31</v>
      </c>
      <c r="H866" s="186">
        <v>1000000</v>
      </c>
      <c r="I866" s="183" t="s">
        <v>19</v>
      </c>
      <c r="J866" s="183">
        <v>1379</v>
      </c>
      <c r="K866" s="184"/>
      <c r="L866" s="183">
        <v>2023</v>
      </c>
      <c r="M866" s="184"/>
      <c r="N866" s="184"/>
      <c r="O866" s="184"/>
    </row>
    <row r="867" spans="1:15" s="176" customFormat="1" ht="15" x14ac:dyDescent="0.15">
      <c r="A867" s="183" t="s">
        <v>20</v>
      </c>
      <c r="B867" s="183" t="s">
        <v>29</v>
      </c>
      <c r="C867" s="184"/>
      <c r="D867" s="183" t="s">
        <v>23</v>
      </c>
      <c r="E867" s="184"/>
      <c r="F867" s="185">
        <v>45103</v>
      </c>
      <c r="G867" s="183" t="s">
        <v>31</v>
      </c>
      <c r="H867" s="186">
        <v>30000</v>
      </c>
      <c r="I867" s="183" t="s">
        <v>19</v>
      </c>
      <c r="J867" s="183">
        <v>35</v>
      </c>
      <c r="K867" s="184"/>
      <c r="L867" s="183">
        <v>2023</v>
      </c>
      <c r="M867" s="184"/>
      <c r="N867" s="184"/>
      <c r="O867" s="184"/>
    </row>
    <row r="868" spans="1:15" s="176" customFormat="1" ht="15" x14ac:dyDescent="0.15">
      <c r="A868" s="183" t="s">
        <v>20</v>
      </c>
      <c r="B868" s="183" t="s">
        <v>29</v>
      </c>
      <c r="C868" s="184"/>
      <c r="D868" s="183" t="s">
        <v>23</v>
      </c>
      <c r="E868" s="184"/>
      <c r="F868" s="185">
        <v>45104</v>
      </c>
      <c r="G868" s="183" t="s">
        <v>31</v>
      </c>
      <c r="H868" s="186">
        <v>800000</v>
      </c>
      <c r="I868" s="183" t="s">
        <v>19</v>
      </c>
      <c r="J868" s="183">
        <v>1103</v>
      </c>
      <c r="K868" s="184"/>
      <c r="L868" s="183">
        <v>2023</v>
      </c>
      <c r="M868" s="184"/>
      <c r="N868" s="184"/>
      <c r="O868" s="184"/>
    </row>
    <row r="869" spans="1:15" s="176" customFormat="1" ht="15" x14ac:dyDescent="0.15">
      <c r="A869" s="183" t="s">
        <v>20</v>
      </c>
      <c r="B869" s="183" t="s">
        <v>29</v>
      </c>
      <c r="C869" s="184"/>
      <c r="D869" s="183" t="s">
        <v>23</v>
      </c>
      <c r="E869" s="184"/>
      <c r="F869" s="185">
        <v>45105</v>
      </c>
      <c r="G869" s="183" t="s">
        <v>31</v>
      </c>
      <c r="H869" s="186">
        <v>600000</v>
      </c>
      <c r="I869" s="183" t="s">
        <v>19</v>
      </c>
      <c r="J869" s="183">
        <v>828</v>
      </c>
      <c r="K869" s="184"/>
      <c r="L869" s="183">
        <v>2023</v>
      </c>
      <c r="M869" s="184"/>
      <c r="N869" s="184"/>
      <c r="O869" s="184"/>
    </row>
    <row r="870" spans="1:15" s="176" customFormat="1" ht="15" x14ac:dyDescent="0.15">
      <c r="A870" s="183" t="s">
        <v>20</v>
      </c>
      <c r="B870" s="183" t="s">
        <v>29</v>
      </c>
      <c r="C870" s="184"/>
      <c r="D870" s="183" t="s">
        <v>23</v>
      </c>
      <c r="E870" s="184"/>
      <c r="F870" s="185">
        <v>45106</v>
      </c>
      <c r="G870" s="183" t="s">
        <v>31</v>
      </c>
      <c r="H870" s="186">
        <v>600000</v>
      </c>
      <c r="I870" s="183" t="s">
        <v>19</v>
      </c>
      <c r="J870" s="183">
        <v>828</v>
      </c>
      <c r="K870" s="184"/>
      <c r="L870" s="183">
        <v>2023</v>
      </c>
      <c r="M870" s="184"/>
      <c r="N870" s="184"/>
      <c r="O870" s="184"/>
    </row>
    <row r="871" spans="1:15" s="176" customFormat="1" ht="15" x14ac:dyDescent="0.15">
      <c r="A871" s="183" t="s">
        <v>20</v>
      </c>
      <c r="B871" s="183" t="s">
        <v>29</v>
      </c>
      <c r="C871" s="184"/>
      <c r="D871" s="183" t="s">
        <v>23</v>
      </c>
      <c r="E871" s="184"/>
      <c r="F871" s="185">
        <v>45107</v>
      </c>
      <c r="G871" s="183" t="s">
        <v>31</v>
      </c>
      <c r="H871" s="186">
        <v>600000</v>
      </c>
      <c r="I871" s="183" t="s">
        <v>19</v>
      </c>
      <c r="J871" s="183">
        <v>828</v>
      </c>
      <c r="K871" s="184"/>
      <c r="L871" s="183">
        <v>2023</v>
      </c>
      <c r="M871" s="184"/>
      <c r="N871" s="184"/>
      <c r="O871" s="184"/>
    </row>
    <row r="872" spans="1:15" s="176" customFormat="1" ht="15" x14ac:dyDescent="0.15">
      <c r="A872" s="183" t="s">
        <v>20</v>
      </c>
      <c r="B872" s="183" t="s">
        <v>29</v>
      </c>
      <c r="C872" s="184"/>
      <c r="D872" s="183" t="s">
        <v>23</v>
      </c>
      <c r="E872" s="184"/>
      <c r="F872" s="185">
        <v>45108</v>
      </c>
      <c r="G872" s="183" t="s">
        <v>31</v>
      </c>
      <c r="H872" s="186">
        <v>600000</v>
      </c>
      <c r="I872" s="183" t="s">
        <v>19</v>
      </c>
      <c r="J872" s="183">
        <v>828</v>
      </c>
      <c r="K872" s="184"/>
      <c r="L872" s="183">
        <v>2023</v>
      </c>
      <c r="M872" s="184"/>
      <c r="N872" s="184"/>
      <c r="O872" s="184"/>
    </row>
    <row r="873" spans="1:15" s="176" customFormat="1" ht="15" x14ac:dyDescent="0.15">
      <c r="A873" s="183" t="s">
        <v>20</v>
      </c>
      <c r="B873" s="183" t="s">
        <v>29</v>
      </c>
      <c r="C873" s="184"/>
      <c r="D873" s="183" t="s">
        <v>23</v>
      </c>
      <c r="E873" s="184"/>
      <c r="F873" s="185">
        <v>45110</v>
      </c>
      <c r="G873" s="183" t="s">
        <v>31</v>
      </c>
      <c r="H873" s="186">
        <v>600000</v>
      </c>
      <c r="I873" s="183" t="s">
        <v>19</v>
      </c>
      <c r="J873" s="183">
        <v>828</v>
      </c>
      <c r="K873" s="184"/>
      <c r="L873" s="183">
        <v>2023</v>
      </c>
      <c r="M873" s="184"/>
      <c r="N873" s="184"/>
      <c r="O873" s="184"/>
    </row>
    <row r="874" spans="1:15" s="176" customFormat="1" ht="15" x14ac:dyDescent="0.15">
      <c r="A874" s="183" t="s">
        <v>20</v>
      </c>
      <c r="B874" s="183" t="s">
        <v>29</v>
      </c>
      <c r="C874" s="184"/>
      <c r="D874" s="183" t="s">
        <v>23</v>
      </c>
      <c r="E874" s="184"/>
      <c r="F874" s="185">
        <v>45112</v>
      </c>
      <c r="G874" s="183" t="s">
        <v>31</v>
      </c>
      <c r="H874" s="186">
        <v>800000</v>
      </c>
      <c r="I874" s="183" t="s">
        <v>19</v>
      </c>
      <c r="J874" s="183">
        <v>1103</v>
      </c>
      <c r="K874" s="184"/>
      <c r="L874" s="183">
        <v>2023</v>
      </c>
      <c r="M874" s="184"/>
      <c r="N874" s="184"/>
      <c r="O874" s="184"/>
    </row>
    <row r="875" spans="1:15" s="176" customFormat="1" ht="15" x14ac:dyDescent="0.15">
      <c r="A875" s="183" t="s">
        <v>20</v>
      </c>
      <c r="B875" s="183" t="s">
        <v>29</v>
      </c>
      <c r="C875" s="184"/>
      <c r="D875" s="183" t="s">
        <v>23</v>
      </c>
      <c r="E875" s="184"/>
      <c r="F875" s="185">
        <v>45113</v>
      </c>
      <c r="G875" s="183" t="s">
        <v>31</v>
      </c>
      <c r="H875" s="186">
        <v>200000</v>
      </c>
      <c r="I875" s="183" t="s">
        <v>19</v>
      </c>
      <c r="J875" s="183">
        <v>276</v>
      </c>
      <c r="K875" s="184"/>
      <c r="L875" s="183">
        <v>2023</v>
      </c>
      <c r="M875" s="184"/>
      <c r="N875" s="184"/>
      <c r="O875" s="184"/>
    </row>
    <row r="876" spans="1:15" s="176" customFormat="1" ht="15" x14ac:dyDescent="0.15">
      <c r="A876" s="183" t="s">
        <v>20</v>
      </c>
      <c r="B876" s="183" t="s">
        <v>29</v>
      </c>
      <c r="C876" s="184"/>
      <c r="D876" s="183" t="s">
        <v>23</v>
      </c>
      <c r="E876" s="184"/>
      <c r="F876" s="185">
        <v>45114</v>
      </c>
      <c r="G876" s="183" t="s">
        <v>31</v>
      </c>
      <c r="H876" s="186">
        <v>200000</v>
      </c>
      <c r="I876" s="183" t="s">
        <v>19</v>
      </c>
      <c r="J876" s="183">
        <v>276</v>
      </c>
      <c r="K876" s="184"/>
      <c r="L876" s="183">
        <v>2023</v>
      </c>
      <c r="M876" s="184"/>
      <c r="N876" s="184"/>
      <c r="O876" s="184"/>
    </row>
    <row r="877" spans="1:15" s="176" customFormat="1" ht="15" x14ac:dyDescent="0.15">
      <c r="A877" s="183" t="s">
        <v>20</v>
      </c>
      <c r="B877" s="183" t="s">
        <v>29</v>
      </c>
      <c r="C877" s="184"/>
      <c r="D877" s="183" t="s">
        <v>23</v>
      </c>
      <c r="E877" s="184"/>
      <c r="F877" s="185">
        <v>45115</v>
      </c>
      <c r="G877" s="183" t="s">
        <v>31</v>
      </c>
      <c r="H877" s="186">
        <v>160000</v>
      </c>
      <c r="I877" s="183" t="s">
        <v>19</v>
      </c>
      <c r="J877" s="183">
        <v>221</v>
      </c>
      <c r="K877" s="184"/>
      <c r="L877" s="183">
        <v>2023</v>
      </c>
      <c r="M877" s="184"/>
      <c r="N877" s="184"/>
      <c r="O877" s="184"/>
    </row>
    <row r="878" spans="1:15" s="176" customFormat="1" ht="15" x14ac:dyDescent="0.15">
      <c r="A878" s="183" t="s">
        <v>20</v>
      </c>
      <c r="B878" s="183" t="s">
        <v>29</v>
      </c>
      <c r="C878" s="184"/>
      <c r="D878" s="183" t="s">
        <v>23</v>
      </c>
      <c r="E878" s="184"/>
      <c r="F878" s="185">
        <v>45117</v>
      </c>
      <c r="G878" s="183" t="s">
        <v>31</v>
      </c>
      <c r="H878" s="186">
        <v>240000</v>
      </c>
      <c r="I878" s="183" t="s">
        <v>19</v>
      </c>
      <c r="J878" s="183">
        <v>331</v>
      </c>
      <c r="K878" s="184"/>
      <c r="L878" s="183">
        <v>2023</v>
      </c>
      <c r="M878" s="184"/>
      <c r="N878" s="184"/>
      <c r="O878" s="184"/>
    </row>
    <row r="879" spans="1:15" s="176" customFormat="1" ht="15" x14ac:dyDescent="0.15">
      <c r="A879" s="183" t="s">
        <v>20</v>
      </c>
      <c r="B879" s="183" t="s">
        <v>29</v>
      </c>
      <c r="C879" s="184"/>
      <c r="D879" s="183" t="s">
        <v>23</v>
      </c>
      <c r="E879" s="184"/>
      <c r="F879" s="185">
        <v>45118</v>
      </c>
      <c r="G879" s="183" t="s">
        <v>31</v>
      </c>
      <c r="H879" s="186">
        <v>160000</v>
      </c>
      <c r="I879" s="183" t="s">
        <v>19</v>
      </c>
      <c r="J879" s="183">
        <v>221</v>
      </c>
      <c r="K879" s="184"/>
      <c r="L879" s="183">
        <v>2023</v>
      </c>
      <c r="M879" s="184"/>
      <c r="N879" s="184"/>
      <c r="O879" s="184"/>
    </row>
    <row r="880" spans="1:15" s="176" customFormat="1" ht="15" x14ac:dyDescent="0.15">
      <c r="A880" s="183" t="s">
        <v>20</v>
      </c>
      <c r="B880" s="183" t="s">
        <v>29</v>
      </c>
      <c r="C880" s="184"/>
      <c r="D880" s="183" t="s">
        <v>23</v>
      </c>
      <c r="E880" s="184"/>
      <c r="F880" s="185">
        <v>45119</v>
      </c>
      <c r="G880" s="183" t="s">
        <v>31</v>
      </c>
      <c r="H880" s="186">
        <v>280000</v>
      </c>
      <c r="I880" s="183" t="s">
        <v>19</v>
      </c>
      <c r="J880" s="183">
        <v>386</v>
      </c>
      <c r="K880" s="184"/>
      <c r="L880" s="183">
        <v>2023</v>
      </c>
      <c r="M880" s="184"/>
      <c r="N880" s="184"/>
      <c r="O880" s="184"/>
    </row>
    <row r="881" spans="1:15" s="176" customFormat="1" ht="15" x14ac:dyDescent="0.15">
      <c r="A881" s="183" t="s">
        <v>20</v>
      </c>
      <c r="B881" s="183" t="s">
        <v>29</v>
      </c>
      <c r="C881" s="184"/>
      <c r="D881" s="183" t="s">
        <v>23</v>
      </c>
      <c r="E881" s="184"/>
      <c r="F881" s="185">
        <v>45120</v>
      </c>
      <c r="G881" s="183" t="s">
        <v>31</v>
      </c>
      <c r="H881" s="186">
        <v>240000</v>
      </c>
      <c r="I881" s="183" t="s">
        <v>19</v>
      </c>
      <c r="J881" s="183">
        <v>331</v>
      </c>
      <c r="K881" s="184"/>
      <c r="L881" s="183">
        <v>2023</v>
      </c>
      <c r="M881" s="184"/>
      <c r="N881" s="184"/>
      <c r="O881" s="184"/>
    </row>
    <row r="882" spans="1:15" s="176" customFormat="1" ht="15" x14ac:dyDescent="0.15">
      <c r="A882" s="183" t="s">
        <v>20</v>
      </c>
      <c r="B882" s="183" t="s">
        <v>29</v>
      </c>
      <c r="C882" s="184"/>
      <c r="D882" s="183" t="s">
        <v>23</v>
      </c>
      <c r="E882" s="184"/>
      <c r="F882" s="185">
        <v>45121</v>
      </c>
      <c r="G882" s="183" t="s">
        <v>31</v>
      </c>
      <c r="H882" s="186">
        <v>280000</v>
      </c>
      <c r="I882" s="183" t="s">
        <v>19</v>
      </c>
      <c r="J882" s="183">
        <v>386</v>
      </c>
      <c r="K882" s="184"/>
      <c r="L882" s="183">
        <v>2023</v>
      </c>
      <c r="M882" s="184"/>
      <c r="N882" s="184"/>
      <c r="O882" s="184"/>
    </row>
    <row r="883" spans="1:15" s="176" customFormat="1" ht="15" x14ac:dyDescent="0.15">
      <c r="A883" s="183" t="s">
        <v>20</v>
      </c>
      <c r="B883" s="183" t="s">
        <v>29</v>
      </c>
      <c r="C883" s="184"/>
      <c r="D883" s="183" t="s">
        <v>23</v>
      </c>
      <c r="E883" s="184"/>
      <c r="F883" s="185">
        <v>45122</v>
      </c>
      <c r="G883" s="183" t="s">
        <v>31</v>
      </c>
      <c r="H883" s="186">
        <v>280000</v>
      </c>
      <c r="I883" s="183" t="s">
        <v>19</v>
      </c>
      <c r="J883" s="183">
        <v>386</v>
      </c>
      <c r="K883" s="184"/>
      <c r="L883" s="183">
        <v>2023</v>
      </c>
      <c r="M883" s="184"/>
      <c r="N883" s="184"/>
      <c r="O883" s="184"/>
    </row>
    <row r="884" spans="1:15" s="176" customFormat="1" ht="15" x14ac:dyDescent="0.15">
      <c r="A884" s="183" t="s">
        <v>20</v>
      </c>
      <c r="B884" s="183" t="s">
        <v>29</v>
      </c>
      <c r="C884" s="184"/>
      <c r="D884" s="183" t="s">
        <v>23</v>
      </c>
      <c r="E884" s="184"/>
      <c r="F884" s="185">
        <v>45124</v>
      </c>
      <c r="G884" s="183" t="s">
        <v>31</v>
      </c>
      <c r="H884" s="186">
        <v>80000</v>
      </c>
      <c r="I884" s="183" t="s">
        <v>19</v>
      </c>
      <c r="J884" s="183">
        <v>110</v>
      </c>
      <c r="K884" s="184"/>
      <c r="L884" s="183">
        <v>2023</v>
      </c>
      <c r="M884" s="184"/>
      <c r="N884" s="184"/>
      <c r="O884" s="184"/>
    </row>
    <row r="885" spans="1:15" s="176" customFormat="1" ht="15" x14ac:dyDescent="0.15">
      <c r="A885" s="183" t="s">
        <v>20</v>
      </c>
      <c r="B885" s="183" t="s">
        <v>29</v>
      </c>
      <c r="C885" s="183" t="s">
        <v>26</v>
      </c>
      <c r="D885" s="183" t="s">
        <v>23</v>
      </c>
      <c r="E885" s="184"/>
      <c r="F885" s="185">
        <v>45084</v>
      </c>
      <c r="G885" s="183" t="s">
        <v>31</v>
      </c>
      <c r="H885" s="186">
        <v>80000</v>
      </c>
      <c r="I885" s="183" t="s">
        <v>19</v>
      </c>
      <c r="J885" s="183">
        <v>110</v>
      </c>
      <c r="K885" s="184"/>
      <c r="L885" s="183">
        <v>2023</v>
      </c>
      <c r="M885" s="184"/>
      <c r="N885" s="184"/>
      <c r="O885" s="183" t="s">
        <v>649</v>
      </c>
    </row>
    <row r="886" spans="1:15" s="176" customFormat="1" ht="15" x14ac:dyDescent="0.15">
      <c r="A886" s="183" t="s">
        <v>20</v>
      </c>
      <c r="B886" s="183" t="s">
        <v>29</v>
      </c>
      <c r="C886" s="183" t="s">
        <v>26</v>
      </c>
      <c r="D886" s="183" t="s">
        <v>23</v>
      </c>
      <c r="E886" s="184"/>
      <c r="F886" s="185">
        <v>45085</v>
      </c>
      <c r="G886" s="183" t="s">
        <v>31</v>
      </c>
      <c r="H886" s="186">
        <v>80000</v>
      </c>
      <c r="I886" s="183" t="s">
        <v>19</v>
      </c>
      <c r="J886" s="183">
        <v>110</v>
      </c>
      <c r="K886" s="184"/>
      <c r="L886" s="183">
        <v>2023</v>
      </c>
      <c r="M886" s="184"/>
      <c r="N886" s="184"/>
      <c r="O886" s="183" t="s">
        <v>648</v>
      </c>
    </row>
    <row r="887" spans="1:15" s="176" customFormat="1" ht="15" x14ac:dyDescent="0.15">
      <c r="A887" s="183" t="s">
        <v>20</v>
      </c>
      <c r="B887" s="183" t="s">
        <v>29</v>
      </c>
      <c r="C887" s="183" t="s">
        <v>26</v>
      </c>
      <c r="D887" s="183" t="s">
        <v>23</v>
      </c>
      <c r="E887" s="184"/>
      <c r="F887" s="185">
        <v>45086</v>
      </c>
      <c r="G887" s="183" t="s">
        <v>31</v>
      </c>
      <c r="H887" s="186">
        <v>80000</v>
      </c>
      <c r="I887" s="183" t="s">
        <v>19</v>
      </c>
      <c r="J887" s="183">
        <v>110</v>
      </c>
      <c r="K887" s="184"/>
      <c r="L887" s="183">
        <v>2023</v>
      </c>
      <c r="M887" s="184"/>
      <c r="N887" s="184"/>
      <c r="O887" s="183" t="s">
        <v>647</v>
      </c>
    </row>
    <row r="888" spans="1:15" s="176" customFormat="1" ht="15" x14ac:dyDescent="0.15">
      <c r="A888" s="183" t="s">
        <v>20</v>
      </c>
      <c r="B888" s="183" t="s">
        <v>29</v>
      </c>
      <c r="C888" s="183" t="s">
        <v>26</v>
      </c>
      <c r="D888" s="183" t="s">
        <v>23</v>
      </c>
      <c r="E888" s="184"/>
      <c r="F888" s="185">
        <v>45087</v>
      </c>
      <c r="G888" s="183" t="s">
        <v>31</v>
      </c>
      <c r="H888" s="186">
        <v>80000</v>
      </c>
      <c r="I888" s="183" t="s">
        <v>19</v>
      </c>
      <c r="J888" s="183">
        <v>110</v>
      </c>
      <c r="K888" s="184"/>
      <c r="L888" s="183">
        <v>2023</v>
      </c>
      <c r="M888" s="184"/>
      <c r="N888" s="184"/>
      <c r="O888" s="183" t="s">
        <v>646</v>
      </c>
    </row>
    <row r="889" spans="1:15" s="176" customFormat="1" ht="15" x14ac:dyDescent="0.15">
      <c r="A889" s="183" t="s">
        <v>20</v>
      </c>
      <c r="B889" s="183" t="s">
        <v>29</v>
      </c>
      <c r="C889" s="183" t="s">
        <v>26</v>
      </c>
      <c r="D889" s="183" t="s">
        <v>23</v>
      </c>
      <c r="E889" s="184"/>
      <c r="F889" s="185">
        <v>45089</v>
      </c>
      <c r="G889" s="183" t="s">
        <v>31</v>
      </c>
      <c r="H889" s="186">
        <v>120000</v>
      </c>
      <c r="I889" s="183" t="s">
        <v>19</v>
      </c>
      <c r="J889" s="183">
        <v>166</v>
      </c>
      <c r="K889" s="184"/>
      <c r="L889" s="183">
        <v>2023</v>
      </c>
      <c r="M889" s="184"/>
      <c r="N889" s="184"/>
      <c r="O889" s="183" t="s">
        <v>645</v>
      </c>
    </row>
    <row r="890" spans="1:15" s="176" customFormat="1" ht="15" x14ac:dyDescent="0.15">
      <c r="A890" s="183" t="s">
        <v>20</v>
      </c>
      <c r="B890" s="183" t="s">
        <v>29</v>
      </c>
      <c r="C890" s="183" t="s">
        <v>26</v>
      </c>
      <c r="D890" s="183" t="s">
        <v>23</v>
      </c>
      <c r="E890" s="184"/>
      <c r="F890" s="185">
        <v>45090</v>
      </c>
      <c r="G890" s="183" t="s">
        <v>31</v>
      </c>
      <c r="H890" s="186">
        <v>120000</v>
      </c>
      <c r="I890" s="183" t="s">
        <v>19</v>
      </c>
      <c r="J890" s="183">
        <v>166</v>
      </c>
      <c r="K890" s="184"/>
      <c r="L890" s="183">
        <v>2023</v>
      </c>
      <c r="M890" s="184"/>
      <c r="N890" s="184"/>
      <c r="O890" s="183" t="s">
        <v>644</v>
      </c>
    </row>
    <row r="891" spans="1:15" s="176" customFormat="1" ht="15" x14ac:dyDescent="0.15">
      <c r="A891" s="183" t="s">
        <v>20</v>
      </c>
      <c r="B891" s="183" t="s">
        <v>29</v>
      </c>
      <c r="C891" s="183" t="s">
        <v>26</v>
      </c>
      <c r="D891" s="183" t="s">
        <v>23</v>
      </c>
      <c r="E891" s="184"/>
      <c r="F891" s="185">
        <v>45091</v>
      </c>
      <c r="G891" s="183" t="s">
        <v>31</v>
      </c>
      <c r="H891" s="186">
        <v>80000</v>
      </c>
      <c r="I891" s="183" t="s">
        <v>19</v>
      </c>
      <c r="J891" s="183">
        <v>110</v>
      </c>
      <c r="K891" s="184"/>
      <c r="L891" s="183">
        <v>2023</v>
      </c>
      <c r="M891" s="184"/>
      <c r="N891" s="184"/>
      <c r="O891" s="183" t="s">
        <v>643</v>
      </c>
    </row>
    <row r="892" spans="1:15" s="176" customFormat="1" ht="15" x14ac:dyDescent="0.15">
      <c r="A892" s="183" t="s">
        <v>20</v>
      </c>
      <c r="B892" s="183" t="s">
        <v>29</v>
      </c>
      <c r="C892" s="183" t="s">
        <v>26</v>
      </c>
      <c r="D892" s="183" t="s">
        <v>23</v>
      </c>
      <c r="E892" s="184"/>
      <c r="F892" s="185">
        <v>45092</v>
      </c>
      <c r="G892" s="183" t="s">
        <v>31</v>
      </c>
      <c r="H892" s="186">
        <v>120000</v>
      </c>
      <c r="I892" s="183" t="s">
        <v>19</v>
      </c>
      <c r="J892" s="183">
        <v>166</v>
      </c>
      <c r="K892" s="184"/>
      <c r="L892" s="183">
        <v>2023</v>
      </c>
      <c r="M892" s="184"/>
      <c r="N892" s="184"/>
      <c r="O892" s="183" t="s">
        <v>642</v>
      </c>
    </row>
    <row r="893" spans="1:15" s="176" customFormat="1" ht="15" x14ac:dyDescent="0.15">
      <c r="A893" s="183" t="s">
        <v>20</v>
      </c>
      <c r="B893" s="183" t="s">
        <v>29</v>
      </c>
      <c r="C893" s="183" t="s">
        <v>26</v>
      </c>
      <c r="D893" s="183" t="s">
        <v>23</v>
      </c>
      <c r="E893" s="184"/>
      <c r="F893" s="185">
        <v>45093</v>
      </c>
      <c r="G893" s="183" t="s">
        <v>31</v>
      </c>
      <c r="H893" s="186">
        <v>120000</v>
      </c>
      <c r="I893" s="183" t="s">
        <v>19</v>
      </c>
      <c r="J893" s="183">
        <v>166</v>
      </c>
      <c r="K893" s="184"/>
      <c r="L893" s="183">
        <v>2023</v>
      </c>
      <c r="M893" s="184"/>
      <c r="N893" s="184"/>
      <c r="O893" s="183" t="s">
        <v>641</v>
      </c>
    </row>
    <row r="894" spans="1:15" s="176" customFormat="1" ht="15" x14ac:dyDescent="0.15">
      <c r="A894" s="183" t="s">
        <v>20</v>
      </c>
      <c r="B894" s="183" t="s">
        <v>29</v>
      </c>
      <c r="C894" s="183" t="s">
        <v>26</v>
      </c>
      <c r="D894" s="183" t="s">
        <v>23</v>
      </c>
      <c r="E894" s="184"/>
      <c r="F894" s="185">
        <v>45096</v>
      </c>
      <c r="G894" s="183" t="s">
        <v>31</v>
      </c>
      <c r="H894" s="186">
        <v>120000</v>
      </c>
      <c r="I894" s="183" t="s">
        <v>19</v>
      </c>
      <c r="J894" s="183">
        <v>166</v>
      </c>
      <c r="K894" s="184"/>
      <c r="L894" s="183">
        <v>2023</v>
      </c>
      <c r="M894" s="184"/>
      <c r="N894" s="184"/>
      <c r="O894" s="183" t="s">
        <v>640</v>
      </c>
    </row>
    <row r="895" spans="1:15" s="176" customFormat="1" ht="15" x14ac:dyDescent="0.15">
      <c r="A895" s="183" t="s">
        <v>20</v>
      </c>
      <c r="B895" s="183" t="s">
        <v>29</v>
      </c>
      <c r="C895" s="183" t="s">
        <v>26</v>
      </c>
      <c r="D895" s="183" t="s">
        <v>23</v>
      </c>
      <c r="E895" s="184"/>
      <c r="F895" s="185">
        <v>45097</v>
      </c>
      <c r="G895" s="183" t="s">
        <v>31</v>
      </c>
      <c r="H895" s="186">
        <v>80000</v>
      </c>
      <c r="I895" s="183" t="s">
        <v>19</v>
      </c>
      <c r="J895" s="183">
        <v>110</v>
      </c>
      <c r="K895" s="184"/>
      <c r="L895" s="183">
        <v>2023</v>
      </c>
      <c r="M895" s="184"/>
      <c r="N895" s="184"/>
      <c r="O895" s="183" t="s">
        <v>639</v>
      </c>
    </row>
    <row r="896" spans="1:15" s="176" customFormat="1" ht="15" x14ac:dyDescent="0.15">
      <c r="A896" s="183" t="s">
        <v>20</v>
      </c>
      <c r="B896" s="183" t="s">
        <v>29</v>
      </c>
      <c r="C896" s="183" t="s">
        <v>26</v>
      </c>
      <c r="D896" s="183" t="s">
        <v>23</v>
      </c>
      <c r="E896" s="184"/>
      <c r="F896" s="185">
        <v>45098</v>
      </c>
      <c r="G896" s="183" t="s">
        <v>31</v>
      </c>
      <c r="H896" s="186">
        <v>80000</v>
      </c>
      <c r="I896" s="183" t="s">
        <v>19</v>
      </c>
      <c r="J896" s="183">
        <v>110</v>
      </c>
      <c r="K896" s="184"/>
      <c r="L896" s="183">
        <v>2023</v>
      </c>
      <c r="M896" s="184"/>
      <c r="N896" s="184"/>
      <c r="O896" s="183" t="s">
        <v>638</v>
      </c>
    </row>
    <row r="897" spans="1:15" s="176" customFormat="1" ht="15" x14ac:dyDescent="0.15">
      <c r="A897" s="183" t="s">
        <v>20</v>
      </c>
      <c r="B897" s="183" t="s">
        <v>29</v>
      </c>
      <c r="C897" s="183" t="s">
        <v>26</v>
      </c>
      <c r="D897" s="183" t="s">
        <v>23</v>
      </c>
      <c r="E897" s="184"/>
      <c r="F897" s="185">
        <v>45099</v>
      </c>
      <c r="G897" s="183" t="s">
        <v>31</v>
      </c>
      <c r="H897" s="186">
        <v>120000</v>
      </c>
      <c r="I897" s="183" t="s">
        <v>19</v>
      </c>
      <c r="J897" s="183">
        <v>166</v>
      </c>
      <c r="K897" s="184"/>
      <c r="L897" s="183">
        <v>2023</v>
      </c>
      <c r="M897" s="184"/>
      <c r="N897" s="184"/>
      <c r="O897" s="183" t="s">
        <v>637</v>
      </c>
    </row>
    <row r="898" spans="1:15" s="176" customFormat="1" ht="15" x14ac:dyDescent="0.15">
      <c r="A898" s="183" t="s">
        <v>20</v>
      </c>
      <c r="B898" s="183" t="s">
        <v>29</v>
      </c>
      <c r="C898" s="183" t="s">
        <v>26</v>
      </c>
      <c r="D898" s="183" t="s">
        <v>23</v>
      </c>
      <c r="E898" s="184"/>
      <c r="F898" s="185">
        <v>45100</v>
      </c>
      <c r="G898" s="183" t="s">
        <v>31</v>
      </c>
      <c r="H898" s="186">
        <v>120000</v>
      </c>
      <c r="I898" s="183" t="s">
        <v>19</v>
      </c>
      <c r="J898" s="183">
        <v>166</v>
      </c>
      <c r="K898" s="184"/>
      <c r="L898" s="183">
        <v>2023</v>
      </c>
      <c r="M898" s="184"/>
      <c r="N898" s="184"/>
      <c r="O898" s="183" t="s">
        <v>636</v>
      </c>
    </row>
    <row r="899" spans="1:15" s="176" customFormat="1" ht="15" x14ac:dyDescent="0.15">
      <c r="A899" s="183" t="s">
        <v>20</v>
      </c>
      <c r="B899" s="183" t="s">
        <v>29</v>
      </c>
      <c r="C899" s="183" t="s">
        <v>26</v>
      </c>
      <c r="D899" s="183" t="s">
        <v>23</v>
      </c>
      <c r="E899" s="184"/>
      <c r="F899" s="185">
        <v>45103</v>
      </c>
      <c r="G899" s="183" t="s">
        <v>31</v>
      </c>
      <c r="H899" s="186">
        <v>60000</v>
      </c>
      <c r="I899" s="183" t="s">
        <v>19</v>
      </c>
      <c r="J899" s="183">
        <v>83</v>
      </c>
      <c r="K899" s="184"/>
      <c r="L899" s="183">
        <v>2023</v>
      </c>
      <c r="M899" s="184"/>
      <c r="N899" s="184"/>
      <c r="O899" s="183" t="s">
        <v>634</v>
      </c>
    </row>
    <row r="900" spans="1:15" s="176" customFormat="1" ht="15" x14ac:dyDescent="0.15">
      <c r="A900" s="183" t="s">
        <v>20</v>
      </c>
      <c r="B900" s="183" t="s">
        <v>29</v>
      </c>
      <c r="C900" s="183" t="s">
        <v>26</v>
      </c>
      <c r="D900" s="183" t="s">
        <v>23</v>
      </c>
      <c r="E900" s="184"/>
      <c r="F900" s="185">
        <v>45104</v>
      </c>
      <c r="G900" s="183" t="s">
        <v>31</v>
      </c>
      <c r="H900" s="186">
        <v>60000</v>
      </c>
      <c r="I900" s="183" t="s">
        <v>19</v>
      </c>
      <c r="J900" s="183">
        <v>83</v>
      </c>
      <c r="K900" s="184"/>
      <c r="L900" s="183">
        <v>2023</v>
      </c>
      <c r="M900" s="184"/>
      <c r="N900" s="184"/>
      <c r="O900" s="184"/>
    </row>
    <row r="901" spans="1:15" s="176" customFormat="1" ht="15" x14ac:dyDescent="0.15">
      <c r="A901" s="183" t="s">
        <v>20</v>
      </c>
      <c r="B901" s="183" t="s">
        <v>29</v>
      </c>
      <c r="C901" s="183" t="s">
        <v>26</v>
      </c>
      <c r="D901" s="183" t="s">
        <v>23</v>
      </c>
      <c r="E901" s="184"/>
      <c r="F901" s="185">
        <v>45105</v>
      </c>
      <c r="G901" s="183" t="s">
        <v>31</v>
      </c>
      <c r="H901" s="186">
        <v>80000</v>
      </c>
      <c r="I901" s="183" t="s">
        <v>19</v>
      </c>
      <c r="J901" s="183">
        <v>110</v>
      </c>
      <c r="K901" s="184"/>
      <c r="L901" s="183">
        <v>2023</v>
      </c>
      <c r="M901" s="184"/>
      <c r="N901" s="184"/>
      <c r="O901" s="184"/>
    </row>
    <row r="902" spans="1:15" s="176" customFormat="1" ht="15" x14ac:dyDescent="0.15">
      <c r="A902" s="183" t="s">
        <v>20</v>
      </c>
      <c r="B902" s="183" t="s">
        <v>29</v>
      </c>
      <c r="C902" s="183" t="s">
        <v>26</v>
      </c>
      <c r="D902" s="183" t="s">
        <v>23</v>
      </c>
      <c r="E902" s="184"/>
      <c r="F902" s="185">
        <v>45106</v>
      </c>
      <c r="G902" s="183" t="s">
        <v>31</v>
      </c>
      <c r="H902" s="186">
        <v>80000</v>
      </c>
      <c r="I902" s="183" t="s">
        <v>19</v>
      </c>
      <c r="J902" s="183">
        <v>110</v>
      </c>
      <c r="K902" s="184"/>
      <c r="L902" s="183">
        <v>2023</v>
      </c>
      <c r="M902" s="184"/>
      <c r="N902" s="184"/>
      <c r="O902" s="184"/>
    </row>
    <row r="903" spans="1:15" s="176" customFormat="1" ht="15" x14ac:dyDescent="0.15">
      <c r="A903" s="183" t="s">
        <v>20</v>
      </c>
      <c r="B903" s="183" t="s">
        <v>29</v>
      </c>
      <c r="C903" s="183" t="s">
        <v>26</v>
      </c>
      <c r="D903" s="183" t="s">
        <v>23</v>
      </c>
      <c r="E903" s="184"/>
      <c r="F903" s="185">
        <v>45107</v>
      </c>
      <c r="G903" s="183" t="s">
        <v>31</v>
      </c>
      <c r="H903" s="186">
        <v>80000</v>
      </c>
      <c r="I903" s="183" t="s">
        <v>19</v>
      </c>
      <c r="J903" s="183">
        <v>110</v>
      </c>
      <c r="K903" s="184"/>
      <c r="L903" s="183">
        <v>2023</v>
      </c>
      <c r="M903" s="184"/>
      <c r="N903" s="184"/>
      <c r="O903" s="184"/>
    </row>
    <row r="904" spans="1:15" s="176" customFormat="1" ht="15" x14ac:dyDescent="0.15">
      <c r="A904" s="183" t="s">
        <v>20</v>
      </c>
      <c r="B904" s="183" t="s">
        <v>29</v>
      </c>
      <c r="C904" s="183" t="s">
        <v>26</v>
      </c>
      <c r="D904" s="183" t="s">
        <v>23</v>
      </c>
      <c r="E904" s="184"/>
      <c r="F904" s="185">
        <v>45107</v>
      </c>
      <c r="G904" s="183" t="s">
        <v>31</v>
      </c>
      <c r="H904" s="186">
        <v>80000</v>
      </c>
      <c r="I904" s="183" t="s">
        <v>19</v>
      </c>
      <c r="J904" s="183">
        <v>110</v>
      </c>
      <c r="K904" s="184"/>
      <c r="L904" s="183">
        <v>2023</v>
      </c>
      <c r="M904" s="184"/>
      <c r="N904" s="184"/>
      <c r="O904" s="183" t="s">
        <v>678</v>
      </c>
    </row>
    <row r="905" spans="1:15" s="176" customFormat="1" ht="15" x14ac:dyDescent="0.15">
      <c r="A905" s="183" t="s">
        <v>20</v>
      </c>
      <c r="B905" s="183" t="s">
        <v>29</v>
      </c>
      <c r="C905" s="183" t="s">
        <v>26</v>
      </c>
      <c r="D905" s="183" t="s">
        <v>23</v>
      </c>
      <c r="E905" s="184"/>
      <c r="F905" s="185">
        <v>45110</v>
      </c>
      <c r="G905" s="183" t="s">
        <v>31</v>
      </c>
      <c r="H905" s="186">
        <v>80000</v>
      </c>
      <c r="I905" s="183" t="s">
        <v>19</v>
      </c>
      <c r="J905" s="183">
        <v>110</v>
      </c>
      <c r="K905" s="184"/>
      <c r="L905" s="183">
        <v>2023</v>
      </c>
      <c r="M905" s="184"/>
      <c r="N905" s="184"/>
      <c r="O905" s="183" t="s">
        <v>718</v>
      </c>
    </row>
    <row r="906" spans="1:15" s="176" customFormat="1" ht="15" x14ac:dyDescent="0.15">
      <c r="A906" s="183" t="s">
        <v>20</v>
      </c>
      <c r="B906" s="183" t="s">
        <v>29</v>
      </c>
      <c r="C906" s="183" t="s">
        <v>26</v>
      </c>
      <c r="D906" s="183" t="s">
        <v>23</v>
      </c>
      <c r="E906" s="184"/>
      <c r="F906" s="185">
        <v>45112</v>
      </c>
      <c r="G906" s="183" t="s">
        <v>31</v>
      </c>
      <c r="H906" s="186">
        <v>80000</v>
      </c>
      <c r="I906" s="183" t="s">
        <v>19</v>
      </c>
      <c r="J906" s="183">
        <v>110</v>
      </c>
      <c r="K906" s="184"/>
      <c r="L906" s="183">
        <v>2023</v>
      </c>
      <c r="M906" s="184"/>
      <c r="N906" s="184"/>
      <c r="O906" s="183" t="s">
        <v>719</v>
      </c>
    </row>
    <row r="907" spans="1:15" s="176" customFormat="1" ht="15" x14ac:dyDescent="0.15">
      <c r="A907" s="183" t="s">
        <v>20</v>
      </c>
      <c r="B907" s="183" t="s">
        <v>29</v>
      </c>
      <c r="C907" s="183" t="s">
        <v>26</v>
      </c>
      <c r="D907" s="183" t="s">
        <v>23</v>
      </c>
      <c r="E907" s="184"/>
      <c r="F907" s="185">
        <v>45113</v>
      </c>
      <c r="G907" s="183" t="s">
        <v>31</v>
      </c>
      <c r="H907" s="186">
        <v>80000</v>
      </c>
      <c r="I907" s="183" t="s">
        <v>19</v>
      </c>
      <c r="J907" s="183">
        <v>110</v>
      </c>
      <c r="K907" s="184"/>
      <c r="L907" s="183">
        <v>2023</v>
      </c>
      <c r="M907" s="184"/>
      <c r="N907" s="184"/>
      <c r="O907" s="183" t="s">
        <v>720</v>
      </c>
    </row>
    <row r="908" spans="1:15" s="176" customFormat="1" ht="15" x14ac:dyDescent="0.15">
      <c r="A908" s="183" t="s">
        <v>20</v>
      </c>
      <c r="B908" s="183" t="s">
        <v>29</v>
      </c>
      <c r="C908" s="183" t="s">
        <v>26</v>
      </c>
      <c r="D908" s="183" t="s">
        <v>23</v>
      </c>
      <c r="E908" s="184"/>
      <c r="F908" s="185">
        <v>45114</v>
      </c>
      <c r="G908" s="183" t="s">
        <v>31</v>
      </c>
      <c r="H908" s="186">
        <v>80000</v>
      </c>
      <c r="I908" s="183" t="s">
        <v>19</v>
      </c>
      <c r="J908" s="183">
        <v>110</v>
      </c>
      <c r="K908" s="184"/>
      <c r="L908" s="183">
        <v>2023</v>
      </c>
      <c r="M908" s="184"/>
      <c r="N908" s="184"/>
      <c r="O908" s="183" t="s">
        <v>721</v>
      </c>
    </row>
    <row r="909" spans="1:15" s="176" customFormat="1" ht="15" x14ac:dyDescent="0.15">
      <c r="A909" s="183" t="s">
        <v>20</v>
      </c>
      <c r="B909" s="183" t="s">
        <v>29</v>
      </c>
      <c r="C909" s="183" t="s">
        <v>26</v>
      </c>
      <c r="D909" s="183" t="s">
        <v>23</v>
      </c>
      <c r="E909" s="184"/>
      <c r="F909" s="185">
        <v>45115</v>
      </c>
      <c r="G909" s="183" t="s">
        <v>31</v>
      </c>
      <c r="H909" s="186">
        <v>80000</v>
      </c>
      <c r="I909" s="183" t="s">
        <v>19</v>
      </c>
      <c r="J909" s="183">
        <v>110</v>
      </c>
      <c r="K909" s="184"/>
      <c r="L909" s="183">
        <v>2023</v>
      </c>
      <c r="M909" s="184"/>
      <c r="N909" s="184"/>
      <c r="O909" s="183" t="s">
        <v>722</v>
      </c>
    </row>
    <row r="910" spans="1:15" s="176" customFormat="1" ht="15" x14ac:dyDescent="0.15">
      <c r="A910" s="183" t="s">
        <v>20</v>
      </c>
      <c r="B910" s="183" t="s">
        <v>29</v>
      </c>
      <c r="C910" s="183" t="s">
        <v>26</v>
      </c>
      <c r="D910" s="183" t="s">
        <v>23</v>
      </c>
      <c r="E910" s="184"/>
      <c r="F910" s="185">
        <v>45117</v>
      </c>
      <c r="G910" s="183" t="s">
        <v>31</v>
      </c>
      <c r="H910" s="186">
        <v>80000</v>
      </c>
      <c r="I910" s="183" t="s">
        <v>19</v>
      </c>
      <c r="J910" s="183">
        <v>110</v>
      </c>
      <c r="K910" s="184"/>
      <c r="L910" s="183">
        <v>2023</v>
      </c>
      <c r="M910" s="184"/>
      <c r="N910" s="184"/>
      <c r="O910" s="183" t="s">
        <v>723</v>
      </c>
    </row>
    <row r="911" spans="1:15" s="176" customFormat="1" ht="15" x14ac:dyDescent="0.15">
      <c r="A911" s="183" t="s">
        <v>20</v>
      </c>
      <c r="B911" s="183" t="s">
        <v>29</v>
      </c>
      <c r="C911" s="183" t="s">
        <v>26</v>
      </c>
      <c r="D911" s="183" t="s">
        <v>23</v>
      </c>
      <c r="E911" s="184"/>
      <c r="F911" s="185">
        <v>45118</v>
      </c>
      <c r="G911" s="183" t="s">
        <v>31</v>
      </c>
      <c r="H911" s="186">
        <v>80000</v>
      </c>
      <c r="I911" s="183" t="s">
        <v>19</v>
      </c>
      <c r="J911" s="183">
        <v>110</v>
      </c>
      <c r="K911" s="184"/>
      <c r="L911" s="183">
        <v>2023</v>
      </c>
      <c r="M911" s="184"/>
      <c r="N911" s="184"/>
      <c r="O911" s="183" t="s">
        <v>724</v>
      </c>
    </row>
    <row r="912" spans="1:15" s="176" customFormat="1" ht="15" x14ac:dyDescent="0.15">
      <c r="A912" s="183" t="s">
        <v>20</v>
      </c>
      <c r="B912" s="183" t="s">
        <v>29</v>
      </c>
      <c r="C912" s="183" t="s">
        <v>26</v>
      </c>
      <c r="D912" s="183" t="s">
        <v>23</v>
      </c>
      <c r="E912" s="184"/>
      <c r="F912" s="185">
        <v>45119</v>
      </c>
      <c r="G912" s="183" t="s">
        <v>31</v>
      </c>
      <c r="H912" s="186">
        <v>80000</v>
      </c>
      <c r="I912" s="183" t="s">
        <v>19</v>
      </c>
      <c r="J912" s="183">
        <v>110</v>
      </c>
      <c r="K912" s="184"/>
      <c r="L912" s="183">
        <v>2023</v>
      </c>
      <c r="M912" s="184"/>
      <c r="N912" s="184"/>
      <c r="O912" s="183" t="s">
        <v>725</v>
      </c>
    </row>
    <row r="913" spans="1:15" s="176" customFormat="1" ht="15" x14ac:dyDescent="0.15">
      <c r="A913" s="183" t="s">
        <v>20</v>
      </c>
      <c r="B913" s="183" t="s">
        <v>29</v>
      </c>
      <c r="C913" s="183" t="s">
        <v>26</v>
      </c>
      <c r="D913" s="183" t="s">
        <v>23</v>
      </c>
      <c r="E913" s="184"/>
      <c r="F913" s="185">
        <v>45120</v>
      </c>
      <c r="G913" s="183" t="s">
        <v>31</v>
      </c>
      <c r="H913" s="186">
        <v>80000</v>
      </c>
      <c r="I913" s="183" t="s">
        <v>19</v>
      </c>
      <c r="J913" s="183">
        <v>110</v>
      </c>
      <c r="K913" s="184"/>
      <c r="L913" s="183">
        <v>2023</v>
      </c>
      <c r="M913" s="184"/>
      <c r="N913" s="184"/>
      <c r="O913" s="183" t="s">
        <v>726</v>
      </c>
    </row>
    <row r="914" spans="1:15" s="176" customFormat="1" ht="15" x14ac:dyDescent="0.15">
      <c r="A914" s="183" t="s">
        <v>20</v>
      </c>
      <c r="B914" s="183" t="s">
        <v>29</v>
      </c>
      <c r="C914" s="183" t="s">
        <v>26</v>
      </c>
      <c r="D914" s="183" t="s">
        <v>23</v>
      </c>
      <c r="E914" s="184"/>
      <c r="F914" s="185">
        <v>45121</v>
      </c>
      <c r="G914" s="183" t="s">
        <v>31</v>
      </c>
      <c r="H914" s="186">
        <v>80000</v>
      </c>
      <c r="I914" s="183" t="s">
        <v>19</v>
      </c>
      <c r="J914" s="183">
        <v>110</v>
      </c>
      <c r="K914" s="184"/>
      <c r="L914" s="183">
        <v>2023</v>
      </c>
      <c r="M914" s="184"/>
      <c r="N914" s="184"/>
      <c r="O914" s="183" t="s">
        <v>727</v>
      </c>
    </row>
    <row r="915" spans="1:15" s="176" customFormat="1" ht="15" x14ac:dyDescent="0.15">
      <c r="A915" s="183" t="s">
        <v>20</v>
      </c>
      <c r="B915" s="183" t="s">
        <v>29</v>
      </c>
      <c r="C915" s="183" t="s">
        <v>26</v>
      </c>
      <c r="D915" s="183" t="s">
        <v>23</v>
      </c>
      <c r="E915" s="184"/>
      <c r="F915" s="185">
        <v>45122</v>
      </c>
      <c r="G915" s="183" t="s">
        <v>31</v>
      </c>
      <c r="H915" s="186">
        <v>80000</v>
      </c>
      <c r="I915" s="183" t="s">
        <v>19</v>
      </c>
      <c r="J915" s="183">
        <v>110</v>
      </c>
      <c r="K915" s="184"/>
      <c r="L915" s="183">
        <v>2023</v>
      </c>
      <c r="M915" s="184"/>
      <c r="N915" s="184"/>
      <c r="O915" s="183" t="s">
        <v>728</v>
      </c>
    </row>
    <row r="916" spans="1:15" s="176" customFormat="1" ht="15" x14ac:dyDescent="0.15">
      <c r="A916" s="183" t="s">
        <v>20</v>
      </c>
      <c r="B916" s="183" t="s">
        <v>29</v>
      </c>
      <c r="C916" s="183" t="s">
        <v>26</v>
      </c>
      <c r="D916" s="183" t="s">
        <v>23</v>
      </c>
      <c r="E916" s="184"/>
      <c r="F916" s="185">
        <v>45124</v>
      </c>
      <c r="G916" s="183" t="s">
        <v>31</v>
      </c>
      <c r="H916" s="186">
        <v>80000</v>
      </c>
      <c r="I916" s="183" t="s">
        <v>19</v>
      </c>
      <c r="J916" s="183">
        <v>110</v>
      </c>
      <c r="K916" s="184"/>
      <c r="L916" s="183">
        <v>2023</v>
      </c>
      <c r="M916" s="184"/>
      <c r="N916" s="184"/>
      <c r="O916" s="183" t="s">
        <v>729</v>
      </c>
    </row>
    <row r="917" spans="1:15" s="176" customFormat="1" ht="15" x14ac:dyDescent="0.15">
      <c r="A917" s="183" t="s">
        <v>20</v>
      </c>
      <c r="B917" s="183" t="s">
        <v>29</v>
      </c>
      <c r="C917" s="183" t="s">
        <v>26</v>
      </c>
      <c r="D917" s="183" t="s">
        <v>23</v>
      </c>
      <c r="E917" s="184"/>
      <c r="F917" s="185">
        <v>45125</v>
      </c>
      <c r="G917" s="183" t="s">
        <v>31</v>
      </c>
      <c r="H917" s="186">
        <v>80000</v>
      </c>
      <c r="I917" s="183" t="s">
        <v>19</v>
      </c>
      <c r="J917" s="183">
        <v>110</v>
      </c>
      <c r="K917" s="184"/>
      <c r="L917" s="183">
        <v>2023</v>
      </c>
      <c r="M917" s="184"/>
      <c r="N917" s="184"/>
      <c r="O917" s="183" t="s">
        <v>730</v>
      </c>
    </row>
    <row r="918" spans="1:15" s="176" customFormat="1" ht="15" x14ac:dyDescent="0.15">
      <c r="A918" s="183" t="s">
        <v>20</v>
      </c>
      <c r="B918" s="183" t="s">
        <v>29</v>
      </c>
      <c r="C918" s="183" t="s">
        <v>26</v>
      </c>
      <c r="D918" s="183" t="s">
        <v>23</v>
      </c>
      <c r="E918" s="184"/>
      <c r="F918" s="185">
        <v>45126</v>
      </c>
      <c r="G918" s="183" t="s">
        <v>31</v>
      </c>
      <c r="H918" s="186">
        <v>80000</v>
      </c>
      <c r="I918" s="183" t="s">
        <v>19</v>
      </c>
      <c r="J918" s="183">
        <v>110</v>
      </c>
      <c r="K918" s="184"/>
      <c r="L918" s="183">
        <v>2023</v>
      </c>
      <c r="M918" s="184"/>
      <c r="N918" s="184"/>
      <c r="O918" s="183" t="s">
        <v>731</v>
      </c>
    </row>
    <row r="919" spans="1:15" s="176" customFormat="1" ht="15" x14ac:dyDescent="0.15">
      <c r="A919" s="183" t="s">
        <v>20</v>
      </c>
      <c r="B919" s="183" t="s">
        <v>29</v>
      </c>
      <c r="C919" s="184"/>
      <c r="D919" s="183" t="s">
        <v>25</v>
      </c>
      <c r="E919" s="184"/>
      <c r="F919" s="185">
        <v>45100</v>
      </c>
      <c r="G919" s="183" t="s">
        <v>31</v>
      </c>
      <c r="H919" s="186">
        <v>90000</v>
      </c>
      <c r="I919" s="183" t="s">
        <v>19</v>
      </c>
      <c r="J919" s="183">
        <v>1000</v>
      </c>
      <c r="K919" s="184"/>
      <c r="L919" s="183">
        <v>2023</v>
      </c>
      <c r="M919" s="184"/>
      <c r="N919" s="184"/>
      <c r="O919" s="184"/>
    </row>
    <row r="920" spans="1:15" s="176" customFormat="1" ht="15" x14ac:dyDescent="0.15">
      <c r="A920" s="183" t="s">
        <v>20</v>
      </c>
      <c r="B920" s="183" t="s">
        <v>29</v>
      </c>
      <c r="C920" s="184"/>
      <c r="D920" s="183" t="s">
        <v>25</v>
      </c>
      <c r="E920" s="184"/>
      <c r="F920" s="185">
        <v>45100</v>
      </c>
      <c r="G920" s="183" t="s">
        <v>31</v>
      </c>
      <c r="H920" s="186">
        <v>-80000</v>
      </c>
      <c r="I920" s="183" t="s">
        <v>19</v>
      </c>
      <c r="J920" s="183">
        <v>-1000</v>
      </c>
      <c r="K920" s="184"/>
      <c r="L920" s="183">
        <v>2023</v>
      </c>
      <c r="M920" s="184"/>
      <c r="N920" s="184"/>
      <c r="O920" s="183" t="s">
        <v>677</v>
      </c>
    </row>
    <row r="921" spans="1:15" s="176" customFormat="1" ht="15" x14ac:dyDescent="0.15">
      <c r="A921" s="183" t="s">
        <v>20</v>
      </c>
      <c r="B921" s="183" t="s">
        <v>29</v>
      </c>
      <c r="C921" s="184"/>
      <c r="D921" s="183" t="s">
        <v>25</v>
      </c>
      <c r="E921" s="184"/>
      <c r="F921" s="185">
        <v>45101</v>
      </c>
      <c r="G921" s="183" t="s">
        <v>31</v>
      </c>
      <c r="H921" s="186">
        <v>90000</v>
      </c>
      <c r="I921" s="183" t="s">
        <v>19</v>
      </c>
      <c r="J921" s="183">
        <v>1000</v>
      </c>
      <c r="K921" s="184"/>
      <c r="L921" s="183">
        <v>2023</v>
      </c>
      <c r="M921" s="184"/>
      <c r="N921" s="184"/>
      <c r="O921" s="184"/>
    </row>
    <row r="922" spans="1:15" s="176" customFormat="1" ht="15" x14ac:dyDescent="0.15">
      <c r="A922" s="183" t="s">
        <v>20</v>
      </c>
      <c r="B922" s="183" t="s">
        <v>29</v>
      </c>
      <c r="C922" s="184"/>
      <c r="D922" s="183" t="s">
        <v>25</v>
      </c>
      <c r="E922" s="184"/>
      <c r="F922" s="185">
        <v>45101</v>
      </c>
      <c r="G922" s="183" t="s">
        <v>31</v>
      </c>
      <c r="H922" s="186">
        <v>-80000</v>
      </c>
      <c r="I922" s="183" t="s">
        <v>19</v>
      </c>
      <c r="J922" s="183">
        <v>-1000</v>
      </c>
      <c r="K922" s="184"/>
      <c r="L922" s="183">
        <v>2023</v>
      </c>
      <c r="M922" s="184"/>
      <c r="N922" s="184"/>
      <c r="O922" s="183" t="s">
        <v>677</v>
      </c>
    </row>
    <row r="923" spans="1:15" s="176" customFormat="1" ht="15" x14ac:dyDescent="0.15">
      <c r="A923" s="183" t="s">
        <v>20</v>
      </c>
      <c r="B923" s="183" t="s">
        <v>29</v>
      </c>
      <c r="C923" s="184"/>
      <c r="D923" s="183" t="s">
        <v>25</v>
      </c>
      <c r="E923" s="184"/>
      <c r="F923" s="185">
        <v>45102</v>
      </c>
      <c r="G923" s="183" t="s">
        <v>31</v>
      </c>
      <c r="H923" s="186">
        <v>90000</v>
      </c>
      <c r="I923" s="183" t="s">
        <v>19</v>
      </c>
      <c r="J923" s="183">
        <v>1000</v>
      </c>
      <c r="K923" s="184"/>
      <c r="L923" s="183">
        <v>2023</v>
      </c>
      <c r="M923" s="184"/>
      <c r="N923" s="184"/>
      <c r="O923" s="184"/>
    </row>
    <row r="924" spans="1:15" s="176" customFormat="1" ht="15" x14ac:dyDescent="0.15">
      <c r="A924" s="183" t="s">
        <v>20</v>
      </c>
      <c r="B924" s="183" t="s">
        <v>29</v>
      </c>
      <c r="C924" s="184"/>
      <c r="D924" s="183" t="s">
        <v>25</v>
      </c>
      <c r="E924" s="184"/>
      <c r="F924" s="185">
        <v>45102</v>
      </c>
      <c r="G924" s="183" t="s">
        <v>31</v>
      </c>
      <c r="H924" s="186">
        <v>-80000</v>
      </c>
      <c r="I924" s="183" t="s">
        <v>19</v>
      </c>
      <c r="J924" s="183">
        <v>-1000</v>
      </c>
      <c r="K924" s="184"/>
      <c r="L924" s="183">
        <v>2023</v>
      </c>
      <c r="M924" s="184"/>
      <c r="N924" s="184"/>
      <c r="O924" s="183" t="s">
        <v>677</v>
      </c>
    </row>
    <row r="925" spans="1:15" s="176" customFormat="1" ht="15" x14ac:dyDescent="0.15">
      <c r="A925" s="183" t="s">
        <v>20</v>
      </c>
      <c r="B925" s="183" t="s">
        <v>29</v>
      </c>
      <c r="C925" s="184"/>
      <c r="D925" s="183" t="s">
        <v>25</v>
      </c>
      <c r="E925" s="184"/>
      <c r="F925" s="185">
        <v>45103</v>
      </c>
      <c r="G925" s="183" t="s">
        <v>31</v>
      </c>
      <c r="H925" s="186">
        <v>-80000</v>
      </c>
      <c r="I925" s="183" t="s">
        <v>19</v>
      </c>
      <c r="J925" s="183">
        <v>-1000</v>
      </c>
      <c r="K925" s="184"/>
      <c r="L925" s="183">
        <v>2023</v>
      </c>
      <c r="M925" s="184"/>
      <c r="N925" s="184"/>
      <c r="O925" s="183" t="s">
        <v>677</v>
      </c>
    </row>
    <row r="926" spans="1:15" s="176" customFormat="1" ht="15" x14ac:dyDescent="0.15">
      <c r="A926" s="183" t="s">
        <v>20</v>
      </c>
      <c r="B926" s="183" t="s">
        <v>29</v>
      </c>
      <c r="C926" s="184"/>
      <c r="D926" s="183" t="s">
        <v>25</v>
      </c>
      <c r="E926" s="184"/>
      <c r="F926" s="185">
        <v>45103</v>
      </c>
      <c r="G926" s="183" t="s">
        <v>31</v>
      </c>
      <c r="H926" s="186">
        <v>90000</v>
      </c>
      <c r="I926" s="183" t="s">
        <v>19</v>
      </c>
      <c r="J926" s="183">
        <v>1000</v>
      </c>
      <c r="K926" s="184"/>
      <c r="L926" s="183">
        <v>2023</v>
      </c>
      <c r="M926" s="184"/>
      <c r="N926" s="184"/>
      <c r="O926" s="184"/>
    </row>
    <row r="927" spans="1:15" s="176" customFormat="1" ht="15" x14ac:dyDescent="0.15">
      <c r="A927" s="183" t="s">
        <v>20</v>
      </c>
      <c r="B927" s="183" t="s">
        <v>29</v>
      </c>
      <c r="C927" s="184"/>
      <c r="D927" s="183" t="s">
        <v>25</v>
      </c>
      <c r="E927" s="184"/>
      <c r="F927" s="185">
        <v>45104</v>
      </c>
      <c r="G927" s="183" t="s">
        <v>31</v>
      </c>
      <c r="H927" s="186">
        <v>90000</v>
      </c>
      <c r="I927" s="183" t="s">
        <v>19</v>
      </c>
      <c r="J927" s="183">
        <v>1000</v>
      </c>
      <c r="K927" s="184"/>
      <c r="L927" s="183">
        <v>2023</v>
      </c>
      <c r="M927" s="184"/>
      <c r="N927" s="184"/>
      <c r="O927" s="184"/>
    </row>
    <row r="928" spans="1:15" s="176" customFormat="1" ht="15" x14ac:dyDescent="0.15">
      <c r="A928" s="183" t="s">
        <v>20</v>
      </c>
      <c r="B928" s="183" t="s">
        <v>29</v>
      </c>
      <c r="C928" s="184"/>
      <c r="D928" s="183" t="s">
        <v>25</v>
      </c>
      <c r="E928" s="184"/>
      <c r="F928" s="185">
        <v>45104</v>
      </c>
      <c r="G928" s="183" t="s">
        <v>31</v>
      </c>
      <c r="H928" s="186">
        <v>-80000</v>
      </c>
      <c r="I928" s="183" t="s">
        <v>19</v>
      </c>
      <c r="J928" s="183">
        <v>-1000</v>
      </c>
      <c r="K928" s="184"/>
      <c r="L928" s="183">
        <v>2023</v>
      </c>
      <c r="M928" s="184"/>
      <c r="N928" s="184"/>
      <c r="O928" s="183" t="s">
        <v>677</v>
      </c>
    </row>
    <row r="929" spans="1:15" s="176" customFormat="1" ht="15" x14ac:dyDescent="0.15">
      <c r="A929" s="183" t="s">
        <v>20</v>
      </c>
      <c r="B929" s="183" t="s">
        <v>29</v>
      </c>
      <c r="C929" s="184"/>
      <c r="D929" s="183" t="s">
        <v>25</v>
      </c>
      <c r="E929" s="183" t="s">
        <v>28</v>
      </c>
      <c r="F929" s="185">
        <v>45100</v>
      </c>
      <c r="G929" s="183" t="s">
        <v>31</v>
      </c>
      <c r="H929" s="186">
        <v>90000</v>
      </c>
      <c r="I929" s="183" t="s">
        <v>19</v>
      </c>
      <c r="J929" s="183">
        <v>1000</v>
      </c>
      <c r="K929" s="184"/>
      <c r="L929" s="183">
        <v>2023</v>
      </c>
      <c r="M929" s="184"/>
      <c r="N929" s="184"/>
      <c r="O929" s="183" t="s">
        <v>679</v>
      </c>
    </row>
    <row r="930" spans="1:15" s="176" customFormat="1" ht="15" x14ac:dyDescent="0.15">
      <c r="A930" s="183" t="s">
        <v>20</v>
      </c>
      <c r="B930" s="183" t="s">
        <v>29</v>
      </c>
      <c r="C930" s="184"/>
      <c r="D930" s="183" t="s">
        <v>25</v>
      </c>
      <c r="E930" s="183" t="s">
        <v>28</v>
      </c>
      <c r="F930" s="185">
        <v>45100</v>
      </c>
      <c r="G930" s="183" t="s">
        <v>31</v>
      </c>
      <c r="H930" s="186">
        <v>210000</v>
      </c>
      <c r="I930" s="183" t="s">
        <v>19</v>
      </c>
      <c r="J930" s="183">
        <v>2500</v>
      </c>
      <c r="K930" s="184"/>
      <c r="L930" s="183">
        <v>2023</v>
      </c>
      <c r="M930" s="184"/>
      <c r="N930" s="184"/>
      <c r="O930" s="184"/>
    </row>
    <row r="931" spans="1:15" s="176" customFormat="1" ht="15" x14ac:dyDescent="0.15">
      <c r="A931" s="183" t="s">
        <v>20</v>
      </c>
      <c r="B931" s="183" t="s">
        <v>29</v>
      </c>
      <c r="C931" s="184"/>
      <c r="D931" s="183" t="s">
        <v>25</v>
      </c>
      <c r="E931" s="183" t="s">
        <v>28</v>
      </c>
      <c r="F931" s="185">
        <v>45101</v>
      </c>
      <c r="G931" s="183" t="s">
        <v>31</v>
      </c>
      <c r="H931" s="186">
        <v>90000</v>
      </c>
      <c r="I931" s="183" t="s">
        <v>19</v>
      </c>
      <c r="J931" s="183">
        <v>1000</v>
      </c>
      <c r="K931" s="184"/>
      <c r="L931" s="183">
        <v>2023</v>
      </c>
      <c r="M931" s="184"/>
      <c r="N931" s="184"/>
      <c r="O931" s="183" t="s">
        <v>680</v>
      </c>
    </row>
    <row r="932" spans="1:15" s="176" customFormat="1" ht="15" x14ac:dyDescent="0.15">
      <c r="A932" s="183" t="s">
        <v>20</v>
      </c>
      <c r="B932" s="183" t="s">
        <v>29</v>
      </c>
      <c r="C932" s="184"/>
      <c r="D932" s="183" t="s">
        <v>25</v>
      </c>
      <c r="E932" s="183" t="s">
        <v>28</v>
      </c>
      <c r="F932" s="185">
        <v>45101</v>
      </c>
      <c r="G932" s="183" t="s">
        <v>31</v>
      </c>
      <c r="H932" s="186">
        <v>210000</v>
      </c>
      <c r="I932" s="183" t="s">
        <v>19</v>
      </c>
      <c r="J932" s="183">
        <v>2500</v>
      </c>
      <c r="K932" s="184"/>
      <c r="L932" s="183">
        <v>2023</v>
      </c>
      <c r="M932" s="184"/>
      <c r="N932" s="184"/>
      <c r="O932" s="184"/>
    </row>
    <row r="933" spans="1:15" s="176" customFormat="1" ht="15" x14ac:dyDescent="0.15">
      <c r="A933" s="183" t="s">
        <v>20</v>
      </c>
      <c r="B933" s="183" t="s">
        <v>29</v>
      </c>
      <c r="C933" s="184"/>
      <c r="D933" s="183" t="s">
        <v>25</v>
      </c>
      <c r="E933" s="183" t="s">
        <v>28</v>
      </c>
      <c r="F933" s="185">
        <v>45102</v>
      </c>
      <c r="G933" s="183" t="s">
        <v>31</v>
      </c>
      <c r="H933" s="186">
        <v>90000</v>
      </c>
      <c r="I933" s="183" t="s">
        <v>19</v>
      </c>
      <c r="J933" s="183">
        <v>1000</v>
      </c>
      <c r="K933" s="184"/>
      <c r="L933" s="183">
        <v>2023</v>
      </c>
      <c r="M933" s="184"/>
      <c r="N933" s="184"/>
      <c r="O933" s="183" t="s">
        <v>681</v>
      </c>
    </row>
    <row r="934" spans="1:15" s="176" customFormat="1" ht="15" x14ac:dyDescent="0.15">
      <c r="A934" s="183" t="s">
        <v>20</v>
      </c>
      <c r="B934" s="183" t="s">
        <v>29</v>
      </c>
      <c r="C934" s="184"/>
      <c r="D934" s="183" t="s">
        <v>25</v>
      </c>
      <c r="E934" s="183" t="s">
        <v>28</v>
      </c>
      <c r="F934" s="185">
        <v>45102</v>
      </c>
      <c r="G934" s="183" t="s">
        <v>31</v>
      </c>
      <c r="H934" s="186">
        <v>210000</v>
      </c>
      <c r="I934" s="183" t="s">
        <v>19</v>
      </c>
      <c r="J934" s="183">
        <v>2500</v>
      </c>
      <c r="K934" s="184"/>
      <c r="L934" s="183">
        <v>2023</v>
      </c>
      <c r="M934" s="184"/>
      <c r="N934" s="184"/>
      <c r="O934" s="184"/>
    </row>
    <row r="935" spans="1:15" s="176" customFormat="1" ht="15" x14ac:dyDescent="0.15">
      <c r="A935" s="183" t="s">
        <v>20</v>
      </c>
      <c r="B935" s="183" t="s">
        <v>29</v>
      </c>
      <c r="C935" s="184"/>
      <c r="D935" s="183" t="s">
        <v>25</v>
      </c>
      <c r="E935" s="183" t="s">
        <v>28</v>
      </c>
      <c r="F935" s="185">
        <v>45103</v>
      </c>
      <c r="G935" s="183" t="s">
        <v>31</v>
      </c>
      <c r="H935" s="186">
        <v>90000</v>
      </c>
      <c r="I935" s="183" t="s">
        <v>19</v>
      </c>
      <c r="J935" s="183">
        <v>1000</v>
      </c>
      <c r="K935" s="184"/>
      <c r="L935" s="183">
        <v>2023</v>
      </c>
      <c r="M935" s="184"/>
      <c r="N935" s="184"/>
      <c r="O935" s="183" t="s">
        <v>682</v>
      </c>
    </row>
    <row r="936" spans="1:15" s="176" customFormat="1" ht="15" x14ac:dyDescent="0.15">
      <c r="A936" s="183" t="s">
        <v>20</v>
      </c>
      <c r="B936" s="183" t="s">
        <v>29</v>
      </c>
      <c r="C936" s="184"/>
      <c r="D936" s="183" t="s">
        <v>25</v>
      </c>
      <c r="E936" s="183" t="s">
        <v>28</v>
      </c>
      <c r="F936" s="185">
        <v>45103</v>
      </c>
      <c r="G936" s="183" t="s">
        <v>31</v>
      </c>
      <c r="H936" s="186">
        <v>210000</v>
      </c>
      <c r="I936" s="183" t="s">
        <v>19</v>
      </c>
      <c r="J936" s="183">
        <v>2500</v>
      </c>
      <c r="K936" s="184"/>
      <c r="L936" s="183">
        <v>2023</v>
      </c>
      <c r="M936" s="184"/>
      <c r="N936" s="184"/>
      <c r="O936" s="184"/>
    </row>
    <row r="937" spans="1:15" s="176" customFormat="1" ht="15" x14ac:dyDescent="0.15">
      <c r="A937" s="183" t="s">
        <v>20</v>
      </c>
      <c r="B937" s="183" t="s">
        <v>29</v>
      </c>
      <c r="C937" s="184"/>
      <c r="D937" s="183" t="s">
        <v>25</v>
      </c>
      <c r="E937" s="183" t="s">
        <v>28</v>
      </c>
      <c r="F937" s="185">
        <v>45104</v>
      </c>
      <c r="G937" s="183" t="s">
        <v>31</v>
      </c>
      <c r="H937" s="186">
        <v>90000</v>
      </c>
      <c r="I937" s="183" t="s">
        <v>19</v>
      </c>
      <c r="J937" s="183">
        <v>1000</v>
      </c>
      <c r="K937" s="184"/>
      <c r="L937" s="183">
        <v>2023</v>
      </c>
      <c r="M937" s="184"/>
      <c r="N937" s="184"/>
      <c r="O937" s="183" t="s">
        <v>683</v>
      </c>
    </row>
    <row r="938" spans="1:15" s="176" customFormat="1" ht="15" x14ac:dyDescent="0.15">
      <c r="A938" s="183" t="s">
        <v>20</v>
      </c>
      <c r="B938" s="183" t="s">
        <v>29</v>
      </c>
      <c r="C938" s="184"/>
      <c r="D938" s="183" t="s">
        <v>25</v>
      </c>
      <c r="E938" s="183" t="s">
        <v>28</v>
      </c>
      <c r="F938" s="185">
        <v>45104</v>
      </c>
      <c r="G938" s="183" t="s">
        <v>31</v>
      </c>
      <c r="H938" s="186">
        <v>210000</v>
      </c>
      <c r="I938" s="183" t="s">
        <v>19</v>
      </c>
      <c r="J938" s="183">
        <v>2500</v>
      </c>
      <c r="K938" s="184"/>
      <c r="L938" s="183">
        <v>2023</v>
      </c>
      <c r="M938" s="184"/>
      <c r="N938" s="184"/>
      <c r="O938" s="184"/>
    </row>
    <row r="939" spans="1:15" s="176" customFormat="1" ht="15" x14ac:dyDescent="0.15">
      <c r="A939" s="183" t="s">
        <v>20</v>
      </c>
      <c r="B939" s="183" t="s">
        <v>29</v>
      </c>
      <c r="C939" s="183" t="s">
        <v>26</v>
      </c>
      <c r="D939" s="183" t="s">
        <v>25</v>
      </c>
      <c r="E939" s="183" t="s">
        <v>28</v>
      </c>
      <c r="F939" s="185">
        <v>45110</v>
      </c>
      <c r="G939" s="183" t="s">
        <v>31</v>
      </c>
      <c r="H939" s="186">
        <v>340000</v>
      </c>
      <c r="I939" s="183" t="s">
        <v>19</v>
      </c>
      <c r="J939" s="183">
        <v>4000</v>
      </c>
      <c r="K939" s="184"/>
      <c r="L939" s="183">
        <v>2023</v>
      </c>
      <c r="M939" s="184"/>
      <c r="N939" s="184"/>
      <c r="O939" s="183" t="s">
        <v>718</v>
      </c>
    </row>
    <row r="940" spans="1:15" s="176" customFormat="1" ht="15" x14ac:dyDescent="0.15">
      <c r="A940" s="183" t="s">
        <v>20</v>
      </c>
      <c r="B940" s="183" t="s">
        <v>29</v>
      </c>
      <c r="C940" s="183" t="s">
        <v>26</v>
      </c>
      <c r="D940" s="183" t="s">
        <v>25</v>
      </c>
      <c r="E940" s="183" t="s">
        <v>28</v>
      </c>
      <c r="F940" s="185">
        <v>45112</v>
      </c>
      <c r="G940" s="183" t="s">
        <v>31</v>
      </c>
      <c r="H940" s="186">
        <v>340000</v>
      </c>
      <c r="I940" s="183" t="s">
        <v>19</v>
      </c>
      <c r="J940" s="183">
        <v>4000</v>
      </c>
      <c r="K940" s="184"/>
      <c r="L940" s="183">
        <v>2023</v>
      </c>
      <c r="M940" s="184"/>
      <c r="N940" s="184"/>
      <c r="O940" s="183" t="s">
        <v>719</v>
      </c>
    </row>
    <row r="941" spans="1:15" s="176" customFormat="1" ht="15" x14ac:dyDescent="0.15">
      <c r="A941" s="183" t="s">
        <v>20</v>
      </c>
      <c r="B941" s="183" t="s">
        <v>29</v>
      </c>
      <c r="C941" s="183" t="s">
        <v>26</v>
      </c>
      <c r="D941" s="183" t="s">
        <v>25</v>
      </c>
      <c r="E941" s="183" t="s">
        <v>28</v>
      </c>
      <c r="F941" s="185">
        <v>45113</v>
      </c>
      <c r="G941" s="183" t="s">
        <v>31</v>
      </c>
      <c r="H941" s="186">
        <v>340000</v>
      </c>
      <c r="I941" s="183" t="s">
        <v>19</v>
      </c>
      <c r="J941" s="183">
        <v>4000</v>
      </c>
      <c r="K941" s="184"/>
      <c r="L941" s="183">
        <v>2023</v>
      </c>
      <c r="M941" s="184"/>
      <c r="N941" s="184"/>
      <c r="O941" s="183" t="s">
        <v>720</v>
      </c>
    </row>
    <row r="942" spans="1:15" s="176" customFormat="1" ht="15" x14ac:dyDescent="0.15">
      <c r="A942" s="183" t="s">
        <v>20</v>
      </c>
      <c r="B942" s="183" t="s">
        <v>29</v>
      </c>
      <c r="C942" s="183" t="s">
        <v>26</v>
      </c>
      <c r="D942" s="183" t="s">
        <v>25</v>
      </c>
      <c r="E942" s="183" t="s">
        <v>28</v>
      </c>
      <c r="F942" s="185">
        <v>45114</v>
      </c>
      <c r="G942" s="183" t="s">
        <v>31</v>
      </c>
      <c r="H942" s="186">
        <v>340000</v>
      </c>
      <c r="I942" s="183" t="s">
        <v>19</v>
      </c>
      <c r="J942" s="183">
        <v>4000</v>
      </c>
      <c r="K942" s="184"/>
      <c r="L942" s="183">
        <v>2023</v>
      </c>
      <c r="M942" s="184"/>
      <c r="N942" s="184"/>
      <c r="O942" s="183" t="s">
        <v>721</v>
      </c>
    </row>
    <row r="943" spans="1:15" s="176" customFormat="1" ht="15" x14ac:dyDescent="0.15">
      <c r="A943" s="183" t="s">
        <v>20</v>
      </c>
      <c r="B943" s="183" t="s">
        <v>29</v>
      </c>
      <c r="C943" s="183" t="s">
        <v>26</v>
      </c>
      <c r="D943" s="183" t="s">
        <v>25</v>
      </c>
      <c r="E943" s="183" t="s">
        <v>28</v>
      </c>
      <c r="F943" s="185">
        <v>45115</v>
      </c>
      <c r="G943" s="183" t="s">
        <v>31</v>
      </c>
      <c r="H943" s="186">
        <v>340000</v>
      </c>
      <c r="I943" s="183" t="s">
        <v>19</v>
      </c>
      <c r="J943" s="183">
        <v>4000</v>
      </c>
      <c r="K943" s="184"/>
      <c r="L943" s="183">
        <v>2023</v>
      </c>
      <c r="M943" s="184"/>
      <c r="N943" s="184"/>
      <c r="O943" s="183" t="s">
        <v>722</v>
      </c>
    </row>
    <row r="944" spans="1:15" s="176" customFormat="1" ht="15" x14ac:dyDescent="0.15">
      <c r="A944" s="183" t="s">
        <v>20</v>
      </c>
      <c r="B944" s="183" t="s">
        <v>29</v>
      </c>
      <c r="C944" s="183" t="s">
        <v>26</v>
      </c>
      <c r="D944" s="183" t="s">
        <v>25</v>
      </c>
      <c r="E944" s="183" t="s">
        <v>28</v>
      </c>
      <c r="F944" s="185">
        <v>45117</v>
      </c>
      <c r="G944" s="183" t="s">
        <v>31</v>
      </c>
      <c r="H944" s="186">
        <v>340000</v>
      </c>
      <c r="I944" s="183" t="s">
        <v>19</v>
      </c>
      <c r="J944" s="183">
        <v>4000</v>
      </c>
      <c r="K944" s="184"/>
      <c r="L944" s="183">
        <v>2023</v>
      </c>
      <c r="M944" s="184"/>
      <c r="N944" s="184"/>
      <c r="O944" s="183" t="s">
        <v>723</v>
      </c>
    </row>
    <row r="945" spans="1:15" s="176" customFormat="1" ht="15" x14ac:dyDescent="0.15">
      <c r="A945" s="183" t="s">
        <v>20</v>
      </c>
      <c r="B945" s="183" t="s">
        <v>29</v>
      </c>
      <c r="C945" s="183" t="s">
        <v>26</v>
      </c>
      <c r="D945" s="183" t="s">
        <v>25</v>
      </c>
      <c r="E945" s="183" t="s">
        <v>28</v>
      </c>
      <c r="F945" s="185">
        <v>45118</v>
      </c>
      <c r="G945" s="183" t="s">
        <v>31</v>
      </c>
      <c r="H945" s="186">
        <v>340000</v>
      </c>
      <c r="I945" s="183" t="s">
        <v>19</v>
      </c>
      <c r="J945" s="183">
        <v>4000</v>
      </c>
      <c r="K945" s="184"/>
      <c r="L945" s="183">
        <v>2023</v>
      </c>
      <c r="M945" s="184"/>
      <c r="N945" s="184"/>
      <c r="O945" s="183" t="s">
        <v>724</v>
      </c>
    </row>
    <row r="946" spans="1:15" s="176" customFormat="1" ht="15" x14ac:dyDescent="0.15">
      <c r="A946" s="183" t="s">
        <v>20</v>
      </c>
      <c r="B946" s="183" t="s">
        <v>29</v>
      </c>
      <c r="C946" s="183" t="s">
        <v>26</v>
      </c>
      <c r="D946" s="183" t="s">
        <v>25</v>
      </c>
      <c r="E946" s="183" t="s">
        <v>28</v>
      </c>
      <c r="F946" s="185">
        <v>45119</v>
      </c>
      <c r="G946" s="183" t="s">
        <v>31</v>
      </c>
      <c r="H946" s="186">
        <v>340000</v>
      </c>
      <c r="I946" s="183" t="s">
        <v>19</v>
      </c>
      <c r="J946" s="183">
        <v>4000</v>
      </c>
      <c r="K946" s="184"/>
      <c r="L946" s="183">
        <v>2023</v>
      </c>
      <c r="M946" s="184"/>
      <c r="N946" s="184"/>
      <c r="O946" s="183" t="s">
        <v>725</v>
      </c>
    </row>
    <row r="947" spans="1:15" s="176" customFormat="1" ht="15" x14ac:dyDescent="0.15">
      <c r="A947" s="183" t="s">
        <v>20</v>
      </c>
      <c r="B947" s="183" t="s">
        <v>29</v>
      </c>
      <c r="C947" s="183" t="s">
        <v>26</v>
      </c>
      <c r="D947" s="183" t="s">
        <v>25</v>
      </c>
      <c r="E947" s="183" t="s">
        <v>28</v>
      </c>
      <c r="F947" s="185">
        <v>45120</v>
      </c>
      <c r="G947" s="183" t="s">
        <v>31</v>
      </c>
      <c r="H947" s="186">
        <v>340000</v>
      </c>
      <c r="I947" s="183" t="s">
        <v>19</v>
      </c>
      <c r="J947" s="183">
        <v>4000</v>
      </c>
      <c r="K947" s="184"/>
      <c r="L947" s="183">
        <v>2023</v>
      </c>
      <c r="M947" s="184"/>
      <c r="N947" s="184"/>
      <c r="O947" s="183" t="s">
        <v>726</v>
      </c>
    </row>
    <row r="948" spans="1:15" s="176" customFormat="1" ht="15" x14ac:dyDescent="0.15">
      <c r="A948" s="183" t="s">
        <v>20</v>
      </c>
      <c r="B948" s="183" t="s">
        <v>29</v>
      </c>
      <c r="C948" s="183" t="s">
        <v>26</v>
      </c>
      <c r="D948" s="183" t="s">
        <v>25</v>
      </c>
      <c r="E948" s="183" t="s">
        <v>28</v>
      </c>
      <c r="F948" s="185">
        <v>45121</v>
      </c>
      <c r="G948" s="183" t="s">
        <v>31</v>
      </c>
      <c r="H948" s="186">
        <v>340000</v>
      </c>
      <c r="I948" s="183" t="s">
        <v>19</v>
      </c>
      <c r="J948" s="183">
        <v>4000</v>
      </c>
      <c r="K948" s="184"/>
      <c r="L948" s="183">
        <v>2023</v>
      </c>
      <c r="M948" s="184"/>
      <c r="N948" s="184"/>
      <c r="O948" s="183" t="s">
        <v>727</v>
      </c>
    </row>
    <row r="949" spans="1:15" s="176" customFormat="1" ht="15" x14ac:dyDescent="0.15">
      <c r="A949" s="183" t="s">
        <v>20</v>
      </c>
      <c r="B949" s="183" t="s">
        <v>29</v>
      </c>
      <c r="C949" s="183" t="s">
        <v>26</v>
      </c>
      <c r="D949" s="183" t="s">
        <v>25</v>
      </c>
      <c r="E949" s="183" t="s">
        <v>28</v>
      </c>
      <c r="F949" s="185">
        <v>45122</v>
      </c>
      <c r="G949" s="183" t="s">
        <v>31</v>
      </c>
      <c r="H949" s="186">
        <v>340000</v>
      </c>
      <c r="I949" s="183" t="s">
        <v>19</v>
      </c>
      <c r="J949" s="183">
        <v>4000</v>
      </c>
      <c r="K949" s="184"/>
      <c r="L949" s="183">
        <v>2023</v>
      </c>
      <c r="M949" s="184"/>
      <c r="N949" s="184"/>
      <c r="O949" s="183" t="s">
        <v>728</v>
      </c>
    </row>
    <row r="950" spans="1:15" s="176" customFormat="1" ht="15" x14ac:dyDescent="0.15">
      <c r="A950" s="183" t="s">
        <v>20</v>
      </c>
      <c r="B950" s="183" t="s">
        <v>29</v>
      </c>
      <c r="C950" s="183" t="s">
        <v>26</v>
      </c>
      <c r="D950" s="183" t="s">
        <v>25</v>
      </c>
      <c r="E950" s="183" t="s">
        <v>28</v>
      </c>
      <c r="F950" s="185">
        <v>45124</v>
      </c>
      <c r="G950" s="183" t="s">
        <v>31</v>
      </c>
      <c r="H950" s="186">
        <v>340000</v>
      </c>
      <c r="I950" s="183" t="s">
        <v>19</v>
      </c>
      <c r="J950" s="183">
        <v>4000</v>
      </c>
      <c r="K950" s="184"/>
      <c r="L950" s="183">
        <v>2023</v>
      </c>
      <c r="M950" s="184"/>
      <c r="N950" s="184"/>
      <c r="O950" s="183" t="s">
        <v>729</v>
      </c>
    </row>
    <row r="951" spans="1:15" s="176" customFormat="1" ht="15" x14ac:dyDescent="0.15">
      <c r="A951" s="183" t="s">
        <v>20</v>
      </c>
      <c r="B951" s="183" t="s">
        <v>29</v>
      </c>
      <c r="C951" s="183" t="s">
        <v>26</v>
      </c>
      <c r="D951" s="183" t="s">
        <v>25</v>
      </c>
      <c r="E951" s="183" t="s">
        <v>28</v>
      </c>
      <c r="F951" s="185">
        <v>45125</v>
      </c>
      <c r="G951" s="183" t="s">
        <v>31</v>
      </c>
      <c r="H951" s="186">
        <v>340000</v>
      </c>
      <c r="I951" s="183" t="s">
        <v>19</v>
      </c>
      <c r="J951" s="183">
        <v>4000</v>
      </c>
      <c r="K951" s="184"/>
      <c r="L951" s="183">
        <v>2023</v>
      </c>
      <c r="M951" s="184"/>
      <c r="N951" s="184"/>
      <c r="O951" s="183" t="s">
        <v>730</v>
      </c>
    </row>
    <row r="952" spans="1:15" s="176" customFormat="1" ht="15" x14ac:dyDescent="0.15">
      <c r="A952" s="183" t="s">
        <v>20</v>
      </c>
      <c r="B952" s="183" t="s">
        <v>29</v>
      </c>
      <c r="C952" s="183" t="s">
        <v>26</v>
      </c>
      <c r="D952" s="183" t="s">
        <v>25</v>
      </c>
      <c r="E952" s="183" t="s">
        <v>28</v>
      </c>
      <c r="F952" s="185">
        <v>45126</v>
      </c>
      <c r="G952" s="183" t="s">
        <v>31</v>
      </c>
      <c r="H952" s="186">
        <v>340000</v>
      </c>
      <c r="I952" s="183" t="s">
        <v>19</v>
      </c>
      <c r="J952" s="183">
        <v>4000</v>
      </c>
      <c r="K952" s="184"/>
      <c r="L952" s="183">
        <v>2023</v>
      </c>
      <c r="M952" s="184"/>
      <c r="N952" s="184"/>
      <c r="O952" s="183" t="s">
        <v>731</v>
      </c>
    </row>
    <row r="953" spans="1:15" s="176" customFormat="1" ht="15" x14ac:dyDescent="0.15">
      <c r="A953" s="183" t="s">
        <v>15</v>
      </c>
      <c r="B953" s="183" t="s">
        <v>29</v>
      </c>
      <c r="C953" s="183" t="s">
        <v>26</v>
      </c>
      <c r="D953" s="183" t="s">
        <v>23</v>
      </c>
      <c r="E953" s="184"/>
      <c r="F953" s="185">
        <v>45106</v>
      </c>
      <c r="G953" s="183" t="s">
        <v>650</v>
      </c>
      <c r="H953" s="186">
        <v>-40000</v>
      </c>
      <c r="I953" s="183" t="s">
        <v>19</v>
      </c>
      <c r="J953" s="183">
        <v>-55</v>
      </c>
      <c r="K953" s="184"/>
      <c r="L953" s="183">
        <v>2023</v>
      </c>
      <c r="M953" s="184"/>
      <c r="N953" s="184"/>
      <c r="O953" s="183" t="s">
        <v>708</v>
      </c>
    </row>
    <row r="954" spans="1:15" s="176" customFormat="1" ht="15" x14ac:dyDescent="0.15">
      <c r="A954" s="183" t="s">
        <v>15</v>
      </c>
      <c r="B954" s="183" t="s">
        <v>29</v>
      </c>
      <c r="C954" s="183" t="s">
        <v>26</v>
      </c>
      <c r="D954" s="183" t="s">
        <v>23</v>
      </c>
      <c r="E954" s="184"/>
      <c r="F954" s="185">
        <v>45106</v>
      </c>
      <c r="G954" s="183" t="s">
        <v>650</v>
      </c>
      <c r="H954" s="186">
        <v>40000</v>
      </c>
      <c r="I954" s="183" t="s">
        <v>19</v>
      </c>
      <c r="J954" s="183">
        <v>55</v>
      </c>
      <c r="K954" s="184"/>
      <c r="L954" s="183">
        <v>2023</v>
      </c>
      <c r="M954" s="184"/>
      <c r="N954" s="184"/>
      <c r="O954" s="184"/>
    </row>
    <row r="955" spans="1:15" s="176" customFormat="1" ht="15" x14ac:dyDescent="0.15">
      <c r="A955" s="183" t="s">
        <v>20</v>
      </c>
      <c r="B955" s="183" t="s">
        <v>29</v>
      </c>
      <c r="C955" s="183" t="s">
        <v>26</v>
      </c>
      <c r="D955" s="183" t="s">
        <v>23</v>
      </c>
      <c r="E955" s="184"/>
      <c r="F955" s="185">
        <v>45106</v>
      </c>
      <c r="G955" s="183" t="s">
        <v>650</v>
      </c>
      <c r="H955" s="186">
        <v>100000</v>
      </c>
      <c r="I955" s="183" t="s">
        <v>19</v>
      </c>
      <c r="J955" s="183">
        <v>138</v>
      </c>
      <c r="K955" s="184"/>
      <c r="L955" s="183">
        <v>2023</v>
      </c>
      <c r="M955" s="184"/>
      <c r="N955" s="184"/>
      <c r="O955" s="184"/>
    </row>
    <row r="956" spans="1:15" s="176" customFormat="1" ht="15" x14ac:dyDescent="0.15">
      <c r="A956" s="183" t="s">
        <v>20</v>
      </c>
      <c r="B956" s="183" t="s">
        <v>29</v>
      </c>
      <c r="C956" s="183" t="s">
        <v>26</v>
      </c>
      <c r="D956" s="183" t="s">
        <v>23</v>
      </c>
      <c r="E956" s="184"/>
      <c r="F956" s="185">
        <v>45106</v>
      </c>
      <c r="G956" s="183" t="s">
        <v>650</v>
      </c>
      <c r="H956" s="186">
        <v>-100000</v>
      </c>
      <c r="I956" s="183" t="s">
        <v>19</v>
      </c>
      <c r="J956" s="183">
        <v>-138</v>
      </c>
      <c r="K956" s="184"/>
      <c r="L956" s="183">
        <v>2023</v>
      </c>
      <c r="M956" s="184"/>
      <c r="N956" s="184"/>
      <c r="O956" s="183" t="s">
        <v>708</v>
      </c>
    </row>
    <row r="957" spans="1:15" s="176" customFormat="1" ht="15" x14ac:dyDescent="0.15">
      <c r="A957" s="183" t="s">
        <v>20</v>
      </c>
      <c r="B957" s="183" t="s">
        <v>29</v>
      </c>
      <c r="C957" s="183" t="s">
        <v>26</v>
      </c>
      <c r="D957" s="183" t="s">
        <v>23</v>
      </c>
      <c r="E957" s="184"/>
      <c r="F957" s="185">
        <v>45110</v>
      </c>
      <c r="G957" s="183" t="s">
        <v>650</v>
      </c>
      <c r="H957" s="186">
        <v>80000</v>
      </c>
      <c r="I957" s="183" t="s">
        <v>19</v>
      </c>
      <c r="J957" s="183">
        <v>110</v>
      </c>
      <c r="K957" s="184"/>
      <c r="L957" s="183">
        <v>2023</v>
      </c>
      <c r="M957" s="184"/>
      <c r="N957" s="184"/>
      <c r="O957" s="184"/>
    </row>
    <row r="958" spans="1:15" s="176" customFormat="1" ht="15" x14ac:dyDescent="0.15">
      <c r="A958" s="183" t="s">
        <v>20</v>
      </c>
      <c r="B958" s="183" t="s">
        <v>29</v>
      </c>
      <c r="C958" s="183" t="s">
        <v>26</v>
      </c>
      <c r="D958" s="183" t="s">
        <v>23</v>
      </c>
      <c r="E958" s="184"/>
      <c r="F958" s="185">
        <v>45110</v>
      </c>
      <c r="G958" s="183" t="s">
        <v>650</v>
      </c>
      <c r="H958" s="186">
        <v>-80000</v>
      </c>
      <c r="I958" s="183" t="s">
        <v>19</v>
      </c>
      <c r="J958" s="183">
        <v>-110</v>
      </c>
      <c r="K958" s="184"/>
      <c r="L958" s="183">
        <v>2023</v>
      </c>
      <c r="M958" s="184"/>
      <c r="N958" s="184"/>
      <c r="O958" s="183" t="s">
        <v>732</v>
      </c>
    </row>
    <row r="959" spans="1:15" s="176" customFormat="1" ht="15" x14ac:dyDescent="0.15">
      <c r="A959" s="183" t="s">
        <v>20</v>
      </c>
      <c r="B959" s="183" t="s">
        <v>29</v>
      </c>
      <c r="C959" s="183" t="s">
        <v>26</v>
      </c>
      <c r="D959" s="183" t="s">
        <v>23</v>
      </c>
      <c r="E959" s="184"/>
      <c r="F959" s="185">
        <v>45112</v>
      </c>
      <c r="G959" s="183" t="s">
        <v>650</v>
      </c>
      <c r="H959" s="186">
        <v>-80000</v>
      </c>
      <c r="I959" s="183" t="s">
        <v>19</v>
      </c>
      <c r="J959" s="183">
        <v>-110</v>
      </c>
      <c r="K959" s="184"/>
      <c r="L959" s="183">
        <v>2023</v>
      </c>
      <c r="M959" s="184"/>
      <c r="N959" s="184"/>
      <c r="O959" s="183" t="s">
        <v>732</v>
      </c>
    </row>
    <row r="960" spans="1:15" s="176" customFormat="1" ht="15" x14ac:dyDescent="0.15">
      <c r="A960" s="183" t="s">
        <v>20</v>
      </c>
      <c r="B960" s="183" t="s">
        <v>29</v>
      </c>
      <c r="C960" s="183" t="s">
        <v>26</v>
      </c>
      <c r="D960" s="183" t="s">
        <v>23</v>
      </c>
      <c r="E960" s="184"/>
      <c r="F960" s="185">
        <v>45112</v>
      </c>
      <c r="G960" s="183" t="s">
        <v>650</v>
      </c>
      <c r="H960" s="186">
        <v>80000</v>
      </c>
      <c r="I960" s="183" t="s">
        <v>19</v>
      </c>
      <c r="J960" s="183">
        <v>110</v>
      </c>
      <c r="K960" s="184"/>
      <c r="L960" s="183">
        <v>2023</v>
      </c>
      <c r="M960" s="184"/>
      <c r="N960" s="184"/>
      <c r="O960" s="184"/>
    </row>
    <row r="961" spans="1:15" s="176" customFormat="1" ht="15" x14ac:dyDescent="0.15">
      <c r="A961" s="183" t="s">
        <v>20</v>
      </c>
      <c r="B961" s="183" t="s">
        <v>29</v>
      </c>
      <c r="C961" s="183" t="s">
        <v>26</v>
      </c>
      <c r="D961" s="183" t="s">
        <v>23</v>
      </c>
      <c r="E961" s="184"/>
      <c r="F961" s="185">
        <v>45113</v>
      </c>
      <c r="G961" s="183" t="s">
        <v>650</v>
      </c>
      <c r="H961" s="186">
        <v>-80000</v>
      </c>
      <c r="I961" s="183" t="s">
        <v>19</v>
      </c>
      <c r="J961" s="183">
        <v>-110</v>
      </c>
      <c r="K961" s="184"/>
      <c r="L961" s="183">
        <v>2023</v>
      </c>
      <c r="M961" s="184"/>
      <c r="N961" s="184"/>
      <c r="O961" s="183" t="s">
        <v>732</v>
      </c>
    </row>
    <row r="962" spans="1:15" s="176" customFormat="1" ht="15" x14ac:dyDescent="0.15">
      <c r="A962" s="183" t="s">
        <v>20</v>
      </c>
      <c r="B962" s="183" t="s">
        <v>29</v>
      </c>
      <c r="C962" s="183" t="s">
        <v>26</v>
      </c>
      <c r="D962" s="183" t="s">
        <v>23</v>
      </c>
      <c r="E962" s="184"/>
      <c r="F962" s="185">
        <v>45113</v>
      </c>
      <c r="G962" s="183" t="s">
        <v>650</v>
      </c>
      <c r="H962" s="186">
        <v>80000</v>
      </c>
      <c r="I962" s="183" t="s">
        <v>19</v>
      </c>
      <c r="J962" s="183">
        <v>110</v>
      </c>
      <c r="K962" s="184"/>
      <c r="L962" s="183">
        <v>2023</v>
      </c>
      <c r="M962" s="184"/>
      <c r="N962" s="184"/>
      <c r="O962" s="184"/>
    </row>
    <row r="963" spans="1:15" s="176" customFormat="1" ht="15" x14ac:dyDescent="0.15">
      <c r="A963" s="183" t="s">
        <v>20</v>
      </c>
      <c r="B963" s="183" t="s">
        <v>29</v>
      </c>
      <c r="C963" s="183" t="s">
        <v>26</v>
      </c>
      <c r="D963" s="183" t="s">
        <v>23</v>
      </c>
      <c r="E963" s="184"/>
      <c r="F963" s="185">
        <v>45114</v>
      </c>
      <c r="G963" s="183" t="s">
        <v>650</v>
      </c>
      <c r="H963" s="186">
        <v>-80000</v>
      </c>
      <c r="I963" s="183" t="s">
        <v>19</v>
      </c>
      <c r="J963" s="183">
        <v>-110</v>
      </c>
      <c r="K963" s="184"/>
      <c r="L963" s="183">
        <v>2023</v>
      </c>
      <c r="M963" s="184"/>
      <c r="N963" s="184"/>
      <c r="O963" s="183" t="s">
        <v>732</v>
      </c>
    </row>
    <row r="964" spans="1:15" s="176" customFormat="1" ht="15" x14ac:dyDescent="0.15">
      <c r="A964" s="183" t="s">
        <v>20</v>
      </c>
      <c r="B964" s="183" t="s">
        <v>29</v>
      </c>
      <c r="C964" s="183" t="s">
        <v>26</v>
      </c>
      <c r="D964" s="183" t="s">
        <v>23</v>
      </c>
      <c r="E964" s="184"/>
      <c r="F964" s="185">
        <v>45114</v>
      </c>
      <c r="G964" s="183" t="s">
        <v>650</v>
      </c>
      <c r="H964" s="186">
        <v>80000</v>
      </c>
      <c r="I964" s="183" t="s">
        <v>19</v>
      </c>
      <c r="J964" s="183">
        <v>110</v>
      </c>
      <c r="K964" s="184"/>
      <c r="L964" s="183">
        <v>2023</v>
      </c>
      <c r="M964" s="184"/>
      <c r="N964" s="184"/>
      <c r="O964" s="184"/>
    </row>
    <row r="965" spans="1:15" s="176" customFormat="1" ht="15" x14ac:dyDescent="0.15">
      <c r="A965" s="183" t="s">
        <v>20</v>
      </c>
      <c r="B965" s="183" t="s">
        <v>29</v>
      </c>
      <c r="C965" s="183" t="s">
        <v>26</v>
      </c>
      <c r="D965" s="183" t="s">
        <v>23</v>
      </c>
      <c r="E965" s="184"/>
      <c r="F965" s="185">
        <v>45115</v>
      </c>
      <c r="G965" s="183" t="s">
        <v>650</v>
      </c>
      <c r="H965" s="186">
        <v>80000</v>
      </c>
      <c r="I965" s="183" t="s">
        <v>19</v>
      </c>
      <c r="J965" s="183">
        <v>110</v>
      </c>
      <c r="K965" s="184"/>
      <c r="L965" s="183">
        <v>2023</v>
      </c>
      <c r="M965" s="184"/>
      <c r="N965" s="184"/>
      <c r="O965" s="184"/>
    </row>
    <row r="966" spans="1:15" s="176" customFormat="1" ht="15" x14ac:dyDescent="0.15">
      <c r="A966" s="183" t="s">
        <v>20</v>
      </c>
      <c r="B966" s="183" t="s">
        <v>29</v>
      </c>
      <c r="C966" s="183" t="s">
        <v>26</v>
      </c>
      <c r="D966" s="183" t="s">
        <v>23</v>
      </c>
      <c r="E966" s="184"/>
      <c r="F966" s="185">
        <v>45115</v>
      </c>
      <c r="G966" s="183" t="s">
        <v>650</v>
      </c>
      <c r="H966" s="186">
        <v>-80000</v>
      </c>
      <c r="I966" s="183" t="s">
        <v>19</v>
      </c>
      <c r="J966" s="183">
        <v>-110</v>
      </c>
      <c r="K966" s="184"/>
      <c r="L966" s="183">
        <v>2023</v>
      </c>
      <c r="M966" s="184"/>
      <c r="N966" s="184"/>
      <c r="O966" s="183" t="s">
        <v>732</v>
      </c>
    </row>
    <row r="967" spans="1:15" s="176" customFormat="1" ht="15" x14ac:dyDescent="0.15">
      <c r="A967" s="183" t="s">
        <v>20</v>
      </c>
      <c r="B967" s="183" t="s">
        <v>29</v>
      </c>
      <c r="C967" s="183" t="s">
        <v>26</v>
      </c>
      <c r="D967" s="183" t="s">
        <v>23</v>
      </c>
      <c r="E967" s="184"/>
      <c r="F967" s="185">
        <v>45117</v>
      </c>
      <c r="G967" s="183" t="s">
        <v>650</v>
      </c>
      <c r="H967" s="186">
        <v>80000</v>
      </c>
      <c r="I967" s="183" t="s">
        <v>19</v>
      </c>
      <c r="J967" s="183">
        <v>110</v>
      </c>
      <c r="K967" s="184"/>
      <c r="L967" s="183">
        <v>2023</v>
      </c>
      <c r="M967" s="184"/>
      <c r="N967" s="184"/>
      <c r="O967" s="184"/>
    </row>
    <row r="968" spans="1:15" s="176" customFormat="1" ht="15" x14ac:dyDescent="0.15">
      <c r="A968" s="183" t="s">
        <v>20</v>
      </c>
      <c r="B968" s="183" t="s">
        <v>29</v>
      </c>
      <c r="C968" s="183" t="s">
        <v>26</v>
      </c>
      <c r="D968" s="183" t="s">
        <v>23</v>
      </c>
      <c r="E968" s="184"/>
      <c r="F968" s="185">
        <v>45117</v>
      </c>
      <c r="G968" s="183" t="s">
        <v>650</v>
      </c>
      <c r="H968" s="186">
        <v>-80000</v>
      </c>
      <c r="I968" s="183" t="s">
        <v>19</v>
      </c>
      <c r="J968" s="183">
        <v>-110</v>
      </c>
      <c r="K968" s="184"/>
      <c r="L968" s="183">
        <v>2023</v>
      </c>
      <c r="M968" s="184"/>
      <c r="N968" s="184"/>
      <c r="O968" s="183" t="s">
        <v>732</v>
      </c>
    </row>
    <row r="969" spans="1:15" s="176" customFormat="1" ht="15" x14ac:dyDescent="0.15">
      <c r="A969" s="183" t="s">
        <v>20</v>
      </c>
      <c r="B969" s="183" t="s">
        <v>29</v>
      </c>
      <c r="C969" s="183" t="s">
        <v>26</v>
      </c>
      <c r="D969" s="183" t="s">
        <v>23</v>
      </c>
      <c r="E969" s="184"/>
      <c r="F969" s="185">
        <v>45118</v>
      </c>
      <c r="G969" s="183" t="s">
        <v>650</v>
      </c>
      <c r="H969" s="186">
        <v>80000</v>
      </c>
      <c r="I969" s="183" t="s">
        <v>19</v>
      </c>
      <c r="J969" s="183">
        <v>110</v>
      </c>
      <c r="K969" s="184"/>
      <c r="L969" s="183">
        <v>2023</v>
      </c>
      <c r="M969" s="184"/>
      <c r="N969" s="184"/>
      <c r="O969" s="184"/>
    </row>
    <row r="970" spans="1:15" s="176" customFormat="1" ht="15" x14ac:dyDescent="0.15">
      <c r="A970" s="183" t="s">
        <v>20</v>
      </c>
      <c r="B970" s="183" t="s">
        <v>29</v>
      </c>
      <c r="C970" s="183" t="s">
        <v>26</v>
      </c>
      <c r="D970" s="183" t="s">
        <v>23</v>
      </c>
      <c r="E970" s="184"/>
      <c r="F970" s="185">
        <v>45118</v>
      </c>
      <c r="G970" s="183" t="s">
        <v>650</v>
      </c>
      <c r="H970" s="186">
        <v>-80000</v>
      </c>
      <c r="I970" s="183" t="s">
        <v>19</v>
      </c>
      <c r="J970" s="183">
        <v>-110</v>
      </c>
      <c r="K970" s="184"/>
      <c r="L970" s="183">
        <v>2023</v>
      </c>
      <c r="M970" s="184"/>
      <c r="N970" s="184"/>
      <c r="O970" s="183" t="s">
        <v>732</v>
      </c>
    </row>
    <row r="971" spans="1:15" s="176" customFormat="1" ht="15" x14ac:dyDescent="0.15">
      <c r="A971" s="183" t="s">
        <v>20</v>
      </c>
      <c r="B971" s="183" t="s">
        <v>29</v>
      </c>
      <c r="C971" s="183" t="s">
        <v>26</v>
      </c>
      <c r="D971" s="183" t="s">
        <v>23</v>
      </c>
      <c r="E971" s="184"/>
      <c r="F971" s="185">
        <v>45119</v>
      </c>
      <c r="G971" s="183" t="s">
        <v>650</v>
      </c>
      <c r="H971" s="186">
        <v>80000</v>
      </c>
      <c r="I971" s="183" t="s">
        <v>19</v>
      </c>
      <c r="J971" s="183">
        <v>110</v>
      </c>
      <c r="K971" s="184"/>
      <c r="L971" s="183">
        <v>2023</v>
      </c>
      <c r="M971" s="184"/>
      <c r="N971" s="184"/>
      <c r="O971" s="184"/>
    </row>
    <row r="972" spans="1:15" s="176" customFormat="1" ht="15" x14ac:dyDescent="0.15">
      <c r="A972" s="183" t="s">
        <v>20</v>
      </c>
      <c r="B972" s="183" t="s">
        <v>29</v>
      </c>
      <c r="C972" s="183" t="s">
        <v>26</v>
      </c>
      <c r="D972" s="183" t="s">
        <v>23</v>
      </c>
      <c r="E972" s="184"/>
      <c r="F972" s="185">
        <v>45119</v>
      </c>
      <c r="G972" s="183" t="s">
        <v>650</v>
      </c>
      <c r="H972" s="186">
        <v>-80000</v>
      </c>
      <c r="I972" s="183" t="s">
        <v>19</v>
      </c>
      <c r="J972" s="183">
        <v>-110</v>
      </c>
      <c r="K972" s="184"/>
      <c r="L972" s="183">
        <v>2023</v>
      </c>
      <c r="M972" s="184"/>
      <c r="N972" s="184"/>
      <c r="O972" s="183" t="s">
        <v>732</v>
      </c>
    </row>
    <row r="973" spans="1:15" s="176" customFormat="1" ht="15" x14ac:dyDescent="0.15">
      <c r="A973" s="183" t="s">
        <v>20</v>
      </c>
      <c r="B973" s="183" t="s">
        <v>29</v>
      </c>
      <c r="C973" s="183" t="s">
        <v>26</v>
      </c>
      <c r="D973" s="183" t="s">
        <v>23</v>
      </c>
      <c r="E973" s="184"/>
      <c r="F973" s="185">
        <v>45120</v>
      </c>
      <c r="G973" s="183" t="s">
        <v>650</v>
      </c>
      <c r="H973" s="186">
        <v>80000</v>
      </c>
      <c r="I973" s="183" t="s">
        <v>19</v>
      </c>
      <c r="J973" s="183">
        <v>110</v>
      </c>
      <c r="K973" s="184"/>
      <c r="L973" s="183">
        <v>2023</v>
      </c>
      <c r="M973" s="184"/>
      <c r="N973" s="184"/>
      <c r="O973" s="184"/>
    </row>
    <row r="974" spans="1:15" s="176" customFormat="1" ht="15" x14ac:dyDescent="0.15">
      <c r="A974" s="183" t="s">
        <v>20</v>
      </c>
      <c r="B974" s="183" t="s">
        <v>29</v>
      </c>
      <c r="C974" s="183" t="s">
        <v>26</v>
      </c>
      <c r="D974" s="183" t="s">
        <v>23</v>
      </c>
      <c r="E974" s="184"/>
      <c r="F974" s="185">
        <v>45120</v>
      </c>
      <c r="G974" s="183" t="s">
        <v>650</v>
      </c>
      <c r="H974" s="186">
        <v>-80000</v>
      </c>
      <c r="I974" s="183" t="s">
        <v>19</v>
      </c>
      <c r="J974" s="183">
        <v>-110</v>
      </c>
      <c r="K974" s="184"/>
      <c r="L974" s="183">
        <v>2023</v>
      </c>
      <c r="M974" s="184"/>
      <c r="N974" s="184"/>
      <c r="O974" s="183" t="s">
        <v>732</v>
      </c>
    </row>
    <row r="975" spans="1:15" s="176" customFormat="1" ht="15" x14ac:dyDescent="0.15">
      <c r="A975" s="183" t="s">
        <v>20</v>
      </c>
      <c r="B975" s="183" t="s">
        <v>29</v>
      </c>
      <c r="C975" s="183" t="s">
        <v>26</v>
      </c>
      <c r="D975" s="183" t="s">
        <v>23</v>
      </c>
      <c r="E975" s="184"/>
      <c r="F975" s="185">
        <v>45121</v>
      </c>
      <c r="G975" s="183" t="s">
        <v>650</v>
      </c>
      <c r="H975" s="186">
        <v>-80000</v>
      </c>
      <c r="I975" s="183" t="s">
        <v>19</v>
      </c>
      <c r="J975" s="183">
        <v>-110</v>
      </c>
      <c r="K975" s="184"/>
      <c r="L975" s="183">
        <v>2023</v>
      </c>
      <c r="M975" s="184"/>
      <c r="N975" s="184"/>
      <c r="O975" s="183" t="s">
        <v>732</v>
      </c>
    </row>
    <row r="976" spans="1:15" s="176" customFormat="1" ht="15" x14ac:dyDescent="0.15">
      <c r="A976" s="183" t="s">
        <v>20</v>
      </c>
      <c r="B976" s="183" t="s">
        <v>29</v>
      </c>
      <c r="C976" s="183" t="s">
        <v>26</v>
      </c>
      <c r="D976" s="183" t="s">
        <v>23</v>
      </c>
      <c r="E976" s="184"/>
      <c r="F976" s="185">
        <v>45121</v>
      </c>
      <c r="G976" s="183" t="s">
        <v>650</v>
      </c>
      <c r="H976" s="186">
        <v>80000</v>
      </c>
      <c r="I976" s="183" t="s">
        <v>19</v>
      </c>
      <c r="J976" s="183">
        <v>110</v>
      </c>
      <c r="K976" s="184"/>
      <c r="L976" s="183">
        <v>2023</v>
      </c>
      <c r="M976" s="184"/>
      <c r="N976" s="184"/>
      <c r="O976" s="184"/>
    </row>
    <row r="977" spans="1:15" s="176" customFormat="1" ht="15" x14ac:dyDescent="0.15">
      <c r="A977" s="183" t="s">
        <v>20</v>
      </c>
      <c r="B977" s="183" t="s">
        <v>29</v>
      </c>
      <c r="C977" s="183" t="s">
        <v>26</v>
      </c>
      <c r="D977" s="183" t="s">
        <v>23</v>
      </c>
      <c r="E977" s="184"/>
      <c r="F977" s="185">
        <v>45122</v>
      </c>
      <c r="G977" s="183" t="s">
        <v>650</v>
      </c>
      <c r="H977" s="186">
        <v>80000</v>
      </c>
      <c r="I977" s="183" t="s">
        <v>19</v>
      </c>
      <c r="J977" s="183">
        <v>110</v>
      </c>
      <c r="K977" s="184"/>
      <c r="L977" s="183">
        <v>2023</v>
      </c>
      <c r="M977" s="184"/>
      <c r="N977" s="184"/>
      <c r="O977" s="184"/>
    </row>
    <row r="978" spans="1:15" s="176" customFormat="1" ht="15" x14ac:dyDescent="0.15">
      <c r="A978" s="183" t="s">
        <v>20</v>
      </c>
      <c r="B978" s="183" t="s">
        <v>29</v>
      </c>
      <c r="C978" s="183" t="s">
        <v>26</v>
      </c>
      <c r="D978" s="183" t="s">
        <v>23</v>
      </c>
      <c r="E978" s="184"/>
      <c r="F978" s="185">
        <v>45122</v>
      </c>
      <c r="G978" s="183" t="s">
        <v>650</v>
      </c>
      <c r="H978" s="186">
        <v>-80000</v>
      </c>
      <c r="I978" s="183" t="s">
        <v>19</v>
      </c>
      <c r="J978" s="183">
        <v>-110</v>
      </c>
      <c r="K978" s="184"/>
      <c r="L978" s="183">
        <v>2023</v>
      </c>
      <c r="M978" s="184"/>
      <c r="N978" s="184"/>
      <c r="O978" s="183" t="s">
        <v>732</v>
      </c>
    </row>
    <row r="979" spans="1:15" s="176" customFormat="1" ht="15" x14ac:dyDescent="0.15">
      <c r="A979" s="183" t="s">
        <v>20</v>
      </c>
      <c r="B979" s="183" t="s">
        <v>29</v>
      </c>
      <c r="C979" s="183" t="s">
        <v>26</v>
      </c>
      <c r="D979" s="183" t="s">
        <v>23</v>
      </c>
      <c r="E979" s="184"/>
      <c r="F979" s="185">
        <v>45124</v>
      </c>
      <c r="G979" s="183" t="s">
        <v>650</v>
      </c>
      <c r="H979" s="186">
        <v>80000</v>
      </c>
      <c r="I979" s="183" t="s">
        <v>19</v>
      </c>
      <c r="J979" s="183">
        <v>110</v>
      </c>
      <c r="K979" s="184"/>
      <c r="L979" s="183">
        <v>2023</v>
      </c>
      <c r="M979" s="184"/>
      <c r="N979" s="184"/>
      <c r="O979" s="184"/>
    </row>
    <row r="980" spans="1:15" s="176" customFormat="1" ht="15" x14ac:dyDescent="0.15">
      <c r="A980" s="183" t="s">
        <v>20</v>
      </c>
      <c r="B980" s="183" t="s">
        <v>29</v>
      </c>
      <c r="C980" s="183" t="s">
        <v>26</v>
      </c>
      <c r="D980" s="183" t="s">
        <v>23</v>
      </c>
      <c r="E980" s="184"/>
      <c r="F980" s="185">
        <v>45124</v>
      </c>
      <c r="G980" s="183" t="s">
        <v>650</v>
      </c>
      <c r="H980" s="186">
        <v>-80000</v>
      </c>
      <c r="I980" s="183" t="s">
        <v>19</v>
      </c>
      <c r="J980" s="183">
        <v>-110</v>
      </c>
      <c r="K980" s="184"/>
      <c r="L980" s="183">
        <v>2023</v>
      </c>
      <c r="M980" s="184"/>
      <c r="N980" s="184"/>
      <c r="O980" s="183" t="s">
        <v>732</v>
      </c>
    </row>
    <row r="981" spans="1:15" s="176" customFormat="1" ht="15" x14ac:dyDescent="0.15">
      <c r="A981" s="183" t="s">
        <v>20</v>
      </c>
      <c r="B981" s="183" t="s">
        <v>29</v>
      </c>
      <c r="C981" s="183" t="s">
        <v>26</v>
      </c>
      <c r="D981" s="183" t="s">
        <v>23</v>
      </c>
      <c r="E981" s="184"/>
      <c r="F981" s="185">
        <v>45125</v>
      </c>
      <c r="G981" s="183" t="s">
        <v>650</v>
      </c>
      <c r="H981" s="186">
        <v>80000</v>
      </c>
      <c r="I981" s="183" t="s">
        <v>19</v>
      </c>
      <c r="J981" s="183">
        <v>110</v>
      </c>
      <c r="K981" s="184"/>
      <c r="L981" s="183">
        <v>2023</v>
      </c>
      <c r="M981" s="184"/>
      <c r="N981" s="184"/>
      <c r="O981" s="184"/>
    </row>
    <row r="982" spans="1:15" s="176" customFormat="1" ht="15" x14ac:dyDescent="0.15">
      <c r="A982" s="183" t="s">
        <v>20</v>
      </c>
      <c r="B982" s="183" t="s">
        <v>29</v>
      </c>
      <c r="C982" s="183" t="s">
        <v>26</v>
      </c>
      <c r="D982" s="183" t="s">
        <v>23</v>
      </c>
      <c r="E982" s="184"/>
      <c r="F982" s="185">
        <v>45125</v>
      </c>
      <c r="G982" s="183" t="s">
        <v>650</v>
      </c>
      <c r="H982" s="186">
        <v>-80000</v>
      </c>
      <c r="I982" s="183" t="s">
        <v>19</v>
      </c>
      <c r="J982" s="183">
        <v>-110</v>
      </c>
      <c r="K982" s="184"/>
      <c r="L982" s="183">
        <v>2023</v>
      </c>
      <c r="M982" s="184"/>
      <c r="N982" s="184"/>
      <c r="O982" s="183" t="s">
        <v>732</v>
      </c>
    </row>
    <row r="983" spans="1:15" s="176" customFormat="1" ht="15" x14ac:dyDescent="0.15">
      <c r="A983" s="183" t="s">
        <v>20</v>
      </c>
      <c r="B983" s="183" t="s">
        <v>29</v>
      </c>
      <c r="C983" s="183" t="s">
        <v>26</v>
      </c>
      <c r="D983" s="183" t="s">
        <v>23</v>
      </c>
      <c r="E983" s="184"/>
      <c r="F983" s="185">
        <v>45126</v>
      </c>
      <c r="G983" s="183" t="s">
        <v>650</v>
      </c>
      <c r="H983" s="186">
        <v>80000</v>
      </c>
      <c r="I983" s="183" t="s">
        <v>19</v>
      </c>
      <c r="J983" s="183">
        <v>110</v>
      </c>
      <c r="K983" s="184"/>
      <c r="L983" s="183">
        <v>2023</v>
      </c>
      <c r="M983" s="184"/>
      <c r="N983" s="184"/>
      <c r="O983" s="184"/>
    </row>
    <row r="984" spans="1:15" s="176" customFormat="1" ht="15" x14ac:dyDescent="0.15">
      <c r="A984" s="183" t="s">
        <v>20</v>
      </c>
      <c r="B984" s="183" t="s">
        <v>29</v>
      </c>
      <c r="C984" s="183" t="s">
        <v>26</v>
      </c>
      <c r="D984" s="183" t="s">
        <v>23</v>
      </c>
      <c r="E984" s="184"/>
      <c r="F984" s="185">
        <v>45126</v>
      </c>
      <c r="G984" s="183" t="s">
        <v>650</v>
      </c>
      <c r="H984" s="186">
        <v>-80000</v>
      </c>
      <c r="I984" s="183" t="s">
        <v>19</v>
      </c>
      <c r="J984" s="183">
        <v>-110</v>
      </c>
      <c r="K984" s="184"/>
      <c r="L984" s="183">
        <v>2023</v>
      </c>
      <c r="M984" s="184"/>
      <c r="N984" s="184"/>
      <c r="O984" s="183" t="s">
        <v>732</v>
      </c>
    </row>
    <row r="985" spans="1:15" s="176" customFormat="1" ht="15" x14ac:dyDescent="0.15">
      <c r="A985" s="183" t="s">
        <v>20</v>
      </c>
      <c r="B985" s="183" t="s">
        <v>29</v>
      </c>
      <c r="C985" s="183" t="s">
        <v>26</v>
      </c>
      <c r="D985" s="183" t="s">
        <v>25</v>
      </c>
      <c r="E985" s="183" t="s">
        <v>28</v>
      </c>
      <c r="F985" s="185">
        <v>45106</v>
      </c>
      <c r="G985" s="183" t="s">
        <v>650</v>
      </c>
      <c r="H985" s="186">
        <v>260000</v>
      </c>
      <c r="I985" s="183" t="s">
        <v>19</v>
      </c>
      <c r="J985" s="183">
        <v>3000</v>
      </c>
      <c r="K985" s="184"/>
      <c r="L985" s="183">
        <v>2023</v>
      </c>
      <c r="M985" s="184"/>
      <c r="N985" s="184"/>
      <c r="O985" s="184"/>
    </row>
    <row r="986" spans="1:15" s="176" customFormat="1" ht="15" x14ac:dyDescent="0.15">
      <c r="A986" s="183" t="s">
        <v>20</v>
      </c>
      <c r="B986" s="183" t="s">
        <v>29</v>
      </c>
      <c r="C986" s="183" t="s">
        <v>26</v>
      </c>
      <c r="D986" s="183" t="s">
        <v>25</v>
      </c>
      <c r="E986" s="183" t="s">
        <v>28</v>
      </c>
      <c r="F986" s="185">
        <v>45106</v>
      </c>
      <c r="G986" s="183" t="s">
        <v>650</v>
      </c>
      <c r="H986" s="186">
        <v>-250000</v>
      </c>
      <c r="I986" s="183" t="s">
        <v>19</v>
      </c>
      <c r="J986" s="183">
        <v>-3000</v>
      </c>
      <c r="K986" s="184"/>
      <c r="L986" s="183">
        <v>2023</v>
      </c>
      <c r="M986" s="184"/>
      <c r="N986" s="184"/>
      <c r="O986" s="183" t="s">
        <v>708</v>
      </c>
    </row>
    <row r="987" spans="1:15" s="176" customFormat="1" ht="15" x14ac:dyDescent="0.15">
      <c r="A987" s="183" t="s">
        <v>20</v>
      </c>
      <c r="B987" s="183" t="s">
        <v>29</v>
      </c>
      <c r="C987" s="183" t="s">
        <v>26</v>
      </c>
      <c r="D987" s="183" t="s">
        <v>25</v>
      </c>
      <c r="E987" s="183" t="s">
        <v>28</v>
      </c>
      <c r="F987" s="185">
        <v>45110</v>
      </c>
      <c r="G987" s="183" t="s">
        <v>650</v>
      </c>
      <c r="H987" s="186">
        <v>340000</v>
      </c>
      <c r="I987" s="183" t="s">
        <v>19</v>
      </c>
      <c r="J987" s="183">
        <v>4000</v>
      </c>
      <c r="K987" s="184"/>
      <c r="L987" s="183">
        <v>2023</v>
      </c>
      <c r="M987" s="184"/>
      <c r="N987" s="184"/>
      <c r="O987" s="184"/>
    </row>
    <row r="988" spans="1:15" s="176" customFormat="1" ht="15" x14ac:dyDescent="0.15">
      <c r="A988" s="183" t="s">
        <v>20</v>
      </c>
      <c r="B988" s="183" t="s">
        <v>29</v>
      </c>
      <c r="C988" s="183" t="s">
        <v>26</v>
      </c>
      <c r="D988" s="183" t="s">
        <v>25</v>
      </c>
      <c r="E988" s="183" t="s">
        <v>28</v>
      </c>
      <c r="F988" s="185">
        <v>45110</v>
      </c>
      <c r="G988" s="183" t="s">
        <v>650</v>
      </c>
      <c r="H988" s="186">
        <v>-340000</v>
      </c>
      <c r="I988" s="183" t="s">
        <v>19</v>
      </c>
      <c r="J988" s="183">
        <v>-4000</v>
      </c>
      <c r="K988" s="184"/>
      <c r="L988" s="183">
        <v>2023</v>
      </c>
      <c r="M988" s="184"/>
      <c r="N988" s="184"/>
      <c r="O988" s="183" t="s">
        <v>732</v>
      </c>
    </row>
    <row r="989" spans="1:15" s="176" customFormat="1" ht="15" x14ac:dyDescent="0.15">
      <c r="A989" s="183" t="s">
        <v>20</v>
      </c>
      <c r="B989" s="183" t="s">
        <v>29</v>
      </c>
      <c r="C989" s="183" t="s">
        <v>26</v>
      </c>
      <c r="D989" s="183" t="s">
        <v>25</v>
      </c>
      <c r="E989" s="183" t="s">
        <v>28</v>
      </c>
      <c r="F989" s="185">
        <v>45112</v>
      </c>
      <c r="G989" s="183" t="s">
        <v>650</v>
      </c>
      <c r="H989" s="186">
        <v>340000</v>
      </c>
      <c r="I989" s="183" t="s">
        <v>19</v>
      </c>
      <c r="J989" s="183">
        <v>4000</v>
      </c>
      <c r="K989" s="184"/>
      <c r="L989" s="183">
        <v>2023</v>
      </c>
      <c r="M989" s="184"/>
      <c r="N989" s="184"/>
      <c r="O989" s="184"/>
    </row>
    <row r="990" spans="1:15" s="176" customFormat="1" ht="15" x14ac:dyDescent="0.15">
      <c r="A990" s="183" t="s">
        <v>20</v>
      </c>
      <c r="B990" s="183" t="s">
        <v>29</v>
      </c>
      <c r="C990" s="183" t="s">
        <v>26</v>
      </c>
      <c r="D990" s="183" t="s">
        <v>25</v>
      </c>
      <c r="E990" s="183" t="s">
        <v>28</v>
      </c>
      <c r="F990" s="185">
        <v>45112</v>
      </c>
      <c r="G990" s="183" t="s">
        <v>650</v>
      </c>
      <c r="H990" s="186">
        <v>-340000</v>
      </c>
      <c r="I990" s="183" t="s">
        <v>19</v>
      </c>
      <c r="J990" s="183">
        <v>-4000</v>
      </c>
      <c r="K990" s="184"/>
      <c r="L990" s="183">
        <v>2023</v>
      </c>
      <c r="M990" s="184"/>
      <c r="N990" s="184"/>
      <c r="O990" s="183" t="s">
        <v>732</v>
      </c>
    </row>
    <row r="991" spans="1:15" s="176" customFormat="1" ht="15" x14ac:dyDescent="0.15">
      <c r="A991" s="183" t="s">
        <v>20</v>
      </c>
      <c r="B991" s="183" t="s">
        <v>29</v>
      </c>
      <c r="C991" s="183" t="s">
        <v>26</v>
      </c>
      <c r="D991" s="183" t="s">
        <v>25</v>
      </c>
      <c r="E991" s="183" t="s">
        <v>28</v>
      </c>
      <c r="F991" s="185">
        <v>45113</v>
      </c>
      <c r="G991" s="183" t="s">
        <v>650</v>
      </c>
      <c r="H991" s="186">
        <v>340000</v>
      </c>
      <c r="I991" s="183" t="s">
        <v>19</v>
      </c>
      <c r="J991" s="183">
        <v>4000</v>
      </c>
      <c r="K991" s="184"/>
      <c r="L991" s="183">
        <v>2023</v>
      </c>
      <c r="M991" s="184"/>
      <c r="N991" s="184"/>
      <c r="O991" s="184"/>
    </row>
    <row r="992" spans="1:15" s="176" customFormat="1" ht="15" x14ac:dyDescent="0.15">
      <c r="A992" s="183" t="s">
        <v>20</v>
      </c>
      <c r="B992" s="183" t="s">
        <v>29</v>
      </c>
      <c r="C992" s="183" t="s">
        <v>26</v>
      </c>
      <c r="D992" s="183" t="s">
        <v>25</v>
      </c>
      <c r="E992" s="183" t="s">
        <v>28</v>
      </c>
      <c r="F992" s="185">
        <v>45113</v>
      </c>
      <c r="G992" s="183" t="s">
        <v>650</v>
      </c>
      <c r="H992" s="186">
        <v>-340000</v>
      </c>
      <c r="I992" s="183" t="s">
        <v>19</v>
      </c>
      <c r="J992" s="183">
        <v>-4000</v>
      </c>
      <c r="K992" s="184"/>
      <c r="L992" s="183">
        <v>2023</v>
      </c>
      <c r="M992" s="184"/>
      <c r="N992" s="184"/>
      <c r="O992" s="183" t="s">
        <v>732</v>
      </c>
    </row>
    <row r="993" spans="1:15" s="176" customFormat="1" ht="15" x14ac:dyDescent="0.15">
      <c r="A993" s="183" t="s">
        <v>20</v>
      </c>
      <c r="B993" s="183" t="s">
        <v>29</v>
      </c>
      <c r="C993" s="183" t="s">
        <v>26</v>
      </c>
      <c r="D993" s="183" t="s">
        <v>25</v>
      </c>
      <c r="E993" s="183" t="s">
        <v>28</v>
      </c>
      <c r="F993" s="185">
        <v>45114</v>
      </c>
      <c r="G993" s="183" t="s">
        <v>650</v>
      </c>
      <c r="H993" s="186">
        <v>340000</v>
      </c>
      <c r="I993" s="183" t="s">
        <v>19</v>
      </c>
      <c r="J993" s="183">
        <v>4000</v>
      </c>
      <c r="K993" s="184"/>
      <c r="L993" s="183">
        <v>2023</v>
      </c>
      <c r="M993" s="184"/>
      <c r="N993" s="184"/>
      <c r="O993" s="184"/>
    </row>
    <row r="994" spans="1:15" s="176" customFormat="1" ht="15" x14ac:dyDescent="0.15">
      <c r="A994" s="183" t="s">
        <v>20</v>
      </c>
      <c r="B994" s="183" t="s">
        <v>29</v>
      </c>
      <c r="C994" s="183" t="s">
        <v>26</v>
      </c>
      <c r="D994" s="183" t="s">
        <v>25</v>
      </c>
      <c r="E994" s="183" t="s">
        <v>28</v>
      </c>
      <c r="F994" s="185">
        <v>45114</v>
      </c>
      <c r="G994" s="183" t="s">
        <v>650</v>
      </c>
      <c r="H994" s="186">
        <v>-340000</v>
      </c>
      <c r="I994" s="183" t="s">
        <v>19</v>
      </c>
      <c r="J994" s="183">
        <v>-4000</v>
      </c>
      <c r="K994" s="184"/>
      <c r="L994" s="183">
        <v>2023</v>
      </c>
      <c r="M994" s="184"/>
      <c r="N994" s="184"/>
      <c r="O994" s="183" t="s">
        <v>732</v>
      </c>
    </row>
    <row r="995" spans="1:15" s="176" customFormat="1" ht="15" x14ac:dyDescent="0.15">
      <c r="A995" s="183" t="s">
        <v>20</v>
      </c>
      <c r="B995" s="183" t="s">
        <v>29</v>
      </c>
      <c r="C995" s="183" t="s">
        <v>26</v>
      </c>
      <c r="D995" s="183" t="s">
        <v>25</v>
      </c>
      <c r="E995" s="183" t="s">
        <v>28</v>
      </c>
      <c r="F995" s="185">
        <v>45115</v>
      </c>
      <c r="G995" s="183" t="s">
        <v>650</v>
      </c>
      <c r="H995" s="186">
        <v>340000</v>
      </c>
      <c r="I995" s="183" t="s">
        <v>19</v>
      </c>
      <c r="J995" s="183">
        <v>4000</v>
      </c>
      <c r="K995" s="184"/>
      <c r="L995" s="183">
        <v>2023</v>
      </c>
      <c r="M995" s="184"/>
      <c r="N995" s="184"/>
      <c r="O995" s="184"/>
    </row>
    <row r="996" spans="1:15" s="176" customFormat="1" ht="15" x14ac:dyDescent="0.15">
      <c r="A996" s="183" t="s">
        <v>20</v>
      </c>
      <c r="B996" s="183" t="s">
        <v>29</v>
      </c>
      <c r="C996" s="183" t="s">
        <v>26</v>
      </c>
      <c r="D996" s="183" t="s">
        <v>25</v>
      </c>
      <c r="E996" s="183" t="s">
        <v>28</v>
      </c>
      <c r="F996" s="185">
        <v>45115</v>
      </c>
      <c r="G996" s="183" t="s">
        <v>650</v>
      </c>
      <c r="H996" s="186">
        <v>-340000</v>
      </c>
      <c r="I996" s="183" t="s">
        <v>19</v>
      </c>
      <c r="J996" s="183">
        <v>-4000</v>
      </c>
      <c r="K996" s="184"/>
      <c r="L996" s="183">
        <v>2023</v>
      </c>
      <c r="M996" s="184"/>
      <c r="N996" s="184"/>
      <c r="O996" s="183" t="s">
        <v>732</v>
      </c>
    </row>
    <row r="997" spans="1:15" s="176" customFormat="1" ht="15" x14ac:dyDescent="0.15">
      <c r="A997" s="183" t="s">
        <v>20</v>
      </c>
      <c r="B997" s="183" t="s">
        <v>29</v>
      </c>
      <c r="C997" s="183" t="s">
        <v>26</v>
      </c>
      <c r="D997" s="183" t="s">
        <v>25</v>
      </c>
      <c r="E997" s="183" t="s">
        <v>28</v>
      </c>
      <c r="F997" s="185">
        <v>45117</v>
      </c>
      <c r="G997" s="183" t="s">
        <v>650</v>
      </c>
      <c r="H997" s="186">
        <v>340000</v>
      </c>
      <c r="I997" s="183" t="s">
        <v>19</v>
      </c>
      <c r="J997" s="183">
        <v>4000</v>
      </c>
      <c r="K997" s="184"/>
      <c r="L997" s="183">
        <v>2023</v>
      </c>
      <c r="M997" s="184"/>
      <c r="N997" s="184"/>
      <c r="O997" s="184"/>
    </row>
    <row r="998" spans="1:15" s="176" customFormat="1" ht="15" x14ac:dyDescent="0.15">
      <c r="A998" s="183" t="s">
        <v>20</v>
      </c>
      <c r="B998" s="183" t="s">
        <v>29</v>
      </c>
      <c r="C998" s="183" t="s">
        <v>26</v>
      </c>
      <c r="D998" s="183" t="s">
        <v>25</v>
      </c>
      <c r="E998" s="183" t="s">
        <v>28</v>
      </c>
      <c r="F998" s="185">
        <v>45117</v>
      </c>
      <c r="G998" s="183" t="s">
        <v>650</v>
      </c>
      <c r="H998" s="186">
        <v>-340000</v>
      </c>
      <c r="I998" s="183" t="s">
        <v>19</v>
      </c>
      <c r="J998" s="183">
        <v>-4000</v>
      </c>
      <c r="K998" s="184"/>
      <c r="L998" s="183">
        <v>2023</v>
      </c>
      <c r="M998" s="184"/>
      <c r="N998" s="184"/>
      <c r="O998" s="183" t="s">
        <v>732</v>
      </c>
    </row>
    <row r="999" spans="1:15" s="176" customFormat="1" ht="15" x14ac:dyDescent="0.15">
      <c r="A999" s="183" t="s">
        <v>20</v>
      </c>
      <c r="B999" s="183" t="s">
        <v>29</v>
      </c>
      <c r="C999" s="183" t="s">
        <v>26</v>
      </c>
      <c r="D999" s="183" t="s">
        <v>25</v>
      </c>
      <c r="E999" s="183" t="s">
        <v>28</v>
      </c>
      <c r="F999" s="185">
        <v>45118</v>
      </c>
      <c r="G999" s="183" t="s">
        <v>650</v>
      </c>
      <c r="H999" s="186">
        <v>340000</v>
      </c>
      <c r="I999" s="183" t="s">
        <v>19</v>
      </c>
      <c r="J999" s="183">
        <v>4000</v>
      </c>
      <c r="K999" s="184"/>
      <c r="L999" s="183">
        <v>2023</v>
      </c>
      <c r="M999" s="184"/>
      <c r="N999" s="184"/>
      <c r="O999" s="184"/>
    </row>
    <row r="1000" spans="1:15" s="176" customFormat="1" ht="15" x14ac:dyDescent="0.15">
      <c r="A1000" s="183" t="s">
        <v>20</v>
      </c>
      <c r="B1000" s="183" t="s">
        <v>29</v>
      </c>
      <c r="C1000" s="183" t="s">
        <v>26</v>
      </c>
      <c r="D1000" s="183" t="s">
        <v>25</v>
      </c>
      <c r="E1000" s="183" t="s">
        <v>28</v>
      </c>
      <c r="F1000" s="185">
        <v>45118</v>
      </c>
      <c r="G1000" s="183" t="s">
        <v>650</v>
      </c>
      <c r="H1000" s="186">
        <v>-340000</v>
      </c>
      <c r="I1000" s="183" t="s">
        <v>19</v>
      </c>
      <c r="J1000" s="183">
        <v>-4000</v>
      </c>
      <c r="K1000" s="184"/>
      <c r="L1000" s="183">
        <v>2023</v>
      </c>
      <c r="M1000" s="184"/>
      <c r="N1000" s="184"/>
      <c r="O1000" s="183" t="s">
        <v>732</v>
      </c>
    </row>
    <row r="1001" spans="1:15" s="176" customFormat="1" ht="15" x14ac:dyDescent="0.15">
      <c r="A1001" s="183" t="s">
        <v>20</v>
      </c>
      <c r="B1001" s="183" t="s">
        <v>29</v>
      </c>
      <c r="C1001" s="183" t="s">
        <v>26</v>
      </c>
      <c r="D1001" s="183" t="s">
        <v>25</v>
      </c>
      <c r="E1001" s="183" t="s">
        <v>28</v>
      </c>
      <c r="F1001" s="185">
        <v>45119</v>
      </c>
      <c r="G1001" s="183" t="s">
        <v>650</v>
      </c>
      <c r="H1001" s="186">
        <v>340000</v>
      </c>
      <c r="I1001" s="183" t="s">
        <v>19</v>
      </c>
      <c r="J1001" s="183">
        <v>4000</v>
      </c>
      <c r="K1001" s="184"/>
      <c r="L1001" s="183">
        <v>2023</v>
      </c>
      <c r="M1001" s="184"/>
      <c r="N1001" s="184"/>
      <c r="O1001" s="184"/>
    </row>
    <row r="1002" spans="1:15" s="176" customFormat="1" ht="15" x14ac:dyDescent="0.15">
      <c r="A1002" s="183" t="s">
        <v>20</v>
      </c>
      <c r="B1002" s="183" t="s">
        <v>29</v>
      </c>
      <c r="C1002" s="183" t="s">
        <v>26</v>
      </c>
      <c r="D1002" s="183" t="s">
        <v>25</v>
      </c>
      <c r="E1002" s="183" t="s">
        <v>28</v>
      </c>
      <c r="F1002" s="185">
        <v>45119</v>
      </c>
      <c r="G1002" s="183" t="s">
        <v>650</v>
      </c>
      <c r="H1002" s="186">
        <v>-340000</v>
      </c>
      <c r="I1002" s="183" t="s">
        <v>19</v>
      </c>
      <c r="J1002" s="183">
        <v>-4000</v>
      </c>
      <c r="K1002" s="184"/>
      <c r="L1002" s="183">
        <v>2023</v>
      </c>
      <c r="M1002" s="184"/>
      <c r="N1002" s="184"/>
      <c r="O1002" s="183" t="s">
        <v>732</v>
      </c>
    </row>
    <row r="1003" spans="1:15" s="176" customFormat="1" ht="15" x14ac:dyDescent="0.15">
      <c r="A1003" s="183" t="s">
        <v>20</v>
      </c>
      <c r="B1003" s="183" t="s">
        <v>29</v>
      </c>
      <c r="C1003" s="183" t="s">
        <v>26</v>
      </c>
      <c r="D1003" s="183" t="s">
        <v>25</v>
      </c>
      <c r="E1003" s="183" t="s">
        <v>28</v>
      </c>
      <c r="F1003" s="185">
        <v>45120</v>
      </c>
      <c r="G1003" s="183" t="s">
        <v>650</v>
      </c>
      <c r="H1003" s="186">
        <v>340000</v>
      </c>
      <c r="I1003" s="183" t="s">
        <v>19</v>
      </c>
      <c r="J1003" s="183">
        <v>4000</v>
      </c>
      <c r="K1003" s="184"/>
      <c r="L1003" s="183">
        <v>2023</v>
      </c>
      <c r="M1003" s="184"/>
      <c r="N1003" s="184"/>
      <c r="O1003" s="184"/>
    </row>
    <row r="1004" spans="1:15" s="176" customFormat="1" ht="15" x14ac:dyDescent="0.15">
      <c r="A1004" s="183" t="s">
        <v>20</v>
      </c>
      <c r="B1004" s="183" t="s">
        <v>29</v>
      </c>
      <c r="C1004" s="183" t="s">
        <v>26</v>
      </c>
      <c r="D1004" s="183" t="s">
        <v>25</v>
      </c>
      <c r="E1004" s="183" t="s">
        <v>28</v>
      </c>
      <c r="F1004" s="185">
        <v>45120</v>
      </c>
      <c r="G1004" s="183" t="s">
        <v>650</v>
      </c>
      <c r="H1004" s="186">
        <v>-340000</v>
      </c>
      <c r="I1004" s="183" t="s">
        <v>19</v>
      </c>
      <c r="J1004" s="183">
        <v>-4000</v>
      </c>
      <c r="K1004" s="184"/>
      <c r="L1004" s="183">
        <v>2023</v>
      </c>
      <c r="M1004" s="184"/>
      <c r="N1004" s="184"/>
      <c r="O1004" s="183" t="s">
        <v>732</v>
      </c>
    </row>
    <row r="1005" spans="1:15" s="176" customFormat="1" ht="15" x14ac:dyDescent="0.15">
      <c r="A1005" s="183" t="s">
        <v>20</v>
      </c>
      <c r="B1005" s="183" t="s">
        <v>29</v>
      </c>
      <c r="C1005" s="183" t="s">
        <v>26</v>
      </c>
      <c r="D1005" s="183" t="s">
        <v>25</v>
      </c>
      <c r="E1005" s="183" t="s">
        <v>28</v>
      </c>
      <c r="F1005" s="185">
        <v>45121</v>
      </c>
      <c r="G1005" s="183" t="s">
        <v>650</v>
      </c>
      <c r="H1005" s="186">
        <v>340000</v>
      </c>
      <c r="I1005" s="183" t="s">
        <v>19</v>
      </c>
      <c r="J1005" s="183">
        <v>4000</v>
      </c>
      <c r="K1005" s="184"/>
      <c r="L1005" s="183">
        <v>2023</v>
      </c>
      <c r="M1005" s="184"/>
      <c r="N1005" s="184"/>
      <c r="O1005" s="184"/>
    </row>
    <row r="1006" spans="1:15" s="176" customFormat="1" ht="15" x14ac:dyDescent="0.15">
      <c r="A1006" s="183" t="s">
        <v>20</v>
      </c>
      <c r="B1006" s="183" t="s">
        <v>29</v>
      </c>
      <c r="C1006" s="183" t="s">
        <v>26</v>
      </c>
      <c r="D1006" s="183" t="s">
        <v>25</v>
      </c>
      <c r="E1006" s="183" t="s">
        <v>28</v>
      </c>
      <c r="F1006" s="185">
        <v>45121</v>
      </c>
      <c r="G1006" s="183" t="s">
        <v>650</v>
      </c>
      <c r="H1006" s="186">
        <v>-340000</v>
      </c>
      <c r="I1006" s="183" t="s">
        <v>19</v>
      </c>
      <c r="J1006" s="183">
        <v>-4000</v>
      </c>
      <c r="K1006" s="184"/>
      <c r="L1006" s="183">
        <v>2023</v>
      </c>
      <c r="M1006" s="184"/>
      <c r="N1006" s="184"/>
      <c r="O1006" s="183" t="s">
        <v>732</v>
      </c>
    </row>
    <row r="1007" spans="1:15" s="176" customFormat="1" ht="15" x14ac:dyDescent="0.15">
      <c r="A1007" s="183" t="s">
        <v>20</v>
      </c>
      <c r="B1007" s="183" t="s">
        <v>29</v>
      </c>
      <c r="C1007" s="183" t="s">
        <v>26</v>
      </c>
      <c r="D1007" s="183" t="s">
        <v>25</v>
      </c>
      <c r="E1007" s="183" t="s">
        <v>28</v>
      </c>
      <c r="F1007" s="185">
        <v>45122</v>
      </c>
      <c r="G1007" s="183" t="s">
        <v>650</v>
      </c>
      <c r="H1007" s="186">
        <v>340000</v>
      </c>
      <c r="I1007" s="183" t="s">
        <v>19</v>
      </c>
      <c r="J1007" s="183">
        <v>4000</v>
      </c>
      <c r="K1007" s="184"/>
      <c r="L1007" s="183">
        <v>2023</v>
      </c>
      <c r="M1007" s="184"/>
      <c r="N1007" s="184"/>
      <c r="O1007" s="184"/>
    </row>
    <row r="1008" spans="1:15" s="176" customFormat="1" ht="15" x14ac:dyDescent="0.15">
      <c r="A1008" s="183" t="s">
        <v>20</v>
      </c>
      <c r="B1008" s="183" t="s">
        <v>29</v>
      </c>
      <c r="C1008" s="183" t="s">
        <v>26</v>
      </c>
      <c r="D1008" s="183" t="s">
        <v>25</v>
      </c>
      <c r="E1008" s="183" t="s">
        <v>28</v>
      </c>
      <c r="F1008" s="185">
        <v>45122</v>
      </c>
      <c r="G1008" s="183" t="s">
        <v>650</v>
      </c>
      <c r="H1008" s="186">
        <v>-340000</v>
      </c>
      <c r="I1008" s="183" t="s">
        <v>19</v>
      </c>
      <c r="J1008" s="183">
        <v>-4000</v>
      </c>
      <c r="K1008" s="184"/>
      <c r="L1008" s="183">
        <v>2023</v>
      </c>
      <c r="M1008" s="184"/>
      <c r="N1008" s="184"/>
      <c r="O1008" s="183" t="s">
        <v>732</v>
      </c>
    </row>
    <row r="1009" spans="1:15" s="176" customFormat="1" ht="15" x14ac:dyDescent="0.15">
      <c r="A1009" s="183" t="s">
        <v>20</v>
      </c>
      <c r="B1009" s="183" t="s">
        <v>29</v>
      </c>
      <c r="C1009" s="183" t="s">
        <v>26</v>
      </c>
      <c r="D1009" s="183" t="s">
        <v>25</v>
      </c>
      <c r="E1009" s="183" t="s">
        <v>28</v>
      </c>
      <c r="F1009" s="185">
        <v>45124</v>
      </c>
      <c r="G1009" s="183" t="s">
        <v>650</v>
      </c>
      <c r="H1009" s="186">
        <v>340000</v>
      </c>
      <c r="I1009" s="183" t="s">
        <v>19</v>
      </c>
      <c r="J1009" s="183">
        <v>4000</v>
      </c>
      <c r="K1009" s="184"/>
      <c r="L1009" s="183">
        <v>2023</v>
      </c>
      <c r="M1009" s="184"/>
      <c r="N1009" s="184"/>
      <c r="O1009" s="184"/>
    </row>
    <row r="1010" spans="1:15" s="176" customFormat="1" ht="15" x14ac:dyDescent="0.15">
      <c r="A1010" s="183" t="s">
        <v>20</v>
      </c>
      <c r="B1010" s="183" t="s">
        <v>29</v>
      </c>
      <c r="C1010" s="183" t="s">
        <v>26</v>
      </c>
      <c r="D1010" s="183" t="s">
        <v>25</v>
      </c>
      <c r="E1010" s="183" t="s">
        <v>28</v>
      </c>
      <c r="F1010" s="185">
        <v>45124</v>
      </c>
      <c r="G1010" s="183" t="s">
        <v>650</v>
      </c>
      <c r="H1010" s="186">
        <v>-340000</v>
      </c>
      <c r="I1010" s="183" t="s">
        <v>19</v>
      </c>
      <c r="J1010" s="183">
        <v>-4000</v>
      </c>
      <c r="K1010" s="184"/>
      <c r="L1010" s="183">
        <v>2023</v>
      </c>
      <c r="M1010" s="184"/>
      <c r="N1010" s="184"/>
      <c r="O1010" s="183" t="s">
        <v>732</v>
      </c>
    </row>
    <row r="1011" spans="1:15" s="176" customFormat="1" ht="15" x14ac:dyDescent="0.15">
      <c r="A1011" s="183" t="s">
        <v>20</v>
      </c>
      <c r="B1011" s="183" t="s">
        <v>29</v>
      </c>
      <c r="C1011" s="183" t="s">
        <v>26</v>
      </c>
      <c r="D1011" s="183" t="s">
        <v>25</v>
      </c>
      <c r="E1011" s="183" t="s">
        <v>28</v>
      </c>
      <c r="F1011" s="185">
        <v>45125</v>
      </c>
      <c r="G1011" s="183" t="s">
        <v>650</v>
      </c>
      <c r="H1011" s="186">
        <v>340000</v>
      </c>
      <c r="I1011" s="183" t="s">
        <v>19</v>
      </c>
      <c r="J1011" s="183">
        <v>4000</v>
      </c>
      <c r="K1011" s="184"/>
      <c r="L1011" s="183">
        <v>2023</v>
      </c>
      <c r="M1011" s="184"/>
      <c r="N1011" s="184"/>
      <c r="O1011" s="184"/>
    </row>
    <row r="1012" spans="1:15" s="176" customFormat="1" ht="15" x14ac:dyDescent="0.15">
      <c r="A1012" s="183" t="s">
        <v>20</v>
      </c>
      <c r="B1012" s="183" t="s">
        <v>29</v>
      </c>
      <c r="C1012" s="183" t="s">
        <v>26</v>
      </c>
      <c r="D1012" s="183" t="s">
        <v>25</v>
      </c>
      <c r="E1012" s="183" t="s">
        <v>28</v>
      </c>
      <c r="F1012" s="185">
        <v>45125</v>
      </c>
      <c r="G1012" s="183" t="s">
        <v>650</v>
      </c>
      <c r="H1012" s="186">
        <v>-340000</v>
      </c>
      <c r="I1012" s="183" t="s">
        <v>19</v>
      </c>
      <c r="J1012" s="183">
        <v>-4000</v>
      </c>
      <c r="K1012" s="184"/>
      <c r="L1012" s="183">
        <v>2023</v>
      </c>
      <c r="M1012" s="184"/>
      <c r="N1012" s="184"/>
      <c r="O1012" s="183" t="s">
        <v>732</v>
      </c>
    </row>
    <row r="1013" spans="1:15" s="176" customFormat="1" ht="15" x14ac:dyDescent="0.15">
      <c r="A1013" s="183" t="s">
        <v>20</v>
      </c>
      <c r="B1013" s="183" t="s">
        <v>29</v>
      </c>
      <c r="C1013" s="183" t="s">
        <v>26</v>
      </c>
      <c r="D1013" s="183" t="s">
        <v>25</v>
      </c>
      <c r="E1013" s="183" t="s">
        <v>28</v>
      </c>
      <c r="F1013" s="185">
        <v>45126</v>
      </c>
      <c r="G1013" s="183" t="s">
        <v>650</v>
      </c>
      <c r="H1013" s="186">
        <v>340000</v>
      </c>
      <c r="I1013" s="183" t="s">
        <v>19</v>
      </c>
      <c r="J1013" s="183">
        <v>4000</v>
      </c>
      <c r="K1013" s="184"/>
      <c r="L1013" s="183">
        <v>2023</v>
      </c>
      <c r="M1013" s="184"/>
      <c r="N1013" s="184"/>
      <c r="O1013" s="184"/>
    </row>
    <row r="1014" spans="1:15" s="176" customFormat="1" ht="15" x14ac:dyDescent="0.15">
      <c r="A1014" s="183" t="s">
        <v>20</v>
      </c>
      <c r="B1014" s="183" t="s">
        <v>29</v>
      </c>
      <c r="C1014" s="183" t="s">
        <v>26</v>
      </c>
      <c r="D1014" s="183" t="s">
        <v>25</v>
      </c>
      <c r="E1014" s="183" t="s">
        <v>28</v>
      </c>
      <c r="F1014" s="185">
        <v>45126</v>
      </c>
      <c r="G1014" s="183" t="s">
        <v>650</v>
      </c>
      <c r="H1014" s="186">
        <v>-340000</v>
      </c>
      <c r="I1014" s="183" t="s">
        <v>19</v>
      </c>
      <c r="J1014" s="183">
        <v>-4000</v>
      </c>
      <c r="K1014" s="184"/>
      <c r="L1014" s="183">
        <v>2023</v>
      </c>
      <c r="M1014" s="184"/>
      <c r="N1014" s="184"/>
      <c r="O1014" s="183" t="s">
        <v>732</v>
      </c>
    </row>
    <row r="1015" spans="1:15" s="176" customFormat="1" ht="15" x14ac:dyDescent="0.15">
      <c r="A1015" s="183" t="s">
        <v>20</v>
      </c>
      <c r="B1015" s="183" t="s">
        <v>561</v>
      </c>
      <c r="C1015" s="184"/>
      <c r="D1015" s="184"/>
      <c r="E1015" s="184"/>
      <c r="F1015" s="185">
        <v>45142</v>
      </c>
      <c r="G1015" s="183" t="s">
        <v>568</v>
      </c>
      <c r="H1015" s="186">
        <v>0</v>
      </c>
      <c r="I1015" s="183" t="s">
        <v>19</v>
      </c>
      <c r="J1015" s="184"/>
      <c r="K1015" s="184"/>
      <c r="L1015" s="183">
        <v>2023</v>
      </c>
      <c r="M1015" s="184"/>
      <c r="N1015" s="183" t="s">
        <v>34</v>
      </c>
      <c r="O1015" s="184"/>
    </row>
    <row r="1016" spans="1:15" s="176" customFormat="1" ht="15" x14ac:dyDescent="0.15">
      <c r="A1016" s="183" t="s">
        <v>20</v>
      </c>
      <c r="B1016" s="183" t="s">
        <v>561</v>
      </c>
      <c r="C1016" s="184"/>
      <c r="D1016" s="184"/>
      <c r="E1016" s="184"/>
      <c r="F1016" s="185">
        <v>45152</v>
      </c>
      <c r="G1016" s="183" t="s">
        <v>568</v>
      </c>
      <c r="H1016" s="186">
        <v>0</v>
      </c>
      <c r="I1016" s="183" t="s">
        <v>19</v>
      </c>
      <c r="J1016" s="184"/>
      <c r="K1016" s="184"/>
      <c r="L1016" s="183">
        <v>2023</v>
      </c>
      <c r="M1016" s="184"/>
      <c r="N1016" s="183" t="s">
        <v>34</v>
      </c>
      <c r="O1016" s="184"/>
    </row>
    <row r="1017" spans="1:15" s="176" customFormat="1" ht="15" x14ac:dyDescent="0.15">
      <c r="A1017" s="183" t="s">
        <v>20</v>
      </c>
      <c r="B1017" s="183" t="s">
        <v>561</v>
      </c>
      <c r="C1017" s="184"/>
      <c r="D1017" s="184"/>
      <c r="E1017" s="184"/>
      <c r="F1017" s="185">
        <v>45153</v>
      </c>
      <c r="G1017" s="183" t="s">
        <v>568</v>
      </c>
      <c r="H1017" s="186">
        <v>0</v>
      </c>
      <c r="I1017" s="183" t="s">
        <v>19</v>
      </c>
      <c r="J1017" s="184"/>
      <c r="K1017" s="184"/>
      <c r="L1017" s="183">
        <v>2023</v>
      </c>
      <c r="M1017" s="184"/>
      <c r="N1017" s="183" t="s">
        <v>34</v>
      </c>
      <c r="O1017" s="184"/>
    </row>
    <row r="1018" spans="1:15" s="176" customFormat="1" ht="15" x14ac:dyDescent="0.15">
      <c r="A1018" s="183" t="s">
        <v>20</v>
      </c>
      <c r="B1018" s="183" t="s">
        <v>561</v>
      </c>
      <c r="C1018" s="184"/>
      <c r="D1018" s="184"/>
      <c r="E1018" s="184"/>
      <c r="F1018" s="185">
        <v>45154</v>
      </c>
      <c r="G1018" s="183" t="s">
        <v>568</v>
      </c>
      <c r="H1018" s="186">
        <v>20000</v>
      </c>
      <c r="I1018" s="183" t="s">
        <v>19</v>
      </c>
      <c r="J1018" s="184"/>
      <c r="K1018" s="184"/>
      <c r="L1018" s="183">
        <v>2023</v>
      </c>
      <c r="M1018" s="184"/>
      <c r="N1018" s="183" t="s">
        <v>34</v>
      </c>
      <c r="O1018" s="184"/>
    </row>
    <row r="1019" spans="1:15" s="176" customFormat="1" ht="15" x14ac:dyDescent="0.15">
      <c r="A1019" s="183" t="s">
        <v>20</v>
      </c>
      <c r="B1019" s="183" t="s">
        <v>561</v>
      </c>
      <c r="C1019" s="184"/>
      <c r="D1019" s="184"/>
      <c r="E1019" s="184"/>
      <c r="F1019" s="185">
        <v>45156</v>
      </c>
      <c r="G1019" s="183" t="s">
        <v>568</v>
      </c>
      <c r="H1019" s="186">
        <v>10000</v>
      </c>
      <c r="I1019" s="183" t="s">
        <v>19</v>
      </c>
      <c r="J1019" s="184"/>
      <c r="K1019" s="184"/>
      <c r="L1019" s="183">
        <v>2023</v>
      </c>
      <c r="M1019" s="184"/>
      <c r="N1019" s="183" t="s">
        <v>34</v>
      </c>
      <c r="O1019" s="184"/>
    </row>
    <row r="1020" spans="1:15" s="176" customFormat="1" ht="15" x14ac:dyDescent="0.15">
      <c r="A1020" s="183" t="s">
        <v>20</v>
      </c>
      <c r="B1020" s="183" t="s">
        <v>561</v>
      </c>
      <c r="C1020" s="184"/>
      <c r="D1020" s="184"/>
      <c r="E1020" s="184"/>
      <c r="F1020" s="185">
        <v>45159</v>
      </c>
      <c r="G1020" s="183" t="s">
        <v>571</v>
      </c>
      <c r="H1020" s="186">
        <v>0</v>
      </c>
      <c r="I1020" s="183" t="s">
        <v>19</v>
      </c>
      <c r="J1020" s="184"/>
      <c r="K1020" s="184"/>
      <c r="L1020" s="183">
        <v>2023</v>
      </c>
      <c r="M1020" s="184"/>
      <c r="N1020" s="183" t="s">
        <v>34</v>
      </c>
      <c r="O1020" s="184"/>
    </row>
    <row r="1021" spans="1:15" s="176" customFormat="1" ht="15" x14ac:dyDescent="0.15">
      <c r="A1021" s="183" t="s">
        <v>20</v>
      </c>
      <c r="B1021" s="183" t="s">
        <v>561</v>
      </c>
      <c r="C1021" s="184"/>
      <c r="D1021" s="184"/>
      <c r="E1021" s="184"/>
      <c r="F1021" s="185">
        <v>45160</v>
      </c>
      <c r="G1021" s="183" t="s">
        <v>568</v>
      </c>
      <c r="H1021" s="186">
        <v>0</v>
      </c>
      <c r="I1021" s="183" t="s">
        <v>19</v>
      </c>
      <c r="J1021" s="184"/>
      <c r="K1021" s="184"/>
      <c r="L1021" s="183">
        <v>2023</v>
      </c>
      <c r="M1021" s="184"/>
      <c r="N1021" s="183" t="s">
        <v>34</v>
      </c>
      <c r="O1021" s="184"/>
    </row>
    <row r="1022" spans="1:15" s="176" customFormat="1" ht="15" x14ac:dyDescent="0.15">
      <c r="A1022" s="183" t="s">
        <v>20</v>
      </c>
      <c r="B1022" s="183" t="s">
        <v>561</v>
      </c>
      <c r="C1022" s="184"/>
      <c r="D1022" s="184"/>
      <c r="E1022" s="184"/>
      <c r="F1022" s="185">
        <v>45160</v>
      </c>
      <c r="G1022" s="183" t="s">
        <v>563</v>
      </c>
      <c r="H1022" s="186">
        <v>10000</v>
      </c>
      <c r="I1022" s="183" t="s">
        <v>19</v>
      </c>
      <c r="J1022" s="184"/>
      <c r="K1022" s="184"/>
      <c r="L1022" s="183">
        <v>2023</v>
      </c>
      <c r="M1022" s="184"/>
      <c r="N1022" s="183" t="s">
        <v>34</v>
      </c>
      <c r="O1022" s="184"/>
    </row>
    <row r="1023" spans="1:15" s="176" customFormat="1" ht="15" x14ac:dyDescent="0.15">
      <c r="A1023" s="183" t="s">
        <v>20</v>
      </c>
      <c r="B1023" s="183" t="s">
        <v>561</v>
      </c>
      <c r="C1023" s="184"/>
      <c r="D1023" s="184"/>
      <c r="E1023" s="184"/>
      <c r="F1023" s="185">
        <v>45161</v>
      </c>
      <c r="G1023" s="183" t="s">
        <v>571</v>
      </c>
      <c r="H1023" s="186">
        <v>0</v>
      </c>
      <c r="I1023" s="183" t="s">
        <v>19</v>
      </c>
      <c r="J1023" s="184"/>
      <c r="K1023" s="184"/>
      <c r="L1023" s="183">
        <v>2023</v>
      </c>
      <c r="M1023" s="184"/>
      <c r="N1023" s="183" t="s">
        <v>34</v>
      </c>
      <c r="O1023" s="184"/>
    </row>
    <row r="1024" spans="1:15" s="176" customFormat="1" ht="15" x14ac:dyDescent="0.15">
      <c r="A1024" s="183" t="s">
        <v>20</v>
      </c>
      <c r="B1024" s="183" t="s">
        <v>561</v>
      </c>
      <c r="C1024" s="184"/>
      <c r="D1024" s="184"/>
      <c r="E1024" s="184"/>
      <c r="F1024" s="185">
        <v>45161</v>
      </c>
      <c r="G1024" s="183" t="s">
        <v>562</v>
      </c>
      <c r="H1024" s="186">
        <v>0</v>
      </c>
      <c r="I1024" s="183" t="s">
        <v>19</v>
      </c>
      <c r="J1024" s="184"/>
      <c r="K1024" s="184"/>
      <c r="L1024" s="183">
        <v>2023</v>
      </c>
      <c r="M1024" s="184"/>
      <c r="N1024" s="183" t="s">
        <v>34</v>
      </c>
      <c r="O1024" s="184"/>
    </row>
    <row r="1025" spans="1:15" s="176" customFormat="1" ht="15" x14ac:dyDescent="0.15">
      <c r="A1025" s="183" t="s">
        <v>20</v>
      </c>
      <c r="B1025" s="183" t="s">
        <v>561</v>
      </c>
      <c r="C1025" s="184"/>
      <c r="D1025" s="184"/>
      <c r="E1025" s="184"/>
      <c r="F1025" s="185">
        <v>45161</v>
      </c>
      <c r="G1025" s="183" t="s">
        <v>570</v>
      </c>
      <c r="H1025" s="186">
        <v>0</v>
      </c>
      <c r="I1025" s="183" t="s">
        <v>19</v>
      </c>
      <c r="J1025" s="184"/>
      <c r="K1025" s="184"/>
      <c r="L1025" s="183">
        <v>2023</v>
      </c>
      <c r="M1025" s="184"/>
      <c r="N1025" s="183" t="s">
        <v>34</v>
      </c>
      <c r="O1025" s="184"/>
    </row>
    <row r="1026" spans="1:15" s="176" customFormat="1" ht="15" x14ac:dyDescent="0.15">
      <c r="A1026" s="183" t="s">
        <v>20</v>
      </c>
      <c r="B1026" s="183" t="s">
        <v>561</v>
      </c>
      <c r="C1026" s="184"/>
      <c r="D1026" s="184"/>
      <c r="E1026" s="184"/>
      <c r="F1026" s="185">
        <v>45161</v>
      </c>
      <c r="G1026" s="183" t="s">
        <v>564</v>
      </c>
      <c r="H1026" s="186">
        <v>40000</v>
      </c>
      <c r="I1026" s="183" t="s">
        <v>19</v>
      </c>
      <c r="J1026" s="184"/>
      <c r="K1026" s="184"/>
      <c r="L1026" s="183">
        <v>2023</v>
      </c>
      <c r="M1026" s="184"/>
      <c r="N1026" s="183" t="s">
        <v>34</v>
      </c>
      <c r="O1026" s="184"/>
    </row>
    <row r="1027" spans="1:15" s="176" customFormat="1" ht="15" x14ac:dyDescent="0.15">
      <c r="A1027" s="183" t="s">
        <v>20</v>
      </c>
      <c r="B1027" s="183" t="s">
        <v>561</v>
      </c>
      <c r="C1027" s="184"/>
      <c r="D1027" s="184"/>
      <c r="E1027" s="184"/>
      <c r="F1027" s="185">
        <v>45161</v>
      </c>
      <c r="G1027" s="183" t="s">
        <v>568</v>
      </c>
      <c r="H1027" s="186">
        <v>110000</v>
      </c>
      <c r="I1027" s="183" t="s">
        <v>19</v>
      </c>
      <c r="J1027" s="184"/>
      <c r="K1027" s="184"/>
      <c r="L1027" s="183">
        <v>2023</v>
      </c>
      <c r="M1027" s="184"/>
      <c r="N1027" s="183" t="s">
        <v>34</v>
      </c>
      <c r="O1027" s="184"/>
    </row>
    <row r="1028" spans="1:15" s="176" customFormat="1" ht="15" x14ac:dyDescent="0.15">
      <c r="A1028" s="183" t="s">
        <v>20</v>
      </c>
      <c r="B1028" s="183" t="s">
        <v>561</v>
      </c>
      <c r="C1028" s="184"/>
      <c r="D1028" s="184"/>
      <c r="E1028" s="184"/>
      <c r="F1028" s="185">
        <v>45161</v>
      </c>
      <c r="G1028" s="183" t="s">
        <v>563</v>
      </c>
      <c r="H1028" s="186">
        <v>10000</v>
      </c>
      <c r="I1028" s="183" t="s">
        <v>19</v>
      </c>
      <c r="J1028" s="184"/>
      <c r="K1028" s="184"/>
      <c r="L1028" s="183">
        <v>2023</v>
      </c>
      <c r="M1028" s="184"/>
      <c r="N1028" s="183" t="s">
        <v>34</v>
      </c>
      <c r="O1028" s="184"/>
    </row>
    <row r="1029" spans="1:15" s="176" customFormat="1" ht="15" x14ac:dyDescent="0.15">
      <c r="A1029" s="183" t="s">
        <v>20</v>
      </c>
      <c r="B1029" s="183" t="s">
        <v>561</v>
      </c>
      <c r="C1029" s="184"/>
      <c r="D1029" s="184"/>
      <c r="E1029" s="184"/>
      <c r="F1029" s="185">
        <v>45162</v>
      </c>
      <c r="G1029" s="183" t="s">
        <v>568</v>
      </c>
      <c r="H1029" s="186">
        <v>0</v>
      </c>
      <c r="I1029" s="183" t="s">
        <v>19</v>
      </c>
      <c r="J1029" s="184"/>
      <c r="K1029" s="184"/>
      <c r="L1029" s="183">
        <v>2023</v>
      </c>
      <c r="M1029" s="184"/>
      <c r="N1029" s="183" t="s">
        <v>34</v>
      </c>
      <c r="O1029" s="184"/>
    </row>
    <row r="1030" spans="1:15" s="176" customFormat="1" ht="15" x14ac:dyDescent="0.15">
      <c r="A1030" s="183" t="s">
        <v>20</v>
      </c>
      <c r="B1030" s="183" t="s">
        <v>561</v>
      </c>
      <c r="C1030" s="184"/>
      <c r="D1030" s="184"/>
      <c r="E1030" s="184"/>
      <c r="F1030" s="185">
        <v>45162</v>
      </c>
      <c r="G1030" s="183" t="s">
        <v>564</v>
      </c>
      <c r="H1030" s="186">
        <v>40000</v>
      </c>
      <c r="I1030" s="183" t="s">
        <v>19</v>
      </c>
      <c r="J1030" s="184"/>
      <c r="K1030" s="184"/>
      <c r="L1030" s="183">
        <v>2023</v>
      </c>
      <c r="M1030" s="184"/>
      <c r="N1030" s="183" t="s">
        <v>34</v>
      </c>
      <c r="O1030" s="184"/>
    </row>
    <row r="1031" spans="1:15" s="176" customFormat="1" ht="15" x14ac:dyDescent="0.15">
      <c r="A1031" s="183" t="s">
        <v>20</v>
      </c>
      <c r="B1031" s="183" t="s">
        <v>561</v>
      </c>
      <c r="C1031" s="184"/>
      <c r="D1031" s="184"/>
      <c r="E1031" s="184"/>
      <c r="F1031" s="185">
        <v>45163</v>
      </c>
      <c r="G1031" s="183" t="s">
        <v>570</v>
      </c>
      <c r="H1031" s="186">
        <v>0</v>
      </c>
      <c r="I1031" s="183" t="s">
        <v>19</v>
      </c>
      <c r="J1031" s="184"/>
      <c r="K1031" s="184"/>
      <c r="L1031" s="183">
        <v>2023</v>
      </c>
      <c r="M1031" s="184"/>
      <c r="N1031" s="183" t="s">
        <v>34</v>
      </c>
      <c r="O1031" s="184"/>
    </row>
    <row r="1032" spans="1:15" s="176" customFormat="1" ht="15" x14ac:dyDescent="0.15">
      <c r="A1032" s="183" t="s">
        <v>20</v>
      </c>
      <c r="B1032" s="183" t="s">
        <v>561</v>
      </c>
      <c r="C1032" s="184"/>
      <c r="D1032" s="184"/>
      <c r="E1032" s="184"/>
      <c r="F1032" s="185">
        <v>45163</v>
      </c>
      <c r="G1032" s="183" t="s">
        <v>562</v>
      </c>
      <c r="H1032" s="186">
        <v>0</v>
      </c>
      <c r="I1032" s="183" t="s">
        <v>19</v>
      </c>
      <c r="J1032" s="184"/>
      <c r="K1032" s="184"/>
      <c r="L1032" s="183">
        <v>2023</v>
      </c>
      <c r="M1032" s="184"/>
      <c r="N1032" s="183" t="s">
        <v>34</v>
      </c>
      <c r="O1032" s="184"/>
    </row>
    <row r="1033" spans="1:15" s="176" customFormat="1" ht="15" x14ac:dyDescent="0.15">
      <c r="A1033" s="183" t="s">
        <v>20</v>
      </c>
      <c r="B1033" s="183" t="s">
        <v>561</v>
      </c>
      <c r="C1033" s="184"/>
      <c r="D1033" s="184"/>
      <c r="E1033" s="184"/>
      <c r="F1033" s="185">
        <v>45163</v>
      </c>
      <c r="G1033" s="183" t="s">
        <v>568</v>
      </c>
      <c r="H1033" s="186">
        <v>80000</v>
      </c>
      <c r="I1033" s="183" t="s">
        <v>19</v>
      </c>
      <c r="J1033" s="184"/>
      <c r="K1033" s="184"/>
      <c r="L1033" s="183">
        <v>2023</v>
      </c>
      <c r="M1033" s="184"/>
      <c r="N1033" s="183" t="s">
        <v>34</v>
      </c>
      <c r="O1033" s="184"/>
    </row>
    <row r="1034" spans="1:15" s="176" customFormat="1" ht="15" x14ac:dyDescent="0.15">
      <c r="A1034" s="183" t="s">
        <v>20</v>
      </c>
      <c r="B1034" s="183" t="s">
        <v>561</v>
      </c>
      <c r="C1034" s="184"/>
      <c r="D1034" s="184"/>
      <c r="E1034" s="184"/>
      <c r="F1034" s="185">
        <v>45163</v>
      </c>
      <c r="G1034" s="183" t="s">
        <v>563</v>
      </c>
      <c r="H1034" s="186">
        <v>30000</v>
      </c>
      <c r="I1034" s="183" t="s">
        <v>19</v>
      </c>
      <c r="J1034" s="184"/>
      <c r="K1034" s="184"/>
      <c r="L1034" s="183">
        <v>2023</v>
      </c>
      <c r="M1034" s="184"/>
      <c r="N1034" s="183" t="s">
        <v>34</v>
      </c>
      <c r="O1034" s="184"/>
    </row>
    <row r="1035" spans="1:15" s="176" customFormat="1" ht="15" x14ac:dyDescent="0.15">
      <c r="A1035" s="183" t="s">
        <v>20</v>
      </c>
      <c r="B1035" s="183" t="s">
        <v>561</v>
      </c>
      <c r="C1035" s="184"/>
      <c r="D1035" s="184"/>
      <c r="E1035" s="184"/>
      <c r="F1035" s="185">
        <v>45163</v>
      </c>
      <c r="G1035" s="183" t="s">
        <v>564</v>
      </c>
      <c r="H1035" s="186">
        <v>70000</v>
      </c>
      <c r="I1035" s="183" t="s">
        <v>19</v>
      </c>
      <c r="J1035" s="184"/>
      <c r="K1035" s="184"/>
      <c r="L1035" s="183">
        <v>2023</v>
      </c>
      <c r="M1035" s="184"/>
      <c r="N1035" s="183" t="s">
        <v>34</v>
      </c>
      <c r="O1035" s="184"/>
    </row>
    <row r="1036" spans="1:15" s="176" customFormat="1" ht="15" x14ac:dyDescent="0.15">
      <c r="A1036" s="183" t="s">
        <v>20</v>
      </c>
      <c r="B1036" s="183" t="s">
        <v>561</v>
      </c>
      <c r="C1036" s="184"/>
      <c r="D1036" s="184"/>
      <c r="E1036" s="184"/>
      <c r="F1036" s="185">
        <v>45166</v>
      </c>
      <c r="G1036" s="183" t="s">
        <v>568</v>
      </c>
      <c r="H1036" s="186">
        <v>0</v>
      </c>
      <c r="I1036" s="183" t="s">
        <v>19</v>
      </c>
      <c r="J1036" s="184"/>
      <c r="K1036" s="184"/>
      <c r="L1036" s="183">
        <v>2023</v>
      </c>
      <c r="M1036" s="184"/>
      <c r="N1036" s="183" t="s">
        <v>34</v>
      </c>
      <c r="O1036" s="184"/>
    </row>
    <row r="1037" spans="1:15" s="176" customFormat="1" ht="15" x14ac:dyDescent="0.15">
      <c r="A1037" s="183" t="s">
        <v>20</v>
      </c>
      <c r="B1037" s="183" t="s">
        <v>561</v>
      </c>
      <c r="C1037" s="184"/>
      <c r="D1037" s="184"/>
      <c r="E1037" s="184"/>
      <c r="F1037" s="185">
        <v>45166</v>
      </c>
      <c r="G1037" s="183" t="s">
        <v>563</v>
      </c>
      <c r="H1037" s="186">
        <v>30000</v>
      </c>
      <c r="I1037" s="183" t="s">
        <v>19</v>
      </c>
      <c r="J1037" s="184"/>
      <c r="K1037" s="184"/>
      <c r="L1037" s="183">
        <v>2023</v>
      </c>
      <c r="M1037" s="184"/>
      <c r="N1037" s="183" t="s">
        <v>34</v>
      </c>
      <c r="O1037" s="184"/>
    </row>
    <row r="1038" spans="1:15" s="176" customFormat="1" ht="15" x14ac:dyDescent="0.15">
      <c r="A1038" s="183" t="s">
        <v>20</v>
      </c>
      <c r="B1038" s="183" t="s">
        <v>561</v>
      </c>
      <c r="C1038" s="184"/>
      <c r="D1038" s="184"/>
      <c r="E1038" s="184"/>
      <c r="F1038" s="185">
        <v>45167</v>
      </c>
      <c r="G1038" s="183" t="s">
        <v>568</v>
      </c>
      <c r="H1038" s="186">
        <v>40000</v>
      </c>
      <c r="I1038" s="183" t="s">
        <v>19</v>
      </c>
      <c r="J1038" s="184"/>
      <c r="K1038" s="184"/>
      <c r="L1038" s="183">
        <v>2023</v>
      </c>
      <c r="M1038" s="184"/>
      <c r="N1038" s="183" t="s">
        <v>34</v>
      </c>
      <c r="O1038" s="184"/>
    </row>
    <row r="1039" spans="1:15" s="176" customFormat="1" ht="15" x14ac:dyDescent="0.15">
      <c r="A1039" s="183" t="s">
        <v>20</v>
      </c>
      <c r="B1039" s="183" t="s">
        <v>561</v>
      </c>
      <c r="C1039" s="184"/>
      <c r="D1039" s="184"/>
      <c r="E1039" s="184"/>
      <c r="F1039" s="185">
        <v>45167</v>
      </c>
      <c r="G1039" s="183" t="s">
        <v>562</v>
      </c>
      <c r="H1039" s="186">
        <v>0</v>
      </c>
      <c r="I1039" s="183" t="s">
        <v>19</v>
      </c>
      <c r="J1039" s="184"/>
      <c r="K1039" s="184"/>
      <c r="L1039" s="183">
        <v>2023</v>
      </c>
      <c r="M1039" s="184"/>
      <c r="N1039" s="183" t="s">
        <v>34</v>
      </c>
      <c r="O1039" s="184"/>
    </row>
    <row r="1040" spans="1:15" s="176" customFormat="1" ht="15" x14ac:dyDescent="0.15">
      <c r="A1040" s="183" t="s">
        <v>20</v>
      </c>
      <c r="B1040" s="183" t="s">
        <v>561</v>
      </c>
      <c r="C1040" s="184"/>
      <c r="D1040" s="184"/>
      <c r="E1040" s="184"/>
      <c r="F1040" s="185">
        <v>45167</v>
      </c>
      <c r="G1040" s="183" t="s">
        <v>564</v>
      </c>
      <c r="H1040" s="186">
        <v>40000</v>
      </c>
      <c r="I1040" s="183" t="s">
        <v>19</v>
      </c>
      <c r="J1040" s="184"/>
      <c r="K1040" s="184"/>
      <c r="L1040" s="183">
        <v>2023</v>
      </c>
      <c r="M1040" s="184"/>
      <c r="N1040" s="183" t="s">
        <v>34</v>
      </c>
      <c r="O1040" s="184"/>
    </row>
    <row r="1041" spans="1:15" s="176" customFormat="1" ht="15" x14ac:dyDescent="0.15">
      <c r="A1041" s="183" t="s">
        <v>20</v>
      </c>
      <c r="B1041" s="183" t="s">
        <v>561</v>
      </c>
      <c r="C1041" s="184"/>
      <c r="D1041" s="184"/>
      <c r="E1041" s="184"/>
      <c r="F1041" s="185">
        <v>45167</v>
      </c>
      <c r="G1041" s="183" t="s">
        <v>563</v>
      </c>
      <c r="H1041" s="186">
        <v>10000</v>
      </c>
      <c r="I1041" s="183" t="s">
        <v>19</v>
      </c>
      <c r="J1041" s="184"/>
      <c r="K1041" s="184"/>
      <c r="L1041" s="183">
        <v>2023</v>
      </c>
      <c r="M1041" s="184"/>
      <c r="N1041" s="183" t="s">
        <v>34</v>
      </c>
      <c r="O1041" s="184"/>
    </row>
    <row r="1042" spans="1:15" s="176" customFormat="1" ht="15" x14ac:dyDescent="0.15">
      <c r="A1042" s="183" t="s">
        <v>20</v>
      </c>
      <c r="B1042" s="183" t="s">
        <v>561</v>
      </c>
      <c r="C1042" s="184"/>
      <c r="D1042" s="184"/>
      <c r="E1042" s="184"/>
      <c r="F1042" s="185">
        <v>45168</v>
      </c>
      <c r="G1042" s="183" t="s">
        <v>570</v>
      </c>
      <c r="H1042" s="186">
        <v>0</v>
      </c>
      <c r="I1042" s="183" t="s">
        <v>19</v>
      </c>
      <c r="J1042" s="184"/>
      <c r="K1042" s="184"/>
      <c r="L1042" s="183">
        <v>2023</v>
      </c>
      <c r="M1042" s="184"/>
      <c r="N1042" s="183" t="s">
        <v>34</v>
      </c>
      <c r="O1042" s="184"/>
    </row>
    <row r="1043" spans="1:15" s="176" customFormat="1" ht="15" x14ac:dyDescent="0.15">
      <c r="A1043" s="183" t="s">
        <v>20</v>
      </c>
      <c r="B1043" s="183" t="s">
        <v>561</v>
      </c>
      <c r="C1043" s="184"/>
      <c r="D1043" s="184"/>
      <c r="E1043" s="184"/>
      <c r="F1043" s="185">
        <v>45168</v>
      </c>
      <c r="G1043" s="183" t="s">
        <v>568</v>
      </c>
      <c r="H1043" s="186">
        <v>40000</v>
      </c>
      <c r="I1043" s="183" t="s">
        <v>19</v>
      </c>
      <c r="J1043" s="184"/>
      <c r="K1043" s="184"/>
      <c r="L1043" s="183">
        <v>2023</v>
      </c>
      <c r="M1043" s="184"/>
      <c r="N1043" s="183" t="s">
        <v>34</v>
      </c>
      <c r="O1043" s="184"/>
    </row>
    <row r="1044" spans="1:15" s="176" customFormat="1" ht="15" x14ac:dyDescent="0.15">
      <c r="A1044" s="183" t="s">
        <v>20</v>
      </c>
      <c r="B1044" s="183" t="s">
        <v>561</v>
      </c>
      <c r="C1044" s="184"/>
      <c r="D1044" s="184"/>
      <c r="E1044" s="184"/>
      <c r="F1044" s="185">
        <v>45168</v>
      </c>
      <c r="G1044" s="183" t="s">
        <v>562</v>
      </c>
      <c r="H1044" s="186">
        <v>0</v>
      </c>
      <c r="I1044" s="183" t="s">
        <v>19</v>
      </c>
      <c r="J1044" s="184"/>
      <c r="K1044" s="184"/>
      <c r="L1044" s="183">
        <v>2023</v>
      </c>
      <c r="M1044" s="184"/>
      <c r="N1044" s="183" t="s">
        <v>34</v>
      </c>
      <c r="O1044" s="184"/>
    </row>
    <row r="1045" spans="1:15" s="176" customFormat="1" ht="15" x14ac:dyDescent="0.15">
      <c r="A1045" s="183" t="s">
        <v>20</v>
      </c>
      <c r="B1045" s="183" t="s">
        <v>561</v>
      </c>
      <c r="C1045" s="184"/>
      <c r="D1045" s="184"/>
      <c r="E1045" s="184"/>
      <c r="F1045" s="185">
        <v>45168</v>
      </c>
      <c r="G1045" s="183" t="s">
        <v>571</v>
      </c>
      <c r="H1045" s="186">
        <v>40000</v>
      </c>
      <c r="I1045" s="183" t="s">
        <v>19</v>
      </c>
      <c r="J1045" s="184"/>
      <c r="K1045" s="184"/>
      <c r="L1045" s="183">
        <v>2023</v>
      </c>
      <c r="M1045" s="184"/>
      <c r="N1045" s="183" t="s">
        <v>34</v>
      </c>
      <c r="O1045" s="184"/>
    </row>
    <row r="1046" spans="1:15" s="176" customFormat="1" ht="15" x14ac:dyDescent="0.15">
      <c r="A1046" s="183" t="s">
        <v>20</v>
      </c>
      <c r="B1046" s="183" t="s">
        <v>561</v>
      </c>
      <c r="C1046" s="184"/>
      <c r="D1046" s="184"/>
      <c r="E1046" s="184"/>
      <c r="F1046" s="185">
        <v>45168</v>
      </c>
      <c r="G1046" s="183" t="s">
        <v>564</v>
      </c>
      <c r="H1046" s="186">
        <v>30000</v>
      </c>
      <c r="I1046" s="183" t="s">
        <v>19</v>
      </c>
      <c r="J1046" s="184"/>
      <c r="K1046" s="184"/>
      <c r="L1046" s="183">
        <v>2023</v>
      </c>
      <c r="M1046" s="184"/>
      <c r="N1046" s="183" t="s">
        <v>34</v>
      </c>
      <c r="O1046" s="184"/>
    </row>
    <row r="1047" spans="1:15" s="176" customFormat="1" ht="15" x14ac:dyDescent="0.15">
      <c r="A1047" s="183" t="s">
        <v>20</v>
      </c>
      <c r="B1047" s="183" t="s">
        <v>561</v>
      </c>
      <c r="C1047" s="184"/>
      <c r="D1047" s="184"/>
      <c r="E1047" s="184"/>
      <c r="F1047" s="185">
        <v>45168</v>
      </c>
      <c r="G1047" s="183" t="s">
        <v>563</v>
      </c>
      <c r="H1047" s="186">
        <v>70000</v>
      </c>
      <c r="I1047" s="183" t="s">
        <v>19</v>
      </c>
      <c r="J1047" s="184"/>
      <c r="K1047" s="184"/>
      <c r="L1047" s="183">
        <v>2023</v>
      </c>
      <c r="M1047" s="184"/>
      <c r="N1047" s="183" t="s">
        <v>34</v>
      </c>
      <c r="O1047" s="184"/>
    </row>
    <row r="1048" spans="1:15" s="176" customFormat="1" ht="15" x14ac:dyDescent="0.15">
      <c r="A1048" s="183" t="s">
        <v>20</v>
      </c>
      <c r="B1048" s="183" t="s">
        <v>561</v>
      </c>
      <c r="C1048" s="184"/>
      <c r="D1048" s="184"/>
      <c r="E1048" s="184"/>
      <c r="F1048" s="185">
        <v>45169</v>
      </c>
      <c r="G1048" s="183" t="s">
        <v>562</v>
      </c>
      <c r="H1048" s="186">
        <v>0</v>
      </c>
      <c r="I1048" s="183" t="s">
        <v>19</v>
      </c>
      <c r="J1048" s="184"/>
      <c r="K1048" s="184"/>
      <c r="L1048" s="183">
        <v>2023</v>
      </c>
      <c r="M1048" s="184"/>
      <c r="N1048" s="183" t="s">
        <v>34</v>
      </c>
      <c r="O1048" s="184"/>
    </row>
    <row r="1049" spans="1:15" s="176" customFormat="1" ht="15" x14ac:dyDescent="0.15">
      <c r="A1049" s="183" t="s">
        <v>20</v>
      </c>
      <c r="B1049" s="183" t="s">
        <v>561</v>
      </c>
      <c r="C1049" s="184"/>
      <c r="D1049" s="184"/>
      <c r="E1049" s="184"/>
      <c r="F1049" s="185">
        <v>45169</v>
      </c>
      <c r="G1049" s="183" t="s">
        <v>564</v>
      </c>
      <c r="H1049" s="186">
        <v>30000</v>
      </c>
      <c r="I1049" s="183" t="s">
        <v>19</v>
      </c>
      <c r="J1049" s="184"/>
      <c r="K1049" s="184"/>
      <c r="L1049" s="183">
        <v>2023</v>
      </c>
      <c r="M1049" s="184"/>
      <c r="N1049" s="183" t="s">
        <v>34</v>
      </c>
      <c r="O1049" s="184"/>
    </row>
    <row r="1050" spans="1:15" s="176" customFormat="1" ht="15" x14ac:dyDescent="0.15">
      <c r="A1050" s="183" t="s">
        <v>20</v>
      </c>
      <c r="B1050" s="183" t="s">
        <v>561</v>
      </c>
      <c r="C1050" s="184"/>
      <c r="D1050" s="184"/>
      <c r="E1050" s="184"/>
      <c r="F1050" s="185">
        <v>45170</v>
      </c>
      <c r="G1050" s="183" t="s">
        <v>562</v>
      </c>
      <c r="H1050" s="186">
        <v>0</v>
      </c>
      <c r="I1050" s="183" t="s">
        <v>19</v>
      </c>
      <c r="J1050" s="184"/>
      <c r="K1050" s="184"/>
      <c r="L1050" s="183">
        <v>2023</v>
      </c>
      <c r="M1050" s="184"/>
      <c r="N1050" s="183" t="s">
        <v>34</v>
      </c>
      <c r="O1050" s="184"/>
    </row>
    <row r="1051" spans="1:15" s="176" customFormat="1" ht="15" x14ac:dyDescent="0.15">
      <c r="A1051" s="183" t="s">
        <v>20</v>
      </c>
      <c r="B1051" s="183" t="s">
        <v>561</v>
      </c>
      <c r="C1051" s="184"/>
      <c r="D1051" s="184"/>
      <c r="E1051" s="184"/>
      <c r="F1051" s="185">
        <v>45170</v>
      </c>
      <c r="G1051" s="183" t="s">
        <v>571</v>
      </c>
      <c r="H1051" s="186">
        <v>10000</v>
      </c>
      <c r="I1051" s="183" t="s">
        <v>19</v>
      </c>
      <c r="J1051" s="184"/>
      <c r="K1051" s="184"/>
      <c r="L1051" s="183">
        <v>2023</v>
      </c>
      <c r="M1051" s="184"/>
      <c r="N1051" s="183" t="s">
        <v>34</v>
      </c>
      <c r="O1051" s="184"/>
    </row>
    <row r="1052" spans="1:15" s="176" customFormat="1" ht="15" x14ac:dyDescent="0.15">
      <c r="A1052" s="183" t="s">
        <v>20</v>
      </c>
      <c r="B1052" s="183" t="s">
        <v>561</v>
      </c>
      <c r="C1052" s="184"/>
      <c r="D1052" s="184"/>
      <c r="E1052" s="184"/>
      <c r="F1052" s="185">
        <v>45170</v>
      </c>
      <c r="G1052" s="183" t="s">
        <v>570</v>
      </c>
      <c r="H1052" s="186">
        <v>0</v>
      </c>
      <c r="I1052" s="183" t="s">
        <v>19</v>
      </c>
      <c r="J1052" s="184"/>
      <c r="K1052" s="184"/>
      <c r="L1052" s="183">
        <v>2023</v>
      </c>
      <c r="M1052" s="184"/>
      <c r="N1052" s="183" t="s">
        <v>34</v>
      </c>
      <c r="O1052" s="184"/>
    </row>
    <row r="1053" spans="1:15" s="176" customFormat="1" ht="15" x14ac:dyDescent="0.15">
      <c r="A1053" s="183" t="s">
        <v>20</v>
      </c>
      <c r="B1053" s="183" t="s">
        <v>561</v>
      </c>
      <c r="C1053" s="184"/>
      <c r="D1053" s="184"/>
      <c r="E1053" s="184"/>
      <c r="F1053" s="185">
        <v>45176</v>
      </c>
      <c r="G1053" s="183" t="s">
        <v>571</v>
      </c>
      <c r="H1053" s="186">
        <v>40000</v>
      </c>
      <c r="I1053" s="183" t="s">
        <v>19</v>
      </c>
      <c r="J1053" s="184"/>
      <c r="K1053" s="184"/>
      <c r="L1053" s="183">
        <v>2023</v>
      </c>
      <c r="M1053" s="184"/>
      <c r="N1053" s="183" t="s">
        <v>34</v>
      </c>
      <c r="O1053" s="184"/>
    </row>
    <row r="1054" spans="1:15" s="176" customFormat="1" ht="15" x14ac:dyDescent="0.15">
      <c r="A1054" s="183" t="s">
        <v>20</v>
      </c>
      <c r="B1054" s="183" t="s">
        <v>561</v>
      </c>
      <c r="C1054" s="184"/>
      <c r="D1054" s="184"/>
      <c r="E1054" s="184"/>
      <c r="F1054" s="185">
        <v>45176</v>
      </c>
      <c r="G1054" s="183" t="s">
        <v>563</v>
      </c>
      <c r="H1054" s="186">
        <v>0</v>
      </c>
      <c r="I1054" s="183" t="s">
        <v>19</v>
      </c>
      <c r="J1054" s="184"/>
      <c r="K1054" s="184"/>
      <c r="L1054" s="183">
        <v>2023</v>
      </c>
      <c r="M1054" s="184"/>
      <c r="N1054" s="183" t="s">
        <v>34</v>
      </c>
      <c r="O1054" s="184"/>
    </row>
    <row r="1055" spans="1:15" s="176" customFormat="1" ht="15" x14ac:dyDescent="0.15">
      <c r="A1055" s="183" t="s">
        <v>20</v>
      </c>
      <c r="B1055" s="183" t="s">
        <v>561</v>
      </c>
      <c r="C1055" s="184"/>
      <c r="D1055" s="184"/>
      <c r="E1055" s="184"/>
      <c r="F1055" s="185">
        <v>45177</v>
      </c>
      <c r="G1055" s="183" t="s">
        <v>571</v>
      </c>
      <c r="H1055" s="186">
        <v>10000</v>
      </c>
      <c r="I1055" s="183" t="s">
        <v>19</v>
      </c>
      <c r="J1055" s="184"/>
      <c r="K1055" s="184"/>
      <c r="L1055" s="183">
        <v>2023</v>
      </c>
      <c r="M1055" s="184"/>
      <c r="N1055" s="183" t="s">
        <v>34</v>
      </c>
      <c r="O1055" s="184"/>
    </row>
    <row r="1056" spans="1:15" s="176" customFormat="1" ht="15" x14ac:dyDescent="0.15">
      <c r="A1056" s="183" t="s">
        <v>20</v>
      </c>
      <c r="B1056" s="183" t="s">
        <v>561</v>
      </c>
      <c r="C1056" s="184"/>
      <c r="D1056" s="184"/>
      <c r="E1056" s="184"/>
      <c r="F1056" s="185">
        <v>45180</v>
      </c>
      <c r="G1056" s="183" t="s">
        <v>564</v>
      </c>
      <c r="H1056" s="186">
        <v>70000</v>
      </c>
      <c r="I1056" s="183" t="s">
        <v>19</v>
      </c>
      <c r="J1056" s="184"/>
      <c r="K1056" s="184"/>
      <c r="L1056" s="183">
        <v>2023</v>
      </c>
      <c r="M1056" s="184"/>
      <c r="N1056" s="183" t="s">
        <v>34</v>
      </c>
      <c r="O1056" s="184"/>
    </row>
    <row r="1057" spans="1:15" s="176" customFormat="1" ht="15" x14ac:dyDescent="0.15">
      <c r="A1057" s="183" t="s">
        <v>20</v>
      </c>
      <c r="B1057" s="183" t="s">
        <v>561</v>
      </c>
      <c r="C1057" s="184"/>
      <c r="D1057" s="184"/>
      <c r="E1057" s="184"/>
      <c r="F1057" s="185">
        <v>45180</v>
      </c>
      <c r="G1057" s="183" t="s">
        <v>563</v>
      </c>
      <c r="H1057" s="186">
        <v>30000</v>
      </c>
      <c r="I1057" s="183" t="s">
        <v>19</v>
      </c>
      <c r="J1057" s="184"/>
      <c r="K1057" s="184"/>
      <c r="L1057" s="183">
        <v>2023</v>
      </c>
      <c r="M1057" s="184"/>
      <c r="N1057" s="183" t="s">
        <v>34</v>
      </c>
      <c r="O1057" s="184"/>
    </row>
    <row r="1058" spans="1:15" s="176" customFormat="1" ht="15" x14ac:dyDescent="0.15">
      <c r="A1058" s="183" t="s">
        <v>20</v>
      </c>
      <c r="B1058" s="183" t="s">
        <v>561</v>
      </c>
      <c r="C1058" s="184"/>
      <c r="D1058" s="184"/>
      <c r="E1058" s="184"/>
      <c r="F1058" s="185">
        <v>45180</v>
      </c>
      <c r="G1058" s="183" t="s">
        <v>571</v>
      </c>
      <c r="H1058" s="186">
        <v>40000</v>
      </c>
      <c r="I1058" s="183" t="s">
        <v>19</v>
      </c>
      <c r="J1058" s="184"/>
      <c r="K1058" s="184"/>
      <c r="L1058" s="183">
        <v>2023</v>
      </c>
      <c r="M1058" s="184"/>
      <c r="N1058" s="183" t="s">
        <v>34</v>
      </c>
      <c r="O1058" s="184"/>
    </row>
    <row r="1059" spans="1:15" s="176" customFormat="1" ht="15" x14ac:dyDescent="0.15">
      <c r="A1059" s="183" t="s">
        <v>20</v>
      </c>
      <c r="B1059" s="183" t="s">
        <v>561</v>
      </c>
      <c r="C1059" s="184"/>
      <c r="D1059" s="184"/>
      <c r="E1059" s="184"/>
      <c r="F1059" s="185">
        <v>45181</v>
      </c>
      <c r="G1059" s="183" t="s">
        <v>564</v>
      </c>
      <c r="H1059" s="186">
        <v>30000</v>
      </c>
      <c r="I1059" s="183" t="s">
        <v>19</v>
      </c>
      <c r="J1059" s="184"/>
      <c r="K1059" s="184"/>
      <c r="L1059" s="183">
        <v>2023</v>
      </c>
      <c r="M1059" s="184"/>
      <c r="N1059" s="183" t="s">
        <v>34</v>
      </c>
      <c r="O1059" s="183" t="s">
        <v>733</v>
      </c>
    </row>
    <row r="1060" spans="1:15" s="176" customFormat="1" ht="15" x14ac:dyDescent="0.15">
      <c r="A1060" s="183" t="s">
        <v>20</v>
      </c>
      <c r="B1060" s="183" t="s">
        <v>561</v>
      </c>
      <c r="C1060" s="184"/>
      <c r="D1060" s="184"/>
      <c r="E1060" s="184"/>
      <c r="F1060" s="185">
        <v>45181</v>
      </c>
      <c r="G1060" s="183" t="s">
        <v>563</v>
      </c>
      <c r="H1060" s="186">
        <v>10000</v>
      </c>
      <c r="I1060" s="183" t="s">
        <v>19</v>
      </c>
      <c r="J1060" s="184"/>
      <c r="K1060" s="184"/>
      <c r="L1060" s="183">
        <v>2023</v>
      </c>
      <c r="M1060" s="184"/>
      <c r="N1060" s="183" t="s">
        <v>34</v>
      </c>
      <c r="O1060" s="183" t="s">
        <v>733</v>
      </c>
    </row>
    <row r="1061" spans="1:15" s="176" customFormat="1" ht="15" x14ac:dyDescent="0.15">
      <c r="A1061" s="183" t="s">
        <v>20</v>
      </c>
      <c r="B1061" s="183" t="s">
        <v>561</v>
      </c>
      <c r="C1061" s="184"/>
      <c r="D1061" s="184"/>
      <c r="E1061" s="184"/>
      <c r="F1061" s="185">
        <v>45182</v>
      </c>
      <c r="G1061" s="183" t="s">
        <v>562</v>
      </c>
      <c r="H1061" s="186">
        <v>0</v>
      </c>
      <c r="I1061" s="183" t="s">
        <v>19</v>
      </c>
      <c r="J1061" s="184"/>
      <c r="K1061" s="184"/>
      <c r="L1061" s="183">
        <v>2023</v>
      </c>
      <c r="M1061" s="184"/>
      <c r="N1061" s="183" t="s">
        <v>34</v>
      </c>
      <c r="O1061" s="183" t="s">
        <v>734</v>
      </c>
    </row>
    <row r="1062" spans="1:15" s="176" customFormat="1" ht="15" x14ac:dyDescent="0.15">
      <c r="A1062" s="183" t="s">
        <v>20</v>
      </c>
      <c r="B1062" s="183" t="s">
        <v>561</v>
      </c>
      <c r="C1062" s="184"/>
      <c r="D1062" s="184"/>
      <c r="E1062" s="184"/>
      <c r="F1062" s="185">
        <v>45182</v>
      </c>
      <c r="G1062" s="183" t="s">
        <v>571</v>
      </c>
      <c r="H1062" s="186">
        <v>10000</v>
      </c>
      <c r="I1062" s="183" t="s">
        <v>19</v>
      </c>
      <c r="J1062" s="184"/>
      <c r="K1062" s="184"/>
      <c r="L1062" s="183">
        <v>2023</v>
      </c>
      <c r="M1062" s="184"/>
      <c r="N1062" s="183" t="s">
        <v>34</v>
      </c>
      <c r="O1062" s="183" t="s">
        <v>734</v>
      </c>
    </row>
    <row r="1063" spans="1:15" s="176" customFormat="1" ht="15" x14ac:dyDescent="0.15">
      <c r="A1063" s="183" t="s">
        <v>20</v>
      </c>
      <c r="B1063" s="183" t="s">
        <v>561</v>
      </c>
      <c r="C1063" s="184"/>
      <c r="D1063" s="184"/>
      <c r="E1063" s="184"/>
      <c r="F1063" s="185">
        <v>45182</v>
      </c>
      <c r="G1063" s="183" t="s">
        <v>570</v>
      </c>
      <c r="H1063" s="186">
        <v>0</v>
      </c>
      <c r="I1063" s="183" t="s">
        <v>19</v>
      </c>
      <c r="J1063" s="184"/>
      <c r="K1063" s="184"/>
      <c r="L1063" s="183">
        <v>2023</v>
      </c>
      <c r="M1063" s="184"/>
      <c r="N1063" s="183" t="s">
        <v>34</v>
      </c>
      <c r="O1063" s="183" t="s">
        <v>734</v>
      </c>
    </row>
    <row r="1064" spans="1:15" s="176" customFormat="1" ht="15" x14ac:dyDescent="0.15">
      <c r="A1064" s="183" t="s">
        <v>20</v>
      </c>
      <c r="B1064" s="183" t="s">
        <v>561</v>
      </c>
      <c r="C1064" s="184"/>
      <c r="D1064" s="184"/>
      <c r="E1064" s="184"/>
      <c r="F1064" s="185">
        <v>45182</v>
      </c>
      <c r="G1064" s="183" t="s">
        <v>563</v>
      </c>
      <c r="H1064" s="186">
        <v>0</v>
      </c>
      <c r="I1064" s="183" t="s">
        <v>19</v>
      </c>
      <c r="J1064" s="184"/>
      <c r="K1064" s="184"/>
      <c r="L1064" s="183">
        <v>2023</v>
      </c>
      <c r="M1064" s="184"/>
      <c r="N1064" s="183" t="s">
        <v>34</v>
      </c>
      <c r="O1064" s="183" t="s">
        <v>734</v>
      </c>
    </row>
    <row r="1065" spans="1:15" s="176" customFormat="1" ht="15" x14ac:dyDescent="0.15">
      <c r="A1065" s="183" t="s">
        <v>20</v>
      </c>
      <c r="B1065" s="183" t="s">
        <v>561</v>
      </c>
      <c r="C1065" s="184"/>
      <c r="D1065" s="184"/>
      <c r="E1065" s="184"/>
      <c r="F1065" s="185">
        <v>45183</v>
      </c>
      <c r="G1065" s="183" t="s">
        <v>571</v>
      </c>
      <c r="H1065" s="186">
        <v>70000</v>
      </c>
      <c r="I1065" s="183" t="s">
        <v>19</v>
      </c>
      <c r="J1065" s="184"/>
      <c r="K1065" s="184"/>
      <c r="L1065" s="183">
        <v>2023</v>
      </c>
      <c r="M1065" s="184"/>
      <c r="N1065" s="183" t="s">
        <v>34</v>
      </c>
      <c r="O1065" s="184"/>
    </row>
    <row r="1066" spans="1:15" s="176" customFormat="1" ht="15" x14ac:dyDescent="0.15">
      <c r="A1066" s="183" t="s">
        <v>20</v>
      </c>
      <c r="B1066" s="183" t="s">
        <v>561</v>
      </c>
      <c r="C1066" s="184"/>
      <c r="D1066" s="184"/>
      <c r="E1066" s="184"/>
      <c r="F1066" s="185">
        <v>45183</v>
      </c>
      <c r="G1066" s="183" t="s">
        <v>562</v>
      </c>
      <c r="H1066" s="186">
        <v>0</v>
      </c>
      <c r="I1066" s="183" t="s">
        <v>19</v>
      </c>
      <c r="J1066" s="184"/>
      <c r="K1066" s="184"/>
      <c r="L1066" s="183">
        <v>2023</v>
      </c>
      <c r="M1066" s="184"/>
      <c r="N1066" s="183" t="s">
        <v>34</v>
      </c>
      <c r="O1066" s="184"/>
    </row>
    <row r="1067" spans="1:15" s="176" customFormat="1" ht="15" x14ac:dyDescent="0.15">
      <c r="A1067" s="183" t="s">
        <v>20</v>
      </c>
      <c r="B1067" s="183" t="s">
        <v>561</v>
      </c>
      <c r="C1067" s="184"/>
      <c r="D1067" s="184"/>
      <c r="E1067" s="184"/>
      <c r="F1067" s="185">
        <v>45183</v>
      </c>
      <c r="G1067" s="183" t="s">
        <v>570</v>
      </c>
      <c r="H1067" s="186">
        <v>0</v>
      </c>
      <c r="I1067" s="183" t="s">
        <v>19</v>
      </c>
      <c r="J1067" s="184"/>
      <c r="K1067" s="184"/>
      <c r="L1067" s="183">
        <v>2023</v>
      </c>
      <c r="M1067" s="184"/>
      <c r="N1067" s="183" t="s">
        <v>34</v>
      </c>
      <c r="O1067" s="184"/>
    </row>
    <row r="1068" spans="1:15" s="176" customFormat="1" ht="15" x14ac:dyDescent="0.15">
      <c r="A1068" s="183" t="s">
        <v>20</v>
      </c>
      <c r="B1068" s="183" t="s">
        <v>561</v>
      </c>
      <c r="C1068" s="184"/>
      <c r="D1068" s="184"/>
      <c r="E1068" s="184"/>
      <c r="F1068" s="185">
        <v>45183</v>
      </c>
      <c r="G1068" s="183" t="s">
        <v>563</v>
      </c>
      <c r="H1068" s="186">
        <v>0</v>
      </c>
      <c r="I1068" s="183" t="s">
        <v>19</v>
      </c>
      <c r="J1068" s="184"/>
      <c r="K1068" s="184"/>
      <c r="L1068" s="183">
        <v>2023</v>
      </c>
      <c r="M1068" s="184"/>
      <c r="N1068" s="183" t="s">
        <v>34</v>
      </c>
      <c r="O1068" s="184"/>
    </row>
    <row r="1069" spans="1:15" s="176" customFormat="1" ht="15" x14ac:dyDescent="0.15">
      <c r="A1069" s="183" t="s">
        <v>20</v>
      </c>
      <c r="B1069" s="183" t="s">
        <v>561</v>
      </c>
      <c r="C1069" s="184"/>
      <c r="D1069" s="184"/>
      <c r="E1069" s="184"/>
      <c r="F1069" s="185">
        <v>45184</v>
      </c>
      <c r="G1069" s="183" t="s">
        <v>570</v>
      </c>
      <c r="H1069" s="186">
        <v>0</v>
      </c>
      <c r="I1069" s="183" t="s">
        <v>19</v>
      </c>
      <c r="J1069" s="184"/>
      <c r="K1069" s="184"/>
      <c r="L1069" s="183">
        <v>2023</v>
      </c>
      <c r="M1069" s="184"/>
      <c r="N1069" s="183" t="s">
        <v>34</v>
      </c>
      <c r="O1069" s="184"/>
    </row>
    <row r="1070" spans="1:15" s="176" customFormat="1" ht="15" x14ac:dyDescent="0.15">
      <c r="A1070" s="183" t="s">
        <v>20</v>
      </c>
      <c r="B1070" s="183" t="s">
        <v>561</v>
      </c>
      <c r="C1070" s="184"/>
      <c r="D1070" s="184"/>
      <c r="E1070" s="184"/>
      <c r="F1070" s="185">
        <v>45184</v>
      </c>
      <c r="G1070" s="183" t="s">
        <v>571</v>
      </c>
      <c r="H1070" s="186">
        <v>10000</v>
      </c>
      <c r="I1070" s="183" t="s">
        <v>19</v>
      </c>
      <c r="J1070" s="184"/>
      <c r="K1070" s="184"/>
      <c r="L1070" s="183">
        <v>2023</v>
      </c>
      <c r="M1070" s="184"/>
      <c r="N1070" s="183" t="s">
        <v>34</v>
      </c>
      <c r="O1070" s="184"/>
    </row>
    <row r="1071" spans="1:15" s="176" customFormat="1" ht="15" x14ac:dyDescent="0.15">
      <c r="A1071" s="183" t="s">
        <v>20</v>
      </c>
      <c r="B1071" s="183" t="s">
        <v>561</v>
      </c>
      <c r="C1071" s="184"/>
      <c r="D1071" s="184"/>
      <c r="E1071" s="184"/>
      <c r="F1071" s="185">
        <v>45184</v>
      </c>
      <c r="G1071" s="183" t="s">
        <v>563</v>
      </c>
      <c r="H1071" s="186">
        <v>10000</v>
      </c>
      <c r="I1071" s="183" t="s">
        <v>19</v>
      </c>
      <c r="J1071" s="184"/>
      <c r="K1071" s="184"/>
      <c r="L1071" s="183">
        <v>2023</v>
      </c>
      <c r="M1071" s="184"/>
      <c r="N1071" s="183" t="s">
        <v>34</v>
      </c>
      <c r="O1071" s="184"/>
    </row>
    <row r="1072" spans="1:15" s="176" customFormat="1" ht="15" x14ac:dyDescent="0.15">
      <c r="A1072" s="183" t="s">
        <v>20</v>
      </c>
      <c r="B1072" s="183" t="s">
        <v>561</v>
      </c>
      <c r="C1072" s="184"/>
      <c r="D1072" s="184"/>
      <c r="E1072" s="184"/>
      <c r="F1072" s="185">
        <v>45184</v>
      </c>
      <c r="G1072" s="183" t="s">
        <v>562</v>
      </c>
      <c r="H1072" s="186">
        <v>0</v>
      </c>
      <c r="I1072" s="183" t="s">
        <v>19</v>
      </c>
      <c r="J1072" s="184"/>
      <c r="K1072" s="184"/>
      <c r="L1072" s="183">
        <v>2023</v>
      </c>
      <c r="M1072" s="184"/>
      <c r="N1072" s="183" t="s">
        <v>34</v>
      </c>
      <c r="O1072" s="184"/>
    </row>
    <row r="1073" spans="1:15" s="176" customFormat="1" ht="15" x14ac:dyDescent="0.15">
      <c r="A1073" s="183" t="s">
        <v>20</v>
      </c>
      <c r="B1073" s="183" t="s">
        <v>561</v>
      </c>
      <c r="C1073" s="184"/>
      <c r="D1073" s="184"/>
      <c r="E1073" s="184"/>
      <c r="F1073" s="185">
        <v>45187</v>
      </c>
      <c r="G1073" s="183" t="s">
        <v>571</v>
      </c>
      <c r="H1073" s="186">
        <v>20000</v>
      </c>
      <c r="I1073" s="183" t="s">
        <v>19</v>
      </c>
      <c r="J1073" s="184"/>
      <c r="K1073" s="184"/>
      <c r="L1073" s="183">
        <v>2023</v>
      </c>
      <c r="M1073" s="184"/>
      <c r="N1073" s="183" t="s">
        <v>34</v>
      </c>
      <c r="O1073" s="183" t="s">
        <v>738</v>
      </c>
    </row>
    <row r="1074" spans="1:15" s="176" customFormat="1" ht="15" x14ac:dyDescent="0.15">
      <c r="A1074" s="183" t="s">
        <v>20</v>
      </c>
      <c r="B1074" s="183" t="s">
        <v>561</v>
      </c>
      <c r="C1074" s="184"/>
      <c r="D1074" s="184"/>
      <c r="E1074" s="184"/>
      <c r="F1074" s="185">
        <v>45188</v>
      </c>
      <c r="G1074" s="183" t="s">
        <v>739</v>
      </c>
      <c r="H1074" s="186">
        <v>0</v>
      </c>
      <c r="I1074" s="183" t="s">
        <v>19</v>
      </c>
      <c r="J1074" s="184"/>
      <c r="K1074" s="184"/>
      <c r="L1074" s="183">
        <v>2023</v>
      </c>
      <c r="M1074" s="184"/>
      <c r="N1074" s="183" t="s">
        <v>34</v>
      </c>
      <c r="O1074" s="184"/>
    </row>
    <row r="1075" spans="1:15" s="176" customFormat="1" ht="15" x14ac:dyDescent="0.15">
      <c r="A1075" s="183" t="s">
        <v>20</v>
      </c>
      <c r="B1075" s="183" t="s">
        <v>561</v>
      </c>
      <c r="C1075" s="184"/>
      <c r="D1075" s="184"/>
      <c r="E1075" s="184"/>
      <c r="F1075" s="185">
        <v>45188</v>
      </c>
      <c r="G1075" s="183" t="s">
        <v>571</v>
      </c>
      <c r="H1075" s="186">
        <v>0</v>
      </c>
      <c r="I1075" s="183" t="s">
        <v>19</v>
      </c>
      <c r="J1075" s="184"/>
      <c r="K1075" s="184"/>
      <c r="L1075" s="183">
        <v>2023</v>
      </c>
      <c r="M1075" s="184"/>
      <c r="N1075" s="183" t="s">
        <v>34</v>
      </c>
      <c r="O1075" s="184"/>
    </row>
    <row r="1076" spans="1:15" s="176" customFormat="1" ht="15" x14ac:dyDescent="0.15">
      <c r="A1076" s="183" t="s">
        <v>20</v>
      </c>
      <c r="B1076" s="183" t="s">
        <v>561</v>
      </c>
      <c r="C1076" s="184"/>
      <c r="D1076" s="184"/>
      <c r="E1076" s="184"/>
      <c r="F1076" s="185">
        <v>45188</v>
      </c>
      <c r="G1076" s="183" t="s">
        <v>563</v>
      </c>
      <c r="H1076" s="186">
        <v>10000</v>
      </c>
      <c r="I1076" s="183" t="s">
        <v>19</v>
      </c>
      <c r="J1076" s="184"/>
      <c r="K1076" s="184"/>
      <c r="L1076" s="183">
        <v>2023</v>
      </c>
      <c r="M1076" s="184"/>
      <c r="N1076" s="183" t="s">
        <v>34</v>
      </c>
      <c r="O1076" s="184"/>
    </row>
    <row r="1077" spans="1:15" s="176" customFormat="1" ht="15" x14ac:dyDescent="0.15">
      <c r="A1077" s="183" t="s">
        <v>20</v>
      </c>
      <c r="B1077" s="183" t="s">
        <v>561</v>
      </c>
      <c r="C1077" s="184"/>
      <c r="D1077" s="184"/>
      <c r="E1077" s="184"/>
      <c r="F1077" s="185">
        <v>45188</v>
      </c>
      <c r="G1077" s="183" t="s">
        <v>562</v>
      </c>
      <c r="H1077" s="186">
        <v>0</v>
      </c>
      <c r="I1077" s="183" t="s">
        <v>19</v>
      </c>
      <c r="J1077" s="184"/>
      <c r="K1077" s="184"/>
      <c r="L1077" s="183">
        <v>2023</v>
      </c>
      <c r="M1077" s="184"/>
      <c r="N1077" s="183" t="s">
        <v>34</v>
      </c>
      <c r="O1077" s="184"/>
    </row>
    <row r="1078" spans="1:15" s="176" customFormat="1" ht="15" x14ac:dyDescent="0.15">
      <c r="A1078" s="183" t="s">
        <v>20</v>
      </c>
      <c r="B1078" s="183" t="s">
        <v>561</v>
      </c>
      <c r="C1078" s="184"/>
      <c r="D1078" s="184"/>
      <c r="E1078" s="184"/>
      <c r="F1078" s="185">
        <v>45189</v>
      </c>
      <c r="G1078" s="183" t="s">
        <v>563</v>
      </c>
      <c r="H1078" s="186">
        <v>0</v>
      </c>
      <c r="I1078" s="183" t="s">
        <v>19</v>
      </c>
      <c r="J1078" s="184"/>
      <c r="K1078" s="184"/>
      <c r="L1078" s="183">
        <v>2023</v>
      </c>
      <c r="M1078" s="184"/>
      <c r="N1078" s="183" t="s">
        <v>34</v>
      </c>
      <c r="O1078" s="184"/>
    </row>
    <row r="1079" spans="1:15" s="176" customFormat="1" ht="15" x14ac:dyDescent="0.15">
      <c r="A1079" s="183" t="s">
        <v>20</v>
      </c>
      <c r="B1079" s="183" t="s">
        <v>561</v>
      </c>
      <c r="C1079" s="184"/>
      <c r="D1079" s="184"/>
      <c r="E1079" s="184"/>
      <c r="F1079" s="185">
        <v>45189</v>
      </c>
      <c r="G1079" s="183" t="s">
        <v>571</v>
      </c>
      <c r="H1079" s="186">
        <v>40000</v>
      </c>
      <c r="I1079" s="183" t="s">
        <v>19</v>
      </c>
      <c r="J1079" s="184"/>
      <c r="K1079" s="184"/>
      <c r="L1079" s="183">
        <v>2023</v>
      </c>
      <c r="M1079" s="184"/>
      <c r="N1079" s="183" t="s">
        <v>34</v>
      </c>
      <c r="O1079" s="184"/>
    </row>
    <row r="1080" spans="1:15" s="176" customFormat="1" ht="15" x14ac:dyDescent="0.15">
      <c r="A1080" s="183" t="s">
        <v>20</v>
      </c>
      <c r="B1080" s="183" t="s">
        <v>561</v>
      </c>
      <c r="C1080" s="184"/>
      <c r="D1080" s="184"/>
      <c r="E1080" s="184"/>
      <c r="F1080" s="185">
        <v>45189</v>
      </c>
      <c r="G1080" s="183" t="s">
        <v>570</v>
      </c>
      <c r="H1080" s="186">
        <v>0</v>
      </c>
      <c r="I1080" s="183" t="s">
        <v>19</v>
      </c>
      <c r="J1080" s="184"/>
      <c r="K1080" s="184"/>
      <c r="L1080" s="183">
        <v>2023</v>
      </c>
      <c r="M1080" s="184"/>
      <c r="N1080" s="183" t="s">
        <v>34</v>
      </c>
      <c r="O1080" s="184"/>
    </row>
    <row r="1081" spans="1:15" s="176" customFormat="1" ht="15" x14ac:dyDescent="0.15">
      <c r="A1081" s="183" t="s">
        <v>20</v>
      </c>
      <c r="B1081" s="183" t="s">
        <v>561</v>
      </c>
      <c r="C1081" s="184"/>
      <c r="D1081" s="184"/>
      <c r="E1081" s="184"/>
      <c r="F1081" s="185">
        <v>45189</v>
      </c>
      <c r="G1081" s="183" t="s">
        <v>562</v>
      </c>
      <c r="H1081" s="186">
        <v>0</v>
      </c>
      <c r="I1081" s="183" t="s">
        <v>19</v>
      </c>
      <c r="J1081" s="184"/>
      <c r="K1081" s="184"/>
      <c r="L1081" s="183">
        <v>2023</v>
      </c>
      <c r="M1081" s="184"/>
      <c r="N1081" s="183" t="s">
        <v>34</v>
      </c>
      <c r="O1081" s="184"/>
    </row>
    <row r="1082" spans="1:15" s="176" customFormat="1" ht="15" x14ac:dyDescent="0.15">
      <c r="A1082" s="183" t="s">
        <v>20</v>
      </c>
      <c r="B1082" s="183" t="s">
        <v>561</v>
      </c>
      <c r="C1082" s="184"/>
      <c r="D1082" s="184"/>
      <c r="E1082" s="184"/>
      <c r="F1082" s="185">
        <v>45191</v>
      </c>
      <c r="G1082" s="183" t="s">
        <v>570</v>
      </c>
      <c r="H1082" s="186">
        <v>0</v>
      </c>
      <c r="I1082" s="183" t="s">
        <v>19</v>
      </c>
      <c r="J1082" s="184"/>
      <c r="K1082" s="184"/>
      <c r="L1082" s="183">
        <v>2023</v>
      </c>
      <c r="M1082" s="184"/>
      <c r="N1082" s="183" t="s">
        <v>34</v>
      </c>
      <c r="O1082" s="184"/>
    </row>
    <row r="1083" spans="1:15" s="176" customFormat="1" ht="15" x14ac:dyDescent="0.15">
      <c r="A1083" s="183" t="s">
        <v>20</v>
      </c>
      <c r="B1083" s="183" t="s">
        <v>561</v>
      </c>
      <c r="C1083" s="184"/>
      <c r="D1083" s="184"/>
      <c r="E1083" s="184"/>
      <c r="F1083" s="185">
        <v>45191</v>
      </c>
      <c r="G1083" s="183" t="s">
        <v>571</v>
      </c>
      <c r="H1083" s="186">
        <v>10000</v>
      </c>
      <c r="I1083" s="183" t="s">
        <v>19</v>
      </c>
      <c r="J1083" s="184"/>
      <c r="K1083" s="184"/>
      <c r="L1083" s="183">
        <v>2023</v>
      </c>
      <c r="M1083" s="184"/>
      <c r="N1083" s="183" t="s">
        <v>34</v>
      </c>
      <c r="O1083" s="184"/>
    </row>
    <row r="1084" spans="1:15" s="176" customFormat="1" ht="15" x14ac:dyDescent="0.15">
      <c r="A1084" s="183" t="s">
        <v>20</v>
      </c>
      <c r="B1084" s="183" t="s">
        <v>561</v>
      </c>
      <c r="C1084" s="184"/>
      <c r="D1084" s="184"/>
      <c r="E1084" s="184"/>
      <c r="F1084" s="185">
        <v>45191</v>
      </c>
      <c r="G1084" s="183" t="s">
        <v>562</v>
      </c>
      <c r="H1084" s="186">
        <v>0</v>
      </c>
      <c r="I1084" s="183" t="s">
        <v>19</v>
      </c>
      <c r="J1084" s="184"/>
      <c r="K1084" s="184"/>
      <c r="L1084" s="183">
        <v>2023</v>
      </c>
      <c r="M1084" s="184"/>
      <c r="N1084" s="183" t="s">
        <v>34</v>
      </c>
      <c r="O1084" s="184"/>
    </row>
    <row r="1085" spans="1:15" s="176" customFormat="1" ht="15" x14ac:dyDescent="0.15">
      <c r="A1085" s="183" t="s">
        <v>20</v>
      </c>
      <c r="B1085" s="183" t="s">
        <v>561</v>
      </c>
      <c r="C1085" s="184"/>
      <c r="D1085" s="184"/>
      <c r="E1085" s="184"/>
      <c r="F1085" s="185">
        <v>45195</v>
      </c>
      <c r="G1085" s="183" t="s">
        <v>563</v>
      </c>
      <c r="H1085" s="186">
        <v>0</v>
      </c>
      <c r="I1085" s="183" t="s">
        <v>19</v>
      </c>
      <c r="J1085" s="184"/>
      <c r="K1085" s="184"/>
      <c r="L1085" s="183">
        <v>2023</v>
      </c>
      <c r="M1085" s="184"/>
      <c r="N1085" s="183" t="s">
        <v>34</v>
      </c>
      <c r="O1085" s="184"/>
    </row>
    <row r="1086" spans="1:15" s="176" customFormat="1" ht="15" x14ac:dyDescent="0.15">
      <c r="A1086" s="183" t="s">
        <v>20</v>
      </c>
      <c r="B1086" s="183" t="s">
        <v>561</v>
      </c>
      <c r="C1086" s="184"/>
      <c r="D1086" s="184"/>
      <c r="E1086" s="184"/>
      <c r="F1086" s="185">
        <v>45196</v>
      </c>
      <c r="G1086" s="183" t="s">
        <v>563</v>
      </c>
      <c r="H1086" s="186">
        <v>0</v>
      </c>
      <c r="I1086" s="183" t="s">
        <v>19</v>
      </c>
      <c r="J1086" s="184"/>
      <c r="K1086" s="184"/>
      <c r="L1086" s="183">
        <v>2023</v>
      </c>
      <c r="M1086" s="184"/>
      <c r="N1086" s="183" t="s">
        <v>34</v>
      </c>
      <c r="O1086" s="184"/>
    </row>
    <row r="1087" spans="1:15" s="176" customFormat="1" ht="15" x14ac:dyDescent="0.15">
      <c r="A1087" s="183" t="s">
        <v>20</v>
      </c>
      <c r="B1087" s="183" t="s">
        <v>561</v>
      </c>
      <c r="C1087" s="184"/>
      <c r="D1087" s="184"/>
      <c r="E1087" s="184"/>
      <c r="F1087" s="185">
        <v>45198</v>
      </c>
      <c r="G1087" s="183" t="s">
        <v>571</v>
      </c>
      <c r="H1087" s="186">
        <v>10000</v>
      </c>
      <c r="I1087" s="183" t="s">
        <v>19</v>
      </c>
      <c r="J1087" s="184"/>
      <c r="K1087" s="184"/>
      <c r="L1087" s="183">
        <v>2023</v>
      </c>
      <c r="M1087" s="184"/>
      <c r="N1087" s="183" t="s">
        <v>34</v>
      </c>
      <c r="O1087" s="184"/>
    </row>
    <row r="1088" spans="1:15" s="176" customFormat="1" ht="15" x14ac:dyDescent="0.15">
      <c r="A1088" s="183" t="s">
        <v>20</v>
      </c>
      <c r="B1088" s="183" t="s">
        <v>561</v>
      </c>
      <c r="C1088" s="184"/>
      <c r="D1088" s="184"/>
      <c r="E1088" s="184"/>
      <c r="F1088" s="185">
        <v>45203</v>
      </c>
      <c r="G1088" s="183" t="s">
        <v>563</v>
      </c>
      <c r="H1088" s="186">
        <v>0</v>
      </c>
      <c r="I1088" s="183" t="s">
        <v>19</v>
      </c>
      <c r="J1088" s="184"/>
      <c r="K1088" s="184"/>
      <c r="L1088" s="183">
        <v>2023</v>
      </c>
      <c r="M1088" s="184"/>
      <c r="N1088" s="183" t="s">
        <v>34</v>
      </c>
      <c r="O1088" s="184"/>
    </row>
    <row r="1089" spans="1:15" s="176" customFormat="1" ht="15" x14ac:dyDescent="0.15">
      <c r="A1089" s="183" t="s">
        <v>20</v>
      </c>
      <c r="B1089" s="183" t="s">
        <v>561</v>
      </c>
      <c r="C1089" s="184"/>
      <c r="D1089" s="184"/>
      <c r="E1089" s="184"/>
      <c r="F1089" s="185">
        <v>45205</v>
      </c>
      <c r="G1089" s="183" t="s">
        <v>568</v>
      </c>
      <c r="H1089" s="186">
        <v>0</v>
      </c>
      <c r="I1089" s="183" t="s">
        <v>19</v>
      </c>
      <c r="J1089" s="184"/>
      <c r="K1089" s="184"/>
      <c r="L1089" s="183">
        <v>2023</v>
      </c>
      <c r="M1089" s="184"/>
      <c r="N1089" s="183" t="s">
        <v>34</v>
      </c>
      <c r="O1089" s="184"/>
    </row>
    <row r="1090" spans="1:15" s="176" customFormat="1" ht="15" x14ac:dyDescent="0.15">
      <c r="A1090" s="183" t="s">
        <v>20</v>
      </c>
      <c r="B1090" s="183" t="s">
        <v>561</v>
      </c>
      <c r="C1090" s="184"/>
      <c r="D1090" s="184"/>
      <c r="E1090" s="184"/>
      <c r="F1090" s="185">
        <v>45210</v>
      </c>
      <c r="G1090" s="183" t="s">
        <v>563</v>
      </c>
      <c r="H1090" s="186">
        <v>0</v>
      </c>
      <c r="I1090" s="183" t="s">
        <v>19</v>
      </c>
      <c r="J1090" s="184"/>
      <c r="K1090" s="184"/>
      <c r="L1090" s="183">
        <v>2023</v>
      </c>
      <c r="M1090" s="184"/>
      <c r="N1090" s="183" t="s">
        <v>34</v>
      </c>
      <c r="O1090" s="184"/>
    </row>
    <row r="1091" spans="1:15" s="176" customFormat="1" ht="15" x14ac:dyDescent="0.15">
      <c r="A1091" s="183" t="s">
        <v>20</v>
      </c>
      <c r="B1091" s="183" t="s">
        <v>561</v>
      </c>
      <c r="C1091" s="184"/>
      <c r="D1091" s="184"/>
      <c r="E1091" s="184"/>
      <c r="F1091" s="185">
        <v>45211</v>
      </c>
      <c r="G1091" s="183" t="s">
        <v>563</v>
      </c>
      <c r="H1091" s="186">
        <v>0</v>
      </c>
      <c r="I1091" s="183" t="s">
        <v>19</v>
      </c>
      <c r="J1091" s="184"/>
      <c r="K1091" s="184"/>
      <c r="L1091" s="183">
        <v>2023</v>
      </c>
      <c r="M1091" s="184"/>
      <c r="N1091" s="183" t="s">
        <v>34</v>
      </c>
      <c r="O1091" s="184"/>
    </row>
    <row r="1092" spans="1:15" s="176" customFormat="1" ht="15" x14ac:dyDescent="0.15">
      <c r="A1092" s="183" t="s">
        <v>20</v>
      </c>
      <c r="B1092" s="183" t="s">
        <v>561</v>
      </c>
      <c r="C1092" s="184"/>
      <c r="D1092" s="184"/>
      <c r="E1092" s="184"/>
      <c r="F1092" s="185">
        <v>45217</v>
      </c>
      <c r="G1092" s="183" t="s">
        <v>563</v>
      </c>
      <c r="H1092" s="186">
        <v>0</v>
      </c>
      <c r="I1092" s="183" t="s">
        <v>19</v>
      </c>
      <c r="J1092" s="184"/>
      <c r="K1092" s="184"/>
      <c r="L1092" s="183">
        <v>2023</v>
      </c>
      <c r="M1092" s="184"/>
      <c r="N1092" s="183" t="s">
        <v>34</v>
      </c>
      <c r="O1092" s="184"/>
    </row>
    <row r="1093" spans="1:15" s="176" customFormat="1" ht="15" x14ac:dyDescent="0.15">
      <c r="A1093" s="183" t="s">
        <v>20</v>
      </c>
      <c r="B1093" s="183" t="s">
        <v>561</v>
      </c>
      <c r="C1093" s="184"/>
      <c r="D1093" s="184"/>
      <c r="E1093" s="184"/>
      <c r="F1093" s="185">
        <v>45217</v>
      </c>
      <c r="G1093" s="183" t="s">
        <v>562</v>
      </c>
      <c r="H1093" s="186">
        <v>0</v>
      </c>
      <c r="I1093" s="183" t="s">
        <v>19</v>
      </c>
      <c r="J1093" s="184"/>
      <c r="K1093" s="184"/>
      <c r="L1093" s="183">
        <v>2023</v>
      </c>
      <c r="M1093" s="184"/>
      <c r="N1093" s="183" t="s">
        <v>34</v>
      </c>
      <c r="O1093" s="184"/>
    </row>
    <row r="1094" spans="1:15" s="176" customFormat="1" ht="15" x14ac:dyDescent="0.15">
      <c r="A1094" s="183" t="s">
        <v>20</v>
      </c>
      <c r="B1094" s="183" t="s">
        <v>561</v>
      </c>
      <c r="C1094" s="184"/>
      <c r="D1094" s="184"/>
      <c r="E1094" s="184"/>
      <c r="F1094" s="185">
        <v>45218</v>
      </c>
      <c r="G1094" s="183" t="s">
        <v>563</v>
      </c>
      <c r="H1094" s="186">
        <v>0</v>
      </c>
      <c r="I1094" s="183" t="s">
        <v>19</v>
      </c>
      <c r="J1094" s="184"/>
      <c r="K1094" s="184"/>
      <c r="L1094" s="183">
        <v>2023</v>
      </c>
      <c r="M1094" s="184"/>
      <c r="N1094" s="183" t="s">
        <v>34</v>
      </c>
      <c r="O1094" s="184"/>
    </row>
    <row r="1095" spans="1:15" s="176" customFormat="1" ht="15" x14ac:dyDescent="0.15">
      <c r="A1095" s="183" t="s">
        <v>20</v>
      </c>
      <c r="B1095" s="183" t="s">
        <v>561</v>
      </c>
      <c r="C1095" s="184"/>
      <c r="D1095" s="184"/>
      <c r="E1095" s="184"/>
      <c r="F1095" s="185">
        <v>45223</v>
      </c>
      <c r="G1095" s="183" t="s">
        <v>568</v>
      </c>
      <c r="H1095" s="186">
        <v>0</v>
      </c>
      <c r="I1095" s="183" t="s">
        <v>19</v>
      </c>
      <c r="J1095" s="184"/>
      <c r="K1095" s="184"/>
      <c r="L1095" s="183">
        <v>2023</v>
      </c>
      <c r="M1095" s="184"/>
      <c r="N1095" s="183" t="s">
        <v>34</v>
      </c>
      <c r="O1095" s="184"/>
    </row>
    <row r="1096" spans="1:15" s="176" customFormat="1" ht="15" x14ac:dyDescent="0.15">
      <c r="A1096" s="183" t="s">
        <v>20</v>
      </c>
      <c r="B1096" s="183" t="s">
        <v>561</v>
      </c>
      <c r="C1096" s="184"/>
      <c r="D1096" s="184"/>
      <c r="E1096" s="184"/>
      <c r="F1096" s="185">
        <v>45271</v>
      </c>
      <c r="G1096" s="183" t="s">
        <v>568</v>
      </c>
      <c r="H1096" s="186">
        <v>0</v>
      </c>
      <c r="I1096" s="183" t="s">
        <v>19</v>
      </c>
      <c r="J1096" s="184"/>
      <c r="K1096" s="184"/>
      <c r="L1096" s="183">
        <v>2023</v>
      </c>
      <c r="M1096" s="184"/>
      <c r="N1096" s="183" t="s">
        <v>34</v>
      </c>
      <c r="O1096" s="184"/>
    </row>
    <row r="1097" spans="1:15" s="176" customFormat="1" ht="15" x14ac:dyDescent="0.15">
      <c r="A1097" s="183" t="s">
        <v>21</v>
      </c>
      <c r="B1097" s="183" t="s">
        <v>32</v>
      </c>
      <c r="C1097" s="184"/>
      <c r="D1097" s="184"/>
      <c r="E1097" s="184"/>
      <c r="F1097" s="185">
        <v>45029</v>
      </c>
      <c r="G1097" s="183" t="s">
        <v>85</v>
      </c>
      <c r="H1097" s="186">
        <v>10000</v>
      </c>
      <c r="I1097" s="183" t="s">
        <v>33</v>
      </c>
      <c r="J1097" s="184"/>
      <c r="K1097" s="184"/>
      <c r="L1097" s="183">
        <v>2022</v>
      </c>
      <c r="M1097" s="184"/>
      <c r="N1097" s="183" t="s">
        <v>34</v>
      </c>
      <c r="O1097" s="184"/>
    </row>
    <row r="1098" spans="1:15" s="176" customFormat="1" ht="15" x14ac:dyDescent="0.15">
      <c r="A1098" s="183" t="s">
        <v>20</v>
      </c>
      <c r="B1098" s="183" t="s">
        <v>32</v>
      </c>
      <c r="C1098" s="184"/>
      <c r="D1098" s="184"/>
      <c r="E1098" s="184"/>
      <c r="F1098" s="185">
        <v>44993</v>
      </c>
      <c r="G1098" s="183" t="s">
        <v>36</v>
      </c>
      <c r="H1098" s="186">
        <v>140000</v>
      </c>
      <c r="I1098" s="183" t="s">
        <v>33</v>
      </c>
      <c r="J1098" s="184"/>
      <c r="K1098" s="184"/>
      <c r="L1098" s="183">
        <v>2022</v>
      </c>
      <c r="M1098" s="184"/>
      <c r="N1098" s="183" t="s">
        <v>34</v>
      </c>
      <c r="O1098" s="184"/>
    </row>
    <row r="1099" spans="1:15" s="176" customFormat="1" ht="15" x14ac:dyDescent="0.15">
      <c r="A1099" s="183" t="s">
        <v>20</v>
      </c>
      <c r="B1099" s="183" t="s">
        <v>32</v>
      </c>
      <c r="C1099" s="184"/>
      <c r="D1099" s="184"/>
      <c r="E1099" s="184"/>
      <c r="F1099" s="185">
        <v>44994</v>
      </c>
      <c r="G1099" s="183" t="s">
        <v>37</v>
      </c>
      <c r="H1099" s="186">
        <v>240000</v>
      </c>
      <c r="I1099" s="183" t="s">
        <v>33</v>
      </c>
      <c r="J1099" s="184"/>
      <c r="K1099" s="184"/>
      <c r="L1099" s="183">
        <v>2022</v>
      </c>
      <c r="M1099" s="184"/>
      <c r="N1099" s="183" t="s">
        <v>34</v>
      </c>
      <c r="O1099" s="184"/>
    </row>
    <row r="1100" spans="1:15" s="176" customFormat="1" ht="15" x14ac:dyDescent="0.15">
      <c r="A1100" s="183" t="s">
        <v>20</v>
      </c>
      <c r="B1100" s="183" t="s">
        <v>32</v>
      </c>
      <c r="C1100" s="184"/>
      <c r="D1100" s="184"/>
      <c r="E1100" s="184"/>
      <c r="F1100" s="185">
        <v>44995</v>
      </c>
      <c r="G1100" s="183" t="s">
        <v>38</v>
      </c>
      <c r="H1100" s="186">
        <v>90000</v>
      </c>
      <c r="I1100" s="183" t="s">
        <v>33</v>
      </c>
      <c r="J1100" s="184"/>
      <c r="K1100" s="184"/>
      <c r="L1100" s="183">
        <v>2022</v>
      </c>
      <c r="M1100" s="184"/>
      <c r="N1100" s="183" t="s">
        <v>34</v>
      </c>
      <c r="O1100" s="184"/>
    </row>
    <row r="1101" spans="1:15" s="176" customFormat="1" ht="15" x14ac:dyDescent="0.15">
      <c r="A1101" s="183" t="s">
        <v>20</v>
      </c>
      <c r="B1101" s="183" t="s">
        <v>32</v>
      </c>
      <c r="C1101" s="184"/>
      <c r="D1101" s="184"/>
      <c r="E1101" s="184"/>
      <c r="F1101" s="185">
        <v>45000</v>
      </c>
      <c r="G1101" s="183" t="s">
        <v>36</v>
      </c>
      <c r="H1101" s="186">
        <v>510000</v>
      </c>
      <c r="I1101" s="183" t="s">
        <v>33</v>
      </c>
      <c r="J1101" s="184"/>
      <c r="K1101" s="184"/>
      <c r="L1101" s="183">
        <v>2022</v>
      </c>
      <c r="M1101" s="184"/>
      <c r="N1101" s="183" t="s">
        <v>34</v>
      </c>
      <c r="O1101" s="184"/>
    </row>
    <row r="1102" spans="1:15" s="176" customFormat="1" ht="15" x14ac:dyDescent="0.15">
      <c r="A1102" s="183" t="s">
        <v>20</v>
      </c>
      <c r="B1102" s="183" t="s">
        <v>32</v>
      </c>
      <c r="C1102" s="184"/>
      <c r="D1102" s="184"/>
      <c r="E1102" s="184"/>
      <c r="F1102" s="185">
        <v>45001</v>
      </c>
      <c r="G1102" s="183" t="s">
        <v>47</v>
      </c>
      <c r="H1102" s="186">
        <v>350000</v>
      </c>
      <c r="I1102" s="183" t="s">
        <v>33</v>
      </c>
      <c r="J1102" s="184"/>
      <c r="K1102" s="184"/>
      <c r="L1102" s="183">
        <v>2022</v>
      </c>
      <c r="M1102" s="184"/>
      <c r="N1102" s="183" t="s">
        <v>34</v>
      </c>
      <c r="O1102" s="183" t="s">
        <v>580</v>
      </c>
    </row>
    <row r="1103" spans="1:15" s="176" customFormat="1" ht="15" x14ac:dyDescent="0.15">
      <c r="A1103" s="183" t="s">
        <v>20</v>
      </c>
      <c r="B1103" s="183" t="s">
        <v>32</v>
      </c>
      <c r="C1103" s="184"/>
      <c r="D1103" s="184"/>
      <c r="E1103" s="184"/>
      <c r="F1103" s="185">
        <v>45001</v>
      </c>
      <c r="G1103" s="183" t="s">
        <v>37</v>
      </c>
      <c r="H1103" s="186">
        <v>250000</v>
      </c>
      <c r="I1103" s="183" t="s">
        <v>33</v>
      </c>
      <c r="J1103" s="184"/>
      <c r="K1103" s="184"/>
      <c r="L1103" s="183">
        <v>2022</v>
      </c>
      <c r="M1103" s="184"/>
      <c r="N1103" s="183" t="s">
        <v>34</v>
      </c>
      <c r="O1103" s="183" t="s">
        <v>580</v>
      </c>
    </row>
    <row r="1104" spans="1:15" s="176" customFormat="1" ht="15" x14ac:dyDescent="0.15">
      <c r="A1104" s="183" t="s">
        <v>20</v>
      </c>
      <c r="B1104" s="183" t="s">
        <v>32</v>
      </c>
      <c r="C1104" s="184"/>
      <c r="D1104" s="184"/>
      <c r="E1104" s="184"/>
      <c r="F1104" s="185">
        <v>45002</v>
      </c>
      <c r="G1104" s="183" t="s">
        <v>38</v>
      </c>
      <c r="H1104" s="186">
        <v>460000</v>
      </c>
      <c r="I1104" s="183" t="s">
        <v>33</v>
      </c>
      <c r="J1104" s="184"/>
      <c r="K1104" s="184"/>
      <c r="L1104" s="183">
        <v>2022</v>
      </c>
      <c r="M1104" s="184"/>
      <c r="N1104" s="183" t="s">
        <v>34</v>
      </c>
      <c r="O1104" s="184"/>
    </row>
    <row r="1105" spans="1:15" s="176" customFormat="1" ht="15" x14ac:dyDescent="0.15">
      <c r="A1105" s="183" t="s">
        <v>20</v>
      </c>
      <c r="B1105" s="183" t="s">
        <v>32</v>
      </c>
      <c r="C1105" s="184"/>
      <c r="D1105" s="184"/>
      <c r="E1105" s="184"/>
      <c r="F1105" s="185">
        <v>45007</v>
      </c>
      <c r="G1105" s="183" t="s">
        <v>36</v>
      </c>
      <c r="H1105" s="186">
        <v>1210000</v>
      </c>
      <c r="I1105" s="183" t="s">
        <v>33</v>
      </c>
      <c r="J1105" s="184"/>
      <c r="K1105" s="184"/>
      <c r="L1105" s="183">
        <v>2022</v>
      </c>
      <c r="M1105" s="184"/>
      <c r="N1105" s="183" t="s">
        <v>34</v>
      </c>
      <c r="O1105" s="184"/>
    </row>
    <row r="1106" spans="1:15" s="176" customFormat="1" ht="15" x14ac:dyDescent="0.15">
      <c r="A1106" s="183" t="s">
        <v>20</v>
      </c>
      <c r="B1106" s="183" t="s">
        <v>32</v>
      </c>
      <c r="C1106" s="184"/>
      <c r="D1106" s="184"/>
      <c r="E1106" s="184"/>
      <c r="F1106" s="185">
        <v>45008</v>
      </c>
      <c r="G1106" s="183" t="s">
        <v>37</v>
      </c>
      <c r="H1106" s="186">
        <v>170000</v>
      </c>
      <c r="I1106" s="183" t="s">
        <v>33</v>
      </c>
      <c r="J1106" s="184"/>
      <c r="K1106" s="184"/>
      <c r="L1106" s="183">
        <v>2022</v>
      </c>
      <c r="M1106" s="184"/>
      <c r="N1106" s="183" t="s">
        <v>34</v>
      </c>
      <c r="O1106" s="184"/>
    </row>
    <row r="1107" spans="1:15" s="176" customFormat="1" ht="15" x14ac:dyDescent="0.15">
      <c r="A1107" s="183" t="s">
        <v>20</v>
      </c>
      <c r="B1107" s="183" t="s">
        <v>32</v>
      </c>
      <c r="C1107" s="184"/>
      <c r="D1107" s="184"/>
      <c r="E1107" s="184"/>
      <c r="F1107" s="185">
        <v>45008</v>
      </c>
      <c r="G1107" s="183" t="s">
        <v>47</v>
      </c>
      <c r="H1107" s="186">
        <v>350000</v>
      </c>
      <c r="I1107" s="183" t="s">
        <v>33</v>
      </c>
      <c r="J1107" s="184"/>
      <c r="K1107" s="184"/>
      <c r="L1107" s="183">
        <v>2022</v>
      </c>
      <c r="M1107" s="184"/>
      <c r="N1107" s="183" t="s">
        <v>34</v>
      </c>
      <c r="O1107" s="184"/>
    </row>
    <row r="1108" spans="1:15" s="176" customFormat="1" ht="15" x14ac:dyDescent="0.15">
      <c r="A1108" s="183" t="s">
        <v>20</v>
      </c>
      <c r="B1108" s="183" t="s">
        <v>32</v>
      </c>
      <c r="C1108" s="184"/>
      <c r="D1108" s="184"/>
      <c r="E1108" s="184"/>
      <c r="F1108" s="185">
        <v>45008</v>
      </c>
      <c r="G1108" s="183" t="s">
        <v>566</v>
      </c>
      <c r="H1108" s="186">
        <v>180000</v>
      </c>
      <c r="I1108" s="183" t="s">
        <v>33</v>
      </c>
      <c r="J1108" s="184"/>
      <c r="K1108" s="184"/>
      <c r="L1108" s="183">
        <v>2022</v>
      </c>
      <c r="M1108" s="184"/>
      <c r="N1108" s="183" t="s">
        <v>34</v>
      </c>
      <c r="O1108" s="184"/>
    </row>
    <row r="1109" spans="1:15" s="176" customFormat="1" ht="15" x14ac:dyDescent="0.15">
      <c r="A1109" s="183" t="s">
        <v>20</v>
      </c>
      <c r="B1109" s="183" t="s">
        <v>32</v>
      </c>
      <c r="C1109" s="184"/>
      <c r="D1109" s="184"/>
      <c r="E1109" s="184"/>
      <c r="F1109" s="185">
        <v>45009</v>
      </c>
      <c r="G1109" s="183" t="s">
        <v>38</v>
      </c>
      <c r="H1109" s="186">
        <v>230000</v>
      </c>
      <c r="I1109" s="183" t="s">
        <v>33</v>
      </c>
      <c r="J1109" s="184"/>
      <c r="K1109" s="184"/>
      <c r="L1109" s="183">
        <v>2022</v>
      </c>
      <c r="M1109" s="184"/>
      <c r="N1109" s="183" t="s">
        <v>34</v>
      </c>
      <c r="O1109" s="184"/>
    </row>
    <row r="1110" spans="1:15" s="176" customFormat="1" ht="15" x14ac:dyDescent="0.15">
      <c r="A1110" s="183" t="s">
        <v>20</v>
      </c>
      <c r="B1110" s="183" t="s">
        <v>32</v>
      </c>
      <c r="C1110" s="184"/>
      <c r="D1110" s="184"/>
      <c r="E1110" s="184"/>
      <c r="F1110" s="185">
        <v>45013</v>
      </c>
      <c r="G1110" s="183" t="s">
        <v>37</v>
      </c>
      <c r="H1110" s="186">
        <v>230000</v>
      </c>
      <c r="I1110" s="183" t="s">
        <v>33</v>
      </c>
      <c r="J1110" s="184"/>
      <c r="K1110" s="184"/>
      <c r="L1110" s="183">
        <v>2022</v>
      </c>
      <c r="M1110" s="184"/>
      <c r="N1110" s="183" t="s">
        <v>34</v>
      </c>
      <c r="O1110" s="184"/>
    </row>
    <row r="1111" spans="1:15" s="176" customFormat="1" ht="15" x14ac:dyDescent="0.15">
      <c r="A1111" s="183" t="s">
        <v>20</v>
      </c>
      <c r="B1111" s="183" t="s">
        <v>32</v>
      </c>
      <c r="C1111" s="184"/>
      <c r="D1111" s="184"/>
      <c r="E1111" s="184"/>
      <c r="F1111" s="185">
        <v>45014</v>
      </c>
      <c r="G1111" s="183" t="s">
        <v>36</v>
      </c>
      <c r="H1111" s="186">
        <v>1310000</v>
      </c>
      <c r="I1111" s="183" t="s">
        <v>33</v>
      </c>
      <c r="J1111" s="184"/>
      <c r="K1111" s="184"/>
      <c r="L1111" s="183">
        <v>2022</v>
      </c>
      <c r="M1111" s="184"/>
      <c r="N1111" s="183" t="s">
        <v>34</v>
      </c>
      <c r="O1111" s="184"/>
    </row>
    <row r="1112" spans="1:15" s="176" customFormat="1" ht="15" x14ac:dyDescent="0.15">
      <c r="A1112" s="183" t="s">
        <v>20</v>
      </c>
      <c r="B1112" s="183" t="s">
        <v>32</v>
      </c>
      <c r="C1112" s="184"/>
      <c r="D1112" s="184"/>
      <c r="E1112" s="184"/>
      <c r="F1112" s="185">
        <v>45014</v>
      </c>
      <c r="G1112" s="183" t="s">
        <v>38</v>
      </c>
      <c r="H1112" s="186">
        <v>180000</v>
      </c>
      <c r="I1112" s="183" t="s">
        <v>33</v>
      </c>
      <c r="J1112" s="184"/>
      <c r="K1112" s="184"/>
      <c r="L1112" s="183">
        <v>2022</v>
      </c>
      <c r="M1112" s="184"/>
      <c r="N1112" s="183" t="s">
        <v>34</v>
      </c>
      <c r="O1112" s="184"/>
    </row>
    <row r="1113" spans="1:15" s="176" customFormat="1" ht="15" x14ac:dyDescent="0.15">
      <c r="A1113" s="183" t="s">
        <v>20</v>
      </c>
      <c r="B1113" s="183" t="s">
        <v>32</v>
      </c>
      <c r="C1113" s="184"/>
      <c r="D1113" s="184"/>
      <c r="E1113" s="184"/>
      <c r="F1113" s="185">
        <v>45015</v>
      </c>
      <c r="G1113" s="183" t="s">
        <v>37</v>
      </c>
      <c r="H1113" s="186">
        <v>130000</v>
      </c>
      <c r="I1113" s="183" t="s">
        <v>33</v>
      </c>
      <c r="J1113" s="184"/>
      <c r="K1113" s="184"/>
      <c r="L1113" s="183">
        <v>2022</v>
      </c>
      <c r="M1113" s="184"/>
      <c r="N1113" s="183" t="s">
        <v>34</v>
      </c>
      <c r="O1113" s="184"/>
    </row>
    <row r="1114" spans="1:15" s="176" customFormat="1" ht="15" x14ac:dyDescent="0.15">
      <c r="A1114" s="183" t="s">
        <v>20</v>
      </c>
      <c r="B1114" s="183" t="s">
        <v>32</v>
      </c>
      <c r="C1114" s="184"/>
      <c r="D1114" s="184"/>
      <c r="E1114" s="184"/>
      <c r="F1114" s="185">
        <v>45015</v>
      </c>
      <c r="G1114" s="183" t="s">
        <v>566</v>
      </c>
      <c r="H1114" s="186">
        <v>50000</v>
      </c>
      <c r="I1114" s="183" t="s">
        <v>33</v>
      </c>
      <c r="J1114" s="184"/>
      <c r="K1114" s="184"/>
      <c r="L1114" s="183">
        <v>2022</v>
      </c>
      <c r="M1114" s="184"/>
      <c r="N1114" s="183" t="s">
        <v>34</v>
      </c>
      <c r="O1114" s="184"/>
    </row>
    <row r="1115" spans="1:15" s="176" customFormat="1" ht="15" x14ac:dyDescent="0.15">
      <c r="A1115" s="183" t="s">
        <v>20</v>
      </c>
      <c r="B1115" s="183" t="s">
        <v>32</v>
      </c>
      <c r="C1115" s="184"/>
      <c r="D1115" s="184"/>
      <c r="E1115" s="184"/>
      <c r="F1115" s="185">
        <v>45015</v>
      </c>
      <c r="G1115" s="183" t="s">
        <v>47</v>
      </c>
      <c r="H1115" s="186">
        <v>150000</v>
      </c>
      <c r="I1115" s="183" t="s">
        <v>33</v>
      </c>
      <c r="J1115" s="184"/>
      <c r="K1115" s="184"/>
      <c r="L1115" s="183">
        <v>2022</v>
      </c>
      <c r="M1115" s="184"/>
      <c r="N1115" s="183" t="s">
        <v>34</v>
      </c>
      <c r="O1115" s="184"/>
    </row>
    <row r="1116" spans="1:15" s="176" customFormat="1" ht="15" x14ac:dyDescent="0.15">
      <c r="A1116" s="183" t="s">
        <v>20</v>
      </c>
      <c r="B1116" s="183" t="s">
        <v>32</v>
      </c>
      <c r="C1116" s="184"/>
      <c r="D1116" s="184"/>
      <c r="E1116" s="184"/>
      <c r="F1116" s="185">
        <v>45016</v>
      </c>
      <c r="G1116" s="183" t="s">
        <v>38</v>
      </c>
      <c r="H1116" s="186">
        <v>320000</v>
      </c>
      <c r="I1116" s="183" t="s">
        <v>33</v>
      </c>
      <c r="J1116" s="184"/>
      <c r="K1116" s="184"/>
      <c r="L1116" s="183">
        <v>2022</v>
      </c>
      <c r="M1116" s="184"/>
      <c r="N1116" s="183" t="s">
        <v>34</v>
      </c>
      <c r="O1116" s="184"/>
    </row>
    <row r="1117" spans="1:15" s="176" customFormat="1" ht="15" x14ac:dyDescent="0.15">
      <c r="A1117" s="183" t="s">
        <v>20</v>
      </c>
      <c r="B1117" s="183" t="s">
        <v>32</v>
      </c>
      <c r="C1117" s="184"/>
      <c r="D1117" s="184"/>
      <c r="E1117" s="184"/>
      <c r="F1117" s="185">
        <v>45020</v>
      </c>
      <c r="G1117" s="183" t="s">
        <v>37</v>
      </c>
      <c r="H1117" s="186">
        <v>180000</v>
      </c>
      <c r="I1117" s="183" t="s">
        <v>33</v>
      </c>
      <c r="J1117" s="184"/>
      <c r="K1117" s="184"/>
      <c r="L1117" s="183">
        <v>2022</v>
      </c>
      <c r="M1117" s="184"/>
      <c r="N1117" s="183" t="s">
        <v>34</v>
      </c>
      <c r="O1117" s="184"/>
    </row>
    <row r="1118" spans="1:15" s="176" customFormat="1" ht="15" x14ac:dyDescent="0.15">
      <c r="A1118" s="183" t="s">
        <v>20</v>
      </c>
      <c r="B1118" s="183" t="s">
        <v>32</v>
      </c>
      <c r="C1118" s="184"/>
      <c r="D1118" s="184"/>
      <c r="E1118" s="184"/>
      <c r="F1118" s="185">
        <v>45021</v>
      </c>
      <c r="G1118" s="183" t="s">
        <v>36</v>
      </c>
      <c r="H1118" s="186">
        <v>830000</v>
      </c>
      <c r="I1118" s="183" t="s">
        <v>33</v>
      </c>
      <c r="J1118" s="184"/>
      <c r="K1118" s="184"/>
      <c r="L1118" s="183">
        <v>2022</v>
      </c>
      <c r="M1118" s="184"/>
      <c r="N1118" s="183" t="s">
        <v>34</v>
      </c>
      <c r="O1118" s="184"/>
    </row>
    <row r="1119" spans="1:15" s="176" customFormat="1" ht="15" x14ac:dyDescent="0.15">
      <c r="A1119" s="183" t="s">
        <v>20</v>
      </c>
      <c r="B1119" s="183" t="s">
        <v>32</v>
      </c>
      <c r="C1119" s="184"/>
      <c r="D1119" s="184"/>
      <c r="E1119" s="184"/>
      <c r="F1119" s="185">
        <v>45022</v>
      </c>
      <c r="G1119" s="183" t="s">
        <v>566</v>
      </c>
      <c r="H1119" s="186">
        <v>40000</v>
      </c>
      <c r="I1119" s="183" t="s">
        <v>33</v>
      </c>
      <c r="J1119" s="184"/>
      <c r="K1119" s="184"/>
      <c r="L1119" s="183">
        <v>2022</v>
      </c>
      <c r="M1119" s="184"/>
      <c r="N1119" s="183" t="s">
        <v>34</v>
      </c>
      <c r="O1119" s="184"/>
    </row>
    <row r="1120" spans="1:15" s="176" customFormat="1" ht="15" x14ac:dyDescent="0.15">
      <c r="A1120" s="183" t="s">
        <v>20</v>
      </c>
      <c r="B1120" s="183" t="s">
        <v>32</v>
      </c>
      <c r="C1120" s="184"/>
      <c r="D1120" s="184"/>
      <c r="E1120" s="184"/>
      <c r="F1120" s="185">
        <v>45023</v>
      </c>
      <c r="G1120" s="183" t="s">
        <v>38</v>
      </c>
      <c r="H1120" s="186">
        <v>320000</v>
      </c>
      <c r="I1120" s="183" t="s">
        <v>33</v>
      </c>
      <c r="J1120" s="184"/>
      <c r="K1120" s="184"/>
      <c r="L1120" s="183">
        <v>2022</v>
      </c>
      <c r="M1120" s="184"/>
      <c r="N1120" s="183" t="s">
        <v>34</v>
      </c>
      <c r="O1120" s="184"/>
    </row>
    <row r="1121" spans="1:15" s="176" customFormat="1" ht="15" x14ac:dyDescent="0.15">
      <c r="A1121" s="183" t="s">
        <v>20</v>
      </c>
      <c r="B1121" s="183" t="s">
        <v>32</v>
      </c>
      <c r="C1121" s="184"/>
      <c r="D1121" s="184"/>
      <c r="E1121" s="184"/>
      <c r="F1121" s="185">
        <v>45023</v>
      </c>
      <c r="G1121" s="183" t="s">
        <v>47</v>
      </c>
      <c r="H1121" s="186">
        <v>150000</v>
      </c>
      <c r="I1121" s="183" t="s">
        <v>33</v>
      </c>
      <c r="J1121" s="184"/>
      <c r="K1121" s="184"/>
      <c r="L1121" s="183">
        <v>2022</v>
      </c>
      <c r="M1121" s="184"/>
      <c r="N1121" s="183" t="s">
        <v>34</v>
      </c>
      <c r="O1121" s="184"/>
    </row>
    <row r="1122" spans="1:15" s="176" customFormat="1" ht="15" x14ac:dyDescent="0.15">
      <c r="A1122" s="183" t="s">
        <v>20</v>
      </c>
      <c r="B1122" s="183" t="s">
        <v>32</v>
      </c>
      <c r="C1122" s="184"/>
      <c r="D1122" s="184"/>
      <c r="E1122" s="184"/>
      <c r="F1122" s="185">
        <v>45027</v>
      </c>
      <c r="G1122" s="183" t="s">
        <v>37</v>
      </c>
      <c r="H1122" s="186">
        <v>50000</v>
      </c>
      <c r="I1122" s="183" t="s">
        <v>33</v>
      </c>
      <c r="J1122" s="184"/>
      <c r="K1122" s="184"/>
      <c r="L1122" s="183">
        <v>2022</v>
      </c>
      <c r="M1122" s="184"/>
      <c r="N1122" s="183" t="s">
        <v>34</v>
      </c>
      <c r="O1122" s="184"/>
    </row>
    <row r="1123" spans="1:15" s="176" customFormat="1" ht="15" x14ac:dyDescent="0.15">
      <c r="A1123" s="183" t="s">
        <v>20</v>
      </c>
      <c r="B1123" s="183" t="s">
        <v>32</v>
      </c>
      <c r="C1123" s="184"/>
      <c r="D1123" s="184"/>
      <c r="E1123" s="184"/>
      <c r="F1123" s="185">
        <v>45028</v>
      </c>
      <c r="G1123" s="183" t="s">
        <v>37</v>
      </c>
      <c r="H1123" s="186">
        <v>50000</v>
      </c>
      <c r="I1123" s="183" t="s">
        <v>33</v>
      </c>
      <c r="J1123" s="184"/>
      <c r="K1123" s="184"/>
      <c r="L1123" s="183">
        <v>2022</v>
      </c>
      <c r="M1123" s="184"/>
      <c r="N1123" s="183" t="s">
        <v>34</v>
      </c>
      <c r="O1123" s="184"/>
    </row>
    <row r="1124" spans="1:15" s="176" customFormat="1" ht="15" x14ac:dyDescent="0.15">
      <c r="A1124" s="183" t="s">
        <v>20</v>
      </c>
      <c r="B1124" s="183" t="s">
        <v>32</v>
      </c>
      <c r="C1124" s="184"/>
      <c r="D1124" s="184"/>
      <c r="E1124" s="184"/>
      <c r="F1124" s="185">
        <v>45028</v>
      </c>
      <c r="G1124" s="183" t="s">
        <v>36</v>
      </c>
      <c r="H1124" s="186">
        <v>1070000</v>
      </c>
      <c r="I1124" s="183" t="s">
        <v>33</v>
      </c>
      <c r="J1124" s="184"/>
      <c r="K1124" s="184"/>
      <c r="L1124" s="183">
        <v>2022</v>
      </c>
      <c r="M1124" s="184"/>
      <c r="N1124" s="183" t="s">
        <v>34</v>
      </c>
      <c r="O1124" s="184"/>
    </row>
    <row r="1125" spans="1:15" s="176" customFormat="1" ht="15" x14ac:dyDescent="0.15">
      <c r="A1125" s="183" t="s">
        <v>20</v>
      </c>
      <c r="B1125" s="183" t="s">
        <v>32</v>
      </c>
      <c r="C1125" s="184"/>
      <c r="D1125" s="184"/>
      <c r="E1125" s="184"/>
      <c r="F1125" s="185">
        <v>45029</v>
      </c>
      <c r="G1125" s="183" t="s">
        <v>566</v>
      </c>
      <c r="H1125" s="186">
        <v>20000</v>
      </c>
      <c r="I1125" s="183" t="s">
        <v>33</v>
      </c>
      <c r="J1125" s="184"/>
      <c r="K1125" s="184"/>
      <c r="L1125" s="183">
        <v>2022</v>
      </c>
      <c r="M1125" s="184"/>
      <c r="N1125" s="183" t="s">
        <v>34</v>
      </c>
      <c r="O1125" s="184"/>
    </row>
    <row r="1126" spans="1:15" s="176" customFormat="1" ht="15" x14ac:dyDescent="0.15">
      <c r="A1126" s="183" t="s">
        <v>20</v>
      </c>
      <c r="B1126" s="183" t="s">
        <v>32</v>
      </c>
      <c r="C1126" s="184"/>
      <c r="D1126" s="184"/>
      <c r="E1126" s="184"/>
      <c r="F1126" s="185">
        <v>45029</v>
      </c>
      <c r="G1126" s="183" t="s">
        <v>47</v>
      </c>
      <c r="H1126" s="186">
        <v>270000</v>
      </c>
      <c r="I1126" s="183" t="s">
        <v>33</v>
      </c>
      <c r="J1126" s="184"/>
      <c r="K1126" s="184"/>
      <c r="L1126" s="183">
        <v>2022</v>
      </c>
      <c r="M1126" s="184"/>
      <c r="N1126" s="183" t="s">
        <v>34</v>
      </c>
      <c r="O1126" s="184"/>
    </row>
    <row r="1127" spans="1:15" s="176" customFormat="1" ht="15" x14ac:dyDescent="0.15">
      <c r="A1127" s="183" t="s">
        <v>20</v>
      </c>
      <c r="B1127" s="183" t="s">
        <v>32</v>
      </c>
      <c r="C1127" s="184"/>
      <c r="D1127" s="184"/>
      <c r="E1127" s="184"/>
      <c r="F1127" s="185">
        <v>45029</v>
      </c>
      <c r="G1127" s="183" t="s">
        <v>37</v>
      </c>
      <c r="H1127" s="186">
        <v>110000</v>
      </c>
      <c r="I1127" s="183" t="s">
        <v>33</v>
      </c>
      <c r="J1127" s="184"/>
      <c r="K1127" s="184"/>
      <c r="L1127" s="183">
        <v>2022</v>
      </c>
      <c r="M1127" s="184"/>
      <c r="N1127" s="183" t="s">
        <v>34</v>
      </c>
      <c r="O1127" s="184"/>
    </row>
    <row r="1128" spans="1:15" s="176" customFormat="1" ht="15" x14ac:dyDescent="0.15">
      <c r="A1128" s="183" t="s">
        <v>20</v>
      </c>
      <c r="B1128" s="183" t="s">
        <v>32</v>
      </c>
      <c r="C1128" s="184"/>
      <c r="D1128" s="184"/>
      <c r="E1128" s="184"/>
      <c r="F1128" s="185">
        <v>45030</v>
      </c>
      <c r="G1128" s="183" t="s">
        <v>38</v>
      </c>
      <c r="H1128" s="186">
        <v>230000</v>
      </c>
      <c r="I1128" s="183" t="s">
        <v>33</v>
      </c>
      <c r="J1128" s="184"/>
      <c r="K1128" s="184"/>
      <c r="L1128" s="183">
        <v>2022</v>
      </c>
      <c r="M1128" s="184"/>
      <c r="N1128" s="183" t="s">
        <v>34</v>
      </c>
      <c r="O1128" s="184"/>
    </row>
    <row r="1129" spans="1:15" s="176" customFormat="1" ht="15" x14ac:dyDescent="0.15">
      <c r="A1129" s="183" t="s">
        <v>20</v>
      </c>
      <c r="B1129" s="183" t="s">
        <v>32</v>
      </c>
      <c r="C1129" s="184"/>
      <c r="D1129" s="184"/>
      <c r="E1129" s="184"/>
      <c r="F1129" s="185">
        <v>45034</v>
      </c>
      <c r="G1129" s="183" t="s">
        <v>37</v>
      </c>
      <c r="H1129" s="186">
        <v>40000</v>
      </c>
      <c r="I1129" s="183" t="s">
        <v>33</v>
      </c>
      <c r="J1129" s="184"/>
      <c r="K1129" s="184"/>
      <c r="L1129" s="183">
        <v>2022</v>
      </c>
      <c r="M1129" s="184"/>
      <c r="N1129" s="183" t="s">
        <v>34</v>
      </c>
      <c r="O1129" s="184"/>
    </row>
    <row r="1130" spans="1:15" s="176" customFormat="1" ht="15" x14ac:dyDescent="0.15">
      <c r="A1130" s="183" t="s">
        <v>20</v>
      </c>
      <c r="B1130" s="183" t="s">
        <v>32</v>
      </c>
      <c r="C1130" s="184"/>
      <c r="D1130" s="184"/>
      <c r="E1130" s="184"/>
      <c r="F1130" s="185">
        <v>45035</v>
      </c>
      <c r="G1130" s="183" t="s">
        <v>36</v>
      </c>
      <c r="H1130" s="186">
        <v>920000</v>
      </c>
      <c r="I1130" s="183" t="s">
        <v>33</v>
      </c>
      <c r="J1130" s="184"/>
      <c r="K1130" s="184"/>
      <c r="L1130" s="183">
        <v>2022</v>
      </c>
      <c r="M1130" s="184"/>
      <c r="N1130" s="183" t="s">
        <v>34</v>
      </c>
      <c r="O1130" s="184"/>
    </row>
    <row r="1131" spans="1:15" s="176" customFormat="1" ht="15" x14ac:dyDescent="0.15">
      <c r="A1131" s="183" t="s">
        <v>20</v>
      </c>
      <c r="B1131" s="183" t="s">
        <v>32</v>
      </c>
      <c r="C1131" s="184"/>
      <c r="D1131" s="184"/>
      <c r="E1131" s="184"/>
      <c r="F1131" s="185">
        <v>45036</v>
      </c>
      <c r="G1131" s="183" t="s">
        <v>38</v>
      </c>
      <c r="H1131" s="186">
        <v>140000</v>
      </c>
      <c r="I1131" s="183" t="s">
        <v>33</v>
      </c>
      <c r="J1131" s="184"/>
      <c r="K1131" s="184"/>
      <c r="L1131" s="183">
        <v>2022</v>
      </c>
      <c r="M1131" s="184"/>
      <c r="N1131" s="183" t="s">
        <v>34</v>
      </c>
      <c r="O1131" s="184"/>
    </row>
    <row r="1132" spans="1:15" s="176" customFormat="1" ht="15" x14ac:dyDescent="0.15">
      <c r="A1132" s="183" t="s">
        <v>20</v>
      </c>
      <c r="B1132" s="183" t="s">
        <v>32</v>
      </c>
      <c r="C1132" s="184"/>
      <c r="D1132" s="184"/>
      <c r="E1132" s="184"/>
      <c r="F1132" s="185">
        <v>45036</v>
      </c>
      <c r="G1132" s="183" t="s">
        <v>47</v>
      </c>
      <c r="H1132" s="186">
        <v>160000</v>
      </c>
      <c r="I1132" s="183" t="s">
        <v>33</v>
      </c>
      <c r="J1132" s="184"/>
      <c r="K1132" s="184"/>
      <c r="L1132" s="183">
        <v>2022</v>
      </c>
      <c r="M1132" s="184"/>
      <c r="N1132" s="183" t="s">
        <v>34</v>
      </c>
      <c r="O1132" s="184"/>
    </row>
    <row r="1133" spans="1:15" s="176" customFormat="1" ht="15" x14ac:dyDescent="0.15">
      <c r="A1133" s="183" t="s">
        <v>20</v>
      </c>
      <c r="B1133" s="183" t="s">
        <v>32</v>
      </c>
      <c r="C1133" s="184"/>
      <c r="D1133" s="184"/>
      <c r="E1133" s="184"/>
      <c r="F1133" s="185">
        <v>45036</v>
      </c>
      <c r="G1133" s="183" t="s">
        <v>37</v>
      </c>
      <c r="H1133" s="186">
        <v>110000</v>
      </c>
      <c r="I1133" s="183" t="s">
        <v>33</v>
      </c>
      <c r="J1133" s="184"/>
      <c r="K1133" s="184"/>
      <c r="L1133" s="183">
        <v>2022</v>
      </c>
      <c r="M1133" s="184"/>
      <c r="N1133" s="183" t="s">
        <v>34</v>
      </c>
      <c r="O1133" s="184"/>
    </row>
    <row r="1134" spans="1:15" s="176" customFormat="1" ht="15" x14ac:dyDescent="0.15">
      <c r="A1134" s="183" t="s">
        <v>20</v>
      </c>
      <c r="B1134" s="183" t="s">
        <v>32</v>
      </c>
      <c r="C1134" s="184"/>
      <c r="D1134" s="184"/>
      <c r="E1134" s="184"/>
      <c r="F1134" s="185">
        <v>45037</v>
      </c>
      <c r="G1134" s="183" t="s">
        <v>38</v>
      </c>
      <c r="H1134" s="186">
        <v>320000</v>
      </c>
      <c r="I1134" s="183" t="s">
        <v>33</v>
      </c>
      <c r="J1134" s="184"/>
      <c r="K1134" s="184"/>
      <c r="L1134" s="183">
        <v>2022</v>
      </c>
      <c r="M1134" s="184"/>
      <c r="N1134" s="183" t="s">
        <v>34</v>
      </c>
      <c r="O1134" s="184"/>
    </row>
    <row r="1135" spans="1:15" s="176" customFormat="1" ht="15" x14ac:dyDescent="0.15">
      <c r="A1135" s="183" t="s">
        <v>20</v>
      </c>
      <c r="B1135" s="183" t="s">
        <v>32</v>
      </c>
      <c r="C1135" s="184"/>
      <c r="D1135" s="184"/>
      <c r="E1135" s="184"/>
      <c r="F1135" s="185">
        <v>45042</v>
      </c>
      <c r="G1135" s="183" t="s">
        <v>36</v>
      </c>
      <c r="H1135" s="186">
        <v>1240000</v>
      </c>
      <c r="I1135" s="183" t="s">
        <v>33</v>
      </c>
      <c r="J1135" s="184"/>
      <c r="K1135" s="184"/>
      <c r="L1135" s="183">
        <v>2022</v>
      </c>
      <c r="M1135" s="184"/>
      <c r="N1135" s="183" t="s">
        <v>34</v>
      </c>
      <c r="O1135" s="184"/>
    </row>
    <row r="1136" spans="1:15" s="176" customFormat="1" ht="15" x14ac:dyDescent="0.15">
      <c r="A1136" s="183" t="s">
        <v>20</v>
      </c>
      <c r="B1136" s="183" t="s">
        <v>32</v>
      </c>
      <c r="C1136" s="184"/>
      <c r="D1136" s="184"/>
      <c r="E1136" s="184"/>
      <c r="F1136" s="185">
        <v>45043</v>
      </c>
      <c r="G1136" s="183" t="s">
        <v>47</v>
      </c>
      <c r="H1136" s="186">
        <v>200000</v>
      </c>
      <c r="I1136" s="183" t="s">
        <v>33</v>
      </c>
      <c r="J1136" s="184"/>
      <c r="K1136" s="184"/>
      <c r="L1136" s="183">
        <v>2022</v>
      </c>
      <c r="M1136" s="184"/>
      <c r="N1136" s="183" t="s">
        <v>34</v>
      </c>
      <c r="O1136" s="184"/>
    </row>
    <row r="1137" spans="1:15" s="176" customFormat="1" ht="15" x14ac:dyDescent="0.15">
      <c r="A1137" s="183" t="s">
        <v>20</v>
      </c>
      <c r="B1137" s="183" t="s">
        <v>32</v>
      </c>
      <c r="C1137" s="184"/>
      <c r="D1137" s="184"/>
      <c r="E1137" s="184"/>
      <c r="F1137" s="185">
        <v>45044</v>
      </c>
      <c r="G1137" s="183" t="s">
        <v>37</v>
      </c>
      <c r="H1137" s="186">
        <v>100000</v>
      </c>
      <c r="I1137" s="183" t="s">
        <v>33</v>
      </c>
      <c r="J1137" s="184"/>
      <c r="K1137" s="184"/>
      <c r="L1137" s="183">
        <v>2022</v>
      </c>
      <c r="M1137" s="183" t="s">
        <v>565</v>
      </c>
      <c r="N1137" s="183" t="s">
        <v>34</v>
      </c>
      <c r="O1137" s="184"/>
    </row>
    <row r="1138" spans="1:15" s="176" customFormat="1" ht="15" x14ac:dyDescent="0.15">
      <c r="A1138" s="183" t="s">
        <v>20</v>
      </c>
      <c r="B1138" s="183" t="s">
        <v>32</v>
      </c>
      <c r="C1138" s="184"/>
      <c r="D1138" s="184"/>
      <c r="E1138" s="184"/>
      <c r="F1138" s="185">
        <v>45047</v>
      </c>
      <c r="G1138" s="183" t="s">
        <v>38</v>
      </c>
      <c r="H1138" s="186">
        <v>320000</v>
      </c>
      <c r="I1138" s="183" t="s">
        <v>33</v>
      </c>
      <c r="J1138" s="184"/>
      <c r="K1138" s="184"/>
      <c r="L1138" s="183">
        <v>2022</v>
      </c>
      <c r="M1138" s="184"/>
      <c r="N1138" s="183" t="s">
        <v>34</v>
      </c>
      <c r="O1138" s="184"/>
    </row>
    <row r="1139" spans="1:15" s="176" customFormat="1" ht="15" x14ac:dyDescent="0.15">
      <c r="A1139" s="183" t="s">
        <v>20</v>
      </c>
      <c r="B1139" s="183" t="s">
        <v>32</v>
      </c>
      <c r="C1139" s="184"/>
      <c r="D1139" s="184"/>
      <c r="E1139" s="184"/>
      <c r="F1139" s="185">
        <v>45049</v>
      </c>
      <c r="G1139" s="183" t="s">
        <v>36</v>
      </c>
      <c r="H1139" s="186">
        <v>680000</v>
      </c>
      <c r="I1139" s="183" t="s">
        <v>33</v>
      </c>
      <c r="J1139" s="184"/>
      <c r="K1139" s="184"/>
      <c r="L1139" s="183">
        <v>2022</v>
      </c>
      <c r="M1139" s="184"/>
      <c r="N1139" s="183" t="s">
        <v>34</v>
      </c>
      <c r="O1139" s="184"/>
    </row>
    <row r="1140" spans="1:15" s="176" customFormat="1" ht="15" x14ac:dyDescent="0.15">
      <c r="A1140" s="183" t="s">
        <v>20</v>
      </c>
      <c r="B1140" s="183" t="s">
        <v>32</v>
      </c>
      <c r="C1140" s="184"/>
      <c r="D1140" s="184"/>
      <c r="E1140" s="184"/>
      <c r="F1140" s="185">
        <v>45050</v>
      </c>
      <c r="G1140" s="183" t="s">
        <v>47</v>
      </c>
      <c r="H1140" s="186">
        <v>240000</v>
      </c>
      <c r="I1140" s="183" t="s">
        <v>33</v>
      </c>
      <c r="J1140" s="184"/>
      <c r="K1140" s="184"/>
      <c r="L1140" s="183">
        <v>2022</v>
      </c>
      <c r="M1140" s="184"/>
      <c r="N1140" s="183" t="s">
        <v>34</v>
      </c>
      <c r="O1140" s="184"/>
    </row>
    <row r="1141" spans="1:15" s="176" customFormat="1" ht="15" x14ac:dyDescent="0.15">
      <c r="A1141" s="183" t="s">
        <v>20</v>
      </c>
      <c r="B1141" s="183" t="s">
        <v>32</v>
      </c>
      <c r="C1141" s="184"/>
      <c r="D1141" s="184"/>
      <c r="E1141" s="184"/>
      <c r="F1141" s="185">
        <v>45050</v>
      </c>
      <c r="G1141" s="183" t="s">
        <v>37</v>
      </c>
      <c r="H1141" s="186">
        <v>110000</v>
      </c>
      <c r="I1141" s="183" t="s">
        <v>33</v>
      </c>
      <c r="J1141" s="184"/>
      <c r="K1141" s="184"/>
      <c r="L1141" s="183">
        <v>2022</v>
      </c>
      <c r="M1141" s="184"/>
      <c r="N1141" s="183" t="s">
        <v>34</v>
      </c>
      <c r="O1141" s="184"/>
    </row>
    <row r="1142" spans="1:15" s="176" customFormat="1" ht="15" x14ac:dyDescent="0.15">
      <c r="A1142" s="183" t="s">
        <v>20</v>
      </c>
      <c r="B1142" s="183" t="s">
        <v>32</v>
      </c>
      <c r="C1142" s="184"/>
      <c r="D1142" s="184"/>
      <c r="E1142" s="184"/>
      <c r="F1142" s="185">
        <v>45054</v>
      </c>
      <c r="G1142" s="183" t="s">
        <v>38</v>
      </c>
      <c r="H1142" s="186">
        <v>370000</v>
      </c>
      <c r="I1142" s="183" t="s">
        <v>33</v>
      </c>
      <c r="J1142" s="184"/>
      <c r="K1142" s="184"/>
      <c r="L1142" s="183">
        <v>2022</v>
      </c>
      <c r="M1142" s="184"/>
      <c r="N1142" s="183" t="s">
        <v>34</v>
      </c>
      <c r="O1142" s="184"/>
    </row>
    <row r="1143" spans="1:15" s="176" customFormat="1" ht="15" x14ac:dyDescent="0.15">
      <c r="A1143" s="183" t="s">
        <v>20</v>
      </c>
      <c r="B1143" s="183" t="s">
        <v>32</v>
      </c>
      <c r="C1143" s="184"/>
      <c r="D1143" s="184"/>
      <c r="E1143" s="184"/>
      <c r="F1143" s="185">
        <v>45057</v>
      </c>
      <c r="G1143" s="183" t="s">
        <v>47</v>
      </c>
      <c r="H1143" s="186">
        <v>140000</v>
      </c>
      <c r="I1143" s="183" t="s">
        <v>33</v>
      </c>
      <c r="J1143" s="184"/>
      <c r="K1143" s="184"/>
      <c r="L1143" s="183">
        <v>2022</v>
      </c>
      <c r="M1143" s="184"/>
      <c r="N1143" s="183" t="s">
        <v>34</v>
      </c>
      <c r="O1143" s="184"/>
    </row>
    <row r="1144" spans="1:15" s="176" customFormat="1" ht="15" x14ac:dyDescent="0.15">
      <c r="A1144" s="183" t="s">
        <v>20</v>
      </c>
      <c r="B1144" s="183" t="s">
        <v>32</v>
      </c>
      <c r="C1144" s="184"/>
      <c r="D1144" s="184"/>
      <c r="E1144" s="184"/>
      <c r="F1144" s="185">
        <v>45057</v>
      </c>
      <c r="G1144" s="183" t="s">
        <v>37</v>
      </c>
      <c r="H1144" s="186">
        <v>90000</v>
      </c>
      <c r="I1144" s="183" t="s">
        <v>33</v>
      </c>
      <c r="J1144" s="184"/>
      <c r="K1144" s="184"/>
      <c r="L1144" s="183">
        <v>2022</v>
      </c>
      <c r="M1144" s="184"/>
      <c r="N1144" s="183" t="s">
        <v>34</v>
      </c>
      <c r="O1144" s="184"/>
    </row>
    <row r="1145" spans="1:15" s="176" customFormat="1" ht="15" x14ac:dyDescent="0.15">
      <c r="A1145" s="183" t="s">
        <v>20</v>
      </c>
      <c r="B1145" s="183" t="s">
        <v>32</v>
      </c>
      <c r="C1145" s="184"/>
      <c r="D1145" s="184"/>
      <c r="E1145" s="184"/>
      <c r="F1145" s="185">
        <v>45058</v>
      </c>
      <c r="G1145" s="183" t="s">
        <v>38</v>
      </c>
      <c r="H1145" s="186">
        <v>320000</v>
      </c>
      <c r="I1145" s="183" t="s">
        <v>33</v>
      </c>
      <c r="J1145" s="184"/>
      <c r="K1145" s="184"/>
      <c r="L1145" s="183">
        <v>2022</v>
      </c>
      <c r="M1145" s="184"/>
      <c r="N1145" s="183" t="s">
        <v>34</v>
      </c>
      <c r="O1145" s="184"/>
    </row>
    <row r="1146" spans="1:15" s="176" customFormat="1" ht="15" x14ac:dyDescent="0.15">
      <c r="A1146" s="183" t="s">
        <v>20</v>
      </c>
      <c r="B1146" s="183" t="s">
        <v>32</v>
      </c>
      <c r="C1146" s="184"/>
      <c r="D1146" s="184"/>
      <c r="E1146" s="184"/>
      <c r="F1146" s="185">
        <v>45058</v>
      </c>
      <c r="G1146" s="183" t="s">
        <v>36</v>
      </c>
      <c r="H1146" s="186">
        <v>540000</v>
      </c>
      <c r="I1146" s="183" t="s">
        <v>33</v>
      </c>
      <c r="J1146" s="184"/>
      <c r="K1146" s="184"/>
      <c r="L1146" s="183">
        <v>2022</v>
      </c>
      <c r="M1146" s="184"/>
      <c r="N1146" s="183" t="s">
        <v>34</v>
      </c>
      <c r="O1146" s="184"/>
    </row>
    <row r="1147" spans="1:15" s="176" customFormat="1" ht="15" x14ac:dyDescent="0.15">
      <c r="A1147" s="183" t="s">
        <v>20</v>
      </c>
      <c r="B1147" s="183" t="s">
        <v>32</v>
      </c>
      <c r="C1147" s="184"/>
      <c r="D1147" s="184"/>
      <c r="E1147" s="184"/>
      <c r="F1147" s="185">
        <v>45063</v>
      </c>
      <c r="G1147" s="183" t="s">
        <v>36</v>
      </c>
      <c r="H1147" s="186">
        <v>520000</v>
      </c>
      <c r="I1147" s="183" t="s">
        <v>33</v>
      </c>
      <c r="J1147" s="184"/>
      <c r="K1147" s="184"/>
      <c r="L1147" s="183">
        <v>2022</v>
      </c>
      <c r="M1147" s="184"/>
      <c r="N1147" s="183" t="s">
        <v>34</v>
      </c>
      <c r="O1147" s="184"/>
    </row>
    <row r="1148" spans="1:15" s="176" customFormat="1" ht="15" x14ac:dyDescent="0.15">
      <c r="A1148" s="183" t="s">
        <v>20</v>
      </c>
      <c r="B1148" s="183" t="s">
        <v>32</v>
      </c>
      <c r="C1148" s="184"/>
      <c r="D1148" s="184"/>
      <c r="E1148" s="184"/>
      <c r="F1148" s="185">
        <v>45064</v>
      </c>
      <c r="G1148" s="183" t="s">
        <v>37</v>
      </c>
      <c r="H1148" s="186">
        <v>130000</v>
      </c>
      <c r="I1148" s="183" t="s">
        <v>33</v>
      </c>
      <c r="J1148" s="184"/>
      <c r="K1148" s="184"/>
      <c r="L1148" s="183">
        <v>2022</v>
      </c>
      <c r="M1148" s="184"/>
      <c r="N1148" s="183" t="s">
        <v>34</v>
      </c>
      <c r="O1148" s="184"/>
    </row>
    <row r="1149" spans="1:15" s="176" customFormat="1" ht="15" x14ac:dyDescent="0.15">
      <c r="A1149" s="183" t="s">
        <v>20</v>
      </c>
      <c r="B1149" s="183" t="s">
        <v>32</v>
      </c>
      <c r="C1149" s="184"/>
      <c r="D1149" s="184"/>
      <c r="E1149" s="184"/>
      <c r="F1149" s="185">
        <v>45064</v>
      </c>
      <c r="G1149" s="183" t="s">
        <v>47</v>
      </c>
      <c r="H1149" s="186">
        <v>180000</v>
      </c>
      <c r="I1149" s="183" t="s">
        <v>33</v>
      </c>
      <c r="J1149" s="184"/>
      <c r="K1149" s="184"/>
      <c r="L1149" s="183">
        <v>2022</v>
      </c>
      <c r="M1149" s="184"/>
      <c r="N1149" s="183" t="s">
        <v>34</v>
      </c>
      <c r="O1149" s="184"/>
    </row>
    <row r="1150" spans="1:15" s="176" customFormat="1" ht="15" x14ac:dyDescent="0.15">
      <c r="A1150" s="183" t="s">
        <v>20</v>
      </c>
      <c r="B1150" s="183" t="s">
        <v>32</v>
      </c>
      <c r="C1150" s="184"/>
      <c r="D1150" s="184"/>
      <c r="E1150" s="184"/>
      <c r="F1150" s="185">
        <v>45065</v>
      </c>
      <c r="G1150" s="183" t="s">
        <v>38</v>
      </c>
      <c r="H1150" s="186">
        <v>370000</v>
      </c>
      <c r="I1150" s="183" t="s">
        <v>33</v>
      </c>
      <c r="J1150" s="184"/>
      <c r="K1150" s="184"/>
      <c r="L1150" s="183">
        <v>2022</v>
      </c>
      <c r="M1150" s="184"/>
      <c r="N1150" s="183" t="s">
        <v>34</v>
      </c>
      <c r="O1150" s="184"/>
    </row>
    <row r="1151" spans="1:15" s="176" customFormat="1" ht="15" x14ac:dyDescent="0.15">
      <c r="A1151" s="183" t="s">
        <v>20</v>
      </c>
      <c r="B1151" s="183" t="s">
        <v>32</v>
      </c>
      <c r="C1151" s="184"/>
      <c r="D1151" s="184"/>
      <c r="E1151" s="184"/>
      <c r="F1151" s="185">
        <v>45070</v>
      </c>
      <c r="G1151" s="183" t="s">
        <v>36</v>
      </c>
      <c r="H1151" s="186">
        <v>240000</v>
      </c>
      <c r="I1151" s="183" t="s">
        <v>33</v>
      </c>
      <c r="J1151" s="184"/>
      <c r="K1151" s="184"/>
      <c r="L1151" s="183">
        <v>2022</v>
      </c>
      <c r="M1151" s="184"/>
      <c r="N1151" s="183" t="s">
        <v>34</v>
      </c>
      <c r="O1151" s="184"/>
    </row>
    <row r="1152" spans="1:15" s="176" customFormat="1" ht="15" x14ac:dyDescent="0.15">
      <c r="A1152" s="183" t="s">
        <v>20</v>
      </c>
      <c r="B1152" s="183" t="s">
        <v>32</v>
      </c>
      <c r="C1152" s="184"/>
      <c r="D1152" s="184"/>
      <c r="E1152" s="184"/>
      <c r="F1152" s="185">
        <v>45071</v>
      </c>
      <c r="G1152" s="183" t="s">
        <v>47</v>
      </c>
      <c r="H1152" s="186">
        <v>130000</v>
      </c>
      <c r="I1152" s="183" t="s">
        <v>33</v>
      </c>
      <c r="J1152" s="184"/>
      <c r="K1152" s="184"/>
      <c r="L1152" s="183">
        <v>2022</v>
      </c>
      <c r="M1152" s="184"/>
      <c r="N1152" s="183" t="s">
        <v>34</v>
      </c>
      <c r="O1152" s="184"/>
    </row>
    <row r="1153" spans="1:15" s="176" customFormat="1" ht="15" x14ac:dyDescent="0.15">
      <c r="A1153" s="183" t="s">
        <v>20</v>
      </c>
      <c r="B1153" s="183" t="s">
        <v>32</v>
      </c>
      <c r="C1153" s="184"/>
      <c r="D1153" s="184"/>
      <c r="E1153" s="184"/>
      <c r="F1153" s="185">
        <v>45071</v>
      </c>
      <c r="G1153" s="183" t="s">
        <v>568</v>
      </c>
      <c r="H1153" s="186">
        <v>0</v>
      </c>
      <c r="I1153" s="183" t="s">
        <v>19</v>
      </c>
      <c r="J1153" s="184"/>
      <c r="K1153" s="184"/>
      <c r="L1153" s="183">
        <v>2022</v>
      </c>
      <c r="M1153" s="184"/>
      <c r="N1153" s="183" t="s">
        <v>34</v>
      </c>
      <c r="O1153" s="184"/>
    </row>
    <row r="1154" spans="1:15" s="176" customFormat="1" ht="15" x14ac:dyDescent="0.15">
      <c r="A1154" s="183" t="s">
        <v>20</v>
      </c>
      <c r="B1154" s="183" t="s">
        <v>32</v>
      </c>
      <c r="C1154" s="184"/>
      <c r="D1154" s="184"/>
      <c r="E1154" s="184"/>
      <c r="F1154" s="185">
        <v>45077</v>
      </c>
      <c r="G1154" s="183" t="s">
        <v>568</v>
      </c>
      <c r="H1154" s="186">
        <v>0</v>
      </c>
      <c r="I1154" s="183" t="s">
        <v>19</v>
      </c>
      <c r="J1154" s="184"/>
      <c r="K1154" s="184"/>
      <c r="L1154" s="183">
        <v>2022</v>
      </c>
      <c r="M1154" s="184"/>
      <c r="N1154" s="183" t="s">
        <v>34</v>
      </c>
      <c r="O1154" s="184"/>
    </row>
    <row r="1155" spans="1:15" s="176" customFormat="1" ht="15" x14ac:dyDescent="0.15">
      <c r="A1155" s="183" t="s">
        <v>20</v>
      </c>
      <c r="B1155" s="183" t="s">
        <v>32</v>
      </c>
      <c r="C1155" s="184"/>
      <c r="D1155" s="184"/>
      <c r="E1155" s="184"/>
      <c r="F1155" s="185">
        <v>45079</v>
      </c>
      <c r="G1155" s="183" t="s">
        <v>568</v>
      </c>
      <c r="H1155" s="186">
        <v>0</v>
      </c>
      <c r="I1155" s="183" t="s">
        <v>19</v>
      </c>
      <c r="J1155" s="184"/>
      <c r="K1155" s="184"/>
      <c r="L1155" s="183">
        <v>2022</v>
      </c>
      <c r="M1155" s="184"/>
      <c r="N1155" s="183" t="s">
        <v>34</v>
      </c>
      <c r="O1155" s="184"/>
    </row>
    <row r="1156" spans="1:15" s="176" customFormat="1" ht="15" x14ac:dyDescent="0.15">
      <c r="A1156" s="183" t="s">
        <v>20</v>
      </c>
      <c r="B1156" s="183" t="s">
        <v>32</v>
      </c>
      <c r="C1156" s="184"/>
      <c r="D1156" s="184"/>
      <c r="E1156" s="184"/>
      <c r="F1156" s="185">
        <v>45085</v>
      </c>
      <c r="G1156" s="183" t="s">
        <v>568</v>
      </c>
      <c r="H1156" s="186">
        <v>0</v>
      </c>
      <c r="I1156" s="183" t="s">
        <v>19</v>
      </c>
      <c r="J1156" s="184"/>
      <c r="K1156" s="184"/>
      <c r="L1156" s="183">
        <v>2022</v>
      </c>
      <c r="M1156" s="184"/>
      <c r="N1156" s="183" t="s">
        <v>34</v>
      </c>
      <c r="O1156" s="184"/>
    </row>
    <row r="1157" spans="1:15" s="176" customFormat="1" ht="15" x14ac:dyDescent="0.15">
      <c r="A1157" s="183" t="s">
        <v>20</v>
      </c>
      <c r="B1157" s="183" t="s">
        <v>32</v>
      </c>
      <c r="C1157" s="184"/>
      <c r="D1157" s="184"/>
      <c r="E1157" s="184"/>
      <c r="F1157" s="185">
        <v>45086</v>
      </c>
      <c r="G1157" s="183" t="s">
        <v>568</v>
      </c>
      <c r="H1157" s="186">
        <v>10000</v>
      </c>
      <c r="I1157" s="183" t="s">
        <v>19</v>
      </c>
      <c r="J1157" s="184"/>
      <c r="K1157" s="184"/>
      <c r="L1157" s="183">
        <v>2022</v>
      </c>
      <c r="M1157" s="184"/>
      <c r="N1157" s="183" t="s">
        <v>34</v>
      </c>
      <c r="O1157" s="184"/>
    </row>
    <row r="1158" spans="1:15" s="176" customFormat="1" ht="15" x14ac:dyDescent="0.15">
      <c r="A1158" s="183" t="s">
        <v>20</v>
      </c>
      <c r="B1158" s="183" t="s">
        <v>32</v>
      </c>
      <c r="C1158" s="184"/>
      <c r="D1158" s="184"/>
      <c r="E1158" s="184"/>
      <c r="F1158" s="185">
        <v>45090</v>
      </c>
      <c r="G1158" s="183" t="s">
        <v>568</v>
      </c>
      <c r="H1158" s="186">
        <v>0</v>
      </c>
      <c r="I1158" s="183" t="s">
        <v>19</v>
      </c>
      <c r="J1158" s="184"/>
      <c r="K1158" s="184"/>
      <c r="L1158" s="183">
        <v>2022</v>
      </c>
      <c r="M1158" s="184"/>
      <c r="N1158" s="183" t="s">
        <v>34</v>
      </c>
      <c r="O1158" s="184"/>
    </row>
    <row r="1159" spans="1:15" s="176" customFormat="1" ht="15" x14ac:dyDescent="0.15">
      <c r="A1159" s="183" t="s">
        <v>20</v>
      </c>
      <c r="B1159" s="183" t="s">
        <v>32</v>
      </c>
      <c r="C1159" s="184"/>
      <c r="D1159" s="184"/>
      <c r="E1159" s="184"/>
      <c r="F1159" s="185">
        <v>45092</v>
      </c>
      <c r="G1159" s="183" t="s">
        <v>568</v>
      </c>
      <c r="H1159" s="186">
        <v>10000</v>
      </c>
      <c r="I1159" s="183" t="s">
        <v>19</v>
      </c>
      <c r="J1159" s="184"/>
      <c r="K1159" s="184"/>
      <c r="L1159" s="183">
        <v>2022</v>
      </c>
      <c r="M1159" s="184"/>
      <c r="N1159" s="183" t="s">
        <v>34</v>
      </c>
      <c r="O1159" s="184"/>
    </row>
    <row r="1160" spans="1:15" s="176" customFormat="1" ht="15" x14ac:dyDescent="0.15">
      <c r="A1160" s="183" t="s">
        <v>20</v>
      </c>
      <c r="B1160" s="183" t="s">
        <v>32</v>
      </c>
      <c r="C1160" s="184"/>
      <c r="D1160" s="184"/>
      <c r="E1160" s="184"/>
      <c r="F1160" s="185">
        <v>45098</v>
      </c>
      <c r="G1160" s="183" t="s">
        <v>568</v>
      </c>
      <c r="H1160" s="186">
        <v>0</v>
      </c>
      <c r="I1160" s="183" t="s">
        <v>19</v>
      </c>
      <c r="J1160" s="184"/>
      <c r="K1160" s="184"/>
      <c r="L1160" s="183">
        <v>2022</v>
      </c>
      <c r="M1160" s="184"/>
      <c r="N1160" s="183" t="s">
        <v>34</v>
      </c>
      <c r="O1160" s="184"/>
    </row>
    <row r="1161" spans="1:15" s="176" customFormat="1" ht="15" x14ac:dyDescent="0.15">
      <c r="A1161" s="183" t="s">
        <v>20</v>
      </c>
      <c r="B1161" s="183" t="s">
        <v>32</v>
      </c>
      <c r="C1161" s="184"/>
      <c r="D1161" s="184"/>
      <c r="E1161" s="184"/>
      <c r="F1161" s="185">
        <v>45100</v>
      </c>
      <c r="G1161" s="183" t="s">
        <v>568</v>
      </c>
      <c r="H1161" s="186">
        <v>10000</v>
      </c>
      <c r="I1161" s="183" t="s">
        <v>19</v>
      </c>
      <c r="J1161" s="184"/>
      <c r="K1161" s="184"/>
      <c r="L1161" s="183">
        <v>2022</v>
      </c>
      <c r="M1161" s="184"/>
      <c r="N1161" s="183" t="s">
        <v>34</v>
      </c>
      <c r="O1161" s="184"/>
    </row>
    <row r="1162" spans="1:15" s="176" customFormat="1" ht="15" x14ac:dyDescent="0.15">
      <c r="A1162" s="183" t="s">
        <v>20</v>
      </c>
      <c r="B1162" s="183" t="s">
        <v>32</v>
      </c>
      <c r="C1162" s="184"/>
      <c r="D1162" s="184"/>
      <c r="E1162" s="184"/>
      <c r="F1162" s="185">
        <v>45105</v>
      </c>
      <c r="G1162" s="183" t="s">
        <v>568</v>
      </c>
      <c r="H1162" s="186">
        <v>0</v>
      </c>
      <c r="I1162" s="183" t="s">
        <v>19</v>
      </c>
      <c r="J1162" s="184"/>
      <c r="K1162" s="184"/>
      <c r="L1162" s="183">
        <v>2022</v>
      </c>
      <c r="M1162" s="184"/>
      <c r="N1162" s="183" t="s">
        <v>34</v>
      </c>
      <c r="O1162" s="184"/>
    </row>
    <row r="1163" spans="1:15" s="176" customFormat="1" ht="15" x14ac:dyDescent="0.15">
      <c r="A1163" s="183" t="s">
        <v>20</v>
      </c>
      <c r="B1163" s="183" t="s">
        <v>32</v>
      </c>
      <c r="C1163" s="184"/>
      <c r="D1163" s="184"/>
      <c r="E1163" s="184"/>
      <c r="F1163" s="185">
        <v>45107</v>
      </c>
      <c r="G1163" s="183" t="s">
        <v>568</v>
      </c>
      <c r="H1163" s="186">
        <v>10000</v>
      </c>
      <c r="I1163" s="183" t="s">
        <v>19</v>
      </c>
      <c r="J1163" s="184"/>
      <c r="K1163" s="184"/>
      <c r="L1163" s="183">
        <v>2022</v>
      </c>
      <c r="M1163" s="184"/>
      <c r="N1163" s="183" t="s">
        <v>34</v>
      </c>
      <c r="O1163" s="184"/>
    </row>
    <row r="1164" spans="1:15" s="176" customFormat="1" ht="15" x14ac:dyDescent="0.15">
      <c r="A1164" s="183" t="s">
        <v>20</v>
      </c>
      <c r="B1164" s="183" t="s">
        <v>32</v>
      </c>
      <c r="C1164" s="184"/>
      <c r="D1164" s="184"/>
      <c r="E1164" s="184"/>
      <c r="F1164" s="185">
        <v>45112</v>
      </c>
      <c r="G1164" s="183" t="s">
        <v>568</v>
      </c>
      <c r="H1164" s="186">
        <v>0</v>
      </c>
      <c r="I1164" s="183" t="s">
        <v>19</v>
      </c>
      <c r="J1164" s="184"/>
      <c r="K1164" s="184"/>
      <c r="L1164" s="183">
        <v>2022</v>
      </c>
      <c r="M1164" s="184"/>
      <c r="N1164" s="183" t="s">
        <v>34</v>
      </c>
      <c r="O1164" s="184"/>
    </row>
    <row r="1165" spans="1:15" s="176" customFormat="1" ht="15" x14ac:dyDescent="0.15">
      <c r="A1165" s="183" t="s">
        <v>20</v>
      </c>
      <c r="B1165" s="183" t="s">
        <v>32</v>
      </c>
      <c r="C1165" s="184"/>
      <c r="D1165" s="184"/>
      <c r="E1165" s="184"/>
      <c r="F1165" s="185">
        <v>45114</v>
      </c>
      <c r="G1165" s="183" t="s">
        <v>568</v>
      </c>
      <c r="H1165" s="186">
        <v>10000</v>
      </c>
      <c r="I1165" s="183" t="s">
        <v>19</v>
      </c>
      <c r="J1165" s="184"/>
      <c r="K1165" s="184"/>
      <c r="L1165" s="183">
        <v>2022</v>
      </c>
      <c r="M1165" s="184"/>
      <c r="N1165" s="183" t="s">
        <v>34</v>
      </c>
      <c r="O1165" s="184"/>
    </row>
    <row r="1166" spans="1:15" s="176" customFormat="1" ht="15" x14ac:dyDescent="0.15">
      <c r="A1166" s="183" t="s">
        <v>20</v>
      </c>
      <c r="B1166" s="183" t="s">
        <v>32</v>
      </c>
      <c r="C1166" s="184"/>
      <c r="D1166" s="184"/>
      <c r="E1166" s="184"/>
      <c r="F1166" s="185">
        <v>45121</v>
      </c>
      <c r="G1166" s="183" t="s">
        <v>568</v>
      </c>
      <c r="H1166" s="186">
        <v>20000</v>
      </c>
      <c r="I1166" s="183" t="s">
        <v>19</v>
      </c>
      <c r="J1166" s="184"/>
      <c r="K1166" s="184"/>
      <c r="L1166" s="183">
        <v>2022</v>
      </c>
      <c r="M1166" s="184"/>
      <c r="N1166" s="183" t="s">
        <v>34</v>
      </c>
      <c r="O1166" s="184"/>
    </row>
    <row r="1167" spans="1:15" s="176" customFormat="1" ht="15" x14ac:dyDescent="0.15">
      <c r="A1167" s="183" t="s">
        <v>20</v>
      </c>
      <c r="B1167" s="183" t="s">
        <v>32</v>
      </c>
      <c r="C1167" s="184"/>
      <c r="D1167" s="184"/>
      <c r="E1167" s="184"/>
      <c r="F1167" s="185">
        <v>45125</v>
      </c>
      <c r="G1167" s="183" t="s">
        <v>568</v>
      </c>
      <c r="H1167" s="186">
        <v>0</v>
      </c>
      <c r="I1167" s="183" t="s">
        <v>19</v>
      </c>
      <c r="J1167" s="184"/>
      <c r="K1167" s="184"/>
      <c r="L1167" s="183">
        <v>2022</v>
      </c>
      <c r="M1167" s="184"/>
      <c r="N1167" s="183" t="s">
        <v>34</v>
      </c>
      <c r="O1167" s="184"/>
    </row>
    <row r="1168" spans="1:15" s="176" customFormat="1" ht="15" x14ac:dyDescent="0.15">
      <c r="A1168" s="183" t="s">
        <v>20</v>
      </c>
      <c r="B1168" s="183" t="s">
        <v>32</v>
      </c>
      <c r="C1168" s="184"/>
      <c r="D1168" s="184"/>
      <c r="E1168" s="184"/>
      <c r="F1168" s="185">
        <v>45127</v>
      </c>
      <c r="G1168" s="183" t="s">
        <v>568</v>
      </c>
      <c r="H1168" s="186">
        <v>10000</v>
      </c>
      <c r="I1168" s="183" t="s">
        <v>19</v>
      </c>
      <c r="J1168" s="184"/>
      <c r="K1168" s="184"/>
      <c r="L1168" s="183">
        <v>2022</v>
      </c>
      <c r="M1168" s="184"/>
      <c r="N1168" s="183" t="s">
        <v>34</v>
      </c>
      <c r="O1168" s="184"/>
    </row>
    <row r="1169" spans="1:15" s="176" customFormat="1" ht="15" x14ac:dyDescent="0.15">
      <c r="A1169" s="183" t="s">
        <v>20</v>
      </c>
      <c r="B1169" s="183" t="s">
        <v>32</v>
      </c>
      <c r="C1169" s="184"/>
      <c r="D1169" s="184"/>
      <c r="E1169" s="184"/>
      <c r="F1169" s="185">
        <v>45128</v>
      </c>
      <c r="G1169" s="183" t="s">
        <v>568</v>
      </c>
      <c r="H1169" s="186">
        <v>0</v>
      </c>
      <c r="I1169" s="183" t="s">
        <v>19</v>
      </c>
      <c r="J1169" s="184"/>
      <c r="K1169" s="184"/>
      <c r="L1169" s="183">
        <v>2022</v>
      </c>
      <c r="M1169" s="184"/>
      <c r="N1169" s="183" t="s">
        <v>34</v>
      </c>
      <c r="O1169" s="184"/>
    </row>
    <row r="1170" spans="1:15" s="176" customFormat="1" ht="15" x14ac:dyDescent="0.15">
      <c r="A1170" s="183" t="s">
        <v>20</v>
      </c>
      <c r="B1170" s="183" t="s">
        <v>32</v>
      </c>
      <c r="C1170" s="184"/>
      <c r="D1170" s="184"/>
      <c r="E1170" s="184"/>
      <c r="F1170" s="185">
        <v>45134</v>
      </c>
      <c r="G1170" s="183" t="s">
        <v>568</v>
      </c>
      <c r="H1170" s="186">
        <v>10000</v>
      </c>
      <c r="I1170" s="183" t="s">
        <v>19</v>
      </c>
      <c r="J1170" s="184"/>
      <c r="K1170" s="184"/>
      <c r="L1170" s="183">
        <v>2022</v>
      </c>
      <c r="M1170" s="184"/>
      <c r="N1170" s="183" t="s">
        <v>34</v>
      </c>
      <c r="O1170" s="184"/>
    </row>
    <row r="1171" spans="1:15" s="176" customFormat="1" ht="15" x14ac:dyDescent="0.15">
      <c r="A1171" s="183" t="s">
        <v>20</v>
      </c>
      <c r="B1171" s="183" t="s">
        <v>32</v>
      </c>
      <c r="C1171" s="184"/>
      <c r="D1171" s="184"/>
      <c r="E1171" s="184"/>
      <c r="F1171" s="185">
        <v>45141</v>
      </c>
      <c r="G1171" s="183" t="s">
        <v>568</v>
      </c>
      <c r="H1171" s="186">
        <v>10000</v>
      </c>
      <c r="I1171" s="183" t="s">
        <v>19</v>
      </c>
      <c r="J1171" s="184"/>
      <c r="K1171" s="184"/>
      <c r="L1171" s="183">
        <v>2022</v>
      </c>
      <c r="M1171" s="184"/>
      <c r="N1171" s="183" t="s">
        <v>34</v>
      </c>
      <c r="O1171" s="184"/>
    </row>
    <row r="1172" spans="1:15" s="176" customFormat="1" ht="15" x14ac:dyDescent="0.15">
      <c r="A1172" s="183" t="s">
        <v>20</v>
      </c>
      <c r="B1172" s="183" t="s">
        <v>32</v>
      </c>
      <c r="C1172" s="184"/>
      <c r="D1172" s="184"/>
      <c r="E1172" s="184"/>
      <c r="F1172" s="185">
        <v>45146</v>
      </c>
      <c r="G1172" s="183" t="s">
        <v>568</v>
      </c>
      <c r="H1172" s="186">
        <v>0</v>
      </c>
      <c r="I1172" s="183" t="s">
        <v>19</v>
      </c>
      <c r="J1172" s="184"/>
      <c r="K1172" s="184"/>
      <c r="L1172" s="183">
        <v>2022</v>
      </c>
      <c r="M1172" s="184"/>
      <c r="N1172" s="183" t="s">
        <v>34</v>
      </c>
      <c r="O1172" s="184"/>
    </row>
    <row r="1173" spans="1:15" s="176" customFormat="1" ht="15" x14ac:dyDescent="0.15">
      <c r="A1173" s="183" t="s">
        <v>20</v>
      </c>
      <c r="B1173" s="183" t="s">
        <v>32</v>
      </c>
      <c r="C1173" s="184"/>
      <c r="D1173" s="184"/>
      <c r="E1173" s="184"/>
      <c r="F1173" s="185">
        <v>45148</v>
      </c>
      <c r="G1173" s="183" t="s">
        <v>568</v>
      </c>
      <c r="H1173" s="186">
        <v>10000</v>
      </c>
      <c r="I1173" s="183" t="s">
        <v>19</v>
      </c>
      <c r="J1173" s="184"/>
      <c r="K1173" s="184"/>
      <c r="L1173" s="183">
        <v>2022</v>
      </c>
      <c r="M1173" s="184"/>
      <c r="N1173" s="183" t="s">
        <v>34</v>
      </c>
      <c r="O1173" s="184"/>
    </row>
    <row r="1174" spans="1:15" s="176" customFormat="1" ht="15" x14ac:dyDescent="0.15">
      <c r="A1174" s="183" t="s">
        <v>20</v>
      </c>
      <c r="B1174" s="183" t="s">
        <v>32</v>
      </c>
      <c r="C1174" s="184"/>
      <c r="D1174" s="184"/>
      <c r="E1174" s="184"/>
      <c r="F1174" s="185">
        <v>45153</v>
      </c>
      <c r="G1174" s="183" t="s">
        <v>568</v>
      </c>
      <c r="H1174" s="186">
        <v>0</v>
      </c>
      <c r="I1174" s="183" t="s">
        <v>19</v>
      </c>
      <c r="J1174" s="184"/>
      <c r="K1174" s="184"/>
      <c r="L1174" s="183">
        <v>2022</v>
      </c>
      <c r="M1174" s="184"/>
      <c r="N1174" s="183" t="s">
        <v>34</v>
      </c>
      <c r="O1174" s="184"/>
    </row>
    <row r="1175" spans="1:15" s="176" customFormat="1" ht="15" x14ac:dyDescent="0.15">
      <c r="A1175" s="183" t="s">
        <v>20</v>
      </c>
      <c r="B1175" s="183" t="s">
        <v>32</v>
      </c>
      <c r="C1175" s="184"/>
      <c r="D1175" s="184"/>
      <c r="E1175" s="184"/>
      <c r="F1175" s="185">
        <v>45155</v>
      </c>
      <c r="G1175" s="183" t="s">
        <v>568</v>
      </c>
      <c r="H1175" s="186">
        <v>10000</v>
      </c>
      <c r="I1175" s="183" t="s">
        <v>19</v>
      </c>
      <c r="J1175" s="184"/>
      <c r="K1175" s="184"/>
      <c r="L1175" s="183">
        <v>2022</v>
      </c>
      <c r="M1175" s="184"/>
      <c r="N1175" s="183" t="s">
        <v>34</v>
      </c>
      <c r="O1175" s="184"/>
    </row>
    <row r="1176" spans="1:15" s="176" customFormat="1" ht="15" x14ac:dyDescent="0.15">
      <c r="A1176" s="183" t="s">
        <v>20</v>
      </c>
      <c r="B1176" s="183" t="s">
        <v>32</v>
      </c>
      <c r="C1176" s="184"/>
      <c r="D1176" s="184"/>
      <c r="E1176" s="184"/>
      <c r="F1176" s="185">
        <v>45160</v>
      </c>
      <c r="G1176" s="183" t="s">
        <v>568</v>
      </c>
      <c r="H1176" s="186">
        <v>0</v>
      </c>
      <c r="I1176" s="183" t="s">
        <v>19</v>
      </c>
      <c r="J1176" s="184"/>
      <c r="K1176" s="184"/>
      <c r="L1176" s="183">
        <v>2022</v>
      </c>
      <c r="M1176" s="184"/>
      <c r="N1176" s="183" t="s">
        <v>34</v>
      </c>
      <c r="O1176" s="184"/>
    </row>
    <row r="1177" spans="1:15" s="176" customFormat="1" ht="15" x14ac:dyDescent="0.15">
      <c r="A1177" s="183" t="s">
        <v>20</v>
      </c>
      <c r="B1177" s="183" t="s">
        <v>32</v>
      </c>
      <c r="C1177" s="184"/>
      <c r="D1177" s="184"/>
      <c r="E1177" s="184"/>
      <c r="F1177" s="185">
        <v>45162</v>
      </c>
      <c r="G1177" s="183" t="s">
        <v>568</v>
      </c>
      <c r="H1177" s="186">
        <v>10000</v>
      </c>
      <c r="I1177" s="183" t="s">
        <v>19</v>
      </c>
      <c r="J1177" s="184"/>
      <c r="K1177" s="184"/>
      <c r="L1177" s="183">
        <v>2022</v>
      </c>
      <c r="M1177" s="184"/>
      <c r="N1177" s="183" t="s">
        <v>34</v>
      </c>
      <c r="O1177" s="184"/>
    </row>
    <row r="1178" spans="1:15" s="176" customFormat="1" ht="15" x14ac:dyDescent="0.15">
      <c r="A1178" s="183" t="s">
        <v>20</v>
      </c>
      <c r="B1178" s="183" t="s">
        <v>32</v>
      </c>
      <c r="C1178" s="184"/>
      <c r="D1178" s="184"/>
      <c r="E1178" s="184"/>
      <c r="F1178" s="185">
        <v>45166</v>
      </c>
      <c r="G1178" s="183" t="s">
        <v>568</v>
      </c>
      <c r="H1178" s="186">
        <v>0</v>
      </c>
      <c r="I1178" s="183" t="s">
        <v>19</v>
      </c>
      <c r="J1178" s="184"/>
      <c r="K1178" s="184"/>
      <c r="L1178" s="183">
        <v>2022</v>
      </c>
      <c r="M1178" s="184"/>
      <c r="N1178" s="183" t="s">
        <v>34</v>
      </c>
      <c r="O1178" s="184"/>
    </row>
    <row r="1179" spans="1:15" s="176" customFormat="1" ht="15" x14ac:dyDescent="0.15">
      <c r="A1179" s="183" t="s">
        <v>20</v>
      </c>
      <c r="B1179" s="183" t="s">
        <v>32</v>
      </c>
      <c r="C1179" s="184"/>
      <c r="D1179" s="184"/>
      <c r="E1179" s="184"/>
      <c r="F1179" s="185">
        <v>45168</v>
      </c>
      <c r="G1179" s="183" t="s">
        <v>568</v>
      </c>
      <c r="H1179" s="186">
        <v>0</v>
      </c>
      <c r="I1179" s="183" t="s">
        <v>19</v>
      </c>
      <c r="J1179" s="184"/>
      <c r="K1179" s="184"/>
      <c r="L1179" s="183">
        <v>2022</v>
      </c>
      <c r="M1179" s="184"/>
      <c r="N1179" s="183" t="s">
        <v>34</v>
      </c>
      <c r="O1179" s="184"/>
    </row>
    <row r="1180" spans="1:15" s="176" customFormat="1" ht="15" x14ac:dyDescent="0.15">
      <c r="A1180" s="183" t="s">
        <v>15</v>
      </c>
      <c r="B1180" s="183" t="s">
        <v>40</v>
      </c>
      <c r="C1180" s="184"/>
      <c r="D1180" s="183" t="s">
        <v>17</v>
      </c>
      <c r="E1180" s="183" t="s">
        <v>18</v>
      </c>
      <c r="F1180" s="185">
        <v>45127</v>
      </c>
      <c r="G1180" s="183" t="s">
        <v>41</v>
      </c>
      <c r="H1180" s="186">
        <v>20000</v>
      </c>
      <c r="I1180" s="183" t="s">
        <v>19</v>
      </c>
      <c r="J1180" s="183">
        <v>200</v>
      </c>
      <c r="K1180" s="184"/>
      <c r="L1180" s="183">
        <v>2023</v>
      </c>
      <c r="M1180" s="184"/>
      <c r="N1180" s="184"/>
      <c r="O1180" s="184"/>
    </row>
    <row r="1181" spans="1:15" s="176" customFormat="1" ht="15" x14ac:dyDescent="0.15">
      <c r="A1181" s="183" t="s">
        <v>15</v>
      </c>
      <c r="B1181" s="183" t="s">
        <v>40</v>
      </c>
      <c r="C1181" s="184"/>
      <c r="D1181" s="183" t="s">
        <v>17</v>
      </c>
      <c r="E1181" s="183" t="s">
        <v>18</v>
      </c>
      <c r="F1181" s="185">
        <v>45132</v>
      </c>
      <c r="G1181" s="183" t="s">
        <v>41</v>
      </c>
      <c r="H1181" s="186">
        <v>40000</v>
      </c>
      <c r="I1181" s="183" t="s">
        <v>19</v>
      </c>
      <c r="J1181" s="183">
        <v>400</v>
      </c>
      <c r="K1181" s="184"/>
      <c r="L1181" s="183">
        <v>2023</v>
      </c>
      <c r="M1181" s="184"/>
      <c r="N1181" s="184"/>
      <c r="O1181" s="184"/>
    </row>
    <row r="1182" spans="1:15" s="176" customFormat="1" ht="15" x14ac:dyDescent="0.15">
      <c r="A1182" s="183" t="s">
        <v>15</v>
      </c>
      <c r="B1182" s="183" t="s">
        <v>40</v>
      </c>
      <c r="C1182" s="184"/>
      <c r="D1182" s="183" t="s">
        <v>17</v>
      </c>
      <c r="E1182" s="183" t="s">
        <v>18</v>
      </c>
      <c r="F1182" s="185">
        <v>45133</v>
      </c>
      <c r="G1182" s="183" t="s">
        <v>41</v>
      </c>
      <c r="H1182" s="186">
        <v>80000</v>
      </c>
      <c r="I1182" s="183" t="s">
        <v>19</v>
      </c>
      <c r="J1182" s="183">
        <v>800</v>
      </c>
      <c r="K1182" s="184"/>
      <c r="L1182" s="183">
        <v>2023</v>
      </c>
      <c r="M1182" s="184"/>
      <c r="N1182" s="184"/>
      <c r="O1182" s="184"/>
    </row>
    <row r="1183" spans="1:15" s="176" customFormat="1" ht="15" x14ac:dyDescent="0.15">
      <c r="A1183" s="183" t="s">
        <v>15</v>
      </c>
      <c r="B1183" s="183" t="s">
        <v>40</v>
      </c>
      <c r="C1183" s="184"/>
      <c r="D1183" s="183" t="s">
        <v>17</v>
      </c>
      <c r="E1183" s="183" t="s">
        <v>18</v>
      </c>
      <c r="F1183" s="185">
        <v>45134</v>
      </c>
      <c r="G1183" s="183" t="s">
        <v>41</v>
      </c>
      <c r="H1183" s="186">
        <v>60000</v>
      </c>
      <c r="I1183" s="183" t="s">
        <v>19</v>
      </c>
      <c r="J1183" s="183">
        <v>600</v>
      </c>
      <c r="K1183" s="184"/>
      <c r="L1183" s="183">
        <v>2023</v>
      </c>
      <c r="M1183" s="184"/>
      <c r="N1183" s="184"/>
      <c r="O1183" s="184"/>
    </row>
    <row r="1184" spans="1:15" s="176" customFormat="1" ht="15" x14ac:dyDescent="0.15">
      <c r="A1184" s="183" t="s">
        <v>15</v>
      </c>
      <c r="B1184" s="183" t="s">
        <v>40</v>
      </c>
      <c r="C1184" s="184"/>
      <c r="D1184" s="183" t="s">
        <v>17</v>
      </c>
      <c r="E1184" s="183" t="s">
        <v>18</v>
      </c>
      <c r="F1184" s="185">
        <v>45135</v>
      </c>
      <c r="G1184" s="183" t="s">
        <v>41</v>
      </c>
      <c r="H1184" s="186">
        <v>80000</v>
      </c>
      <c r="I1184" s="183" t="s">
        <v>19</v>
      </c>
      <c r="J1184" s="183">
        <v>800</v>
      </c>
      <c r="K1184" s="184"/>
      <c r="L1184" s="183">
        <v>2023</v>
      </c>
      <c r="M1184" s="184"/>
      <c r="N1184" s="184"/>
      <c r="O1184" s="184"/>
    </row>
    <row r="1185" spans="1:15" s="176" customFormat="1" ht="15" x14ac:dyDescent="0.15">
      <c r="A1185" s="183" t="s">
        <v>15</v>
      </c>
      <c r="B1185" s="183" t="s">
        <v>40</v>
      </c>
      <c r="C1185" s="184"/>
      <c r="D1185" s="183" t="s">
        <v>17</v>
      </c>
      <c r="E1185" s="183" t="s">
        <v>18</v>
      </c>
      <c r="F1185" s="185">
        <v>45136</v>
      </c>
      <c r="G1185" s="183" t="s">
        <v>41</v>
      </c>
      <c r="H1185" s="186">
        <v>40000</v>
      </c>
      <c r="I1185" s="183" t="s">
        <v>19</v>
      </c>
      <c r="J1185" s="183">
        <v>400</v>
      </c>
      <c r="K1185" s="184"/>
      <c r="L1185" s="183">
        <v>2023</v>
      </c>
      <c r="M1185" s="184"/>
      <c r="N1185" s="184"/>
      <c r="O1185" s="184"/>
    </row>
    <row r="1186" spans="1:15" s="176" customFormat="1" ht="15" x14ac:dyDescent="0.15">
      <c r="A1186" s="183" t="s">
        <v>15</v>
      </c>
      <c r="B1186" s="183" t="s">
        <v>40</v>
      </c>
      <c r="C1186" s="184"/>
      <c r="D1186" s="183" t="s">
        <v>17</v>
      </c>
      <c r="E1186" s="183" t="s">
        <v>18</v>
      </c>
      <c r="F1186" s="185">
        <v>45138</v>
      </c>
      <c r="G1186" s="183" t="s">
        <v>41</v>
      </c>
      <c r="H1186" s="186">
        <v>180000</v>
      </c>
      <c r="I1186" s="183" t="s">
        <v>19</v>
      </c>
      <c r="J1186" s="183">
        <v>1800</v>
      </c>
      <c r="K1186" s="184"/>
      <c r="L1186" s="183">
        <v>2023</v>
      </c>
      <c r="M1186" s="184"/>
      <c r="N1186" s="184"/>
      <c r="O1186" s="184"/>
    </row>
    <row r="1187" spans="1:15" s="176" customFormat="1" ht="15" x14ac:dyDescent="0.15">
      <c r="A1187" s="183" t="s">
        <v>15</v>
      </c>
      <c r="B1187" s="183" t="s">
        <v>40</v>
      </c>
      <c r="C1187" s="184"/>
      <c r="D1187" s="183" t="s">
        <v>17</v>
      </c>
      <c r="E1187" s="183" t="s">
        <v>18</v>
      </c>
      <c r="F1187" s="185">
        <v>45139</v>
      </c>
      <c r="G1187" s="183" t="s">
        <v>41</v>
      </c>
      <c r="H1187" s="186">
        <v>80000</v>
      </c>
      <c r="I1187" s="183" t="s">
        <v>19</v>
      </c>
      <c r="J1187" s="183">
        <v>800</v>
      </c>
      <c r="K1187" s="184"/>
      <c r="L1187" s="183">
        <v>2023</v>
      </c>
      <c r="M1187" s="184"/>
      <c r="N1187" s="184"/>
      <c r="O1187" s="184"/>
    </row>
    <row r="1188" spans="1:15" s="176" customFormat="1" ht="15" x14ac:dyDescent="0.15">
      <c r="A1188" s="183" t="s">
        <v>15</v>
      </c>
      <c r="B1188" s="183" t="s">
        <v>40</v>
      </c>
      <c r="C1188" s="184"/>
      <c r="D1188" s="183" t="s">
        <v>17</v>
      </c>
      <c r="E1188" s="183" t="s">
        <v>18</v>
      </c>
      <c r="F1188" s="185">
        <v>45140</v>
      </c>
      <c r="G1188" s="183" t="s">
        <v>41</v>
      </c>
      <c r="H1188" s="186">
        <v>120000</v>
      </c>
      <c r="I1188" s="183" t="s">
        <v>19</v>
      </c>
      <c r="J1188" s="183">
        <v>1200</v>
      </c>
      <c r="K1188" s="184"/>
      <c r="L1188" s="183">
        <v>2023</v>
      </c>
      <c r="M1188" s="184"/>
      <c r="N1188" s="184"/>
      <c r="O1188" s="184"/>
    </row>
    <row r="1189" spans="1:15" s="176" customFormat="1" ht="15" x14ac:dyDescent="0.15">
      <c r="A1189" s="183" t="s">
        <v>15</v>
      </c>
      <c r="B1189" s="183" t="s">
        <v>40</v>
      </c>
      <c r="C1189" s="184"/>
      <c r="D1189" s="183" t="s">
        <v>17</v>
      </c>
      <c r="E1189" s="183" t="s">
        <v>18</v>
      </c>
      <c r="F1189" s="185">
        <v>45141</v>
      </c>
      <c r="G1189" s="183" t="s">
        <v>41</v>
      </c>
      <c r="H1189" s="186">
        <v>100000</v>
      </c>
      <c r="I1189" s="183" t="s">
        <v>19</v>
      </c>
      <c r="J1189" s="183">
        <v>1000</v>
      </c>
      <c r="K1189" s="184"/>
      <c r="L1189" s="183">
        <v>2023</v>
      </c>
      <c r="M1189" s="184"/>
      <c r="N1189" s="184"/>
      <c r="O1189" s="184"/>
    </row>
    <row r="1190" spans="1:15" s="176" customFormat="1" ht="15" x14ac:dyDescent="0.15">
      <c r="A1190" s="183" t="s">
        <v>15</v>
      </c>
      <c r="B1190" s="183" t="s">
        <v>40</v>
      </c>
      <c r="C1190" s="184"/>
      <c r="D1190" s="183" t="s">
        <v>17</v>
      </c>
      <c r="E1190" s="183" t="s">
        <v>18</v>
      </c>
      <c r="F1190" s="185">
        <v>45142</v>
      </c>
      <c r="G1190" s="183" t="s">
        <v>41</v>
      </c>
      <c r="H1190" s="186">
        <v>80000</v>
      </c>
      <c r="I1190" s="183" t="s">
        <v>19</v>
      </c>
      <c r="J1190" s="183">
        <v>800</v>
      </c>
      <c r="K1190" s="184"/>
      <c r="L1190" s="183">
        <v>2023</v>
      </c>
      <c r="M1190" s="184"/>
      <c r="N1190" s="184"/>
      <c r="O1190" s="184"/>
    </row>
    <row r="1191" spans="1:15" s="176" customFormat="1" ht="15" x14ac:dyDescent="0.15">
      <c r="A1191" s="183" t="s">
        <v>15</v>
      </c>
      <c r="B1191" s="183" t="s">
        <v>40</v>
      </c>
      <c r="C1191" s="184"/>
      <c r="D1191" s="183" t="s">
        <v>17</v>
      </c>
      <c r="E1191" s="183" t="s">
        <v>18</v>
      </c>
      <c r="F1191" s="185">
        <v>45143</v>
      </c>
      <c r="G1191" s="183" t="s">
        <v>41</v>
      </c>
      <c r="H1191" s="186">
        <v>160000</v>
      </c>
      <c r="I1191" s="183" t="s">
        <v>19</v>
      </c>
      <c r="J1191" s="183">
        <v>1600</v>
      </c>
      <c r="K1191" s="184"/>
      <c r="L1191" s="183">
        <v>2023</v>
      </c>
      <c r="M1191" s="184"/>
      <c r="N1191" s="184"/>
      <c r="O1191" s="184"/>
    </row>
    <row r="1192" spans="1:15" s="176" customFormat="1" ht="15" x14ac:dyDescent="0.15">
      <c r="A1192" s="183" t="s">
        <v>15</v>
      </c>
      <c r="B1192" s="183" t="s">
        <v>40</v>
      </c>
      <c r="C1192" s="184"/>
      <c r="D1192" s="183" t="s">
        <v>17</v>
      </c>
      <c r="E1192" s="183" t="s">
        <v>18</v>
      </c>
      <c r="F1192" s="185">
        <v>45144</v>
      </c>
      <c r="G1192" s="183" t="s">
        <v>41</v>
      </c>
      <c r="H1192" s="186">
        <v>40000</v>
      </c>
      <c r="I1192" s="183" t="s">
        <v>19</v>
      </c>
      <c r="J1192" s="183">
        <v>400</v>
      </c>
      <c r="K1192" s="184"/>
      <c r="L1192" s="183">
        <v>2023</v>
      </c>
      <c r="M1192" s="184"/>
      <c r="N1192" s="184"/>
      <c r="O1192" s="184"/>
    </row>
    <row r="1193" spans="1:15" s="176" customFormat="1" ht="15" x14ac:dyDescent="0.15">
      <c r="A1193" s="183" t="s">
        <v>15</v>
      </c>
      <c r="B1193" s="183" t="s">
        <v>40</v>
      </c>
      <c r="C1193" s="184"/>
      <c r="D1193" s="183" t="s">
        <v>17</v>
      </c>
      <c r="E1193" s="183" t="s">
        <v>18</v>
      </c>
      <c r="F1193" s="185">
        <v>45145</v>
      </c>
      <c r="G1193" s="183" t="s">
        <v>41</v>
      </c>
      <c r="H1193" s="186">
        <v>140000</v>
      </c>
      <c r="I1193" s="183" t="s">
        <v>19</v>
      </c>
      <c r="J1193" s="183">
        <v>1400</v>
      </c>
      <c r="K1193" s="184"/>
      <c r="L1193" s="183">
        <v>2023</v>
      </c>
      <c r="M1193" s="184"/>
      <c r="N1193" s="184"/>
      <c r="O1193" s="184"/>
    </row>
    <row r="1194" spans="1:15" s="176" customFormat="1" ht="15" x14ac:dyDescent="0.15">
      <c r="A1194" s="183" t="s">
        <v>15</v>
      </c>
      <c r="B1194" s="183" t="s">
        <v>40</v>
      </c>
      <c r="C1194" s="184"/>
      <c r="D1194" s="183" t="s">
        <v>17</v>
      </c>
      <c r="E1194" s="183" t="s">
        <v>18</v>
      </c>
      <c r="F1194" s="185">
        <v>45146</v>
      </c>
      <c r="G1194" s="183" t="s">
        <v>41</v>
      </c>
      <c r="H1194" s="186">
        <v>120000</v>
      </c>
      <c r="I1194" s="183" t="s">
        <v>19</v>
      </c>
      <c r="J1194" s="183">
        <v>1200</v>
      </c>
      <c r="K1194" s="184"/>
      <c r="L1194" s="183">
        <v>2023</v>
      </c>
      <c r="M1194" s="184"/>
      <c r="N1194" s="184"/>
      <c r="O1194" s="184"/>
    </row>
    <row r="1195" spans="1:15" s="176" customFormat="1" ht="15" x14ac:dyDescent="0.15">
      <c r="A1195" s="183" t="s">
        <v>15</v>
      </c>
      <c r="B1195" s="183" t="s">
        <v>40</v>
      </c>
      <c r="C1195" s="184"/>
      <c r="D1195" s="183" t="s">
        <v>17</v>
      </c>
      <c r="E1195" s="183" t="s">
        <v>18</v>
      </c>
      <c r="F1195" s="185">
        <v>45147</v>
      </c>
      <c r="G1195" s="183" t="s">
        <v>41</v>
      </c>
      <c r="H1195" s="186">
        <v>280000</v>
      </c>
      <c r="I1195" s="183" t="s">
        <v>19</v>
      </c>
      <c r="J1195" s="183">
        <v>2800</v>
      </c>
      <c r="K1195" s="184"/>
      <c r="L1195" s="183">
        <v>2023</v>
      </c>
      <c r="M1195" s="184"/>
      <c r="N1195" s="184"/>
      <c r="O1195" s="184"/>
    </row>
    <row r="1196" spans="1:15" s="176" customFormat="1" ht="15" x14ac:dyDescent="0.15">
      <c r="A1196" s="183" t="s">
        <v>15</v>
      </c>
      <c r="B1196" s="183" t="s">
        <v>40</v>
      </c>
      <c r="C1196" s="184"/>
      <c r="D1196" s="183" t="s">
        <v>17</v>
      </c>
      <c r="E1196" s="183" t="s">
        <v>18</v>
      </c>
      <c r="F1196" s="185">
        <v>45148</v>
      </c>
      <c r="G1196" s="183" t="s">
        <v>41</v>
      </c>
      <c r="H1196" s="186">
        <v>100000</v>
      </c>
      <c r="I1196" s="183" t="s">
        <v>19</v>
      </c>
      <c r="J1196" s="183">
        <v>1000</v>
      </c>
      <c r="K1196" s="184"/>
      <c r="L1196" s="183">
        <v>2023</v>
      </c>
      <c r="M1196" s="184"/>
      <c r="N1196" s="184"/>
      <c r="O1196" s="184"/>
    </row>
    <row r="1197" spans="1:15" s="176" customFormat="1" ht="15" x14ac:dyDescent="0.15">
      <c r="A1197" s="183" t="s">
        <v>15</v>
      </c>
      <c r="B1197" s="183" t="s">
        <v>40</v>
      </c>
      <c r="C1197" s="184"/>
      <c r="D1197" s="183" t="s">
        <v>17</v>
      </c>
      <c r="E1197" s="183" t="s">
        <v>18</v>
      </c>
      <c r="F1197" s="185">
        <v>45149</v>
      </c>
      <c r="G1197" s="183" t="s">
        <v>41</v>
      </c>
      <c r="H1197" s="186">
        <v>140000</v>
      </c>
      <c r="I1197" s="183" t="s">
        <v>19</v>
      </c>
      <c r="J1197" s="183">
        <v>1400</v>
      </c>
      <c r="K1197" s="184"/>
      <c r="L1197" s="183">
        <v>2023</v>
      </c>
      <c r="M1197" s="184"/>
      <c r="N1197" s="184"/>
      <c r="O1197" s="184"/>
    </row>
    <row r="1198" spans="1:15" s="176" customFormat="1" ht="15" x14ac:dyDescent="0.15">
      <c r="A1198" s="183" t="s">
        <v>15</v>
      </c>
      <c r="B1198" s="183" t="s">
        <v>40</v>
      </c>
      <c r="C1198" s="184"/>
      <c r="D1198" s="183" t="s">
        <v>17</v>
      </c>
      <c r="E1198" s="183" t="s">
        <v>18</v>
      </c>
      <c r="F1198" s="185">
        <v>45152</v>
      </c>
      <c r="G1198" s="183" t="s">
        <v>41</v>
      </c>
      <c r="H1198" s="186">
        <v>80000</v>
      </c>
      <c r="I1198" s="183" t="s">
        <v>19</v>
      </c>
      <c r="J1198" s="183">
        <v>800</v>
      </c>
      <c r="K1198" s="184"/>
      <c r="L1198" s="183">
        <v>2023</v>
      </c>
      <c r="M1198" s="184"/>
      <c r="N1198" s="184"/>
      <c r="O1198" s="184"/>
    </row>
    <row r="1199" spans="1:15" s="176" customFormat="1" ht="15" x14ac:dyDescent="0.15">
      <c r="A1199" s="183" t="s">
        <v>15</v>
      </c>
      <c r="B1199" s="183" t="s">
        <v>40</v>
      </c>
      <c r="C1199" s="184"/>
      <c r="D1199" s="183" t="s">
        <v>17</v>
      </c>
      <c r="E1199" s="183" t="s">
        <v>18</v>
      </c>
      <c r="F1199" s="185">
        <v>45153</v>
      </c>
      <c r="G1199" s="183" t="s">
        <v>41</v>
      </c>
      <c r="H1199" s="186">
        <v>120000</v>
      </c>
      <c r="I1199" s="183" t="s">
        <v>19</v>
      </c>
      <c r="J1199" s="183">
        <v>1200</v>
      </c>
      <c r="K1199" s="184"/>
      <c r="L1199" s="183">
        <v>2023</v>
      </c>
      <c r="M1199" s="184"/>
      <c r="N1199" s="184"/>
      <c r="O1199" s="184"/>
    </row>
    <row r="1200" spans="1:15" s="176" customFormat="1" ht="15" x14ac:dyDescent="0.15">
      <c r="A1200" s="183" t="s">
        <v>15</v>
      </c>
      <c r="B1200" s="183" t="s">
        <v>40</v>
      </c>
      <c r="C1200" s="184"/>
      <c r="D1200" s="183" t="s">
        <v>17</v>
      </c>
      <c r="E1200" s="183" t="s">
        <v>18</v>
      </c>
      <c r="F1200" s="185">
        <v>45154</v>
      </c>
      <c r="G1200" s="183" t="s">
        <v>41</v>
      </c>
      <c r="H1200" s="186">
        <v>40000</v>
      </c>
      <c r="I1200" s="183" t="s">
        <v>19</v>
      </c>
      <c r="J1200" s="183">
        <v>400</v>
      </c>
      <c r="K1200" s="184"/>
      <c r="L1200" s="183">
        <v>2023</v>
      </c>
      <c r="M1200" s="184"/>
      <c r="N1200" s="184"/>
      <c r="O1200" s="184"/>
    </row>
    <row r="1201" spans="1:15" s="176" customFormat="1" ht="15" x14ac:dyDescent="0.15">
      <c r="A1201" s="183" t="s">
        <v>15</v>
      </c>
      <c r="B1201" s="183" t="s">
        <v>40</v>
      </c>
      <c r="C1201" s="184"/>
      <c r="D1201" s="183" t="s">
        <v>17</v>
      </c>
      <c r="E1201" s="183" t="s">
        <v>18</v>
      </c>
      <c r="F1201" s="185">
        <v>45155</v>
      </c>
      <c r="G1201" s="183" t="s">
        <v>41</v>
      </c>
      <c r="H1201" s="186">
        <v>40000</v>
      </c>
      <c r="I1201" s="183" t="s">
        <v>19</v>
      </c>
      <c r="J1201" s="183">
        <v>400</v>
      </c>
      <c r="K1201" s="184"/>
      <c r="L1201" s="183">
        <v>2023</v>
      </c>
      <c r="M1201" s="184"/>
      <c r="N1201" s="184"/>
      <c r="O1201" s="184"/>
    </row>
    <row r="1202" spans="1:15" s="176" customFormat="1" ht="15" x14ac:dyDescent="0.15">
      <c r="A1202" s="183" t="s">
        <v>15</v>
      </c>
      <c r="B1202" s="183" t="s">
        <v>40</v>
      </c>
      <c r="C1202" s="184"/>
      <c r="D1202" s="183" t="s">
        <v>17</v>
      </c>
      <c r="E1202" s="183" t="s">
        <v>18</v>
      </c>
      <c r="F1202" s="185">
        <v>45156</v>
      </c>
      <c r="G1202" s="183" t="s">
        <v>41</v>
      </c>
      <c r="H1202" s="186">
        <v>40000</v>
      </c>
      <c r="I1202" s="183" t="s">
        <v>19</v>
      </c>
      <c r="J1202" s="183">
        <v>400</v>
      </c>
      <c r="K1202" s="184"/>
      <c r="L1202" s="183">
        <v>2023</v>
      </c>
      <c r="M1202" s="184"/>
      <c r="N1202" s="184"/>
      <c r="O1202" s="184"/>
    </row>
    <row r="1203" spans="1:15" s="176" customFormat="1" ht="15" x14ac:dyDescent="0.15">
      <c r="A1203" s="183" t="s">
        <v>15</v>
      </c>
      <c r="B1203" s="183" t="s">
        <v>40</v>
      </c>
      <c r="C1203" s="184"/>
      <c r="D1203" s="183" t="s">
        <v>17</v>
      </c>
      <c r="E1203" s="183" t="s">
        <v>18</v>
      </c>
      <c r="F1203" s="185">
        <v>45157</v>
      </c>
      <c r="G1203" s="183" t="s">
        <v>41</v>
      </c>
      <c r="H1203" s="186">
        <v>40000</v>
      </c>
      <c r="I1203" s="183" t="s">
        <v>19</v>
      </c>
      <c r="J1203" s="183">
        <v>400</v>
      </c>
      <c r="K1203" s="184"/>
      <c r="L1203" s="183">
        <v>2023</v>
      </c>
      <c r="M1203" s="184"/>
      <c r="N1203" s="184"/>
      <c r="O1203" s="184"/>
    </row>
    <row r="1204" spans="1:15" s="176" customFormat="1" ht="15" x14ac:dyDescent="0.15">
      <c r="A1204" s="183" t="s">
        <v>15</v>
      </c>
      <c r="B1204" s="183" t="s">
        <v>40</v>
      </c>
      <c r="C1204" s="184"/>
      <c r="D1204" s="183" t="s">
        <v>17</v>
      </c>
      <c r="E1204" s="183" t="s">
        <v>18</v>
      </c>
      <c r="F1204" s="185">
        <v>45159</v>
      </c>
      <c r="G1204" s="183" t="s">
        <v>41</v>
      </c>
      <c r="H1204" s="186">
        <v>40000</v>
      </c>
      <c r="I1204" s="183" t="s">
        <v>19</v>
      </c>
      <c r="J1204" s="183">
        <v>400</v>
      </c>
      <c r="K1204" s="184"/>
      <c r="L1204" s="183">
        <v>2023</v>
      </c>
      <c r="M1204" s="184"/>
      <c r="N1204" s="184"/>
      <c r="O1204" s="184"/>
    </row>
    <row r="1205" spans="1:15" s="176" customFormat="1" ht="15" x14ac:dyDescent="0.15">
      <c r="A1205" s="183" t="s">
        <v>15</v>
      </c>
      <c r="B1205" s="183" t="s">
        <v>40</v>
      </c>
      <c r="C1205" s="184"/>
      <c r="D1205" s="183" t="s">
        <v>17</v>
      </c>
      <c r="E1205" s="183" t="s">
        <v>18</v>
      </c>
      <c r="F1205" s="185">
        <v>45163</v>
      </c>
      <c r="G1205" s="183" t="s">
        <v>41</v>
      </c>
      <c r="H1205" s="186">
        <v>40000</v>
      </c>
      <c r="I1205" s="183" t="s">
        <v>19</v>
      </c>
      <c r="J1205" s="183">
        <v>400</v>
      </c>
      <c r="K1205" s="184"/>
      <c r="L1205" s="183">
        <v>2023</v>
      </c>
      <c r="M1205" s="184"/>
      <c r="N1205" s="184"/>
      <c r="O1205" s="184"/>
    </row>
    <row r="1206" spans="1:15" s="176" customFormat="1" ht="15" x14ac:dyDescent="0.15">
      <c r="A1206" s="183" t="s">
        <v>15</v>
      </c>
      <c r="B1206" s="183" t="s">
        <v>40</v>
      </c>
      <c r="C1206" s="184"/>
      <c r="D1206" s="183" t="s">
        <v>17</v>
      </c>
      <c r="E1206" s="183" t="s">
        <v>18</v>
      </c>
      <c r="F1206" s="185">
        <v>45165</v>
      </c>
      <c r="G1206" s="183" t="s">
        <v>41</v>
      </c>
      <c r="H1206" s="186">
        <v>80000</v>
      </c>
      <c r="I1206" s="183" t="s">
        <v>19</v>
      </c>
      <c r="J1206" s="183">
        <v>800</v>
      </c>
      <c r="K1206" s="184"/>
      <c r="L1206" s="183">
        <v>2023</v>
      </c>
      <c r="M1206" s="184"/>
      <c r="N1206" s="184"/>
      <c r="O1206" s="184"/>
    </row>
    <row r="1207" spans="1:15" s="176" customFormat="1" ht="15" x14ac:dyDescent="0.15">
      <c r="A1207" s="183" t="s">
        <v>15</v>
      </c>
      <c r="B1207" s="183" t="s">
        <v>40</v>
      </c>
      <c r="C1207" s="184"/>
      <c r="D1207" s="183" t="s">
        <v>17</v>
      </c>
      <c r="E1207" s="183" t="s">
        <v>18</v>
      </c>
      <c r="F1207" s="185">
        <v>45166</v>
      </c>
      <c r="G1207" s="183" t="s">
        <v>41</v>
      </c>
      <c r="H1207" s="186">
        <v>80000</v>
      </c>
      <c r="I1207" s="183" t="s">
        <v>19</v>
      </c>
      <c r="J1207" s="183">
        <v>800</v>
      </c>
      <c r="K1207" s="184"/>
      <c r="L1207" s="183">
        <v>2023</v>
      </c>
      <c r="M1207" s="184"/>
      <c r="N1207" s="184"/>
      <c r="O1207" s="184"/>
    </row>
    <row r="1208" spans="1:15" s="176" customFormat="1" ht="15" x14ac:dyDescent="0.15">
      <c r="A1208" s="183" t="s">
        <v>15</v>
      </c>
      <c r="B1208" s="183" t="s">
        <v>40</v>
      </c>
      <c r="C1208" s="184"/>
      <c r="D1208" s="183" t="s">
        <v>17</v>
      </c>
      <c r="E1208" s="183" t="s">
        <v>18</v>
      </c>
      <c r="F1208" s="185">
        <v>45167</v>
      </c>
      <c r="G1208" s="183" t="s">
        <v>41</v>
      </c>
      <c r="H1208" s="186">
        <v>40000</v>
      </c>
      <c r="I1208" s="183" t="s">
        <v>19</v>
      </c>
      <c r="J1208" s="183">
        <v>400</v>
      </c>
      <c r="K1208" s="184"/>
      <c r="L1208" s="183">
        <v>2023</v>
      </c>
      <c r="M1208" s="184"/>
      <c r="N1208" s="184"/>
      <c r="O1208" s="184"/>
    </row>
    <row r="1209" spans="1:15" s="176" customFormat="1" ht="15" x14ac:dyDescent="0.15">
      <c r="A1209" s="183" t="s">
        <v>15</v>
      </c>
      <c r="B1209" s="183" t="s">
        <v>40</v>
      </c>
      <c r="C1209" s="184"/>
      <c r="D1209" s="183" t="s">
        <v>17</v>
      </c>
      <c r="E1209" s="183" t="s">
        <v>18</v>
      </c>
      <c r="F1209" s="185">
        <v>45168</v>
      </c>
      <c r="G1209" s="183" t="s">
        <v>41</v>
      </c>
      <c r="H1209" s="186">
        <v>40000</v>
      </c>
      <c r="I1209" s="183" t="s">
        <v>19</v>
      </c>
      <c r="J1209" s="183">
        <v>400</v>
      </c>
      <c r="K1209" s="184"/>
      <c r="L1209" s="183">
        <v>2023</v>
      </c>
      <c r="M1209" s="184"/>
      <c r="N1209" s="184"/>
      <c r="O1209" s="184"/>
    </row>
    <row r="1210" spans="1:15" s="176" customFormat="1" ht="15" x14ac:dyDescent="0.15">
      <c r="A1210" s="183" t="s">
        <v>15</v>
      </c>
      <c r="B1210" s="183" t="s">
        <v>40</v>
      </c>
      <c r="C1210" s="184"/>
      <c r="D1210" s="183" t="s">
        <v>17</v>
      </c>
      <c r="E1210" s="183" t="s">
        <v>18</v>
      </c>
      <c r="F1210" s="185">
        <v>45169</v>
      </c>
      <c r="G1210" s="183" t="s">
        <v>41</v>
      </c>
      <c r="H1210" s="186">
        <v>80000</v>
      </c>
      <c r="I1210" s="183" t="s">
        <v>19</v>
      </c>
      <c r="J1210" s="183">
        <v>800</v>
      </c>
      <c r="K1210" s="184"/>
      <c r="L1210" s="183">
        <v>2023</v>
      </c>
      <c r="M1210" s="184"/>
      <c r="N1210" s="184"/>
      <c r="O1210" s="184"/>
    </row>
    <row r="1211" spans="1:15" s="176" customFormat="1" ht="15" x14ac:dyDescent="0.15">
      <c r="A1211" s="183" t="s">
        <v>15</v>
      </c>
      <c r="B1211" s="183" t="s">
        <v>40</v>
      </c>
      <c r="C1211" s="184"/>
      <c r="D1211" s="183" t="s">
        <v>17</v>
      </c>
      <c r="E1211" s="183" t="s">
        <v>18</v>
      </c>
      <c r="F1211" s="185">
        <v>45170</v>
      </c>
      <c r="G1211" s="183" t="s">
        <v>41</v>
      </c>
      <c r="H1211" s="186">
        <v>80000</v>
      </c>
      <c r="I1211" s="183" t="s">
        <v>19</v>
      </c>
      <c r="J1211" s="183">
        <v>800</v>
      </c>
      <c r="K1211" s="184"/>
      <c r="L1211" s="183">
        <v>2023</v>
      </c>
      <c r="M1211" s="184"/>
      <c r="N1211" s="184"/>
      <c r="O1211" s="184"/>
    </row>
    <row r="1212" spans="1:15" s="176" customFormat="1" ht="15" x14ac:dyDescent="0.15">
      <c r="A1212" s="183" t="s">
        <v>15</v>
      </c>
      <c r="B1212" s="183" t="s">
        <v>40</v>
      </c>
      <c r="C1212" s="184"/>
      <c r="D1212" s="183" t="s">
        <v>17</v>
      </c>
      <c r="E1212" s="183" t="s">
        <v>18</v>
      </c>
      <c r="F1212" s="185">
        <v>45172</v>
      </c>
      <c r="G1212" s="183" t="s">
        <v>41</v>
      </c>
      <c r="H1212" s="186">
        <v>40000</v>
      </c>
      <c r="I1212" s="183" t="s">
        <v>19</v>
      </c>
      <c r="J1212" s="183">
        <v>400</v>
      </c>
      <c r="K1212" s="184"/>
      <c r="L1212" s="183">
        <v>2023</v>
      </c>
      <c r="M1212" s="184"/>
      <c r="N1212" s="184"/>
      <c r="O1212" s="184"/>
    </row>
    <row r="1213" spans="1:15" s="176" customFormat="1" ht="15" x14ac:dyDescent="0.15">
      <c r="A1213" s="183" t="s">
        <v>15</v>
      </c>
      <c r="B1213" s="183" t="s">
        <v>40</v>
      </c>
      <c r="C1213" s="184"/>
      <c r="D1213" s="183" t="s">
        <v>17</v>
      </c>
      <c r="E1213" s="183" t="s">
        <v>18</v>
      </c>
      <c r="F1213" s="185">
        <v>45173</v>
      </c>
      <c r="G1213" s="183" t="s">
        <v>41</v>
      </c>
      <c r="H1213" s="186">
        <v>40000</v>
      </c>
      <c r="I1213" s="183" t="s">
        <v>19</v>
      </c>
      <c r="J1213" s="183">
        <v>400</v>
      </c>
      <c r="K1213" s="184"/>
      <c r="L1213" s="183">
        <v>2023</v>
      </c>
      <c r="M1213" s="184"/>
      <c r="N1213" s="184"/>
      <c r="O1213" s="184"/>
    </row>
    <row r="1214" spans="1:15" s="176" customFormat="1" ht="15" x14ac:dyDescent="0.15">
      <c r="A1214" s="183" t="s">
        <v>15</v>
      </c>
      <c r="B1214" s="183" t="s">
        <v>40</v>
      </c>
      <c r="C1214" s="184"/>
      <c r="D1214" s="183" t="s">
        <v>17</v>
      </c>
      <c r="E1214" s="183" t="s">
        <v>18</v>
      </c>
      <c r="F1214" s="185">
        <v>45174</v>
      </c>
      <c r="G1214" s="183" t="s">
        <v>41</v>
      </c>
      <c r="H1214" s="186">
        <v>40000</v>
      </c>
      <c r="I1214" s="183" t="s">
        <v>19</v>
      </c>
      <c r="J1214" s="183">
        <v>400</v>
      </c>
      <c r="K1214" s="184"/>
      <c r="L1214" s="183">
        <v>2023</v>
      </c>
      <c r="M1214" s="184"/>
      <c r="N1214" s="184"/>
      <c r="O1214" s="184"/>
    </row>
    <row r="1215" spans="1:15" s="176" customFormat="1" ht="15" x14ac:dyDescent="0.15">
      <c r="A1215" s="183" t="s">
        <v>15</v>
      </c>
      <c r="B1215" s="183" t="s">
        <v>40</v>
      </c>
      <c r="C1215" s="184"/>
      <c r="D1215" s="183" t="s">
        <v>17</v>
      </c>
      <c r="E1215" s="183" t="s">
        <v>18</v>
      </c>
      <c r="F1215" s="185">
        <v>45176</v>
      </c>
      <c r="G1215" s="183" t="s">
        <v>41</v>
      </c>
      <c r="H1215" s="186">
        <v>120000</v>
      </c>
      <c r="I1215" s="183" t="s">
        <v>19</v>
      </c>
      <c r="J1215" s="183">
        <v>1200</v>
      </c>
      <c r="K1215" s="184"/>
      <c r="L1215" s="183">
        <v>2023</v>
      </c>
      <c r="M1215" s="184"/>
      <c r="N1215" s="184"/>
      <c r="O1215" s="184"/>
    </row>
    <row r="1216" spans="1:15" s="176" customFormat="1" ht="15" x14ac:dyDescent="0.15">
      <c r="A1216" s="183" t="s">
        <v>15</v>
      </c>
      <c r="B1216" s="183" t="s">
        <v>40</v>
      </c>
      <c r="C1216" s="184"/>
      <c r="D1216" s="183" t="s">
        <v>17</v>
      </c>
      <c r="E1216" s="183" t="s">
        <v>18</v>
      </c>
      <c r="F1216" s="185">
        <v>45181</v>
      </c>
      <c r="G1216" s="183" t="s">
        <v>41</v>
      </c>
      <c r="H1216" s="186">
        <v>40000</v>
      </c>
      <c r="I1216" s="183" t="s">
        <v>19</v>
      </c>
      <c r="J1216" s="183">
        <v>400</v>
      </c>
      <c r="K1216" s="184"/>
      <c r="L1216" s="183">
        <v>2023</v>
      </c>
      <c r="M1216" s="184"/>
      <c r="N1216" s="184"/>
      <c r="O1216" s="184"/>
    </row>
    <row r="1217" spans="1:15" s="176" customFormat="1" ht="15" x14ac:dyDescent="0.15">
      <c r="A1217" s="183" t="s">
        <v>15</v>
      </c>
      <c r="B1217" s="183" t="s">
        <v>40</v>
      </c>
      <c r="C1217" s="184"/>
      <c r="D1217" s="183" t="s">
        <v>17</v>
      </c>
      <c r="E1217" s="183" t="s">
        <v>18</v>
      </c>
      <c r="F1217" s="185">
        <v>45182</v>
      </c>
      <c r="G1217" s="183" t="s">
        <v>41</v>
      </c>
      <c r="H1217" s="186">
        <v>40000</v>
      </c>
      <c r="I1217" s="183" t="s">
        <v>19</v>
      </c>
      <c r="J1217" s="183">
        <v>400</v>
      </c>
      <c r="K1217" s="184"/>
      <c r="L1217" s="183">
        <v>2023</v>
      </c>
      <c r="M1217" s="184"/>
      <c r="N1217" s="184"/>
      <c r="O1217" s="184"/>
    </row>
    <row r="1218" spans="1:15" s="176" customFormat="1" ht="15" x14ac:dyDescent="0.15">
      <c r="A1218" s="183" t="s">
        <v>15</v>
      </c>
      <c r="B1218" s="183" t="s">
        <v>40</v>
      </c>
      <c r="C1218" s="184"/>
      <c r="D1218" s="183" t="s">
        <v>17</v>
      </c>
      <c r="E1218" s="183" t="s">
        <v>18</v>
      </c>
      <c r="F1218" s="185">
        <v>45187</v>
      </c>
      <c r="G1218" s="183" t="s">
        <v>41</v>
      </c>
      <c r="H1218" s="186">
        <v>40000</v>
      </c>
      <c r="I1218" s="183" t="s">
        <v>19</v>
      </c>
      <c r="J1218" s="183">
        <v>400</v>
      </c>
      <c r="K1218" s="184"/>
      <c r="L1218" s="183">
        <v>2023</v>
      </c>
      <c r="M1218" s="184"/>
      <c r="N1218" s="184"/>
      <c r="O1218" s="184"/>
    </row>
    <row r="1219" spans="1:15" s="176" customFormat="1" ht="15" x14ac:dyDescent="0.15">
      <c r="A1219" s="183" t="s">
        <v>15</v>
      </c>
      <c r="B1219" s="183" t="s">
        <v>40</v>
      </c>
      <c r="C1219" s="184"/>
      <c r="D1219" s="183" t="s">
        <v>17</v>
      </c>
      <c r="E1219" s="183" t="s">
        <v>18</v>
      </c>
      <c r="F1219" s="185">
        <v>45190</v>
      </c>
      <c r="G1219" s="183" t="s">
        <v>41</v>
      </c>
      <c r="H1219" s="186">
        <v>40000</v>
      </c>
      <c r="I1219" s="183" t="s">
        <v>19</v>
      </c>
      <c r="J1219" s="183">
        <v>400</v>
      </c>
      <c r="K1219" s="184"/>
      <c r="L1219" s="183">
        <v>2023</v>
      </c>
      <c r="M1219" s="184"/>
      <c r="N1219" s="184"/>
      <c r="O1219" s="184"/>
    </row>
    <row r="1220" spans="1:15" s="176" customFormat="1" ht="15" x14ac:dyDescent="0.15">
      <c r="A1220" s="183" t="s">
        <v>15</v>
      </c>
      <c r="B1220" s="183" t="s">
        <v>40</v>
      </c>
      <c r="C1220" s="184"/>
      <c r="D1220" s="183" t="s">
        <v>17</v>
      </c>
      <c r="E1220" s="183" t="s">
        <v>18</v>
      </c>
      <c r="F1220" s="185">
        <v>45191</v>
      </c>
      <c r="G1220" s="183" t="s">
        <v>41</v>
      </c>
      <c r="H1220" s="186">
        <v>40000</v>
      </c>
      <c r="I1220" s="183" t="s">
        <v>19</v>
      </c>
      <c r="J1220" s="183">
        <v>400</v>
      </c>
      <c r="K1220" s="184"/>
      <c r="L1220" s="183">
        <v>2023</v>
      </c>
      <c r="M1220" s="184"/>
      <c r="N1220" s="184"/>
      <c r="O1220" s="184"/>
    </row>
    <row r="1221" spans="1:15" s="176" customFormat="1" ht="15" x14ac:dyDescent="0.15">
      <c r="A1221" s="183" t="s">
        <v>15</v>
      </c>
      <c r="B1221" s="183" t="s">
        <v>40</v>
      </c>
      <c r="C1221" s="184"/>
      <c r="D1221" s="183" t="s">
        <v>17</v>
      </c>
      <c r="E1221" s="183" t="s">
        <v>18</v>
      </c>
      <c r="F1221" s="185">
        <v>45200</v>
      </c>
      <c r="G1221" s="183" t="s">
        <v>41</v>
      </c>
      <c r="H1221" s="186">
        <v>40000</v>
      </c>
      <c r="I1221" s="183" t="s">
        <v>19</v>
      </c>
      <c r="J1221" s="183">
        <v>400</v>
      </c>
      <c r="K1221" s="184"/>
      <c r="L1221" s="183">
        <v>2023</v>
      </c>
      <c r="M1221" s="184"/>
      <c r="N1221" s="184"/>
      <c r="O1221" s="183" t="s">
        <v>741</v>
      </c>
    </row>
    <row r="1222" spans="1:15" s="176" customFormat="1" ht="15" x14ac:dyDescent="0.15">
      <c r="A1222" s="183" t="s">
        <v>15</v>
      </c>
      <c r="B1222" s="183" t="s">
        <v>40</v>
      </c>
      <c r="C1222" s="184"/>
      <c r="D1222" s="183" t="s">
        <v>17</v>
      </c>
      <c r="E1222" s="183" t="s">
        <v>18</v>
      </c>
      <c r="F1222" s="185">
        <v>45204</v>
      </c>
      <c r="G1222" s="183" t="s">
        <v>41</v>
      </c>
      <c r="H1222" s="186">
        <v>80000</v>
      </c>
      <c r="I1222" s="183" t="s">
        <v>19</v>
      </c>
      <c r="J1222" s="183">
        <v>800</v>
      </c>
      <c r="K1222" s="184"/>
      <c r="L1222" s="183">
        <v>2023</v>
      </c>
      <c r="M1222" s="184"/>
      <c r="N1222" s="184"/>
      <c r="O1222" s="184"/>
    </row>
    <row r="1223" spans="1:15" s="176" customFormat="1" ht="15" x14ac:dyDescent="0.15">
      <c r="A1223" s="183" t="s">
        <v>20</v>
      </c>
      <c r="B1223" s="183" t="s">
        <v>40</v>
      </c>
      <c r="C1223" s="184"/>
      <c r="D1223" s="183" t="s">
        <v>17</v>
      </c>
      <c r="E1223" s="183" t="s">
        <v>18</v>
      </c>
      <c r="F1223" s="185">
        <v>45124</v>
      </c>
      <c r="G1223" s="183" t="s">
        <v>41</v>
      </c>
      <c r="H1223" s="186">
        <v>40000</v>
      </c>
      <c r="I1223" s="183" t="s">
        <v>19</v>
      </c>
      <c r="J1223" s="183">
        <v>400</v>
      </c>
      <c r="K1223" s="184"/>
      <c r="L1223" s="183">
        <v>2023</v>
      </c>
      <c r="M1223" s="184"/>
      <c r="N1223" s="184"/>
      <c r="O1223" s="184"/>
    </row>
    <row r="1224" spans="1:15" s="176" customFormat="1" ht="15" x14ac:dyDescent="0.15">
      <c r="A1224" s="183" t="s">
        <v>20</v>
      </c>
      <c r="B1224" s="183" t="s">
        <v>40</v>
      </c>
      <c r="C1224" s="184"/>
      <c r="D1224" s="183" t="s">
        <v>17</v>
      </c>
      <c r="E1224" s="183" t="s">
        <v>18</v>
      </c>
      <c r="F1224" s="185">
        <v>45125</v>
      </c>
      <c r="G1224" s="183" t="s">
        <v>41</v>
      </c>
      <c r="H1224" s="186">
        <v>120000</v>
      </c>
      <c r="I1224" s="183" t="s">
        <v>19</v>
      </c>
      <c r="J1224" s="183">
        <v>1200</v>
      </c>
      <c r="K1224" s="184"/>
      <c r="L1224" s="183">
        <v>2023</v>
      </c>
      <c r="M1224" s="184"/>
      <c r="N1224" s="184"/>
      <c r="O1224" s="184"/>
    </row>
    <row r="1225" spans="1:15" s="176" customFormat="1" ht="15" x14ac:dyDescent="0.15">
      <c r="A1225" s="183" t="s">
        <v>20</v>
      </c>
      <c r="B1225" s="183" t="s">
        <v>40</v>
      </c>
      <c r="C1225" s="184"/>
      <c r="D1225" s="183" t="s">
        <v>17</v>
      </c>
      <c r="E1225" s="183" t="s">
        <v>18</v>
      </c>
      <c r="F1225" s="185">
        <v>45126</v>
      </c>
      <c r="G1225" s="183" t="s">
        <v>41</v>
      </c>
      <c r="H1225" s="186">
        <v>400000</v>
      </c>
      <c r="I1225" s="183" t="s">
        <v>19</v>
      </c>
      <c r="J1225" s="183">
        <v>4000</v>
      </c>
      <c r="K1225" s="184"/>
      <c r="L1225" s="183">
        <v>2023</v>
      </c>
      <c r="M1225" s="184"/>
      <c r="N1225" s="184"/>
      <c r="O1225" s="184"/>
    </row>
    <row r="1226" spans="1:15" s="176" customFormat="1" ht="15" x14ac:dyDescent="0.15">
      <c r="A1226" s="183" t="s">
        <v>20</v>
      </c>
      <c r="B1226" s="183" t="s">
        <v>40</v>
      </c>
      <c r="C1226" s="184"/>
      <c r="D1226" s="183" t="s">
        <v>17</v>
      </c>
      <c r="E1226" s="183" t="s">
        <v>18</v>
      </c>
      <c r="F1226" s="185">
        <v>45127</v>
      </c>
      <c r="G1226" s="183" t="s">
        <v>41</v>
      </c>
      <c r="H1226" s="186">
        <v>320000</v>
      </c>
      <c r="I1226" s="183" t="s">
        <v>19</v>
      </c>
      <c r="J1226" s="183">
        <v>3200</v>
      </c>
      <c r="K1226" s="184"/>
      <c r="L1226" s="183">
        <v>2023</v>
      </c>
      <c r="M1226" s="184"/>
      <c r="N1226" s="184"/>
      <c r="O1226" s="184"/>
    </row>
    <row r="1227" spans="1:15" s="176" customFormat="1" ht="15" x14ac:dyDescent="0.15">
      <c r="A1227" s="183" t="s">
        <v>20</v>
      </c>
      <c r="B1227" s="183" t="s">
        <v>40</v>
      </c>
      <c r="C1227" s="184"/>
      <c r="D1227" s="183" t="s">
        <v>17</v>
      </c>
      <c r="E1227" s="183" t="s">
        <v>18</v>
      </c>
      <c r="F1227" s="185">
        <v>45128</v>
      </c>
      <c r="G1227" s="183" t="s">
        <v>41</v>
      </c>
      <c r="H1227" s="186">
        <v>440000</v>
      </c>
      <c r="I1227" s="183" t="s">
        <v>19</v>
      </c>
      <c r="J1227" s="183">
        <v>4400</v>
      </c>
      <c r="K1227" s="184"/>
      <c r="L1227" s="183">
        <v>2023</v>
      </c>
      <c r="M1227" s="184"/>
      <c r="N1227" s="184"/>
      <c r="O1227" s="184"/>
    </row>
    <row r="1228" spans="1:15" s="176" customFormat="1" ht="15" x14ac:dyDescent="0.15">
      <c r="A1228" s="183" t="s">
        <v>20</v>
      </c>
      <c r="B1228" s="183" t="s">
        <v>40</v>
      </c>
      <c r="C1228" s="184"/>
      <c r="D1228" s="183" t="s">
        <v>17</v>
      </c>
      <c r="E1228" s="183" t="s">
        <v>18</v>
      </c>
      <c r="F1228" s="185">
        <v>45129</v>
      </c>
      <c r="G1228" s="183" t="s">
        <v>41</v>
      </c>
      <c r="H1228" s="186">
        <v>320000</v>
      </c>
      <c r="I1228" s="183" t="s">
        <v>19</v>
      </c>
      <c r="J1228" s="183">
        <v>3200</v>
      </c>
      <c r="K1228" s="184"/>
      <c r="L1228" s="183">
        <v>2023</v>
      </c>
      <c r="M1228" s="184"/>
      <c r="N1228" s="184"/>
      <c r="O1228" s="184"/>
    </row>
    <row r="1229" spans="1:15" s="176" customFormat="1" ht="15" x14ac:dyDescent="0.15">
      <c r="A1229" s="183" t="s">
        <v>20</v>
      </c>
      <c r="B1229" s="183" t="s">
        <v>40</v>
      </c>
      <c r="C1229" s="184"/>
      <c r="D1229" s="183" t="s">
        <v>17</v>
      </c>
      <c r="E1229" s="183" t="s">
        <v>18</v>
      </c>
      <c r="F1229" s="185">
        <v>45130</v>
      </c>
      <c r="G1229" s="183" t="s">
        <v>41</v>
      </c>
      <c r="H1229" s="186">
        <v>480000</v>
      </c>
      <c r="I1229" s="183" t="s">
        <v>19</v>
      </c>
      <c r="J1229" s="183">
        <v>4800</v>
      </c>
      <c r="K1229" s="184"/>
      <c r="L1229" s="183">
        <v>2023</v>
      </c>
      <c r="M1229" s="184"/>
      <c r="N1229" s="184"/>
      <c r="O1229" s="184"/>
    </row>
    <row r="1230" spans="1:15" s="176" customFormat="1" ht="15" x14ac:dyDescent="0.15">
      <c r="A1230" s="183" t="s">
        <v>20</v>
      </c>
      <c r="B1230" s="183" t="s">
        <v>40</v>
      </c>
      <c r="C1230" s="184"/>
      <c r="D1230" s="183" t="s">
        <v>17</v>
      </c>
      <c r="E1230" s="183" t="s">
        <v>18</v>
      </c>
      <c r="F1230" s="185">
        <v>45131</v>
      </c>
      <c r="G1230" s="183" t="s">
        <v>41</v>
      </c>
      <c r="H1230" s="186">
        <v>1080000</v>
      </c>
      <c r="I1230" s="183" t="s">
        <v>19</v>
      </c>
      <c r="J1230" s="183">
        <v>10800</v>
      </c>
      <c r="K1230" s="184"/>
      <c r="L1230" s="183">
        <v>2023</v>
      </c>
      <c r="M1230" s="184"/>
      <c r="N1230" s="184"/>
      <c r="O1230" s="184"/>
    </row>
    <row r="1231" spans="1:15" s="176" customFormat="1" ht="15" x14ac:dyDescent="0.15">
      <c r="A1231" s="183" t="s">
        <v>20</v>
      </c>
      <c r="B1231" s="183" t="s">
        <v>40</v>
      </c>
      <c r="C1231" s="184"/>
      <c r="D1231" s="183" t="s">
        <v>17</v>
      </c>
      <c r="E1231" s="183" t="s">
        <v>18</v>
      </c>
      <c r="F1231" s="185">
        <v>45132</v>
      </c>
      <c r="G1231" s="183" t="s">
        <v>41</v>
      </c>
      <c r="H1231" s="186">
        <v>1360000</v>
      </c>
      <c r="I1231" s="183" t="s">
        <v>19</v>
      </c>
      <c r="J1231" s="183">
        <v>13600</v>
      </c>
      <c r="K1231" s="184"/>
      <c r="L1231" s="183">
        <v>2023</v>
      </c>
      <c r="M1231" s="184"/>
      <c r="N1231" s="184"/>
      <c r="O1231" s="184"/>
    </row>
    <row r="1232" spans="1:15" s="176" customFormat="1" ht="15" x14ac:dyDescent="0.15">
      <c r="A1232" s="183" t="s">
        <v>20</v>
      </c>
      <c r="B1232" s="183" t="s">
        <v>40</v>
      </c>
      <c r="C1232" s="184"/>
      <c r="D1232" s="183" t="s">
        <v>17</v>
      </c>
      <c r="E1232" s="183" t="s">
        <v>18</v>
      </c>
      <c r="F1232" s="185">
        <v>45133</v>
      </c>
      <c r="G1232" s="183" t="s">
        <v>41</v>
      </c>
      <c r="H1232" s="186">
        <v>1200000</v>
      </c>
      <c r="I1232" s="183" t="s">
        <v>19</v>
      </c>
      <c r="J1232" s="183">
        <v>12000</v>
      </c>
      <c r="K1232" s="184"/>
      <c r="L1232" s="183">
        <v>2023</v>
      </c>
      <c r="M1232" s="184"/>
      <c r="N1232" s="184"/>
      <c r="O1232" s="184"/>
    </row>
    <row r="1233" spans="1:15" s="176" customFormat="1" ht="15" x14ac:dyDescent="0.15">
      <c r="A1233" s="183" t="s">
        <v>20</v>
      </c>
      <c r="B1233" s="183" t="s">
        <v>40</v>
      </c>
      <c r="C1233" s="184"/>
      <c r="D1233" s="183" t="s">
        <v>17</v>
      </c>
      <c r="E1233" s="183" t="s">
        <v>18</v>
      </c>
      <c r="F1233" s="185">
        <v>45134</v>
      </c>
      <c r="G1233" s="183" t="s">
        <v>41</v>
      </c>
      <c r="H1233" s="186">
        <v>1540000</v>
      </c>
      <c r="I1233" s="183" t="s">
        <v>19</v>
      </c>
      <c r="J1233" s="183">
        <v>15400</v>
      </c>
      <c r="K1233" s="184"/>
      <c r="L1233" s="183">
        <v>2023</v>
      </c>
      <c r="M1233" s="184"/>
      <c r="N1233" s="184"/>
      <c r="O1233" s="184"/>
    </row>
    <row r="1234" spans="1:15" s="176" customFormat="1" ht="15" x14ac:dyDescent="0.15">
      <c r="A1234" s="183" t="s">
        <v>20</v>
      </c>
      <c r="B1234" s="183" t="s">
        <v>40</v>
      </c>
      <c r="C1234" s="184"/>
      <c r="D1234" s="183" t="s">
        <v>17</v>
      </c>
      <c r="E1234" s="183" t="s">
        <v>18</v>
      </c>
      <c r="F1234" s="185">
        <v>45135</v>
      </c>
      <c r="G1234" s="183" t="s">
        <v>41</v>
      </c>
      <c r="H1234" s="186">
        <v>2000000</v>
      </c>
      <c r="I1234" s="183" t="s">
        <v>19</v>
      </c>
      <c r="J1234" s="183">
        <v>20000</v>
      </c>
      <c r="K1234" s="184"/>
      <c r="L1234" s="183">
        <v>2023</v>
      </c>
      <c r="M1234" s="184"/>
      <c r="N1234" s="184"/>
      <c r="O1234" s="184"/>
    </row>
    <row r="1235" spans="1:15" s="176" customFormat="1" ht="15" x14ac:dyDescent="0.15">
      <c r="A1235" s="183" t="s">
        <v>20</v>
      </c>
      <c r="B1235" s="183" t="s">
        <v>40</v>
      </c>
      <c r="C1235" s="184"/>
      <c r="D1235" s="183" t="s">
        <v>17</v>
      </c>
      <c r="E1235" s="183" t="s">
        <v>18</v>
      </c>
      <c r="F1235" s="185">
        <v>45136</v>
      </c>
      <c r="G1235" s="183" t="s">
        <v>41</v>
      </c>
      <c r="H1235" s="186">
        <v>1320000</v>
      </c>
      <c r="I1235" s="183" t="s">
        <v>19</v>
      </c>
      <c r="J1235" s="183">
        <v>13200</v>
      </c>
      <c r="K1235" s="184"/>
      <c r="L1235" s="183">
        <v>2023</v>
      </c>
      <c r="M1235" s="184"/>
      <c r="N1235" s="184"/>
      <c r="O1235" s="184"/>
    </row>
    <row r="1236" spans="1:15" s="176" customFormat="1" ht="15" x14ac:dyDescent="0.15">
      <c r="A1236" s="183" t="s">
        <v>20</v>
      </c>
      <c r="B1236" s="183" t="s">
        <v>40</v>
      </c>
      <c r="C1236" s="184"/>
      <c r="D1236" s="183" t="s">
        <v>17</v>
      </c>
      <c r="E1236" s="183" t="s">
        <v>18</v>
      </c>
      <c r="F1236" s="185">
        <v>45137</v>
      </c>
      <c r="G1236" s="183" t="s">
        <v>41</v>
      </c>
      <c r="H1236" s="186">
        <v>1240000</v>
      </c>
      <c r="I1236" s="183" t="s">
        <v>19</v>
      </c>
      <c r="J1236" s="183">
        <v>12400</v>
      </c>
      <c r="K1236" s="184"/>
      <c r="L1236" s="183">
        <v>2023</v>
      </c>
      <c r="M1236" s="184"/>
      <c r="N1236" s="184"/>
      <c r="O1236" s="184"/>
    </row>
    <row r="1237" spans="1:15" s="176" customFormat="1" ht="15" x14ac:dyDescent="0.15">
      <c r="A1237" s="183" t="s">
        <v>20</v>
      </c>
      <c r="B1237" s="183" t="s">
        <v>40</v>
      </c>
      <c r="C1237" s="184"/>
      <c r="D1237" s="183" t="s">
        <v>17</v>
      </c>
      <c r="E1237" s="183" t="s">
        <v>18</v>
      </c>
      <c r="F1237" s="185">
        <v>45138</v>
      </c>
      <c r="G1237" s="183" t="s">
        <v>41</v>
      </c>
      <c r="H1237" s="186">
        <v>2760000</v>
      </c>
      <c r="I1237" s="183" t="s">
        <v>19</v>
      </c>
      <c r="J1237" s="183">
        <v>27600</v>
      </c>
      <c r="K1237" s="184"/>
      <c r="L1237" s="183">
        <v>2023</v>
      </c>
      <c r="M1237" s="184"/>
      <c r="N1237" s="184"/>
      <c r="O1237" s="184"/>
    </row>
    <row r="1238" spans="1:15" s="176" customFormat="1" ht="15" x14ac:dyDescent="0.15">
      <c r="A1238" s="183" t="s">
        <v>20</v>
      </c>
      <c r="B1238" s="183" t="s">
        <v>40</v>
      </c>
      <c r="C1238" s="184"/>
      <c r="D1238" s="183" t="s">
        <v>17</v>
      </c>
      <c r="E1238" s="183" t="s">
        <v>18</v>
      </c>
      <c r="F1238" s="185">
        <v>45139</v>
      </c>
      <c r="G1238" s="183" t="s">
        <v>41</v>
      </c>
      <c r="H1238" s="186">
        <v>3000000</v>
      </c>
      <c r="I1238" s="183" t="s">
        <v>19</v>
      </c>
      <c r="J1238" s="183">
        <v>30000</v>
      </c>
      <c r="K1238" s="184"/>
      <c r="L1238" s="183">
        <v>2023</v>
      </c>
      <c r="M1238" s="184"/>
      <c r="N1238" s="184"/>
      <c r="O1238" s="184"/>
    </row>
    <row r="1239" spans="1:15" s="176" customFormat="1" ht="15" x14ac:dyDescent="0.15">
      <c r="A1239" s="183" t="s">
        <v>20</v>
      </c>
      <c r="B1239" s="183" t="s">
        <v>40</v>
      </c>
      <c r="C1239" s="184"/>
      <c r="D1239" s="183" t="s">
        <v>17</v>
      </c>
      <c r="E1239" s="183" t="s">
        <v>18</v>
      </c>
      <c r="F1239" s="185">
        <v>45140</v>
      </c>
      <c r="G1239" s="183" t="s">
        <v>41</v>
      </c>
      <c r="H1239" s="186">
        <v>3480000</v>
      </c>
      <c r="I1239" s="183" t="s">
        <v>19</v>
      </c>
      <c r="J1239" s="183">
        <v>34800</v>
      </c>
      <c r="K1239" s="184"/>
      <c r="L1239" s="183">
        <v>2023</v>
      </c>
      <c r="M1239" s="184"/>
      <c r="N1239" s="184"/>
      <c r="O1239" s="184"/>
    </row>
    <row r="1240" spans="1:15" s="176" customFormat="1" ht="15" x14ac:dyDescent="0.15">
      <c r="A1240" s="183" t="s">
        <v>20</v>
      </c>
      <c r="B1240" s="183" t="s">
        <v>40</v>
      </c>
      <c r="C1240" s="184"/>
      <c r="D1240" s="183" t="s">
        <v>17</v>
      </c>
      <c r="E1240" s="183" t="s">
        <v>18</v>
      </c>
      <c r="F1240" s="185">
        <v>45141</v>
      </c>
      <c r="G1240" s="183" t="s">
        <v>41</v>
      </c>
      <c r="H1240" s="186">
        <v>2960000</v>
      </c>
      <c r="I1240" s="183" t="s">
        <v>19</v>
      </c>
      <c r="J1240" s="183">
        <v>29600</v>
      </c>
      <c r="K1240" s="184"/>
      <c r="L1240" s="183">
        <v>2023</v>
      </c>
      <c r="M1240" s="184"/>
      <c r="N1240" s="184"/>
      <c r="O1240" s="184"/>
    </row>
    <row r="1241" spans="1:15" s="176" customFormat="1" ht="15" x14ac:dyDescent="0.15">
      <c r="A1241" s="183" t="s">
        <v>20</v>
      </c>
      <c r="B1241" s="183" t="s">
        <v>40</v>
      </c>
      <c r="C1241" s="184"/>
      <c r="D1241" s="183" t="s">
        <v>17</v>
      </c>
      <c r="E1241" s="183" t="s">
        <v>18</v>
      </c>
      <c r="F1241" s="185">
        <v>45142</v>
      </c>
      <c r="G1241" s="183" t="s">
        <v>41</v>
      </c>
      <c r="H1241" s="186">
        <v>2720000</v>
      </c>
      <c r="I1241" s="183" t="s">
        <v>19</v>
      </c>
      <c r="J1241" s="183">
        <v>27200</v>
      </c>
      <c r="K1241" s="184"/>
      <c r="L1241" s="183">
        <v>2023</v>
      </c>
      <c r="M1241" s="184"/>
      <c r="N1241" s="184"/>
      <c r="O1241" s="184"/>
    </row>
    <row r="1242" spans="1:15" s="176" customFormat="1" ht="15" x14ac:dyDescent="0.15">
      <c r="A1242" s="183" t="s">
        <v>20</v>
      </c>
      <c r="B1242" s="183" t="s">
        <v>40</v>
      </c>
      <c r="C1242" s="184"/>
      <c r="D1242" s="183" t="s">
        <v>17</v>
      </c>
      <c r="E1242" s="183" t="s">
        <v>18</v>
      </c>
      <c r="F1242" s="185">
        <v>45143</v>
      </c>
      <c r="G1242" s="183" t="s">
        <v>41</v>
      </c>
      <c r="H1242" s="186">
        <v>1960000</v>
      </c>
      <c r="I1242" s="183" t="s">
        <v>19</v>
      </c>
      <c r="J1242" s="183">
        <v>19600</v>
      </c>
      <c r="K1242" s="184"/>
      <c r="L1242" s="183">
        <v>2023</v>
      </c>
      <c r="M1242" s="184"/>
      <c r="N1242" s="184"/>
      <c r="O1242" s="184"/>
    </row>
    <row r="1243" spans="1:15" s="176" customFormat="1" ht="15" x14ac:dyDescent="0.15">
      <c r="A1243" s="183" t="s">
        <v>20</v>
      </c>
      <c r="B1243" s="183" t="s">
        <v>40</v>
      </c>
      <c r="C1243" s="184"/>
      <c r="D1243" s="183" t="s">
        <v>17</v>
      </c>
      <c r="E1243" s="183" t="s">
        <v>18</v>
      </c>
      <c r="F1243" s="185">
        <v>45143</v>
      </c>
      <c r="G1243" s="183" t="s">
        <v>41</v>
      </c>
      <c r="H1243" s="186">
        <v>160000</v>
      </c>
      <c r="I1243" s="183" t="s">
        <v>19</v>
      </c>
      <c r="J1243" s="183">
        <v>1600</v>
      </c>
      <c r="K1243" s="184"/>
      <c r="L1243" s="183">
        <v>2023</v>
      </c>
      <c r="M1243" s="184"/>
      <c r="N1243" s="184"/>
      <c r="O1243" s="183" t="s">
        <v>35</v>
      </c>
    </row>
    <row r="1244" spans="1:15" s="176" customFormat="1" ht="15" x14ac:dyDescent="0.15">
      <c r="A1244" s="183" t="s">
        <v>20</v>
      </c>
      <c r="B1244" s="183" t="s">
        <v>40</v>
      </c>
      <c r="C1244" s="184"/>
      <c r="D1244" s="183" t="s">
        <v>17</v>
      </c>
      <c r="E1244" s="183" t="s">
        <v>18</v>
      </c>
      <c r="F1244" s="185">
        <v>45144</v>
      </c>
      <c r="G1244" s="183" t="s">
        <v>41</v>
      </c>
      <c r="H1244" s="186">
        <v>2400000</v>
      </c>
      <c r="I1244" s="183" t="s">
        <v>19</v>
      </c>
      <c r="J1244" s="183">
        <v>24000</v>
      </c>
      <c r="K1244" s="184"/>
      <c r="L1244" s="183">
        <v>2023</v>
      </c>
      <c r="M1244" s="184"/>
      <c r="N1244" s="184"/>
      <c r="O1244" s="184"/>
    </row>
    <row r="1245" spans="1:15" s="176" customFormat="1" ht="15" x14ac:dyDescent="0.15">
      <c r="A1245" s="183" t="s">
        <v>20</v>
      </c>
      <c r="B1245" s="183" t="s">
        <v>40</v>
      </c>
      <c r="C1245" s="184"/>
      <c r="D1245" s="183" t="s">
        <v>17</v>
      </c>
      <c r="E1245" s="183" t="s">
        <v>18</v>
      </c>
      <c r="F1245" s="185">
        <v>45144</v>
      </c>
      <c r="G1245" s="183" t="s">
        <v>41</v>
      </c>
      <c r="H1245" s="186">
        <v>120000</v>
      </c>
      <c r="I1245" s="183" t="s">
        <v>19</v>
      </c>
      <c r="J1245" s="183">
        <v>1200</v>
      </c>
      <c r="K1245" s="184"/>
      <c r="L1245" s="183">
        <v>2023</v>
      </c>
      <c r="M1245" s="184"/>
      <c r="N1245" s="184"/>
      <c r="O1245" s="183" t="s">
        <v>698</v>
      </c>
    </row>
    <row r="1246" spans="1:15" s="176" customFormat="1" ht="15" x14ac:dyDescent="0.15">
      <c r="A1246" s="183" t="s">
        <v>20</v>
      </c>
      <c r="B1246" s="183" t="s">
        <v>40</v>
      </c>
      <c r="C1246" s="184"/>
      <c r="D1246" s="183" t="s">
        <v>17</v>
      </c>
      <c r="E1246" s="183" t="s">
        <v>18</v>
      </c>
      <c r="F1246" s="185">
        <v>45145</v>
      </c>
      <c r="G1246" s="183" t="s">
        <v>41</v>
      </c>
      <c r="H1246" s="186">
        <v>2320000</v>
      </c>
      <c r="I1246" s="183" t="s">
        <v>19</v>
      </c>
      <c r="J1246" s="183">
        <v>23200</v>
      </c>
      <c r="K1246" s="184"/>
      <c r="L1246" s="183">
        <v>2023</v>
      </c>
      <c r="M1246" s="184"/>
      <c r="N1246" s="184"/>
      <c r="O1246" s="184"/>
    </row>
    <row r="1247" spans="1:15" s="176" customFormat="1" ht="15" x14ac:dyDescent="0.15">
      <c r="A1247" s="183" t="s">
        <v>20</v>
      </c>
      <c r="B1247" s="183" t="s">
        <v>40</v>
      </c>
      <c r="C1247" s="184"/>
      <c r="D1247" s="183" t="s">
        <v>17</v>
      </c>
      <c r="E1247" s="183" t="s">
        <v>18</v>
      </c>
      <c r="F1247" s="185">
        <v>45145</v>
      </c>
      <c r="G1247" s="183" t="s">
        <v>41</v>
      </c>
      <c r="H1247" s="186">
        <v>200000</v>
      </c>
      <c r="I1247" s="183" t="s">
        <v>19</v>
      </c>
      <c r="J1247" s="183">
        <v>2000</v>
      </c>
      <c r="K1247" s="184"/>
      <c r="L1247" s="183">
        <v>2023</v>
      </c>
      <c r="M1247" s="184"/>
      <c r="N1247" s="184"/>
      <c r="O1247" s="183" t="s">
        <v>699</v>
      </c>
    </row>
    <row r="1248" spans="1:15" s="176" customFormat="1" ht="15" x14ac:dyDescent="0.15">
      <c r="A1248" s="183" t="s">
        <v>20</v>
      </c>
      <c r="B1248" s="183" t="s">
        <v>40</v>
      </c>
      <c r="C1248" s="184"/>
      <c r="D1248" s="183" t="s">
        <v>17</v>
      </c>
      <c r="E1248" s="183" t="s">
        <v>18</v>
      </c>
      <c r="F1248" s="185">
        <v>45146</v>
      </c>
      <c r="G1248" s="183" t="s">
        <v>41</v>
      </c>
      <c r="H1248" s="186">
        <v>3240000</v>
      </c>
      <c r="I1248" s="183" t="s">
        <v>19</v>
      </c>
      <c r="J1248" s="183">
        <v>32400</v>
      </c>
      <c r="K1248" s="184"/>
      <c r="L1248" s="183">
        <v>2023</v>
      </c>
      <c r="M1248" s="184"/>
      <c r="N1248" s="184"/>
      <c r="O1248" s="184"/>
    </row>
    <row r="1249" spans="1:15" s="176" customFormat="1" ht="15" x14ac:dyDescent="0.15">
      <c r="A1249" s="183" t="s">
        <v>20</v>
      </c>
      <c r="B1249" s="183" t="s">
        <v>40</v>
      </c>
      <c r="C1249" s="184"/>
      <c r="D1249" s="183" t="s">
        <v>17</v>
      </c>
      <c r="E1249" s="183" t="s">
        <v>18</v>
      </c>
      <c r="F1249" s="185">
        <v>45147</v>
      </c>
      <c r="G1249" s="183" t="s">
        <v>41</v>
      </c>
      <c r="H1249" s="186">
        <v>3320000</v>
      </c>
      <c r="I1249" s="183" t="s">
        <v>19</v>
      </c>
      <c r="J1249" s="183">
        <v>33200</v>
      </c>
      <c r="K1249" s="184"/>
      <c r="L1249" s="183">
        <v>2023</v>
      </c>
      <c r="M1249" s="184"/>
      <c r="N1249" s="184"/>
      <c r="O1249" s="184"/>
    </row>
    <row r="1250" spans="1:15" s="176" customFormat="1" ht="15" x14ac:dyDescent="0.15">
      <c r="A1250" s="183" t="s">
        <v>20</v>
      </c>
      <c r="B1250" s="183" t="s">
        <v>40</v>
      </c>
      <c r="C1250" s="184"/>
      <c r="D1250" s="183" t="s">
        <v>17</v>
      </c>
      <c r="E1250" s="183" t="s">
        <v>18</v>
      </c>
      <c r="F1250" s="185">
        <v>45148</v>
      </c>
      <c r="G1250" s="183" t="s">
        <v>41</v>
      </c>
      <c r="H1250" s="186">
        <v>3380000</v>
      </c>
      <c r="I1250" s="183" t="s">
        <v>19</v>
      </c>
      <c r="J1250" s="183">
        <v>33800</v>
      </c>
      <c r="K1250" s="184"/>
      <c r="L1250" s="183">
        <v>2023</v>
      </c>
      <c r="M1250" s="184"/>
      <c r="N1250" s="184"/>
      <c r="O1250" s="184"/>
    </row>
    <row r="1251" spans="1:15" s="176" customFormat="1" ht="15" x14ac:dyDescent="0.15">
      <c r="A1251" s="183" t="s">
        <v>20</v>
      </c>
      <c r="B1251" s="183" t="s">
        <v>40</v>
      </c>
      <c r="C1251" s="184"/>
      <c r="D1251" s="183" t="s">
        <v>17</v>
      </c>
      <c r="E1251" s="183" t="s">
        <v>18</v>
      </c>
      <c r="F1251" s="185">
        <v>45149</v>
      </c>
      <c r="G1251" s="183" t="s">
        <v>41</v>
      </c>
      <c r="H1251" s="186">
        <v>2080000</v>
      </c>
      <c r="I1251" s="183" t="s">
        <v>19</v>
      </c>
      <c r="J1251" s="183">
        <v>20800</v>
      </c>
      <c r="K1251" s="184"/>
      <c r="L1251" s="183">
        <v>2023</v>
      </c>
      <c r="M1251" s="184"/>
      <c r="N1251" s="184"/>
      <c r="O1251" s="184"/>
    </row>
    <row r="1252" spans="1:15" s="176" customFormat="1" ht="15" x14ac:dyDescent="0.15">
      <c r="A1252" s="183" t="s">
        <v>20</v>
      </c>
      <c r="B1252" s="183" t="s">
        <v>40</v>
      </c>
      <c r="C1252" s="184"/>
      <c r="D1252" s="183" t="s">
        <v>17</v>
      </c>
      <c r="E1252" s="183" t="s">
        <v>18</v>
      </c>
      <c r="F1252" s="185">
        <v>45150</v>
      </c>
      <c r="G1252" s="183" t="s">
        <v>41</v>
      </c>
      <c r="H1252" s="186">
        <v>1680000</v>
      </c>
      <c r="I1252" s="183" t="s">
        <v>19</v>
      </c>
      <c r="J1252" s="183">
        <v>16800</v>
      </c>
      <c r="K1252" s="184"/>
      <c r="L1252" s="183">
        <v>2023</v>
      </c>
      <c r="M1252" s="184"/>
      <c r="N1252" s="184"/>
      <c r="O1252" s="184"/>
    </row>
    <row r="1253" spans="1:15" s="176" customFormat="1" ht="15" x14ac:dyDescent="0.15">
      <c r="A1253" s="183" t="s">
        <v>20</v>
      </c>
      <c r="B1253" s="183" t="s">
        <v>40</v>
      </c>
      <c r="C1253" s="184"/>
      <c r="D1253" s="183" t="s">
        <v>17</v>
      </c>
      <c r="E1253" s="183" t="s">
        <v>18</v>
      </c>
      <c r="F1253" s="185">
        <v>45151</v>
      </c>
      <c r="G1253" s="183" t="s">
        <v>41</v>
      </c>
      <c r="H1253" s="186">
        <v>1800000</v>
      </c>
      <c r="I1253" s="183" t="s">
        <v>19</v>
      </c>
      <c r="J1253" s="183">
        <v>18000</v>
      </c>
      <c r="K1253" s="184"/>
      <c r="L1253" s="183">
        <v>2023</v>
      </c>
      <c r="M1253" s="184"/>
      <c r="N1253" s="184"/>
      <c r="O1253" s="184"/>
    </row>
    <row r="1254" spans="1:15" s="176" customFormat="1" ht="15" x14ac:dyDescent="0.15">
      <c r="A1254" s="183" t="s">
        <v>20</v>
      </c>
      <c r="B1254" s="183" t="s">
        <v>40</v>
      </c>
      <c r="C1254" s="184"/>
      <c r="D1254" s="183" t="s">
        <v>17</v>
      </c>
      <c r="E1254" s="183" t="s">
        <v>18</v>
      </c>
      <c r="F1254" s="185">
        <v>45152</v>
      </c>
      <c r="G1254" s="183" t="s">
        <v>41</v>
      </c>
      <c r="H1254" s="186">
        <v>2640000</v>
      </c>
      <c r="I1254" s="183" t="s">
        <v>19</v>
      </c>
      <c r="J1254" s="183">
        <v>26400</v>
      </c>
      <c r="K1254" s="184"/>
      <c r="L1254" s="183">
        <v>2023</v>
      </c>
      <c r="M1254" s="184"/>
      <c r="N1254" s="184"/>
      <c r="O1254" s="184"/>
    </row>
    <row r="1255" spans="1:15" s="176" customFormat="1" ht="15" x14ac:dyDescent="0.15">
      <c r="A1255" s="183" t="s">
        <v>20</v>
      </c>
      <c r="B1255" s="183" t="s">
        <v>40</v>
      </c>
      <c r="C1255" s="184"/>
      <c r="D1255" s="183" t="s">
        <v>17</v>
      </c>
      <c r="E1255" s="183" t="s">
        <v>18</v>
      </c>
      <c r="F1255" s="185">
        <v>45153</v>
      </c>
      <c r="G1255" s="183" t="s">
        <v>41</v>
      </c>
      <c r="H1255" s="186">
        <v>2560000</v>
      </c>
      <c r="I1255" s="183" t="s">
        <v>19</v>
      </c>
      <c r="J1255" s="183">
        <v>25600</v>
      </c>
      <c r="K1255" s="184"/>
      <c r="L1255" s="183">
        <v>2023</v>
      </c>
      <c r="M1255" s="184"/>
      <c r="N1255" s="184"/>
      <c r="O1255" s="184"/>
    </row>
    <row r="1256" spans="1:15" s="176" customFormat="1" ht="15" x14ac:dyDescent="0.15">
      <c r="A1256" s="183" t="s">
        <v>20</v>
      </c>
      <c r="B1256" s="183" t="s">
        <v>40</v>
      </c>
      <c r="C1256" s="184"/>
      <c r="D1256" s="183" t="s">
        <v>17</v>
      </c>
      <c r="E1256" s="183" t="s">
        <v>18</v>
      </c>
      <c r="F1256" s="185">
        <v>45154</v>
      </c>
      <c r="G1256" s="183" t="s">
        <v>41</v>
      </c>
      <c r="H1256" s="186">
        <v>2400000</v>
      </c>
      <c r="I1256" s="183" t="s">
        <v>19</v>
      </c>
      <c r="J1256" s="183">
        <v>24000</v>
      </c>
      <c r="K1256" s="184"/>
      <c r="L1256" s="183">
        <v>2023</v>
      </c>
      <c r="M1256" s="184"/>
      <c r="N1256" s="184"/>
      <c r="O1256" s="184"/>
    </row>
    <row r="1257" spans="1:15" s="176" customFormat="1" ht="15" x14ac:dyDescent="0.15">
      <c r="A1257" s="183" t="s">
        <v>20</v>
      </c>
      <c r="B1257" s="183" t="s">
        <v>40</v>
      </c>
      <c r="C1257" s="184"/>
      <c r="D1257" s="183" t="s">
        <v>17</v>
      </c>
      <c r="E1257" s="183" t="s">
        <v>18</v>
      </c>
      <c r="F1257" s="185">
        <v>45155</v>
      </c>
      <c r="G1257" s="183" t="s">
        <v>41</v>
      </c>
      <c r="H1257" s="186">
        <v>2520000</v>
      </c>
      <c r="I1257" s="183" t="s">
        <v>19</v>
      </c>
      <c r="J1257" s="183">
        <v>25200</v>
      </c>
      <c r="K1257" s="184"/>
      <c r="L1257" s="183">
        <v>2023</v>
      </c>
      <c r="M1257" s="184"/>
      <c r="N1257" s="184"/>
      <c r="O1257" s="184"/>
    </row>
    <row r="1258" spans="1:15" s="176" customFormat="1" ht="15" x14ac:dyDescent="0.15">
      <c r="A1258" s="183" t="s">
        <v>20</v>
      </c>
      <c r="B1258" s="183" t="s">
        <v>40</v>
      </c>
      <c r="C1258" s="184"/>
      <c r="D1258" s="183" t="s">
        <v>17</v>
      </c>
      <c r="E1258" s="183" t="s">
        <v>18</v>
      </c>
      <c r="F1258" s="185">
        <v>45156</v>
      </c>
      <c r="G1258" s="183" t="s">
        <v>41</v>
      </c>
      <c r="H1258" s="186">
        <v>2120000</v>
      </c>
      <c r="I1258" s="183" t="s">
        <v>19</v>
      </c>
      <c r="J1258" s="183">
        <v>21200</v>
      </c>
      <c r="K1258" s="184"/>
      <c r="L1258" s="183">
        <v>2023</v>
      </c>
      <c r="M1258" s="184"/>
      <c r="N1258" s="184"/>
      <c r="O1258" s="184"/>
    </row>
    <row r="1259" spans="1:15" s="176" customFormat="1" ht="15" x14ac:dyDescent="0.15">
      <c r="A1259" s="183" t="s">
        <v>20</v>
      </c>
      <c r="B1259" s="183" t="s">
        <v>40</v>
      </c>
      <c r="C1259" s="184"/>
      <c r="D1259" s="183" t="s">
        <v>17</v>
      </c>
      <c r="E1259" s="183" t="s">
        <v>18</v>
      </c>
      <c r="F1259" s="185">
        <v>45157</v>
      </c>
      <c r="G1259" s="183" t="s">
        <v>41</v>
      </c>
      <c r="H1259" s="186">
        <v>2320000</v>
      </c>
      <c r="I1259" s="183" t="s">
        <v>19</v>
      </c>
      <c r="J1259" s="183">
        <v>23200</v>
      </c>
      <c r="K1259" s="184"/>
      <c r="L1259" s="183">
        <v>2023</v>
      </c>
      <c r="M1259" s="184"/>
      <c r="N1259" s="184"/>
      <c r="O1259" s="184"/>
    </row>
    <row r="1260" spans="1:15" s="176" customFormat="1" ht="15" x14ac:dyDescent="0.15">
      <c r="A1260" s="183" t="s">
        <v>20</v>
      </c>
      <c r="B1260" s="183" t="s">
        <v>40</v>
      </c>
      <c r="C1260" s="184"/>
      <c r="D1260" s="183" t="s">
        <v>17</v>
      </c>
      <c r="E1260" s="183" t="s">
        <v>18</v>
      </c>
      <c r="F1260" s="185">
        <v>45158</v>
      </c>
      <c r="G1260" s="183" t="s">
        <v>41</v>
      </c>
      <c r="H1260" s="186">
        <v>2080000</v>
      </c>
      <c r="I1260" s="183" t="s">
        <v>19</v>
      </c>
      <c r="J1260" s="183">
        <v>20800</v>
      </c>
      <c r="K1260" s="184"/>
      <c r="L1260" s="183">
        <v>2023</v>
      </c>
      <c r="M1260" s="184"/>
      <c r="N1260" s="184"/>
      <c r="O1260" s="184"/>
    </row>
    <row r="1261" spans="1:15" s="176" customFormat="1" ht="15" x14ac:dyDescent="0.15">
      <c r="A1261" s="183" t="s">
        <v>20</v>
      </c>
      <c r="B1261" s="183" t="s">
        <v>40</v>
      </c>
      <c r="C1261" s="184"/>
      <c r="D1261" s="183" t="s">
        <v>17</v>
      </c>
      <c r="E1261" s="183" t="s">
        <v>18</v>
      </c>
      <c r="F1261" s="185">
        <v>45159</v>
      </c>
      <c r="G1261" s="183" t="s">
        <v>41</v>
      </c>
      <c r="H1261" s="186">
        <v>2520000</v>
      </c>
      <c r="I1261" s="183" t="s">
        <v>19</v>
      </c>
      <c r="J1261" s="183">
        <v>25200</v>
      </c>
      <c r="K1261" s="184"/>
      <c r="L1261" s="183">
        <v>2023</v>
      </c>
      <c r="M1261" s="184"/>
      <c r="N1261" s="184"/>
      <c r="O1261" s="184"/>
    </row>
    <row r="1262" spans="1:15" s="176" customFormat="1" ht="15" x14ac:dyDescent="0.15">
      <c r="A1262" s="183" t="s">
        <v>20</v>
      </c>
      <c r="B1262" s="183" t="s">
        <v>40</v>
      </c>
      <c r="C1262" s="184"/>
      <c r="D1262" s="183" t="s">
        <v>17</v>
      </c>
      <c r="E1262" s="183" t="s">
        <v>18</v>
      </c>
      <c r="F1262" s="185">
        <v>45160</v>
      </c>
      <c r="G1262" s="183" t="s">
        <v>41</v>
      </c>
      <c r="H1262" s="186">
        <v>2920000</v>
      </c>
      <c r="I1262" s="183" t="s">
        <v>19</v>
      </c>
      <c r="J1262" s="183">
        <v>29200</v>
      </c>
      <c r="K1262" s="184"/>
      <c r="L1262" s="183">
        <v>2023</v>
      </c>
      <c r="M1262" s="184"/>
      <c r="N1262" s="184"/>
      <c r="O1262" s="184"/>
    </row>
    <row r="1263" spans="1:15" s="176" customFormat="1" ht="15" x14ac:dyDescent="0.15">
      <c r="A1263" s="183" t="s">
        <v>20</v>
      </c>
      <c r="B1263" s="183" t="s">
        <v>40</v>
      </c>
      <c r="C1263" s="184"/>
      <c r="D1263" s="183" t="s">
        <v>17</v>
      </c>
      <c r="E1263" s="183" t="s">
        <v>18</v>
      </c>
      <c r="F1263" s="185">
        <v>45161</v>
      </c>
      <c r="G1263" s="183" t="s">
        <v>41</v>
      </c>
      <c r="H1263" s="186">
        <v>2960000</v>
      </c>
      <c r="I1263" s="183" t="s">
        <v>19</v>
      </c>
      <c r="J1263" s="183">
        <v>29600</v>
      </c>
      <c r="K1263" s="184"/>
      <c r="L1263" s="183">
        <v>2023</v>
      </c>
      <c r="M1263" s="184"/>
      <c r="N1263" s="184"/>
      <c r="O1263" s="184"/>
    </row>
    <row r="1264" spans="1:15" s="176" customFormat="1" ht="15" x14ac:dyDescent="0.15">
      <c r="A1264" s="183" t="s">
        <v>20</v>
      </c>
      <c r="B1264" s="183" t="s">
        <v>40</v>
      </c>
      <c r="C1264" s="184"/>
      <c r="D1264" s="183" t="s">
        <v>17</v>
      </c>
      <c r="E1264" s="183" t="s">
        <v>18</v>
      </c>
      <c r="F1264" s="185">
        <v>45162</v>
      </c>
      <c r="G1264" s="183" t="s">
        <v>41</v>
      </c>
      <c r="H1264" s="186">
        <v>3520000</v>
      </c>
      <c r="I1264" s="183" t="s">
        <v>19</v>
      </c>
      <c r="J1264" s="183">
        <v>35200</v>
      </c>
      <c r="K1264" s="184"/>
      <c r="L1264" s="183">
        <v>2023</v>
      </c>
      <c r="M1264" s="184"/>
      <c r="N1264" s="184"/>
      <c r="O1264" s="184"/>
    </row>
    <row r="1265" spans="1:15" s="176" customFormat="1" ht="15" x14ac:dyDescent="0.15">
      <c r="A1265" s="183" t="s">
        <v>20</v>
      </c>
      <c r="B1265" s="183" t="s">
        <v>40</v>
      </c>
      <c r="C1265" s="184"/>
      <c r="D1265" s="183" t="s">
        <v>17</v>
      </c>
      <c r="E1265" s="183" t="s">
        <v>18</v>
      </c>
      <c r="F1265" s="185">
        <v>45163</v>
      </c>
      <c r="G1265" s="183" t="s">
        <v>41</v>
      </c>
      <c r="H1265" s="186">
        <v>2560000</v>
      </c>
      <c r="I1265" s="183" t="s">
        <v>19</v>
      </c>
      <c r="J1265" s="183">
        <v>25600</v>
      </c>
      <c r="K1265" s="184"/>
      <c r="L1265" s="183">
        <v>2023</v>
      </c>
      <c r="M1265" s="184"/>
      <c r="N1265" s="184"/>
      <c r="O1265" s="184"/>
    </row>
    <row r="1266" spans="1:15" s="176" customFormat="1" ht="15" x14ac:dyDescent="0.15">
      <c r="A1266" s="183" t="s">
        <v>20</v>
      </c>
      <c r="B1266" s="183" t="s">
        <v>40</v>
      </c>
      <c r="C1266" s="184"/>
      <c r="D1266" s="183" t="s">
        <v>17</v>
      </c>
      <c r="E1266" s="183" t="s">
        <v>18</v>
      </c>
      <c r="F1266" s="185">
        <v>45164</v>
      </c>
      <c r="G1266" s="183" t="s">
        <v>41</v>
      </c>
      <c r="H1266" s="186">
        <v>2880000</v>
      </c>
      <c r="I1266" s="183" t="s">
        <v>19</v>
      </c>
      <c r="J1266" s="183">
        <v>28800</v>
      </c>
      <c r="K1266" s="184"/>
      <c r="L1266" s="183">
        <v>2023</v>
      </c>
      <c r="M1266" s="184"/>
      <c r="N1266" s="184"/>
      <c r="O1266" s="184"/>
    </row>
    <row r="1267" spans="1:15" s="176" customFormat="1" ht="15" x14ac:dyDescent="0.15">
      <c r="A1267" s="183" t="s">
        <v>20</v>
      </c>
      <c r="B1267" s="183" t="s">
        <v>40</v>
      </c>
      <c r="C1267" s="184"/>
      <c r="D1267" s="183" t="s">
        <v>17</v>
      </c>
      <c r="E1267" s="183" t="s">
        <v>18</v>
      </c>
      <c r="F1267" s="185">
        <v>45165</v>
      </c>
      <c r="G1267" s="183" t="s">
        <v>41</v>
      </c>
      <c r="H1267" s="186">
        <v>3160000</v>
      </c>
      <c r="I1267" s="183" t="s">
        <v>19</v>
      </c>
      <c r="J1267" s="183">
        <v>31600</v>
      </c>
      <c r="K1267" s="184"/>
      <c r="L1267" s="183">
        <v>2023</v>
      </c>
      <c r="M1267" s="184"/>
      <c r="N1267" s="184"/>
      <c r="O1267" s="184"/>
    </row>
    <row r="1268" spans="1:15" s="176" customFormat="1" ht="15" x14ac:dyDescent="0.15">
      <c r="A1268" s="183" t="s">
        <v>20</v>
      </c>
      <c r="B1268" s="183" t="s">
        <v>40</v>
      </c>
      <c r="C1268" s="184"/>
      <c r="D1268" s="183" t="s">
        <v>17</v>
      </c>
      <c r="E1268" s="183" t="s">
        <v>18</v>
      </c>
      <c r="F1268" s="185">
        <v>45166</v>
      </c>
      <c r="G1268" s="183" t="s">
        <v>41</v>
      </c>
      <c r="H1268" s="186">
        <v>3560000</v>
      </c>
      <c r="I1268" s="183" t="s">
        <v>19</v>
      </c>
      <c r="J1268" s="183">
        <v>35600</v>
      </c>
      <c r="K1268" s="184"/>
      <c r="L1268" s="183">
        <v>2023</v>
      </c>
      <c r="M1268" s="184"/>
      <c r="N1268" s="184"/>
      <c r="O1268" s="184"/>
    </row>
    <row r="1269" spans="1:15" s="176" customFormat="1" ht="15" x14ac:dyDescent="0.15">
      <c r="A1269" s="183" t="s">
        <v>20</v>
      </c>
      <c r="B1269" s="183" t="s">
        <v>40</v>
      </c>
      <c r="C1269" s="184"/>
      <c r="D1269" s="183" t="s">
        <v>17</v>
      </c>
      <c r="E1269" s="183" t="s">
        <v>18</v>
      </c>
      <c r="F1269" s="185">
        <v>45167</v>
      </c>
      <c r="G1269" s="183" t="s">
        <v>41</v>
      </c>
      <c r="H1269" s="186">
        <v>3320000</v>
      </c>
      <c r="I1269" s="183" t="s">
        <v>19</v>
      </c>
      <c r="J1269" s="183">
        <v>33200</v>
      </c>
      <c r="K1269" s="184"/>
      <c r="L1269" s="183">
        <v>2023</v>
      </c>
      <c r="M1269" s="184"/>
      <c r="N1269" s="184"/>
      <c r="O1269" s="184"/>
    </row>
    <row r="1270" spans="1:15" s="176" customFormat="1" ht="15" x14ac:dyDescent="0.15">
      <c r="A1270" s="183" t="s">
        <v>20</v>
      </c>
      <c r="B1270" s="183" t="s">
        <v>40</v>
      </c>
      <c r="C1270" s="184"/>
      <c r="D1270" s="183" t="s">
        <v>17</v>
      </c>
      <c r="E1270" s="183" t="s">
        <v>18</v>
      </c>
      <c r="F1270" s="185">
        <v>45168</v>
      </c>
      <c r="G1270" s="183" t="s">
        <v>41</v>
      </c>
      <c r="H1270" s="186">
        <v>3680000</v>
      </c>
      <c r="I1270" s="183" t="s">
        <v>19</v>
      </c>
      <c r="J1270" s="183">
        <v>36800</v>
      </c>
      <c r="K1270" s="184"/>
      <c r="L1270" s="183">
        <v>2023</v>
      </c>
      <c r="M1270" s="184"/>
      <c r="N1270" s="184"/>
      <c r="O1270" s="184"/>
    </row>
    <row r="1271" spans="1:15" s="176" customFormat="1" ht="15" x14ac:dyDescent="0.15">
      <c r="A1271" s="183" t="s">
        <v>20</v>
      </c>
      <c r="B1271" s="183" t="s">
        <v>40</v>
      </c>
      <c r="C1271" s="184"/>
      <c r="D1271" s="183" t="s">
        <v>17</v>
      </c>
      <c r="E1271" s="183" t="s">
        <v>18</v>
      </c>
      <c r="F1271" s="185">
        <v>45169</v>
      </c>
      <c r="G1271" s="183" t="s">
        <v>41</v>
      </c>
      <c r="H1271" s="186">
        <v>3320000</v>
      </c>
      <c r="I1271" s="183" t="s">
        <v>19</v>
      </c>
      <c r="J1271" s="183">
        <v>33200</v>
      </c>
      <c r="K1271" s="184"/>
      <c r="L1271" s="183">
        <v>2023</v>
      </c>
      <c r="M1271" s="184"/>
      <c r="N1271" s="184"/>
      <c r="O1271" s="184"/>
    </row>
    <row r="1272" spans="1:15" s="176" customFormat="1" ht="15" x14ac:dyDescent="0.15">
      <c r="A1272" s="183" t="s">
        <v>20</v>
      </c>
      <c r="B1272" s="183" t="s">
        <v>40</v>
      </c>
      <c r="C1272" s="184"/>
      <c r="D1272" s="183" t="s">
        <v>17</v>
      </c>
      <c r="E1272" s="183" t="s">
        <v>18</v>
      </c>
      <c r="F1272" s="185">
        <v>45170</v>
      </c>
      <c r="G1272" s="183" t="s">
        <v>41</v>
      </c>
      <c r="H1272" s="186">
        <v>2360000</v>
      </c>
      <c r="I1272" s="183" t="s">
        <v>19</v>
      </c>
      <c r="J1272" s="183">
        <v>23600</v>
      </c>
      <c r="K1272" s="184"/>
      <c r="L1272" s="183">
        <v>2023</v>
      </c>
      <c r="M1272" s="184"/>
      <c r="N1272" s="184"/>
      <c r="O1272" s="184"/>
    </row>
    <row r="1273" spans="1:15" s="176" customFormat="1" ht="15" x14ac:dyDescent="0.15">
      <c r="A1273" s="183" t="s">
        <v>20</v>
      </c>
      <c r="B1273" s="183" t="s">
        <v>40</v>
      </c>
      <c r="C1273" s="184"/>
      <c r="D1273" s="183" t="s">
        <v>17</v>
      </c>
      <c r="E1273" s="183" t="s">
        <v>18</v>
      </c>
      <c r="F1273" s="185">
        <v>45171</v>
      </c>
      <c r="G1273" s="183" t="s">
        <v>41</v>
      </c>
      <c r="H1273" s="186">
        <v>1320000</v>
      </c>
      <c r="I1273" s="183" t="s">
        <v>19</v>
      </c>
      <c r="J1273" s="183">
        <v>13200</v>
      </c>
      <c r="K1273" s="184"/>
      <c r="L1273" s="183">
        <v>2023</v>
      </c>
      <c r="M1273" s="184"/>
      <c r="N1273" s="184"/>
      <c r="O1273" s="184"/>
    </row>
    <row r="1274" spans="1:15" s="176" customFormat="1" ht="15" x14ac:dyDescent="0.15">
      <c r="A1274" s="183" t="s">
        <v>20</v>
      </c>
      <c r="B1274" s="183" t="s">
        <v>40</v>
      </c>
      <c r="C1274" s="184"/>
      <c r="D1274" s="183" t="s">
        <v>17</v>
      </c>
      <c r="E1274" s="183" t="s">
        <v>18</v>
      </c>
      <c r="F1274" s="185">
        <v>45172</v>
      </c>
      <c r="G1274" s="183" t="s">
        <v>41</v>
      </c>
      <c r="H1274" s="186">
        <v>1320000</v>
      </c>
      <c r="I1274" s="183" t="s">
        <v>19</v>
      </c>
      <c r="J1274" s="183">
        <v>13200</v>
      </c>
      <c r="K1274" s="184"/>
      <c r="L1274" s="183">
        <v>2023</v>
      </c>
      <c r="M1274" s="184"/>
      <c r="N1274" s="184"/>
      <c r="O1274" s="184"/>
    </row>
    <row r="1275" spans="1:15" s="176" customFormat="1" ht="15" x14ac:dyDescent="0.15">
      <c r="A1275" s="183" t="s">
        <v>20</v>
      </c>
      <c r="B1275" s="183" t="s">
        <v>40</v>
      </c>
      <c r="C1275" s="184"/>
      <c r="D1275" s="183" t="s">
        <v>17</v>
      </c>
      <c r="E1275" s="183" t="s">
        <v>18</v>
      </c>
      <c r="F1275" s="185">
        <v>45173</v>
      </c>
      <c r="G1275" s="183" t="s">
        <v>41</v>
      </c>
      <c r="H1275" s="186">
        <v>1680000</v>
      </c>
      <c r="I1275" s="183" t="s">
        <v>19</v>
      </c>
      <c r="J1275" s="183">
        <v>16800</v>
      </c>
      <c r="K1275" s="184"/>
      <c r="L1275" s="183">
        <v>2023</v>
      </c>
      <c r="M1275" s="184"/>
      <c r="N1275" s="184"/>
      <c r="O1275" s="184"/>
    </row>
    <row r="1276" spans="1:15" s="176" customFormat="1" ht="15" x14ac:dyDescent="0.15">
      <c r="A1276" s="183" t="s">
        <v>20</v>
      </c>
      <c r="B1276" s="183" t="s">
        <v>40</v>
      </c>
      <c r="C1276" s="184"/>
      <c r="D1276" s="183" t="s">
        <v>17</v>
      </c>
      <c r="E1276" s="183" t="s">
        <v>18</v>
      </c>
      <c r="F1276" s="185">
        <v>45174</v>
      </c>
      <c r="G1276" s="183" t="s">
        <v>41</v>
      </c>
      <c r="H1276" s="186">
        <v>1720000</v>
      </c>
      <c r="I1276" s="183" t="s">
        <v>19</v>
      </c>
      <c r="J1276" s="183">
        <v>17200</v>
      </c>
      <c r="K1276" s="184"/>
      <c r="L1276" s="183">
        <v>2023</v>
      </c>
      <c r="M1276" s="184"/>
      <c r="N1276" s="184"/>
      <c r="O1276" s="184"/>
    </row>
    <row r="1277" spans="1:15" s="176" customFormat="1" ht="15" x14ac:dyDescent="0.15">
      <c r="A1277" s="183" t="s">
        <v>20</v>
      </c>
      <c r="B1277" s="183" t="s">
        <v>40</v>
      </c>
      <c r="C1277" s="184"/>
      <c r="D1277" s="183" t="s">
        <v>17</v>
      </c>
      <c r="E1277" s="183" t="s">
        <v>18</v>
      </c>
      <c r="F1277" s="185">
        <v>45175</v>
      </c>
      <c r="G1277" s="183" t="s">
        <v>41</v>
      </c>
      <c r="H1277" s="186">
        <v>2120000</v>
      </c>
      <c r="I1277" s="183" t="s">
        <v>19</v>
      </c>
      <c r="J1277" s="183">
        <v>21200</v>
      </c>
      <c r="K1277" s="184"/>
      <c r="L1277" s="183">
        <v>2023</v>
      </c>
      <c r="M1277" s="184"/>
      <c r="N1277" s="184"/>
      <c r="O1277" s="184"/>
    </row>
    <row r="1278" spans="1:15" s="176" customFormat="1" ht="15" x14ac:dyDescent="0.15">
      <c r="A1278" s="183" t="s">
        <v>20</v>
      </c>
      <c r="B1278" s="183" t="s">
        <v>40</v>
      </c>
      <c r="C1278" s="184"/>
      <c r="D1278" s="183" t="s">
        <v>17</v>
      </c>
      <c r="E1278" s="183" t="s">
        <v>18</v>
      </c>
      <c r="F1278" s="185">
        <v>45176</v>
      </c>
      <c r="G1278" s="183" t="s">
        <v>41</v>
      </c>
      <c r="H1278" s="186">
        <v>2280000</v>
      </c>
      <c r="I1278" s="183" t="s">
        <v>19</v>
      </c>
      <c r="J1278" s="183">
        <v>22800</v>
      </c>
      <c r="K1278" s="184"/>
      <c r="L1278" s="183">
        <v>2023</v>
      </c>
      <c r="M1278" s="184"/>
      <c r="N1278" s="184"/>
      <c r="O1278" s="184"/>
    </row>
    <row r="1279" spans="1:15" s="176" customFormat="1" ht="15" x14ac:dyDescent="0.15">
      <c r="A1279" s="183" t="s">
        <v>20</v>
      </c>
      <c r="B1279" s="183" t="s">
        <v>40</v>
      </c>
      <c r="C1279" s="184"/>
      <c r="D1279" s="183" t="s">
        <v>17</v>
      </c>
      <c r="E1279" s="183" t="s">
        <v>18</v>
      </c>
      <c r="F1279" s="185">
        <v>45177</v>
      </c>
      <c r="G1279" s="183" t="s">
        <v>41</v>
      </c>
      <c r="H1279" s="186">
        <v>1720000</v>
      </c>
      <c r="I1279" s="183" t="s">
        <v>19</v>
      </c>
      <c r="J1279" s="183">
        <v>17200</v>
      </c>
      <c r="K1279" s="184"/>
      <c r="L1279" s="183">
        <v>2023</v>
      </c>
      <c r="M1279" s="184"/>
      <c r="N1279" s="184"/>
      <c r="O1279" s="184"/>
    </row>
    <row r="1280" spans="1:15" s="176" customFormat="1" ht="15" x14ac:dyDescent="0.15">
      <c r="A1280" s="183" t="s">
        <v>20</v>
      </c>
      <c r="B1280" s="183" t="s">
        <v>40</v>
      </c>
      <c r="C1280" s="184"/>
      <c r="D1280" s="183" t="s">
        <v>17</v>
      </c>
      <c r="E1280" s="183" t="s">
        <v>18</v>
      </c>
      <c r="F1280" s="185">
        <v>45178</v>
      </c>
      <c r="G1280" s="183" t="s">
        <v>41</v>
      </c>
      <c r="H1280" s="186">
        <v>1320000</v>
      </c>
      <c r="I1280" s="183" t="s">
        <v>19</v>
      </c>
      <c r="J1280" s="183">
        <v>13200</v>
      </c>
      <c r="K1280" s="184"/>
      <c r="L1280" s="183">
        <v>2023</v>
      </c>
      <c r="M1280" s="184"/>
      <c r="N1280" s="184"/>
      <c r="O1280" s="184"/>
    </row>
    <row r="1281" spans="1:15" s="176" customFormat="1" ht="15" x14ac:dyDescent="0.15">
      <c r="A1281" s="183" t="s">
        <v>20</v>
      </c>
      <c r="B1281" s="183" t="s">
        <v>40</v>
      </c>
      <c r="C1281" s="184"/>
      <c r="D1281" s="183" t="s">
        <v>17</v>
      </c>
      <c r="E1281" s="183" t="s">
        <v>18</v>
      </c>
      <c r="F1281" s="185">
        <v>45179</v>
      </c>
      <c r="G1281" s="183" t="s">
        <v>41</v>
      </c>
      <c r="H1281" s="186">
        <v>1360000</v>
      </c>
      <c r="I1281" s="183" t="s">
        <v>19</v>
      </c>
      <c r="J1281" s="183">
        <v>13600</v>
      </c>
      <c r="K1281" s="184"/>
      <c r="L1281" s="183">
        <v>2023</v>
      </c>
      <c r="M1281" s="184"/>
      <c r="N1281" s="184"/>
      <c r="O1281" s="184"/>
    </row>
    <row r="1282" spans="1:15" s="176" customFormat="1" ht="15" x14ac:dyDescent="0.15">
      <c r="A1282" s="183" t="s">
        <v>20</v>
      </c>
      <c r="B1282" s="183" t="s">
        <v>40</v>
      </c>
      <c r="C1282" s="184"/>
      <c r="D1282" s="183" t="s">
        <v>17</v>
      </c>
      <c r="E1282" s="183" t="s">
        <v>18</v>
      </c>
      <c r="F1282" s="185">
        <v>45180</v>
      </c>
      <c r="G1282" s="183" t="s">
        <v>41</v>
      </c>
      <c r="H1282" s="186">
        <v>120000</v>
      </c>
      <c r="I1282" s="183" t="s">
        <v>19</v>
      </c>
      <c r="J1282" s="183">
        <v>1200</v>
      </c>
      <c r="K1282" s="184"/>
      <c r="L1282" s="183">
        <v>2023</v>
      </c>
      <c r="M1282" s="184"/>
      <c r="N1282" s="184"/>
      <c r="O1282" s="183" t="s">
        <v>735</v>
      </c>
    </row>
    <row r="1283" spans="1:15" s="176" customFormat="1" ht="15" x14ac:dyDescent="0.15">
      <c r="A1283" s="183" t="s">
        <v>20</v>
      </c>
      <c r="B1283" s="183" t="s">
        <v>40</v>
      </c>
      <c r="C1283" s="184"/>
      <c r="D1283" s="183" t="s">
        <v>17</v>
      </c>
      <c r="E1283" s="183" t="s">
        <v>18</v>
      </c>
      <c r="F1283" s="185">
        <v>45180</v>
      </c>
      <c r="G1283" s="183" t="s">
        <v>41</v>
      </c>
      <c r="H1283" s="186">
        <v>1200000</v>
      </c>
      <c r="I1283" s="183" t="s">
        <v>19</v>
      </c>
      <c r="J1283" s="183">
        <v>12000</v>
      </c>
      <c r="K1283" s="184"/>
      <c r="L1283" s="183">
        <v>2023</v>
      </c>
      <c r="M1283" s="184"/>
      <c r="N1283" s="184"/>
      <c r="O1283" s="184"/>
    </row>
    <row r="1284" spans="1:15" s="176" customFormat="1" ht="15" x14ac:dyDescent="0.15">
      <c r="A1284" s="183" t="s">
        <v>20</v>
      </c>
      <c r="B1284" s="183" t="s">
        <v>40</v>
      </c>
      <c r="C1284" s="184"/>
      <c r="D1284" s="183" t="s">
        <v>17</v>
      </c>
      <c r="E1284" s="183" t="s">
        <v>18</v>
      </c>
      <c r="F1284" s="185">
        <v>45181</v>
      </c>
      <c r="G1284" s="183" t="s">
        <v>41</v>
      </c>
      <c r="H1284" s="186">
        <v>1320000</v>
      </c>
      <c r="I1284" s="183" t="s">
        <v>19</v>
      </c>
      <c r="J1284" s="183">
        <v>13200</v>
      </c>
      <c r="K1284" s="184"/>
      <c r="L1284" s="183">
        <v>2023</v>
      </c>
      <c r="M1284" s="184"/>
      <c r="N1284" s="184"/>
      <c r="O1284" s="184"/>
    </row>
    <row r="1285" spans="1:15" s="176" customFormat="1" ht="15" x14ac:dyDescent="0.15">
      <c r="A1285" s="183" t="s">
        <v>20</v>
      </c>
      <c r="B1285" s="183" t="s">
        <v>40</v>
      </c>
      <c r="C1285" s="184"/>
      <c r="D1285" s="183" t="s">
        <v>17</v>
      </c>
      <c r="E1285" s="183" t="s">
        <v>18</v>
      </c>
      <c r="F1285" s="185">
        <v>45182</v>
      </c>
      <c r="G1285" s="183" t="s">
        <v>41</v>
      </c>
      <c r="H1285" s="186">
        <v>160000</v>
      </c>
      <c r="I1285" s="183" t="s">
        <v>19</v>
      </c>
      <c r="J1285" s="183">
        <v>1600</v>
      </c>
      <c r="K1285" s="184"/>
      <c r="L1285" s="183">
        <v>2023</v>
      </c>
      <c r="M1285" s="184"/>
      <c r="N1285" s="184"/>
      <c r="O1285" s="183" t="s">
        <v>734</v>
      </c>
    </row>
    <row r="1286" spans="1:15" s="176" customFormat="1" ht="15" x14ac:dyDescent="0.15">
      <c r="A1286" s="183" t="s">
        <v>20</v>
      </c>
      <c r="B1286" s="183" t="s">
        <v>40</v>
      </c>
      <c r="C1286" s="184"/>
      <c r="D1286" s="183" t="s">
        <v>17</v>
      </c>
      <c r="E1286" s="183" t="s">
        <v>18</v>
      </c>
      <c r="F1286" s="185">
        <v>45182</v>
      </c>
      <c r="G1286" s="183" t="s">
        <v>41</v>
      </c>
      <c r="H1286" s="186">
        <v>1360000</v>
      </c>
      <c r="I1286" s="183" t="s">
        <v>19</v>
      </c>
      <c r="J1286" s="183">
        <v>13600</v>
      </c>
      <c r="K1286" s="184"/>
      <c r="L1286" s="183">
        <v>2023</v>
      </c>
      <c r="M1286" s="184"/>
      <c r="N1286" s="184"/>
      <c r="O1286" s="184"/>
    </row>
    <row r="1287" spans="1:15" s="176" customFormat="1" ht="15" x14ac:dyDescent="0.15">
      <c r="A1287" s="183" t="s">
        <v>20</v>
      </c>
      <c r="B1287" s="183" t="s">
        <v>40</v>
      </c>
      <c r="C1287" s="184"/>
      <c r="D1287" s="183" t="s">
        <v>17</v>
      </c>
      <c r="E1287" s="183" t="s">
        <v>18</v>
      </c>
      <c r="F1287" s="185">
        <v>45183</v>
      </c>
      <c r="G1287" s="183" t="s">
        <v>41</v>
      </c>
      <c r="H1287" s="186">
        <v>1580000</v>
      </c>
      <c r="I1287" s="183" t="s">
        <v>19</v>
      </c>
      <c r="J1287" s="183">
        <v>15800</v>
      </c>
      <c r="K1287" s="184"/>
      <c r="L1287" s="183">
        <v>2023</v>
      </c>
      <c r="M1287" s="184"/>
      <c r="N1287" s="184"/>
      <c r="O1287" s="184"/>
    </row>
    <row r="1288" spans="1:15" s="176" customFormat="1" ht="15" x14ac:dyDescent="0.15">
      <c r="A1288" s="183" t="s">
        <v>20</v>
      </c>
      <c r="B1288" s="183" t="s">
        <v>40</v>
      </c>
      <c r="C1288" s="184"/>
      <c r="D1288" s="183" t="s">
        <v>17</v>
      </c>
      <c r="E1288" s="183" t="s">
        <v>18</v>
      </c>
      <c r="F1288" s="185">
        <v>45184</v>
      </c>
      <c r="G1288" s="183" t="s">
        <v>41</v>
      </c>
      <c r="H1288" s="186">
        <v>1440000</v>
      </c>
      <c r="I1288" s="183" t="s">
        <v>19</v>
      </c>
      <c r="J1288" s="183">
        <v>14400</v>
      </c>
      <c r="K1288" s="184"/>
      <c r="L1288" s="183">
        <v>2023</v>
      </c>
      <c r="M1288" s="184"/>
      <c r="N1288" s="184"/>
      <c r="O1288" s="184"/>
    </row>
    <row r="1289" spans="1:15" s="176" customFormat="1" ht="15" x14ac:dyDescent="0.15">
      <c r="A1289" s="183" t="s">
        <v>20</v>
      </c>
      <c r="B1289" s="183" t="s">
        <v>40</v>
      </c>
      <c r="C1289" s="184"/>
      <c r="D1289" s="183" t="s">
        <v>17</v>
      </c>
      <c r="E1289" s="183" t="s">
        <v>18</v>
      </c>
      <c r="F1289" s="185">
        <v>45185</v>
      </c>
      <c r="G1289" s="183" t="s">
        <v>41</v>
      </c>
      <c r="H1289" s="186">
        <v>1240000</v>
      </c>
      <c r="I1289" s="183" t="s">
        <v>19</v>
      </c>
      <c r="J1289" s="183">
        <v>12400</v>
      </c>
      <c r="K1289" s="184"/>
      <c r="L1289" s="183">
        <v>2023</v>
      </c>
      <c r="M1289" s="184"/>
      <c r="N1289" s="184"/>
      <c r="O1289" s="184"/>
    </row>
    <row r="1290" spans="1:15" s="176" customFormat="1" ht="15" x14ac:dyDescent="0.15">
      <c r="A1290" s="183" t="s">
        <v>20</v>
      </c>
      <c r="B1290" s="183" t="s">
        <v>40</v>
      </c>
      <c r="C1290" s="184"/>
      <c r="D1290" s="183" t="s">
        <v>17</v>
      </c>
      <c r="E1290" s="183" t="s">
        <v>18</v>
      </c>
      <c r="F1290" s="185">
        <v>45186</v>
      </c>
      <c r="G1290" s="183" t="s">
        <v>41</v>
      </c>
      <c r="H1290" s="186">
        <v>1600000</v>
      </c>
      <c r="I1290" s="183" t="s">
        <v>19</v>
      </c>
      <c r="J1290" s="183">
        <v>16000</v>
      </c>
      <c r="K1290" s="184"/>
      <c r="L1290" s="183">
        <v>2023</v>
      </c>
      <c r="M1290" s="184"/>
      <c r="N1290" s="184"/>
      <c r="O1290" s="184"/>
    </row>
    <row r="1291" spans="1:15" s="176" customFormat="1" ht="15" x14ac:dyDescent="0.15">
      <c r="A1291" s="183" t="s">
        <v>20</v>
      </c>
      <c r="B1291" s="183" t="s">
        <v>40</v>
      </c>
      <c r="C1291" s="184"/>
      <c r="D1291" s="183" t="s">
        <v>17</v>
      </c>
      <c r="E1291" s="183" t="s">
        <v>18</v>
      </c>
      <c r="F1291" s="185">
        <v>45187</v>
      </c>
      <c r="G1291" s="183" t="s">
        <v>41</v>
      </c>
      <c r="H1291" s="186">
        <v>1360000</v>
      </c>
      <c r="I1291" s="183" t="s">
        <v>19</v>
      </c>
      <c r="J1291" s="183">
        <v>13600</v>
      </c>
      <c r="K1291" s="184"/>
      <c r="L1291" s="183">
        <v>2023</v>
      </c>
      <c r="M1291" s="184"/>
      <c r="N1291" s="184"/>
      <c r="O1291" s="184"/>
    </row>
    <row r="1292" spans="1:15" s="176" customFormat="1" ht="15" x14ac:dyDescent="0.15">
      <c r="A1292" s="183" t="s">
        <v>20</v>
      </c>
      <c r="B1292" s="183" t="s">
        <v>40</v>
      </c>
      <c r="C1292" s="184"/>
      <c r="D1292" s="183" t="s">
        <v>17</v>
      </c>
      <c r="E1292" s="183" t="s">
        <v>18</v>
      </c>
      <c r="F1292" s="185">
        <v>45188</v>
      </c>
      <c r="G1292" s="183" t="s">
        <v>41</v>
      </c>
      <c r="H1292" s="186">
        <v>1720000</v>
      </c>
      <c r="I1292" s="183" t="s">
        <v>19</v>
      </c>
      <c r="J1292" s="183">
        <v>17200</v>
      </c>
      <c r="K1292" s="184"/>
      <c r="L1292" s="183">
        <v>2023</v>
      </c>
      <c r="M1292" s="184"/>
      <c r="N1292" s="184"/>
      <c r="O1292" s="184"/>
    </row>
    <row r="1293" spans="1:15" s="176" customFormat="1" ht="15" x14ac:dyDescent="0.15">
      <c r="A1293" s="183" t="s">
        <v>20</v>
      </c>
      <c r="B1293" s="183" t="s">
        <v>40</v>
      </c>
      <c r="C1293" s="184"/>
      <c r="D1293" s="183" t="s">
        <v>17</v>
      </c>
      <c r="E1293" s="183" t="s">
        <v>18</v>
      </c>
      <c r="F1293" s="185">
        <v>45189</v>
      </c>
      <c r="G1293" s="183" t="s">
        <v>41</v>
      </c>
      <c r="H1293" s="186">
        <v>1600000</v>
      </c>
      <c r="I1293" s="183" t="s">
        <v>19</v>
      </c>
      <c r="J1293" s="183">
        <v>16000</v>
      </c>
      <c r="K1293" s="184"/>
      <c r="L1293" s="183">
        <v>2023</v>
      </c>
      <c r="M1293" s="184"/>
      <c r="N1293" s="184"/>
      <c r="O1293" s="184"/>
    </row>
    <row r="1294" spans="1:15" s="176" customFormat="1" ht="15" x14ac:dyDescent="0.15">
      <c r="A1294" s="183" t="s">
        <v>20</v>
      </c>
      <c r="B1294" s="183" t="s">
        <v>40</v>
      </c>
      <c r="C1294" s="184"/>
      <c r="D1294" s="183" t="s">
        <v>17</v>
      </c>
      <c r="E1294" s="183" t="s">
        <v>18</v>
      </c>
      <c r="F1294" s="185">
        <v>45190</v>
      </c>
      <c r="G1294" s="183" t="s">
        <v>41</v>
      </c>
      <c r="H1294" s="186">
        <v>1240000</v>
      </c>
      <c r="I1294" s="183" t="s">
        <v>19</v>
      </c>
      <c r="J1294" s="183">
        <v>12400</v>
      </c>
      <c r="K1294" s="184"/>
      <c r="L1294" s="183">
        <v>2023</v>
      </c>
      <c r="M1294" s="184"/>
      <c r="N1294" s="184"/>
      <c r="O1294" s="184"/>
    </row>
    <row r="1295" spans="1:15" s="176" customFormat="1" ht="15" x14ac:dyDescent="0.15">
      <c r="A1295" s="183" t="s">
        <v>20</v>
      </c>
      <c r="B1295" s="183" t="s">
        <v>40</v>
      </c>
      <c r="C1295" s="184"/>
      <c r="D1295" s="183" t="s">
        <v>17</v>
      </c>
      <c r="E1295" s="183" t="s">
        <v>18</v>
      </c>
      <c r="F1295" s="185">
        <v>45191</v>
      </c>
      <c r="G1295" s="183" t="s">
        <v>41</v>
      </c>
      <c r="H1295" s="186">
        <v>820000</v>
      </c>
      <c r="I1295" s="183" t="s">
        <v>19</v>
      </c>
      <c r="J1295" s="183">
        <v>8200</v>
      </c>
      <c r="K1295" s="184"/>
      <c r="L1295" s="183">
        <v>2023</v>
      </c>
      <c r="M1295" s="184"/>
      <c r="N1295" s="184"/>
      <c r="O1295" s="184"/>
    </row>
    <row r="1296" spans="1:15" s="176" customFormat="1" ht="15" x14ac:dyDescent="0.15">
      <c r="A1296" s="183" t="s">
        <v>20</v>
      </c>
      <c r="B1296" s="183" t="s">
        <v>40</v>
      </c>
      <c r="C1296" s="184"/>
      <c r="D1296" s="183" t="s">
        <v>17</v>
      </c>
      <c r="E1296" s="183" t="s">
        <v>18</v>
      </c>
      <c r="F1296" s="185">
        <v>45192</v>
      </c>
      <c r="G1296" s="183" t="s">
        <v>41</v>
      </c>
      <c r="H1296" s="186">
        <v>600000</v>
      </c>
      <c r="I1296" s="183" t="s">
        <v>19</v>
      </c>
      <c r="J1296" s="183">
        <v>6000</v>
      </c>
      <c r="K1296" s="184"/>
      <c r="L1296" s="183">
        <v>2023</v>
      </c>
      <c r="M1296" s="184"/>
      <c r="N1296" s="184"/>
      <c r="O1296" s="184"/>
    </row>
    <row r="1297" spans="1:15" s="176" customFormat="1" ht="15" x14ac:dyDescent="0.15">
      <c r="A1297" s="183" t="s">
        <v>20</v>
      </c>
      <c r="B1297" s="183" t="s">
        <v>40</v>
      </c>
      <c r="C1297" s="184"/>
      <c r="D1297" s="183" t="s">
        <v>17</v>
      </c>
      <c r="E1297" s="183" t="s">
        <v>18</v>
      </c>
      <c r="F1297" s="185">
        <v>45193</v>
      </c>
      <c r="G1297" s="183" t="s">
        <v>41</v>
      </c>
      <c r="H1297" s="186">
        <v>600000</v>
      </c>
      <c r="I1297" s="183" t="s">
        <v>19</v>
      </c>
      <c r="J1297" s="183">
        <v>6000</v>
      </c>
      <c r="K1297" s="184"/>
      <c r="L1297" s="183">
        <v>2023</v>
      </c>
      <c r="M1297" s="184"/>
      <c r="N1297" s="184"/>
      <c r="O1297" s="184"/>
    </row>
    <row r="1298" spans="1:15" s="176" customFormat="1" ht="15" x14ac:dyDescent="0.15">
      <c r="A1298" s="183" t="s">
        <v>20</v>
      </c>
      <c r="B1298" s="183" t="s">
        <v>40</v>
      </c>
      <c r="C1298" s="184"/>
      <c r="D1298" s="183" t="s">
        <v>17</v>
      </c>
      <c r="E1298" s="183" t="s">
        <v>18</v>
      </c>
      <c r="F1298" s="185">
        <v>45194</v>
      </c>
      <c r="G1298" s="183" t="s">
        <v>41</v>
      </c>
      <c r="H1298" s="186">
        <v>600000</v>
      </c>
      <c r="I1298" s="183" t="s">
        <v>19</v>
      </c>
      <c r="J1298" s="183">
        <v>6000</v>
      </c>
      <c r="K1298" s="184"/>
      <c r="L1298" s="183">
        <v>2023</v>
      </c>
      <c r="M1298" s="184"/>
      <c r="N1298" s="184"/>
      <c r="O1298" s="184"/>
    </row>
    <row r="1299" spans="1:15" s="176" customFormat="1" ht="15" x14ac:dyDescent="0.15">
      <c r="A1299" s="183" t="s">
        <v>20</v>
      </c>
      <c r="B1299" s="183" t="s">
        <v>40</v>
      </c>
      <c r="C1299" s="184"/>
      <c r="D1299" s="183" t="s">
        <v>17</v>
      </c>
      <c r="E1299" s="183" t="s">
        <v>18</v>
      </c>
      <c r="F1299" s="185">
        <v>45195</v>
      </c>
      <c r="G1299" s="183" t="s">
        <v>41</v>
      </c>
      <c r="H1299" s="186">
        <v>360000</v>
      </c>
      <c r="I1299" s="183" t="s">
        <v>19</v>
      </c>
      <c r="J1299" s="183">
        <v>3600</v>
      </c>
      <c r="K1299" s="184"/>
      <c r="L1299" s="183">
        <v>2023</v>
      </c>
      <c r="M1299" s="184"/>
      <c r="N1299" s="184"/>
      <c r="O1299" s="184"/>
    </row>
    <row r="1300" spans="1:15" s="176" customFormat="1" ht="15" x14ac:dyDescent="0.15">
      <c r="A1300" s="183" t="s">
        <v>20</v>
      </c>
      <c r="B1300" s="183" t="s">
        <v>40</v>
      </c>
      <c r="C1300" s="184"/>
      <c r="D1300" s="183" t="s">
        <v>17</v>
      </c>
      <c r="E1300" s="183" t="s">
        <v>18</v>
      </c>
      <c r="F1300" s="185">
        <v>45196</v>
      </c>
      <c r="G1300" s="183" t="s">
        <v>41</v>
      </c>
      <c r="H1300" s="186">
        <v>720000</v>
      </c>
      <c r="I1300" s="183" t="s">
        <v>19</v>
      </c>
      <c r="J1300" s="183">
        <v>7200</v>
      </c>
      <c r="K1300" s="184"/>
      <c r="L1300" s="183">
        <v>2023</v>
      </c>
      <c r="M1300" s="184"/>
      <c r="N1300" s="184"/>
      <c r="O1300" s="183" t="s">
        <v>740</v>
      </c>
    </row>
    <row r="1301" spans="1:15" s="176" customFormat="1" ht="15" x14ac:dyDescent="0.15">
      <c r="A1301" s="183" t="s">
        <v>20</v>
      </c>
      <c r="B1301" s="183" t="s">
        <v>40</v>
      </c>
      <c r="C1301" s="184"/>
      <c r="D1301" s="183" t="s">
        <v>17</v>
      </c>
      <c r="E1301" s="183" t="s">
        <v>18</v>
      </c>
      <c r="F1301" s="185">
        <v>45196</v>
      </c>
      <c r="G1301" s="183" t="s">
        <v>41</v>
      </c>
      <c r="H1301" s="186">
        <v>760000</v>
      </c>
      <c r="I1301" s="183" t="s">
        <v>19</v>
      </c>
      <c r="J1301" s="183">
        <v>7600</v>
      </c>
      <c r="K1301" s="184"/>
      <c r="L1301" s="183">
        <v>2023</v>
      </c>
      <c r="M1301" s="184"/>
      <c r="N1301" s="184"/>
      <c r="O1301" s="184"/>
    </row>
    <row r="1302" spans="1:15" s="176" customFormat="1" ht="15" x14ac:dyDescent="0.15">
      <c r="A1302" s="183" t="s">
        <v>20</v>
      </c>
      <c r="B1302" s="183" t="s">
        <v>40</v>
      </c>
      <c r="C1302" s="184"/>
      <c r="D1302" s="183" t="s">
        <v>17</v>
      </c>
      <c r="E1302" s="183" t="s">
        <v>18</v>
      </c>
      <c r="F1302" s="185">
        <v>45197</v>
      </c>
      <c r="G1302" s="183" t="s">
        <v>41</v>
      </c>
      <c r="H1302" s="186">
        <v>920000</v>
      </c>
      <c r="I1302" s="183" t="s">
        <v>19</v>
      </c>
      <c r="J1302" s="183">
        <v>9200</v>
      </c>
      <c r="K1302" s="184"/>
      <c r="L1302" s="183">
        <v>2023</v>
      </c>
      <c r="M1302" s="184"/>
      <c r="N1302" s="184"/>
      <c r="O1302" s="184"/>
    </row>
    <row r="1303" spans="1:15" s="176" customFormat="1" ht="15" x14ac:dyDescent="0.15">
      <c r="A1303" s="183" t="s">
        <v>20</v>
      </c>
      <c r="B1303" s="183" t="s">
        <v>40</v>
      </c>
      <c r="C1303" s="184"/>
      <c r="D1303" s="183" t="s">
        <v>17</v>
      </c>
      <c r="E1303" s="183" t="s">
        <v>18</v>
      </c>
      <c r="F1303" s="185">
        <v>45198</v>
      </c>
      <c r="G1303" s="183" t="s">
        <v>41</v>
      </c>
      <c r="H1303" s="186">
        <v>240000</v>
      </c>
      <c r="I1303" s="183" t="s">
        <v>19</v>
      </c>
      <c r="J1303" s="183">
        <v>2400</v>
      </c>
      <c r="K1303" s="184"/>
      <c r="L1303" s="183">
        <v>2023</v>
      </c>
      <c r="M1303" s="184"/>
      <c r="N1303" s="184"/>
      <c r="O1303" s="184"/>
    </row>
    <row r="1304" spans="1:15" s="176" customFormat="1" ht="15" x14ac:dyDescent="0.15">
      <c r="A1304" s="183" t="s">
        <v>20</v>
      </c>
      <c r="B1304" s="183" t="s">
        <v>40</v>
      </c>
      <c r="C1304" s="184"/>
      <c r="D1304" s="183" t="s">
        <v>17</v>
      </c>
      <c r="E1304" s="183" t="s">
        <v>18</v>
      </c>
      <c r="F1304" s="185">
        <v>45198</v>
      </c>
      <c r="G1304" s="183" t="s">
        <v>41</v>
      </c>
      <c r="H1304" s="186">
        <v>80000</v>
      </c>
      <c r="I1304" s="183" t="s">
        <v>19</v>
      </c>
      <c r="J1304" s="183">
        <v>800</v>
      </c>
      <c r="K1304" s="184"/>
      <c r="L1304" s="183">
        <v>2023</v>
      </c>
      <c r="M1304" s="184"/>
      <c r="N1304" s="184"/>
      <c r="O1304" s="183" t="s">
        <v>742</v>
      </c>
    </row>
    <row r="1305" spans="1:15" s="176" customFormat="1" ht="15" x14ac:dyDescent="0.15">
      <c r="A1305" s="183" t="s">
        <v>20</v>
      </c>
      <c r="B1305" s="183" t="s">
        <v>40</v>
      </c>
      <c r="C1305" s="184"/>
      <c r="D1305" s="183" t="s">
        <v>17</v>
      </c>
      <c r="E1305" s="183" t="s">
        <v>18</v>
      </c>
      <c r="F1305" s="185">
        <v>45198</v>
      </c>
      <c r="G1305" s="183" t="s">
        <v>41</v>
      </c>
      <c r="H1305" s="186">
        <v>320000</v>
      </c>
      <c r="I1305" s="183" t="s">
        <v>19</v>
      </c>
      <c r="J1305" s="183">
        <v>3200</v>
      </c>
      <c r="K1305" s="184"/>
      <c r="L1305" s="183">
        <v>2023</v>
      </c>
      <c r="M1305" s="184"/>
      <c r="N1305" s="184"/>
      <c r="O1305" s="183" t="s">
        <v>743</v>
      </c>
    </row>
    <row r="1306" spans="1:15" s="176" customFormat="1" ht="15" x14ac:dyDescent="0.15">
      <c r="A1306" s="183" t="s">
        <v>20</v>
      </c>
      <c r="B1306" s="183" t="s">
        <v>40</v>
      </c>
      <c r="C1306" s="184"/>
      <c r="D1306" s="183" t="s">
        <v>17</v>
      </c>
      <c r="E1306" s="183" t="s">
        <v>18</v>
      </c>
      <c r="F1306" s="185">
        <v>45199</v>
      </c>
      <c r="G1306" s="183" t="s">
        <v>41</v>
      </c>
      <c r="H1306" s="186">
        <v>200000</v>
      </c>
      <c r="I1306" s="183" t="s">
        <v>19</v>
      </c>
      <c r="J1306" s="183">
        <v>2000</v>
      </c>
      <c r="K1306" s="184"/>
      <c r="L1306" s="183">
        <v>2023</v>
      </c>
      <c r="M1306" s="184"/>
      <c r="N1306" s="184"/>
      <c r="O1306" s="184"/>
    </row>
    <row r="1307" spans="1:15" s="176" customFormat="1" ht="15" x14ac:dyDescent="0.15">
      <c r="A1307" s="183" t="s">
        <v>20</v>
      </c>
      <c r="B1307" s="183" t="s">
        <v>40</v>
      </c>
      <c r="C1307" s="184"/>
      <c r="D1307" s="183" t="s">
        <v>17</v>
      </c>
      <c r="E1307" s="183" t="s">
        <v>18</v>
      </c>
      <c r="F1307" s="185">
        <v>45199</v>
      </c>
      <c r="G1307" s="183" t="s">
        <v>41</v>
      </c>
      <c r="H1307" s="186">
        <v>240000</v>
      </c>
      <c r="I1307" s="183" t="s">
        <v>19</v>
      </c>
      <c r="J1307" s="183">
        <v>2400</v>
      </c>
      <c r="K1307" s="184"/>
      <c r="L1307" s="183">
        <v>2023</v>
      </c>
      <c r="M1307" s="184"/>
      <c r="N1307" s="184"/>
      <c r="O1307" s="183" t="s">
        <v>744</v>
      </c>
    </row>
    <row r="1308" spans="1:15" s="176" customFormat="1" ht="15" x14ac:dyDescent="0.15">
      <c r="A1308" s="183" t="s">
        <v>20</v>
      </c>
      <c r="B1308" s="183" t="s">
        <v>40</v>
      </c>
      <c r="C1308" s="184"/>
      <c r="D1308" s="183" t="s">
        <v>17</v>
      </c>
      <c r="E1308" s="183" t="s">
        <v>18</v>
      </c>
      <c r="F1308" s="185">
        <v>45200</v>
      </c>
      <c r="G1308" s="183" t="s">
        <v>41</v>
      </c>
      <c r="H1308" s="186">
        <v>240000</v>
      </c>
      <c r="I1308" s="183" t="s">
        <v>19</v>
      </c>
      <c r="J1308" s="183">
        <v>2400</v>
      </c>
      <c r="K1308" s="184"/>
      <c r="L1308" s="183">
        <v>2023</v>
      </c>
      <c r="M1308" s="184"/>
      <c r="N1308" s="184"/>
      <c r="O1308" s="184"/>
    </row>
    <row r="1309" spans="1:15" s="176" customFormat="1" ht="15" x14ac:dyDescent="0.15">
      <c r="A1309" s="183" t="s">
        <v>20</v>
      </c>
      <c r="B1309" s="183" t="s">
        <v>40</v>
      </c>
      <c r="C1309" s="184"/>
      <c r="D1309" s="183" t="s">
        <v>17</v>
      </c>
      <c r="E1309" s="183" t="s">
        <v>18</v>
      </c>
      <c r="F1309" s="185">
        <v>45200</v>
      </c>
      <c r="G1309" s="183" t="s">
        <v>41</v>
      </c>
      <c r="H1309" s="186">
        <v>240000</v>
      </c>
      <c r="I1309" s="183" t="s">
        <v>19</v>
      </c>
      <c r="J1309" s="183">
        <v>2400</v>
      </c>
      <c r="K1309" s="184"/>
      <c r="L1309" s="183">
        <v>2023</v>
      </c>
      <c r="M1309" s="184"/>
      <c r="N1309" s="184"/>
      <c r="O1309" s="183" t="s">
        <v>741</v>
      </c>
    </row>
    <row r="1310" spans="1:15" s="176" customFormat="1" ht="15" x14ac:dyDescent="0.15">
      <c r="A1310" s="183" t="s">
        <v>20</v>
      </c>
      <c r="B1310" s="183" t="s">
        <v>40</v>
      </c>
      <c r="C1310" s="184"/>
      <c r="D1310" s="183" t="s">
        <v>17</v>
      </c>
      <c r="E1310" s="183" t="s">
        <v>18</v>
      </c>
      <c r="F1310" s="185">
        <v>45200</v>
      </c>
      <c r="G1310" s="183" t="s">
        <v>41</v>
      </c>
      <c r="H1310" s="186">
        <v>120000</v>
      </c>
      <c r="I1310" s="183" t="s">
        <v>19</v>
      </c>
      <c r="J1310" s="183">
        <v>1200</v>
      </c>
      <c r="K1310" s="184"/>
      <c r="L1310" s="183">
        <v>2023</v>
      </c>
      <c r="M1310" s="184"/>
      <c r="N1310" s="184"/>
      <c r="O1310" s="183" t="s">
        <v>745</v>
      </c>
    </row>
    <row r="1311" spans="1:15" s="176" customFormat="1" ht="15" x14ac:dyDescent="0.15">
      <c r="A1311" s="183" t="s">
        <v>20</v>
      </c>
      <c r="B1311" s="183" t="s">
        <v>40</v>
      </c>
      <c r="C1311" s="184"/>
      <c r="D1311" s="183" t="s">
        <v>17</v>
      </c>
      <c r="E1311" s="183" t="s">
        <v>18</v>
      </c>
      <c r="F1311" s="185">
        <v>45201</v>
      </c>
      <c r="G1311" s="183" t="s">
        <v>41</v>
      </c>
      <c r="H1311" s="186">
        <v>160000</v>
      </c>
      <c r="I1311" s="183" t="s">
        <v>19</v>
      </c>
      <c r="J1311" s="183">
        <v>1600</v>
      </c>
      <c r="K1311" s="184"/>
      <c r="L1311" s="183">
        <v>2023</v>
      </c>
      <c r="M1311" s="184"/>
      <c r="N1311" s="184"/>
      <c r="O1311" s="183" t="s">
        <v>746</v>
      </c>
    </row>
    <row r="1312" spans="1:15" s="176" customFormat="1" ht="15" x14ac:dyDescent="0.15">
      <c r="A1312" s="183" t="s">
        <v>20</v>
      </c>
      <c r="B1312" s="183" t="s">
        <v>40</v>
      </c>
      <c r="C1312" s="184"/>
      <c r="D1312" s="183" t="s">
        <v>17</v>
      </c>
      <c r="E1312" s="183" t="s">
        <v>18</v>
      </c>
      <c r="F1312" s="185">
        <v>45201</v>
      </c>
      <c r="G1312" s="183" t="s">
        <v>41</v>
      </c>
      <c r="H1312" s="186">
        <v>560000</v>
      </c>
      <c r="I1312" s="183" t="s">
        <v>19</v>
      </c>
      <c r="J1312" s="183">
        <v>5600</v>
      </c>
      <c r="K1312" s="184"/>
      <c r="L1312" s="183">
        <v>2023</v>
      </c>
      <c r="M1312" s="184"/>
      <c r="N1312" s="184"/>
      <c r="O1312" s="184"/>
    </row>
    <row r="1313" spans="1:15" s="176" customFormat="1" ht="15" x14ac:dyDescent="0.15">
      <c r="A1313" s="183" t="s">
        <v>20</v>
      </c>
      <c r="B1313" s="183" t="s">
        <v>40</v>
      </c>
      <c r="C1313" s="184"/>
      <c r="D1313" s="183" t="s">
        <v>17</v>
      </c>
      <c r="E1313" s="183" t="s">
        <v>18</v>
      </c>
      <c r="F1313" s="185">
        <v>45202</v>
      </c>
      <c r="G1313" s="183" t="s">
        <v>41</v>
      </c>
      <c r="H1313" s="186">
        <v>880000</v>
      </c>
      <c r="I1313" s="183" t="s">
        <v>19</v>
      </c>
      <c r="J1313" s="183">
        <v>8800</v>
      </c>
      <c r="K1313" s="184"/>
      <c r="L1313" s="183">
        <v>2023</v>
      </c>
      <c r="M1313" s="184"/>
      <c r="N1313" s="184"/>
      <c r="O1313" s="184"/>
    </row>
    <row r="1314" spans="1:15" s="176" customFormat="1" ht="15" x14ac:dyDescent="0.15">
      <c r="A1314" s="183" t="s">
        <v>20</v>
      </c>
      <c r="B1314" s="183" t="s">
        <v>40</v>
      </c>
      <c r="C1314" s="184"/>
      <c r="D1314" s="183" t="s">
        <v>17</v>
      </c>
      <c r="E1314" s="183" t="s">
        <v>18</v>
      </c>
      <c r="F1314" s="185">
        <v>45203</v>
      </c>
      <c r="G1314" s="183" t="s">
        <v>41</v>
      </c>
      <c r="H1314" s="186">
        <v>520000</v>
      </c>
      <c r="I1314" s="183" t="s">
        <v>19</v>
      </c>
      <c r="J1314" s="183">
        <v>5200</v>
      </c>
      <c r="K1314" s="184"/>
      <c r="L1314" s="183">
        <v>2023</v>
      </c>
      <c r="M1314" s="184"/>
      <c r="N1314" s="184"/>
      <c r="O1314" s="184"/>
    </row>
    <row r="1315" spans="1:15" s="176" customFormat="1" ht="15" x14ac:dyDescent="0.15">
      <c r="A1315" s="183" t="s">
        <v>20</v>
      </c>
      <c r="B1315" s="183" t="s">
        <v>40</v>
      </c>
      <c r="C1315" s="184"/>
      <c r="D1315" s="183" t="s">
        <v>17</v>
      </c>
      <c r="E1315" s="183" t="s">
        <v>18</v>
      </c>
      <c r="F1315" s="185">
        <v>45204</v>
      </c>
      <c r="G1315" s="183" t="s">
        <v>41</v>
      </c>
      <c r="H1315" s="186">
        <v>440000</v>
      </c>
      <c r="I1315" s="183" t="s">
        <v>19</v>
      </c>
      <c r="J1315" s="183">
        <v>4400</v>
      </c>
      <c r="K1315" s="184"/>
      <c r="L1315" s="183">
        <v>2023</v>
      </c>
      <c r="M1315" s="184"/>
      <c r="N1315" s="184"/>
      <c r="O1315" s="184"/>
    </row>
    <row r="1316" spans="1:15" s="176" customFormat="1" ht="15" x14ac:dyDescent="0.15">
      <c r="A1316" s="183" t="s">
        <v>20</v>
      </c>
      <c r="B1316" s="183" t="s">
        <v>40</v>
      </c>
      <c r="C1316" s="184"/>
      <c r="D1316" s="183" t="s">
        <v>17</v>
      </c>
      <c r="E1316" s="183" t="s">
        <v>18</v>
      </c>
      <c r="F1316" s="185">
        <v>45205</v>
      </c>
      <c r="G1316" s="183" t="s">
        <v>41</v>
      </c>
      <c r="H1316" s="186">
        <v>200000</v>
      </c>
      <c r="I1316" s="183" t="s">
        <v>19</v>
      </c>
      <c r="J1316" s="183">
        <v>2000</v>
      </c>
      <c r="K1316" s="184"/>
      <c r="L1316" s="183">
        <v>2023</v>
      </c>
      <c r="M1316" s="184"/>
      <c r="N1316" s="184"/>
      <c r="O1316" s="183" t="s">
        <v>748</v>
      </c>
    </row>
    <row r="1317" spans="1:15" s="176" customFormat="1" ht="15" x14ac:dyDescent="0.15">
      <c r="A1317" s="183" t="s">
        <v>20</v>
      </c>
      <c r="B1317" s="183" t="s">
        <v>40</v>
      </c>
      <c r="C1317" s="184"/>
      <c r="D1317" s="183" t="s">
        <v>17</v>
      </c>
      <c r="E1317" s="183" t="s">
        <v>18</v>
      </c>
      <c r="F1317" s="185">
        <v>45205</v>
      </c>
      <c r="G1317" s="183" t="s">
        <v>41</v>
      </c>
      <c r="H1317" s="186">
        <v>40000</v>
      </c>
      <c r="I1317" s="183" t="s">
        <v>19</v>
      </c>
      <c r="J1317" s="183">
        <v>400</v>
      </c>
      <c r="K1317" s="184"/>
      <c r="L1317" s="183">
        <v>2023</v>
      </c>
      <c r="M1317" s="184"/>
      <c r="N1317" s="184"/>
      <c r="O1317" s="184"/>
    </row>
    <row r="1318" spans="1:15" s="176" customFormat="1" ht="15" x14ac:dyDescent="0.15">
      <c r="A1318" s="183" t="s">
        <v>20</v>
      </c>
      <c r="B1318" s="183" t="s">
        <v>40</v>
      </c>
      <c r="C1318" s="184"/>
      <c r="D1318" s="183" t="s">
        <v>17</v>
      </c>
      <c r="E1318" s="183" t="s">
        <v>18</v>
      </c>
      <c r="F1318" s="185">
        <v>45206</v>
      </c>
      <c r="G1318" s="183" t="s">
        <v>41</v>
      </c>
      <c r="H1318" s="186">
        <v>40000</v>
      </c>
      <c r="I1318" s="183" t="s">
        <v>19</v>
      </c>
      <c r="J1318" s="183">
        <v>400</v>
      </c>
      <c r="K1318" s="184"/>
      <c r="L1318" s="183">
        <v>2023</v>
      </c>
      <c r="M1318" s="184"/>
      <c r="N1318" s="184"/>
      <c r="O1318" s="183" t="s">
        <v>749</v>
      </c>
    </row>
    <row r="1319" spans="1:15" s="176" customFormat="1" ht="15" x14ac:dyDescent="0.15">
      <c r="A1319" s="183" t="s">
        <v>20</v>
      </c>
      <c r="B1319" s="183" t="s">
        <v>40</v>
      </c>
      <c r="C1319" s="184"/>
      <c r="D1319" s="183" t="s">
        <v>17</v>
      </c>
      <c r="E1319" s="183" t="s">
        <v>18</v>
      </c>
      <c r="F1319" s="185">
        <v>45207</v>
      </c>
      <c r="G1319" s="183" t="s">
        <v>41</v>
      </c>
      <c r="H1319" s="186">
        <v>40000</v>
      </c>
      <c r="I1319" s="183" t="s">
        <v>19</v>
      </c>
      <c r="J1319" s="183">
        <v>400</v>
      </c>
      <c r="K1319" s="184"/>
      <c r="L1319" s="183">
        <v>2023</v>
      </c>
      <c r="M1319" s="184"/>
      <c r="N1319" s="184"/>
      <c r="O1319" s="183" t="s">
        <v>750</v>
      </c>
    </row>
    <row r="1320" spans="1:15" s="176" customFormat="1" ht="15" x14ac:dyDescent="0.15">
      <c r="A1320" s="183" t="s">
        <v>20</v>
      </c>
      <c r="B1320" s="183" t="s">
        <v>40</v>
      </c>
      <c r="C1320" s="184"/>
      <c r="D1320" s="183" t="s">
        <v>17</v>
      </c>
      <c r="E1320" s="183" t="s">
        <v>18</v>
      </c>
      <c r="F1320" s="185">
        <v>45207</v>
      </c>
      <c r="G1320" s="183" t="s">
        <v>41</v>
      </c>
      <c r="H1320" s="186">
        <v>40000</v>
      </c>
      <c r="I1320" s="183" t="s">
        <v>19</v>
      </c>
      <c r="J1320" s="183">
        <v>400</v>
      </c>
      <c r="K1320" s="184"/>
      <c r="L1320" s="183">
        <v>2023</v>
      </c>
      <c r="M1320" s="184"/>
      <c r="N1320" s="184"/>
      <c r="O1320" s="184"/>
    </row>
    <row r="1321" spans="1:15" s="176" customFormat="1" ht="15" x14ac:dyDescent="0.15">
      <c r="A1321" s="183" t="s">
        <v>20</v>
      </c>
      <c r="B1321" s="183" t="s">
        <v>40</v>
      </c>
      <c r="C1321" s="184"/>
      <c r="D1321" s="183" t="s">
        <v>17</v>
      </c>
      <c r="E1321" s="183" t="s">
        <v>18</v>
      </c>
      <c r="F1321" s="185">
        <v>45208</v>
      </c>
      <c r="G1321" s="183" t="s">
        <v>41</v>
      </c>
      <c r="H1321" s="186">
        <v>80000</v>
      </c>
      <c r="I1321" s="183" t="s">
        <v>19</v>
      </c>
      <c r="J1321" s="183">
        <v>800</v>
      </c>
      <c r="K1321" s="184"/>
      <c r="L1321" s="183">
        <v>2023</v>
      </c>
      <c r="M1321" s="184"/>
      <c r="N1321" s="184"/>
      <c r="O1321" s="183" t="s">
        <v>751</v>
      </c>
    </row>
    <row r="1322" spans="1:15" s="176" customFormat="1" ht="15" x14ac:dyDescent="0.15">
      <c r="A1322" s="183" t="s">
        <v>20</v>
      </c>
      <c r="B1322" s="183" t="s">
        <v>40</v>
      </c>
      <c r="C1322" s="184"/>
      <c r="D1322" s="183" t="s">
        <v>17</v>
      </c>
      <c r="E1322" s="183" t="s">
        <v>18</v>
      </c>
      <c r="F1322" s="185">
        <v>45209</v>
      </c>
      <c r="G1322" s="183" t="s">
        <v>41</v>
      </c>
      <c r="H1322" s="186">
        <v>120000</v>
      </c>
      <c r="I1322" s="183" t="s">
        <v>19</v>
      </c>
      <c r="J1322" s="183">
        <v>1200</v>
      </c>
      <c r="K1322" s="184"/>
      <c r="L1322" s="183">
        <v>2023</v>
      </c>
      <c r="M1322" s="184"/>
      <c r="N1322" s="184"/>
      <c r="O1322" s="183" t="s">
        <v>752</v>
      </c>
    </row>
    <row r="1323" spans="1:15" s="176" customFormat="1" ht="15" x14ac:dyDescent="0.15">
      <c r="A1323" s="183" t="s">
        <v>20</v>
      </c>
      <c r="B1323" s="183" t="s">
        <v>40</v>
      </c>
      <c r="C1323" s="184"/>
      <c r="D1323" s="183" t="s">
        <v>17</v>
      </c>
      <c r="E1323" s="183" t="s">
        <v>18</v>
      </c>
      <c r="F1323" s="185">
        <v>45210</v>
      </c>
      <c r="G1323" s="183" t="s">
        <v>41</v>
      </c>
      <c r="H1323" s="186">
        <v>40000</v>
      </c>
      <c r="I1323" s="183" t="s">
        <v>19</v>
      </c>
      <c r="J1323" s="183">
        <v>400</v>
      </c>
      <c r="K1323" s="184"/>
      <c r="L1323" s="183">
        <v>2023</v>
      </c>
      <c r="M1323" s="184"/>
      <c r="N1323" s="184"/>
      <c r="O1323" s="183" t="s">
        <v>753</v>
      </c>
    </row>
    <row r="1324" spans="1:15" s="176" customFormat="1" ht="15" x14ac:dyDescent="0.15">
      <c r="A1324" s="183" t="s">
        <v>20</v>
      </c>
      <c r="B1324" s="183" t="s">
        <v>40</v>
      </c>
      <c r="C1324" s="184"/>
      <c r="D1324" s="183" t="s">
        <v>17</v>
      </c>
      <c r="E1324" s="183" t="s">
        <v>18</v>
      </c>
      <c r="F1324" s="185">
        <v>45211</v>
      </c>
      <c r="G1324" s="183" t="s">
        <v>41</v>
      </c>
      <c r="H1324" s="186">
        <v>120000</v>
      </c>
      <c r="I1324" s="183" t="s">
        <v>19</v>
      </c>
      <c r="J1324" s="183">
        <v>1200</v>
      </c>
      <c r="K1324" s="184"/>
      <c r="L1324" s="183">
        <v>2023</v>
      </c>
      <c r="M1324" s="184"/>
      <c r="N1324" s="184"/>
      <c r="O1324" s="184"/>
    </row>
    <row r="1325" spans="1:15" s="176" customFormat="1" ht="15" x14ac:dyDescent="0.15">
      <c r="A1325" s="183" t="s">
        <v>20</v>
      </c>
      <c r="B1325" s="183" t="s">
        <v>40</v>
      </c>
      <c r="C1325" s="184"/>
      <c r="D1325" s="183" t="s">
        <v>17</v>
      </c>
      <c r="E1325" s="183" t="s">
        <v>18</v>
      </c>
      <c r="F1325" s="185">
        <v>45212</v>
      </c>
      <c r="G1325" s="183" t="s">
        <v>41</v>
      </c>
      <c r="H1325" s="186">
        <v>80000</v>
      </c>
      <c r="I1325" s="183" t="s">
        <v>19</v>
      </c>
      <c r="J1325" s="183">
        <v>800</v>
      </c>
      <c r="K1325" s="184"/>
      <c r="L1325" s="183">
        <v>2023</v>
      </c>
      <c r="M1325" s="184"/>
      <c r="N1325" s="184"/>
      <c r="O1325" s="184"/>
    </row>
    <row r="1326" spans="1:15" s="176" customFormat="1" ht="15" x14ac:dyDescent="0.15">
      <c r="A1326" s="183" t="s">
        <v>20</v>
      </c>
      <c r="B1326" s="183" t="s">
        <v>40</v>
      </c>
      <c r="C1326" s="184"/>
      <c r="D1326" s="183" t="s">
        <v>17</v>
      </c>
      <c r="E1326" s="183" t="s">
        <v>18</v>
      </c>
      <c r="F1326" s="185">
        <v>45213</v>
      </c>
      <c r="G1326" s="183" t="s">
        <v>41</v>
      </c>
      <c r="H1326" s="186">
        <v>120000</v>
      </c>
      <c r="I1326" s="183" t="s">
        <v>19</v>
      </c>
      <c r="J1326" s="183">
        <v>1200</v>
      </c>
      <c r="K1326" s="184"/>
      <c r="L1326" s="183">
        <v>2023</v>
      </c>
      <c r="M1326" s="184"/>
      <c r="N1326" s="184"/>
      <c r="O1326" s="184"/>
    </row>
    <row r="1327" spans="1:15" s="176" customFormat="1" ht="15" x14ac:dyDescent="0.15">
      <c r="A1327" s="183" t="s">
        <v>21</v>
      </c>
      <c r="B1327" s="183" t="s">
        <v>84</v>
      </c>
      <c r="C1327" s="184"/>
      <c r="D1327" s="184"/>
      <c r="E1327" s="184"/>
      <c r="F1327" s="185">
        <v>44929</v>
      </c>
      <c r="G1327" s="183" t="s">
        <v>85</v>
      </c>
      <c r="H1327" s="186">
        <v>60000</v>
      </c>
      <c r="I1327" s="183" t="s">
        <v>33</v>
      </c>
      <c r="J1327" s="184"/>
      <c r="K1327" s="184"/>
      <c r="L1327" s="183">
        <v>2022</v>
      </c>
      <c r="M1327" s="184"/>
      <c r="N1327" s="183" t="s">
        <v>34</v>
      </c>
      <c r="O1327" s="184"/>
    </row>
    <row r="1328" spans="1:15" s="176" customFormat="1" ht="15" x14ac:dyDescent="0.15">
      <c r="A1328" s="183" t="s">
        <v>21</v>
      </c>
      <c r="B1328" s="183" t="s">
        <v>84</v>
      </c>
      <c r="C1328" s="184"/>
      <c r="D1328" s="184"/>
      <c r="E1328" s="184"/>
      <c r="F1328" s="185">
        <v>44930</v>
      </c>
      <c r="G1328" s="183" t="s">
        <v>85</v>
      </c>
      <c r="H1328" s="186">
        <v>50000</v>
      </c>
      <c r="I1328" s="183" t="s">
        <v>33</v>
      </c>
      <c r="J1328" s="184"/>
      <c r="K1328" s="184"/>
      <c r="L1328" s="183">
        <v>2022</v>
      </c>
      <c r="M1328" s="184"/>
      <c r="N1328" s="183" t="s">
        <v>34</v>
      </c>
      <c r="O1328" s="184"/>
    </row>
    <row r="1329" spans="1:15" s="176" customFormat="1" ht="15" x14ac:dyDescent="0.15">
      <c r="A1329" s="183" t="s">
        <v>21</v>
      </c>
      <c r="B1329" s="183" t="s">
        <v>84</v>
      </c>
      <c r="C1329" s="184"/>
      <c r="D1329" s="184"/>
      <c r="E1329" s="184"/>
      <c r="F1329" s="185">
        <v>44932</v>
      </c>
      <c r="G1329" s="183" t="s">
        <v>85</v>
      </c>
      <c r="H1329" s="186">
        <v>10000</v>
      </c>
      <c r="I1329" s="183" t="s">
        <v>33</v>
      </c>
      <c r="J1329" s="184"/>
      <c r="K1329" s="184"/>
      <c r="L1329" s="183">
        <v>2022</v>
      </c>
      <c r="M1329" s="184"/>
      <c r="N1329" s="183" t="s">
        <v>34</v>
      </c>
      <c r="O1329" s="184"/>
    </row>
    <row r="1330" spans="1:15" s="176" customFormat="1" ht="15" x14ac:dyDescent="0.15">
      <c r="A1330" s="183" t="s">
        <v>21</v>
      </c>
      <c r="B1330" s="183" t="s">
        <v>84</v>
      </c>
      <c r="C1330" s="184"/>
      <c r="D1330" s="184"/>
      <c r="E1330" s="184"/>
      <c r="F1330" s="185">
        <v>44936</v>
      </c>
      <c r="G1330" s="183" t="s">
        <v>85</v>
      </c>
      <c r="H1330" s="186">
        <v>50000</v>
      </c>
      <c r="I1330" s="183" t="s">
        <v>33</v>
      </c>
      <c r="J1330" s="184"/>
      <c r="K1330" s="184"/>
      <c r="L1330" s="183">
        <v>2022</v>
      </c>
      <c r="M1330" s="184"/>
      <c r="N1330" s="183" t="s">
        <v>34</v>
      </c>
      <c r="O1330" s="184"/>
    </row>
    <row r="1331" spans="1:15" s="176" customFormat="1" ht="15" x14ac:dyDescent="0.15">
      <c r="A1331" s="183" t="s">
        <v>21</v>
      </c>
      <c r="B1331" s="183" t="s">
        <v>84</v>
      </c>
      <c r="C1331" s="184"/>
      <c r="D1331" s="184"/>
      <c r="E1331" s="184"/>
      <c r="F1331" s="185">
        <v>44937</v>
      </c>
      <c r="G1331" s="183" t="s">
        <v>85</v>
      </c>
      <c r="H1331" s="186">
        <v>0</v>
      </c>
      <c r="I1331" s="183" t="s">
        <v>33</v>
      </c>
      <c r="J1331" s="184"/>
      <c r="K1331" s="184"/>
      <c r="L1331" s="183">
        <v>2022</v>
      </c>
      <c r="M1331" s="184"/>
      <c r="N1331" s="183" t="s">
        <v>34</v>
      </c>
      <c r="O1331" s="184"/>
    </row>
    <row r="1332" spans="1:15" s="176" customFormat="1" ht="15" x14ac:dyDescent="0.15">
      <c r="A1332" s="183" t="s">
        <v>21</v>
      </c>
      <c r="B1332" s="183" t="s">
        <v>84</v>
      </c>
      <c r="C1332" s="184"/>
      <c r="D1332" s="184"/>
      <c r="E1332" s="184"/>
      <c r="F1332" s="185">
        <v>44950</v>
      </c>
      <c r="G1332" s="183" t="s">
        <v>85</v>
      </c>
      <c r="H1332" s="186">
        <v>20000</v>
      </c>
      <c r="I1332" s="183" t="s">
        <v>33</v>
      </c>
      <c r="J1332" s="184"/>
      <c r="K1332" s="184"/>
      <c r="L1332" s="183">
        <v>2022</v>
      </c>
      <c r="M1332" s="184"/>
      <c r="N1332" s="183" t="s">
        <v>34</v>
      </c>
      <c r="O1332" s="183" t="s">
        <v>576</v>
      </c>
    </row>
    <row r="1333" spans="1:15" s="176" customFormat="1" ht="15" x14ac:dyDescent="0.15">
      <c r="A1333" s="183" t="s">
        <v>21</v>
      </c>
      <c r="B1333" s="183" t="s">
        <v>84</v>
      </c>
      <c r="C1333" s="184"/>
      <c r="D1333" s="184"/>
      <c r="E1333" s="184"/>
      <c r="F1333" s="185">
        <v>44951</v>
      </c>
      <c r="G1333" s="183" t="s">
        <v>85</v>
      </c>
      <c r="H1333" s="186">
        <v>30000</v>
      </c>
      <c r="I1333" s="183" t="s">
        <v>33</v>
      </c>
      <c r="J1333" s="184"/>
      <c r="K1333" s="184"/>
      <c r="L1333" s="183">
        <v>2022</v>
      </c>
      <c r="M1333" s="184"/>
      <c r="N1333" s="183" t="s">
        <v>34</v>
      </c>
      <c r="O1333" s="184"/>
    </row>
    <row r="1334" spans="1:15" s="176" customFormat="1" ht="15" x14ac:dyDescent="0.15">
      <c r="A1334" s="183" t="s">
        <v>21</v>
      </c>
      <c r="B1334" s="183" t="s">
        <v>84</v>
      </c>
      <c r="C1334" s="184"/>
      <c r="D1334" s="184"/>
      <c r="E1334" s="184"/>
      <c r="F1334" s="185">
        <v>44952</v>
      </c>
      <c r="G1334" s="183" t="s">
        <v>85</v>
      </c>
      <c r="H1334" s="186">
        <v>30000</v>
      </c>
      <c r="I1334" s="183" t="s">
        <v>33</v>
      </c>
      <c r="J1334" s="184"/>
      <c r="K1334" s="184"/>
      <c r="L1334" s="183">
        <v>2022</v>
      </c>
      <c r="M1334" s="184"/>
      <c r="N1334" s="183" t="s">
        <v>34</v>
      </c>
      <c r="O1334" s="184"/>
    </row>
    <row r="1335" spans="1:15" s="176" customFormat="1" ht="15" x14ac:dyDescent="0.15">
      <c r="A1335" s="183" t="s">
        <v>21</v>
      </c>
      <c r="B1335" s="183" t="s">
        <v>84</v>
      </c>
      <c r="C1335" s="184"/>
      <c r="D1335" s="184"/>
      <c r="E1335" s="184"/>
      <c r="F1335" s="185">
        <v>44953</v>
      </c>
      <c r="G1335" s="183" t="s">
        <v>85</v>
      </c>
      <c r="H1335" s="186">
        <v>20000</v>
      </c>
      <c r="I1335" s="183" t="s">
        <v>33</v>
      </c>
      <c r="J1335" s="184"/>
      <c r="K1335" s="184"/>
      <c r="L1335" s="183">
        <v>2022</v>
      </c>
      <c r="M1335" s="184"/>
      <c r="N1335" s="183" t="s">
        <v>34</v>
      </c>
      <c r="O1335" s="184"/>
    </row>
    <row r="1336" spans="1:15" s="176" customFormat="1" ht="15" x14ac:dyDescent="0.15">
      <c r="A1336" s="183" t="s">
        <v>21</v>
      </c>
      <c r="B1336" s="183" t="s">
        <v>84</v>
      </c>
      <c r="C1336" s="184"/>
      <c r="D1336" s="184"/>
      <c r="E1336" s="184"/>
      <c r="F1336" s="185">
        <v>44956</v>
      </c>
      <c r="G1336" s="183" t="s">
        <v>85</v>
      </c>
      <c r="H1336" s="186">
        <v>20000</v>
      </c>
      <c r="I1336" s="183" t="s">
        <v>33</v>
      </c>
      <c r="J1336" s="184"/>
      <c r="K1336" s="184"/>
      <c r="L1336" s="183">
        <v>2022</v>
      </c>
      <c r="M1336" s="184"/>
      <c r="N1336" s="183" t="s">
        <v>34</v>
      </c>
      <c r="O1336" s="184"/>
    </row>
    <row r="1337" spans="1:15" s="176" customFormat="1" ht="15" x14ac:dyDescent="0.15">
      <c r="A1337" s="183" t="s">
        <v>21</v>
      </c>
      <c r="B1337" s="183" t="s">
        <v>84</v>
      </c>
      <c r="C1337" s="184"/>
      <c r="D1337" s="184"/>
      <c r="E1337" s="184"/>
      <c r="F1337" s="185">
        <v>44957</v>
      </c>
      <c r="G1337" s="183" t="s">
        <v>85</v>
      </c>
      <c r="H1337" s="186">
        <v>60000</v>
      </c>
      <c r="I1337" s="183" t="s">
        <v>33</v>
      </c>
      <c r="J1337" s="184"/>
      <c r="K1337" s="184"/>
      <c r="L1337" s="183">
        <v>2022</v>
      </c>
      <c r="M1337" s="184"/>
      <c r="N1337" s="183" t="s">
        <v>34</v>
      </c>
      <c r="O1337" s="184"/>
    </row>
    <row r="1338" spans="1:15" s="176" customFormat="1" ht="15" x14ac:dyDescent="0.15">
      <c r="A1338" s="183" t="s">
        <v>21</v>
      </c>
      <c r="B1338" s="183" t="s">
        <v>84</v>
      </c>
      <c r="C1338" s="184"/>
      <c r="D1338" s="184"/>
      <c r="E1338" s="184"/>
      <c r="F1338" s="185">
        <v>44958</v>
      </c>
      <c r="G1338" s="183" t="s">
        <v>85</v>
      </c>
      <c r="H1338" s="186">
        <v>10000</v>
      </c>
      <c r="I1338" s="183" t="s">
        <v>33</v>
      </c>
      <c r="J1338" s="184"/>
      <c r="K1338" s="184"/>
      <c r="L1338" s="183">
        <v>2022</v>
      </c>
      <c r="M1338" s="184"/>
      <c r="N1338" s="183" t="s">
        <v>34</v>
      </c>
      <c r="O1338" s="184"/>
    </row>
    <row r="1339" spans="1:15" s="176" customFormat="1" ht="15" x14ac:dyDescent="0.15">
      <c r="A1339" s="183" t="s">
        <v>21</v>
      </c>
      <c r="B1339" s="183" t="s">
        <v>84</v>
      </c>
      <c r="C1339" s="184"/>
      <c r="D1339" s="184"/>
      <c r="E1339" s="184"/>
      <c r="F1339" s="185">
        <v>44959</v>
      </c>
      <c r="G1339" s="183" t="s">
        <v>85</v>
      </c>
      <c r="H1339" s="186">
        <v>100000</v>
      </c>
      <c r="I1339" s="183" t="s">
        <v>33</v>
      </c>
      <c r="J1339" s="184"/>
      <c r="K1339" s="184"/>
      <c r="L1339" s="183">
        <v>2022</v>
      </c>
      <c r="M1339" s="184"/>
      <c r="N1339" s="183" t="s">
        <v>34</v>
      </c>
      <c r="O1339" s="184"/>
    </row>
    <row r="1340" spans="1:15" s="176" customFormat="1" ht="15" x14ac:dyDescent="0.15">
      <c r="A1340" s="183" t="s">
        <v>21</v>
      </c>
      <c r="B1340" s="183" t="s">
        <v>84</v>
      </c>
      <c r="C1340" s="184"/>
      <c r="D1340" s="184"/>
      <c r="E1340" s="184"/>
      <c r="F1340" s="185">
        <v>44960</v>
      </c>
      <c r="G1340" s="183" t="s">
        <v>85</v>
      </c>
      <c r="H1340" s="186">
        <v>40000</v>
      </c>
      <c r="I1340" s="183" t="s">
        <v>33</v>
      </c>
      <c r="J1340" s="184"/>
      <c r="K1340" s="184"/>
      <c r="L1340" s="183">
        <v>2022</v>
      </c>
      <c r="M1340" s="184"/>
      <c r="N1340" s="183" t="s">
        <v>34</v>
      </c>
      <c r="O1340" s="184"/>
    </row>
    <row r="1341" spans="1:15" s="176" customFormat="1" ht="15" x14ac:dyDescent="0.15">
      <c r="A1341" s="183" t="s">
        <v>21</v>
      </c>
      <c r="B1341" s="183" t="s">
        <v>84</v>
      </c>
      <c r="C1341" s="184"/>
      <c r="D1341" s="184"/>
      <c r="E1341" s="184"/>
      <c r="F1341" s="185">
        <v>44963</v>
      </c>
      <c r="G1341" s="183" t="s">
        <v>85</v>
      </c>
      <c r="H1341" s="186">
        <v>40000</v>
      </c>
      <c r="I1341" s="183" t="s">
        <v>33</v>
      </c>
      <c r="J1341" s="184"/>
      <c r="K1341" s="184"/>
      <c r="L1341" s="183">
        <v>2022</v>
      </c>
      <c r="M1341" s="184"/>
      <c r="N1341" s="183" t="s">
        <v>34</v>
      </c>
      <c r="O1341" s="184"/>
    </row>
    <row r="1342" spans="1:15" s="176" customFormat="1" ht="15" x14ac:dyDescent="0.15">
      <c r="A1342" s="183" t="s">
        <v>21</v>
      </c>
      <c r="B1342" s="183" t="s">
        <v>84</v>
      </c>
      <c r="C1342" s="184"/>
      <c r="D1342" s="184"/>
      <c r="E1342" s="184"/>
      <c r="F1342" s="185">
        <v>44964</v>
      </c>
      <c r="G1342" s="183" t="s">
        <v>85</v>
      </c>
      <c r="H1342" s="186">
        <v>0</v>
      </c>
      <c r="I1342" s="183" t="s">
        <v>33</v>
      </c>
      <c r="J1342" s="184"/>
      <c r="K1342" s="184"/>
      <c r="L1342" s="183">
        <v>2022</v>
      </c>
      <c r="M1342" s="184"/>
      <c r="N1342" s="183" t="s">
        <v>34</v>
      </c>
      <c r="O1342" s="184"/>
    </row>
    <row r="1343" spans="1:15" s="176" customFormat="1" ht="15" x14ac:dyDescent="0.15">
      <c r="A1343" s="183" t="s">
        <v>21</v>
      </c>
      <c r="B1343" s="183" t="s">
        <v>84</v>
      </c>
      <c r="C1343" s="184"/>
      <c r="D1343" s="184"/>
      <c r="E1343" s="184"/>
      <c r="F1343" s="185">
        <v>44965</v>
      </c>
      <c r="G1343" s="183" t="s">
        <v>85</v>
      </c>
      <c r="H1343" s="186">
        <v>20000</v>
      </c>
      <c r="I1343" s="183" t="s">
        <v>33</v>
      </c>
      <c r="J1343" s="184"/>
      <c r="K1343" s="184"/>
      <c r="L1343" s="183">
        <v>2022</v>
      </c>
      <c r="M1343" s="184"/>
      <c r="N1343" s="183" t="s">
        <v>34</v>
      </c>
      <c r="O1343" s="184"/>
    </row>
    <row r="1344" spans="1:15" s="176" customFormat="1" ht="15" x14ac:dyDescent="0.15">
      <c r="A1344" s="183" t="s">
        <v>21</v>
      </c>
      <c r="B1344" s="183" t="s">
        <v>84</v>
      </c>
      <c r="C1344" s="184"/>
      <c r="D1344" s="184"/>
      <c r="E1344" s="184"/>
      <c r="F1344" s="185">
        <v>44967</v>
      </c>
      <c r="G1344" s="183" t="s">
        <v>85</v>
      </c>
      <c r="H1344" s="186">
        <v>0</v>
      </c>
      <c r="I1344" s="183" t="s">
        <v>33</v>
      </c>
      <c r="J1344" s="184"/>
      <c r="K1344" s="184"/>
      <c r="L1344" s="183">
        <v>2022</v>
      </c>
      <c r="M1344" s="184"/>
      <c r="N1344" s="183" t="s">
        <v>34</v>
      </c>
      <c r="O1344" s="184"/>
    </row>
    <row r="1345" spans="1:15" s="176" customFormat="1" ht="15" x14ac:dyDescent="0.15">
      <c r="A1345" s="183" t="s">
        <v>21</v>
      </c>
      <c r="B1345" s="183" t="s">
        <v>84</v>
      </c>
      <c r="C1345" s="184"/>
      <c r="D1345" s="184"/>
      <c r="E1345" s="184"/>
      <c r="F1345" s="185">
        <v>44970</v>
      </c>
      <c r="G1345" s="183" t="s">
        <v>85</v>
      </c>
      <c r="H1345" s="186">
        <v>70000</v>
      </c>
      <c r="I1345" s="183" t="s">
        <v>33</v>
      </c>
      <c r="J1345" s="184"/>
      <c r="K1345" s="184"/>
      <c r="L1345" s="183">
        <v>2022</v>
      </c>
      <c r="M1345" s="184"/>
      <c r="N1345" s="183" t="s">
        <v>34</v>
      </c>
      <c r="O1345" s="184"/>
    </row>
    <row r="1346" spans="1:15" s="176" customFormat="1" ht="15" x14ac:dyDescent="0.15">
      <c r="A1346" s="183" t="s">
        <v>21</v>
      </c>
      <c r="B1346" s="183" t="s">
        <v>84</v>
      </c>
      <c r="C1346" s="184"/>
      <c r="D1346" s="184"/>
      <c r="E1346" s="184"/>
      <c r="F1346" s="185">
        <v>44971</v>
      </c>
      <c r="G1346" s="183" t="s">
        <v>85</v>
      </c>
      <c r="H1346" s="186">
        <v>50000</v>
      </c>
      <c r="I1346" s="183" t="s">
        <v>33</v>
      </c>
      <c r="J1346" s="184"/>
      <c r="K1346" s="184"/>
      <c r="L1346" s="183">
        <v>2022</v>
      </c>
      <c r="M1346" s="184"/>
      <c r="N1346" s="183" t="s">
        <v>34</v>
      </c>
      <c r="O1346" s="184"/>
    </row>
    <row r="1347" spans="1:15" s="176" customFormat="1" ht="15" x14ac:dyDescent="0.15">
      <c r="A1347" s="183" t="s">
        <v>21</v>
      </c>
      <c r="B1347" s="183" t="s">
        <v>84</v>
      </c>
      <c r="C1347" s="184"/>
      <c r="D1347" s="184"/>
      <c r="E1347" s="184"/>
      <c r="F1347" s="185">
        <v>44972</v>
      </c>
      <c r="G1347" s="183" t="s">
        <v>85</v>
      </c>
      <c r="H1347" s="186">
        <v>0</v>
      </c>
      <c r="I1347" s="183" t="s">
        <v>33</v>
      </c>
      <c r="J1347" s="184"/>
      <c r="K1347" s="184"/>
      <c r="L1347" s="183">
        <v>2022</v>
      </c>
      <c r="M1347" s="184"/>
      <c r="N1347" s="183" t="s">
        <v>34</v>
      </c>
      <c r="O1347" s="184"/>
    </row>
    <row r="1348" spans="1:15" s="176" customFormat="1" ht="15" x14ac:dyDescent="0.15">
      <c r="A1348" s="183" t="s">
        <v>21</v>
      </c>
      <c r="B1348" s="183" t="s">
        <v>84</v>
      </c>
      <c r="C1348" s="184"/>
      <c r="D1348" s="184"/>
      <c r="E1348" s="184"/>
      <c r="F1348" s="185">
        <v>44973</v>
      </c>
      <c r="G1348" s="183" t="s">
        <v>85</v>
      </c>
      <c r="H1348" s="186">
        <v>20000</v>
      </c>
      <c r="I1348" s="183" t="s">
        <v>33</v>
      </c>
      <c r="J1348" s="184"/>
      <c r="K1348" s="184"/>
      <c r="L1348" s="183">
        <v>2022</v>
      </c>
      <c r="M1348" s="184"/>
      <c r="N1348" s="183" t="s">
        <v>34</v>
      </c>
      <c r="O1348" s="184"/>
    </row>
    <row r="1349" spans="1:15" s="176" customFormat="1" ht="15" x14ac:dyDescent="0.15">
      <c r="A1349" s="183" t="s">
        <v>21</v>
      </c>
      <c r="B1349" s="183" t="s">
        <v>84</v>
      </c>
      <c r="C1349" s="184"/>
      <c r="D1349" s="184"/>
      <c r="E1349" s="184"/>
      <c r="F1349" s="185">
        <v>44974</v>
      </c>
      <c r="G1349" s="183" t="s">
        <v>85</v>
      </c>
      <c r="H1349" s="186">
        <v>40000</v>
      </c>
      <c r="I1349" s="183" t="s">
        <v>33</v>
      </c>
      <c r="J1349" s="184"/>
      <c r="K1349" s="184"/>
      <c r="L1349" s="183">
        <v>2022</v>
      </c>
      <c r="M1349" s="184"/>
      <c r="N1349" s="183" t="s">
        <v>34</v>
      </c>
      <c r="O1349" s="184"/>
    </row>
    <row r="1350" spans="1:15" s="176" customFormat="1" ht="15" x14ac:dyDescent="0.15">
      <c r="A1350" s="183" t="s">
        <v>21</v>
      </c>
      <c r="B1350" s="183" t="s">
        <v>84</v>
      </c>
      <c r="C1350" s="184"/>
      <c r="D1350" s="184"/>
      <c r="E1350" s="184"/>
      <c r="F1350" s="185">
        <v>44978</v>
      </c>
      <c r="G1350" s="183" t="s">
        <v>85</v>
      </c>
      <c r="H1350" s="186">
        <v>10000</v>
      </c>
      <c r="I1350" s="183" t="s">
        <v>33</v>
      </c>
      <c r="J1350" s="184"/>
      <c r="K1350" s="184"/>
      <c r="L1350" s="183">
        <v>2022</v>
      </c>
      <c r="M1350" s="184"/>
      <c r="N1350" s="183" t="s">
        <v>34</v>
      </c>
      <c r="O1350" s="184"/>
    </row>
    <row r="1351" spans="1:15" s="176" customFormat="1" ht="15" x14ac:dyDescent="0.15">
      <c r="A1351" s="183" t="s">
        <v>21</v>
      </c>
      <c r="B1351" s="183" t="s">
        <v>84</v>
      </c>
      <c r="C1351" s="184"/>
      <c r="D1351" s="184"/>
      <c r="E1351" s="184"/>
      <c r="F1351" s="185">
        <v>44979</v>
      </c>
      <c r="G1351" s="183" t="s">
        <v>85</v>
      </c>
      <c r="H1351" s="186">
        <v>10000</v>
      </c>
      <c r="I1351" s="183" t="s">
        <v>33</v>
      </c>
      <c r="J1351" s="184"/>
      <c r="K1351" s="184"/>
      <c r="L1351" s="183">
        <v>2022</v>
      </c>
      <c r="M1351" s="184"/>
      <c r="N1351" s="183" t="s">
        <v>34</v>
      </c>
      <c r="O1351" s="184"/>
    </row>
    <row r="1352" spans="1:15" s="176" customFormat="1" ht="15" x14ac:dyDescent="0.15">
      <c r="A1352" s="183" t="s">
        <v>21</v>
      </c>
      <c r="B1352" s="183" t="s">
        <v>84</v>
      </c>
      <c r="C1352" s="184"/>
      <c r="D1352" s="184"/>
      <c r="E1352" s="184"/>
      <c r="F1352" s="185">
        <v>44984</v>
      </c>
      <c r="G1352" s="183" t="s">
        <v>85</v>
      </c>
      <c r="H1352" s="186">
        <v>40000</v>
      </c>
      <c r="I1352" s="183" t="s">
        <v>33</v>
      </c>
      <c r="J1352" s="184"/>
      <c r="K1352" s="184"/>
      <c r="L1352" s="183">
        <v>2022</v>
      </c>
      <c r="M1352" s="184"/>
      <c r="N1352" s="183" t="s">
        <v>34</v>
      </c>
      <c r="O1352" s="184"/>
    </row>
    <row r="1353" spans="1:15" s="176" customFormat="1" ht="15" x14ac:dyDescent="0.15">
      <c r="A1353" s="183" t="s">
        <v>21</v>
      </c>
      <c r="B1353" s="183" t="s">
        <v>84</v>
      </c>
      <c r="C1353" s="184"/>
      <c r="D1353" s="184"/>
      <c r="E1353" s="184"/>
      <c r="F1353" s="185">
        <v>44985</v>
      </c>
      <c r="G1353" s="183" t="s">
        <v>85</v>
      </c>
      <c r="H1353" s="186">
        <v>80000</v>
      </c>
      <c r="I1353" s="183" t="s">
        <v>33</v>
      </c>
      <c r="J1353" s="184"/>
      <c r="K1353" s="184"/>
      <c r="L1353" s="183">
        <v>2022</v>
      </c>
      <c r="M1353" s="184"/>
      <c r="N1353" s="183" t="s">
        <v>34</v>
      </c>
      <c r="O1353" s="184"/>
    </row>
    <row r="1354" spans="1:15" s="176" customFormat="1" ht="15" x14ac:dyDescent="0.15">
      <c r="A1354" s="183" t="s">
        <v>21</v>
      </c>
      <c r="B1354" s="183" t="s">
        <v>84</v>
      </c>
      <c r="C1354" s="184"/>
      <c r="D1354" s="184"/>
      <c r="E1354" s="184"/>
      <c r="F1354" s="185">
        <v>44986</v>
      </c>
      <c r="G1354" s="183" t="s">
        <v>85</v>
      </c>
      <c r="H1354" s="186">
        <v>70000</v>
      </c>
      <c r="I1354" s="183" t="s">
        <v>33</v>
      </c>
      <c r="J1354" s="184"/>
      <c r="K1354" s="184"/>
      <c r="L1354" s="183">
        <v>2022</v>
      </c>
      <c r="M1354" s="184"/>
      <c r="N1354" s="183" t="s">
        <v>34</v>
      </c>
      <c r="O1354" s="184"/>
    </row>
    <row r="1355" spans="1:15" s="176" customFormat="1" ht="15" x14ac:dyDescent="0.15">
      <c r="A1355" s="183" t="s">
        <v>21</v>
      </c>
      <c r="B1355" s="183" t="s">
        <v>84</v>
      </c>
      <c r="C1355" s="184"/>
      <c r="D1355" s="184"/>
      <c r="E1355" s="184"/>
      <c r="F1355" s="185">
        <v>44987</v>
      </c>
      <c r="G1355" s="183" t="s">
        <v>85</v>
      </c>
      <c r="H1355" s="186">
        <v>80000</v>
      </c>
      <c r="I1355" s="183" t="s">
        <v>33</v>
      </c>
      <c r="J1355" s="184"/>
      <c r="K1355" s="184"/>
      <c r="L1355" s="183">
        <v>2022</v>
      </c>
      <c r="M1355" s="184"/>
      <c r="N1355" s="183" t="s">
        <v>34</v>
      </c>
      <c r="O1355" s="184"/>
    </row>
    <row r="1356" spans="1:15" s="176" customFormat="1" ht="15" x14ac:dyDescent="0.15">
      <c r="A1356" s="183" t="s">
        <v>21</v>
      </c>
      <c r="B1356" s="183" t="s">
        <v>84</v>
      </c>
      <c r="C1356" s="184"/>
      <c r="D1356" s="184"/>
      <c r="E1356" s="184"/>
      <c r="F1356" s="185">
        <v>44988</v>
      </c>
      <c r="G1356" s="183" t="s">
        <v>85</v>
      </c>
      <c r="H1356" s="186">
        <v>10000</v>
      </c>
      <c r="I1356" s="183" t="s">
        <v>33</v>
      </c>
      <c r="J1356" s="184"/>
      <c r="K1356" s="184"/>
      <c r="L1356" s="183">
        <v>2022</v>
      </c>
      <c r="M1356" s="184"/>
      <c r="N1356" s="183" t="s">
        <v>34</v>
      </c>
      <c r="O1356" s="184"/>
    </row>
    <row r="1357" spans="1:15" s="176" customFormat="1" ht="15" x14ac:dyDescent="0.15">
      <c r="A1357" s="183" t="s">
        <v>21</v>
      </c>
      <c r="B1357" s="183" t="s">
        <v>84</v>
      </c>
      <c r="C1357" s="184"/>
      <c r="D1357" s="184"/>
      <c r="E1357" s="184"/>
      <c r="F1357" s="185">
        <v>44991</v>
      </c>
      <c r="G1357" s="183" t="s">
        <v>85</v>
      </c>
      <c r="H1357" s="186">
        <v>10000</v>
      </c>
      <c r="I1357" s="183" t="s">
        <v>33</v>
      </c>
      <c r="J1357" s="184"/>
      <c r="K1357" s="184"/>
      <c r="L1357" s="183">
        <v>2022</v>
      </c>
      <c r="M1357" s="184"/>
      <c r="N1357" s="183" t="s">
        <v>34</v>
      </c>
      <c r="O1357" s="184"/>
    </row>
    <row r="1358" spans="1:15" s="176" customFormat="1" ht="15" x14ac:dyDescent="0.15">
      <c r="A1358" s="183" t="s">
        <v>21</v>
      </c>
      <c r="B1358" s="183" t="s">
        <v>84</v>
      </c>
      <c r="C1358" s="184"/>
      <c r="D1358" s="184"/>
      <c r="E1358" s="184"/>
      <c r="F1358" s="185">
        <v>44994</v>
      </c>
      <c r="G1358" s="183" t="s">
        <v>85</v>
      </c>
      <c r="H1358" s="186">
        <v>10000</v>
      </c>
      <c r="I1358" s="183" t="s">
        <v>33</v>
      </c>
      <c r="J1358" s="184"/>
      <c r="K1358" s="184"/>
      <c r="L1358" s="183">
        <v>2022</v>
      </c>
      <c r="M1358" s="184"/>
      <c r="N1358" s="183" t="s">
        <v>34</v>
      </c>
      <c r="O1358" s="184"/>
    </row>
    <row r="1359" spans="1:15" s="176" customFormat="1" ht="15" x14ac:dyDescent="0.15">
      <c r="A1359" s="183" t="s">
        <v>21</v>
      </c>
      <c r="B1359" s="183" t="s">
        <v>84</v>
      </c>
      <c r="C1359" s="184"/>
      <c r="D1359" s="184"/>
      <c r="E1359" s="184"/>
      <c r="F1359" s="185">
        <v>44995</v>
      </c>
      <c r="G1359" s="183" t="s">
        <v>85</v>
      </c>
      <c r="H1359" s="186">
        <v>80000</v>
      </c>
      <c r="I1359" s="183" t="s">
        <v>33</v>
      </c>
      <c r="J1359" s="184"/>
      <c r="K1359" s="184"/>
      <c r="L1359" s="183">
        <v>2022</v>
      </c>
      <c r="M1359" s="184"/>
      <c r="N1359" s="183" t="s">
        <v>34</v>
      </c>
      <c r="O1359" s="184"/>
    </row>
    <row r="1360" spans="1:15" s="176" customFormat="1" ht="15" x14ac:dyDescent="0.15">
      <c r="A1360" s="183" t="s">
        <v>21</v>
      </c>
      <c r="B1360" s="183" t="s">
        <v>84</v>
      </c>
      <c r="C1360" s="184"/>
      <c r="D1360" s="184"/>
      <c r="E1360" s="184"/>
      <c r="F1360" s="185">
        <v>44998</v>
      </c>
      <c r="G1360" s="183" t="s">
        <v>85</v>
      </c>
      <c r="H1360" s="186">
        <v>10000</v>
      </c>
      <c r="I1360" s="183" t="s">
        <v>33</v>
      </c>
      <c r="J1360" s="184"/>
      <c r="K1360" s="184"/>
      <c r="L1360" s="183">
        <v>2022</v>
      </c>
      <c r="M1360" s="184"/>
      <c r="N1360" s="183" t="s">
        <v>34</v>
      </c>
      <c r="O1360" s="184"/>
    </row>
    <row r="1361" spans="1:15" s="176" customFormat="1" ht="15" x14ac:dyDescent="0.15">
      <c r="A1361" s="183" t="s">
        <v>21</v>
      </c>
      <c r="B1361" s="183" t="s">
        <v>84</v>
      </c>
      <c r="C1361" s="184"/>
      <c r="D1361" s="184"/>
      <c r="E1361" s="184"/>
      <c r="F1361" s="185">
        <v>45000</v>
      </c>
      <c r="G1361" s="183" t="s">
        <v>85</v>
      </c>
      <c r="H1361" s="186">
        <v>30000</v>
      </c>
      <c r="I1361" s="183" t="s">
        <v>33</v>
      </c>
      <c r="J1361" s="184"/>
      <c r="K1361" s="184"/>
      <c r="L1361" s="183">
        <v>2022</v>
      </c>
      <c r="M1361" s="184"/>
      <c r="N1361" s="183" t="s">
        <v>34</v>
      </c>
      <c r="O1361" s="184"/>
    </row>
    <row r="1362" spans="1:15" s="176" customFormat="1" ht="15" x14ac:dyDescent="0.15">
      <c r="A1362" s="183" t="s">
        <v>21</v>
      </c>
      <c r="B1362" s="183" t="s">
        <v>84</v>
      </c>
      <c r="C1362" s="184"/>
      <c r="D1362" s="184"/>
      <c r="E1362" s="184"/>
      <c r="F1362" s="185">
        <v>45001</v>
      </c>
      <c r="G1362" s="183" t="s">
        <v>85</v>
      </c>
      <c r="H1362" s="186">
        <v>10000</v>
      </c>
      <c r="I1362" s="183" t="s">
        <v>33</v>
      </c>
      <c r="J1362" s="184"/>
      <c r="K1362" s="184"/>
      <c r="L1362" s="183">
        <v>2022</v>
      </c>
      <c r="M1362" s="184"/>
      <c r="N1362" s="183" t="s">
        <v>34</v>
      </c>
      <c r="O1362" s="183" t="s">
        <v>580</v>
      </c>
    </row>
    <row r="1363" spans="1:15" s="176" customFormat="1" ht="15" x14ac:dyDescent="0.15">
      <c r="A1363" s="183" t="s">
        <v>21</v>
      </c>
      <c r="B1363" s="183" t="s">
        <v>84</v>
      </c>
      <c r="C1363" s="184"/>
      <c r="D1363" s="184"/>
      <c r="E1363" s="184"/>
      <c r="F1363" s="185">
        <v>45002</v>
      </c>
      <c r="G1363" s="183" t="s">
        <v>85</v>
      </c>
      <c r="H1363" s="186">
        <v>10000</v>
      </c>
      <c r="I1363" s="183" t="s">
        <v>33</v>
      </c>
      <c r="J1363" s="184"/>
      <c r="K1363" s="184"/>
      <c r="L1363" s="183">
        <v>2022</v>
      </c>
      <c r="M1363" s="184"/>
      <c r="N1363" s="183" t="s">
        <v>34</v>
      </c>
      <c r="O1363" s="184"/>
    </row>
    <row r="1364" spans="1:15" s="176" customFormat="1" ht="15" x14ac:dyDescent="0.15">
      <c r="A1364" s="183" t="s">
        <v>21</v>
      </c>
      <c r="B1364" s="183" t="s">
        <v>84</v>
      </c>
      <c r="C1364" s="184"/>
      <c r="D1364" s="184"/>
      <c r="E1364" s="184"/>
      <c r="F1364" s="185">
        <v>45006</v>
      </c>
      <c r="G1364" s="183" t="s">
        <v>85</v>
      </c>
      <c r="H1364" s="186">
        <v>10000</v>
      </c>
      <c r="I1364" s="183" t="s">
        <v>33</v>
      </c>
      <c r="J1364" s="184"/>
      <c r="K1364" s="184"/>
      <c r="L1364" s="183">
        <v>2022</v>
      </c>
      <c r="M1364" s="184"/>
      <c r="N1364" s="183" t="s">
        <v>34</v>
      </c>
      <c r="O1364" s="184"/>
    </row>
    <row r="1365" spans="1:15" s="176" customFormat="1" ht="15" x14ac:dyDescent="0.15">
      <c r="A1365" s="183" t="s">
        <v>21</v>
      </c>
      <c r="B1365" s="183" t="s">
        <v>84</v>
      </c>
      <c r="C1365" s="184"/>
      <c r="D1365" s="184"/>
      <c r="E1365" s="184"/>
      <c r="F1365" s="185">
        <v>45007</v>
      </c>
      <c r="G1365" s="183" t="s">
        <v>85</v>
      </c>
      <c r="H1365" s="186">
        <v>10000</v>
      </c>
      <c r="I1365" s="183" t="s">
        <v>33</v>
      </c>
      <c r="J1365" s="184"/>
      <c r="K1365" s="184"/>
      <c r="L1365" s="183">
        <v>2022</v>
      </c>
      <c r="M1365" s="184"/>
      <c r="N1365" s="183" t="s">
        <v>34</v>
      </c>
      <c r="O1365" s="184"/>
    </row>
    <row r="1366" spans="1:15" s="176" customFormat="1" ht="15" x14ac:dyDescent="0.15">
      <c r="A1366" s="183" t="s">
        <v>21</v>
      </c>
      <c r="B1366" s="183" t="s">
        <v>84</v>
      </c>
      <c r="C1366" s="184"/>
      <c r="D1366" s="184"/>
      <c r="E1366" s="184"/>
      <c r="F1366" s="185">
        <v>45009</v>
      </c>
      <c r="G1366" s="183" t="s">
        <v>85</v>
      </c>
      <c r="H1366" s="186">
        <v>40000</v>
      </c>
      <c r="I1366" s="183" t="s">
        <v>33</v>
      </c>
      <c r="J1366" s="184"/>
      <c r="K1366" s="184"/>
      <c r="L1366" s="183">
        <v>2022</v>
      </c>
      <c r="M1366" s="184"/>
      <c r="N1366" s="183" t="s">
        <v>34</v>
      </c>
      <c r="O1366" s="184"/>
    </row>
    <row r="1367" spans="1:15" s="176" customFormat="1" ht="15" x14ac:dyDescent="0.15">
      <c r="A1367" s="183" t="s">
        <v>21</v>
      </c>
      <c r="B1367" s="183" t="s">
        <v>84</v>
      </c>
      <c r="C1367" s="184"/>
      <c r="D1367" s="184"/>
      <c r="E1367" s="184"/>
      <c r="F1367" s="185">
        <v>45012</v>
      </c>
      <c r="G1367" s="183" t="s">
        <v>85</v>
      </c>
      <c r="H1367" s="186">
        <v>10000</v>
      </c>
      <c r="I1367" s="183" t="s">
        <v>33</v>
      </c>
      <c r="J1367" s="184"/>
      <c r="K1367" s="184"/>
      <c r="L1367" s="183">
        <v>2022</v>
      </c>
      <c r="M1367" s="184"/>
      <c r="N1367" s="183" t="s">
        <v>34</v>
      </c>
      <c r="O1367" s="184"/>
    </row>
    <row r="1368" spans="1:15" s="176" customFormat="1" ht="15" x14ac:dyDescent="0.15">
      <c r="A1368" s="183" t="s">
        <v>21</v>
      </c>
      <c r="B1368" s="183" t="s">
        <v>84</v>
      </c>
      <c r="C1368" s="184"/>
      <c r="D1368" s="184"/>
      <c r="E1368" s="184"/>
      <c r="F1368" s="185">
        <v>45013</v>
      </c>
      <c r="G1368" s="183" t="s">
        <v>85</v>
      </c>
      <c r="H1368" s="186">
        <v>10000</v>
      </c>
      <c r="I1368" s="183" t="s">
        <v>33</v>
      </c>
      <c r="J1368" s="184"/>
      <c r="K1368" s="184"/>
      <c r="L1368" s="183">
        <v>2022</v>
      </c>
      <c r="M1368" s="184"/>
      <c r="N1368" s="183" t="s">
        <v>34</v>
      </c>
      <c r="O1368" s="184"/>
    </row>
    <row r="1369" spans="1:15" s="176" customFormat="1" ht="15" x14ac:dyDescent="0.15">
      <c r="A1369" s="183" t="s">
        <v>21</v>
      </c>
      <c r="B1369" s="183" t="s">
        <v>84</v>
      </c>
      <c r="C1369" s="184"/>
      <c r="D1369" s="184"/>
      <c r="E1369" s="184"/>
      <c r="F1369" s="185">
        <v>45014</v>
      </c>
      <c r="G1369" s="183" t="s">
        <v>85</v>
      </c>
      <c r="H1369" s="186">
        <v>10000</v>
      </c>
      <c r="I1369" s="183" t="s">
        <v>33</v>
      </c>
      <c r="J1369" s="184"/>
      <c r="K1369" s="184"/>
      <c r="L1369" s="183">
        <v>2022</v>
      </c>
      <c r="M1369" s="184"/>
      <c r="N1369" s="183" t="s">
        <v>34</v>
      </c>
      <c r="O1369" s="184"/>
    </row>
    <row r="1370" spans="1:15" s="176" customFormat="1" ht="15" x14ac:dyDescent="0.15">
      <c r="A1370" s="183" t="s">
        <v>21</v>
      </c>
      <c r="B1370" s="183" t="s">
        <v>84</v>
      </c>
      <c r="C1370" s="184"/>
      <c r="D1370" s="184"/>
      <c r="E1370" s="184"/>
      <c r="F1370" s="185">
        <v>45015</v>
      </c>
      <c r="G1370" s="183" t="s">
        <v>85</v>
      </c>
      <c r="H1370" s="186">
        <v>0</v>
      </c>
      <c r="I1370" s="183" t="s">
        <v>33</v>
      </c>
      <c r="J1370" s="184"/>
      <c r="K1370" s="184"/>
      <c r="L1370" s="183">
        <v>2022</v>
      </c>
      <c r="M1370" s="184"/>
      <c r="N1370" s="183" t="s">
        <v>34</v>
      </c>
      <c r="O1370" s="184"/>
    </row>
    <row r="1371" spans="1:15" s="176" customFormat="1" ht="15" x14ac:dyDescent="0.15">
      <c r="A1371" s="183" t="s">
        <v>21</v>
      </c>
      <c r="B1371" s="183" t="s">
        <v>84</v>
      </c>
      <c r="C1371" s="184"/>
      <c r="D1371" s="184"/>
      <c r="E1371" s="184"/>
      <c r="F1371" s="185">
        <v>45016</v>
      </c>
      <c r="G1371" s="183" t="s">
        <v>85</v>
      </c>
      <c r="H1371" s="186">
        <v>40000</v>
      </c>
      <c r="I1371" s="183" t="s">
        <v>33</v>
      </c>
      <c r="J1371" s="184"/>
      <c r="K1371" s="184"/>
      <c r="L1371" s="183">
        <v>2022</v>
      </c>
      <c r="M1371" s="184"/>
      <c r="N1371" s="183" t="s">
        <v>34</v>
      </c>
      <c r="O1371" s="184"/>
    </row>
    <row r="1372" spans="1:15" s="176" customFormat="1" ht="15" x14ac:dyDescent="0.15">
      <c r="A1372" s="183" t="s">
        <v>21</v>
      </c>
      <c r="B1372" s="183" t="s">
        <v>84</v>
      </c>
      <c r="C1372" s="184"/>
      <c r="D1372" s="184"/>
      <c r="E1372" s="184"/>
      <c r="F1372" s="185">
        <v>45019</v>
      </c>
      <c r="G1372" s="183" t="s">
        <v>85</v>
      </c>
      <c r="H1372" s="186">
        <v>0</v>
      </c>
      <c r="I1372" s="183" t="s">
        <v>33</v>
      </c>
      <c r="J1372" s="184"/>
      <c r="K1372" s="184"/>
      <c r="L1372" s="183">
        <v>2022</v>
      </c>
      <c r="M1372" s="184"/>
      <c r="N1372" s="183" t="s">
        <v>34</v>
      </c>
      <c r="O1372" s="184"/>
    </row>
    <row r="1373" spans="1:15" s="176" customFormat="1" ht="15" x14ac:dyDescent="0.15">
      <c r="A1373" s="183" t="s">
        <v>21</v>
      </c>
      <c r="B1373" s="183" t="s">
        <v>84</v>
      </c>
      <c r="C1373" s="184"/>
      <c r="D1373" s="184"/>
      <c r="E1373" s="184"/>
      <c r="F1373" s="185">
        <v>45022</v>
      </c>
      <c r="G1373" s="183" t="s">
        <v>85</v>
      </c>
      <c r="H1373" s="186">
        <v>10000</v>
      </c>
      <c r="I1373" s="183" t="s">
        <v>33</v>
      </c>
      <c r="J1373" s="184"/>
      <c r="K1373" s="184"/>
      <c r="L1373" s="183">
        <v>2022</v>
      </c>
      <c r="M1373" s="184"/>
      <c r="N1373" s="183" t="s">
        <v>34</v>
      </c>
      <c r="O1373" s="184"/>
    </row>
    <row r="1374" spans="1:15" s="176" customFormat="1" ht="15" x14ac:dyDescent="0.15">
      <c r="A1374" s="183" t="s">
        <v>21</v>
      </c>
      <c r="B1374" s="183" t="s">
        <v>84</v>
      </c>
      <c r="C1374" s="184"/>
      <c r="D1374" s="184"/>
      <c r="E1374" s="184"/>
      <c r="F1374" s="185">
        <v>45026</v>
      </c>
      <c r="G1374" s="183" t="s">
        <v>85</v>
      </c>
      <c r="H1374" s="186">
        <v>30000</v>
      </c>
      <c r="I1374" s="183" t="s">
        <v>33</v>
      </c>
      <c r="J1374" s="184"/>
      <c r="K1374" s="184"/>
      <c r="L1374" s="183">
        <v>2022</v>
      </c>
      <c r="M1374" s="184"/>
      <c r="N1374" s="183" t="s">
        <v>34</v>
      </c>
      <c r="O1374" s="184"/>
    </row>
    <row r="1375" spans="1:15" s="176" customFormat="1" ht="15" x14ac:dyDescent="0.15">
      <c r="A1375" s="183" t="s">
        <v>21</v>
      </c>
      <c r="B1375" s="183" t="s">
        <v>84</v>
      </c>
      <c r="C1375" s="184"/>
      <c r="D1375" s="184"/>
      <c r="E1375" s="184"/>
      <c r="F1375" s="185">
        <v>45027</v>
      </c>
      <c r="G1375" s="183" t="s">
        <v>85</v>
      </c>
      <c r="H1375" s="186">
        <v>20000</v>
      </c>
      <c r="I1375" s="183" t="s">
        <v>33</v>
      </c>
      <c r="J1375" s="184"/>
      <c r="K1375" s="184"/>
      <c r="L1375" s="183">
        <v>2022</v>
      </c>
      <c r="M1375" s="184"/>
      <c r="N1375" s="183" t="s">
        <v>34</v>
      </c>
      <c r="O1375" s="184"/>
    </row>
    <row r="1376" spans="1:15" s="176" customFormat="1" ht="15" x14ac:dyDescent="0.15">
      <c r="A1376" s="183" t="s">
        <v>21</v>
      </c>
      <c r="B1376" s="183" t="s">
        <v>84</v>
      </c>
      <c r="C1376" s="184"/>
      <c r="D1376" s="184"/>
      <c r="E1376" s="184"/>
      <c r="F1376" s="185">
        <v>45028</v>
      </c>
      <c r="G1376" s="183" t="s">
        <v>85</v>
      </c>
      <c r="H1376" s="186">
        <v>10000</v>
      </c>
      <c r="I1376" s="183" t="s">
        <v>33</v>
      </c>
      <c r="J1376" s="184"/>
      <c r="K1376" s="184"/>
      <c r="L1376" s="183">
        <v>2022</v>
      </c>
      <c r="M1376" s="184"/>
      <c r="N1376" s="183" t="s">
        <v>34</v>
      </c>
      <c r="O1376" s="184"/>
    </row>
    <row r="1377" spans="1:15" s="176" customFormat="1" ht="15" x14ac:dyDescent="0.15">
      <c r="A1377" s="183" t="s">
        <v>21</v>
      </c>
      <c r="B1377" s="183" t="s">
        <v>84</v>
      </c>
      <c r="C1377" s="184"/>
      <c r="D1377" s="184"/>
      <c r="E1377" s="184"/>
      <c r="F1377" s="185">
        <v>45030</v>
      </c>
      <c r="G1377" s="183" t="s">
        <v>85</v>
      </c>
      <c r="H1377" s="186">
        <v>10000</v>
      </c>
      <c r="I1377" s="183" t="s">
        <v>33</v>
      </c>
      <c r="J1377" s="184"/>
      <c r="K1377" s="184"/>
      <c r="L1377" s="183">
        <v>2022</v>
      </c>
      <c r="M1377" s="184"/>
      <c r="N1377" s="183" t="s">
        <v>34</v>
      </c>
      <c r="O1377" s="184"/>
    </row>
    <row r="1378" spans="1:15" s="176" customFormat="1" ht="15" x14ac:dyDescent="0.15">
      <c r="A1378" s="183" t="s">
        <v>21</v>
      </c>
      <c r="B1378" s="183" t="s">
        <v>84</v>
      </c>
      <c r="C1378" s="184"/>
      <c r="D1378" s="184"/>
      <c r="E1378" s="184"/>
      <c r="F1378" s="185">
        <v>45034</v>
      </c>
      <c r="G1378" s="183" t="s">
        <v>85</v>
      </c>
      <c r="H1378" s="186">
        <v>20000</v>
      </c>
      <c r="I1378" s="183" t="s">
        <v>33</v>
      </c>
      <c r="J1378" s="184"/>
      <c r="K1378" s="184"/>
      <c r="L1378" s="183">
        <v>2022</v>
      </c>
      <c r="M1378" s="184"/>
      <c r="N1378" s="183" t="s">
        <v>34</v>
      </c>
      <c r="O1378" s="184"/>
    </row>
    <row r="1379" spans="1:15" s="176" customFormat="1" ht="15" x14ac:dyDescent="0.15">
      <c r="A1379" s="183" t="s">
        <v>21</v>
      </c>
      <c r="B1379" s="183" t="s">
        <v>84</v>
      </c>
      <c r="C1379" s="184"/>
      <c r="D1379" s="184"/>
      <c r="E1379" s="184"/>
      <c r="F1379" s="185">
        <v>45043</v>
      </c>
      <c r="G1379" s="183" t="s">
        <v>85</v>
      </c>
      <c r="H1379" s="186">
        <v>10000</v>
      </c>
      <c r="I1379" s="183" t="s">
        <v>33</v>
      </c>
      <c r="J1379" s="184"/>
      <c r="K1379" s="184"/>
      <c r="L1379" s="183">
        <v>2022</v>
      </c>
      <c r="M1379" s="184"/>
      <c r="N1379" s="183" t="s">
        <v>34</v>
      </c>
      <c r="O1379" s="184"/>
    </row>
    <row r="1380" spans="1:15" s="176" customFormat="1" ht="15" x14ac:dyDescent="0.15">
      <c r="A1380" s="183" t="s">
        <v>21</v>
      </c>
      <c r="B1380" s="183" t="s">
        <v>84</v>
      </c>
      <c r="C1380" s="184"/>
      <c r="D1380" s="184"/>
      <c r="E1380" s="184"/>
      <c r="F1380" s="185">
        <v>45050</v>
      </c>
      <c r="G1380" s="183" t="s">
        <v>85</v>
      </c>
      <c r="H1380" s="186">
        <v>10000</v>
      </c>
      <c r="I1380" s="183" t="s">
        <v>33</v>
      </c>
      <c r="J1380" s="184"/>
      <c r="K1380" s="184"/>
      <c r="L1380" s="183">
        <v>2022</v>
      </c>
      <c r="M1380" s="184"/>
      <c r="N1380" s="183" t="s">
        <v>34</v>
      </c>
      <c r="O1380" s="184"/>
    </row>
    <row r="1381" spans="1:15" s="176" customFormat="1" ht="15" x14ac:dyDescent="0.15">
      <c r="A1381" s="183" t="s">
        <v>21</v>
      </c>
      <c r="B1381" s="183" t="s">
        <v>84</v>
      </c>
      <c r="C1381" s="184"/>
      <c r="D1381" s="184"/>
      <c r="E1381" s="184"/>
      <c r="F1381" s="185">
        <v>45051</v>
      </c>
      <c r="G1381" s="183" t="s">
        <v>85</v>
      </c>
      <c r="H1381" s="186">
        <v>0</v>
      </c>
      <c r="I1381" s="183" t="s">
        <v>33</v>
      </c>
      <c r="J1381" s="184"/>
      <c r="K1381" s="184"/>
      <c r="L1381" s="183">
        <v>2022</v>
      </c>
      <c r="M1381" s="184"/>
      <c r="N1381" s="183" t="s">
        <v>34</v>
      </c>
      <c r="O1381" s="184"/>
    </row>
    <row r="1382" spans="1:15" s="176" customFormat="1" ht="15" x14ac:dyDescent="0.15">
      <c r="A1382" s="183" t="s">
        <v>21</v>
      </c>
      <c r="B1382" s="183" t="s">
        <v>84</v>
      </c>
      <c r="C1382" s="184"/>
      <c r="D1382" s="184"/>
      <c r="E1382" s="184"/>
      <c r="F1382" s="185">
        <v>45054</v>
      </c>
      <c r="G1382" s="183" t="s">
        <v>85</v>
      </c>
      <c r="H1382" s="186">
        <v>0</v>
      </c>
      <c r="I1382" s="183" t="s">
        <v>33</v>
      </c>
      <c r="J1382" s="184"/>
      <c r="K1382" s="184"/>
      <c r="L1382" s="183">
        <v>2022</v>
      </c>
      <c r="M1382" s="184"/>
      <c r="N1382" s="183" t="s">
        <v>34</v>
      </c>
      <c r="O1382" s="184"/>
    </row>
    <row r="1383" spans="1:15" s="176" customFormat="1" ht="15" x14ac:dyDescent="0.15">
      <c r="A1383" s="183" t="s">
        <v>21</v>
      </c>
      <c r="B1383" s="183" t="s">
        <v>84</v>
      </c>
      <c r="C1383" s="184"/>
      <c r="D1383" s="184"/>
      <c r="E1383" s="184"/>
      <c r="F1383" s="185">
        <v>45058</v>
      </c>
      <c r="G1383" s="183" t="s">
        <v>85</v>
      </c>
      <c r="H1383" s="186">
        <v>10000</v>
      </c>
      <c r="I1383" s="183" t="s">
        <v>33</v>
      </c>
      <c r="J1383" s="184"/>
      <c r="K1383" s="184"/>
      <c r="L1383" s="183">
        <v>2022</v>
      </c>
      <c r="M1383" s="184"/>
      <c r="N1383" s="183" t="s">
        <v>34</v>
      </c>
      <c r="O1383" s="184"/>
    </row>
    <row r="1384" spans="1:15" s="176" customFormat="1" ht="15" x14ac:dyDescent="0.15">
      <c r="A1384" s="183" t="s">
        <v>21</v>
      </c>
      <c r="B1384" s="183" t="s">
        <v>84</v>
      </c>
      <c r="C1384" s="184"/>
      <c r="D1384" s="184"/>
      <c r="E1384" s="184"/>
      <c r="F1384" s="185">
        <v>45065</v>
      </c>
      <c r="G1384" s="183" t="s">
        <v>85</v>
      </c>
      <c r="H1384" s="186">
        <v>40000</v>
      </c>
      <c r="I1384" s="183" t="s">
        <v>33</v>
      </c>
      <c r="J1384" s="184"/>
      <c r="K1384" s="184"/>
      <c r="L1384" s="183">
        <v>2022</v>
      </c>
      <c r="M1384" s="184"/>
      <c r="N1384" s="183" t="s">
        <v>34</v>
      </c>
      <c r="O1384" s="184"/>
    </row>
    <row r="1385" spans="1:15" s="176" customFormat="1" ht="15" x14ac:dyDescent="0.15">
      <c r="A1385" s="183" t="s">
        <v>21</v>
      </c>
      <c r="B1385" s="183" t="s">
        <v>84</v>
      </c>
      <c r="C1385" s="184"/>
      <c r="D1385" s="184"/>
      <c r="E1385" s="184"/>
      <c r="F1385" s="185">
        <v>45069</v>
      </c>
      <c r="G1385" s="183" t="s">
        <v>85</v>
      </c>
      <c r="H1385" s="186">
        <v>0</v>
      </c>
      <c r="I1385" s="183" t="s">
        <v>33</v>
      </c>
      <c r="J1385" s="184"/>
      <c r="K1385" s="184"/>
      <c r="L1385" s="183">
        <v>2022</v>
      </c>
      <c r="M1385" s="184"/>
      <c r="N1385" s="183" t="s">
        <v>34</v>
      </c>
      <c r="O1385" s="184"/>
    </row>
    <row r="1386" spans="1:15" s="176" customFormat="1" ht="15" x14ac:dyDescent="0.15">
      <c r="A1386" s="183" t="s">
        <v>21</v>
      </c>
      <c r="B1386" s="183" t="s">
        <v>84</v>
      </c>
      <c r="C1386" s="184"/>
      <c r="D1386" s="184"/>
      <c r="E1386" s="184"/>
      <c r="F1386" s="185">
        <v>45070</v>
      </c>
      <c r="G1386" s="183" t="s">
        <v>85</v>
      </c>
      <c r="H1386" s="186">
        <v>0</v>
      </c>
      <c r="I1386" s="183" t="s">
        <v>33</v>
      </c>
      <c r="J1386" s="184"/>
      <c r="K1386" s="184"/>
      <c r="L1386" s="183">
        <v>2022</v>
      </c>
      <c r="M1386" s="184"/>
      <c r="N1386" s="183" t="s">
        <v>34</v>
      </c>
      <c r="O1386" s="184"/>
    </row>
    <row r="1387" spans="1:15" s="176" customFormat="1" ht="15" x14ac:dyDescent="0.15">
      <c r="A1387" s="183" t="s">
        <v>21</v>
      </c>
      <c r="B1387" s="183" t="s">
        <v>84</v>
      </c>
      <c r="C1387" s="184"/>
      <c r="D1387" s="184"/>
      <c r="E1387" s="184"/>
      <c r="F1387" s="185">
        <v>45071</v>
      </c>
      <c r="G1387" s="183" t="s">
        <v>85</v>
      </c>
      <c r="H1387" s="186">
        <v>10000</v>
      </c>
      <c r="I1387" s="183" t="s">
        <v>33</v>
      </c>
      <c r="J1387" s="184"/>
      <c r="K1387" s="184"/>
      <c r="L1387" s="183">
        <v>2022</v>
      </c>
      <c r="M1387" s="184"/>
      <c r="N1387" s="183" t="s">
        <v>34</v>
      </c>
      <c r="O1387" s="184"/>
    </row>
    <row r="1388" spans="1:15" s="176" customFormat="1" ht="15" x14ac:dyDescent="0.15">
      <c r="A1388" s="183" t="s">
        <v>21</v>
      </c>
      <c r="B1388" s="183" t="s">
        <v>84</v>
      </c>
      <c r="C1388" s="184"/>
      <c r="D1388" s="184"/>
      <c r="E1388" s="184"/>
      <c r="F1388" s="185">
        <v>45075</v>
      </c>
      <c r="G1388" s="183" t="s">
        <v>85</v>
      </c>
      <c r="H1388" s="186">
        <v>10000</v>
      </c>
      <c r="I1388" s="183" t="s">
        <v>33</v>
      </c>
      <c r="J1388" s="184"/>
      <c r="K1388" s="184"/>
      <c r="L1388" s="183">
        <v>2022</v>
      </c>
      <c r="M1388" s="184"/>
      <c r="N1388" s="183" t="s">
        <v>34</v>
      </c>
      <c r="O1388" s="184"/>
    </row>
    <row r="1389" spans="1:15" s="176" customFormat="1" ht="15" x14ac:dyDescent="0.15">
      <c r="A1389" s="183" t="s">
        <v>21</v>
      </c>
      <c r="B1389" s="183" t="s">
        <v>84</v>
      </c>
      <c r="C1389" s="184"/>
      <c r="D1389" s="184"/>
      <c r="E1389" s="184"/>
      <c r="F1389" s="185">
        <v>45078</v>
      </c>
      <c r="G1389" s="183" t="s">
        <v>85</v>
      </c>
      <c r="H1389" s="186">
        <v>20000</v>
      </c>
      <c r="I1389" s="183" t="s">
        <v>33</v>
      </c>
      <c r="J1389" s="184"/>
      <c r="K1389" s="184"/>
      <c r="L1389" s="183">
        <v>2022</v>
      </c>
      <c r="M1389" s="184"/>
      <c r="N1389" s="183" t="s">
        <v>34</v>
      </c>
      <c r="O1389" s="184"/>
    </row>
    <row r="1390" spans="1:15" s="176" customFormat="1" ht="15" x14ac:dyDescent="0.15">
      <c r="A1390" s="183" t="s">
        <v>21</v>
      </c>
      <c r="B1390" s="183" t="s">
        <v>84</v>
      </c>
      <c r="C1390" s="184"/>
      <c r="D1390" s="184"/>
      <c r="E1390" s="184"/>
      <c r="F1390" s="185">
        <v>45084</v>
      </c>
      <c r="G1390" s="183" t="s">
        <v>85</v>
      </c>
      <c r="H1390" s="186">
        <v>10000</v>
      </c>
      <c r="I1390" s="183" t="s">
        <v>33</v>
      </c>
      <c r="J1390" s="184"/>
      <c r="K1390" s="184"/>
      <c r="L1390" s="183">
        <v>2022</v>
      </c>
      <c r="M1390" s="184"/>
      <c r="N1390" s="183" t="s">
        <v>34</v>
      </c>
      <c r="O1390" s="184"/>
    </row>
    <row r="1391" spans="1:15" s="176" customFormat="1" ht="15" x14ac:dyDescent="0.15">
      <c r="A1391" s="183" t="s">
        <v>21</v>
      </c>
      <c r="B1391" s="183" t="s">
        <v>84</v>
      </c>
      <c r="C1391" s="184"/>
      <c r="D1391" s="184"/>
      <c r="E1391" s="184"/>
      <c r="F1391" s="185">
        <v>45089</v>
      </c>
      <c r="G1391" s="183" t="s">
        <v>85</v>
      </c>
      <c r="H1391" s="186">
        <v>20000</v>
      </c>
      <c r="I1391" s="183" t="s">
        <v>33</v>
      </c>
      <c r="J1391" s="184"/>
      <c r="K1391" s="184"/>
      <c r="L1391" s="183">
        <v>2022</v>
      </c>
      <c r="M1391" s="184"/>
      <c r="N1391" s="183" t="s">
        <v>34</v>
      </c>
      <c r="O1391" s="184"/>
    </row>
    <row r="1392" spans="1:15" s="176" customFormat="1" ht="15" x14ac:dyDescent="0.15">
      <c r="A1392" s="183" t="s">
        <v>21</v>
      </c>
      <c r="B1392" s="183" t="s">
        <v>84</v>
      </c>
      <c r="C1392" s="184"/>
      <c r="D1392" s="184"/>
      <c r="E1392" s="184"/>
      <c r="F1392" s="185">
        <v>45093</v>
      </c>
      <c r="G1392" s="183" t="s">
        <v>85</v>
      </c>
      <c r="H1392" s="186">
        <v>10000</v>
      </c>
      <c r="I1392" s="183" t="s">
        <v>33</v>
      </c>
      <c r="J1392" s="184"/>
      <c r="K1392" s="184"/>
      <c r="L1392" s="183">
        <v>2022</v>
      </c>
      <c r="M1392" s="184"/>
      <c r="N1392" s="183" t="s">
        <v>34</v>
      </c>
      <c r="O1392" s="184"/>
    </row>
    <row r="1393" spans="1:15" s="176" customFormat="1" ht="15" x14ac:dyDescent="0.15">
      <c r="A1393" s="183" t="s">
        <v>21</v>
      </c>
      <c r="B1393" s="183" t="s">
        <v>84</v>
      </c>
      <c r="C1393" s="184"/>
      <c r="D1393" s="184"/>
      <c r="E1393" s="184"/>
      <c r="F1393" s="185">
        <v>45113</v>
      </c>
      <c r="G1393" s="183" t="s">
        <v>85</v>
      </c>
      <c r="H1393" s="186">
        <v>0</v>
      </c>
      <c r="I1393" s="183" t="s">
        <v>33</v>
      </c>
      <c r="J1393" s="184"/>
      <c r="K1393" s="184"/>
      <c r="L1393" s="183">
        <v>2022</v>
      </c>
      <c r="M1393" s="184"/>
      <c r="N1393" s="183" t="s">
        <v>34</v>
      </c>
      <c r="O1393" s="184"/>
    </row>
    <row r="1394" spans="1:15" s="176" customFormat="1" ht="15" x14ac:dyDescent="0.15">
      <c r="A1394" s="183" t="s">
        <v>21</v>
      </c>
      <c r="B1394" s="183" t="s">
        <v>84</v>
      </c>
      <c r="C1394" s="184"/>
      <c r="D1394" s="184"/>
      <c r="E1394" s="184"/>
      <c r="F1394" s="185">
        <v>45117</v>
      </c>
      <c r="G1394" s="183" t="s">
        <v>85</v>
      </c>
      <c r="H1394" s="186">
        <v>10000</v>
      </c>
      <c r="I1394" s="183" t="s">
        <v>33</v>
      </c>
      <c r="J1394" s="184"/>
      <c r="K1394" s="184"/>
      <c r="L1394" s="183">
        <v>2022</v>
      </c>
      <c r="M1394" s="184"/>
      <c r="N1394" s="183" t="s">
        <v>34</v>
      </c>
      <c r="O1394" s="184"/>
    </row>
    <row r="1395" spans="1:15" s="176" customFormat="1" ht="15" x14ac:dyDescent="0.15">
      <c r="A1395" s="183" t="s">
        <v>21</v>
      </c>
      <c r="B1395" s="183" t="s">
        <v>84</v>
      </c>
      <c r="C1395" s="184"/>
      <c r="D1395" s="184"/>
      <c r="E1395" s="184"/>
      <c r="F1395" s="185">
        <v>45118</v>
      </c>
      <c r="G1395" s="183" t="s">
        <v>85</v>
      </c>
      <c r="H1395" s="186">
        <v>30000</v>
      </c>
      <c r="I1395" s="183" t="s">
        <v>33</v>
      </c>
      <c r="J1395" s="184"/>
      <c r="K1395" s="184"/>
      <c r="L1395" s="183">
        <v>2022</v>
      </c>
      <c r="M1395" s="184"/>
      <c r="N1395" s="183" t="s">
        <v>34</v>
      </c>
      <c r="O1395" s="184"/>
    </row>
    <row r="1396" spans="1:15" s="176" customFormat="1" ht="15" x14ac:dyDescent="0.15">
      <c r="A1396" s="183" t="s">
        <v>21</v>
      </c>
      <c r="B1396" s="183" t="s">
        <v>84</v>
      </c>
      <c r="C1396" s="184"/>
      <c r="D1396" s="184"/>
      <c r="E1396" s="184"/>
      <c r="F1396" s="185">
        <v>45119</v>
      </c>
      <c r="G1396" s="183" t="s">
        <v>85</v>
      </c>
      <c r="H1396" s="186">
        <v>10000</v>
      </c>
      <c r="I1396" s="183" t="s">
        <v>33</v>
      </c>
      <c r="J1396" s="184"/>
      <c r="K1396" s="184"/>
      <c r="L1396" s="183">
        <v>2022</v>
      </c>
      <c r="M1396" s="184"/>
      <c r="N1396" s="183" t="s">
        <v>34</v>
      </c>
      <c r="O1396" s="184"/>
    </row>
    <row r="1397" spans="1:15" s="176" customFormat="1" ht="15" x14ac:dyDescent="0.15">
      <c r="A1397" s="183" t="s">
        <v>21</v>
      </c>
      <c r="B1397" s="183" t="s">
        <v>84</v>
      </c>
      <c r="C1397" s="184"/>
      <c r="D1397" s="184"/>
      <c r="E1397" s="184"/>
      <c r="F1397" s="185">
        <v>45121</v>
      </c>
      <c r="G1397" s="183" t="s">
        <v>85</v>
      </c>
      <c r="H1397" s="186">
        <v>10000</v>
      </c>
      <c r="I1397" s="183" t="s">
        <v>33</v>
      </c>
      <c r="J1397" s="184"/>
      <c r="K1397" s="184"/>
      <c r="L1397" s="183">
        <v>2022</v>
      </c>
      <c r="M1397" s="184"/>
      <c r="N1397" s="183" t="s">
        <v>34</v>
      </c>
      <c r="O1397" s="184"/>
    </row>
    <row r="1398" spans="1:15" s="176" customFormat="1" ht="15" x14ac:dyDescent="0.15">
      <c r="A1398" s="183" t="s">
        <v>21</v>
      </c>
      <c r="B1398" s="183" t="s">
        <v>84</v>
      </c>
      <c r="C1398" s="184"/>
      <c r="D1398" s="184"/>
      <c r="E1398" s="184"/>
      <c r="F1398" s="185">
        <v>45125</v>
      </c>
      <c r="G1398" s="183" t="s">
        <v>85</v>
      </c>
      <c r="H1398" s="186">
        <v>10000</v>
      </c>
      <c r="I1398" s="183" t="s">
        <v>33</v>
      </c>
      <c r="J1398" s="184"/>
      <c r="K1398" s="184"/>
      <c r="L1398" s="183">
        <v>2022</v>
      </c>
      <c r="M1398" s="184"/>
      <c r="N1398" s="183" t="s">
        <v>34</v>
      </c>
      <c r="O1398" s="184"/>
    </row>
    <row r="1399" spans="1:15" s="176" customFormat="1" ht="15" x14ac:dyDescent="0.15">
      <c r="A1399" s="183" t="s">
        <v>21</v>
      </c>
      <c r="B1399" s="183" t="s">
        <v>84</v>
      </c>
      <c r="C1399" s="184"/>
      <c r="D1399" s="184"/>
      <c r="E1399" s="184"/>
      <c r="F1399" s="185">
        <v>45126</v>
      </c>
      <c r="G1399" s="183" t="s">
        <v>85</v>
      </c>
      <c r="H1399" s="186">
        <v>10000</v>
      </c>
      <c r="I1399" s="183" t="s">
        <v>33</v>
      </c>
      <c r="J1399" s="184"/>
      <c r="K1399" s="184"/>
      <c r="L1399" s="183">
        <v>2022</v>
      </c>
      <c r="M1399" s="184"/>
      <c r="N1399" s="183" t="s">
        <v>34</v>
      </c>
      <c r="O1399" s="184"/>
    </row>
    <row r="1400" spans="1:15" s="176" customFormat="1" ht="15" x14ac:dyDescent="0.15">
      <c r="A1400" s="183" t="s">
        <v>21</v>
      </c>
      <c r="B1400" s="183" t="s">
        <v>84</v>
      </c>
      <c r="C1400" s="184"/>
      <c r="D1400" s="184"/>
      <c r="E1400" s="184"/>
      <c r="F1400" s="185">
        <v>45131</v>
      </c>
      <c r="G1400" s="183" t="s">
        <v>85</v>
      </c>
      <c r="H1400" s="186">
        <v>10000</v>
      </c>
      <c r="I1400" s="183" t="s">
        <v>33</v>
      </c>
      <c r="J1400" s="184"/>
      <c r="K1400" s="184"/>
      <c r="L1400" s="183">
        <v>2022</v>
      </c>
      <c r="M1400" s="184"/>
      <c r="N1400" s="183" t="s">
        <v>34</v>
      </c>
      <c r="O1400" s="184"/>
    </row>
    <row r="1401" spans="1:15" s="176" customFormat="1" ht="15" x14ac:dyDescent="0.15">
      <c r="A1401" s="183" t="s">
        <v>21</v>
      </c>
      <c r="B1401" s="183" t="s">
        <v>84</v>
      </c>
      <c r="C1401" s="184"/>
      <c r="D1401" s="184"/>
      <c r="E1401" s="184"/>
      <c r="F1401" s="185">
        <v>45134</v>
      </c>
      <c r="G1401" s="183" t="s">
        <v>85</v>
      </c>
      <c r="H1401" s="186">
        <v>30000</v>
      </c>
      <c r="I1401" s="183" t="s">
        <v>33</v>
      </c>
      <c r="J1401" s="184"/>
      <c r="K1401" s="184"/>
      <c r="L1401" s="183">
        <v>2022</v>
      </c>
      <c r="M1401" s="184"/>
      <c r="N1401" s="183" t="s">
        <v>34</v>
      </c>
      <c r="O1401" s="184"/>
    </row>
    <row r="1402" spans="1:15" s="176" customFormat="1" ht="15" x14ac:dyDescent="0.15">
      <c r="A1402" s="183" t="s">
        <v>21</v>
      </c>
      <c r="B1402" s="183" t="s">
        <v>84</v>
      </c>
      <c r="C1402" s="184"/>
      <c r="D1402" s="184"/>
      <c r="E1402" s="184"/>
      <c r="F1402" s="185">
        <v>45146</v>
      </c>
      <c r="G1402" s="183" t="s">
        <v>85</v>
      </c>
      <c r="H1402" s="186">
        <v>10000</v>
      </c>
      <c r="I1402" s="183" t="s">
        <v>33</v>
      </c>
      <c r="J1402" s="184"/>
      <c r="K1402" s="184"/>
      <c r="L1402" s="183">
        <v>2022</v>
      </c>
      <c r="M1402" s="184"/>
      <c r="N1402" s="183" t="s">
        <v>34</v>
      </c>
      <c r="O1402" s="184"/>
    </row>
    <row r="1403" spans="1:15" s="176" customFormat="1" ht="15" x14ac:dyDescent="0.15">
      <c r="A1403" s="183" t="s">
        <v>21</v>
      </c>
      <c r="B1403" s="183" t="s">
        <v>84</v>
      </c>
      <c r="C1403" s="184"/>
      <c r="D1403" s="184"/>
      <c r="E1403" s="184"/>
      <c r="F1403" s="185">
        <v>45152</v>
      </c>
      <c r="G1403" s="183" t="s">
        <v>85</v>
      </c>
      <c r="H1403" s="186">
        <v>10000</v>
      </c>
      <c r="I1403" s="183" t="s">
        <v>33</v>
      </c>
      <c r="J1403" s="184"/>
      <c r="K1403" s="184"/>
      <c r="L1403" s="183">
        <v>2022</v>
      </c>
      <c r="M1403" s="184"/>
      <c r="N1403" s="183" t="s">
        <v>34</v>
      </c>
      <c r="O1403" s="184"/>
    </row>
    <row r="1404" spans="1:15" s="176" customFormat="1" ht="15" x14ac:dyDescent="0.15">
      <c r="A1404" s="183" t="s">
        <v>21</v>
      </c>
      <c r="B1404" s="183" t="s">
        <v>84</v>
      </c>
      <c r="C1404" s="184"/>
      <c r="D1404" s="184"/>
      <c r="E1404" s="184"/>
      <c r="F1404" s="185">
        <v>45154</v>
      </c>
      <c r="G1404" s="183" t="s">
        <v>85</v>
      </c>
      <c r="H1404" s="186">
        <v>0</v>
      </c>
      <c r="I1404" s="183" t="s">
        <v>33</v>
      </c>
      <c r="J1404" s="184"/>
      <c r="K1404" s="184"/>
      <c r="L1404" s="183">
        <v>2022</v>
      </c>
      <c r="M1404" s="184"/>
      <c r="N1404" s="183" t="s">
        <v>34</v>
      </c>
      <c r="O1404" s="184"/>
    </row>
    <row r="1405" spans="1:15" s="176" customFormat="1" ht="15" x14ac:dyDescent="0.15">
      <c r="A1405" s="183" t="s">
        <v>21</v>
      </c>
      <c r="B1405" s="183" t="s">
        <v>84</v>
      </c>
      <c r="C1405" s="184"/>
      <c r="D1405" s="184"/>
      <c r="E1405" s="184"/>
      <c r="F1405" s="185">
        <v>45159</v>
      </c>
      <c r="G1405" s="183" t="s">
        <v>85</v>
      </c>
      <c r="H1405" s="186">
        <v>0</v>
      </c>
      <c r="I1405" s="183" t="s">
        <v>33</v>
      </c>
      <c r="J1405" s="184"/>
      <c r="K1405" s="184"/>
      <c r="L1405" s="183">
        <v>2022</v>
      </c>
      <c r="M1405" s="184"/>
      <c r="N1405" s="183" t="s">
        <v>34</v>
      </c>
      <c r="O1405" s="184"/>
    </row>
    <row r="1406" spans="1:15" s="176" customFormat="1" ht="15" x14ac:dyDescent="0.15">
      <c r="A1406" s="183" t="s">
        <v>21</v>
      </c>
      <c r="B1406" s="183" t="s">
        <v>84</v>
      </c>
      <c r="C1406" s="184"/>
      <c r="D1406" s="184"/>
      <c r="E1406" s="184"/>
      <c r="F1406" s="185">
        <v>45161</v>
      </c>
      <c r="G1406" s="183" t="s">
        <v>85</v>
      </c>
      <c r="H1406" s="186">
        <v>0</v>
      </c>
      <c r="I1406" s="183" t="s">
        <v>33</v>
      </c>
      <c r="J1406" s="184"/>
      <c r="K1406" s="184"/>
      <c r="L1406" s="183">
        <v>2022</v>
      </c>
      <c r="M1406" s="184"/>
      <c r="N1406" s="183" t="s">
        <v>34</v>
      </c>
      <c r="O1406" s="184"/>
    </row>
    <row r="1407" spans="1:15" s="176" customFormat="1" ht="15" x14ac:dyDescent="0.15">
      <c r="A1407" s="183" t="s">
        <v>21</v>
      </c>
      <c r="B1407" s="183" t="s">
        <v>84</v>
      </c>
      <c r="C1407" s="184"/>
      <c r="D1407" s="184"/>
      <c r="E1407" s="184"/>
      <c r="F1407" s="185">
        <v>45162</v>
      </c>
      <c r="G1407" s="183" t="s">
        <v>85</v>
      </c>
      <c r="H1407" s="186">
        <v>0</v>
      </c>
      <c r="I1407" s="183" t="s">
        <v>33</v>
      </c>
      <c r="J1407" s="184"/>
      <c r="K1407" s="184"/>
      <c r="L1407" s="183">
        <v>2022</v>
      </c>
      <c r="M1407" s="184"/>
      <c r="N1407" s="183" t="s">
        <v>34</v>
      </c>
      <c r="O1407" s="184"/>
    </row>
    <row r="1408" spans="1:15" s="176" customFormat="1" ht="15" x14ac:dyDescent="0.15">
      <c r="A1408" s="183" t="s">
        <v>21</v>
      </c>
      <c r="B1408" s="183" t="s">
        <v>84</v>
      </c>
      <c r="C1408" s="184"/>
      <c r="D1408" s="184"/>
      <c r="E1408" s="184"/>
      <c r="F1408" s="185">
        <v>45163</v>
      </c>
      <c r="G1408" s="183" t="s">
        <v>85</v>
      </c>
      <c r="H1408" s="186">
        <v>10000</v>
      </c>
      <c r="I1408" s="183" t="s">
        <v>33</v>
      </c>
      <c r="J1408" s="184"/>
      <c r="K1408" s="184"/>
      <c r="L1408" s="183">
        <v>2022</v>
      </c>
      <c r="M1408" s="184"/>
      <c r="N1408" s="183" t="s">
        <v>34</v>
      </c>
      <c r="O1408" s="184"/>
    </row>
    <row r="1409" spans="1:15" s="176" customFormat="1" ht="15" x14ac:dyDescent="0.15">
      <c r="A1409" s="183" t="s">
        <v>21</v>
      </c>
      <c r="B1409" s="183" t="s">
        <v>84</v>
      </c>
      <c r="C1409" s="184"/>
      <c r="D1409" s="184"/>
      <c r="E1409" s="184"/>
      <c r="F1409" s="185">
        <v>45166</v>
      </c>
      <c r="G1409" s="183" t="s">
        <v>85</v>
      </c>
      <c r="H1409" s="186">
        <v>0</v>
      </c>
      <c r="I1409" s="183" t="s">
        <v>33</v>
      </c>
      <c r="J1409" s="184"/>
      <c r="K1409" s="184"/>
      <c r="L1409" s="183">
        <v>2022</v>
      </c>
      <c r="M1409" s="184"/>
      <c r="N1409" s="183" t="s">
        <v>34</v>
      </c>
      <c r="O1409" s="184"/>
    </row>
    <row r="1410" spans="1:15" s="176" customFormat="1" ht="15" x14ac:dyDescent="0.15">
      <c r="A1410" s="183" t="s">
        <v>21</v>
      </c>
      <c r="B1410" s="183" t="s">
        <v>84</v>
      </c>
      <c r="C1410" s="184"/>
      <c r="D1410" s="184"/>
      <c r="E1410" s="184"/>
      <c r="F1410" s="185">
        <v>45167</v>
      </c>
      <c r="G1410" s="183" t="s">
        <v>85</v>
      </c>
      <c r="H1410" s="186">
        <v>0</v>
      </c>
      <c r="I1410" s="183" t="s">
        <v>33</v>
      </c>
      <c r="J1410" s="184"/>
      <c r="K1410" s="184"/>
      <c r="L1410" s="183">
        <v>2022</v>
      </c>
      <c r="M1410" s="184"/>
      <c r="N1410" s="183" t="s">
        <v>34</v>
      </c>
      <c r="O1410" s="184"/>
    </row>
    <row r="1411" spans="1:15" s="176" customFormat="1" ht="15" x14ac:dyDescent="0.15">
      <c r="A1411" s="183" t="s">
        <v>21</v>
      </c>
      <c r="B1411" s="183" t="s">
        <v>84</v>
      </c>
      <c r="C1411" s="184"/>
      <c r="D1411" s="184"/>
      <c r="E1411" s="184"/>
      <c r="F1411" s="185">
        <v>45183</v>
      </c>
      <c r="G1411" s="183" t="s">
        <v>85</v>
      </c>
      <c r="H1411" s="186">
        <v>10000</v>
      </c>
      <c r="I1411" s="183" t="s">
        <v>33</v>
      </c>
      <c r="J1411" s="184"/>
      <c r="K1411" s="184"/>
      <c r="L1411" s="183">
        <v>2023</v>
      </c>
      <c r="M1411" s="184"/>
      <c r="N1411" s="183" t="s">
        <v>34</v>
      </c>
      <c r="O1411" s="184"/>
    </row>
    <row r="1412" spans="1:15" s="176" customFormat="1" ht="15" x14ac:dyDescent="0.15">
      <c r="A1412" s="183" t="s">
        <v>21</v>
      </c>
      <c r="B1412" s="183" t="s">
        <v>84</v>
      </c>
      <c r="C1412" s="184"/>
      <c r="D1412" s="184"/>
      <c r="E1412" s="184"/>
      <c r="F1412" s="185">
        <v>45184</v>
      </c>
      <c r="G1412" s="183" t="s">
        <v>85</v>
      </c>
      <c r="H1412" s="186">
        <v>30000</v>
      </c>
      <c r="I1412" s="183" t="s">
        <v>33</v>
      </c>
      <c r="J1412" s="184"/>
      <c r="K1412" s="184"/>
      <c r="L1412" s="183">
        <v>2023</v>
      </c>
      <c r="M1412" s="184"/>
      <c r="N1412" s="183" t="s">
        <v>34</v>
      </c>
      <c r="O1412" s="184"/>
    </row>
    <row r="1413" spans="1:15" s="176" customFormat="1" ht="15" x14ac:dyDescent="0.15">
      <c r="A1413" s="183" t="s">
        <v>21</v>
      </c>
      <c r="B1413" s="183" t="s">
        <v>84</v>
      </c>
      <c r="C1413" s="184"/>
      <c r="D1413" s="184"/>
      <c r="E1413" s="184"/>
      <c r="F1413" s="185">
        <v>45187</v>
      </c>
      <c r="G1413" s="183" t="s">
        <v>85</v>
      </c>
      <c r="H1413" s="186">
        <v>10000</v>
      </c>
      <c r="I1413" s="183" t="s">
        <v>33</v>
      </c>
      <c r="J1413" s="184"/>
      <c r="K1413" s="184"/>
      <c r="L1413" s="183">
        <v>2023</v>
      </c>
      <c r="M1413" s="184"/>
      <c r="N1413" s="183" t="s">
        <v>34</v>
      </c>
      <c r="O1413" s="183" t="s">
        <v>738</v>
      </c>
    </row>
    <row r="1414" spans="1:15" s="176" customFormat="1" ht="15" x14ac:dyDescent="0.15">
      <c r="A1414" s="183" t="s">
        <v>21</v>
      </c>
      <c r="B1414" s="183" t="s">
        <v>84</v>
      </c>
      <c r="C1414" s="184"/>
      <c r="D1414" s="184"/>
      <c r="E1414" s="184"/>
      <c r="F1414" s="185">
        <v>45189</v>
      </c>
      <c r="G1414" s="183" t="s">
        <v>85</v>
      </c>
      <c r="H1414" s="186">
        <v>20000</v>
      </c>
      <c r="I1414" s="183" t="s">
        <v>33</v>
      </c>
      <c r="J1414" s="184"/>
      <c r="K1414" s="184"/>
      <c r="L1414" s="183">
        <v>2023</v>
      </c>
      <c r="M1414" s="184"/>
      <c r="N1414" s="183" t="s">
        <v>34</v>
      </c>
      <c r="O1414" s="184"/>
    </row>
    <row r="1415" spans="1:15" s="176" customFormat="1" ht="15" x14ac:dyDescent="0.15">
      <c r="A1415" s="183" t="s">
        <v>21</v>
      </c>
      <c r="B1415" s="183" t="s">
        <v>84</v>
      </c>
      <c r="C1415" s="184"/>
      <c r="D1415" s="184"/>
      <c r="E1415" s="184"/>
      <c r="F1415" s="185">
        <v>45191</v>
      </c>
      <c r="G1415" s="183" t="s">
        <v>85</v>
      </c>
      <c r="H1415" s="186">
        <v>0</v>
      </c>
      <c r="I1415" s="183" t="s">
        <v>33</v>
      </c>
      <c r="J1415" s="184"/>
      <c r="K1415" s="184"/>
      <c r="L1415" s="183">
        <v>2023</v>
      </c>
      <c r="M1415" s="184"/>
      <c r="N1415" s="183" t="s">
        <v>34</v>
      </c>
      <c r="O1415" s="184"/>
    </row>
    <row r="1416" spans="1:15" s="176" customFormat="1" ht="15" x14ac:dyDescent="0.15">
      <c r="A1416" s="183" t="s">
        <v>21</v>
      </c>
      <c r="B1416" s="183" t="s">
        <v>84</v>
      </c>
      <c r="C1416" s="184"/>
      <c r="D1416" s="184"/>
      <c r="E1416" s="184"/>
      <c r="F1416" s="185">
        <v>45194</v>
      </c>
      <c r="G1416" s="183" t="s">
        <v>85</v>
      </c>
      <c r="H1416" s="186">
        <v>10000</v>
      </c>
      <c r="I1416" s="183" t="s">
        <v>33</v>
      </c>
      <c r="J1416" s="184"/>
      <c r="K1416" s="184"/>
      <c r="L1416" s="183">
        <v>2023</v>
      </c>
      <c r="M1416" s="184"/>
      <c r="N1416" s="183" t="s">
        <v>34</v>
      </c>
      <c r="O1416" s="184"/>
    </row>
    <row r="1417" spans="1:15" s="176" customFormat="1" ht="15" x14ac:dyDescent="0.15">
      <c r="A1417" s="183" t="s">
        <v>21</v>
      </c>
      <c r="B1417" s="183" t="s">
        <v>84</v>
      </c>
      <c r="C1417" s="184"/>
      <c r="D1417" s="184"/>
      <c r="E1417" s="184"/>
      <c r="F1417" s="185">
        <v>45195</v>
      </c>
      <c r="G1417" s="183" t="s">
        <v>85</v>
      </c>
      <c r="H1417" s="186">
        <v>60000</v>
      </c>
      <c r="I1417" s="183" t="s">
        <v>33</v>
      </c>
      <c r="J1417" s="184"/>
      <c r="K1417" s="184"/>
      <c r="L1417" s="183">
        <v>2023</v>
      </c>
      <c r="M1417" s="184"/>
      <c r="N1417" s="183" t="s">
        <v>34</v>
      </c>
      <c r="O1417" s="184"/>
    </row>
    <row r="1418" spans="1:15" s="176" customFormat="1" ht="15" x14ac:dyDescent="0.15">
      <c r="A1418" s="183" t="s">
        <v>21</v>
      </c>
      <c r="B1418" s="183" t="s">
        <v>84</v>
      </c>
      <c r="C1418" s="184"/>
      <c r="D1418" s="184"/>
      <c r="E1418" s="184"/>
      <c r="F1418" s="185">
        <v>45196</v>
      </c>
      <c r="G1418" s="183" t="s">
        <v>85</v>
      </c>
      <c r="H1418" s="186">
        <v>10000</v>
      </c>
      <c r="I1418" s="183" t="s">
        <v>33</v>
      </c>
      <c r="J1418" s="184"/>
      <c r="K1418" s="184"/>
      <c r="L1418" s="183">
        <v>2023</v>
      </c>
      <c r="M1418" s="184"/>
      <c r="N1418" s="183" t="s">
        <v>34</v>
      </c>
      <c r="O1418" s="184"/>
    </row>
    <row r="1419" spans="1:15" s="176" customFormat="1" ht="15" x14ac:dyDescent="0.15">
      <c r="A1419" s="183" t="s">
        <v>21</v>
      </c>
      <c r="B1419" s="183" t="s">
        <v>84</v>
      </c>
      <c r="C1419" s="184"/>
      <c r="D1419" s="184"/>
      <c r="E1419" s="184"/>
      <c r="F1419" s="185">
        <v>45197</v>
      </c>
      <c r="G1419" s="183" t="s">
        <v>85</v>
      </c>
      <c r="H1419" s="186">
        <v>130000</v>
      </c>
      <c r="I1419" s="183" t="s">
        <v>33</v>
      </c>
      <c r="J1419" s="184"/>
      <c r="K1419" s="184"/>
      <c r="L1419" s="183">
        <v>2023</v>
      </c>
      <c r="M1419" s="184"/>
      <c r="N1419" s="183" t="s">
        <v>34</v>
      </c>
      <c r="O1419" s="184"/>
    </row>
    <row r="1420" spans="1:15" s="176" customFormat="1" ht="15" x14ac:dyDescent="0.15">
      <c r="A1420" s="183" t="s">
        <v>21</v>
      </c>
      <c r="B1420" s="183" t="s">
        <v>84</v>
      </c>
      <c r="C1420" s="184"/>
      <c r="D1420" s="184"/>
      <c r="E1420" s="184"/>
      <c r="F1420" s="185">
        <v>45198</v>
      </c>
      <c r="G1420" s="183" t="s">
        <v>85</v>
      </c>
      <c r="H1420" s="186">
        <v>10000</v>
      </c>
      <c r="I1420" s="183" t="s">
        <v>33</v>
      </c>
      <c r="J1420" s="184"/>
      <c r="K1420" s="184"/>
      <c r="L1420" s="183">
        <v>2023</v>
      </c>
      <c r="M1420" s="184"/>
      <c r="N1420" s="183" t="s">
        <v>34</v>
      </c>
      <c r="O1420" s="184"/>
    </row>
    <row r="1421" spans="1:15" s="176" customFormat="1" ht="15" x14ac:dyDescent="0.15">
      <c r="A1421" s="183" t="s">
        <v>21</v>
      </c>
      <c r="B1421" s="183" t="s">
        <v>84</v>
      </c>
      <c r="C1421" s="184"/>
      <c r="D1421" s="184"/>
      <c r="E1421" s="184"/>
      <c r="F1421" s="185">
        <v>45201</v>
      </c>
      <c r="G1421" s="183" t="s">
        <v>85</v>
      </c>
      <c r="H1421" s="186">
        <v>120000</v>
      </c>
      <c r="I1421" s="183" t="s">
        <v>33</v>
      </c>
      <c r="J1421" s="184"/>
      <c r="K1421" s="184"/>
      <c r="L1421" s="183">
        <v>2023</v>
      </c>
      <c r="M1421" s="184"/>
      <c r="N1421" s="183" t="s">
        <v>34</v>
      </c>
      <c r="O1421" s="184"/>
    </row>
    <row r="1422" spans="1:15" s="176" customFormat="1" ht="15" x14ac:dyDescent="0.15">
      <c r="A1422" s="183" t="s">
        <v>21</v>
      </c>
      <c r="B1422" s="183" t="s">
        <v>84</v>
      </c>
      <c r="C1422" s="184"/>
      <c r="D1422" s="184"/>
      <c r="E1422" s="184"/>
      <c r="F1422" s="185">
        <v>45202</v>
      </c>
      <c r="G1422" s="183" t="s">
        <v>85</v>
      </c>
      <c r="H1422" s="186">
        <v>20000</v>
      </c>
      <c r="I1422" s="183" t="s">
        <v>33</v>
      </c>
      <c r="J1422" s="184"/>
      <c r="K1422" s="184"/>
      <c r="L1422" s="183">
        <v>2023</v>
      </c>
      <c r="M1422" s="184"/>
      <c r="N1422" s="183" t="s">
        <v>34</v>
      </c>
      <c r="O1422" s="184"/>
    </row>
    <row r="1423" spans="1:15" s="176" customFormat="1" ht="15" x14ac:dyDescent="0.15">
      <c r="A1423" s="183" t="s">
        <v>21</v>
      </c>
      <c r="B1423" s="183" t="s">
        <v>84</v>
      </c>
      <c r="C1423" s="184"/>
      <c r="D1423" s="184"/>
      <c r="E1423" s="184"/>
      <c r="F1423" s="185">
        <v>45202</v>
      </c>
      <c r="G1423" s="183" t="s">
        <v>573</v>
      </c>
      <c r="H1423" s="186">
        <v>0</v>
      </c>
      <c r="I1423" s="183" t="s">
        <v>574</v>
      </c>
      <c r="J1423" s="184"/>
      <c r="K1423" s="184"/>
      <c r="L1423" s="183">
        <v>2023</v>
      </c>
      <c r="M1423" s="184"/>
      <c r="N1423" s="183" t="s">
        <v>34</v>
      </c>
      <c r="O1423" s="184"/>
    </row>
    <row r="1424" spans="1:15" s="176" customFormat="1" ht="15" x14ac:dyDescent="0.15">
      <c r="A1424" s="183" t="s">
        <v>21</v>
      </c>
      <c r="B1424" s="183" t="s">
        <v>84</v>
      </c>
      <c r="C1424" s="184"/>
      <c r="D1424" s="184"/>
      <c r="E1424" s="184"/>
      <c r="F1424" s="185">
        <v>45203</v>
      </c>
      <c r="G1424" s="183" t="s">
        <v>85</v>
      </c>
      <c r="H1424" s="186">
        <v>20000</v>
      </c>
      <c r="I1424" s="183" t="s">
        <v>33</v>
      </c>
      <c r="J1424" s="184"/>
      <c r="K1424" s="184"/>
      <c r="L1424" s="183">
        <v>2023</v>
      </c>
      <c r="M1424" s="184"/>
      <c r="N1424" s="183" t="s">
        <v>34</v>
      </c>
      <c r="O1424" s="184"/>
    </row>
    <row r="1425" spans="1:15" s="176" customFormat="1" ht="15" x14ac:dyDescent="0.15">
      <c r="A1425" s="183" t="s">
        <v>21</v>
      </c>
      <c r="B1425" s="183" t="s">
        <v>84</v>
      </c>
      <c r="C1425" s="184"/>
      <c r="D1425" s="184"/>
      <c r="E1425" s="184"/>
      <c r="F1425" s="185">
        <v>45204</v>
      </c>
      <c r="G1425" s="183" t="s">
        <v>85</v>
      </c>
      <c r="H1425" s="186">
        <v>80000</v>
      </c>
      <c r="I1425" s="183" t="s">
        <v>33</v>
      </c>
      <c r="J1425" s="184"/>
      <c r="K1425" s="184"/>
      <c r="L1425" s="183">
        <v>2023</v>
      </c>
      <c r="M1425" s="184"/>
      <c r="N1425" s="183" t="s">
        <v>34</v>
      </c>
      <c r="O1425" s="184"/>
    </row>
    <row r="1426" spans="1:15" s="176" customFormat="1" ht="15" x14ac:dyDescent="0.15">
      <c r="A1426" s="183" t="s">
        <v>21</v>
      </c>
      <c r="B1426" s="183" t="s">
        <v>84</v>
      </c>
      <c r="C1426" s="184"/>
      <c r="D1426" s="184"/>
      <c r="E1426" s="184"/>
      <c r="F1426" s="185">
        <v>45209</v>
      </c>
      <c r="G1426" s="183" t="s">
        <v>85</v>
      </c>
      <c r="H1426" s="186">
        <v>50000</v>
      </c>
      <c r="I1426" s="183" t="s">
        <v>33</v>
      </c>
      <c r="J1426" s="184"/>
      <c r="K1426" s="184"/>
      <c r="L1426" s="183">
        <v>2023</v>
      </c>
      <c r="M1426" s="184"/>
      <c r="N1426" s="183" t="s">
        <v>34</v>
      </c>
      <c r="O1426" s="184"/>
    </row>
    <row r="1427" spans="1:15" s="176" customFormat="1" ht="15" x14ac:dyDescent="0.15">
      <c r="A1427" s="183" t="s">
        <v>21</v>
      </c>
      <c r="B1427" s="183" t="s">
        <v>84</v>
      </c>
      <c r="C1427" s="184"/>
      <c r="D1427" s="184"/>
      <c r="E1427" s="184"/>
      <c r="F1427" s="185">
        <v>45210</v>
      </c>
      <c r="G1427" s="183" t="s">
        <v>85</v>
      </c>
      <c r="H1427" s="186">
        <v>20000</v>
      </c>
      <c r="I1427" s="183" t="s">
        <v>33</v>
      </c>
      <c r="J1427" s="184"/>
      <c r="K1427" s="184"/>
      <c r="L1427" s="183">
        <v>2023</v>
      </c>
      <c r="M1427" s="184"/>
      <c r="N1427" s="183" t="s">
        <v>34</v>
      </c>
      <c r="O1427" s="184"/>
    </row>
    <row r="1428" spans="1:15" s="176" customFormat="1" ht="15" x14ac:dyDescent="0.15">
      <c r="A1428" s="183" t="s">
        <v>21</v>
      </c>
      <c r="B1428" s="183" t="s">
        <v>84</v>
      </c>
      <c r="C1428" s="184"/>
      <c r="D1428" s="184"/>
      <c r="E1428" s="184"/>
      <c r="F1428" s="185">
        <v>45211</v>
      </c>
      <c r="G1428" s="183" t="s">
        <v>85</v>
      </c>
      <c r="H1428" s="186">
        <v>10000</v>
      </c>
      <c r="I1428" s="183" t="s">
        <v>33</v>
      </c>
      <c r="J1428" s="184"/>
      <c r="K1428" s="184"/>
      <c r="L1428" s="183">
        <v>2023</v>
      </c>
      <c r="M1428" s="184"/>
      <c r="N1428" s="183" t="s">
        <v>34</v>
      </c>
      <c r="O1428" s="184"/>
    </row>
    <row r="1429" spans="1:15" s="176" customFormat="1" ht="15" x14ac:dyDescent="0.15">
      <c r="A1429" s="183" t="s">
        <v>21</v>
      </c>
      <c r="B1429" s="183" t="s">
        <v>84</v>
      </c>
      <c r="C1429" s="184"/>
      <c r="D1429" s="184"/>
      <c r="E1429" s="184"/>
      <c r="F1429" s="185">
        <v>45212</v>
      </c>
      <c r="G1429" s="183" t="s">
        <v>85</v>
      </c>
      <c r="H1429" s="186">
        <v>80000</v>
      </c>
      <c r="I1429" s="183" t="s">
        <v>33</v>
      </c>
      <c r="J1429" s="184"/>
      <c r="K1429" s="184"/>
      <c r="L1429" s="183">
        <v>2023</v>
      </c>
      <c r="M1429" s="184"/>
      <c r="N1429" s="183" t="s">
        <v>34</v>
      </c>
      <c r="O1429" s="184"/>
    </row>
    <row r="1430" spans="1:15" s="176" customFormat="1" ht="15" x14ac:dyDescent="0.15">
      <c r="A1430" s="183" t="s">
        <v>21</v>
      </c>
      <c r="B1430" s="183" t="s">
        <v>84</v>
      </c>
      <c r="C1430" s="184"/>
      <c r="D1430" s="184"/>
      <c r="E1430" s="184"/>
      <c r="F1430" s="185">
        <v>45215</v>
      </c>
      <c r="G1430" s="183" t="s">
        <v>85</v>
      </c>
      <c r="H1430" s="186">
        <v>0</v>
      </c>
      <c r="I1430" s="183" t="s">
        <v>33</v>
      </c>
      <c r="J1430" s="184"/>
      <c r="K1430" s="184"/>
      <c r="L1430" s="183">
        <v>2023</v>
      </c>
      <c r="M1430" s="184"/>
      <c r="N1430" s="183" t="s">
        <v>34</v>
      </c>
      <c r="O1430" s="184"/>
    </row>
    <row r="1431" spans="1:15" s="176" customFormat="1" ht="15" x14ac:dyDescent="0.15">
      <c r="A1431" s="183" t="s">
        <v>21</v>
      </c>
      <c r="B1431" s="183" t="s">
        <v>84</v>
      </c>
      <c r="C1431" s="184"/>
      <c r="D1431" s="184"/>
      <c r="E1431" s="184"/>
      <c r="F1431" s="185">
        <v>45216</v>
      </c>
      <c r="G1431" s="183" t="s">
        <v>85</v>
      </c>
      <c r="H1431" s="186">
        <v>40000</v>
      </c>
      <c r="I1431" s="183" t="s">
        <v>33</v>
      </c>
      <c r="J1431" s="184"/>
      <c r="K1431" s="184"/>
      <c r="L1431" s="183">
        <v>2023</v>
      </c>
      <c r="M1431" s="184"/>
      <c r="N1431" s="183" t="s">
        <v>34</v>
      </c>
      <c r="O1431" s="184"/>
    </row>
    <row r="1432" spans="1:15" s="176" customFormat="1" ht="15" x14ac:dyDescent="0.15">
      <c r="A1432" s="183" t="s">
        <v>21</v>
      </c>
      <c r="B1432" s="183" t="s">
        <v>84</v>
      </c>
      <c r="C1432" s="184"/>
      <c r="D1432" s="184"/>
      <c r="E1432" s="184"/>
      <c r="F1432" s="185">
        <v>45217</v>
      </c>
      <c r="G1432" s="183" t="s">
        <v>573</v>
      </c>
      <c r="H1432" s="186">
        <v>0</v>
      </c>
      <c r="I1432" s="183" t="s">
        <v>574</v>
      </c>
      <c r="J1432" s="184"/>
      <c r="K1432" s="184"/>
      <c r="L1432" s="183">
        <v>2023</v>
      </c>
      <c r="M1432" s="184"/>
      <c r="N1432" s="183" t="s">
        <v>34</v>
      </c>
      <c r="O1432" s="184"/>
    </row>
    <row r="1433" spans="1:15" s="176" customFormat="1" ht="15" x14ac:dyDescent="0.15">
      <c r="A1433" s="183" t="s">
        <v>21</v>
      </c>
      <c r="B1433" s="183" t="s">
        <v>84</v>
      </c>
      <c r="C1433" s="184"/>
      <c r="D1433" s="184"/>
      <c r="E1433" s="184"/>
      <c r="F1433" s="185">
        <v>45217</v>
      </c>
      <c r="G1433" s="183" t="s">
        <v>85</v>
      </c>
      <c r="H1433" s="186">
        <v>30000</v>
      </c>
      <c r="I1433" s="183" t="s">
        <v>33</v>
      </c>
      <c r="J1433" s="184"/>
      <c r="K1433" s="184"/>
      <c r="L1433" s="183">
        <v>2023</v>
      </c>
      <c r="M1433" s="184"/>
      <c r="N1433" s="183" t="s">
        <v>34</v>
      </c>
      <c r="O1433" s="184"/>
    </row>
    <row r="1434" spans="1:15" s="176" customFormat="1" ht="15" x14ac:dyDescent="0.15">
      <c r="A1434" s="183" t="s">
        <v>21</v>
      </c>
      <c r="B1434" s="183" t="s">
        <v>84</v>
      </c>
      <c r="C1434" s="184"/>
      <c r="D1434" s="184"/>
      <c r="E1434" s="184"/>
      <c r="F1434" s="185">
        <v>45218</v>
      </c>
      <c r="G1434" s="183" t="s">
        <v>85</v>
      </c>
      <c r="H1434" s="186">
        <v>10000</v>
      </c>
      <c r="I1434" s="183" t="s">
        <v>33</v>
      </c>
      <c r="J1434" s="184"/>
      <c r="K1434" s="184"/>
      <c r="L1434" s="183">
        <v>2023</v>
      </c>
      <c r="M1434" s="184"/>
      <c r="N1434" s="183" t="s">
        <v>34</v>
      </c>
      <c r="O1434" s="184"/>
    </row>
    <row r="1435" spans="1:15" s="176" customFormat="1" ht="15" x14ac:dyDescent="0.15">
      <c r="A1435" s="183" t="s">
        <v>21</v>
      </c>
      <c r="B1435" s="183" t="s">
        <v>84</v>
      </c>
      <c r="C1435" s="184"/>
      <c r="D1435" s="184"/>
      <c r="E1435" s="184"/>
      <c r="F1435" s="185">
        <v>45219</v>
      </c>
      <c r="G1435" s="183" t="s">
        <v>85</v>
      </c>
      <c r="H1435" s="186">
        <v>0</v>
      </c>
      <c r="I1435" s="183" t="s">
        <v>33</v>
      </c>
      <c r="J1435" s="184"/>
      <c r="K1435" s="184"/>
      <c r="L1435" s="183">
        <v>2023</v>
      </c>
      <c r="M1435" s="184"/>
      <c r="N1435" s="183" t="s">
        <v>34</v>
      </c>
      <c r="O1435" s="184"/>
    </row>
    <row r="1436" spans="1:15" s="176" customFormat="1" ht="15" x14ac:dyDescent="0.15">
      <c r="A1436" s="183" t="s">
        <v>21</v>
      </c>
      <c r="B1436" s="183" t="s">
        <v>84</v>
      </c>
      <c r="C1436" s="184"/>
      <c r="D1436" s="184"/>
      <c r="E1436" s="184"/>
      <c r="F1436" s="185">
        <v>45222</v>
      </c>
      <c r="G1436" s="183" t="s">
        <v>85</v>
      </c>
      <c r="H1436" s="186">
        <v>20000</v>
      </c>
      <c r="I1436" s="183" t="s">
        <v>33</v>
      </c>
      <c r="J1436" s="184"/>
      <c r="K1436" s="184"/>
      <c r="L1436" s="183">
        <v>2023</v>
      </c>
      <c r="M1436" s="184"/>
      <c r="N1436" s="183" t="s">
        <v>34</v>
      </c>
      <c r="O1436" s="184"/>
    </row>
    <row r="1437" spans="1:15" s="176" customFormat="1" ht="15" x14ac:dyDescent="0.15">
      <c r="A1437" s="183" t="s">
        <v>21</v>
      </c>
      <c r="B1437" s="183" t="s">
        <v>84</v>
      </c>
      <c r="C1437" s="184"/>
      <c r="D1437" s="184"/>
      <c r="E1437" s="184"/>
      <c r="F1437" s="185">
        <v>45223</v>
      </c>
      <c r="G1437" s="183" t="s">
        <v>85</v>
      </c>
      <c r="H1437" s="186">
        <v>40000</v>
      </c>
      <c r="I1437" s="183" t="s">
        <v>33</v>
      </c>
      <c r="J1437" s="184"/>
      <c r="K1437" s="184"/>
      <c r="L1437" s="183">
        <v>2023</v>
      </c>
      <c r="M1437" s="184"/>
      <c r="N1437" s="183" t="s">
        <v>34</v>
      </c>
      <c r="O1437" s="184"/>
    </row>
    <row r="1438" spans="1:15" s="176" customFormat="1" ht="15" x14ac:dyDescent="0.15">
      <c r="A1438" s="183" t="s">
        <v>21</v>
      </c>
      <c r="B1438" s="183" t="s">
        <v>84</v>
      </c>
      <c r="C1438" s="184"/>
      <c r="D1438" s="184"/>
      <c r="E1438" s="184"/>
      <c r="F1438" s="185">
        <v>45224</v>
      </c>
      <c r="G1438" s="183" t="s">
        <v>85</v>
      </c>
      <c r="H1438" s="186">
        <v>20000</v>
      </c>
      <c r="I1438" s="183" t="s">
        <v>33</v>
      </c>
      <c r="J1438" s="184"/>
      <c r="K1438" s="184"/>
      <c r="L1438" s="183">
        <v>2023</v>
      </c>
      <c r="M1438" s="184"/>
      <c r="N1438" s="183" t="s">
        <v>34</v>
      </c>
      <c r="O1438" s="184"/>
    </row>
    <row r="1439" spans="1:15" s="176" customFormat="1" ht="15" x14ac:dyDescent="0.15">
      <c r="A1439" s="183" t="s">
        <v>21</v>
      </c>
      <c r="B1439" s="183" t="s">
        <v>84</v>
      </c>
      <c r="C1439" s="184"/>
      <c r="D1439" s="184"/>
      <c r="E1439" s="184"/>
      <c r="F1439" s="185">
        <v>45225</v>
      </c>
      <c r="G1439" s="183" t="s">
        <v>85</v>
      </c>
      <c r="H1439" s="186">
        <v>10000</v>
      </c>
      <c r="I1439" s="183" t="s">
        <v>33</v>
      </c>
      <c r="J1439" s="184"/>
      <c r="K1439" s="184"/>
      <c r="L1439" s="183">
        <v>2023</v>
      </c>
      <c r="M1439" s="184"/>
      <c r="N1439" s="183" t="s">
        <v>34</v>
      </c>
      <c r="O1439" s="184"/>
    </row>
    <row r="1440" spans="1:15" s="176" customFormat="1" ht="15" x14ac:dyDescent="0.15">
      <c r="A1440" s="183" t="s">
        <v>21</v>
      </c>
      <c r="B1440" s="183" t="s">
        <v>84</v>
      </c>
      <c r="C1440" s="184"/>
      <c r="D1440" s="184"/>
      <c r="E1440" s="184"/>
      <c r="F1440" s="185">
        <v>45226</v>
      </c>
      <c r="G1440" s="183" t="s">
        <v>85</v>
      </c>
      <c r="H1440" s="186">
        <v>40000</v>
      </c>
      <c r="I1440" s="183" t="s">
        <v>33</v>
      </c>
      <c r="J1440" s="184"/>
      <c r="K1440" s="184"/>
      <c r="L1440" s="183">
        <v>2023</v>
      </c>
      <c r="M1440" s="184"/>
      <c r="N1440" s="183" t="s">
        <v>34</v>
      </c>
      <c r="O1440" s="184"/>
    </row>
    <row r="1441" spans="1:15" s="176" customFormat="1" ht="15" x14ac:dyDescent="0.15">
      <c r="A1441" s="183" t="s">
        <v>21</v>
      </c>
      <c r="B1441" s="183" t="s">
        <v>84</v>
      </c>
      <c r="C1441" s="184"/>
      <c r="D1441" s="184"/>
      <c r="E1441" s="184"/>
      <c r="F1441" s="185">
        <v>45230</v>
      </c>
      <c r="G1441" s="183" t="s">
        <v>85</v>
      </c>
      <c r="H1441" s="186">
        <v>20000</v>
      </c>
      <c r="I1441" s="183" t="s">
        <v>33</v>
      </c>
      <c r="J1441" s="184"/>
      <c r="K1441" s="184"/>
      <c r="L1441" s="183">
        <v>2023</v>
      </c>
      <c r="M1441" s="184"/>
      <c r="N1441" s="183" t="s">
        <v>34</v>
      </c>
      <c r="O1441" s="184"/>
    </row>
    <row r="1442" spans="1:15" s="176" customFormat="1" ht="15" x14ac:dyDescent="0.15">
      <c r="A1442" s="183" t="s">
        <v>21</v>
      </c>
      <c r="B1442" s="183" t="s">
        <v>84</v>
      </c>
      <c r="C1442" s="184"/>
      <c r="D1442" s="184"/>
      <c r="E1442" s="184"/>
      <c r="F1442" s="185">
        <v>45231</v>
      </c>
      <c r="G1442" s="183" t="s">
        <v>85</v>
      </c>
      <c r="H1442" s="186">
        <v>40000</v>
      </c>
      <c r="I1442" s="183" t="s">
        <v>33</v>
      </c>
      <c r="J1442" s="184"/>
      <c r="K1442" s="184"/>
      <c r="L1442" s="183">
        <v>2023</v>
      </c>
      <c r="M1442" s="184"/>
      <c r="N1442" s="183" t="s">
        <v>34</v>
      </c>
      <c r="O1442" s="184"/>
    </row>
    <row r="1443" spans="1:15" s="176" customFormat="1" ht="15" x14ac:dyDescent="0.15">
      <c r="A1443" s="183" t="s">
        <v>21</v>
      </c>
      <c r="B1443" s="183" t="s">
        <v>84</v>
      </c>
      <c r="C1443" s="184"/>
      <c r="D1443" s="184"/>
      <c r="E1443" s="184"/>
      <c r="F1443" s="185">
        <v>45232</v>
      </c>
      <c r="G1443" s="183" t="s">
        <v>85</v>
      </c>
      <c r="H1443" s="186">
        <v>20000</v>
      </c>
      <c r="I1443" s="183" t="s">
        <v>33</v>
      </c>
      <c r="J1443" s="184"/>
      <c r="K1443" s="184"/>
      <c r="L1443" s="183">
        <v>2023</v>
      </c>
      <c r="M1443" s="184"/>
      <c r="N1443" s="183" t="s">
        <v>34</v>
      </c>
      <c r="O1443" s="184"/>
    </row>
    <row r="1444" spans="1:15" s="176" customFormat="1" ht="15" x14ac:dyDescent="0.15">
      <c r="A1444" s="183" t="s">
        <v>21</v>
      </c>
      <c r="B1444" s="183" t="s">
        <v>84</v>
      </c>
      <c r="C1444" s="184"/>
      <c r="D1444" s="184"/>
      <c r="E1444" s="184"/>
      <c r="F1444" s="185">
        <v>45233</v>
      </c>
      <c r="G1444" s="183" t="s">
        <v>85</v>
      </c>
      <c r="H1444" s="186">
        <v>50000</v>
      </c>
      <c r="I1444" s="183" t="s">
        <v>33</v>
      </c>
      <c r="J1444" s="184"/>
      <c r="K1444" s="184"/>
      <c r="L1444" s="183">
        <v>2023</v>
      </c>
      <c r="M1444" s="184"/>
      <c r="N1444" s="183" t="s">
        <v>34</v>
      </c>
      <c r="O1444" s="184"/>
    </row>
    <row r="1445" spans="1:15" s="176" customFormat="1" ht="15" x14ac:dyDescent="0.15">
      <c r="A1445" s="183" t="s">
        <v>21</v>
      </c>
      <c r="B1445" s="183" t="s">
        <v>84</v>
      </c>
      <c r="C1445" s="184"/>
      <c r="D1445" s="184"/>
      <c r="E1445" s="184"/>
      <c r="F1445" s="185">
        <v>45236</v>
      </c>
      <c r="G1445" s="183" t="s">
        <v>85</v>
      </c>
      <c r="H1445" s="186">
        <v>10000</v>
      </c>
      <c r="I1445" s="183" t="s">
        <v>33</v>
      </c>
      <c r="J1445" s="184"/>
      <c r="K1445" s="184"/>
      <c r="L1445" s="183">
        <v>2023</v>
      </c>
      <c r="M1445" s="184"/>
      <c r="N1445" s="183" t="s">
        <v>34</v>
      </c>
      <c r="O1445" s="184"/>
    </row>
    <row r="1446" spans="1:15" s="176" customFormat="1" ht="15" x14ac:dyDescent="0.15">
      <c r="A1446" s="183" t="s">
        <v>21</v>
      </c>
      <c r="B1446" s="183" t="s">
        <v>84</v>
      </c>
      <c r="C1446" s="184"/>
      <c r="D1446" s="184"/>
      <c r="E1446" s="184"/>
      <c r="F1446" s="185">
        <v>45237</v>
      </c>
      <c r="G1446" s="183" t="s">
        <v>85</v>
      </c>
      <c r="H1446" s="186">
        <v>20000</v>
      </c>
      <c r="I1446" s="183" t="s">
        <v>33</v>
      </c>
      <c r="J1446" s="184"/>
      <c r="K1446" s="184"/>
      <c r="L1446" s="183">
        <v>2023</v>
      </c>
      <c r="M1446" s="184"/>
      <c r="N1446" s="183" t="s">
        <v>34</v>
      </c>
      <c r="O1446" s="184"/>
    </row>
    <row r="1447" spans="1:15" s="176" customFormat="1" ht="15" x14ac:dyDescent="0.15">
      <c r="A1447" s="183" t="s">
        <v>21</v>
      </c>
      <c r="B1447" s="183" t="s">
        <v>84</v>
      </c>
      <c r="C1447" s="184"/>
      <c r="D1447" s="184"/>
      <c r="E1447" s="184"/>
      <c r="F1447" s="185">
        <v>45238</v>
      </c>
      <c r="G1447" s="183" t="s">
        <v>85</v>
      </c>
      <c r="H1447" s="186">
        <v>20000</v>
      </c>
      <c r="I1447" s="183" t="s">
        <v>33</v>
      </c>
      <c r="J1447" s="184"/>
      <c r="K1447" s="184"/>
      <c r="L1447" s="183">
        <v>2023</v>
      </c>
      <c r="M1447" s="184"/>
      <c r="N1447" s="183" t="s">
        <v>34</v>
      </c>
      <c r="O1447" s="184"/>
    </row>
    <row r="1448" spans="1:15" s="176" customFormat="1" ht="15" x14ac:dyDescent="0.15">
      <c r="A1448" s="183" t="s">
        <v>21</v>
      </c>
      <c r="B1448" s="183" t="s">
        <v>84</v>
      </c>
      <c r="C1448" s="184"/>
      <c r="D1448" s="184"/>
      <c r="E1448" s="184"/>
      <c r="F1448" s="185">
        <v>45239</v>
      </c>
      <c r="G1448" s="183" t="s">
        <v>85</v>
      </c>
      <c r="H1448" s="186">
        <v>0</v>
      </c>
      <c r="I1448" s="183" t="s">
        <v>33</v>
      </c>
      <c r="J1448" s="184"/>
      <c r="K1448" s="184"/>
      <c r="L1448" s="183">
        <v>2023</v>
      </c>
      <c r="M1448" s="184"/>
      <c r="N1448" s="183" t="s">
        <v>34</v>
      </c>
      <c r="O1448" s="184"/>
    </row>
    <row r="1449" spans="1:15" s="176" customFormat="1" ht="15" x14ac:dyDescent="0.15">
      <c r="A1449" s="183" t="s">
        <v>21</v>
      </c>
      <c r="B1449" s="183" t="s">
        <v>84</v>
      </c>
      <c r="C1449" s="184"/>
      <c r="D1449" s="184"/>
      <c r="E1449" s="184"/>
      <c r="F1449" s="185">
        <v>45243</v>
      </c>
      <c r="G1449" s="183" t="s">
        <v>85</v>
      </c>
      <c r="H1449" s="186">
        <v>50000</v>
      </c>
      <c r="I1449" s="183" t="s">
        <v>33</v>
      </c>
      <c r="J1449" s="184"/>
      <c r="K1449" s="184"/>
      <c r="L1449" s="183">
        <v>2023</v>
      </c>
      <c r="M1449" s="184"/>
      <c r="N1449" s="183" t="s">
        <v>34</v>
      </c>
      <c r="O1449" s="184"/>
    </row>
    <row r="1450" spans="1:15" s="176" customFormat="1" ht="15" x14ac:dyDescent="0.15">
      <c r="A1450" s="183" t="s">
        <v>21</v>
      </c>
      <c r="B1450" s="183" t="s">
        <v>84</v>
      </c>
      <c r="C1450" s="184"/>
      <c r="D1450" s="184"/>
      <c r="E1450" s="184"/>
      <c r="F1450" s="185">
        <v>45244</v>
      </c>
      <c r="G1450" s="183" t="s">
        <v>85</v>
      </c>
      <c r="H1450" s="186">
        <v>50000</v>
      </c>
      <c r="I1450" s="183" t="s">
        <v>33</v>
      </c>
      <c r="J1450" s="184"/>
      <c r="K1450" s="184"/>
      <c r="L1450" s="183">
        <v>2023</v>
      </c>
      <c r="M1450" s="184"/>
      <c r="N1450" s="183" t="s">
        <v>34</v>
      </c>
      <c r="O1450" s="184"/>
    </row>
    <row r="1451" spans="1:15" s="176" customFormat="1" ht="15" x14ac:dyDescent="0.15">
      <c r="A1451" s="183" t="s">
        <v>21</v>
      </c>
      <c r="B1451" s="183" t="s">
        <v>84</v>
      </c>
      <c r="C1451" s="184"/>
      <c r="D1451" s="184"/>
      <c r="E1451" s="184"/>
      <c r="F1451" s="185">
        <v>45245</v>
      </c>
      <c r="G1451" s="183" t="s">
        <v>85</v>
      </c>
      <c r="H1451" s="186">
        <v>50000</v>
      </c>
      <c r="I1451" s="183" t="s">
        <v>33</v>
      </c>
      <c r="J1451" s="184"/>
      <c r="K1451" s="184"/>
      <c r="L1451" s="183">
        <v>2023</v>
      </c>
      <c r="M1451" s="184"/>
      <c r="N1451" s="183" t="s">
        <v>34</v>
      </c>
      <c r="O1451" s="184"/>
    </row>
    <row r="1452" spans="1:15" s="176" customFormat="1" ht="15" x14ac:dyDescent="0.15">
      <c r="A1452" s="183" t="s">
        <v>21</v>
      </c>
      <c r="B1452" s="183" t="s">
        <v>84</v>
      </c>
      <c r="C1452" s="184"/>
      <c r="D1452" s="184"/>
      <c r="E1452" s="184"/>
      <c r="F1452" s="185">
        <v>45246</v>
      </c>
      <c r="G1452" s="183" t="s">
        <v>85</v>
      </c>
      <c r="H1452" s="186">
        <v>10000</v>
      </c>
      <c r="I1452" s="183" t="s">
        <v>33</v>
      </c>
      <c r="J1452" s="184"/>
      <c r="K1452" s="184"/>
      <c r="L1452" s="183">
        <v>2023</v>
      </c>
      <c r="M1452" s="184"/>
      <c r="N1452" s="183" t="s">
        <v>34</v>
      </c>
      <c r="O1452" s="183" t="s">
        <v>757</v>
      </c>
    </row>
    <row r="1453" spans="1:15" s="176" customFormat="1" ht="15" x14ac:dyDescent="0.15">
      <c r="A1453" s="183" t="s">
        <v>21</v>
      </c>
      <c r="B1453" s="183" t="s">
        <v>84</v>
      </c>
      <c r="C1453" s="184"/>
      <c r="D1453" s="184"/>
      <c r="E1453" s="184"/>
      <c r="F1453" s="185">
        <v>45247</v>
      </c>
      <c r="G1453" s="183" t="s">
        <v>85</v>
      </c>
      <c r="H1453" s="186">
        <v>60000</v>
      </c>
      <c r="I1453" s="183" t="s">
        <v>33</v>
      </c>
      <c r="J1453" s="184"/>
      <c r="K1453" s="184"/>
      <c r="L1453" s="183">
        <v>2023</v>
      </c>
      <c r="M1453" s="184"/>
      <c r="N1453" s="183" t="s">
        <v>34</v>
      </c>
      <c r="O1453" s="184"/>
    </row>
    <row r="1454" spans="1:15" s="176" customFormat="1" ht="15" x14ac:dyDescent="0.15">
      <c r="A1454" s="183" t="s">
        <v>21</v>
      </c>
      <c r="B1454" s="183" t="s">
        <v>84</v>
      </c>
      <c r="C1454" s="184"/>
      <c r="D1454" s="184"/>
      <c r="E1454" s="184"/>
      <c r="F1454" s="185">
        <v>45250</v>
      </c>
      <c r="G1454" s="183" t="s">
        <v>85</v>
      </c>
      <c r="H1454" s="186">
        <v>20000</v>
      </c>
      <c r="I1454" s="183" t="s">
        <v>33</v>
      </c>
      <c r="J1454" s="184"/>
      <c r="K1454" s="184"/>
      <c r="L1454" s="183">
        <v>2023</v>
      </c>
      <c r="M1454" s="184"/>
      <c r="N1454" s="183" t="s">
        <v>34</v>
      </c>
      <c r="O1454" s="184"/>
    </row>
    <row r="1455" spans="1:15" s="176" customFormat="1" ht="15" x14ac:dyDescent="0.15">
      <c r="A1455" s="183" t="s">
        <v>21</v>
      </c>
      <c r="B1455" s="183" t="s">
        <v>84</v>
      </c>
      <c r="C1455" s="184"/>
      <c r="D1455" s="184"/>
      <c r="E1455" s="184"/>
      <c r="F1455" s="185">
        <v>45251</v>
      </c>
      <c r="G1455" s="183" t="s">
        <v>85</v>
      </c>
      <c r="H1455" s="186">
        <v>30000</v>
      </c>
      <c r="I1455" s="183" t="s">
        <v>33</v>
      </c>
      <c r="J1455" s="184"/>
      <c r="K1455" s="184"/>
      <c r="L1455" s="183">
        <v>2023</v>
      </c>
      <c r="M1455" s="184"/>
      <c r="N1455" s="183" t="s">
        <v>34</v>
      </c>
      <c r="O1455" s="184"/>
    </row>
    <row r="1456" spans="1:15" s="176" customFormat="1" ht="15" x14ac:dyDescent="0.15">
      <c r="A1456" s="183" t="s">
        <v>21</v>
      </c>
      <c r="B1456" s="183" t="s">
        <v>84</v>
      </c>
      <c r="C1456" s="184"/>
      <c r="D1456" s="184"/>
      <c r="E1456" s="184"/>
      <c r="F1456" s="185">
        <v>45252</v>
      </c>
      <c r="G1456" s="183" t="s">
        <v>85</v>
      </c>
      <c r="H1456" s="186">
        <v>20000</v>
      </c>
      <c r="I1456" s="183" t="s">
        <v>33</v>
      </c>
      <c r="J1456" s="184"/>
      <c r="K1456" s="184"/>
      <c r="L1456" s="183">
        <v>2023</v>
      </c>
      <c r="M1456" s="184"/>
      <c r="N1456" s="183" t="s">
        <v>34</v>
      </c>
      <c r="O1456" s="184"/>
    </row>
    <row r="1457" spans="1:15" s="176" customFormat="1" ht="15" x14ac:dyDescent="0.15">
      <c r="A1457" s="183" t="s">
        <v>21</v>
      </c>
      <c r="B1457" s="183" t="s">
        <v>84</v>
      </c>
      <c r="C1457" s="184"/>
      <c r="D1457" s="184"/>
      <c r="E1457" s="184"/>
      <c r="F1457" s="185">
        <v>45257</v>
      </c>
      <c r="G1457" s="183" t="s">
        <v>85</v>
      </c>
      <c r="H1457" s="186">
        <v>70000</v>
      </c>
      <c r="I1457" s="183" t="s">
        <v>33</v>
      </c>
      <c r="J1457" s="184"/>
      <c r="K1457" s="184"/>
      <c r="L1457" s="183">
        <v>2023</v>
      </c>
      <c r="M1457" s="184"/>
      <c r="N1457" s="183" t="s">
        <v>34</v>
      </c>
      <c r="O1457" s="184"/>
    </row>
    <row r="1458" spans="1:15" s="176" customFormat="1" ht="15" x14ac:dyDescent="0.15">
      <c r="A1458" s="183" t="s">
        <v>21</v>
      </c>
      <c r="B1458" s="183" t="s">
        <v>84</v>
      </c>
      <c r="C1458" s="184"/>
      <c r="D1458" s="184"/>
      <c r="E1458" s="184"/>
      <c r="F1458" s="185">
        <v>45259</v>
      </c>
      <c r="G1458" s="183" t="s">
        <v>85</v>
      </c>
      <c r="H1458" s="186">
        <v>40000</v>
      </c>
      <c r="I1458" s="183" t="s">
        <v>33</v>
      </c>
      <c r="J1458" s="184"/>
      <c r="K1458" s="184"/>
      <c r="L1458" s="183">
        <v>2023</v>
      </c>
      <c r="M1458" s="184"/>
      <c r="N1458" s="183" t="s">
        <v>34</v>
      </c>
      <c r="O1458" s="184"/>
    </row>
    <row r="1459" spans="1:15" s="176" customFormat="1" ht="15" x14ac:dyDescent="0.15">
      <c r="A1459" s="183" t="s">
        <v>21</v>
      </c>
      <c r="B1459" s="183" t="s">
        <v>84</v>
      </c>
      <c r="C1459" s="184"/>
      <c r="D1459" s="184"/>
      <c r="E1459" s="184"/>
      <c r="F1459" s="185">
        <v>45260</v>
      </c>
      <c r="G1459" s="183" t="s">
        <v>85</v>
      </c>
      <c r="H1459" s="186">
        <v>0</v>
      </c>
      <c r="I1459" s="183" t="s">
        <v>33</v>
      </c>
      <c r="J1459" s="184"/>
      <c r="K1459" s="184"/>
      <c r="L1459" s="183">
        <v>2023</v>
      </c>
      <c r="M1459" s="184"/>
      <c r="N1459" s="183" t="s">
        <v>34</v>
      </c>
      <c r="O1459" s="184"/>
    </row>
    <row r="1460" spans="1:15" s="176" customFormat="1" ht="15" x14ac:dyDescent="0.15">
      <c r="A1460" s="183" t="s">
        <v>21</v>
      </c>
      <c r="B1460" s="183" t="s">
        <v>84</v>
      </c>
      <c r="C1460" s="184"/>
      <c r="D1460" s="184"/>
      <c r="E1460" s="184"/>
      <c r="F1460" s="185">
        <v>45261</v>
      </c>
      <c r="G1460" s="183" t="s">
        <v>85</v>
      </c>
      <c r="H1460" s="186">
        <v>80000</v>
      </c>
      <c r="I1460" s="183" t="s">
        <v>33</v>
      </c>
      <c r="J1460" s="184"/>
      <c r="K1460" s="184"/>
      <c r="L1460" s="183">
        <v>2023</v>
      </c>
      <c r="M1460" s="184"/>
      <c r="N1460" s="183" t="s">
        <v>34</v>
      </c>
      <c r="O1460" s="184"/>
    </row>
    <row r="1461" spans="1:15" s="176" customFormat="1" ht="15" x14ac:dyDescent="0.15">
      <c r="A1461" s="183" t="s">
        <v>21</v>
      </c>
      <c r="B1461" s="183" t="s">
        <v>84</v>
      </c>
      <c r="C1461" s="184"/>
      <c r="D1461" s="184"/>
      <c r="E1461" s="184"/>
      <c r="F1461" s="185">
        <v>45265</v>
      </c>
      <c r="G1461" s="183" t="s">
        <v>85</v>
      </c>
      <c r="H1461" s="186">
        <v>0</v>
      </c>
      <c r="I1461" s="183" t="s">
        <v>33</v>
      </c>
      <c r="J1461" s="184"/>
      <c r="K1461" s="184"/>
      <c r="L1461" s="183">
        <v>2023</v>
      </c>
      <c r="M1461" s="184"/>
      <c r="N1461" s="183" t="s">
        <v>34</v>
      </c>
      <c r="O1461" s="184"/>
    </row>
    <row r="1462" spans="1:15" s="176" customFormat="1" ht="15" x14ac:dyDescent="0.15">
      <c r="A1462" s="183" t="s">
        <v>21</v>
      </c>
      <c r="B1462" s="183" t="s">
        <v>84</v>
      </c>
      <c r="C1462" s="184"/>
      <c r="D1462" s="184"/>
      <c r="E1462" s="184"/>
      <c r="F1462" s="185">
        <v>45268</v>
      </c>
      <c r="G1462" s="183" t="s">
        <v>85</v>
      </c>
      <c r="H1462" s="186">
        <v>10000</v>
      </c>
      <c r="I1462" s="183" t="s">
        <v>33</v>
      </c>
      <c r="J1462" s="184"/>
      <c r="K1462" s="184"/>
      <c r="L1462" s="183">
        <v>2023</v>
      </c>
      <c r="M1462" s="184"/>
      <c r="N1462" s="183" t="s">
        <v>34</v>
      </c>
      <c r="O1462" s="184"/>
    </row>
    <row r="1463" spans="1:15" s="176" customFormat="1" ht="15" x14ac:dyDescent="0.15">
      <c r="A1463" s="183" t="s">
        <v>21</v>
      </c>
      <c r="B1463" s="183" t="s">
        <v>84</v>
      </c>
      <c r="C1463" s="184"/>
      <c r="D1463" s="184"/>
      <c r="E1463" s="184"/>
      <c r="F1463" s="185">
        <v>45271</v>
      </c>
      <c r="G1463" s="183" t="s">
        <v>85</v>
      </c>
      <c r="H1463" s="186">
        <v>10000</v>
      </c>
      <c r="I1463" s="183" t="s">
        <v>33</v>
      </c>
      <c r="J1463" s="184"/>
      <c r="K1463" s="184"/>
      <c r="L1463" s="183">
        <v>2023</v>
      </c>
      <c r="M1463" s="184"/>
      <c r="N1463" s="183" t="s">
        <v>34</v>
      </c>
      <c r="O1463" s="184"/>
    </row>
    <row r="1464" spans="1:15" s="176" customFormat="1" ht="15" x14ac:dyDescent="0.15">
      <c r="A1464" s="183" t="s">
        <v>21</v>
      </c>
      <c r="B1464" s="183" t="s">
        <v>84</v>
      </c>
      <c r="C1464" s="184"/>
      <c r="D1464" s="184"/>
      <c r="E1464" s="184"/>
      <c r="F1464" s="185">
        <v>45272</v>
      </c>
      <c r="G1464" s="183" t="s">
        <v>85</v>
      </c>
      <c r="H1464" s="186">
        <v>40000</v>
      </c>
      <c r="I1464" s="183" t="s">
        <v>33</v>
      </c>
      <c r="J1464" s="184"/>
      <c r="K1464" s="184"/>
      <c r="L1464" s="183">
        <v>2023</v>
      </c>
      <c r="M1464" s="184"/>
      <c r="N1464" s="183" t="s">
        <v>34</v>
      </c>
      <c r="O1464" s="184"/>
    </row>
    <row r="1465" spans="1:15" s="176" customFormat="1" ht="15" x14ac:dyDescent="0.15">
      <c r="A1465" s="183" t="s">
        <v>21</v>
      </c>
      <c r="B1465" s="183" t="s">
        <v>84</v>
      </c>
      <c r="C1465" s="184"/>
      <c r="D1465" s="184"/>
      <c r="E1465" s="184"/>
      <c r="F1465" s="185">
        <v>45273</v>
      </c>
      <c r="G1465" s="183" t="s">
        <v>85</v>
      </c>
      <c r="H1465" s="186">
        <v>10000</v>
      </c>
      <c r="I1465" s="183" t="s">
        <v>33</v>
      </c>
      <c r="J1465" s="184"/>
      <c r="K1465" s="184"/>
      <c r="L1465" s="183">
        <v>2023</v>
      </c>
      <c r="M1465" s="184"/>
      <c r="N1465" s="183" t="s">
        <v>34</v>
      </c>
      <c r="O1465" s="184"/>
    </row>
    <row r="1466" spans="1:15" s="176" customFormat="1" ht="15" x14ac:dyDescent="0.15">
      <c r="A1466" s="183" t="s">
        <v>21</v>
      </c>
      <c r="B1466" s="183" t="s">
        <v>84</v>
      </c>
      <c r="C1466" s="184"/>
      <c r="D1466" s="184"/>
      <c r="E1466" s="184"/>
      <c r="F1466" s="185">
        <v>45274</v>
      </c>
      <c r="G1466" s="183" t="s">
        <v>85</v>
      </c>
      <c r="H1466" s="186">
        <v>10000</v>
      </c>
      <c r="I1466" s="183" t="s">
        <v>33</v>
      </c>
      <c r="J1466" s="184"/>
      <c r="K1466" s="184"/>
      <c r="L1466" s="183">
        <v>2023</v>
      </c>
      <c r="M1466" s="184"/>
      <c r="N1466" s="183" t="s">
        <v>34</v>
      </c>
      <c r="O1466" s="184"/>
    </row>
    <row r="1467" spans="1:15" s="176" customFormat="1" ht="15" x14ac:dyDescent="0.15">
      <c r="A1467" s="183" t="s">
        <v>21</v>
      </c>
      <c r="B1467" s="183" t="s">
        <v>84</v>
      </c>
      <c r="C1467" s="184"/>
      <c r="D1467" s="184"/>
      <c r="E1467" s="184"/>
      <c r="F1467" s="185">
        <v>45275</v>
      </c>
      <c r="G1467" s="183" t="s">
        <v>85</v>
      </c>
      <c r="H1467" s="186">
        <v>50000</v>
      </c>
      <c r="I1467" s="183" t="s">
        <v>33</v>
      </c>
      <c r="J1467" s="184"/>
      <c r="K1467" s="184"/>
      <c r="L1467" s="183">
        <v>2023</v>
      </c>
      <c r="M1467" s="184"/>
      <c r="N1467" s="183" t="s">
        <v>34</v>
      </c>
      <c r="O1467" s="184"/>
    </row>
    <row r="1468" spans="1:15" s="176" customFormat="1" ht="15" x14ac:dyDescent="0.15">
      <c r="A1468" s="183" t="s">
        <v>20</v>
      </c>
      <c r="B1468" s="183" t="s">
        <v>84</v>
      </c>
      <c r="C1468" s="184"/>
      <c r="D1468" s="184"/>
      <c r="E1468" s="184"/>
      <c r="F1468" s="185">
        <v>44965</v>
      </c>
      <c r="G1468" s="183" t="s">
        <v>37</v>
      </c>
      <c r="H1468" s="186">
        <v>40000</v>
      </c>
      <c r="I1468" s="183" t="s">
        <v>33</v>
      </c>
      <c r="J1468" s="184"/>
      <c r="K1468" s="184"/>
      <c r="L1468" s="183">
        <v>2022</v>
      </c>
      <c r="M1468" s="184"/>
      <c r="N1468" s="183" t="s">
        <v>34</v>
      </c>
      <c r="O1468" s="184"/>
    </row>
    <row r="1469" spans="1:15" s="176" customFormat="1" ht="15" x14ac:dyDescent="0.15">
      <c r="A1469" s="183" t="s">
        <v>20</v>
      </c>
      <c r="B1469" s="183" t="s">
        <v>84</v>
      </c>
      <c r="C1469" s="184"/>
      <c r="D1469" s="184"/>
      <c r="E1469" s="184"/>
      <c r="F1469" s="185">
        <v>44974</v>
      </c>
      <c r="G1469" s="183" t="s">
        <v>37</v>
      </c>
      <c r="H1469" s="186">
        <v>30000</v>
      </c>
      <c r="I1469" s="183" t="s">
        <v>33</v>
      </c>
      <c r="J1469" s="184"/>
      <c r="K1469" s="184"/>
      <c r="L1469" s="183">
        <v>2022</v>
      </c>
      <c r="M1469" s="184"/>
      <c r="N1469" s="183" t="s">
        <v>34</v>
      </c>
      <c r="O1469" s="184"/>
    </row>
    <row r="1470" spans="1:15" s="176" customFormat="1" ht="15" x14ac:dyDescent="0.15">
      <c r="A1470" s="183" t="s">
        <v>20</v>
      </c>
      <c r="B1470" s="183" t="s">
        <v>84</v>
      </c>
      <c r="C1470" s="184"/>
      <c r="D1470" s="184"/>
      <c r="E1470" s="184"/>
      <c r="F1470" s="185">
        <v>45030</v>
      </c>
      <c r="G1470" s="183" t="s">
        <v>85</v>
      </c>
      <c r="H1470" s="186">
        <v>40000</v>
      </c>
      <c r="I1470" s="183" t="s">
        <v>33</v>
      </c>
      <c r="J1470" s="184"/>
      <c r="K1470" s="184"/>
      <c r="L1470" s="183">
        <v>2022</v>
      </c>
      <c r="M1470" s="184"/>
      <c r="N1470" s="183" t="s">
        <v>34</v>
      </c>
      <c r="O1470" s="184"/>
    </row>
    <row r="1471" spans="1:15" s="176" customFormat="1" ht="15" x14ac:dyDescent="0.15">
      <c r="A1471" s="183" t="s">
        <v>20</v>
      </c>
      <c r="B1471" s="183" t="s">
        <v>84</v>
      </c>
      <c r="C1471" s="184"/>
      <c r="D1471" s="184"/>
      <c r="E1471" s="184"/>
      <c r="F1471" s="185">
        <v>45125</v>
      </c>
      <c r="G1471" s="183" t="s">
        <v>573</v>
      </c>
      <c r="H1471" s="186">
        <v>0</v>
      </c>
      <c r="I1471" s="183" t="s">
        <v>574</v>
      </c>
      <c r="J1471" s="184"/>
      <c r="K1471" s="184"/>
      <c r="L1471" s="183">
        <v>2022</v>
      </c>
      <c r="M1471" s="184"/>
      <c r="N1471" s="183" t="s">
        <v>34</v>
      </c>
      <c r="O1471" s="184"/>
    </row>
    <row r="1472" spans="1:15" s="176" customFormat="1" ht="15" x14ac:dyDescent="0.15">
      <c r="A1472" s="183" t="s">
        <v>20</v>
      </c>
      <c r="B1472" s="183" t="s">
        <v>84</v>
      </c>
      <c r="C1472" s="184"/>
      <c r="D1472" s="184"/>
      <c r="E1472" s="184"/>
      <c r="F1472" s="185">
        <v>45196</v>
      </c>
      <c r="G1472" s="183" t="s">
        <v>573</v>
      </c>
      <c r="H1472" s="186">
        <v>0</v>
      </c>
      <c r="I1472" s="183" t="s">
        <v>574</v>
      </c>
      <c r="J1472" s="184"/>
      <c r="K1472" s="184"/>
      <c r="L1472" s="183">
        <v>2023</v>
      </c>
      <c r="M1472" s="184"/>
      <c r="N1472" s="183" t="s">
        <v>34</v>
      </c>
      <c r="O1472" s="184"/>
    </row>
    <row r="1473" spans="1:15" s="176" customFormat="1" ht="15" x14ac:dyDescent="0.15">
      <c r="A1473" s="183" t="s">
        <v>20</v>
      </c>
      <c r="B1473" s="183" t="s">
        <v>84</v>
      </c>
      <c r="C1473" s="184"/>
      <c r="D1473" s="184"/>
      <c r="E1473" s="184"/>
      <c r="F1473" s="185">
        <v>45217</v>
      </c>
      <c r="G1473" s="183" t="s">
        <v>85</v>
      </c>
      <c r="H1473" s="186">
        <v>110000</v>
      </c>
      <c r="I1473" s="183" t="s">
        <v>33</v>
      </c>
      <c r="J1473" s="184"/>
      <c r="K1473" s="184"/>
      <c r="L1473" s="183">
        <v>2023</v>
      </c>
      <c r="M1473" s="184"/>
      <c r="N1473" s="183" t="s">
        <v>34</v>
      </c>
      <c r="O1473" s="184"/>
    </row>
    <row r="1474" spans="1:15" s="176" customFormat="1" ht="15" x14ac:dyDescent="0.15">
      <c r="A1474" s="183" t="s">
        <v>20</v>
      </c>
      <c r="B1474" s="183" t="s">
        <v>84</v>
      </c>
      <c r="C1474" s="184"/>
      <c r="D1474" s="184"/>
      <c r="E1474" s="184"/>
      <c r="F1474" s="185">
        <v>45252</v>
      </c>
      <c r="G1474" s="183" t="s">
        <v>573</v>
      </c>
      <c r="H1474" s="186">
        <v>0</v>
      </c>
      <c r="I1474" s="183" t="s">
        <v>574</v>
      </c>
      <c r="J1474" s="184"/>
      <c r="K1474" s="184"/>
      <c r="L1474" s="183">
        <v>2023</v>
      </c>
      <c r="M1474" s="184"/>
      <c r="N1474" s="183" t="s">
        <v>34</v>
      </c>
      <c r="O1474" s="184"/>
    </row>
    <row r="1475" spans="1:15" s="176" customFormat="1" ht="15" x14ac:dyDescent="0.15">
      <c r="A1475" s="183" t="s">
        <v>15</v>
      </c>
      <c r="B1475" s="183" t="s">
        <v>42</v>
      </c>
      <c r="C1475" s="184"/>
      <c r="D1475" s="183" t="s">
        <v>17</v>
      </c>
      <c r="E1475" s="183" t="s">
        <v>18</v>
      </c>
      <c r="F1475" s="185">
        <v>45016</v>
      </c>
      <c r="G1475" s="183" t="s">
        <v>43</v>
      </c>
      <c r="H1475" s="186">
        <v>320000</v>
      </c>
      <c r="I1475" s="183" t="s">
        <v>19</v>
      </c>
      <c r="J1475" s="183">
        <v>3200</v>
      </c>
      <c r="K1475" s="184"/>
      <c r="L1475" s="183">
        <v>2023</v>
      </c>
      <c r="M1475" s="184"/>
      <c r="N1475" s="184"/>
      <c r="O1475" s="184"/>
    </row>
    <row r="1476" spans="1:15" s="176" customFormat="1" ht="15" x14ac:dyDescent="0.15">
      <c r="A1476" s="183" t="s">
        <v>15</v>
      </c>
      <c r="B1476" s="183" t="s">
        <v>42</v>
      </c>
      <c r="C1476" s="184"/>
      <c r="D1476" s="183" t="s">
        <v>17</v>
      </c>
      <c r="E1476" s="183" t="s">
        <v>18</v>
      </c>
      <c r="F1476" s="185">
        <v>45017</v>
      </c>
      <c r="G1476" s="183" t="s">
        <v>43</v>
      </c>
      <c r="H1476" s="186">
        <v>360000</v>
      </c>
      <c r="I1476" s="183" t="s">
        <v>19</v>
      </c>
      <c r="J1476" s="183">
        <v>3600</v>
      </c>
      <c r="K1476" s="184"/>
      <c r="L1476" s="183">
        <v>2023</v>
      </c>
      <c r="M1476" s="184"/>
      <c r="N1476" s="184"/>
      <c r="O1476" s="184"/>
    </row>
    <row r="1477" spans="1:15" s="176" customFormat="1" ht="15" x14ac:dyDescent="0.15">
      <c r="A1477" s="183" t="s">
        <v>15</v>
      </c>
      <c r="B1477" s="183" t="s">
        <v>42</v>
      </c>
      <c r="C1477" s="184"/>
      <c r="D1477" s="183" t="s">
        <v>17</v>
      </c>
      <c r="E1477" s="183" t="s">
        <v>18</v>
      </c>
      <c r="F1477" s="185">
        <v>45018</v>
      </c>
      <c r="G1477" s="183" t="s">
        <v>43</v>
      </c>
      <c r="H1477" s="186">
        <v>400000</v>
      </c>
      <c r="I1477" s="183" t="s">
        <v>19</v>
      </c>
      <c r="J1477" s="183">
        <v>4000</v>
      </c>
      <c r="K1477" s="184"/>
      <c r="L1477" s="183">
        <v>2023</v>
      </c>
      <c r="M1477" s="184"/>
      <c r="N1477" s="184"/>
      <c r="O1477" s="184"/>
    </row>
    <row r="1478" spans="1:15" s="176" customFormat="1" ht="15" x14ac:dyDescent="0.15">
      <c r="A1478" s="183" t="s">
        <v>15</v>
      </c>
      <c r="B1478" s="183" t="s">
        <v>42</v>
      </c>
      <c r="C1478" s="184"/>
      <c r="D1478" s="183" t="s">
        <v>17</v>
      </c>
      <c r="E1478" s="183" t="s">
        <v>18</v>
      </c>
      <c r="F1478" s="185">
        <v>45019</v>
      </c>
      <c r="G1478" s="183" t="s">
        <v>43</v>
      </c>
      <c r="H1478" s="186">
        <v>1000000</v>
      </c>
      <c r="I1478" s="183" t="s">
        <v>19</v>
      </c>
      <c r="J1478" s="183">
        <v>10000</v>
      </c>
      <c r="K1478" s="184"/>
      <c r="L1478" s="183">
        <v>2023</v>
      </c>
      <c r="M1478" s="184"/>
      <c r="N1478" s="184"/>
      <c r="O1478" s="184"/>
    </row>
    <row r="1479" spans="1:15" s="176" customFormat="1" ht="15" x14ac:dyDescent="0.15">
      <c r="A1479" s="183" t="s">
        <v>15</v>
      </c>
      <c r="B1479" s="183" t="s">
        <v>42</v>
      </c>
      <c r="C1479" s="184"/>
      <c r="D1479" s="183" t="s">
        <v>17</v>
      </c>
      <c r="E1479" s="183" t="s">
        <v>18</v>
      </c>
      <c r="F1479" s="185">
        <v>45020</v>
      </c>
      <c r="G1479" s="183" t="s">
        <v>43</v>
      </c>
      <c r="H1479" s="186">
        <v>1000000</v>
      </c>
      <c r="I1479" s="183" t="s">
        <v>19</v>
      </c>
      <c r="J1479" s="183">
        <v>10000</v>
      </c>
      <c r="K1479" s="184"/>
      <c r="L1479" s="183">
        <v>2023</v>
      </c>
      <c r="M1479" s="184"/>
      <c r="N1479" s="184"/>
      <c r="O1479" s="184"/>
    </row>
    <row r="1480" spans="1:15" s="176" customFormat="1" ht="15" x14ac:dyDescent="0.15">
      <c r="A1480" s="183" t="s">
        <v>15</v>
      </c>
      <c r="B1480" s="183" t="s">
        <v>42</v>
      </c>
      <c r="C1480" s="184"/>
      <c r="D1480" s="183" t="s">
        <v>17</v>
      </c>
      <c r="E1480" s="183" t="s">
        <v>18</v>
      </c>
      <c r="F1480" s="185">
        <v>45021</v>
      </c>
      <c r="G1480" s="183" t="s">
        <v>43</v>
      </c>
      <c r="H1480" s="186">
        <v>1640000</v>
      </c>
      <c r="I1480" s="183" t="s">
        <v>19</v>
      </c>
      <c r="J1480" s="183">
        <v>16400</v>
      </c>
      <c r="K1480" s="184"/>
      <c r="L1480" s="183">
        <v>2023</v>
      </c>
      <c r="M1480" s="184"/>
      <c r="N1480" s="184"/>
      <c r="O1480" s="184"/>
    </row>
    <row r="1481" spans="1:15" s="176" customFormat="1" ht="15" x14ac:dyDescent="0.15">
      <c r="A1481" s="183" t="s">
        <v>15</v>
      </c>
      <c r="B1481" s="183" t="s">
        <v>42</v>
      </c>
      <c r="C1481" s="184"/>
      <c r="D1481" s="183" t="s">
        <v>17</v>
      </c>
      <c r="E1481" s="183" t="s">
        <v>18</v>
      </c>
      <c r="F1481" s="185">
        <v>45022</v>
      </c>
      <c r="G1481" s="183" t="s">
        <v>43</v>
      </c>
      <c r="H1481" s="186">
        <v>1240000</v>
      </c>
      <c r="I1481" s="183" t="s">
        <v>19</v>
      </c>
      <c r="J1481" s="183">
        <v>12400</v>
      </c>
      <c r="K1481" s="184"/>
      <c r="L1481" s="183">
        <v>2023</v>
      </c>
      <c r="M1481" s="184"/>
      <c r="N1481" s="184"/>
      <c r="O1481" s="184"/>
    </row>
    <row r="1482" spans="1:15" s="176" customFormat="1" ht="15" x14ac:dyDescent="0.15">
      <c r="A1482" s="183" t="s">
        <v>15</v>
      </c>
      <c r="B1482" s="183" t="s">
        <v>42</v>
      </c>
      <c r="C1482" s="184"/>
      <c r="D1482" s="183" t="s">
        <v>17</v>
      </c>
      <c r="E1482" s="183" t="s">
        <v>18</v>
      </c>
      <c r="F1482" s="185">
        <v>45023</v>
      </c>
      <c r="G1482" s="183" t="s">
        <v>43</v>
      </c>
      <c r="H1482" s="186">
        <v>1200000</v>
      </c>
      <c r="I1482" s="183" t="s">
        <v>19</v>
      </c>
      <c r="J1482" s="183">
        <v>12000</v>
      </c>
      <c r="K1482" s="184"/>
      <c r="L1482" s="183">
        <v>2023</v>
      </c>
      <c r="M1482" s="184"/>
      <c r="N1482" s="184"/>
      <c r="O1482" s="184"/>
    </row>
    <row r="1483" spans="1:15" s="176" customFormat="1" ht="15" x14ac:dyDescent="0.15">
      <c r="A1483" s="183" t="s">
        <v>15</v>
      </c>
      <c r="B1483" s="183" t="s">
        <v>42</v>
      </c>
      <c r="C1483" s="184"/>
      <c r="D1483" s="183" t="s">
        <v>17</v>
      </c>
      <c r="E1483" s="183" t="s">
        <v>18</v>
      </c>
      <c r="F1483" s="185">
        <v>45024</v>
      </c>
      <c r="G1483" s="183" t="s">
        <v>43</v>
      </c>
      <c r="H1483" s="186">
        <v>1280000</v>
      </c>
      <c r="I1483" s="183" t="s">
        <v>19</v>
      </c>
      <c r="J1483" s="183">
        <v>12800</v>
      </c>
      <c r="K1483" s="184"/>
      <c r="L1483" s="183">
        <v>2023</v>
      </c>
      <c r="M1483" s="184"/>
      <c r="N1483" s="184"/>
      <c r="O1483" s="184"/>
    </row>
    <row r="1484" spans="1:15" s="176" customFormat="1" ht="15" x14ac:dyDescent="0.15">
      <c r="A1484" s="183" t="s">
        <v>15</v>
      </c>
      <c r="B1484" s="183" t="s">
        <v>42</v>
      </c>
      <c r="C1484" s="184"/>
      <c r="D1484" s="183" t="s">
        <v>17</v>
      </c>
      <c r="E1484" s="183" t="s">
        <v>18</v>
      </c>
      <c r="F1484" s="185">
        <v>45025</v>
      </c>
      <c r="G1484" s="183" t="s">
        <v>43</v>
      </c>
      <c r="H1484" s="186">
        <v>600000</v>
      </c>
      <c r="I1484" s="183" t="s">
        <v>19</v>
      </c>
      <c r="J1484" s="183">
        <v>6000</v>
      </c>
      <c r="K1484" s="184"/>
      <c r="L1484" s="183">
        <v>2023</v>
      </c>
      <c r="M1484" s="184"/>
      <c r="N1484" s="184"/>
      <c r="O1484" s="184"/>
    </row>
    <row r="1485" spans="1:15" s="176" customFormat="1" ht="15" x14ac:dyDescent="0.15">
      <c r="A1485" s="183" t="s">
        <v>15</v>
      </c>
      <c r="B1485" s="183" t="s">
        <v>42</v>
      </c>
      <c r="C1485" s="184"/>
      <c r="D1485" s="183" t="s">
        <v>17</v>
      </c>
      <c r="E1485" s="183" t="s">
        <v>18</v>
      </c>
      <c r="F1485" s="185">
        <v>45026</v>
      </c>
      <c r="G1485" s="183" t="s">
        <v>43</v>
      </c>
      <c r="H1485" s="186">
        <v>1680000</v>
      </c>
      <c r="I1485" s="183" t="s">
        <v>19</v>
      </c>
      <c r="J1485" s="183">
        <v>16800</v>
      </c>
      <c r="K1485" s="184"/>
      <c r="L1485" s="183">
        <v>2023</v>
      </c>
      <c r="M1485" s="184"/>
      <c r="N1485" s="184"/>
      <c r="O1485" s="184"/>
    </row>
    <row r="1486" spans="1:15" s="176" customFormat="1" ht="15" x14ac:dyDescent="0.15">
      <c r="A1486" s="183" t="s">
        <v>15</v>
      </c>
      <c r="B1486" s="183" t="s">
        <v>42</v>
      </c>
      <c r="C1486" s="184"/>
      <c r="D1486" s="183" t="s">
        <v>17</v>
      </c>
      <c r="E1486" s="183" t="s">
        <v>18</v>
      </c>
      <c r="F1486" s="185">
        <v>45027</v>
      </c>
      <c r="G1486" s="183" t="s">
        <v>43</v>
      </c>
      <c r="H1486" s="186">
        <v>2280000</v>
      </c>
      <c r="I1486" s="183" t="s">
        <v>19</v>
      </c>
      <c r="J1486" s="183">
        <v>22800</v>
      </c>
      <c r="K1486" s="184"/>
      <c r="L1486" s="183">
        <v>2023</v>
      </c>
      <c r="M1486" s="184"/>
      <c r="N1486" s="184"/>
      <c r="O1486" s="184"/>
    </row>
    <row r="1487" spans="1:15" s="176" customFormat="1" ht="15" x14ac:dyDescent="0.15">
      <c r="A1487" s="183" t="s">
        <v>15</v>
      </c>
      <c r="B1487" s="183" t="s">
        <v>42</v>
      </c>
      <c r="C1487" s="184"/>
      <c r="D1487" s="183" t="s">
        <v>17</v>
      </c>
      <c r="E1487" s="183" t="s">
        <v>18</v>
      </c>
      <c r="F1487" s="185">
        <v>45028</v>
      </c>
      <c r="G1487" s="183" t="s">
        <v>43</v>
      </c>
      <c r="H1487" s="186">
        <v>1600000</v>
      </c>
      <c r="I1487" s="183" t="s">
        <v>19</v>
      </c>
      <c r="J1487" s="183">
        <v>16000</v>
      </c>
      <c r="K1487" s="184"/>
      <c r="L1487" s="183">
        <v>2023</v>
      </c>
      <c r="M1487" s="184"/>
      <c r="N1487" s="184"/>
      <c r="O1487" s="184"/>
    </row>
    <row r="1488" spans="1:15" s="176" customFormat="1" ht="15" x14ac:dyDescent="0.15">
      <c r="A1488" s="183" t="s">
        <v>15</v>
      </c>
      <c r="B1488" s="183" t="s">
        <v>42</v>
      </c>
      <c r="C1488" s="184"/>
      <c r="D1488" s="183" t="s">
        <v>17</v>
      </c>
      <c r="E1488" s="183" t="s">
        <v>18</v>
      </c>
      <c r="F1488" s="185">
        <v>45029</v>
      </c>
      <c r="G1488" s="183" t="s">
        <v>43</v>
      </c>
      <c r="H1488" s="186">
        <v>2080000</v>
      </c>
      <c r="I1488" s="183" t="s">
        <v>19</v>
      </c>
      <c r="J1488" s="183">
        <v>20800</v>
      </c>
      <c r="K1488" s="184"/>
      <c r="L1488" s="183">
        <v>2023</v>
      </c>
      <c r="M1488" s="184"/>
      <c r="N1488" s="184"/>
      <c r="O1488" s="184"/>
    </row>
    <row r="1489" spans="1:15" s="176" customFormat="1" ht="15" x14ac:dyDescent="0.15">
      <c r="A1489" s="183" t="s">
        <v>15</v>
      </c>
      <c r="B1489" s="183" t="s">
        <v>42</v>
      </c>
      <c r="C1489" s="184"/>
      <c r="D1489" s="183" t="s">
        <v>17</v>
      </c>
      <c r="E1489" s="183" t="s">
        <v>18</v>
      </c>
      <c r="F1489" s="185">
        <v>45030</v>
      </c>
      <c r="G1489" s="183" t="s">
        <v>43</v>
      </c>
      <c r="H1489" s="186">
        <v>2600000</v>
      </c>
      <c r="I1489" s="183" t="s">
        <v>19</v>
      </c>
      <c r="J1489" s="183">
        <v>26000</v>
      </c>
      <c r="K1489" s="184"/>
      <c r="L1489" s="183">
        <v>2023</v>
      </c>
      <c r="M1489" s="184"/>
      <c r="N1489" s="184"/>
      <c r="O1489" s="184"/>
    </row>
    <row r="1490" spans="1:15" s="176" customFormat="1" ht="15" x14ac:dyDescent="0.15">
      <c r="A1490" s="183" t="s">
        <v>15</v>
      </c>
      <c r="B1490" s="183" t="s">
        <v>42</v>
      </c>
      <c r="C1490" s="184"/>
      <c r="D1490" s="183" t="s">
        <v>17</v>
      </c>
      <c r="E1490" s="183" t="s">
        <v>18</v>
      </c>
      <c r="F1490" s="185">
        <v>45031</v>
      </c>
      <c r="G1490" s="183" t="s">
        <v>43</v>
      </c>
      <c r="H1490" s="186">
        <v>2040000</v>
      </c>
      <c r="I1490" s="183" t="s">
        <v>19</v>
      </c>
      <c r="J1490" s="183">
        <v>20400</v>
      </c>
      <c r="K1490" s="184"/>
      <c r="L1490" s="183">
        <v>2023</v>
      </c>
      <c r="M1490" s="184"/>
      <c r="N1490" s="184"/>
      <c r="O1490" s="184"/>
    </row>
    <row r="1491" spans="1:15" s="176" customFormat="1" ht="15" x14ac:dyDescent="0.15">
      <c r="A1491" s="183" t="s">
        <v>15</v>
      </c>
      <c r="B1491" s="183" t="s">
        <v>42</v>
      </c>
      <c r="C1491" s="184"/>
      <c r="D1491" s="183" t="s">
        <v>17</v>
      </c>
      <c r="E1491" s="183" t="s">
        <v>18</v>
      </c>
      <c r="F1491" s="185">
        <v>45032</v>
      </c>
      <c r="G1491" s="183" t="s">
        <v>43</v>
      </c>
      <c r="H1491" s="186">
        <v>1400000</v>
      </c>
      <c r="I1491" s="183" t="s">
        <v>19</v>
      </c>
      <c r="J1491" s="183">
        <v>14000</v>
      </c>
      <c r="K1491" s="184"/>
      <c r="L1491" s="183">
        <v>2023</v>
      </c>
      <c r="M1491" s="184"/>
      <c r="N1491" s="184"/>
      <c r="O1491" s="184"/>
    </row>
    <row r="1492" spans="1:15" s="176" customFormat="1" ht="15" x14ac:dyDescent="0.15">
      <c r="A1492" s="183" t="s">
        <v>15</v>
      </c>
      <c r="B1492" s="183" t="s">
        <v>42</v>
      </c>
      <c r="C1492" s="184"/>
      <c r="D1492" s="183" t="s">
        <v>17</v>
      </c>
      <c r="E1492" s="183" t="s">
        <v>18</v>
      </c>
      <c r="F1492" s="185">
        <v>45033</v>
      </c>
      <c r="G1492" s="183" t="s">
        <v>43</v>
      </c>
      <c r="H1492" s="186">
        <v>1680000</v>
      </c>
      <c r="I1492" s="183" t="s">
        <v>19</v>
      </c>
      <c r="J1492" s="183">
        <v>16800</v>
      </c>
      <c r="K1492" s="184"/>
      <c r="L1492" s="183">
        <v>2023</v>
      </c>
      <c r="M1492" s="184"/>
      <c r="N1492" s="184"/>
      <c r="O1492" s="184"/>
    </row>
    <row r="1493" spans="1:15" s="176" customFormat="1" ht="15" x14ac:dyDescent="0.15">
      <c r="A1493" s="183" t="s">
        <v>15</v>
      </c>
      <c r="B1493" s="183" t="s">
        <v>42</v>
      </c>
      <c r="C1493" s="184"/>
      <c r="D1493" s="183" t="s">
        <v>17</v>
      </c>
      <c r="E1493" s="183" t="s">
        <v>18</v>
      </c>
      <c r="F1493" s="185">
        <v>45034</v>
      </c>
      <c r="G1493" s="183" t="s">
        <v>43</v>
      </c>
      <c r="H1493" s="186">
        <v>1800000</v>
      </c>
      <c r="I1493" s="183" t="s">
        <v>19</v>
      </c>
      <c r="J1493" s="183">
        <v>18000</v>
      </c>
      <c r="K1493" s="184"/>
      <c r="L1493" s="183">
        <v>2023</v>
      </c>
      <c r="M1493" s="184"/>
      <c r="N1493" s="184"/>
      <c r="O1493" s="184"/>
    </row>
    <row r="1494" spans="1:15" s="176" customFormat="1" ht="15" x14ac:dyDescent="0.15">
      <c r="A1494" s="183" t="s">
        <v>15</v>
      </c>
      <c r="B1494" s="183" t="s">
        <v>42</v>
      </c>
      <c r="C1494" s="184"/>
      <c r="D1494" s="183" t="s">
        <v>17</v>
      </c>
      <c r="E1494" s="183" t="s">
        <v>18</v>
      </c>
      <c r="F1494" s="185">
        <v>45035</v>
      </c>
      <c r="G1494" s="183" t="s">
        <v>43</v>
      </c>
      <c r="H1494" s="186">
        <v>2040000</v>
      </c>
      <c r="I1494" s="183" t="s">
        <v>19</v>
      </c>
      <c r="J1494" s="183">
        <v>20400</v>
      </c>
      <c r="K1494" s="184"/>
      <c r="L1494" s="183">
        <v>2023</v>
      </c>
      <c r="M1494" s="184"/>
      <c r="N1494" s="184"/>
      <c r="O1494" s="184"/>
    </row>
    <row r="1495" spans="1:15" s="176" customFormat="1" ht="15" x14ac:dyDescent="0.15">
      <c r="A1495" s="183" t="s">
        <v>15</v>
      </c>
      <c r="B1495" s="183" t="s">
        <v>42</v>
      </c>
      <c r="C1495" s="184"/>
      <c r="D1495" s="183" t="s">
        <v>17</v>
      </c>
      <c r="E1495" s="183" t="s">
        <v>18</v>
      </c>
      <c r="F1495" s="185">
        <v>45036</v>
      </c>
      <c r="G1495" s="183" t="s">
        <v>43</v>
      </c>
      <c r="H1495" s="186">
        <v>1760000</v>
      </c>
      <c r="I1495" s="183" t="s">
        <v>19</v>
      </c>
      <c r="J1495" s="183">
        <v>17600</v>
      </c>
      <c r="K1495" s="184"/>
      <c r="L1495" s="183">
        <v>2023</v>
      </c>
      <c r="M1495" s="184"/>
      <c r="N1495" s="184"/>
      <c r="O1495" s="184"/>
    </row>
    <row r="1496" spans="1:15" s="176" customFormat="1" ht="15" x14ac:dyDescent="0.15">
      <c r="A1496" s="183" t="s">
        <v>15</v>
      </c>
      <c r="B1496" s="183" t="s">
        <v>42</v>
      </c>
      <c r="C1496" s="184"/>
      <c r="D1496" s="183" t="s">
        <v>17</v>
      </c>
      <c r="E1496" s="183" t="s">
        <v>18</v>
      </c>
      <c r="F1496" s="185">
        <v>45037</v>
      </c>
      <c r="G1496" s="183" t="s">
        <v>43</v>
      </c>
      <c r="H1496" s="186">
        <v>1880000</v>
      </c>
      <c r="I1496" s="183" t="s">
        <v>19</v>
      </c>
      <c r="J1496" s="183">
        <v>18800</v>
      </c>
      <c r="K1496" s="184"/>
      <c r="L1496" s="183">
        <v>2023</v>
      </c>
      <c r="M1496" s="184"/>
      <c r="N1496" s="184"/>
      <c r="O1496" s="184"/>
    </row>
    <row r="1497" spans="1:15" s="176" customFormat="1" ht="15" x14ac:dyDescent="0.15">
      <c r="A1497" s="183" t="s">
        <v>15</v>
      </c>
      <c r="B1497" s="183" t="s">
        <v>42</v>
      </c>
      <c r="C1497" s="184"/>
      <c r="D1497" s="183" t="s">
        <v>17</v>
      </c>
      <c r="E1497" s="183" t="s">
        <v>18</v>
      </c>
      <c r="F1497" s="185">
        <v>45038</v>
      </c>
      <c r="G1497" s="183" t="s">
        <v>43</v>
      </c>
      <c r="H1497" s="186">
        <v>1360000</v>
      </c>
      <c r="I1497" s="183" t="s">
        <v>19</v>
      </c>
      <c r="J1497" s="183">
        <v>13600</v>
      </c>
      <c r="K1497" s="184"/>
      <c r="L1497" s="183">
        <v>2023</v>
      </c>
      <c r="M1497" s="184"/>
      <c r="N1497" s="184"/>
      <c r="O1497" s="184"/>
    </row>
    <row r="1498" spans="1:15" s="176" customFormat="1" ht="15" x14ac:dyDescent="0.15">
      <c r="A1498" s="183" t="s">
        <v>15</v>
      </c>
      <c r="B1498" s="183" t="s">
        <v>42</v>
      </c>
      <c r="C1498" s="184"/>
      <c r="D1498" s="183" t="s">
        <v>17</v>
      </c>
      <c r="E1498" s="183" t="s">
        <v>18</v>
      </c>
      <c r="F1498" s="185">
        <v>45039</v>
      </c>
      <c r="G1498" s="183" t="s">
        <v>43</v>
      </c>
      <c r="H1498" s="186">
        <v>440000</v>
      </c>
      <c r="I1498" s="183" t="s">
        <v>19</v>
      </c>
      <c r="J1498" s="183">
        <v>4400</v>
      </c>
      <c r="K1498" s="184"/>
      <c r="L1498" s="183">
        <v>2023</v>
      </c>
      <c r="M1498" s="184"/>
      <c r="N1498" s="184"/>
      <c r="O1498" s="184"/>
    </row>
    <row r="1499" spans="1:15" s="176" customFormat="1" ht="15" x14ac:dyDescent="0.15">
      <c r="A1499" s="183" t="s">
        <v>15</v>
      </c>
      <c r="B1499" s="183" t="s">
        <v>42</v>
      </c>
      <c r="C1499" s="184"/>
      <c r="D1499" s="183" t="s">
        <v>17</v>
      </c>
      <c r="E1499" s="183" t="s">
        <v>18</v>
      </c>
      <c r="F1499" s="185">
        <v>45040</v>
      </c>
      <c r="G1499" s="183" t="s">
        <v>43</v>
      </c>
      <c r="H1499" s="186">
        <v>1080000</v>
      </c>
      <c r="I1499" s="183" t="s">
        <v>19</v>
      </c>
      <c r="J1499" s="183">
        <v>10800</v>
      </c>
      <c r="K1499" s="184"/>
      <c r="L1499" s="183">
        <v>2023</v>
      </c>
      <c r="M1499" s="184"/>
      <c r="N1499" s="184"/>
      <c r="O1499" s="184"/>
    </row>
    <row r="1500" spans="1:15" s="176" customFormat="1" ht="15" x14ac:dyDescent="0.15">
      <c r="A1500" s="183" t="s">
        <v>15</v>
      </c>
      <c r="B1500" s="183" t="s">
        <v>42</v>
      </c>
      <c r="C1500" s="184"/>
      <c r="D1500" s="183" t="s">
        <v>17</v>
      </c>
      <c r="E1500" s="183" t="s">
        <v>18</v>
      </c>
      <c r="F1500" s="185">
        <v>45041</v>
      </c>
      <c r="G1500" s="183" t="s">
        <v>43</v>
      </c>
      <c r="H1500" s="186">
        <v>1400000</v>
      </c>
      <c r="I1500" s="183" t="s">
        <v>19</v>
      </c>
      <c r="J1500" s="183">
        <v>14000</v>
      </c>
      <c r="K1500" s="184"/>
      <c r="L1500" s="183">
        <v>2023</v>
      </c>
      <c r="M1500" s="184"/>
      <c r="N1500" s="184"/>
      <c r="O1500" s="184"/>
    </row>
    <row r="1501" spans="1:15" s="176" customFormat="1" ht="15" x14ac:dyDescent="0.15">
      <c r="A1501" s="183" t="s">
        <v>15</v>
      </c>
      <c r="B1501" s="183" t="s">
        <v>42</v>
      </c>
      <c r="C1501" s="184"/>
      <c r="D1501" s="183" t="s">
        <v>17</v>
      </c>
      <c r="E1501" s="183" t="s">
        <v>18</v>
      </c>
      <c r="F1501" s="185">
        <v>45042</v>
      </c>
      <c r="G1501" s="183" t="s">
        <v>43</v>
      </c>
      <c r="H1501" s="186">
        <v>1600000</v>
      </c>
      <c r="I1501" s="183" t="s">
        <v>19</v>
      </c>
      <c r="J1501" s="183">
        <v>16000</v>
      </c>
      <c r="K1501" s="184"/>
      <c r="L1501" s="183">
        <v>2023</v>
      </c>
      <c r="M1501" s="184"/>
      <c r="N1501" s="184"/>
      <c r="O1501" s="184"/>
    </row>
    <row r="1502" spans="1:15" s="176" customFormat="1" ht="15" x14ac:dyDescent="0.15">
      <c r="A1502" s="183" t="s">
        <v>15</v>
      </c>
      <c r="B1502" s="183" t="s">
        <v>42</v>
      </c>
      <c r="C1502" s="184"/>
      <c r="D1502" s="183" t="s">
        <v>17</v>
      </c>
      <c r="E1502" s="183" t="s">
        <v>18</v>
      </c>
      <c r="F1502" s="185">
        <v>45043</v>
      </c>
      <c r="G1502" s="183" t="s">
        <v>43</v>
      </c>
      <c r="H1502" s="186">
        <v>1400000</v>
      </c>
      <c r="I1502" s="183" t="s">
        <v>19</v>
      </c>
      <c r="J1502" s="183">
        <v>14000</v>
      </c>
      <c r="K1502" s="184"/>
      <c r="L1502" s="183">
        <v>2023</v>
      </c>
      <c r="M1502" s="184"/>
      <c r="N1502" s="184"/>
      <c r="O1502" s="184"/>
    </row>
    <row r="1503" spans="1:15" s="176" customFormat="1" ht="15" x14ac:dyDescent="0.15">
      <c r="A1503" s="183" t="s">
        <v>15</v>
      </c>
      <c r="B1503" s="183" t="s">
        <v>42</v>
      </c>
      <c r="C1503" s="184"/>
      <c r="D1503" s="183" t="s">
        <v>17</v>
      </c>
      <c r="E1503" s="183" t="s">
        <v>18</v>
      </c>
      <c r="F1503" s="185">
        <v>45044</v>
      </c>
      <c r="G1503" s="183" t="s">
        <v>43</v>
      </c>
      <c r="H1503" s="186">
        <v>1920000</v>
      </c>
      <c r="I1503" s="183" t="s">
        <v>19</v>
      </c>
      <c r="J1503" s="183">
        <v>19200</v>
      </c>
      <c r="K1503" s="184"/>
      <c r="L1503" s="183">
        <v>2023</v>
      </c>
      <c r="M1503" s="184"/>
      <c r="N1503" s="184"/>
      <c r="O1503" s="184"/>
    </row>
    <row r="1504" spans="1:15" s="176" customFormat="1" ht="15" x14ac:dyDescent="0.15">
      <c r="A1504" s="183" t="s">
        <v>15</v>
      </c>
      <c r="B1504" s="183" t="s">
        <v>42</v>
      </c>
      <c r="C1504" s="184"/>
      <c r="D1504" s="183" t="s">
        <v>17</v>
      </c>
      <c r="E1504" s="183" t="s">
        <v>18</v>
      </c>
      <c r="F1504" s="185">
        <v>45045</v>
      </c>
      <c r="G1504" s="183" t="s">
        <v>43</v>
      </c>
      <c r="H1504" s="186">
        <v>960000</v>
      </c>
      <c r="I1504" s="183" t="s">
        <v>19</v>
      </c>
      <c r="J1504" s="183">
        <v>9600</v>
      </c>
      <c r="K1504" s="184"/>
      <c r="L1504" s="183">
        <v>2023</v>
      </c>
      <c r="M1504" s="184"/>
      <c r="N1504" s="184"/>
      <c r="O1504" s="184"/>
    </row>
    <row r="1505" spans="1:15" s="176" customFormat="1" ht="15" x14ac:dyDescent="0.15">
      <c r="A1505" s="183" t="s">
        <v>15</v>
      </c>
      <c r="B1505" s="183" t="s">
        <v>42</v>
      </c>
      <c r="C1505" s="184"/>
      <c r="D1505" s="183" t="s">
        <v>17</v>
      </c>
      <c r="E1505" s="183" t="s">
        <v>18</v>
      </c>
      <c r="F1505" s="185">
        <v>45046</v>
      </c>
      <c r="G1505" s="183" t="s">
        <v>43</v>
      </c>
      <c r="H1505" s="186">
        <v>440000</v>
      </c>
      <c r="I1505" s="183" t="s">
        <v>19</v>
      </c>
      <c r="J1505" s="183">
        <v>4400</v>
      </c>
      <c r="K1505" s="184"/>
      <c r="L1505" s="183">
        <v>2023</v>
      </c>
      <c r="M1505" s="184"/>
      <c r="N1505" s="184"/>
      <c r="O1505" s="184"/>
    </row>
    <row r="1506" spans="1:15" s="176" customFormat="1" ht="15" x14ac:dyDescent="0.15">
      <c r="A1506" s="183" t="s">
        <v>15</v>
      </c>
      <c r="B1506" s="183" t="s">
        <v>42</v>
      </c>
      <c r="C1506" s="184"/>
      <c r="D1506" s="183" t="s">
        <v>17</v>
      </c>
      <c r="E1506" s="183" t="s">
        <v>18</v>
      </c>
      <c r="F1506" s="185">
        <v>45047</v>
      </c>
      <c r="G1506" s="183" t="s">
        <v>43</v>
      </c>
      <c r="H1506" s="186">
        <v>1640000</v>
      </c>
      <c r="I1506" s="183" t="s">
        <v>19</v>
      </c>
      <c r="J1506" s="183">
        <v>16400</v>
      </c>
      <c r="K1506" s="184"/>
      <c r="L1506" s="183">
        <v>2023</v>
      </c>
      <c r="M1506" s="184"/>
      <c r="N1506" s="184"/>
      <c r="O1506" s="184"/>
    </row>
    <row r="1507" spans="1:15" s="176" customFormat="1" ht="15" x14ac:dyDescent="0.15">
      <c r="A1507" s="183" t="s">
        <v>15</v>
      </c>
      <c r="B1507" s="183" t="s">
        <v>42</v>
      </c>
      <c r="C1507" s="184"/>
      <c r="D1507" s="183" t="s">
        <v>17</v>
      </c>
      <c r="E1507" s="183" t="s">
        <v>18</v>
      </c>
      <c r="F1507" s="185">
        <v>45048</v>
      </c>
      <c r="G1507" s="183" t="s">
        <v>43</v>
      </c>
      <c r="H1507" s="186">
        <v>1760000</v>
      </c>
      <c r="I1507" s="183" t="s">
        <v>19</v>
      </c>
      <c r="J1507" s="183">
        <v>17600</v>
      </c>
      <c r="K1507" s="184"/>
      <c r="L1507" s="183">
        <v>2023</v>
      </c>
      <c r="M1507" s="184"/>
      <c r="N1507" s="184"/>
      <c r="O1507" s="184"/>
    </row>
    <row r="1508" spans="1:15" s="176" customFormat="1" ht="15" x14ac:dyDescent="0.15">
      <c r="A1508" s="183" t="s">
        <v>15</v>
      </c>
      <c r="B1508" s="183" t="s">
        <v>42</v>
      </c>
      <c r="C1508" s="184"/>
      <c r="D1508" s="183" t="s">
        <v>17</v>
      </c>
      <c r="E1508" s="183" t="s">
        <v>18</v>
      </c>
      <c r="F1508" s="185">
        <v>45049</v>
      </c>
      <c r="G1508" s="183" t="s">
        <v>43</v>
      </c>
      <c r="H1508" s="186">
        <v>1760000</v>
      </c>
      <c r="I1508" s="183" t="s">
        <v>19</v>
      </c>
      <c r="J1508" s="183">
        <v>17600</v>
      </c>
      <c r="K1508" s="184"/>
      <c r="L1508" s="183">
        <v>2023</v>
      </c>
      <c r="M1508" s="184"/>
      <c r="N1508" s="184"/>
      <c r="O1508" s="184"/>
    </row>
    <row r="1509" spans="1:15" s="176" customFormat="1" ht="15" x14ac:dyDescent="0.15">
      <c r="A1509" s="183" t="s">
        <v>15</v>
      </c>
      <c r="B1509" s="183" t="s">
        <v>42</v>
      </c>
      <c r="C1509" s="184"/>
      <c r="D1509" s="183" t="s">
        <v>17</v>
      </c>
      <c r="E1509" s="183" t="s">
        <v>18</v>
      </c>
      <c r="F1509" s="185">
        <v>45050</v>
      </c>
      <c r="G1509" s="183" t="s">
        <v>43</v>
      </c>
      <c r="H1509" s="186">
        <v>1840000</v>
      </c>
      <c r="I1509" s="183" t="s">
        <v>19</v>
      </c>
      <c r="J1509" s="183">
        <v>18400</v>
      </c>
      <c r="K1509" s="184"/>
      <c r="L1509" s="183">
        <v>2023</v>
      </c>
      <c r="M1509" s="184"/>
      <c r="N1509" s="184"/>
      <c r="O1509" s="184"/>
    </row>
    <row r="1510" spans="1:15" s="176" customFormat="1" ht="15" x14ac:dyDescent="0.15">
      <c r="A1510" s="183" t="s">
        <v>15</v>
      </c>
      <c r="B1510" s="183" t="s">
        <v>42</v>
      </c>
      <c r="C1510" s="184"/>
      <c r="D1510" s="183" t="s">
        <v>17</v>
      </c>
      <c r="E1510" s="183" t="s">
        <v>18</v>
      </c>
      <c r="F1510" s="185">
        <v>45051</v>
      </c>
      <c r="G1510" s="183" t="s">
        <v>43</v>
      </c>
      <c r="H1510" s="186">
        <v>1920000</v>
      </c>
      <c r="I1510" s="183" t="s">
        <v>19</v>
      </c>
      <c r="J1510" s="183">
        <v>19200</v>
      </c>
      <c r="K1510" s="184"/>
      <c r="L1510" s="183">
        <v>2023</v>
      </c>
      <c r="M1510" s="184"/>
      <c r="N1510" s="184"/>
      <c r="O1510" s="184"/>
    </row>
    <row r="1511" spans="1:15" s="176" customFormat="1" ht="15" x14ac:dyDescent="0.15">
      <c r="A1511" s="183" t="s">
        <v>15</v>
      </c>
      <c r="B1511" s="183" t="s">
        <v>42</v>
      </c>
      <c r="C1511" s="184"/>
      <c r="D1511" s="183" t="s">
        <v>17</v>
      </c>
      <c r="E1511" s="183" t="s">
        <v>18</v>
      </c>
      <c r="F1511" s="185">
        <v>45052</v>
      </c>
      <c r="G1511" s="183" t="s">
        <v>43</v>
      </c>
      <c r="H1511" s="186">
        <v>1920000</v>
      </c>
      <c r="I1511" s="183" t="s">
        <v>19</v>
      </c>
      <c r="J1511" s="183">
        <v>19200</v>
      </c>
      <c r="K1511" s="184"/>
      <c r="L1511" s="183">
        <v>2023</v>
      </c>
      <c r="M1511" s="184"/>
      <c r="N1511" s="184"/>
      <c r="O1511" s="184"/>
    </row>
    <row r="1512" spans="1:15" s="176" customFormat="1" ht="15" x14ac:dyDescent="0.15">
      <c r="A1512" s="183" t="s">
        <v>15</v>
      </c>
      <c r="B1512" s="183" t="s">
        <v>42</v>
      </c>
      <c r="C1512" s="184"/>
      <c r="D1512" s="183" t="s">
        <v>17</v>
      </c>
      <c r="E1512" s="183" t="s">
        <v>18</v>
      </c>
      <c r="F1512" s="185">
        <v>45053</v>
      </c>
      <c r="G1512" s="183" t="s">
        <v>43</v>
      </c>
      <c r="H1512" s="186">
        <v>1000000</v>
      </c>
      <c r="I1512" s="183" t="s">
        <v>19</v>
      </c>
      <c r="J1512" s="183">
        <v>10000</v>
      </c>
      <c r="K1512" s="184"/>
      <c r="L1512" s="183">
        <v>2023</v>
      </c>
      <c r="M1512" s="184"/>
      <c r="N1512" s="184"/>
      <c r="O1512" s="184"/>
    </row>
    <row r="1513" spans="1:15" s="176" customFormat="1" ht="15" x14ac:dyDescent="0.15">
      <c r="A1513" s="183" t="s">
        <v>15</v>
      </c>
      <c r="B1513" s="183" t="s">
        <v>42</v>
      </c>
      <c r="C1513" s="184"/>
      <c r="D1513" s="183" t="s">
        <v>17</v>
      </c>
      <c r="E1513" s="183" t="s">
        <v>18</v>
      </c>
      <c r="F1513" s="185">
        <v>45054</v>
      </c>
      <c r="G1513" s="183" t="s">
        <v>43</v>
      </c>
      <c r="H1513" s="186">
        <v>2040000</v>
      </c>
      <c r="I1513" s="183" t="s">
        <v>19</v>
      </c>
      <c r="J1513" s="183">
        <v>20400</v>
      </c>
      <c r="K1513" s="184"/>
      <c r="L1513" s="183">
        <v>2023</v>
      </c>
      <c r="M1513" s="184"/>
      <c r="N1513" s="184"/>
      <c r="O1513" s="184"/>
    </row>
    <row r="1514" spans="1:15" s="176" customFormat="1" ht="15" x14ac:dyDescent="0.15">
      <c r="A1514" s="183" t="s">
        <v>15</v>
      </c>
      <c r="B1514" s="183" t="s">
        <v>42</v>
      </c>
      <c r="C1514" s="184"/>
      <c r="D1514" s="183" t="s">
        <v>17</v>
      </c>
      <c r="E1514" s="183" t="s">
        <v>18</v>
      </c>
      <c r="F1514" s="185">
        <v>45055</v>
      </c>
      <c r="G1514" s="183" t="s">
        <v>43</v>
      </c>
      <c r="H1514" s="186">
        <v>1760000</v>
      </c>
      <c r="I1514" s="183" t="s">
        <v>19</v>
      </c>
      <c r="J1514" s="183">
        <v>17600</v>
      </c>
      <c r="K1514" s="184"/>
      <c r="L1514" s="183">
        <v>2023</v>
      </c>
      <c r="M1514" s="184"/>
      <c r="N1514" s="184"/>
      <c r="O1514" s="184"/>
    </row>
    <row r="1515" spans="1:15" s="176" customFormat="1" ht="15" x14ac:dyDescent="0.15">
      <c r="A1515" s="183" t="s">
        <v>15</v>
      </c>
      <c r="B1515" s="183" t="s">
        <v>42</v>
      </c>
      <c r="C1515" s="184"/>
      <c r="D1515" s="183" t="s">
        <v>17</v>
      </c>
      <c r="E1515" s="183" t="s">
        <v>18</v>
      </c>
      <c r="F1515" s="185">
        <v>45056</v>
      </c>
      <c r="G1515" s="183" t="s">
        <v>43</v>
      </c>
      <c r="H1515" s="186">
        <v>1680000</v>
      </c>
      <c r="I1515" s="183" t="s">
        <v>19</v>
      </c>
      <c r="J1515" s="183">
        <v>16800</v>
      </c>
      <c r="K1515" s="184"/>
      <c r="L1515" s="183">
        <v>2023</v>
      </c>
      <c r="M1515" s="184"/>
      <c r="N1515" s="184"/>
      <c r="O1515" s="184"/>
    </row>
    <row r="1516" spans="1:15" s="176" customFormat="1" ht="15" x14ac:dyDescent="0.15">
      <c r="A1516" s="183" t="s">
        <v>15</v>
      </c>
      <c r="B1516" s="183" t="s">
        <v>42</v>
      </c>
      <c r="C1516" s="184"/>
      <c r="D1516" s="183" t="s">
        <v>17</v>
      </c>
      <c r="E1516" s="183" t="s">
        <v>18</v>
      </c>
      <c r="F1516" s="185">
        <v>45057</v>
      </c>
      <c r="G1516" s="183" t="s">
        <v>43</v>
      </c>
      <c r="H1516" s="186">
        <v>1960000</v>
      </c>
      <c r="I1516" s="183" t="s">
        <v>19</v>
      </c>
      <c r="J1516" s="183">
        <v>19600</v>
      </c>
      <c r="K1516" s="184"/>
      <c r="L1516" s="183">
        <v>2023</v>
      </c>
      <c r="M1516" s="184"/>
      <c r="N1516" s="184"/>
      <c r="O1516" s="184"/>
    </row>
    <row r="1517" spans="1:15" s="176" customFormat="1" ht="15" x14ac:dyDescent="0.15">
      <c r="A1517" s="183" t="s">
        <v>15</v>
      </c>
      <c r="B1517" s="183" t="s">
        <v>42</v>
      </c>
      <c r="C1517" s="184"/>
      <c r="D1517" s="183" t="s">
        <v>17</v>
      </c>
      <c r="E1517" s="183" t="s">
        <v>18</v>
      </c>
      <c r="F1517" s="185">
        <v>45058</v>
      </c>
      <c r="G1517" s="183" t="s">
        <v>43</v>
      </c>
      <c r="H1517" s="186">
        <v>2040000</v>
      </c>
      <c r="I1517" s="183" t="s">
        <v>19</v>
      </c>
      <c r="J1517" s="183">
        <v>20400</v>
      </c>
      <c r="K1517" s="184"/>
      <c r="L1517" s="183">
        <v>2023</v>
      </c>
      <c r="M1517" s="184"/>
      <c r="N1517" s="184"/>
      <c r="O1517" s="184"/>
    </row>
    <row r="1518" spans="1:15" s="176" customFormat="1" ht="15" x14ac:dyDescent="0.15">
      <c r="A1518" s="183" t="s">
        <v>15</v>
      </c>
      <c r="B1518" s="183" t="s">
        <v>42</v>
      </c>
      <c r="C1518" s="184"/>
      <c r="D1518" s="183" t="s">
        <v>17</v>
      </c>
      <c r="E1518" s="183" t="s">
        <v>18</v>
      </c>
      <c r="F1518" s="185">
        <v>45059</v>
      </c>
      <c r="G1518" s="183" t="s">
        <v>43</v>
      </c>
      <c r="H1518" s="186">
        <v>1600000</v>
      </c>
      <c r="I1518" s="183" t="s">
        <v>19</v>
      </c>
      <c r="J1518" s="183">
        <v>16000</v>
      </c>
      <c r="K1518" s="184"/>
      <c r="L1518" s="183">
        <v>2023</v>
      </c>
      <c r="M1518" s="184"/>
      <c r="N1518" s="184"/>
      <c r="O1518" s="184"/>
    </row>
    <row r="1519" spans="1:15" s="176" customFormat="1" ht="15" x14ac:dyDescent="0.15">
      <c r="A1519" s="183" t="s">
        <v>15</v>
      </c>
      <c r="B1519" s="183" t="s">
        <v>42</v>
      </c>
      <c r="C1519" s="184"/>
      <c r="D1519" s="183" t="s">
        <v>17</v>
      </c>
      <c r="E1519" s="183" t="s">
        <v>18</v>
      </c>
      <c r="F1519" s="185">
        <v>45060</v>
      </c>
      <c r="G1519" s="183" t="s">
        <v>43</v>
      </c>
      <c r="H1519" s="186">
        <v>1160000</v>
      </c>
      <c r="I1519" s="183" t="s">
        <v>19</v>
      </c>
      <c r="J1519" s="183">
        <v>11600</v>
      </c>
      <c r="K1519" s="184"/>
      <c r="L1519" s="183">
        <v>2023</v>
      </c>
      <c r="M1519" s="184"/>
      <c r="N1519" s="184"/>
      <c r="O1519" s="184"/>
    </row>
    <row r="1520" spans="1:15" s="176" customFormat="1" ht="15" x14ac:dyDescent="0.15">
      <c r="A1520" s="183" t="s">
        <v>15</v>
      </c>
      <c r="B1520" s="183" t="s">
        <v>42</v>
      </c>
      <c r="C1520" s="184"/>
      <c r="D1520" s="183" t="s">
        <v>17</v>
      </c>
      <c r="E1520" s="183" t="s">
        <v>18</v>
      </c>
      <c r="F1520" s="185">
        <v>45061</v>
      </c>
      <c r="G1520" s="183" t="s">
        <v>43</v>
      </c>
      <c r="H1520" s="186">
        <v>1600000</v>
      </c>
      <c r="I1520" s="183" t="s">
        <v>19</v>
      </c>
      <c r="J1520" s="183">
        <v>16000</v>
      </c>
      <c r="K1520" s="184"/>
      <c r="L1520" s="183">
        <v>2023</v>
      </c>
      <c r="M1520" s="184"/>
      <c r="N1520" s="184"/>
      <c r="O1520" s="184"/>
    </row>
    <row r="1521" spans="1:15" s="176" customFormat="1" ht="15" x14ac:dyDescent="0.15">
      <c r="A1521" s="183" t="s">
        <v>15</v>
      </c>
      <c r="B1521" s="183" t="s">
        <v>42</v>
      </c>
      <c r="C1521" s="184"/>
      <c r="D1521" s="183" t="s">
        <v>17</v>
      </c>
      <c r="E1521" s="183" t="s">
        <v>18</v>
      </c>
      <c r="F1521" s="185">
        <v>45062</v>
      </c>
      <c r="G1521" s="183" t="s">
        <v>43</v>
      </c>
      <c r="H1521" s="186">
        <v>1760000</v>
      </c>
      <c r="I1521" s="183" t="s">
        <v>19</v>
      </c>
      <c r="J1521" s="183">
        <v>17600</v>
      </c>
      <c r="K1521" s="184"/>
      <c r="L1521" s="183">
        <v>2023</v>
      </c>
      <c r="M1521" s="184"/>
      <c r="N1521" s="184"/>
      <c r="O1521" s="184"/>
    </row>
    <row r="1522" spans="1:15" s="176" customFormat="1" ht="15" x14ac:dyDescent="0.15">
      <c r="A1522" s="183" t="s">
        <v>15</v>
      </c>
      <c r="B1522" s="183" t="s">
        <v>42</v>
      </c>
      <c r="C1522" s="184"/>
      <c r="D1522" s="183" t="s">
        <v>17</v>
      </c>
      <c r="E1522" s="183" t="s">
        <v>18</v>
      </c>
      <c r="F1522" s="185">
        <v>45063</v>
      </c>
      <c r="G1522" s="183" t="s">
        <v>43</v>
      </c>
      <c r="H1522" s="186">
        <v>1960000</v>
      </c>
      <c r="I1522" s="183" t="s">
        <v>19</v>
      </c>
      <c r="J1522" s="183">
        <v>19600</v>
      </c>
      <c r="K1522" s="184"/>
      <c r="L1522" s="183">
        <v>2023</v>
      </c>
      <c r="M1522" s="184"/>
      <c r="N1522" s="184"/>
      <c r="O1522" s="184"/>
    </row>
    <row r="1523" spans="1:15" s="176" customFormat="1" ht="15" x14ac:dyDescent="0.15">
      <c r="A1523" s="183" t="s">
        <v>15</v>
      </c>
      <c r="B1523" s="183" t="s">
        <v>42</v>
      </c>
      <c r="C1523" s="184"/>
      <c r="D1523" s="183" t="s">
        <v>17</v>
      </c>
      <c r="E1523" s="183" t="s">
        <v>18</v>
      </c>
      <c r="F1523" s="185">
        <v>45064</v>
      </c>
      <c r="G1523" s="183" t="s">
        <v>43</v>
      </c>
      <c r="H1523" s="186">
        <v>1760000</v>
      </c>
      <c r="I1523" s="183" t="s">
        <v>19</v>
      </c>
      <c r="J1523" s="183">
        <v>17600</v>
      </c>
      <c r="K1523" s="184"/>
      <c r="L1523" s="183">
        <v>2023</v>
      </c>
      <c r="M1523" s="184"/>
      <c r="N1523" s="184"/>
      <c r="O1523" s="184"/>
    </row>
    <row r="1524" spans="1:15" s="176" customFormat="1" ht="15" x14ac:dyDescent="0.15">
      <c r="A1524" s="183" t="s">
        <v>15</v>
      </c>
      <c r="B1524" s="183" t="s">
        <v>42</v>
      </c>
      <c r="C1524" s="184"/>
      <c r="D1524" s="183" t="s">
        <v>17</v>
      </c>
      <c r="E1524" s="183" t="s">
        <v>18</v>
      </c>
      <c r="F1524" s="185">
        <v>45065</v>
      </c>
      <c r="G1524" s="183" t="s">
        <v>43</v>
      </c>
      <c r="H1524" s="186">
        <v>1480000</v>
      </c>
      <c r="I1524" s="183" t="s">
        <v>19</v>
      </c>
      <c r="J1524" s="183">
        <v>14800</v>
      </c>
      <c r="K1524" s="184"/>
      <c r="L1524" s="183">
        <v>2023</v>
      </c>
      <c r="M1524" s="184"/>
      <c r="N1524" s="184"/>
      <c r="O1524" s="184"/>
    </row>
    <row r="1525" spans="1:15" s="176" customFormat="1" ht="15" x14ac:dyDescent="0.15">
      <c r="A1525" s="183" t="s">
        <v>15</v>
      </c>
      <c r="B1525" s="183" t="s">
        <v>42</v>
      </c>
      <c r="C1525" s="184"/>
      <c r="D1525" s="183" t="s">
        <v>17</v>
      </c>
      <c r="E1525" s="183" t="s">
        <v>18</v>
      </c>
      <c r="F1525" s="185">
        <v>45066</v>
      </c>
      <c r="G1525" s="183" t="s">
        <v>43</v>
      </c>
      <c r="H1525" s="186">
        <v>1200000</v>
      </c>
      <c r="I1525" s="183" t="s">
        <v>19</v>
      </c>
      <c r="J1525" s="183">
        <v>12000</v>
      </c>
      <c r="K1525" s="184"/>
      <c r="L1525" s="183">
        <v>2023</v>
      </c>
      <c r="M1525" s="184"/>
      <c r="N1525" s="184"/>
      <c r="O1525" s="184"/>
    </row>
    <row r="1526" spans="1:15" s="176" customFormat="1" ht="15" x14ac:dyDescent="0.15">
      <c r="A1526" s="183" t="s">
        <v>15</v>
      </c>
      <c r="B1526" s="183" t="s">
        <v>42</v>
      </c>
      <c r="C1526" s="184"/>
      <c r="D1526" s="183" t="s">
        <v>17</v>
      </c>
      <c r="E1526" s="183" t="s">
        <v>18</v>
      </c>
      <c r="F1526" s="185">
        <v>45067</v>
      </c>
      <c r="G1526" s="183" t="s">
        <v>43</v>
      </c>
      <c r="H1526" s="186">
        <v>840000</v>
      </c>
      <c r="I1526" s="183" t="s">
        <v>19</v>
      </c>
      <c r="J1526" s="183">
        <v>8400</v>
      </c>
      <c r="K1526" s="184"/>
      <c r="L1526" s="183">
        <v>2023</v>
      </c>
      <c r="M1526" s="184"/>
      <c r="N1526" s="184"/>
      <c r="O1526" s="184"/>
    </row>
    <row r="1527" spans="1:15" s="176" customFormat="1" ht="15" x14ac:dyDescent="0.15">
      <c r="A1527" s="183" t="s">
        <v>15</v>
      </c>
      <c r="B1527" s="183" t="s">
        <v>42</v>
      </c>
      <c r="C1527" s="184"/>
      <c r="D1527" s="183" t="s">
        <v>17</v>
      </c>
      <c r="E1527" s="183" t="s">
        <v>18</v>
      </c>
      <c r="F1527" s="185">
        <v>45068</v>
      </c>
      <c r="G1527" s="183" t="s">
        <v>43</v>
      </c>
      <c r="H1527" s="186">
        <v>2560000</v>
      </c>
      <c r="I1527" s="183" t="s">
        <v>19</v>
      </c>
      <c r="J1527" s="183">
        <v>25600</v>
      </c>
      <c r="K1527" s="184"/>
      <c r="L1527" s="183">
        <v>2023</v>
      </c>
      <c r="M1527" s="184"/>
      <c r="N1527" s="184"/>
      <c r="O1527" s="184"/>
    </row>
    <row r="1528" spans="1:15" s="176" customFormat="1" ht="15" x14ac:dyDescent="0.15">
      <c r="A1528" s="183" t="s">
        <v>15</v>
      </c>
      <c r="B1528" s="183" t="s">
        <v>42</v>
      </c>
      <c r="C1528" s="184"/>
      <c r="D1528" s="183" t="s">
        <v>17</v>
      </c>
      <c r="E1528" s="183" t="s">
        <v>18</v>
      </c>
      <c r="F1528" s="185">
        <v>45069</v>
      </c>
      <c r="G1528" s="183" t="s">
        <v>43</v>
      </c>
      <c r="H1528" s="186">
        <v>2360000</v>
      </c>
      <c r="I1528" s="183" t="s">
        <v>19</v>
      </c>
      <c r="J1528" s="183">
        <v>23600</v>
      </c>
      <c r="K1528" s="184"/>
      <c r="L1528" s="183">
        <v>2023</v>
      </c>
      <c r="M1528" s="184"/>
      <c r="N1528" s="184"/>
      <c r="O1528" s="184"/>
    </row>
    <row r="1529" spans="1:15" s="176" customFormat="1" ht="15" x14ac:dyDescent="0.15">
      <c r="A1529" s="183" t="s">
        <v>15</v>
      </c>
      <c r="B1529" s="183" t="s">
        <v>42</v>
      </c>
      <c r="C1529" s="184"/>
      <c r="D1529" s="183" t="s">
        <v>17</v>
      </c>
      <c r="E1529" s="183" t="s">
        <v>18</v>
      </c>
      <c r="F1529" s="185">
        <v>45070</v>
      </c>
      <c r="G1529" s="183" t="s">
        <v>43</v>
      </c>
      <c r="H1529" s="186">
        <v>1680000</v>
      </c>
      <c r="I1529" s="183" t="s">
        <v>19</v>
      </c>
      <c r="J1529" s="183">
        <v>16800</v>
      </c>
      <c r="K1529" s="184"/>
      <c r="L1529" s="183">
        <v>2023</v>
      </c>
      <c r="M1529" s="184"/>
      <c r="N1529" s="184"/>
      <c r="O1529" s="184"/>
    </row>
    <row r="1530" spans="1:15" s="176" customFormat="1" ht="15" x14ac:dyDescent="0.15">
      <c r="A1530" s="183" t="s">
        <v>15</v>
      </c>
      <c r="B1530" s="183" t="s">
        <v>42</v>
      </c>
      <c r="C1530" s="184"/>
      <c r="D1530" s="183" t="s">
        <v>17</v>
      </c>
      <c r="E1530" s="183" t="s">
        <v>18</v>
      </c>
      <c r="F1530" s="185">
        <v>45071</v>
      </c>
      <c r="G1530" s="183" t="s">
        <v>43</v>
      </c>
      <c r="H1530" s="186">
        <v>1600000</v>
      </c>
      <c r="I1530" s="183" t="s">
        <v>19</v>
      </c>
      <c r="J1530" s="183">
        <v>16000</v>
      </c>
      <c r="K1530" s="184"/>
      <c r="L1530" s="183">
        <v>2023</v>
      </c>
      <c r="M1530" s="184"/>
      <c r="N1530" s="184"/>
      <c r="O1530" s="184"/>
    </row>
    <row r="1531" spans="1:15" s="176" customFormat="1" ht="15" x14ac:dyDescent="0.15">
      <c r="A1531" s="183" t="s">
        <v>15</v>
      </c>
      <c r="B1531" s="183" t="s">
        <v>42</v>
      </c>
      <c r="C1531" s="184"/>
      <c r="D1531" s="183" t="s">
        <v>17</v>
      </c>
      <c r="E1531" s="183" t="s">
        <v>18</v>
      </c>
      <c r="F1531" s="185">
        <v>45072</v>
      </c>
      <c r="G1531" s="183" t="s">
        <v>43</v>
      </c>
      <c r="H1531" s="186">
        <v>1760000</v>
      </c>
      <c r="I1531" s="183" t="s">
        <v>19</v>
      </c>
      <c r="J1531" s="183">
        <v>17600</v>
      </c>
      <c r="K1531" s="184"/>
      <c r="L1531" s="183">
        <v>2023</v>
      </c>
      <c r="M1531" s="184"/>
      <c r="N1531" s="184"/>
      <c r="O1531" s="184"/>
    </row>
    <row r="1532" spans="1:15" s="176" customFormat="1" ht="15" x14ac:dyDescent="0.15">
      <c r="A1532" s="183" t="s">
        <v>15</v>
      </c>
      <c r="B1532" s="183" t="s">
        <v>42</v>
      </c>
      <c r="C1532" s="184"/>
      <c r="D1532" s="183" t="s">
        <v>17</v>
      </c>
      <c r="E1532" s="183" t="s">
        <v>18</v>
      </c>
      <c r="F1532" s="185">
        <v>45073</v>
      </c>
      <c r="G1532" s="183" t="s">
        <v>43</v>
      </c>
      <c r="H1532" s="186">
        <v>1000000</v>
      </c>
      <c r="I1532" s="183" t="s">
        <v>19</v>
      </c>
      <c r="J1532" s="183">
        <v>10000</v>
      </c>
      <c r="K1532" s="184"/>
      <c r="L1532" s="183">
        <v>2023</v>
      </c>
      <c r="M1532" s="184"/>
      <c r="N1532" s="184"/>
      <c r="O1532" s="184"/>
    </row>
    <row r="1533" spans="1:15" s="176" customFormat="1" ht="15" x14ac:dyDescent="0.15">
      <c r="A1533" s="183" t="s">
        <v>15</v>
      </c>
      <c r="B1533" s="183" t="s">
        <v>42</v>
      </c>
      <c r="C1533" s="184"/>
      <c r="D1533" s="183" t="s">
        <v>17</v>
      </c>
      <c r="E1533" s="183" t="s">
        <v>18</v>
      </c>
      <c r="F1533" s="185">
        <v>45074</v>
      </c>
      <c r="G1533" s="183" t="s">
        <v>43</v>
      </c>
      <c r="H1533" s="186">
        <v>800000</v>
      </c>
      <c r="I1533" s="183" t="s">
        <v>19</v>
      </c>
      <c r="J1533" s="183">
        <v>8000</v>
      </c>
      <c r="K1533" s="184"/>
      <c r="L1533" s="183">
        <v>2023</v>
      </c>
      <c r="M1533" s="184"/>
      <c r="N1533" s="184"/>
      <c r="O1533" s="184"/>
    </row>
    <row r="1534" spans="1:15" s="176" customFormat="1" ht="15" x14ac:dyDescent="0.15">
      <c r="A1534" s="183" t="s">
        <v>15</v>
      </c>
      <c r="B1534" s="183" t="s">
        <v>42</v>
      </c>
      <c r="C1534" s="184"/>
      <c r="D1534" s="183" t="s">
        <v>17</v>
      </c>
      <c r="E1534" s="183" t="s">
        <v>18</v>
      </c>
      <c r="F1534" s="185">
        <v>45075</v>
      </c>
      <c r="G1534" s="183" t="s">
        <v>43</v>
      </c>
      <c r="H1534" s="186">
        <v>1000000</v>
      </c>
      <c r="I1534" s="183" t="s">
        <v>19</v>
      </c>
      <c r="J1534" s="183">
        <v>10000</v>
      </c>
      <c r="K1534" s="184"/>
      <c r="L1534" s="183">
        <v>2023</v>
      </c>
      <c r="M1534" s="184"/>
      <c r="N1534" s="184"/>
      <c r="O1534" s="184"/>
    </row>
    <row r="1535" spans="1:15" s="176" customFormat="1" ht="15" x14ac:dyDescent="0.15">
      <c r="A1535" s="183" t="s">
        <v>15</v>
      </c>
      <c r="B1535" s="183" t="s">
        <v>42</v>
      </c>
      <c r="C1535" s="184"/>
      <c r="D1535" s="183" t="s">
        <v>17</v>
      </c>
      <c r="E1535" s="183" t="s">
        <v>18</v>
      </c>
      <c r="F1535" s="185">
        <v>45076</v>
      </c>
      <c r="G1535" s="183" t="s">
        <v>43</v>
      </c>
      <c r="H1535" s="186">
        <v>1200000</v>
      </c>
      <c r="I1535" s="183" t="s">
        <v>19</v>
      </c>
      <c r="J1535" s="183">
        <v>12000</v>
      </c>
      <c r="K1535" s="184"/>
      <c r="L1535" s="183">
        <v>2023</v>
      </c>
      <c r="M1535" s="184"/>
      <c r="N1535" s="184"/>
      <c r="O1535" s="184"/>
    </row>
    <row r="1536" spans="1:15" s="176" customFormat="1" ht="15" x14ac:dyDescent="0.15">
      <c r="A1536" s="183" t="s">
        <v>15</v>
      </c>
      <c r="B1536" s="183" t="s">
        <v>42</v>
      </c>
      <c r="C1536" s="184"/>
      <c r="D1536" s="183" t="s">
        <v>17</v>
      </c>
      <c r="E1536" s="183" t="s">
        <v>18</v>
      </c>
      <c r="F1536" s="185">
        <v>45077</v>
      </c>
      <c r="G1536" s="183" t="s">
        <v>43</v>
      </c>
      <c r="H1536" s="186">
        <v>1120000</v>
      </c>
      <c r="I1536" s="183" t="s">
        <v>19</v>
      </c>
      <c r="J1536" s="183">
        <v>11200</v>
      </c>
      <c r="K1536" s="184"/>
      <c r="L1536" s="183">
        <v>2023</v>
      </c>
      <c r="M1536" s="184"/>
      <c r="N1536" s="184"/>
      <c r="O1536" s="184"/>
    </row>
    <row r="1537" spans="1:15" s="176" customFormat="1" ht="15" x14ac:dyDescent="0.15">
      <c r="A1537" s="183" t="s">
        <v>15</v>
      </c>
      <c r="B1537" s="183" t="s">
        <v>42</v>
      </c>
      <c r="C1537" s="184"/>
      <c r="D1537" s="183" t="s">
        <v>17</v>
      </c>
      <c r="E1537" s="183" t="s">
        <v>18</v>
      </c>
      <c r="F1537" s="185">
        <v>45078</v>
      </c>
      <c r="G1537" s="183" t="s">
        <v>43</v>
      </c>
      <c r="H1537" s="186">
        <v>1000000</v>
      </c>
      <c r="I1537" s="183" t="s">
        <v>19</v>
      </c>
      <c r="J1537" s="183">
        <v>10000</v>
      </c>
      <c r="K1537" s="184"/>
      <c r="L1537" s="183">
        <v>2023</v>
      </c>
      <c r="M1537" s="184"/>
      <c r="N1537" s="184"/>
      <c r="O1537" s="184"/>
    </row>
    <row r="1538" spans="1:15" s="176" customFormat="1" ht="15" x14ac:dyDescent="0.15">
      <c r="A1538" s="183" t="s">
        <v>15</v>
      </c>
      <c r="B1538" s="183" t="s">
        <v>42</v>
      </c>
      <c r="C1538" s="184"/>
      <c r="D1538" s="183" t="s">
        <v>17</v>
      </c>
      <c r="E1538" s="183" t="s">
        <v>18</v>
      </c>
      <c r="F1538" s="185">
        <v>45079</v>
      </c>
      <c r="G1538" s="183" t="s">
        <v>43</v>
      </c>
      <c r="H1538" s="186">
        <v>960000</v>
      </c>
      <c r="I1538" s="183" t="s">
        <v>19</v>
      </c>
      <c r="J1538" s="183">
        <v>9600</v>
      </c>
      <c r="K1538" s="184"/>
      <c r="L1538" s="183">
        <v>2023</v>
      </c>
      <c r="M1538" s="184"/>
      <c r="N1538" s="184"/>
      <c r="O1538" s="184"/>
    </row>
    <row r="1539" spans="1:15" s="176" customFormat="1" ht="15" x14ac:dyDescent="0.15">
      <c r="A1539" s="183" t="s">
        <v>15</v>
      </c>
      <c r="B1539" s="183" t="s">
        <v>42</v>
      </c>
      <c r="C1539" s="184"/>
      <c r="D1539" s="183" t="s">
        <v>17</v>
      </c>
      <c r="E1539" s="183" t="s">
        <v>18</v>
      </c>
      <c r="F1539" s="185">
        <v>45080</v>
      </c>
      <c r="G1539" s="183" t="s">
        <v>43</v>
      </c>
      <c r="H1539" s="186">
        <v>600000</v>
      </c>
      <c r="I1539" s="183" t="s">
        <v>19</v>
      </c>
      <c r="J1539" s="183">
        <v>6000</v>
      </c>
      <c r="K1539" s="184"/>
      <c r="L1539" s="183">
        <v>2023</v>
      </c>
      <c r="M1539" s="184"/>
      <c r="N1539" s="184"/>
      <c r="O1539" s="184"/>
    </row>
    <row r="1540" spans="1:15" s="176" customFormat="1" ht="15" x14ac:dyDescent="0.15">
      <c r="A1540" s="183" t="s">
        <v>15</v>
      </c>
      <c r="B1540" s="183" t="s">
        <v>42</v>
      </c>
      <c r="C1540" s="184"/>
      <c r="D1540" s="183" t="s">
        <v>17</v>
      </c>
      <c r="E1540" s="183" t="s">
        <v>18</v>
      </c>
      <c r="F1540" s="185">
        <v>45081</v>
      </c>
      <c r="G1540" s="183" t="s">
        <v>43</v>
      </c>
      <c r="H1540" s="186">
        <v>440000</v>
      </c>
      <c r="I1540" s="183" t="s">
        <v>19</v>
      </c>
      <c r="J1540" s="183">
        <v>4400</v>
      </c>
      <c r="K1540" s="184"/>
      <c r="L1540" s="183">
        <v>2023</v>
      </c>
      <c r="M1540" s="184"/>
      <c r="N1540" s="184"/>
      <c r="O1540" s="184"/>
    </row>
    <row r="1541" spans="1:15" s="176" customFormat="1" ht="15" x14ac:dyDescent="0.15">
      <c r="A1541" s="183" t="s">
        <v>15</v>
      </c>
      <c r="B1541" s="183" t="s">
        <v>42</v>
      </c>
      <c r="C1541" s="184"/>
      <c r="D1541" s="183" t="s">
        <v>17</v>
      </c>
      <c r="E1541" s="183" t="s">
        <v>18</v>
      </c>
      <c r="F1541" s="185">
        <v>45082</v>
      </c>
      <c r="G1541" s="183" t="s">
        <v>43</v>
      </c>
      <c r="H1541" s="186">
        <v>1000000</v>
      </c>
      <c r="I1541" s="183" t="s">
        <v>19</v>
      </c>
      <c r="J1541" s="183">
        <v>10000</v>
      </c>
      <c r="K1541" s="184"/>
      <c r="L1541" s="183">
        <v>2023</v>
      </c>
      <c r="M1541" s="184"/>
      <c r="N1541" s="184"/>
      <c r="O1541" s="184"/>
    </row>
    <row r="1542" spans="1:15" s="176" customFormat="1" ht="15" x14ac:dyDescent="0.15">
      <c r="A1542" s="183" t="s">
        <v>15</v>
      </c>
      <c r="B1542" s="183" t="s">
        <v>42</v>
      </c>
      <c r="C1542" s="184"/>
      <c r="D1542" s="183" t="s">
        <v>17</v>
      </c>
      <c r="E1542" s="183" t="s">
        <v>18</v>
      </c>
      <c r="F1542" s="185">
        <v>45083</v>
      </c>
      <c r="G1542" s="183" t="s">
        <v>43</v>
      </c>
      <c r="H1542" s="186">
        <v>1200000</v>
      </c>
      <c r="I1542" s="183" t="s">
        <v>19</v>
      </c>
      <c r="J1542" s="183">
        <v>12000</v>
      </c>
      <c r="K1542" s="184"/>
      <c r="L1542" s="183">
        <v>2023</v>
      </c>
      <c r="M1542" s="184"/>
      <c r="N1542" s="184"/>
      <c r="O1542" s="184"/>
    </row>
    <row r="1543" spans="1:15" s="176" customFormat="1" ht="15" x14ac:dyDescent="0.15">
      <c r="A1543" s="183" t="s">
        <v>15</v>
      </c>
      <c r="B1543" s="183" t="s">
        <v>42</v>
      </c>
      <c r="C1543" s="184"/>
      <c r="D1543" s="183" t="s">
        <v>17</v>
      </c>
      <c r="E1543" s="183" t="s">
        <v>18</v>
      </c>
      <c r="F1543" s="185">
        <v>45084</v>
      </c>
      <c r="G1543" s="183" t="s">
        <v>43</v>
      </c>
      <c r="H1543" s="186">
        <v>1160000</v>
      </c>
      <c r="I1543" s="183" t="s">
        <v>19</v>
      </c>
      <c r="J1543" s="183">
        <v>11600</v>
      </c>
      <c r="K1543" s="184"/>
      <c r="L1543" s="183">
        <v>2023</v>
      </c>
      <c r="M1543" s="184"/>
      <c r="N1543" s="184"/>
      <c r="O1543" s="184"/>
    </row>
    <row r="1544" spans="1:15" s="176" customFormat="1" ht="15" x14ac:dyDescent="0.15">
      <c r="A1544" s="183" t="s">
        <v>15</v>
      </c>
      <c r="B1544" s="183" t="s">
        <v>42</v>
      </c>
      <c r="C1544" s="184"/>
      <c r="D1544" s="183" t="s">
        <v>17</v>
      </c>
      <c r="E1544" s="183" t="s">
        <v>18</v>
      </c>
      <c r="F1544" s="185">
        <v>45085</v>
      </c>
      <c r="G1544" s="183" t="s">
        <v>43</v>
      </c>
      <c r="H1544" s="186">
        <v>680000</v>
      </c>
      <c r="I1544" s="183" t="s">
        <v>19</v>
      </c>
      <c r="J1544" s="183">
        <v>6800</v>
      </c>
      <c r="K1544" s="184"/>
      <c r="L1544" s="183">
        <v>2023</v>
      </c>
      <c r="M1544" s="184"/>
      <c r="N1544" s="184"/>
      <c r="O1544" s="184"/>
    </row>
    <row r="1545" spans="1:15" s="176" customFormat="1" ht="15" x14ac:dyDescent="0.15">
      <c r="A1545" s="183" t="s">
        <v>15</v>
      </c>
      <c r="B1545" s="183" t="s">
        <v>42</v>
      </c>
      <c r="C1545" s="184"/>
      <c r="D1545" s="183" t="s">
        <v>17</v>
      </c>
      <c r="E1545" s="183" t="s">
        <v>18</v>
      </c>
      <c r="F1545" s="185">
        <v>45086</v>
      </c>
      <c r="G1545" s="183" t="s">
        <v>43</v>
      </c>
      <c r="H1545" s="186">
        <v>1000000</v>
      </c>
      <c r="I1545" s="183" t="s">
        <v>19</v>
      </c>
      <c r="J1545" s="183">
        <v>10000</v>
      </c>
      <c r="K1545" s="184"/>
      <c r="L1545" s="183">
        <v>2023</v>
      </c>
      <c r="M1545" s="184"/>
      <c r="N1545" s="184"/>
      <c r="O1545" s="184"/>
    </row>
    <row r="1546" spans="1:15" s="176" customFormat="1" ht="15" x14ac:dyDescent="0.15">
      <c r="A1546" s="183" t="s">
        <v>15</v>
      </c>
      <c r="B1546" s="183" t="s">
        <v>42</v>
      </c>
      <c r="C1546" s="184"/>
      <c r="D1546" s="183" t="s">
        <v>17</v>
      </c>
      <c r="E1546" s="183" t="s">
        <v>18</v>
      </c>
      <c r="F1546" s="185">
        <v>45087</v>
      </c>
      <c r="G1546" s="183" t="s">
        <v>43</v>
      </c>
      <c r="H1546" s="186">
        <v>600000</v>
      </c>
      <c r="I1546" s="183" t="s">
        <v>19</v>
      </c>
      <c r="J1546" s="183">
        <v>6000</v>
      </c>
      <c r="K1546" s="184"/>
      <c r="L1546" s="183">
        <v>2023</v>
      </c>
      <c r="M1546" s="184"/>
      <c r="N1546" s="184"/>
      <c r="O1546" s="184"/>
    </row>
    <row r="1547" spans="1:15" s="176" customFormat="1" ht="15" x14ac:dyDescent="0.15">
      <c r="A1547" s="183" t="s">
        <v>15</v>
      </c>
      <c r="B1547" s="183" t="s">
        <v>42</v>
      </c>
      <c r="C1547" s="184"/>
      <c r="D1547" s="183" t="s">
        <v>17</v>
      </c>
      <c r="E1547" s="183" t="s">
        <v>18</v>
      </c>
      <c r="F1547" s="185">
        <v>45088</v>
      </c>
      <c r="G1547" s="183" t="s">
        <v>43</v>
      </c>
      <c r="H1547" s="186">
        <v>520000</v>
      </c>
      <c r="I1547" s="183" t="s">
        <v>19</v>
      </c>
      <c r="J1547" s="183">
        <v>5200</v>
      </c>
      <c r="K1547" s="184"/>
      <c r="L1547" s="183">
        <v>2023</v>
      </c>
      <c r="M1547" s="184"/>
      <c r="N1547" s="184"/>
      <c r="O1547" s="184"/>
    </row>
    <row r="1548" spans="1:15" s="176" customFormat="1" ht="15" x14ac:dyDescent="0.15">
      <c r="A1548" s="183" t="s">
        <v>15</v>
      </c>
      <c r="B1548" s="183" t="s">
        <v>42</v>
      </c>
      <c r="C1548" s="184"/>
      <c r="D1548" s="183" t="s">
        <v>17</v>
      </c>
      <c r="E1548" s="183" t="s">
        <v>18</v>
      </c>
      <c r="F1548" s="185">
        <v>45089</v>
      </c>
      <c r="G1548" s="183" t="s">
        <v>43</v>
      </c>
      <c r="H1548" s="186">
        <v>480000</v>
      </c>
      <c r="I1548" s="183" t="s">
        <v>19</v>
      </c>
      <c r="J1548" s="183">
        <v>4800</v>
      </c>
      <c r="K1548" s="184"/>
      <c r="L1548" s="183">
        <v>2023</v>
      </c>
      <c r="M1548" s="184"/>
      <c r="N1548" s="184"/>
      <c r="O1548" s="184"/>
    </row>
    <row r="1549" spans="1:15" s="176" customFormat="1" ht="15" x14ac:dyDescent="0.15">
      <c r="A1549" s="183" t="s">
        <v>15</v>
      </c>
      <c r="B1549" s="183" t="s">
        <v>42</v>
      </c>
      <c r="C1549" s="184"/>
      <c r="D1549" s="183" t="s">
        <v>17</v>
      </c>
      <c r="E1549" s="183" t="s">
        <v>18</v>
      </c>
      <c r="F1549" s="185">
        <v>45090</v>
      </c>
      <c r="G1549" s="183" t="s">
        <v>43</v>
      </c>
      <c r="H1549" s="186">
        <v>400000</v>
      </c>
      <c r="I1549" s="183" t="s">
        <v>19</v>
      </c>
      <c r="J1549" s="183">
        <v>4000</v>
      </c>
      <c r="K1549" s="184"/>
      <c r="L1549" s="183">
        <v>2023</v>
      </c>
      <c r="M1549" s="184"/>
      <c r="N1549" s="184"/>
      <c r="O1549" s="184"/>
    </row>
    <row r="1550" spans="1:15" s="176" customFormat="1" ht="15" x14ac:dyDescent="0.15">
      <c r="A1550" s="183" t="s">
        <v>15</v>
      </c>
      <c r="B1550" s="183" t="s">
        <v>42</v>
      </c>
      <c r="C1550" s="184"/>
      <c r="D1550" s="183" t="s">
        <v>17</v>
      </c>
      <c r="E1550" s="183" t="s">
        <v>18</v>
      </c>
      <c r="F1550" s="185">
        <v>45091</v>
      </c>
      <c r="G1550" s="183" t="s">
        <v>43</v>
      </c>
      <c r="H1550" s="186">
        <v>480000</v>
      </c>
      <c r="I1550" s="183" t="s">
        <v>19</v>
      </c>
      <c r="J1550" s="183">
        <v>4800</v>
      </c>
      <c r="K1550" s="184"/>
      <c r="L1550" s="183">
        <v>2023</v>
      </c>
      <c r="M1550" s="184"/>
      <c r="N1550" s="184"/>
      <c r="O1550" s="184"/>
    </row>
    <row r="1551" spans="1:15" s="176" customFormat="1" ht="15" x14ac:dyDescent="0.15">
      <c r="A1551" s="183" t="s">
        <v>15</v>
      </c>
      <c r="B1551" s="183" t="s">
        <v>42</v>
      </c>
      <c r="C1551" s="184"/>
      <c r="D1551" s="183" t="s">
        <v>17</v>
      </c>
      <c r="E1551" s="183" t="s">
        <v>18</v>
      </c>
      <c r="F1551" s="185">
        <v>45092</v>
      </c>
      <c r="G1551" s="183" t="s">
        <v>43</v>
      </c>
      <c r="H1551" s="186">
        <v>360000</v>
      </c>
      <c r="I1551" s="183" t="s">
        <v>19</v>
      </c>
      <c r="J1551" s="183">
        <v>3600</v>
      </c>
      <c r="K1551" s="184"/>
      <c r="L1551" s="183">
        <v>2023</v>
      </c>
      <c r="M1551" s="184"/>
      <c r="N1551" s="184"/>
      <c r="O1551" s="184"/>
    </row>
    <row r="1552" spans="1:15" s="176" customFormat="1" ht="15" x14ac:dyDescent="0.15">
      <c r="A1552" s="183" t="s">
        <v>15</v>
      </c>
      <c r="B1552" s="183" t="s">
        <v>42</v>
      </c>
      <c r="C1552" s="184"/>
      <c r="D1552" s="183" t="s">
        <v>17</v>
      </c>
      <c r="E1552" s="183" t="s">
        <v>18</v>
      </c>
      <c r="F1552" s="185">
        <v>45093</v>
      </c>
      <c r="G1552" s="183" t="s">
        <v>43</v>
      </c>
      <c r="H1552" s="186">
        <v>440000</v>
      </c>
      <c r="I1552" s="183" t="s">
        <v>19</v>
      </c>
      <c r="J1552" s="183">
        <v>4400</v>
      </c>
      <c r="K1552" s="184"/>
      <c r="L1552" s="183">
        <v>2023</v>
      </c>
      <c r="M1552" s="184"/>
      <c r="N1552" s="184"/>
      <c r="O1552" s="184"/>
    </row>
    <row r="1553" spans="1:15" s="176" customFormat="1" ht="15" x14ac:dyDescent="0.15">
      <c r="A1553" s="183" t="s">
        <v>15</v>
      </c>
      <c r="B1553" s="183" t="s">
        <v>42</v>
      </c>
      <c r="C1553" s="184"/>
      <c r="D1553" s="183" t="s">
        <v>17</v>
      </c>
      <c r="E1553" s="183" t="s">
        <v>18</v>
      </c>
      <c r="F1553" s="185">
        <v>45094</v>
      </c>
      <c r="G1553" s="183" t="s">
        <v>43</v>
      </c>
      <c r="H1553" s="186">
        <v>280000</v>
      </c>
      <c r="I1553" s="183" t="s">
        <v>19</v>
      </c>
      <c r="J1553" s="183">
        <v>2800</v>
      </c>
      <c r="K1553" s="184"/>
      <c r="L1553" s="183">
        <v>2023</v>
      </c>
      <c r="M1553" s="184"/>
      <c r="N1553" s="184"/>
      <c r="O1553" s="184"/>
    </row>
    <row r="1554" spans="1:15" s="176" customFormat="1" ht="15" x14ac:dyDescent="0.15">
      <c r="A1554" s="183" t="s">
        <v>15</v>
      </c>
      <c r="B1554" s="183" t="s">
        <v>42</v>
      </c>
      <c r="C1554" s="184"/>
      <c r="D1554" s="183" t="s">
        <v>17</v>
      </c>
      <c r="E1554" s="183" t="s">
        <v>18</v>
      </c>
      <c r="F1554" s="185">
        <v>45095</v>
      </c>
      <c r="G1554" s="183" t="s">
        <v>43</v>
      </c>
      <c r="H1554" s="186">
        <v>280000</v>
      </c>
      <c r="I1554" s="183" t="s">
        <v>19</v>
      </c>
      <c r="J1554" s="183">
        <v>2800</v>
      </c>
      <c r="K1554" s="184"/>
      <c r="L1554" s="183">
        <v>2023</v>
      </c>
      <c r="M1554" s="184"/>
      <c r="N1554" s="184"/>
      <c r="O1554" s="184"/>
    </row>
    <row r="1555" spans="1:15" s="176" customFormat="1" ht="15" x14ac:dyDescent="0.15">
      <c r="A1555" s="183" t="s">
        <v>15</v>
      </c>
      <c r="B1555" s="183" t="s">
        <v>42</v>
      </c>
      <c r="C1555" s="184"/>
      <c r="D1555" s="183" t="s">
        <v>17</v>
      </c>
      <c r="E1555" s="183" t="s">
        <v>18</v>
      </c>
      <c r="F1555" s="185">
        <v>45096</v>
      </c>
      <c r="G1555" s="183" t="s">
        <v>43</v>
      </c>
      <c r="H1555" s="186">
        <v>200000</v>
      </c>
      <c r="I1555" s="183" t="s">
        <v>19</v>
      </c>
      <c r="J1555" s="183">
        <v>2000</v>
      </c>
      <c r="K1555" s="184"/>
      <c r="L1555" s="183">
        <v>2023</v>
      </c>
      <c r="M1555" s="184"/>
      <c r="N1555" s="184"/>
      <c r="O1555" s="184"/>
    </row>
    <row r="1556" spans="1:15" s="176" customFormat="1" ht="15" x14ac:dyDescent="0.15">
      <c r="A1556" s="183" t="s">
        <v>15</v>
      </c>
      <c r="B1556" s="183" t="s">
        <v>42</v>
      </c>
      <c r="C1556" s="184"/>
      <c r="D1556" s="183" t="s">
        <v>17</v>
      </c>
      <c r="E1556" s="183" t="s">
        <v>18</v>
      </c>
      <c r="F1556" s="185">
        <v>45097</v>
      </c>
      <c r="G1556" s="183" t="s">
        <v>43</v>
      </c>
      <c r="H1556" s="186">
        <v>160000</v>
      </c>
      <c r="I1556" s="183" t="s">
        <v>19</v>
      </c>
      <c r="J1556" s="183">
        <v>1600</v>
      </c>
      <c r="K1556" s="184"/>
      <c r="L1556" s="183">
        <v>2023</v>
      </c>
      <c r="M1556" s="184"/>
      <c r="N1556" s="184"/>
      <c r="O1556" s="183" t="s">
        <v>628</v>
      </c>
    </row>
    <row r="1557" spans="1:15" s="176" customFormat="1" ht="15" x14ac:dyDescent="0.15">
      <c r="A1557" s="183" t="s">
        <v>15</v>
      </c>
      <c r="B1557" s="183" t="s">
        <v>42</v>
      </c>
      <c r="C1557" s="184"/>
      <c r="D1557" s="183" t="s">
        <v>17</v>
      </c>
      <c r="E1557" s="183" t="s">
        <v>18</v>
      </c>
      <c r="F1557" s="185">
        <v>45098</v>
      </c>
      <c r="G1557" s="183" t="s">
        <v>43</v>
      </c>
      <c r="H1557" s="186">
        <v>160000</v>
      </c>
      <c r="I1557" s="183" t="s">
        <v>19</v>
      </c>
      <c r="J1557" s="183">
        <v>1600</v>
      </c>
      <c r="K1557" s="184"/>
      <c r="L1557" s="183">
        <v>2023</v>
      </c>
      <c r="M1557" s="184"/>
      <c r="N1557" s="184"/>
      <c r="O1557" s="184"/>
    </row>
    <row r="1558" spans="1:15" s="176" customFormat="1" ht="15" x14ac:dyDescent="0.15">
      <c r="A1558" s="183" t="s">
        <v>15</v>
      </c>
      <c r="B1558" s="183" t="s">
        <v>42</v>
      </c>
      <c r="C1558" s="184"/>
      <c r="D1558" s="183" t="s">
        <v>17</v>
      </c>
      <c r="E1558" s="183" t="s">
        <v>18</v>
      </c>
      <c r="F1558" s="185">
        <v>45099</v>
      </c>
      <c r="G1558" s="183" t="s">
        <v>43</v>
      </c>
      <c r="H1558" s="186">
        <v>80000</v>
      </c>
      <c r="I1558" s="183" t="s">
        <v>19</v>
      </c>
      <c r="J1558" s="183">
        <v>800</v>
      </c>
      <c r="K1558" s="184"/>
      <c r="L1558" s="183">
        <v>2023</v>
      </c>
      <c r="M1558" s="184"/>
      <c r="N1558" s="184"/>
      <c r="O1558" s="184"/>
    </row>
    <row r="1559" spans="1:15" s="176" customFormat="1" ht="15" x14ac:dyDescent="0.15">
      <c r="A1559" s="183" t="s">
        <v>15</v>
      </c>
      <c r="B1559" s="183" t="s">
        <v>42</v>
      </c>
      <c r="C1559" s="184"/>
      <c r="D1559" s="183" t="s">
        <v>17</v>
      </c>
      <c r="E1559" s="183" t="s">
        <v>18</v>
      </c>
      <c r="F1559" s="185">
        <v>45100</v>
      </c>
      <c r="G1559" s="183" t="s">
        <v>43</v>
      </c>
      <c r="H1559" s="186">
        <v>80000</v>
      </c>
      <c r="I1559" s="183" t="s">
        <v>19</v>
      </c>
      <c r="J1559" s="183">
        <v>800</v>
      </c>
      <c r="K1559" s="184"/>
      <c r="L1559" s="183">
        <v>2023</v>
      </c>
      <c r="M1559" s="184"/>
      <c r="N1559" s="184"/>
      <c r="O1559" s="184"/>
    </row>
    <row r="1560" spans="1:15" s="176" customFormat="1" ht="15" x14ac:dyDescent="0.15">
      <c r="A1560" s="183" t="s">
        <v>15</v>
      </c>
      <c r="B1560" s="183" t="s">
        <v>42</v>
      </c>
      <c r="C1560" s="184"/>
      <c r="D1560" s="183" t="s">
        <v>17</v>
      </c>
      <c r="E1560" s="183" t="s">
        <v>18</v>
      </c>
      <c r="F1560" s="185">
        <v>45101</v>
      </c>
      <c r="G1560" s="183" t="s">
        <v>43</v>
      </c>
      <c r="H1560" s="186">
        <v>40000</v>
      </c>
      <c r="I1560" s="183" t="s">
        <v>19</v>
      </c>
      <c r="J1560" s="183">
        <v>400</v>
      </c>
      <c r="K1560" s="184"/>
      <c r="L1560" s="183">
        <v>2023</v>
      </c>
      <c r="M1560" s="184"/>
      <c r="N1560" s="184"/>
      <c r="O1560" s="184"/>
    </row>
    <row r="1561" spans="1:15" s="176" customFormat="1" ht="15" x14ac:dyDescent="0.15">
      <c r="A1561" s="183" t="s">
        <v>15</v>
      </c>
      <c r="B1561" s="183" t="s">
        <v>42</v>
      </c>
      <c r="C1561" s="184"/>
      <c r="D1561" s="183" t="s">
        <v>17</v>
      </c>
      <c r="E1561" s="183" t="s">
        <v>18</v>
      </c>
      <c r="F1561" s="185">
        <v>45104</v>
      </c>
      <c r="G1561" s="183" t="s">
        <v>43</v>
      </c>
      <c r="H1561" s="186">
        <v>80000</v>
      </c>
      <c r="I1561" s="183" t="s">
        <v>19</v>
      </c>
      <c r="J1561" s="183">
        <v>800</v>
      </c>
      <c r="K1561" s="184"/>
      <c r="L1561" s="183">
        <v>2023</v>
      </c>
      <c r="M1561" s="184"/>
      <c r="N1561" s="184"/>
      <c r="O1561" s="184"/>
    </row>
    <row r="1562" spans="1:15" s="176" customFormat="1" ht="15" x14ac:dyDescent="0.15">
      <c r="A1562" s="183" t="s">
        <v>15</v>
      </c>
      <c r="B1562" s="183" t="s">
        <v>42</v>
      </c>
      <c r="C1562" s="184"/>
      <c r="D1562" s="183" t="s">
        <v>17</v>
      </c>
      <c r="E1562" s="183" t="s">
        <v>18</v>
      </c>
      <c r="F1562" s="185">
        <v>45105</v>
      </c>
      <c r="G1562" s="183" t="s">
        <v>43</v>
      </c>
      <c r="H1562" s="186">
        <v>80000</v>
      </c>
      <c r="I1562" s="183" t="s">
        <v>19</v>
      </c>
      <c r="J1562" s="183">
        <v>800</v>
      </c>
      <c r="K1562" s="184"/>
      <c r="L1562" s="183">
        <v>2023</v>
      </c>
      <c r="M1562" s="184"/>
      <c r="N1562" s="184"/>
      <c r="O1562" s="184"/>
    </row>
    <row r="1563" spans="1:15" s="176" customFormat="1" ht="15" x14ac:dyDescent="0.15">
      <c r="A1563" s="183" t="s">
        <v>15</v>
      </c>
      <c r="B1563" s="183" t="s">
        <v>42</v>
      </c>
      <c r="C1563" s="184"/>
      <c r="D1563" s="183" t="s">
        <v>17</v>
      </c>
      <c r="E1563" s="183" t="s">
        <v>18</v>
      </c>
      <c r="F1563" s="185">
        <v>45107</v>
      </c>
      <c r="G1563" s="183" t="s">
        <v>43</v>
      </c>
      <c r="H1563" s="186">
        <v>80000</v>
      </c>
      <c r="I1563" s="183" t="s">
        <v>19</v>
      </c>
      <c r="J1563" s="183">
        <v>800</v>
      </c>
      <c r="K1563" s="184"/>
      <c r="L1563" s="183">
        <v>2023</v>
      </c>
      <c r="M1563" s="184"/>
      <c r="N1563" s="184"/>
      <c r="O1563" s="184"/>
    </row>
    <row r="1564" spans="1:15" s="176" customFormat="1" ht="15" x14ac:dyDescent="0.15">
      <c r="A1564" s="183" t="s">
        <v>15</v>
      </c>
      <c r="B1564" s="183" t="s">
        <v>42</v>
      </c>
      <c r="C1564" s="184"/>
      <c r="D1564" s="183" t="s">
        <v>17</v>
      </c>
      <c r="E1564" s="183" t="s">
        <v>18</v>
      </c>
      <c r="F1564" s="185">
        <v>45108</v>
      </c>
      <c r="G1564" s="183" t="s">
        <v>43</v>
      </c>
      <c r="H1564" s="186">
        <v>40000</v>
      </c>
      <c r="I1564" s="183" t="s">
        <v>19</v>
      </c>
      <c r="J1564" s="183">
        <v>400</v>
      </c>
      <c r="K1564" s="184"/>
      <c r="L1564" s="183">
        <v>2023</v>
      </c>
      <c r="M1564" s="184"/>
      <c r="N1564" s="184"/>
      <c r="O1564" s="184"/>
    </row>
    <row r="1565" spans="1:15" s="176" customFormat="1" ht="15" x14ac:dyDescent="0.15">
      <c r="A1565" s="183" t="s">
        <v>20</v>
      </c>
      <c r="B1565" s="183" t="s">
        <v>42</v>
      </c>
      <c r="C1565" s="184"/>
      <c r="D1565" s="183" t="s">
        <v>17</v>
      </c>
      <c r="E1565" s="183" t="s">
        <v>18</v>
      </c>
      <c r="F1565" s="185">
        <v>45002</v>
      </c>
      <c r="G1565" s="183" t="s">
        <v>43</v>
      </c>
      <c r="H1565" s="186">
        <v>80000</v>
      </c>
      <c r="I1565" s="183" t="s">
        <v>19</v>
      </c>
      <c r="J1565" s="183">
        <v>800</v>
      </c>
      <c r="K1565" s="184"/>
      <c r="L1565" s="183">
        <v>2023</v>
      </c>
      <c r="M1565" s="184"/>
      <c r="N1565" s="184"/>
      <c r="O1565" s="183" t="s">
        <v>581</v>
      </c>
    </row>
    <row r="1566" spans="1:15" s="176" customFormat="1" ht="15" x14ac:dyDescent="0.15">
      <c r="A1566" s="183" t="s">
        <v>20</v>
      </c>
      <c r="B1566" s="183" t="s">
        <v>42</v>
      </c>
      <c r="C1566" s="184"/>
      <c r="D1566" s="183" t="s">
        <v>17</v>
      </c>
      <c r="E1566" s="183" t="s">
        <v>18</v>
      </c>
      <c r="F1566" s="185">
        <v>45005</v>
      </c>
      <c r="G1566" s="183" t="s">
        <v>43</v>
      </c>
      <c r="H1566" s="186">
        <v>120000</v>
      </c>
      <c r="I1566" s="183" t="s">
        <v>19</v>
      </c>
      <c r="J1566" s="183">
        <v>1200</v>
      </c>
      <c r="K1566" s="184"/>
      <c r="L1566" s="183">
        <v>2023</v>
      </c>
      <c r="M1566" s="184"/>
      <c r="N1566" s="184"/>
      <c r="O1566" s="184"/>
    </row>
    <row r="1567" spans="1:15" s="176" customFormat="1" ht="15" x14ac:dyDescent="0.15">
      <c r="A1567" s="183" t="s">
        <v>20</v>
      </c>
      <c r="B1567" s="183" t="s">
        <v>42</v>
      </c>
      <c r="C1567" s="184"/>
      <c r="D1567" s="183" t="s">
        <v>17</v>
      </c>
      <c r="E1567" s="183" t="s">
        <v>18</v>
      </c>
      <c r="F1567" s="185">
        <v>45007</v>
      </c>
      <c r="G1567" s="183" t="s">
        <v>43</v>
      </c>
      <c r="H1567" s="186">
        <v>200000</v>
      </c>
      <c r="I1567" s="183" t="s">
        <v>19</v>
      </c>
      <c r="J1567" s="183">
        <v>2000</v>
      </c>
      <c r="K1567" s="184"/>
      <c r="L1567" s="183">
        <v>2023</v>
      </c>
      <c r="M1567" s="184"/>
      <c r="N1567" s="184"/>
      <c r="O1567" s="183" t="s">
        <v>582</v>
      </c>
    </row>
    <row r="1568" spans="1:15" s="176" customFormat="1" ht="15" x14ac:dyDescent="0.15">
      <c r="A1568" s="183" t="s">
        <v>20</v>
      </c>
      <c r="B1568" s="183" t="s">
        <v>42</v>
      </c>
      <c r="C1568" s="184"/>
      <c r="D1568" s="183" t="s">
        <v>17</v>
      </c>
      <c r="E1568" s="183" t="s">
        <v>18</v>
      </c>
      <c r="F1568" s="185">
        <v>45008</v>
      </c>
      <c r="G1568" s="183" t="s">
        <v>43</v>
      </c>
      <c r="H1568" s="186">
        <v>200000</v>
      </c>
      <c r="I1568" s="183" t="s">
        <v>19</v>
      </c>
      <c r="J1568" s="183">
        <v>2000</v>
      </c>
      <c r="K1568" s="184"/>
      <c r="L1568" s="183">
        <v>2023</v>
      </c>
      <c r="M1568" s="184"/>
      <c r="N1568" s="184"/>
      <c r="O1568" s="184"/>
    </row>
    <row r="1569" spans="1:15" s="176" customFormat="1" ht="15" x14ac:dyDescent="0.15">
      <c r="A1569" s="183" t="s">
        <v>20</v>
      </c>
      <c r="B1569" s="183" t="s">
        <v>42</v>
      </c>
      <c r="C1569" s="184"/>
      <c r="D1569" s="183" t="s">
        <v>17</v>
      </c>
      <c r="E1569" s="183" t="s">
        <v>18</v>
      </c>
      <c r="F1569" s="185">
        <v>45009</v>
      </c>
      <c r="G1569" s="183" t="s">
        <v>43</v>
      </c>
      <c r="H1569" s="186">
        <v>240000</v>
      </c>
      <c r="I1569" s="183" t="s">
        <v>19</v>
      </c>
      <c r="J1569" s="183">
        <v>2400</v>
      </c>
      <c r="K1569" s="184"/>
      <c r="L1569" s="183">
        <v>2023</v>
      </c>
      <c r="M1569" s="184"/>
      <c r="N1569" s="184"/>
      <c r="O1569" s="184"/>
    </row>
    <row r="1570" spans="1:15" s="176" customFormat="1" ht="15" x14ac:dyDescent="0.15">
      <c r="A1570" s="183" t="s">
        <v>20</v>
      </c>
      <c r="B1570" s="183" t="s">
        <v>42</v>
      </c>
      <c r="C1570" s="184"/>
      <c r="D1570" s="183" t="s">
        <v>17</v>
      </c>
      <c r="E1570" s="183" t="s">
        <v>18</v>
      </c>
      <c r="F1570" s="185">
        <v>45009</v>
      </c>
      <c r="G1570" s="183" t="s">
        <v>43</v>
      </c>
      <c r="H1570" s="186">
        <v>200000</v>
      </c>
      <c r="I1570" s="183" t="s">
        <v>19</v>
      </c>
      <c r="J1570" s="183">
        <v>2000</v>
      </c>
      <c r="K1570" s="184"/>
      <c r="L1570" s="183">
        <v>2023</v>
      </c>
      <c r="M1570" s="184"/>
      <c r="N1570" s="184"/>
      <c r="O1570" s="183" t="s">
        <v>584</v>
      </c>
    </row>
    <row r="1571" spans="1:15" s="176" customFormat="1" ht="15" x14ac:dyDescent="0.15">
      <c r="A1571" s="183" t="s">
        <v>20</v>
      </c>
      <c r="B1571" s="183" t="s">
        <v>42</v>
      </c>
      <c r="C1571" s="184"/>
      <c r="D1571" s="183" t="s">
        <v>17</v>
      </c>
      <c r="E1571" s="183" t="s">
        <v>18</v>
      </c>
      <c r="F1571" s="185">
        <v>45010</v>
      </c>
      <c r="G1571" s="183" t="s">
        <v>43</v>
      </c>
      <c r="H1571" s="186">
        <v>320000</v>
      </c>
      <c r="I1571" s="183" t="s">
        <v>19</v>
      </c>
      <c r="J1571" s="183">
        <v>3200</v>
      </c>
      <c r="K1571" s="184"/>
      <c r="L1571" s="183">
        <v>2023</v>
      </c>
      <c r="M1571" s="184"/>
      <c r="N1571" s="184"/>
      <c r="O1571" s="184"/>
    </row>
    <row r="1572" spans="1:15" s="176" customFormat="1" ht="15" x14ac:dyDescent="0.15">
      <c r="A1572" s="183" t="s">
        <v>20</v>
      </c>
      <c r="B1572" s="183" t="s">
        <v>42</v>
      </c>
      <c r="C1572" s="184"/>
      <c r="D1572" s="183" t="s">
        <v>17</v>
      </c>
      <c r="E1572" s="183" t="s">
        <v>18</v>
      </c>
      <c r="F1572" s="185">
        <v>45010</v>
      </c>
      <c r="G1572" s="183" t="s">
        <v>43</v>
      </c>
      <c r="H1572" s="186">
        <v>280000</v>
      </c>
      <c r="I1572" s="183" t="s">
        <v>19</v>
      </c>
      <c r="J1572" s="183">
        <v>2800</v>
      </c>
      <c r="K1572" s="184"/>
      <c r="L1572" s="183">
        <v>2023</v>
      </c>
      <c r="M1572" s="184"/>
      <c r="N1572" s="184"/>
      <c r="O1572" s="183" t="s">
        <v>585</v>
      </c>
    </row>
    <row r="1573" spans="1:15" s="176" customFormat="1" ht="15" x14ac:dyDescent="0.15">
      <c r="A1573" s="183" t="s">
        <v>20</v>
      </c>
      <c r="B1573" s="183" t="s">
        <v>42</v>
      </c>
      <c r="C1573" s="184"/>
      <c r="D1573" s="183" t="s">
        <v>17</v>
      </c>
      <c r="E1573" s="183" t="s">
        <v>18</v>
      </c>
      <c r="F1573" s="185">
        <v>45011</v>
      </c>
      <c r="G1573" s="183" t="s">
        <v>43</v>
      </c>
      <c r="H1573" s="186">
        <v>320000</v>
      </c>
      <c r="I1573" s="183" t="s">
        <v>19</v>
      </c>
      <c r="J1573" s="183">
        <v>3200</v>
      </c>
      <c r="K1573" s="184"/>
      <c r="L1573" s="183">
        <v>2023</v>
      </c>
      <c r="M1573" s="184"/>
      <c r="N1573" s="184"/>
      <c r="O1573" s="184"/>
    </row>
    <row r="1574" spans="1:15" s="176" customFormat="1" ht="15" x14ac:dyDescent="0.15">
      <c r="A1574" s="183" t="s">
        <v>20</v>
      </c>
      <c r="B1574" s="183" t="s">
        <v>42</v>
      </c>
      <c r="C1574" s="184"/>
      <c r="D1574" s="183" t="s">
        <v>17</v>
      </c>
      <c r="E1574" s="183" t="s">
        <v>18</v>
      </c>
      <c r="F1574" s="185">
        <v>45011</v>
      </c>
      <c r="G1574" s="183" t="s">
        <v>43</v>
      </c>
      <c r="H1574" s="186">
        <v>240000</v>
      </c>
      <c r="I1574" s="183" t="s">
        <v>19</v>
      </c>
      <c r="J1574" s="183">
        <v>2400</v>
      </c>
      <c r="K1574" s="184"/>
      <c r="L1574" s="183">
        <v>2023</v>
      </c>
      <c r="M1574" s="184"/>
      <c r="N1574" s="184"/>
      <c r="O1574" s="183" t="s">
        <v>586</v>
      </c>
    </row>
    <row r="1575" spans="1:15" s="176" customFormat="1" ht="15" x14ac:dyDescent="0.15">
      <c r="A1575" s="183" t="s">
        <v>20</v>
      </c>
      <c r="B1575" s="183" t="s">
        <v>42</v>
      </c>
      <c r="C1575" s="184"/>
      <c r="D1575" s="183" t="s">
        <v>17</v>
      </c>
      <c r="E1575" s="183" t="s">
        <v>18</v>
      </c>
      <c r="F1575" s="185">
        <v>45012</v>
      </c>
      <c r="G1575" s="183" t="s">
        <v>43</v>
      </c>
      <c r="H1575" s="186">
        <v>720000</v>
      </c>
      <c r="I1575" s="183" t="s">
        <v>19</v>
      </c>
      <c r="J1575" s="183">
        <v>7200</v>
      </c>
      <c r="K1575" s="184"/>
      <c r="L1575" s="183">
        <v>2023</v>
      </c>
      <c r="M1575" s="184"/>
      <c r="N1575" s="184"/>
      <c r="O1575" s="184"/>
    </row>
    <row r="1576" spans="1:15" s="176" customFormat="1" ht="15" x14ac:dyDescent="0.15">
      <c r="A1576" s="183" t="s">
        <v>20</v>
      </c>
      <c r="B1576" s="183" t="s">
        <v>42</v>
      </c>
      <c r="C1576" s="184"/>
      <c r="D1576" s="183" t="s">
        <v>17</v>
      </c>
      <c r="E1576" s="183" t="s">
        <v>18</v>
      </c>
      <c r="F1576" s="185">
        <v>45013</v>
      </c>
      <c r="G1576" s="183" t="s">
        <v>43</v>
      </c>
      <c r="H1576" s="186">
        <v>720000</v>
      </c>
      <c r="I1576" s="183" t="s">
        <v>19</v>
      </c>
      <c r="J1576" s="183">
        <v>7200</v>
      </c>
      <c r="K1576" s="184"/>
      <c r="L1576" s="183">
        <v>2023</v>
      </c>
      <c r="M1576" s="184"/>
      <c r="N1576" s="184"/>
      <c r="O1576" s="184"/>
    </row>
    <row r="1577" spans="1:15" s="176" customFormat="1" ht="15" x14ac:dyDescent="0.15">
      <c r="A1577" s="183" t="s">
        <v>20</v>
      </c>
      <c r="B1577" s="183" t="s">
        <v>42</v>
      </c>
      <c r="C1577" s="184"/>
      <c r="D1577" s="183" t="s">
        <v>17</v>
      </c>
      <c r="E1577" s="183" t="s">
        <v>18</v>
      </c>
      <c r="F1577" s="185">
        <v>45014</v>
      </c>
      <c r="G1577" s="183" t="s">
        <v>43</v>
      </c>
      <c r="H1577" s="186">
        <v>760000</v>
      </c>
      <c r="I1577" s="183" t="s">
        <v>19</v>
      </c>
      <c r="J1577" s="183">
        <v>7600</v>
      </c>
      <c r="K1577" s="184"/>
      <c r="L1577" s="183">
        <v>2023</v>
      </c>
      <c r="M1577" s="184"/>
      <c r="N1577" s="184"/>
      <c r="O1577" s="184"/>
    </row>
    <row r="1578" spans="1:15" s="176" customFormat="1" ht="15" x14ac:dyDescent="0.15">
      <c r="A1578" s="183" t="s">
        <v>20</v>
      </c>
      <c r="B1578" s="183" t="s">
        <v>42</v>
      </c>
      <c r="C1578" s="184"/>
      <c r="D1578" s="183" t="s">
        <v>17</v>
      </c>
      <c r="E1578" s="183" t="s">
        <v>18</v>
      </c>
      <c r="F1578" s="185">
        <v>45015</v>
      </c>
      <c r="G1578" s="183" t="s">
        <v>43</v>
      </c>
      <c r="H1578" s="186">
        <v>1000000</v>
      </c>
      <c r="I1578" s="183" t="s">
        <v>19</v>
      </c>
      <c r="J1578" s="183">
        <v>10000</v>
      </c>
      <c r="K1578" s="184"/>
      <c r="L1578" s="183">
        <v>2023</v>
      </c>
      <c r="M1578" s="184"/>
      <c r="N1578" s="184"/>
      <c r="O1578" s="184"/>
    </row>
    <row r="1579" spans="1:15" s="176" customFormat="1" ht="15" x14ac:dyDescent="0.15">
      <c r="A1579" s="183" t="s">
        <v>20</v>
      </c>
      <c r="B1579" s="183" t="s">
        <v>42</v>
      </c>
      <c r="C1579" s="184"/>
      <c r="D1579" s="183" t="s">
        <v>17</v>
      </c>
      <c r="E1579" s="183" t="s">
        <v>18</v>
      </c>
      <c r="F1579" s="185">
        <v>45016</v>
      </c>
      <c r="G1579" s="183" t="s">
        <v>43</v>
      </c>
      <c r="H1579" s="186">
        <v>2000000</v>
      </c>
      <c r="I1579" s="183" t="s">
        <v>19</v>
      </c>
      <c r="J1579" s="183">
        <v>20000</v>
      </c>
      <c r="K1579" s="184"/>
      <c r="L1579" s="183">
        <v>2023</v>
      </c>
      <c r="M1579" s="184"/>
      <c r="N1579" s="184"/>
      <c r="O1579" s="184"/>
    </row>
    <row r="1580" spans="1:15" s="176" customFormat="1" ht="15" x14ac:dyDescent="0.15">
      <c r="A1580" s="183" t="s">
        <v>20</v>
      </c>
      <c r="B1580" s="183" t="s">
        <v>42</v>
      </c>
      <c r="C1580" s="184"/>
      <c r="D1580" s="183" t="s">
        <v>17</v>
      </c>
      <c r="E1580" s="183" t="s">
        <v>18</v>
      </c>
      <c r="F1580" s="185">
        <v>45017</v>
      </c>
      <c r="G1580" s="183" t="s">
        <v>43</v>
      </c>
      <c r="H1580" s="186">
        <v>3160000</v>
      </c>
      <c r="I1580" s="183" t="s">
        <v>19</v>
      </c>
      <c r="J1580" s="183">
        <v>31600</v>
      </c>
      <c r="K1580" s="184"/>
      <c r="L1580" s="183">
        <v>2023</v>
      </c>
      <c r="M1580" s="184"/>
      <c r="N1580" s="184"/>
      <c r="O1580" s="184"/>
    </row>
    <row r="1581" spans="1:15" s="176" customFormat="1" ht="15" x14ac:dyDescent="0.15">
      <c r="A1581" s="183" t="s">
        <v>20</v>
      </c>
      <c r="B1581" s="183" t="s">
        <v>42</v>
      </c>
      <c r="C1581" s="184"/>
      <c r="D1581" s="183" t="s">
        <v>17</v>
      </c>
      <c r="E1581" s="183" t="s">
        <v>18</v>
      </c>
      <c r="F1581" s="185">
        <v>45018</v>
      </c>
      <c r="G1581" s="183" t="s">
        <v>43</v>
      </c>
      <c r="H1581" s="186">
        <v>3560000</v>
      </c>
      <c r="I1581" s="183" t="s">
        <v>19</v>
      </c>
      <c r="J1581" s="183">
        <v>35600</v>
      </c>
      <c r="K1581" s="184"/>
      <c r="L1581" s="183">
        <v>2023</v>
      </c>
      <c r="M1581" s="184"/>
      <c r="N1581" s="184"/>
      <c r="O1581" s="184"/>
    </row>
    <row r="1582" spans="1:15" s="176" customFormat="1" ht="15" x14ac:dyDescent="0.15">
      <c r="A1582" s="183" t="s">
        <v>20</v>
      </c>
      <c r="B1582" s="183" t="s">
        <v>42</v>
      </c>
      <c r="C1582" s="184"/>
      <c r="D1582" s="183" t="s">
        <v>17</v>
      </c>
      <c r="E1582" s="183" t="s">
        <v>18</v>
      </c>
      <c r="F1582" s="185">
        <v>45019</v>
      </c>
      <c r="G1582" s="183" t="s">
        <v>43</v>
      </c>
      <c r="H1582" s="186">
        <v>3800000</v>
      </c>
      <c r="I1582" s="183" t="s">
        <v>19</v>
      </c>
      <c r="J1582" s="183">
        <v>38000</v>
      </c>
      <c r="K1582" s="184"/>
      <c r="L1582" s="183">
        <v>2023</v>
      </c>
      <c r="M1582" s="184"/>
      <c r="N1582" s="184"/>
      <c r="O1582" s="184"/>
    </row>
    <row r="1583" spans="1:15" s="176" customFormat="1" ht="15" x14ac:dyDescent="0.15">
      <c r="A1583" s="183" t="s">
        <v>20</v>
      </c>
      <c r="B1583" s="183" t="s">
        <v>42</v>
      </c>
      <c r="C1583" s="184"/>
      <c r="D1583" s="183" t="s">
        <v>17</v>
      </c>
      <c r="E1583" s="183" t="s">
        <v>18</v>
      </c>
      <c r="F1583" s="185">
        <v>45020</v>
      </c>
      <c r="G1583" s="183" t="s">
        <v>43</v>
      </c>
      <c r="H1583" s="186">
        <v>5000000</v>
      </c>
      <c r="I1583" s="183" t="s">
        <v>19</v>
      </c>
      <c r="J1583" s="183">
        <v>50000</v>
      </c>
      <c r="K1583" s="184"/>
      <c r="L1583" s="183">
        <v>2023</v>
      </c>
      <c r="M1583" s="184"/>
      <c r="N1583" s="184"/>
      <c r="O1583" s="184"/>
    </row>
    <row r="1584" spans="1:15" s="176" customFormat="1" ht="15" x14ac:dyDescent="0.15">
      <c r="A1584" s="183" t="s">
        <v>20</v>
      </c>
      <c r="B1584" s="183" t="s">
        <v>42</v>
      </c>
      <c r="C1584" s="184"/>
      <c r="D1584" s="183" t="s">
        <v>17</v>
      </c>
      <c r="E1584" s="183" t="s">
        <v>18</v>
      </c>
      <c r="F1584" s="185">
        <v>45021</v>
      </c>
      <c r="G1584" s="183" t="s">
        <v>43</v>
      </c>
      <c r="H1584" s="186">
        <v>6360000</v>
      </c>
      <c r="I1584" s="183" t="s">
        <v>19</v>
      </c>
      <c r="J1584" s="183">
        <v>63600</v>
      </c>
      <c r="K1584" s="184"/>
      <c r="L1584" s="183">
        <v>2023</v>
      </c>
      <c r="M1584" s="184"/>
      <c r="N1584" s="184"/>
      <c r="O1584" s="184"/>
    </row>
    <row r="1585" spans="1:15" s="176" customFormat="1" ht="15" x14ac:dyDescent="0.15">
      <c r="A1585" s="183" t="s">
        <v>20</v>
      </c>
      <c r="B1585" s="183" t="s">
        <v>42</v>
      </c>
      <c r="C1585" s="184"/>
      <c r="D1585" s="183" t="s">
        <v>17</v>
      </c>
      <c r="E1585" s="183" t="s">
        <v>18</v>
      </c>
      <c r="F1585" s="185">
        <v>45022</v>
      </c>
      <c r="G1585" s="183" t="s">
        <v>43</v>
      </c>
      <c r="H1585" s="186">
        <v>5760000</v>
      </c>
      <c r="I1585" s="183" t="s">
        <v>19</v>
      </c>
      <c r="J1585" s="183">
        <v>57600</v>
      </c>
      <c r="K1585" s="184"/>
      <c r="L1585" s="183">
        <v>2023</v>
      </c>
      <c r="M1585" s="184"/>
      <c r="N1585" s="184"/>
      <c r="O1585" s="184"/>
    </row>
    <row r="1586" spans="1:15" s="176" customFormat="1" ht="15" x14ac:dyDescent="0.15">
      <c r="A1586" s="183" t="s">
        <v>20</v>
      </c>
      <c r="B1586" s="183" t="s">
        <v>42</v>
      </c>
      <c r="C1586" s="184"/>
      <c r="D1586" s="183" t="s">
        <v>17</v>
      </c>
      <c r="E1586" s="183" t="s">
        <v>18</v>
      </c>
      <c r="F1586" s="185">
        <v>45023</v>
      </c>
      <c r="G1586" s="183" t="s">
        <v>43</v>
      </c>
      <c r="H1586" s="186">
        <v>5880000</v>
      </c>
      <c r="I1586" s="183" t="s">
        <v>19</v>
      </c>
      <c r="J1586" s="183">
        <v>58800</v>
      </c>
      <c r="K1586" s="184"/>
      <c r="L1586" s="183">
        <v>2023</v>
      </c>
      <c r="M1586" s="184"/>
      <c r="N1586" s="184"/>
      <c r="O1586" s="184"/>
    </row>
    <row r="1587" spans="1:15" s="176" customFormat="1" ht="15" x14ac:dyDescent="0.15">
      <c r="A1587" s="183" t="s">
        <v>20</v>
      </c>
      <c r="B1587" s="183" t="s">
        <v>42</v>
      </c>
      <c r="C1587" s="184"/>
      <c r="D1587" s="183" t="s">
        <v>17</v>
      </c>
      <c r="E1587" s="183" t="s">
        <v>18</v>
      </c>
      <c r="F1587" s="185">
        <v>45024</v>
      </c>
      <c r="G1587" s="183" t="s">
        <v>43</v>
      </c>
      <c r="H1587" s="186">
        <v>6320000</v>
      </c>
      <c r="I1587" s="183" t="s">
        <v>19</v>
      </c>
      <c r="J1587" s="183">
        <v>63200</v>
      </c>
      <c r="K1587" s="184"/>
      <c r="L1587" s="183">
        <v>2023</v>
      </c>
      <c r="M1587" s="184"/>
      <c r="N1587" s="184"/>
      <c r="O1587" s="184"/>
    </row>
    <row r="1588" spans="1:15" s="176" customFormat="1" ht="15" x14ac:dyDescent="0.15">
      <c r="A1588" s="183" t="s">
        <v>20</v>
      </c>
      <c r="B1588" s="183" t="s">
        <v>42</v>
      </c>
      <c r="C1588" s="184"/>
      <c r="D1588" s="183" t="s">
        <v>17</v>
      </c>
      <c r="E1588" s="183" t="s">
        <v>18</v>
      </c>
      <c r="F1588" s="185">
        <v>45025</v>
      </c>
      <c r="G1588" s="183" t="s">
        <v>43</v>
      </c>
      <c r="H1588" s="186">
        <v>3000000</v>
      </c>
      <c r="I1588" s="183" t="s">
        <v>19</v>
      </c>
      <c r="J1588" s="183">
        <v>30000</v>
      </c>
      <c r="K1588" s="184"/>
      <c r="L1588" s="183">
        <v>2023</v>
      </c>
      <c r="M1588" s="184"/>
      <c r="N1588" s="184"/>
      <c r="O1588" s="184"/>
    </row>
    <row r="1589" spans="1:15" s="176" customFormat="1" ht="15" x14ac:dyDescent="0.15">
      <c r="A1589" s="183" t="s">
        <v>20</v>
      </c>
      <c r="B1589" s="183" t="s">
        <v>42</v>
      </c>
      <c r="C1589" s="184"/>
      <c r="D1589" s="183" t="s">
        <v>17</v>
      </c>
      <c r="E1589" s="183" t="s">
        <v>18</v>
      </c>
      <c r="F1589" s="185">
        <v>45026</v>
      </c>
      <c r="G1589" s="183" t="s">
        <v>43</v>
      </c>
      <c r="H1589" s="186">
        <v>6120000</v>
      </c>
      <c r="I1589" s="183" t="s">
        <v>19</v>
      </c>
      <c r="J1589" s="183">
        <v>61200</v>
      </c>
      <c r="K1589" s="184"/>
      <c r="L1589" s="183">
        <v>2023</v>
      </c>
      <c r="M1589" s="184"/>
      <c r="N1589" s="184"/>
      <c r="O1589" s="184"/>
    </row>
    <row r="1590" spans="1:15" s="176" customFormat="1" ht="15" x14ac:dyDescent="0.15">
      <c r="A1590" s="183" t="s">
        <v>20</v>
      </c>
      <c r="B1590" s="183" t="s">
        <v>42</v>
      </c>
      <c r="C1590" s="184"/>
      <c r="D1590" s="183" t="s">
        <v>17</v>
      </c>
      <c r="E1590" s="183" t="s">
        <v>18</v>
      </c>
      <c r="F1590" s="185">
        <v>45027</v>
      </c>
      <c r="G1590" s="183" t="s">
        <v>43</v>
      </c>
      <c r="H1590" s="186">
        <v>6840000</v>
      </c>
      <c r="I1590" s="183" t="s">
        <v>19</v>
      </c>
      <c r="J1590" s="183">
        <v>68400</v>
      </c>
      <c r="K1590" s="184"/>
      <c r="L1590" s="183">
        <v>2023</v>
      </c>
      <c r="M1590" s="184"/>
      <c r="N1590" s="184"/>
      <c r="O1590" s="184"/>
    </row>
    <row r="1591" spans="1:15" s="176" customFormat="1" ht="15" x14ac:dyDescent="0.15">
      <c r="A1591" s="183" t="s">
        <v>20</v>
      </c>
      <c r="B1591" s="183" t="s">
        <v>42</v>
      </c>
      <c r="C1591" s="184"/>
      <c r="D1591" s="183" t="s">
        <v>17</v>
      </c>
      <c r="E1591" s="183" t="s">
        <v>18</v>
      </c>
      <c r="F1591" s="185">
        <v>45028</v>
      </c>
      <c r="G1591" s="183" t="s">
        <v>43</v>
      </c>
      <c r="H1591" s="186">
        <v>6400000</v>
      </c>
      <c r="I1591" s="183" t="s">
        <v>19</v>
      </c>
      <c r="J1591" s="183">
        <v>64000</v>
      </c>
      <c r="K1591" s="184"/>
      <c r="L1591" s="183">
        <v>2023</v>
      </c>
      <c r="M1591" s="184"/>
      <c r="N1591" s="184"/>
      <c r="O1591" s="184"/>
    </row>
    <row r="1592" spans="1:15" s="176" customFormat="1" ht="15" x14ac:dyDescent="0.15">
      <c r="A1592" s="183" t="s">
        <v>20</v>
      </c>
      <c r="B1592" s="183" t="s">
        <v>42</v>
      </c>
      <c r="C1592" s="184"/>
      <c r="D1592" s="183" t="s">
        <v>17</v>
      </c>
      <c r="E1592" s="183" t="s">
        <v>18</v>
      </c>
      <c r="F1592" s="185">
        <v>45029</v>
      </c>
      <c r="G1592" s="183" t="s">
        <v>43</v>
      </c>
      <c r="H1592" s="186">
        <v>6840000</v>
      </c>
      <c r="I1592" s="183" t="s">
        <v>19</v>
      </c>
      <c r="J1592" s="183">
        <v>68400</v>
      </c>
      <c r="K1592" s="184"/>
      <c r="L1592" s="183">
        <v>2023</v>
      </c>
      <c r="M1592" s="184"/>
      <c r="N1592" s="184"/>
      <c r="O1592" s="184"/>
    </row>
    <row r="1593" spans="1:15" s="176" customFormat="1" ht="15" x14ac:dyDescent="0.15">
      <c r="A1593" s="183" t="s">
        <v>20</v>
      </c>
      <c r="B1593" s="183" t="s">
        <v>42</v>
      </c>
      <c r="C1593" s="184"/>
      <c r="D1593" s="183" t="s">
        <v>17</v>
      </c>
      <c r="E1593" s="183" t="s">
        <v>18</v>
      </c>
      <c r="F1593" s="185">
        <v>45030</v>
      </c>
      <c r="G1593" s="183" t="s">
        <v>43</v>
      </c>
      <c r="H1593" s="186">
        <v>8400000</v>
      </c>
      <c r="I1593" s="183" t="s">
        <v>19</v>
      </c>
      <c r="J1593" s="183">
        <v>84000</v>
      </c>
      <c r="K1593" s="184"/>
      <c r="L1593" s="183">
        <v>2023</v>
      </c>
      <c r="M1593" s="184"/>
      <c r="N1593" s="184"/>
      <c r="O1593" s="184"/>
    </row>
    <row r="1594" spans="1:15" s="176" customFormat="1" ht="15" x14ac:dyDescent="0.15">
      <c r="A1594" s="183" t="s">
        <v>20</v>
      </c>
      <c r="B1594" s="183" t="s">
        <v>42</v>
      </c>
      <c r="C1594" s="184"/>
      <c r="D1594" s="183" t="s">
        <v>17</v>
      </c>
      <c r="E1594" s="183" t="s">
        <v>18</v>
      </c>
      <c r="F1594" s="185">
        <v>45031</v>
      </c>
      <c r="G1594" s="183" t="s">
        <v>43</v>
      </c>
      <c r="H1594" s="186">
        <v>9320000</v>
      </c>
      <c r="I1594" s="183" t="s">
        <v>19</v>
      </c>
      <c r="J1594" s="183">
        <v>93200</v>
      </c>
      <c r="K1594" s="184"/>
      <c r="L1594" s="183">
        <v>2023</v>
      </c>
      <c r="M1594" s="184"/>
      <c r="N1594" s="184"/>
      <c r="O1594" s="184"/>
    </row>
    <row r="1595" spans="1:15" s="176" customFormat="1" ht="15" x14ac:dyDescent="0.15">
      <c r="A1595" s="183" t="s">
        <v>20</v>
      </c>
      <c r="B1595" s="183" t="s">
        <v>42</v>
      </c>
      <c r="C1595" s="184"/>
      <c r="D1595" s="183" t="s">
        <v>17</v>
      </c>
      <c r="E1595" s="183" t="s">
        <v>18</v>
      </c>
      <c r="F1595" s="185">
        <v>45032</v>
      </c>
      <c r="G1595" s="183" t="s">
        <v>43</v>
      </c>
      <c r="H1595" s="186">
        <v>7000000</v>
      </c>
      <c r="I1595" s="183" t="s">
        <v>19</v>
      </c>
      <c r="J1595" s="183">
        <v>70000</v>
      </c>
      <c r="K1595" s="184"/>
      <c r="L1595" s="183">
        <v>2023</v>
      </c>
      <c r="M1595" s="184"/>
      <c r="N1595" s="184"/>
      <c r="O1595" s="184"/>
    </row>
    <row r="1596" spans="1:15" s="176" customFormat="1" ht="15" x14ac:dyDescent="0.15">
      <c r="A1596" s="183" t="s">
        <v>20</v>
      </c>
      <c r="B1596" s="183" t="s">
        <v>42</v>
      </c>
      <c r="C1596" s="184"/>
      <c r="D1596" s="183" t="s">
        <v>17</v>
      </c>
      <c r="E1596" s="183" t="s">
        <v>18</v>
      </c>
      <c r="F1596" s="185">
        <v>45033</v>
      </c>
      <c r="G1596" s="183" t="s">
        <v>43</v>
      </c>
      <c r="H1596" s="186">
        <v>9720000</v>
      </c>
      <c r="I1596" s="183" t="s">
        <v>19</v>
      </c>
      <c r="J1596" s="183">
        <v>97200</v>
      </c>
      <c r="K1596" s="184"/>
      <c r="L1596" s="183">
        <v>2023</v>
      </c>
      <c r="M1596" s="184"/>
      <c r="N1596" s="184"/>
      <c r="O1596" s="184"/>
    </row>
    <row r="1597" spans="1:15" s="176" customFormat="1" ht="15" x14ac:dyDescent="0.15">
      <c r="A1597" s="183" t="s">
        <v>20</v>
      </c>
      <c r="B1597" s="183" t="s">
        <v>42</v>
      </c>
      <c r="C1597" s="184"/>
      <c r="D1597" s="183" t="s">
        <v>17</v>
      </c>
      <c r="E1597" s="183" t="s">
        <v>18</v>
      </c>
      <c r="F1597" s="185">
        <v>45034</v>
      </c>
      <c r="G1597" s="183" t="s">
        <v>43</v>
      </c>
      <c r="H1597" s="186">
        <v>11520000</v>
      </c>
      <c r="I1597" s="183" t="s">
        <v>19</v>
      </c>
      <c r="J1597" s="183">
        <v>115200</v>
      </c>
      <c r="K1597" s="184"/>
      <c r="L1597" s="183">
        <v>2023</v>
      </c>
      <c r="M1597" s="184"/>
      <c r="N1597" s="184"/>
      <c r="O1597" s="184"/>
    </row>
    <row r="1598" spans="1:15" s="176" customFormat="1" ht="15" x14ac:dyDescent="0.15">
      <c r="A1598" s="183" t="s">
        <v>20</v>
      </c>
      <c r="B1598" s="183" t="s">
        <v>42</v>
      </c>
      <c r="C1598" s="184"/>
      <c r="D1598" s="183" t="s">
        <v>17</v>
      </c>
      <c r="E1598" s="183" t="s">
        <v>18</v>
      </c>
      <c r="F1598" s="185">
        <v>45035</v>
      </c>
      <c r="G1598" s="183" t="s">
        <v>43</v>
      </c>
      <c r="H1598" s="186">
        <v>10840000</v>
      </c>
      <c r="I1598" s="183" t="s">
        <v>19</v>
      </c>
      <c r="J1598" s="183">
        <v>108400</v>
      </c>
      <c r="K1598" s="184"/>
      <c r="L1598" s="183">
        <v>2023</v>
      </c>
      <c r="M1598" s="184"/>
      <c r="N1598" s="184"/>
      <c r="O1598" s="184"/>
    </row>
    <row r="1599" spans="1:15" s="176" customFormat="1" ht="15" x14ac:dyDescent="0.15">
      <c r="A1599" s="183" t="s">
        <v>20</v>
      </c>
      <c r="B1599" s="183" t="s">
        <v>42</v>
      </c>
      <c r="C1599" s="184"/>
      <c r="D1599" s="183" t="s">
        <v>17</v>
      </c>
      <c r="E1599" s="183" t="s">
        <v>18</v>
      </c>
      <c r="F1599" s="185">
        <v>45036</v>
      </c>
      <c r="G1599" s="183" t="s">
        <v>43</v>
      </c>
      <c r="H1599" s="186">
        <v>10320000</v>
      </c>
      <c r="I1599" s="183" t="s">
        <v>19</v>
      </c>
      <c r="J1599" s="183">
        <v>103200</v>
      </c>
      <c r="K1599" s="184"/>
      <c r="L1599" s="183">
        <v>2023</v>
      </c>
      <c r="M1599" s="184"/>
      <c r="N1599" s="184"/>
      <c r="O1599" s="184"/>
    </row>
    <row r="1600" spans="1:15" s="176" customFormat="1" ht="15" x14ac:dyDescent="0.15">
      <c r="A1600" s="183" t="s">
        <v>20</v>
      </c>
      <c r="B1600" s="183" t="s">
        <v>42</v>
      </c>
      <c r="C1600" s="184"/>
      <c r="D1600" s="183" t="s">
        <v>17</v>
      </c>
      <c r="E1600" s="183" t="s">
        <v>18</v>
      </c>
      <c r="F1600" s="185">
        <v>45037</v>
      </c>
      <c r="G1600" s="183" t="s">
        <v>43</v>
      </c>
      <c r="H1600" s="186">
        <v>10720000</v>
      </c>
      <c r="I1600" s="183" t="s">
        <v>19</v>
      </c>
      <c r="J1600" s="183">
        <v>107200</v>
      </c>
      <c r="K1600" s="184"/>
      <c r="L1600" s="183">
        <v>2023</v>
      </c>
      <c r="M1600" s="184"/>
      <c r="N1600" s="184"/>
      <c r="O1600" s="184"/>
    </row>
    <row r="1601" spans="1:15" s="176" customFormat="1" ht="15" x14ac:dyDescent="0.15">
      <c r="A1601" s="183" t="s">
        <v>20</v>
      </c>
      <c r="B1601" s="183" t="s">
        <v>42</v>
      </c>
      <c r="C1601" s="184"/>
      <c r="D1601" s="183" t="s">
        <v>17</v>
      </c>
      <c r="E1601" s="183" t="s">
        <v>18</v>
      </c>
      <c r="F1601" s="185">
        <v>45038</v>
      </c>
      <c r="G1601" s="183" t="s">
        <v>43</v>
      </c>
      <c r="H1601" s="186">
        <v>10400000</v>
      </c>
      <c r="I1601" s="183" t="s">
        <v>19</v>
      </c>
      <c r="J1601" s="183">
        <v>104000</v>
      </c>
      <c r="K1601" s="184"/>
      <c r="L1601" s="183">
        <v>2023</v>
      </c>
      <c r="M1601" s="184"/>
      <c r="N1601" s="184"/>
      <c r="O1601" s="184"/>
    </row>
    <row r="1602" spans="1:15" s="176" customFormat="1" ht="15" x14ac:dyDescent="0.15">
      <c r="A1602" s="183" t="s">
        <v>20</v>
      </c>
      <c r="B1602" s="183" t="s">
        <v>42</v>
      </c>
      <c r="C1602" s="184"/>
      <c r="D1602" s="183" t="s">
        <v>17</v>
      </c>
      <c r="E1602" s="183" t="s">
        <v>18</v>
      </c>
      <c r="F1602" s="185">
        <v>45039</v>
      </c>
      <c r="G1602" s="183" t="s">
        <v>43</v>
      </c>
      <c r="H1602" s="186">
        <v>6200000</v>
      </c>
      <c r="I1602" s="183" t="s">
        <v>19</v>
      </c>
      <c r="J1602" s="183">
        <v>62000</v>
      </c>
      <c r="K1602" s="184"/>
      <c r="L1602" s="183">
        <v>2023</v>
      </c>
      <c r="M1602" s="184"/>
      <c r="N1602" s="184"/>
      <c r="O1602" s="184"/>
    </row>
    <row r="1603" spans="1:15" s="176" customFormat="1" ht="15" x14ac:dyDescent="0.15">
      <c r="A1603" s="183" t="s">
        <v>20</v>
      </c>
      <c r="B1603" s="183" t="s">
        <v>42</v>
      </c>
      <c r="C1603" s="184"/>
      <c r="D1603" s="183" t="s">
        <v>17</v>
      </c>
      <c r="E1603" s="183" t="s">
        <v>18</v>
      </c>
      <c r="F1603" s="185">
        <v>45040</v>
      </c>
      <c r="G1603" s="183" t="s">
        <v>43</v>
      </c>
      <c r="H1603" s="186">
        <v>8200000</v>
      </c>
      <c r="I1603" s="183" t="s">
        <v>19</v>
      </c>
      <c r="J1603" s="183">
        <v>82000</v>
      </c>
      <c r="K1603" s="184"/>
      <c r="L1603" s="183">
        <v>2023</v>
      </c>
      <c r="M1603" s="184"/>
      <c r="N1603" s="184"/>
      <c r="O1603" s="184"/>
    </row>
    <row r="1604" spans="1:15" s="176" customFormat="1" ht="15" x14ac:dyDescent="0.15">
      <c r="A1604" s="183" t="s">
        <v>20</v>
      </c>
      <c r="B1604" s="183" t="s">
        <v>42</v>
      </c>
      <c r="C1604" s="184"/>
      <c r="D1604" s="183" t="s">
        <v>17</v>
      </c>
      <c r="E1604" s="183" t="s">
        <v>18</v>
      </c>
      <c r="F1604" s="185">
        <v>45041</v>
      </c>
      <c r="G1604" s="183" t="s">
        <v>43</v>
      </c>
      <c r="H1604" s="186">
        <v>9400000</v>
      </c>
      <c r="I1604" s="183" t="s">
        <v>19</v>
      </c>
      <c r="J1604" s="183">
        <v>94000</v>
      </c>
      <c r="K1604" s="184"/>
      <c r="L1604" s="183">
        <v>2023</v>
      </c>
      <c r="M1604" s="184"/>
      <c r="N1604" s="184"/>
      <c r="O1604" s="184"/>
    </row>
    <row r="1605" spans="1:15" s="176" customFormat="1" ht="15" x14ac:dyDescent="0.15">
      <c r="A1605" s="183" t="s">
        <v>20</v>
      </c>
      <c r="B1605" s="183" t="s">
        <v>42</v>
      </c>
      <c r="C1605" s="184"/>
      <c r="D1605" s="183" t="s">
        <v>17</v>
      </c>
      <c r="E1605" s="183" t="s">
        <v>18</v>
      </c>
      <c r="F1605" s="185">
        <v>45042</v>
      </c>
      <c r="G1605" s="183" t="s">
        <v>43</v>
      </c>
      <c r="H1605" s="186">
        <v>9000000</v>
      </c>
      <c r="I1605" s="183" t="s">
        <v>19</v>
      </c>
      <c r="J1605" s="183">
        <v>90000</v>
      </c>
      <c r="K1605" s="184"/>
      <c r="L1605" s="183">
        <v>2023</v>
      </c>
      <c r="M1605" s="184"/>
      <c r="N1605" s="184"/>
      <c r="O1605" s="184"/>
    </row>
    <row r="1606" spans="1:15" s="176" customFormat="1" ht="15" x14ac:dyDescent="0.15">
      <c r="A1606" s="183" t="s">
        <v>20</v>
      </c>
      <c r="B1606" s="183" t="s">
        <v>42</v>
      </c>
      <c r="C1606" s="184"/>
      <c r="D1606" s="183" t="s">
        <v>17</v>
      </c>
      <c r="E1606" s="183" t="s">
        <v>18</v>
      </c>
      <c r="F1606" s="185">
        <v>45043</v>
      </c>
      <c r="G1606" s="183" t="s">
        <v>43</v>
      </c>
      <c r="H1606" s="186">
        <v>9640000</v>
      </c>
      <c r="I1606" s="183" t="s">
        <v>19</v>
      </c>
      <c r="J1606" s="183">
        <v>96400</v>
      </c>
      <c r="K1606" s="184"/>
      <c r="L1606" s="183">
        <v>2023</v>
      </c>
      <c r="M1606" s="184"/>
      <c r="N1606" s="184"/>
      <c r="O1606" s="184"/>
    </row>
    <row r="1607" spans="1:15" s="176" customFormat="1" ht="15" x14ac:dyDescent="0.15">
      <c r="A1607" s="183" t="s">
        <v>20</v>
      </c>
      <c r="B1607" s="183" t="s">
        <v>42</v>
      </c>
      <c r="C1607" s="184"/>
      <c r="D1607" s="183" t="s">
        <v>17</v>
      </c>
      <c r="E1607" s="183" t="s">
        <v>18</v>
      </c>
      <c r="F1607" s="185">
        <v>45044</v>
      </c>
      <c r="G1607" s="183" t="s">
        <v>43</v>
      </c>
      <c r="H1607" s="186">
        <v>9920000</v>
      </c>
      <c r="I1607" s="183" t="s">
        <v>19</v>
      </c>
      <c r="J1607" s="183">
        <v>99200</v>
      </c>
      <c r="K1607" s="184"/>
      <c r="L1607" s="183">
        <v>2023</v>
      </c>
      <c r="M1607" s="184"/>
      <c r="N1607" s="184"/>
      <c r="O1607" s="184"/>
    </row>
    <row r="1608" spans="1:15" s="176" customFormat="1" ht="15" x14ac:dyDescent="0.15">
      <c r="A1608" s="183" t="s">
        <v>20</v>
      </c>
      <c r="B1608" s="183" t="s">
        <v>42</v>
      </c>
      <c r="C1608" s="184"/>
      <c r="D1608" s="183" t="s">
        <v>17</v>
      </c>
      <c r="E1608" s="183" t="s">
        <v>18</v>
      </c>
      <c r="F1608" s="185">
        <v>45045</v>
      </c>
      <c r="G1608" s="183" t="s">
        <v>43</v>
      </c>
      <c r="H1608" s="186">
        <v>9080000</v>
      </c>
      <c r="I1608" s="183" t="s">
        <v>19</v>
      </c>
      <c r="J1608" s="183">
        <v>90800</v>
      </c>
      <c r="K1608" s="184"/>
      <c r="L1608" s="183">
        <v>2023</v>
      </c>
      <c r="M1608" s="184"/>
      <c r="N1608" s="184"/>
      <c r="O1608" s="184"/>
    </row>
    <row r="1609" spans="1:15" s="176" customFormat="1" ht="15" x14ac:dyDescent="0.15">
      <c r="A1609" s="183" t="s">
        <v>20</v>
      </c>
      <c r="B1609" s="183" t="s">
        <v>42</v>
      </c>
      <c r="C1609" s="184"/>
      <c r="D1609" s="183" t="s">
        <v>17</v>
      </c>
      <c r="E1609" s="183" t="s">
        <v>18</v>
      </c>
      <c r="F1609" s="185">
        <v>45046</v>
      </c>
      <c r="G1609" s="183" t="s">
        <v>43</v>
      </c>
      <c r="H1609" s="186">
        <v>7200000</v>
      </c>
      <c r="I1609" s="183" t="s">
        <v>19</v>
      </c>
      <c r="J1609" s="183">
        <v>72000</v>
      </c>
      <c r="K1609" s="184"/>
      <c r="L1609" s="183">
        <v>2023</v>
      </c>
      <c r="M1609" s="184"/>
      <c r="N1609" s="184"/>
      <c r="O1609" s="184"/>
    </row>
    <row r="1610" spans="1:15" s="176" customFormat="1" ht="15" x14ac:dyDescent="0.15">
      <c r="A1610" s="183" t="s">
        <v>20</v>
      </c>
      <c r="B1610" s="183" t="s">
        <v>42</v>
      </c>
      <c r="C1610" s="184"/>
      <c r="D1610" s="183" t="s">
        <v>17</v>
      </c>
      <c r="E1610" s="183" t="s">
        <v>18</v>
      </c>
      <c r="F1610" s="185">
        <v>45047</v>
      </c>
      <c r="G1610" s="183" t="s">
        <v>43</v>
      </c>
      <c r="H1610" s="186">
        <v>10600000</v>
      </c>
      <c r="I1610" s="183" t="s">
        <v>19</v>
      </c>
      <c r="J1610" s="183">
        <v>106000</v>
      </c>
      <c r="K1610" s="184"/>
      <c r="L1610" s="183">
        <v>2023</v>
      </c>
      <c r="M1610" s="184"/>
      <c r="N1610" s="184"/>
      <c r="O1610" s="184"/>
    </row>
    <row r="1611" spans="1:15" s="176" customFormat="1" ht="15" x14ac:dyDescent="0.15">
      <c r="A1611" s="183" t="s">
        <v>20</v>
      </c>
      <c r="B1611" s="183" t="s">
        <v>42</v>
      </c>
      <c r="C1611" s="184"/>
      <c r="D1611" s="183" t="s">
        <v>17</v>
      </c>
      <c r="E1611" s="183" t="s">
        <v>18</v>
      </c>
      <c r="F1611" s="185">
        <v>45048</v>
      </c>
      <c r="G1611" s="183" t="s">
        <v>43</v>
      </c>
      <c r="H1611" s="186">
        <v>10760000</v>
      </c>
      <c r="I1611" s="183" t="s">
        <v>19</v>
      </c>
      <c r="J1611" s="183">
        <v>107600</v>
      </c>
      <c r="K1611" s="184"/>
      <c r="L1611" s="183">
        <v>2023</v>
      </c>
      <c r="M1611" s="184"/>
      <c r="N1611" s="184"/>
      <c r="O1611" s="184"/>
    </row>
    <row r="1612" spans="1:15" s="176" customFormat="1" ht="15" x14ac:dyDescent="0.15">
      <c r="A1612" s="183" t="s">
        <v>20</v>
      </c>
      <c r="B1612" s="183" t="s">
        <v>42</v>
      </c>
      <c r="C1612" s="184"/>
      <c r="D1612" s="183" t="s">
        <v>17</v>
      </c>
      <c r="E1612" s="183" t="s">
        <v>18</v>
      </c>
      <c r="F1612" s="185">
        <v>45049</v>
      </c>
      <c r="G1612" s="183" t="s">
        <v>43</v>
      </c>
      <c r="H1612" s="186">
        <v>10840000</v>
      </c>
      <c r="I1612" s="183" t="s">
        <v>19</v>
      </c>
      <c r="J1612" s="183">
        <v>108400</v>
      </c>
      <c r="K1612" s="184"/>
      <c r="L1612" s="183">
        <v>2023</v>
      </c>
      <c r="M1612" s="184"/>
      <c r="N1612" s="184"/>
      <c r="O1612" s="184"/>
    </row>
    <row r="1613" spans="1:15" s="176" customFormat="1" ht="15" x14ac:dyDescent="0.15">
      <c r="A1613" s="183" t="s">
        <v>20</v>
      </c>
      <c r="B1613" s="183" t="s">
        <v>42</v>
      </c>
      <c r="C1613" s="184"/>
      <c r="D1613" s="183" t="s">
        <v>17</v>
      </c>
      <c r="E1613" s="183" t="s">
        <v>18</v>
      </c>
      <c r="F1613" s="185">
        <v>45050</v>
      </c>
      <c r="G1613" s="183" t="s">
        <v>43</v>
      </c>
      <c r="H1613" s="186">
        <v>10680000</v>
      </c>
      <c r="I1613" s="183" t="s">
        <v>19</v>
      </c>
      <c r="J1613" s="183">
        <v>106800</v>
      </c>
      <c r="K1613" s="184"/>
      <c r="L1613" s="183">
        <v>2023</v>
      </c>
      <c r="M1613" s="184"/>
      <c r="N1613" s="184"/>
      <c r="O1613" s="184"/>
    </row>
    <row r="1614" spans="1:15" s="176" customFormat="1" ht="15" x14ac:dyDescent="0.15">
      <c r="A1614" s="183" t="s">
        <v>20</v>
      </c>
      <c r="B1614" s="183" t="s">
        <v>42</v>
      </c>
      <c r="C1614" s="184"/>
      <c r="D1614" s="183" t="s">
        <v>17</v>
      </c>
      <c r="E1614" s="183" t="s">
        <v>18</v>
      </c>
      <c r="F1614" s="185">
        <v>45051</v>
      </c>
      <c r="G1614" s="183" t="s">
        <v>43</v>
      </c>
      <c r="H1614" s="186">
        <v>12040000</v>
      </c>
      <c r="I1614" s="183" t="s">
        <v>19</v>
      </c>
      <c r="J1614" s="183">
        <v>120400</v>
      </c>
      <c r="K1614" s="184"/>
      <c r="L1614" s="183">
        <v>2023</v>
      </c>
      <c r="M1614" s="184"/>
      <c r="N1614" s="184"/>
      <c r="O1614" s="184"/>
    </row>
    <row r="1615" spans="1:15" s="176" customFormat="1" ht="15" x14ac:dyDescent="0.15">
      <c r="A1615" s="183" t="s">
        <v>20</v>
      </c>
      <c r="B1615" s="183" t="s">
        <v>42</v>
      </c>
      <c r="C1615" s="184"/>
      <c r="D1615" s="183" t="s">
        <v>17</v>
      </c>
      <c r="E1615" s="183" t="s">
        <v>18</v>
      </c>
      <c r="F1615" s="185">
        <v>45052</v>
      </c>
      <c r="G1615" s="183" t="s">
        <v>43</v>
      </c>
      <c r="H1615" s="186">
        <v>12680000</v>
      </c>
      <c r="I1615" s="183" t="s">
        <v>19</v>
      </c>
      <c r="J1615" s="183">
        <v>126800</v>
      </c>
      <c r="K1615" s="184"/>
      <c r="L1615" s="183">
        <v>2023</v>
      </c>
      <c r="M1615" s="184"/>
      <c r="N1615" s="184"/>
      <c r="O1615" s="184"/>
    </row>
    <row r="1616" spans="1:15" s="176" customFormat="1" ht="15" x14ac:dyDescent="0.15">
      <c r="A1616" s="183" t="s">
        <v>20</v>
      </c>
      <c r="B1616" s="183" t="s">
        <v>42</v>
      </c>
      <c r="C1616" s="184"/>
      <c r="D1616" s="183" t="s">
        <v>17</v>
      </c>
      <c r="E1616" s="183" t="s">
        <v>18</v>
      </c>
      <c r="F1616" s="185">
        <v>45053</v>
      </c>
      <c r="G1616" s="183" t="s">
        <v>43</v>
      </c>
      <c r="H1616" s="186">
        <v>11000000</v>
      </c>
      <c r="I1616" s="183" t="s">
        <v>19</v>
      </c>
      <c r="J1616" s="183">
        <v>110000</v>
      </c>
      <c r="K1616" s="184"/>
      <c r="L1616" s="183">
        <v>2023</v>
      </c>
      <c r="M1616" s="184"/>
      <c r="N1616" s="184"/>
      <c r="O1616" s="184"/>
    </row>
    <row r="1617" spans="1:15" s="176" customFormat="1" ht="15" x14ac:dyDescent="0.15">
      <c r="A1617" s="183" t="s">
        <v>20</v>
      </c>
      <c r="B1617" s="183" t="s">
        <v>42</v>
      </c>
      <c r="C1617" s="184"/>
      <c r="D1617" s="183" t="s">
        <v>17</v>
      </c>
      <c r="E1617" s="183" t="s">
        <v>18</v>
      </c>
      <c r="F1617" s="185">
        <v>45054</v>
      </c>
      <c r="G1617" s="183" t="s">
        <v>43</v>
      </c>
      <c r="H1617" s="186">
        <v>14400000</v>
      </c>
      <c r="I1617" s="183" t="s">
        <v>19</v>
      </c>
      <c r="J1617" s="183">
        <v>144000</v>
      </c>
      <c r="K1617" s="184"/>
      <c r="L1617" s="183">
        <v>2023</v>
      </c>
      <c r="M1617" s="184"/>
      <c r="N1617" s="184"/>
      <c r="O1617" s="184"/>
    </row>
    <row r="1618" spans="1:15" s="176" customFormat="1" ht="15" x14ac:dyDescent="0.15">
      <c r="A1618" s="183" t="s">
        <v>20</v>
      </c>
      <c r="B1618" s="183" t="s">
        <v>42</v>
      </c>
      <c r="C1618" s="184"/>
      <c r="D1618" s="183" t="s">
        <v>17</v>
      </c>
      <c r="E1618" s="183" t="s">
        <v>18</v>
      </c>
      <c r="F1618" s="185">
        <v>45055</v>
      </c>
      <c r="G1618" s="183" t="s">
        <v>43</v>
      </c>
      <c r="H1618" s="186">
        <v>15200000</v>
      </c>
      <c r="I1618" s="183" t="s">
        <v>19</v>
      </c>
      <c r="J1618" s="183">
        <v>152000</v>
      </c>
      <c r="K1618" s="184"/>
      <c r="L1618" s="183">
        <v>2023</v>
      </c>
      <c r="M1618" s="184"/>
      <c r="N1618" s="184"/>
      <c r="O1618" s="184"/>
    </row>
    <row r="1619" spans="1:15" s="176" customFormat="1" ht="15" x14ac:dyDescent="0.15">
      <c r="A1619" s="183" t="s">
        <v>20</v>
      </c>
      <c r="B1619" s="183" t="s">
        <v>42</v>
      </c>
      <c r="C1619" s="184"/>
      <c r="D1619" s="183" t="s">
        <v>17</v>
      </c>
      <c r="E1619" s="183" t="s">
        <v>18</v>
      </c>
      <c r="F1619" s="185">
        <v>45056</v>
      </c>
      <c r="G1619" s="183" t="s">
        <v>43</v>
      </c>
      <c r="H1619" s="186">
        <v>15000000</v>
      </c>
      <c r="I1619" s="183" t="s">
        <v>19</v>
      </c>
      <c r="J1619" s="183">
        <v>150000</v>
      </c>
      <c r="K1619" s="184"/>
      <c r="L1619" s="183">
        <v>2023</v>
      </c>
      <c r="M1619" s="184"/>
      <c r="N1619" s="184"/>
      <c r="O1619" s="184"/>
    </row>
    <row r="1620" spans="1:15" s="176" customFormat="1" ht="15" x14ac:dyDescent="0.15">
      <c r="A1620" s="183" t="s">
        <v>20</v>
      </c>
      <c r="B1620" s="183" t="s">
        <v>42</v>
      </c>
      <c r="C1620" s="184"/>
      <c r="D1620" s="183" t="s">
        <v>17</v>
      </c>
      <c r="E1620" s="183" t="s">
        <v>18</v>
      </c>
      <c r="F1620" s="185">
        <v>45057</v>
      </c>
      <c r="G1620" s="183" t="s">
        <v>43</v>
      </c>
      <c r="H1620" s="186">
        <v>19520000</v>
      </c>
      <c r="I1620" s="183" t="s">
        <v>19</v>
      </c>
      <c r="J1620" s="183">
        <v>195200</v>
      </c>
      <c r="K1620" s="184"/>
      <c r="L1620" s="183">
        <v>2023</v>
      </c>
      <c r="M1620" s="184"/>
      <c r="N1620" s="184"/>
      <c r="O1620" s="184"/>
    </row>
    <row r="1621" spans="1:15" s="176" customFormat="1" ht="15" x14ac:dyDescent="0.15">
      <c r="A1621" s="183" t="s">
        <v>20</v>
      </c>
      <c r="B1621" s="183" t="s">
        <v>42</v>
      </c>
      <c r="C1621" s="184"/>
      <c r="D1621" s="183" t="s">
        <v>17</v>
      </c>
      <c r="E1621" s="183" t="s">
        <v>18</v>
      </c>
      <c r="F1621" s="185">
        <v>45058</v>
      </c>
      <c r="G1621" s="183" t="s">
        <v>43</v>
      </c>
      <c r="H1621" s="186">
        <v>18080000</v>
      </c>
      <c r="I1621" s="183" t="s">
        <v>19</v>
      </c>
      <c r="J1621" s="183">
        <v>180800</v>
      </c>
      <c r="K1621" s="184"/>
      <c r="L1621" s="183">
        <v>2023</v>
      </c>
      <c r="M1621" s="184"/>
      <c r="N1621" s="184"/>
      <c r="O1621" s="184"/>
    </row>
    <row r="1622" spans="1:15" s="176" customFormat="1" ht="15" x14ac:dyDescent="0.15">
      <c r="A1622" s="183" t="s">
        <v>20</v>
      </c>
      <c r="B1622" s="183" t="s">
        <v>42</v>
      </c>
      <c r="C1622" s="184"/>
      <c r="D1622" s="183" t="s">
        <v>17</v>
      </c>
      <c r="E1622" s="183" t="s">
        <v>18</v>
      </c>
      <c r="F1622" s="185">
        <v>45059</v>
      </c>
      <c r="G1622" s="183" t="s">
        <v>43</v>
      </c>
      <c r="H1622" s="186">
        <v>16080000</v>
      </c>
      <c r="I1622" s="183" t="s">
        <v>19</v>
      </c>
      <c r="J1622" s="183">
        <v>160800</v>
      </c>
      <c r="K1622" s="184"/>
      <c r="L1622" s="183">
        <v>2023</v>
      </c>
      <c r="M1622" s="184"/>
      <c r="N1622" s="184"/>
      <c r="O1622" s="184"/>
    </row>
    <row r="1623" spans="1:15" s="176" customFormat="1" ht="15" x14ac:dyDescent="0.15">
      <c r="A1623" s="183" t="s">
        <v>20</v>
      </c>
      <c r="B1623" s="183" t="s">
        <v>42</v>
      </c>
      <c r="C1623" s="184"/>
      <c r="D1623" s="183" t="s">
        <v>17</v>
      </c>
      <c r="E1623" s="183" t="s">
        <v>18</v>
      </c>
      <c r="F1623" s="185">
        <v>45060</v>
      </c>
      <c r="G1623" s="183" t="s">
        <v>43</v>
      </c>
      <c r="H1623" s="186">
        <v>12120000</v>
      </c>
      <c r="I1623" s="183" t="s">
        <v>19</v>
      </c>
      <c r="J1623" s="183">
        <v>121200</v>
      </c>
      <c r="K1623" s="184"/>
      <c r="L1623" s="183">
        <v>2023</v>
      </c>
      <c r="M1623" s="184"/>
      <c r="N1623" s="184"/>
      <c r="O1623" s="184"/>
    </row>
    <row r="1624" spans="1:15" s="176" customFormat="1" ht="15" x14ac:dyDescent="0.15">
      <c r="A1624" s="183" t="s">
        <v>20</v>
      </c>
      <c r="B1624" s="183" t="s">
        <v>42</v>
      </c>
      <c r="C1624" s="184"/>
      <c r="D1624" s="183" t="s">
        <v>17</v>
      </c>
      <c r="E1624" s="183" t="s">
        <v>18</v>
      </c>
      <c r="F1624" s="185">
        <v>45061</v>
      </c>
      <c r="G1624" s="183" t="s">
        <v>43</v>
      </c>
      <c r="H1624" s="186">
        <v>15920000</v>
      </c>
      <c r="I1624" s="183" t="s">
        <v>19</v>
      </c>
      <c r="J1624" s="183">
        <v>159200</v>
      </c>
      <c r="K1624" s="184"/>
      <c r="L1624" s="183">
        <v>2023</v>
      </c>
      <c r="M1624" s="184"/>
      <c r="N1624" s="184"/>
      <c r="O1624" s="184"/>
    </row>
    <row r="1625" spans="1:15" s="176" customFormat="1" ht="15" x14ac:dyDescent="0.15">
      <c r="A1625" s="183" t="s">
        <v>20</v>
      </c>
      <c r="B1625" s="183" t="s">
        <v>42</v>
      </c>
      <c r="C1625" s="184"/>
      <c r="D1625" s="183" t="s">
        <v>17</v>
      </c>
      <c r="E1625" s="183" t="s">
        <v>18</v>
      </c>
      <c r="F1625" s="185">
        <v>45062</v>
      </c>
      <c r="G1625" s="183" t="s">
        <v>43</v>
      </c>
      <c r="H1625" s="186">
        <v>14800000</v>
      </c>
      <c r="I1625" s="183" t="s">
        <v>19</v>
      </c>
      <c r="J1625" s="183">
        <v>148000</v>
      </c>
      <c r="K1625" s="184"/>
      <c r="L1625" s="183">
        <v>2023</v>
      </c>
      <c r="M1625" s="184"/>
      <c r="N1625" s="184"/>
      <c r="O1625" s="184"/>
    </row>
    <row r="1626" spans="1:15" s="176" customFormat="1" ht="15" x14ac:dyDescent="0.15">
      <c r="A1626" s="183" t="s">
        <v>20</v>
      </c>
      <c r="B1626" s="183" t="s">
        <v>42</v>
      </c>
      <c r="C1626" s="184"/>
      <c r="D1626" s="183" t="s">
        <v>17</v>
      </c>
      <c r="E1626" s="183" t="s">
        <v>18</v>
      </c>
      <c r="F1626" s="185">
        <v>45063</v>
      </c>
      <c r="G1626" s="183" t="s">
        <v>43</v>
      </c>
      <c r="H1626" s="186">
        <v>16040000</v>
      </c>
      <c r="I1626" s="183" t="s">
        <v>19</v>
      </c>
      <c r="J1626" s="183">
        <v>160400</v>
      </c>
      <c r="K1626" s="184"/>
      <c r="L1626" s="183">
        <v>2023</v>
      </c>
      <c r="M1626" s="184"/>
      <c r="N1626" s="184"/>
      <c r="O1626" s="184"/>
    </row>
    <row r="1627" spans="1:15" s="176" customFormat="1" ht="15" x14ac:dyDescent="0.15">
      <c r="A1627" s="183" t="s">
        <v>20</v>
      </c>
      <c r="B1627" s="183" t="s">
        <v>42</v>
      </c>
      <c r="C1627" s="184"/>
      <c r="D1627" s="183" t="s">
        <v>17</v>
      </c>
      <c r="E1627" s="183" t="s">
        <v>18</v>
      </c>
      <c r="F1627" s="185">
        <v>45064</v>
      </c>
      <c r="G1627" s="183" t="s">
        <v>43</v>
      </c>
      <c r="H1627" s="186">
        <v>16000000</v>
      </c>
      <c r="I1627" s="183" t="s">
        <v>19</v>
      </c>
      <c r="J1627" s="183">
        <v>160000</v>
      </c>
      <c r="K1627" s="184"/>
      <c r="L1627" s="183">
        <v>2023</v>
      </c>
      <c r="M1627" s="184"/>
      <c r="N1627" s="184"/>
      <c r="O1627" s="184"/>
    </row>
    <row r="1628" spans="1:15" s="176" customFormat="1" ht="15" x14ac:dyDescent="0.15">
      <c r="A1628" s="183" t="s">
        <v>20</v>
      </c>
      <c r="B1628" s="183" t="s">
        <v>42</v>
      </c>
      <c r="C1628" s="184"/>
      <c r="D1628" s="183" t="s">
        <v>17</v>
      </c>
      <c r="E1628" s="183" t="s">
        <v>18</v>
      </c>
      <c r="F1628" s="185">
        <v>45065</v>
      </c>
      <c r="G1628" s="183" t="s">
        <v>43</v>
      </c>
      <c r="H1628" s="186">
        <v>14280000</v>
      </c>
      <c r="I1628" s="183" t="s">
        <v>19</v>
      </c>
      <c r="J1628" s="183">
        <v>142800</v>
      </c>
      <c r="K1628" s="184"/>
      <c r="L1628" s="183">
        <v>2023</v>
      </c>
      <c r="M1628" s="184"/>
      <c r="N1628" s="184"/>
      <c r="O1628" s="184"/>
    </row>
    <row r="1629" spans="1:15" s="176" customFormat="1" ht="15" x14ac:dyDescent="0.15">
      <c r="A1629" s="183" t="s">
        <v>20</v>
      </c>
      <c r="B1629" s="183" t="s">
        <v>42</v>
      </c>
      <c r="C1629" s="184"/>
      <c r="D1629" s="183" t="s">
        <v>17</v>
      </c>
      <c r="E1629" s="183" t="s">
        <v>18</v>
      </c>
      <c r="F1629" s="185">
        <v>45066</v>
      </c>
      <c r="G1629" s="183" t="s">
        <v>43</v>
      </c>
      <c r="H1629" s="186">
        <v>14040000</v>
      </c>
      <c r="I1629" s="183" t="s">
        <v>19</v>
      </c>
      <c r="J1629" s="183">
        <v>140400</v>
      </c>
      <c r="K1629" s="184"/>
      <c r="L1629" s="183">
        <v>2023</v>
      </c>
      <c r="M1629" s="184"/>
      <c r="N1629" s="184"/>
      <c r="O1629" s="184"/>
    </row>
    <row r="1630" spans="1:15" s="176" customFormat="1" ht="15" x14ac:dyDescent="0.15">
      <c r="A1630" s="183" t="s">
        <v>20</v>
      </c>
      <c r="B1630" s="183" t="s">
        <v>42</v>
      </c>
      <c r="C1630" s="184"/>
      <c r="D1630" s="183" t="s">
        <v>17</v>
      </c>
      <c r="E1630" s="183" t="s">
        <v>18</v>
      </c>
      <c r="F1630" s="185">
        <v>45067</v>
      </c>
      <c r="G1630" s="183" t="s">
        <v>43</v>
      </c>
      <c r="H1630" s="186">
        <v>11200000</v>
      </c>
      <c r="I1630" s="183" t="s">
        <v>19</v>
      </c>
      <c r="J1630" s="183">
        <v>112000</v>
      </c>
      <c r="K1630" s="184"/>
      <c r="L1630" s="183">
        <v>2023</v>
      </c>
      <c r="M1630" s="184"/>
      <c r="N1630" s="184"/>
      <c r="O1630" s="184"/>
    </row>
    <row r="1631" spans="1:15" s="176" customFormat="1" ht="15" x14ac:dyDescent="0.15">
      <c r="A1631" s="183" t="s">
        <v>20</v>
      </c>
      <c r="B1631" s="183" t="s">
        <v>42</v>
      </c>
      <c r="C1631" s="184"/>
      <c r="D1631" s="183" t="s">
        <v>17</v>
      </c>
      <c r="E1631" s="183" t="s">
        <v>18</v>
      </c>
      <c r="F1631" s="185">
        <v>45068</v>
      </c>
      <c r="G1631" s="183" t="s">
        <v>43</v>
      </c>
      <c r="H1631" s="186">
        <v>17080000</v>
      </c>
      <c r="I1631" s="183" t="s">
        <v>19</v>
      </c>
      <c r="J1631" s="183">
        <v>170800</v>
      </c>
      <c r="K1631" s="184"/>
      <c r="L1631" s="183">
        <v>2023</v>
      </c>
      <c r="M1631" s="184"/>
      <c r="N1631" s="184"/>
      <c r="O1631" s="184"/>
    </row>
    <row r="1632" spans="1:15" s="176" customFormat="1" ht="15" x14ac:dyDescent="0.15">
      <c r="A1632" s="183" t="s">
        <v>20</v>
      </c>
      <c r="B1632" s="183" t="s">
        <v>42</v>
      </c>
      <c r="C1632" s="184"/>
      <c r="D1632" s="183" t="s">
        <v>17</v>
      </c>
      <c r="E1632" s="183" t="s">
        <v>18</v>
      </c>
      <c r="F1632" s="185">
        <v>45069</v>
      </c>
      <c r="G1632" s="183" t="s">
        <v>43</v>
      </c>
      <c r="H1632" s="186">
        <v>15600000</v>
      </c>
      <c r="I1632" s="183" t="s">
        <v>19</v>
      </c>
      <c r="J1632" s="183">
        <v>156000</v>
      </c>
      <c r="K1632" s="184"/>
      <c r="L1632" s="183">
        <v>2023</v>
      </c>
      <c r="M1632" s="184"/>
      <c r="N1632" s="184"/>
      <c r="O1632" s="184"/>
    </row>
    <row r="1633" spans="1:15" s="176" customFormat="1" ht="15" x14ac:dyDescent="0.15">
      <c r="A1633" s="183" t="s">
        <v>20</v>
      </c>
      <c r="B1633" s="183" t="s">
        <v>42</v>
      </c>
      <c r="C1633" s="184"/>
      <c r="D1633" s="183" t="s">
        <v>17</v>
      </c>
      <c r="E1633" s="183" t="s">
        <v>18</v>
      </c>
      <c r="F1633" s="185">
        <v>45070</v>
      </c>
      <c r="G1633" s="183" t="s">
        <v>43</v>
      </c>
      <c r="H1633" s="186">
        <v>15120000</v>
      </c>
      <c r="I1633" s="183" t="s">
        <v>19</v>
      </c>
      <c r="J1633" s="183">
        <v>151200</v>
      </c>
      <c r="K1633" s="184"/>
      <c r="L1633" s="183">
        <v>2023</v>
      </c>
      <c r="M1633" s="184"/>
      <c r="N1633" s="184"/>
      <c r="O1633" s="184"/>
    </row>
    <row r="1634" spans="1:15" s="176" customFormat="1" ht="15" x14ac:dyDescent="0.15">
      <c r="A1634" s="183" t="s">
        <v>20</v>
      </c>
      <c r="B1634" s="183" t="s">
        <v>42</v>
      </c>
      <c r="C1634" s="184"/>
      <c r="D1634" s="183" t="s">
        <v>17</v>
      </c>
      <c r="E1634" s="183" t="s">
        <v>18</v>
      </c>
      <c r="F1634" s="185">
        <v>45071</v>
      </c>
      <c r="G1634" s="183" t="s">
        <v>43</v>
      </c>
      <c r="H1634" s="186">
        <v>16320000</v>
      </c>
      <c r="I1634" s="183" t="s">
        <v>19</v>
      </c>
      <c r="J1634" s="183">
        <v>163200</v>
      </c>
      <c r="K1634" s="184"/>
      <c r="L1634" s="183">
        <v>2023</v>
      </c>
      <c r="M1634" s="184"/>
      <c r="N1634" s="184"/>
      <c r="O1634" s="184"/>
    </row>
    <row r="1635" spans="1:15" s="176" customFormat="1" ht="15" x14ac:dyDescent="0.15">
      <c r="A1635" s="183" t="s">
        <v>20</v>
      </c>
      <c r="B1635" s="183" t="s">
        <v>42</v>
      </c>
      <c r="C1635" s="184"/>
      <c r="D1635" s="183" t="s">
        <v>17</v>
      </c>
      <c r="E1635" s="183" t="s">
        <v>18</v>
      </c>
      <c r="F1635" s="185">
        <v>45072</v>
      </c>
      <c r="G1635" s="183" t="s">
        <v>43</v>
      </c>
      <c r="H1635" s="186">
        <v>15520000</v>
      </c>
      <c r="I1635" s="183" t="s">
        <v>19</v>
      </c>
      <c r="J1635" s="183">
        <v>155200</v>
      </c>
      <c r="K1635" s="184"/>
      <c r="L1635" s="183">
        <v>2023</v>
      </c>
      <c r="M1635" s="184"/>
      <c r="N1635" s="184"/>
      <c r="O1635" s="184"/>
    </row>
    <row r="1636" spans="1:15" s="176" customFormat="1" ht="15" x14ac:dyDescent="0.15">
      <c r="A1636" s="183" t="s">
        <v>20</v>
      </c>
      <c r="B1636" s="183" t="s">
        <v>42</v>
      </c>
      <c r="C1636" s="184"/>
      <c r="D1636" s="183" t="s">
        <v>17</v>
      </c>
      <c r="E1636" s="183" t="s">
        <v>18</v>
      </c>
      <c r="F1636" s="185">
        <v>45073</v>
      </c>
      <c r="G1636" s="183" t="s">
        <v>43</v>
      </c>
      <c r="H1636" s="186">
        <v>14600000</v>
      </c>
      <c r="I1636" s="183" t="s">
        <v>19</v>
      </c>
      <c r="J1636" s="183">
        <v>146000</v>
      </c>
      <c r="K1636" s="184"/>
      <c r="L1636" s="183">
        <v>2023</v>
      </c>
      <c r="M1636" s="184"/>
      <c r="N1636" s="184"/>
      <c r="O1636" s="184"/>
    </row>
    <row r="1637" spans="1:15" s="176" customFormat="1" ht="15" x14ac:dyDescent="0.15">
      <c r="A1637" s="183" t="s">
        <v>20</v>
      </c>
      <c r="B1637" s="183" t="s">
        <v>42</v>
      </c>
      <c r="C1637" s="184"/>
      <c r="D1637" s="183" t="s">
        <v>17</v>
      </c>
      <c r="E1637" s="183" t="s">
        <v>18</v>
      </c>
      <c r="F1637" s="185">
        <v>45074</v>
      </c>
      <c r="G1637" s="183" t="s">
        <v>43</v>
      </c>
      <c r="H1637" s="186">
        <v>12800000</v>
      </c>
      <c r="I1637" s="183" t="s">
        <v>19</v>
      </c>
      <c r="J1637" s="183">
        <v>128000</v>
      </c>
      <c r="K1637" s="184"/>
      <c r="L1637" s="183">
        <v>2023</v>
      </c>
      <c r="M1637" s="184"/>
      <c r="N1637" s="184"/>
      <c r="O1637" s="184"/>
    </row>
    <row r="1638" spans="1:15" s="176" customFormat="1" ht="15" x14ac:dyDescent="0.15">
      <c r="A1638" s="183" t="s">
        <v>20</v>
      </c>
      <c r="B1638" s="183" t="s">
        <v>42</v>
      </c>
      <c r="C1638" s="184"/>
      <c r="D1638" s="183" t="s">
        <v>17</v>
      </c>
      <c r="E1638" s="183" t="s">
        <v>18</v>
      </c>
      <c r="F1638" s="185">
        <v>45075</v>
      </c>
      <c r="G1638" s="183" t="s">
        <v>43</v>
      </c>
      <c r="H1638" s="186">
        <v>12400000</v>
      </c>
      <c r="I1638" s="183" t="s">
        <v>19</v>
      </c>
      <c r="J1638" s="183">
        <v>124000</v>
      </c>
      <c r="K1638" s="184"/>
      <c r="L1638" s="183">
        <v>2023</v>
      </c>
      <c r="M1638" s="184"/>
      <c r="N1638" s="184"/>
      <c r="O1638" s="184"/>
    </row>
    <row r="1639" spans="1:15" s="176" customFormat="1" ht="15" x14ac:dyDescent="0.15">
      <c r="A1639" s="183" t="s">
        <v>20</v>
      </c>
      <c r="B1639" s="183" t="s">
        <v>42</v>
      </c>
      <c r="C1639" s="184"/>
      <c r="D1639" s="183" t="s">
        <v>17</v>
      </c>
      <c r="E1639" s="183" t="s">
        <v>18</v>
      </c>
      <c r="F1639" s="185">
        <v>45076</v>
      </c>
      <c r="G1639" s="183" t="s">
        <v>43</v>
      </c>
      <c r="H1639" s="186">
        <v>12800000</v>
      </c>
      <c r="I1639" s="183" t="s">
        <v>19</v>
      </c>
      <c r="J1639" s="183">
        <v>128000</v>
      </c>
      <c r="K1639" s="184"/>
      <c r="L1639" s="183">
        <v>2023</v>
      </c>
      <c r="M1639" s="184"/>
      <c r="N1639" s="184"/>
      <c r="O1639" s="184"/>
    </row>
    <row r="1640" spans="1:15" s="176" customFormat="1" ht="15" x14ac:dyDescent="0.15">
      <c r="A1640" s="183" t="s">
        <v>20</v>
      </c>
      <c r="B1640" s="183" t="s">
        <v>42</v>
      </c>
      <c r="C1640" s="184"/>
      <c r="D1640" s="183" t="s">
        <v>17</v>
      </c>
      <c r="E1640" s="183" t="s">
        <v>18</v>
      </c>
      <c r="F1640" s="185">
        <v>45077</v>
      </c>
      <c r="G1640" s="183" t="s">
        <v>43</v>
      </c>
      <c r="H1640" s="186">
        <v>13880000</v>
      </c>
      <c r="I1640" s="183" t="s">
        <v>19</v>
      </c>
      <c r="J1640" s="183">
        <v>138800</v>
      </c>
      <c r="K1640" s="184"/>
      <c r="L1640" s="183">
        <v>2023</v>
      </c>
      <c r="M1640" s="184"/>
      <c r="N1640" s="184"/>
      <c r="O1640" s="184"/>
    </row>
    <row r="1641" spans="1:15" s="176" customFormat="1" ht="15" x14ac:dyDescent="0.15">
      <c r="A1641" s="183" t="s">
        <v>20</v>
      </c>
      <c r="B1641" s="183" t="s">
        <v>42</v>
      </c>
      <c r="C1641" s="184"/>
      <c r="D1641" s="183" t="s">
        <v>17</v>
      </c>
      <c r="E1641" s="183" t="s">
        <v>18</v>
      </c>
      <c r="F1641" s="185">
        <v>45078</v>
      </c>
      <c r="G1641" s="183" t="s">
        <v>43</v>
      </c>
      <c r="H1641" s="186">
        <v>13000000</v>
      </c>
      <c r="I1641" s="183" t="s">
        <v>19</v>
      </c>
      <c r="J1641" s="183">
        <v>130000</v>
      </c>
      <c r="K1641" s="184"/>
      <c r="L1641" s="183">
        <v>2023</v>
      </c>
      <c r="M1641" s="184"/>
      <c r="N1641" s="184"/>
      <c r="O1641" s="184"/>
    </row>
    <row r="1642" spans="1:15" s="176" customFormat="1" ht="15" x14ac:dyDescent="0.15">
      <c r="A1642" s="183" t="s">
        <v>20</v>
      </c>
      <c r="B1642" s="183" t="s">
        <v>42</v>
      </c>
      <c r="C1642" s="184"/>
      <c r="D1642" s="183" t="s">
        <v>17</v>
      </c>
      <c r="E1642" s="183" t="s">
        <v>18</v>
      </c>
      <c r="F1642" s="185">
        <v>45079</v>
      </c>
      <c r="G1642" s="183" t="s">
        <v>43</v>
      </c>
      <c r="H1642" s="186">
        <v>12280000</v>
      </c>
      <c r="I1642" s="183" t="s">
        <v>19</v>
      </c>
      <c r="J1642" s="183">
        <v>122800</v>
      </c>
      <c r="K1642" s="184"/>
      <c r="L1642" s="183">
        <v>2023</v>
      </c>
      <c r="M1642" s="184"/>
      <c r="N1642" s="184"/>
      <c r="O1642" s="184"/>
    </row>
    <row r="1643" spans="1:15" s="176" customFormat="1" ht="15" x14ac:dyDescent="0.15">
      <c r="A1643" s="183" t="s">
        <v>20</v>
      </c>
      <c r="B1643" s="183" t="s">
        <v>42</v>
      </c>
      <c r="C1643" s="184"/>
      <c r="D1643" s="183" t="s">
        <v>17</v>
      </c>
      <c r="E1643" s="183" t="s">
        <v>18</v>
      </c>
      <c r="F1643" s="185">
        <v>45080</v>
      </c>
      <c r="G1643" s="183" t="s">
        <v>43</v>
      </c>
      <c r="H1643" s="186">
        <v>12040000</v>
      </c>
      <c r="I1643" s="183" t="s">
        <v>19</v>
      </c>
      <c r="J1643" s="183">
        <v>120400</v>
      </c>
      <c r="K1643" s="184"/>
      <c r="L1643" s="183">
        <v>2023</v>
      </c>
      <c r="M1643" s="184"/>
      <c r="N1643" s="184"/>
      <c r="O1643" s="184"/>
    </row>
    <row r="1644" spans="1:15" s="176" customFormat="1" ht="15" x14ac:dyDescent="0.15">
      <c r="A1644" s="183" t="s">
        <v>20</v>
      </c>
      <c r="B1644" s="183" t="s">
        <v>42</v>
      </c>
      <c r="C1644" s="184"/>
      <c r="D1644" s="183" t="s">
        <v>17</v>
      </c>
      <c r="E1644" s="183" t="s">
        <v>18</v>
      </c>
      <c r="F1644" s="185">
        <v>45081</v>
      </c>
      <c r="G1644" s="183" t="s">
        <v>43</v>
      </c>
      <c r="H1644" s="186">
        <v>9640000</v>
      </c>
      <c r="I1644" s="183" t="s">
        <v>19</v>
      </c>
      <c r="J1644" s="183">
        <v>96400</v>
      </c>
      <c r="K1644" s="184"/>
      <c r="L1644" s="183">
        <v>2023</v>
      </c>
      <c r="M1644" s="184"/>
      <c r="N1644" s="184"/>
      <c r="O1644" s="184"/>
    </row>
    <row r="1645" spans="1:15" s="176" customFormat="1" ht="15" x14ac:dyDescent="0.15">
      <c r="A1645" s="183" t="s">
        <v>20</v>
      </c>
      <c r="B1645" s="183" t="s">
        <v>42</v>
      </c>
      <c r="C1645" s="184"/>
      <c r="D1645" s="183" t="s">
        <v>17</v>
      </c>
      <c r="E1645" s="183" t="s">
        <v>18</v>
      </c>
      <c r="F1645" s="185">
        <v>45082</v>
      </c>
      <c r="G1645" s="183" t="s">
        <v>43</v>
      </c>
      <c r="H1645" s="186">
        <v>12320000</v>
      </c>
      <c r="I1645" s="183" t="s">
        <v>19</v>
      </c>
      <c r="J1645" s="183">
        <v>123200</v>
      </c>
      <c r="K1645" s="184"/>
      <c r="L1645" s="183">
        <v>2023</v>
      </c>
      <c r="M1645" s="184"/>
      <c r="N1645" s="184"/>
      <c r="O1645" s="184"/>
    </row>
    <row r="1646" spans="1:15" s="176" customFormat="1" ht="15" x14ac:dyDescent="0.15">
      <c r="A1646" s="183" t="s">
        <v>20</v>
      </c>
      <c r="B1646" s="183" t="s">
        <v>42</v>
      </c>
      <c r="C1646" s="184"/>
      <c r="D1646" s="183" t="s">
        <v>17</v>
      </c>
      <c r="E1646" s="183" t="s">
        <v>18</v>
      </c>
      <c r="F1646" s="185">
        <v>45083</v>
      </c>
      <c r="G1646" s="183" t="s">
        <v>43</v>
      </c>
      <c r="H1646" s="186">
        <v>12040000</v>
      </c>
      <c r="I1646" s="183" t="s">
        <v>19</v>
      </c>
      <c r="J1646" s="183">
        <v>120400</v>
      </c>
      <c r="K1646" s="184"/>
      <c r="L1646" s="183">
        <v>2023</v>
      </c>
      <c r="M1646" s="184"/>
      <c r="N1646" s="184"/>
      <c r="O1646" s="184"/>
    </row>
    <row r="1647" spans="1:15" s="176" customFormat="1" ht="15" x14ac:dyDescent="0.15">
      <c r="A1647" s="183" t="s">
        <v>20</v>
      </c>
      <c r="B1647" s="183" t="s">
        <v>42</v>
      </c>
      <c r="C1647" s="184"/>
      <c r="D1647" s="183" t="s">
        <v>17</v>
      </c>
      <c r="E1647" s="183" t="s">
        <v>18</v>
      </c>
      <c r="F1647" s="185">
        <v>45084</v>
      </c>
      <c r="G1647" s="183" t="s">
        <v>43</v>
      </c>
      <c r="H1647" s="186">
        <v>11920000</v>
      </c>
      <c r="I1647" s="183" t="s">
        <v>19</v>
      </c>
      <c r="J1647" s="183">
        <v>119200</v>
      </c>
      <c r="K1647" s="184"/>
      <c r="L1647" s="183">
        <v>2023</v>
      </c>
      <c r="M1647" s="184"/>
      <c r="N1647" s="184"/>
      <c r="O1647" s="184"/>
    </row>
    <row r="1648" spans="1:15" s="176" customFormat="1" ht="15" x14ac:dyDescent="0.15">
      <c r="A1648" s="183" t="s">
        <v>20</v>
      </c>
      <c r="B1648" s="183" t="s">
        <v>42</v>
      </c>
      <c r="C1648" s="184"/>
      <c r="D1648" s="183" t="s">
        <v>17</v>
      </c>
      <c r="E1648" s="183" t="s">
        <v>18</v>
      </c>
      <c r="F1648" s="185">
        <v>45085</v>
      </c>
      <c r="G1648" s="183" t="s">
        <v>43</v>
      </c>
      <c r="H1648" s="186">
        <v>11000000</v>
      </c>
      <c r="I1648" s="183" t="s">
        <v>19</v>
      </c>
      <c r="J1648" s="183">
        <v>110000</v>
      </c>
      <c r="K1648" s="184"/>
      <c r="L1648" s="183">
        <v>2023</v>
      </c>
      <c r="M1648" s="184"/>
      <c r="N1648" s="184"/>
      <c r="O1648" s="184"/>
    </row>
    <row r="1649" spans="1:15" s="176" customFormat="1" ht="15" x14ac:dyDescent="0.15">
      <c r="A1649" s="183" t="s">
        <v>20</v>
      </c>
      <c r="B1649" s="183" t="s">
        <v>42</v>
      </c>
      <c r="C1649" s="184"/>
      <c r="D1649" s="183" t="s">
        <v>17</v>
      </c>
      <c r="E1649" s="183" t="s">
        <v>18</v>
      </c>
      <c r="F1649" s="185">
        <v>45086</v>
      </c>
      <c r="G1649" s="183" t="s">
        <v>43</v>
      </c>
      <c r="H1649" s="186">
        <v>11400000</v>
      </c>
      <c r="I1649" s="183" t="s">
        <v>19</v>
      </c>
      <c r="J1649" s="183">
        <v>114000</v>
      </c>
      <c r="K1649" s="184"/>
      <c r="L1649" s="183">
        <v>2023</v>
      </c>
      <c r="M1649" s="184"/>
      <c r="N1649" s="184"/>
      <c r="O1649" s="184"/>
    </row>
    <row r="1650" spans="1:15" s="176" customFormat="1" ht="15" x14ac:dyDescent="0.15">
      <c r="A1650" s="183" t="s">
        <v>20</v>
      </c>
      <c r="B1650" s="183" t="s">
        <v>42</v>
      </c>
      <c r="C1650" s="184"/>
      <c r="D1650" s="183" t="s">
        <v>17</v>
      </c>
      <c r="E1650" s="183" t="s">
        <v>18</v>
      </c>
      <c r="F1650" s="185">
        <v>45087</v>
      </c>
      <c r="G1650" s="183" t="s">
        <v>43</v>
      </c>
      <c r="H1650" s="186">
        <v>11000000</v>
      </c>
      <c r="I1650" s="183" t="s">
        <v>19</v>
      </c>
      <c r="J1650" s="183">
        <v>110000</v>
      </c>
      <c r="K1650" s="184"/>
      <c r="L1650" s="183">
        <v>2023</v>
      </c>
      <c r="M1650" s="184"/>
      <c r="N1650" s="184"/>
      <c r="O1650" s="184"/>
    </row>
    <row r="1651" spans="1:15" s="176" customFormat="1" ht="15" x14ac:dyDescent="0.15">
      <c r="A1651" s="183" t="s">
        <v>20</v>
      </c>
      <c r="B1651" s="183" t="s">
        <v>42</v>
      </c>
      <c r="C1651" s="184"/>
      <c r="D1651" s="183" t="s">
        <v>17</v>
      </c>
      <c r="E1651" s="183" t="s">
        <v>18</v>
      </c>
      <c r="F1651" s="185">
        <v>45088</v>
      </c>
      <c r="G1651" s="183" t="s">
        <v>43</v>
      </c>
      <c r="H1651" s="186">
        <v>9880000</v>
      </c>
      <c r="I1651" s="183" t="s">
        <v>19</v>
      </c>
      <c r="J1651" s="183">
        <v>98800</v>
      </c>
      <c r="K1651" s="184"/>
      <c r="L1651" s="183">
        <v>2023</v>
      </c>
      <c r="M1651" s="184"/>
      <c r="N1651" s="184"/>
      <c r="O1651" s="184"/>
    </row>
    <row r="1652" spans="1:15" s="176" customFormat="1" ht="15" x14ac:dyDescent="0.15">
      <c r="A1652" s="183" t="s">
        <v>20</v>
      </c>
      <c r="B1652" s="183" t="s">
        <v>42</v>
      </c>
      <c r="C1652" s="184"/>
      <c r="D1652" s="183" t="s">
        <v>17</v>
      </c>
      <c r="E1652" s="183" t="s">
        <v>18</v>
      </c>
      <c r="F1652" s="185">
        <v>45089</v>
      </c>
      <c r="G1652" s="183" t="s">
        <v>43</v>
      </c>
      <c r="H1652" s="186">
        <v>7000000</v>
      </c>
      <c r="I1652" s="183" t="s">
        <v>19</v>
      </c>
      <c r="J1652" s="183">
        <v>70000</v>
      </c>
      <c r="K1652" s="184"/>
      <c r="L1652" s="183">
        <v>2023</v>
      </c>
      <c r="M1652" s="184"/>
      <c r="N1652" s="184"/>
      <c r="O1652" s="184"/>
    </row>
    <row r="1653" spans="1:15" s="176" customFormat="1" ht="15" x14ac:dyDescent="0.15">
      <c r="A1653" s="183" t="s">
        <v>20</v>
      </c>
      <c r="B1653" s="183" t="s">
        <v>42</v>
      </c>
      <c r="C1653" s="184"/>
      <c r="D1653" s="183" t="s">
        <v>17</v>
      </c>
      <c r="E1653" s="183" t="s">
        <v>18</v>
      </c>
      <c r="F1653" s="185">
        <v>45089</v>
      </c>
      <c r="G1653" s="183" t="s">
        <v>43</v>
      </c>
      <c r="H1653" s="186">
        <v>1000000</v>
      </c>
      <c r="I1653" s="183" t="s">
        <v>19</v>
      </c>
      <c r="J1653" s="183">
        <v>10000</v>
      </c>
      <c r="K1653" s="184"/>
      <c r="L1653" s="183">
        <v>2023</v>
      </c>
      <c r="M1653" s="184"/>
      <c r="N1653" s="184"/>
      <c r="O1653" s="183" t="s">
        <v>626</v>
      </c>
    </row>
    <row r="1654" spans="1:15" s="176" customFormat="1" ht="15" x14ac:dyDescent="0.15">
      <c r="A1654" s="183" t="s">
        <v>20</v>
      </c>
      <c r="B1654" s="183" t="s">
        <v>42</v>
      </c>
      <c r="C1654" s="184"/>
      <c r="D1654" s="183" t="s">
        <v>17</v>
      </c>
      <c r="E1654" s="183" t="s">
        <v>18</v>
      </c>
      <c r="F1654" s="185">
        <v>45090</v>
      </c>
      <c r="G1654" s="183" t="s">
        <v>43</v>
      </c>
      <c r="H1654" s="186">
        <v>9960000</v>
      </c>
      <c r="I1654" s="183" t="s">
        <v>19</v>
      </c>
      <c r="J1654" s="183">
        <v>99600</v>
      </c>
      <c r="K1654" s="184"/>
      <c r="L1654" s="183">
        <v>2023</v>
      </c>
      <c r="M1654" s="184"/>
      <c r="N1654" s="184"/>
      <c r="O1654" s="184"/>
    </row>
    <row r="1655" spans="1:15" s="176" customFormat="1" ht="15" x14ac:dyDescent="0.15">
      <c r="A1655" s="183" t="s">
        <v>20</v>
      </c>
      <c r="B1655" s="183" t="s">
        <v>42</v>
      </c>
      <c r="C1655" s="184"/>
      <c r="D1655" s="183" t="s">
        <v>17</v>
      </c>
      <c r="E1655" s="183" t="s">
        <v>18</v>
      </c>
      <c r="F1655" s="185">
        <v>45091</v>
      </c>
      <c r="G1655" s="183" t="s">
        <v>43</v>
      </c>
      <c r="H1655" s="186">
        <v>9160000</v>
      </c>
      <c r="I1655" s="183" t="s">
        <v>19</v>
      </c>
      <c r="J1655" s="183">
        <v>91600</v>
      </c>
      <c r="K1655" s="184"/>
      <c r="L1655" s="183">
        <v>2023</v>
      </c>
      <c r="M1655" s="184"/>
      <c r="N1655" s="184"/>
      <c r="O1655" s="184"/>
    </row>
    <row r="1656" spans="1:15" s="176" customFormat="1" ht="15" x14ac:dyDescent="0.15">
      <c r="A1656" s="183" t="s">
        <v>20</v>
      </c>
      <c r="B1656" s="183" t="s">
        <v>42</v>
      </c>
      <c r="C1656" s="184"/>
      <c r="D1656" s="183" t="s">
        <v>17</v>
      </c>
      <c r="E1656" s="183" t="s">
        <v>18</v>
      </c>
      <c r="F1656" s="185">
        <v>45092</v>
      </c>
      <c r="G1656" s="183" t="s">
        <v>43</v>
      </c>
      <c r="H1656" s="186">
        <v>6080000</v>
      </c>
      <c r="I1656" s="183" t="s">
        <v>19</v>
      </c>
      <c r="J1656" s="183">
        <v>60800</v>
      </c>
      <c r="K1656" s="184"/>
      <c r="L1656" s="183">
        <v>2023</v>
      </c>
      <c r="M1656" s="184"/>
      <c r="N1656" s="184"/>
      <c r="O1656" s="184"/>
    </row>
    <row r="1657" spans="1:15" s="176" customFormat="1" ht="15" x14ac:dyDescent="0.15">
      <c r="A1657" s="183" t="s">
        <v>20</v>
      </c>
      <c r="B1657" s="183" t="s">
        <v>42</v>
      </c>
      <c r="C1657" s="184"/>
      <c r="D1657" s="183" t="s">
        <v>17</v>
      </c>
      <c r="E1657" s="183" t="s">
        <v>18</v>
      </c>
      <c r="F1657" s="185">
        <v>45093</v>
      </c>
      <c r="G1657" s="183" t="s">
        <v>43</v>
      </c>
      <c r="H1657" s="186">
        <v>6760000</v>
      </c>
      <c r="I1657" s="183" t="s">
        <v>19</v>
      </c>
      <c r="J1657" s="183">
        <v>67600</v>
      </c>
      <c r="K1657" s="184"/>
      <c r="L1657" s="183">
        <v>2023</v>
      </c>
      <c r="M1657" s="184"/>
      <c r="N1657" s="184"/>
      <c r="O1657" s="184"/>
    </row>
    <row r="1658" spans="1:15" s="176" customFormat="1" ht="15" x14ac:dyDescent="0.15">
      <c r="A1658" s="183" t="s">
        <v>20</v>
      </c>
      <c r="B1658" s="183" t="s">
        <v>42</v>
      </c>
      <c r="C1658" s="184"/>
      <c r="D1658" s="183" t="s">
        <v>17</v>
      </c>
      <c r="E1658" s="183" t="s">
        <v>18</v>
      </c>
      <c r="F1658" s="185">
        <v>45094</v>
      </c>
      <c r="G1658" s="183" t="s">
        <v>43</v>
      </c>
      <c r="H1658" s="186">
        <v>5000000</v>
      </c>
      <c r="I1658" s="183" t="s">
        <v>19</v>
      </c>
      <c r="J1658" s="183">
        <v>50000</v>
      </c>
      <c r="K1658" s="184"/>
      <c r="L1658" s="183">
        <v>2023</v>
      </c>
      <c r="M1658" s="184"/>
      <c r="N1658" s="184"/>
      <c r="O1658" s="184"/>
    </row>
    <row r="1659" spans="1:15" s="176" customFormat="1" ht="15" x14ac:dyDescent="0.15">
      <c r="A1659" s="183" t="s">
        <v>20</v>
      </c>
      <c r="B1659" s="183" t="s">
        <v>42</v>
      </c>
      <c r="C1659" s="184"/>
      <c r="D1659" s="183" t="s">
        <v>17</v>
      </c>
      <c r="E1659" s="183" t="s">
        <v>18</v>
      </c>
      <c r="F1659" s="185">
        <v>45095</v>
      </c>
      <c r="G1659" s="183" t="s">
        <v>43</v>
      </c>
      <c r="H1659" s="186">
        <v>4520000</v>
      </c>
      <c r="I1659" s="183" t="s">
        <v>19</v>
      </c>
      <c r="J1659" s="183">
        <v>45200</v>
      </c>
      <c r="K1659" s="184"/>
      <c r="L1659" s="183">
        <v>2023</v>
      </c>
      <c r="M1659" s="184"/>
      <c r="N1659" s="184"/>
      <c r="O1659" s="184"/>
    </row>
    <row r="1660" spans="1:15" s="176" customFormat="1" ht="15" x14ac:dyDescent="0.15">
      <c r="A1660" s="183" t="s">
        <v>20</v>
      </c>
      <c r="B1660" s="183" t="s">
        <v>42</v>
      </c>
      <c r="C1660" s="184"/>
      <c r="D1660" s="183" t="s">
        <v>17</v>
      </c>
      <c r="E1660" s="183" t="s">
        <v>18</v>
      </c>
      <c r="F1660" s="185">
        <v>45096</v>
      </c>
      <c r="G1660" s="183" t="s">
        <v>43</v>
      </c>
      <c r="H1660" s="186">
        <v>5240000</v>
      </c>
      <c r="I1660" s="183" t="s">
        <v>19</v>
      </c>
      <c r="J1660" s="183">
        <v>52400</v>
      </c>
      <c r="K1660" s="184"/>
      <c r="L1660" s="183">
        <v>2023</v>
      </c>
      <c r="M1660" s="184"/>
      <c r="N1660" s="184"/>
      <c r="O1660" s="184"/>
    </row>
    <row r="1661" spans="1:15" s="176" customFormat="1" ht="15" x14ac:dyDescent="0.15">
      <c r="A1661" s="183" t="s">
        <v>20</v>
      </c>
      <c r="B1661" s="183" t="s">
        <v>42</v>
      </c>
      <c r="C1661" s="184"/>
      <c r="D1661" s="183" t="s">
        <v>17</v>
      </c>
      <c r="E1661" s="183" t="s">
        <v>18</v>
      </c>
      <c r="F1661" s="185">
        <v>45097</v>
      </c>
      <c r="G1661" s="183" t="s">
        <v>43</v>
      </c>
      <c r="H1661" s="186">
        <v>4400000</v>
      </c>
      <c r="I1661" s="183" t="s">
        <v>19</v>
      </c>
      <c r="J1661" s="183">
        <v>44000</v>
      </c>
      <c r="K1661" s="184"/>
      <c r="L1661" s="183">
        <v>2023</v>
      </c>
      <c r="M1661" s="184"/>
      <c r="N1661" s="184"/>
      <c r="O1661" s="183" t="s">
        <v>628</v>
      </c>
    </row>
    <row r="1662" spans="1:15" s="176" customFormat="1" ht="15" x14ac:dyDescent="0.15">
      <c r="A1662" s="183" t="s">
        <v>20</v>
      </c>
      <c r="B1662" s="183" t="s">
        <v>42</v>
      </c>
      <c r="C1662" s="184"/>
      <c r="D1662" s="183" t="s">
        <v>17</v>
      </c>
      <c r="E1662" s="183" t="s">
        <v>18</v>
      </c>
      <c r="F1662" s="185">
        <v>45098</v>
      </c>
      <c r="G1662" s="183" t="s">
        <v>43</v>
      </c>
      <c r="H1662" s="186">
        <v>4240000</v>
      </c>
      <c r="I1662" s="183" t="s">
        <v>19</v>
      </c>
      <c r="J1662" s="183">
        <v>42400</v>
      </c>
      <c r="K1662" s="184"/>
      <c r="L1662" s="183">
        <v>2023</v>
      </c>
      <c r="M1662" s="184"/>
      <c r="N1662" s="184"/>
      <c r="O1662" s="184"/>
    </row>
    <row r="1663" spans="1:15" s="176" customFormat="1" ht="15" x14ac:dyDescent="0.15">
      <c r="A1663" s="183" t="s">
        <v>20</v>
      </c>
      <c r="B1663" s="183" t="s">
        <v>42</v>
      </c>
      <c r="C1663" s="184"/>
      <c r="D1663" s="183" t="s">
        <v>17</v>
      </c>
      <c r="E1663" s="183" t="s">
        <v>18</v>
      </c>
      <c r="F1663" s="185">
        <v>45099</v>
      </c>
      <c r="G1663" s="183" t="s">
        <v>43</v>
      </c>
      <c r="H1663" s="186">
        <v>4600000</v>
      </c>
      <c r="I1663" s="183" t="s">
        <v>19</v>
      </c>
      <c r="J1663" s="183">
        <v>46000</v>
      </c>
      <c r="K1663" s="184"/>
      <c r="L1663" s="183">
        <v>2023</v>
      </c>
      <c r="M1663" s="184"/>
      <c r="N1663" s="184"/>
      <c r="O1663" s="184"/>
    </row>
    <row r="1664" spans="1:15" s="176" customFormat="1" ht="15" x14ac:dyDescent="0.15">
      <c r="A1664" s="183" t="s">
        <v>20</v>
      </c>
      <c r="B1664" s="183" t="s">
        <v>42</v>
      </c>
      <c r="C1664" s="184"/>
      <c r="D1664" s="183" t="s">
        <v>17</v>
      </c>
      <c r="E1664" s="183" t="s">
        <v>18</v>
      </c>
      <c r="F1664" s="185">
        <v>45100</v>
      </c>
      <c r="G1664" s="183" t="s">
        <v>43</v>
      </c>
      <c r="H1664" s="186">
        <v>3400000</v>
      </c>
      <c r="I1664" s="183" t="s">
        <v>19</v>
      </c>
      <c r="J1664" s="183">
        <v>34000</v>
      </c>
      <c r="K1664" s="184"/>
      <c r="L1664" s="183">
        <v>2023</v>
      </c>
      <c r="M1664" s="184"/>
      <c r="N1664" s="184"/>
      <c r="O1664" s="184"/>
    </row>
    <row r="1665" spans="1:15" s="176" customFormat="1" ht="15" x14ac:dyDescent="0.15">
      <c r="A1665" s="183" t="s">
        <v>20</v>
      </c>
      <c r="B1665" s="183" t="s">
        <v>42</v>
      </c>
      <c r="C1665" s="184"/>
      <c r="D1665" s="183" t="s">
        <v>17</v>
      </c>
      <c r="E1665" s="183" t="s">
        <v>18</v>
      </c>
      <c r="F1665" s="185">
        <v>45101</v>
      </c>
      <c r="G1665" s="183" t="s">
        <v>43</v>
      </c>
      <c r="H1665" s="186">
        <v>4080000</v>
      </c>
      <c r="I1665" s="183" t="s">
        <v>19</v>
      </c>
      <c r="J1665" s="183">
        <v>40800</v>
      </c>
      <c r="K1665" s="184"/>
      <c r="L1665" s="183">
        <v>2023</v>
      </c>
      <c r="M1665" s="184"/>
      <c r="N1665" s="184"/>
      <c r="O1665" s="184"/>
    </row>
    <row r="1666" spans="1:15" s="176" customFormat="1" ht="15" x14ac:dyDescent="0.15">
      <c r="A1666" s="183" t="s">
        <v>20</v>
      </c>
      <c r="B1666" s="183" t="s">
        <v>42</v>
      </c>
      <c r="C1666" s="184"/>
      <c r="D1666" s="183" t="s">
        <v>17</v>
      </c>
      <c r="E1666" s="183" t="s">
        <v>18</v>
      </c>
      <c r="F1666" s="185">
        <v>45102</v>
      </c>
      <c r="G1666" s="183" t="s">
        <v>43</v>
      </c>
      <c r="H1666" s="186">
        <v>2400000</v>
      </c>
      <c r="I1666" s="183" t="s">
        <v>19</v>
      </c>
      <c r="J1666" s="183">
        <v>24000</v>
      </c>
      <c r="K1666" s="184"/>
      <c r="L1666" s="183">
        <v>2023</v>
      </c>
      <c r="M1666" s="184"/>
      <c r="N1666" s="184"/>
      <c r="O1666" s="184"/>
    </row>
    <row r="1667" spans="1:15" s="176" customFormat="1" ht="15" x14ac:dyDescent="0.15">
      <c r="A1667" s="183" t="s">
        <v>20</v>
      </c>
      <c r="B1667" s="183" t="s">
        <v>42</v>
      </c>
      <c r="C1667" s="184"/>
      <c r="D1667" s="183" t="s">
        <v>17</v>
      </c>
      <c r="E1667" s="183" t="s">
        <v>18</v>
      </c>
      <c r="F1667" s="185">
        <v>45103</v>
      </c>
      <c r="G1667" s="183" t="s">
        <v>43</v>
      </c>
      <c r="H1667" s="186">
        <v>3160000</v>
      </c>
      <c r="I1667" s="183" t="s">
        <v>19</v>
      </c>
      <c r="J1667" s="183">
        <v>31600</v>
      </c>
      <c r="K1667" s="184"/>
      <c r="L1667" s="183">
        <v>2023</v>
      </c>
      <c r="M1667" s="184"/>
      <c r="N1667" s="184"/>
      <c r="O1667" s="184"/>
    </row>
    <row r="1668" spans="1:15" s="176" customFormat="1" ht="15" x14ac:dyDescent="0.15">
      <c r="A1668" s="183" t="s">
        <v>20</v>
      </c>
      <c r="B1668" s="183" t="s">
        <v>42</v>
      </c>
      <c r="C1668" s="184"/>
      <c r="D1668" s="183" t="s">
        <v>17</v>
      </c>
      <c r="E1668" s="183" t="s">
        <v>18</v>
      </c>
      <c r="F1668" s="185">
        <v>45104</v>
      </c>
      <c r="G1668" s="183" t="s">
        <v>43</v>
      </c>
      <c r="H1668" s="186">
        <v>3040000</v>
      </c>
      <c r="I1668" s="183" t="s">
        <v>19</v>
      </c>
      <c r="J1668" s="183">
        <v>30400</v>
      </c>
      <c r="K1668" s="184"/>
      <c r="L1668" s="183">
        <v>2023</v>
      </c>
      <c r="M1668" s="184"/>
      <c r="N1668" s="184"/>
      <c r="O1668" s="184"/>
    </row>
    <row r="1669" spans="1:15" s="176" customFormat="1" ht="15" x14ac:dyDescent="0.15">
      <c r="A1669" s="183" t="s">
        <v>20</v>
      </c>
      <c r="B1669" s="183" t="s">
        <v>42</v>
      </c>
      <c r="C1669" s="184"/>
      <c r="D1669" s="183" t="s">
        <v>17</v>
      </c>
      <c r="E1669" s="183" t="s">
        <v>18</v>
      </c>
      <c r="F1669" s="185">
        <v>45105</v>
      </c>
      <c r="G1669" s="183" t="s">
        <v>43</v>
      </c>
      <c r="H1669" s="186">
        <v>2800000</v>
      </c>
      <c r="I1669" s="183" t="s">
        <v>19</v>
      </c>
      <c r="J1669" s="183">
        <v>28000</v>
      </c>
      <c r="K1669" s="184"/>
      <c r="L1669" s="183">
        <v>2023</v>
      </c>
      <c r="M1669" s="184"/>
      <c r="N1669" s="184"/>
      <c r="O1669" s="184"/>
    </row>
    <row r="1670" spans="1:15" s="176" customFormat="1" ht="15" x14ac:dyDescent="0.15">
      <c r="A1670" s="183" t="s">
        <v>20</v>
      </c>
      <c r="B1670" s="183" t="s">
        <v>42</v>
      </c>
      <c r="C1670" s="184"/>
      <c r="D1670" s="183" t="s">
        <v>17</v>
      </c>
      <c r="E1670" s="183" t="s">
        <v>18</v>
      </c>
      <c r="F1670" s="185">
        <v>45106</v>
      </c>
      <c r="G1670" s="183" t="s">
        <v>43</v>
      </c>
      <c r="H1670" s="186">
        <v>2560000</v>
      </c>
      <c r="I1670" s="183" t="s">
        <v>19</v>
      </c>
      <c r="J1670" s="183">
        <v>25600</v>
      </c>
      <c r="K1670" s="184"/>
      <c r="L1670" s="183">
        <v>2023</v>
      </c>
      <c r="M1670" s="184"/>
      <c r="N1670" s="184"/>
      <c r="O1670" s="184"/>
    </row>
    <row r="1671" spans="1:15" s="176" customFormat="1" ht="15" x14ac:dyDescent="0.15">
      <c r="A1671" s="183" t="s">
        <v>20</v>
      </c>
      <c r="B1671" s="183" t="s">
        <v>42</v>
      </c>
      <c r="C1671" s="184"/>
      <c r="D1671" s="183" t="s">
        <v>17</v>
      </c>
      <c r="E1671" s="183" t="s">
        <v>18</v>
      </c>
      <c r="F1671" s="185">
        <v>45107</v>
      </c>
      <c r="G1671" s="183" t="s">
        <v>43</v>
      </c>
      <c r="H1671" s="186">
        <v>2400000</v>
      </c>
      <c r="I1671" s="183" t="s">
        <v>19</v>
      </c>
      <c r="J1671" s="183">
        <v>24000</v>
      </c>
      <c r="K1671" s="184"/>
      <c r="L1671" s="183">
        <v>2023</v>
      </c>
      <c r="M1671" s="184"/>
      <c r="N1671" s="184"/>
      <c r="O1671" s="184"/>
    </row>
    <row r="1672" spans="1:15" s="176" customFormat="1" ht="15" x14ac:dyDescent="0.15">
      <c r="A1672" s="183" t="s">
        <v>20</v>
      </c>
      <c r="B1672" s="183" t="s">
        <v>42</v>
      </c>
      <c r="C1672" s="184"/>
      <c r="D1672" s="183" t="s">
        <v>17</v>
      </c>
      <c r="E1672" s="183" t="s">
        <v>18</v>
      </c>
      <c r="F1672" s="185">
        <v>45108</v>
      </c>
      <c r="G1672" s="183" t="s">
        <v>43</v>
      </c>
      <c r="H1672" s="186">
        <v>1600000</v>
      </c>
      <c r="I1672" s="183" t="s">
        <v>19</v>
      </c>
      <c r="J1672" s="183">
        <v>16000</v>
      </c>
      <c r="K1672" s="184"/>
      <c r="L1672" s="183">
        <v>2023</v>
      </c>
      <c r="M1672" s="184"/>
      <c r="N1672" s="184"/>
      <c r="O1672" s="184"/>
    </row>
    <row r="1673" spans="1:15" s="176" customFormat="1" ht="15" x14ac:dyDescent="0.15">
      <c r="A1673" s="183" t="s">
        <v>20</v>
      </c>
      <c r="B1673" s="183" t="s">
        <v>42</v>
      </c>
      <c r="C1673" s="184"/>
      <c r="D1673" s="183" t="s">
        <v>17</v>
      </c>
      <c r="E1673" s="183" t="s">
        <v>18</v>
      </c>
      <c r="F1673" s="185">
        <v>45109</v>
      </c>
      <c r="G1673" s="183" t="s">
        <v>43</v>
      </c>
      <c r="H1673" s="186">
        <v>1280000</v>
      </c>
      <c r="I1673" s="183" t="s">
        <v>19</v>
      </c>
      <c r="J1673" s="183">
        <v>12800</v>
      </c>
      <c r="K1673" s="184"/>
      <c r="L1673" s="183">
        <v>2023</v>
      </c>
      <c r="M1673" s="184"/>
      <c r="N1673" s="184"/>
      <c r="O1673" s="184"/>
    </row>
    <row r="1674" spans="1:15" s="176" customFormat="1" ht="15" x14ac:dyDescent="0.15">
      <c r="A1674" s="183" t="s">
        <v>20</v>
      </c>
      <c r="B1674" s="183" t="s">
        <v>42</v>
      </c>
      <c r="C1674" s="184"/>
      <c r="D1674" s="183" t="s">
        <v>17</v>
      </c>
      <c r="E1674" s="183" t="s">
        <v>18</v>
      </c>
      <c r="F1674" s="185">
        <v>45110</v>
      </c>
      <c r="G1674" s="183" t="s">
        <v>43</v>
      </c>
      <c r="H1674" s="186">
        <v>880000</v>
      </c>
      <c r="I1674" s="183" t="s">
        <v>19</v>
      </c>
      <c r="J1674" s="183">
        <v>8800</v>
      </c>
      <c r="K1674" s="184"/>
      <c r="L1674" s="183">
        <v>2023</v>
      </c>
      <c r="M1674" s="184"/>
      <c r="N1674" s="184"/>
      <c r="O1674" s="184"/>
    </row>
    <row r="1675" spans="1:15" s="176" customFormat="1" ht="15" x14ac:dyDescent="0.15">
      <c r="A1675" s="183" t="s">
        <v>20</v>
      </c>
      <c r="B1675" s="183" t="s">
        <v>42</v>
      </c>
      <c r="C1675" s="184"/>
      <c r="D1675" s="183" t="s">
        <v>17</v>
      </c>
      <c r="E1675" s="183" t="s">
        <v>18</v>
      </c>
      <c r="F1675" s="185">
        <v>45111</v>
      </c>
      <c r="G1675" s="183" t="s">
        <v>43</v>
      </c>
      <c r="H1675" s="186">
        <v>360000</v>
      </c>
      <c r="I1675" s="183" t="s">
        <v>19</v>
      </c>
      <c r="J1675" s="183">
        <v>3600</v>
      </c>
      <c r="K1675" s="184"/>
      <c r="L1675" s="183">
        <v>2023</v>
      </c>
      <c r="M1675" s="184"/>
      <c r="N1675" s="184"/>
      <c r="O1675" s="184"/>
    </row>
    <row r="1676" spans="1:15" s="176" customFormat="1" ht="15" x14ac:dyDescent="0.15">
      <c r="A1676" s="183" t="s">
        <v>20</v>
      </c>
      <c r="B1676" s="183" t="s">
        <v>42</v>
      </c>
      <c r="C1676" s="184"/>
      <c r="D1676" s="183" t="s">
        <v>17</v>
      </c>
      <c r="E1676" s="183" t="s">
        <v>18</v>
      </c>
      <c r="F1676" s="185">
        <v>45112</v>
      </c>
      <c r="G1676" s="183" t="s">
        <v>43</v>
      </c>
      <c r="H1676" s="186">
        <v>800000</v>
      </c>
      <c r="I1676" s="183" t="s">
        <v>19</v>
      </c>
      <c r="J1676" s="183">
        <v>8000</v>
      </c>
      <c r="K1676" s="184"/>
      <c r="L1676" s="183">
        <v>2023</v>
      </c>
      <c r="M1676" s="184"/>
      <c r="N1676" s="184"/>
      <c r="O1676" s="184"/>
    </row>
    <row r="1677" spans="1:15" s="176" customFormat="1" ht="15" x14ac:dyDescent="0.15">
      <c r="A1677" s="183" t="s">
        <v>20</v>
      </c>
      <c r="B1677" s="183" t="s">
        <v>42</v>
      </c>
      <c r="C1677" s="184"/>
      <c r="D1677" s="183" t="s">
        <v>17</v>
      </c>
      <c r="E1677" s="183" t="s">
        <v>18</v>
      </c>
      <c r="F1677" s="185">
        <v>45113</v>
      </c>
      <c r="G1677" s="183" t="s">
        <v>43</v>
      </c>
      <c r="H1677" s="186">
        <v>720000</v>
      </c>
      <c r="I1677" s="183" t="s">
        <v>19</v>
      </c>
      <c r="J1677" s="183">
        <v>7200</v>
      </c>
      <c r="K1677" s="184"/>
      <c r="L1677" s="183">
        <v>2023</v>
      </c>
      <c r="M1677" s="184"/>
      <c r="N1677" s="184"/>
      <c r="O1677" s="184"/>
    </row>
    <row r="1678" spans="1:15" s="176" customFormat="1" ht="15" x14ac:dyDescent="0.15">
      <c r="A1678" s="183" t="s">
        <v>20</v>
      </c>
      <c r="B1678" s="183" t="s">
        <v>42</v>
      </c>
      <c r="C1678" s="184"/>
      <c r="D1678" s="183" t="s">
        <v>17</v>
      </c>
      <c r="E1678" s="183" t="s">
        <v>18</v>
      </c>
      <c r="F1678" s="185">
        <v>45114</v>
      </c>
      <c r="G1678" s="183" t="s">
        <v>43</v>
      </c>
      <c r="H1678" s="186">
        <v>1000000</v>
      </c>
      <c r="I1678" s="183" t="s">
        <v>19</v>
      </c>
      <c r="J1678" s="183">
        <v>10000</v>
      </c>
      <c r="K1678" s="184"/>
      <c r="L1678" s="183">
        <v>2023</v>
      </c>
      <c r="M1678" s="184"/>
      <c r="N1678" s="184"/>
      <c r="O1678" s="184"/>
    </row>
    <row r="1679" spans="1:15" s="176" customFormat="1" ht="15" x14ac:dyDescent="0.15">
      <c r="A1679" s="183" t="s">
        <v>20</v>
      </c>
      <c r="B1679" s="183" t="s">
        <v>42</v>
      </c>
      <c r="C1679" s="184"/>
      <c r="D1679" s="183" t="s">
        <v>17</v>
      </c>
      <c r="E1679" s="183" t="s">
        <v>18</v>
      </c>
      <c r="F1679" s="185">
        <v>45115</v>
      </c>
      <c r="G1679" s="183" t="s">
        <v>43</v>
      </c>
      <c r="H1679" s="186">
        <v>600000</v>
      </c>
      <c r="I1679" s="183" t="s">
        <v>19</v>
      </c>
      <c r="J1679" s="183">
        <v>6000</v>
      </c>
      <c r="K1679" s="184"/>
      <c r="L1679" s="183">
        <v>2023</v>
      </c>
      <c r="M1679" s="184"/>
      <c r="N1679" s="184"/>
      <c r="O1679" s="184"/>
    </row>
    <row r="1680" spans="1:15" s="176" customFormat="1" ht="15" x14ac:dyDescent="0.15">
      <c r="A1680" s="183" t="s">
        <v>20</v>
      </c>
      <c r="B1680" s="183" t="s">
        <v>42</v>
      </c>
      <c r="C1680" s="184"/>
      <c r="D1680" s="183" t="s">
        <v>17</v>
      </c>
      <c r="E1680" s="183" t="s">
        <v>18</v>
      </c>
      <c r="F1680" s="185">
        <v>45116</v>
      </c>
      <c r="G1680" s="183" t="s">
        <v>43</v>
      </c>
      <c r="H1680" s="186">
        <v>200000</v>
      </c>
      <c r="I1680" s="183" t="s">
        <v>19</v>
      </c>
      <c r="J1680" s="183">
        <v>2000</v>
      </c>
      <c r="K1680" s="184"/>
      <c r="L1680" s="183">
        <v>2023</v>
      </c>
      <c r="M1680" s="184"/>
      <c r="N1680" s="184"/>
      <c r="O1680" s="184"/>
    </row>
    <row r="1681" spans="1:15" s="176" customFormat="1" ht="15" x14ac:dyDescent="0.15">
      <c r="A1681" s="183" t="s">
        <v>20</v>
      </c>
      <c r="B1681" s="183" t="s">
        <v>42</v>
      </c>
      <c r="C1681" s="184"/>
      <c r="D1681" s="183" t="s">
        <v>17</v>
      </c>
      <c r="E1681" s="183" t="s">
        <v>18</v>
      </c>
      <c r="F1681" s="185">
        <v>45117</v>
      </c>
      <c r="G1681" s="183" t="s">
        <v>43</v>
      </c>
      <c r="H1681" s="186">
        <v>600000</v>
      </c>
      <c r="I1681" s="183" t="s">
        <v>19</v>
      </c>
      <c r="J1681" s="183">
        <v>6000</v>
      </c>
      <c r="K1681" s="184"/>
      <c r="L1681" s="183">
        <v>2023</v>
      </c>
      <c r="M1681" s="184"/>
      <c r="N1681" s="184"/>
      <c r="O1681" s="184"/>
    </row>
    <row r="1682" spans="1:15" s="176" customFormat="1" ht="15" x14ac:dyDescent="0.15">
      <c r="A1682" s="183" t="s">
        <v>20</v>
      </c>
      <c r="B1682" s="183" t="s">
        <v>42</v>
      </c>
      <c r="C1682" s="184"/>
      <c r="D1682" s="183" t="s">
        <v>17</v>
      </c>
      <c r="E1682" s="183" t="s">
        <v>18</v>
      </c>
      <c r="F1682" s="185">
        <v>45118</v>
      </c>
      <c r="G1682" s="183" t="s">
        <v>43</v>
      </c>
      <c r="H1682" s="186">
        <v>200000</v>
      </c>
      <c r="I1682" s="183" t="s">
        <v>19</v>
      </c>
      <c r="J1682" s="183">
        <v>2000</v>
      </c>
      <c r="K1682" s="184"/>
      <c r="L1682" s="183">
        <v>2023</v>
      </c>
      <c r="M1682" s="184"/>
      <c r="N1682" s="184"/>
      <c r="O1682" s="184"/>
    </row>
    <row r="1683" spans="1:15" s="176" customFormat="1" ht="15" x14ac:dyDescent="0.15">
      <c r="A1683" s="183" t="s">
        <v>20</v>
      </c>
      <c r="B1683" s="183" t="s">
        <v>42</v>
      </c>
      <c r="C1683" s="184"/>
      <c r="D1683" s="183" t="s">
        <v>17</v>
      </c>
      <c r="E1683" s="183" t="s">
        <v>18</v>
      </c>
      <c r="F1683" s="185">
        <v>45119</v>
      </c>
      <c r="G1683" s="183" t="s">
        <v>43</v>
      </c>
      <c r="H1683" s="186">
        <v>120000</v>
      </c>
      <c r="I1683" s="183" t="s">
        <v>19</v>
      </c>
      <c r="J1683" s="183">
        <v>1200</v>
      </c>
      <c r="K1683" s="184"/>
      <c r="L1683" s="183">
        <v>2023</v>
      </c>
      <c r="M1683" s="184"/>
      <c r="N1683" s="184"/>
      <c r="O1683" s="184"/>
    </row>
    <row r="1684" spans="1:15" s="176" customFormat="1" ht="15" x14ac:dyDescent="0.15">
      <c r="A1684" s="183" t="s">
        <v>20</v>
      </c>
      <c r="B1684" s="183" t="s">
        <v>42</v>
      </c>
      <c r="C1684" s="184"/>
      <c r="D1684" s="183" t="s">
        <v>17</v>
      </c>
      <c r="E1684" s="183" t="s">
        <v>18</v>
      </c>
      <c r="F1684" s="185">
        <v>45120</v>
      </c>
      <c r="G1684" s="183" t="s">
        <v>43</v>
      </c>
      <c r="H1684" s="186">
        <v>160000</v>
      </c>
      <c r="I1684" s="183" t="s">
        <v>19</v>
      </c>
      <c r="J1684" s="183">
        <v>1600</v>
      </c>
      <c r="K1684" s="184"/>
      <c r="L1684" s="183">
        <v>2023</v>
      </c>
      <c r="M1684" s="184"/>
      <c r="N1684" s="184"/>
      <c r="O1684" s="184"/>
    </row>
    <row r="1685" spans="1:15" s="176" customFormat="1" ht="15" x14ac:dyDescent="0.15">
      <c r="A1685" s="183" t="s">
        <v>20</v>
      </c>
      <c r="B1685" s="183" t="s">
        <v>42</v>
      </c>
      <c r="C1685" s="184"/>
      <c r="D1685" s="183" t="s">
        <v>17</v>
      </c>
      <c r="E1685" s="183" t="s">
        <v>28</v>
      </c>
      <c r="F1685" s="185">
        <v>45022</v>
      </c>
      <c r="G1685" s="183" t="s">
        <v>43</v>
      </c>
      <c r="H1685" s="186">
        <v>350000</v>
      </c>
      <c r="I1685" s="183" t="s">
        <v>19</v>
      </c>
      <c r="J1685" s="183">
        <v>3520</v>
      </c>
      <c r="K1685" s="184"/>
      <c r="L1685" s="183">
        <v>2023</v>
      </c>
      <c r="M1685" s="184"/>
      <c r="N1685" s="184"/>
      <c r="O1685" s="184"/>
    </row>
    <row r="1686" spans="1:15" s="176" customFormat="1" ht="15" x14ac:dyDescent="0.15">
      <c r="A1686" s="183" t="s">
        <v>20</v>
      </c>
      <c r="B1686" s="183" t="s">
        <v>42</v>
      </c>
      <c r="C1686" s="184"/>
      <c r="D1686" s="183" t="s">
        <v>17</v>
      </c>
      <c r="E1686" s="183" t="s">
        <v>28</v>
      </c>
      <c r="F1686" s="185">
        <v>45023</v>
      </c>
      <c r="G1686" s="183" t="s">
        <v>43</v>
      </c>
      <c r="H1686" s="186">
        <v>310000</v>
      </c>
      <c r="I1686" s="183" t="s">
        <v>19</v>
      </c>
      <c r="J1686" s="183">
        <v>3080</v>
      </c>
      <c r="K1686" s="184"/>
      <c r="L1686" s="183">
        <v>2023</v>
      </c>
      <c r="M1686" s="184"/>
      <c r="N1686" s="184"/>
      <c r="O1686" s="184"/>
    </row>
    <row r="1687" spans="1:15" s="176" customFormat="1" ht="15" x14ac:dyDescent="0.15">
      <c r="A1687" s="183" t="s">
        <v>20</v>
      </c>
      <c r="B1687" s="183" t="s">
        <v>42</v>
      </c>
      <c r="C1687" s="184"/>
      <c r="D1687" s="183" t="s">
        <v>17</v>
      </c>
      <c r="E1687" s="183" t="s">
        <v>28</v>
      </c>
      <c r="F1687" s="185">
        <v>45024</v>
      </c>
      <c r="G1687" s="183" t="s">
        <v>43</v>
      </c>
      <c r="H1687" s="186">
        <v>220000</v>
      </c>
      <c r="I1687" s="183" t="s">
        <v>19</v>
      </c>
      <c r="J1687" s="183">
        <v>2200</v>
      </c>
      <c r="K1687" s="184"/>
      <c r="L1687" s="183">
        <v>2023</v>
      </c>
      <c r="M1687" s="184"/>
      <c r="N1687" s="184"/>
      <c r="O1687" s="184"/>
    </row>
    <row r="1688" spans="1:15" s="176" customFormat="1" ht="15" x14ac:dyDescent="0.15">
      <c r="A1688" s="183" t="s">
        <v>20</v>
      </c>
      <c r="B1688" s="183" t="s">
        <v>42</v>
      </c>
      <c r="C1688" s="184"/>
      <c r="D1688" s="183" t="s">
        <v>17</v>
      </c>
      <c r="E1688" s="183" t="s">
        <v>28</v>
      </c>
      <c r="F1688" s="185">
        <v>45025</v>
      </c>
      <c r="G1688" s="183" t="s">
        <v>43</v>
      </c>
      <c r="H1688" s="186">
        <v>130000</v>
      </c>
      <c r="I1688" s="183" t="s">
        <v>19</v>
      </c>
      <c r="J1688" s="183">
        <v>1320</v>
      </c>
      <c r="K1688" s="184"/>
      <c r="L1688" s="183">
        <v>2023</v>
      </c>
      <c r="M1688" s="184"/>
      <c r="N1688" s="184"/>
      <c r="O1688" s="184"/>
    </row>
    <row r="1689" spans="1:15" s="176" customFormat="1" ht="15" x14ac:dyDescent="0.15">
      <c r="A1689" s="183" t="s">
        <v>20</v>
      </c>
      <c r="B1689" s="183" t="s">
        <v>42</v>
      </c>
      <c r="C1689" s="184"/>
      <c r="D1689" s="183" t="s">
        <v>17</v>
      </c>
      <c r="E1689" s="183" t="s">
        <v>28</v>
      </c>
      <c r="F1689" s="185">
        <v>45026</v>
      </c>
      <c r="G1689" s="183" t="s">
        <v>43</v>
      </c>
      <c r="H1689" s="186">
        <v>310000</v>
      </c>
      <c r="I1689" s="183" t="s">
        <v>19</v>
      </c>
      <c r="J1689" s="183">
        <v>3080</v>
      </c>
      <c r="K1689" s="184"/>
      <c r="L1689" s="183">
        <v>2023</v>
      </c>
      <c r="M1689" s="184"/>
      <c r="N1689" s="184"/>
      <c r="O1689" s="184"/>
    </row>
    <row r="1690" spans="1:15" s="176" customFormat="1" ht="15" x14ac:dyDescent="0.15">
      <c r="A1690" s="183" t="s">
        <v>20</v>
      </c>
      <c r="B1690" s="183" t="s">
        <v>42</v>
      </c>
      <c r="C1690" s="184"/>
      <c r="D1690" s="183" t="s">
        <v>17</v>
      </c>
      <c r="E1690" s="183" t="s">
        <v>28</v>
      </c>
      <c r="F1690" s="185">
        <v>45027</v>
      </c>
      <c r="G1690" s="183" t="s">
        <v>43</v>
      </c>
      <c r="H1690" s="186">
        <v>310000</v>
      </c>
      <c r="I1690" s="183" t="s">
        <v>19</v>
      </c>
      <c r="J1690" s="183">
        <v>3080</v>
      </c>
      <c r="K1690" s="184"/>
      <c r="L1690" s="183">
        <v>2023</v>
      </c>
      <c r="M1690" s="184"/>
      <c r="N1690" s="184"/>
      <c r="O1690" s="184"/>
    </row>
    <row r="1691" spans="1:15" s="176" customFormat="1" ht="15" x14ac:dyDescent="0.15">
      <c r="A1691" s="183" t="s">
        <v>20</v>
      </c>
      <c r="B1691" s="183" t="s">
        <v>42</v>
      </c>
      <c r="C1691" s="184"/>
      <c r="D1691" s="183" t="s">
        <v>17</v>
      </c>
      <c r="E1691" s="183" t="s">
        <v>28</v>
      </c>
      <c r="F1691" s="185">
        <v>45028</v>
      </c>
      <c r="G1691" s="183" t="s">
        <v>43</v>
      </c>
      <c r="H1691" s="186">
        <v>220000</v>
      </c>
      <c r="I1691" s="183" t="s">
        <v>19</v>
      </c>
      <c r="J1691" s="183">
        <v>2200</v>
      </c>
      <c r="K1691" s="184"/>
      <c r="L1691" s="183">
        <v>2023</v>
      </c>
      <c r="M1691" s="184"/>
      <c r="N1691" s="184"/>
      <c r="O1691" s="184"/>
    </row>
    <row r="1692" spans="1:15" s="176" customFormat="1" ht="15" x14ac:dyDescent="0.15">
      <c r="A1692" s="183" t="s">
        <v>20</v>
      </c>
      <c r="B1692" s="183" t="s">
        <v>42</v>
      </c>
      <c r="C1692" s="184"/>
      <c r="D1692" s="183" t="s">
        <v>17</v>
      </c>
      <c r="E1692" s="183" t="s">
        <v>28</v>
      </c>
      <c r="F1692" s="185">
        <v>45029</v>
      </c>
      <c r="G1692" s="183" t="s">
        <v>43</v>
      </c>
      <c r="H1692" s="186">
        <v>340000</v>
      </c>
      <c r="I1692" s="183" t="s">
        <v>19</v>
      </c>
      <c r="J1692" s="183">
        <v>3416</v>
      </c>
      <c r="K1692" s="184"/>
      <c r="L1692" s="183">
        <v>2023</v>
      </c>
      <c r="M1692" s="184"/>
      <c r="N1692" s="184"/>
      <c r="O1692" s="184"/>
    </row>
    <row r="1693" spans="1:15" s="176" customFormat="1" ht="15" x14ac:dyDescent="0.15">
      <c r="A1693" s="183" t="s">
        <v>20</v>
      </c>
      <c r="B1693" s="183" t="s">
        <v>42</v>
      </c>
      <c r="C1693" s="184"/>
      <c r="D1693" s="183" t="s">
        <v>17</v>
      </c>
      <c r="E1693" s="183" t="s">
        <v>28</v>
      </c>
      <c r="F1693" s="185">
        <v>45030</v>
      </c>
      <c r="G1693" s="183" t="s">
        <v>43</v>
      </c>
      <c r="H1693" s="186">
        <v>220000</v>
      </c>
      <c r="I1693" s="183" t="s">
        <v>19</v>
      </c>
      <c r="J1693" s="183">
        <v>2200</v>
      </c>
      <c r="K1693" s="184"/>
      <c r="L1693" s="183">
        <v>2023</v>
      </c>
      <c r="M1693" s="184"/>
      <c r="N1693" s="184"/>
      <c r="O1693" s="184"/>
    </row>
    <row r="1694" spans="1:15" s="176" customFormat="1" ht="15" x14ac:dyDescent="0.15">
      <c r="A1694" s="183" t="s">
        <v>20</v>
      </c>
      <c r="B1694" s="183" t="s">
        <v>42</v>
      </c>
      <c r="C1694" s="184"/>
      <c r="D1694" s="183" t="s">
        <v>17</v>
      </c>
      <c r="E1694" s="183" t="s">
        <v>28</v>
      </c>
      <c r="F1694" s="185">
        <v>45031</v>
      </c>
      <c r="G1694" s="183" t="s">
        <v>43</v>
      </c>
      <c r="H1694" s="186">
        <v>350000</v>
      </c>
      <c r="I1694" s="183" t="s">
        <v>19</v>
      </c>
      <c r="J1694" s="183">
        <v>3520</v>
      </c>
      <c r="K1694" s="184"/>
      <c r="L1694" s="183">
        <v>2023</v>
      </c>
      <c r="M1694" s="184"/>
      <c r="N1694" s="184"/>
      <c r="O1694" s="184"/>
    </row>
    <row r="1695" spans="1:15" s="176" customFormat="1" ht="15" x14ac:dyDescent="0.15">
      <c r="A1695" s="183" t="s">
        <v>20</v>
      </c>
      <c r="B1695" s="183" t="s">
        <v>42</v>
      </c>
      <c r="C1695" s="184"/>
      <c r="D1695" s="183" t="s">
        <v>17</v>
      </c>
      <c r="E1695" s="183" t="s">
        <v>28</v>
      </c>
      <c r="F1695" s="185">
        <v>45033</v>
      </c>
      <c r="G1695" s="183" t="s">
        <v>43</v>
      </c>
      <c r="H1695" s="186">
        <v>220000</v>
      </c>
      <c r="I1695" s="183" t="s">
        <v>19</v>
      </c>
      <c r="J1695" s="183">
        <v>2200</v>
      </c>
      <c r="K1695" s="184"/>
      <c r="L1695" s="183">
        <v>2023</v>
      </c>
      <c r="M1695" s="184"/>
      <c r="N1695" s="184"/>
      <c r="O1695" s="184"/>
    </row>
    <row r="1696" spans="1:15" s="176" customFormat="1" ht="15" x14ac:dyDescent="0.15">
      <c r="A1696" s="183" t="s">
        <v>20</v>
      </c>
      <c r="B1696" s="183" t="s">
        <v>42</v>
      </c>
      <c r="C1696" s="184"/>
      <c r="D1696" s="183" t="s">
        <v>17</v>
      </c>
      <c r="E1696" s="183" t="s">
        <v>28</v>
      </c>
      <c r="F1696" s="185">
        <v>45034</v>
      </c>
      <c r="G1696" s="183" t="s">
        <v>43</v>
      </c>
      <c r="H1696" s="186">
        <v>400000</v>
      </c>
      <c r="I1696" s="183" t="s">
        <v>19</v>
      </c>
      <c r="J1696" s="183">
        <v>3960</v>
      </c>
      <c r="K1696" s="184"/>
      <c r="L1696" s="183">
        <v>2023</v>
      </c>
      <c r="M1696" s="184"/>
      <c r="N1696" s="184"/>
      <c r="O1696" s="184"/>
    </row>
    <row r="1697" spans="1:15" s="176" customFormat="1" ht="15" x14ac:dyDescent="0.15">
      <c r="A1697" s="183" t="s">
        <v>20</v>
      </c>
      <c r="B1697" s="183" t="s">
        <v>42</v>
      </c>
      <c r="C1697" s="184"/>
      <c r="D1697" s="183" t="s">
        <v>17</v>
      </c>
      <c r="E1697" s="183" t="s">
        <v>28</v>
      </c>
      <c r="F1697" s="185">
        <v>45035</v>
      </c>
      <c r="G1697" s="183" t="s">
        <v>43</v>
      </c>
      <c r="H1697" s="186">
        <v>530000</v>
      </c>
      <c r="I1697" s="183" t="s">
        <v>19</v>
      </c>
      <c r="J1697" s="183">
        <v>5280</v>
      </c>
      <c r="K1697" s="184"/>
      <c r="L1697" s="183">
        <v>2023</v>
      </c>
      <c r="M1697" s="184"/>
      <c r="N1697" s="184"/>
      <c r="O1697" s="184"/>
    </row>
    <row r="1698" spans="1:15" s="176" customFormat="1" ht="15" x14ac:dyDescent="0.15">
      <c r="A1698" s="183" t="s">
        <v>20</v>
      </c>
      <c r="B1698" s="183" t="s">
        <v>42</v>
      </c>
      <c r="C1698" s="184"/>
      <c r="D1698" s="183" t="s">
        <v>17</v>
      </c>
      <c r="E1698" s="183" t="s">
        <v>28</v>
      </c>
      <c r="F1698" s="185">
        <v>45036</v>
      </c>
      <c r="G1698" s="183" t="s">
        <v>43</v>
      </c>
      <c r="H1698" s="186">
        <v>440000</v>
      </c>
      <c r="I1698" s="183" t="s">
        <v>19</v>
      </c>
      <c r="J1698" s="183">
        <v>4400</v>
      </c>
      <c r="K1698" s="184"/>
      <c r="L1698" s="183">
        <v>2023</v>
      </c>
      <c r="M1698" s="184"/>
      <c r="N1698" s="184"/>
      <c r="O1698" s="184"/>
    </row>
    <row r="1699" spans="1:15" s="176" customFormat="1" ht="15" x14ac:dyDescent="0.15">
      <c r="A1699" s="183" t="s">
        <v>20</v>
      </c>
      <c r="B1699" s="183" t="s">
        <v>42</v>
      </c>
      <c r="C1699" s="184"/>
      <c r="D1699" s="183" t="s">
        <v>17</v>
      </c>
      <c r="E1699" s="183" t="s">
        <v>28</v>
      </c>
      <c r="F1699" s="185">
        <v>45037</v>
      </c>
      <c r="G1699" s="183" t="s">
        <v>43</v>
      </c>
      <c r="H1699" s="186">
        <v>310000</v>
      </c>
      <c r="I1699" s="183" t="s">
        <v>19</v>
      </c>
      <c r="J1699" s="183">
        <v>3080</v>
      </c>
      <c r="K1699" s="184"/>
      <c r="L1699" s="183">
        <v>2023</v>
      </c>
      <c r="M1699" s="184"/>
      <c r="N1699" s="184"/>
      <c r="O1699" s="184"/>
    </row>
    <row r="1700" spans="1:15" s="176" customFormat="1" ht="15" x14ac:dyDescent="0.15">
      <c r="A1700" s="183" t="s">
        <v>20</v>
      </c>
      <c r="B1700" s="183" t="s">
        <v>42</v>
      </c>
      <c r="C1700" s="184"/>
      <c r="D1700" s="183" t="s">
        <v>17</v>
      </c>
      <c r="E1700" s="183" t="s">
        <v>28</v>
      </c>
      <c r="F1700" s="185">
        <v>45038</v>
      </c>
      <c r="G1700" s="183" t="s">
        <v>43</v>
      </c>
      <c r="H1700" s="186">
        <v>220000</v>
      </c>
      <c r="I1700" s="183" t="s">
        <v>19</v>
      </c>
      <c r="J1700" s="183">
        <v>2200</v>
      </c>
      <c r="K1700" s="184"/>
      <c r="L1700" s="183">
        <v>2023</v>
      </c>
      <c r="M1700" s="184"/>
      <c r="N1700" s="184"/>
      <c r="O1700" s="184"/>
    </row>
    <row r="1701" spans="1:15" s="176" customFormat="1" ht="15" x14ac:dyDescent="0.15">
      <c r="A1701" s="183" t="s">
        <v>20</v>
      </c>
      <c r="B1701" s="183" t="s">
        <v>42</v>
      </c>
      <c r="C1701" s="184"/>
      <c r="D1701" s="183" t="s">
        <v>17</v>
      </c>
      <c r="E1701" s="183" t="s">
        <v>28</v>
      </c>
      <c r="F1701" s="185">
        <v>45039</v>
      </c>
      <c r="G1701" s="183" t="s">
        <v>43</v>
      </c>
      <c r="H1701" s="186">
        <v>180000</v>
      </c>
      <c r="I1701" s="183" t="s">
        <v>19</v>
      </c>
      <c r="J1701" s="183">
        <v>1760</v>
      </c>
      <c r="K1701" s="184"/>
      <c r="L1701" s="183">
        <v>2023</v>
      </c>
      <c r="M1701" s="184"/>
      <c r="N1701" s="184"/>
      <c r="O1701" s="184"/>
    </row>
    <row r="1702" spans="1:15" s="176" customFormat="1" ht="15" x14ac:dyDescent="0.15">
      <c r="A1702" s="183" t="s">
        <v>20</v>
      </c>
      <c r="B1702" s="183" t="s">
        <v>42</v>
      </c>
      <c r="C1702" s="184"/>
      <c r="D1702" s="183" t="s">
        <v>17</v>
      </c>
      <c r="E1702" s="183" t="s">
        <v>28</v>
      </c>
      <c r="F1702" s="185">
        <v>45040</v>
      </c>
      <c r="G1702" s="183" t="s">
        <v>43</v>
      </c>
      <c r="H1702" s="186">
        <v>220000</v>
      </c>
      <c r="I1702" s="183" t="s">
        <v>19</v>
      </c>
      <c r="J1702" s="183">
        <v>2200</v>
      </c>
      <c r="K1702" s="184"/>
      <c r="L1702" s="183">
        <v>2023</v>
      </c>
      <c r="M1702" s="184"/>
      <c r="N1702" s="184"/>
      <c r="O1702" s="184"/>
    </row>
    <row r="1703" spans="1:15" s="176" customFormat="1" ht="15" x14ac:dyDescent="0.15">
      <c r="A1703" s="183" t="s">
        <v>20</v>
      </c>
      <c r="B1703" s="183" t="s">
        <v>42</v>
      </c>
      <c r="C1703" s="184"/>
      <c r="D1703" s="183" t="s">
        <v>17</v>
      </c>
      <c r="E1703" s="183" t="s">
        <v>28</v>
      </c>
      <c r="F1703" s="185">
        <v>45041</v>
      </c>
      <c r="G1703" s="183" t="s">
        <v>43</v>
      </c>
      <c r="H1703" s="186">
        <v>180000</v>
      </c>
      <c r="I1703" s="183" t="s">
        <v>19</v>
      </c>
      <c r="J1703" s="183">
        <v>1760</v>
      </c>
      <c r="K1703" s="184"/>
      <c r="L1703" s="183">
        <v>2023</v>
      </c>
      <c r="M1703" s="184"/>
      <c r="N1703" s="184"/>
      <c r="O1703" s="184"/>
    </row>
    <row r="1704" spans="1:15" s="176" customFormat="1" ht="15" x14ac:dyDescent="0.15">
      <c r="A1704" s="183" t="s">
        <v>20</v>
      </c>
      <c r="B1704" s="183" t="s">
        <v>42</v>
      </c>
      <c r="C1704" s="184"/>
      <c r="D1704" s="183" t="s">
        <v>17</v>
      </c>
      <c r="E1704" s="183" t="s">
        <v>28</v>
      </c>
      <c r="F1704" s="185">
        <v>45042</v>
      </c>
      <c r="G1704" s="183" t="s">
        <v>43</v>
      </c>
      <c r="H1704" s="186">
        <v>220000</v>
      </c>
      <c r="I1704" s="183" t="s">
        <v>19</v>
      </c>
      <c r="J1704" s="183">
        <v>2200</v>
      </c>
      <c r="K1704" s="184"/>
      <c r="L1704" s="183">
        <v>2023</v>
      </c>
      <c r="M1704" s="184"/>
      <c r="N1704" s="184"/>
      <c r="O1704" s="184"/>
    </row>
    <row r="1705" spans="1:15" s="176" customFormat="1" ht="15" x14ac:dyDescent="0.15">
      <c r="A1705" s="183" t="s">
        <v>20</v>
      </c>
      <c r="B1705" s="183" t="s">
        <v>42</v>
      </c>
      <c r="C1705" s="184"/>
      <c r="D1705" s="183" t="s">
        <v>17</v>
      </c>
      <c r="E1705" s="183" t="s">
        <v>28</v>
      </c>
      <c r="F1705" s="185">
        <v>45043</v>
      </c>
      <c r="G1705" s="183" t="s">
        <v>43</v>
      </c>
      <c r="H1705" s="186">
        <v>350000</v>
      </c>
      <c r="I1705" s="183" t="s">
        <v>19</v>
      </c>
      <c r="J1705" s="183">
        <v>3520</v>
      </c>
      <c r="K1705" s="184"/>
      <c r="L1705" s="183">
        <v>2023</v>
      </c>
      <c r="M1705" s="184"/>
      <c r="N1705" s="184"/>
      <c r="O1705" s="184"/>
    </row>
    <row r="1706" spans="1:15" s="176" customFormat="1" ht="15" x14ac:dyDescent="0.15">
      <c r="A1706" s="183" t="s">
        <v>20</v>
      </c>
      <c r="B1706" s="183" t="s">
        <v>42</v>
      </c>
      <c r="C1706" s="184"/>
      <c r="D1706" s="183" t="s">
        <v>17</v>
      </c>
      <c r="E1706" s="183" t="s">
        <v>28</v>
      </c>
      <c r="F1706" s="185">
        <v>45044</v>
      </c>
      <c r="G1706" s="183" t="s">
        <v>43</v>
      </c>
      <c r="H1706" s="186">
        <v>310000</v>
      </c>
      <c r="I1706" s="183" t="s">
        <v>19</v>
      </c>
      <c r="J1706" s="183">
        <v>3080</v>
      </c>
      <c r="K1706" s="184"/>
      <c r="L1706" s="183">
        <v>2023</v>
      </c>
      <c r="M1706" s="184"/>
      <c r="N1706" s="184"/>
      <c r="O1706" s="184"/>
    </row>
    <row r="1707" spans="1:15" s="176" customFormat="1" ht="15" x14ac:dyDescent="0.15">
      <c r="A1707" s="183" t="s">
        <v>20</v>
      </c>
      <c r="B1707" s="183" t="s">
        <v>42</v>
      </c>
      <c r="C1707" s="184"/>
      <c r="D1707" s="183" t="s">
        <v>17</v>
      </c>
      <c r="E1707" s="183" t="s">
        <v>28</v>
      </c>
      <c r="F1707" s="185">
        <v>45045</v>
      </c>
      <c r="G1707" s="183" t="s">
        <v>43</v>
      </c>
      <c r="H1707" s="186">
        <v>220000</v>
      </c>
      <c r="I1707" s="183" t="s">
        <v>19</v>
      </c>
      <c r="J1707" s="183">
        <v>2200</v>
      </c>
      <c r="K1707" s="184"/>
      <c r="L1707" s="183">
        <v>2023</v>
      </c>
      <c r="M1707" s="184"/>
      <c r="N1707" s="184"/>
      <c r="O1707" s="184"/>
    </row>
    <row r="1708" spans="1:15" s="176" customFormat="1" ht="15" x14ac:dyDescent="0.15">
      <c r="A1708" s="183" t="s">
        <v>20</v>
      </c>
      <c r="B1708" s="183" t="s">
        <v>42</v>
      </c>
      <c r="C1708" s="184"/>
      <c r="D1708" s="183" t="s">
        <v>17</v>
      </c>
      <c r="E1708" s="183" t="s">
        <v>28</v>
      </c>
      <c r="F1708" s="185">
        <v>45047</v>
      </c>
      <c r="G1708" s="183" t="s">
        <v>43</v>
      </c>
      <c r="H1708" s="186">
        <v>310000</v>
      </c>
      <c r="I1708" s="183" t="s">
        <v>19</v>
      </c>
      <c r="J1708" s="183">
        <v>3080</v>
      </c>
      <c r="K1708" s="184"/>
      <c r="L1708" s="183">
        <v>2023</v>
      </c>
      <c r="M1708" s="184"/>
      <c r="N1708" s="184"/>
      <c r="O1708" s="184"/>
    </row>
    <row r="1709" spans="1:15" s="176" customFormat="1" ht="15" x14ac:dyDescent="0.15">
      <c r="A1709" s="183" t="s">
        <v>20</v>
      </c>
      <c r="B1709" s="183" t="s">
        <v>42</v>
      </c>
      <c r="C1709" s="184"/>
      <c r="D1709" s="183" t="s">
        <v>17</v>
      </c>
      <c r="E1709" s="183" t="s">
        <v>28</v>
      </c>
      <c r="F1709" s="185">
        <v>45048</v>
      </c>
      <c r="G1709" s="183" t="s">
        <v>43</v>
      </c>
      <c r="H1709" s="186">
        <v>350000</v>
      </c>
      <c r="I1709" s="183" t="s">
        <v>19</v>
      </c>
      <c r="J1709" s="183">
        <v>3520</v>
      </c>
      <c r="K1709" s="184"/>
      <c r="L1709" s="183">
        <v>2023</v>
      </c>
      <c r="M1709" s="184"/>
      <c r="N1709" s="184"/>
      <c r="O1709" s="184"/>
    </row>
    <row r="1710" spans="1:15" s="176" customFormat="1" ht="15" x14ac:dyDescent="0.15">
      <c r="A1710" s="183" t="s">
        <v>20</v>
      </c>
      <c r="B1710" s="183" t="s">
        <v>42</v>
      </c>
      <c r="C1710" s="184"/>
      <c r="D1710" s="183" t="s">
        <v>17</v>
      </c>
      <c r="E1710" s="183" t="s">
        <v>28</v>
      </c>
      <c r="F1710" s="185">
        <v>45049</v>
      </c>
      <c r="G1710" s="183" t="s">
        <v>43</v>
      </c>
      <c r="H1710" s="186">
        <v>530000</v>
      </c>
      <c r="I1710" s="183" t="s">
        <v>19</v>
      </c>
      <c r="J1710" s="183">
        <v>5280</v>
      </c>
      <c r="K1710" s="184"/>
      <c r="L1710" s="183">
        <v>2023</v>
      </c>
      <c r="M1710" s="184"/>
      <c r="N1710" s="184"/>
      <c r="O1710" s="184"/>
    </row>
    <row r="1711" spans="1:15" s="176" customFormat="1" ht="15" x14ac:dyDescent="0.15">
      <c r="A1711" s="183" t="s">
        <v>20</v>
      </c>
      <c r="B1711" s="183" t="s">
        <v>42</v>
      </c>
      <c r="C1711" s="184"/>
      <c r="D1711" s="183" t="s">
        <v>17</v>
      </c>
      <c r="E1711" s="183" t="s">
        <v>28</v>
      </c>
      <c r="F1711" s="185">
        <v>45050</v>
      </c>
      <c r="G1711" s="183" t="s">
        <v>43</v>
      </c>
      <c r="H1711" s="186">
        <v>400000</v>
      </c>
      <c r="I1711" s="183" t="s">
        <v>19</v>
      </c>
      <c r="J1711" s="183">
        <v>3960</v>
      </c>
      <c r="K1711" s="184"/>
      <c r="L1711" s="183">
        <v>2023</v>
      </c>
      <c r="M1711" s="184"/>
      <c r="N1711" s="184"/>
      <c r="O1711" s="184"/>
    </row>
    <row r="1712" spans="1:15" s="176" customFormat="1" ht="15" x14ac:dyDescent="0.15">
      <c r="A1712" s="183" t="s">
        <v>20</v>
      </c>
      <c r="B1712" s="183" t="s">
        <v>42</v>
      </c>
      <c r="C1712" s="184"/>
      <c r="D1712" s="183" t="s">
        <v>17</v>
      </c>
      <c r="E1712" s="183" t="s">
        <v>28</v>
      </c>
      <c r="F1712" s="185">
        <v>45051</v>
      </c>
      <c r="G1712" s="183" t="s">
        <v>43</v>
      </c>
      <c r="H1712" s="186">
        <v>440000</v>
      </c>
      <c r="I1712" s="183" t="s">
        <v>19</v>
      </c>
      <c r="J1712" s="183">
        <v>4400</v>
      </c>
      <c r="K1712" s="184"/>
      <c r="L1712" s="183">
        <v>2023</v>
      </c>
      <c r="M1712" s="184"/>
      <c r="N1712" s="184"/>
      <c r="O1712" s="184"/>
    </row>
    <row r="1713" spans="1:15" s="176" customFormat="1" ht="15" x14ac:dyDescent="0.15">
      <c r="A1713" s="183" t="s">
        <v>20</v>
      </c>
      <c r="B1713" s="183" t="s">
        <v>42</v>
      </c>
      <c r="C1713" s="184"/>
      <c r="D1713" s="183" t="s">
        <v>17</v>
      </c>
      <c r="E1713" s="183" t="s">
        <v>28</v>
      </c>
      <c r="F1713" s="185">
        <v>45052</v>
      </c>
      <c r="G1713" s="183" t="s">
        <v>43</v>
      </c>
      <c r="H1713" s="186">
        <v>530000</v>
      </c>
      <c r="I1713" s="183" t="s">
        <v>19</v>
      </c>
      <c r="J1713" s="183">
        <v>5280</v>
      </c>
      <c r="K1713" s="184"/>
      <c r="L1713" s="183">
        <v>2023</v>
      </c>
      <c r="M1713" s="184"/>
      <c r="N1713" s="184"/>
      <c r="O1713" s="184"/>
    </row>
    <row r="1714" spans="1:15" s="176" customFormat="1" ht="15" x14ac:dyDescent="0.15">
      <c r="A1714" s="183" t="s">
        <v>20</v>
      </c>
      <c r="B1714" s="183" t="s">
        <v>42</v>
      </c>
      <c r="C1714" s="184"/>
      <c r="D1714" s="183" t="s">
        <v>17</v>
      </c>
      <c r="E1714" s="183" t="s">
        <v>28</v>
      </c>
      <c r="F1714" s="185">
        <v>45053</v>
      </c>
      <c r="G1714" s="183" t="s">
        <v>43</v>
      </c>
      <c r="H1714" s="186">
        <v>220000</v>
      </c>
      <c r="I1714" s="183" t="s">
        <v>19</v>
      </c>
      <c r="J1714" s="183">
        <v>2200</v>
      </c>
      <c r="K1714" s="184"/>
      <c r="L1714" s="183">
        <v>2023</v>
      </c>
      <c r="M1714" s="184"/>
      <c r="N1714" s="184"/>
      <c r="O1714" s="184"/>
    </row>
    <row r="1715" spans="1:15" s="176" customFormat="1" ht="15" x14ac:dyDescent="0.15">
      <c r="A1715" s="183" t="s">
        <v>20</v>
      </c>
      <c r="B1715" s="183" t="s">
        <v>42</v>
      </c>
      <c r="C1715" s="184"/>
      <c r="D1715" s="183" t="s">
        <v>17</v>
      </c>
      <c r="E1715" s="183" t="s">
        <v>28</v>
      </c>
      <c r="F1715" s="185">
        <v>45054</v>
      </c>
      <c r="G1715" s="183" t="s">
        <v>43</v>
      </c>
      <c r="H1715" s="186">
        <v>480000</v>
      </c>
      <c r="I1715" s="183" t="s">
        <v>19</v>
      </c>
      <c r="J1715" s="183">
        <v>4840</v>
      </c>
      <c r="K1715" s="184"/>
      <c r="L1715" s="183">
        <v>2023</v>
      </c>
      <c r="M1715" s="184"/>
      <c r="N1715" s="184"/>
      <c r="O1715" s="184"/>
    </row>
    <row r="1716" spans="1:15" s="176" customFormat="1" ht="15" x14ac:dyDescent="0.15">
      <c r="A1716" s="183" t="s">
        <v>20</v>
      </c>
      <c r="B1716" s="183" t="s">
        <v>42</v>
      </c>
      <c r="C1716" s="184"/>
      <c r="D1716" s="183" t="s">
        <v>17</v>
      </c>
      <c r="E1716" s="183" t="s">
        <v>28</v>
      </c>
      <c r="F1716" s="185">
        <v>45055</v>
      </c>
      <c r="G1716" s="183" t="s">
        <v>43</v>
      </c>
      <c r="H1716" s="186">
        <v>790000</v>
      </c>
      <c r="I1716" s="183" t="s">
        <v>19</v>
      </c>
      <c r="J1716" s="183">
        <v>7920</v>
      </c>
      <c r="K1716" s="184"/>
      <c r="L1716" s="183">
        <v>2023</v>
      </c>
      <c r="M1716" s="184"/>
      <c r="N1716" s="184"/>
      <c r="O1716" s="184"/>
    </row>
    <row r="1717" spans="1:15" s="176" customFormat="1" ht="15" x14ac:dyDescent="0.15">
      <c r="A1717" s="183" t="s">
        <v>20</v>
      </c>
      <c r="B1717" s="183" t="s">
        <v>42</v>
      </c>
      <c r="C1717" s="184"/>
      <c r="D1717" s="183" t="s">
        <v>17</v>
      </c>
      <c r="E1717" s="183" t="s">
        <v>28</v>
      </c>
      <c r="F1717" s="185">
        <v>45056</v>
      </c>
      <c r="G1717" s="183" t="s">
        <v>43</v>
      </c>
      <c r="H1717" s="186">
        <v>970000</v>
      </c>
      <c r="I1717" s="183" t="s">
        <v>19</v>
      </c>
      <c r="J1717" s="183">
        <v>9680</v>
      </c>
      <c r="K1717" s="184"/>
      <c r="L1717" s="183">
        <v>2023</v>
      </c>
      <c r="M1717" s="184"/>
      <c r="N1717" s="184"/>
      <c r="O1717" s="184"/>
    </row>
    <row r="1718" spans="1:15" s="176" customFormat="1" ht="15" x14ac:dyDescent="0.15">
      <c r="A1718" s="183" t="s">
        <v>20</v>
      </c>
      <c r="B1718" s="183" t="s">
        <v>42</v>
      </c>
      <c r="C1718" s="184"/>
      <c r="D1718" s="183" t="s">
        <v>17</v>
      </c>
      <c r="E1718" s="183" t="s">
        <v>28</v>
      </c>
      <c r="F1718" s="185">
        <v>45057</v>
      </c>
      <c r="G1718" s="183" t="s">
        <v>43</v>
      </c>
      <c r="H1718" s="186">
        <v>970000</v>
      </c>
      <c r="I1718" s="183" t="s">
        <v>19</v>
      </c>
      <c r="J1718" s="183">
        <v>9680</v>
      </c>
      <c r="K1718" s="184"/>
      <c r="L1718" s="183">
        <v>2023</v>
      </c>
      <c r="M1718" s="184"/>
      <c r="N1718" s="184"/>
      <c r="O1718" s="184"/>
    </row>
    <row r="1719" spans="1:15" s="176" customFormat="1" ht="15" x14ac:dyDescent="0.15">
      <c r="A1719" s="183" t="s">
        <v>20</v>
      </c>
      <c r="B1719" s="183" t="s">
        <v>42</v>
      </c>
      <c r="C1719" s="184"/>
      <c r="D1719" s="183" t="s">
        <v>17</v>
      </c>
      <c r="E1719" s="183" t="s">
        <v>28</v>
      </c>
      <c r="F1719" s="185">
        <v>45058</v>
      </c>
      <c r="G1719" s="183" t="s">
        <v>43</v>
      </c>
      <c r="H1719" s="186">
        <v>880000</v>
      </c>
      <c r="I1719" s="183" t="s">
        <v>19</v>
      </c>
      <c r="J1719" s="183">
        <v>8800</v>
      </c>
      <c r="K1719" s="184"/>
      <c r="L1719" s="183">
        <v>2023</v>
      </c>
      <c r="M1719" s="184"/>
      <c r="N1719" s="184"/>
      <c r="O1719" s="184"/>
    </row>
    <row r="1720" spans="1:15" s="176" customFormat="1" ht="15" x14ac:dyDescent="0.15">
      <c r="A1720" s="183" t="s">
        <v>20</v>
      </c>
      <c r="B1720" s="183" t="s">
        <v>42</v>
      </c>
      <c r="C1720" s="184"/>
      <c r="D1720" s="183" t="s">
        <v>17</v>
      </c>
      <c r="E1720" s="183" t="s">
        <v>28</v>
      </c>
      <c r="F1720" s="185">
        <v>45059</v>
      </c>
      <c r="G1720" s="183" t="s">
        <v>43</v>
      </c>
      <c r="H1720" s="186">
        <v>880000</v>
      </c>
      <c r="I1720" s="183" t="s">
        <v>19</v>
      </c>
      <c r="J1720" s="183">
        <v>8800</v>
      </c>
      <c r="K1720" s="184"/>
      <c r="L1720" s="183">
        <v>2023</v>
      </c>
      <c r="M1720" s="184"/>
      <c r="N1720" s="184"/>
      <c r="O1720" s="184"/>
    </row>
    <row r="1721" spans="1:15" s="176" customFormat="1" ht="15" x14ac:dyDescent="0.15">
      <c r="A1721" s="183" t="s">
        <v>20</v>
      </c>
      <c r="B1721" s="183" t="s">
        <v>42</v>
      </c>
      <c r="C1721" s="184"/>
      <c r="D1721" s="183" t="s">
        <v>17</v>
      </c>
      <c r="E1721" s="183" t="s">
        <v>28</v>
      </c>
      <c r="F1721" s="185">
        <v>45060</v>
      </c>
      <c r="G1721" s="183" t="s">
        <v>43</v>
      </c>
      <c r="H1721" s="186">
        <v>620000</v>
      </c>
      <c r="I1721" s="183" t="s">
        <v>19</v>
      </c>
      <c r="J1721" s="183">
        <v>6160</v>
      </c>
      <c r="K1721" s="184"/>
      <c r="L1721" s="183">
        <v>2023</v>
      </c>
      <c r="M1721" s="184"/>
      <c r="N1721" s="184"/>
      <c r="O1721" s="184"/>
    </row>
    <row r="1722" spans="1:15" s="176" customFormat="1" ht="15" x14ac:dyDescent="0.15">
      <c r="A1722" s="183" t="s">
        <v>20</v>
      </c>
      <c r="B1722" s="183" t="s">
        <v>42</v>
      </c>
      <c r="C1722" s="184"/>
      <c r="D1722" s="183" t="s">
        <v>17</v>
      </c>
      <c r="E1722" s="183" t="s">
        <v>28</v>
      </c>
      <c r="F1722" s="185">
        <v>45061</v>
      </c>
      <c r="G1722" s="183" t="s">
        <v>43</v>
      </c>
      <c r="H1722" s="186">
        <v>1140000</v>
      </c>
      <c r="I1722" s="183" t="s">
        <v>19</v>
      </c>
      <c r="J1722" s="183">
        <v>11440</v>
      </c>
      <c r="K1722" s="184"/>
      <c r="L1722" s="183">
        <v>2023</v>
      </c>
      <c r="M1722" s="184"/>
      <c r="N1722" s="184"/>
      <c r="O1722" s="184"/>
    </row>
    <row r="1723" spans="1:15" s="176" customFormat="1" ht="15" x14ac:dyDescent="0.15">
      <c r="A1723" s="183" t="s">
        <v>20</v>
      </c>
      <c r="B1723" s="183" t="s">
        <v>42</v>
      </c>
      <c r="C1723" s="184"/>
      <c r="D1723" s="183" t="s">
        <v>17</v>
      </c>
      <c r="E1723" s="183" t="s">
        <v>28</v>
      </c>
      <c r="F1723" s="185">
        <v>45062</v>
      </c>
      <c r="G1723" s="183" t="s">
        <v>43</v>
      </c>
      <c r="H1723" s="186">
        <v>1410000</v>
      </c>
      <c r="I1723" s="183" t="s">
        <v>19</v>
      </c>
      <c r="J1723" s="183">
        <v>14080</v>
      </c>
      <c r="K1723" s="184"/>
      <c r="L1723" s="183">
        <v>2023</v>
      </c>
      <c r="M1723" s="184"/>
      <c r="N1723" s="184"/>
      <c r="O1723" s="184"/>
    </row>
    <row r="1724" spans="1:15" s="176" customFormat="1" ht="15" x14ac:dyDescent="0.15">
      <c r="A1724" s="183" t="s">
        <v>20</v>
      </c>
      <c r="B1724" s="183" t="s">
        <v>42</v>
      </c>
      <c r="C1724" s="184"/>
      <c r="D1724" s="183" t="s">
        <v>17</v>
      </c>
      <c r="E1724" s="183" t="s">
        <v>28</v>
      </c>
      <c r="F1724" s="185">
        <v>45063</v>
      </c>
      <c r="G1724" s="183" t="s">
        <v>43</v>
      </c>
      <c r="H1724" s="186">
        <v>1230000</v>
      </c>
      <c r="I1724" s="183" t="s">
        <v>19</v>
      </c>
      <c r="J1724" s="183">
        <v>12320</v>
      </c>
      <c r="K1724" s="184"/>
      <c r="L1724" s="183">
        <v>2023</v>
      </c>
      <c r="M1724" s="184"/>
      <c r="N1724" s="184"/>
      <c r="O1724" s="184"/>
    </row>
    <row r="1725" spans="1:15" s="176" customFormat="1" ht="15" x14ac:dyDescent="0.15">
      <c r="A1725" s="183" t="s">
        <v>20</v>
      </c>
      <c r="B1725" s="183" t="s">
        <v>42</v>
      </c>
      <c r="C1725" s="184"/>
      <c r="D1725" s="183" t="s">
        <v>17</v>
      </c>
      <c r="E1725" s="183" t="s">
        <v>28</v>
      </c>
      <c r="F1725" s="185">
        <v>45064</v>
      </c>
      <c r="G1725" s="183" t="s">
        <v>43</v>
      </c>
      <c r="H1725" s="186">
        <v>880000</v>
      </c>
      <c r="I1725" s="183" t="s">
        <v>19</v>
      </c>
      <c r="J1725" s="183">
        <v>8800</v>
      </c>
      <c r="K1725" s="184"/>
      <c r="L1725" s="183">
        <v>2023</v>
      </c>
      <c r="M1725" s="184"/>
      <c r="N1725" s="184"/>
      <c r="O1725" s="184"/>
    </row>
    <row r="1726" spans="1:15" s="176" customFormat="1" ht="15" x14ac:dyDescent="0.15">
      <c r="A1726" s="183" t="s">
        <v>20</v>
      </c>
      <c r="B1726" s="183" t="s">
        <v>42</v>
      </c>
      <c r="C1726" s="184"/>
      <c r="D1726" s="183" t="s">
        <v>17</v>
      </c>
      <c r="E1726" s="183" t="s">
        <v>28</v>
      </c>
      <c r="F1726" s="185">
        <v>45065</v>
      </c>
      <c r="G1726" s="183" t="s">
        <v>43</v>
      </c>
      <c r="H1726" s="186">
        <v>970000</v>
      </c>
      <c r="I1726" s="183" t="s">
        <v>19</v>
      </c>
      <c r="J1726" s="183">
        <v>9680</v>
      </c>
      <c r="K1726" s="184"/>
      <c r="L1726" s="183">
        <v>2023</v>
      </c>
      <c r="M1726" s="184"/>
      <c r="N1726" s="184"/>
      <c r="O1726" s="184"/>
    </row>
    <row r="1727" spans="1:15" s="176" customFormat="1" ht="15" x14ac:dyDescent="0.15">
      <c r="A1727" s="183" t="s">
        <v>20</v>
      </c>
      <c r="B1727" s="183" t="s">
        <v>42</v>
      </c>
      <c r="C1727" s="184"/>
      <c r="D1727" s="183" t="s">
        <v>17</v>
      </c>
      <c r="E1727" s="183" t="s">
        <v>28</v>
      </c>
      <c r="F1727" s="185">
        <v>45066</v>
      </c>
      <c r="G1727" s="183" t="s">
        <v>43</v>
      </c>
      <c r="H1727" s="186">
        <v>790000</v>
      </c>
      <c r="I1727" s="183" t="s">
        <v>19</v>
      </c>
      <c r="J1727" s="183">
        <v>7920</v>
      </c>
      <c r="K1727" s="184"/>
      <c r="L1727" s="183">
        <v>2023</v>
      </c>
      <c r="M1727" s="184"/>
      <c r="N1727" s="184"/>
      <c r="O1727" s="184"/>
    </row>
    <row r="1728" spans="1:15" s="176" customFormat="1" ht="15" x14ac:dyDescent="0.15">
      <c r="A1728" s="183" t="s">
        <v>20</v>
      </c>
      <c r="B1728" s="183" t="s">
        <v>42</v>
      </c>
      <c r="C1728" s="184"/>
      <c r="D1728" s="183" t="s">
        <v>17</v>
      </c>
      <c r="E1728" s="183" t="s">
        <v>28</v>
      </c>
      <c r="F1728" s="185">
        <v>45067</v>
      </c>
      <c r="G1728" s="183" t="s">
        <v>43</v>
      </c>
      <c r="H1728" s="186">
        <v>530000</v>
      </c>
      <c r="I1728" s="183" t="s">
        <v>19</v>
      </c>
      <c r="J1728" s="183">
        <v>5280</v>
      </c>
      <c r="K1728" s="184"/>
      <c r="L1728" s="183">
        <v>2023</v>
      </c>
      <c r="M1728" s="184"/>
      <c r="N1728" s="184"/>
      <c r="O1728" s="184"/>
    </row>
    <row r="1729" spans="1:15" s="176" customFormat="1" ht="15" x14ac:dyDescent="0.15">
      <c r="A1729" s="183" t="s">
        <v>20</v>
      </c>
      <c r="B1729" s="183" t="s">
        <v>42</v>
      </c>
      <c r="C1729" s="184"/>
      <c r="D1729" s="183" t="s">
        <v>17</v>
      </c>
      <c r="E1729" s="183" t="s">
        <v>28</v>
      </c>
      <c r="F1729" s="185">
        <v>45068</v>
      </c>
      <c r="G1729" s="183" t="s">
        <v>43</v>
      </c>
      <c r="H1729" s="186">
        <v>1140000</v>
      </c>
      <c r="I1729" s="183" t="s">
        <v>19</v>
      </c>
      <c r="J1729" s="183">
        <v>11440</v>
      </c>
      <c r="K1729" s="184"/>
      <c r="L1729" s="183">
        <v>2023</v>
      </c>
      <c r="M1729" s="184"/>
      <c r="N1729" s="184"/>
      <c r="O1729" s="184"/>
    </row>
    <row r="1730" spans="1:15" s="176" customFormat="1" ht="15" x14ac:dyDescent="0.15">
      <c r="A1730" s="183" t="s">
        <v>20</v>
      </c>
      <c r="B1730" s="183" t="s">
        <v>42</v>
      </c>
      <c r="C1730" s="184"/>
      <c r="D1730" s="183" t="s">
        <v>17</v>
      </c>
      <c r="E1730" s="183" t="s">
        <v>28</v>
      </c>
      <c r="F1730" s="185">
        <v>45069</v>
      </c>
      <c r="G1730" s="183" t="s">
        <v>43</v>
      </c>
      <c r="H1730" s="186">
        <v>790000</v>
      </c>
      <c r="I1730" s="183" t="s">
        <v>19</v>
      </c>
      <c r="J1730" s="183">
        <v>7920</v>
      </c>
      <c r="K1730" s="184"/>
      <c r="L1730" s="183">
        <v>2023</v>
      </c>
      <c r="M1730" s="184"/>
      <c r="N1730" s="184"/>
      <c r="O1730" s="184"/>
    </row>
    <row r="1731" spans="1:15" s="176" customFormat="1" ht="15" x14ac:dyDescent="0.15">
      <c r="A1731" s="183" t="s">
        <v>20</v>
      </c>
      <c r="B1731" s="183" t="s">
        <v>42</v>
      </c>
      <c r="C1731" s="184"/>
      <c r="D1731" s="183" t="s">
        <v>17</v>
      </c>
      <c r="E1731" s="183" t="s">
        <v>28</v>
      </c>
      <c r="F1731" s="185">
        <v>45070</v>
      </c>
      <c r="G1731" s="183" t="s">
        <v>43</v>
      </c>
      <c r="H1731" s="186">
        <v>700000</v>
      </c>
      <c r="I1731" s="183" t="s">
        <v>19</v>
      </c>
      <c r="J1731" s="183">
        <v>7040</v>
      </c>
      <c r="K1731" s="184"/>
      <c r="L1731" s="183">
        <v>2023</v>
      </c>
      <c r="M1731" s="184"/>
      <c r="N1731" s="184"/>
      <c r="O1731" s="184"/>
    </row>
    <row r="1732" spans="1:15" s="176" customFormat="1" ht="15" x14ac:dyDescent="0.15">
      <c r="A1732" s="183" t="s">
        <v>20</v>
      </c>
      <c r="B1732" s="183" t="s">
        <v>42</v>
      </c>
      <c r="C1732" s="184"/>
      <c r="D1732" s="183" t="s">
        <v>17</v>
      </c>
      <c r="E1732" s="183" t="s">
        <v>28</v>
      </c>
      <c r="F1732" s="185">
        <v>45071</v>
      </c>
      <c r="G1732" s="183" t="s">
        <v>43</v>
      </c>
      <c r="H1732" s="186">
        <v>700000</v>
      </c>
      <c r="I1732" s="183" t="s">
        <v>19</v>
      </c>
      <c r="J1732" s="183">
        <v>7040</v>
      </c>
      <c r="K1732" s="184"/>
      <c r="L1732" s="183">
        <v>2023</v>
      </c>
      <c r="M1732" s="184"/>
      <c r="N1732" s="184"/>
      <c r="O1732" s="184"/>
    </row>
    <row r="1733" spans="1:15" s="176" customFormat="1" ht="15" x14ac:dyDescent="0.15">
      <c r="A1733" s="183" t="s">
        <v>20</v>
      </c>
      <c r="B1733" s="183" t="s">
        <v>42</v>
      </c>
      <c r="C1733" s="184"/>
      <c r="D1733" s="183" t="s">
        <v>17</v>
      </c>
      <c r="E1733" s="183" t="s">
        <v>28</v>
      </c>
      <c r="F1733" s="185">
        <v>45072</v>
      </c>
      <c r="G1733" s="183" t="s">
        <v>43</v>
      </c>
      <c r="H1733" s="186">
        <v>1230000</v>
      </c>
      <c r="I1733" s="183" t="s">
        <v>19</v>
      </c>
      <c r="J1733" s="183">
        <v>12320</v>
      </c>
      <c r="K1733" s="184"/>
      <c r="L1733" s="183">
        <v>2023</v>
      </c>
      <c r="M1733" s="184"/>
      <c r="N1733" s="184"/>
      <c r="O1733" s="184"/>
    </row>
    <row r="1734" spans="1:15" s="176" customFormat="1" ht="15" x14ac:dyDescent="0.15">
      <c r="A1734" s="183" t="s">
        <v>20</v>
      </c>
      <c r="B1734" s="183" t="s">
        <v>42</v>
      </c>
      <c r="C1734" s="184"/>
      <c r="D1734" s="183" t="s">
        <v>17</v>
      </c>
      <c r="E1734" s="183" t="s">
        <v>28</v>
      </c>
      <c r="F1734" s="185">
        <v>45073</v>
      </c>
      <c r="G1734" s="183" t="s">
        <v>43</v>
      </c>
      <c r="H1734" s="186">
        <v>700000</v>
      </c>
      <c r="I1734" s="183" t="s">
        <v>19</v>
      </c>
      <c r="J1734" s="183">
        <v>7040</v>
      </c>
      <c r="K1734" s="184"/>
      <c r="L1734" s="183">
        <v>2023</v>
      </c>
      <c r="M1734" s="184"/>
      <c r="N1734" s="184"/>
      <c r="O1734" s="184"/>
    </row>
    <row r="1735" spans="1:15" s="176" customFormat="1" ht="15" x14ac:dyDescent="0.15">
      <c r="A1735" s="183" t="s">
        <v>20</v>
      </c>
      <c r="B1735" s="183" t="s">
        <v>42</v>
      </c>
      <c r="C1735" s="184"/>
      <c r="D1735" s="183" t="s">
        <v>17</v>
      </c>
      <c r="E1735" s="183" t="s">
        <v>28</v>
      </c>
      <c r="F1735" s="185">
        <v>45074</v>
      </c>
      <c r="G1735" s="183" t="s">
        <v>43</v>
      </c>
      <c r="H1735" s="186">
        <v>620000</v>
      </c>
      <c r="I1735" s="183" t="s">
        <v>19</v>
      </c>
      <c r="J1735" s="183">
        <v>6160</v>
      </c>
      <c r="K1735" s="184"/>
      <c r="L1735" s="183">
        <v>2023</v>
      </c>
      <c r="M1735" s="184"/>
      <c r="N1735" s="184"/>
      <c r="O1735" s="184"/>
    </row>
    <row r="1736" spans="1:15" s="176" customFormat="1" ht="15" x14ac:dyDescent="0.15">
      <c r="A1736" s="183" t="s">
        <v>20</v>
      </c>
      <c r="B1736" s="183" t="s">
        <v>42</v>
      </c>
      <c r="C1736" s="184"/>
      <c r="D1736" s="183" t="s">
        <v>17</v>
      </c>
      <c r="E1736" s="183" t="s">
        <v>28</v>
      </c>
      <c r="F1736" s="185">
        <v>45075</v>
      </c>
      <c r="G1736" s="183" t="s">
        <v>43</v>
      </c>
      <c r="H1736" s="186">
        <v>700000</v>
      </c>
      <c r="I1736" s="183" t="s">
        <v>19</v>
      </c>
      <c r="J1736" s="183">
        <v>7040</v>
      </c>
      <c r="K1736" s="184"/>
      <c r="L1736" s="183">
        <v>2023</v>
      </c>
      <c r="M1736" s="184"/>
      <c r="N1736" s="184"/>
      <c r="O1736" s="184"/>
    </row>
    <row r="1737" spans="1:15" s="176" customFormat="1" ht="15" x14ac:dyDescent="0.15">
      <c r="A1737" s="183" t="s">
        <v>20</v>
      </c>
      <c r="B1737" s="183" t="s">
        <v>42</v>
      </c>
      <c r="C1737" s="184"/>
      <c r="D1737" s="183" t="s">
        <v>17</v>
      </c>
      <c r="E1737" s="183" t="s">
        <v>28</v>
      </c>
      <c r="F1737" s="185">
        <v>45076</v>
      </c>
      <c r="G1737" s="183" t="s">
        <v>43</v>
      </c>
      <c r="H1737" s="186">
        <v>700000</v>
      </c>
      <c r="I1737" s="183" t="s">
        <v>19</v>
      </c>
      <c r="J1737" s="183">
        <v>7040</v>
      </c>
      <c r="K1737" s="184"/>
      <c r="L1737" s="183">
        <v>2023</v>
      </c>
      <c r="M1737" s="184"/>
      <c r="N1737" s="184"/>
      <c r="O1737" s="184"/>
    </row>
    <row r="1738" spans="1:15" s="176" customFormat="1" ht="15" x14ac:dyDescent="0.15">
      <c r="A1738" s="183" t="s">
        <v>20</v>
      </c>
      <c r="B1738" s="183" t="s">
        <v>42</v>
      </c>
      <c r="C1738" s="184"/>
      <c r="D1738" s="183" t="s">
        <v>17</v>
      </c>
      <c r="E1738" s="183" t="s">
        <v>28</v>
      </c>
      <c r="F1738" s="185">
        <v>45077</v>
      </c>
      <c r="G1738" s="183" t="s">
        <v>43</v>
      </c>
      <c r="H1738" s="186">
        <v>530000</v>
      </c>
      <c r="I1738" s="183" t="s">
        <v>19</v>
      </c>
      <c r="J1738" s="183">
        <v>5280</v>
      </c>
      <c r="K1738" s="184"/>
      <c r="L1738" s="183">
        <v>2023</v>
      </c>
      <c r="M1738" s="184"/>
      <c r="N1738" s="184"/>
      <c r="O1738" s="184"/>
    </row>
    <row r="1739" spans="1:15" s="176" customFormat="1" ht="15" x14ac:dyDescent="0.15">
      <c r="A1739" s="183" t="s">
        <v>20</v>
      </c>
      <c r="B1739" s="183" t="s">
        <v>42</v>
      </c>
      <c r="C1739" s="184"/>
      <c r="D1739" s="183" t="s">
        <v>17</v>
      </c>
      <c r="E1739" s="183" t="s">
        <v>28</v>
      </c>
      <c r="F1739" s="185">
        <v>45078</v>
      </c>
      <c r="G1739" s="183" t="s">
        <v>43</v>
      </c>
      <c r="H1739" s="186">
        <v>790000</v>
      </c>
      <c r="I1739" s="183" t="s">
        <v>19</v>
      </c>
      <c r="J1739" s="183">
        <v>7920</v>
      </c>
      <c r="K1739" s="184"/>
      <c r="L1739" s="183">
        <v>2023</v>
      </c>
      <c r="M1739" s="184"/>
      <c r="N1739" s="184"/>
      <c r="O1739" s="184"/>
    </row>
    <row r="1740" spans="1:15" s="176" customFormat="1" ht="15" x14ac:dyDescent="0.15">
      <c r="A1740" s="183" t="s">
        <v>20</v>
      </c>
      <c r="B1740" s="183" t="s">
        <v>42</v>
      </c>
      <c r="C1740" s="184"/>
      <c r="D1740" s="183" t="s">
        <v>17</v>
      </c>
      <c r="E1740" s="183" t="s">
        <v>28</v>
      </c>
      <c r="F1740" s="185">
        <v>45079</v>
      </c>
      <c r="G1740" s="183" t="s">
        <v>43</v>
      </c>
      <c r="H1740" s="186">
        <v>700000</v>
      </c>
      <c r="I1740" s="183" t="s">
        <v>19</v>
      </c>
      <c r="J1740" s="183">
        <v>7040</v>
      </c>
      <c r="K1740" s="184"/>
      <c r="L1740" s="183">
        <v>2023</v>
      </c>
      <c r="M1740" s="184"/>
      <c r="N1740" s="184"/>
      <c r="O1740" s="184"/>
    </row>
    <row r="1741" spans="1:15" s="176" customFormat="1" ht="15" x14ac:dyDescent="0.15">
      <c r="A1741" s="183" t="s">
        <v>20</v>
      </c>
      <c r="B1741" s="183" t="s">
        <v>42</v>
      </c>
      <c r="C1741" s="184"/>
      <c r="D1741" s="183" t="s">
        <v>17</v>
      </c>
      <c r="E1741" s="183" t="s">
        <v>28</v>
      </c>
      <c r="F1741" s="185">
        <v>45080</v>
      </c>
      <c r="G1741" s="183" t="s">
        <v>43</v>
      </c>
      <c r="H1741" s="186">
        <v>700000</v>
      </c>
      <c r="I1741" s="183" t="s">
        <v>19</v>
      </c>
      <c r="J1741" s="183">
        <v>7040</v>
      </c>
      <c r="K1741" s="184"/>
      <c r="L1741" s="183">
        <v>2023</v>
      </c>
      <c r="M1741" s="184"/>
      <c r="N1741" s="184"/>
      <c r="O1741" s="184"/>
    </row>
    <row r="1742" spans="1:15" s="176" customFormat="1" ht="15" x14ac:dyDescent="0.15">
      <c r="A1742" s="183" t="s">
        <v>20</v>
      </c>
      <c r="B1742" s="183" t="s">
        <v>42</v>
      </c>
      <c r="C1742" s="184"/>
      <c r="D1742" s="183" t="s">
        <v>17</v>
      </c>
      <c r="E1742" s="183" t="s">
        <v>28</v>
      </c>
      <c r="F1742" s="185">
        <v>45081</v>
      </c>
      <c r="G1742" s="183" t="s">
        <v>43</v>
      </c>
      <c r="H1742" s="186">
        <v>440000</v>
      </c>
      <c r="I1742" s="183" t="s">
        <v>19</v>
      </c>
      <c r="J1742" s="183">
        <v>4400</v>
      </c>
      <c r="K1742" s="184"/>
      <c r="L1742" s="183">
        <v>2023</v>
      </c>
      <c r="M1742" s="184"/>
      <c r="N1742" s="184"/>
      <c r="O1742" s="184"/>
    </row>
    <row r="1743" spans="1:15" s="176" customFormat="1" ht="15" x14ac:dyDescent="0.15">
      <c r="A1743" s="183" t="s">
        <v>20</v>
      </c>
      <c r="B1743" s="183" t="s">
        <v>42</v>
      </c>
      <c r="C1743" s="184"/>
      <c r="D1743" s="183" t="s">
        <v>17</v>
      </c>
      <c r="E1743" s="183" t="s">
        <v>28</v>
      </c>
      <c r="F1743" s="185">
        <v>45082</v>
      </c>
      <c r="G1743" s="183" t="s">
        <v>43</v>
      </c>
      <c r="H1743" s="186">
        <v>620000</v>
      </c>
      <c r="I1743" s="183" t="s">
        <v>19</v>
      </c>
      <c r="J1743" s="183">
        <v>6160</v>
      </c>
      <c r="K1743" s="184"/>
      <c r="L1743" s="183">
        <v>2023</v>
      </c>
      <c r="M1743" s="184"/>
      <c r="N1743" s="184"/>
      <c r="O1743" s="184"/>
    </row>
    <row r="1744" spans="1:15" s="176" customFormat="1" ht="15" x14ac:dyDescent="0.15">
      <c r="A1744" s="183" t="s">
        <v>20</v>
      </c>
      <c r="B1744" s="183" t="s">
        <v>42</v>
      </c>
      <c r="C1744" s="184"/>
      <c r="D1744" s="183" t="s">
        <v>17</v>
      </c>
      <c r="E1744" s="183" t="s">
        <v>28</v>
      </c>
      <c r="F1744" s="185">
        <v>45083</v>
      </c>
      <c r="G1744" s="183" t="s">
        <v>43</v>
      </c>
      <c r="H1744" s="186">
        <v>620000</v>
      </c>
      <c r="I1744" s="183" t="s">
        <v>19</v>
      </c>
      <c r="J1744" s="183">
        <v>6160</v>
      </c>
      <c r="K1744" s="184"/>
      <c r="L1744" s="183">
        <v>2023</v>
      </c>
      <c r="M1744" s="184"/>
      <c r="N1744" s="184"/>
      <c r="O1744" s="184"/>
    </row>
    <row r="1745" spans="1:15" s="176" customFormat="1" ht="15" x14ac:dyDescent="0.15">
      <c r="A1745" s="183" t="s">
        <v>20</v>
      </c>
      <c r="B1745" s="183" t="s">
        <v>42</v>
      </c>
      <c r="C1745" s="184"/>
      <c r="D1745" s="183" t="s">
        <v>17</v>
      </c>
      <c r="E1745" s="183" t="s">
        <v>28</v>
      </c>
      <c r="F1745" s="185">
        <v>45084</v>
      </c>
      <c r="G1745" s="183" t="s">
        <v>43</v>
      </c>
      <c r="H1745" s="186">
        <v>620000</v>
      </c>
      <c r="I1745" s="183" t="s">
        <v>19</v>
      </c>
      <c r="J1745" s="183">
        <v>6160</v>
      </c>
      <c r="K1745" s="184"/>
      <c r="L1745" s="183">
        <v>2023</v>
      </c>
      <c r="M1745" s="184"/>
      <c r="N1745" s="184"/>
      <c r="O1745" s="184"/>
    </row>
    <row r="1746" spans="1:15" s="176" customFormat="1" ht="15" x14ac:dyDescent="0.15">
      <c r="A1746" s="183" t="s">
        <v>20</v>
      </c>
      <c r="B1746" s="183" t="s">
        <v>42</v>
      </c>
      <c r="C1746" s="184"/>
      <c r="D1746" s="183" t="s">
        <v>17</v>
      </c>
      <c r="E1746" s="183" t="s">
        <v>28</v>
      </c>
      <c r="F1746" s="185">
        <v>45085</v>
      </c>
      <c r="G1746" s="183" t="s">
        <v>43</v>
      </c>
      <c r="H1746" s="186">
        <v>700000</v>
      </c>
      <c r="I1746" s="183" t="s">
        <v>19</v>
      </c>
      <c r="J1746" s="183">
        <v>7040</v>
      </c>
      <c r="K1746" s="184"/>
      <c r="L1746" s="183">
        <v>2023</v>
      </c>
      <c r="M1746" s="184"/>
      <c r="N1746" s="184"/>
      <c r="O1746" s="184"/>
    </row>
    <row r="1747" spans="1:15" s="176" customFormat="1" ht="15" x14ac:dyDescent="0.15">
      <c r="A1747" s="183" t="s">
        <v>20</v>
      </c>
      <c r="B1747" s="183" t="s">
        <v>42</v>
      </c>
      <c r="C1747" s="184"/>
      <c r="D1747" s="183" t="s">
        <v>17</v>
      </c>
      <c r="E1747" s="183" t="s">
        <v>28</v>
      </c>
      <c r="F1747" s="185">
        <v>45086</v>
      </c>
      <c r="G1747" s="183" t="s">
        <v>43</v>
      </c>
      <c r="H1747" s="186">
        <v>620000</v>
      </c>
      <c r="I1747" s="183" t="s">
        <v>19</v>
      </c>
      <c r="J1747" s="183">
        <v>6160</v>
      </c>
      <c r="K1747" s="184"/>
      <c r="L1747" s="183">
        <v>2023</v>
      </c>
      <c r="M1747" s="184"/>
      <c r="N1747" s="184"/>
      <c r="O1747" s="184"/>
    </row>
    <row r="1748" spans="1:15" s="176" customFormat="1" ht="15" x14ac:dyDescent="0.15">
      <c r="A1748" s="183" t="s">
        <v>20</v>
      </c>
      <c r="B1748" s="183" t="s">
        <v>42</v>
      </c>
      <c r="C1748" s="184"/>
      <c r="D1748" s="183" t="s">
        <v>17</v>
      </c>
      <c r="E1748" s="183" t="s">
        <v>28</v>
      </c>
      <c r="F1748" s="185">
        <v>45087</v>
      </c>
      <c r="G1748" s="183" t="s">
        <v>43</v>
      </c>
      <c r="H1748" s="186">
        <v>620000</v>
      </c>
      <c r="I1748" s="183" t="s">
        <v>19</v>
      </c>
      <c r="J1748" s="183">
        <v>6160</v>
      </c>
      <c r="K1748" s="184"/>
      <c r="L1748" s="183">
        <v>2023</v>
      </c>
      <c r="M1748" s="184"/>
      <c r="N1748" s="184"/>
      <c r="O1748" s="184"/>
    </row>
    <row r="1749" spans="1:15" s="176" customFormat="1" ht="15" x14ac:dyDescent="0.15">
      <c r="A1749" s="183" t="s">
        <v>20</v>
      </c>
      <c r="B1749" s="183" t="s">
        <v>42</v>
      </c>
      <c r="C1749" s="184"/>
      <c r="D1749" s="183" t="s">
        <v>17</v>
      </c>
      <c r="E1749" s="183" t="s">
        <v>28</v>
      </c>
      <c r="F1749" s="185">
        <v>45088</v>
      </c>
      <c r="G1749" s="183" t="s">
        <v>43</v>
      </c>
      <c r="H1749" s="186">
        <v>530000</v>
      </c>
      <c r="I1749" s="183" t="s">
        <v>19</v>
      </c>
      <c r="J1749" s="183">
        <v>5280</v>
      </c>
      <c r="K1749" s="184"/>
      <c r="L1749" s="183">
        <v>2023</v>
      </c>
      <c r="M1749" s="184"/>
      <c r="N1749" s="184"/>
      <c r="O1749" s="184"/>
    </row>
    <row r="1750" spans="1:15" s="176" customFormat="1" ht="15" x14ac:dyDescent="0.15">
      <c r="A1750" s="183" t="s">
        <v>20</v>
      </c>
      <c r="B1750" s="183" t="s">
        <v>42</v>
      </c>
      <c r="C1750" s="184"/>
      <c r="D1750" s="183" t="s">
        <v>17</v>
      </c>
      <c r="E1750" s="183" t="s">
        <v>28</v>
      </c>
      <c r="F1750" s="185">
        <v>45089</v>
      </c>
      <c r="G1750" s="183" t="s">
        <v>43</v>
      </c>
      <c r="H1750" s="186">
        <v>530000</v>
      </c>
      <c r="I1750" s="183" t="s">
        <v>19</v>
      </c>
      <c r="J1750" s="183">
        <v>5280</v>
      </c>
      <c r="K1750" s="184"/>
      <c r="L1750" s="183">
        <v>2023</v>
      </c>
      <c r="M1750" s="184"/>
      <c r="N1750" s="184"/>
      <c r="O1750" s="184"/>
    </row>
    <row r="1751" spans="1:15" s="176" customFormat="1" ht="15" x14ac:dyDescent="0.15">
      <c r="A1751" s="183" t="s">
        <v>20</v>
      </c>
      <c r="B1751" s="183" t="s">
        <v>42</v>
      </c>
      <c r="C1751" s="184"/>
      <c r="D1751" s="183" t="s">
        <v>17</v>
      </c>
      <c r="E1751" s="183" t="s">
        <v>28</v>
      </c>
      <c r="F1751" s="185">
        <v>45090</v>
      </c>
      <c r="G1751" s="183" t="s">
        <v>43</v>
      </c>
      <c r="H1751" s="186">
        <v>620000</v>
      </c>
      <c r="I1751" s="183" t="s">
        <v>19</v>
      </c>
      <c r="J1751" s="183">
        <v>6160</v>
      </c>
      <c r="K1751" s="184"/>
      <c r="L1751" s="183">
        <v>2023</v>
      </c>
      <c r="M1751" s="184"/>
      <c r="N1751" s="184"/>
      <c r="O1751" s="184"/>
    </row>
    <row r="1752" spans="1:15" s="176" customFormat="1" ht="15" x14ac:dyDescent="0.15">
      <c r="A1752" s="183" t="s">
        <v>20</v>
      </c>
      <c r="B1752" s="183" t="s">
        <v>42</v>
      </c>
      <c r="C1752" s="184"/>
      <c r="D1752" s="183" t="s">
        <v>17</v>
      </c>
      <c r="E1752" s="183" t="s">
        <v>28</v>
      </c>
      <c r="F1752" s="185">
        <v>45091</v>
      </c>
      <c r="G1752" s="183" t="s">
        <v>43</v>
      </c>
      <c r="H1752" s="186">
        <v>620000</v>
      </c>
      <c r="I1752" s="183" t="s">
        <v>19</v>
      </c>
      <c r="J1752" s="183">
        <v>6160</v>
      </c>
      <c r="K1752" s="184"/>
      <c r="L1752" s="183">
        <v>2023</v>
      </c>
      <c r="M1752" s="184"/>
      <c r="N1752" s="184"/>
      <c r="O1752" s="184"/>
    </row>
    <row r="1753" spans="1:15" s="176" customFormat="1" ht="15" x14ac:dyDescent="0.15">
      <c r="A1753" s="183" t="s">
        <v>20</v>
      </c>
      <c r="B1753" s="183" t="s">
        <v>42</v>
      </c>
      <c r="C1753" s="184"/>
      <c r="D1753" s="183" t="s">
        <v>17</v>
      </c>
      <c r="E1753" s="183" t="s">
        <v>28</v>
      </c>
      <c r="F1753" s="185">
        <v>45092</v>
      </c>
      <c r="G1753" s="183" t="s">
        <v>43</v>
      </c>
      <c r="H1753" s="186">
        <v>440000</v>
      </c>
      <c r="I1753" s="183" t="s">
        <v>19</v>
      </c>
      <c r="J1753" s="183">
        <v>4400</v>
      </c>
      <c r="K1753" s="184"/>
      <c r="L1753" s="183">
        <v>2023</v>
      </c>
      <c r="M1753" s="184"/>
      <c r="N1753" s="184"/>
      <c r="O1753" s="184"/>
    </row>
    <row r="1754" spans="1:15" s="176" customFormat="1" ht="15" x14ac:dyDescent="0.15">
      <c r="A1754" s="183" t="s">
        <v>20</v>
      </c>
      <c r="B1754" s="183" t="s">
        <v>42</v>
      </c>
      <c r="C1754" s="184"/>
      <c r="D1754" s="183" t="s">
        <v>17</v>
      </c>
      <c r="E1754" s="183" t="s">
        <v>28</v>
      </c>
      <c r="F1754" s="185">
        <v>45093</v>
      </c>
      <c r="G1754" s="183" t="s">
        <v>43</v>
      </c>
      <c r="H1754" s="186">
        <v>620000</v>
      </c>
      <c r="I1754" s="183" t="s">
        <v>19</v>
      </c>
      <c r="J1754" s="183">
        <v>6160</v>
      </c>
      <c r="K1754" s="184"/>
      <c r="L1754" s="183">
        <v>2023</v>
      </c>
      <c r="M1754" s="184"/>
      <c r="N1754" s="184"/>
      <c r="O1754" s="184"/>
    </row>
    <row r="1755" spans="1:15" s="176" customFormat="1" ht="15" x14ac:dyDescent="0.15">
      <c r="A1755" s="183" t="s">
        <v>20</v>
      </c>
      <c r="B1755" s="183" t="s">
        <v>42</v>
      </c>
      <c r="C1755" s="184"/>
      <c r="D1755" s="183" t="s">
        <v>17</v>
      </c>
      <c r="E1755" s="183" t="s">
        <v>28</v>
      </c>
      <c r="F1755" s="185">
        <v>45094</v>
      </c>
      <c r="G1755" s="183" t="s">
        <v>43</v>
      </c>
      <c r="H1755" s="186">
        <v>440000</v>
      </c>
      <c r="I1755" s="183" t="s">
        <v>19</v>
      </c>
      <c r="J1755" s="183">
        <v>4400</v>
      </c>
      <c r="K1755" s="184"/>
      <c r="L1755" s="183">
        <v>2023</v>
      </c>
      <c r="M1755" s="184"/>
      <c r="N1755" s="184"/>
      <c r="O1755" s="184"/>
    </row>
    <row r="1756" spans="1:15" s="176" customFormat="1" ht="15" x14ac:dyDescent="0.15">
      <c r="A1756" s="183" t="s">
        <v>20</v>
      </c>
      <c r="B1756" s="183" t="s">
        <v>42</v>
      </c>
      <c r="C1756" s="184"/>
      <c r="D1756" s="183" t="s">
        <v>17</v>
      </c>
      <c r="E1756" s="183" t="s">
        <v>28</v>
      </c>
      <c r="F1756" s="185">
        <v>45095</v>
      </c>
      <c r="G1756" s="183" t="s">
        <v>43</v>
      </c>
      <c r="H1756" s="186">
        <v>350000</v>
      </c>
      <c r="I1756" s="183" t="s">
        <v>19</v>
      </c>
      <c r="J1756" s="183">
        <v>3520</v>
      </c>
      <c r="K1756" s="184"/>
      <c r="L1756" s="183">
        <v>2023</v>
      </c>
      <c r="M1756" s="184"/>
      <c r="N1756" s="184"/>
      <c r="O1756" s="184"/>
    </row>
    <row r="1757" spans="1:15" s="176" customFormat="1" ht="15" x14ac:dyDescent="0.15">
      <c r="A1757" s="183" t="s">
        <v>20</v>
      </c>
      <c r="B1757" s="183" t="s">
        <v>42</v>
      </c>
      <c r="C1757" s="184"/>
      <c r="D1757" s="183" t="s">
        <v>17</v>
      </c>
      <c r="E1757" s="183" t="s">
        <v>28</v>
      </c>
      <c r="F1757" s="185">
        <v>45096</v>
      </c>
      <c r="G1757" s="183" t="s">
        <v>43</v>
      </c>
      <c r="H1757" s="186">
        <v>260000</v>
      </c>
      <c r="I1757" s="183" t="s">
        <v>19</v>
      </c>
      <c r="J1757" s="183">
        <v>2640</v>
      </c>
      <c r="K1757" s="184"/>
      <c r="L1757" s="183">
        <v>2023</v>
      </c>
      <c r="M1757" s="184"/>
      <c r="N1757" s="184"/>
      <c r="O1757" s="184"/>
    </row>
    <row r="1758" spans="1:15" s="176" customFormat="1" ht="15" x14ac:dyDescent="0.15">
      <c r="A1758" s="183" t="s">
        <v>20</v>
      </c>
      <c r="B1758" s="183" t="s">
        <v>42</v>
      </c>
      <c r="C1758" s="184"/>
      <c r="D1758" s="183" t="s">
        <v>17</v>
      </c>
      <c r="E1758" s="183" t="s">
        <v>28</v>
      </c>
      <c r="F1758" s="185">
        <v>45097</v>
      </c>
      <c r="G1758" s="183" t="s">
        <v>43</v>
      </c>
      <c r="H1758" s="186">
        <v>440000</v>
      </c>
      <c r="I1758" s="183" t="s">
        <v>19</v>
      </c>
      <c r="J1758" s="183">
        <v>4400</v>
      </c>
      <c r="K1758" s="184"/>
      <c r="L1758" s="183">
        <v>2023</v>
      </c>
      <c r="M1758" s="184"/>
      <c r="N1758" s="184"/>
      <c r="O1758" s="183" t="s">
        <v>628</v>
      </c>
    </row>
    <row r="1759" spans="1:15" s="176" customFormat="1" ht="15" x14ac:dyDescent="0.15">
      <c r="A1759" s="183" t="s">
        <v>20</v>
      </c>
      <c r="B1759" s="183" t="s">
        <v>42</v>
      </c>
      <c r="C1759" s="184"/>
      <c r="D1759" s="183" t="s">
        <v>17</v>
      </c>
      <c r="E1759" s="183" t="s">
        <v>28</v>
      </c>
      <c r="F1759" s="185">
        <v>45098</v>
      </c>
      <c r="G1759" s="183" t="s">
        <v>43</v>
      </c>
      <c r="H1759" s="186">
        <v>350000</v>
      </c>
      <c r="I1759" s="183" t="s">
        <v>19</v>
      </c>
      <c r="J1759" s="183">
        <v>3520</v>
      </c>
      <c r="K1759" s="184"/>
      <c r="L1759" s="183">
        <v>2023</v>
      </c>
      <c r="M1759" s="184"/>
      <c r="N1759" s="184"/>
      <c r="O1759" s="184"/>
    </row>
    <row r="1760" spans="1:15" s="176" customFormat="1" ht="15" x14ac:dyDescent="0.15">
      <c r="A1760" s="183" t="s">
        <v>20</v>
      </c>
      <c r="B1760" s="183" t="s">
        <v>42</v>
      </c>
      <c r="C1760" s="184"/>
      <c r="D1760" s="183" t="s">
        <v>17</v>
      </c>
      <c r="E1760" s="183" t="s">
        <v>28</v>
      </c>
      <c r="F1760" s="185">
        <v>45099</v>
      </c>
      <c r="G1760" s="183" t="s">
        <v>43</v>
      </c>
      <c r="H1760" s="186">
        <v>350000</v>
      </c>
      <c r="I1760" s="183" t="s">
        <v>19</v>
      </c>
      <c r="J1760" s="183">
        <v>3520</v>
      </c>
      <c r="K1760" s="184"/>
      <c r="L1760" s="183">
        <v>2023</v>
      </c>
      <c r="M1760" s="184"/>
      <c r="N1760" s="184"/>
      <c r="O1760" s="184"/>
    </row>
    <row r="1761" spans="1:15" s="176" customFormat="1" ht="15" x14ac:dyDescent="0.15">
      <c r="A1761" s="183" t="s">
        <v>20</v>
      </c>
      <c r="B1761" s="183" t="s">
        <v>42</v>
      </c>
      <c r="C1761" s="184"/>
      <c r="D1761" s="183" t="s">
        <v>17</v>
      </c>
      <c r="E1761" s="183" t="s">
        <v>28</v>
      </c>
      <c r="F1761" s="185">
        <v>45100</v>
      </c>
      <c r="G1761" s="183" t="s">
        <v>43</v>
      </c>
      <c r="H1761" s="186">
        <v>260000</v>
      </c>
      <c r="I1761" s="183" t="s">
        <v>19</v>
      </c>
      <c r="J1761" s="183">
        <v>2640</v>
      </c>
      <c r="K1761" s="184"/>
      <c r="L1761" s="183">
        <v>2023</v>
      </c>
      <c r="M1761" s="184"/>
      <c r="N1761" s="184"/>
      <c r="O1761" s="184"/>
    </row>
    <row r="1762" spans="1:15" s="176" customFormat="1" ht="15" x14ac:dyDescent="0.15">
      <c r="A1762" s="183" t="s">
        <v>20</v>
      </c>
      <c r="B1762" s="183" t="s">
        <v>42</v>
      </c>
      <c r="C1762" s="184"/>
      <c r="D1762" s="183" t="s">
        <v>17</v>
      </c>
      <c r="E1762" s="183" t="s">
        <v>28</v>
      </c>
      <c r="F1762" s="185">
        <v>45101</v>
      </c>
      <c r="G1762" s="183" t="s">
        <v>43</v>
      </c>
      <c r="H1762" s="186">
        <v>350000</v>
      </c>
      <c r="I1762" s="183" t="s">
        <v>19</v>
      </c>
      <c r="J1762" s="183">
        <v>3520</v>
      </c>
      <c r="K1762" s="184"/>
      <c r="L1762" s="183">
        <v>2023</v>
      </c>
      <c r="M1762" s="184"/>
      <c r="N1762" s="184"/>
      <c r="O1762" s="184"/>
    </row>
    <row r="1763" spans="1:15" s="176" customFormat="1" ht="15" x14ac:dyDescent="0.15">
      <c r="A1763" s="183" t="s">
        <v>20</v>
      </c>
      <c r="B1763" s="183" t="s">
        <v>42</v>
      </c>
      <c r="C1763" s="184"/>
      <c r="D1763" s="183" t="s">
        <v>17</v>
      </c>
      <c r="E1763" s="183" t="s">
        <v>28</v>
      </c>
      <c r="F1763" s="185">
        <v>45102</v>
      </c>
      <c r="G1763" s="183" t="s">
        <v>43</v>
      </c>
      <c r="H1763" s="186">
        <v>180000</v>
      </c>
      <c r="I1763" s="183" t="s">
        <v>19</v>
      </c>
      <c r="J1763" s="183">
        <v>1760</v>
      </c>
      <c r="K1763" s="184"/>
      <c r="L1763" s="183">
        <v>2023</v>
      </c>
      <c r="M1763" s="184"/>
      <c r="N1763" s="184"/>
      <c r="O1763" s="184"/>
    </row>
    <row r="1764" spans="1:15" s="176" customFormat="1" ht="15" x14ac:dyDescent="0.15">
      <c r="A1764" s="183" t="s">
        <v>21</v>
      </c>
      <c r="B1764" s="183" t="s">
        <v>44</v>
      </c>
      <c r="C1764" s="184"/>
      <c r="D1764" s="183" t="s">
        <v>17</v>
      </c>
      <c r="E1764" s="183" t="s">
        <v>658</v>
      </c>
      <c r="F1764" s="185">
        <v>45110</v>
      </c>
      <c r="G1764" s="183" t="s">
        <v>45</v>
      </c>
      <c r="H1764" s="186">
        <v>-1400000</v>
      </c>
      <c r="I1764" s="183" t="s">
        <v>19</v>
      </c>
      <c r="J1764" s="183">
        <v>-14000</v>
      </c>
      <c r="K1764" s="184"/>
      <c r="L1764" s="183">
        <v>2023</v>
      </c>
      <c r="M1764" s="184"/>
      <c r="N1764" s="184"/>
      <c r="O1764" s="183" t="s">
        <v>666</v>
      </c>
    </row>
    <row r="1765" spans="1:15" s="176" customFormat="1" ht="15" x14ac:dyDescent="0.15">
      <c r="A1765" s="183" t="s">
        <v>21</v>
      </c>
      <c r="B1765" s="183" t="s">
        <v>44</v>
      </c>
      <c r="C1765" s="184"/>
      <c r="D1765" s="183" t="s">
        <v>17</v>
      </c>
      <c r="E1765" s="183" t="s">
        <v>658</v>
      </c>
      <c r="F1765" s="185">
        <v>45110</v>
      </c>
      <c r="G1765" s="183" t="s">
        <v>45</v>
      </c>
      <c r="H1765" s="186">
        <v>1400000</v>
      </c>
      <c r="I1765" s="183" t="s">
        <v>19</v>
      </c>
      <c r="J1765" s="183">
        <v>14000</v>
      </c>
      <c r="K1765" s="184"/>
      <c r="L1765" s="183">
        <v>2023</v>
      </c>
      <c r="M1765" s="184"/>
      <c r="N1765" s="184"/>
      <c r="O1765" s="184"/>
    </row>
    <row r="1766" spans="1:15" s="176" customFormat="1" ht="15" x14ac:dyDescent="0.15">
      <c r="A1766" s="183" t="s">
        <v>15</v>
      </c>
      <c r="B1766" s="183" t="s">
        <v>44</v>
      </c>
      <c r="C1766" s="184"/>
      <c r="D1766" s="183" t="s">
        <v>17</v>
      </c>
      <c r="E1766" s="183" t="s">
        <v>18</v>
      </c>
      <c r="F1766" s="185">
        <v>45089</v>
      </c>
      <c r="G1766" s="183" t="s">
        <v>45</v>
      </c>
      <c r="H1766" s="186">
        <v>720000</v>
      </c>
      <c r="I1766" s="183" t="s">
        <v>19</v>
      </c>
      <c r="J1766" s="183">
        <v>7200</v>
      </c>
      <c r="K1766" s="184"/>
      <c r="L1766" s="183">
        <v>2023</v>
      </c>
      <c r="M1766" s="184"/>
      <c r="N1766" s="184"/>
      <c r="O1766" s="184"/>
    </row>
    <row r="1767" spans="1:15" s="176" customFormat="1" ht="15" x14ac:dyDescent="0.15">
      <c r="A1767" s="183" t="s">
        <v>15</v>
      </c>
      <c r="B1767" s="183" t="s">
        <v>44</v>
      </c>
      <c r="C1767" s="184"/>
      <c r="D1767" s="183" t="s">
        <v>17</v>
      </c>
      <c r="E1767" s="183" t="s">
        <v>18</v>
      </c>
      <c r="F1767" s="185">
        <v>45090</v>
      </c>
      <c r="G1767" s="183" t="s">
        <v>45</v>
      </c>
      <c r="H1767" s="186">
        <v>960000</v>
      </c>
      <c r="I1767" s="183" t="s">
        <v>19</v>
      </c>
      <c r="J1767" s="183">
        <v>9600</v>
      </c>
      <c r="K1767" s="184"/>
      <c r="L1767" s="183">
        <v>2023</v>
      </c>
      <c r="M1767" s="184"/>
      <c r="N1767" s="184"/>
      <c r="O1767" s="184"/>
    </row>
    <row r="1768" spans="1:15" s="176" customFormat="1" ht="15" x14ac:dyDescent="0.15">
      <c r="A1768" s="183" t="s">
        <v>15</v>
      </c>
      <c r="B1768" s="183" t="s">
        <v>44</v>
      </c>
      <c r="C1768" s="184"/>
      <c r="D1768" s="183" t="s">
        <v>17</v>
      </c>
      <c r="E1768" s="183" t="s">
        <v>18</v>
      </c>
      <c r="F1768" s="185">
        <v>45091</v>
      </c>
      <c r="G1768" s="183" t="s">
        <v>45</v>
      </c>
      <c r="H1768" s="186">
        <v>560000</v>
      </c>
      <c r="I1768" s="183" t="s">
        <v>19</v>
      </c>
      <c r="J1768" s="183">
        <v>5600</v>
      </c>
      <c r="K1768" s="184"/>
      <c r="L1768" s="183">
        <v>2023</v>
      </c>
      <c r="M1768" s="184"/>
      <c r="N1768" s="184"/>
      <c r="O1768" s="184"/>
    </row>
    <row r="1769" spans="1:15" s="176" customFormat="1" ht="15" x14ac:dyDescent="0.15">
      <c r="A1769" s="183" t="s">
        <v>15</v>
      </c>
      <c r="B1769" s="183" t="s">
        <v>44</v>
      </c>
      <c r="C1769" s="184"/>
      <c r="D1769" s="183" t="s">
        <v>17</v>
      </c>
      <c r="E1769" s="183" t="s">
        <v>18</v>
      </c>
      <c r="F1769" s="185">
        <v>45092</v>
      </c>
      <c r="G1769" s="183" t="s">
        <v>45</v>
      </c>
      <c r="H1769" s="186">
        <v>720000</v>
      </c>
      <c r="I1769" s="183" t="s">
        <v>19</v>
      </c>
      <c r="J1769" s="183">
        <v>7200</v>
      </c>
      <c r="K1769" s="184"/>
      <c r="L1769" s="183">
        <v>2023</v>
      </c>
      <c r="M1769" s="184"/>
      <c r="N1769" s="184"/>
      <c r="O1769" s="184"/>
    </row>
    <row r="1770" spans="1:15" s="176" customFormat="1" ht="15" x14ac:dyDescent="0.15">
      <c r="A1770" s="183" t="s">
        <v>15</v>
      </c>
      <c r="B1770" s="183" t="s">
        <v>44</v>
      </c>
      <c r="C1770" s="184"/>
      <c r="D1770" s="183" t="s">
        <v>17</v>
      </c>
      <c r="E1770" s="183" t="s">
        <v>18</v>
      </c>
      <c r="F1770" s="185">
        <v>45093</v>
      </c>
      <c r="G1770" s="183" t="s">
        <v>45</v>
      </c>
      <c r="H1770" s="186">
        <v>2400000</v>
      </c>
      <c r="I1770" s="183" t="s">
        <v>19</v>
      </c>
      <c r="J1770" s="183">
        <v>24000</v>
      </c>
      <c r="K1770" s="184"/>
      <c r="L1770" s="183">
        <v>2023</v>
      </c>
      <c r="M1770" s="184"/>
      <c r="N1770" s="184"/>
      <c r="O1770" s="184"/>
    </row>
    <row r="1771" spans="1:15" s="176" customFormat="1" ht="15" x14ac:dyDescent="0.15">
      <c r="A1771" s="183" t="s">
        <v>15</v>
      </c>
      <c r="B1771" s="183" t="s">
        <v>44</v>
      </c>
      <c r="C1771" s="184"/>
      <c r="D1771" s="183" t="s">
        <v>17</v>
      </c>
      <c r="E1771" s="183" t="s">
        <v>18</v>
      </c>
      <c r="F1771" s="185">
        <v>45094</v>
      </c>
      <c r="G1771" s="183" t="s">
        <v>45</v>
      </c>
      <c r="H1771" s="186">
        <v>2600000</v>
      </c>
      <c r="I1771" s="183" t="s">
        <v>19</v>
      </c>
      <c r="J1771" s="183">
        <v>26000</v>
      </c>
      <c r="K1771" s="184"/>
      <c r="L1771" s="183">
        <v>2023</v>
      </c>
      <c r="M1771" s="184"/>
      <c r="N1771" s="184"/>
      <c r="O1771" s="184"/>
    </row>
    <row r="1772" spans="1:15" s="176" customFormat="1" ht="15" x14ac:dyDescent="0.15">
      <c r="A1772" s="183" t="s">
        <v>15</v>
      </c>
      <c r="B1772" s="183" t="s">
        <v>44</v>
      </c>
      <c r="C1772" s="184"/>
      <c r="D1772" s="183" t="s">
        <v>17</v>
      </c>
      <c r="E1772" s="183" t="s">
        <v>18</v>
      </c>
      <c r="F1772" s="185">
        <v>45095</v>
      </c>
      <c r="G1772" s="183" t="s">
        <v>45</v>
      </c>
      <c r="H1772" s="186">
        <v>2200000</v>
      </c>
      <c r="I1772" s="183" t="s">
        <v>19</v>
      </c>
      <c r="J1772" s="183">
        <v>22000</v>
      </c>
      <c r="K1772" s="184"/>
      <c r="L1772" s="183">
        <v>2023</v>
      </c>
      <c r="M1772" s="184"/>
      <c r="N1772" s="184"/>
      <c r="O1772" s="184"/>
    </row>
    <row r="1773" spans="1:15" s="176" customFormat="1" ht="15" x14ac:dyDescent="0.15">
      <c r="A1773" s="183" t="s">
        <v>15</v>
      </c>
      <c r="B1773" s="183" t="s">
        <v>44</v>
      </c>
      <c r="C1773" s="184"/>
      <c r="D1773" s="183" t="s">
        <v>17</v>
      </c>
      <c r="E1773" s="183" t="s">
        <v>18</v>
      </c>
      <c r="F1773" s="185">
        <v>45096</v>
      </c>
      <c r="G1773" s="183" t="s">
        <v>45</v>
      </c>
      <c r="H1773" s="186">
        <v>2360000</v>
      </c>
      <c r="I1773" s="183" t="s">
        <v>19</v>
      </c>
      <c r="J1773" s="183">
        <v>23600</v>
      </c>
      <c r="K1773" s="184"/>
      <c r="L1773" s="183">
        <v>2023</v>
      </c>
      <c r="M1773" s="184"/>
      <c r="N1773" s="184"/>
      <c r="O1773" s="184"/>
    </row>
    <row r="1774" spans="1:15" s="176" customFormat="1" ht="15" x14ac:dyDescent="0.15">
      <c r="A1774" s="183" t="s">
        <v>15</v>
      </c>
      <c r="B1774" s="183" t="s">
        <v>44</v>
      </c>
      <c r="C1774" s="184"/>
      <c r="D1774" s="183" t="s">
        <v>17</v>
      </c>
      <c r="E1774" s="183" t="s">
        <v>18</v>
      </c>
      <c r="F1774" s="185">
        <v>45097</v>
      </c>
      <c r="G1774" s="183" t="s">
        <v>45</v>
      </c>
      <c r="H1774" s="186">
        <v>1920000</v>
      </c>
      <c r="I1774" s="183" t="s">
        <v>19</v>
      </c>
      <c r="J1774" s="183">
        <v>19200</v>
      </c>
      <c r="K1774" s="184"/>
      <c r="L1774" s="183">
        <v>2023</v>
      </c>
      <c r="M1774" s="184"/>
      <c r="N1774" s="184"/>
      <c r="O1774" s="184"/>
    </row>
    <row r="1775" spans="1:15" s="176" customFormat="1" ht="15" x14ac:dyDescent="0.15">
      <c r="A1775" s="183" t="s">
        <v>15</v>
      </c>
      <c r="B1775" s="183" t="s">
        <v>44</v>
      </c>
      <c r="C1775" s="184"/>
      <c r="D1775" s="183" t="s">
        <v>17</v>
      </c>
      <c r="E1775" s="183" t="s">
        <v>18</v>
      </c>
      <c r="F1775" s="185">
        <v>45098</v>
      </c>
      <c r="G1775" s="183" t="s">
        <v>45</v>
      </c>
      <c r="H1775" s="186">
        <v>2440000</v>
      </c>
      <c r="I1775" s="183" t="s">
        <v>19</v>
      </c>
      <c r="J1775" s="183">
        <v>24400</v>
      </c>
      <c r="K1775" s="184"/>
      <c r="L1775" s="183">
        <v>2023</v>
      </c>
      <c r="M1775" s="184"/>
      <c r="N1775" s="184"/>
      <c r="O1775" s="184"/>
    </row>
    <row r="1776" spans="1:15" s="176" customFormat="1" ht="15" x14ac:dyDescent="0.15">
      <c r="A1776" s="183" t="s">
        <v>15</v>
      </c>
      <c r="B1776" s="183" t="s">
        <v>44</v>
      </c>
      <c r="C1776" s="184"/>
      <c r="D1776" s="183" t="s">
        <v>17</v>
      </c>
      <c r="E1776" s="183" t="s">
        <v>18</v>
      </c>
      <c r="F1776" s="185">
        <v>45099</v>
      </c>
      <c r="G1776" s="183" t="s">
        <v>45</v>
      </c>
      <c r="H1776" s="186">
        <v>2160000</v>
      </c>
      <c r="I1776" s="183" t="s">
        <v>19</v>
      </c>
      <c r="J1776" s="183">
        <v>21600</v>
      </c>
      <c r="K1776" s="184"/>
      <c r="L1776" s="183">
        <v>2023</v>
      </c>
      <c r="M1776" s="184"/>
      <c r="N1776" s="184"/>
      <c r="O1776" s="184"/>
    </row>
    <row r="1777" spans="1:15" s="176" customFormat="1" ht="15" x14ac:dyDescent="0.15">
      <c r="A1777" s="183" t="s">
        <v>15</v>
      </c>
      <c r="B1777" s="183" t="s">
        <v>44</v>
      </c>
      <c r="C1777" s="184"/>
      <c r="D1777" s="183" t="s">
        <v>17</v>
      </c>
      <c r="E1777" s="183" t="s">
        <v>18</v>
      </c>
      <c r="F1777" s="185">
        <v>45100</v>
      </c>
      <c r="G1777" s="183" t="s">
        <v>45</v>
      </c>
      <c r="H1777" s="186">
        <v>2400000</v>
      </c>
      <c r="I1777" s="183" t="s">
        <v>19</v>
      </c>
      <c r="J1777" s="183">
        <v>24000</v>
      </c>
      <c r="K1777" s="184"/>
      <c r="L1777" s="183">
        <v>2023</v>
      </c>
      <c r="M1777" s="184"/>
      <c r="N1777" s="184"/>
      <c r="O1777" s="184"/>
    </row>
    <row r="1778" spans="1:15" s="176" customFormat="1" ht="15" x14ac:dyDescent="0.15">
      <c r="A1778" s="183" t="s">
        <v>15</v>
      </c>
      <c r="B1778" s="183" t="s">
        <v>44</v>
      </c>
      <c r="C1778" s="184"/>
      <c r="D1778" s="183" t="s">
        <v>17</v>
      </c>
      <c r="E1778" s="183" t="s">
        <v>18</v>
      </c>
      <c r="F1778" s="185">
        <v>45101</v>
      </c>
      <c r="G1778" s="183" t="s">
        <v>45</v>
      </c>
      <c r="H1778" s="186">
        <v>2960000</v>
      </c>
      <c r="I1778" s="183" t="s">
        <v>19</v>
      </c>
      <c r="J1778" s="183">
        <v>29600</v>
      </c>
      <c r="K1778" s="184"/>
      <c r="L1778" s="183">
        <v>2023</v>
      </c>
      <c r="M1778" s="184"/>
      <c r="N1778" s="184"/>
      <c r="O1778" s="184"/>
    </row>
    <row r="1779" spans="1:15" s="176" customFormat="1" ht="15" x14ac:dyDescent="0.15">
      <c r="A1779" s="183" t="s">
        <v>15</v>
      </c>
      <c r="B1779" s="183" t="s">
        <v>44</v>
      </c>
      <c r="C1779" s="184"/>
      <c r="D1779" s="183" t="s">
        <v>17</v>
      </c>
      <c r="E1779" s="183" t="s">
        <v>18</v>
      </c>
      <c r="F1779" s="185">
        <v>45102</v>
      </c>
      <c r="G1779" s="183" t="s">
        <v>45</v>
      </c>
      <c r="H1779" s="186">
        <v>1240000</v>
      </c>
      <c r="I1779" s="183" t="s">
        <v>19</v>
      </c>
      <c r="J1779" s="183">
        <v>12400</v>
      </c>
      <c r="K1779" s="184"/>
      <c r="L1779" s="183">
        <v>2023</v>
      </c>
      <c r="M1779" s="184"/>
      <c r="N1779" s="184"/>
      <c r="O1779" s="184"/>
    </row>
    <row r="1780" spans="1:15" s="176" customFormat="1" ht="15" x14ac:dyDescent="0.15">
      <c r="A1780" s="183" t="s">
        <v>15</v>
      </c>
      <c r="B1780" s="183" t="s">
        <v>44</v>
      </c>
      <c r="C1780" s="184"/>
      <c r="D1780" s="183" t="s">
        <v>17</v>
      </c>
      <c r="E1780" s="183" t="s">
        <v>18</v>
      </c>
      <c r="F1780" s="185">
        <v>45103</v>
      </c>
      <c r="G1780" s="183" t="s">
        <v>45</v>
      </c>
      <c r="H1780" s="186">
        <v>2400000</v>
      </c>
      <c r="I1780" s="183" t="s">
        <v>19</v>
      </c>
      <c r="J1780" s="183">
        <v>24000</v>
      </c>
      <c r="K1780" s="184"/>
      <c r="L1780" s="183">
        <v>2023</v>
      </c>
      <c r="M1780" s="184"/>
      <c r="N1780" s="184"/>
      <c r="O1780" s="184"/>
    </row>
    <row r="1781" spans="1:15" s="176" customFormat="1" ht="15" x14ac:dyDescent="0.15">
      <c r="A1781" s="183" t="s">
        <v>15</v>
      </c>
      <c r="B1781" s="183" t="s">
        <v>44</v>
      </c>
      <c r="C1781" s="184"/>
      <c r="D1781" s="183" t="s">
        <v>17</v>
      </c>
      <c r="E1781" s="183" t="s">
        <v>18</v>
      </c>
      <c r="F1781" s="185">
        <v>45104</v>
      </c>
      <c r="G1781" s="183" t="s">
        <v>45</v>
      </c>
      <c r="H1781" s="186">
        <v>2320000</v>
      </c>
      <c r="I1781" s="183" t="s">
        <v>19</v>
      </c>
      <c r="J1781" s="183">
        <v>23200</v>
      </c>
      <c r="K1781" s="184"/>
      <c r="L1781" s="183">
        <v>2023</v>
      </c>
      <c r="M1781" s="184"/>
      <c r="N1781" s="184"/>
      <c r="O1781" s="184"/>
    </row>
    <row r="1782" spans="1:15" s="176" customFormat="1" ht="15" x14ac:dyDescent="0.15">
      <c r="A1782" s="183" t="s">
        <v>15</v>
      </c>
      <c r="B1782" s="183" t="s">
        <v>44</v>
      </c>
      <c r="C1782" s="184"/>
      <c r="D1782" s="183" t="s">
        <v>17</v>
      </c>
      <c r="E1782" s="183" t="s">
        <v>18</v>
      </c>
      <c r="F1782" s="185">
        <v>45105</v>
      </c>
      <c r="G1782" s="183" t="s">
        <v>45</v>
      </c>
      <c r="H1782" s="186">
        <v>1800000</v>
      </c>
      <c r="I1782" s="183" t="s">
        <v>19</v>
      </c>
      <c r="J1782" s="183">
        <v>18000</v>
      </c>
      <c r="K1782" s="184"/>
      <c r="L1782" s="183">
        <v>2023</v>
      </c>
      <c r="M1782" s="184"/>
      <c r="N1782" s="184"/>
      <c r="O1782" s="184"/>
    </row>
    <row r="1783" spans="1:15" s="176" customFormat="1" ht="15" x14ac:dyDescent="0.15">
      <c r="A1783" s="183" t="s">
        <v>15</v>
      </c>
      <c r="B1783" s="183" t="s">
        <v>44</v>
      </c>
      <c r="C1783" s="184"/>
      <c r="D1783" s="183" t="s">
        <v>17</v>
      </c>
      <c r="E1783" s="183" t="s">
        <v>18</v>
      </c>
      <c r="F1783" s="185">
        <v>45106</v>
      </c>
      <c r="G1783" s="183" t="s">
        <v>45</v>
      </c>
      <c r="H1783" s="186">
        <v>1920000</v>
      </c>
      <c r="I1783" s="183" t="s">
        <v>19</v>
      </c>
      <c r="J1783" s="183">
        <v>19200</v>
      </c>
      <c r="K1783" s="184"/>
      <c r="L1783" s="183">
        <v>2023</v>
      </c>
      <c r="M1783" s="184"/>
      <c r="N1783" s="184"/>
      <c r="O1783" s="184"/>
    </row>
    <row r="1784" spans="1:15" s="176" customFormat="1" ht="15" x14ac:dyDescent="0.15">
      <c r="A1784" s="183" t="s">
        <v>15</v>
      </c>
      <c r="B1784" s="183" t="s">
        <v>44</v>
      </c>
      <c r="C1784" s="184"/>
      <c r="D1784" s="183" t="s">
        <v>17</v>
      </c>
      <c r="E1784" s="183" t="s">
        <v>18</v>
      </c>
      <c r="F1784" s="185">
        <v>45107</v>
      </c>
      <c r="G1784" s="183" t="s">
        <v>45</v>
      </c>
      <c r="H1784" s="186">
        <v>2280000</v>
      </c>
      <c r="I1784" s="183" t="s">
        <v>19</v>
      </c>
      <c r="J1784" s="183">
        <v>22800</v>
      </c>
      <c r="K1784" s="184"/>
      <c r="L1784" s="183">
        <v>2023</v>
      </c>
      <c r="M1784" s="184"/>
      <c r="N1784" s="184"/>
      <c r="O1784" s="184"/>
    </row>
    <row r="1785" spans="1:15" s="176" customFormat="1" ht="15" x14ac:dyDescent="0.15">
      <c r="A1785" s="183" t="s">
        <v>15</v>
      </c>
      <c r="B1785" s="183" t="s">
        <v>44</v>
      </c>
      <c r="C1785" s="184"/>
      <c r="D1785" s="183" t="s">
        <v>17</v>
      </c>
      <c r="E1785" s="183" t="s">
        <v>18</v>
      </c>
      <c r="F1785" s="185">
        <v>45108</v>
      </c>
      <c r="G1785" s="183" t="s">
        <v>45</v>
      </c>
      <c r="H1785" s="186">
        <v>1920000</v>
      </c>
      <c r="I1785" s="183" t="s">
        <v>19</v>
      </c>
      <c r="J1785" s="183">
        <v>19200</v>
      </c>
      <c r="K1785" s="184"/>
      <c r="L1785" s="183">
        <v>2023</v>
      </c>
      <c r="M1785" s="184"/>
      <c r="N1785" s="184"/>
      <c r="O1785" s="184"/>
    </row>
    <row r="1786" spans="1:15" s="176" customFormat="1" ht="15" x14ac:dyDescent="0.15">
      <c r="A1786" s="183" t="s">
        <v>15</v>
      </c>
      <c r="B1786" s="183" t="s">
        <v>44</v>
      </c>
      <c r="C1786" s="184"/>
      <c r="D1786" s="183" t="s">
        <v>17</v>
      </c>
      <c r="E1786" s="183" t="s">
        <v>18</v>
      </c>
      <c r="F1786" s="185">
        <v>45109</v>
      </c>
      <c r="G1786" s="183" t="s">
        <v>45</v>
      </c>
      <c r="H1786" s="186">
        <v>1000000</v>
      </c>
      <c r="I1786" s="183" t="s">
        <v>19</v>
      </c>
      <c r="J1786" s="183">
        <v>10000</v>
      </c>
      <c r="K1786" s="184"/>
      <c r="L1786" s="183">
        <v>2023</v>
      </c>
      <c r="M1786" s="184"/>
      <c r="N1786" s="184"/>
      <c r="O1786" s="184"/>
    </row>
    <row r="1787" spans="1:15" s="176" customFormat="1" ht="15" x14ac:dyDescent="0.15">
      <c r="A1787" s="183" t="s">
        <v>15</v>
      </c>
      <c r="B1787" s="183" t="s">
        <v>44</v>
      </c>
      <c r="C1787" s="184"/>
      <c r="D1787" s="183" t="s">
        <v>17</v>
      </c>
      <c r="E1787" s="183" t="s">
        <v>18</v>
      </c>
      <c r="F1787" s="185">
        <v>45110</v>
      </c>
      <c r="G1787" s="183" t="s">
        <v>45</v>
      </c>
      <c r="H1787" s="186">
        <v>1400000</v>
      </c>
      <c r="I1787" s="183" t="s">
        <v>19</v>
      </c>
      <c r="J1787" s="183">
        <v>14000</v>
      </c>
      <c r="K1787" s="184"/>
      <c r="L1787" s="183">
        <v>2023</v>
      </c>
      <c r="M1787" s="184"/>
      <c r="N1787" s="184"/>
      <c r="O1787" s="183" t="s">
        <v>667</v>
      </c>
    </row>
    <row r="1788" spans="1:15" s="176" customFormat="1" ht="15" x14ac:dyDescent="0.15">
      <c r="A1788" s="183" t="s">
        <v>15</v>
      </c>
      <c r="B1788" s="183" t="s">
        <v>44</v>
      </c>
      <c r="C1788" s="184"/>
      <c r="D1788" s="183" t="s">
        <v>17</v>
      </c>
      <c r="E1788" s="183" t="s">
        <v>18</v>
      </c>
      <c r="F1788" s="185">
        <v>45111</v>
      </c>
      <c r="G1788" s="183" t="s">
        <v>45</v>
      </c>
      <c r="H1788" s="186">
        <v>1000000</v>
      </c>
      <c r="I1788" s="183" t="s">
        <v>19</v>
      </c>
      <c r="J1788" s="183">
        <v>10000</v>
      </c>
      <c r="K1788" s="184"/>
      <c r="L1788" s="183">
        <v>2023</v>
      </c>
      <c r="M1788" s="184"/>
      <c r="N1788" s="184"/>
      <c r="O1788" s="184"/>
    </row>
    <row r="1789" spans="1:15" s="176" customFormat="1" ht="15" x14ac:dyDescent="0.15">
      <c r="A1789" s="183" t="s">
        <v>15</v>
      </c>
      <c r="B1789" s="183" t="s">
        <v>44</v>
      </c>
      <c r="C1789" s="184"/>
      <c r="D1789" s="183" t="s">
        <v>17</v>
      </c>
      <c r="E1789" s="183" t="s">
        <v>18</v>
      </c>
      <c r="F1789" s="185">
        <v>45112</v>
      </c>
      <c r="G1789" s="183" t="s">
        <v>45</v>
      </c>
      <c r="H1789" s="186">
        <v>800000</v>
      </c>
      <c r="I1789" s="183" t="s">
        <v>19</v>
      </c>
      <c r="J1789" s="183">
        <v>8000</v>
      </c>
      <c r="K1789" s="184"/>
      <c r="L1789" s="183">
        <v>2023</v>
      </c>
      <c r="M1789" s="184"/>
      <c r="N1789" s="184"/>
      <c r="O1789" s="184"/>
    </row>
    <row r="1790" spans="1:15" s="176" customFormat="1" ht="15" x14ac:dyDescent="0.15">
      <c r="A1790" s="183" t="s">
        <v>15</v>
      </c>
      <c r="B1790" s="183" t="s">
        <v>44</v>
      </c>
      <c r="C1790" s="184"/>
      <c r="D1790" s="183" t="s">
        <v>17</v>
      </c>
      <c r="E1790" s="183" t="s">
        <v>18</v>
      </c>
      <c r="F1790" s="185">
        <v>45113</v>
      </c>
      <c r="G1790" s="183" t="s">
        <v>45</v>
      </c>
      <c r="H1790" s="186">
        <v>480000</v>
      </c>
      <c r="I1790" s="183" t="s">
        <v>19</v>
      </c>
      <c r="J1790" s="183">
        <v>4800</v>
      </c>
      <c r="K1790" s="184"/>
      <c r="L1790" s="183">
        <v>2023</v>
      </c>
      <c r="M1790" s="184"/>
      <c r="N1790" s="184"/>
      <c r="O1790" s="184"/>
    </row>
    <row r="1791" spans="1:15" s="176" customFormat="1" ht="15" x14ac:dyDescent="0.15">
      <c r="A1791" s="183" t="s">
        <v>15</v>
      </c>
      <c r="B1791" s="183" t="s">
        <v>44</v>
      </c>
      <c r="C1791" s="184"/>
      <c r="D1791" s="183" t="s">
        <v>17</v>
      </c>
      <c r="E1791" s="183" t="s">
        <v>18</v>
      </c>
      <c r="F1791" s="185">
        <v>45114</v>
      </c>
      <c r="G1791" s="183" t="s">
        <v>45</v>
      </c>
      <c r="H1791" s="186">
        <v>600000</v>
      </c>
      <c r="I1791" s="183" t="s">
        <v>19</v>
      </c>
      <c r="J1791" s="183">
        <v>6000</v>
      </c>
      <c r="K1791" s="184"/>
      <c r="L1791" s="183">
        <v>2023</v>
      </c>
      <c r="M1791" s="184"/>
      <c r="N1791" s="184"/>
      <c r="O1791" s="184"/>
    </row>
    <row r="1792" spans="1:15" s="176" customFormat="1" ht="15" x14ac:dyDescent="0.15">
      <c r="A1792" s="183" t="s">
        <v>15</v>
      </c>
      <c r="B1792" s="183" t="s">
        <v>44</v>
      </c>
      <c r="C1792" s="184"/>
      <c r="D1792" s="183" t="s">
        <v>17</v>
      </c>
      <c r="E1792" s="183" t="s">
        <v>18</v>
      </c>
      <c r="F1792" s="185">
        <v>45115</v>
      </c>
      <c r="G1792" s="183" t="s">
        <v>45</v>
      </c>
      <c r="H1792" s="186">
        <v>280000</v>
      </c>
      <c r="I1792" s="183" t="s">
        <v>19</v>
      </c>
      <c r="J1792" s="183">
        <v>2800</v>
      </c>
      <c r="K1792" s="184"/>
      <c r="L1792" s="183">
        <v>2023</v>
      </c>
      <c r="M1792" s="184"/>
      <c r="N1792" s="184"/>
      <c r="O1792" s="184"/>
    </row>
    <row r="1793" spans="1:15" s="176" customFormat="1" ht="15" x14ac:dyDescent="0.15">
      <c r="A1793" s="183" t="s">
        <v>15</v>
      </c>
      <c r="B1793" s="183" t="s">
        <v>44</v>
      </c>
      <c r="C1793" s="184"/>
      <c r="D1793" s="183" t="s">
        <v>17</v>
      </c>
      <c r="E1793" s="183" t="s">
        <v>18</v>
      </c>
      <c r="F1793" s="185">
        <v>45116</v>
      </c>
      <c r="G1793" s="183" t="s">
        <v>45</v>
      </c>
      <c r="H1793" s="186">
        <v>120000</v>
      </c>
      <c r="I1793" s="183" t="s">
        <v>19</v>
      </c>
      <c r="J1793" s="183">
        <v>1200</v>
      </c>
      <c r="K1793" s="184"/>
      <c r="L1793" s="183">
        <v>2023</v>
      </c>
      <c r="M1793" s="184"/>
      <c r="N1793" s="184"/>
      <c r="O1793" s="184"/>
    </row>
    <row r="1794" spans="1:15" s="176" customFormat="1" ht="15" x14ac:dyDescent="0.15">
      <c r="A1794" s="183" t="s">
        <v>15</v>
      </c>
      <c r="B1794" s="183" t="s">
        <v>44</v>
      </c>
      <c r="C1794" s="184"/>
      <c r="D1794" s="183" t="s">
        <v>17</v>
      </c>
      <c r="E1794" s="183" t="s">
        <v>18</v>
      </c>
      <c r="F1794" s="185">
        <v>45117</v>
      </c>
      <c r="G1794" s="183" t="s">
        <v>45</v>
      </c>
      <c r="H1794" s="186">
        <v>400000</v>
      </c>
      <c r="I1794" s="183" t="s">
        <v>19</v>
      </c>
      <c r="J1794" s="183">
        <v>4000</v>
      </c>
      <c r="K1794" s="184"/>
      <c r="L1794" s="183">
        <v>2023</v>
      </c>
      <c r="M1794" s="184"/>
      <c r="N1794" s="184"/>
      <c r="O1794" s="184"/>
    </row>
    <row r="1795" spans="1:15" s="176" customFormat="1" ht="15" x14ac:dyDescent="0.15">
      <c r="A1795" s="183" t="s">
        <v>15</v>
      </c>
      <c r="B1795" s="183" t="s">
        <v>44</v>
      </c>
      <c r="C1795" s="184"/>
      <c r="D1795" s="183" t="s">
        <v>17</v>
      </c>
      <c r="E1795" s="183" t="s">
        <v>18</v>
      </c>
      <c r="F1795" s="185">
        <v>45118</v>
      </c>
      <c r="G1795" s="183" t="s">
        <v>45</v>
      </c>
      <c r="H1795" s="186">
        <v>1000000</v>
      </c>
      <c r="I1795" s="183" t="s">
        <v>19</v>
      </c>
      <c r="J1795" s="183">
        <v>10000</v>
      </c>
      <c r="K1795" s="184"/>
      <c r="L1795" s="183">
        <v>2023</v>
      </c>
      <c r="M1795" s="184"/>
      <c r="N1795" s="184"/>
      <c r="O1795" s="184"/>
    </row>
    <row r="1796" spans="1:15" s="176" customFormat="1" ht="15" x14ac:dyDescent="0.15">
      <c r="A1796" s="183" t="s">
        <v>15</v>
      </c>
      <c r="B1796" s="183" t="s">
        <v>44</v>
      </c>
      <c r="C1796" s="184"/>
      <c r="D1796" s="183" t="s">
        <v>17</v>
      </c>
      <c r="E1796" s="183" t="s">
        <v>18</v>
      </c>
      <c r="F1796" s="185">
        <v>45119</v>
      </c>
      <c r="G1796" s="183" t="s">
        <v>45</v>
      </c>
      <c r="H1796" s="186">
        <v>480000</v>
      </c>
      <c r="I1796" s="183" t="s">
        <v>19</v>
      </c>
      <c r="J1796" s="183">
        <v>4800</v>
      </c>
      <c r="K1796" s="184"/>
      <c r="L1796" s="183">
        <v>2023</v>
      </c>
      <c r="M1796" s="184"/>
      <c r="N1796" s="184"/>
      <c r="O1796" s="184"/>
    </row>
    <row r="1797" spans="1:15" s="176" customFormat="1" ht="15" x14ac:dyDescent="0.15">
      <c r="A1797" s="183" t="s">
        <v>15</v>
      </c>
      <c r="B1797" s="183" t="s">
        <v>44</v>
      </c>
      <c r="C1797" s="184"/>
      <c r="D1797" s="183" t="s">
        <v>17</v>
      </c>
      <c r="E1797" s="183" t="s">
        <v>18</v>
      </c>
      <c r="F1797" s="185">
        <v>45120</v>
      </c>
      <c r="G1797" s="183" t="s">
        <v>45</v>
      </c>
      <c r="H1797" s="186">
        <v>440000</v>
      </c>
      <c r="I1797" s="183" t="s">
        <v>19</v>
      </c>
      <c r="J1797" s="183">
        <v>4400</v>
      </c>
      <c r="K1797" s="184"/>
      <c r="L1797" s="183">
        <v>2023</v>
      </c>
      <c r="M1797" s="184"/>
      <c r="N1797" s="184"/>
      <c r="O1797" s="184"/>
    </row>
    <row r="1798" spans="1:15" s="176" customFormat="1" ht="15" x14ac:dyDescent="0.15">
      <c r="A1798" s="183" t="s">
        <v>15</v>
      </c>
      <c r="B1798" s="183" t="s">
        <v>44</v>
      </c>
      <c r="C1798" s="184"/>
      <c r="D1798" s="183" t="s">
        <v>17</v>
      </c>
      <c r="E1798" s="183" t="s">
        <v>18</v>
      </c>
      <c r="F1798" s="185">
        <v>45121</v>
      </c>
      <c r="G1798" s="183" t="s">
        <v>45</v>
      </c>
      <c r="H1798" s="186">
        <v>280000</v>
      </c>
      <c r="I1798" s="183" t="s">
        <v>19</v>
      </c>
      <c r="J1798" s="183">
        <v>2800</v>
      </c>
      <c r="K1798" s="184"/>
      <c r="L1798" s="183">
        <v>2023</v>
      </c>
      <c r="M1798" s="184"/>
      <c r="N1798" s="184"/>
      <c r="O1798" s="184"/>
    </row>
    <row r="1799" spans="1:15" s="176" customFormat="1" ht="15" x14ac:dyDescent="0.15">
      <c r="A1799" s="183" t="s">
        <v>15</v>
      </c>
      <c r="B1799" s="183" t="s">
        <v>44</v>
      </c>
      <c r="C1799" s="184"/>
      <c r="D1799" s="183" t="s">
        <v>17</v>
      </c>
      <c r="E1799" s="183" t="s">
        <v>18</v>
      </c>
      <c r="F1799" s="185">
        <v>45122</v>
      </c>
      <c r="G1799" s="183" t="s">
        <v>45</v>
      </c>
      <c r="H1799" s="186">
        <v>280000</v>
      </c>
      <c r="I1799" s="183" t="s">
        <v>19</v>
      </c>
      <c r="J1799" s="183">
        <v>2800</v>
      </c>
      <c r="K1799" s="184"/>
      <c r="L1799" s="183">
        <v>2023</v>
      </c>
      <c r="M1799" s="184"/>
      <c r="N1799" s="184"/>
      <c r="O1799" s="184"/>
    </row>
    <row r="1800" spans="1:15" s="176" customFormat="1" ht="15" x14ac:dyDescent="0.15">
      <c r="A1800" s="183" t="s">
        <v>15</v>
      </c>
      <c r="B1800" s="183" t="s">
        <v>44</v>
      </c>
      <c r="C1800" s="184"/>
      <c r="D1800" s="183" t="s">
        <v>17</v>
      </c>
      <c r="E1800" s="183" t="s">
        <v>18</v>
      </c>
      <c r="F1800" s="185">
        <v>45123</v>
      </c>
      <c r="G1800" s="183" t="s">
        <v>45</v>
      </c>
      <c r="H1800" s="186">
        <v>160000</v>
      </c>
      <c r="I1800" s="183" t="s">
        <v>19</v>
      </c>
      <c r="J1800" s="183">
        <v>1600</v>
      </c>
      <c r="K1800" s="184"/>
      <c r="L1800" s="183">
        <v>2023</v>
      </c>
      <c r="M1800" s="184"/>
      <c r="N1800" s="184"/>
      <c r="O1800" s="184"/>
    </row>
    <row r="1801" spans="1:15" s="176" customFormat="1" ht="15" x14ac:dyDescent="0.15">
      <c r="A1801" s="183" t="s">
        <v>15</v>
      </c>
      <c r="B1801" s="183" t="s">
        <v>44</v>
      </c>
      <c r="C1801" s="184"/>
      <c r="D1801" s="183" t="s">
        <v>17</v>
      </c>
      <c r="E1801" s="183" t="s">
        <v>18</v>
      </c>
      <c r="F1801" s="185">
        <v>45124</v>
      </c>
      <c r="G1801" s="183" t="s">
        <v>45</v>
      </c>
      <c r="H1801" s="186">
        <v>80000</v>
      </c>
      <c r="I1801" s="183" t="s">
        <v>19</v>
      </c>
      <c r="J1801" s="183">
        <v>800</v>
      </c>
      <c r="K1801" s="184"/>
      <c r="L1801" s="183">
        <v>2023</v>
      </c>
      <c r="M1801" s="184"/>
      <c r="N1801" s="184"/>
      <c r="O1801" s="184"/>
    </row>
    <row r="1802" spans="1:15" s="176" customFormat="1" ht="15" x14ac:dyDescent="0.15">
      <c r="A1802" s="183" t="s">
        <v>15</v>
      </c>
      <c r="B1802" s="183" t="s">
        <v>44</v>
      </c>
      <c r="C1802" s="184"/>
      <c r="D1802" s="183" t="s">
        <v>17</v>
      </c>
      <c r="E1802" s="183" t="s">
        <v>18</v>
      </c>
      <c r="F1802" s="185">
        <v>45125</v>
      </c>
      <c r="G1802" s="183" t="s">
        <v>45</v>
      </c>
      <c r="H1802" s="186">
        <v>40000</v>
      </c>
      <c r="I1802" s="183" t="s">
        <v>19</v>
      </c>
      <c r="J1802" s="183">
        <v>400</v>
      </c>
      <c r="K1802" s="184"/>
      <c r="L1802" s="183">
        <v>2023</v>
      </c>
      <c r="M1802" s="184"/>
      <c r="N1802" s="184"/>
      <c r="O1802" s="184"/>
    </row>
    <row r="1803" spans="1:15" s="176" customFormat="1" ht="15" x14ac:dyDescent="0.15">
      <c r="A1803" s="183" t="s">
        <v>15</v>
      </c>
      <c r="B1803" s="183" t="s">
        <v>44</v>
      </c>
      <c r="C1803" s="184"/>
      <c r="D1803" s="183" t="s">
        <v>17</v>
      </c>
      <c r="E1803" s="183" t="s">
        <v>18</v>
      </c>
      <c r="F1803" s="185">
        <v>45126</v>
      </c>
      <c r="G1803" s="183" t="s">
        <v>45</v>
      </c>
      <c r="H1803" s="186">
        <v>40000</v>
      </c>
      <c r="I1803" s="183" t="s">
        <v>19</v>
      </c>
      <c r="J1803" s="183">
        <v>400</v>
      </c>
      <c r="K1803" s="184"/>
      <c r="L1803" s="183">
        <v>2023</v>
      </c>
      <c r="M1803" s="184"/>
      <c r="N1803" s="184"/>
      <c r="O1803" s="184"/>
    </row>
    <row r="1804" spans="1:15" s="176" customFormat="1" ht="15" x14ac:dyDescent="0.15">
      <c r="A1804" s="183" t="s">
        <v>20</v>
      </c>
      <c r="B1804" s="183" t="s">
        <v>44</v>
      </c>
      <c r="C1804" s="184"/>
      <c r="D1804" s="183" t="s">
        <v>17</v>
      </c>
      <c r="E1804" s="183" t="s">
        <v>18</v>
      </c>
      <c r="F1804" s="185">
        <v>45083</v>
      </c>
      <c r="G1804" s="183" t="s">
        <v>45</v>
      </c>
      <c r="H1804" s="186">
        <v>680000</v>
      </c>
      <c r="I1804" s="183" t="s">
        <v>19</v>
      </c>
      <c r="J1804" s="183">
        <v>6800</v>
      </c>
      <c r="K1804" s="184"/>
      <c r="L1804" s="183">
        <v>2023</v>
      </c>
      <c r="M1804" s="184"/>
      <c r="N1804" s="184"/>
      <c r="O1804" s="184"/>
    </row>
    <row r="1805" spans="1:15" s="176" customFormat="1" ht="15" x14ac:dyDescent="0.15">
      <c r="A1805" s="183" t="s">
        <v>20</v>
      </c>
      <c r="B1805" s="183" t="s">
        <v>44</v>
      </c>
      <c r="C1805" s="184"/>
      <c r="D1805" s="183" t="s">
        <v>17</v>
      </c>
      <c r="E1805" s="183" t="s">
        <v>18</v>
      </c>
      <c r="F1805" s="185">
        <v>45084</v>
      </c>
      <c r="G1805" s="183" t="s">
        <v>45</v>
      </c>
      <c r="H1805" s="186">
        <v>840000</v>
      </c>
      <c r="I1805" s="183" t="s">
        <v>19</v>
      </c>
      <c r="J1805" s="183">
        <v>8400</v>
      </c>
      <c r="K1805" s="184"/>
      <c r="L1805" s="183">
        <v>2023</v>
      </c>
      <c r="M1805" s="184"/>
      <c r="N1805" s="184"/>
      <c r="O1805" s="184"/>
    </row>
    <row r="1806" spans="1:15" s="176" customFormat="1" ht="15" x14ac:dyDescent="0.15">
      <c r="A1806" s="183" t="s">
        <v>20</v>
      </c>
      <c r="B1806" s="183" t="s">
        <v>44</v>
      </c>
      <c r="C1806" s="184"/>
      <c r="D1806" s="183" t="s">
        <v>17</v>
      </c>
      <c r="E1806" s="183" t="s">
        <v>18</v>
      </c>
      <c r="F1806" s="185">
        <v>45085</v>
      </c>
      <c r="G1806" s="183" t="s">
        <v>45</v>
      </c>
      <c r="H1806" s="186">
        <v>1400000</v>
      </c>
      <c r="I1806" s="183" t="s">
        <v>19</v>
      </c>
      <c r="J1806" s="183">
        <v>14000</v>
      </c>
      <c r="K1806" s="184"/>
      <c r="L1806" s="183">
        <v>2023</v>
      </c>
      <c r="M1806" s="184"/>
      <c r="N1806" s="184"/>
      <c r="O1806" s="184"/>
    </row>
    <row r="1807" spans="1:15" s="176" customFormat="1" ht="15" x14ac:dyDescent="0.15">
      <c r="A1807" s="183" t="s">
        <v>20</v>
      </c>
      <c r="B1807" s="183" t="s">
        <v>44</v>
      </c>
      <c r="C1807" s="184"/>
      <c r="D1807" s="183" t="s">
        <v>17</v>
      </c>
      <c r="E1807" s="183" t="s">
        <v>18</v>
      </c>
      <c r="F1807" s="185">
        <v>45086</v>
      </c>
      <c r="G1807" s="183" t="s">
        <v>45</v>
      </c>
      <c r="H1807" s="186">
        <v>1600000</v>
      </c>
      <c r="I1807" s="183" t="s">
        <v>19</v>
      </c>
      <c r="J1807" s="183">
        <v>16000</v>
      </c>
      <c r="K1807" s="184"/>
      <c r="L1807" s="183">
        <v>2023</v>
      </c>
      <c r="M1807" s="184"/>
      <c r="N1807" s="184"/>
      <c r="O1807" s="184"/>
    </row>
    <row r="1808" spans="1:15" s="176" customFormat="1" ht="15" x14ac:dyDescent="0.15">
      <c r="A1808" s="183" t="s">
        <v>20</v>
      </c>
      <c r="B1808" s="183" t="s">
        <v>44</v>
      </c>
      <c r="C1808" s="184"/>
      <c r="D1808" s="183" t="s">
        <v>17</v>
      </c>
      <c r="E1808" s="183" t="s">
        <v>18</v>
      </c>
      <c r="F1808" s="185">
        <v>45087</v>
      </c>
      <c r="G1808" s="183" t="s">
        <v>45</v>
      </c>
      <c r="H1808" s="186">
        <v>1400000</v>
      </c>
      <c r="I1808" s="183" t="s">
        <v>19</v>
      </c>
      <c r="J1808" s="183">
        <v>14000</v>
      </c>
      <c r="K1808" s="184"/>
      <c r="L1808" s="183">
        <v>2023</v>
      </c>
      <c r="M1808" s="184"/>
      <c r="N1808" s="184"/>
      <c r="O1808" s="184"/>
    </row>
    <row r="1809" spans="1:15" s="176" customFormat="1" ht="15" x14ac:dyDescent="0.15">
      <c r="A1809" s="183" t="s">
        <v>20</v>
      </c>
      <c r="B1809" s="183" t="s">
        <v>44</v>
      </c>
      <c r="C1809" s="184"/>
      <c r="D1809" s="183" t="s">
        <v>17</v>
      </c>
      <c r="E1809" s="183" t="s">
        <v>18</v>
      </c>
      <c r="F1809" s="185">
        <v>45088</v>
      </c>
      <c r="G1809" s="183" t="s">
        <v>45</v>
      </c>
      <c r="H1809" s="186">
        <v>1400000</v>
      </c>
      <c r="I1809" s="183" t="s">
        <v>19</v>
      </c>
      <c r="J1809" s="183">
        <v>14000</v>
      </c>
      <c r="K1809" s="184"/>
      <c r="L1809" s="183">
        <v>2023</v>
      </c>
      <c r="M1809" s="184"/>
      <c r="N1809" s="184"/>
      <c r="O1809" s="184"/>
    </row>
    <row r="1810" spans="1:15" s="176" customFormat="1" ht="15" x14ac:dyDescent="0.15">
      <c r="A1810" s="183" t="s">
        <v>20</v>
      </c>
      <c r="B1810" s="183" t="s">
        <v>44</v>
      </c>
      <c r="C1810" s="184"/>
      <c r="D1810" s="183" t="s">
        <v>17</v>
      </c>
      <c r="E1810" s="183" t="s">
        <v>18</v>
      </c>
      <c r="F1810" s="185">
        <v>45089</v>
      </c>
      <c r="G1810" s="183" t="s">
        <v>45</v>
      </c>
      <c r="H1810" s="186">
        <v>9120000</v>
      </c>
      <c r="I1810" s="183" t="s">
        <v>19</v>
      </c>
      <c r="J1810" s="183">
        <v>91200</v>
      </c>
      <c r="K1810" s="184"/>
      <c r="L1810" s="183">
        <v>2023</v>
      </c>
      <c r="M1810" s="184"/>
      <c r="N1810" s="184"/>
      <c r="O1810" s="184"/>
    </row>
    <row r="1811" spans="1:15" s="176" customFormat="1" ht="15" x14ac:dyDescent="0.15">
      <c r="A1811" s="183" t="s">
        <v>20</v>
      </c>
      <c r="B1811" s="183" t="s">
        <v>44</v>
      </c>
      <c r="C1811" s="184"/>
      <c r="D1811" s="183" t="s">
        <v>17</v>
      </c>
      <c r="E1811" s="183" t="s">
        <v>18</v>
      </c>
      <c r="F1811" s="185">
        <v>45090</v>
      </c>
      <c r="G1811" s="183" t="s">
        <v>45</v>
      </c>
      <c r="H1811" s="186">
        <v>8560000</v>
      </c>
      <c r="I1811" s="183" t="s">
        <v>19</v>
      </c>
      <c r="J1811" s="183">
        <v>85600</v>
      </c>
      <c r="K1811" s="184"/>
      <c r="L1811" s="183">
        <v>2023</v>
      </c>
      <c r="M1811" s="184"/>
      <c r="N1811" s="184"/>
      <c r="O1811" s="184"/>
    </row>
    <row r="1812" spans="1:15" s="176" customFormat="1" ht="15" x14ac:dyDescent="0.15">
      <c r="A1812" s="183" t="s">
        <v>20</v>
      </c>
      <c r="B1812" s="183" t="s">
        <v>44</v>
      </c>
      <c r="C1812" s="184"/>
      <c r="D1812" s="183" t="s">
        <v>17</v>
      </c>
      <c r="E1812" s="183" t="s">
        <v>18</v>
      </c>
      <c r="F1812" s="185">
        <v>45091</v>
      </c>
      <c r="G1812" s="183" t="s">
        <v>45</v>
      </c>
      <c r="H1812" s="186">
        <v>7760000</v>
      </c>
      <c r="I1812" s="183" t="s">
        <v>19</v>
      </c>
      <c r="J1812" s="183">
        <v>77600</v>
      </c>
      <c r="K1812" s="184"/>
      <c r="L1812" s="183">
        <v>2023</v>
      </c>
      <c r="M1812" s="184"/>
      <c r="N1812" s="184"/>
      <c r="O1812" s="184"/>
    </row>
    <row r="1813" spans="1:15" s="176" customFormat="1" ht="15" x14ac:dyDescent="0.15">
      <c r="A1813" s="183" t="s">
        <v>20</v>
      </c>
      <c r="B1813" s="183" t="s">
        <v>44</v>
      </c>
      <c r="C1813" s="184"/>
      <c r="D1813" s="183" t="s">
        <v>17</v>
      </c>
      <c r="E1813" s="183" t="s">
        <v>18</v>
      </c>
      <c r="F1813" s="185">
        <v>45092</v>
      </c>
      <c r="G1813" s="183" t="s">
        <v>45</v>
      </c>
      <c r="H1813" s="186">
        <v>7360000</v>
      </c>
      <c r="I1813" s="183" t="s">
        <v>19</v>
      </c>
      <c r="J1813" s="183">
        <v>73600</v>
      </c>
      <c r="K1813" s="184"/>
      <c r="L1813" s="183">
        <v>2023</v>
      </c>
      <c r="M1813" s="184"/>
      <c r="N1813" s="184"/>
      <c r="O1813" s="184"/>
    </row>
    <row r="1814" spans="1:15" s="176" customFormat="1" ht="15" x14ac:dyDescent="0.15">
      <c r="A1814" s="183" t="s">
        <v>20</v>
      </c>
      <c r="B1814" s="183" t="s">
        <v>44</v>
      </c>
      <c r="C1814" s="184"/>
      <c r="D1814" s="183" t="s">
        <v>17</v>
      </c>
      <c r="E1814" s="183" t="s">
        <v>18</v>
      </c>
      <c r="F1814" s="185">
        <v>45093</v>
      </c>
      <c r="G1814" s="183" t="s">
        <v>45</v>
      </c>
      <c r="H1814" s="186">
        <v>17160000</v>
      </c>
      <c r="I1814" s="183" t="s">
        <v>19</v>
      </c>
      <c r="J1814" s="183">
        <v>171600</v>
      </c>
      <c r="K1814" s="184"/>
      <c r="L1814" s="183">
        <v>2023</v>
      </c>
      <c r="M1814" s="184"/>
      <c r="N1814" s="184"/>
      <c r="O1814" s="184"/>
    </row>
    <row r="1815" spans="1:15" s="176" customFormat="1" ht="15" x14ac:dyDescent="0.15">
      <c r="A1815" s="183" t="s">
        <v>20</v>
      </c>
      <c r="B1815" s="183" t="s">
        <v>44</v>
      </c>
      <c r="C1815" s="184"/>
      <c r="D1815" s="183" t="s">
        <v>17</v>
      </c>
      <c r="E1815" s="183" t="s">
        <v>18</v>
      </c>
      <c r="F1815" s="185">
        <v>45094</v>
      </c>
      <c r="G1815" s="183" t="s">
        <v>45</v>
      </c>
      <c r="H1815" s="186">
        <v>18960000</v>
      </c>
      <c r="I1815" s="183" t="s">
        <v>19</v>
      </c>
      <c r="J1815" s="183">
        <v>189600</v>
      </c>
      <c r="K1815" s="184"/>
      <c r="L1815" s="183">
        <v>2023</v>
      </c>
      <c r="M1815" s="184"/>
      <c r="N1815" s="184"/>
      <c r="O1815" s="184"/>
    </row>
    <row r="1816" spans="1:15" s="176" customFormat="1" ht="15" x14ac:dyDescent="0.15">
      <c r="A1816" s="183" t="s">
        <v>20</v>
      </c>
      <c r="B1816" s="183" t="s">
        <v>44</v>
      </c>
      <c r="C1816" s="184"/>
      <c r="D1816" s="183" t="s">
        <v>17</v>
      </c>
      <c r="E1816" s="183" t="s">
        <v>18</v>
      </c>
      <c r="F1816" s="185">
        <v>45095</v>
      </c>
      <c r="G1816" s="183" t="s">
        <v>45</v>
      </c>
      <c r="H1816" s="186">
        <v>17320000</v>
      </c>
      <c r="I1816" s="183" t="s">
        <v>19</v>
      </c>
      <c r="J1816" s="183">
        <v>173200</v>
      </c>
      <c r="K1816" s="184"/>
      <c r="L1816" s="183">
        <v>2023</v>
      </c>
      <c r="M1816" s="184"/>
      <c r="N1816" s="184"/>
      <c r="O1816" s="184"/>
    </row>
    <row r="1817" spans="1:15" s="176" customFormat="1" ht="15" x14ac:dyDescent="0.15">
      <c r="A1817" s="183" t="s">
        <v>20</v>
      </c>
      <c r="B1817" s="183" t="s">
        <v>44</v>
      </c>
      <c r="C1817" s="184"/>
      <c r="D1817" s="183" t="s">
        <v>17</v>
      </c>
      <c r="E1817" s="183" t="s">
        <v>18</v>
      </c>
      <c r="F1817" s="185">
        <v>45096</v>
      </c>
      <c r="G1817" s="183" t="s">
        <v>45</v>
      </c>
      <c r="H1817" s="186">
        <v>19600000</v>
      </c>
      <c r="I1817" s="183" t="s">
        <v>19</v>
      </c>
      <c r="J1817" s="183">
        <v>196000</v>
      </c>
      <c r="K1817" s="184"/>
      <c r="L1817" s="183">
        <v>2023</v>
      </c>
      <c r="M1817" s="184"/>
      <c r="N1817" s="184"/>
      <c r="O1817" s="184"/>
    </row>
    <row r="1818" spans="1:15" s="176" customFormat="1" ht="15" x14ac:dyDescent="0.15">
      <c r="A1818" s="183" t="s">
        <v>20</v>
      </c>
      <c r="B1818" s="183" t="s">
        <v>44</v>
      </c>
      <c r="C1818" s="184"/>
      <c r="D1818" s="183" t="s">
        <v>17</v>
      </c>
      <c r="E1818" s="183" t="s">
        <v>18</v>
      </c>
      <c r="F1818" s="185">
        <v>45097</v>
      </c>
      <c r="G1818" s="183" t="s">
        <v>45</v>
      </c>
      <c r="H1818" s="186">
        <v>18320000</v>
      </c>
      <c r="I1818" s="183" t="s">
        <v>19</v>
      </c>
      <c r="J1818" s="183">
        <v>183200</v>
      </c>
      <c r="K1818" s="184"/>
      <c r="L1818" s="183">
        <v>2023</v>
      </c>
      <c r="M1818" s="184"/>
      <c r="N1818" s="184"/>
      <c r="O1818" s="184"/>
    </row>
    <row r="1819" spans="1:15" s="176" customFormat="1" ht="15" x14ac:dyDescent="0.15">
      <c r="A1819" s="183" t="s">
        <v>20</v>
      </c>
      <c r="B1819" s="183" t="s">
        <v>44</v>
      </c>
      <c r="C1819" s="184"/>
      <c r="D1819" s="183" t="s">
        <v>17</v>
      </c>
      <c r="E1819" s="183" t="s">
        <v>18</v>
      </c>
      <c r="F1819" s="185">
        <v>45098</v>
      </c>
      <c r="G1819" s="183" t="s">
        <v>45</v>
      </c>
      <c r="H1819" s="186">
        <v>19560000</v>
      </c>
      <c r="I1819" s="183" t="s">
        <v>19</v>
      </c>
      <c r="J1819" s="183">
        <v>195600</v>
      </c>
      <c r="K1819" s="184"/>
      <c r="L1819" s="183">
        <v>2023</v>
      </c>
      <c r="M1819" s="184"/>
      <c r="N1819" s="184"/>
      <c r="O1819" s="184"/>
    </row>
    <row r="1820" spans="1:15" s="176" customFormat="1" ht="15" x14ac:dyDescent="0.15">
      <c r="A1820" s="183" t="s">
        <v>20</v>
      </c>
      <c r="B1820" s="183" t="s">
        <v>44</v>
      </c>
      <c r="C1820" s="184"/>
      <c r="D1820" s="183" t="s">
        <v>17</v>
      </c>
      <c r="E1820" s="183" t="s">
        <v>18</v>
      </c>
      <c r="F1820" s="185">
        <v>45099</v>
      </c>
      <c r="G1820" s="183" t="s">
        <v>45</v>
      </c>
      <c r="H1820" s="186">
        <v>20600000</v>
      </c>
      <c r="I1820" s="183" t="s">
        <v>19</v>
      </c>
      <c r="J1820" s="183">
        <v>206000</v>
      </c>
      <c r="K1820" s="184"/>
      <c r="L1820" s="183">
        <v>2023</v>
      </c>
      <c r="M1820" s="184"/>
      <c r="N1820" s="184"/>
      <c r="O1820" s="184"/>
    </row>
    <row r="1821" spans="1:15" s="176" customFormat="1" ht="15" x14ac:dyDescent="0.15">
      <c r="A1821" s="183" t="s">
        <v>20</v>
      </c>
      <c r="B1821" s="183" t="s">
        <v>44</v>
      </c>
      <c r="C1821" s="184"/>
      <c r="D1821" s="183" t="s">
        <v>17</v>
      </c>
      <c r="E1821" s="183" t="s">
        <v>18</v>
      </c>
      <c r="F1821" s="185">
        <v>45100</v>
      </c>
      <c r="G1821" s="183" t="s">
        <v>45</v>
      </c>
      <c r="H1821" s="186">
        <v>22840000</v>
      </c>
      <c r="I1821" s="183" t="s">
        <v>19</v>
      </c>
      <c r="J1821" s="183">
        <v>228400</v>
      </c>
      <c r="K1821" s="184"/>
      <c r="L1821" s="183">
        <v>2023</v>
      </c>
      <c r="M1821" s="184"/>
      <c r="N1821" s="184"/>
      <c r="O1821" s="184"/>
    </row>
    <row r="1822" spans="1:15" s="176" customFormat="1" ht="15" x14ac:dyDescent="0.15">
      <c r="A1822" s="183" t="s">
        <v>20</v>
      </c>
      <c r="B1822" s="183" t="s">
        <v>44</v>
      </c>
      <c r="C1822" s="184"/>
      <c r="D1822" s="183" t="s">
        <v>17</v>
      </c>
      <c r="E1822" s="183" t="s">
        <v>18</v>
      </c>
      <c r="F1822" s="185">
        <v>45101</v>
      </c>
      <c r="G1822" s="183" t="s">
        <v>45</v>
      </c>
      <c r="H1822" s="186">
        <v>24880000</v>
      </c>
      <c r="I1822" s="183" t="s">
        <v>19</v>
      </c>
      <c r="J1822" s="183">
        <v>248800</v>
      </c>
      <c r="K1822" s="184"/>
      <c r="L1822" s="183">
        <v>2023</v>
      </c>
      <c r="M1822" s="184"/>
      <c r="N1822" s="184"/>
      <c r="O1822" s="184"/>
    </row>
    <row r="1823" spans="1:15" s="176" customFormat="1" ht="15" x14ac:dyDescent="0.15">
      <c r="A1823" s="183" t="s">
        <v>20</v>
      </c>
      <c r="B1823" s="183" t="s">
        <v>44</v>
      </c>
      <c r="C1823" s="184"/>
      <c r="D1823" s="183" t="s">
        <v>17</v>
      </c>
      <c r="E1823" s="183" t="s">
        <v>18</v>
      </c>
      <c r="F1823" s="185">
        <v>45102</v>
      </c>
      <c r="G1823" s="183" t="s">
        <v>45</v>
      </c>
      <c r="H1823" s="186">
        <v>19520000</v>
      </c>
      <c r="I1823" s="183" t="s">
        <v>19</v>
      </c>
      <c r="J1823" s="183">
        <v>195200</v>
      </c>
      <c r="K1823" s="184"/>
      <c r="L1823" s="183">
        <v>2023</v>
      </c>
      <c r="M1823" s="184"/>
      <c r="N1823" s="184"/>
      <c r="O1823" s="184"/>
    </row>
    <row r="1824" spans="1:15" s="176" customFormat="1" ht="15" x14ac:dyDescent="0.15">
      <c r="A1824" s="183" t="s">
        <v>20</v>
      </c>
      <c r="B1824" s="183" t="s">
        <v>44</v>
      </c>
      <c r="C1824" s="184"/>
      <c r="D1824" s="183" t="s">
        <v>17</v>
      </c>
      <c r="E1824" s="183" t="s">
        <v>18</v>
      </c>
      <c r="F1824" s="185">
        <v>45103</v>
      </c>
      <c r="G1824" s="183" t="s">
        <v>45</v>
      </c>
      <c r="H1824" s="186">
        <v>25600000</v>
      </c>
      <c r="I1824" s="183" t="s">
        <v>19</v>
      </c>
      <c r="J1824" s="183">
        <v>256000</v>
      </c>
      <c r="K1824" s="184"/>
      <c r="L1824" s="183">
        <v>2023</v>
      </c>
      <c r="M1824" s="184"/>
      <c r="N1824" s="184"/>
      <c r="O1824" s="184"/>
    </row>
    <row r="1825" spans="1:15" s="176" customFormat="1" ht="15" x14ac:dyDescent="0.15">
      <c r="A1825" s="183" t="s">
        <v>20</v>
      </c>
      <c r="B1825" s="183" t="s">
        <v>44</v>
      </c>
      <c r="C1825" s="184"/>
      <c r="D1825" s="183" t="s">
        <v>17</v>
      </c>
      <c r="E1825" s="183" t="s">
        <v>18</v>
      </c>
      <c r="F1825" s="185">
        <v>45104</v>
      </c>
      <c r="G1825" s="183" t="s">
        <v>45</v>
      </c>
      <c r="H1825" s="186">
        <v>25000000</v>
      </c>
      <c r="I1825" s="183" t="s">
        <v>19</v>
      </c>
      <c r="J1825" s="183">
        <v>250000</v>
      </c>
      <c r="K1825" s="184"/>
      <c r="L1825" s="183">
        <v>2023</v>
      </c>
      <c r="M1825" s="184"/>
      <c r="N1825" s="184"/>
      <c r="O1825" s="184"/>
    </row>
    <row r="1826" spans="1:15" s="176" customFormat="1" ht="15" x14ac:dyDescent="0.15">
      <c r="A1826" s="183" t="s">
        <v>20</v>
      </c>
      <c r="B1826" s="183" t="s">
        <v>44</v>
      </c>
      <c r="C1826" s="184"/>
      <c r="D1826" s="183" t="s">
        <v>17</v>
      </c>
      <c r="E1826" s="183" t="s">
        <v>18</v>
      </c>
      <c r="F1826" s="185">
        <v>45105</v>
      </c>
      <c r="G1826" s="183" t="s">
        <v>45</v>
      </c>
      <c r="H1826" s="186">
        <v>23720000</v>
      </c>
      <c r="I1826" s="183" t="s">
        <v>19</v>
      </c>
      <c r="J1826" s="183">
        <v>237200</v>
      </c>
      <c r="K1826" s="184"/>
      <c r="L1826" s="183">
        <v>2023</v>
      </c>
      <c r="M1826" s="184"/>
      <c r="N1826" s="184"/>
      <c r="O1826" s="184"/>
    </row>
    <row r="1827" spans="1:15" s="176" customFormat="1" ht="15" x14ac:dyDescent="0.15">
      <c r="A1827" s="183" t="s">
        <v>20</v>
      </c>
      <c r="B1827" s="183" t="s">
        <v>44</v>
      </c>
      <c r="C1827" s="184"/>
      <c r="D1827" s="183" t="s">
        <v>17</v>
      </c>
      <c r="E1827" s="183" t="s">
        <v>18</v>
      </c>
      <c r="F1827" s="185">
        <v>45106</v>
      </c>
      <c r="G1827" s="183" t="s">
        <v>45</v>
      </c>
      <c r="H1827" s="186">
        <v>23320000</v>
      </c>
      <c r="I1827" s="183" t="s">
        <v>19</v>
      </c>
      <c r="J1827" s="183">
        <v>233200</v>
      </c>
      <c r="K1827" s="184"/>
      <c r="L1827" s="183">
        <v>2023</v>
      </c>
      <c r="M1827" s="184"/>
      <c r="N1827" s="184"/>
      <c r="O1827" s="184"/>
    </row>
    <row r="1828" spans="1:15" s="176" customFormat="1" ht="15" x14ac:dyDescent="0.15">
      <c r="A1828" s="183" t="s">
        <v>20</v>
      </c>
      <c r="B1828" s="183" t="s">
        <v>44</v>
      </c>
      <c r="C1828" s="184"/>
      <c r="D1828" s="183" t="s">
        <v>17</v>
      </c>
      <c r="E1828" s="183" t="s">
        <v>18</v>
      </c>
      <c r="F1828" s="185">
        <v>45107</v>
      </c>
      <c r="G1828" s="183" t="s">
        <v>45</v>
      </c>
      <c r="H1828" s="186">
        <v>20400000</v>
      </c>
      <c r="I1828" s="183" t="s">
        <v>19</v>
      </c>
      <c r="J1828" s="183">
        <v>204000</v>
      </c>
      <c r="K1828" s="184"/>
      <c r="L1828" s="183">
        <v>2023</v>
      </c>
      <c r="M1828" s="184"/>
      <c r="N1828" s="184"/>
      <c r="O1828" s="184"/>
    </row>
    <row r="1829" spans="1:15" s="176" customFormat="1" ht="15" x14ac:dyDescent="0.15">
      <c r="A1829" s="183" t="s">
        <v>20</v>
      </c>
      <c r="B1829" s="183" t="s">
        <v>44</v>
      </c>
      <c r="C1829" s="184"/>
      <c r="D1829" s="183" t="s">
        <v>17</v>
      </c>
      <c r="E1829" s="183" t="s">
        <v>18</v>
      </c>
      <c r="F1829" s="185">
        <v>45108</v>
      </c>
      <c r="G1829" s="183" t="s">
        <v>45</v>
      </c>
      <c r="H1829" s="186">
        <v>17600000</v>
      </c>
      <c r="I1829" s="183" t="s">
        <v>19</v>
      </c>
      <c r="J1829" s="183">
        <v>176000</v>
      </c>
      <c r="K1829" s="184"/>
      <c r="L1829" s="183">
        <v>2023</v>
      </c>
      <c r="M1829" s="184"/>
      <c r="N1829" s="184"/>
      <c r="O1829" s="184"/>
    </row>
    <row r="1830" spans="1:15" s="176" customFormat="1" ht="15" x14ac:dyDescent="0.15">
      <c r="A1830" s="183" t="s">
        <v>20</v>
      </c>
      <c r="B1830" s="183" t="s">
        <v>44</v>
      </c>
      <c r="C1830" s="184"/>
      <c r="D1830" s="183" t="s">
        <v>17</v>
      </c>
      <c r="E1830" s="183" t="s">
        <v>18</v>
      </c>
      <c r="F1830" s="185">
        <v>45109</v>
      </c>
      <c r="G1830" s="183" t="s">
        <v>45</v>
      </c>
      <c r="H1830" s="186">
        <v>16600000</v>
      </c>
      <c r="I1830" s="183" t="s">
        <v>19</v>
      </c>
      <c r="J1830" s="183">
        <v>166000</v>
      </c>
      <c r="K1830" s="184"/>
      <c r="L1830" s="183">
        <v>2023</v>
      </c>
      <c r="M1830" s="184"/>
      <c r="N1830" s="184"/>
      <c r="O1830" s="184"/>
    </row>
    <row r="1831" spans="1:15" s="176" customFormat="1" ht="15" x14ac:dyDescent="0.15">
      <c r="A1831" s="183" t="s">
        <v>20</v>
      </c>
      <c r="B1831" s="183" t="s">
        <v>44</v>
      </c>
      <c r="C1831" s="184"/>
      <c r="D1831" s="183" t="s">
        <v>17</v>
      </c>
      <c r="E1831" s="183" t="s">
        <v>18</v>
      </c>
      <c r="F1831" s="185">
        <v>45110</v>
      </c>
      <c r="G1831" s="183" t="s">
        <v>45</v>
      </c>
      <c r="H1831" s="186">
        <v>15400000</v>
      </c>
      <c r="I1831" s="183" t="s">
        <v>19</v>
      </c>
      <c r="J1831" s="183">
        <v>154000</v>
      </c>
      <c r="K1831" s="184"/>
      <c r="L1831" s="183">
        <v>2023</v>
      </c>
      <c r="M1831" s="184"/>
      <c r="N1831" s="184"/>
      <c r="O1831" s="184"/>
    </row>
    <row r="1832" spans="1:15" s="176" customFormat="1" ht="15" x14ac:dyDescent="0.15">
      <c r="A1832" s="183" t="s">
        <v>20</v>
      </c>
      <c r="B1832" s="183" t="s">
        <v>44</v>
      </c>
      <c r="C1832" s="184"/>
      <c r="D1832" s="183" t="s">
        <v>17</v>
      </c>
      <c r="E1832" s="183" t="s">
        <v>18</v>
      </c>
      <c r="F1832" s="185">
        <v>45111</v>
      </c>
      <c r="G1832" s="183" t="s">
        <v>45</v>
      </c>
      <c r="H1832" s="186">
        <v>10000000</v>
      </c>
      <c r="I1832" s="183" t="s">
        <v>19</v>
      </c>
      <c r="J1832" s="183">
        <v>100000</v>
      </c>
      <c r="K1832" s="184"/>
      <c r="L1832" s="183">
        <v>2023</v>
      </c>
      <c r="M1832" s="184"/>
      <c r="N1832" s="184"/>
      <c r="O1832" s="184"/>
    </row>
    <row r="1833" spans="1:15" s="176" customFormat="1" ht="15" x14ac:dyDescent="0.15">
      <c r="A1833" s="183" t="s">
        <v>20</v>
      </c>
      <c r="B1833" s="183" t="s">
        <v>44</v>
      </c>
      <c r="C1833" s="184"/>
      <c r="D1833" s="183" t="s">
        <v>17</v>
      </c>
      <c r="E1833" s="183" t="s">
        <v>18</v>
      </c>
      <c r="F1833" s="185">
        <v>45112</v>
      </c>
      <c r="G1833" s="183" t="s">
        <v>45</v>
      </c>
      <c r="H1833" s="186">
        <v>12200000</v>
      </c>
      <c r="I1833" s="183" t="s">
        <v>19</v>
      </c>
      <c r="J1833" s="183">
        <v>122000</v>
      </c>
      <c r="K1833" s="184"/>
      <c r="L1833" s="183">
        <v>2023</v>
      </c>
      <c r="M1833" s="184"/>
      <c r="N1833" s="184"/>
      <c r="O1833" s="184"/>
    </row>
    <row r="1834" spans="1:15" s="176" customFormat="1" ht="15" x14ac:dyDescent="0.15">
      <c r="A1834" s="183" t="s">
        <v>20</v>
      </c>
      <c r="B1834" s="183" t="s">
        <v>44</v>
      </c>
      <c r="C1834" s="184"/>
      <c r="D1834" s="183" t="s">
        <v>17</v>
      </c>
      <c r="E1834" s="183" t="s">
        <v>18</v>
      </c>
      <c r="F1834" s="185">
        <v>45113</v>
      </c>
      <c r="G1834" s="183" t="s">
        <v>45</v>
      </c>
      <c r="H1834" s="186">
        <v>12080000</v>
      </c>
      <c r="I1834" s="183" t="s">
        <v>19</v>
      </c>
      <c r="J1834" s="183">
        <v>120800</v>
      </c>
      <c r="K1834" s="184"/>
      <c r="L1834" s="183">
        <v>2023</v>
      </c>
      <c r="M1834" s="184"/>
      <c r="N1834" s="184"/>
      <c r="O1834" s="184"/>
    </row>
    <row r="1835" spans="1:15" s="176" customFormat="1" ht="15" x14ac:dyDescent="0.15">
      <c r="A1835" s="183" t="s">
        <v>20</v>
      </c>
      <c r="B1835" s="183" t="s">
        <v>44</v>
      </c>
      <c r="C1835" s="184"/>
      <c r="D1835" s="183" t="s">
        <v>17</v>
      </c>
      <c r="E1835" s="183" t="s">
        <v>18</v>
      </c>
      <c r="F1835" s="185">
        <v>45114</v>
      </c>
      <c r="G1835" s="183" t="s">
        <v>45</v>
      </c>
      <c r="H1835" s="186">
        <v>8800000</v>
      </c>
      <c r="I1835" s="183" t="s">
        <v>19</v>
      </c>
      <c r="J1835" s="183">
        <v>88000</v>
      </c>
      <c r="K1835" s="184"/>
      <c r="L1835" s="183">
        <v>2023</v>
      </c>
      <c r="M1835" s="184"/>
      <c r="N1835" s="184"/>
      <c r="O1835" s="184"/>
    </row>
    <row r="1836" spans="1:15" s="176" customFormat="1" ht="15" x14ac:dyDescent="0.15">
      <c r="A1836" s="183" t="s">
        <v>20</v>
      </c>
      <c r="B1836" s="183" t="s">
        <v>44</v>
      </c>
      <c r="C1836" s="184"/>
      <c r="D1836" s="183" t="s">
        <v>17</v>
      </c>
      <c r="E1836" s="183" t="s">
        <v>18</v>
      </c>
      <c r="F1836" s="185">
        <v>45115</v>
      </c>
      <c r="G1836" s="183" t="s">
        <v>45</v>
      </c>
      <c r="H1836" s="186">
        <v>8000000</v>
      </c>
      <c r="I1836" s="183" t="s">
        <v>19</v>
      </c>
      <c r="J1836" s="183">
        <v>80000</v>
      </c>
      <c r="K1836" s="184"/>
      <c r="L1836" s="183">
        <v>2023</v>
      </c>
      <c r="M1836" s="184"/>
      <c r="N1836" s="184"/>
      <c r="O1836" s="184"/>
    </row>
    <row r="1837" spans="1:15" s="176" customFormat="1" ht="15" x14ac:dyDescent="0.15">
      <c r="A1837" s="183" t="s">
        <v>20</v>
      </c>
      <c r="B1837" s="183" t="s">
        <v>44</v>
      </c>
      <c r="C1837" s="184"/>
      <c r="D1837" s="183" t="s">
        <v>17</v>
      </c>
      <c r="E1837" s="183" t="s">
        <v>18</v>
      </c>
      <c r="F1837" s="185">
        <v>45116</v>
      </c>
      <c r="G1837" s="183" t="s">
        <v>45</v>
      </c>
      <c r="H1837" s="186">
        <v>7400000</v>
      </c>
      <c r="I1837" s="183" t="s">
        <v>19</v>
      </c>
      <c r="J1837" s="183">
        <v>74000</v>
      </c>
      <c r="K1837" s="184"/>
      <c r="L1837" s="183">
        <v>2023</v>
      </c>
      <c r="M1837" s="184"/>
      <c r="N1837" s="184"/>
      <c r="O1837" s="184"/>
    </row>
    <row r="1838" spans="1:15" s="176" customFormat="1" ht="15" x14ac:dyDescent="0.15">
      <c r="A1838" s="183" t="s">
        <v>20</v>
      </c>
      <c r="B1838" s="183" t="s">
        <v>44</v>
      </c>
      <c r="C1838" s="184"/>
      <c r="D1838" s="183" t="s">
        <v>17</v>
      </c>
      <c r="E1838" s="183" t="s">
        <v>18</v>
      </c>
      <c r="F1838" s="185">
        <v>45117</v>
      </c>
      <c r="G1838" s="183" t="s">
        <v>45</v>
      </c>
      <c r="H1838" s="186">
        <v>12440000</v>
      </c>
      <c r="I1838" s="183" t="s">
        <v>19</v>
      </c>
      <c r="J1838" s="183">
        <v>124400</v>
      </c>
      <c r="K1838" s="184"/>
      <c r="L1838" s="183">
        <v>2023</v>
      </c>
      <c r="M1838" s="184"/>
      <c r="N1838" s="184"/>
      <c r="O1838" s="184"/>
    </row>
    <row r="1839" spans="1:15" s="176" customFormat="1" ht="15" x14ac:dyDescent="0.15">
      <c r="A1839" s="183" t="s">
        <v>20</v>
      </c>
      <c r="B1839" s="183" t="s">
        <v>44</v>
      </c>
      <c r="C1839" s="184"/>
      <c r="D1839" s="183" t="s">
        <v>17</v>
      </c>
      <c r="E1839" s="183" t="s">
        <v>18</v>
      </c>
      <c r="F1839" s="185">
        <v>45118</v>
      </c>
      <c r="G1839" s="183" t="s">
        <v>45</v>
      </c>
      <c r="H1839" s="186">
        <v>11200000</v>
      </c>
      <c r="I1839" s="183" t="s">
        <v>19</v>
      </c>
      <c r="J1839" s="183">
        <v>112000</v>
      </c>
      <c r="K1839" s="184"/>
      <c r="L1839" s="183">
        <v>2023</v>
      </c>
      <c r="M1839" s="184"/>
      <c r="N1839" s="184"/>
      <c r="O1839" s="184"/>
    </row>
    <row r="1840" spans="1:15" s="176" customFormat="1" ht="15" x14ac:dyDescent="0.15">
      <c r="A1840" s="183" t="s">
        <v>20</v>
      </c>
      <c r="B1840" s="183" t="s">
        <v>44</v>
      </c>
      <c r="C1840" s="184"/>
      <c r="D1840" s="183" t="s">
        <v>17</v>
      </c>
      <c r="E1840" s="183" t="s">
        <v>18</v>
      </c>
      <c r="F1840" s="185">
        <v>45119</v>
      </c>
      <c r="G1840" s="183" t="s">
        <v>45</v>
      </c>
      <c r="H1840" s="186">
        <v>10000000</v>
      </c>
      <c r="I1840" s="183" t="s">
        <v>19</v>
      </c>
      <c r="J1840" s="183">
        <v>100000</v>
      </c>
      <c r="K1840" s="184"/>
      <c r="L1840" s="183">
        <v>2023</v>
      </c>
      <c r="M1840" s="184"/>
      <c r="N1840" s="184"/>
      <c r="O1840" s="184"/>
    </row>
    <row r="1841" spans="1:15" s="176" customFormat="1" ht="15" x14ac:dyDescent="0.15">
      <c r="A1841" s="183" t="s">
        <v>20</v>
      </c>
      <c r="B1841" s="183" t="s">
        <v>44</v>
      </c>
      <c r="C1841" s="184"/>
      <c r="D1841" s="183" t="s">
        <v>17</v>
      </c>
      <c r="E1841" s="183" t="s">
        <v>18</v>
      </c>
      <c r="F1841" s="185">
        <v>45120</v>
      </c>
      <c r="G1841" s="183" t="s">
        <v>45</v>
      </c>
      <c r="H1841" s="186">
        <v>8240000</v>
      </c>
      <c r="I1841" s="183" t="s">
        <v>19</v>
      </c>
      <c r="J1841" s="183">
        <v>82400</v>
      </c>
      <c r="K1841" s="184"/>
      <c r="L1841" s="183">
        <v>2023</v>
      </c>
      <c r="M1841" s="184"/>
      <c r="N1841" s="184"/>
      <c r="O1841" s="184"/>
    </row>
    <row r="1842" spans="1:15" s="176" customFormat="1" ht="15" x14ac:dyDescent="0.15">
      <c r="A1842" s="183" t="s">
        <v>20</v>
      </c>
      <c r="B1842" s="183" t="s">
        <v>44</v>
      </c>
      <c r="C1842" s="184"/>
      <c r="D1842" s="183" t="s">
        <v>17</v>
      </c>
      <c r="E1842" s="183" t="s">
        <v>18</v>
      </c>
      <c r="F1842" s="185">
        <v>45121</v>
      </c>
      <c r="G1842" s="183" t="s">
        <v>45</v>
      </c>
      <c r="H1842" s="186">
        <v>5200000</v>
      </c>
      <c r="I1842" s="183" t="s">
        <v>19</v>
      </c>
      <c r="J1842" s="183">
        <v>52000</v>
      </c>
      <c r="K1842" s="184"/>
      <c r="L1842" s="183">
        <v>2023</v>
      </c>
      <c r="M1842" s="184"/>
      <c r="N1842" s="184"/>
      <c r="O1842" s="184"/>
    </row>
    <row r="1843" spans="1:15" s="176" customFormat="1" ht="15" x14ac:dyDescent="0.15">
      <c r="A1843" s="183" t="s">
        <v>20</v>
      </c>
      <c r="B1843" s="183" t="s">
        <v>44</v>
      </c>
      <c r="C1843" s="184"/>
      <c r="D1843" s="183" t="s">
        <v>17</v>
      </c>
      <c r="E1843" s="183" t="s">
        <v>18</v>
      </c>
      <c r="F1843" s="185">
        <v>45122</v>
      </c>
      <c r="G1843" s="183" t="s">
        <v>45</v>
      </c>
      <c r="H1843" s="186">
        <v>4400000</v>
      </c>
      <c r="I1843" s="183" t="s">
        <v>19</v>
      </c>
      <c r="J1843" s="183">
        <v>44000</v>
      </c>
      <c r="K1843" s="184"/>
      <c r="L1843" s="183">
        <v>2023</v>
      </c>
      <c r="M1843" s="184"/>
      <c r="N1843" s="184"/>
      <c r="O1843" s="184"/>
    </row>
    <row r="1844" spans="1:15" s="176" customFormat="1" ht="15" x14ac:dyDescent="0.15">
      <c r="A1844" s="183" t="s">
        <v>20</v>
      </c>
      <c r="B1844" s="183" t="s">
        <v>44</v>
      </c>
      <c r="C1844" s="184"/>
      <c r="D1844" s="183" t="s">
        <v>17</v>
      </c>
      <c r="E1844" s="183" t="s">
        <v>18</v>
      </c>
      <c r="F1844" s="185">
        <v>45123</v>
      </c>
      <c r="G1844" s="183" t="s">
        <v>45</v>
      </c>
      <c r="H1844" s="186">
        <v>2800000</v>
      </c>
      <c r="I1844" s="183" t="s">
        <v>19</v>
      </c>
      <c r="J1844" s="183">
        <v>28000</v>
      </c>
      <c r="K1844" s="184"/>
      <c r="L1844" s="183">
        <v>2023</v>
      </c>
      <c r="M1844" s="184"/>
      <c r="N1844" s="184"/>
      <c r="O1844" s="184"/>
    </row>
    <row r="1845" spans="1:15" s="176" customFormat="1" ht="15" x14ac:dyDescent="0.15">
      <c r="A1845" s="183" t="s">
        <v>20</v>
      </c>
      <c r="B1845" s="183" t="s">
        <v>44</v>
      </c>
      <c r="C1845" s="184"/>
      <c r="D1845" s="183" t="s">
        <v>17</v>
      </c>
      <c r="E1845" s="183" t="s">
        <v>18</v>
      </c>
      <c r="F1845" s="185">
        <v>45124</v>
      </c>
      <c r="G1845" s="183" t="s">
        <v>45</v>
      </c>
      <c r="H1845" s="186">
        <v>3400000</v>
      </c>
      <c r="I1845" s="183" t="s">
        <v>19</v>
      </c>
      <c r="J1845" s="183">
        <v>34000</v>
      </c>
      <c r="K1845" s="184"/>
      <c r="L1845" s="183">
        <v>2023</v>
      </c>
      <c r="M1845" s="184"/>
      <c r="N1845" s="184"/>
      <c r="O1845" s="184"/>
    </row>
    <row r="1846" spans="1:15" s="176" customFormat="1" ht="15" x14ac:dyDescent="0.15">
      <c r="A1846" s="183" t="s">
        <v>20</v>
      </c>
      <c r="B1846" s="183" t="s">
        <v>44</v>
      </c>
      <c r="C1846" s="184"/>
      <c r="D1846" s="183" t="s">
        <v>17</v>
      </c>
      <c r="E1846" s="183" t="s">
        <v>18</v>
      </c>
      <c r="F1846" s="185">
        <v>45125</v>
      </c>
      <c r="G1846" s="183" t="s">
        <v>45</v>
      </c>
      <c r="H1846" s="186">
        <v>2600000</v>
      </c>
      <c r="I1846" s="183" t="s">
        <v>19</v>
      </c>
      <c r="J1846" s="183">
        <v>26000</v>
      </c>
      <c r="K1846" s="184"/>
      <c r="L1846" s="183">
        <v>2023</v>
      </c>
      <c r="M1846" s="184"/>
      <c r="N1846" s="184"/>
      <c r="O1846" s="184"/>
    </row>
    <row r="1847" spans="1:15" s="176" customFormat="1" ht="15" x14ac:dyDescent="0.15">
      <c r="A1847" s="183" t="s">
        <v>20</v>
      </c>
      <c r="B1847" s="183" t="s">
        <v>44</v>
      </c>
      <c r="C1847" s="184"/>
      <c r="D1847" s="183" t="s">
        <v>17</v>
      </c>
      <c r="E1847" s="183" t="s">
        <v>18</v>
      </c>
      <c r="F1847" s="185">
        <v>45126</v>
      </c>
      <c r="G1847" s="183" t="s">
        <v>45</v>
      </c>
      <c r="H1847" s="186">
        <v>1000000</v>
      </c>
      <c r="I1847" s="183" t="s">
        <v>19</v>
      </c>
      <c r="J1847" s="183">
        <v>10000</v>
      </c>
      <c r="K1847" s="184"/>
      <c r="L1847" s="183">
        <v>2023</v>
      </c>
      <c r="M1847" s="184"/>
      <c r="N1847" s="184"/>
      <c r="O1847" s="184"/>
    </row>
    <row r="1848" spans="1:15" s="176" customFormat="1" ht="15" x14ac:dyDescent="0.15">
      <c r="A1848" s="183" t="s">
        <v>20</v>
      </c>
      <c r="B1848" s="183" t="s">
        <v>44</v>
      </c>
      <c r="C1848" s="184"/>
      <c r="D1848" s="183" t="s">
        <v>17</v>
      </c>
      <c r="E1848" s="183" t="s">
        <v>18</v>
      </c>
      <c r="F1848" s="185">
        <v>45127</v>
      </c>
      <c r="G1848" s="183" t="s">
        <v>45</v>
      </c>
      <c r="H1848" s="186">
        <v>1400000</v>
      </c>
      <c r="I1848" s="183" t="s">
        <v>19</v>
      </c>
      <c r="J1848" s="183">
        <v>14000</v>
      </c>
      <c r="K1848" s="184"/>
      <c r="L1848" s="183">
        <v>2023</v>
      </c>
      <c r="M1848" s="184"/>
      <c r="N1848" s="184"/>
      <c r="O1848" s="184"/>
    </row>
    <row r="1849" spans="1:15" s="176" customFormat="1" ht="15" x14ac:dyDescent="0.15">
      <c r="A1849" s="183" t="s">
        <v>20</v>
      </c>
      <c r="B1849" s="183" t="s">
        <v>44</v>
      </c>
      <c r="C1849" s="184"/>
      <c r="D1849" s="183" t="s">
        <v>17</v>
      </c>
      <c r="E1849" s="183" t="s">
        <v>18</v>
      </c>
      <c r="F1849" s="185">
        <v>45128</v>
      </c>
      <c r="G1849" s="183" t="s">
        <v>45</v>
      </c>
      <c r="H1849" s="186">
        <v>2000000</v>
      </c>
      <c r="I1849" s="183" t="s">
        <v>19</v>
      </c>
      <c r="J1849" s="183">
        <v>20000</v>
      </c>
      <c r="K1849" s="184"/>
      <c r="L1849" s="183">
        <v>2023</v>
      </c>
      <c r="M1849" s="184"/>
      <c r="N1849" s="184"/>
      <c r="O1849" s="184"/>
    </row>
    <row r="1850" spans="1:15" s="176" customFormat="1" ht="15" x14ac:dyDescent="0.15">
      <c r="A1850" s="183" t="s">
        <v>20</v>
      </c>
      <c r="B1850" s="183" t="s">
        <v>44</v>
      </c>
      <c r="C1850" s="184"/>
      <c r="D1850" s="183" t="s">
        <v>17</v>
      </c>
      <c r="E1850" s="183" t="s">
        <v>18</v>
      </c>
      <c r="F1850" s="185">
        <v>45129</v>
      </c>
      <c r="G1850" s="183" t="s">
        <v>45</v>
      </c>
      <c r="H1850" s="186">
        <v>1600000</v>
      </c>
      <c r="I1850" s="183" t="s">
        <v>19</v>
      </c>
      <c r="J1850" s="183">
        <v>16000</v>
      </c>
      <c r="K1850" s="184"/>
      <c r="L1850" s="183">
        <v>2023</v>
      </c>
      <c r="M1850" s="184"/>
      <c r="N1850" s="184"/>
      <c r="O1850" s="184"/>
    </row>
    <row r="1851" spans="1:15" s="176" customFormat="1" ht="15" x14ac:dyDescent="0.15">
      <c r="A1851" s="183" t="s">
        <v>20</v>
      </c>
      <c r="B1851" s="183" t="s">
        <v>44</v>
      </c>
      <c r="C1851" s="184"/>
      <c r="D1851" s="183" t="s">
        <v>17</v>
      </c>
      <c r="E1851" s="183" t="s">
        <v>18</v>
      </c>
      <c r="F1851" s="185">
        <v>45130</v>
      </c>
      <c r="G1851" s="183" t="s">
        <v>45</v>
      </c>
      <c r="H1851" s="186">
        <v>1120000</v>
      </c>
      <c r="I1851" s="183" t="s">
        <v>19</v>
      </c>
      <c r="J1851" s="183">
        <v>11200</v>
      </c>
      <c r="K1851" s="184"/>
      <c r="L1851" s="183">
        <v>2023</v>
      </c>
      <c r="M1851" s="184"/>
      <c r="N1851" s="184"/>
      <c r="O1851" s="184"/>
    </row>
    <row r="1852" spans="1:15" s="176" customFormat="1" ht="15" x14ac:dyDescent="0.15">
      <c r="A1852" s="183" t="s">
        <v>20</v>
      </c>
      <c r="B1852" s="183" t="s">
        <v>44</v>
      </c>
      <c r="C1852" s="184"/>
      <c r="D1852" s="183" t="s">
        <v>17</v>
      </c>
      <c r="E1852" s="183" t="s">
        <v>18</v>
      </c>
      <c r="F1852" s="185">
        <v>45131</v>
      </c>
      <c r="G1852" s="183" t="s">
        <v>45</v>
      </c>
      <c r="H1852" s="186">
        <v>1200000</v>
      </c>
      <c r="I1852" s="183" t="s">
        <v>19</v>
      </c>
      <c r="J1852" s="183">
        <v>12000</v>
      </c>
      <c r="K1852" s="184"/>
      <c r="L1852" s="183">
        <v>2023</v>
      </c>
      <c r="M1852" s="184"/>
      <c r="N1852" s="184"/>
      <c r="O1852" s="184"/>
    </row>
    <row r="1853" spans="1:15" s="176" customFormat="1" ht="15" x14ac:dyDescent="0.15">
      <c r="A1853" s="183" t="s">
        <v>20</v>
      </c>
      <c r="B1853" s="183" t="s">
        <v>44</v>
      </c>
      <c r="C1853" s="184"/>
      <c r="D1853" s="183" t="s">
        <v>17</v>
      </c>
      <c r="E1853" s="183" t="s">
        <v>18</v>
      </c>
      <c r="F1853" s="185">
        <v>45132</v>
      </c>
      <c r="G1853" s="183" t="s">
        <v>45</v>
      </c>
      <c r="H1853" s="186">
        <v>2000000</v>
      </c>
      <c r="I1853" s="183" t="s">
        <v>19</v>
      </c>
      <c r="J1853" s="183">
        <v>20000</v>
      </c>
      <c r="K1853" s="184"/>
      <c r="L1853" s="183">
        <v>2023</v>
      </c>
      <c r="M1853" s="184"/>
      <c r="N1853" s="184"/>
      <c r="O1853" s="184"/>
    </row>
    <row r="1854" spans="1:15" s="176" customFormat="1" ht="15" x14ac:dyDescent="0.15">
      <c r="A1854" s="183" t="s">
        <v>20</v>
      </c>
      <c r="B1854" s="183" t="s">
        <v>44</v>
      </c>
      <c r="C1854" s="184"/>
      <c r="D1854" s="183" t="s">
        <v>17</v>
      </c>
      <c r="E1854" s="183" t="s">
        <v>18</v>
      </c>
      <c r="F1854" s="185">
        <v>45133</v>
      </c>
      <c r="G1854" s="183" t="s">
        <v>45</v>
      </c>
      <c r="H1854" s="186">
        <v>1600000</v>
      </c>
      <c r="I1854" s="183" t="s">
        <v>19</v>
      </c>
      <c r="J1854" s="183">
        <v>16000</v>
      </c>
      <c r="K1854" s="184"/>
      <c r="L1854" s="183">
        <v>2023</v>
      </c>
      <c r="M1854" s="184"/>
      <c r="N1854" s="184"/>
      <c r="O1854" s="184"/>
    </row>
    <row r="1855" spans="1:15" s="176" customFormat="1" ht="15" x14ac:dyDescent="0.15">
      <c r="A1855" s="183" t="s">
        <v>20</v>
      </c>
      <c r="B1855" s="183" t="s">
        <v>44</v>
      </c>
      <c r="C1855" s="184"/>
      <c r="D1855" s="183" t="s">
        <v>17</v>
      </c>
      <c r="E1855" s="183" t="s">
        <v>18</v>
      </c>
      <c r="F1855" s="185">
        <v>45134</v>
      </c>
      <c r="G1855" s="183" t="s">
        <v>45</v>
      </c>
      <c r="H1855" s="186">
        <v>1600000</v>
      </c>
      <c r="I1855" s="183" t="s">
        <v>19</v>
      </c>
      <c r="J1855" s="183">
        <v>16000</v>
      </c>
      <c r="K1855" s="184"/>
      <c r="L1855" s="183">
        <v>2023</v>
      </c>
      <c r="M1855" s="184"/>
      <c r="N1855" s="184"/>
      <c r="O1855" s="184"/>
    </row>
    <row r="1856" spans="1:15" s="176" customFormat="1" ht="15" x14ac:dyDescent="0.15">
      <c r="A1856" s="183" t="s">
        <v>20</v>
      </c>
      <c r="B1856" s="183" t="s">
        <v>44</v>
      </c>
      <c r="C1856" s="184"/>
      <c r="D1856" s="183" t="s">
        <v>17</v>
      </c>
      <c r="E1856" s="183" t="s">
        <v>18</v>
      </c>
      <c r="F1856" s="185">
        <v>45135</v>
      </c>
      <c r="G1856" s="183" t="s">
        <v>45</v>
      </c>
      <c r="H1856" s="186">
        <v>1000000</v>
      </c>
      <c r="I1856" s="183" t="s">
        <v>19</v>
      </c>
      <c r="J1856" s="183">
        <v>10000</v>
      </c>
      <c r="K1856" s="184"/>
      <c r="L1856" s="183">
        <v>2023</v>
      </c>
      <c r="M1856" s="184"/>
      <c r="N1856" s="184"/>
      <c r="O1856" s="184"/>
    </row>
    <row r="1857" spans="1:15" s="176" customFormat="1" ht="15" x14ac:dyDescent="0.15">
      <c r="A1857" s="183" t="s">
        <v>20</v>
      </c>
      <c r="B1857" s="183" t="s">
        <v>44</v>
      </c>
      <c r="C1857" s="184"/>
      <c r="D1857" s="183" t="s">
        <v>17</v>
      </c>
      <c r="E1857" s="183" t="s">
        <v>18</v>
      </c>
      <c r="F1857" s="185">
        <v>45136</v>
      </c>
      <c r="G1857" s="183" t="s">
        <v>45</v>
      </c>
      <c r="H1857" s="186">
        <v>600000</v>
      </c>
      <c r="I1857" s="183" t="s">
        <v>19</v>
      </c>
      <c r="J1857" s="183">
        <v>6000</v>
      </c>
      <c r="K1857" s="184"/>
      <c r="L1857" s="183">
        <v>2023</v>
      </c>
      <c r="M1857" s="184"/>
      <c r="N1857" s="184"/>
      <c r="O1857" s="184"/>
    </row>
    <row r="1858" spans="1:15" s="176" customFormat="1" ht="15" x14ac:dyDescent="0.15">
      <c r="A1858" s="183" t="s">
        <v>20</v>
      </c>
      <c r="B1858" s="183" t="s">
        <v>44</v>
      </c>
      <c r="C1858" s="184"/>
      <c r="D1858" s="183" t="s">
        <v>17</v>
      </c>
      <c r="E1858" s="183" t="s">
        <v>18</v>
      </c>
      <c r="F1858" s="185">
        <v>45137</v>
      </c>
      <c r="G1858" s="183" t="s">
        <v>45</v>
      </c>
      <c r="H1858" s="186">
        <v>440000</v>
      </c>
      <c r="I1858" s="183" t="s">
        <v>19</v>
      </c>
      <c r="J1858" s="183">
        <v>4400</v>
      </c>
      <c r="K1858" s="184"/>
      <c r="L1858" s="183">
        <v>2023</v>
      </c>
      <c r="M1858" s="184"/>
      <c r="N1858" s="184"/>
      <c r="O1858" s="184"/>
    </row>
    <row r="1859" spans="1:15" s="176" customFormat="1" ht="15" x14ac:dyDescent="0.15">
      <c r="A1859" s="183" t="s">
        <v>20</v>
      </c>
      <c r="B1859" s="183" t="s">
        <v>44</v>
      </c>
      <c r="C1859" s="184"/>
      <c r="D1859" s="183" t="s">
        <v>17</v>
      </c>
      <c r="E1859" s="183" t="s">
        <v>18</v>
      </c>
      <c r="F1859" s="185">
        <v>45138</v>
      </c>
      <c r="G1859" s="183" t="s">
        <v>45</v>
      </c>
      <c r="H1859" s="186">
        <v>1200000</v>
      </c>
      <c r="I1859" s="183" t="s">
        <v>19</v>
      </c>
      <c r="J1859" s="183">
        <v>12000</v>
      </c>
      <c r="K1859" s="184"/>
      <c r="L1859" s="183">
        <v>2023</v>
      </c>
      <c r="M1859" s="184"/>
      <c r="N1859" s="184"/>
      <c r="O1859" s="184"/>
    </row>
    <row r="1860" spans="1:15" s="176" customFormat="1" ht="15" x14ac:dyDescent="0.15">
      <c r="A1860" s="183" t="s">
        <v>20</v>
      </c>
      <c r="B1860" s="183" t="s">
        <v>44</v>
      </c>
      <c r="C1860" s="184"/>
      <c r="D1860" s="183" t="s">
        <v>17</v>
      </c>
      <c r="E1860" s="183" t="s">
        <v>18</v>
      </c>
      <c r="F1860" s="185">
        <v>45139</v>
      </c>
      <c r="G1860" s="183" t="s">
        <v>45</v>
      </c>
      <c r="H1860" s="186">
        <v>1400000</v>
      </c>
      <c r="I1860" s="183" t="s">
        <v>19</v>
      </c>
      <c r="J1860" s="183">
        <v>14000</v>
      </c>
      <c r="K1860" s="184"/>
      <c r="L1860" s="183">
        <v>2023</v>
      </c>
      <c r="M1860" s="184"/>
      <c r="N1860" s="184"/>
      <c r="O1860" s="184"/>
    </row>
    <row r="1861" spans="1:15" s="176" customFormat="1" ht="15" x14ac:dyDescent="0.15">
      <c r="A1861" s="183" t="s">
        <v>20</v>
      </c>
      <c r="B1861" s="183" t="s">
        <v>44</v>
      </c>
      <c r="C1861" s="184"/>
      <c r="D1861" s="183" t="s">
        <v>17</v>
      </c>
      <c r="E1861" s="183" t="s">
        <v>18</v>
      </c>
      <c r="F1861" s="185">
        <v>45140</v>
      </c>
      <c r="G1861" s="183" t="s">
        <v>45</v>
      </c>
      <c r="H1861" s="186">
        <v>1200000</v>
      </c>
      <c r="I1861" s="183" t="s">
        <v>19</v>
      </c>
      <c r="J1861" s="183">
        <v>12000</v>
      </c>
      <c r="K1861" s="184"/>
      <c r="L1861" s="183">
        <v>2023</v>
      </c>
      <c r="M1861" s="184"/>
      <c r="N1861" s="184"/>
      <c r="O1861" s="184"/>
    </row>
    <row r="1862" spans="1:15" s="176" customFormat="1" ht="15" x14ac:dyDescent="0.15">
      <c r="A1862" s="183" t="s">
        <v>20</v>
      </c>
      <c r="B1862" s="183" t="s">
        <v>44</v>
      </c>
      <c r="C1862" s="184"/>
      <c r="D1862" s="183" t="s">
        <v>17</v>
      </c>
      <c r="E1862" s="183" t="s">
        <v>18</v>
      </c>
      <c r="F1862" s="185">
        <v>45141</v>
      </c>
      <c r="G1862" s="183" t="s">
        <v>45</v>
      </c>
      <c r="H1862" s="186">
        <v>800000</v>
      </c>
      <c r="I1862" s="183" t="s">
        <v>19</v>
      </c>
      <c r="J1862" s="183">
        <v>8000</v>
      </c>
      <c r="K1862" s="184"/>
      <c r="L1862" s="183">
        <v>2023</v>
      </c>
      <c r="M1862" s="184"/>
      <c r="N1862" s="184"/>
      <c r="O1862" s="184"/>
    </row>
    <row r="1863" spans="1:15" s="176" customFormat="1" ht="15" x14ac:dyDescent="0.15">
      <c r="A1863" s="183" t="s">
        <v>20</v>
      </c>
      <c r="B1863" s="183" t="s">
        <v>44</v>
      </c>
      <c r="C1863" s="184"/>
      <c r="D1863" s="183" t="s">
        <v>17</v>
      </c>
      <c r="E1863" s="183" t="s">
        <v>18</v>
      </c>
      <c r="F1863" s="185">
        <v>45142</v>
      </c>
      <c r="G1863" s="183" t="s">
        <v>45</v>
      </c>
      <c r="H1863" s="186">
        <v>600000</v>
      </c>
      <c r="I1863" s="183" t="s">
        <v>19</v>
      </c>
      <c r="J1863" s="183">
        <v>6000</v>
      </c>
      <c r="K1863" s="184"/>
      <c r="L1863" s="183">
        <v>2023</v>
      </c>
      <c r="M1863" s="184"/>
      <c r="N1863" s="184"/>
      <c r="O1863" s="184"/>
    </row>
    <row r="1864" spans="1:15" s="176" customFormat="1" ht="15" x14ac:dyDescent="0.15">
      <c r="A1864" s="183" t="s">
        <v>20</v>
      </c>
      <c r="B1864" s="183" t="s">
        <v>44</v>
      </c>
      <c r="C1864" s="184"/>
      <c r="D1864" s="183" t="s">
        <v>17</v>
      </c>
      <c r="E1864" s="183" t="s">
        <v>18</v>
      </c>
      <c r="F1864" s="185">
        <v>45143</v>
      </c>
      <c r="G1864" s="183" t="s">
        <v>45</v>
      </c>
      <c r="H1864" s="186">
        <v>400000</v>
      </c>
      <c r="I1864" s="183" t="s">
        <v>19</v>
      </c>
      <c r="J1864" s="183">
        <v>4000</v>
      </c>
      <c r="K1864" s="184"/>
      <c r="L1864" s="183">
        <v>2023</v>
      </c>
      <c r="M1864" s="184"/>
      <c r="N1864" s="184"/>
      <c r="O1864" s="184"/>
    </row>
    <row r="1865" spans="1:15" s="176" customFormat="1" ht="15" x14ac:dyDescent="0.15">
      <c r="A1865" s="183" t="s">
        <v>20</v>
      </c>
      <c r="B1865" s="183" t="s">
        <v>44</v>
      </c>
      <c r="C1865" s="184"/>
      <c r="D1865" s="183" t="s">
        <v>17</v>
      </c>
      <c r="E1865" s="183" t="s">
        <v>18</v>
      </c>
      <c r="F1865" s="185">
        <v>45144</v>
      </c>
      <c r="G1865" s="183" t="s">
        <v>45</v>
      </c>
      <c r="H1865" s="186">
        <v>280000</v>
      </c>
      <c r="I1865" s="183" t="s">
        <v>19</v>
      </c>
      <c r="J1865" s="183">
        <v>2800</v>
      </c>
      <c r="K1865" s="184"/>
      <c r="L1865" s="183">
        <v>2023</v>
      </c>
      <c r="M1865" s="184"/>
      <c r="N1865" s="184"/>
      <c r="O1865" s="184"/>
    </row>
    <row r="1866" spans="1:15" s="176" customFormat="1" ht="15" x14ac:dyDescent="0.15">
      <c r="A1866" s="183" t="s">
        <v>20</v>
      </c>
      <c r="B1866" s="183" t="s">
        <v>44</v>
      </c>
      <c r="C1866" s="184"/>
      <c r="D1866" s="183" t="s">
        <v>17</v>
      </c>
      <c r="E1866" s="183" t="s">
        <v>18</v>
      </c>
      <c r="F1866" s="185">
        <v>45145</v>
      </c>
      <c r="G1866" s="183" t="s">
        <v>45</v>
      </c>
      <c r="H1866" s="186">
        <v>600000</v>
      </c>
      <c r="I1866" s="183" t="s">
        <v>19</v>
      </c>
      <c r="J1866" s="183">
        <v>6000</v>
      </c>
      <c r="K1866" s="184"/>
      <c r="L1866" s="183">
        <v>2023</v>
      </c>
      <c r="M1866" s="184"/>
      <c r="N1866" s="184"/>
      <c r="O1866" s="184"/>
    </row>
    <row r="1867" spans="1:15" s="176" customFormat="1" ht="15" x14ac:dyDescent="0.15">
      <c r="A1867" s="183" t="s">
        <v>20</v>
      </c>
      <c r="B1867" s="183" t="s">
        <v>44</v>
      </c>
      <c r="C1867" s="184"/>
      <c r="D1867" s="183" t="s">
        <v>17</v>
      </c>
      <c r="E1867" s="183" t="s">
        <v>18</v>
      </c>
      <c r="F1867" s="185">
        <v>45146</v>
      </c>
      <c r="G1867" s="183" t="s">
        <v>45</v>
      </c>
      <c r="H1867" s="186">
        <v>320000</v>
      </c>
      <c r="I1867" s="183" t="s">
        <v>19</v>
      </c>
      <c r="J1867" s="183">
        <v>3200</v>
      </c>
      <c r="K1867" s="184"/>
      <c r="L1867" s="183">
        <v>2023</v>
      </c>
      <c r="M1867" s="184"/>
      <c r="N1867" s="184"/>
      <c r="O1867" s="184"/>
    </row>
    <row r="1868" spans="1:15" s="176" customFormat="1" ht="15" x14ac:dyDescent="0.15">
      <c r="A1868" s="183" t="s">
        <v>20</v>
      </c>
      <c r="B1868" s="183" t="s">
        <v>44</v>
      </c>
      <c r="C1868" s="184"/>
      <c r="D1868" s="183" t="s">
        <v>17</v>
      </c>
      <c r="E1868" s="183" t="s">
        <v>18</v>
      </c>
      <c r="F1868" s="185">
        <v>45147</v>
      </c>
      <c r="G1868" s="183" t="s">
        <v>45</v>
      </c>
      <c r="H1868" s="186">
        <v>200000</v>
      </c>
      <c r="I1868" s="183" t="s">
        <v>19</v>
      </c>
      <c r="J1868" s="183">
        <v>2000</v>
      </c>
      <c r="K1868" s="184"/>
      <c r="L1868" s="183">
        <v>2023</v>
      </c>
      <c r="M1868" s="184"/>
      <c r="N1868" s="184"/>
      <c r="O1868" s="184"/>
    </row>
    <row r="1869" spans="1:15" s="176" customFormat="1" ht="15" x14ac:dyDescent="0.15">
      <c r="A1869" s="183" t="s">
        <v>20</v>
      </c>
      <c r="B1869" s="183" t="s">
        <v>44</v>
      </c>
      <c r="C1869" s="184"/>
      <c r="D1869" s="183" t="s">
        <v>17</v>
      </c>
      <c r="E1869" s="183" t="s">
        <v>28</v>
      </c>
      <c r="F1869" s="185">
        <v>45089</v>
      </c>
      <c r="G1869" s="183" t="s">
        <v>45</v>
      </c>
      <c r="H1869" s="186">
        <v>350000</v>
      </c>
      <c r="I1869" s="183" t="s">
        <v>19</v>
      </c>
      <c r="J1869" s="183">
        <v>3520</v>
      </c>
      <c r="K1869" s="184"/>
      <c r="L1869" s="183">
        <v>2023</v>
      </c>
      <c r="M1869" s="184"/>
      <c r="N1869" s="184"/>
      <c r="O1869" s="184"/>
    </row>
    <row r="1870" spans="1:15" s="176" customFormat="1" ht="15" x14ac:dyDescent="0.15">
      <c r="A1870" s="183" t="s">
        <v>20</v>
      </c>
      <c r="B1870" s="183" t="s">
        <v>44</v>
      </c>
      <c r="C1870" s="184"/>
      <c r="D1870" s="183" t="s">
        <v>17</v>
      </c>
      <c r="E1870" s="183" t="s">
        <v>28</v>
      </c>
      <c r="F1870" s="185">
        <v>45090</v>
      </c>
      <c r="G1870" s="183" t="s">
        <v>45</v>
      </c>
      <c r="H1870" s="186">
        <v>260000</v>
      </c>
      <c r="I1870" s="183" t="s">
        <v>19</v>
      </c>
      <c r="J1870" s="183">
        <v>2640</v>
      </c>
      <c r="K1870" s="184"/>
      <c r="L1870" s="183">
        <v>2023</v>
      </c>
      <c r="M1870" s="184"/>
      <c r="N1870" s="184"/>
      <c r="O1870" s="184"/>
    </row>
    <row r="1871" spans="1:15" s="176" customFormat="1" ht="15" x14ac:dyDescent="0.15">
      <c r="A1871" s="183" t="s">
        <v>20</v>
      </c>
      <c r="B1871" s="183" t="s">
        <v>44</v>
      </c>
      <c r="C1871" s="184"/>
      <c r="D1871" s="183" t="s">
        <v>17</v>
      </c>
      <c r="E1871" s="183" t="s">
        <v>28</v>
      </c>
      <c r="F1871" s="185">
        <v>45091</v>
      </c>
      <c r="G1871" s="183" t="s">
        <v>45</v>
      </c>
      <c r="H1871" s="186">
        <v>970000</v>
      </c>
      <c r="I1871" s="183" t="s">
        <v>19</v>
      </c>
      <c r="J1871" s="183">
        <v>9680</v>
      </c>
      <c r="K1871" s="184"/>
      <c r="L1871" s="183">
        <v>2023</v>
      </c>
      <c r="M1871" s="184"/>
      <c r="N1871" s="184"/>
      <c r="O1871" s="184"/>
    </row>
    <row r="1872" spans="1:15" s="176" customFormat="1" ht="15" x14ac:dyDescent="0.15">
      <c r="A1872" s="183" t="s">
        <v>20</v>
      </c>
      <c r="B1872" s="183" t="s">
        <v>44</v>
      </c>
      <c r="C1872" s="184"/>
      <c r="D1872" s="183" t="s">
        <v>17</v>
      </c>
      <c r="E1872" s="183" t="s">
        <v>28</v>
      </c>
      <c r="F1872" s="185">
        <v>45092</v>
      </c>
      <c r="G1872" s="183" t="s">
        <v>45</v>
      </c>
      <c r="H1872" s="186">
        <v>700000</v>
      </c>
      <c r="I1872" s="183" t="s">
        <v>19</v>
      </c>
      <c r="J1872" s="183">
        <v>7040</v>
      </c>
      <c r="K1872" s="184"/>
      <c r="L1872" s="183">
        <v>2023</v>
      </c>
      <c r="M1872" s="184"/>
      <c r="N1872" s="184"/>
      <c r="O1872" s="184"/>
    </row>
    <row r="1873" spans="1:15" s="176" customFormat="1" ht="15" x14ac:dyDescent="0.15">
      <c r="A1873" s="183" t="s">
        <v>20</v>
      </c>
      <c r="B1873" s="183" t="s">
        <v>44</v>
      </c>
      <c r="C1873" s="184"/>
      <c r="D1873" s="183" t="s">
        <v>17</v>
      </c>
      <c r="E1873" s="183" t="s">
        <v>28</v>
      </c>
      <c r="F1873" s="185">
        <v>45093</v>
      </c>
      <c r="G1873" s="183" t="s">
        <v>45</v>
      </c>
      <c r="H1873" s="186">
        <v>970000</v>
      </c>
      <c r="I1873" s="183" t="s">
        <v>19</v>
      </c>
      <c r="J1873" s="183">
        <v>9680</v>
      </c>
      <c r="K1873" s="184"/>
      <c r="L1873" s="183">
        <v>2023</v>
      </c>
      <c r="M1873" s="184"/>
      <c r="N1873" s="184"/>
      <c r="O1873" s="184"/>
    </row>
    <row r="1874" spans="1:15" s="176" customFormat="1" ht="15" x14ac:dyDescent="0.15">
      <c r="A1874" s="183" t="s">
        <v>20</v>
      </c>
      <c r="B1874" s="183" t="s">
        <v>44</v>
      </c>
      <c r="C1874" s="184"/>
      <c r="D1874" s="183" t="s">
        <v>17</v>
      </c>
      <c r="E1874" s="183" t="s">
        <v>28</v>
      </c>
      <c r="F1874" s="185">
        <v>45094</v>
      </c>
      <c r="G1874" s="183" t="s">
        <v>45</v>
      </c>
      <c r="H1874" s="186">
        <v>1140000</v>
      </c>
      <c r="I1874" s="183" t="s">
        <v>19</v>
      </c>
      <c r="J1874" s="183">
        <v>11440</v>
      </c>
      <c r="K1874" s="184"/>
      <c r="L1874" s="183">
        <v>2023</v>
      </c>
      <c r="M1874" s="184"/>
      <c r="N1874" s="184"/>
      <c r="O1874" s="184"/>
    </row>
    <row r="1875" spans="1:15" s="176" customFormat="1" ht="15" x14ac:dyDescent="0.15">
      <c r="A1875" s="183" t="s">
        <v>20</v>
      </c>
      <c r="B1875" s="183" t="s">
        <v>44</v>
      </c>
      <c r="C1875" s="184"/>
      <c r="D1875" s="183" t="s">
        <v>17</v>
      </c>
      <c r="E1875" s="183" t="s">
        <v>28</v>
      </c>
      <c r="F1875" s="185">
        <v>45095</v>
      </c>
      <c r="G1875" s="183" t="s">
        <v>45</v>
      </c>
      <c r="H1875" s="186">
        <v>1060000</v>
      </c>
      <c r="I1875" s="183" t="s">
        <v>19</v>
      </c>
      <c r="J1875" s="183">
        <v>10560</v>
      </c>
      <c r="K1875" s="184"/>
      <c r="L1875" s="183">
        <v>2023</v>
      </c>
      <c r="M1875" s="184"/>
      <c r="N1875" s="184"/>
      <c r="O1875" s="184"/>
    </row>
    <row r="1876" spans="1:15" s="176" customFormat="1" ht="15" x14ac:dyDescent="0.15">
      <c r="A1876" s="183" t="s">
        <v>20</v>
      </c>
      <c r="B1876" s="183" t="s">
        <v>44</v>
      </c>
      <c r="C1876" s="184"/>
      <c r="D1876" s="183" t="s">
        <v>17</v>
      </c>
      <c r="E1876" s="183" t="s">
        <v>28</v>
      </c>
      <c r="F1876" s="185">
        <v>45096</v>
      </c>
      <c r="G1876" s="183" t="s">
        <v>45</v>
      </c>
      <c r="H1876" s="186">
        <v>1230000</v>
      </c>
      <c r="I1876" s="183" t="s">
        <v>19</v>
      </c>
      <c r="J1876" s="183">
        <v>12320</v>
      </c>
      <c r="K1876" s="184"/>
      <c r="L1876" s="183">
        <v>2023</v>
      </c>
      <c r="M1876" s="184"/>
      <c r="N1876" s="184"/>
      <c r="O1876" s="184"/>
    </row>
    <row r="1877" spans="1:15" s="176" customFormat="1" ht="15" x14ac:dyDescent="0.15">
      <c r="A1877" s="183" t="s">
        <v>20</v>
      </c>
      <c r="B1877" s="183" t="s">
        <v>44</v>
      </c>
      <c r="C1877" s="184"/>
      <c r="D1877" s="183" t="s">
        <v>17</v>
      </c>
      <c r="E1877" s="183" t="s">
        <v>28</v>
      </c>
      <c r="F1877" s="185">
        <v>45097</v>
      </c>
      <c r="G1877" s="183" t="s">
        <v>45</v>
      </c>
      <c r="H1877" s="186">
        <v>880000</v>
      </c>
      <c r="I1877" s="183" t="s">
        <v>19</v>
      </c>
      <c r="J1877" s="183">
        <v>8800</v>
      </c>
      <c r="K1877" s="184"/>
      <c r="L1877" s="183">
        <v>2023</v>
      </c>
      <c r="M1877" s="184"/>
      <c r="N1877" s="184"/>
      <c r="O1877" s="184"/>
    </row>
    <row r="1878" spans="1:15" s="176" customFormat="1" ht="15" x14ac:dyDescent="0.15">
      <c r="A1878" s="183" t="s">
        <v>20</v>
      </c>
      <c r="B1878" s="183" t="s">
        <v>44</v>
      </c>
      <c r="C1878" s="184"/>
      <c r="D1878" s="183" t="s">
        <v>17</v>
      </c>
      <c r="E1878" s="183" t="s">
        <v>28</v>
      </c>
      <c r="F1878" s="185">
        <v>45098</v>
      </c>
      <c r="G1878" s="183" t="s">
        <v>45</v>
      </c>
      <c r="H1878" s="186">
        <v>880000</v>
      </c>
      <c r="I1878" s="183" t="s">
        <v>19</v>
      </c>
      <c r="J1878" s="183">
        <v>8800</v>
      </c>
      <c r="K1878" s="184"/>
      <c r="L1878" s="183">
        <v>2023</v>
      </c>
      <c r="M1878" s="184"/>
      <c r="N1878" s="184"/>
      <c r="O1878" s="184"/>
    </row>
    <row r="1879" spans="1:15" s="176" customFormat="1" ht="15" x14ac:dyDescent="0.15">
      <c r="A1879" s="183" t="s">
        <v>20</v>
      </c>
      <c r="B1879" s="183" t="s">
        <v>44</v>
      </c>
      <c r="C1879" s="184"/>
      <c r="D1879" s="183" t="s">
        <v>17</v>
      </c>
      <c r="E1879" s="183" t="s">
        <v>28</v>
      </c>
      <c r="F1879" s="185">
        <v>45099</v>
      </c>
      <c r="G1879" s="183" t="s">
        <v>45</v>
      </c>
      <c r="H1879" s="186">
        <v>1230000</v>
      </c>
      <c r="I1879" s="183" t="s">
        <v>19</v>
      </c>
      <c r="J1879" s="183">
        <v>12320</v>
      </c>
      <c r="K1879" s="184"/>
      <c r="L1879" s="183">
        <v>2023</v>
      </c>
      <c r="M1879" s="184"/>
      <c r="N1879" s="184"/>
      <c r="O1879" s="184"/>
    </row>
    <row r="1880" spans="1:15" s="176" customFormat="1" ht="15" x14ac:dyDescent="0.15">
      <c r="A1880" s="183" t="s">
        <v>20</v>
      </c>
      <c r="B1880" s="183" t="s">
        <v>44</v>
      </c>
      <c r="C1880" s="184"/>
      <c r="D1880" s="183" t="s">
        <v>17</v>
      </c>
      <c r="E1880" s="183" t="s">
        <v>28</v>
      </c>
      <c r="F1880" s="185">
        <v>45100</v>
      </c>
      <c r="G1880" s="183" t="s">
        <v>45</v>
      </c>
      <c r="H1880" s="186">
        <v>1060000</v>
      </c>
      <c r="I1880" s="183" t="s">
        <v>19</v>
      </c>
      <c r="J1880" s="183">
        <v>10560</v>
      </c>
      <c r="K1880" s="184"/>
      <c r="L1880" s="183">
        <v>2023</v>
      </c>
      <c r="M1880" s="184"/>
      <c r="N1880" s="184"/>
      <c r="O1880" s="184"/>
    </row>
    <row r="1881" spans="1:15" s="176" customFormat="1" ht="15" x14ac:dyDescent="0.15">
      <c r="A1881" s="183" t="s">
        <v>20</v>
      </c>
      <c r="B1881" s="183" t="s">
        <v>44</v>
      </c>
      <c r="C1881" s="184"/>
      <c r="D1881" s="183" t="s">
        <v>17</v>
      </c>
      <c r="E1881" s="183" t="s">
        <v>28</v>
      </c>
      <c r="F1881" s="185">
        <v>45101</v>
      </c>
      <c r="G1881" s="183" t="s">
        <v>45</v>
      </c>
      <c r="H1881" s="186">
        <v>1320000</v>
      </c>
      <c r="I1881" s="183" t="s">
        <v>19</v>
      </c>
      <c r="J1881" s="183">
        <v>13200</v>
      </c>
      <c r="K1881" s="184"/>
      <c r="L1881" s="183">
        <v>2023</v>
      </c>
      <c r="M1881" s="184"/>
      <c r="N1881" s="184"/>
      <c r="O1881" s="184"/>
    </row>
    <row r="1882" spans="1:15" s="176" customFormat="1" ht="15" x14ac:dyDescent="0.15">
      <c r="A1882" s="183" t="s">
        <v>20</v>
      </c>
      <c r="B1882" s="183" t="s">
        <v>44</v>
      </c>
      <c r="C1882" s="184"/>
      <c r="D1882" s="183" t="s">
        <v>17</v>
      </c>
      <c r="E1882" s="183" t="s">
        <v>28</v>
      </c>
      <c r="F1882" s="185">
        <v>45102</v>
      </c>
      <c r="G1882" s="183" t="s">
        <v>45</v>
      </c>
      <c r="H1882" s="186">
        <v>440000</v>
      </c>
      <c r="I1882" s="183" t="s">
        <v>19</v>
      </c>
      <c r="J1882" s="183">
        <v>4400</v>
      </c>
      <c r="K1882" s="184"/>
      <c r="L1882" s="183">
        <v>2023</v>
      </c>
      <c r="M1882" s="184"/>
      <c r="N1882" s="184"/>
      <c r="O1882" s="184"/>
    </row>
    <row r="1883" spans="1:15" s="176" customFormat="1" ht="15" x14ac:dyDescent="0.15">
      <c r="A1883" s="183" t="s">
        <v>20</v>
      </c>
      <c r="B1883" s="183" t="s">
        <v>44</v>
      </c>
      <c r="C1883" s="184"/>
      <c r="D1883" s="183" t="s">
        <v>17</v>
      </c>
      <c r="E1883" s="183" t="s">
        <v>28</v>
      </c>
      <c r="F1883" s="185">
        <v>45103</v>
      </c>
      <c r="G1883" s="183" t="s">
        <v>45</v>
      </c>
      <c r="H1883" s="186">
        <v>1340000</v>
      </c>
      <c r="I1883" s="183" t="s">
        <v>19</v>
      </c>
      <c r="J1883" s="183">
        <v>13440</v>
      </c>
      <c r="K1883" s="184"/>
      <c r="L1883" s="183">
        <v>2023</v>
      </c>
      <c r="M1883" s="184"/>
      <c r="N1883" s="184"/>
      <c r="O1883" s="184"/>
    </row>
    <row r="1884" spans="1:15" s="176" customFormat="1" ht="15" x14ac:dyDescent="0.15">
      <c r="A1884" s="183" t="s">
        <v>20</v>
      </c>
      <c r="B1884" s="183" t="s">
        <v>44</v>
      </c>
      <c r="C1884" s="184"/>
      <c r="D1884" s="183" t="s">
        <v>17</v>
      </c>
      <c r="E1884" s="183" t="s">
        <v>28</v>
      </c>
      <c r="F1884" s="185">
        <v>45104</v>
      </c>
      <c r="G1884" s="183" t="s">
        <v>45</v>
      </c>
      <c r="H1884" s="186">
        <v>1230000</v>
      </c>
      <c r="I1884" s="183" t="s">
        <v>19</v>
      </c>
      <c r="J1884" s="183">
        <v>12320</v>
      </c>
      <c r="K1884" s="184"/>
      <c r="L1884" s="183">
        <v>2023</v>
      </c>
      <c r="M1884" s="184"/>
      <c r="N1884" s="184"/>
      <c r="O1884" s="184"/>
    </row>
    <row r="1885" spans="1:15" s="176" customFormat="1" ht="15" x14ac:dyDescent="0.15">
      <c r="A1885" s="183" t="s">
        <v>20</v>
      </c>
      <c r="B1885" s="183" t="s">
        <v>44</v>
      </c>
      <c r="C1885" s="184"/>
      <c r="D1885" s="183" t="s">
        <v>17</v>
      </c>
      <c r="E1885" s="183" t="s">
        <v>28</v>
      </c>
      <c r="F1885" s="185">
        <v>45105</v>
      </c>
      <c r="G1885" s="183" t="s">
        <v>45</v>
      </c>
      <c r="H1885" s="186">
        <v>1140000</v>
      </c>
      <c r="I1885" s="183" t="s">
        <v>19</v>
      </c>
      <c r="J1885" s="183">
        <v>11440</v>
      </c>
      <c r="K1885" s="184"/>
      <c r="L1885" s="183">
        <v>2023</v>
      </c>
      <c r="M1885" s="184"/>
      <c r="N1885" s="184"/>
      <c r="O1885" s="184"/>
    </row>
    <row r="1886" spans="1:15" s="176" customFormat="1" ht="15" x14ac:dyDescent="0.15">
      <c r="A1886" s="183" t="s">
        <v>20</v>
      </c>
      <c r="B1886" s="183" t="s">
        <v>44</v>
      </c>
      <c r="C1886" s="184"/>
      <c r="D1886" s="183" t="s">
        <v>17</v>
      </c>
      <c r="E1886" s="183" t="s">
        <v>28</v>
      </c>
      <c r="F1886" s="185">
        <v>45106</v>
      </c>
      <c r="G1886" s="183" t="s">
        <v>45</v>
      </c>
      <c r="H1886" s="186">
        <v>1320000</v>
      </c>
      <c r="I1886" s="183" t="s">
        <v>19</v>
      </c>
      <c r="J1886" s="183">
        <v>13200</v>
      </c>
      <c r="K1886" s="184"/>
      <c r="L1886" s="183">
        <v>2023</v>
      </c>
      <c r="M1886" s="184"/>
      <c r="N1886" s="184"/>
      <c r="O1886" s="184"/>
    </row>
    <row r="1887" spans="1:15" s="176" customFormat="1" ht="15" x14ac:dyDescent="0.15">
      <c r="A1887" s="183" t="s">
        <v>20</v>
      </c>
      <c r="B1887" s="183" t="s">
        <v>44</v>
      </c>
      <c r="C1887" s="184"/>
      <c r="D1887" s="183" t="s">
        <v>17</v>
      </c>
      <c r="E1887" s="183" t="s">
        <v>28</v>
      </c>
      <c r="F1887" s="185">
        <v>45107</v>
      </c>
      <c r="G1887" s="183" t="s">
        <v>45</v>
      </c>
      <c r="H1887" s="186">
        <v>1230000</v>
      </c>
      <c r="I1887" s="183" t="s">
        <v>19</v>
      </c>
      <c r="J1887" s="183">
        <v>12320</v>
      </c>
      <c r="K1887" s="184"/>
      <c r="L1887" s="183">
        <v>2023</v>
      </c>
      <c r="M1887" s="184"/>
      <c r="N1887" s="184"/>
      <c r="O1887" s="184"/>
    </row>
    <row r="1888" spans="1:15" s="176" customFormat="1" ht="15" x14ac:dyDescent="0.15">
      <c r="A1888" s="183" t="s">
        <v>20</v>
      </c>
      <c r="B1888" s="183" t="s">
        <v>44</v>
      </c>
      <c r="C1888" s="184"/>
      <c r="D1888" s="183" t="s">
        <v>17</v>
      </c>
      <c r="E1888" s="183" t="s">
        <v>28</v>
      </c>
      <c r="F1888" s="185">
        <v>45108</v>
      </c>
      <c r="G1888" s="183" t="s">
        <v>45</v>
      </c>
      <c r="H1888" s="186">
        <v>880000</v>
      </c>
      <c r="I1888" s="183" t="s">
        <v>19</v>
      </c>
      <c r="J1888" s="183">
        <v>8800</v>
      </c>
      <c r="K1888" s="184"/>
      <c r="L1888" s="183">
        <v>2023</v>
      </c>
      <c r="M1888" s="184"/>
      <c r="N1888" s="184"/>
      <c r="O1888" s="184"/>
    </row>
    <row r="1889" spans="1:15" s="176" customFormat="1" ht="15" x14ac:dyDescent="0.15">
      <c r="A1889" s="183" t="s">
        <v>20</v>
      </c>
      <c r="B1889" s="183" t="s">
        <v>44</v>
      </c>
      <c r="C1889" s="184"/>
      <c r="D1889" s="183" t="s">
        <v>17</v>
      </c>
      <c r="E1889" s="183" t="s">
        <v>28</v>
      </c>
      <c r="F1889" s="185">
        <v>45110</v>
      </c>
      <c r="G1889" s="183" t="s">
        <v>45</v>
      </c>
      <c r="H1889" s="186">
        <v>970000</v>
      </c>
      <c r="I1889" s="183" t="s">
        <v>19</v>
      </c>
      <c r="J1889" s="183">
        <v>9680</v>
      </c>
      <c r="K1889" s="184"/>
      <c r="L1889" s="183">
        <v>2023</v>
      </c>
      <c r="M1889" s="184"/>
      <c r="N1889" s="184"/>
      <c r="O1889" s="184"/>
    </row>
    <row r="1890" spans="1:15" s="176" customFormat="1" ht="15" x14ac:dyDescent="0.15">
      <c r="A1890" s="183" t="s">
        <v>20</v>
      </c>
      <c r="B1890" s="183" t="s">
        <v>44</v>
      </c>
      <c r="C1890" s="184"/>
      <c r="D1890" s="183" t="s">
        <v>17</v>
      </c>
      <c r="E1890" s="183" t="s">
        <v>28</v>
      </c>
      <c r="F1890" s="185">
        <v>45111</v>
      </c>
      <c r="G1890" s="183" t="s">
        <v>45</v>
      </c>
      <c r="H1890" s="186">
        <v>440000</v>
      </c>
      <c r="I1890" s="183" t="s">
        <v>19</v>
      </c>
      <c r="J1890" s="183">
        <v>4400</v>
      </c>
      <c r="K1890" s="184"/>
      <c r="L1890" s="183">
        <v>2023</v>
      </c>
      <c r="M1890" s="184"/>
      <c r="N1890" s="184"/>
      <c r="O1890" s="184"/>
    </row>
    <row r="1891" spans="1:15" s="176" customFormat="1" ht="15" x14ac:dyDescent="0.15">
      <c r="A1891" s="183" t="s">
        <v>20</v>
      </c>
      <c r="B1891" s="183" t="s">
        <v>44</v>
      </c>
      <c r="C1891" s="184"/>
      <c r="D1891" s="183" t="s">
        <v>17</v>
      </c>
      <c r="E1891" s="183" t="s">
        <v>28</v>
      </c>
      <c r="F1891" s="185">
        <v>45112</v>
      </c>
      <c r="G1891" s="183" t="s">
        <v>45</v>
      </c>
      <c r="H1891" s="186">
        <v>350000</v>
      </c>
      <c r="I1891" s="183" t="s">
        <v>19</v>
      </c>
      <c r="J1891" s="183">
        <v>3520</v>
      </c>
      <c r="K1891" s="184"/>
      <c r="L1891" s="183">
        <v>2023</v>
      </c>
      <c r="M1891" s="184"/>
      <c r="N1891" s="184"/>
      <c r="O1891" s="184"/>
    </row>
    <row r="1892" spans="1:15" s="176" customFormat="1" ht="15" x14ac:dyDescent="0.15">
      <c r="A1892" s="183" t="s">
        <v>20</v>
      </c>
      <c r="B1892" s="183" t="s">
        <v>44</v>
      </c>
      <c r="C1892" s="184"/>
      <c r="D1892" s="183" t="s">
        <v>17</v>
      </c>
      <c r="E1892" s="183" t="s">
        <v>28</v>
      </c>
      <c r="F1892" s="185">
        <v>45113</v>
      </c>
      <c r="G1892" s="183" t="s">
        <v>45</v>
      </c>
      <c r="H1892" s="186">
        <v>620000</v>
      </c>
      <c r="I1892" s="183" t="s">
        <v>19</v>
      </c>
      <c r="J1892" s="183">
        <v>6160</v>
      </c>
      <c r="K1892" s="184"/>
      <c r="L1892" s="183">
        <v>2023</v>
      </c>
      <c r="M1892" s="184"/>
      <c r="N1892" s="184"/>
      <c r="O1892" s="184"/>
    </row>
    <row r="1893" spans="1:15" s="176" customFormat="1" ht="15" x14ac:dyDescent="0.15">
      <c r="A1893" s="183" t="s">
        <v>20</v>
      </c>
      <c r="B1893" s="183" t="s">
        <v>44</v>
      </c>
      <c r="C1893" s="184"/>
      <c r="D1893" s="183" t="s">
        <v>17</v>
      </c>
      <c r="E1893" s="183" t="s">
        <v>28</v>
      </c>
      <c r="F1893" s="185">
        <v>45114</v>
      </c>
      <c r="G1893" s="183" t="s">
        <v>45</v>
      </c>
      <c r="H1893" s="186">
        <v>350000</v>
      </c>
      <c r="I1893" s="183" t="s">
        <v>19</v>
      </c>
      <c r="J1893" s="183">
        <v>3520</v>
      </c>
      <c r="K1893" s="184"/>
      <c r="L1893" s="183">
        <v>2023</v>
      </c>
      <c r="M1893" s="184"/>
      <c r="N1893" s="184"/>
      <c r="O1893" s="184"/>
    </row>
    <row r="1894" spans="1:15" s="176" customFormat="1" ht="15" x14ac:dyDescent="0.15">
      <c r="A1894" s="183" t="s">
        <v>20</v>
      </c>
      <c r="B1894" s="183" t="s">
        <v>44</v>
      </c>
      <c r="C1894" s="184"/>
      <c r="D1894" s="183" t="s">
        <v>17</v>
      </c>
      <c r="E1894" s="183" t="s">
        <v>28</v>
      </c>
      <c r="F1894" s="185">
        <v>45115</v>
      </c>
      <c r="G1894" s="183" t="s">
        <v>45</v>
      </c>
      <c r="H1894" s="186">
        <v>260000</v>
      </c>
      <c r="I1894" s="183" t="s">
        <v>19</v>
      </c>
      <c r="J1894" s="183">
        <v>2640</v>
      </c>
      <c r="K1894" s="184"/>
      <c r="L1894" s="183">
        <v>2023</v>
      </c>
      <c r="M1894" s="184"/>
      <c r="N1894" s="184"/>
      <c r="O1894" s="184"/>
    </row>
    <row r="1895" spans="1:15" s="176" customFormat="1" ht="15" x14ac:dyDescent="0.15">
      <c r="A1895" s="183" t="s">
        <v>20</v>
      </c>
      <c r="B1895" s="183" t="s">
        <v>44</v>
      </c>
      <c r="C1895" s="184"/>
      <c r="D1895" s="183" t="s">
        <v>17</v>
      </c>
      <c r="E1895" s="183" t="s">
        <v>28</v>
      </c>
      <c r="F1895" s="185">
        <v>45116</v>
      </c>
      <c r="G1895" s="183" t="s">
        <v>45</v>
      </c>
      <c r="H1895" s="186">
        <v>260000</v>
      </c>
      <c r="I1895" s="183" t="s">
        <v>19</v>
      </c>
      <c r="J1895" s="183">
        <v>2640</v>
      </c>
      <c r="K1895" s="184"/>
      <c r="L1895" s="183">
        <v>2023</v>
      </c>
      <c r="M1895" s="184"/>
      <c r="N1895" s="184"/>
      <c r="O1895" s="184"/>
    </row>
    <row r="1896" spans="1:15" s="176" customFormat="1" ht="15" x14ac:dyDescent="0.15">
      <c r="A1896" s="183" t="s">
        <v>20</v>
      </c>
      <c r="B1896" s="183" t="s">
        <v>44</v>
      </c>
      <c r="C1896" s="184"/>
      <c r="D1896" s="183" t="s">
        <v>17</v>
      </c>
      <c r="E1896" s="183" t="s">
        <v>28</v>
      </c>
      <c r="F1896" s="185">
        <v>45117</v>
      </c>
      <c r="G1896" s="183" t="s">
        <v>45</v>
      </c>
      <c r="H1896" s="186">
        <v>700000</v>
      </c>
      <c r="I1896" s="183" t="s">
        <v>19</v>
      </c>
      <c r="J1896" s="183">
        <v>7040</v>
      </c>
      <c r="K1896" s="184"/>
      <c r="L1896" s="183">
        <v>2023</v>
      </c>
      <c r="M1896" s="184"/>
      <c r="N1896" s="184"/>
      <c r="O1896" s="184"/>
    </row>
    <row r="1897" spans="1:15" s="176" customFormat="1" ht="15" x14ac:dyDescent="0.15">
      <c r="A1897" s="183" t="s">
        <v>20</v>
      </c>
      <c r="B1897" s="183" t="s">
        <v>44</v>
      </c>
      <c r="C1897" s="184"/>
      <c r="D1897" s="183" t="s">
        <v>17</v>
      </c>
      <c r="E1897" s="183" t="s">
        <v>28</v>
      </c>
      <c r="F1897" s="185">
        <v>45118</v>
      </c>
      <c r="G1897" s="183" t="s">
        <v>45</v>
      </c>
      <c r="H1897" s="186">
        <v>530000</v>
      </c>
      <c r="I1897" s="183" t="s">
        <v>19</v>
      </c>
      <c r="J1897" s="183">
        <v>5280</v>
      </c>
      <c r="K1897" s="184"/>
      <c r="L1897" s="183">
        <v>2023</v>
      </c>
      <c r="M1897" s="184"/>
      <c r="N1897" s="184"/>
      <c r="O1897" s="184"/>
    </row>
    <row r="1898" spans="1:15" s="176" customFormat="1" ht="15" x14ac:dyDescent="0.15">
      <c r="A1898" s="183" t="s">
        <v>20</v>
      </c>
      <c r="B1898" s="183" t="s">
        <v>44</v>
      </c>
      <c r="C1898" s="184"/>
      <c r="D1898" s="183" t="s">
        <v>17</v>
      </c>
      <c r="E1898" s="183" t="s">
        <v>28</v>
      </c>
      <c r="F1898" s="185">
        <v>45119</v>
      </c>
      <c r="G1898" s="183" t="s">
        <v>45</v>
      </c>
      <c r="H1898" s="186">
        <v>440000</v>
      </c>
      <c r="I1898" s="183" t="s">
        <v>19</v>
      </c>
      <c r="J1898" s="183">
        <v>4400</v>
      </c>
      <c r="K1898" s="184"/>
      <c r="L1898" s="183">
        <v>2023</v>
      </c>
      <c r="M1898" s="184"/>
      <c r="N1898" s="184"/>
      <c r="O1898" s="184"/>
    </row>
    <row r="1899" spans="1:15" s="176" customFormat="1" ht="15" x14ac:dyDescent="0.15">
      <c r="A1899" s="183" t="s">
        <v>20</v>
      </c>
      <c r="B1899" s="183" t="s">
        <v>44</v>
      </c>
      <c r="C1899" s="184"/>
      <c r="D1899" s="183" t="s">
        <v>17</v>
      </c>
      <c r="E1899" s="183" t="s">
        <v>28</v>
      </c>
      <c r="F1899" s="185">
        <v>45120</v>
      </c>
      <c r="G1899" s="183" t="s">
        <v>45</v>
      </c>
      <c r="H1899" s="186">
        <v>530000</v>
      </c>
      <c r="I1899" s="183" t="s">
        <v>19</v>
      </c>
      <c r="J1899" s="183">
        <v>5280</v>
      </c>
      <c r="K1899" s="184"/>
      <c r="L1899" s="183">
        <v>2023</v>
      </c>
      <c r="M1899" s="184"/>
      <c r="N1899" s="184"/>
      <c r="O1899" s="184"/>
    </row>
    <row r="1900" spans="1:15" s="176" customFormat="1" ht="15" x14ac:dyDescent="0.15">
      <c r="A1900" s="183" t="s">
        <v>20</v>
      </c>
      <c r="B1900" s="183" t="s">
        <v>44</v>
      </c>
      <c r="C1900" s="184"/>
      <c r="D1900" s="183" t="s">
        <v>17</v>
      </c>
      <c r="E1900" s="183" t="s">
        <v>28</v>
      </c>
      <c r="F1900" s="185">
        <v>45121</v>
      </c>
      <c r="G1900" s="183" t="s">
        <v>45</v>
      </c>
      <c r="H1900" s="186">
        <v>260000</v>
      </c>
      <c r="I1900" s="183" t="s">
        <v>19</v>
      </c>
      <c r="J1900" s="183">
        <v>2640</v>
      </c>
      <c r="K1900" s="184"/>
      <c r="L1900" s="183">
        <v>2023</v>
      </c>
      <c r="M1900" s="184"/>
      <c r="N1900" s="184"/>
      <c r="O1900" s="184"/>
    </row>
    <row r="1901" spans="1:15" s="176" customFormat="1" ht="15" x14ac:dyDescent="0.15">
      <c r="A1901" s="183" t="s">
        <v>20</v>
      </c>
      <c r="B1901" s="183" t="s">
        <v>44</v>
      </c>
      <c r="C1901" s="184"/>
      <c r="D1901" s="183" t="s">
        <v>17</v>
      </c>
      <c r="E1901" s="183" t="s">
        <v>28</v>
      </c>
      <c r="F1901" s="185">
        <v>45122</v>
      </c>
      <c r="G1901" s="183" t="s">
        <v>45</v>
      </c>
      <c r="H1901" s="186">
        <v>260000</v>
      </c>
      <c r="I1901" s="183" t="s">
        <v>19</v>
      </c>
      <c r="J1901" s="183">
        <v>2640</v>
      </c>
      <c r="K1901" s="184"/>
      <c r="L1901" s="183">
        <v>2023</v>
      </c>
      <c r="M1901" s="184"/>
      <c r="N1901" s="184"/>
      <c r="O1901" s="184"/>
    </row>
    <row r="1902" spans="1:15" s="176" customFormat="1" ht="15" x14ac:dyDescent="0.15">
      <c r="A1902" s="183" t="s">
        <v>21</v>
      </c>
      <c r="B1902" s="183" t="s">
        <v>46</v>
      </c>
      <c r="C1902" s="184"/>
      <c r="D1902" s="184"/>
      <c r="E1902" s="184"/>
      <c r="F1902" s="185">
        <v>44994</v>
      </c>
      <c r="G1902" s="183" t="s">
        <v>566</v>
      </c>
      <c r="H1902" s="186">
        <v>50000</v>
      </c>
      <c r="I1902" s="183" t="s">
        <v>33</v>
      </c>
      <c r="J1902" s="184"/>
      <c r="K1902" s="184"/>
      <c r="L1902" s="183">
        <v>2022</v>
      </c>
      <c r="M1902" s="184"/>
      <c r="N1902" s="183" t="s">
        <v>34</v>
      </c>
      <c r="O1902" s="184"/>
    </row>
    <row r="1903" spans="1:15" s="176" customFormat="1" ht="15" x14ac:dyDescent="0.15">
      <c r="A1903" s="183" t="s">
        <v>21</v>
      </c>
      <c r="B1903" s="183" t="s">
        <v>46</v>
      </c>
      <c r="C1903" s="184"/>
      <c r="D1903" s="184"/>
      <c r="E1903" s="184"/>
      <c r="F1903" s="185">
        <v>45001</v>
      </c>
      <c r="G1903" s="183" t="s">
        <v>566</v>
      </c>
      <c r="H1903" s="186">
        <v>290000</v>
      </c>
      <c r="I1903" s="183" t="s">
        <v>33</v>
      </c>
      <c r="J1903" s="184"/>
      <c r="K1903" s="184"/>
      <c r="L1903" s="183">
        <v>2022</v>
      </c>
      <c r="M1903" s="184"/>
      <c r="N1903" s="183" t="s">
        <v>34</v>
      </c>
      <c r="O1903" s="183" t="s">
        <v>580</v>
      </c>
    </row>
    <row r="1904" spans="1:15" s="176" customFormat="1" ht="28" x14ac:dyDescent="0.15">
      <c r="A1904" s="183" t="s">
        <v>21</v>
      </c>
      <c r="B1904" s="183" t="s">
        <v>46</v>
      </c>
      <c r="C1904" s="184"/>
      <c r="D1904" s="184"/>
      <c r="E1904" s="183" t="s">
        <v>577</v>
      </c>
      <c r="F1904" s="185">
        <v>44976</v>
      </c>
      <c r="G1904" s="183" t="s">
        <v>566</v>
      </c>
      <c r="H1904" s="186">
        <v>2280000</v>
      </c>
      <c r="I1904" s="183" t="s">
        <v>33</v>
      </c>
      <c r="J1904" s="184"/>
      <c r="K1904" s="184"/>
      <c r="L1904" s="183">
        <v>2022</v>
      </c>
      <c r="M1904" s="184"/>
      <c r="N1904" s="183" t="s">
        <v>34</v>
      </c>
      <c r="O1904" s="184"/>
    </row>
    <row r="1905" spans="1:15" s="176" customFormat="1" ht="15" x14ac:dyDescent="0.15">
      <c r="A1905" s="183" t="s">
        <v>20</v>
      </c>
      <c r="B1905" s="183" t="s">
        <v>46</v>
      </c>
      <c r="C1905" s="184"/>
      <c r="D1905" s="184"/>
      <c r="E1905" s="184"/>
      <c r="F1905" s="185">
        <v>44929</v>
      </c>
      <c r="G1905" s="183" t="s">
        <v>39</v>
      </c>
      <c r="H1905" s="186">
        <v>70000</v>
      </c>
      <c r="I1905" s="183" t="s">
        <v>33</v>
      </c>
      <c r="J1905" s="184"/>
      <c r="K1905" s="184"/>
      <c r="L1905" s="183">
        <v>2022</v>
      </c>
      <c r="M1905" s="184"/>
      <c r="N1905" s="183" t="s">
        <v>34</v>
      </c>
      <c r="O1905" s="184"/>
    </row>
    <row r="1906" spans="1:15" s="176" customFormat="1" ht="15" x14ac:dyDescent="0.15">
      <c r="A1906" s="183" t="s">
        <v>20</v>
      </c>
      <c r="B1906" s="183" t="s">
        <v>46</v>
      </c>
      <c r="C1906" s="184"/>
      <c r="D1906" s="184"/>
      <c r="E1906" s="184"/>
      <c r="F1906" s="185">
        <v>44929</v>
      </c>
      <c r="G1906" s="183" t="s">
        <v>37</v>
      </c>
      <c r="H1906" s="186">
        <v>40000</v>
      </c>
      <c r="I1906" s="183" t="s">
        <v>33</v>
      </c>
      <c r="J1906" s="184"/>
      <c r="K1906" s="184"/>
      <c r="L1906" s="183">
        <v>2022</v>
      </c>
      <c r="M1906" s="184"/>
      <c r="N1906" s="183" t="s">
        <v>34</v>
      </c>
      <c r="O1906" s="184"/>
    </row>
    <row r="1907" spans="1:15" s="176" customFormat="1" ht="15" x14ac:dyDescent="0.15">
      <c r="A1907" s="183" t="s">
        <v>20</v>
      </c>
      <c r="B1907" s="183" t="s">
        <v>46</v>
      </c>
      <c r="C1907" s="184"/>
      <c r="D1907" s="184"/>
      <c r="E1907" s="184"/>
      <c r="F1907" s="185">
        <v>44930</v>
      </c>
      <c r="G1907" s="183" t="s">
        <v>36</v>
      </c>
      <c r="H1907" s="186">
        <v>480000</v>
      </c>
      <c r="I1907" s="183" t="s">
        <v>33</v>
      </c>
      <c r="J1907" s="184"/>
      <c r="K1907" s="184"/>
      <c r="L1907" s="183">
        <v>2022</v>
      </c>
      <c r="M1907" s="184"/>
      <c r="N1907" s="183" t="s">
        <v>34</v>
      </c>
      <c r="O1907" s="184"/>
    </row>
    <row r="1908" spans="1:15" s="176" customFormat="1" ht="15" x14ac:dyDescent="0.15">
      <c r="A1908" s="183" t="s">
        <v>20</v>
      </c>
      <c r="B1908" s="183" t="s">
        <v>46</v>
      </c>
      <c r="C1908" s="184"/>
      <c r="D1908" s="184"/>
      <c r="E1908" s="184"/>
      <c r="F1908" s="185">
        <v>44930</v>
      </c>
      <c r="G1908" s="183" t="s">
        <v>47</v>
      </c>
      <c r="H1908" s="186">
        <v>180000</v>
      </c>
      <c r="I1908" s="183" t="s">
        <v>33</v>
      </c>
      <c r="J1908" s="184"/>
      <c r="K1908" s="184"/>
      <c r="L1908" s="183">
        <v>2022</v>
      </c>
      <c r="M1908" s="184"/>
      <c r="N1908" s="183" t="s">
        <v>34</v>
      </c>
      <c r="O1908" s="184"/>
    </row>
    <row r="1909" spans="1:15" s="176" customFormat="1" ht="15" x14ac:dyDescent="0.15">
      <c r="A1909" s="183" t="s">
        <v>20</v>
      </c>
      <c r="B1909" s="183" t="s">
        <v>46</v>
      </c>
      <c r="C1909" s="184"/>
      <c r="D1909" s="184"/>
      <c r="E1909" s="184"/>
      <c r="F1909" s="185">
        <v>44930</v>
      </c>
      <c r="G1909" s="183" t="s">
        <v>566</v>
      </c>
      <c r="H1909" s="186">
        <v>480000</v>
      </c>
      <c r="I1909" s="183" t="s">
        <v>33</v>
      </c>
      <c r="J1909" s="184"/>
      <c r="K1909" s="184"/>
      <c r="L1909" s="183">
        <v>2022</v>
      </c>
      <c r="M1909" s="184"/>
      <c r="N1909" s="183" t="s">
        <v>34</v>
      </c>
      <c r="O1909" s="184"/>
    </row>
    <row r="1910" spans="1:15" s="176" customFormat="1" ht="15" x14ac:dyDescent="0.15">
      <c r="A1910" s="183" t="s">
        <v>20</v>
      </c>
      <c r="B1910" s="183" t="s">
        <v>46</v>
      </c>
      <c r="C1910" s="184"/>
      <c r="D1910" s="184"/>
      <c r="E1910" s="184"/>
      <c r="F1910" s="185">
        <v>44930</v>
      </c>
      <c r="G1910" s="183" t="s">
        <v>39</v>
      </c>
      <c r="H1910" s="186">
        <v>130000</v>
      </c>
      <c r="I1910" s="183" t="s">
        <v>33</v>
      </c>
      <c r="J1910" s="184"/>
      <c r="K1910" s="184"/>
      <c r="L1910" s="183">
        <v>2022</v>
      </c>
      <c r="M1910" s="184"/>
      <c r="N1910" s="183" t="s">
        <v>34</v>
      </c>
      <c r="O1910" s="184"/>
    </row>
    <row r="1911" spans="1:15" s="176" customFormat="1" ht="15" x14ac:dyDescent="0.15">
      <c r="A1911" s="183" t="s">
        <v>20</v>
      </c>
      <c r="B1911" s="183" t="s">
        <v>46</v>
      </c>
      <c r="C1911" s="184"/>
      <c r="D1911" s="184"/>
      <c r="E1911" s="184"/>
      <c r="F1911" s="185">
        <v>44930</v>
      </c>
      <c r="G1911" s="183" t="s">
        <v>37</v>
      </c>
      <c r="H1911" s="186">
        <v>1270000</v>
      </c>
      <c r="I1911" s="183" t="s">
        <v>33</v>
      </c>
      <c r="J1911" s="184"/>
      <c r="K1911" s="184"/>
      <c r="L1911" s="183">
        <v>2022</v>
      </c>
      <c r="M1911" s="184"/>
      <c r="N1911" s="183" t="s">
        <v>34</v>
      </c>
      <c r="O1911" s="184"/>
    </row>
    <row r="1912" spans="1:15" s="176" customFormat="1" ht="15" x14ac:dyDescent="0.15">
      <c r="A1912" s="183" t="s">
        <v>20</v>
      </c>
      <c r="B1912" s="183" t="s">
        <v>46</v>
      </c>
      <c r="C1912" s="184"/>
      <c r="D1912" s="184"/>
      <c r="E1912" s="184"/>
      <c r="F1912" s="185">
        <v>44930</v>
      </c>
      <c r="G1912" s="183" t="s">
        <v>38</v>
      </c>
      <c r="H1912" s="186">
        <v>90000</v>
      </c>
      <c r="I1912" s="183" t="s">
        <v>33</v>
      </c>
      <c r="J1912" s="184"/>
      <c r="K1912" s="184"/>
      <c r="L1912" s="183">
        <v>2022</v>
      </c>
      <c r="M1912" s="184"/>
      <c r="N1912" s="183" t="s">
        <v>34</v>
      </c>
      <c r="O1912" s="184"/>
    </row>
    <row r="1913" spans="1:15" s="176" customFormat="1" ht="15" x14ac:dyDescent="0.15">
      <c r="A1913" s="183" t="s">
        <v>20</v>
      </c>
      <c r="B1913" s="183" t="s">
        <v>46</v>
      </c>
      <c r="C1913" s="184"/>
      <c r="D1913" s="184"/>
      <c r="E1913" s="184"/>
      <c r="F1913" s="185">
        <v>44931</v>
      </c>
      <c r="G1913" s="183" t="s">
        <v>47</v>
      </c>
      <c r="H1913" s="186">
        <v>160000</v>
      </c>
      <c r="I1913" s="183" t="s">
        <v>33</v>
      </c>
      <c r="J1913" s="184"/>
      <c r="K1913" s="184"/>
      <c r="L1913" s="183">
        <v>2022</v>
      </c>
      <c r="M1913" s="184"/>
      <c r="N1913" s="183" t="s">
        <v>34</v>
      </c>
      <c r="O1913" s="184"/>
    </row>
    <row r="1914" spans="1:15" s="176" customFormat="1" ht="15" x14ac:dyDescent="0.15">
      <c r="A1914" s="183" t="s">
        <v>20</v>
      </c>
      <c r="B1914" s="183" t="s">
        <v>46</v>
      </c>
      <c r="C1914" s="184"/>
      <c r="D1914" s="184"/>
      <c r="E1914" s="184"/>
      <c r="F1914" s="185">
        <v>44931</v>
      </c>
      <c r="G1914" s="183" t="s">
        <v>566</v>
      </c>
      <c r="H1914" s="186">
        <v>150000</v>
      </c>
      <c r="I1914" s="183" t="s">
        <v>33</v>
      </c>
      <c r="J1914" s="184"/>
      <c r="K1914" s="184"/>
      <c r="L1914" s="183">
        <v>2022</v>
      </c>
      <c r="M1914" s="184"/>
      <c r="N1914" s="183" t="s">
        <v>34</v>
      </c>
      <c r="O1914" s="184"/>
    </row>
    <row r="1915" spans="1:15" s="176" customFormat="1" ht="15" x14ac:dyDescent="0.15">
      <c r="A1915" s="183" t="s">
        <v>20</v>
      </c>
      <c r="B1915" s="183" t="s">
        <v>46</v>
      </c>
      <c r="C1915" s="184"/>
      <c r="D1915" s="184"/>
      <c r="E1915" s="184"/>
      <c r="F1915" s="185">
        <v>44931</v>
      </c>
      <c r="G1915" s="183" t="s">
        <v>36</v>
      </c>
      <c r="H1915" s="186">
        <v>120000</v>
      </c>
      <c r="I1915" s="183" t="s">
        <v>33</v>
      </c>
      <c r="J1915" s="184"/>
      <c r="K1915" s="184"/>
      <c r="L1915" s="183">
        <v>2022</v>
      </c>
      <c r="M1915" s="184"/>
      <c r="N1915" s="183" t="s">
        <v>34</v>
      </c>
      <c r="O1915" s="184"/>
    </row>
    <row r="1916" spans="1:15" s="176" customFormat="1" ht="15" x14ac:dyDescent="0.15">
      <c r="A1916" s="183" t="s">
        <v>20</v>
      </c>
      <c r="B1916" s="183" t="s">
        <v>46</v>
      </c>
      <c r="C1916" s="184"/>
      <c r="D1916" s="184"/>
      <c r="E1916" s="184"/>
      <c r="F1916" s="185">
        <v>44931</v>
      </c>
      <c r="G1916" s="183" t="s">
        <v>37</v>
      </c>
      <c r="H1916" s="186">
        <v>40000</v>
      </c>
      <c r="I1916" s="183" t="s">
        <v>33</v>
      </c>
      <c r="J1916" s="184"/>
      <c r="K1916" s="184"/>
      <c r="L1916" s="183">
        <v>2022</v>
      </c>
      <c r="M1916" s="184"/>
      <c r="N1916" s="183" t="s">
        <v>34</v>
      </c>
      <c r="O1916" s="184"/>
    </row>
    <row r="1917" spans="1:15" s="176" customFormat="1" ht="15" x14ac:dyDescent="0.15">
      <c r="A1917" s="183" t="s">
        <v>20</v>
      </c>
      <c r="B1917" s="183" t="s">
        <v>46</v>
      </c>
      <c r="C1917" s="184"/>
      <c r="D1917" s="184"/>
      <c r="E1917" s="184"/>
      <c r="F1917" s="185">
        <v>44932</v>
      </c>
      <c r="G1917" s="183" t="s">
        <v>36</v>
      </c>
      <c r="H1917" s="186">
        <v>320000</v>
      </c>
      <c r="I1917" s="183" t="s">
        <v>33</v>
      </c>
      <c r="J1917" s="184"/>
      <c r="K1917" s="184"/>
      <c r="L1917" s="183">
        <v>2022</v>
      </c>
      <c r="M1917" s="184"/>
      <c r="N1917" s="183" t="s">
        <v>34</v>
      </c>
      <c r="O1917" s="184"/>
    </row>
    <row r="1918" spans="1:15" s="176" customFormat="1" ht="15" x14ac:dyDescent="0.15">
      <c r="A1918" s="183" t="s">
        <v>20</v>
      </c>
      <c r="B1918" s="183" t="s">
        <v>46</v>
      </c>
      <c r="C1918" s="184"/>
      <c r="D1918" s="184"/>
      <c r="E1918" s="184"/>
      <c r="F1918" s="185">
        <v>44932</v>
      </c>
      <c r="G1918" s="183" t="s">
        <v>48</v>
      </c>
      <c r="H1918" s="186">
        <v>170000</v>
      </c>
      <c r="I1918" s="183" t="s">
        <v>33</v>
      </c>
      <c r="J1918" s="184"/>
      <c r="K1918" s="184"/>
      <c r="L1918" s="183">
        <v>2022</v>
      </c>
      <c r="M1918" s="184"/>
      <c r="N1918" s="183" t="s">
        <v>34</v>
      </c>
      <c r="O1918" s="184"/>
    </row>
    <row r="1919" spans="1:15" s="176" customFormat="1" ht="15" x14ac:dyDescent="0.15">
      <c r="A1919" s="183" t="s">
        <v>20</v>
      </c>
      <c r="B1919" s="183" t="s">
        <v>46</v>
      </c>
      <c r="C1919" s="184"/>
      <c r="D1919" s="184"/>
      <c r="E1919" s="184"/>
      <c r="F1919" s="185">
        <v>44932</v>
      </c>
      <c r="G1919" s="183" t="s">
        <v>37</v>
      </c>
      <c r="H1919" s="186">
        <v>70000</v>
      </c>
      <c r="I1919" s="183" t="s">
        <v>33</v>
      </c>
      <c r="J1919" s="184"/>
      <c r="K1919" s="184"/>
      <c r="L1919" s="183">
        <v>2022</v>
      </c>
      <c r="M1919" s="184"/>
      <c r="N1919" s="183" t="s">
        <v>34</v>
      </c>
      <c r="O1919" s="184"/>
    </row>
    <row r="1920" spans="1:15" s="176" customFormat="1" ht="15" x14ac:dyDescent="0.15">
      <c r="A1920" s="183" t="s">
        <v>20</v>
      </c>
      <c r="B1920" s="183" t="s">
        <v>46</v>
      </c>
      <c r="C1920" s="184"/>
      <c r="D1920" s="184"/>
      <c r="E1920" s="184"/>
      <c r="F1920" s="185">
        <v>44932</v>
      </c>
      <c r="G1920" s="183" t="s">
        <v>566</v>
      </c>
      <c r="H1920" s="186">
        <v>2350000</v>
      </c>
      <c r="I1920" s="183" t="s">
        <v>33</v>
      </c>
      <c r="J1920" s="184"/>
      <c r="K1920" s="184"/>
      <c r="L1920" s="183">
        <v>2022</v>
      </c>
      <c r="M1920" s="184"/>
      <c r="N1920" s="183" t="s">
        <v>34</v>
      </c>
      <c r="O1920" s="184"/>
    </row>
    <row r="1921" spans="1:15" s="176" customFormat="1" ht="15" x14ac:dyDescent="0.15">
      <c r="A1921" s="183" t="s">
        <v>20</v>
      </c>
      <c r="B1921" s="183" t="s">
        <v>46</v>
      </c>
      <c r="C1921" s="184"/>
      <c r="D1921" s="184"/>
      <c r="E1921" s="184"/>
      <c r="F1921" s="185">
        <v>44935</v>
      </c>
      <c r="G1921" s="183" t="s">
        <v>566</v>
      </c>
      <c r="H1921" s="186">
        <v>40000</v>
      </c>
      <c r="I1921" s="183" t="s">
        <v>33</v>
      </c>
      <c r="J1921" s="184"/>
      <c r="K1921" s="184"/>
      <c r="L1921" s="183">
        <v>2022</v>
      </c>
      <c r="M1921" s="184"/>
      <c r="N1921" s="183" t="s">
        <v>34</v>
      </c>
      <c r="O1921" s="184"/>
    </row>
    <row r="1922" spans="1:15" s="176" customFormat="1" ht="15" x14ac:dyDescent="0.15">
      <c r="A1922" s="183" t="s">
        <v>20</v>
      </c>
      <c r="B1922" s="183" t="s">
        <v>46</v>
      </c>
      <c r="C1922" s="184"/>
      <c r="D1922" s="184"/>
      <c r="E1922" s="184"/>
      <c r="F1922" s="185">
        <v>44935</v>
      </c>
      <c r="G1922" s="183" t="s">
        <v>37</v>
      </c>
      <c r="H1922" s="186">
        <v>550000</v>
      </c>
      <c r="I1922" s="183" t="s">
        <v>33</v>
      </c>
      <c r="J1922" s="184"/>
      <c r="K1922" s="184"/>
      <c r="L1922" s="183">
        <v>2022</v>
      </c>
      <c r="M1922" s="184"/>
      <c r="N1922" s="183" t="s">
        <v>34</v>
      </c>
      <c r="O1922" s="184"/>
    </row>
    <row r="1923" spans="1:15" s="176" customFormat="1" ht="15" x14ac:dyDescent="0.15">
      <c r="A1923" s="183" t="s">
        <v>20</v>
      </c>
      <c r="B1923" s="183" t="s">
        <v>46</v>
      </c>
      <c r="C1923" s="184"/>
      <c r="D1923" s="184"/>
      <c r="E1923" s="184"/>
      <c r="F1923" s="185">
        <v>44936</v>
      </c>
      <c r="G1923" s="183" t="s">
        <v>37</v>
      </c>
      <c r="H1923" s="186">
        <v>460000</v>
      </c>
      <c r="I1923" s="183" t="s">
        <v>33</v>
      </c>
      <c r="J1923" s="184"/>
      <c r="K1923" s="184"/>
      <c r="L1923" s="183">
        <v>2022</v>
      </c>
      <c r="M1923" s="184"/>
      <c r="N1923" s="183" t="s">
        <v>34</v>
      </c>
      <c r="O1923" s="184"/>
    </row>
    <row r="1924" spans="1:15" s="176" customFormat="1" ht="15" x14ac:dyDescent="0.15">
      <c r="A1924" s="183" t="s">
        <v>20</v>
      </c>
      <c r="B1924" s="183" t="s">
        <v>46</v>
      </c>
      <c r="C1924" s="184"/>
      <c r="D1924" s="184"/>
      <c r="E1924" s="184"/>
      <c r="F1924" s="185">
        <v>44936</v>
      </c>
      <c r="G1924" s="183" t="s">
        <v>566</v>
      </c>
      <c r="H1924" s="186">
        <v>510000</v>
      </c>
      <c r="I1924" s="183" t="s">
        <v>33</v>
      </c>
      <c r="J1924" s="184"/>
      <c r="K1924" s="184"/>
      <c r="L1924" s="183">
        <v>2022</v>
      </c>
      <c r="M1924" s="184"/>
      <c r="N1924" s="183" t="s">
        <v>34</v>
      </c>
      <c r="O1924" s="184"/>
    </row>
    <row r="1925" spans="1:15" s="176" customFormat="1" ht="15" x14ac:dyDescent="0.15">
      <c r="A1925" s="183" t="s">
        <v>20</v>
      </c>
      <c r="B1925" s="183" t="s">
        <v>46</v>
      </c>
      <c r="C1925" s="184"/>
      <c r="D1925" s="184"/>
      <c r="E1925" s="184"/>
      <c r="F1925" s="185">
        <v>44936</v>
      </c>
      <c r="G1925" s="183" t="s">
        <v>575</v>
      </c>
      <c r="H1925" s="186">
        <v>40000</v>
      </c>
      <c r="I1925" s="183" t="s">
        <v>33</v>
      </c>
      <c r="J1925" s="184"/>
      <c r="K1925" s="184"/>
      <c r="L1925" s="183">
        <v>2022</v>
      </c>
      <c r="M1925" s="184"/>
      <c r="N1925" s="183" t="s">
        <v>34</v>
      </c>
      <c r="O1925" s="184"/>
    </row>
    <row r="1926" spans="1:15" s="176" customFormat="1" ht="15" x14ac:dyDescent="0.15">
      <c r="A1926" s="183" t="s">
        <v>20</v>
      </c>
      <c r="B1926" s="183" t="s">
        <v>46</v>
      </c>
      <c r="C1926" s="184"/>
      <c r="D1926" s="184"/>
      <c r="E1926" s="184"/>
      <c r="F1926" s="185">
        <v>44936</v>
      </c>
      <c r="G1926" s="183" t="s">
        <v>36</v>
      </c>
      <c r="H1926" s="186">
        <v>1500000</v>
      </c>
      <c r="I1926" s="183" t="s">
        <v>33</v>
      </c>
      <c r="J1926" s="184"/>
      <c r="K1926" s="184"/>
      <c r="L1926" s="183">
        <v>2022</v>
      </c>
      <c r="M1926" s="184"/>
      <c r="N1926" s="183" t="s">
        <v>34</v>
      </c>
      <c r="O1926" s="184"/>
    </row>
    <row r="1927" spans="1:15" s="176" customFormat="1" ht="15" x14ac:dyDescent="0.15">
      <c r="A1927" s="183" t="s">
        <v>20</v>
      </c>
      <c r="B1927" s="183" t="s">
        <v>46</v>
      </c>
      <c r="C1927" s="184"/>
      <c r="D1927" s="184"/>
      <c r="E1927" s="184"/>
      <c r="F1927" s="185">
        <v>44936</v>
      </c>
      <c r="G1927" s="183" t="s">
        <v>38</v>
      </c>
      <c r="H1927" s="186">
        <v>90000</v>
      </c>
      <c r="I1927" s="183" t="s">
        <v>33</v>
      </c>
      <c r="J1927" s="184"/>
      <c r="K1927" s="184"/>
      <c r="L1927" s="183">
        <v>2022</v>
      </c>
      <c r="M1927" s="184"/>
      <c r="N1927" s="183" t="s">
        <v>34</v>
      </c>
      <c r="O1927" s="184"/>
    </row>
    <row r="1928" spans="1:15" s="176" customFormat="1" ht="15" x14ac:dyDescent="0.15">
      <c r="A1928" s="183" t="s">
        <v>20</v>
      </c>
      <c r="B1928" s="183" t="s">
        <v>46</v>
      </c>
      <c r="C1928" s="184"/>
      <c r="D1928" s="184"/>
      <c r="E1928" s="184"/>
      <c r="F1928" s="185">
        <v>44937</v>
      </c>
      <c r="G1928" s="183" t="s">
        <v>37</v>
      </c>
      <c r="H1928" s="186">
        <v>1450000</v>
      </c>
      <c r="I1928" s="183" t="s">
        <v>33</v>
      </c>
      <c r="J1928" s="184"/>
      <c r="K1928" s="184"/>
      <c r="L1928" s="183">
        <v>2022</v>
      </c>
      <c r="M1928" s="184"/>
      <c r="N1928" s="183" t="s">
        <v>34</v>
      </c>
      <c r="O1928" s="184"/>
    </row>
    <row r="1929" spans="1:15" s="176" customFormat="1" ht="15" x14ac:dyDescent="0.15">
      <c r="A1929" s="183" t="s">
        <v>20</v>
      </c>
      <c r="B1929" s="183" t="s">
        <v>46</v>
      </c>
      <c r="C1929" s="184"/>
      <c r="D1929" s="184"/>
      <c r="E1929" s="184"/>
      <c r="F1929" s="185">
        <v>44937</v>
      </c>
      <c r="G1929" s="183" t="s">
        <v>39</v>
      </c>
      <c r="H1929" s="186">
        <v>90000</v>
      </c>
      <c r="I1929" s="183" t="s">
        <v>33</v>
      </c>
      <c r="J1929" s="184"/>
      <c r="K1929" s="184"/>
      <c r="L1929" s="183">
        <v>2022</v>
      </c>
      <c r="M1929" s="184"/>
      <c r="N1929" s="183" t="s">
        <v>34</v>
      </c>
      <c r="O1929" s="184"/>
    </row>
    <row r="1930" spans="1:15" s="176" customFormat="1" ht="15" x14ac:dyDescent="0.15">
      <c r="A1930" s="183" t="s">
        <v>20</v>
      </c>
      <c r="B1930" s="183" t="s">
        <v>46</v>
      </c>
      <c r="C1930" s="184"/>
      <c r="D1930" s="184"/>
      <c r="E1930" s="184"/>
      <c r="F1930" s="185">
        <v>44937</v>
      </c>
      <c r="G1930" s="183" t="s">
        <v>566</v>
      </c>
      <c r="H1930" s="186">
        <v>190000</v>
      </c>
      <c r="I1930" s="183" t="s">
        <v>33</v>
      </c>
      <c r="J1930" s="184"/>
      <c r="K1930" s="184"/>
      <c r="L1930" s="183">
        <v>2022</v>
      </c>
      <c r="M1930" s="184"/>
      <c r="N1930" s="183" t="s">
        <v>34</v>
      </c>
      <c r="O1930" s="184"/>
    </row>
    <row r="1931" spans="1:15" s="176" customFormat="1" ht="15" x14ac:dyDescent="0.15">
      <c r="A1931" s="183" t="s">
        <v>20</v>
      </c>
      <c r="B1931" s="183" t="s">
        <v>46</v>
      </c>
      <c r="C1931" s="184"/>
      <c r="D1931" s="184"/>
      <c r="E1931" s="184"/>
      <c r="F1931" s="185">
        <v>44937</v>
      </c>
      <c r="G1931" s="183" t="s">
        <v>36</v>
      </c>
      <c r="H1931" s="186">
        <v>360000</v>
      </c>
      <c r="I1931" s="183" t="s">
        <v>33</v>
      </c>
      <c r="J1931" s="184"/>
      <c r="K1931" s="184"/>
      <c r="L1931" s="183">
        <v>2022</v>
      </c>
      <c r="M1931" s="184"/>
      <c r="N1931" s="183" t="s">
        <v>34</v>
      </c>
      <c r="O1931" s="184"/>
    </row>
    <row r="1932" spans="1:15" s="176" customFormat="1" ht="15" x14ac:dyDescent="0.15">
      <c r="A1932" s="183" t="s">
        <v>20</v>
      </c>
      <c r="B1932" s="183" t="s">
        <v>46</v>
      </c>
      <c r="C1932" s="184"/>
      <c r="D1932" s="184"/>
      <c r="E1932" s="184"/>
      <c r="F1932" s="185">
        <v>44937</v>
      </c>
      <c r="G1932" s="183" t="s">
        <v>47</v>
      </c>
      <c r="H1932" s="186">
        <v>480000</v>
      </c>
      <c r="I1932" s="183" t="s">
        <v>33</v>
      </c>
      <c r="J1932" s="184"/>
      <c r="K1932" s="184"/>
      <c r="L1932" s="183">
        <v>2022</v>
      </c>
      <c r="M1932" s="184"/>
      <c r="N1932" s="183" t="s">
        <v>34</v>
      </c>
      <c r="O1932" s="184"/>
    </row>
    <row r="1933" spans="1:15" s="176" customFormat="1" ht="15" x14ac:dyDescent="0.15">
      <c r="A1933" s="183" t="s">
        <v>20</v>
      </c>
      <c r="B1933" s="183" t="s">
        <v>46</v>
      </c>
      <c r="C1933" s="184"/>
      <c r="D1933" s="184"/>
      <c r="E1933" s="184"/>
      <c r="F1933" s="185">
        <v>44938</v>
      </c>
      <c r="G1933" s="183" t="s">
        <v>566</v>
      </c>
      <c r="H1933" s="186">
        <v>200000</v>
      </c>
      <c r="I1933" s="183" t="s">
        <v>33</v>
      </c>
      <c r="J1933" s="184"/>
      <c r="K1933" s="184"/>
      <c r="L1933" s="183">
        <v>2022</v>
      </c>
      <c r="M1933" s="184"/>
      <c r="N1933" s="183" t="s">
        <v>34</v>
      </c>
      <c r="O1933" s="184"/>
    </row>
    <row r="1934" spans="1:15" s="176" customFormat="1" ht="15" x14ac:dyDescent="0.15">
      <c r="A1934" s="183" t="s">
        <v>20</v>
      </c>
      <c r="B1934" s="183" t="s">
        <v>46</v>
      </c>
      <c r="C1934" s="184"/>
      <c r="D1934" s="184"/>
      <c r="E1934" s="184"/>
      <c r="F1934" s="185">
        <v>44938</v>
      </c>
      <c r="G1934" s="183" t="s">
        <v>37</v>
      </c>
      <c r="H1934" s="186">
        <v>140000</v>
      </c>
      <c r="I1934" s="183" t="s">
        <v>33</v>
      </c>
      <c r="J1934" s="184"/>
      <c r="K1934" s="184"/>
      <c r="L1934" s="183">
        <v>2022</v>
      </c>
      <c r="M1934" s="184"/>
      <c r="N1934" s="183" t="s">
        <v>34</v>
      </c>
      <c r="O1934" s="184"/>
    </row>
    <row r="1935" spans="1:15" s="176" customFormat="1" ht="15" x14ac:dyDescent="0.15">
      <c r="A1935" s="183" t="s">
        <v>20</v>
      </c>
      <c r="B1935" s="183" t="s">
        <v>46</v>
      </c>
      <c r="C1935" s="184"/>
      <c r="D1935" s="184"/>
      <c r="E1935" s="184"/>
      <c r="F1935" s="185">
        <v>44938</v>
      </c>
      <c r="G1935" s="183" t="s">
        <v>36</v>
      </c>
      <c r="H1935" s="186">
        <v>380000</v>
      </c>
      <c r="I1935" s="183" t="s">
        <v>33</v>
      </c>
      <c r="J1935" s="184"/>
      <c r="K1935" s="184"/>
      <c r="L1935" s="183">
        <v>2022</v>
      </c>
      <c r="M1935" s="184"/>
      <c r="N1935" s="183" t="s">
        <v>34</v>
      </c>
      <c r="O1935" s="184"/>
    </row>
    <row r="1936" spans="1:15" s="176" customFormat="1" ht="15" x14ac:dyDescent="0.15">
      <c r="A1936" s="183" t="s">
        <v>20</v>
      </c>
      <c r="B1936" s="183" t="s">
        <v>46</v>
      </c>
      <c r="C1936" s="184"/>
      <c r="D1936" s="184"/>
      <c r="E1936" s="184"/>
      <c r="F1936" s="185">
        <v>44938</v>
      </c>
      <c r="G1936" s="183" t="s">
        <v>47</v>
      </c>
      <c r="H1936" s="186">
        <v>40000</v>
      </c>
      <c r="I1936" s="183" t="s">
        <v>33</v>
      </c>
      <c r="J1936" s="184"/>
      <c r="K1936" s="184"/>
      <c r="L1936" s="183">
        <v>2022</v>
      </c>
      <c r="M1936" s="184"/>
      <c r="N1936" s="183" t="s">
        <v>34</v>
      </c>
      <c r="O1936" s="184"/>
    </row>
    <row r="1937" spans="1:15" s="176" customFormat="1" ht="15" x14ac:dyDescent="0.15">
      <c r="A1937" s="183" t="s">
        <v>20</v>
      </c>
      <c r="B1937" s="183" t="s">
        <v>46</v>
      </c>
      <c r="C1937" s="184"/>
      <c r="D1937" s="184"/>
      <c r="E1937" s="184"/>
      <c r="F1937" s="185">
        <v>44938</v>
      </c>
      <c r="G1937" s="183" t="s">
        <v>48</v>
      </c>
      <c r="H1937" s="186">
        <v>260000</v>
      </c>
      <c r="I1937" s="183" t="s">
        <v>33</v>
      </c>
      <c r="J1937" s="184"/>
      <c r="K1937" s="184"/>
      <c r="L1937" s="183">
        <v>2022</v>
      </c>
      <c r="M1937" s="184"/>
      <c r="N1937" s="183" t="s">
        <v>34</v>
      </c>
      <c r="O1937" s="184"/>
    </row>
    <row r="1938" spans="1:15" s="176" customFormat="1" ht="15" x14ac:dyDescent="0.15">
      <c r="A1938" s="183" t="s">
        <v>20</v>
      </c>
      <c r="B1938" s="183" t="s">
        <v>46</v>
      </c>
      <c r="C1938" s="184"/>
      <c r="D1938" s="184"/>
      <c r="E1938" s="184"/>
      <c r="F1938" s="185">
        <v>44939</v>
      </c>
      <c r="G1938" s="183" t="s">
        <v>566</v>
      </c>
      <c r="H1938" s="186">
        <v>470000</v>
      </c>
      <c r="I1938" s="183" t="s">
        <v>33</v>
      </c>
      <c r="J1938" s="184"/>
      <c r="K1938" s="184"/>
      <c r="L1938" s="183">
        <v>2022</v>
      </c>
      <c r="M1938" s="184"/>
      <c r="N1938" s="183" t="s">
        <v>34</v>
      </c>
      <c r="O1938" s="184"/>
    </row>
    <row r="1939" spans="1:15" s="176" customFormat="1" ht="15" x14ac:dyDescent="0.15">
      <c r="A1939" s="183" t="s">
        <v>20</v>
      </c>
      <c r="B1939" s="183" t="s">
        <v>46</v>
      </c>
      <c r="C1939" s="184"/>
      <c r="D1939" s="184"/>
      <c r="E1939" s="184"/>
      <c r="F1939" s="185">
        <v>44939</v>
      </c>
      <c r="G1939" s="183" t="s">
        <v>37</v>
      </c>
      <c r="H1939" s="186">
        <v>980000</v>
      </c>
      <c r="I1939" s="183" t="s">
        <v>33</v>
      </c>
      <c r="J1939" s="184"/>
      <c r="K1939" s="184"/>
      <c r="L1939" s="183">
        <v>2022</v>
      </c>
      <c r="M1939" s="184"/>
      <c r="N1939" s="183" t="s">
        <v>34</v>
      </c>
      <c r="O1939" s="184"/>
    </row>
    <row r="1940" spans="1:15" s="176" customFormat="1" ht="15" x14ac:dyDescent="0.15">
      <c r="A1940" s="183" t="s">
        <v>20</v>
      </c>
      <c r="B1940" s="183" t="s">
        <v>46</v>
      </c>
      <c r="C1940" s="184"/>
      <c r="D1940" s="184"/>
      <c r="E1940" s="184"/>
      <c r="F1940" s="185">
        <v>44943</v>
      </c>
      <c r="G1940" s="183" t="s">
        <v>36</v>
      </c>
      <c r="H1940" s="186">
        <v>210000</v>
      </c>
      <c r="I1940" s="183" t="s">
        <v>33</v>
      </c>
      <c r="J1940" s="184"/>
      <c r="K1940" s="184"/>
      <c r="L1940" s="183">
        <v>2022</v>
      </c>
      <c r="M1940" s="184"/>
      <c r="N1940" s="183" t="s">
        <v>34</v>
      </c>
      <c r="O1940" s="184"/>
    </row>
    <row r="1941" spans="1:15" s="176" customFormat="1" ht="15" x14ac:dyDescent="0.15">
      <c r="A1941" s="183" t="s">
        <v>20</v>
      </c>
      <c r="B1941" s="183" t="s">
        <v>46</v>
      </c>
      <c r="C1941" s="184"/>
      <c r="D1941" s="184"/>
      <c r="E1941" s="184"/>
      <c r="F1941" s="185">
        <v>44943</v>
      </c>
      <c r="G1941" s="183" t="s">
        <v>566</v>
      </c>
      <c r="H1941" s="186">
        <v>2080000</v>
      </c>
      <c r="I1941" s="183" t="s">
        <v>33</v>
      </c>
      <c r="J1941" s="184"/>
      <c r="K1941" s="184"/>
      <c r="L1941" s="183">
        <v>2022</v>
      </c>
      <c r="M1941" s="184"/>
      <c r="N1941" s="183" t="s">
        <v>34</v>
      </c>
      <c r="O1941" s="184"/>
    </row>
    <row r="1942" spans="1:15" s="176" customFormat="1" ht="15" x14ac:dyDescent="0.15">
      <c r="A1942" s="183" t="s">
        <v>20</v>
      </c>
      <c r="B1942" s="183" t="s">
        <v>46</v>
      </c>
      <c r="C1942" s="184"/>
      <c r="D1942" s="184"/>
      <c r="E1942" s="184"/>
      <c r="F1942" s="185">
        <v>44943</v>
      </c>
      <c r="G1942" s="183" t="s">
        <v>575</v>
      </c>
      <c r="H1942" s="186">
        <v>320000</v>
      </c>
      <c r="I1942" s="183" t="s">
        <v>33</v>
      </c>
      <c r="J1942" s="184"/>
      <c r="K1942" s="184"/>
      <c r="L1942" s="183">
        <v>2022</v>
      </c>
      <c r="M1942" s="184"/>
      <c r="N1942" s="183" t="s">
        <v>34</v>
      </c>
      <c r="O1942" s="184"/>
    </row>
    <row r="1943" spans="1:15" s="176" customFormat="1" ht="15" x14ac:dyDescent="0.15">
      <c r="A1943" s="183" t="s">
        <v>20</v>
      </c>
      <c r="B1943" s="183" t="s">
        <v>46</v>
      </c>
      <c r="C1943" s="184"/>
      <c r="D1943" s="184"/>
      <c r="E1943" s="184"/>
      <c r="F1943" s="185">
        <v>44943</v>
      </c>
      <c r="G1943" s="183" t="s">
        <v>37</v>
      </c>
      <c r="H1943" s="186">
        <v>410000</v>
      </c>
      <c r="I1943" s="183" t="s">
        <v>33</v>
      </c>
      <c r="J1943" s="184"/>
      <c r="K1943" s="184"/>
      <c r="L1943" s="183">
        <v>2022</v>
      </c>
      <c r="M1943" s="184"/>
      <c r="N1943" s="183" t="s">
        <v>34</v>
      </c>
      <c r="O1943" s="184"/>
    </row>
    <row r="1944" spans="1:15" s="176" customFormat="1" ht="15" x14ac:dyDescent="0.15">
      <c r="A1944" s="183" t="s">
        <v>20</v>
      </c>
      <c r="B1944" s="183" t="s">
        <v>46</v>
      </c>
      <c r="C1944" s="184"/>
      <c r="D1944" s="184"/>
      <c r="E1944" s="184"/>
      <c r="F1944" s="185">
        <v>44943</v>
      </c>
      <c r="G1944" s="183" t="s">
        <v>38</v>
      </c>
      <c r="H1944" s="186">
        <v>90000</v>
      </c>
      <c r="I1944" s="183" t="s">
        <v>33</v>
      </c>
      <c r="J1944" s="184"/>
      <c r="K1944" s="184"/>
      <c r="L1944" s="183">
        <v>2022</v>
      </c>
      <c r="M1944" s="184"/>
      <c r="N1944" s="183" t="s">
        <v>34</v>
      </c>
      <c r="O1944" s="184"/>
    </row>
    <row r="1945" spans="1:15" s="176" customFormat="1" ht="15" x14ac:dyDescent="0.15">
      <c r="A1945" s="183" t="s">
        <v>20</v>
      </c>
      <c r="B1945" s="183" t="s">
        <v>46</v>
      </c>
      <c r="C1945" s="184"/>
      <c r="D1945" s="184"/>
      <c r="E1945" s="184"/>
      <c r="F1945" s="185">
        <v>44944</v>
      </c>
      <c r="G1945" s="183" t="s">
        <v>47</v>
      </c>
      <c r="H1945" s="186">
        <v>320000</v>
      </c>
      <c r="I1945" s="183" t="s">
        <v>33</v>
      </c>
      <c r="J1945" s="184"/>
      <c r="K1945" s="184"/>
      <c r="L1945" s="183">
        <v>2022</v>
      </c>
      <c r="M1945" s="184"/>
      <c r="N1945" s="183" t="s">
        <v>34</v>
      </c>
      <c r="O1945" s="184"/>
    </row>
    <row r="1946" spans="1:15" s="176" customFormat="1" ht="15" x14ac:dyDescent="0.15">
      <c r="A1946" s="183" t="s">
        <v>20</v>
      </c>
      <c r="B1946" s="183" t="s">
        <v>46</v>
      </c>
      <c r="C1946" s="184"/>
      <c r="D1946" s="184"/>
      <c r="E1946" s="184"/>
      <c r="F1946" s="185">
        <v>44944</v>
      </c>
      <c r="G1946" s="183" t="s">
        <v>36</v>
      </c>
      <c r="H1946" s="186">
        <v>340000</v>
      </c>
      <c r="I1946" s="183" t="s">
        <v>33</v>
      </c>
      <c r="J1946" s="184"/>
      <c r="K1946" s="184"/>
      <c r="L1946" s="183">
        <v>2022</v>
      </c>
      <c r="M1946" s="184"/>
      <c r="N1946" s="183" t="s">
        <v>34</v>
      </c>
      <c r="O1946" s="184"/>
    </row>
    <row r="1947" spans="1:15" s="176" customFormat="1" ht="15" x14ac:dyDescent="0.15">
      <c r="A1947" s="183" t="s">
        <v>20</v>
      </c>
      <c r="B1947" s="183" t="s">
        <v>46</v>
      </c>
      <c r="C1947" s="184"/>
      <c r="D1947" s="184"/>
      <c r="E1947" s="184"/>
      <c r="F1947" s="185">
        <v>44944</v>
      </c>
      <c r="G1947" s="183" t="s">
        <v>37</v>
      </c>
      <c r="H1947" s="186">
        <v>540000</v>
      </c>
      <c r="I1947" s="183" t="s">
        <v>33</v>
      </c>
      <c r="J1947" s="184"/>
      <c r="K1947" s="184"/>
      <c r="L1947" s="183">
        <v>2022</v>
      </c>
      <c r="M1947" s="184"/>
      <c r="N1947" s="183" t="s">
        <v>34</v>
      </c>
      <c r="O1947" s="184"/>
    </row>
    <row r="1948" spans="1:15" s="176" customFormat="1" ht="15" x14ac:dyDescent="0.15">
      <c r="A1948" s="183" t="s">
        <v>20</v>
      </c>
      <c r="B1948" s="183" t="s">
        <v>46</v>
      </c>
      <c r="C1948" s="184"/>
      <c r="D1948" s="184"/>
      <c r="E1948" s="184"/>
      <c r="F1948" s="185">
        <v>44945</v>
      </c>
      <c r="G1948" s="183" t="s">
        <v>37</v>
      </c>
      <c r="H1948" s="186">
        <v>310000</v>
      </c>
      <c r="I1948" s="183" t="s">
        <v>33</v>
      </c>
      <c r="J1948" s="184"/>
      <c r="K1948" s="184"/>
      <c r="L1948" s="183">
        <v>2022</v>
      </c>
      <c r="M1948" s="184"/>
      <c r="N1948" s="183" t="s">
        <v>34</v>
      </c>
      <c r="O1948" s="184"/>
    </row>
    <row r="1949" spans="1:15" s="176" customFormat="1" ht="15" x14ac:dyDescent="0.15">
      <c r="A1949" s="183" t="s">
        <v>20</v>
      </c>
      <c r="B1949" s="183" t="s">
        <v>46</v>
      </c>
      <c r="C1949" s="184"/>
      <c r="D1949" s="184"/>
      <c r="E1949" s="184"/>
      <c r="F1949" s="185">
        <v>44945</v>
      </c>
      <c r="G1949" s="183" t="s">
        <v>36</v>
      </c>
      <c r="H1949" s="186">
        <v>780000</v>
      </c>
      <c r="I1949" s="183" t="s">
        <v>33</v>
      </c>
      <c r="J1949" s="184"/>
      <c r="K1949" s="184"/>
      <c r="L1949" s="183">
        <v>2022</v>
      </c>
      <c r="M1949" s="184"/>
      <c r="N1949" s="183" t="s">
        <v>34</v>
      </c>
      <c r="O1949" s="184"/>
    </row>
    <row r="1950" spans="1:15" s="176" customFormat="1" ht="15" x14ac:dyDescent="0.15">
      <c r="A1950" s="183" t="s">
        <v>20</v>
      </c>
      <c r="B1950" s="183" t="s">
        <v>46</v>
      </c>
      <c r="C1950" s="184"/>
      <c r="D1950" s="184"/>
      <c r="E1950" s="184"/>
      <c r="F1950" s="185">
        <v>44945</v>
      </c>
      <c r="G1950" s="183" t="s">
        <v>566</v>
      </c>
      <c r="H1950" s="186">
        <v>470000</v>
      </c>
      <c r="I1950" s="183" t="s">
        <v>33</v>
      </c>
      <c r="J1950" s="184"/>
      <c r="K1950" s="184"/>
      <c r="L1950" s="183">
        <v>2022</v>
      </c>
      <c r="M1950" s="184"/>
      <c r="N1950" s="183" t="s">
        <v>34</v>
      </c>
      <c r="O1950" s="184"/>
    </row>
    <row r="1951" spans="1:15" s="176" customFormat="1" ht="15" x14ac:dyDescent="0.15">
      <c r="A1951" s="183" t="s">
        <v>20</v>
      </c>
      <c r="B1951" s="183" t="s">
        <v>46</v>
      </c>
      <c r="C1951" s="184"/>
      <c r="D1951" s="184"/>
      <c r="E1951" s="184"/>
      <c r="F1951" s="185">
        <v>44946</v>
      </c>
      <c r="G1951" s="183" t="s">
        <v>566</v>
      </c>
      <c r="H1951" s="186">
        <v>120000</v>
      </c>
      <c r="I1951" s="183" t="s">
        <v>33</v>
      </c>
      <c r="J1951" s="184"/>
      <c r="K1951" s="184"/>
      <c r="L1951" s="183">
        <v>2022</v>
      </c>
      <c r="M1951" s="184"/>
      <c r="N1951" s="183" t="s">
        <v>34</v>
      </c>
      <c r="O1951" s="184"/>
    </row>
    <row r="1952" spans="1:15" s="176" customFormat="1" ht="15" x14ac:dyDescent="0.15">
      <c r="A1952" s="183" t="s">
        <v>20</v>
      </c>
      <c r="B1952" s="183" t="s">
        <v>46</v>
      </c>
      <c r="C1952" s="184"/>
      <c r="D1952" s="184"/>
      <c r="E1952" s="184"/>
      <c r="F1952" s="185">
        <v>44946</v>
      </c>
      <c r="G1952" s="183" t="s">
        <v>36</v>
      </c>
      <c r="H1952" s="186">
        <v>520000</v>
      </c>
      <c r="I1952" s="183" t="s">
        <v>33</v>
      </c>
      <c r="J1952" s="184"/>
      <c r="K1952" s="184"/>
      <c r="L1952" s="183">
        <v>2022</v>
      </c>
      <c r="M1952" s="184"/>
      <c r="N1952" s="183" t="s">
        <v>34</v>
      </c>
      <c r="O1952" s="184"/>
    </row>
    <row r="1953" spans="1:15" s="176" customFormat="1" ht="15" x14ac:dyDescent="0.15">
      <c r="A1953" s="183" t="s">
        <v>20</v>
      </c>
      <c r="B1953" s="183" t="s">
        <v>46</v>
      </c>
      <c r="C1953" s="184"/>
      <c r="D1953" s="184"/>
      <c r="E1953" s="184"/>
      <c r="F1953" s="185">
        <v>44946</v>
      </c>
      <c r="G1953" s="183" t="s">
        <v>47</v>
      </c>
      <c r="H1953" s="186">
        <v>380000</v>
      </c>
      <c r="I1953" s="183" t="s">
        <v>33</v>
      </c>
      <c r="J1953" s="184"/>
      <c r="K1953" s="184"/>
      <c r="L1953" s="183">
        <v>2022</v>
      </c>
      <c r="M1953" s="184"/>
      <c r="N1953" s="183" t="s">
        <v>34</v>
      </c>
      <c r="O1953" s="184"/>
    </row>
    <row r="1954" spans="1:15" s="176" customFormat="1" ht="15" x14ac:dyDescent="0.15">
      <c r="A1954" s="183" t="s">
        <v>20</v>
      </c>
      <c r="B1954" s="183" t="s">
        <v>46</v>
      </c>
      <c r="C1954" s="184"/>
      <c r="D1954" s="184"/>
      <c r="E1954" s="184"/>
      <c r="F1954" s="185">
        <v>44946</v>
      </c>
      <c r="G1954" s="183" t="s">
        <v>37</v>
      </c>
      <c r="H1954" s="186">
        <v>30000</v>
      </c>
      <c r="I1954" s="183" t="s">
        <v>33</v>
      </c>
      <c r="J1954" s="184"/>
      <c r="K1954" s="184"/>
      <c r="L1954" s="183">
        <v>2022</v>
      </c>
      <c r="M1954" s="184"/>
      <c r="N1954" s="183" t="s">
        <v>34</v>
      </c>
      <c r="O1954" s="184"/>
    </row>
    <row r="1955" spans="1:15" s="176" customFormat="1" ht="15" x14ac:dyDescent="0.15">
      <c r="A1955" s="183" t="s">
        <v>20</v>
      </c>
      <c r="B1955" s="183" t="s">
        <v>46</v>
      </c>
      <c r="C1955" s="184"/>
      <c r="D1955" s="184"/>
      <c r="E1955" s="184"/>
      <c r="F1955" s="185">
        <v>44946</v>
      </c>
      <c r="G1955" s="183" t="s">
        <v>48</v>
      </c>
      <c r="H1955" s="186">
        <v>660000</v>
      </c>
      <c r="I1955" s="183" t="s">
        <v>33</v>
      </c>
      <c r="J1955" s="184"/>
      <c r="K1955" s="184"/>
      <c r="L1955" s="183">
        <v>2022</v>
      </c>
      <c r="M1955" s="184"/>
      <c r="N1955" s="183" t="s">
        <v>34</v>
      </c>
      <c r="O1955" s="184"/>
    </row>
    <row r="1956" spans="1:15" s="176" customFormat="1" ht="15" x14ac:dyDescent="0.15">
      <c r="A1956" s="183" t="s">
        <v>20</v>
      </c>
      <c r="B1956" s="183" t="s">
        <v>46</v>
      </c>
      <c r="C1956" s="184"/>
      <c r="D1956" s="184"/>
      <c r="E1956" s="184"/>
      <c r="F1956" s="185">
        <v>44949</v>
      </c>
      <c r="G1956" s="183" t="s">
        <v>566</v>
      </c>
      <c r="H1956" s="186">
        <v>690000</v>
      </c>
      <c r="I1956" s="183" t="s">
        <v>33</v>
      </c>
      <c r="J1956" s="184"/>
      <c r="K1956" s="184"/>
      <c r="L1956" s="183">
        <v>2022</v>
      </c>
      <c r="M1956" s="184"/>
      <c r="N1956" s="183" t="s">
        <v>34</v>
      </c>
      <c r="O1956" s="184"/>
    </row>
    <row r="1957" spans="1:15" s="176" customFormat="1" ht="15" x14ac:dyDescent="0.15">
      <c r="A1957" s="183" t="s">
        <v>20</v>
      </c>
      <c r="B1957" s="183" t="s">
        <v>46</v>
      </c>
      <c r="C1957" s="184"/>
      <c r="D1957" s="184"/>
      <c r="E1957" s="184"/>
      <c r="F1957" s="185">
        <v>44949</v>
      </c>
      <c r="G1957" s="183" t="s">
        <v>38</v>
      </c>
      <c r="H1957" s="186">
        <v>620000</v>
      </c>
      <c r="I1957" s="183" t="s">
        <v>33</v>
      </c>
      <c r="J1957" s="184"/>
      <c r="K1957" s="184"/>
      <c r="L1957" s="183">
        <v>2022</v>
      </c>
      <c r="M1957" s="184"/>
      <c r="N1957" s="183" t="s">
        <v>34</v>
      </c>
      <c r="O1957" s="184"/>
    </row>
    <row r="1958" spans="1:15" s="176" customFormat="1" ht="15" x14ac:dyDescent="0.15">
      <c r="A1958" s="183" t="s">
        <v>20</v>
      </c>
      <c r="B1958" s="183" t="s">
        <v>46</v>
      </c>
      <c r="C1958" s="184"/>
      <c r="D1958" s="184"/>
      <c r="E1958" s="184"/>
      <c r="F1958" s="185">
        <v>44949</v>
      </c>
      <c r="G1958" s="183" t="s">
        <v>37</v>
      </c>
      <c r="H1958" s="186">
        <v>660000</v>
      </c>
      <c r="I1958" s="183" t="s">
        <v>33</v>
      </c>
      <c r="J1958" s="184"/>
      <c r="K1958" s="184"/>
      <c r="L1958" s="183">
        <v>2022</v>
      </c>
      <c r="M1958" s="184"/>
      <c r="N1958" s="183" t="s">
        <v>34</v>
      </c>
      <c r="O1958" s="184"/>
    </row>
    <row r="1959" spans="1:15" s="176" customFormat="1" ht="15" x14ac:dyDescent="0.15">
      <c r="A1959" s="183" t="s">
        <v>20</v>
      </c>
      <c r="B1959" s="183" t="s">
        <v>46</v>
      </c>
      <c r="C1959" s="184"/>
      <c r="D1959" s="184"/>
      <c r="E1959" s="184"/>
      <c r="F1959" s="185">
        <v>44950</v>
      </c>
      <c r="G1959" s="183" t="s">
        <v>37</v>
      </c>
      <c r="H1959" s="186">
        <v>460000</v>
      </c>
      <c r="I1959" s="183" t="s">
        <v>33</v>
      </c>
      <c r="J1959" s="184"/>
      <c r="K1959" s="184"/>
      <c r="L1959" s="183">
        <v>2022</v>
      </c>
      <c r="M1959" s="184"/>
      <c r="N1959" s="183" t="s">
        <v>34</v>
      </c>
      <c r="O1959" s="183" t="s">
        <v>576</v>
      </c>
    </row>
    <row r="1960" spans="1:15" s="176" customFormat="1" ht="15" x14ac:dyDescent="0.15">
      <c r="A1960" s="183" t="s">
        <v>20</v>
      </c>
      <c r="B1960" s="183" t="s">
        <v>46</v>
      </c>
      <c r="C1960" s="184"/>
      <c r="D1960" s="184"/>
      <c r="E1960" s="184"/>
      <c r="F1960" s="185">
        <v>44950</v>
      </c>
      <c r="G1960" s="183" t="s">
        <v>575</v>
      </c>
      <c r="H1960" s="186">
        <v>140000</v>
      </c>
      <c r="I1960" s="183" t="s">
        <v>33</v>
      </c>
      <c r="J1960" s="184"/>
      <c r="K1960" s="184"/>
      <c r="L1960" s="183">
        <v>2022</v>
      </c>
      <c r="M1960" s="184"/>
      <c r="N1960" s="183" t="s">
        <v>34</v>
      </c>
      <c r="O1960" s="183" t="s">
        <v>576</v>
      </c>
    </row>
    <row r="1961" spans="1:15" s="176" customFormat="1" ht="15" x14ac:dyDescent="0.15">
      <c r="A1961" s="183" t="s">
        <v>20</v>
      </c>
      <c r="B1961" s="183" t="s">
        <v>46</v>
      </c>
      <c r="C1961" s="184"/>
      <c r="D1961" s="184"/>
      <c r="E1961" s="184"/>
      <c r="F1961" s="185">
        <v>44950</v>
      </c>
      <c r="G1961" s="183" t="s">
        <v>47</v>
      </c>
      <c r="H1961" s="186">
        <v>180000</v>
      </c>
      <c r="I1961" s="183" t="s">
        <v>33</v>
      </c>
      <c r="J1961" s="184"/>
      <c r="K1961" s="184"/>
      <c r="L1961" s="183">
        <v>2022</v>
      </c>
      <c r="M1961" s="184"/>
      <c r="N1961" s="183" t="s">
        <v>34</v>
      </c>
      <c r="O1961" s="183" t="s">
        <v>576</v>
      </c>
    </row>
    <row r="1962" spans="1:15" s="176" customFormat="1" ht="15" x14ac:dyDescent="0.15">
      <c r="A1962" s="183" t="s">
        <v>20</v>
      </c>
      <c r="B1962" s="183" t="s">
        <v>46</v>
      </c>
      <c r="C1962" s="184"/>
      <c r="D1962" s="184"/>
      <c r="E1962" s="184"/>
      <c r="F1962" s="185">
        <v>44950</v>
      </c>
      <c r="G1962" s="183" t="s">
        <v>36</v>
      </c>
      <c r="H1962" s="186">
        <v>1070000</v>
      </c>
      <c r="I1962" s="183" t="s">
        <v>33</v>
      </c>
      <c r="J1962" s="184"/>
      <c r="K1962" s="184"/>
      <c r="L1962" s="183">
        <v>2022</v>
      </c>
      <c r="M1962" s="184"/>
      <c r="N1962" s="183" t="s">
        <v>34</v>
      </c>
      <c r="O1962" s="183" t="s">
        <v>576</v>
      </c>
    </row>
    <row r="1963" spans="1:15" s="176" customFormat="1" ht="15" x14ac:dyDescent="0.15">
      <c r="A1963" s="183" t="s">
        <v>20</v>
      </c>
      <c r="B1963" s="183" t="s">
        <v>46</v>
      </c>
      <c r="C1963" s="184"/>
      <c r="D1963" s="184"/>
      <c r="E1963" s="184"/>
      <c r="F1963" s="185">
        <v>44950</v>
      </c>
      <c r="G1963" s="183" t="s">
        <v>566</v>
      </c>
      <c r="H1963" s="186">
        <v>40000</v>
      </c>
      <c r="I1963" s="183" t="s">
        <v>33</v>
      </c>
      <c r="J1963" s="184"/>
      <c r="K1963" s="184"/>
      <c r="L1963" s="183">
        <v>2022</v>
      </c>
      <c r="M1963" s="184"/>
      <c r="N1963" s="183" t="s">
        <v>34</v>
      </c>
      <c r="O1963" s="183" t="s">
        <v>576</v>
      </c>
    </row>
    <row r="1964" spans="1:15" s="176" customFormat="1" ht="15" x14ac:dyDescent="0.15">
      <c r="A1964" s="183" t="s">
        <v>20</v>
      </c>
      <c r="B1964" s="183" t="s">
        <v>46</v>
      </c>
      <c r="C1964" s="184"/>
      <c r="D1964" s="184"/>
      <c r="E1964" s="184"/>
      <c r="F1964" s="185">
        <v>44951</v>
      </c>
      <c r="G1964" s="183" t="s">
        <v>36</v>
      </c>
      <c r="H1964" s="186">
        <v>200000</v>
      </c>
      <c r="I1964" s="183" t="s">
        <v>33</v>
      </c>
      <c r="J1964" s="184"/>
      <c r="K1964" s="184"/>
      <c r="L1964" s="183">
        <v>2022</v>
      </c>
      <c r="M1964" s="184"/>
      <c r="N1964" s="183" t="s">
        <v>34</v>
      </c>
      <c r="O1964" s="184"/>
    </row>
    <row r="1965" spans="1:15" s="176" customFormat="1" ht="15" x14ac:dyDescent="0.15">
      <c r="A1965" s="183" t="s">
        <v>20</v>
      </c>
      <c r="B1965" s="183" t="s">
        <v>46</v>
      </c>
      <c r="C1965" s="184"/>
      <c r="D1965" s="184"/>
      <c r="E1965" s="184"/>
      <c r="F1965" s="185">
        <v>44951</v>
      </c>
      <c r="G1965" s="183" t="s">
        <v>566</v>
      </c>
      <c r="H1965" s="186">
        <v>650000</v>
      </c>
      <c r="I1965" s="183" t="s">
        <v>33</v>
      </c>
      <c r="J1965" s="184"/>
      <c r="K1965" s="184"/>
      <c r="L1965" s="183">
        <v>2022</v>
      </c>
      <c r="M1965" s="184"/>
      <c r="N1965" s="183" t="s">
        <v>34</v>
      </c>
      <c r="O1965" s="184"/>
    </row>
    <row r="1966" spans="1:15" s="176" customFormat="1" ht="15" x14ac:dyDescent="0.15">
      <c r="A1966" s="183" t="s">
        <v>20</v>
      </c>
      <c r="B1966" s="183" t="s">
        <v>46</v>
      </c>
      <c r="C1966" s="184"/>
      <c r="D1966" s="184"/>
      <c r="E1966" s="184"/>
      <c r="F1966" s="185">
        <v>44951</v>
      </c>
      <c r="G1966" s="183" t="s">
        <v>37</v>
      </c>
      <c r="H1966" s="186">
        <v>1120000</v>
      </c>
      <c r="I1966" s="183" t="s">
        <v>33</v>
      </c>
      <c r="J1966" s="184"/>
      <c r="K1966" s="184"/>
      <c r="L1966" s="183">
        <v>2022</v>
      </c>
      <c r="M1966" s="184"/>
      <c r="N1966" s="183" t="s">
        <v>34</v>
      </c>
      <c r="O1966" s="184"/>
    </row>
    <row r="1967" spans="1:15" s="176" customFormat="1" ht="15" x14ac:dyDescent="0.15">
      <c r="A1967" s="183" t="s">
        <v>20</v>
      </c>
      <c r="B1967" s="183" t="s">
        <v>46</v>
      </c>
      <c r="C1967" s="184"/>
      <c r="D1967" s="184"/>
      <c r="E1967" s="184"/>
      <c r="F1967" s="185">
        <v>44951</v>
      </c>
      <c r="G1967" s="183" t="s">
        <v>39</v>
      </c>
      <c r="H1967" s="186">
        <v>90000</v>
      </c>
      <c r="I1967" s="183" t="s">
        <v>33</v>
      </c>
      <c r="J1967" s="184"/>
      <c r="K1967" s="184"/>
      <c r="L1967" s="183">
        <v>2022</v>
      </c>
      <c r="M1967" s="184"/>
      <c r="N1967" s="183" t="s">
        <v>34</v>
      </c>
      <c r="O1967" s="184"/>
    </row>
    <row r="1968" spans="1:15" s="176" customFormat="1" ht="15" x14ac:dyDescent="0.15">
      <c r="A1968" s="183" t="s">
        <v>20</v>
      </c>
      <c r="B1968" s="183" t="s">
        <v>46</v>
      </c>
      <c r="C1968" s="184"/>
      <c r="D1968" s="184"/>
      <c r="E1968" s="184"/>
      <c r="F1968" s="185">
        <v>44951</v>
      </c>
      <c r="G1968" s="183" t="s">
        <v>47</v>
      </c>
      <c r="H1968" s="186">
        <v>290000</v>
      </c>
      <c r="I1968" s="183" t="s">
        <v>33</v>
      </c>
      <c r="J1968" s="184"/>
      <c r="K1968" s="184"/>
      <c r="L1968" s="183">
        <v>2022</v>
      </c>
      <c r="M1968" s="184"/>
      <c r="N1968" s="183" t="s">
        <v>34</v>
      </c>
      <c r="O1968" s="184"/>
    </row>
    <row r="1969" spans="1:15" s="176" customFormat="1" ht="15" x14ac:dyDescent="0.15">
      <c r="A1969" s="183" t="s">
        <v>20</v>
      </c>
      <c r="B1969" s="183" t="s">
        <v>46</v>
      </c>
      <c r="C1969" s="184"/>
      <c r="D1969" s="184"/>
      <c r="E1969" s="184"/>
      <c r="F1969" s="185">
        <v>44952</v>
      </c>
      <c r="G1969" s="183" t="s">
        <v>48</v>
      </c>
      <c r="H1969" s="186">
        <v>620000</v>
      </c>
      <c r="I1969" s="183" t="s">
        <v>33</v>
      </c>
      <c r="J1969" s="184"/>
      <c r="K1969" s="184"/>
      <c r="L1969" s="183">
        <v>2022</v>
      </c>
      <c r="M1969" s="184"/>
      <c r="N1969" s="183" t="s">
        <v>34</v>
      </c>
      <c r="O1969" s="184"/>
    </row>
    <row r="1970" spans="1:15" s="176" customFormat="1" ht="15" x14ac:dyDescent="0.15">
      <c r="A1970" s="183" t="s">
        <v>20</v>
      </c>
      <c r="B1970" s="183" t="s">
        <v>46</v>
      </c>
      <c r="C1970" s="184"/>
      <c r="D1970" s="184"/>
      <c r="E1970" s="184"/>
      <c r="F1970" s="185">
        <v>44952</v>
      </c>
      <c r="G1970" s="183" t="s">
        <v>566</v>
      </c>
      <c r="H1970" s="186">
        <v>2500000</v>
      </c>
      <c r="I1970" s="183" t="s">
        <v>33</v>
      </c>
      <c r="J1970" s="184"/>
      <c r="K1970" s="184"/>
      <c r="L1970" s="183">
        <v>2022</v>
      </c>
      <c r="M1970" s="184"/>
      <c r="N1970" s="183" t="s">
        <v>34</v>
      </c>
      <c r="O1970" s="184"/>
    </row>
    <row r="1971" spans="1:15" s="176" customFormat="1" ht="15" x14ac:dyDescent="0.15">
      <c r="A1971" s="183" t="s">
        <v>20</v>
      </c>
      <c r="B1971" s="183" t="s">
        <v>46</v>
      </c>
      <c r="C1971" s="184"/>
      <c r="D1971" s="184"/>
      <c r="E1971" s="184"/>
      <c r="F1971" s="185">
        <v>44952</v>
      </c>
      <c r="G1971" s="183" t="s">
        <v>37</v>
      </c>
      <c r="H1971" s="186">
        <v>470000</v>
      </c>
      <c r="I1971" s="183" t="s">
        <v>33</v>
      </c>
      <c r="J1971" s="184"/>
      <c r="K1971" s="184"/>
      <c r="L1971" s="183">
        <v>2022</v>
      </c>
      <c r="M1971" s="184"/>
      <c r="N1971" s="183" t="s">
        <v>34</v>
      </c>
      <c r="O1971" s="184"/>
    </row>
    <row r="1972" spans="1:15" s="176" customFormat="1" ht="15" x14ac:dyDescent="0.15">
      <c r="A1972" s="183" t="s">
        <v>20</v>
      </c>
      <c r="B1972" s="183" t="s">
        <v>46</v>
      </c>
      <c r="C1972" s="184"/>
      <c r="D1972" s="184"/>
      <c r="E1972" s="184"/>
      <c r="F1972" s="185">
        <v>44952</v>
      </c>
      <c r="G1972" s="183" t="s">
        <v>36</v>
      </c>
      <c r="H1972" s="186">
        <v>1310000</v>
      </c>
      <c r="I1972" s="183" t="s">
        <v>33</v>
      </c>
      <c r="J1972" s="184"/>
      <c r="K1972" s="184"/>
      <c r="L1972" s="183">
        <v>2022</v>
      </c>
      <c r="M1972" s="184"/>
      <c r="N1972" s="183" t="s">
        <v>34</v>
      </c>
      <c r="O1972" s="184"/>
    </row>
    <row r="1973" spans="1:15" s="176" customFormat="1" ht="15" x14ac:dyDescent="0.15">
      <c r="A1973" s="183" t="s">
        <v>20</v>
      </c>
      <c r="B1973" s="183" t="s">
        <v>46</v>
      </c>
      <c r="C1973" s="184"/>
      <c r="D1973" s="184"/>
      <c r="E1973" s="184"/>
      <c r="F1973" s="185">
        <v>44953</v>
      </c>
      <c r="G1973" s="183" t="s">
        <v>37</v>
      </c>
      <c r="H1973" s="186">
        <v>1360000</v>
      </c>
      <c r="I1973" s="183" t="s">
        <v>33</v>
      </c>
      <c r="J1973" s="184"/>
      <c r="K1973" s="184"/>
      <c r="L1973" s="183">
        <v>2022</v>
      </c>
      <c r="M1973" s="184"/>
      <c r="N1973" s="183" t="s">
        <v>34</v>
      </c>
      <c r="O1973" s="184"/>
    </row>
    <row r="1974" spans="1:15" s="176" customFormat="1" ht="15" x14ac:dyDescent="0.15">
      <c r="A1974" s="183" t="s">
        <v>20</v>
      </c>
      <c r="B1974" s="183" t="s">
        <v>46</v>
      </c>
      <c r="C1974" s="184"/>
      <c r="D1974" s="184"/>
      <c r="E1974" s="184"/>
      <c r="F1974" s="185">
        <v>44953</v>
      </c>
      <c r="G1974" s="183" t="s">
        <v>36</v>
      </c>
      <c r="H1974" s="186">
        <v>40000</v>
      </c>
      <c r="I1974" s="183" t="s">
        <v>33</v>
      </c>
      <c r="J1974" s="184"/>
      <c r="K1974" s="184"/>
      <c r="L1974" s="183">
        <v>2022</v>
      </c>
      <c r="M1974" s="184"/>
      <c r="N1974" s="183" t="s">
        <v>34</v>
      </c>
      <c r="O1974" s="184"/>
    </row>
    <row r="1975" spans="1:15" s="176" customFormat="1" ht="15" x14ac:dyDescent="0.15">
      <c r="A1975" s="183" t="s">
        <v>20</v>
      </c>
      <c r="B1975" s="183" t="s">
        <v>46</v>
      </c>
      <c r="C1975" s="184"/>
      <c r="D1975" s="184"/>
      <c r="E1975" s="184"/>
      <c r="F1975" s="185">
        <v>44953</v>
      </c>
      <c r="G1975" s="183" t="s">
        <v>47</v>
      </c>
      <c r="H1975" s="186">
        <v>300000</v>
      </c>
      <c r="I1975" s="183" t="s">
        <v>33</v>
      </c>
      <c r="J1975" s="184"/>
      <c r="K1975" s="184"/>
      <c r="L1975" s="183">
        <v>2022</v>
      </c>
      <c r="M1975" s="184"/>
      <c r="N1975" s="183" t="s">
        <v>34</v>
      </c>
      <c r="O1975" s="184"/>
    </row>
    <row r="1976" spans="1:15" s="176" customFormat="1" ht="15" x14ac:dyDescent="0.15">
      <c r="A1976" s="183" t="s">
        <v>20</v>
      </c>
      <c r="B1976" s="183" t="s">
        <v>46</v>
      </c>
      <c r="C1976" s="184"/>
      <c r="D1976" s="184"/>
      <c r="E1976" s="184"/>
      <c r="F1976" s="185">
        <v>44953</v>
      </c>
      <c r="G1976" s="183" t="s">
        <v>566</v>
      </c>
      <c r="H1976" s="186">
        <v>1000000</v>
      </c>
      <c r="I1976" s="183" t="s">
        <v>33</v>
      </c>
      <c r="J1976" s="184"/>
      <c r="K1976" s="184"/>
      <c r="L1976" s="183">
        <v>2022</v>
      </c>
      <c r="M1976" s="184"/>
      <c r="N1976" s="183" t="s">
        <v>34</v>
      </c>
      <c r="O1976" s="184"/>
    </row>
    <row r="1977" spans="1:15" s="176" customFormat="1" ht="15" x14ac:dyDescent="0.15">
      <c r="A1977" s="183" t="s">
        <v>20</v>
      </c>
      <c r="B1977" s="183" t="s">
        <v>46</v>
      </c>
      <c r="C1977" s="184"/>
      <c r="D1977" s="184"/>
      <c r="E1977" s="184"/>
      <c r="F1977" s="185">
        <v>44956</v>
      </c>
      <c r="G1977" s="183" t="s">
        <v>37</v>
      </c>
      <c r="H1977" s="186">
        <v>110000</v>
      </c>
      <c r="I1977" s="183" t="s">
        <v>33</v>
      </c>
      <c r="J1977" s="184"/>
      <c r="K1977" s="184"/>
      <c r="L1977" s="183">
        <v>2022</v>
      </c>
      <c r="M1977" s="184"/>
      <c r="N1977" s="183" t="s">
        <v>34</v>
      </c>
      <c r="O1977" s="184"/>
    </row>
    <row r="1978" spans="1:15" s="176" customFormat="1" ht="15" x14ac:dyDescent="0.15">
      <c r="A1978" s="183" t="s">
        <v>20</v>
      </c>
      <c r="B1978" s="183" t="s">
        <v>46</v>
      </c>
      <c r="C1978" s="184"/>
      <c r="D1978" s="184"/>
      <c r="E1978" s="184"/>
      <c r="F1978" s="185">
        <v>44956</v>
      </c>
      <c r="G1978" s="183" t="s">
        <v>39</v>
      </c>
      <c r="H1978" s="186">
        <v>170000</v>
      </c>
      <c r="I1978" s="183" t="s">
        <v>33</v>
      </c>
      <c r="J1978" s="184"/>
      <c r="K1978" s="184"/>
      <c r="L1978" s="183">
        <v>2022</v>
      </c>
      <c r="M1978" s="184"/>
      <c r="N1978" s="183" t="s">
        <v>34</v>
      </c>
      <c r="O1978" s="184"/>
    </row>
    <row r="1979" spans="1:15" s="176" customFormat="1" ht="15" x14ac:dyDescent="0.15">
      <c r="A1979" s="183" t="s">
        <v>20</v>
      </c>
      <c r="B1979" s="183" t="s">
        <v>46</v>
      </c>
      <c r="C1979" s="184"/>
      <c r="D1979" s="184"/>
      <c r="E1979" s="184"/>
      <c r="F1979" s="185">
        <v>44956</v>
      </c>
      <c r="G1979" s="183" t="s">
        <v>47</v>
      </c>
      <c r="H1979" s="186">
        <v>180000</v>
      </c>
      <c r="I1979" s="183" t="s">
        <v>33</v>
      </c>
      <c r="J1979" s="184"/>
      <c r="K1979" s="184"/>
      <c r="L1979" s="183">
        <v>2022</v>
      </c>
      <c r="M1979" s="184"/>
      <c r="N1979" s="183" t="s">
        <v>34</v>
      </c>
      <c r="O1979" s="184"/>
    </row>
    <row r="1980" spans="1:15" s="176" customFormat="1" ht="15" x14ac:dyDescent="0.15">
      <c r="A1980" s="183" t="s">
        <v>20</v>
      </c>
      <c r="B1980" s="183" t="s">
        <v>46</v>
      </c>
      <c r="C1980" s="184"/>
      <c r="D1980" s="184"/>
      <c r="E1980" s="184"/>
      <c r="F1980" s="185">
        <v>44956</v>
      </c>
      <c r="G1980" s="183" t="s">
        <v>566</v>
      </c>
      <c r="H1980" s="186">
        <v>210000</v>
      </c>
      <c r="I1980" s="183" t="s">
        <v>33</v>
      </c>
      <c r="J1980" s="184"/>
      <c r="K1980" s="184"/>
      <c r="L1980" s="183">
        <v>2022</v>
      </c>
      <c r="M1980" s="184"/>
      <c r="N1980" s="183" t="s">
        <v>34</v>
      </c>
      <c r="O1980" s="184"/>
    </row>
    <row r="1981" spans="1:15" s="176" customFormat="1" ht="15" x14ac:dyDescent="0.15">
      <c r="A1981" s="183" t="s">
        <v>20</v>
      </c>
      <c r="B1981" s="183" t="s">
        <v>46</v>
      </c>
      <c r="C1981" s="184"/>
      <c r="D1981" s="184"/>
      <c r="E1981" s="184"/>
      <c r="F1981" s="185">
        <v>44957</v>
      </c>
      <c r="G1981" s="183" t="s">
        <v>47</v>
      </c>
      <c r="H1981" s="186">
        <v>160000</v>
      </c>
      <c r="I1981" s="183" t="s">
        <v>33</v>
      </c>
      <c r="J1981" s="184"/>
      <c r="K1981" s="184"/>
      <c r="L1981" s="183">
        <v>2022</v>
      </c>
      <c r="M1981" s="184"/>
      <c r="N1981" s="183" t="s">
        <v>34</v>
      </c>
      <c r="O1981" s="184"/>
    </row>
    <row r="1982" spans="1:15" s="176" customFormat="1" ht="15" x14ac:dyDescent="0.15">
      <c r="A1982" s="183" t="s">
        <v>20</v>
      </c>
      <c r="B1982" s="183" t="s">
        <v>46</v>
      </c>
      <c r="C1982" s="184"/>
      <c r="D1982" s="184"/>
      <c r="E1982" s="184"/>
      <c r="F1982" s="185">
        <v>44957</v>
      </c>
      <c r="G1982" s="183" t="s">
        <v>37</v>
      </c>
      <c r="H1982" s="186">
        <v>1030000</v>
      </c>
      <c r="I1982" s="183" t="s">
        <v>33</v>
      </c>
      <c r="J1982" s="184"/>
      <c r="K1982" s="184"/>
      <c r="L1982" s="183">
        <v>2022</v>
      </c>
      <c r="M1982" s="184"/>
      <c r="N1982" s="183" t="s">
        <v>34</v>
      </c>
      <c r="O1982" s="184"/>
    </row>
    <row r="1983" spans="1:15" s="176" customFormat="1" ht="15" x14ac:dyDescent="0.15">
      <c r="A1983" s="183" t="s">
        <v>20</v>
      </c>
      <c r="B1983" s="183" t="s">
        <v>46</v>
      </c>
      <c r="C1983" s="184"/>
      <c r="D1983" s="184"/>
      <c r="E1983" s="184"/>
      <c r="F1983" s="185">
        <v>44957</v>
      </c>
      <c r="G1983" s="183" t="s">
        <v>36</v>
      </c>
      <c r="H1983" s="186">
        <v>90000</v>
      </c>
      <c r="I1983" s="183" t="s">
        <v>33</v>
      </c>
      <c r="J1983" s="184"/>
      <c r="K1983" s="184"/>
      <c r="L1983" s="183">
        <v>2022</v>
      </c>
      <c r="M1983" s="184"/>
      <c r="N1983" s="183" t="s">
        <v>34</v>
      </c>
      <c r="O1983" s="184"/>
    </row>
    <row r="1984" spans="1:15" s="176" customFormat="1" ht="15" x14ac:dyDescent="0.15">
      <c r="A1984" s="183" t="s">
        <v>20</v>
      </c>
      <c r="B1984" s="183" t="s">
        <v>46</v>
      </c>
      <c r="C1984" s="184"/>
      <c r="D1984" s="184"/>
      <c r="E1984" s="184"/>
      <c r="F1984" s="185">
        <v>44957</v>
      </c>
      <c r="G1984" s="183" t="s">
        <v>575</v>
      </c>
      <c r="H1984" s="186">
        <v>140000</v>
      </c>
      <c r="I1984" s="183" t="s">
        <v>33</v>
      </c>
      <c r="J1984" s="184"/>
      <c r="K1984" s="184"/>
      <c r="L1984" s="183">
        <v>2022</v>
      </c>
      <c r="M1984" s="184"/>
      <c r="N1984" s="183" t="s">
        <v>34</v>
      </c>
      <c r="O1984" s="184"/>
    </row>
    <row r="1985" spans="1:15" s="176" customFormat="1" ht="15" x14ac:dyDescent="0.15">
      <c r="A1985" s="183" t="s">
        <v>20</v>
      </c>
      <c r="B1985" s="183" t="s">
        <v>46</v>
      </c>
      <c r="C1985" s="184"/>
      <c r="D1985" s="184"/>
      <c r="E1985" s="184"/>
      <c r="F1985" s="185">
        <v>44958</v>
      </c>
      <c r="G1985" s="183" t="s">
        <v>36</v>
      </c>
      <c r="H1985" s="186">
        <v>880000</v>
      </c>
      <c r="I1985" s="183" t="s">
        <v>33</v>
      </c>
      <c r="J1985" s="184"/>
      <c r="K1985" s="184"/>
      <c r="L1985" s="183">
        <v>2022</v>
      </c>
      <c r="M1985" s="184"/>
      <c r="N1985" s="183" t="s">
        <v>34</v>
      </c>
      <c r="O1985" s="184"/>
    </row>
    <row r="1986" spans="1:15" s="176" customFormat="1" ht="15" x14ac:dyDescent="0.15">
      <c r="A1986" s="183" t="s">
        <v>20</v>
      </c>
      <c r="B1986" s="183" t="s">
        <v>46</v>
      </c>
      <c r="C1986" s="184"/>
      <c r="D1986" s="184"/>
      <c r="E1986" s="184"/>
      <c r="F1986" s="185">
        <v>44958</v>
      </c>
      <c r="G1986" s="183" t="s">
        <v>47</v>
      </c>
      <c r="H1986" s="186">
        <v>180000</v>
      </c>
      <c r="I1986" s="183" t="s">
        <v>33</v>
      </c>
      <c r="J1986" s="184"/>
      <c r="K1986" s="184"/>
      <c r="L1986" s="183">
        <v>2022</v>
      </c>
      <c r="M1986" s="184"/>
      <c r="N1986" s="183" t="s">
        <v>34</v>
      </c>
      <c r="O1986" s="184"/>
    </row>
    <row r="1987" spans="1:15" s="176" customFormat="1" ht="15" x14ac:dyDescent="0.15">
      <c r="A1987" s="183" t="s">
        <v>20</v>
      </c>
      <c r="B1987" s="183" t="s">
        <v>46</v>
      </c>
      <c r="C1987" s="184"/>
      <c r="D1987" s="184"/>
      <c r="E1987" s="184"/>
      <c r="F1987" s="185">
        <v>44958</v>
      </c>
      <c r="G1987" s="183" t="s">
        <v>48</v>
      </c>
      <c r="H1987" s="186">
        <v>180000</v>
      </c>
      <c r="I1987" s="183" t="s">
        <v>33</v>
      </c>
      <c r="J1987" s="184"/>
      <c r="K1987" s="184"/>
      <c r="L1987" s="183">
        <v>2022</v>
      </c>
      <c r="M1987" s="184"/>
      <c r="N1987" s="183" t="s">
        <v>34</v>
      </c>
      <c r="O1987" s="184"/>
    </row>
    <row r="1988" spans="1:15" s="176" customFormat="1" ht="15" x14ac:dyDescent="0.15">
      <c r="A1988" s="183" t="s">
        <v>20</v>
      </c>
      <c r="B1988" s="183" t="s">
        <v>46</v>
      </c>
      <c r="C1988" s="184"/>
      <c r="D1988" s="184"/>
      <c r="E1988" s="184"/>
      <c r="F1988" s="185">
        <v>44958</v>
      </c>
      <c r="G1988" s="183" t="s">
        <v>566</v>
      </c>
      <c r="H1988" s="186">
        <v>920000</v>
      </c>
      <c r="I1988" s="183" t="s">
        <v>33</v>
      </c>
      <c r="J1988" s="184"/>
      <c r="K1988" s="184"/>
      <c r="L1988" s="183">
        <v>2022</v>
      </c>
      <c r="M1988" s="184"/>
      <c r="N1988" s="183" t="s">
        <v>34</v>
      </c>
      <c r="O1988" s="184"/>
    </row>
    <row r="1989" spans="1:15" s="176" customFormat="1" ht="15" x14ac:dyDescent="0.15">
      <c r="A1989" s="183" t="s">
        <v>20</v>
      </c>
      <c r="B1989" s="183" t="s">
        <v>46</v>
      </c>
      <c r="C1989" s="184"/>
      <c r="D1989" s="184"/>
      <c r="E1989" s="184"/>
      <c r="F1989" s="185">
        <v>44958</v>
      </c>
      <c r="G1989" s="183" t="s">
        <v>37</v>
      </c>
      <c r="H1989" s="186">
        <v>160000</v>
      </c>
      <c r="I1989" s="183" t="s">
        <v>33</v>
      </c>
      <c r="J1989" s="184"/>
      <c r="K1989" s="184"/>
      <c r="L1989" s="183">
        <v>2022</v>
      </c>
      <c r="M1989" s="184"/>
      <c r="N1989" s="183" t="s">
        <v>34</v>
      </c>
      <c r="O1989" s="184"/>
    </row>
    <row r="1990" spans="1:15" s="176" customFormat="1" ht="15" x14ac:dyDescent="0.15">
      <c r="A1990" s="183" t="s">
        <v>20</v>
      </c>
      <c r="B1990" s="183" t="s">
        <v>46</v>
      </c>
      <c r="C1990" s="184"/>
      <c r="D1990" s="184"/>
      <c r="E1990" s="184"/>
      <c r="F1990" s="185">
        <v>44959</v>
      </c>
      <c r="G1990" s="183" t="s">
        <v>47</v>
      </c>
      <c r="H1990" s="186">
        <v>400000</v>
      </c>
      <c r="I1990" s="183" t="s">
        <v>33</v>
      </c>
      <c r="J1990" s="184"/>
      <c r="K1990" s="184"/>
      <c r="L1990" s="183">
        <v>2022</v>
      </c>
      <c r="M1990" s="184"/>
      <c r="N1990" s="183" t="s">
        <v>34</v>
      </c>
      <c r="O1990" s="184"/>
    </row>
    <row r="1991" spans="1:15" s="176" customFormat="1" ht="15" x14ac:dyDescent="0.15">
      <c r="A1991" s="183" t="s">
        <v>20</v>
      </c>
      <c r="B1991" s="183" t="s">
        <v>46</v>
      </c>
      <c r="C1991" s="184"/>
      <c r="D1991" s="184"/>
      <c r="E1991" s="184"/>
      <c r="F1991" s="185">
        <v>44959</v>
      </c>
      <c r="G1991" s="183" t="s">
        <v>566</v>
      </c>
      <c r="H1991" s="186">
        <v>2240000</v>
      </c>
      <c r="I1991" s="183" t="s">
        <v>33</v>
      </c>
      <c r="J1991" s="184"/>
      <c r="K1991" s="184"/>
      <c r="L1991" s="183">
        <v>2022</v>
      </c>
      <c r="M1991" s="184"/>
      <c r="N1991" s="183" t="s">
        <v>34</v>
      </c>
      <c r="O1991" s="184"/>
    </row>
    <row r="1992" spans="1:15" s="176" customFormat="1" ht="15" x14ac:dyDescent="0.15">
      <c r="A1992" s="183" t="s">
        <v>20</v>
      </c>
      <c r="B1992" s="183" t="s">
        <v>46</v>
      </c>
      <c r="C1992" s="184"/>
      <c r="D1992" s="184"/>
      <c r="E1992" s="184"/>
      <c r="F1992" s="185">
        <v>44959</v>
      </c>
      <c r="G1992" s="183" t="s">
        <v>38</v>
      </c>
      <c r="H1992" s="186">
        <v>320000</v>
      </c>
      <c r="I1992" s="183" t="s">
        <v>33</v>
      </c>
      <c r="J1992" s="184"/>
      <c r="K1992" s="184"/>
      <c r="L1992" s="183">
        <v>2022</v>
      </c>
      <c r="M1992" s="184"/>
      <c r="N1992" s="183" t="s">
        <v>34</v>
      </c>
      <c r="O1992" s="184"/>
    </row>
    <row r="1993" spans="1:15" s="176" customFormat="1" ht="15" x14ac:dyDescent="0.15">
      <c r="A1993" s="183" t="s">
        <v>20</v>
      </c>
      <c r="B1993" s="183" t="s">
        <v>46</v>
      </c>
      <c r="C1993" s="184"/>
      <c r="D1993" s="184"/>
      <c r="E1993" s="184"/>
      <c r="F1993" s="185">
        <v>44959</v>
      </c>
      <c r="G1993" s="183" t="s">
        <v>36</v>
      </c>
      <c r="H1993" s="186">
        <v>210000</v>
      </c>
      <c r="I1993" s="183" t="s">
        <v>33</v>
      </c>
      <c r="J1993" s="184"/>
      <c r="K1993" s="184"/>
      <c r="L1993" s="183">
        <v>2022</v>
      </c>
      <c r="M1993" s="184"/>
      <c r="N1993" s="183" t="s">
        <v>34</v>
      </c>
      <c r="O1993" s="184"/>
    </row>
    <row r="1994" spans="1:15" s="176" customFormat="1" ht="15" x14ac:dyDescent="0.15">
      <c r="A1994" s="183" t="s">
        <v>20</v>
      </c>
      <c r="B1994" s="183" t="s">
        <v>46</v>
      </c>
      <c r="C1994" s="184"/>
      <c r="D1994" s="184"/>
      <c r="E1994" s="184"/>
      <c r="F1994" s="185">
        <v>44959</v>
      </c>
      <c r="G1994" s="183" t="s">
        <v>37</v>
      </c>
      <c r="H1994" s="186">
        <v>520000</v>
      </c>
      <c r="I1994" s="183" t="s">
        <v>33</v>
      </c>
      <c r="J1994" s="184"/>
      <c r="K1994" s="184"/>
      <c r="L1994" s="183">
        <v>2022</v>
      </c>
      <c r="M1994" s="184"/>
      <c r="N1994" s="183" t="s">
        <v>34</v>
      </c>
      <c r="O1994" s="184"/>
    </row>
    <row r="1995" spans="1:15" s="176" customFormat="1" ht="15" x14ac:dyDescent="0.15">
      <c r="A1995" s="183" t="s">
        <v>20</v>
      </c>
      <c r="B1995" s="183" t="s">
        <v>46</v>
      </c>
      <c r="C1995" s="184"/>
      <c r="D1995" s="184"/>
      <c r="E1995" s="184"/>
      <c r="F1995" s="185">
        <v>44960</v>
      </c>
      <c r="G1995" s="183" t="s">
        <v>566</v>
      </c>
      <c r="H1995" s="186">
        <v>790000</v>
      </c>
      <c r="I1995" s="183" t="s">
        <v>33</v>
      </c>
      <c r="J1995" s="184"/>
      <c r="K1995" s="184"/>
      <c r="L1995" s="183">
        <v>2022</v>
      </c>
      <c r="M1995" s="184"/>
      <c r="N1995" s="183" t="s">
        <v>34</v>
      </c>
      <c r="O1995" s="184"/>
    </row>
    <row r="1996" spans="1:15" s="176" customFormat="1" ht="15" x14ac:dyDescent="0.15">
      <c r="A1996" s="183" t="s">
        <v>20</v>
      </c>
      <c r="B1996" s="183" t="s">
        <v>46</v>
      </c>
      <c r="C1996" s="184"/>
      <c r="D1996" s="184"/>
      <c r="E1996" s="184"/>
      <c r="F1996" s="185">
        <v>44960</v>
      </c>
      <c r="G1996" s="183" t="s">
        <v>37</v>
      </c>
      <c r="H1996" s="186">
        <v>840000</v>
      </c>
      <c r="I1996" s="183" t="s">
        <v>33</v>
      </c>
      <c r="J1996" s="184"/>
      <c r="K1996" s="184"/>
      <c r="L1996" s="183">
        <v>2022</v>
      </c>
      <c r="M1996" s="184"/>
      <c r="N1996" s="183" t="s">
        <v>34</v>
      </c>
      <c r="O1996" s="184"/>
    </row>
    <row r="1997" spans="1:15" s="176" customFormat="1" ht="15" x14ac:dyDescent="0.15">
      <c r="A1997" s="183" t="s">
        <v>20</v>
      </c>
      <c r="B1997" s="183" t="s">
        <v>46</v>
      </c>
      <c r="C1997" s="184"/>
      <c r="D1997" s="184"/>
      <c r="E1997" s="184"/>
      <c r="F1997" s="185">
        <v>44963</v>
      </c>
      <c r="G1997" s="183" t="s">
        <v>47</v>
      </c>
      <c r="H1997" s="186">
        <v>190000</v>
      </c>
      <c r="I1997" s="183" t="s">
        <v>33</v>
      </c>
      <c r="J1997" s="184"/>
      <c r="K1997" s="184"/>
      <c r="L1997" s="183">
        <v>2022</v>
      </c>
      <c r="M1997" s="184"/>
      <c r="N1997" s="183" t="s">
        <v>34</v>
      </c>
      <c r="O1997" s="184"/>
    </row>
    <row r="1998" spans="1:15" s="176" customFormat="1" ht="15" x14ac:dyDescent="0.15">
      <c r="A1998" s="183" t="s">
        <v>20</v>
      </c>
      <c r="B1998" s="183" t="s">
        <v>46</v>
      </c>
      <c r="C1998" s="184"/>
      <c r="D1998" s="184"/>
      <c r="E1998" s="184"/>
      <c r="F1998" s="185">
        <v>44963</v>
      </c>
      <c r="G1998" s="183" t="s">
        <v>37</v>
      </c>
      <c r="H1998" s="186">
        <v>250000</v>
      </c>
      <c r="I1998" s="183" t="s">
        <v>33</v>
      </c>
      <c r="J1998" s="184"/>
      <c r="K1998" s="184"/>
      <c r="L1998" s="183">
        <v>2022</v>
      </c>
      <c r="M1998" s="184"/>
      <c r="N1998" s="183" t="s">
        <v>34</v>
      </c>
      <c r="O1998" s="184"/>
    </row>
    <row r="1999" spans="1:15" s="176" customFormat="1" ht="15" x14ac:dyDescent="0.15">
      <c r="A1999" s="183" t="s">
        <v>20</v>
      </c>
      <c r="B1999" s="183" t="s">
        <v>46</v>
      </c>
      <c r="C1999" s="184"/>
      <c r="D1999" s="184"/>
      <c r="E1999" s="184"/>
      <c r="F1999" s="185">
        <v>44963</v>
      </c>
      <c r="G1999" s="183" t="s">
        <v>575</v>
      </c>
      <c r="H1999" s="186">
        <v>70000</v>
      </c>
      <c r="I1999" s="183" t="s">
        <v>33</v>
      </c>
      <c r="J1999" s="184"/>
      <c r="K1999" s="184"/>
      <c r="L1999" s="183">
        <v>2022</v>
      </c>
      <c r="M1999" s="184"/>
      <c r="N1999" s="183" t="s">
        <v>34</v>
      </c>
      <c r="O1999" s="184"/>
    </row>
    <row r="2000" spans="1:15" s="176" customFormat="1" ht="15" x14ac:dyDescent="0.15">
      <c r="A2000" s="183" t="s">
        <v>20</v>
      </c>
      <c r="B2000" s="183" t="s">
        <v>46</v>
      </c>
      <c r="C2000" s="184"/>
      <c r="D2000" s="184"/>
      <c r="E2000" s="184"/>
      <c r="F2000" s="185">
        <v>44963</v>
      </c>
      <c r="G2000" s="183" t="s">
        <v>566</v>
      </c>
      <c r="H2000" s="186">
        <v>40000</v>
      </c>
      <c r="I2000" s="183" t="s">
        <v>33</v>
      </c>
      <c r="J2000" s="184"/>
      <c r="K2000" s="184"/>
      <c r="L2000" s="183">
        <v>2022</v>
      </c>
      <c r="M2000" s="184"/>
      <c r="N2000" s="183" t="s">
        <v>34</v>
      </c>
      <c r="O2000" s="184"/>
    </row>
    <row r="2001" spans="1:15" s="176" customFormat="1" ht="15" x14ac:dyDescent="0.15">
      <c r="A2001" s="183" t="s">
        <v>20</v>
      </c>
      <c r="B2001" s="183" t="s">
        <v>46</v>
      </c>
      <c r="C2001" s="184"/>
      <c r="D2001" s="184"/>
      <c r="E2001" s="184"/>
      <c r="F2001" s="185">
        <v>44964</v>
      </c>
      <c r="G2001" s="183" t="s">
        <v>39</v>
      </c>
      <c r="H2001" s="186">
        <v>220000</v>
      </c>
      <c r="I2001" s="183" t="s">
        <v>33</v>
      </c>
      <c r="J2001" s="184"/>
      <c r="K2001" s="184"/>
      <c r="L2001" s="183">
        <v>2022</v>
      </c>
      <c r="M2001" s="184"/>
      <c r="N2001" s="183" t="s">
        <v>34</v>
      </c>
      <c r="O2001" s="184"/>
    </row>
    <row r="2002" spans="1:15" s="176" customFormat="1" ht="15" x14ac:dyDescent="0.15">
      <c r="A2002" s="183" t="s">
        <v>20</v>
      </c>
      <c r="B2002" s="183" t="s">
        <v>46</v>
      </c>
      <c r="C2002" s="184"/>
      <c r="D2002" s="184"/>
      <c r="E2002" s="184"/>
      <c r="F2002" s="185">
        <v>44964</v>
      </c>
      <c r="G2002" s="183" t="s">
        <v>36</v>
      </c>
      <c r="H2002" s="186">
        <v>1510000</v>
      </c>
      <c r="I2002" s="183" t="s">
        <v>33</v>
      </c>
      <c r="J2002" s="184"/>
      <c r="K2002" s="184"/>
      <c r="L2002" s="183">
        <v>2022</v>
      </c>
      <c r="M2002" s="184"/>
      <c r="N2002" s="183" t="s">
        <v>34</v>
      </c>
      <c r="O2002" s="184"/>
    </row>
    <row r="2003" spans="1:15" s="176" customFormat="1" ht="15" x14ac:dyDescent="0.15">
      <c r="A2003" s="183" t="s">
        <v>20</v>
      </c>
      <c r="B2003" s="183" t="s">
        <v>46</v>
      </c>
      <c r="C2003" s="184"/>
      <c r="D2003" s="184"/>
      <c r="E2003" s="184"/>
      <c r="F2003" s="185">
        <v>44964</v>
      </c>
      <c r="G2003" s="183" t="s">
        <v>37</v>
      </c>
      <c r="H2003" s="186">
        <v>980000</v>
      </c>
      <c r="I2003" s="183" t="s">
        <v>33</v>
      </c>
      <c r="J2003" s="184"/>
      <c r="K2003" s="184"/>
      <c r="L2003" s="183">
        <v>2022</v>
      </c>
      <c r="M2003" s="184"/>
      <c r="N2003" s="183" t="s">
        <v>34</v>
      </c>
      <c r="O2003" s="184"/>
    </row>
    <row r="2004" spans="1:15" s="176" customFormat="1" ht="15" x14ac:dyDescent="0.15">
      <c r="A2004" s="183" t="s">
        <v>20</v>
      </c>
      <c r="B2004" s="183" t="s">
        <v>46</v>
      </c>
      <c r="C2004" s="184"/>
      <c r="D2004" s="184"/>
      <c r="E2004" s="184"/>
      <c r="F2004" s="185">
        <v>44965</v>
      </c>
      <c r="G2004" s="183" t="s">
        <v>36</v>
      </c>
      <c r="H2004" s="186">
        <v>500000</v>
      </c>
      <c r="I2004" s="183" t="s">
        <v>33</v>
      </c>
      <c r="J2004" s="184"/>
      <c r="K2004" s="184"/>
      <c r="L2004" s="183">
        <v>2022</v>
      </c>
      <c r="M2004" s="184"/>
      <c r="N2004" s="183" t="s">
        <v>34</v>
      </c>
      <c r="O2004" s="184"/>
    </row>
    <row r="2005" spans="1:15" s="176" customFormat="1" ht="15" x14ac:dyDescent="0.15">
      <c r="A2005" s="183" t="s">
        <v>20</v>
      </c>
      <c r="B2005" s="183" t="s">
        <v>46</v>
      </c>
      <c r="C2005" s="184"/>
      <c r="D2005" s="184"/>
      <c r="E2005" s="184"/>
      <c r="F2005" s="185">
        <v>44965</v>
      </c>
      <c r="G2005" s="183" t="s">
        <v>37</v>
      </c>
      <c r="H2005" s="186">
        <v>170000</v>
      </c>
      <c r="I2005" s="183" t="s">
        <v>33</v>
      </c>
      <c r="J2005" s="184"/>
      <c r="K2005" s="184"/>
      <c r="L2005" s="183">
        <v>2022</v>
      </c>
      <c r="M2005" s="184"/>
      <c r="N2005" s="183" t="s">
        <v>34</v>
      </c>
      <c r="O2005" s="184"/>
    </row>
    <row r="2006" spans="1:15" s="176" customFormat="1" ht="15" x14ac:dyDescent="0.15">
      <c r="A2006" s="183" t="s">
        <v>20</v>
      </c>
      <c r="B2006" s="183" t="s">
        <v>46</v>
      </c>
      <c r="C2006" s="184"/>
      <c r="D2006" s="184"/>
      <c r="E2006" s="184"/>
      <c r="F2006" s="185">
        <v>44965</v>
      </c>
      <c r="G2006" s="183" t="s">
        <v>47</v>
      </c>
      <c r="H2006" s="186">
        <v>120000</v>
      </c>
      <c r="I2006" s="183" t="s">
        <v>33</v>
      </c>
      <c r="J2006" s="184"/>
      <c r="K2006" s="184"/>
      <c r="L2006" s="183">
        <v>2022</v>
      </c>
      <c r="M2006" s="184"/>
      <c r="N2006" s="183" t="s">
        <v>34</v>
      </c>
      <c r="O2006" s="184"/>
    </row>
    <row r="2007" spans="1:15" s="176" customFormat="1" ht="15" x14ac:dyDescent="0.15">
      <c r="A2007" s="183" t="s">
        <v>20</v>
      </c>
      <c r="B2007" s="183" t="s">
        <v>46</v>
      </c>
      <c r="C2007" s="184"/>
      <c r="D2007" s="184"/>
      <c r="E2007" s="184"/>
      <c r="F2007" s="185">
        <v>44965</v>
      </c>
      <c r="G2007" s="183" t="s">
        <v>48</v>
      </c>
      <c r="H2007" s="186">
        <v>310000</v>
      </c>
      <c r="I2007" s="183" t="s">
        <v>33</v>
      </c>
      <c r="J2007" s="184"/>
      <c r="K2007" s="184"/>
      <c r="L2007" s="183">
        <v>2022</v>
      </c>
      <c r="M2007" s="184"/>
      <c r="N2007" s="183" t="s">
        <v>34</v>
      </c>
      <c r="O2007" s="184"/>
    </row>
    <row r="2008" spans="1:15" s="176" customFormat="1" ht="15" x14ac:dyDescent="0.15">
      <c r="A2008" s="183" t="s">
        <v>20</v>
      </c>
      <c r="B2008" s="183" t="s">
        <v>46</v>
      </c>
      <c r="C2008" s="184"/>
      <c r="D2008" s="184"/>
      <c r="E2008" s="184"/>
      <c r="F2008" s="185">
        <v>44965</v>
      </c>
      <c r="G2008" s="183" t="s">
        <v>566</v>
      </c>
      <c r="H2008" s="186">
        <v>490000</v>
      </c>
      <c r="I2008" s="183" t="s">
        <v>33</v>
      </c>
      <c r="J2008" s="184"/>
      <c r="K2008" s="184"/>
      <c r="L2008" s="183">
        <v>2022</v>
      </c>
      <c r="M2008" s="184"/>
      <c r="N2008" s="183" t="s">
        <v>34</v>
      </c>
      <c r="O2008" s="184"/>
    </row>
    <row r="2009" spans="1:15" s="176" customFormat="1" ht="15" x14ac:dyDescent="0.15">
      <c r="A2009" s="183" t="s">
        <v>20</v>
      </c>
      <c r="B2009" s="183" t="s">
        <v>46</v>
      </c>
      <c r="C2009" s="184"/>
      <c r="D2009" s="184"/>
      <c r="E2009" s="184"/>
      <c r="F2009" s="185">
        <v>44966</v>
      </c>
      <c r="G2009" s="183" t="s">
        <v>566</v>
      </c>
      <c r="H2009" s="186">
        <v>3410000</v>
      </c>
      <c r="I2009" s="183" t="s">
        <v>33</v>
      </c>
      <c r="J2009" s="184"/>
      <c r="K2009" s="184"/>
      <c r="L2009" s="183">
        <v>2022</v>
      </c>
      <c r="M2009" s="184"/>
      <c r="N2009" s="183" t="s">
        <v>34</v>
      </c>
      <c r="O2009" s="184"/>
    </row>
    <row r="2010" spans="1:15" s="176" customFormat="1" ht="15" x14ac:dyDescent="0.15">
      <c r="A2010" s="183" t="s">
        <v>20</v>
      </c>
      <c r="B2010" s="183" t="s">
        <v>46</v>
      </c>
      <c r="C2010" s="184"/>
      <c r="D2010" s="184"/>
      <c r="E2010" s="184"/>
      <c r="F2010" s="185">
        <v>44966</v>
      </c>
      <c r="G2010" s="183" t="s">
        <v>575</v>
      </c>
      <c r="H2010" s="186">
        <v>40000</v>
      </c>
      <c r="I2010" s="183" t="s">
        <v>33</v>
      </c>
      <c r="J2010" s="184"/>
      <c r="K2010" s="184"/>
      <c r="L2010" s="183">
        <v>2022</v>
      </c>
      <c r="M2010" s="184"/>
      <c r="N2010" s="183" t="s">
        <v>34</v>
      </c>
      <c r="O2010" s="184"/>
    </row>
    <row r="2011" spans="1:15" s="176" customFormat="1" ht="15" x14ac:dyDescent="0.15">
      <c r="A2011" s="183" t="s">
        <v>20</v>
      </c>
      <c r="B2011" s="183" t="s">
        <v>46</v>
      </c>
      <c r="C2011" s="184"/>
      <c r="D2011" s="184"/>
      <c r="E2011" s="184"/>
      <c r="F2011" s="185">
        <v>44966</v>
      </c>
      <c r="G2011" s="183" t="s">
        <v>37</v>
      </c>
      <c r="H2011" s="186">
        <v>220000</v>
      </c>
      <c r="I2011" s="183" t="s">
        <v>33</v>
      </c>
      <c r="J2011" s="184"/>
      <c r="K2011" s="184"/>
      <c r="L2011" s="183">
        <v>2022</v>
      </c>
      <c r="M2011" s="184"/>
      <c r="N2011" s="183" t="s">
        <v>34</v>
      </c>
      <c r="O2011" s="184"/>
    </row>
    <row r="2012" spans="1:15" s="176" customFormat="1" ht="15" x14ac:dyDescent="0.15">
      <c r="A2012" s="183" t="s">
        <v>20</v>
      </c>
      <c r="B2012" s="183" t="s">
        <v>46</v>
      </c>
      <c r="C2012" s="184"/>
      <c r="D2012" s="184"/>
      <c r="E2012" s="184"/>
      <c r="F2012" s="185">
        <v>44966</v>
      </c>
      <c r="G2012" s="183" t="s">
        <v>47</v>
      </c>
      <c r="H2012" s="186">
        <v>530000</v>
      </c>
      <c r="I2012" s="183" t="s">
        <v>33</v>
      </c>
      <c r="J2012" s="184"/>
      <c r="K2012" s="184"/>
      <c r="L2012" s="183">
        <v>2022</v>
      </c>
      <c r="M2012" s="184"/>
      <c r="N2012" s="183" t="s">
        <v>34</v>
      </c>
      <c r="O2012" s="184"/>
    </row>
    <row r="2013" spans="1:15" s="176" customFormat="1" ht="15" x14ac:dyDescent="0.15">
      <c r="A2013" s="183" t="s">
        <v>20</v>
      </c>
      <c r="B2013" s="183" t="s">
        <v>46</v>
      </c>
      <c r="C2013" s="184"/>
      <c r="D2013" s="184"/>
      <c r="E2013" s="184"/>
      <c r="F2013" s="185">
        <v>44966</v>
      </c>
      <c r="G2013" s="183" t="s">
        <v>36</v>
      </c>
      <c r="H2013" s="186">
        <v>170000</v>
      </c>
      <c r="I2013" s="183" t="s">
        <v>33</v>
      </c>
      <c r="J2013" s="184"/>
      <c r="K2013" s="184"/>
      <c r="L2013" s="183">
        <v>2022</v>
      </c>
      <c r="M2013" s="184"/>
      <c r="N2013" s="183" t="s">
        <v>34</v>
      </c>
      <c r="O2013" s="184"/>
    </row>
    <row r="2014" spans="1:15" s="176" customFormat="1" ht="15" x14ac:dyDescent="0.15">
      <c r="A2014" s="183" t="s">
        <v>20</v>
      </c>
      <c r="B2014" s="183" t="s">
        <v>46</v>
      </c>
      <c r="C2014" s="184"/>
      <c r="D2014" s="184"/>
      <c r="E2014" s="184"/>
      <c r="F2014" s="185">
        <v>44967</v>
      </c>
      <c r="G2014" s="183" t="s">
        <v>566</v>
      </c>
      <c r="H2014" s="186">
        <v>600000</v>
      </c>
      <c r="I2014" s="183" t="s">
        <v>33</v>
      </c>
      <c r="J2014" s="184"/>
      <c r="K2014" s="184"/>
      <c r="L2014" s="183">
        <v>2022</v>
      </c>
      <c r="M2014" s="184"/>
      <c r="N2014" s="183" t="s">
        <v>34</v>
      </c>
      <c r="O2014" s="184"/>
    </row>
    <row r="2015" spans="1:15" s="176" customFormat="1" ht="15" x14ac:dyDescent="0.15">
      <c r="A2015" s="183" t="s">
        <v>20</v>
      </c>
      <c r="B2015" s="183" t="s">
        <v>46</v>
      </c>
      <c r="C2015" s="184"/>
      <c r="D2015" s="184"/>
      <c r="E2015" s="184"/>
      <c r="F2015" s="185">
        <v>44967</v>
      </c>
      <c r="G2015" s="183" t="s">
        <v>37</v>
      </c>
      <c r="H2015" s="186">
        <v>1250000</v>
      </c>
      <c r="I2015" s="183" t="s">
        <v>33</v>
      </c>
      <c r="J2015" s="184"/>
      <c r="K2015" s="184"/>
      <c r="L2015" s="183">
        <v>2022</v>
      </c>
      <c r="M2015" s="184"/>
      <c r="N2015" s="183" t="s">
        <v>34</v>
      </c>
      <c r="O2015" s="184"/>
    </row>
    <row r="2016" spans="1:15" s="176" customFormat="1" ht="15" x14ac:dyDescent="0.15">
      <c r="A2016" s="183" t="s">
        <v>20</v>
      </c>
      <c r="B2016" s="183" t="s">
        <v>46</v>
      </c>
      <c r="C2016" s="184"/>
      <c r="D2016" s="184"/>
      <c r="E2016" s="184"/>
      <c r="F2016" s="185">
        <v>44967</v>
      </c>
      <c r="G2016" s="183" t="s">
        <v>38</v>
      </c>
      <c r="H2016" s="186">
        <v>170000</v>
      </c>
      <c r="I2016" s="183" t="s">
        <v>33</v>
      </c>
      <c r="J2016" s="184"/>
      <c r="K2016" s="184"/>
      <c r="L2016" s="183">
        <v>2022</v>
      </c>
      <c r="M2016" s="184"/>
      <c r="N2016" s="183" t="s">
        <v>34</v>
      </c>
      <c r="O2016" s="184"/>
    </row>
    <row r="2017" spans="1:15" s="176" customFormat="1" ht="15" x14ac:dyDescent="0.15">
      <c r="A2017" s="183" t="s">
        <v>20</v>
      </c>
      <c r="B2017" s="183" t="s">
        <v>46</v>
      </c>
      <c r="C2017" s="184"/>
      <c r="D2017" s="184"/>
      <c r="E2017" s="184"/>
      <c r="F2017" s="185">
        <v>44967</v>
      </c>
      <c r="G2017" s="183" t="s">
        <v>36</v>
      </c>
      <c r="H2017" s="186">
        <v>210000</v>
      </c>
      <c r="I2017" s="183" t="s">
        <v>33</v>
      </c>
      <c r="J2017" s="184"/>
      <c r="K2017" s="184"/>
      <c r="L2017" s="183">
        <v>2022</v>
      </c>
      <c r="M2017" s="184"/>
      <c r="N2017" s="183" t="s">
        <v>34</v>
      </c>
      <c r="O2017" s="184"/>
    </row>
    <row r="2018" spans="1:15" s="176" customFormat="1" ht="15" x14ac:dyDescent="0.15">
      <c r="A2018" s="183" t="s">
        <v>20</v>
      </c>
      <c r="B2018" s="183" t="s">
        <v>46</v>
      </c>
      <c r="C2018" s="184"/>
      <c r="D2018" s="184"/>
      <c r="E2018" s="184"/>
      <c r="F2018" s="185">
        <v>44970</v>
      </c>
      <c r="G2018" s="183" t="s">
        <v>47</v>
      </c>
      <c r="H2018" s="186">
        <v>130000</v>
      </c>
      <c r="I2018" s="183" t="s">
        <v>33</v>
      </c>
      <c r="J2018" s="184"/>
      <c r="K2018" s="184"/>
      <c r="L2018" s="183">
        <v>2022</v>
      </c>
      <c r="M2018" s="184"/>
      <c r="N2018" s="183" t="s">
        <v>34</v>
      </c>
      <c r="O2018" s="184"/>
    </row>
    <row r="2019" spans="1:15" s="176" customFormat="1" ht="15" x14ac:dyDescent="0.15">
      <c r="A2019" s="183" t="s">
        <v>20</v>
      </c>
      <c r="B2019" s="183" t="s">
        <v>46</v>
      </c>
      <c r="C2019" s="184"/>
      <c r="D2019" s="184"/>
      <c r="E2019" s="184"/>
      <c r="F2019" s="185">
        <v>44970</v>
      </c>
      <c r="G2019" s="183" t="s">
        <v>566</v>
      </c>
      <c r="H2019" s="186">
        <v>120000</v>
      </c>
      <c r="I2019" s="183" t="s">
        <v>33</v>
      </c>
      <c r="J2019" s="184"/>
      <c r="K2019" s="184"/>
      <c r="L2019" s="183">
        <v>2022</v>
      </c>
      <c r="M2019" s="184"/>
      <c r="N2019" s="183" t="s">
        <v>34</v>
      </c>
      <c r="O2019" s="184"/>
    </row>
    <row r="2020" spans="1:15" s="176" customFormat="1" ht="15" x14ac:dyDescent="0.15">
      <c r="A2020" s="183" t="s">
        <v>20</v>
      </c>
      <c r="B2020" s="183" t="s">
        <v>46</v>
      </c>
      <c r="C2020" s="184"/>
      <c r="D2020" s="184"/>
      <c r="E2020" s="184"/>
      <c r="F2020" s="185">
        <v>44970</v>
      </c>
      <c r="G2020" s="183" t="s">
        <v>37</v>
      </c>
      <c r="H2020" s="186">
        <v>430000</v>
      </c>
      <c r="I2020" s="183" t="s">
        <v>33</v>
      </c>
      <c r="J2020" s="184"/>
      <c r="K2020" s="184"/>
      <c r="L2020" s="183">
        <v>2022</v>
      </c>
      <c r="M2020" s="184"/>
      <c r="N2020" s="183" t="s">
        <v>34</v>
      </c>
      <c r="O2020" s="184"/>
    </row>
    <row r="2021" spans="1:15" s="176" customFormat="1" ht="15" x14ac:dyDescent="0.15">
      <c r="A2021" s="183" t="s">
        <v>20</v>
      </c>
      <c r="B2021" s="183" t="s">
        <v>46</v>
      </c>
      <c r="C2021" s="184"/>
      <c r="D2021" s="184"/>
      <c r="E2021" s="184"/>
      <c r="F2021" s="185">
        <v>44971</v>
      </c>
      <c r="G2021" s="183" t="s">
        <v>36</v>
      </c>
      <c r="H2021" s="186">
        <v>90000</v>
      </c>
      <c r="I2021" s="183" t="s">
        <v>33</v>
      </c>
      <c r="J2021" s="184"/>
      <c r="K2021" s="184"/>
      <c r="L2021" s="183">
        <v>2022</v>
      </c>
      <c r="M2021" s="184"/>
      <c r="N2021" s="183" t="s">
        <v>34</v>
      </c>
      <c r="O2021" s="184"/>
    </row>
    <row r="2022" spans="1:15" s="176" customFormat="1" ht="15" x14ac:dyDescent="0.15">
      <c r="A2022" s="183" t="s">
        <v>20</v>
      </c>
      <c r="B2022" s="183" t="s">
        <v>46</v>
      </c>
      <c r="C2022" s="184"/>
      <c r="D2022" s="184"/>
      <c r="E2022" s="184"/>
      <c r="F2022" s="185">
        <v>44971</v>
      </c>
      <c r="G2022" s="183" t="s">
        <v>37</v>
      </c>
      <c r="H2022" s="186">
        <v>40000</v>
      </c>
      <c r="I2022" s="183" t="s">
        <v>33</v>
      </c>
      <c r="J2022" s="184"/>
      <c r="K2022" s="184"/>
      <c r="L2022" s="183">
        <v>2022</v>
      </c>
      <c r="M2022" s="184"/>
      <c r="N2022" s="183" t="s">
        <v>34</v>
      </c>
      <c r="O2022" s="184"/>
    </row>
    <row r="2023" spans="1:15" s="176" customFormat="1" ht="15" x14ac:dyDescent="0.15">
      <c r="A2023" s="183" t="s">
        <v>20</v>
      </c>
      <c r="B2023" s="183" t="s">
        <v>46</v>
      </c>
      <c r="C2023" s="184"/>
      <c r="D2023" s="184"/>
      <c r="E2023" s="184"/>
      <c r="F2023" s="185">
        <v>44971</v>
      </c>
      <c r="G2023" s="183" t="s">
        <v>38</v>
      </c>
      <c r="H2023" s="186">
        <v>450000</v>
      </c>
      <c r="I2023" s="183" t="s">
        <v>33</v>
      </c>
      <c r="J2023" s="184"/>
      <c r="K2023" s="184"/>
      <c r="L2023" s="183">
        <v>2022</v>
      </c>
      <c r="M2023" s="184"/>
      <c r="N2023" s="183" t="s">
        <v>34</v>
      </c>
      <c r="O2023" s="184"/>
    </row>
    <row r="2024" spans="1:15" s="176" customFormat="1" ht="15" x14ac:dyDescent="0.15">
      <c r="A2024" s="183" t="s">
        <v>20</v>
      </c>
      <c r="B2024" s="183" t="s">
        <v>46</v>
      </c>
      <c r="C2024" s="184"/>
      <c r="D2024" s="184"/>
      <c r="E2024" s="184"/>
      <c r="F2024" s="185">
        <v>44972</v>
      </c>
      <c r="G2024" s="183" t="s">
        <v>36</v>
      </c>
      <c r="H2024" s="186">
        <v>660000</v>
      </c>
      <c r="I2024" s="183" t="s">
        <v>33</v>
      </c>
      <c r="J2024" s="184"/>
      <c r="K2024" s="184"/>
      <c r="L2024" s="183">
        <v>2022</v>
      </c>
      <c r="M2024" s="184"/>
      <c r="N2024" s="183" t="s">
        <v>34</v>
      </c>
      <c r="O2024" s="184"/>
    </row>
    <row r="2025" spans="1:15" s="176" customFormat="1" ht="15" x14ac:dyDescent="0.15">
      <c r="A2025" s="183" t="s">
        <v>20</v>
      </c>
      <c r="B2025" s="183" t="s">
        <v>46</v>
      </c>
      <c r="C2025" s="184"/>
      <c r="D2025" s="184"/>
      <c r="E2025" s="184"/>
      <c r="F2025" s="185">
        <v>44972</v>
      </c>
      <c r="G2025" s="183" t="s">
        <v>47</v>
      </c>
      <c r="H2025" s="186">
        <v>320000</v>
      </c>
      <c r="I2025" s="183" t="s">
        <v>33</v>
      </c>
      <c r="J2025" s="184"/>
      <c r="K2025" s="184"/>
      <c r="L2025" s="183">
        <v>2022</v>
      </c>
      <c r="M2025" s="184"/>
      <c r="N2025" s="183" t="s">
        <v>34</v>
      </c>
      <c r="O2025" s="184"/>
    </row>
    <row r="2026" spans="1:15" s="176" customFormat="1" ht="15" x14ac:dyDescent="0.15">
      <c r="A2026" s="183" t="s">
        <v>20</v>
      </c>
      <c r="B2026" s="183" t="s">
        <v>46</v>
      </c>
      <c r="C2026" s="184"/>
      <c r="D2026" s="184"/>
      <c r="E2026" s="184"/>
      <c r="F2026" s="185">
        <v>44972</v>
      </c>
      <c r="G2026" s="183" t="s">
        <v>48</v>
      </c>
      <c r="H2026" s="186">
        <v>220000</v>
      </c>
      <c r="I2026" s="183" t="s">
        <v>33</v>
      </c>
      <c r="J2026" s="184"/>
      <c r="K2026" s="184"/>
      <c r="L2026" s="183">
        <v>2022</v>
      </c>
      <c r="M2026" s="184"/>
      <c r="N2026" s="183" t="s">
        <v>34</v>
      </c>
      <c r="O2026" s="184"/>
    </row>
    <row r="2027" spans="1:15" s="176" customFormat="1" ht="15" x14ac:dyDescent="0.15">
      <c r="A2027" s="183" t="s">
        <v>20</v>
      </c>
      <c r="B2027" s="183" t="s">
        <v>46</v>
      </c>
      <c r="C2027" s="184"/>
      <c r="D2027" s="184"/>
      <c r="E2027" s="184"/>
      <c r="F2027" s="185">
        <v>44972</v>
      </c>
      <c r="G2027" s="183" t="s">
        <v>566</v>
      </c>
      <c r="H2027" s="186">
        <v>830000</v>
      </c>
      <c r="I2027" s="183" t="s">
        <v>33</v>
      </c>
      <c r="J2027" s="184"/>
      <c r="K2027" s="184"/>
      <c r="L2027" s="183">
        <v>2022</v>
      </c>
      <c r="M2027" s="184"/>
      <c r="N2027" s="183" t="s">
        <v>34</v>
      </c>
      <c r="O2027" s="184"/>
    </row>
    <row r="2028" spans="1:15" s="176" customFormat="1" ht="15" x14ac:dyDescent="0.15">
      <c r="A2028" s="183" t="s">
        <v>20</v>
      </c>
      <c r="B2028" s="183" t="s">
        <v>46</v>
      </c>
      <c r="C2028" s="184"/>
      <c r="D2028" s="184"/>
      <c r="E2028" s="184"/>
      <c r="F2028" s="185">
        <v>44972</v>
      </c>
      <c r="G2028" s="183" t="s">
        <v>37</v>
      </c>
      <c r="H2028" s="186">
        <v>1950000</v>
      </c>
      <c r="I2028" s="183" t="s">
        <v>33</v>
      </c>
      <c r="J2028" s="184"/>
      <c r="K2028" s="184"/>
      <c r="L2028" s="183">
        <v>2022</v>
      </c>
      <c r="M2028" s="184"/>
      <c r="N2028" s="183" t="s">
        <v>34</v>
      </c>
      <c r="O2028" s="184"/>
    </row>
    <row r="2029" spans="1:15" s="176" customFormat="1" ht="15" x14ac:dyDescent="0.15">
      <c r="A2029" s="183" t="s">
        <v>20</v>
      </c>
      <c r="B2029" s="183" t="s">
        <v>46</v>
      </c>
      <c r="C2029" s="184"/>
      <c r="D2029" s="184"/>
      <c r="E2029" s="184"/>
      <c r="F2029" s="185">
        <v>44973</v>
      </c>
      <c r="G2029" s="183" t="s">
        <v>47</v>
      </c>
      <c r="H2029" s="186">
        <v>870000</v>
      </c>
      <c r="I2029" s="183" t="s">
        <v>33</v>
      </c>
      <c r="J2029" s="184"/>
      <c r="K2029" s="184"/>
      <c r="L2029" s="183">
        <v>2022</v>
      </c>
      <c r="M2029" s="184"/>
      <c r="N2029" s="183" t="s">
        <v>34</v>
      </c>
      <c r="O2029" s="184"/>
    </row>
    <row r="2030" spans="1:15" s="176" customFormat="1" ht="15" x14ac:dyDescent="0.15">
      <c r="A2030" s="183" t="s">
        <v>20</v>
      </c>
      <c r="B2030" s="183" t="s">
        <v>46</v>
      </c>
      <c r="C2030" s="184"/>
      <c r="D2030" s="184"/>
      <c r="E2030" s="184"/>
      <c r="F2030" s="185">
        <v>44973</v>
      </c>
      <c r="G2030" s="183" t="s">
        <v>566</v>
      </c>
      <c r="H2030" s="186">
        <v>580000</v>
      </c>
      <c r="I2030" s="183" t="s">
        <v>33</v>
      </c>
      <c r="J2030" s="184"/>
      <c r="K2030" s="184"/>
      <c r="L2030" s="183">
        <v>2022</v>
      </c>
      <c r="M2030" s="184"/>
      <c r="N2030" s="183" t="s">
        <v>34</v>
      </c>
      <c r="O2030" s="184"/>
    </row>
    <row r="2031" spans="1:15" s="176" customFormat="1" ht="15" x14ac:dyDescent="0.15">
      <c r="A2031" s="183" t="s">
        <v>20</v>
      </c>
      <c r="B2031" s="183" t="s">
        <v>46</v>
      </c>
      <c r="C2031" s="184"/>
      <c r="D2031" s="184"/>
      <c r="E2031" s="184"/>
      <c r="F2031" s="185">
        <v>44973</v>
      </c>
      <c r="G2031" s="183" t="s">
        <v>37</v>
      </c>
      <c r="H2031" s="186">
        <v>350000</v>
      </c>
      <c r="I2031" s="183" t="s">
        <v>33</v>
      </c>
      <c r="J2031" s="184"/>
      <c r="K2031" s="184"/>
      <c r="L2031" s="183">
        <v>2022</v>
      </c>
      <c r="M2031" s="184"/>
      <c r="N2031" s="183" t="s">
        <v>34</v>
      </c>
      <c r="O2031" s="184"/>
    </row>
    <row r="2032" spans="1:15" s="176" customFormat="1" ht="15" x14ac:dyDescent="0.15">
      <c r="A2032" s="183" t="s">
        <v>20</v>
      </c>
      <c r="B2032" s="183" t="s">
        <v>46</v>
      </c>
      <c r="C2032" s="184"/>
      <c r="D2032" s="184"/>
      <c r="E2032" s="184"/>
      <c r="F2032" s="185">
        <v>44973</v>
      </c>
      <c r="G2032" s="183" t="s">
        <v>36</v>
      </c>
      <c r="H2032" s="186">
        <v>540000</v>
      </c>
      <c r="I2032" s="183" t="s">
        <v>33</v>
      </c>
      <c r="J2032" s="184"/>
      <c r="K2032" s="184"/>
      <c r="L2032" s="183">
        <v>2022</v>
      </c>
      <c r="M2032" s="184"/>
      <c r="N2032" s="183" t="s">
        <v>34</v>
      </c>
      <c r="O2032" s="184"/>
    </row>
    <row r="2033" spans="1:15" s="176" customFormat="1" ht="15" x14ac:dyDescent="0.15">
      <c r="A2033" s="183" t="s">
        <v>20</v>
      </c>
      <c r="B2033" s="183" t="s">
        <v>46</v>
      </c>
      <c r="C2033" s="184"/>
      <c r="D2033" s="184"/>
      <c r="E2033" s="184"/>
      <c r="F2033" s="185">
        <v>44973</v>
      </c>
      <c r="G2033" s="183" t="s">
        <v>38</v>
      </c>
      <c r="H2033" s="186">
        <v>210000</v>
      </c>
      <c r="I2033" s="183" t="s">
        <v>33</v>
      </c>
      <c r="J2033" s="184"/>
      <c r="K2033" s="184"/>
      <c r="L2033" s="183">
        <v>2022</v>
      </c>
      <c r="M2033" s="184"/>
      <c r="N2033" s="183" t="s">
        <v>34</v>
      </c>
      <c r="O2033" s="184"/>
    </row>
    <row r="2034" spans="1:15" s="176" customFormat="1" ht="15" x14ac:dyDescent="0.15">
      <c r="A2034" s="183" t="s">
        <v>20</v>
      </c>
      <c r="B2034" s="183" t="s">
        <v>46</v>
      </c>
      <c r="C2034" s="184"/>
      <c r="D2034" s="184"/>
      <c r="E2034" s="184"/>
      <c r="F2034" s="185">
        <v>44974</v>
      </c>
      <c r="G2034" s="183" t="s">
        <v>36</v>
      </c>
      <c r="H2034" s="186">
        <v>40000</v>
      </c>
      <c r="I2034" s="183" t="s">
        <v>33</v>
      </c>
      <c r="J2034" s="184"/>
      <c r="K2034" s="184"/>
      <c r="L2034" s="183">
        <v>2022</v>
      </c>
      <c r="M2034" s="184"/>
      <c r="N2034" s="183" t="s">
        <v>34</v>
      </c>
      <c r="O2034" s="184"/>
    </row>
    <row r="2035" spans="1:15" s="176" customFormat="1" ht="15" x14ac:dyDescent="0.15">
      <c r="A2035" s="183" t="s">
        <v>20</v>
      </c>
      <c r="B2035" s="183" t="s">
        <v>46</v>
      </c>
      <c r="C2035" s="184"/>
      <c r="D2035" s="184"/>
      <c r="E2035" s="184"/>
      <c r="F2035" s="185">
        <v>44974</v>
      </c>
      <c r="G2035" s="183" t="s">
        <v>566</v>
      </c>
      <c r="H2035" s="186">
        <v>730000</v>
      </c>
      <c r="I2035" s="183" t="s">
        <v>33</v>
      </c>
      <c r="J2035" s="184"/>
      <c r="K2035" s="184"/>
      <c r="L2035" s="183">
        <v>2022</v>
      </c>
      <c r="M2035" s="184"/>
      <c r="N2035" s="183" t="s">
        <v>34</v>
      </c>
      <c r="O2035" s="184"/>
    </row>
    <row r="2036" spans="1:15" s="176" customFormat="1" ht="15" x14ac:dyDescent="0.15">
      <c r="A2036" s="183" t="s">
        <v>20</v>
      </c>
      <c r="B2036" s="183" t="s">
        <v>46</v>
      </c>
      <c r="C2036" s="184"/>
      <c r="D2036" s="184"/>
      <c r="E2036" s="184"/>
      <c r="F2036" s="185">
        <v>44974</v>
      </c>
      <c r="G2036" s="183" t="s">
        <v>38</v>
      </c>
      <c r="H2036" s="186">
        <v>210000</v>
      </c>
      <c r="I2036" s="183" t="s">
        <v>33</v>
      </c>
      <c r="J2036" s="184"/>
      <c r="K2036" s="184"/>
      <c r="L2036" s="183">
        <v>2022</v>
      </c>
      <c r="M2036" s="184"/>
      <c r="N2036" s="183" t="s">
        <v>34</v>
      </c>
      <c r="O2036" s="184"/>
    </row>
    <row r="2037" spans="1:15" s="176" customFormat="1" ht="15" x14ac:dyDescent="0.15">
      <c r="A2037" s="183" t="s">
        <v>20</v>
      </c>
      <c r="B2037" s="183" t="s">
        <v>46</v>
      </c>
      <c r="C2037" s="184"/>
      <c r="D2037" s="184"/>
      <c r="E2037" s="184"/>
      <c r="F2037" s="185">
        <v>44974</v>
      </c>
      <c r="G2037" s="183" t="s">
        <v>37</v>
      </c>
      <c r="H2037" s="186">
        <v>1490000</v>
      </c>
      <c r="I2037" s="183" t="s">
        <v>33</v>
      </c>
      <c r="J2037" s="184"/>
      <c r="K2037" s="184"/>
      <c r="L2037" s="183">
        <v>2022</v>
      </c>
      <c r="M2037" s="184"/>
      <c r="N2037" s="183" t="s">
        <v>34</v>
      </c>
      <c r="O2037" s="184"/>
    </row>
    <row r="2038" spans="1:15" s="176" customFormat="1" ht="15" x14ac:dyDescent="0.15">
      <c r="A2038" s="183" t="s">
        <v>20</v>
      </c>
      <c r="B2038" s="183" t="s">
        <v>46</v>
      </c>
      <c r="C2038" s="184"/>
      <c r="D2038" s="184"/>
      <c r="E2038" s="184"/>
      <c r="F2038" s="185">
        <v>44974</v>
      </c>
      <c r="G2038" s="183" t="s">
        <v>47</v>
      </c>
      <c r="H2038" s="186">
        <v>40000</v>
      </c>
      <c r="I2038" s="183" t="s">
        <v>33</v>
      </c>
      <c r="J2038" s="184"/>
      <c r="K2038" s="184"/>
      <c r="L2038" s="183">
        <v>2022</v>
      </c>
      <c r="M2038" s="184"/>
      <c r="N2038" s="183" t="s">
        <v>34</v>
      </c>
      <c r="O2038" s="184"/>
    </row>
    <row r="2039" spans="1:15" s="176" customFormat="1" ht="15" x14ac:dyDescent="0.15">
      <c r="A2039" s="183" t="s">
        <v>20</v>
      </c>
      <c r="B2039" s="183" t="s">
        <v>46</v>
      </c>
      <c r="C2039" s="184"/>
      <c r="D2039" s="184"/>
      <c r="E2039" s="184"/>
      <c r="F2039" s="185">
        <v>44978</v>
      </c>
      <c r="G2039" s="183" t="s">
        <v>575</v>
      </c>
      <c r="H2039" s="186">
        <v>70000</v>
      </c>
      <c r="I2039" s="183" t="s">
        <v>33</v>
      </c>
      <c r="J2039" s="184"/>
      <c r="K2039" s="184"/>
      <c r="L2039" s="183">
        <v>2022</v>
      </c>
      <c r="M2039" s="184"/>
      <c r="N2039" s="183" t="s">
        <v>34</v>
      </c>
      <c r="O2039" s="184"/>
    </row>
    <row r="2040" spans="1:15" s="176" customFormat="1" ht="15" x14ac:dyDescent="0.15">
      <c r="A2040" s="183" t="s">
        <v>20</v>
      </c>
      <c r="B2040" s="183" t="s">
        <v>46</v>
      </c>
      <c r="C2040" s="184"/>
      <c r="D2040" s="184"/>
      <c r="E2040" s="184"/>
      <c r="F2040" s="185">
        <v>44978</v>
      </c>
      <c r="G2040" s="183" t="s">
        <v>37</v>
      </c>
      <c r="H2040" s="186">
        <v>300000</v>
      </c>
      <c r="I2040" s="183" t="s">
        <v>33</v>
      </c>
      <c r="J2040" s="184"/>
      <c r="K2040" s="184"/>
      <c r="L2040" s="183">
        <v>2022</v>
      </c>
      <c r="M2040" s="184"/>
      <c r="N2040" s="183" t="s">
        <v>34</v>
      </c>
      <c r="O2040" s="184"/>
    </row>
    <row r="2041" spans="1:15" s="176" customFormat="1" ht="15" x14ac:dyDescent="0.15">
      <c r="A2041" s="183" t="s">
        <v>20</v>
      </c>
      <c r="B2041" s="183" t="s">
        <v>46</v>
      </c>
      <c r="C2041" s="184"/>
      <c r="D2041" s="184"/>
      <c r="E2041" s="184"/>
      <c r="F2041" s="185">
        <v>44978</v>
      </c>
      <c r="G2041" s="183" t="s">
        <v>36</v>
      </c>
      <c r="H2041" s="186">
        <v>1270000</v>
      </c>
      <c r="I2041" s="183" t="s">
        <v>33</v>
      </c>
      <c r="J2041" s="184"/>
      <c r="K2041" s="184"/>
      <c r="L2041" s="183">
        <v>2022</v>
      </c>
      <c r="M2041" s="184"/>
      <c r="N2041" s="183" t="s">
        <v>34</v>
      </c>
      <c r="O2041" s="184"/>
    </row>
    <row r="2042" spans="1:15" s="176" customFormat="1" ht="15" x14ac:dyDescent="0.15">
      <c r="A2042" s="183" t="s">
        <v>20</v>
      </c>
      <c r="B2042" s="183" t="s">
        <v>46</v>
      </c>
      <c r="C2042" s="184"/>
      <c r="D2042" s="184"/>
      <c r="E2042" s="184"/>
      <c r="F2042" s="185">
        <v>44979</v>
      </c>
      <c r="G2042" s="183" t="s">
        <v>47</v>
      </c>
      <c r="H2042" s="186">
        <v>210000</v>
      </c>
      <c r="I2042" s="183" t="s">
        <v>33</v>
      </c>
      <c r="J2042" s="184"/>
      <c r="K2042" s="184"/>
      <c r="L2042" s="183">
        <v>2022</v>
      </c>
      <c r="M2042" s="184"/>
      <c r="N2042" s="183" t="s">
        <v>34</v>
      </c>
      <c r="O2042" s="184"/>
    </row>
    <row r="2043" spans="1:15" s="176" customFormat="1" ht="15" x14ac:dyDescent="0.15">
      <c r="A2043" s="183" t="s">
        <v>20</v>
      </c>
      <c r="B2043" s="183" t="s">
        <v>46</v>
      </c>
      <c r="C2043" s="184"/>
      <c r="D2043" s="184"/>
      <c r="E2043" s="184"/>
      <c r="F2043" s="185">
        <v>44979</v>
      </c>
      <c r="G2043" s="183" t="s">
        <v>39</v>
      </c>
      <c r="H2043" s="186">
        <v>260000</v>
      </c>
      <c r="I2043" s="183" t="s">
        <v>33</v>
      </c>
      <c r="J2043" s="184"/>
      <c r="K2043" s="184"/>
      <c r="L2043" s="183">
        <v>2022</v>
      </c>
      <c r="M2043" s="184"/>
      <c r="N2043" s="183" t="s">
        <v>34</v>
      </c>
      <c r="O2043" s="184"/>
    </row>
    <row r="2044" spans="1:15" s="176" customFormat="1" ht="15" x14ac:dyDescent="0.15">
      <c r="A2044" s="183" t="s">
        <v>20</v>
      </c>
      <c r="B2044" s="183" t="s">
        <v>46</v>
      </c>
      <c r="C2044" s="184"/>
      <c r="D2044" s="184"/>
      <c r="E2044" s="184"/>
      <c r="F2044" s="185">
        <v>44979</v>
      </c>
      <c r="G2044" s="183" t="s">
        <v>36</v>
      </c>
      <c r="H2044" s="186">
        <v>90000</v>
      </c>
      <c r="I2044" s="183" t="s">
        <v>33</v>
      </c>
      <c r="J2044" s="184"/>
      <c r="K2044" s="184"/>
      <c r="L2044" s="183">
        <v>2022</v>
      </c>
      <c r="M2044" s="184"/>
      <c r="N2044" s="183" t="s">
        <v>34</v>
      </c>
      <c r="O2044" s="184"/>
    </row>
    <row r="2045" spans="1:15" s="176" customFormat="1" ht="15" x14ac:dyDescent="0.15">
      <c r="A2045" s="183" t="s">
        <v>20</v>
      </c>
      <c r="B2045" s="183" t="s">
        <v>46</v>
      </c>
      <c r="C2045" s="184"/>
      <c r="D2045" s="184"/>
      <c r="E2045" s="184"/>
      <c r="F2045" s="185">
        <v>44979</v>
      </c>
      <c r="G2045" s="183" t="s">
        <v>37</v>
      </c>
      <c r="H2045" s="186">
        <v>1740000</v>
      </c>
      <c r="I2045" s="183" t="s">
        <v>33</v>
      </c>
      <c r="J2045" s="184"/>
      <c r="K2045" s="184"/>
      <c r="L2045" s="183">
        <v>2022</v>
      </c>
      <c r="M2045" s="184"/>
      <c r="N2045" s="183" t="s">
        <v>34</v>
      </c>
      <c r="O2045" s="184"/>
    </row>
    <row r="2046" spans="1:15" s="176" customFormat="1" ht="15" x14ac:dyDescent="0.15">
      <c r="A2046" s="183" t="s">
        <v>20</v>
      </c>
      <c r="B2046" s="183" t="s">
        <v>46</v>
      </c>
      <c r="C2046" s="184"/>
      <c r="D2046" s="184"/>
      <c r="E2046" s="184"/>
      <c r="F2046" s="185">
        <v>44980</v>
      </c>
      <c r="G2046" s="183" t="s">
        <v>47</v>
      </c>
      <c r="H2046" s="186">
        <v>300000</v>
      </c>
      <c r="I2046" s="183" t="s">
        <v>33</v>
      </c>
      <c r="J2046" s="184"/>
      <c r="K2046" s="184"/>
      <c r="L2046" s="183">
        <v>2022</v>
      </c>
      <c r="M2046" s="184"/>
      <c r="N2046" s="183" t="s">
        <v>34</v>
      </c>
      <c r="O2046" s="184"/>
    </row>
    <row r="2047" spans="1:15" s="176" customFormat="1" ht="15" x14ac:dyDescent="0.15">
      <c r="A2047" s="183" t="s">
        <v>20</v>
      </c>
      <c r="B2047" s="183" t="s">
        <v>46</v>
      </c>
      <c r="C2047" s="184"/>
      <c r="D2047" s="184"/>
      <c r="E2047" s="184"/>
      <c r="F2047" s="185">
        <v>44980</v>
      </c>
      <c r="G2047" s="183" t="s">
        <v>36</v>
      </c>
      <c r="H2047" s="186">
        <v>730000</v>
      </c>
      <c r="I2047" s="183" t="s">
        <v>33</v>
      </c>
      <c r="J2047" s="184"/>
      <c r="K2047" s="184"/>
      <c r="L2047" s="183">
        <v>2022</v>
      </c>
      <c r="M2047" s="184"/>
      <c r="N2047" s="183" t="s">
        <v>34</v>
      </c>
      <c r="O2047" s="184"/>
    </row>
    <row r="2048" spans="1:15" s="176" customFormat="1" ht="15" x14ac:dyDescent="0.15">
      <c r="A2048" s="183" t="s">
        <v>20</v>
      </c>
      <c r="B2048" s="183" t="s">
        <v>46</v>
      </c>
      <c r="C2048" s="184"/>
      <c r="D2048" s="184"/>
      <c r="E2048" s="184"/>
      <c r="F2048" s="185">
        <v>44980</v>
      </c>
      <c r="G2048" s="183" t="s">
        <v>566</v>
      </c>
      <c r="H2048" s="186">
        <v>770000</v>
      </c>
      <c r="I2048" s="183" t="s">
        <v>33</v>
      </c>
      <c r="J2048" s="184"/>
      <c r="K2048" s="184"/>
      <c r="L2048" s="183">
        <v>2022</v>
      </c>
      <c r="M2048" s="184"/>
      <c r="N2048" s="183" t="s">
        <v>34</v>
      </c>
      <c r="O2048" s="184"/>
    </row>
    <row r="2049" spans="1:15" s="176" customFormat="1" ht="15" x14ac:dyDescent="0.15">
      <c r="A2049" s="183" t="s">
        <v>20</v>
      </c>
      <c r="B2049" s="183" t="s">
        <v>46</v>
      </c>
      <c r="C2049" s="184"/>
      <c r="D2049" s="184"/>
      <c r="E2049" s="184"/>
      <c r="F2049" s="185">
        <v>44980</v>
      </c>
      <c r="G2049" s="183" t="s">
        <v>48</v>
      </c>
      <c r="H2049" s="186">
        <v>260000</v>
      </c>
      <c r="I2049" s="183" t="s">
        <v>33</v>
      </c>
      <c r="J2049" s="184"/>
      <c r="K2049" s="184"/>
      <c r="L2049" s="183">
        <v>2022</v>
      </c>
      <c r="M2049" s="184"/>
      <c r="N2049" s="183" t="s">
        <v>34</v>
      </c>
      <c r="O2049" s="184"/>
    </row>
    <row r="2050" spans="1:15" s="176" customFormat="1" ht="15" x14ac:dyDescent="0.15">
      <c r="A2050" s="183" t="s">
        <v>20</v>
      </c>
      <c r="B2050" s="183" t="s">
        <v>46</v>
      </c>
      <c r="C2050" s="184"/>
      <c r="D2050" s="184"/>
      <c r="E2050" s="184"/>
      <c r="F2050" s="185">
        <v>44981</v>
      </c>
      <c r="G2050" s="183" t="s">
        <v>566</v>
      </c>
      <c r="H2050" s="186">
        <v>1790000</v>
      </c>
      <c r="I2050" s="183" t="s">
        <v>33</v>
      </c>
      <c r="J2050" s="184"/>
      <c r="K2050" s="184"/>
      <c r="L2050" s="183">
        <v>2022</v>
      </c>
      <c r="M2050" s="184"/>
      <c r="N2050" s="183" t="s">
        <v>34</v>
      </c>
      <c r="O2050" s="184"/>
    </row>
    <row r="2051" spans="1:15" s="176" customFormat="1" ht="15" x14ac:dyDescent="0.15">
      <c r="A2051" s="183" t="s">
        <v>20</v>
      </c>
      <c r="B2051" s="183" t="s">
        <v>46</v>
      </c>
      <c r="C2051" s="184"/>
      <c r="D2051" s="184"/>
      <c r="E2051" s="184"/>
      <c r="F2051" s="185">
        <v>44981</v>
      </c>
      <c r="G2051" s="183" t="s">
        <v>36</v>
      </c>
      <c r="H2051" s="186">
        <v>540000</v>
      </c>
      <c r="I2051" s="183" t="s">
        <v>33</v>
      </c>
      <c r="J2051" s="184"/>
      <c r="K2051" s="184"/>
      <c r="L2051" s="183">
        <v>2022</v>
      </c>
      <c r="M2051" s="184"/>
      <c r="N2051" s="183" t="s">
        <v>34</v>
      </c>
      <c r="O2051" s="184"/>
    </row>
    <row r="2052" spans="1:15" s="176" customFormat="1" ht="15" x14ac:dyDescent="0.15">
      <c r="A2052" s="183" t="s">
        <v>20</v>
      </c>
      <c r="B2052" s="183" t="s">
        <v>46</v>
      </c>
      <c r="C2052" s="184"/>
      <c r="D2052" s="184"/>
      <c r="E2052" s="184"/>
      <c r="F2052" s="185">
        <v>44981</v>
      </c>
      <c r="G2052" s="183" t="s">
        <v>37</v>
      </c>
      <c r="H2052" s="186">
        <v>520000</v>
      </c>
      <c r="I2052" s="183" t="s">
        <v>33</v>
      </c>
      <c r="J2052" s="184"/>
      <c r="K2052" s="184"/>
      <c r="L2052" s="183">
        <v>2022</v>
      </c>
      <c r="M2052" s="184"/>
      <c r="N2052" s="183" t="s">
        <v>34</v>
      </c>
      <c r="O2052" s="184"/>
    </row>
    <row r="2053" spans="1:15" s="176" customFormat="1" ht="15" x14ac:dyDescent="0.15">
      <c r="A2053" s="183" t="s">
        <v>20</v>
      </c>
      <c r="B2053" s="183" t="s">
        <v>46</v>
      </c>
      <c r="C2053" s="184"/>
      <c r="D2053" s="184"/>
      <c r="E2053" s="184"/>
      <c r="F2053" s="185">
        <v>44981</v>
      </c>
      <c r="G2053" s="183" t="s">
        <v>38</v>
      </c>
      <c r="H2053" s="186">
        <v>260000</v>
      </c>
      <c r="I2053" s="183" t="s">
        <v>33</v>
      </c>
      <c r="J2053" s="184"/>
      <c r="K2053" s="184"/>
      <c r="L2053" s="183">
        <v>2022</v>
      </c>
      <c r="M2053" s="184"/>
      <c r="N2053" s="183" t="s">
        <v>34</v>
      </c>
      <c r="O2053" s="184"/>
    </row>
    <row r="2054" spans="1:15" s="176" customFormat="1" ht="15" x14ac:dyDescent="0.15">
      <c r="A2054" s="183" t="s">
        <v>20</v>
      </c>
      <c r="B2054" s="183" t="s">
        <v>46</v>
      </c>
      <c r="C2054" s="184"/>
      <c r="D2054" s="184"/>
      <c r="E2054" s="184"/>
      <c r="F2054" s="185">
        <v>44981</v>
      </c>
      <c r="G2054" s="183" t="s">
        <v>47</v>
      </c>
      <c r="H2054" s="186">
        <v>120000</v>
      </c>
      <c r="I2054" s="183" t="s">
        <v>33</v>
      </c>
      <c r="J2054" s="184"/>
      <c r="K2054" s="184"/>
      <c r="L2054" s="183">
        <v>2022</v>
      </c>
      <c r="M2054" s="184"/>
      <c r="N2054" s="183" t="s">
        <v>34</v>
      </c>
      <c r="O2054" s="184"/>
    </row>
    <row r="2055" spans="1:15" s="176" customFormat="1" ht="15" x14ac:dyDescent="0.15">
      <c r="A2055" s="183" t="s">
        <v>20</v>
      </c>
      <c r="B2055" s="183" t="s">
        <v>46</v>
      </c>
      <c r="C2055" s="184"/>
      <c r="D2055" s="184"/>
      <c r="E2055" s="184"/>
      <c r="F2055" s="185">
        <v>44981</v>
      </c>
      <c r="G2055" s="183" t="s">
        <v>569</v>
      </c>
      <c r="H2055" s="186">
        <v>40000</v>
      </c>
      <c r="I2055" s="183" t="s">
        <v>33</v>
      </c>
      <c r="J2055" s="184"/>
      <c r="K2055" s="184"/>
      <c r="L2055" s="183">
        <v>2022</v>
      </c>
      <c r="M2055" s="184"/>
      <c r="N2055" s="183" t="s">
        <v>34</v>
      </c>
      <c r="O2055" s="184"/>
    </row>
    <row r="2056" spans="1:15" s="176" customFormat="1" ht="15" x14ac:dyDescent="0.15">
      <c r="A2056" s="183" t="s">
        <v>20</v>
      </c>
      <c r="B2056" s="183" t="s">
        <v>46</v>
      </c>
      <c r="C2056" s="184"/>
      <c r="D2056" s="184"/>
      <c r="E2056" s="184"/>
      <c r="F2056" s="185">
        <v>44984</v>
      </c>
      <c r="G2056" s="183" t="s">
        <v>566</v>
      </c>
      <c r="H2056" s="186">
        <v>130000</v>
      </c>
      <c r="I2056" s="183" t="s">
        <v>33</v>
      </c>
      <c r="J2056" s="184"/>
      <c r="K2056" s="184"/>
      <c r="L2056" s="183">
        <v>2022</v>
      </c>
      <c r="M2056" s="184"/>
      <c r="N2056" s="183" t="s">
        <v>34</v>
      </c>
      <c r="O2056" s="184"/>
    </row>
    <row r="2057" spans="1:15" s="176" customFormat="1" ht="15" x14ac:dyDescent="0.15">
      <c r="A2057" s="183" t="s">
        <v>20</v>
      </c>
      <c r="B2057" s="183" t="s">
        <v>46</v>
      </c>
      <c r="C2057" s="184"/>
      <c r="D2057" s="184"/>
      <c r="E2057" s="184"/>
      <c r="F2057" s="185">
        <v>44984</v>
      </c>
      <c r="G2057" s="183" t="s">
        <v>36</v>
      </c>
      <c r="H2057" s="186">
        <v>40000</v>
      </c>
      <c r="I2057" s="183" t="s">
        <v>33</v>
      </c>
      <c r="J2057" s="184"/>
      <c r="K2057" s="184"/>
      <c r="L2057" s="183">
        <v>2022</v>
      </c>
      <c r="M2057" s="184"/>
      <c r="N2057" s="183" t="s">
        <v>34</v>
      </c>
      <c r="O2057" s="184"/>
    </row>
    <row r="2058" spans="1:15" s="176" customFormat="1" ht="15" x14ac:dyDescent="0.15">
      <c r="A2058" s="183" t="s">
        <v>20</v>
      </c>
      <c r="B2058" s="183" t="s">
        <v>46</v>
      </c>
      <c r="C2058" s="184"/>
      <c r="D2058" s="184"/>
      <c r="E2058" s="184"/>
      <c r="F2058" s="185">
        <v>44984</v>
      </c>
      <c r="G2058" s="183" t="s">
        <v>37</v>
      </c>
      <c r="H2058" s="186">
        <v>1320000</v>
      </c>
      <c r="I2058" s="183" t="s">
        <v>33</v>
      </c>
      <c r="J2058" s="184"/>
      <c r="K2058" s="184"/>
      <c r="L2058" s="183">
        <v>2022</v>
      </c>
      <c r="M2058" s="184"/>
      <c r="N2058" s="183" t="s">
        <v>34</v>
      </c>
      <c r="O2058" s="184"/>
    </row>
    <row r="2059" spans="1:15" s="176" customFormat="1" ht="15" x14ac:dyDescent="0.15">
      <c r="A2059" s="183" t="s">
        <v>20</v>
      </c>
      <c r="B2059" s="183" t="s">
        <v>46</v>
      </c>
      <c r="C2059" s="184"/>
      <c r="D2059" s="184"/>
      <c r="E2059" s="184"/>
      <c r="F2059" s="185">
        <v>44985</v>
      </c>
      <c r="G2059" s="183" t="s">
        <v>566</v>
      </c>
      <c r="H2059" s="186">
        <v>1180000</v>
      </c>
      <c r="I2059" s="183" t="s">
        <v>33</v>
      </c>
      <c r="J2059" s="184"/>
      <c r="K2059" s="184"/>
      <c r="L2059" s="183">
        <v>2022</v>
      </c>
      <c r="M2059" s="184"/>
      <c r="N2059" s="183" t="s">
        <v>34</v>
      </c>
      <c r="O2059" s="184"/>
    </row>
    <row r="2060" spans="1:15" s="176" customFormat="1" ht="15" x14ac:dyDescent="0.15">
      <c r="A2060" s="183" t="s">
        <v>20</v>
      </c>
      <c r="B2060" s="183" t="s">
        <v>46</v>
      </c>
      <c r="C2060" s="184"/>
      <c r="D2060" s="184"/>
      <c r="E2060" s="184"/>
      <c r="F2060" s="185">
        <v>44985</v>
      </c>
      <c r="G2060" s="183" t="s">
        <v>38</v>
      </c>
      <c r="H2060" s="186">
        <v>220000</v>
      </c>
      <c r="I2060" s="183" t="s">
        <v>33</v>
      </c>
      <c r="J2060" s="184"/>
      <c r="K2060" s="184"/>
      <c r="L2060" s="183">
        <v>2022</v>
      </c>
      <c r="M2060" s="184"/>
      <c r="N2060" s="183" t="s">
        <v>34</v>
      </c>
      <c r="O2060" s="184"/>
    </row>
    <row r="2061" spans="1:15" s="176" customFormat="1" ht="15" x14ac:dyDescent="0.15">
      <c r="A2061" s="183" t="s">
        <v>20</v>
      </c>
      <c r="B2061" s="183" t="s">
        <v>46</v>
      </c>
      <c r="C2061" s="184"/>
      <c r="D2061" s="184"/>
      <c r="E2061" s="184"/>
      <c r="F2061" s="185">
        <v>44985</v>
      </c>
      <c r="G2061" s="183" t="s">
        <v>47</v>
      </c>
      <c r="H2061" s="186">
        <v>130000</v>
      </c>
      <c r="I2061" s="183" t="s">
        <v>33</v>
      </c>
      <c r="J2061" s="184"/>
      <c r="K2061" s="184"/>
      <c r="L2061" s="183">
        <v>2022</v>
      </c>
      <c r="M2061" s="184"/>
      <c r="N2061" s="183" t="s">
        <v>34</v>
      </c>
      <c r="O2061" s="184"/>
    </row>
    <row r="2062" spans="1:15" s="176" customFormat="1" ht="15" x14ac:dyDescent="0.15">
      <c r="A2062" s="183" t="s">
        <v>20</v>
      </c>
      <c r="B2062" s="183" t="s">
        <v>46</v>
      </c>
      <c r="C2062" s="184"/>
      <c r="D2062" s="184"/>
      <c r="E2062" s="184"/>
      <c r="F2062" s="185">
        <v>44986</v>
      </c>
      <c r="G2062" s="183" t="s">
        <v>47</v>
      </c>
      <c r="H2062" s="186">
        <v>140000</v>
      </c>
      <c r="I2062" s="183" t="s">
        <v>33</v>
      </c>
      <c r="J2062" s="184"/>
      <c r="K2062" s="184"/>
      <c r="L2062" s="183">
        <v>2022</v>
      </c>
      <c r="M2062" s="184"/>
      <c r="N2062" s="183" t="s">
        <v>34</v>
      </c>
      <c r="O2062" s="184"/>
    </row>
    <row r="2063" spans="1:15" s="176" customFormat="1" ht="15" x14ac:dyDescent="0.15">
      <c r="A2063" s="183" t="s">
        <v>20</v>
      </c>
      <c r="B2063" s="183" t="s">
        <v>46</v>
      </c>
      <c r="C2063" s="184"/>
      <c r="D2063" s="184"/>
      <c r="E2063" s="184"/>
      <c r="F2063" s="185">
        <v>44986</v>
      </c>
      <c r="G2063" s="183" t="s">
        <v>37</v>
      </c>
      <c r="H2063" s="186">
        <v>880000</v>
      </c>
      <c r="I2063" s="183" t="s">
        <v>33</v>
      </c>
      <c r="J2063" s="184"/>
      <c r="K2063" s="184"/>
      <c r="L2063" s="183">
        <v>2022</v>
      </c>
      <c r="M2063" s="184"/>
      <c r="N2063" s="183" t="s">
        <v>34</v>
      </c>
      <c r="O2063" s="184"/>
    </row>
    <row r="2064" spans="1:15" s="176" customFormat="1" ht="15" x14ac:dyDescent="0.15">
      <c r="A2064" s="183" t="s">
        <v>20</v>
      </c>
      <c r="B2064" s="183" t="s">
        <v>46</v>
      </c>
      <c r="C2064" s="184"/>
      <c r="D2064" s="184"/>
      <c r="E2064" s="184"/>
      <c r="F2064" s="185">
        <v>44986</v>
      </c>
      <c r="G2064" s="183" t="s">
        <v>36</v>
      </c>
      <c r="H2064" s="186">
        <v>220000</v>
      </c>
      <c r="I2064" s="183" t="s">
        <v>33</v>
      </c>
      <c r="J2064" s="184"/>
      <c r="K2064" s="184"/>
      <c r="L2064" s="183">
        <v>2022</v>
      </c>
      <c r="M2064" s="184"/>
      <c r="N2064" s="183" t="s">
        <v>34</v>
      </c>
      <c r="O2064" s="184"/>
    </row>
    <row r="2065" spans="1:15" s="176" customFormat="1" ht="15" x14ac:dyDescent="0.15">
      <c r="A2065" s="183" t="s">
        <v>20</v>
      </c>
      <c r="B2065" s="183" t="s">
        <v>46</v>
      </c>
      <c r="C2065" s="184"/>
      <c r="D2065" s="184"/>
      <c r="E2065" s="184"/>
      <c r="F2065" s="185">
        <v>44986</v>
      </c>
      <c r="G2065" s="183" t="s">
        <v>48</v>
      </c>
      <c r="H2065" s="186">
        <v>180000</v>
      </c>
      <c r="I2065" s="183" t="s">
        <v>33</v>
      </c>
      <c r="J2065" s="184"/>
      <c r="K2065" s="184"/>
      <c r="L2065" s="183">
        <v>2022</v>
      </c>
      <c r="M2065" s="184"/>
      <c r="N2065" s="183" t="s">
        <v>34</v>
      </c>
      <c r="O2065" s="184"/>
    </row>
    <row r="2066" spans="1:15" s="176" customFormat="1" ht="15" x14ac:dyDescent="0.15">
      <c r="A2066" s="183" t="s">
        <v>20</v>
      </c>
      <c r="B2066" s="183" t="s">
        <v>46</v>
      </c>
      <c r="C2066" s="184"/>
      <c r="D2066" s="184"/>
      <c r="E2066" s="184"/>
      <c r="F2066" s="185">
        <v>44986</v>
      </c>
      <c r="G2066" s="183" t="s">
        <v>566</v>
      </c>
      <c r="H2066" s="186">
        <v>760000</v>
      </c>
      <c r="I2066" s="183" t="s">
        <v>33</v>
      </c>
      <c r="J2066" s="184"/>
      <c r="K2066" s="184"/>
      <c r="L2066" s="183">
        <v>2022</v>
      </c>
      <c r="M2066" s="184"/>
      <c r="N2066" s="183" t="s">
        <v>34</v>
      </c>
      <c r="O2066" s="184"/>
    </row>
    <row r="2067" spans="1:15" s="176" customFormat="1" ht="15" x14ac:dyDescent="0.15">
      <c r="A2067" s="183" t="s">
        <v>20</v>
      </c>
      <c r="B2067" s="183" t="s">
        <v>46</v>
      </c>
      <c r="C2067" s="184"/>
      <c r="D2067" s="184"/>
      <c r="E2067" s="184"/>
      <c r="F2067" s="185">
        <v>44987</v>
      </c>
      <c r="G2067" s="183" t="s">
        <v>566</v>
      </c>
      <c r="H2067" s="186">
        <v>850000</v>
      </c>
      <c r="I2067" s="183" t="s">
        <v>33</v>
      </c>
      <c r="J2067" s="184"/>
      <c r="K2067" s="184"/>
      <c r="L2067" s="183">
        <v>2022</v>
      </c>
      <c r="M2067" s="184"/>
      <c r="N2067" s="183" t="s">
        <v>34</v>
      </c>
      <c r="O2067" s="184"/>
    </row>
    <row r="2068" spans="1:15" s="176" customFormat="1" ht="15" x14ac:dyDescent="0.15">
      <c r="A2068" s="183" t="s">
        <v>20</v>
      </c>
      <c r="B2068" s="183" t="s">
        <v>46</v>
      </c>
      <c r="C2068" s="184"/>
      <c r="D2068" s="184"/>
      <c r="E2068" s="184"/>
      <c r="F2068" s="185">
        <v>44987</v>
      </c>
      <c r="G2068" s="183" t="s">
        <v>47</v>
      </c>
      <c r="H2068" s="186">
        <v>430000</v>
      </c>
      <c r="I2068" s="183" t="s">
        <v>33</v>
      </c>
      <c r="J2068" s="184"/>
      <c r="K2068" s="184"/>
      <c r="L2068" s="183">
        <v>2022</v>
      </c>
      <c r="M2068" s="184"/>
      <c r="N2068" s="183" t="s">
        <v>34</v>
      </c>
      <c r="O2068" s="184"/>
    </row>
    <row r="2069" spans="1:15" s="176" customFormat="1" ht="15" x14ac:dyDescent="0.15">
      <c r="A2069" s="183" t="s">
        <v>20</v>
      </c>
      <c r="B2069" s="183" t="s">
        <v>46</v>
      </c>
      <c r="C2069" s="184"/>
      <c r="D2069" s="184"/>
      <c r="E2069" s="184"/>
      <c r="F2069" s="185">
        <v>44987</v>
      </c>
      <c r="G2069" s="183" t="s">
        <v>37</v>
      </c>
      <c r="H2069" s="186">
        <v>600000</v>
      </c>
      <c r="I2069" s="183" t="s">
        <v>33</v>
      </c>
      <c r="J2069" s="184"/>
      <c r="K2069" s="184"/>
      <c r="L2069" s="183">
        <v>2022</v>
      </c>
      <c r="M2069" s="184"/>
      <c r="N2069" s="183" t="s">
        <v>34</v>
      </c>
      <c r="O2069" s="184"/>
    </row>
    <row r="2070" spans="1:15" s="176" customFormat="1" ht="15" x14ac:dyDescent="0.15">
      <c r="A2070" s="183" t="s">
        <v>20</v>
      </c>
      <c r="B2070" s="183" t="s">
        <v>46</v>
      </c>
      <c r="C2070" s="184"/>
      <c r="D2070" s="184"/>
      <c r="E2070" s="184"/>
      <c r="F2070" s="185">
        <v>44987</v>
      </c>
      <c r="G2070" s="183" t="s">
        <v>36</v>
      </c>
      <c r="H2070" s="186">
        <v>870000</v>
      </c>
      <c r="I2070" s="183" t="s">
        <v>33</v>
      </c>
      <c r="J2070" s="184"/>
      <c r="K2070" s="184"/>
      <c r="L2070" s="183">
        <v>2022</v>
      </c>
      <c r="M2070" s="184"/>
      <c r="N2070" s="183" t="s">
        <v>34</v>
      </c>
      <c r="O2070" s="184"/>
    </row>
    <row r="2071" spans="1:15" s="176" customFormat="1" ht="15" x14ac:dyDescent="0.15">
      <c r="A2071" s="183" t="s">
        <v>20</v>
      </c>
      <c r="B2071" s="183" t="s">
        <v>46</v>
      </c>
      <c r="C2071" s="184"/>
      <c r="D2071" s="184"/>
      <c r="E2071" s="184"/>
      <c r="F2071" s="185">
        <v>44987</v>
      </c>
      <c r="G2071" s="183" t="s">
        <v>38</v>
      </c>
      <c r="H2071" s="186">
        <v>210000</v>
      </c>
      <c r="I2071" s="183" t="s">
        <v>33</v>
      </c>
      <c r="J2071" s="184"/>
      <c r="K2071" s="184"/>
      <c r="L2071" s="183">
        <v>2022</v>
      </c>
      <c r="M2071" s="184"/>
      <c r="N2071" s="183" t="s">
        <v>34</v>
      </c>
      <c r="O2071" s="184"/>
    </row>
    <row r="2072" spans="1:15" s="176" customFormat="1" ht="15" x14ac:dyDescent="0.15">
      <c r="A2072" s="183" t="s">
        <v>20</v>
      </c>
      <c r="B2072" s="183" t="s">
        <v>46</v>
      </c>
      <c r="C2072" s="184"/>
      <c r="D2072" s="184"/>
      <c r="E2072" s="184"/>
      <c r="F2072" s="185">
        <v>44988</v>
      </c>
      <c r="G2072" s="183" t="s">
        <v>37</v>
      </c>
      <c r="H2072" s="186">
        <v>1220000</v>
      </c>
      <c r="I2072" s="183" t="s">
        <v>33</v>
      </c>
      <c r="J2072" s="184"/>
      <c r="K2072" s="184"/>
      <c r="L2072" s="183">
        <v>2022</v>
      </c>
      <c r="M2072" s="184"/>
      <c r="N2072" s="183" t="s">
        <v>34</v>
      </c>
      <c r="O2072" s="184"/>
    </row>
    <row r="2073" spans="1:15" s="176" customFormat="1" ht="15" x14ac:dyDescent="0.15">
      <c r="A2073" s="183" t="s">
        <v>20</v>
      </c>
      <c r="B2073" s="183" t="s">
        <v>46</v>
      </c>
      <c r="C2073" s="184"/>
      <c r="D2073" s="184"/>
      <c r="E2073" s="184"/>
      <c r="F2073" s="185">
        <v>44988</v>
      </c>
      <c r="G2073" s="183" t="s">
        <v>38</v>
      </c>
      <c r="H2073" s="186">
        <v>90000</v>
      </c>
      <c r="I2073" s="183" t="s">
        <v>33</v>
      </c>
      <c r="J2073" s="184"/>
      <c r="K2073" s="184"/>
      <c r="L2073" s="183">
        <v>2022</v>
      </c>
      <c r="M2073" s="184"/>
      <c r="N2073" s="183" t="s">
        <v>34</v>
      </c>
      <c r="O2073" s="184"/>
    </row>
    <row r="2074" spans="1:15" s="176" customFormat="1" ht="15" x14ac:dyDescent="0.15">
      <c r="A2074" s="183" t="s">
        <v>20</v>
      </c>
      <c r="B2074" s="183" t="s">
        <v>46</v>
      </c>
      <c r="C2074" s="184"/>
      <c r="D2074" s="184"/>
      <c r="E2074" s="184"/>
      <c r="F2074" s="185">
        <v>44988</v>
      </c>
      <c r="G2074" s="183" t="s">
        <v>47</v>
      </c>
      <c r="H2074" s="186">
        <v>40000</v>
      </c>
      <c r="I2074" s="183" t="s">
        <v>33</v>
      </c>
      <c r="J2074" s="184"/>
      <c r="K2074" s="184"/>
      <c r="L2074" s="183">
        <v>2022</v>
      </c>
      <c r="M2074" s="184"/>
      <c r="N2074" s="183" t="s">
        <v>34</v>
      </c>
      <c r="O2074" s="184"/>
    </row>
    <row r="2075" spans="1:15" s="176" customFormat="1" ht="15" x14ac:dyDescent="0.15">
      <c r="A2075" s="183" t="s">
        <v>20</v>
      </c>
      <c r="B2075" s="183" t="s">
        <v>46</v>
      </c>
      <c r="C2075" s="184"/>
      <c r="D2075" s="184"/>
      <c r="E2075" s="184"/>
      <c r="F2075" s="185">
        <v>44991</v>
      </c>
      <c r="G2075" s="183" t="s">
        <v>37</v>
      </c>
      <c r="H2075" s="186">
        <v>40000</v>
      </c>
      <c r="I2075" s="183" t="s">
        <v>33</v>
      </c>
      <c r="J2075" s="184"/>
      <c r="K2075" s="184"/>
      <c r="L2075" s="183">
        <v>2022</v>
      </c>
      <c r="M2075" s="184"/>
      <c r="N2075" s="183" t="s">
        <v>34</v>
      </c>
      <c r="O2075" s="184"/>
    </row>
    <row r="2076" spans="1:15" s="176" customFormat="1" ht="15" x14ac:dyDescent="0.15">
      <c r="A2076" s="183" t="s">
        <v>20</v>
      </c>
      <c r="B2076" s="183" t="s">
        <v>46</v>
      </c>
      <c r="C2076" s="184"/>
      <c r="D2076" s="184"/>
      <c r="E2076" s="184"/>
      <c r="F2076" s="185">
        <v>44991</v>
      </c>
      <c r="G2076" s="183" t="s">
        <v>47</v>
      </c>
      <c r="H2076" s="186">
        <v>130000</v>
      </c>
      <c r="I2076" s="183" t="s">
        <v>33</v>
      </c>
      <c r="J2076" s="184"/>
      <c r="K2076" s="184"/>
      <c r="L2076" s="183">
        <v>2022</v>
      </c>
      <c r="M2076" s="184"/>
      <c r="N2076" s="183" t="s">
        <v>34</v>
      </c>
      <c r="O2076" s="184"/>
    </row>
    <row r="2077" spans="1:15" s="176" customFormat="1" ht="15" x14ac:dyDescent="0.15">
      <c r="A2077" s="183" t="s">
        <v>20</v>
      </c>
      <c r="B2077" s="183" t="s">
        <v>46</v>
      </c>
      <c r="C2077" s="184"/>
      <c r="D2077" s="184"/>
      <c r="E2077" s="184"/>
      <c r="F2077" s="185">
        <v>44991</v>
      </c>
      <c r="G2077" s="183" t="s">
        <v>566</v>
      </c>
      <c r="H2077" s="186">
        <v>360000</v>
      </c>
      <c r="I2077" s="183" t="s">
        <v>33</v>
      </c>
      <c r="J2077" s="184"/>
      <c r="K2077" s="184"/>
      <c r="L2077" s="183">
        <v>2022</v>
      </c>
      <c r="M2077" s="184"/>
      <c r="N2077" s="183" t="s">
        <v>34</v>
      </c>
      <c r="O2077" s="184"/>
    </row>
    <row r="2078" spans="1:15" s="176" customFormat="1" ht="15" x14ac:dyDescent="0.15">
      <c r="A2078" s="183" t="s">
        <v>20</v>
      </c>
      <c r="B2078" s="183" t="s">
        <v>46</v>
      </c>
      <c r="C2078" s="184"/>
      <c r="D2078" s="184"/>
      <c r="E2078" s="184"/>
      <c r="F2078" s="185">
        <v>44991</v>
      </c>
      <c r="G2078" s="183" t="s">
        <v>36</v>
      </c>
      <c r="H2078" s="186">
        <v>2090000</v>
      </c>
      <c r="I2078" s="183" t="s">
        <v>33</v>
      </c>
      <c r="J2078" s="184"/>
      <c r="K2078" s="184"/>
      <c r="L2078" s="183">
        <v>2022</v>
      </c>
      <c r="M2078" s="184"/>
      <c r="N2078" s="183" t="s">
        <v>34</v>
      </c>
      <c r="O2078" s="184"/>
    </row>
    <row r="2079" spans="1:15" s="176" customFormat="1" ht="15" x14ac:dyDescent="0.15">
      <c r="A2079" s="183" t="s">
        <v>20</v>
      </c>
      <c r="B2079" s="183" t="s">
        <v>46</v>
      </c>
      <c r="C2079" s="184"/>
      <c r="D2079" s="184"/>
      <c r="E2079" s="184"/>
      <c r="F2079" s="185">
        <v>44992</v>
      </c>
      <c r="G2079" s="183" t="s">
        <v>37</v>
      </c>
      <c r="H2079" s="186">
        <v>1240000</v>
      </c>
      <c r="I2079" s="183" t="s">
        <v>33</v>
      </c>
      <c r="J2079" s="184"/>
      <c r="K2079" s="184"/>
      <c r="L2079" s="183">
        <v>2022</v>
      </c>
      <c r="M2079" s="184"/>
      <c r="N2079" s="183" t="s">
        <v>34</v>
      </c>
      <c r="O2079" s="184"/>
    </row>
    <row r="2080" spans="1:15" s="176" customFormat="1" ht="15" x14ac:dyDescent="0.15">
      <c r="A2080" s="183" t="s">
        <v>20</v>
      </c>
      <c r="B2080" s="183" t="s">
        <v>46</v>
      </c>
      <c r="C2080" s="184"/>
      <c r="D2080" s="184"/>
      <c r="E2080" s="184"/>
      <c r="F2080" s="185">
        <v>44992</v>
      </c>
      <c r="G2080" s="183" t="s">
        <v>36</v>
      </c>
      <c r="H2080" s="186">
        <v>40000</v>
      </c>
      <c r="I2080" s="183" t="s">
        <v>33</v>
      </c>
      <c r="J2080" s="184"/>
      <c r="K2080" s="184"/>
      <c r="L2080" s="183">
        <v>2022</v>
      </c>
      <c r="M2080" s="184"/>
      <c r="N2080" s="183" t="s">
        <v>34</v>
      </c>
      <c r="O2080" s="184"/>
    </row>
    <row r="2081" spans="1:15" s="176" customFormat="1" ht="15" x14ac:dyDescent="0.15">
      <c r="A2081" s="183" t="s">
        <v>20</v>
      </c>
      <c r="B2081" s="183" t="s">
        <v>46</v>
      </c>
      <c r="C2081" s="184"/>
      <c r="D2081" s="184"/>
      <c r="E2081" s="184"/>
      <c r="F2081" s="185">
        <v>44993</v>
      </c>
      <c r="G2081" s="183" t="s">
        <v>566</v>
      </c>
      <c r="H2081" s="186">
        <v>820000</v>
      </c>
      <c r="I2081" s="183" t="s">
        <v>33</v>
      </c>
      <c r="J2081" s="184"/>
      <c r="K2081" s="184"/>
      <c r="L2081" s="183">
        <v>2022</v>
      </c>
      <c r="M2081" s="184"/>
      <c r="N2081" s="183" t="s">
        <v>34</v>
      </c>
      <c r="O2081" s="184"/>
    </row>
    <row r="2082" spans="1:15" s="176" customFormat="1" ht="15" x14ac:dyDescent="0.15">
      <c r="A2082" s="183" t="s">
        <v>20</v>
      </c>
      <c r="B2082" s="183" t="s">
        <v>46</v>
      </c>
      <c r="C2082" s="184"/>
      <c r="D2082" s="184"/>
      <c r="E2082" s="184"/>
      <c r="F2082" s="185">
        <v>44993</v>
      </c>
      <c r="G2082" s="183" t="s">
        <v>37</v>
      </c>
      <c r="H2082" s="186">
        <v>540000</v>
      </c>
      <c r="I2082" s="183" t="s">
        <v>33</v>
      </c>
      <c r="J2082" s="184"/>
      <c r="K2082" s="184"/>
      <c r="L2082" s="183">
        <v>2022</v>
      </c>
      <c r="M2082" s="184"/>
      <c r="N2082" s="183" t="s">
        <v>34</v>
      </c>
      <c r="O2082" s="184"/>
    </row>
    <row r="2083" spans="1:15" s="176" customFormat="1" ht="15" x14ac:dyDescent="0.15">
      <c r="A2083" s="183" t="s">
        <v>20</v>
      </c>
      <c r="B2083" s="183" t="s">
        <v>46</v>
      </c>
      <c r="C2083" s="184"/>
      <c r="D2083" s="184"/>
      <c r="E2083" s="184"/>
      <c r="F2083" s="185">
        <v>44993</v>
      </c>
      <c r="G2083" s="183" t="s">
        <v>36</v>
      </c>
      <c r="H2083" s="186">
        <v>240000</v>
      </c>
      <c r="I2083" s="183" t="s">
        <v>33</v>
      </c>
      <c r="J2083" s="184"/>
      <c r="K2083" s="184"/>
      <c r="L2083" s="183">
        <v>2022</v>
      </c>
      <c r="M2083" s="184"/>
      <c r="N2083" s="183" t="s">
        <v>34</v>
      </c>
      <c r="O2083" s="184"/>
    </row>
    <row r="2084" spans="1:15" s="176" customFormat="1" ht="15" x14ac:dyDescent="0.15">
      <c r="A2084" s="183" t="s">
        <v>20</v>
      </c>
      <c r="B2084" s="183" t="s">
        <v>46</v>
      </c>
      <c r="C2084" s="184"/>
      <c r="D2084" s="184"/>
      <c r="E2084" s="184"/>
      <c r="F2084" s="185">
        <v>44993</v>
      </c>
      <c r="G2084" s="183" t="s">
        <v>47</v>
      </c>
      <c r="H2084" s="186">
        <v>340000</v>
      </c>
      <c r="I2084" s="183" t="s">
        <v>33</v>
      </c>
      <c r="J2084" s="184"/>
      <c r="K2084" s="184"/>
      <c r="L2084" s="183">
        <v>2022</v>
      </c>
      <c r="M2084" s="184"/>
      <c r="N2084" s="183" t="s">
        <v>34</v>
      </c>
      <c r="O2084" s="184"/>
    </row>
    <row r="2085" spans="1:15" s="176" customFormat="1" ht="15" x14ac:dyDescent="0.15">
      <c r="A2085" s="183" t="s">
        <v>20</v>
      </c>
      <c r="B2085" s="183" t="s">
        <v>46</v>
      </c>
      <c r="C2085" s="184"/>
      <c r="D2085" s="184"/>
      <c r="E2085" s="184"/>
      <c r="F2085" s="185">
        <v>44994</v>
      </c>
      <c r="G2085" s="183" t="s">
        <v>48</v>
      </c>
      <c r="H2085" s="186">
        <v>260000</v>
      </c>
      <c r="I2085" s="183" t="s">
        <v>33</v>
      </c>
      <c r="J2085" s="184"/>
      <c r="K2085" s="184"/>
      <c r="L2085" s="183">
        <v>2022</v>
      </c>
      <c r="M2085" s="184"/>
      <c r="N2085" s="183" t="s">
        <v>34</v>
      </c>
      <c r="O2085" s="184"/>
    </row>
    <row r="2086" spans="1:15" s="176" customFormat="1" ht="15" x14ac:dyDescent="0.15">
      <c r="A2086" s="183" t="s">
        <v>20</v>
      </c>
      <c r="B2086" s="183" t="s">
        <v>46</v>
      </c>
      <c r="C2086" s="184"/>
      <c r="D2086" s="184"/>
      <c r="E2086" s="184"/>
      <c r="F2086" s="185">
        <v>44994</v>
      </c>
      <c r="G2086" s="183" t="s">
        <v>566</v>
      </c>
      <c r="H2086" s="186">
        <v>2460000</v>
      </c>
      <c r="I2086" s="183" t="s">
        <v>33</v>
      </c>
      <c r="J2086" s="184"/>
      <c r="K2086" s="184"/>
      <c r="L2086" s="183">
        <v>2022</v>
      </c>
      <c r="M2086" s="184"/>
      <c r="N2086" s="183" t="s">
        <v>34</v>
      </c>
      <c r="O2086" s="184"/>
    </row>
    <row r="2087" spans="1:15" s="176" customFormat="1" ht="15" x14ac:dyDescent="0.15">
      <c r="A2087" s="183" t="s">
        <v>20</v>
      </c>
      <c r="B2087" s="183" t="s">
        <v>46</v>
      </c>
      <c r="C2087" s="184"/>
      <c r="D2087" s="184"/>
      <c r="E2087" s="184"/>
      <c r="F2087" s="185">
        <v>44994</v>
      </c>
      <c r="G2087" s="183" t="s">
        <v>47</v>
      </c>
      <c r="H2087" s="186">
        <v>120000</v>
      </c>
      <c r="I2087" s="183" t="s">
        <v>33</v>
      </c>
      <c r="J2087" s="184"/>
      <c r="K2087" s="184"/>
      <c r="L2087" s="183">
        <v>2022</v>
      </c>
      <c r="M2087" s="184"/>
      <c r="N2087" s="183" t="s">
        <v>34</v>
      </c>
      <c r="O2087" s="184"/>
    </row>
    <row r="2088" spans="1:15" s="176" customFormat="1" ht="15" x14ac:dyDescent="0.15">
      <c r="A2088" s="183" t="s">
        <v>20</v>
      </c>
      <c r="B2088" s="183" t="s">
        <v>46</v>
      </c>
      <c r="C2088" s="184"/>
      <c r="D2088" s="184"/>
      <c r="E2088" s="184"/>
      <c r="F2088" s="185">
        <v>44994</v>
      </c>
      <c r="G2088" s="183" t="s">
        <v>38</v>
      </c>
      <c r="H2088" s="186">
        <v>220000</v>
      </c>
      <c r="I2088" s="183" t="s">
        <v>33</v>
      </c>
      <c r="J2088" s="184"/>
      <c r="K2088" s="184"/>
      <c r="L2088" s="183">
        <v>2022</v>
      </c>
      <c r="M2088" s="184"/>
      <c r="N2088" s="183" t="s">
        <v>34</v>
      </c>
      <c r="O2088" s="184"/>
    </row>
    <row r="2089" spans="1:15" s="176" customFormat="1" ht="15" x14ac:dyDescent="0.15">
      <c r="A2089" s="183" t="s">
        <v>20</v>
      </c>
      <c r="B2089" s="183" t="s">
        <v>46</v>
      </c>
      <c r="C2089" s="184"/>
      <c r="D2089" s="184"/>
      <c r="E2089" s="184"/>
      <c r="F2089" s="185">
        <v>44994</v>
      </c>
      <c r="G2089" s="183" t="s">
        <v>36</v>
      </c>
      <c r="H2089" s="186">
        <v>700000</v>
      </c>
      <c r="I2089" s="183" t="s">
        <v>33</v>
      </c>
      <c r="J2089" s="184"/>
      <c r="K2089" s="184"/>
      <c r="L2089" s="183">
        <v>2022</v>
      </c>
      <c r="M2089" s="184"/>
      <c r="N2089" s="183" t="s">
        <v>34</v>
      </c>
      <c r="O2089" s="184"/>
    </row>
    <row r="2090" spans="1:15" s="176" customFormat="1" ht="15" x14ac:dyDescent="0.15">
      <c r="A2090" s="183" t="s">
        <v>20</v>
      </c>
      <c r="B2090" s="183" t="s">
        <v>46</v>
      </c>
      <c r="C2090" s="184"/>
      <c r="D2090" s="184"/>
      <c r="E2090" s="184"/>
      <c r="F2090" s="185">
        <v>44995</v>
      </c>
      <c r="G2090" s="183" t="s">
        <v>38</v>
      </c>
      <c r="H2090" s="186">
        <v>50000</v>
      </c>
      <c r="I2090" s="183" t="s">
        <v>33</v>
      </c>
      <c r="J2090" s="184"/>
      <c r="K2090" s="184"/>
      <c r="L2090" s="183">
        <v>2022</v>
      </c>
      <c r="M2090" s="184"/>
      <c r="N2090" s="183" t="s">
        <v>34</v>
      </c>
      <c r="O2090" s="184"/>
    </row>
    <row r="2091" spans="1:15" s="176" customFormat="1" ht="15" x14ac:dyDescent="0.15">
      <c r="A2091" s="183" t="s">
        <v>20</v>
      </c>
      <c r="B2091" s="183" t="s">
        <v>46</v>
      </c>
      <c r="C2091" s="184"/>
      <c r="D2091" s="184"/>
      <c r="E2091" s="184"/>
      <c r="F2091" s="185">
        <v>44995</v>
      </c>
      <c r="G2091" s="183" t="s">
        <v>37</v>
      </c>
      <c r="H2091" s="186">
        <v>1310000</v>
      </c>
      <c r="I2091" s="183" t="s">
        <v>33</v>
      </c>
      <c r="J2091" s="184"/>
      <c r="K2091" s="184"/>
      <c r="L2091" s="183">
        <v>2022</v>
      </c>
      <c r="M2091" s="184"/>
      <c r="N2091" s="183" t="s">
        <v>34</v>
      </c>
      <c r="O2091" s="184"/>
    </row>
    <row r="2092" spans="1:15" s="176" customFormat="1" ht="15" x14ac:dyDescent="0.15">
      <c r="A2092" s="183" t="s">
        <v>20</v>
      </c>
      <c r="B2092" s="183" t="s">
        <v>46</v>
      </c>
      <c r="C2092" s="184"/>
      <c r="D2092" s="184"/>
      <c r="E2092" s="184"/>
      <c r="F2092" s="185">
        <v>44998</v>
      </c>
      <c r="G2092" s="183" t="s">
        <v>39</v>
      </c>
      <c r="H2092" s="186">
        <v>260000</v>
      </c>
      <c r="I2092" s="183" t="s">
        <v>33</v>
      </c>
      <c r="J2092" s="184"/>
      <c r="K2092" s="184"/>
      <c r="L2092" s="183">
        <v>2022</v>
      </c>
      <c r="M2092" s="184"/>
      <c r="N2092" s="183" t="s">
        <v>34</v>
      </c>
      <c r="O2092" s="184"/>
    </row>
    <row r="2093" spans="1:15" s="176" customFormat="1" ht="15" x14ac:dyDescent="0.15">
      <c r="A2093" s="183" t="s">
        <v>20</v>
      </c>
      <c r="B2093" s="183" t="s">
        <v>46</v>
      </c>
      <c r="C2093" s="184"/>
      <c r="D2093" s="184"/>
      <c r="E2093" s="184"/>
      <c r="F2093" s="185">
        <v>44998</v>
      </c>
      <c r="G2093" s="183" t="s">
        <v>566</v>
      </c>
      <c r="H2093" s="186">
        <v>410000</v>
      </c>
      <c r="I2093" s="183" t="s">
        <v>33</v>
      </c>
      <c r="J2093" s="184"/>
      <c r="K2093" s="184"/>
      <c r="L2093" s="183">
        <v>2022</v>
      </c>
      <c r="M2093" s="184"/>
      <c r="N2093" s="183" t="s">
        <v>34</v>
      </c>
      <c r="O2093" s="184"/>
    </row>
    <row r="2094" spans="1:15" s="176" customFormat="1" ht="15" x14ac:dyDescent="0.15">
      <c r="A2094" s="183" t="s">
        <v>20</v>
      </c>
      <c r="B2094" s="183" t="s">
        <v>46</v>
      </c>
      <c r="C2094" s="184"/>
      <c r="D2094" s="184"/>
      <c r="E2094" s="184"/>
      <c r="F2094" s="185">
        <v>44999</v>
      </c>
      <c r="G2094" s="183" t="s">
        <v>575</v>
      </c>
      <c r="H2094" s="186">
        <v>70000</v>
      </c>
      <c r="I2094" s="183" t="s">
        <v>33</v>
      </c>
      <c r="J2094" s="184"/>
      <c r="K2094" s="184"/>
      <c r="L2094" s="183">
        <v>2022</v>
      </c>
      <c r="M2094" s="184"/>
      <c r="N2094" s="183" t="s">
        <v>34</v>
      </c>
      <c r="O2094" s="184"/>
    </row>
    <row r="2095" spans="1:15" s="176" customFormat="1" ht="15" x14ac:dyDescent="0.15">
      <c r="A2095" s="183" t="s">
        <v>20</v>
      </c>
      <c r="B2095" s="183" t="s">
        <v>46</v>
      </c>
      <c r="C2095" s="184"/>
      <c r="D2095" s="184"/>
      <c r="E2095" s="184"/>
      <c r="F2095" s="185">
        <v>44999</v>
      </c>
      <c r="G2095" s="183" t="s">
        <v>36</v>
      </c>
      <c r="H2095" s="186">
        <v>260000</v>
      </c>
      <c r="I2095" s="183" t="s">
        <v>33</v>
      </c>
      <c r="J2095" s="184"/>
      <c r="K2095" s="184"/>
      <c r="L2095" s="183">
        <v>2022</v>
      </c>
      <c r="M2095" s="184"/>
      <c r="N2095" s="183" t="s">
        <v>34</v>
      </c>
      <c r="O2095" s="184"/>
    </row>
    <row r="2096" spans="1:15" s="176" customFormat="1" ht="15" x14ac:dyDescent="0.15">
      <c r="A2096" s="183" t="s">
        <v>20</v>
      </c>
      <c r="B2096" s="183" t="s">
        <v>46</v>
      </c>
      <c r="C2096" s="184"/>
      <c r="D2096" s="184"/>
      <c r="E2096" s="184"/>
      <c r="F2096" s="185">
        <v>45000</v>
      </c>
      <c r="G2096" s="183" t="s">
        <v>566</v>
      </c>
      <c r="H2096" s="186">
        <v>400000</v>
      </c>
      <c r="I2096" s="183" t="s">
        <v>33</v>
      </c>
      <c r="J2096" s="184"/>
      <c r="K2096" s="184"/>
      <c r="L2096" s="183">
        <v>2022</v>
      </c>
      <c r="M2096" s="184"/>
      <c r="N2096" s="183" t="s">
        <v>34</v>
      </c>
      <c r="O2096" s="184"/>
    </row>
    <row r="2097" spans="1:15" s="176" customFormat="1" ht="15" x14ac:dyDescent="0.15">
      <c r="A2097" s="183" t="s">
        <v>20</v>
      </c>
      <c r="B2097" s="183" t="s">
        <v>46</v>
      </c>
      <c r="C2097" s="184"/>
      <c r="D2097" s="184"/>
      <c r="E2097" s="184"/>
      <c r="F2097" s="185">
        <v>45000</v>
      </c>
      <c r="G2097" s="183" t="s">
        <v>47</v>
      </c>
      <c r="H2097" s="186">
        <v>430000</v>
      </c>
      <c r="I2097" s="183" t="s">
        <v>33</v>
      </c>
      <c r="J2097" s="184"/>
      <c r="K2097" s="184"/>
      <c r="L2097" s="183">
        <v>2022</v>
      </c>
      <c r="M2097" s="184"/>
      <c r="N2097" s="183" t="s">
        <v>34</v>
      </c>
      <c r="O2097" s="184"/>
    </row>
    <row r="2098" spans="1:15" s="176" customFormat="1" ht="15" x14ac:dyDescent="0.15">
      <c r="A2098" s="183" t="s">
        <v>20</v>
      </c>
      <c r="B2098" s="183" t="s">
        <v>46</v>
      </c>
      <c r="C2098" s="184"/>
      <c r="D2098" s="184"/>
      <c r="E2098" s="184"/>
      <c r="F2098" s="185">
        <v>45000</v>
      </c>
      <c r="G2098" s="183" t="s">
        <v>37</v>
      </c>
      <c r="H2098" s="186">
        <v>2090000</v>
      </c>
      <c r="I2098" s="183" t="s">
        <v>33</v>
      </c>
      <c r="J2098" s="184"/>
      <c r="K2098" s="184"/>
      <c r="L2098" s="183">
        <v>2022</v>
      </c>
      <c r="M2098" s="184"/>
      <c r="N2098" s="183" t="s">
        <v>34</v>
      </c>
      <c r="O2098" s="184"/>
    </row>
    <row r="2099" spans="1:15" s="176" customFormat="1" ht="15" x14ac:dyDescent="0.15">
      <c r="A2099" s="183" t="s">
        <v>20</v>
      </c>
      <c r="B2099" s="183" t="s">
        <v>46</v>
      </c>
      <c r="C2099" s="184"/>
      <c r="D2099" s="184"/>
      <c r="E2099" s="184"/>
      <c r="F2099" s="185">
        <v>45000</v>
      </c>
      <c r="G2099" s="183" t="s">
        <v>36</v>
      </c>
      <c r="H2099" s="186">
        <v>710000</v>
      </c>
      <c r="I2099" s="183" t="s">
        <v>33</v>
      </c>
      <c r="J2099" s="184"/>
      <c r="K2099" s="184"/>
      <c r="L2099" s="183">
        <v>2022</v>
      </c>
      <c r="M2099" s="184"/>
      <c r="N2099" s="183" t="s">
        <v>34</v>
      </c>
      <c r="O2099" s="184"/>
    </row>
    <row r="2100" spans="1:15" s="176" customFormat="1" ht="15" x14ac:dyDescent="0.15">
      <c r="A2100" s="183" t="s">
        <v>20</v>
      </c>
      <c r="B2100" s="183" t="s">
        <v>46</v>
      </c>
      <c r="C2100" s="184"/>
      <c r="D2100" s="184"/>
      <c r="E2100" s="184"/>
      <c r="F2100" s="185">
        <v>45001</v>
      </c>
      <c r="G2100" s="183" t="s">
        <v>37</v>
      </c>
      <c r="H2100" s="186">
        <v>490000</v>
      </c>
      <c r="I2100" s="183" t="s">
        <v>33</v>
      </c>
      <c r="J2100" s="184"/>
      <c r="K2100" s="184"/>
      <c r="L2100" s="183">
        <v>2022</v>
      </c>
      <c r="M2100" s="184"/>
      <c r="N2100" s="183" t="s">
        <v>34</v>
      </c>
      <c r="O2100" s="183" t="s">
        <v>580</v>
      </c>
    </row>
    <row r="2101" spans="1:15" s="176" customFormat="1" ht="15" x14ac:dyDescent="0.15">
      <c r="A2101" s="183" t="s">
        <v>20</v>
      </c>
      <c r="B2101" s="183" t="s">
        <v>46</v>
      </c>
      <c r="C2101" s="184"/>
      <c r="D2101" s="184"/>
      <c r="E2101" s="184"/>
      <c r="F2101" s="185">
        <v>45001</v>
      </c>
      <c r="G2101" s="183" t="s">
        <v>38</v>
      </c>
      <c r="H2101" s="186">
        <v>210000</v>
      </c>
      <c r="I2101" s="183" t="s">
        <v>33</v>
      </c>
      <c r="J2101" s="184"/>
      <c r="K2101" s="184"/>
      <c r="L2101" s="183">
        <v>2022</v>
      </c>
      <c r="M2101" s="184"/>
      <c r="N2101" s="183" t="s">
        <v>34</v>
      </c>
      <c r="O2101" s="183" t="s">
        <v>580</v>
      </c>
    </row>
    <row r="2102" spans="1:15" s="176" customFormat="1" ht="15" x14ac:dyDescent="0.15">
      <c r="A2102" s="183" t="s">
        <v>20</v>
      </c>
      <c r="B2102" s="183" t="s">
        <v>46</v>
      </c>
      <c r="C2102" s="184"/>
      <c r="D2102" s="184"/>
      <c r="E2102" s="184"/>
      <c r="F2102" s="185">
        <v>45001</v>
      </c>
      <c r="G2102" s="183" t="s">
        <v>566</v>
      </c>
      <c r="H2102" s="186">
        <v>340000</v>
      </c>
      <c r="I2102" s="183" t="s">
        <v>33</v>
      </c>
      <c r="J2102" s="184"/>
      <c r="K2102" s="184"/>
      <c r="L2102" s="183">
        <v>2022</v>
      </c>
      <c r="M2102" s="184"/>
      <c r="N2102" s="183" t="s">
        <v>34</v>
      </c>
      <c r="O2102" s="183" t="s">
        <v>580</v>
      </c>
    </row>
    <row r="2103" spans="1:15" s="176" customFormat="1" ht="15" x14ac:dyDescent="0.15">
      <c r="A2103" s="183" t="s">
        <v>20</v>
      </c>
      <c r="B2103" s="183" t="s">
        <v>46</v>
      </c>
      <c r="C2103" s="184"/>
      <c r="D2103" s="184"/>
      <c r="E2103" s="184"/>
      <c r="F2103" s="185">
        <v>45001</v>
      </c>
      <c r="G2103" s="183" t="s">
        <v>36</v>
      </c>
      <c r="H2103" s="186">
        <v>470000</v>
      </c>
      <c r="I2103" s="183" t="s">
        <v>33</v>
      </c>
      <c r="J2103" s="184"/>
      <c r="K2103" s="184"/>
      <c r="L2103" s="183">
        <v>2022</v>
      </c>
      <c r="M2103" s="184"/>
      <c r="N2103" s="183" t="s">
        <v>34</v>
      </c>
      <c r="O2103" s="183" t="s">
        <v>580</v>
      </c>
    </row>
    <row r="2104" spans="1:15" s="176" customFormat="1" ht="15" x14ac:dyDescent="0.15">
      <c r="A2104" s="183" t="s">
        <v>20</v>
      </c>
      <c r="B2104" s="183" t="s">
        <v>46</v>
      </c>
      <c r="C2104" s="184"/>
      <c r="D2104" s="184"/>
      <c r="E2104" s="184"/>
      <c r="F2104" s="185">
        <v>45001</v>
      </c>
      <c r="G2104" s="183" t="s">
        <v>48</v>
      </c>
      <c r="H2104" s="186">
        <v>220000</v>
      </c>
      <c r="I2104" s="183" t="s">
        <v>33</v>
      </c>
      <c r="J2104" s="184"/>
      <c r="K2104" s="184"/>
      <c r="L2104" s="183">
        <v>2022</v>
      </c>
      <c r="M2104" s="184"/>
      <c r="N2104" s="183" t="s">
        <v>34</v>
      </c>
      <c r="O2104" s="183" t="s">
        <v>580</v>
      </c>
    </row>
    <row r="2105" spans="1:15" s="176" customFormat="1" ht="15" x14ac:dyDescent="0.15">
      <c r="A2105" s="183" t="s">
        <v>20</v>
      </c>
      <c r="B2105" s="183" t="s">
        <v>46</v>
      </c>
      <c r="C2105" s="184"/>
      <c r="D2105" s="184"/>
      <c r="E2105" s="184"/>
      <c r="F2105" s="185">
        <v>45002</v>
      </c>
      <c r="G2105" s="183" t="s">
        <v>37</v>
      </c>
      <c r="H2105" s="186">
        <v>1190000</v>
      </c>
      <c r="I2105" s="183" t="s">
        <v>33</v>
      </c>
      <c r="J2105" s="184"/>
      <c r="K2105" s="184"/>
      <c r="L2105" s="183">
        <v>2022</v>
      </c>
      <c r="M2105" s="184"/>
      <c r="N2105" s="183" t="s">
        <v>34</v>
      </c>
      <c r="O2105" s="184"/>
    </row>
    <row r="2106" spans="1:15" s="176" customFormat="1" ht="15" x14ac:dyDescent="0.15">
      <c r="A2106" s="183" t="s">
        <v>20</v>
      </c>
      <c r="B2106" s="183" t="s">
        <v>46</v>
      </c>
      <c r="C2106" s="184"/>
      <c r="D2106" s="184"/>
      <c r="E2106" s="184"/>
      <c r="F2106" s="185">
        <v>45002</v>
      </c>
      <c r="G2106" s="183" t="s">
        <v>566</v>
      </c>
      <c r="H2106" s="186">
        <v>2920000</v>
      </c>
      <c r="I2106" s="183" t="s">
        <v>33</v>
      </c>
      <c r="J2106" s="184"/>
      <c r="K2106" s="184"/>
      <c r="L2106" s="183">
        <v>2022</v>
      </c>
      <c r="M2106" s="184"/>
      <c r="N2106" s="183" t="s">
        <v>34</v>
      </c>
      <c r="O2106" s="184"/>
    </row>
    <row r="2107" spans="1:15" s="176" customFormat="1" ht="15" x14ac:dyDescent="0.15">
      <c r="A2107" s="183" t="s">
        <v>20</v>
      </c>
      <c r="B2107" s="183" t="s">
        <v>46</v>
      </c>
      <c r="C2107" s="184"/>
      <c r="D2107" s="184"/>
      <c r="E2107" s="184"/>
      <c r="F2107" s="185">
        <v>45002</v>
      </c>
      <c r="G2107" s="183" t="s">
        <v>47</v>
      </c>
      <c r="H2107" s="186">
        <v>110000</v>
      </c>
      <c r="I2107" s="183" t="s">
        <v>33</v>
      </c>
      <c r="J2107" s="184"/>
      <c r="K2107" s="184"/>
      <c r="L2107" s="183">
        <v>2022</v>
      </c>
      <c r="M2107" s="184"/>
      <c r="N2107" s="183" t="s">
        <v>34</v>
      </c>
      <c r="O2107" s="184"/>
    </row>
    <row r="2108" spans="1:15" s="176" customFormat="1" ht="15" x14ac:dyDescent="0.15">
      <c r="A2108" s="183" t="s">
        <v>20</v>
      </c>
      <c r="B2108" s="183" t="s">
        <v>46</v>
      </c>
      <c r="C2108" s="184"/>
      <c r="D2108" s="184"/>
      <c r="E2108" s="184"/>
      <c r="F2108" s="185">
        <v>45005</v>
      </c>
      <c r="G2108" s="183" t="s">
        <v>47</v>
      </c>
      <c r="H2108" s="186">
        <v>250000</v>
      </c>
      <c r="I2108" s="183" t="s">
        <v>33</v>
      </c>
      <c r="J2108" s="184"/>
      <c r="K2108" s="184"/>
      <c r="L2108" s="183">
        <v>2022</v>
      </c>
      <c r="M2108" s="184"/>
      <c r="N2108" s="183" t="s">
        <v>34</v>
      </c>
      <c r="O2108" s="184"/>
    </row>
    <row r="2109" spans="1:15" s="176" customFormat="1" ht="15" x14ac:dyDescent="0.15">
      <c r="A2109" s="183" t="s">
        <v>20</v>
      </c>
      <c r="B2109" s="183" t="s">
        <v>46</v>
      </c>
      <c r="C2109" s="184"/>
      <c r="D2109" s="184"/>
      <c r="E2109" s="184"/>
      <c r="F2109" s="185">
        <v>45005</v>
      </c>
      <c r="G2109" s="183" t="s">
        <v>37</v>
      </c>
      <c r="H2109" s="186">
        <v>40000</v>
      </c>
      <c r="I2109" s="183" t="s">
        <v>33</v>
      </c>
      <c r="J2109" s="184"/>
      <c r="K2109" s="184"/>
      <c r="L2109" s="183">
        <v>2022</v>
      </c>
      <c r="M2109" s="184"/>
      <c r="N2109" s="183" t="s">
        <v>34</v>
      </c>
      <c r="O2109" s="184"/>
    </row>
    <row r="2110" spans="1:15" s="176" customFormat="1" ht="15" x14ac:dyDescent="0.15">
      <c r="A2110" s="183" t="s">
        <v>20</v>
      </c>
      <c r="B2110" s="183" t="s">
        <v>46</v>
      </c>
      <c r="C2110" s="184"/>
      <c r="D2110" s="184"/>
      <c r="E2110" s="184"/>
      <c r="F2110" s="185">
        <v>45006</v>
      </c>
      <c r="G2110" s="183" t="s">
        <v>39</v>
      </c>
      <c r="H2110" s="186">
        <v>260000</v>
      </c>
      <c r="I2110" s="183" t="s">
        <v>33</v>
      </c>
      <c r="J2110" s="184"/>
      <c r="K2110" s="184"/>
      <c r="L2110" s="183">
        <v>2022</v>
      </c>
      <c r="M2110" s="184"/>
      <c r="N2110" s="183" t="s">
        <v>34</v>
      </c>
      <c r="O2110" s="184"/>
    </row>
    <row r="2111" spans="1:15" s="176" customFormat="1" ht="15" x14ac:dyDescent="0.15">
      <c r="A2111" s="183" t="s">
        <v>20</v>
      </c>
      <c r="B2111" s="183" t="s">
        <v>46</v>
      </c>
      <c r="C2111" s="184"/>
      <c r="D2111" s="184"/>
      <c r="E2111" s="184"/>
      <c r="F2111" s="185">
        <v>45006</v>
      </c>
      <c r="G2111" s="183" t="s">
        <v>575</v>
      </c>
      <c r="H2111" s="186">
        <v>70000</v>
      </c>
      <c r="I2111" s="183" t="s">
        <v>33</v>
      </c>
      <c r="J2111" s="184"/>
      <c r="K2111" s="184"/>
      <c r="L2111" s="183">
        <v>2022</v>
      </c>
      <c r="M2111" s="184"/>
      <c r="N2111" s="183" t="s">
        <v>34</v>
      </c>
      <c r="O2111" s="184"/>
    </row>
    <row r="2112" spans="1:15" s="176" customFormat="1" ht="15" x14ac:dyDescent="0.15">
      <c r="A2112" s="183" t="s">
        <v>20</v>
      </c>
      <c r="B2112" s="183" t="s">
        <v>46</v>
      </c>
      <c r="C2112" s="184"/>
      <c r="D2112" s="184"/>
      <c r="E2112" s="184"/>
      <c r="F2112" s="185">
        <v>45006</v>
      </c>
      <c r="G2112" s="183" t="s">
        <v>37</v>
      </c>
      <c r="H2112" s="186">
        <v>1220000</v>
      </c>
      <c r="I2112" s="183" t="s">
        <v>33</v>
      </c>
      <c r="J2112" s="184"/>
      <c r="K2112" s="184"/>
      <c r="L2112" s="183">
        <v>2022</v>
      </c>
      <c r="M2112" s="184"/>
      <c r="N2112" s="183" t="s">
        <v>34</v>
      </c>
      <c r="O2112" s="184"/>
    </row>
    <row r="2113" spans="1:15" s="176" customFormat="1" ht="15" x14ac:dyDescent="0.15">
      <c r="A2113" s="183" t="s">
        <v>20</v>
      </c>
      <c r="B2113" s="183" t="s">
        <v>46</v>
      </c>
      <c r="C2113" s="184"/>
      <c r="D2113" s="184"/>
      <c r="E2113" s="184"/>
      <c r="F2113" s="185">
        <v>45006</v>
      </c>
      <c r="G2113" s="183" t="s">
        <v>36</v>
      </c>
      <c r="H2113" s="186">
        <v>1800000</v>
      </c>
      <c r="I2113" s="183" t="s">
        <v>33</v>
      </c>
      <c r="J2113" s="184"/>
      <c r="K2113" s="184"/>
      <c r="L2113" s="183">
        <v>2022</v>
      </c>
      <c r="M2113" s="184"/>
      <c r="N2113" s="183" t="s">
        <v>34</v>
      </c>
      <c r="O2113" s="184"/>
    </row>
    <row r="2114" spans="1:15" s="176" customFormat="1" ht="15" x14ac:dyDescent="0.15">
      <c r="A2114" s="183" t="s">
        <v>20</v>
      </c>
      <c r="B2114" s="183" t="s">
        <v>46</v>
      </c>
      <c r="C2114" s="184"/>
      <c r="D2114" s="184"/>
      <c r="E2114" s="184"/>
      <c r="F2114" s="185">
        <v>45007</v>
      </c>
      <c r="G2114" s="183" t="s">
        <v>47</v>
      </c>
      <c r="H2114" s="186">
        <v>500000</v>
      </c>
      <c r="I2114" s="183" t="s">
        <v>33</v>
      </c>
      <c r="J2114" s="184"/>
      <c r="K2114" s="184"/>
      <c r="L2114" s="183">
        <v>2022</v>
      </c>
      <c r="M2114" s="184"/>
      <c r="N2114" s="183" t="s">
        <v>34</v>
      </c>
      <c r="O2114" s="184"/>
    </row>
    <row r="2115" spans="1:15" s="176" customFormat="1" ht="15" x14ac:dyDescent="0.15">
      <c r="A2115" s="183" t="s">
        <v>20</v>
      </c>
      <c r="B2115" s="183" t="s">
        <v>46</v>
      </c>
      <c r="C2115" s="184"/>
      <c r="D2115" s="184"/>
      <c r="E2115" s="184"/>
      <c r="F2115" s="185">
        <v>45007</v>
      </c>
      <c r="G2115" s="183" t="s">
        <v>36</v>
      </c>
      <c r="H2115" s="186">
        <v>120000</v>
      </c>
      <c r="I2115" s="183" t="s">
        <v>33</v>
      </c>
      <c r="J2115" s="184"/>
      <c r="K2115" s="184"/>
      <c r="L2115" s="183">
        <v>2022</v>
      </c>
      <c r="M2115" s="184"/>
      <c r="N2115" s="183" t="s">
        <v>34</v>
      </c>
      <c r="O2115" s="184"/>
    </row>
    <row r="2116" spans="1:15" s="176" customFormat="1" ht="15" x14ac:dyDescent="0.15">
      <c r="A2116" s="183" t="s">
        <v>20</v>
      </c>
      <c r="B2116" s="183" t="s">
        <v>46</v>
      </c>
      <c r="C2116" s="184"/>
      <c r="D2116" s="184"/>
      <c r="E2116" s="184"/>
      <c r="F2116" s="185">
        <v>45007</v>
      </c>
      <c r="G2116" s="183" t="s">
        <v>566</v>
      </c>
      <c r="H2116" s="186">
        <v>2600000</v>
      </c>
      <c r="I2116" s="183" t="s">
        <v>33</v>
      </c>
      <c r="J2116" s="184"/>
      <c r="K2116" s="184"/>
      <c r="L2116" s="183">
        <v>2022</v>
      </c>
      <c r="M2116" s="184"/>
      <c r="N2116" s="183" t="s">
        <v>34</v>
      </c>
      <c r="O2116" s="184"/>
    </row>
    <row r="2117" spans="1:15" s="176" customFormat="1" ht="15" x14ac:dyDescent="0.15">
      <c r="A2117" s="183" t="s">
        <v>20</v>
      </c>
      <c r="B2117" s="183" t="s">
        <v>46</v>
      </c>
      <c r="C2117" s="184"/>
      <c r="D2117" s="184"/>
      <c r="E2117" s="184"/>
      <c r="F2117" s="185">
        <v>45008</v>
      </c>
      <c r="G2117" s="183" t="s">
        <v>36</v>
      </c>
      <c r="H2117" s="186">
        <v>290000</v>
      </c>
      <c r="I2117" s="183" t="s">
        <v>33</v>
      </c>
      <c r="J2117" s="184"/>
      <c r="K2117" s="184"/>
      <c r="L2117" s="183">
        <v>2022</v>
      </c>
      <c r="M2117" s="184"/>
      <c r="N2117" s="183" t="s">
        <v>34</v>
      </c>
      <c r="O2117" s="184"/>
    </row>
    <row r="2118" spans="1:15" s="176" customFormat="1" ht="15" x14ac:dyDescent="0.15">
      <c r="A2118" s="183" t="s">
        <v>20</v>
      </c>
      <c r="B2118" s="183" t="s">
        <v>46</v>
      </c>
      <c r="C2118" s="184"/>
      <c r="D2118" s="184"/>
      <c r="E2118" s="184"/>
      <c r="F2118" s="185">
        <v>45008</v>
      </c>
      <c r="G2118" s="183" t="s">
        <v>48</v>
      </c>
      <c r="H2118" s="186">
        <v>130000</v>
      </c>
      <c r="I2118" s="183" t="s">
        <v>33</v>
      </c>
      <c r="J2118" s="184"/>
      <c r="K2118" s="184"/>
      <c r="L2118" s="183">
        <v>2022</v>
      </c>
      <c r="M2118" s="184"/>
      <c r="N2118" s="183" t="s">
        <v>34</v>
      </c>
      <c r="O2118" s="184"/>
    </row>
    <row r="2119" spans="1:15" s="176" customFormat="1" ht="15" x14ac:dyDescent="0.15">
      <c r="A2119" s="183" t="s">
        <v>20</v>
      </c>
      <c r="B2119" s="183" t="s">
        <v>46</v>
      </c>
      <c r="C2119" s="184"/>
      <c r="D2119" s="184"/>
      <c r="E2119" s="184"/>
      <c r="F2119" s="185">
        <v>45008</v>
      </c>
      <c r="G2119" s="183" t="s">
        <v>37</v>
      </c>
      <c r="H2119" s="186">
        <v>480000</v>
      </c>
      <c r="I2119" s="183" t="s">
        <v>33</v>
      </c>
      <c r="J2119" s="184"/>
      <c r="K2119" s="184"/>
      <c r="L2119" s="183">
        <v>2022</v>
      </c>
      <c r="M2119" s="184"/>
      <c r="N2119" s="183" t="s">
        <v>34</v>
      </c>
      <c r="O2119" s="184"/>
    </row>
    <row r="2120" spans="1:15" s="176" customFormat="1" ht="15" x14ac:dyDescent="0.15">
      <c r="A2120" s="183" t="s">
        <v>20</v>
      </c>
      <c r="B2120" s="183" t="s">
        <v>46</v>
      </c>
      <c r="C2120" s="184"/>
      <c r="D2120" s="184"/>
      <c r="E2120" s="184"/>
      <c r="F2120" s="185">
        <v>45008</v>
      </c>
      <c r="G2120" s="183" t="s">
        <v>566</v>
      </c>
      <c r="H2120" s="186">
        <v>1140000</v>
      </c>
      <c r="I2120" s="183" t="s">
        <v>33</v>
      </c>
      <c r="J2120" s="184"/>
      <c r="K2120" s="184"/>
      <c r="L2120" s="183">
        <v>2022</v>
      </c>
      <c r="M2120" s="184"/>
      <c r="N2120" s="183" t="s">
        <v>34</v>
      </c>
      <c r="O2120" s="184"/>
    </row>
    <row r="2121" spans="1:15" s="176" customFormat="1" ht="15" x14ac:dyDescent="0.15">
      <c r="A2121" s="183" t="s">
        <v>20</v>
      </c>
      <c r="B2121" s="183" t="s">
        <v>46</v>
      </c>
      <c r="C2121" s="184"/>
      <c r="D2121" s="184"/>
      <c r="E2121" s="184"/>
      <c r="F2121" s="185">
        <v>45009</v>
      </c>
      <c r="G2121" s="183" t="s">
        <v>37</v>
      </c>
      <c r="H2121" s="186">
        <v>1320000</v>
      </c>
      <c r="I2121" s="183" t="s">
        <v>33</v>
      </c>
      <c r="J2121" s="184"/>
      <c r="K2121" s="184"/>
      <c r="L2121" s="183">
        <v>2022</v>
      </c>
      <c r="M2121" s="184"/>
      <c r="N2121" s="183" t="s">
        <v>34</v>
      </c>
      <c r="O2121" s="184"/>
    </row>
    <row r="2122" spans="1:15" s="176" customFormat="1" ht="15" x14ac:dyDescent="0.15">
      <c r="A2122" s="183" t="s">
        <v>20</v>
      </c>
      <c r="B2122" s="183" t="s">
        <v>46</v>
      </c>
      <c r="C2122" s="184"/>
      <c r="D2122" s="184"/>
      <c r="E2122" s="184"/>
      <c r="F2122" s="185">
        <v>45009</v>
      </c>
      <c r="G2122" s="183" t="s">
        <v>566</v>
      </c>
      <c r="H2122" s="186">
        <v>1060000</v>
      </c>
      <c r="I2122" s="183" t="s">
        <v>33</v>
      </c>
      <c r="J2122" s="184"/>
      <c r="K2122" s="184"/>
      <c r="L2122" s="183">
        <v>2022</v>
      </c>
      <c r="M2122" s="184"/>
      <c r="N2122" s="183" t="s">
        <v>34</v>
      </c>
      <c r="O2122" s="184"/>
    </row>
    <row r="2123" spans="1:15" s="176" customFormat="1" ht="15" x14ac:dyDescent="0.15">
      <c r="A2123" s="183" t="s">
        <v>20</v>
      </c>
      <c r="B2123" s="183" t="s">
        <v>46</v>
      </c>
      <c r="C2123" s="184"/>
      <c r="D2123" s="184"/>
      <c r="E2123" s="184"/>
      <c r="F2123" s="185">
        <v>45012</v>
      </c>
      <c r="G2123" s="183" t="s">
        <v>566</v>
      </c>
      <c r="H2123" s="186">
        <v>40000</v>
      </c>
      <c r="I2123" s="183" t="s">
        <v>33</v>
      </c>
      <c r="J2123" s="184"/>
      <c r="K2123" s="184"/>
      <c r="L2123" s="183">
        <v>2022</v>
      </c>
      <c r="M2123" s="184"/>
      <c r="N2123" s="183" t="s">
        <v>34</v>
      </c>
      <c r="O2123" s="184"/>
    </row>
    <row r="2124" spans="1:15" s="176" customFormat="1" ht="15" x14ac:dyDescent="0.15">
      <c r="A2124" s="183" t="s">
        <v>20</v>
      </c>
      <c r="B2124" s="183" t="s">
        <v>46</v>
      </c>
      <c r="C2124" s="184"/>
      <c r="D2124" s="184"/>
      <c r="E2124" s="184"/>
      <c r="F2124" s="185">
        <v>45013</v>
      </c>
      <c r="G2124" s="183" t="s">
        <v>36</v>
      </c>
      <c r="H2124" s="186">
        <v>90000</v>
      </c>
      <c r="I2124" s="183" t="s">
        <v>33</v>
      </c>
      <c r="J2124" s="184"/>
      <c r="K2124" s="184"/>
      <c r="L2124" s="183">
        <v>2022</v>
      </c>
      <c r="M2124" s="184"/>
      <c r="N2124" s="183" t="s">
        <v>34</v>
      </c>
      <c r="O2124" s="184"/>
    </row>
    <row r="2125" spans="1:15" s="176" customFormat="1" ht="15" x14ac:dyDescent="0.15">
      <c r="A2125" s="183" t="s">
        <v>20</v>
      </c>
      <c r="B2125" s="183" t="s">
        <v>46</v>
      </c>
      <c r="C2125" s="184"/>
      <c r="D2125" s="184"/>
      <c r="E2125" s="184"/>
      <c r="F2125" s="185">
        <v>45013</v>
      </c>
      <c r="G2125" s="183" t="s">
        <v>47</v>
      </c>
      <c r="H2125" s="186">
        <v>310000</v>
      </c>
      <c r="I2125" s="183" t="s">
        <v>33</v>
      </c>
      <c r="J2125" s="184"/>
      <c r="K2125" s="184"/>
      <c r="L2125" s="183">
        <v>2022</v>
      </c>
      <c r="M2125" s="184"/>
      <c r="N2125" s="183" t="s">
        <v>34</v>
      </c>
      <c r="O2125" s="184"/>
    </row>
    <row r="2126" spans="1:15" s="176" customFormat="1" ht="15" x14ac:dyDescent="0.15">
      <c r="A2126" s="183" t="s">
        <v>20</v>
      </c>
      <c r="B2126" s="183" t="s">
        <v>46</v>
      </c>
      <c r="C2126" s="184"/>
      <c r="D2126" s="184"/>
      <c r="E2126" s="184"/>
      <c r="F2126" s="185">
        <v>45013</v>
      </c>
      <c r="G2126" s="183" t="s">
        <v>37</v>
      </c>
      <c r="H2126" s="186">
        <v>1670000</v>
      </c>
      <c r="I2126" s="183" t="s">
        <v>33</v>
      </c>
      <c r="J2126" s="184"/>
      <c r="K2126" s="184"/>
      <c r="L2126" s="183">
        <v>2022</v>
      </c>
      <c r="M2126" s="184"/>
      <c r="N2126" s="183" t="s">
        <v>34</v>
      </c>
      <c r="O2126" s="184"/>
    </row>
    <row r="2127" spans="1:15" s="176" customFormat="1" ht="15" x14ac:dyDescent="0.15">
      <c r="A2127" s="183" t="s">
        <v>20</v>
      </c>
      <c r="B2127" s="183" t="s">
        <v>46</v>
      </c>
      <c r="C2127" s="184"/>
      <c r="D2127" s="184"/>
      <c r="E2127" s="184"/>
      <c r="F2127" s="185">
        <v>45013</v>
      </c>
      <c r="G2127" s="183" t="s">
        <v>39</v>
      </c>
      <c r="H2127" s="186">
        <v>300000</v>
      </c>
      <c r="I2127" s="183" t="s">
        <v>33</v>
      </c>
      <c r="J2127" s="184"/>
      <c r="K2127" s="184"/>
      <c r="L2127" s="183">
        <v>2022</v>
      </c>
      <c r="M2127" s="184"/>
      <c r="N2127" s="183" t="s">
        <v>34</v>
      </c>
      <c r="O2127" s="184"/>
    </row>
    <row r="2128" spans="1:15" s="176" customFormat="1" ht="15" x14ac:dyDescent="0.15">
      <c r="A2128" s="183" t="s">
        <v>20</v>
      </c>
      <c r="B2128" s="183" t="s">
        <v>46</v>
      </c>
      <c r="C2128" s="184"/>
      <c r="D2128" s="184"/>
      <c r="E2128" s="184"/>
      <c r="F2128" s="185">
        <v>45013</v>
      </c>
      <c r="G2128" s="183" t="s">
        <v>575</v>
      </c>
      <c r="H2128" s="186">
        <v>110000</v>
      </c>
      <c r="I2128" s="183" t="s">
        <v>33</v>
      </c>
      <c r="J2128" s="184"/>
      <c r="K2128" s="184"/>
      <c r="L2128" s="183">
        <v>2022</v>
      </c>
      <c r="M2128" s="184"/>
      <c r="N2128" s="183" t="s">
        <v>34</v>
      </c>
      <c r="O2128" s="184"/>
    </row>
    <row r="2129" spans="1:15" s="176" customFormat="1" ht="15" x14ac:dyDescent="0.15">
      <c r="A2129" s="183" t="s">
        <v>20</v>
      </c>
      <c r="B2129" s="183" t="s">
        <v>46</v>
      </c>
      <c r="C2129" s="184"/>
      <c r="D2129" s="184"/>
      <c r="E2129" s="184"/>
      <c r="F2129" s="185">
        <v>45014</v>
      </c>
      <c r="G2129" s="183" t="s">
        <v>37</v>
      </c>
      <c r="H2129" s="186">
        <v>480000</v>
      </c>
      <c r="I2129" s="183" t="s">
        <v>33</v>
      </c>
      <c r="J2129" s="184"/>
      <c r="K2129" s="184"/>
      <c r="L2129" s="183">
        <v>2022</v>
      </c>
      <c r="M2129" s="184"/>
      <c r="N2129" s="183" t="s">
        <v>34</v>
      </c>
      <c r="O2129" s="184"/>
    </row>
    <row r="2130" spans="1:15" s="176" customFormat="1" ht="15" x14ac:dyDescent="0.15">
      <c r="A2130" s="183" t="s">
        <v>20</v>
      </c>
      <c r="B2130" s="183" t="s">
        <v>46</v>
      </c>
      <c r="C2130" s="184"/>
      <c r="D2130" s="184"/>
      <c r="E2130" s="184"/>
      <c r="F2130" s="185">
        <v>45014</v>
      </c>
      <c r="G2130" s="183" t="s">
        <v>47</v>
      </c>
      <c r="H2130" s="186">
        <v>540000</v>
      </c>
      <c r="I2130" s="183" t="s">
        <v>33</v>
      </c>
      <c r="J2130" s="184"/>
      <c r="K2130" s="184"/>
      <c r="L2130" s="183">
        <v>2022</v>
      </c>
      <c r="M2130" s="184"/>
      <c r="N2130" s="183" t="s">
        <v>34</v>
      </c>
      <c r="O2130" s="184"/>
    </row>
    <row r="2131" spans="1:15" s="176" customFormat="1" ht="15" x14ac:dyDescent="0.15">
      <c r="A2131" s="183" t="s">
        <v>20</v>
      </c>
      <c r="B2131" s="183" t="s">
        <v>46</v>
      </c>
      <c r="C2131" s="184"/>
      <c r="D2131" s="184"/>
      <c r="E2131" s="184"/>
      <c r="F2131" s="185">
        <v>45015</v>
      </c>
      <c r="G2131" s="183" t="s">
        <v>37</v>
      </c>
      <c r="H2131" s="186">
        <v>70000</v>
      </c>
      <c r="I2131" s="183" t="s">
        <v>33</v>
      </c>
      <c r="J2131" s="184"/>
      <c r="K2131" s="184"/>
      <c r="L2131" s="183">
        <v>2022</v>
      </c>
      <c r="M2131" s="184"/>
      <c r="N2131" s="183" t="s">
        <v>34</v>
      </c>
      <c r="O2131" s="184"/>
    </row>
    <row r="2132" spans="1:15" s="176" customFormat="1" ht="15" x14ac:dyDescent="0.15">
      <c r="A2132" s="183" t="s">
        <v>20</v>
      </c>
      <c r="B2132" s="183" t="s">
        <v>46</v>
      </c>
      <c r="C2132" s="184"/>
      <c r="D2132" s="184"/>
      <c r="E2132" s="184"/>
      <c r="F2132" s="185">
        <v>45015</v>
      </c>
      <c r="G2132" s="183" t="s">
        <v>48</v>
      </c>
      <c r="H2132" s="186">
        <v>220000</v>
      </c>
      <c r="I2132" s="183" t="s">
        <v>33</v>
      </c>
      <c r="J2132" s="184"/>
      <c r="K2132" s="184"/>
      <c r="L2132" s="183">
        <v>2022</v>
      </c>
      <c r="M2132" s="184"/>
      <c r="N2132" s="183" t="s">
        <v>34</v>
      </c>
      <c r="O2132" s="184"/>
    </row>
    <row r="2133" spans="1:15" s="176" customFormat="1" ht="15" x14ac:dyDescent="0.15">
      <c r="A2133" s="183" t="s">
        <v>20</v>
      </c>
      <c r="B2133" s="183" t="s">
        <v>46</v>
      </c>
      <c r="C2133" s="184"/>
      <c r="D2133" s="184"/>
      <c r="E2133" s="184"/>
      <c r="F2133" s="185">
        <v>45015</v>
      </c>
      <c r="G2133" s="183" t="s">
        <v>36</v>
      </c>
      <c r="H2133" s="186">
        <v>290000</v>
      </c>
      <c r="I2133" s="183" t="s">
        <v>33</v>
      </c>
      <c r="J2133" s="184"/>
      <c r="K2133" s="184"/>
      <c r="L2133" s="183">
        <v>2022</v>
      </c>
      <c r="M2133" s="184"/>
      <c r="N2133" s="183" t="s">
        <v>34</v>
      </c>
      <c r="O2133" s="184"/>
    </row>
    <row r="2134" spans="1:15" s="176" customFormat="1" ht="15" x14ac:dyDescent="0.15">
      <c r="A2134" s="183" t="s">
        <v>20</v>
      </c>
      <c r="B2134" s="183" t="s">
        <v>46</v>
      </c>
      <c r="C2134" s="184"/>
      <c r="D2134" s="184"/>
      <c r="E2134" s="184"/>
      <c r="F2134" s="185">
        <v>45015</v>
      </c>
      <c r="G2134" s="183" t="s">
        <v>566</v>
      </c>
      <c r="H2134" s="186">
        <v>2180000</v>
      </c>
      <c r="I2134" s="183" t="s">
        <v>33</v>
      </c>
      <c r="J2134" s="184"/>
      <c r="K2134" s="184"/>
      <c r="L2134" s="183">
        <v>2022</v>
      </c>
      <c r="M2134" s="184"/>
      <c r="N2134" s="183" t="s">
        <v>34</v>
      </c>
      <c r="O2134" s="184"/>
    </row>
    <row r="2135" spans="1:15" s="176" customFormat="1" ht="15" x14ac:dyDescent="0.15">
      <c r="A2135" s="183" t="s">
        <v>20</v>
      </c>
      <c r="B2135" s="183" t="s">
        <v>46</v>
      </c>
      <c r="C2135" s="184"/>
      <c r="D2135" s="184"/>
      <c r="E2135" s="184"/>
      <c r="F2135" s="185">
        <v>45016</v>
      </c>
      <c r="G2135" s="183" t="s">
        <v>566</v>
      </c>
      <c r="H2135" s="186">
        <v>730000</v>
      </c>
      <c r="I2135" s="183" t="s">
        <v>33</v>
      </c>
      <c r="J2135" s="184"/>
      <c r="K2135" s="184"/>
      <c r="L2135" s="183">
        <v>2022</v>
      </c>
      <c r="M2135" s="184"/>
      <c r="N2135" s="183" t="s">
        <v>34</v>
      </c>
      <c r="O2135" s="184"/>
    </row>
    <row r="2136" spans="1:15" s="176" customFormat="1" ht="15" x14ac:dyDescent="0.15">
      <c r="A2136" s="183" t="s">
        <v>20</v>
      </c>
      <c r="B2136" s="183" t="s">
        <v>46</v>
      </c>
      <c r="C2136" s="184"/>
      <c r="D2136" s="184"/>
      <c r="E2136" s="184"/>
      <c r="F2136" s="185">
        <v>45016</v>
      </c>
      <c r="G2136" s="183" t="s">
        <v>37</v>
      </c>
      <c r="H2136" s="186">
        <v>1170000</v>
      </c>
      <c r="I2136" s="183" t="s">
        <v>33</v>
      </c>
      <c r="J2136" s="184"/>
      <c r="K2136" s="184"/>
      <c r="L2136" s="183">
        <v>2022</v>
      </c>
      <c r="M2136" s="184"/>
      <c r="N2136" s="183" t="s">
        <v>34</v>
      </c>
      <c r="O2136" s="184"/>
    </row>
    <row r="2137" spans="1:15" s="176" customFormat="1" ht="15" x14ac:dyDescent="0.15">
      <c r="A2137" s="183" t="s">
        <v>20</v>
      </c>
      <c r="B2137" s="183" t="s">
        <v>46</v>
      </c>
      <c r="C2137" s="184"/>
      <c r="D2137" s="184"/>
      <c r="E2137" s="184"/>
      <c r="F2137" s="185">
        <v>45019</v>
      </c>
      <c r="G2137" s="183" t="s">
        <v>39</v>
      </c>
      <c r="H2137" s="186">
        <v>130000</v>
      </c>
      <c r="I2137" s="183" t="s">
        <v>33</v>
      </c>
      <c r="J2137" s="184"/>
      <c r="K2137" s="184"/>
      <c r="L2137" s="183">
        <v>2022</v>
      </c>
      <c r="M2137" s="184"/>
      <c r="N2137" s="183" t="s">
        <v>34</v>
      </c>
      <c r="O2137" s="184"/>
    </row>
    <row r="2138" spans="1:15" s="176" customFormat="1" ht="15" x14ac:dyDescent="0.15">
      <c r="A2138" s="183" t="s">
        <v>20</v>
      </c>
      <c r="B2138" s="183" t="s">
        <v>46</v>
      </c>
      <c r="C2138" s="184"/>
      <c r="D2138" s="184"/>
      <c r="E2138" s="184"/>
      <c r="F2138" s="185">
        <v>45019</v>
      </c>
      <c r="G2138" s="183" t="s">
        <v>566</v>
      </c>
      <c r="H2138" s="186">
        <v>640000</v>
      </c>
      <c r="I2138" s="183" t="s">
        <v>33</v>
      </c>
      <c r="J2138" s="184"/>
      <c r="K2138" s="184"/>
      <c r="L2138" s="183">
        <v>2022</v>
      </c>
      <c r="M2138" s="184"/>
      <c r="N2138" s="183" t="s">
        <v>34</v>
      </c>
      <c r="O2138" s="184"/>
    </row>
    <row r="2139" spans="1:15" s="176" customFormat="1" ht="15" x14ac:dyDescent="0.15">
      <c r="A2139" s="183" t="s">
        <v>20</v>
      </c>
      <c r="B2139" s="183" t="s">
        <v>46</v>
      </c>
      <c r="C2139" s="184"/>
      <c r="D2139" s="184"/>
      <c r="E2139" s="184"/>
      <c r="F2139" s="185">
        <v>45020</v>
      </c>
      <c r="G2139" s="183" t="s">
        <v>37</v>
      </c>
      <c r="H2139" s="186">
        <v>1390000</v>
      </c>
      <c r="I2139" s="183" t="s">
        <v>33</v>
      </c>
      <c r="J2139" s="184"/>
      <c r="K2139" s="184"/>
      <c r="L2139" s="183">
        <v>2022</v>
      </c>
      <c r="M2139" s="184"/>
      <c r="N2139" s="183" t="s">
        <v>34</v>
      </c>
      <c r="O2139" s="184"/>
    </row>
    <row r="2140" spans="1:15" s="176" customFormat="1" ht="15" x14ac:dyDescent="0.15">
      <c r="A2140" s="183" t="s">
        <v>20</v>
      </c>
      <c r="B2140" s="183" t="s">
        <v>46</v>
      </c>
      <c r="C2140" s="184"/>
      <c r="D2140" s="184"/>
      <c r="E2140" s="184"/>
      <c r="F2140" s="185">
        <v>45020</v>
      </c>
      <c r="G2140" s="183" t="s">
        <v>36</v>
      </c>
      <c r="H2140" s="186">
        <v>1040000</v>
      </c>
      <c r="I2140" s="183" t="s">
        <v>33</v>
      </c>
      <c r="J2140" s="184"/>
      <c r="K2140" s="184"/>
      <c r="L2140" s="183">
        <v>2022</v>
      </c>
      <c r="M2140" s="184"/>
      <c r="N2140" s="183" t="s">
        <v>34</v>
      </c>
      <c r="O2140" s="184"/>
    </row>
    <row r="2141" spans="1:15" s="176" customFormat="1" ht="15" x14ac:dyDescent="0.15">
      <c r="A2141" s="183" t="s">
        <v>20</v>
      </c>
      <c r="B2141" s="183" t="s">
        <v>46</v>
      </c>
      <c r="C2141" s="184"/>
      <c r="D2141" s="184"/>
      <c r="E2141" s="184"/>
      <c r="F2141" s="185">
        <v>45020</v>
      </c>
      <c r="G2141" s="183" t="s">
        <v>566</v>
      </c>
      <c r="H2141" s="186">
        <v>620000</v>
      </c>
      <c r="I2141" s="183" t="s">
        <v>33</v>
      </c>
      <c r="J2141" s="184"/>
      <c r="K2141" s="184"/>
      <c r="L2141" s="183">
        <v>2022</v>
      </c>
      <c r="M2141" s="184"/>
      <c r="N2141" s="183" t="s">
        <v>34</v>
      </c>
      <c r="O2141" s="184"/>
    </row>
    <row r="2142" spans="1:15" s="176" customFormat="1" ht="15" x14ac:dyDescent="0.15">
      <c r="A2142" s="183" t="s">
        <v>20</v>
      </c>
      <c r="B2142" s="183" t="s">
        <v>46</v>
      </c>
      <c r="C2142" s="184"/>
      <c r="D2142" s="184"/>
      <c r="E2142" s="184"/>
      <c r="F2142" s="185">
        <v>45020</v>
      </c>
      <c r="G2142" s="183" t="s">
        <v>47</v>
      </c>
      <c r="H2142" s="186">
        <v>120000</v>
      </c>
      <c r="I2142" s="183" t="s">
        <v>33</v>
      </c>
      <c r="J2142" s="184"/>
      <c r="K2142" s="184"/>
      <c r="L2142" s="183">
        <v>2022</v>
      </c>
      <c r="M2142" s="184"/>
      <c r="N2142" s="183" t="s">
        <v>34</v>
      </c>
      <c r="O2142" s="184"/>
    </row>
    <row r="2143" spans="1:15" s="176" customFormat="1" ht="15" x14ac:dyDescent="0.15">
      <c r="A2143" s="183" t="s">
        <v>20</v>
      </c>
      <c r="B2143" s="183" t="s">
        <v>46</v>
      </c>
      <c r="C2143" s="184"/>
      <c r="D2143" s="184"/>
      <c r="E2143" s="184"/>
      <c r="F2143" s="185">
        <v>45021</v>
      </c>
      <c r="G2143" s="183" t="s">
        <v>566</v>
      </c>
      <c r="H2143" s="186">
        <v>840000</v>
      </c>
      <c r="I2143" s="183" t="s">
        <v>33</v>
      </c>
      <c r="J2143" s="184"/>
      <c r="K2143" s="184"/>
      <c r="L2143" s="183">
        <v>2022</v>
      </c>
      <c r="M2143" s="184"/>
      <c r="N2143" s="183" t="s">
        <v>34</v>
      </c>
      <c r="O2143" s="184"/>
    </row>
    <row r="2144" spans="1:15" s="176" customFormat="1" ht="15" x14ac:dyDescent="0.15">
      <c r="A2144" s="183" t="s">
        <v>20</v>
      </c>
      <c r="B2144" s="183" t="s">
        <v>46</v>
      </c>
      <c r="C2144" s="184"/>
      <c r="D2144" s="184"/>
      <c r="E2144" s="184"/>
      <c r="F2144" s="185">
        <v>45021</v>
      </c>
      <c r="G2144" s="183" t="s">
        <v>37</v>
      </c>
      <c r="H2144" s="186">
        <v>500000</v>
      </c>
      <c r="I2144" s="183" t="s">
        <v>33</v>
      </c>
      <c r="J2144" s="184"/>
      <c r="K2144" s="184"/>
      <c r="L2144" s="183">
        <v>2022</v>
      </c>
      <c r="M2144" s="184"/>
      <c r="N2144" s="183" t="s">
        <v>34</v>
      </c>
      <c r="O2144" s="184"/>
    </row>
    <row r="2145" spans="1:15" s="176" customFormat="1" ht="15" x14ac:dyDescent="0.15">
      <c r="A2145" s="183" t="s">
        <v>20</v>
      </c>
      <c r="B2145" s="183" t="s">
        <v>46</v>
      </c>
      <c r="C2145" s="184"/>
      <c r="D2145" s="184"/>
      <c r="E2145" s="184"/>
      <c r="F2145" s="185">
        <v>45021</v>
      </c>
      <c r="G2145" s="183" t="s">
        <v>39</v>
      </c>
      <c r="H2145" s="186">
        <v>40000</v>
      </c>
      <c r="I2145" s="183" t="s">
        <v>33</v>
      </c>
      <c r="J2145" s="184"/>
      <c r="K2145" s="184"/>
      <c r="L2145" s="183">
        <v>2022</v>
      </c>
      <c r="M2145" s="184"/>
      <c r="N2145" s="183" t="s">
        <v>34</v>
      </c>
      <c r="O2145" s="184"/>
    </row>
    <row r="2146" spans="1:15" s="176" customFormat="1" ht="15" x14ac:dyDescent="0.15">
      <c r="A2146" s="183" t="s">
        <v>20</v>
      </c>
      <c r="B2146" s="183" t="s">
        <v>46</v>
      </c>
      <c r="C2146" s="184"/>
      <c r="D2146" s="184"/>
      <c r="E2146" s="184"/>
      <c r="F2146" s="185">
        <v>45022</v>
      </c>
      <c r="G2146" s="183" t="s">
        <v>566</v>
      </c>
      <c r="H2146" s="186">
        <v>1490000</v>
      </c>
      <c r="I2146" s="183" t="s">
        <v>33</v>
      </c>
      <c r="J2146" s="184"/>
      <c r="K2146" s="184"/>
      <c r="L2146" s="183">
        <v>2022</v>
      </c>
      <c r="M2146" s="184"/>
      <c r="N2146" s="183" t="s">
        <v>34</v>
      </c>
      <c r="O2146" s="184"/>
    </row>
    <row r="2147" spans="1:15" s="176" customFormat="1" ht="15" x14ac:dyDescent="0.15">
      <c r="A2147" s="183" t="s">
        <v>20</v>
      </c>
      <c r="B2147" s="183" t="s">
        <v>46</v>
      </c>
      <c r="C2147" s="184"/>
      <c r="D2147" s="184"/>
      <c r="E2147" s="184"/>
      <c r="F2147" s="185">
        <v>45022</v>
      </c>
      <c r="G2147" s="183" t="s">
        <v>36</v>
      </c>
      <c r="H2147" s="186">
        <v>210000</v>
      </c>
      <c r="I2147" s="183" t="s">
        <v>33</v>
      </c>
      <c r="J2147" s="184"/>
      <c r="K2147" s="184"/>
      <c r="L2147" s="183">
        <v>2022</v>
      </c>
      <c r="M2147" s="184"/>
      <c r="N2147" s="183" t="s">
        <v>34</v>
      </c>
      <c r="O2147" s="184"/>
    </row>
    <row r="2148" spans="1:15" s="176" customFormat="1" ht="15" x14ac:dyDescent="0.15">
      <c r="A2148" s="183" t="s">
        <v>20</v>
      </c>
      <c r="B2148" s="183" t="s">
        <v>46</v>
      </c>
      <c r="C2148" s="184"/>
      <c r="D2148" s="184"/>
      <c r="E2148" s="184"/>
      <c r="F2148" s="185">
        <v>45022</v>
      </c>
      <c r="G2148" s="183" t="s">
        <v>48</v>
      </c>
      <c r="H2148" s="186">
        <v>90000</v>
      </c>
      <c r="I2148" s="183" t="s">
        <v>33</v>
      </c>
      <c r="J2148" s="184"/>
      <c r="K2148" s="184"/>
      <c r="L2148" s="183">
        <v>2022</v>
      </c>
      <c r="M2148" s="184"/>
      <c r="N2148" s="183" t="s">
        <v>34</v>
      </c>
      <c r="O2148" s="184"/>
    </row>
    <row r="2149" spans="1:15" s="176" customFormat="1" ht="15" x14ac:dyDescent="0.15">
      <c r="A2149" s="183" t="s">
        <v>20</v>
      </c>
      <c r="B2149" s="183" t="s">
        <v>46</v>
      </c>
      <c r="C2149" s="184"/>
      <c r="D2149" s="184"/>
      <c r="E2149" s="184"/>
      <c r="F2149" s="185">
        <v>45023</v>
      </c>
      <c r="G2149" s="183" t="s">
        <v>37</v>
      </c>
      <c r="H2149" s="186">
        <v>1260000</v>
      </c>
      <c r="I2149" s="183" t="s">
        <v>33</v>
      </c>
      <c r="J2149" s="184"/>
      <c r="K2149" s="184"/>
      <c r="L2149" s="183">
        <v>2022</v>
      </c>
      <c r="M2149" s="184"/>
      <c r="N2149" s="183" t="s">
        <v>34</v>
      </c>
      <c r="O2149" s="184"/>
    </row>
    <row r="2150" spans="1:15" s="176" customFormat="1" ht="15" x14ac:dyDescent="0.15">
      <c r="A2150" s="183" t="s">
        <v>20</v>
      </c>
      <c r="B2150" s="183" t="s">
        <v>46</v>
      </c>
      <c r="C2150" s="184"/>
      <c r="D2150" s="184"/>
      <c r="E2150" s="184"/>
      <c r="F2150" s="185">
        <v>45023</v>
      </c>
      <c r="G2150" s="183" t="s">
        <v>566</v>
      </c>
      <c r="H2150" s="186">
        <v>400000</v>
      </c>
      <c r="I2150" s="183" t="s">
        <v>33</v>
      </c>
      <c r="J2150" s="184"/>
      <c r="K2150" s="184"/>
      <c r="L2150" s="183">
        <v>2022</v>
      </c>
      <c r="M2150" s="184"/>
      <c r="N2150" s="183" t="s">
        <v>34</v>
      </c>
      <c r="O2150" s="184"/>
    </row>
    <row r="2151" spans="1:15" s="176" customFormat="1" ht="15" x14ac:dyDescent="0.15">
      <c r="A2151" s="183" t="s">
        <v>20</v>
      </c>
      <c r="B2151" s="183" t="s">
        <v>46</v>
      </c>
      <c r="C2151" s="184"/>
      <c r="D2151" s="184"/>
      <c r="E2151" s="184"/>
      <c r="F2151" s="185">
        <v>45027</v>
      </c>
      <c r="G2151" s="183" t="s">
        <v>47</v>
      </c>
      <c r="H2151" s="186">
        <v>130000</v>
      </c>
      <c r="I2151" s="183" t="s">
        <v>33</v>
      </c>
      <c r="J2151" s="184"/>
      <c r="K2151" s="184"/>
      <c r="L2151" s="183">
        <v>2022</v>
      </c>
      <c r="M2151" s="184"/>
      <c r="N2151" s="183" t="s">
        <v>34</v>
      </c>
      <c r="O2151" s="184"/>
    </row>
    <row r="2152" spans="1:15" s="176" customFormat="1" ht="15" x14ac:dyDescent="0.15">
      <c r="A2152" s="183" t="s">
        <v>20</v>
      </c>
      <c r="B2152" s="183" t="s">
        <v>46</v>
      </c>
      <c r="C2152" s="184"/>
      <c r="D2152" s="184"/>
      <c r="E2152" s="184"/>
      <c r="F2152" s="185">
        <v>45027</v>
      </c>
      <c r="G2152" s="183" t="s">
        <v>36</v>
      </c>
      <c r="H2152" s="186">
        <v>140000</v>
      </c>
      <c r="I2152" s="183" t="s">
        <v>33</v>
      </c>
      <c r="J2152" s="184"/>
      <c r="K2152" s="184"/>
      <c r="L2152" s="183">
        <v>2022</v>
      </c>
      <c r="M2152" s="184"/>
      <c r="N2152" s="183" t="s">
        <v>34</v>
      </c>
      <c r="O2152" s="184"/>
    </row>
    <row r="2153" spans="1:15" s="176" customFormat="1" ht="15" x14ac:dyDescent="0.15">
      <c r="A2153" s="183" t="s">
        <v>20</v>
      </c>
      <c r="B2153" s="183" t="s">
        <v>46</v>
      </c>
      <c r="C2153" s="184"/>
      <c r="D2153" s="184"/>
      <c r="E2153" s="184"/>
      <c r="F2153" s="185">
        <v>45027</v>
      </c>
      <c r="G2153" s="183" t="s">
        <v>37</v>
      </c>
      <c r="H2153" s="186">
        <v>1810000</v>
      </c>
      <c r="I2153" s="183" t="s">
        <v>33</v>
      </c>
      <c r="J2153" s="184"/>
      <c r="K2153" s="184"/>
      <c r="L2153" s="183">
        <v>2022</v>
      </c>
      <c r="M2153" s="184"/>
      <c r="N2153" s="183" t="s">
        <v>34</v>
      </c>
      <c r="O2153" s="184"/>
    </row>
    <row r="2154" spans="1:15" s="176" customFormat="1" ht="15" x14ac:dyDescent="0.15">
      <c r="A2154" s="183" t="s">
        <v>20</v>
      </c>
      <c r="B2154" s="183" t="s">
        <v>46</v>
      </c>
      <c r="C2154" s="184"/>
      <c r="D2154" s="184"/>
      <c r="E2154" s="184"/>
      <c r="F2154" s="185">
        <v>45028</v>
      </c>
      <c r="G2154" s="183" t="s">
        <v>566</v>
      </c>
      <c r="H2154" s="186">
        <v>1710000</v>
      </c>
      <c r="I2154" s="183" t="s">
        <v>33</v>
      </c>
      <c r="J2154" s="184"/>
      <c r="K2154" s="184"/>
      <c r="L2154" s="183">
        <v>2022</v>
      </c>
      <c r="M2154" s="184"/>
      <c r="N2154" s="183" t="s">
        <v>34</v>
      </c>
      <c r="O2154" s="184"/>
    </row>
    <row r="2155" spans="1:15" s="176" customFormat="1" ht="15" x14ac:dyDescent="0.15">
      <c r="A2155" s="183" t="s">
        <v>20</v>
      </c>
      <c r="B2155" s="183" t="s">
        <v>46</v>
      </c>
      <c r="C2155" s="184"/>
      <c r="D2155" s="184"/>
      <c r="E2155" s="184"/>
      <c r="F2155" s="185">
        <v>45028</v>
      </c>
      <c r="G2155" s="183" t="s">
        <v>39</v>
      </c>
      <c r="H2155" s="186">
        <v>280000</v>
      </c>
      <c r="I2155" s="183" t="s">
        <v>33</v>
      </c>
      <c r="J2155" s="184"/>
      <c r="K2155" s="184"/>
      <c r="L2155" s="183">
        <v>2022</v>
      </c>
      <c r="M2155" s="184"/>
      <c r="N2155" s="183" t="s">
        <v>34</v>
      </c>
      <c r="O2155" s="184"/>
    </row>
    <row r="2156" spans="1:15" s="176" customFormat="1" ht="15" x14ac:dyDescent="0.15">
      <c r="A2156" s="183" t="s">
        <v>20</v>
      </c>
      <c r="B2156" s="183" t="s">
        <v>46</v>
      </c>
      <c r="C2156" s="184"/>
      <c r="D2156" s="184"/>
      <c r="E2156" s="184"/>
      <c r="F2156" s="185">
        <v>45028</v>
      </c>
      <c r="G2156" s="183" t="s">
        <v>36</v>
      </c>
      <c r="H2156" s="186">
        <v>820000</v>
      </c>
      <c r="I2156" s="183" t="s">
        <v>33</v>
      </c>
      <c r="J2156" s="184"/>
      <c r="K2156" s="184"/>
      <c r="L2156" s="183">
        <v>2022</v>
      </c>
      <c r="M2156" s="184"/>
      <c r="N2156" s="183" t="s">
        <v>34</v>
      </c>
      <c r="O2156" s="184"/>
    </row>
    <row r="2157" spans="1:15" s="176" customFormat="1" ht="15" x14ac:dyDescent="0.15">
      <c r="A2157" s="183" t="s">
        <v>20</v>
      </c>
      <c r="B2157" s="183" t="s">
        <v>46</v>
      </c>
      <c r="C2157" s="184"/>
      <c r="D2157" s="184"/>
      <c r="E2157" s="184"/>
      <c r="F2157" s="185">
        <v>45029</v>
      </c>
      <c r="G2157" s="183" t="s">
        <v>47</v>
      </c>
      <c r="H2157" s="186">
        <v>210000</v>
      </c>
      <c r="I2157" s="183" t="s">
        <v>33</v>
      </c>
      <c r="J2157" s="184"/>
      <c r="K2157" s="184"/>
      <c r="L2157" s="183">
        <v>2022</v>
      </c>
      <c r="M2157" s="184"/>
      <c r="N2157" s="183" t="s">
        <v>34</v>
      </c>
      <c r="O2157" s="184"/>
    </row>
    <row r="2158" spans="1:15" s="176" customFormat="1" ht="15" x14ac:dyDescent="0.15">
      <c r="A2158" s="183" t="s">
        <v>20</v>
      </c>
      <c r="B2158" s="183" t="s">
        <v>46</v>
      </c>
      <c r="C2158" s="184"/>
      <c r="D2158" s="184"/>
      <c r="E2158" s="184"/>
      <c r="F2158" s="185">
        <v>45029</v>
      </c>
      <c r="G2158" s="183" t="s">
        <v>36</v>
      </c>
      <c r="H2158" s="186">
        <v>210000</v>
      </c>
      <c r="I2158" s="183" t="s">
        <v>33</v>
      </c>
      <c r="J2158" s="184"/>
      <c r="K2158" s="184"/>
      <c r="L2158" s="183">
        <v>2022</v>
      </c>
      <c r="M2158" s="184"/>
      <c r="N2158" s="183" t="s">
        <v>34</v>
      </c>
      <c r="O2158" s="184"/>
    </row>
    <row r="2159" spans="1:15" s="176" customFormat="1" ht="15" x14ac:dyDescent="0.15">
      <c r="A2159" s="183" t="s">
        <v>20</v>
      </c>
      <c r="B2159" s="183" t="s">
        <v>46</v>
      </c>
      <c r="C2159" s="184"/>
      <c r="D2159" s="184"/>
      <c r="E2159" s="184"/>
      <c r="F2159" s="185">
        <v>45029</v>
      </c>
      <c r="G2159" s="183" t="s">
        <v>566</v>
      </c>
      <c r="H2159" s="186">
        <v>40000</v>
      </c>
      <c r="I2159" s="183" t="s">
        <v>33</v>
      </c>
      <c r="J2159" s="184"/>
      <c r="K2159" s="184"/>
      <c r="L2159" s="183">
        <v>2022</v>
      </c>
      <c r="M2159" s="184"/>
      <c r="N2159" s="183" t="s">
        <v>34</v>
      </c>
      <c r="O2159" s="184"/>
    </row>
    <row r="2160" spans="1:15" s="176" customFormat="1" ht="15" x14ac:dyDescent="0.15">
      <c r="A2160" s="183" t="s">
        <v>20</v>
      </c>
      <c r="B2160" s="183" t="s">
        <v>46</v>
      </c>
      <c r="C2160" s="184"/>
      <c r="D2160" s="184"/>
      <c r="E2160" s="184"/>
      <c r="F2160" s="185">
        <v>45029</v>
      </c>
      <c r="G2160" s="183" t="s">
        <v>48</v>
      </c>
      <c r="H2160" s="186">
        <v>40000</v>
      </c>
      <c r="I2160" s="183" t="s">
        <v>33</v>
      </c>
      <c r="J2160" s="184"/>
      <c r="K2160" s="184"/>
      <c r="L2160" s="183">
        <v>2022</v>
      </c>
      <c r="M2160" s="184"/>
      <c r="N2160" s="183" t="s">
        <v>34</v>
      </c>
      <c r="O2160" s="184"/>
    </row>
    <row r="2161" spans="1:15" s="176" customFormat="1" ht="15" x14ac:dyDescent="0.15">
      <c r="A2161" s="183" t="s">
        <v>20</v>
      </c>
      <c r="B2161" s="183" t="s">
        <v>46</v>
      </c>
      <c r="C2161" s="184"/>
      <c r="D2161" s="184"/>
      <c r="E2161" s="184"/>
      <c r="F2161" s="185">
        <v>45030</v>
      </c>
      <c r="G2161" s="183" t="s">
        <v>37</v>
      </c>
      <c r="H2161" s="186">
        <v>1720000</v>
      </c>
      <c r="I2161" s="183" t="s">
        <v>33</v>
      </c>
      <c r="J2161" s="184"/>
      <c r="K2161" s="184"/>
      <c r="L2161" s="183">
        <v>2022</v>
      </c>
      <c r="M2161" s="184"/>
      <c r="N2161" s="183" t="s">
        <v>34</v>
      </c>
      <c r="O2161" s="184"/>
    </row>
    <row r="2162" spans="1:15" s="176" customFormat="1" ht="15" x14ac:dyDescent="0.15">
      <c r="A2162" s="183" t="s">
        <v>20</v>
      </c>
      <c r="B2162" s="183" t="s">
        <v>46</v>
      </c>
      <c r="C2162" s="184"/>
      <c r="D2162" s="184"/>
      <c r="E2162" s="184"/>
      <c r="F2162" s="185">
        <v>45030</v>
      </c>
      <c r="G2162" s="183" t="s">
        <v>566</v>
      </c>
      <c r="H2162" s="186">
        <v>1330000</v>
      </c>
      <c r="I2162" s="183" t="s">
        <v>33</v>
      </c>
      <c r="J2162" s="184"/>
      <c r="K2162" s="184"/>
      <c r="L2162" s="183">
        <v>2022</v>
      </c>
      <c r="M2162" s="184"/>
      <c r="N2162" s="183" t="s">
        <v>34</v>
      </c>
      <c r="O2162" s="184"/>
    </row>
    <row r="2163" spans="1:15" s="176" customFormat="1" ht="15" x14ac:dyDescent="0.15">
      <c r="A2163" s="183" t="s">
        <v>20</v>
      </c>
      <c r="B2163" s="183" t="s">
        <v>46</v>
      </c>
      <c r="C2163" s="184"/>
      <c r="D2163" s="184"/>
      <c r="E2163" s="184"/>
      <c r="F2163" s="185">
        <v>45033</v>
      </c>
      <c r="G2163" s="183" t="s">
        <v>566</v>
      </c>
      <c r="H2163" s="186">
        <v>210000</v>
      </c>
      <c r="I2163" s="183" t="s">
        <v>33</v>
      </c>
      <c r="J2163" s="184"/>
      <c r="K2163" s="184"/>
      <c r="L2163" s="183">
        <v>2022</v>
      </c>
      <c r="M2163" s="184"/>
      <c r="N2163" s="183" t="s">
        <v>34</v>
      </c>
      <c r="O2163" s="183" t="s">
        <v>587</v>
      </c>
    </row>
    <row r="2164" spans="1:15" s="176" customFormat="1" ht="15" x14ac:dyDescent="0.15">
      <c r="A2164" s="183" t="s">
        <v>20</v>
      </c>
      <c r="B2164" s="183" t="s">
        <v>46</v>
      </c>
      <c r="C2164" s="184"/>
      <c r="D2164" s="184"/>
      <c r="E2164" s="184"/>
      <c r="F2164" s="185">
        <v>45034</v>
      </c>
      <c r="G2164" s="183" t="s">
        <v>47</v>
      </c>
      <c r="H2164" s="186">
        <v>170000</v>
      </c>
      <c r="I2164" s="183" t="s">
        <v>33</v>
      </c>
      <c r="J2164" s="184"/>
      <c r="K2164" s="184"/>
      <c r="L2164" s="183">
        <v>2022</v>
      </c>
      <c r="M2164" s="184"/>
      <c r="N2164" s="183" t="s">
        <v>34</v>
      </c>
      <c r="O2164" s="184"/>
    </row>
    <row r="2165" spans="1:15" s="176" customFormat="1" ht="15" x14ac:dyDescent="0.15">
      <c r="A2165" s="183" t="s">
        <v>20</v>
      </c>
      <c r="B2165" s="183" t="s">
        <v>46</v>
      </c>
      <c r="C2165" s="184"/>
      <c r="D2165" s="184"/>
      <c r="E2165" s="184"/>
      <c r="F2165" s="185">
        <v>45034</v>
      </c>
      <c r="G2165" s="183" t="s">
        <v>37</v>
      </c>
      <c r="H2165" s="186">
        <v>1560000</v>
      </c>
      <c r="I2165" s="183" t="s">
        <v>33</v>
      </c>
      <c r="J2165" s="184"/>
      <c r="K2165" s="184"/>
      <c r="L2165" s="183">
        <v>2022</v>
      </c>
      <c r="M2165" s="184"/>
      <c r="N2165" s="183" t="s">
        <v>34</v>
      </c>
      <c r="O2165" s="184"/>
    </row>
    <row r="2166" spans="1:15" s="176" customFormat="1" ht="15" x14ac:dyDescent="0.15">
      <c r="A2166" s="183" t="s">
        <v>20</v>
      </c>
      <c r="B2166" s="183" t="s">
        <v>46</v>
      </c>
      <c r="C2166" s="184"/>
      <c r="D2166" s="184"/>
      <c r="E2166" s="184"/>
      <c r="F2166" s="185">
        <v>45035</v>
      </c>
      <c r="G2166" s="183" t="s">
        <v>36</v>
      </c>
      <c r="H2166" s="186">
        <v>180000</v>
      </c>
      <c r="I2166" s="183" t="s">
        <v>33</v>
      </c>
      <c r="J2166" s="184"/>
      <c r="K2166" s="184"/>
      <c r="L2166" s="183">
        <v>2022</v>
      </c>
      <c r="M2166" s="184"/>
      <c r="N2166" s="183" t="s">
        <v>34</v>
      </c>
      <c r="O2166" s="184"/>
    </row>
    <row r="2167" spans="1:15" s="176" customFormat="1" ht="15" x14ac:dyDescent="0.15">
      <c r="A2167" s="183" t="s">
        <v>20</v>
      </c>
      <c r="B2167" s="183" t="s">
        <v>46</v>
      </c>
      <c r="C2167" s="184"/>
      <c r="D2167" s="184"/>
      <c r="E2167" s="184"/>
      <c r="F2167" s="185">
        <v>45035</v>
      </c>
      <c r="G2167" s="183" t="s">
        <v>566</v>
      </c>
      <c r="H2167" s="186">
        <v>330000</v>
      </c>
      <c r="I2167" s="183" t="s">
        <v>33</v>
      </c>
      <c r="J2167" s="184"/>
      <c r="K2167" s="184"/>
      <c r="L2167" s="183">
        <v>2022</v>
      </c>
      <c r="M2167" s="184"/>
      <c r="N2167" s="183" t="s">
        <v>34</v>
      </c>
      <c r="O2167" s="184"/>
    </row>
    <row r="2168" spans="1:15" s="176" customFormat="1" ht="15" x14ac:dyDescent="0.15">
      <c r="A2168" s="183" t="s">
        <v>20</v>
      </c>
      <c r="B2168" s="183" t="s">
        <v>46</v>
      </c>
      <c r="C2168" s="184"/>
      <c r="D2168" s="184"/>
      <c r="E2168" s="184"/>
      <c r="F2168" s="185">
        <v>45036</v>
      </c>
      <c r="G2168" s="183" t="s">
        <v>37</v>
      </c>
      <c r="H2168" s="186">
        <v>300000</v>
      </c>
      <c r="I2168" s="183" t="s">
        <v>33</v>
      </c>
      <c r="J2168" s="184"/>
      <c r="K2168" s="184"/>
      <c r="L2168" s="183">
        <v>2022</v>
      </c>
      <c r="M2168" s="184"/>
      <c r="N2168" s="183" t="s">
        <v>34</v>
      </c>
      <c r="O2168" s="184"/>
    </row>
    <row r="2169" spans="1:15" s="176" customFormat="1" ht="15" x14ac:dyDescent="0.15">
      <c r="A2169" s="183" t="s">
        <v>20</v>
      </c>
      <c r="B2169" s="183" t="s">
        <v>46</v>
      </c>
      <c r="C2169" s="184"/>
      <c r="D2169" s="184"/>
      <c r="E2169" s="184"/>
      <c r="F2169" s="185">
        <v>45036</v>
      </c>
      <c r="G2169" s="183" t="s">
        <v>39</v>
      </c>
      <c r="H2169" s="186">
        <v>220000</v>
      </c>
      <c r="I2169" s="183" t="s">
        <v>33</v>
      </c>
      <c r="J2169" s="184"/>
      <c r="K2169" s="184"/>
      <c r="L2169" s="183">
        <v>2022</v>
      </c>
      <c r="M2169" s="184"/>
      <c r="N2169" s="183" t="s">
        <v>34</v>
      </c>
      <c r="O2169" s="184"/>
    </row>
    <row r="2170" spans="1:15" s="176" customFormat="1" ht="15" x14ac:dyDescent="0.15">
      <c r="A2170" s="183" t="s">
        <v>20</v>
      </c>
      <c r="B2170" s="183" t="s">
        <v>46</v>
      </c>
      <c r="C2170" s="184"/>
      <c r="D2170" s="184"/>
      <c r="E2170" s="184"/>
      <c r="F2170" s="185">
        <v>45036</v>
      </c>
      <c r="G2170" s="183" t="s">
        <v>36</v>
      </c>
      <c r="H2170" s="186">
        <v>170000</v>
      </c>
      <c r="I2170" s="183" t="s">
        <v>33</v>
      </c>
      <c r="J2170" s="184"/>
      <c r="K2170" s="184"/>
      <c r="L2170" s="183">
        <v>2022</v>
      </c>
      <c r="M2170" s="184"/>
      <c r="N2170" s="183" t="s">
        <v>34</v>
      </c>
      <c r="O2170" s="184"/>
    </row>
    <row r="2171" spans="1:15" s="176" customFormat="1" ht="15" x14ac:dyDescent="0.15">
      <c r="A2171" s="183" t="s">
        <v>20</v>
      </c>
      <c r="B2171" s="183" t="s">
        <v>46</v>
      </c>
      <c r="C2171" s="184"/>
      <c r="D2171" s="184"/>
      <c r="E2171" s="184"/>
      <c r="F2171" s="185">
        <v>45036</v>
      </c>
      <c r="G2171" s="183" t="s">
        <v>566</v>
      </c>
      <c r="H2171" s="186">
        <v>120000</v>
      </c>
      <c r="I2171" s="183" t="s">
        <v>33</v>
      </c>
      <c r="J2171" s="184"/>
      <c r="K2171" s="184"/>
      <c r="L2171" s="183">
        <v>2022</v>
      </c>
      <c r="M2171" s="184"/>
      <c r="N2171" s="183" t="s">
        <v>34</v>
      </c>
      <c r="O2171" s="184"/>
    </row>
    <row r="2172" spans="1:15" s="176" customFormat="1" ht="15" x14ac:dyDescent="0.15">
      <c r="A2172" s="183" t="s">
        <v>20</v>
      </c>
      <c r="B2172" s="183" t="s">
        <v>46</v>
      </c>
      <c r="C2172" s="184"/>
      <c r="D2172" s="184"/>
      <c r="E2172" s="184"/>
      <c r="F2172" s="185">
        <v>45036</v>
      </c>
      <c r="G2172" s="183" t="s">
        <v>48</v>
      </c>
      <c r="H2172" s="186">
        <v>40000</v>
      </c>
      <c r="I2172" s="183" t="s">
        <v>33</v>
      </c>
      <c r="J2172" s="184"/>
      <c r="K2172" s="184"/>
      <c r="L2172" s="183">
        <v>2022</v>
      </c>
      <c r="M2172" s="184"/>
      <c r="N2172" s="183" t="s">
        <v>34</v>
      </c>
      <c r="O2172" s="184"/>
    </row>
    <row r="2173" spans="1:15" s="176" customFormat="1" ht="15" x14ac:dyDescent="0.15">
      <c r="A2173" s="183" t="s">
        <v>20</v>
      </c>
      <c r="B2173" s="183" t="s">
        <v>46</v>
      </c>
      <c r="C2173" s="184"/>
      <c r="D2173" s="184"/>
      <c r="E2173" s="184"/>
      <c r="F2173" s="185">
        <v>45037</v>
      </c>
      <c r="G2173" s="183" t="s">
        <v>37</v>
      </c>
      <c r="H2173" s="186">
        <v>1510000</v>
      </c>
      <c r="I2173" s="183" t="s">
        <v>33</v>
      </c>
      <c r="J2173" s="184"/>
      <c r="K2173" s="184"/>
      <c r="L2173" s="183">
        <v>2022</v>
      </c>
      <c r="M2173" s="184"/>
      <c r="N2173" s="183" t="s">
        <v>34</v>
      </c>
      <c r="O2173" s="184"/>
    </row>
    <row r="2174" spans="1:15" s="176" customFormat="1" ht="15" x14ac:dyDescent="0.15">
      <c r="A2174" s="183" t="s">
        <v>20</v>
      </c>
      <c r="B2174" s="183" t="s">
        <v>46</v>
      </c>
      <c r="C2174" s="184"/>
      <c r="D2174" s="184"/>
      <c r="E2174" s="184"/>
      <c r="F2174" s="185">
        <v>45037</v>
      </c>
      <c r="G2174" s="183" t="s">
        <v>38</v>
      </c>
      <c r="H2174" s="186">
        <v>50000</v>
      </c>
      <c r="I2174" s="183" t="s">
        <v>33</v>
      </c>
      <c r="J2174" s="184"/>
      <c r="K2174" s="184"/>
      <c r="L2174" s="183">
        <v>2022</v>
      </c>
      <c r="M2174" s="184"/>
      <c r="N2174" s="183" t="s">
        <v>34</v>
      </c>
      <c r="O2174" s="184"/>
    </row>
    <row r="2175" spans="1:15" s="176" customFormat="1" ht="15" x14ac:dyDescent="0.15">
      <c r="A2175" s="183" t="s">
        <v>20</v>
      </c>
      <c r="B2175" s="183" t="s">
        <v>46</v>
      </c>
      <c r="C2175" s="184"/>
      <c r="D2175" s="184"/>
      <c r="E2175" s="184"/>
      <c r="F2175" s="185">
        <v>45040</v>
      </c>
      <c r="G2175" s="183" t="s">
        <v>566</v>
      </c>
      <c r="H2175" s="186">
        <v>30000</v>
      </c>
      <c r="I2175" s="183" t="s">
        <v>33</v>
      </c>
      <c r="J2175" s="184"/>
      <c r="K2175" s="184"/>
      <c r="L2175" s="183">
        <v>2022</v>
      </c>
      <c r="M2175" s="184"/>
      <c r="N2175" s="183" t="s">
        <v>34</v>
      </c>
      <c r="O2175" s="184"/>
    </row>
    <row r="2176" spans="1:15" s="176" customFormat="1" ht="15" x14ac:dyDescent="0.15">
      <c r="A2176" s="183" t="s">
        <v>20</v>
      </c>
      <c r="B2176" s="183" t="s">
        <v>46</v>
      </c>
      <c r="C2176" s="184"/>
      <c r="D2176" s="184"/>
      <c r="E2176" s="184"/>
      <c r="F2176" s="185">
        <v>45040</v>
      </c>
      <c r="G2176" s="183" t="s">
        <v>47</v>
      </c>
      <c r="H2176" s="186">
        <v>130000</v>
      </c>
      <c r="I2176" s="183" t="s">
        <v>33</v>
      </c>
      <c r="J2176" s="184"/>
      <c r="K2176" s="184"/>
      <c r="L2176" s="183">
        <v>2022</v>
      </c>
      <c r="M2176" s="184"/>
      <c r="N2176" s="183" t="s">
        <v>34</v>
      </c>
      <c r="O2176" s="184"/>
    </row>
    <row r="2177" spans="1:15" s="176" customFormat="1" ht="15" x14ac:dyDescent="0.15">
      <c r="A2177" s="183" t="s">
        <v>20</v>
      </c>
      <c r="B2177" s="183" t="s">
        <v>46</v>
      </c>
      <c r="C2177" s="184"/>
      <c r="D2177" s="184"/>
      <c r="E2177" s="184"/>
      <c r="F2177" s="185">
        <v>45041</v>
      </c>
      <c r="G2177" s="183" t="s">
        <v>37</v>
      </c>
      <c r="H2177" s="186">
        <v>1670000</v>
      </c>
      <c r="I2177" s="183" t="s">
        <v>33</v>
      </c>
      <c r="J2177" s="184"/>
      <c r="K2177" s="184"/>
      <c r="L2177" s="183">
        <v>2022</v>
      </c>
      <c r="M2177" s="184"/>
      <c r="N2177" s="183" t="s">
        <v>34</v>
      </c>
      <c r="O2177" s="184"/>
    </row>
    <row r="2178" spans="1:15" s="176" customFormat="1" ht="15" x14ac:dyDescent="0.15">
      <c r="A2178" s="183" t="s">
        <v>20</v>
      </c>
      <c r="B2178" s="183" t="s">
        <v>46</v>
      </c>
      <c r="C2178" s="184"/>
      <c r="D2178" s="184"/>
      <c r="E2178" s="184"/>
      <c r="F2178" s="185">
        <v>45041</v>
      </c>
      <c r="G2178" s="183" t="s">
        <v>47</v>
      </c>
      <c r="H2178" s="186">
        <v>90000</v>
      </c>
      <c r="I2178" s="183" t="s">
        <v>33</v>
      </c>
      <c r="J2178" s="184"/>
      <c r="K2178" s="184"/>
      <c r="L2178" s="183">
        <v>2022</v>
      </c>
      <c r="M2178" s="184"/>
      <c r="N2178" s="183" t="s">
        <v>34</v>
      </c>
      <c r="O2178" s="184"/>
    </row>
    <row r="2179" spans="1:15" s="176" customFormat="1" ht="15" x14ac:dyDescent="0.15">
      <c r="A2179" s="183" t="s">
        <v>20</v>
      </c>
      <c r="B2179" s="183" t="s">
        <v>46</v>
      </c>
      <c r="C2179" s="184"/>
      <c r="D2179" s="184"/>
      <c r="E2179" s="184"/>
      <c r="F2179" s="185">
        <v>45042</v>
      </c>
      <c r="G2179" s="183" t="s">
        <v>566</v>
      </c>
      <c r="H2179" s="186">
        <v>110000</v>
      </c>
      <c r="I2179" s="183" t="s">
        <v>33</v>
      </c>
      <c r="J2179" s="184"/>
      <c r="K2179" s="184"/>
      <c r="L2179" s="183">
        <v>2022</v>
      </c>
      <c r="M2179" s="184"/>
      <c r="N2179" s="183" t="s">
        <v>34</v>
      </c>
      <c r="O2179" s="184"/>
    </row>
    <row r="2180" spans="1:15" s="176" customFormat="1" ht="15" x14ac:dyDescent="0.15">
      <c r="A2180" s="183" t="s">
        <v>20</v>
      </c>
      <c r="B2180" s="183" t="s">
        <v>46</v>
      </c>
      <c r="C2180" s="184"/>
      <c r="D2180" s="184"/>
      <c r="E2180" s="184"/>
      <c r="F2180" s="185">
        <v>45042</v>
      </c>
      <c r="G2180" s="183" t="s">
        <v>36</v>
      </c>
      <c r="H2180" s="186">
        <v>320000</v>
      </c>
      <c r="I2180" s="183" t="s">
        <v>33</v>
      </c>
      <c r="J2180" s="184"/>
      <c r="K2180" s="184"/>
      <c r="L2180" s="183">
        <v>2022</v>
      </c>
      <c r="M2180" s="184"/>
      <c r="N2180" s="183" t="s">
        <v>34</v>
      </c>
      <c r="O2180" s="184"/>
    </row>
    <row r="2181" spans="1:15" s="176" customFormat="1" ht="15" x14ac:dyDescent="0.15">
      <c r="A2181" s="183" t="s">
        <v>20</v>
      </c>
      <c r="B2181" s="183" t="s">
        <v>46</v>
      </c>
      <c r="C2181" s="184"/>
      <c r="D2181" s="184"/>
      <c r="E2181" s="184"/>
      <c r="F2181" s="185">
        <v>45043</v>
      </c>
      <c r="G2181" s="183" t="s">
        <v>48</v>
      </c>
      <c r="H2181" s="186">
        <v>40000</v>
      </c>
      <c r="I2181" s="183" t="s">
        <v>33</v>
      </c>
      <c r="J2181" s="184"/>
      <c r="K2181" s="184"/>
      <c r="L2181" s="183">
        <v>2022</v>
      </c>
      <c r="M2181" s="184"/>
      <c r="N2181" s="183" t="s">
        <v>34</v>
      </c>
      <c r="O2181" s="184"/>
    </row>
    <row r="2182" spans="1:15" s="176" customFormat="1" ht="15" x14ac:dyDescent="0.15">
      <c r="A2182" s="183" t="s">
        <v>20</v>
      </c>
      <c r="B2182" s="183" t="s">
        <v>46</v>
      </c>
      <c r="C2182" s="184"/>
      <c r="D2182" s="184"/>
      <c r="E2182" s="184"/>
      <c r="F2182" s="185">
        <v>45043</v>
      </c>
      <c r="G2182" s="183" t="s">
        <v>36</v>
      </c>
      <c r="H2182" s="186">
        <v>80000</v>
      </c>
      <c r="I2182" s="183" t="s">
        <v>33</v>
      </c>
      <c r="J2182" s="184"/>
      <c r="K2182" s="184"/>
      <c r="L2182" s="183">
        <v>2022</v>
      </c>
      <c r="M2182" s="184"/>
      <c r="N2182" s="183" t="s">
        <v>34</v>
      </c>
      <c r="O2182" s="184"/>
    </row>
    <row r="2183" spans="1:15" s="176" customFormat="1" ht="15" x14ac:dyDescent="0.15">
      <c r="A2183" s="183" t="s">
        <v>20</v>
      </c>
      <c r="B2183" s="183" t="s">
        <v>46</v>
      </c>
      <c r="C2183" s="184"/>
      <c r="D2183" s="184"/>
      <c r="E2183" s="184"/>
      <c r="F2183" s="185">
        <v>45043</v>
      </c>
      <c r="G2183" s="183" t="s">
        <v>47</v>
      </c>
      <c r="H2183" s="186">
        <v>40000</v>
      </c>
      <c r="I2183" s="183" t="s">
        <v>33</v>
      </c>
      <c r="J2183" s="184"/>
      <c r="K2183" s="184"/>
      <c r="L2183" s="183">
        <v>2022</v>
      </c>
      <c r="M2183" s="184"/>
      <c r="N2183" s="183" t="s">
        <v>34</v>
      </c>
      <c r="O2183" s="184"/>
    </row>
    <row r="2184" spans="1:15" s="176" customFormat="1" ht="15" x14ac:dyDescent="0.15">
      <c r="A2184" s="183" t="s">
        <v>20</v>
      </c>
      <c r="B2184" s="183" t="s">
        <v>46</v>
      </c>
      <c r="C2184" s="184"/>
      <c r="D2184" s="184"/>
      <c r="E2184" s="184"/>
      <c r="F2184" s="185">
        <v>45044</v>
      </c>
      <c r="G2184" s="183" t="s">
        <v>37</v>
      </c>
      <c r="H2184" s="186">
        <v>400000</v>
      </c>
      <c r="I2184" s="183" t="s">
        <v>33</v>
      </c>
      <c r="J2184" s="184"/>
      <c r="K2184" s="184"/>
      <c r="L2184" s="183">
        <v>2022</v>
      </c>
      <c r="M2184" s="183" t="s">
        <v>565</v>
      </c>
      <c r="N2184" s="183" t="s">
        <v>34</v>
      </c>
      <c r="O2184" s="184"/>
    </row>
    <row r="2185" spans="1:15" s="176" customFormat="1" ht="15" x14ac:dyDescent="0.15">
      <c r="A2185" s="183" t="s">
        <v>20</v>
      </c>
      <c r="B2185" s="183" t="s">
        <v>46</v>
      </c>
      <c r="C2185" s="184"/>
      <c r="D2185" s="184"/>
      <c r="E2185" s="184"/>
      <c r="F2185" s="185">
        <v>45044</v>
      </c>
      <c r="G2185" s="183" t="s">
        <v>39</v>
      </c>
      <c r="H2185" s="186">
        <v>130000</v>
      </c>
      <c r="I2185" s="183" t="s">
        <v>33</v>
      </c>
      <c r="J2185" s="184"/>
      <c r="K2185" s="184"/>
      <c r="L2185" s="183">
        <v>2022</v>
      </c>
      <c r="M2185" s="183" t="s">
        <v>565</v>
      </c>
      <c r="N2185" s="183" t="s">
        <v>34</v>
      </c>
      <c r="O2185" s="184"/>
    </row>
    <row r="2186" spans="1:15" s="176" customFormat="1" ht="15" x14ac:dyDescent="0.15">
      <c r="A2186" s="183" t="s">
        <v>20</v>
      </c>
      <c r="B2186" s="183" t="s">
        <v>46</v>
      </c>
      <c r="C2186" s="184"/>
      <c r="D2186" s="184"/>
      <c r="E2186" s="184"/>
      <c r="F2186" s="185">
        <v>45044</v>
      </c>
      <c r="G2186" s="183" t="s">
        <v>47</v>
      </c>
      <c r="H2186" s="186">
        <v>80000</v>
      </c>
      <c r="I2186" s="183" t="s">
        <v>33</v>
      </c>
      <c r="J2186" s="184"/>
      <c r="K2186" s="184"/>
      <c r="L2186" s="183">
        <v>2022</v>
      </c>
      <c r="M2186" s="183" t="s">
        <v>565</v>
      </c>
      <c r="N2186" s="183" t="s">
        <v>34</v>
      </c>
      <c r="O2186" s="184"/>
    </row>
    <row r="2187" spans="1:15" s="176" customFormat="1" ht="15" x14ac:dyDescent="0.15">
      <c r="A2187" s="183" t="s">
        <v>20</v>
      </c>
      <c r="B2187" s="183" t="s">
        <v>46</v>
      </c>
      <c r="C2187" s="184"/>
      <c r="D2187" s="184"/>
      <c r="E2187" s="184"/>
      <c r="F2187" s="185">
        <v>45047</v>
      </c>
      <c r="G2187" s="183" t="s">
        <v>38</v>
      </c>
      <c r="H2187" s="186">
        <v>80000</v>
      </c>
      <c r="I2187" s="183" t="s">
        <v>33</v>
      </c>
      <c r="J2187" s="184"/>
      <c r="K2187" s="184"/>
      <c r="L2187" s="183">
        <v>2022</v>
      </c>
      <c r="M2187" s="184"/>
      <c r="N2187" s="183" t="s">
        <v>34</v>
      </c>
      <c r="O2187" s="184"/>
    </row>
    <row r="2188" spans="1:15" s="176" customFormat="1" ht="15" x14ac:dyDescent="0.15">
      <c r="A2188" s="183" t="s">
        <v>20</v>
      </c>
      <c r="B2188" s="183" t="s">
        <v>46</v>
      </c>
      <c r="C2188" s="184"/>
      <c r="D2188" s="184"/>
      <c r="E2188" s="184"/>
      <c r="F2188" s="185">
        <v>45047</v>
      </c>
      <c r="G2188" s="183" t="s">
        <v>37</v>
      </c>
      <c r="H2188" s="186">
        <v>80000</v>
      </c>
      <c r="I2188" s="183" t="s">
        <v>33</v>
      </c>
      <c r="J2188" s="184"/>
      <c r="K2188" s="184"/>
      <c r="L2188" s="183">
        <v>2022</v>
      </c>
      <c r="M2188" s="184"/>
      <c r="N2188" s="183" t="s">
        <v>34</v>
      </c>
      <c r="O2188" s="184"/>
    </row>
    <row r="2189" spans="1:15" s="176" customFormat="1" ht="15" x14ac:dyDescent="0.15">
      <c r="A2189" s="183" t="s">
        <v>20</v>
      </c>
      <c r="B2189" s="183" t="s">
        <v>46</v>
      </c>
      <c r="C2189" s="184"/>
      <c r="D2189" s="184"/>
      <c r="E2189" s="184"/>
      <c r="F2189" s="185">
        <v>45047</v>
      </c>
      <c r="G2189" s="183" t="s">
        <v>47</v>
      </c>
      <c r="H2189" s="186">
        <v>210000</v>
      </c>
      <c r="I2189" s="183" t="s">
        <v>33</v>
      </c>
      <c r="J2189" s="184"/>
      <c r="K2189" s="184"/>
      <c r="L2189" s="183">
        <v>2022</v>
      </c>
      <c r="M2189" s="184"/>
      <c r="N2189" s="183" t="s">
        <v>34</v>
      </c>
      <c r="O2189" s="184"/>
    </row>
    <row r="2190" spans="1:15" s="176" customFormat="1" ht="15" x14ac:dyDescent="0.15">
      <c r="A2190" s="183" t="s">
        <v>20</v>
      </c>
      <c r="B2190" s="183" t="s">
        <v>46</v>
      </c>
      <c r="C2190" s="184"/>
      <c r="D2190" s="184"/>
      <c r="E2190" s="184"/>
      <c r="F2190" s="185">
        <v>45047</v>
      </c>
      <c r="G2190" s="183" t="s">
        <v>566</v>
      </c>
      <c r="H2190" s="186">
        <v>180000</v>
      </c>
      <c r="I2190" s="183" t="s">
        <v>33</v>
      </c>
      <c r="J2190" s="184"/>
      <c r="K2190" s="184"/>
      <c r="L2190" s="183">
        <v>2022</v>
      </c>
      <c r="M2190" s="184"/>
      <c r="N2190" s="183" t="s">
        <v>34</v>
      </c>
      <c r="O2190" s="184"/>
    </row>
    <row r="2191" spans="1:15" s="176" customFormat="1" ht="15" x14ac:dyDescent="0.15">
      <c r="A2191" s="183" t="s">
        <v>20</v>
      </c>
      <c r="B2191" s="183" t="s">
        <v>46</v>
      </c>
      <c r="C2191" s="184"/>
      <c r="D2191" s="184"/>
      <c r="E2191" s="184"/>
      <c r="F2191" s="185">
        <v>45048</v>
      </c>
      <c r="G2191" s="183" t="s">
        <v>566</v>
      </c>
      <c r="H2191" s="186">
        <v>40000</v>
      </c>
      <c r="I2191" s="183" t="s">
        <v>33</v>
      </c>
      <c r="J2191" s="184"/>
      <c r="K2191" s="184"/>
      <c r="L2191" s="183">
        <v>2022</v>
      </c>
      <c r="M2191" s="184"/>
      <c r="N2191" s="183" t="s">
        <v>34</v>
      </c>
      <c r="O2191" s="184"/>
    </row>
    <row r="2192" spans="1:15" s="176" customFormat="1" ht="15" x14ac:dyDescent="0.15">
      <c r="A2192" s="183" t="s">
        <v>20</v>
      </c>
      <c r="B2192" s="183" t="s">
        <v>46</v>
      </c>
      <c r="C2192" s="184"/>
      <c r="D2192" s="184"/>
      <c r="E2192" s="184"/>
      <c r="F2192" s="185">
        <v>45048</v>
      </c>
      <c r="G2192" s="183" t="s">
        <v>37</v>
      </c>
      <c r="H2192" s="186">
        <v>510000</v>
      </c>
      <c r="I2192" s="183" t="s">
        <v>33</v>
      </c>
      <c r="J2192" s="184"/>
      <c r="K2192" s="184"/>
      <c r="L2192" s="183">
        <v>2022</v>
      </c>
      <c r="M2192" s="184"/>
      <c r="N2192" s="183" t="s">
        <v>34</v>
      </c>
      <c r="O2192" s="184"/>
    </row>
    <row r="2193" spans="1:15" s="176" customFormat="1" ht="15" x14ac:dyDescent="0.15">
      <c r="A2193" s="183" t="s">
        <v>20</v>
      </c>
      <c r="B2193" s="183" t="s">
        <v>46</v>
      </c>
      <c r="C2193" s="184"/>
      <c r="D2193" s="184"/>
      <c r="E2193" s="184"/>
      <c r="F2193" s="185">
        <v>45048</v>
      </c>
      <c r="G2193" s="183" t="s">
        <v>36</v>
      </c>
      <c r="H2193" s="186">
        <v>1080000</v>
      </c>
      <c r="I2193" s="183" t="s">
        <v>33</v>
      </c>
      <c r="J2193" s="184"/>
      <c r="K2193" s="184"/>
      <c r="L2193" s="183">
        <v>2022</v>
      </c>
      <c r="M2193" s="184"/>
      <c r="N2193" s="183" t="s">
        <v>34</v>
      </c>
      <c r="O2193" s="184"/>
    </row>
    <row r="2194" spans="1:15" s="176" customFormat="1" ht="15" x14ac:dyDescent="0.15">
      <c r="A2194" s="183" t="s">
        <v>20</v>
      </c>
      <c r="B2194" s="183" t="s">
        <v>46</v>
      </c>
      <c r="C2194" s="184"/>
      <c r="D2194" s="184"/>
      <c r="E2194" s="184"/>
      <c r="F2194" s="185">
        <v>45049</v>
      </c>
      <c r="G2194" s="183" t="s">
        <v>47</v>
      </c>
      <c r="H2194" s="186">
        <v>290000</v>
      </c>
      <c r="I2194" s="183" t="s">
        <v>33</v>
      </c>
      <c r="J2194" s="184"/>
      <c r="K2194" s="184"/>
      <c r="L2194" s="183">
        <v>2022</v>
      </c>
      <c r="M2194" s="184"/>
      <c r="N2194" s="183" t="s">
        <v>34</v>
      </c>
      <c r="O2194" s="184"/>
    </row>
    <row r="2195" spans="1:15" s="176" customFormat="1" ht="15" x14ac:dyDescent="0.15">
      <c r="A2195" s="183" t="s">
        <v>20</v>
      </c>
      <c r="B2195" s="183" t="s">
        <v>46</v>
      </c>
      <c r="C2195" s="184"/>
      <c r="D2195" s="184"/>
      <c r="E2195" s="184"/>
      <c r="F2195" s="185">
        <v>45049</v>
      </c>
      <c r="G2195" s="183" t="s">
        <v>36</v>
      </c>
      <c r="H2195" s="186">
        <v>610000</v>
      </c>
      <c r="I2195" s="183" t="s">
        <v>33</v>
      </c>
      <c r="J2195" s="184"/>
      <c r="K2195" s="184"/>
      <c r="L2195" s="183">
        <v>2022</v>
      </c>
      <c r="M2195" s="184"/>
      <c r="N2195" s="183" t="s">
        <v>34</v>
      </c>
      <c r="O2195" s="184"/>
    </row>
    <row r="2196" spans="1:15" s="176" customFormat="1" ht="15" x14ac:dyDescent="0.15">
      <c r="A2196" s="183" t="s">
        <v>20</v>
      </c>
      <c r="B2196" s="183" t="s">
        <v>46</v>
      </c>
      <c r="C2196" s="184"/>
      <c r="D2196" s="184"/>
      <c r="E2196" s="184"/>
      <c r="F2196" s="185">
        <v>45050</v>
      </c>
      <c r="G2196" s="183" t="s">
        <v>48</v>
      </c>
      <c r="H2196" s="186">
        <v>180000</v>
      </c>
      <c r="I2196" s="183" t="s">
        <v>33</v>
      </c>
      <c r="J2196" s="184"/>
      <c r="K2196" s="184"/>
      <c r="L2196" s="183">
        <v>2022</v>
      </c>
      <c r="M2196" s="184"/>
      <c r="N2196" s="183" t="s">
        <v>34</v>
      </c>
      <c r="O2196" s="184"/>
    </row>
    <row r="2197" spans="1:15" s="176" customFormat="1" ht="15" x14ac:dyDescent="0.15">
      <c r="A2197" s="183" t="s">
        <v>20</v>
      </c>
      <c r="B2197" s="183" t="s">
        <v>46</v>
      </c>
      <c r="C2197" s="184"/>
      <c r="D2197" s="184"/>
      <c r="E2197" s="184"/>
      <c r="F2197" s="185">
        <v>45050</v>
      </c>
      <c r="G2197" s="183" t="s">
        <v>47</v>
      </c>
      <c r="H2197" s="186">
        <v>240000</v>
      </c>
      <c r="I2197" s="183" t="s">
        <v>33</v>
      </c>
      <c r="J2197" s="184"/>
      <c r="K2197" s="184"/>
      <c r="L2197" s="183">
        <v>2022</v>
      </c>
      <c r="M2197" s="184"/>
      <c r="N2197" s="183" t="s">
        <v>34</v>
      </c>
      <c r="O2197" s="184"/>
    </row>
    <row r="2198" spans="1:15" s="176" customFormat="1" ht="15" x14ac:dyDescent="0.15">
      <c r="A2198" s="183" t="s">
        <v>20</v>
      </c>
      <c r="B2198" s="183" t="s">
        <v>46</v>
      </c>
      <c r="C2198" s="184"/>
      <c r="D2198" s="184"/>
      <c r="E2198" s="184"/>
      <c r="F2198" s="185">
        <v>45050</v>
      </c>
      <c r="G2198" s="183" t="s">
        <v>566</v>
      </c>
      <c r="H2198" s="186">
        <v>440000</v>
      </c>
      <c r="I2198" s="183" t="s">
        <v>33</v>
      </c>
      <c r="J2198" s="184"/>
      <c r="K2198" s="184"/>
      <c r="L2198" s="183">
        <v>2022</v>
      </c>
      <c r="M2198" s="184"/>
      <c r="N2198" s="183" t="s">
        <v>34</v>
      </c>
      <c r="O2198" s="184"/>
    </row>
    <row r="2199" spans="1:15" s="176" customFormat="1" ht="15" x14ac:dyDescent="0.15">
      <c r="A2199" s="183" t="s">
        <v>20</v>
      </c>
      <c r="B2199" s="183" t="s">
        <v>46</v>
      </c>
      <c r="C2199" s="184"/>
      <c r="D2199" s="184"/>
      <c r="E2199" s="184"/>
      <c r="F2199" s="185">
        <v>45051</v>
      </c>
      <c r="G2199" s="183" t="s">
        <v>37</v>
      </c>
      <c r="H2199" s="186">
        <v>690000</v>
      </c>
      <c r="I2199" s="183" t="s">
        <v>33</v>
      </c>
      <c r="J2199" s="184"/>
      <c r="K2199" s="184"/>
      <c r="L2199" s="183">
        <v>2022</v>
      </c>
      <c r="M2199" s="184"/>
      <c r="N2199" s="183" t="s">
        <v>34</v>
      </c>
      <c r="O2199" s="184"/>
    </row>
    <row r="2200" spans="1:15" s="176" customFormat="1" ht="15" x14ac:dyDescent="0.15">
      <c r="A2200" s="183" t="s">
        <v>20</v>
      </c>
      <c r="B2200" s="183" t="s">
        <v>46</v>
      </c>
      <c r="C2200" s="184"/>
      <c r="D2200" s="184"/>
      <c r="E2200" s="184"/>
      <c r="F2200" s="185">
        <v>45054</v>
      </c>
      <c r="G2200" s="183" t="s">
        <v>47</v>
      </c>
      <c r="H2200" s="186">
        <v>160000</v>
      </c>
      <c r="I2200" s="183" t="s">
        <v>33</v>
      </c>
      <c r="J2200" s="184"/>
      <c r="K2200" s="184"/>
      <c r="L2200" s="183">
        <v>2022</v>
      </c>
      <c r="M2200" s="184"/>
      <c r="N2200" s="183" t="s">
        <v>34</v>
      </c>
      <c r="O2200" s="184"/>
    </row>
    <row r="2201" spans="1:15" s="176" customFormat="1" ht="15" x14ac:dyDescent="0.15">
      <c r="A2201" s="183" t="s">
        <v>20</v>
      </c>
      <c r="B2201" s="183" t="s">
        <v>46</v>
      </c>
      <c r="C2201" s="184"/>
      <c r="D2201" s="184"/>
      <c r="E2201" s="184"/>
      <c r="F2201" s="185">
        <v>45055</v>
      </c>
      <c r="G2201" s="183" t="s">
        <v>566</v>
      </c>
      <c r="H2201" s="186">
        <v>230000</v>
      </c>
      <c r="I2201" s="183" t="s">
        <v>33</v>
      </c>
      <c r="J2201" s="184"/>
      <c r="K2201" s="184"/>
      <c r="L2201" s="183">
        <v>2022</v>
      </c>
      <c r="M2201" s="184"/>
      <c r="N2201" s="183" t="s">
        <v>34</v>
      </c>
      <c r="O2201" s="184"/>
    </row>
    <row r="2202" spans="1:15" s="176" customFormat="1" ht="15" x14ac:dyDescent="0.15">
      <c r="A2202" s="183" t="s">
        <v>20</v>
      </c>
      <c r="B2202" s="183" t="s">
        <v>46</v>
      </c>
      <c r="C2202" s="184"/>
      <c r="D2202" s="184"/>
      <c r="E2202" s="184"/>
      <c r="F2202" s="185">
        <v>45055</v>
      </c>
      <c r="G2202" s="183" t="s">
        <v>39</v>
      </c>
      <c r="H2202" s="186">
        <v>40000</v>
      </c>
      <c r="I2202" s="183" t="s">
        <v>33</v>
      </c>
      <c r="J2202" s="184"/>
      <c r="K2202" s="184"/>
      <c r="L2202" s="183">
        <v>2022</v>
      </c>
      <c r="M2202" s="184"/>
      <c r="N2202" s="183" t="s">
        <v>34</v>
      </c>
      <c r="O2202" s="184"/>
    </row>
    <row r="2203" spans="1:15" s="176" customFormat="1" ht="15" x14ac:dyDescent="0.15">
      <c r="A2203" s="183" t="s">
        <v>20</v>
      </c>
      <c r="B2203" s="183" t="s">
        <v>46</v>
      </c>
      <c r="C2203" s="184"/>
      <c r="D2203" s="184"/>
      <c r="E2203" s="184"/>
      <c r="F2203" s="185">
        <v>45055</v>
      </c>
      <c r="G2203" s="183" t="s">
        <v>37</v>
      </c>
      <c r="H2203" s="186">
        <v>700000</v>
      </c>
      <c r="I2203" s="183" t="s">
        <v>33</v>
      </c>
      <c r="J2203" s="184"/>
      <c r="K2203" s="184"/>
      <c r="L2203" s="183">
        <v>2022</v>
      </c>
      <c r="M2203" s="183" t="s">
        <v>565</v>
      </c>
      <c r="N2203" s="183" t="s">
        <v>34</v>
      </c>
      <c r="O2203" s="184"/>
    </row>
    <row r="2204" spans="1:15" s="176" customFormat="1" ht="15" x14ac:dyDescent="0.15">
      <c r="A2204" s="183" t="s">
        <v>20</v>
      </c>
      <c r="B2204" s="183" t="s">
        <v>46</v>
      </c>
      <c r="C2204" s="184"/>
      <c r="D2204" s="184"/>
      <c r="E2204" s="184"/>
      <c r="F2204" s="185">
        <v>45056</v>
      </c>
      <c r="G2204" s="183" t="s">
        <v>47</v>
      </c>
      <c r="H2204" s="186">
        <v>400000</v>
      </c>
      <c r="I2204" s="183" t="s">
        <v>33</v>
      </c>
      <c r="J2204" s="184"/>
      <c r="K2204" s="184"/>
      <c r="L2204" s="183">
        <v>2022</v>
      </c>
      <c r="M2204" s="184"/>
      <c r="N2204" s="183" t="s">
        <v>34</v>
      </c>
      <c r="O2204" s="184"/>
    </row>
    <row r="2205" spans="1:15" s="176" customFormat="1" ht="15" x14ac:dyDescent="0.15">
      <c r="A2205" s="183" t="s">
        <v>20</v>
      </c>
      <c r="B2205" s="183" t="s">
        <v>46</v>
      </c>
      <c r="C2205" s="184"/>
      <c r="D2205" s="184"/>
      <c r="E2205" s="184"/>
      <c r="F2205" s="185">
        <v>45056</v>
      </c>
      <c r="G2205" s="183" t="s">
        <v>36</v>
      </c>
      <c r="H2205" s="186">
        <v>990000</v>
      </c>
      <c r="I2205" s="183" t="s">
        <v>33</v>
      </c>
      <c r="J2205" s="184"/>
      <c r="K2205" s="184"/>
      <c r="L2205" s="183">
        <v>2022</v>
      </c>
      <c r="M2205" s="184"/>
      <c r="N2205" s="183" t="s">
        <v>34</v>
      </c>
      <c r="O2205" s="184"/>
    </row>
    <row r="2206" spans="1:15" s="176" customFormat="1" ht="15" x14ac:dyDescent="0.15">
      <c r="A2206" s="183" t="s">
        <v>20</v>
      </c>
      <c r="B2206" s="183" t="s">
        <v>46</v>
      </c>
      <c r="C2206" s="184"/>
      <c r="D2206" s="184"/>
      <c r="E2206" s="184"/>
      <c r="F2206" s="185">
        <v>45057</v>
      </c>
      <c r="G2206" s="183" t="s">
        <v>36</v>
      </c>
      <c r="H2206" s="186">
        <v>40000</v>
      </c>
      <c r="I2206" s="183" t="s">
        <v>33</v>
      </c>
      <c r="J2206" s="184"/>
      <c r="K2206" s="184"/>
      <c r="L2206" s="183">
        <v>2022</v>
      </c>
      <c r="M2206" s="184"/>
      <c r="N2206" s="183" t="s">
        <v>34</v>
      </c>
      <c r="O2206" s="184"/>
    </row>
    <row r="2207" spans="1:15" s="176" customFormat="1" ht="15" x14ac:dyDescent="0.15">
      <c r="A2207" s="183" t="s">
        <v>20</v>
      </c>
      <c r="B2207" s="183" t="s">
        <v>46</v>
      </c>
      <c r="C2207" s="184"/>
      <c r="D2207" s="184"/>
      <c r="E2207" s="184"/>
      <c r="F2207" s="185">
        <v>45057</v>
      </c>
      <c r="G2207" s="183" t="s">
        <v>566</v>
      </c>
      <c r="H2207" s="186">
        <v>900000</v>
      </c>
      <c r="I2207" s="183" t="s">
        <v>33</v>
      </c>
      <c r="J2207" s="184"/>
      <c r="K2207" s="184"/>
      <c r="L2207" s="183">
        <v>2022</v>
      </c>
      <c r="M2207" s="184"/>
      <c r="N2207" s="183" t="s">
        <v>34</v>
      </c>
      <c r="O2207" s="184"/>
    </row>
    <row r="2208" spans="1:15" s="176" customFormat="1" ht="15" x14ac:dyDescent="0.15">
      <c r="A2208" s="183" t="s">
        <v>20</v>
      </c>
      <c r="B2208" s="183" t="s">
        <v>46</v>
      </c>
      <c r="C2208" s="184"/>
      <c r="D2208" s="184"/>
      <c r="E2208" s="184"/>
      <c r="F2208" s="185">
        <v>45057</v>
      </c>
      <c r="G2208" s="183" t="s">
        <v>48</v>
      </c>
      <c r="H2208" s="186">
        <v>180000</v>
      </c>
      <c r="I2208" s="183" t="s">
        <v>33</v>
      </c>
      <c r="J2208" s="184"/>
      <c r="K2208" s="184"/>
      <c r="L2208" s="183">
        <v>2022</v>
      </c>
      <c r="M2208" s="184"/>
      <c r="N2208" s="183" t="s">
        <v>34</v>
      </c>
      <c r="O2208" s="184"/>
    </row>
    <row r="2209" spans="1:15" s="176" customFormat="1" ht="15" x14ac:dyDescent="0.15">
      <c r="A2209" s="183" t="s">
        <v>20</v>
      </c>
      <c r="B2209" s="183" t="s">
        <v>46</v>
      </c>
      <c r="C2209" s="184"/>
      <c r="D2209" s="184"/>
      <c r="E2209" s="184"/>
      <c r="F2209" s="185">
        <v>45058</v>
      </c>
      <c r="G2209" s="183" t="s">
        <v>38</v>
      </c>
      <c r="H2209" s="186">
        <v>80000</v>
      </c>
      <c r="I2209" s="183" t="s">
        <v>33</v>
      </c>
      <c r="J2209" s="184"/>
      <c r="K2209" s="184"/>
      <c r="L2209" s="183">
        <v>2022</v>
      </c>
      <c r="M2209" s="184"/>
      <c r="N2209" s="183" t="s">
        <v>34</v>
      </c>
      <c r="O2209" s="184"/>
    </row>
    <row r="2210" spans="1:15" s="176" customFormat="1" ht="15" x14ac:dyDescent="0.15">
      <c r="A2210" s="183" t="s">
        <v>20</v>
      </c>
      <c r="B2210" s="183" t="s">
        <v>46</v>
      </c>
      <c r="C2210" s="184"/>
      <c r="D2210" s="184"/>
      <c r="E2210" s="184"/>
      <c r="F2210" s="185">
        <v>45058</v>
      </c>
      <c r="G2210" s="183" t="s">
        <v>37</v>
      </c>
      <c r="H2210" s="186">
        <v>850000</v>
      </c>
      <c r="I2210" s="183" t="s">
        <v>33</v>
      </c>
      <c r="J2210" s="184"/>
      <c r="K2210" s="184"/>
      <c r="L2210" s="183">
        <v>2022</v>
      </c>
      <c r="M2210" s="184"/>
      <c r="N2210" s="183" t="s">
        <v>34</v>
      </c>
      <c r="O2210" s="184"/>
    </row>
    <row r="2211" spans="1:15" s="176" customFormat="1" ht="15" x14ac:dyDescent="0.15">
      <c r="A2211" s="183" t="s">
        <v>20</v>
      </c>
      <c r="B2211" s="183" t="s">
        <v>46</v>
      </c>
      <c r="C2211" s="184"/>
      <c r="D2211" s="184"/>
      <c r="E2211" s="184"/>
      <c r="F2211" s="185">
        <v>45061</v>
      </c>
      <c r="G2211" s="183" t="s">
        <v>47</v>
      </c>
      <c r="H2211" s="186">
        <v>170000</v>
      </c>
      <c r="I2211" s="183" t="s">
        <v>33</v>
      </c>
      <c r="J2211" s="184"/>
      <c r="K2211" s="184"/>
      <c r="L2211" s="183">
        <v>2022</v>
      </c>
      <c r="M2211" s="184"/>
      <c r="N2211" s="183" t="s">
        <v>34</v>
      </c>
      <c r="O2211" s="184"/>
    </row>
    <row r="2212" spans="1:15" s="176" customFormat="1" ht="15" x14ac:dyDescent="0.15">
      <c r="A2212" s="183" t="s">
        <v>20</v>
      </c>
      <c r="B2212" s="183" t="s">
        <v>46</v>
      </c>
      <c r="C2212" s="184"/>
      <c r="D2212" s="184"/>
      <c r="E2212" s="184"/>
      <c r="F2212" s="185">
        <v>45061</v>
      </c>
      <c r="G2212" s="183" t="s">
        <v>38</v>
      </c>
      <c r="H2212" s="186">
        <v>120000</v>
      </c>
      <c r="I2212" s="183" t="s">
        <v>33</v>
      </c>
      <c r="J2212" s="184"/>
      <c r="K2212" s="184"/>
      <c r="L2212" s="183">
        <v>2022</v>
      </c>
      <c r="M2212" s="184"/>
      <c r="N2212" s="183" t="s">
        <v>34</v>
      </c>
      <c r="O2212" s="184"/>
    </row>
    <row r="2213" spans="1:15" s="176" customFormat="1" ht="15" x14ac:dyDescent="0.15">
      <c r="A2213" s="183" t="s">
        <v>20</v>
      </c>
      <c r="B2213" s="183" t="s">
        <v>46</v>
      </c>
      <c r="C2213" s="184"/>
      <c r="D2213" s="184"/>
      <c r="E2213" s="184"/>
      <c r="F2213" s="185">
        <v>45062</v>
      </c>
      <c r="G2213" s="183" t="s">
        <v>36</v>
      </c>
      <c r="H2213" s="186">
        <v>1300000</v>
      </c>
      <c r="I2213" s="183" t="s">
        <v>33</v>
      </c>
      <c r="J2213" s="184"/>
      <c r="K2213" s="184"/>
      <c r="L2213" s="183">
        <v>2022</v>
      </c>
      <c r="M2213" s="184"/>
      <c r="N2213" s="183" t="s">
        <v>34</v>
      </c>
      <c r="O2213" s="184"/>
    </row>
    <row r="2214" spans="1:15" s="176" customFormat="1" ht="15" x14ac:dyDescent="0.15">
      <c r="A2214" s="183" t="s">
        <v>20</v>
      </c>
      <c r="B2214" s="183" t="s">
        <v>46</v>
      </c>
      <c r="C2214" s="184"/>
      <c r="D2214" s="184"/>
      <c r="E2214" s="184"/>
      <c r="F2214" s="185">
        <v>45062</v>
      </c>
      <c r="G2214" s="183" t="s">
        <v>37</v>
      </c>
      <c r="H2214" s="186">
        <v>450000</v>
      </c>
      <c r="I2214" s="183" t="s">
        <v>33</v>
      </c>
      <c r="J2214" s="184"/>
      <c r="K2214" s="184"/>
      <c r="L2214" s="183">
        <v>2022</v>
      </c>
      <c r="M2214" s="184"/>
      <c r="N2214" s="183" t="s">
        <v>34</v>
      </c>
      <c r="O2214" s="184"/>
    </row>
    <row r="2215" spans="1:15" s="176" customFormat="1" ht="15" x14ac:dyDescent="0.15">
      <c r="A2215" s="183" t="s">
        <v>20</v>
      </c>
      <c r="B2215" s="183" t="s">
        <v>46</v>
      </c>
      <c r="C2215" s="184"/>
      <c r="D2215" s="184"/>
      <c r="E2215" s="184"/>
      <c r="F2215" s="185">
        <v>45063</v>
      </c>
      <c r="G2215" s="183" t="s">
        <v>36</v>
      </c>
      <c r="H2215" s="186">
        <v>150000</v>
      </c>
      <c r="I2215" s="183" t="s">
        <v>33</v>
      </c>
      <c r="J2215" s="184"/>
      <c r="K2215" s="184"/>
      <c r="L2215" s="183">
        <v>2022</v>
      </c>
      <c r="M2215" s="184"/>
      <c r="N2215" s="183" t="s">
        <v>34</v>
      </c>
      <c r="O2215" s="184"/>
    </row>
    <row r="2216" spans="1:15" s="176" customFormat="1" ht="15" x14ac:dyDescent="0.15">
      <c r="A2216" s="183" t="s">
        <v>20</v>
      </c>
      <c r="B2216" s="183" t="s">
        <v>46</v>
      </c>
      <c r="C2216" s="184"/>
      <c r="D2216" s="184"/>
      <c r="E2216" s="184"/>
      <c r="F2216" s="185">
        <v>45064</v>
      </c>
      <c r="G2216" s="183" t="s">
        <v>36</v>
      </c>
      <c r="H2216" s="186">
        <v>10000</v>
      </c>
      <c r="I2216" s="183" t="s">
        <v>33</v>
      </c>
      <c r="J2216" s="184"/>
      <c r="K2216" s="184"/>
      <c r="L2216" s="183">
        <v>2022</v>
      </c>
      <c r="M2216" s="184"/>
      <c r="N2216" s="183" t="s">
        <v>34</v>
      </c>
      <c r="O2216" s="184"/>
    </row>
    <row r="2217" spans="1:15" s="176" customFormat="1" ht="15" x14ac:dyDescent="0.15">
      <c r="A2217" s="183" t="s">
        <v>20</v>
      </c>
      <c r="B2217" s="183" t="s">
        <v>46</v>
      </c>
      <c r="C2217" s="184"/>
      <c r="D2217" s="184"/>
      <c r="E2217" s="184"/>
      <c r="F2217" s="185">
        <v>45065</v>
      </c>
      <c r="G2217" s="183" t="s">
        <v>37</v>
      </c>
      <c r="H2217" s="186">
        <v>550000</v>
      </c>
      <c r="I2217" s="183" t="s">
        <v>33</v>
      </c>
      <c r="J2217" s="184"/>
      <c r="K2217" s="184"/>
      <c r="L2217" s="183">
        <v>2022</v>
      </c>
      <c r="M2217" s="184"/>
      <c r="N2217" s="183" t="s">
        <v>34</v>
      </c>
      <c r="O2217" s="184"/>
    </row>
    <row r="2218" spans="1:15" s="176" customFormat="1" ht="15" x14ac:dyDescent="0.15">
      <c r="A2218" s="183" t="s">
        <v>20</v>
      </c>
      <c r="B2218" s="183" t="s">
        <v>46</v>
      </c>
      <c r="C2218" s="184"/>
      <c r="D2218" s="184"/>
      <c r="E2218" s="184"/>
      <c r="F2218" s="185">
        <v>45068</v>
      </c>
      <c r="G2218" s="183" t="s">
        <v>566</v>
      </c>
      <c r="H2218" s="186">
        <v>210000</v>
      </c>
      <c r="I2218" s="183" t="s">
        <v>33</v>
      </c>
      <c r="J2218" s="184"/>
      <c r="K2218" s="184"/>
      <c r="L2218" s="183">
        <v>2022</v>
      </c>
      <c r="M2218" s="184"/>
      <c r="N2218" s="183" t="s">
        <v>34</v>
      </c>
      <c r="O2218" s="184"/>
    </row>
    <row r="2219" spans="1:15" s="176" customFormat="1" ht="15" x14ac:dyDescent="0.15">
      <c r="A2219" s="183" t="s">
        <v>20</v>
      </c>
      <c r="B2219" s="183" t="s">
        <v>46</v>
      </c>
      <c r="C2219" s="184"/>
      <c r="D2219" s="184"/>
      <c r="E2219" s="184"/>
      <c r="F2219" s="185">
        <v>45070</v>
      </c>
      <c r="G2219" s="183" t="s">
        <v>36</v>
      </c>
      <c r="H2219" s="186">
        <v>520000</v>
      </c>
      <c r="I2219" s="183" t="s">
        <v>33</v>
      </c>
      <c r="J2219" s="184"/>
      <c r="K2219" s="184"/>
      <c r="L2219" s="183">
        <v>2022</v>
      </c>
      <c r="M2219" s="184"/>
      <c r="N2219" s="183" t="s">
        <v>34</v>
      </c>
      <c r="O2219" s="184"/>
    </row>
    <row r="2220" spans="1:15" s="176" customFormat="1" ht="15" x14ac:dyDescent="0.15">
      <c r="A2220" s="183" t="s">
        <v>20</v>
      </c>
      <c r="B2220" s="183" t="s">
        <v>46</v>
      </c>
      <c r="C2220" s="184"/>
      <c r="D2220" s="184"/>
      <c r="E2220" s="184"/>
      <c r="F2220" s="185">
        <v>45075</v>
      </c>
      <c r="G2220" s="183" t="s">
        <v>36</v>
      </c>
      <c r="H2220" s="186">
        <v>0</v>
      </c>
      <c r="I2220" s="183" t="s">
        <v>33</v>
      </c>
      <c r="J2220" s="184"/>
      <c r="K2220" s="184"/>
      <c r="L2220" s="183">
        <v>2022</v>
      </c>
      <c r="M2220" s="184"/>
      <c r="N2220" s="183" t="s">
        <v>34</v>
      </c>
      <c r="O2220" s="184"/>
    </row>
    <row r="2221" spans="1:15" s="176" customFormat="1" ht="15" x14ac:dyDescent="0.15">
      <c r="A2221" s="183" t="s">
        <v>20</v>
      </c>
      <c r="B2221" s="183" t="s">
        <v>46</v>
      </c>
      <c r="C2221" s="184"/>
      <c r="D2221" s="184"/>
      <c r="E2221" s="184"/>
      <c r="F2221" s="185">
        <v>45077</v>
      </c>
      <c r="G2221" s="183" t="s">
        <v>36</v>
      </c>
      <c r="H2221" s="186">
        <v>30000</v>
      </c>
      <c r="I2221" s="183" t="s">
        <v>33</v>
      </c>
      <c r="J2221" s="184"/>
      <c r="K2221" s="184"/>
      <c r="L2221" s="183">
        <v>2022</v>
      </c>
      <c r="M2221" s="184"/>
      <c r="N2221" s="183" t="s">
        <v>34</v>
      </c>
      <c r="O2221" s="184"/>
    </row>
    <row r="2222" spans="1:15" s="176" customFormat="1" ht="15" x14ac:dyDescent="0.15">
      <c r="A2222" s="183" t="s">
        <v>20</v>
      </c>
      <c r="B2222" s="183" t="s">
        <v>46</v>
      </c>
      <c r="C2222" s="184"/>
      <c r="D2222" s="184"/>
      <c r="E2222" s="184"/>
      <c r="F2222" s="185">
        <v>45251</v>
      </c>
      <c r="G2222" s="183" t="s">
        <v>566</v>
      </c>
      <c r="H2222" s="186">
        <v>250000</v>
      </c>
      <c r="I2222" s="183" t="s">
        <v>33</v>
      </c>
      <c r="J2222" s="184"/>
      <c r="K2222" s="184"/>
      <c r="L2222" s="183">
        <v>2023</v>
      </c>
      <c r="M2222" s="184"/>
      <c r="N2222" s="183" t="s">
        <v>34</v>
      </c>
      <c r="O2222" s="184"/>
    </row>
    <row r="2223" spans="1:15" s="176" customFormat="1" ht="15" x14ac:dyDescent="0.15">
      <c r="A2223" s="183" t="s">
        <v>20</v>
      </c>
      <c r="B2223" s="183" t="s">
        <v>46</v>
      </c>
      <c r="C2223" s="184"/>
      <c r="D2223" s="184"/>
      <c r="E2223" s="184"/>
      <c r="F2223" s="185">
        <v>45251</v>
      </c>
      <c r="G2223" s="183" t="s">
        <v>37</v>
      </c>
      <c r="H2223" s="186">
        <v>420000</v>
      </c>
      <c r="I2223" s="183" t="s">
        <v>33</v>
      </c>
      <c r="J2223" s="184"/>
      <c r="K2223" s="184"/>
      <c r="L2223" s="183">
        <v>2023</v>
      </c>
      <c r="M2223" s="184"/>
      <c r="N2223" s="183" t="s">
        <v>34</v>
      </c>
      <c r="O2223" s="184"/>
    </row>
    <row r="2224" spans="1:15" s="176" customFormat="1" ht="15" x14ac:dyDescent="0.15">
      <c r="A2224" s="183" t="s">
        <v>20</v>
      </c>
      <c r="B2224" s="183" t="s">
        <v>46</v>
      </c>
      <c r="C2224" s="184"/>
      <c r="D2224" s="184"/>
      <c r="E2224" s="184"/>
      <c r="F2224" s="185">
        <v>45251</v>
      </c>
      <c r="G2224" s="183" t="s">
        <v>38</v>
      </c>
      <c r="H2224" s="186">
        <v>220000</v>
      </c>
      <c r="I2224" s="183" t="s">
        <v>33</v>
      </c>
      <c r="J2224" s="184"/>
      <c r="K2224" s="184"/>
      <c r="L2224" s="183">
        <v>2023</v>
      </c>
      <c r="M2224" s="184"/>
      <c r="N2224" s="183" t="s">
        <v>34</v>
      </c>
      <c r="O2224" s="184"/>
    </row>
    <row r="2225" spans="1:15" s="176" customFormat="1" ht="15" x14ac:dyDescent="0.15">
      <c r="A2225" s="183" t="s">
        <v>20</v>
      </c>
      <c r="B2225" s="183" t="s">
        <v>46</v>
      </c>
      <c r="C2225" s="184"/>
      <c r="D2225" s="184"/>
      <c r="E2225" s="184"/>
      <c r="F2225" s="185">
        <v>45252</v>
      </c>
      <c r="G2225" s="183" t="s">
        <v>48</v>
      </c>
      <c r="H2225" s="186">
        <v>220000</v>
      </c>
      <c r="I2225" s="183" t="s">
        <v>33</v>
      </c>
      <c r="J2225" s="184"/>
      <c r="K2225" s="184"/>
      <c r="L2225" s="183">
        <v>2023</v>
      </c>
      <c r="M2225" s="184"/>
      <c r="N2225" s="183" t="s">
        <v>34</v>
      </c>
      <c r="O2225" s="184"/>
    </row>
    <row r="2226" spans="1:15" s="176" customFormat="1" ht="15" x14ac:dyDescent="0.15">
      <c r="A2226" s="183" t="s">
        <v>20</v>
      </c>
      <c r="B2226" s="183" t="s">
        <v>46</v>
      </c>
      <c r="C2226" s="184"/>
      <c r="D2226" s="184"/>
      <c r="E2226" s="184"/>
      <c r="F2226" s="185">
        <v>45252</v>
      </c>
      <c r="G2226" s="183" t="s">
        <v>36</v>
      </c>
      <c r="H2226" s="186">
        <v>960000</v>
      </c>
      <c r="I2226" s="183" t="s">
        <v>33</v>
      </c>
      <c r="J2226" s="184"/>
      <c r="K2226" s="184"/>
      <c r="L2226" s="183">
        <v>2023</v>
      </c>
      <c r="M2226" s="184"/>
      <c r="N2226" s="183" t="s">
        <v>34</v>
      </c>
      <c r="O2226" s="184"/>
    </row>
    <row r="2227" spans="1:15" s="176" customFormat="1" ht="15" x14ac:dyDescent="0.15">
      <c r="A2227" s="183" t="s">
        <v>20</v>
      </c>
      <c r="B2227" s="183" t="s">
        <v>46</v>
      </c>
      <c r="C2227" s="184"/>
      <c r="D2227" s="184"/>
      <c r="E2227" s="184"/>
      <c r="F2227" s="185">
        <v>45254</v>
      </c>
      <c r="G2227" s="183" t="s">
        <v>47</v>
      </c>
      <c r="H2227" s="186">
        <v>90000</v>
      </c>
      <c r="I2227" s="183" t="s">
        <v>33</v>
      </c>
      <c r="J2227" s="184"/>
      <c r="K2227" s="184"/>
      <c r="L2227" s="183">
        <v>2023</v>
      </c>
      <c r="M2227" s="184"/>
      <c r="N2227" s="183" t="s">
        <v>34</v>
      </c>
      <c r="O2227" s="184"/>
    </row>
    <row r="2228" spans="1:15" s="176" customFormat="1" ht="15" x14ac:dyDescent="0.15">
      <c r="A2228" s="183" t="s">
        <v>20</v>
      </c>
      <c r="B2228" s="183" t="s">
        <v>46</v>
      </c>
      <c r="C2228" s="184"/>
      <c r="D2228" s="184"/>
      <c r="E2228" s="184"/>
      <c r="F2228" s="185">
        <v>45254</v>
      </c>
      <c r="G2228" s="183" t="s">
        <v>36</v>
      </c>
      <c r="H2228" s="186">
        <v>180000</v>
      </c>
      <c r="I2228" s="183" t="s">
        <v>33</v>
      </c>
      <c r="J2228" s="184"/>
      <c r="K2228" s="184"/>
      <c r="L2228" s="183">
        <v>2023</v>
      </c>
      <c r="M2228" s="184"/>
      <c r="N2228" s="183" t="s">
        <v>34</v>
      </c>
      <c r="O2228" s="184"/>
    </row>
    <row r="2229" spans="1:15" s="176" customFormat="1" ht="15" x14ac:dyDescent="0.15">
      <c r="A2229" s="183" t="s">
        <v>20</v>
      </c>
      <c r="B2229" s="183" t="s">
        <v>46</v>
      </c>
      <c r="C2229" s="184"/>
      <c r="D2229" s="184"/>
      <c r="E2229" s="184"/>
      <c r="F2229" s="185">
        <v>45257</v>
      </c>
      <c r="G2229" s="183" t="s">
        <v>37</v>
      </c>
      <c r="H2229" s="186">
        <v>110000</v>
      </c>
      <c r="I2229" s="183" t="s">
        <v>33</v>
      </c>
      <c r="J2229" s="184"/>
      <c r="K2229" s="184"/>
      <c r="L2229" s="183">
        <v>2023</v>
      </c>
      <c r="M2229" s="184"/>
      <c r="N2229" s="183" t="s">
        <v>34</v>
      </c>
      <c r="O2229" s="184"/>
    </row>
    <row r="2230" spans="1:15" s="176" customFormat="1" ht="15" x14ac:dyDescent="0.15">
      <c r="A2230" s="183" t="s">
        <v>20</v>
      </c>
      <c r="B2230" s="183" t="s">
        <v>46</v>
      </c>
      <c r="C2230" s="184"/>
      <c r="D2230" s="184"/>
      <c r="E2230" s="184"/>
      <c r="F2230" s="185">
        <v>45257</v>
      </c>
      <c r="G2230" s="183" t="s">
        <v>38</v>
      </c>
      <c r="H2230" s="186">
        <v>440000</v>
      </c>
      <c r="I2230" s="183" t="s">
        <v>33</v>
      </c>
      <c r="J2230" s="184"/>
      <c r="K2230" s="184"/>
      <c r="L2230" s="183">
        <v>2023</v>
      </c>
      <c r="M2230" s="184"/>
      <c r="N2230" s="183" t="s">
        <v>34</v>
      </c>
      <c r="O2230" s="184"/>
    </row>
    <row r="2231" spans="1:15" s="176" customFormat="1" ht="15" x14ac:dyDescent="0.15">
      <c r="A2231" s="183" t="s">
        <v>20</v>
      </c>
      <c r="B2231" s="183" t="s">
        <v>46</v>
      </c>
      <c r="C2231" s="184"/>
      <c r="D2231" s="184"/>
      <c r="E2231" s="184"/>
      <c r="F2231" s="185">
        <v>45259</v>
      </c>
      <c r="G2231" s="183" t="s">
        <v>39</v>
      </c>
      <c r="H2231" s="186">
        <v>90000</v>
      </c>
      <c r="I2231" s="183" t="s">
        <v>33</v>
      </c>
      <c r="J2231" s="184"/>
      <c r="K2231" s="184"/>
      <c r="L2231" s="183">
        <v>2023</v>
      </c>
      <c r="M2231" s="184"/>
      <c r="N2231" s="183" t="s">
        <v>34</v>
      </c>
      <c r="O2231" s="184"/>
    </row>
    <row r="2232" spans="1:15" s="176" customFormat="1" ht="15" x14ac:dyDescent="0.15">
      <c r="A2232" s="183" t="s">
        <v>20</v>
      </c>
      <c r="B2232" s="183" t="s">
        <v>46</v>
      </c>
      <c r="C2232" s="184"/>
      <c r="D2232" s="184"/>
      <c r="E2232" s="184"/>
      <c r="F2232" s="185">
        <v>45259</v>
      </c>
      <c r="G2232" s="183" t="s">
        <v>566</v>
      </c>
      <c r="H2232" s="186">
        <v>780000</v>
      </c>
      <c r="I2232" s="183" t="s">
        <v>33</v>
      </c>
      <c r="J2232" s="184"/>
      <c r="K2232" s="184"/>
      <c r="L2232" s="183">
        <v>2023</v>
      </c>
      <c r="M2232" s="184"/>
      <c r="N2232" s="183" t="s">
        <v>34</v>
      </c>
      <c r="O2232" s="184"/>
    </row>
    <row r="2233" spans="1:15" s="176" customFormat="1" ht="15" x14ac:dyDescent="0.15">
      <c r="A2233" s="183" t="s">
        <v>20</v>
      </c>
      <c r="B2233" s="183" t="s">
        <v>46</v>
      </c>
      <c r="C2233" s="184"/>
      <c r="D2233" s="184"/>
      <c r="E2233" s="184"/>
      <c r="F2233" s="185">
        <v>45259</v>
      </c>
      <c r="G2233" s="183" t="s">
        <v>37</v>
      </c>
      <c r="H2233" s="186">
        <v>110000</v>
      </c>
      <c r="I2233" s="183" t="s">
        <v>33</v>
      </c>
      <c r="J2233" s="184"/>
      <c r="K2233" s="184"/>
      <c r="L2233" s="183">
        <v>2023</v>
      </c>
      <c r="M2233" s="184"/>
      <c r="N2233" s="183" t="s">
        <v>34</v>
      </c>
      <c r="O2233" s="184"/>
    </row>
    <row r="2234" spans="1:15" s="176" customFormat="1" ht="15" x14ac:dyDescent="0.15">
      <c r="A2234" s="183" t="s">
        <v>20</v>
      </c>
      <c r="B2234" s="183" t="s">
        <v>46</v>
      </c>
      <c r="C2234" s="184"/>
      <c r="D2234" s="184"/>
      <c r="E2234" s="184"/>
      <c r="F2234" s="185">
        <v>45260</v>
      </c>
      <c r="G2234" s="183" t="s">
        <v>36</v>
      </c>
      <c r="H2234" s="186">
        <v>1780000</v>
      </c>
      <c r="I2234" s="183" t="s">
        <v>33</v>
      </c>
      <c r="J2234" s="184"/>
      <c r="K2234" s="184"/>
      <c r="L2234" s="183">
        <v>2023</v>
      </c>
      <c r="M2234" s="184"/>
      <c r="N2234" s="183" t="s">
        <v>34</v>
      </c>
      <c r="O2234" s="184"/>
    </row>
    <row r="2235" spans="1:15" s="176" customFormat="1" ht="15" x14ac:dyDescent="0.15">
      <c r="A2235" s="183" t="s">
        <v>20</v>
      </c>
      <c r="B2235" s="183" t="s">
        <v>46</v>
      </c>
      <c r="C2235" s="184"/>
      <c r="D2235" s="184"/>
      <c r="E2235" s="184"/>
      <c r="F2235" s="185">
        <v>45260</v>
      </c>
      <c r="G2235" s="183" t="s">
        <v>47</v>
      </c>
      <c r="H2235" s="186">
        <v>110000</v>
      </c>
      <c r="I2235" s="183" t="s">
        <v>33</v>
      </c>
      <c r="J2235" s="184"/>
      <c r="K2235" s="184"/>
      <c r="L2235" s="183">
        <v>2023</v>
      </c>
      <c r="M2235" s="184"/>
      <c r="N2235" s="183" t="s">
        <v>34</v>
      </c>
      <c r="O2235" s="184"/>
    </row>
    <row r="2236" spans="1:15" s="176" customFormat="1" ht="15" x14ac:dyDescent="0.15">
      <c r="A2236" s="183" t="s">
        <v>20</v>
      </c>
      <c r="B2236" s="183" t="s">
        <v>46</v>
      </c>
      <c r="C2236" s="184"/>
      <c r="D2236" s="184"/>
      <c r="E2236" s="184"/>
      <c r="F2236" s="185">
        <v>45261</v>
      </c>
      <c r="G2236" s="183" t="s">
        <v>48</v>
      </c>
      <c r="H2236" s="186">
        <v>180000</v>
      </c>
      <c r="I2236" s="183" t="s">
        <v>33</v>
      </c>
      <c r="J2236" s="184"/>
      <c r="K2236" s="184"/>
      <c r="L2236" s="183">
        <v>2023</v>
      </c>
      <c r="M2236" s="184"/>
      <c r="N2236" s="183" t="s">
        <v>34</v>
      </c>
      <c r="O2236" s="184"/>
    </row>
    <row r="2237" spans="1:15" s="176" customFormat="1" ht="15" x14ac:dyDescent="0.15">
      <c r="A2237" s="183" t="s">
        <v>20</v>
      </c>
      <c r="B2237" s="183" t="s">
        <v>46</v>
      </c>
      <c r="C2237" s="184"/>
      <c r="D2237" s="184"/>
      <c r="E2237" s="184"/>
      <c r="F2237" s="185">
        <v>45261</v>
      </c>
      <c r="G2237" s="183" t="s">
        <v>47</v>
      </c>
      <c r="H2237" s="186">
        <v>90000</v>
      </c>
      <c r="I2237" s="183" t="s">
        <v>33</v>
      </c>
      <c r="J2237" s="184"/>
      <c r="K2237" s="184"/>
      <c r="L2237" s="183">
        <v>2023</v>
      </c>
      <c r="M2237" s="184"/>
      <c r="N2237" s="183" t="s">
        <v>34</v>
      </c>
      <c r="O2237" s="184"/>
    </row>
    <row r="2238" spans="1:15" s="176" customFormat="1" ht="15" x14ac:dyDescent="0.15">
      <c r="A2238" s="183" t="s">
        <v>20</v>
      </c>
      <c r="B2238" s="183" t="s">
        <v>46</v>
      </c>
      <c r="C2238" s="184"/>
      <c r="D2238" s="184"/>
      <c r="E2238" s="184"/>
      <c r="F2238" s="185">
        <v>45264</v>
      </c>
      <c r="G2238" s="183" t="s">
        <v>37</v>
      </c>
      <c r="H2238" s="186">
        <v>840000</v>
      </c>
      <c r="I2238" s="183" t="s">
        <v>33</v>
      </c>
      <c r="J2238" s="184"/>
      <c r="K2238" s="184"/>
      <c r="L2238" s="183">
        <v>2023</v>
      </c>
      <c r="M2238" s="184"/>
      <c r="N2238" s="183" t="s">
        <v>34</v>
      </c>
      <c r="O2238" s="184"/>
    </row>
    <row r="2239" spans="1:15" s="176" customFormat="1" ht="15" x14ac:dyDescent="0.15">
      <c r="A2239" s="183" t="s">
        <v>20</v>
      </c>
      <c r="B2239" s="183" t="s">
        <v>46</v>
      </c>
      <c r="C2239" s="184"/>
      <c r="D2239" s="184"/>
      <c r="E2239" s="184"/>
      <c r="F2239" s="185">
        <v>45264</v>
      </c>
      <c r="G2239" s="183" t="s">
        <v>38</v>
      </c>
      <c r="H2239" s="186">
        <v>360000</v>
      </c>
      <c r="I2239" s="183" t="s">
        <v>33</v>
      </c>
      <c r="J2239" s="184"/>
      <c r="K2239" s="184"/>
      <c r="L2239" s="183">
        <v>2023</v>
      </c>
      <c r="M2239" s="184"/>
      <c r="N2239" s="183" t="s">
        <v>34</v>
      </c>
      <c r="O2239" s="184"/>
    </row>
    <row r="2240" spans="1:15" s="176" customFormat="1" ht="15" x14ac:dyDescent="0.15">
      <c r="A2240" s="183" t="s">
        <v>20</v>
      </c>
      <c r="B2240" s="183" t="s">
        <v>46</v>
      </c>
      <c r="C2240" s="184"/>
      <c r="D2240" s="184"/>
      <c r="E2240" s="184"/>
      <c r="F2240" s="185">
        <v>45265</v>
      </c>
      <c r="G2240" s="183" t="s">
        <v>575</v>
      </c>
      <c r="H2240" s="186">
        <v>210000</v>
      </c>
      <c r="I2240" s="183" t="s">
        <v>33</v>
      </c>
      <c r="J2240" s="184"/>
      <c r="K2240" s="184"/>
      <c r="L2240" s="183">
        <v>2023</v>
      </c>
      <c r="M2240" s="184"/>
      <c r="N2240" s="183" t="s">
        <v>34</v>
      </c>
      <c r="O2240" s="184"/>
    </row>
    <row r="2241" spans="1:15" s="176" customFormat="1" ht="15" x14ac:dyDescent="0.15">
      <c r="A2241" s="183" t="s">
        <v>20</v>
      </c>
      <c r="B2241" s="183" t="s">
        <v>46</v>
      </c>
      <c r="C2241" s="184"/>
      <c r="D2241" s="184"/>
      <c r="E2241" s="184"/>
      <c r="F2241" s="185">
        <v>45265</v>
      </c>
      <c r="G2241" s="183" t="s">
        <v>47</v>
      </c>
      <c r="H2241" s="186">
        <v>130000</v>
      </c>
      <c r="I2241" s="183" t="s">
        <v>33</v>
      </c>
      <c r="J2241" s="184"/>
      <c r="K2241" s="184"/>
      <c r="L2241" s="183">
        <v>2023</v>
      </c>
      <c r="M2241" s="184"/>
      <c r="N2241" s="183" t="s">
        <v>34</v>
      </c>
      <c r="O2241" s="184"/>
    </row>
    <row r="2242" spans="1:15" s="176" customFormat="1" ht="15" x14ac:dyDescent="0.15">
      <c r="A2242" s="183" t="s">
        <v>20</v>
      </c>
      <c r="B2242" s="183" t="s">
        <v>46</v>
      </c>
      <c r="C2242" s="184"/>
      <c r="D2242" s="184"/>
      <c r="E2242" s="184"/>
      <c r="F2242" s="185">
        <v>45265</v>
      </c>
      <c r="G2242" s="183" t="s">
        <v>566</v>
      </c>
      <c r="H2242" s="186">
        <v>820000</v>
      </c>
      <c r="I2242" s="183" t="s">
        <v>33</v>
      </c>
      <c r="J2242" s="184"/>
      <c r="K2242" s="184"/>
      <c r="L2242" s="183">
        <v>2023</v>
      </c>
      <c r="M2242" s="184"/>
      <c r="N2242" s="183" t="s">
        <v>34</v>
      </c>
      <c r="O2242" s="184"/>
    </row>
    <row r="2243" spans="1:15" s="176" customFormat="1" ht="15" x14ac:dyDescent="0.15">
      <c r="A2243" s="183" t="s">
        <v>20</v>
      </c>
      <c r="B2243" s="183" t="s">
        <v>46</v>
      </c>
      <c r="C2243" s="184"/>
      <c r="D2243" s="184"/>
      <c r="E2243" s="184"/>
      <c r="F2243" s="185">
        <v>45265</v>
      </c>
      <c r="G2243" s="183" t="s">
        <v>37</v>
      </c>
      <c r="H2243" s="186">
        <v>1280000</v>
      </c>
      <c r="I2243" s="183" t="s">
        <v>33</v>
      </c>
      <c r="J2243" s="184"/>
      <c r="K2243" s="184"/>
      <c r="L2243" s="183">
        <v>2023</v>
      </c>
      <c r="M2243" s="184"/>
      <c r="N2243" s="183" t="s">
        <v>34</v>
      </c>
      <c r="O2243" s="184"/>
    </row>
    <row r="2244" spans="1:15" s="176" customFormat="1" ht="15" x14ac:dyDescent="0.15">
      <c r="A2244" s="183" t="s">
        <v>20</v>
      </c>
      <c r="B2244" s="183" t="s">
        <v>46</v>
      </c>
      <c r="C2244" s="184"/>
      <c r="D2244" s="184"/>
      <c r="E2244" s="184"/>
      <c r="F2244" s="185">
        <v>45266</v>
      </c>
      <c r="G2244" s="183" t="s">
        <v>47</v>
      </c>
      <c r="H2244" s="186">
        <v>110000</v>
      </c>
      <c r="I2244" s="183" t="s">
        <v>33</v>
      </c>
      <c r="J2244" s="184"/>
      <c r="K2244" s="184"/>
      <c r="L2244" s="183">
        <v>2023</v>
      </c>
      <c r="M2244" s="184"/>
      <c r="N2244" s="183" t="s">
        <v>34</v>
      </c>
      <c r="O2244" s="184"/>
    </row>
    <row r="2245" spans="1:15" s="176" customFormat="1" ht="15" x14ac:dyDescent="0.15">
      <c r="A2245" s="183" t="s">
        <v>20</v>
      </c>
      <c r="B2245" s="183" t="s">
        <v>46</v>
      </c>
      <c r="C2245" s="184"/>
      <c r="D2245" s="184"/>
      <c r="E2245" s="184"/>
      <c r="F2245" s="185">
        <v>45266</v>
      </c>
      <c r="G2245" s="183" t="s">
        <v>36</v>
      </c>
      <c r="H2245" s="186">
        <v>1470000</v>
      </c>
      <c r="I2245" s="183" t="s">
        <v>33</v>
      </c>
      <c r="J2245" s="184"/>
      <c r="K2245" s="184"/>
      <c r="L2245" s="183">
        <v>2023</v>
      </c>
      <c r="M2245" s="184"/>
      <c r="N2245" s="183" t="s">
        <v>34</v>
      </c>
      <c r="O2245" s="184"/>
    </row>
    <row r="2246" spans="1:15" s="176" customFormat="1" ht="15" x14ac:dyDescent="0.15">
      <c r="A2246" s="183" t="s">
        <v>20</v>
      </c>
      <c r="B2246" s="183" t="s">
        <v>46</v>
      </c>
      <c r="C2246" s="184"/>
      <c r="D2246" s="184"/>
      <c r="E2246" s="184"/>
      <c r="F2246" s="185">
        <v>45267</v>
      </c>
      <c r="G2246" s="183" t="s">
        <v>36</v>
      </c>
      <c r="H2246" s="186">
        <v>550000</v>
      </c>
      <c r="I2246" s="183" t="s">
        <v>33</v>
      </c>
      <c r="J2246" s="184"/>
      <c r="K2246" s="184"/>
      <c r="L2246" s="183">
        <v>2023</v>
      </c>
      <c r="M2246" s="184"/>
      <c r="N2246" s="183" t="s">
        <v>34</v>
      </c>
      <c r="O2246" s="184"/>
    </row>
    <row r="2247" spans="1:15" s="176" customFormat="1" ht="15" x14ac:dyDescent="0.15">
      <c r="A2247" s="183" t="s">
        <v>20</v>
      </c>
      <c r="B2247" s="183" t="s">
        <v>46</v>
      </c>
      <c r="C2247" s="184"/>
      <c r="D2247" s="184"/>
      <c r="E2247" s="184"/>
      <c r="F2247" s="185">
        <v>45267</v>
      </c>
      <c r="G2247" s="183" t="s">
        <v>47</v>
      </c>
      <c r="H2247" s="186">
        <v>170000</v>
      </c>
      <c r="I2247" s="183" t="s">
        <v>33</v>
      </c>
      <c r="J2247" s="184"/>
      <c r="K2247" s="184"/>
      <c r="L2247" s="183">
        <v>2023</v>
      </c>
      <c r="M2247" s="184"/>
      <c r="N2247" s="183" t="s">
        <v>34</v>
      </c>
      <c r="O2247" s="184"/>
    </row>
    <row r="2248" spans="1:15" s="176" customFormat="1" ht="15" x14ac:dyDescent="0.15">
      <c r="A2248" s="183" t="s">
        <v>20</v>
      </c>
      <c r="B2248" s="183" t="s">
        <v>46</v>
      </c>
      <c r="C2248" s="184"/>
      <c r="D2248" s="184"/>
      <c r="E2248" s="184"/>
      <c r="F2248" s="185">
        <v>45268</v>
      </c>
      <c r="G2248" s="183" t="s">
        <v>37</v>
      </c>
      <c r="H2248" s="186">
        <v>480000</v>
      </c>
      <c r="I2248" s="183" t="s">
        <v>33</v>
      </c>
      <c r="J2248" s="184"/>
      <c r="K2248" s="184"/>
      <c r="L2248" s="183">
        <v>2023</v>
      </c>
      <c r="M2248" s="184"/>
      <c r="N2248" s="183" t="s">
        <v>34</v>
      </c>
      <c r="O2248" s="184"/>
    </row>
    <row r="2249" spans="1:15" s="176" customFormat="1" ht="15" x14ac:dyDescent="0.15">
      <c r="A2249" s="183" t="s">
        <v>20</v>
      </c>
      <c r="B2249" s="183" t="s">
        <v>46</v>
      </c>
      <c r="C2249" s="184"/>
      <c r="D2249" s="184"/>
      <c r="E2249" s="184"/>
      <c r="F2249" s="185">
        <v>45268</v>
      </c>
      <c r="G2249" s="183" t="s">
        <v>38</v>
      </c>
      <c r="H2249" s="186">
        <v>270000</v>
      </c>
      <c r="I2249" s="183" t="s">
        <v>33</v>
      </c>
      <c r="J2249" s="184"/>
      <c r="K2249" s="184"/>
      <c r="L2249" s="183">
        <v>2023</v>
      </c>
      <c r="M2249" s="184"/>
      <c r="N2249" s="183" t="s">
        <v>34</v>
      </c>
      <c r="O2249" s="184"/>
    </row>
    <row r="2250" spans="1:15" s="176" customFormat="1" ht="15" x14ac:dyDescent="0.15">
      <c r="A2250" s="183" t="s">
        <v>20</v>
      </c>
      <c r="B2250" s="183" t="s">
        <v>46</v>
      </c>
      <c r="C2250" s="184"/>
      <c r="D2250" s="184"/>
      <c r="E2250" s="184"/>
      <c r="F2250" s="185">
        <v>45271</v>
      </c>
      <c r="G2250" s="183" t="s">
        <v>566</v>
      </c>
      <c r="H2250" s="186">
        <v>180000</v>
      </c>
      <c r="I2250" s="183" t="s">
        <v>33</v>
      </c>
      <c r="J2250" s="184"/>
      <c r="K2250" s="184"/>
      <c r="L2250" s="183">
        <v>2023</v>
      </c>
      <c r="M2250" s="184"/>
      <c r="N2250" s="183" t="s">
        <v>34</v>
      </c>
      <c r="O2250" s="184"/>
    </row>
    <row r="2251" spans="1:15" s="176" customFormat="1" ht="15" x14ac:dyDescent="0.15">
      <c r="A2251" s="183" t="s">
        <v>20</v>
      </c>
      <c r="B2251" s="183" t="s">
        <v>46</v>
      </c>
      <c r="C2251" s="184"/>
      <c r="D2251" s="184"/>
      <c r="E2251" s="184"/>
      <c r="F2251" s="185">
        <v>45272</v>
      </c>
      <c r="G2251" s="183" t="s">
        <v>37</v>
      </c>
      <c r="H2251" s="186">
        <v>1040000</v>
      </c>
      <c r="I2251" s="183" t="s">
        <v>33</v>
      </c>
      <c r="J2251" s="184"/>
      <c r="K2251" s="184"/>
      <c r="L2251" s="183">
        <v>2023</v>
      </c>
      <c r="M2251" s="184"/>
      <c r="N2251" s="183" t="s">
        <v>34</v>
      </c>
      <c r="O2251" s="184"/>
    </row>
    <row r="2252" spans="1:15" s="176" customFormat="1" ht="15" x14ac:dyDescent="0.15">
      <c r="A2252" s="183" t="s">
        <v>20</v>
      </c>
      <c r="B2252" s="183" t="s">
        <v>46</v>
      </c>
      <c r="C2252" s="184"/>
      <c r="D2252" s="184"/>
      <c r="E2252" s="184"/>
      <c r="F2252" s="185">
        <v>45272</v>
      </c>
      <c r="G2252" s="183" t="s">
        <v>39</v>
      </c>
      <c r="H2252" s="186">
        <v>40000</v>
      </c>
      <c r="I2252" s="183" t="s">
        <v>33</v>
      </c>
      <c r="J2252" s="184"/>
      <c r="K2252" s="184"/>
      <c r="L2252" s="183">
        <v>2023</v>
      </c>
      <c r="M2252" s="184"/>
      <c r="N2252" s="183" t="s">
        <v>34</v>
      </c>
      <c r="O2252" s="184"/>
    </row>
    <row r="2253" spans="1:15" s="176" customFormat="1" ht="15" x14ac:dyDescent="0.15">
      <c r="A2253" s="183" t="s">
        <v>20</v>
      </c>
      <c r="B2253" s="183" t="s">
        <v>46</v>
      </c>
      <c r="C2253" s="184"/>
      <c r="D2253" s="184"/>
      <c r="E2253" s="184"/>
      <c r="F2253" s="185">
        <v>45272</v>
      </c>
      <c r="G2253" s="183" t="s">
        <v>47</v>
      </c>
      <c r="H2253" s="186">
        <v>240000</v>
      </c>
      <c r="I2253" s="183" t="s">
        <v>33</v>
      </c>
      <c r="J2253" s="184"/>
      <c r="K2253" s="184"/>
      <c r="L2253" s="183">
        <v>2023</v>
      </c>
      <c r="M2253" s="184"/>
      <c r="N2253" s="183" t="s">
        <v>34</v>
      </c>
      <c r="O2253" s="184"/>
    </row>
    <row r="2254" spans="1:15" s="176" customFormat="1" ht="15" x14ac:dyDescent="0.15">
      <c r="A2254" s="183" t="s">
        <v>20</v>
      </c>
      <c r="B2254" s="183" t="s">
        <v>46</v>
      </c>
      <c r="C2254" s="184"/>
      <c r="D2254" s="184"/>
      <c r="E2254" s="184"/>
      <c r="F2254" s="185">
        <v>45273</v>
      </c>
      <c r="G2254" s="183" t="s">
        <v>39</v>
      </c>
      <c r="H2254" s="186">
        <v>90000</v>
      </c>
      <c r="I2254" s="183" t="s">
        <v>33</v>
      </c>
      <c r="J2254" s="184"/>
      <c r="K2254" s="184"/>
      <c r="L2254" s="183">
        <v>2023</v>
      </c>
      <c r="M2254" s="184"/>
      <c r="N2254" s="183" t="s">
        <v>34</v>
      </c>
      <c r="O2254" s="184"/>
    </row>
    <row r="2255" spans="1:15" s="176" customFormat="1" ht="15" x14ac:dyDescent="0.15">
      <c r="A2255" s="183" t="s">
        <v>20</v>
      </c>
      <c r="B2255" s="183" t="s">
        <v>46</v>
      </c>
      <c r="C2255" s="184"/>
      <c r="D2255" s="184"/>
      <c r="E2255" s="184"/>
      <c r="F2255" s="185">
        <v>45273</v>
      </c>
      <c r="G2255" s="183" t="s">
        <v>47</v>
      </c>
      <c r="H2255" s="186">
        <v>140000</v>
      </c>
      <c r="I2255" s="183" t="s">
        <v>33</v>
      </c>
      <c r="J2255" s="184"/>
      <c r="K2255" s="184"/>
      <c r="L2255" s="183">
        <v>2023</v>
      </c>
      <c r="M2255" s="184"/>
      <c r="N2255" s="183" t="s">
        <v>34</v>
      </c>
      <c r="O2255" s="184"/>
    </row>
    <row r="2256" spans="1:15" s="176" customFormat="1" ht="15" x14ac:dyDescent="0.15">
      <c r="A2256" s="183" t="s">
        <v>20</v>
      </c>
      <c r="B2256" s="183" t="s">
        <v>46</v>
      </c>
      <c r="C2256" s="184"/>
      <c r="D2256" s="184"/>
      <c r="E2256" s="184"/>
      <c r="F2256" s="185">
        <v>45273</v>
      </c>
      <c r="G2256" s="183" t="s">
        <v>575</v>
      </c>
      <c r="H2256" s="186">
        <v>140000</v>
      </c>
      <c r="I2256" s="183" t="s">
        <v>33</v>
      </c>
      <c r="J2256" s="184"/>
      <c r="K2256" s="184"/>
      <c r="L2256" s="183">
        <v>2023</v>
      </c>
      <c r="M2256" s="184"/>
      <c r="N2256" s="183" t="s">
        <v>34</v>
      </c>
      <c r="O2256" s="184"/>
    </row>
    <row r="2257" spans="1:15" s="176" customFormat="1" ht="15" x14ac:dyDescent="0.15">
      <c r="A2257" s="183" t="s">
        <v>20</v>
      </c>
      <c r="B2257" s="183" t="s">
        <v>46</v>
      </c>
      <c r="C2257" s="184"/>
      <c r="D2257" s="184"/>
      <c r="E2257" s="184"/>
      <c r="F2257" s="185">
        <v>45273</v>
      </c>
      <c r="G2257" s="183" t="s">
        <v>36</v>
      </c>
      <c r="H2257" s="186">
        <v>2130000</v>
      </c>
      <c r="I2257" s="183" t="s">
        <v>33</v>
      </c>
      <c r="J2257" s="184"/>
      <c r="K2257" s="184"/>
      <c r="L2257" s="183">
        <v>2023</v>
      </c>
      <c r="M2257" s="184"/>
      <c r="N2257" s="183" t="s">
        <v>34</v>
      </c>
      <c r="O2257" s="184"/>
    </row>
    <row r="2258" spans="1:15" s="176" customFormat="1" ht="15" x14ac:dyDescent="0.15">
      <c r="A2258" s="183" t="s">
        <v>20</v>
      </c>
      <c r="B2258" s="183" t="s">
        <v>46</v>
      </c>
      <c r="C2258" s="184"/>
      <c r="D2258" s="184"/>
      <c r="E2258" s="184"/>
      <c r="F2258" s="185">
        <v>45273</v>
      </c>
      <c r="G2258" s="183" t="s">
        <v>48</v>
      </c>
      <c r="H2258" s="186">
        <v>180000</v>
      </c>
      <c r="I2258" s="183" t="s">
        <v>33</v>
      </c>
      <c r="J2258" s="184"/>
      <c r="K2258" s="184"/>
      <c r="L2258" s="183">
        <v>2023</v>
      </c>
      <c r="M2258" s="184"/>
      <c r="N2258" s="183" t="s">
        <v>34</v>
      </c>
      <c r="O2258" s="184"/>
    </row>
    <row r="2259" spans="1:15" s="176" customFormat="1" ht="15" x14ac:dyDescent="0.15">
      <c r="A2259" s="183" t="s">
        <v>20</v>
      </c>
      <c r="B2259" s="183" t="s">
        <v>46</v>
      </c>
      <c r="C2259" s="184"/>
      <c r="D2259" s="184"/>
      <c r="E2259" s="184"/>
      <c r="F2259" s="185">
        <v>45274</v>
      </c>
      <c r="G2259" s="183" t="s">
        <v>566</v>
      </c>
      <c r="H2259" s="186">
        <v>70000</v>
      </c>
      <c r="I2259" s="183" t="s">
        <v>33</v>
      </c>
      <c r="J2259" s="184"/>
      <c r="K2259" s="184"/>
      <c r="L2259" s="183">
        <v>2023</v>
      </c>
      <c r="M2259" s="184"/>
      <c r="N2259" s="183" t="s">
        <v>34</v>
      </c>
      <c r="O2259" s="184"/>
    </row>
    <row r="2260" spans="1:15" s="176" customFormat="1" ht="15" x14ac:dyDescent="0.15">
      <c r="A2260" s="183" t="s">
        <v>20</v>
      </c>
      <c r="B2260" s="183" t="s">
        <v>46</v>
      </c>
      <c r="C2260" s="184"/>
      <c r="D2260" s="184"/>
      <c r="E2260" s="184"/>
      <c r="F2260" s="185">
        <v>45274</v>
      </c>
      <c r="G2260" s="183" t="s">
        <v>47</v>
      </c>
      <c r="H2260" s="186">
        <v>220000</v>
      </c>
      <c r="I2260" s="183" t="s">
        <v>33</v>
      </c>
      <c r="J2260" s="184"/>
      <c r="K2260" s="184"/>
      <c r="L2260" s="183">
        <v>2023</v>
      </c>
      <c r="M2260" s="184"/>
      <c r="N2260" s="183" t="s">
        <v>34</v>
      </c>
      <c r="O2260" s="184"/>
    </row>
    <row r="2261" spans="1:15" s="176" customFormat="1" ht="15" x14ac:dyDescent="0.15">
      <c r="A2261" s="183" t="s">
        <v>20</v>
      </c>
      <c r="B2261" s="183" t="s">
        <v>46</v>
      </c>
      <c r="C2261" s="184"/>
      <c r="D2261" s="184"/>
      <c r="E2261" s="184"/>
      <c r="F2261" s="185">
        <v>45274</v>
      </c>
      <c r="G2261" s="183" t="s">
        <v>568</v>
      </c>
      <c r="H2261" s="186">
        <v>0</v>
      </c>
      <c r="I2261" s="183" t="s">
        <v>19</v>
      </c>
      <c r="J2261" s="184"/>
      <c r="K2261" s="184"/>
      <c r="L2261" s="183">
        <v>2023</v>
      </c>
      <c r="M2261" s="184"/>
      <c r="N2261" s="183" t="s">
        <v>34</v>
      </c>
      <c r="O2261" s="184"/>
    </row>
    <row r="2262" spans="1:15" s="176" customFormat="1" ht="15" x14ac:dyDescent="0.15">
      <c r="A2262" s="183" t="s">
        <v>20</v>
      </c>
      <c r="B2262" s="183" t="s">
        <v>46</v>
      </c>
      <c r="C2262" s="184"/>
      <c r="D2262" s="184"/>
      <c r="E2262" s="184"/>
      <c r="F2262" s="185">
        <v>45275</v>
      </c>
      <c r="G2262" s="183" t="s">
        <v>36</v>
      </c>
      <c r="H2262" s="186">
        <v>1040000</v>
      </c>
      <c r="I2262" s="183" t="s">
        <v>33</v>
      </c>
      <c r="J2262" s="184"/>
      <c r="K2262" s="184"/>
      <c r="L2262" s="183">
        <v>2023</v>
      </c>
      <c r="M2262" s="184"/>
      <c r="N2262" s="183" t="s">
        <v>34</v>
      </c>
      <c r="O2262" s="184"/>
    </row>
    <row r="2263" spans="1:15" s="176" customFormat="1" ht="15" x14ac:dyDescent="0.15">
      <c r="A2263" s="183" t="s">
        <v>20</v>
      </c>
      <c r="B2263" s="183" t="s">
        <v>46</v>
      </c>
      <c r="C2263" s="184"/>
      <c r="D2263" s="184"/>
      <c r="E2263" s="184"/>
      <c r="F2263" s="185">
        <v>45275</v>
      </c>
      <c r="G2263" s="183" t="s">
        <v>37</v>
      </c>
      <c r="H2263" s="186">
        <v>510000</v>
      </c>
      <c r="I2263" s="183" t="s">
        <v>33</v>
      </c>
      <c r="J2263" s="184"/>
      <c r="K2263" s="184"/>
      <c r="L2263" s="183">
        <v>2023</v>
      </c>
      <c r="M2263" s="184"/>
      <c r="N2263" s="183" t="s">
        <v>34</v>
      </c>
      <c r="O2263" s="184"/>
    </row>
    <row r="2264" spans="1:15" s="176" customFormat="1" ht="15" x14ac:dyDescent="0.15">
      <c r="A2264" s="183" t="s">
        <v>21</v>
      </c>
      <c r="B2264" s="183" t="s">
        <v>49</v>
      </c>
      <c r="C2264" s="184"/>
      <c r="D2264" s="184"/>
      <c r="E2264" s="184"/>
      <c r="F2264" s="185">
        <v>44985</v>
      </c>
      <c r="G2264" s="183" t="s">
        <v>85</v>
      </c>
      <c r="H2264" s="186">
        <v>10000</v>
      </c>
      <c r="I2264" s="183" t="s">
        <v>33</v>
      </c>
      <c r="J2264" s="184"/>
      <c r="K2264" s="184"/>
      <c r="L2264" s="183">
        <v>2022</v>
      </c>
      <c r="M2264" s="184"/>
      <c r="N2264" s="183" t="s">
        <v>34</v>
      </c>
      <c r="O2264" s="184"/>
    </row>
    <row r="2265" spans="1:15" s="176" customFormat="1" ht="28" x14ac:dyDescent="0.15">
      <c r="A2265" s="183" t="s">
        <v>21</v>
      </c>
      <c r="B2265" s="183" t="s">
        <v>49</v>
      </c>
      <c r="C2265" s="184"/>
      <c r="D2265" s="184"/>
      <c r="E2265" s="183" t="s">
        <v>577</v>
      </c>
      <c r="F2265" s="185">
        <v>44976</v>
      </c>
      <c r="G2265" s="183" t="s">
        <v>566</v>
      </c>
      <c r="H2265" s="186">
        <v>2120000</v>
      </c>
      <c r="I2265" s="183" t="s">
        <v>33</v>
      </c>
      <c r="J2265" s="184"/>
      <c r="K2265" s="184"/>
      <c r="L2265" s="183">
        <v>2022</v>
      </c>
      <c r="M2265" s="184"/>
      <c r="N2265" s="183" t="s">
        <v>34</v>
      </c>
      <c r="O2265" s="184"/>
    </row>
    <row r="2266" spans="1:15" s="176" customFormat="1" ht="15" x14ac:dyDescent="0.15">
      <c r="A2266" s="183" t="s">
        <v>20</v>
      </c>
      <c r="B2266" s="183" t="s">
        <v>49</v>
      </c>
      <c r="C2266" s="184"/>
      <c r="D2266" s="184"/>
      <c r="E2266" s="184"/>
      <c r="F2266" s="185">
        <v>44932</v>
      </c>
      <c r="G2266" s="183" t="s">
        <v>566</v>
      </c>
      <c r="H2266" s="186">
        <v>1200000</v>
      </c>
      <c r="I2266" s="183" t="s">
        <v>33</v>
      </c>
      <c r="J2266" s="184"/>
      <c r="K2266" s="184"/>
      <c r="L2266" s="183">
        <v>2022</v>
      </c>
      <c r="M2266" s="184"/>
      <c r="N2266" s="183" t="s">
        <v>34</v>
      </c>
      <c r="O2266" s="184"/>
    </row>
    <row r="2267" spans="1:15" s="176" customFormat="1" ht="15" x14ac:dyDescent="0.15">
      <c r="A2267" s="183" t="s">
        <v>20</v>
      </c>
      <c r="B2267" s="183" t="s">
        <v>49</v>
      </c>
      <c r="C2267" s="184"/>
      <c r="D2267" s="184"/>
      <c r="E2267" s="184"/>
      <c r="F2267" s="185">
        <v>44937</v>
      </c>
      <c r="G2267" s="183" t="s">
        <v>566</v>
      </c>
      <c r="H2267" s="186">
        <v>720000</v>
      </c>
      <c r="I2267" s="183" t="s">
        <v>33</v>
      </c>
      <c r="J2267" s="184"/>
      <c r="K2267" s="184"/>
      <c r="L2267" s="183">
        <v>2022</v>
      </c>
      <c r="M2267" s="184"/>
      <c r="N2267" s="183" t="s">
        <v>34</v>
      </c>
      <c r="O2267" s="184"/>
    </row>
    <row r="2268" spans="1:15" s="176" customFormat="1" ht="15" x14ac:dyDescent="0.15">
      <c r="A2268" s="183" t="s">
        <v>20</v>
      </c>
      <c r="B2268" s="183" t="s">
        <v>49</v>
      </c>
      <c r="C2268" s="184"/>
      <c r="D2268" s="184"/>
      <c r="E2268" s="184"/>
      <c r="F2268" s="185">
        <v>44943</v>
      </c>
      <c r="G2268" s="183" t="s">
        <v>566</v>
      </c>
      <c r="H2268" s="186">
        <v>1200000</v>
      </c>
      <c r="I2268" s="183" t="s">
        <v>33</v>
      </c>
      <c r="J2268" s="184"/>
      <c r="K2268" s="184"/>
      <c r="L2268" s="183">
        <v>2022</v>
      </c>
      <c r="M2268" s="184"/>
      <c r="N2268" s="183" t="s">
        <v>34</v>
      </c>
      <c r="O2268" s="184"/>
    </row>
    <row r="2269" spans="1:15" s="176" customFormat="1" ht="15" x14ac:dyDescent="0.15">
      <c r="A2269" s="183" t="s">
        <v>20</v>
      </c>
      <c r="B2269" s="183" t="s">
        <v>49</v>
      </c>
      <c r="C2269" s="184"/>
      <c r="D2269" s="184"/>
      <c r="E2269" s="184"/>
      <c r="F2269" s="185">
        <v>44950</v>
      </c>
      <c r="G2269" s="183" t="s">
        <v>36</v>
      </c>
      <c r="H2269" s="186">
        <v>720000</v>
      </c>
      <c r="I2269" s="183" t="s">
        <v>33</v>
      </c>
      <c r="J2269" s="184"/>
      <c r="K2269" s="184"/>
      <c r="L2269" s="183">
        <v>2022</v>
      </c>
      <c r="M2269" s="184"/>
      <c r="N2269" s="183" t="s">
        <v>34</v>
      </c>
      <c r="O2269" s="183" t="s">
        <v>576</v>
      </c>
    </row>
    <row r="2270" spans="1:15" s="176" customFormat="1" ht="15" x14ac:dyDescent="0.15">
      <c r="A2270" s="183" t="s">
        <v>20</v>
      </c>
      <c r="B2270" s="183" t="s">
        <v>49</v>
      </c>
      <c r="C2270" s="184"/>
      <c r="D2270" s="184"/>
      <c r="E2270" s="184"/>
      <c r="F2270" s="185">
        <v>44950</v>
      </c>
      <c r="G2270" s="183" t="s">
        <v>39</v>
      </c>
      <c r="H2270" s="186">
        <v>130000</v>
      </c>
      <c r="I2270" s="183" t="s">
        <v>33</v>
      </c>
      <c r="J2270" s="184"/>
      <c r="K2270" s="184"/>
      <c r="L2270" s="183">
        <v>2022</v>
      </c>
      <c r="M2270" s="184"/>
      <c r="N2270" s="183" t="s">
        <v>34</v>
      </c>
      <c r="O2270" s="183" t="s">
        <v>576</v>
      </c>
    </row>
    <row r="2271" spans="1:15" s="176" customFormat="1" ht="15" x14ac:dyDescent="0.15">
      <c r="A2271" s="183" t="s">
        <v>20</v>
      </c>
      <c r="B2271" s="183" t="s">
        <v>49</v>
      </c>
      <c r="C2271" s="184"/>
      <c r="D2271" s="184"/>
      <c r="E2271" s="184"/>
      <c r="F2271" s="185">
        <v>44952</v>
      </c>
      <c r="G2271" s="183" t="s">
        <v>566</v>
      </c>
      <c r="H2271" s="186">
        <v>1790000</v>
      </c>
      <c r="I2271" s="183" t="s">
        <v>33</v>
      </c>
      <c r="J2271" s="184"/>
      <c r="K2271" s="184"/>
      <c r="L2271" s="183">
        <v>2022</v>
      </c>
      <c r="M2271" s="184"/>
      <c r="N2271" s="183" t="s">
        <v>34</v>
      </c>
      <c r="O2271" s="184"/>
    </row>
    <row r="2272" spans="1:15" s="176" customFormat="1" ht="15" x14ac:dyDescent="0.15">
      <c r="A2272" s="183" t="s">
        <v>20</v>
      </c>
      <c r="B2272" s="183" t="s">
        <v>49</v>
      </c>
      <c r="C2272" s="184"/>
      <c r="D2272" s="184"/>
      <c r="E2272" s="184"/>
      <c r="F2272" s="185">
        <v>44956</v>
      </c>
      <c r="G2272" s="183" t="s">
        <v>39</v>
      </c>
      <c r="H2272" s="186">
        <v>140000</v>
      </c>
      <c r="I2272" s="183" t="s">
        <v>33</v>
      </c>
      <c r="J2272" s="184"/>
      <c r="K2272" s="184"/>
      <c r="L2272" s="183">
        <v>2022</v>
      </c>
      <c r="M2272" s="184"/>
      <c r="N2272" s="183" t="s">
        <v>34</v>
      </c>
      <c r="O2272" s="184"/>
    </row>
    <row r="2273" spans="1:15" s="176" customFormat="1" ht="15" x14ac:dyDescent="0.15">
      <c r="A2273" s="183" t="s">
        <v>20</v>
      </c>
      <c r="B2273" s="183" t="s">
        <v>49</v>
      </c>
      <c r="C2273" s="184"/>
      <c r="D2273" s="184"/>
      <c r="E2273" s="184"/>
      <c r="F2273" s="185">
        <v>44959</v>
      </c>
      <c r="G2273" s="183" t="s">
        <v>566</v>
      </c>
      <c r="H2273" s="186">
        <v>1400000</v>
      </c>
      <c r="I2273" s="183" t="s">
        <v>33</v>
      </c>
      <c r="J2273" s="184"/>
      <c r="K2273" s="184"/>
      <c r="L2273" s="183">
        <v>2022</v>
      </c>
      <c r="M2273" s="184"/>
      <c r="N2273" s="183" t="s">
        <v>34</v>
      </c>
      <c r="O2273" s="184"/>
    </row>
    <row r="2274" spans="1:15" s="176" customFormat="1" ht="15" x14ac:dyDescent="0.15">
      <c r="A2274" s="183" t="s">
        <v>20</v>
      </c>
      <c r="B2274" s="183" t="s">
        <v>49</v>
      </c>
      <c r="C2274" s="184"/>
      <c r="D2274" s="184"/>
      <c r="E2274" s="184"/>
      <c r="F2274" s="185">
        <v>44964</v>
      </c>
      <c r="G2274" s="183" t="s">
        <v>39</v>
      </c>
      <c r="H2274" s="186">
        <v>140000</v>
      </c>
      <c r="I2274" s="183" t="s">
        <v>33</v>
      </c>
      <c r="J2274" s="184"/>
      <c r="K2274" s="184"/>
      <c r="L2274" s="183">
        <v>2022</v>
      </c>
      <c r="M2274" s="184"/>
      <c r="N2274" s="183" t="s">
        <v>34</v>
      </c>
      <c r="O2274" s="184"/>
    </row>
    <row r="2275" spans="1:15" s="176" customFormat="1" ht="15" x14ac:dyDescent="0.15">
      <c r="A2275" s="183" t="s">
        <v>20</v>
      </c>
      <c r="B2275" s="183" t="s">
        <v>49</v>
      </c>
      <c r="C2275" s="184"/>
      <c r="D2275" s="184"/>
      <c r="E2275" s="184"/>
      <c r="F2275" s="185">
        <v>44964</v>
      </c>
      <c r="G2275" s="183" t="s">
        <v>36</v>
      </c>
      <c r="H2275" s="186">
        <v>1200000</v>
      </c>
      <c r="I2275" s="183" t="s">
        <v>33</v>
      </c>
      <c r="J2275" s="184"/>
      <c r="K2275" s="184"/>
      <c r="L2275" s="183">
        <v>2022</v>
      </c>
      <c r="M2275" s="184"/>
      <c r="N2275" s="183" t="s">
        <v>34</v>
      </c>
      <c r="O2275" s="184"/>
    </row>
    <row r="2276" spans="1:15" s="176" customFormat="1" ht="15" x14ac:dyDescent="0.15">
      <c r="A2276" s="183" t="s">
        <v>20</v>
      </c>
      <c r="B2276" s="183" t="s">
        <v>49</v>
      </c>
      <c r="C2276" s="184"/>
      <c r="D2276" s="184"/>
      <c r="E2276" s="184"/>
      <c r="F2276" s="185">
        <v>44966</v>
      </c>
      <c r="G2276" s="183" t="s">
        <v>566</v>
      </c>
      <c r="H2276" s="186">
        <v>2280000</v>
      </c>
      <c r="I2276" s="183" t="s">
        <v>33</v>
      </c>
      <c r="J2276" s="184"/>
      <c r="K2276" s="184"/>
      <c r="L2276" s="183">
        <v>2022</v>
      </c>
      <c r="M2276" s="184"/>
      <c r="N2276" s="183" t="s">
        <v>34</v>
      </c>
      <c r="O2276" s="184"/>
    </row>
    <row r="2277" spans="1:15" s="176" customFormat="1" ht="15" x14ac:dyDescent="0.15">
      <c r="A2277" s="183" t="s">
        <v>20</v>
      </c>
      <c r="B2277" s="183" t="s">
        <v>49</v>
      </c>
      <c r="C2277" s="184"/>
      <c r="D2277" s="184"/>
      <c r="E2277" s="184"/>
      <c r="F2277" s="185">
        <v>44970</v>
      </c>
      <c r="G2277" s="183" t="s">
        <v>39</v>
      </c>
      <c r="H2277" s="186">
        <v>70000</v>
      </c>
      <c r="I2277" s="183" t="s">
        <v>33</v>
      </c>
      <c r="J2277" s="184"/>
      <c r="K2277" s="184"/>
      <c r="L2277" s="183">
        <v>2022</v>
      </c>
      <c r="M2277" s="184"/>
      <c r="N2277" s="183" t="s">
        <v>34</v>
      </c>
      <c r="O2277" s="184"/>
    </row>
    <row r="2278" spans="1:15" s="176" customFormat="1" ht="15" x14ac:dyDescent="0.15">
      <c r="A2278" s="183" t="s">
        <v>20</v>
      </c>
      <c r="B2278" s="183" t="s">
        <v>49</v>
      </c>
      <c r="C2278" s="184"/>
      <c r="D2278" s="184"/>
      <c r="E2278" s="184"/>
      <c r="F2278" s="185">
        <v>44978</v>
      </c>
      <c r="G2278" s="183" t="s">
        <v>36</v>
      </c>
      <c r="H2278" s="186">
        <v>520000</v>
      </c>
      <c r="I2278" s="183" t="s">
        <v>33</v>
      </c>
      <c r="J2278" s="184"/>
      <c r="K2278" s="184"/>
      <c r="L2278" s="183">
        <v>2022</v>
      </c>
      <c r="M2278" s="184"/>
      <c r="N2278" s="183" t="s">
        <v>34</v>
      </c>
      <c r="O2278" s="184"/>
    </row>
    <row r="2279" spans="1:15" s="176" customFormat="1" ht="15" x14ac:dyDescent="0.15">
      <c r="A2279" s="183" t="s">
        <v>20</v>
      </c>
      <c r="B2279" s="183" t="s">
        <v>49</v>
      </c>
      <c r="C2279" s="184"/>
      <c r="D2279" s="184"/>
      <c r="E2279" s="184"/>
      <c r="F2279" s="185">
        <v>44979</v>
      </c>
      <c r="G2279" s="183" t="s">
        <v>39</v>
      </c>
      <c r="H2279" s="186">
        <v>40000</v>
      </c>
      <c r="I2279" s="183" t="s">
        <v>33</v>
      </c>
      <c r="J2279" s="184"/>
      <c r="K2279" s="184"/>
      <c r="L2279" s="183">
        <v>2022</v>
      </c>
      <c r="M2279" s="184"/>
      <c r="N2279" s="183" t="s">
        <v>34</v>
      </c>
      <c r="O2279" s="184"/>
    </row>
    <row r="2280" spans="1:15" s="176" customFormat="1" ht="15" x14ac:dyDescent="0.15">
      <c r="A2280" s="183" t="s">
        <v>20</v>
      </c>
      <c r="B2280" s="183" t="s">
        <v>49</v>
      </c>
      <c r="C2280" s="184"/>
      <c r="D2280" s="184"/>
      <c r="E2280" s="184"/>
      <c r="F2280" s="185">
        <v>44981</v>
      </c>
      <c r="G2280" s="183" t="s">
        <v>566</v>
      </c>
      <c r="H2280" s="186">
        <v>2600000</v>
      </c>
      <c r="I2280" s="183" t="s">
        <v>33</v>
      </c>
      <c r="J2280" s="184"/>
      <c r="K2280" s="184"/>
      <c r="L2280" s="183">
        <v>2022</v>
      </c>
      <c r="M2280" s="184"/>
      <c r="N2280" s="183" t="s">
        <v>34</v>
      </c>
      <c r="O2280" s="184"/>
    </row>
    <row r="2281" spans="1:15" s="176" customFormat="1" ht="15" x14ac:dyDescent="0.15">
      <c r="A2281" s="183" t="s">
        <v>20</v>
      </c>
      <c r="B2281" s="183" t="s">
        <v>49</v>
      </c>
      <c r="C2281" s="184"/>
      <c r="D2281" s="184"/>
      <c r="E2281" s="184"/>
      <c r="F2281" s="185">
        <v>44986</v>
      </c>
      <c r="G2281" s="183" t="s">
        <v>566</v>
      </c>
      <c r="H2281" s="186">
        <v>2470000</v>
      </c>
      <c r="I2281" s="183" t="s">
        <v>33</v>
      </c>
      <c r="J2281" s="184"/>
      <c r="K2281" s="184"/>
      <c r="L2281" s="183">
        <v>2022</v>
      </c>
      <c r="M2281" s="184"/>
      <c r="N2281" s="183" t="s">
        <v>34</v>
      </c>
      <c r="O2281" s="184"/>
    </row>
    <row r="2282" spans="1:15" s="176" customFormat="1" ht="15" x14ac:dyDescent="0.15">
      <c r="A2282" s="183" t="s">
        <v>20</v>
      </c>
      <c r="B2282" s="183" t="s">
        <v>49</v>
      </c>
      <c r="C2282" s="184"/>
      <c r="D2282" s="184"/>
      <c r="E2282" s="184"/>
      <c r="F2282" s="185">
        <v>44988</v>
      </c>
      <c r="G2282" s="183" t="s">
        <v>39</v>
      </c>
      <c r="H2282" s="186">
        <v>40000</v>
      </c>
      <c r="I2282" s="183" t="s">
        <v>33</v>
      </c>
      <c r="J2282" s="184"/>
      <c r="K2282" s="184"/>
      <c r="L2282" s="183">
        <v>2022</v>
      </c>
      <c r="M2282" s="184"/>
      <c r="N2282" s="183" t="s">
        <v>34</v>
      </c>
      <c r="O2282" s="184"/>
    </row>
    <row r="2283" spans="1:15" s="176" customFormat="1" ht="15" x14ac:dyDescent="0.15">
      <c r="A2283" s="183" t="s">
        <v>20</v>
      </c>
      <c r="B2283" s="183" t="s">
        <v>49</v>
      </c>
      <c r="C2283" s="184"/>
      <c r="D2283" s="184"/>
      <c r="E2283" s="184"/>
      <c r="F2283" s="185">
        <v>44991</v>
      </c>
      <c r="G2283" s="183" t="s">
        <v>36</v>
      </c>
      <c r="H2283" s="186">
        <v>1400000</v>
      </c>
      <c r="I2283" s="183" t="s">
        <v>33</v>
      </c>
      <c r="J2283" s="184"/>
      <c r="K2283" s="184"/>
      <c r="L2283" s="183">
        <v>2022</v>
      </c>
      <c r="M2283" s="184"/>
      <c r="N2283" s="183" t="s">
        <v>34</v>
      </c>
      <c r="O2283" s="184"/>
    </row>
    <row r="2284" spans="1:15" s="176" customFormat="1" ht="15" x14ac:dyDescent="0.15">
      <c r="A2284" s="183" t="s">
        <v>20</v>
      </c>
      <c r="B2284" s="183" t="s">
        <v>49</v>
      </c>
      <c r="C2284" s="184"/>
      <c r="D2284" s="184"/>
      <c r="E2284" s="184"/>
      <c r="F2284" s="185">
        <v>44994</v>
      </c>
      <c r="G2284" s="183" t="s">
        <v>566</v>
      </c>
      <c r="H2284" s="186">
        <v>3390000</v>
      </c>
      <c r="I2284" s="183" t="s">
        <v>33</v>
      </c>
      <c r="J2284" s="184"/>
      <c r="K2284" s="184"/>
      <c r="L2284" s="183">
        <v>2022</v>
      </c>
      <c r="M2284" s="184"/>
      <c r="N2284" s="183" t="s">
        <v>34</v>
      </c>
      <c r="O2284" s="184"/>
    </row>
    <row r="2285" spans="1:15" s="176" customFormat="1" ht="15" x14ac:dyDescent="0.15">
      <c r="A2285" s="183" t="s">
        <v>20</v>
      </c>
      <c r="B2285" s="183" t="s">
        <v>49</v>
      </c>
      <c r="C2285" s="184"/>
      <c r="D2285" s="184"/>
      <c r="E2285" s="184"/>
      <c r="F2285" s="185">
        <v>44999</v>
      </c>
      <c r="G2285" s="183" t="s">
        <v>566</v>
      </c>
      <c r="H2285" s="186">
        <v>540000</v>
      </c>
      <c r="I2285" s="183" t="s">
        <v>33</v>
      </c>
      <c r="J2285" s="184"/>
      <c r="K2285" s="184"/>
      <c r="L2285" s="183">
        <v>2022</v>
      </c>
      <c r="M2285" s="184"/>
      <c r="N2285" s="183" t="s">
        <v>34</v>
      </c>
      <c r="O2285" s="184"/>
    </row>
    <row r="2286" spans="1:15" s="176" customFormat="1" ht="15" x14ac:dyDescent="0.15">
      <c r="A2286" s="183" t="s">
        <v>20</v>
      </c>
      <c r="B2286" s="183" t="s">
        <v>49</v>
      </c>
      <c r="C2286" s="184"/>
      <c r="D2286" s="184"/>
      <c r="E2286" s="184"/>
      <c r="F2286" s="185">
        <v>45002</v>
      </c>
      <c r="G2286" s="183" t="s">
        <v>566</v>
      </c>
      <c r="H2286" s="186">
        <v>1920000</v>
      </c>
      <c r="I2286" s="183" t="s">
        <v>33</v>
      </c>
      <c r="J2286" s="184"/>
      <c r="K2286" s="184"/>
      <c r="L2286" s="183">
        <v>2022</v>
      </c>
      <c r="M2286" s="184"/>
      <c r="N2286" s="183" t="s">
        <v>34</v>
      </c>
      <c r="O2286" s="184"/>
    </row>
    <row r="2287" spans="1:15" s="176" customFormat="1" ht="15" x14ac:dyDescent="0.15">
      <c r="A2287" s="183" t="s">
        <v>20</v>
      </c>
      <c r="B2287" s="183" t="s">
        <v>49</v>
      </c>
      <c r="C2287" s="184"/>
      <c r="D2287" s="184"/>
      <c r="E2287" s="184"/>
      <c r="F2287" s="185">
        <v>45006</v>
      </c>
      <c r="G2287" s="183" t="s">
        <v>36</v>
      </c>
      <c r="H2287" s="186">
        <v>2570000</v>
      </c>
      <c r="I2287" s="183" t="s">
        <v>33</v>
      </c>
      <c r="J2287" s="184"/>
      <c r="K2287" s="184"/>
      <c r="L2287" s="183">
        <v>2022</v>
      </c>
      <c r="M2287" s="184"/>
      <c r="N2287" s="183" t="s">
        <v>34</v>
      </c>
      <c r="O2287" s="184"/>
    </row>
    <row r="2288" spans="1:15" s="176" customFormat="1" ht="15" x14ac:dyDescent="0.15">
      <c r="A2288" s="183" t="s">
        <v>20</v>
      </c>
      <c r="B2288" s="183" t="s">
        <v>49</v>
      </c>
      <c r="C2288" s="184"/>
      <c r="D2288" s="184"/>
      <c r="E2288" s="184"/>
      <c r="F2288" s="185">
        <v>45007</v>
      </c>
      <c r="G2288" s="183" t="s">
        <v>566</v>
      </c>
      <c r="H2288" s="186">
        <v>3550000</v>
      </c>
      <c r="I2288" s="183" t="s">
        <v>33</v>
      </c>
      <c r="J2288" s="184"/>
      <c r="K2288" s="184"/>
      <c r="L2288" s="183">
        <v>2022</v>
      </c>
      <c r="M2288" s="184"/>
      <c r="N2288" s="183" t="s">
        <v>34</v>
      </c>
      <c r="O2288" s="184"/>
    </row>
    <row r="2289" spans="1:15" s="176" customFormat="1" ht="15" x14ac:dyDescent="0.15">
      <c r="A2289" s="183" t="s">
        <v>20</v>
      </c>
      <c r="B2289" s="183" t="s">
        <v>49</v>
      </c>
      <c r="C2289" s="184"/>
      <c r="D2289" s="184"/>
      <c r="E2289" s="184"/>
      <c r="F2289" s="185">
        <v>45008</v>
      </c>
      <c r="G2289" s="183" t="s">
        <v>566</v>
      </c>
      <c r="H2289" s="186">
        <v>720000</v>
      </c>
      <c r="I2289" s="183" t="s">
        <v>33</v>
      </c>
      <c r="J2289" s="184"/>
      <c r="K2289" s="184"/>
      <c r="L2289" s="183">
        <v>2022</v>
      </c>
      <c r="M2289" s="184"/>
      <c r="N2289" s="183" t="s">
        <v>34</v>
      </c>
      <c r="O2289" s="184"/>
    </row>
    <row r="2290" spans="1:15" s="176" customFormat="1" ht="15" x14ac:dyDescent="0.15">
      <c r="A2290" s="183" t="s">
        <v>20</v>
      </c>
      <c r="B2290" s="183" t="s">
        <v>49</v>
      </c>
      <c r="C2290" s="184"/>
      <c r="D2290" s="184"/>
      <c r="E2290" s="184"/>
      <c r="F2290" s="185">
        <v>45012</v>
      </c>
      <c r="G2290" s="183" t="s">
        <v>566</v>
      </c>
      <c r="H2290" s="186">
        <v>360000</v>
      </c>
      <c r="I2290" s="183" t="s">
        <v>33</v>
      </c>
      <c r="J2290" s="184"/>
      <c r="K2290" s="184"/>
      <c r="L2290" s="183">
        <v>2022</v>
      </c>
      <c r="M2290" s="184"/>
      <c r="N2290" s="183" t="s">
        <v>34</v>
      </c>
      <c r="O2290" s="184"/>
    </row>
    <row r="2291" spans="1:15" s="176" customFormat="1" ht="15" x14ac:dyDescent="0.15">
      <c r="A2291" s="183" t="s">
        <v>20</v>
      </c>
      <c r="B2291" s="183" t="s">
        <v>49</v>
      </c>
      <c r="C2291" s="184"/>
      <c r="D2291" s="184"/>
      <c r="E2291" s="184"/>
      <c r="F2291" s="185">
        <v>45014</v>
      </c>
      <c r="G2291" s="183" t="s">
        <v>36</v>
      </c>
      <c r="H2291" s="186">
        <v>540000</v>
      </c>
      <c r="I2291" s="183" t="s">
        <v>33</v>
      </c>
      <c r="J2291" s="184"/>
      <c r="K2291" s="184"/>
      <c r="L2291" s="183">
        <v>2022</v>
      </c>
      <c r="M2291" s="184"/>
      <c r="N2291" s="183" t="s">
        <v>34</v>
      </c>
      <c r="O2291" s="184"/>
    </row>
    <row r="2292" spans="1:15" s="176" customFormat="1" ht="15" x14ac:dyDescent="0.15">
      <c r="A2292" s="183" t="s">
        <v>20</v>
      </c>
      <c r="B2292" s="183" t="s">
        <v>49</v>
      </c>
      <c r="C2292" s="184"/>
      <c r="D2292" s="184"/>
      <c r="E2292" s="184"/>
      <c r="F2292" s="185">
        <v>45020</v>
      </c>
      <c r="G2292" s="183" t="s">
        <v>36</v>
      </c>
      <c r="H2292" s="186">
        <v>2310000</v>
      </c>
      <c r="I2292" s="183" t="s">
        <v>33</v>
      </c>
      <c r="J2292" s="184"/>
      <c r="K2292" s="184"/>
      <c r="L2292" s="183">
        <v>2022</v>
      </c>
      <c r="M2292" s="184"/>
      <c r="N2292" s="183" t="s">
        <v>34</v>
      </c>
      <c r="O2292" s="184"/>
    </row>
    <row r="2293" spans="1:15" s="176" customFormat="1" ht="15" x14ac:dyDescent="0.15">
      <c r="A2293" s="183" t="s">
        <v>20</v>
      </c>
      <c r="B2293" s="183" t="s">
        <v>49</v>
      </c>
      <c r="C2293" s="184"/>
      <c r="D2293" s="184"/>
      <c r="E2293" s="184"/>
      <c r="F2293" s="185">
        <v>45020</v>
      </c>
      <c r="G2293" s="183" t="s">
        <v>566</v>
      </c>
      <c r="H2293" s="186">
        <v>1790000</v>
      </c>
      <c r="I2293" s="183" t="s">
        <v>33</v>
      </c>
      <c r="J2293" s="184"/>
      <c r="K2293" s="184"/>
      <c r="L2293" s="183">
        <v>2022</v>
      </c>
      <c r="M2293" s="184"/>
      <c r="N2293" s="183" t="s">
        <v>34</v>
      </c>
      <c r="O2293" s="184"/>
    </row>
    <row r="2294" spans="1:15" s="176" customFormat="1" ht="15" x14ac:dyDescent="0.15">
      <c r="A2294" s="183" t="s">
        <v>20</v>
      </c>
      <c r="B2294" s="183" t="s">
        <v>49</v>
      </c>
      <c r="C2294" s="184"/>
      <c r="D2294" s="184"/>
      <c r="E2294" s="184"/>
      <c r="F2294" s="185">
        <v>45021</v>
      </c>
      <c r="G2294" s="183" t="s">
        <v>566</v>
      </c>
      <c r="H2294" s="186">
        <v>760000</v>
      </c>
      <c r="I2294" s="183" t="s">
        <v>33</v>
      </c>
      <c r="J2294" s="184"/>
      <c r="K2294" s="184"/>
      <c r="L2294" s="183">
        <v>2022</v>
      </c>
      <c r="M2294" s="184"/>
      <c r="N2294" s="183" t="s">
        <v>34</v>
      </c>
      <c r="O2294" s="184"/>
    </row>
    <row r="2295" spans="1:15" s="176" customFormat="1" ht="15" x14ac:dyDescent="0.15">
      <c r="A2295" s="183" t="s">
        <v>20</v>
      </c>
      <c r="B2295" s="183" t="s">
        <v>49</v>
      </c>
      <c r="C2295" s="184"/>
      <c r="D2295" s="184"/>
      <c r="E2295" s="184"/>
      <c r="F2295" s="185">
        <v>45022</v>
      </c>
      <c r="G2295" s="183" t="s">
        <v>566</v>
      </c>
      <c r="H2295" s="186">
        <v>2570000</v>
      </c>
      <c r="I2295" s="183" t="s">
        <v>33</v>
      </c>
      <c r="J2295" s="184"/>
      <c r="K2295" s="184"/>
      <c r="L2295" s="183">
        <v>2022</v>
      </c>
      <c r="M2295" s="184"/>
      <c r="N2295" s="183" t="s">
        <v>34</v>
      </c>
      <c r="O2295" s="184"/>
    </row>
    <row r="2296" spans="1:15" s="176" customFormat="1" ht="15" x14ac:dyDescent="0.15">
      <c r="A2296" s="183" t="s">
        <v>20</v>
      </c>
      <c r="B2296" s="183" t="s">
        <v>49</v>
      </c>
      <c r="C2296" s="184"/>
      <c r="D2296" s="184"/>
      <c r="E2296" s="184"/>
      <c r="F2296" s="185">
        <v>45028</v>
      </c>
      <c r="G2296" s="183" t="s">
        <v>566</v>
      </c>
      <c r="H2296" s="186">
        <v>3840000</v>
      </c>
      <c r="I2296" s="183" t="s">
        <v>33</v>
      </c>
      <c r="J2296" s="184"/>
      <c r="K2296" s="184"/>
      <c r="L2296" s="183">
        <v>2022</v>
      </c>
      <c r="M2296" s="184"/>
      <c r="N2296" s="183" t="s">
        <v>34</v>
      </c>
      <c r="O2296" s="184"/>
    </row>
    <row r="2297" spans="1:15" s="176" customFormat="1" ht="15" x14ac:dyDescent="0.15">
      <c r="A2297" s="183" t="s">
        <v>20</v>
      </c>
      <c r="B2297" s="183" t="s">
        <v>49</v>
      </c>
      <c r="C2297" s="184"/>
      <c r="D2297" s="184"/>
      <c r="E2297" s="184"/>
      <c r="F2297" s="185">
        <v>45028</v>
      </c>
      <c r="G2297" s="183" t="s">
        <v>36</v>
      </c>
      <c r="H2297" s="186">
        <v>720000</v>
      </c>
      <c r="I2297" s="183" t="s">
        <v>33</v>
      </c>
      <c r="J2297" s="184"/>
      <c r="K2297" s="184"/>
      <c r="L2297" s="183">
        <v>2022</v>
      </c>
      <c r="M2297" s="184"/>
      <c r="N2297" s="183" t="s">
        <v>34</v>
      </c>
      <c r="O2297" s="184"/>
    </row>
    <row r="2298" spans="1:15" s="176" customFormat="1" ht="15" x14ac:dyDescent="0.15">
      <c r="A2298" s="183" t="s">
        <v>20</v>
      </c>
      <c r="B2298" s="183" t="s">
        <v>49</v>
      </c>
      <c r="C2298" s="184"/>
      <c r="D2298" s="184"/>
      <c r="E2298" s="184"/>
      <c r="F2298" s="185">
        <v>45033</v>
      </c>
      <c r="G2298" s="183" t="s">
        <v>566</v>
      </c>
      <c r="H2298" s="186">
        <v>1470000</v>
      </c>
      <c r="I2298" s="183" t="s">
        <v>33</v>
      </c>
      <c r="J2298" s="184"/>
      <c r="K2298" s="184"/>
      <c r="L2298" s="183">
        <v>2022</v>
      </c>
      <c r="M2298" s="184"/>
      <c r="N2298" s="183" t="s">
        <v>34</v>
      </c>
      <c r="O2298" s="183" t="s">
        <v>587</v>
      </c>
    </row>
    <row r="2299" spans="1:15" s="176" customFormat="1" ht="15" x14ac:dyDescent="0.15">
      <c r="A2299" s="183" t="s">
        <v>20</v>
      </c>
      <c r="B2299" s="183" t="s">
        <v>49</v>
      </c>
      <c r="C2299" s="184"/>
      <c r="D2299" s="184"/>
      <c r="E2299" s="184"/>
      <c r="F2299" s="185">
        <v>45035</v>
      </c>
      <c r="G2299" s="183" t="s">
        <v>36</v>
      </c>
      <c r="H2299" s="186">
        <v>2430000</v>
      </c>
      <c r="I2299" s="183" t="s">
        <v>33</v>
      </c>
      <c r="J2299" s="184"/>
      <c r="K2299" s="184"/>
      <c r="L2299" s="183">
        <v>2022</v>
      </c>
      <c r="M2299" s="184"/>
      <c r="N2299" s="183" t="s">
        <v>34</v>
      </c>
      <c r="O2299" s="184"/>
    </row>
    <row r="2300" spans="1:15" s="176" customFormat="1" ht="15" x14ac:dyDescent="0.15">
      <c r="A2300" s="183" t="s">
        <v>20</v>
      </c>
      <c r="B2300" s="183" t="s">
        <v>49</v>
      </c>
      <c r="C2300" s="184"/>
      <c r="D2300" s="184"/>
      <c r="E2300" s="184"/>
      <c r="F2300" s="185">
        <v>45040</v>
      </c>
      <c r="G2300" s="183" t="s">
        <v>39</v>
      </c>
      <c r="H2300" s="186">
        <v>140000</v>
      </c>
      <c r="I2300" s="183" t="s">
        <v>33</v>
      </c>
      <c r="J2300" s="184"/>
      <c r="K2300" s="184"/>
      <c r="L2300" s="183">
        <v>2022</v>
      </c>
      <c r="M2300" s="184"/>
      <c r="N2300" s="183" t="s">
        <v>34</v>
      </c>
      <c r="O2300" s="184"/>
    </row>
    <row r="2301" spans="1:15" s="176" customFormat="1" ht="15" x14ac:dyDescent="0.15">
      <c r="A2301" s="183" t="s">
        <v>20</v>
      </c>
      <c r="B2301" s="183" t="s">
        <v>49</v>
      </c>
      <c r="C2301" s="184"/>
      <c r="D2301" s="184"/>
      <c r="E2301" s="184"/>
      <c r="F2301" s="185">
        <v>45040</v>
      </c>
      <c r="G2301" s="183" t="s">
        <v>566</v>
      </c>
      <c r="H2301" s="186">
        <v>4040000</v>
      </c>
      <c r="I2301" s="183" t="s">
        <v>33</v>
      </c>
      <c r="J2301" s="184"/>
      <c r="K2301" s="184"/>
      <c r="L2301" s="183">
        <v>2022</v>
      </c>
      <c r="M2301" s="184"/>
      <c r="N2301" s="183" t="s">
        <v>34</v>
      </c>
      <c r="O2301" s="184"/>
    </row>
    <row r="2302" spans="1:15" s="176" customFormat="1" ht="15" x14ac:dyDescent="0.15">
      <c r="A2302" s="183" t="s">
        <v>20</v>
      </c>
      <c r="B2302" s="183" t="s">
        <v>49</v>
      </c>
      <c r="C2302" s="184"/>
      <c r="D2302" s="184"/>
      <c r="E2302" s="184"/>
      <c r="F2302" s="185">
        <v>45047</v>
      </c>
      <c r="G2302" s="183" t="s">
        <v>36</v>
      </c>
      <c r="H2302" s="186">
        <v>1820000</v>
      </c>
      <c r="I2302" s="183" t="s">
        <v>33</v>
      </c>
      <c r="J2302" s="184"/>
      <c r="K2302" s="184"/>
      <c r="L2302" s="183">
        <v>2022</v>
      </c>
      <c r="M2302" s="184"/>
      <c r="N2302" s="183" t="s">
        <v>34</v>
      </c>
      <c r="O2302" s="184"/>
    </row>
    <row r="2303" spans="1:15" s="176" customFormat="1" ht="15" x14ac:dyDescent="0.15">
      <c r="A2303" s="183" t="s">
        <v>20</v>
      </c>
      <c r="B2303" s="183" t="s">
        <v>49</v>
      </c>
      <c r="C2303" s="184"/>
      <c r="D2303" s="184"/>
      <c r="E2303" s="184"/>
      <c r="F2303" s="185">
        <v>45047</v>
      </c>
      <c r="G2303" s="183" t="s">
        <v>566</v>
      </c>
      <c r="H2303" s="186">
        <v>3290000</v>
      </c>
      <c r="I2303" s="183" t="s">
        <v>33</v>
      </c>
      <c r="J2303" s="184"/>
      <c r="K2303" s="184"/>
      <c r="L2303" s="183">
        <v>2022</v>
      </c>
      <c r="M2303" s="184"/>
      <c r="N2303" s="183" t="s">
        <v>34</v>
      </c>
      <c r="O2303" s="184"/>
    </row>
    <row r="2304" spans="1:15" s="176" customFormat="1" ht="15" x14ac:dyDescent="0.15">
      <c r="A2304" s="183" t="s">
        <v>20</v>
      </c>
      <c r="B2304" s="183" t="s">
        <v>49</v>
      </c>
      <c r="C2304" s="184"/>
      <c r="D2304" s="184"/>
      <c r="E2304" s="184"/>
      <c r="F2304" s="185">
        <v>45047</v>
      </c>
      <c r="G2304" s="183" t="s">
        <v>39</v>
      </c>
      <c r="H2304" s="186">
        <v>110000</v>
      </c>
      <c r="I2304" s="183" t="s">
        <v>33</v>
      </c>
      <c r="J2304" s="184"/>
      <c r="K2304" s="184"/>
      <c r="L2304" s="183">
        <v>2022</v>
      </c>
      <c r="M2304" s="184"/>
      <c r="N2304" s="183" t="s">
        <v>34</v>
      </c>
      <c r="O2304" s="184"/>
    </row>
    <row r="2305" spans="1:15" s="176" customFormat="1" ht="15" x14ac:dyDescent="0.15">
      <c r="A2305" s="183" t="s">
        <v>20</v>
      </c>
      <c r="B2305" s="183" t="s">
        <v>49</v>
      </c>
      <c r="C2305" s="184"/>
      <c r="D2305" s="184"/>
      <c r="E2305" s="184"/>
      <c r="F2305" s="185">
        <v>45047</v>
      </c>
      <c r="G2305" s="183" t="s">
        <v>47</v>
      </c>
      <c r="H2305" s="186">
        <v>210000</v>
      </c>
      <c r="I2305" s="183" t="s">
        <v>33</v>
      </c>
      <c r="J2305" s="184"/>
      <c r="K2305" s="184"/>
      <c r="L2305" s="183">
        <v>2022</v>
      </c>
      <c r="M2305" s="184"/>
      <c r="N2305" s="183" t="s">
        <v>34</v>
      </c>
      <c r="O2305" s="184"/>
    </row>
    <row r="2306" spans="1:15" s="176" customFormat="1" ht="15" x14ac:dyDescent="0.15">
      <c r="A2306" s="183" t="s">
        <v>20</v>
      </c>
      <c r="B2306" s="183" t="s">
        <v>49</v>
      </c>
      <c r="C2306" s="184"/>
      <c r="D2306" s="184"/>
      <c r="E2306" s="184"/>
      <c r="F2306" s="185">
        <v>45048</v>
      </c>
      <c r="G2306" s="183" t="s">
        <v>36</v>
      </c>
      <c r="H2306" s="186">
        <v>2080000</v>
      </c>
      <c r="I2306" s="183" t="s">
        <v>33</v>
      </c>
      <c r="J2306" s="184"/>
      <c r="K2306" s="184"/>
      <c r="L2306" s="183">
        <v>2022</v>
      </c>
      <c r="M2306" s="184"/>
      <c r="N2306" s="183" t="s">
        <v>34</v>
      </c>
      <c r="O2306" s="184"/>
    </row>
    <row r="2307" spans="1:15" s="176" customFormat="1" ht="15" x14ac:dyDescent="0.15">
      <c r="A2307" s="183" t="s">
        <v>20</v>
      </c>
      <c r="B2307" s="183" t="s">
        <v>49</v>
      </c>
      <c r="C2307" s="184"/>
      <c r="D2307" s="184"/>
      <c r="E2307" s="184"/>
      <c r="F2307" s="185">
        <v>45050</v>
      </c>
      <c r="G2307" s="183" t="s">
        <v>566</v>
      </c>
      <c r="H2307" s="186">
        <v>1680000</v>
      </c>
      <c r="I2307" s="183" t="s">
        <v>33</v>
      </c>
      <c r="J2307" s="184"/>
      <c r="K2307" s="184"/>
      <c r="L2307" s="183">
        <v>2022</v>
      </c>
      <c r="M2307" s="184"/>
      <c r="N2307" s="183" t="s">
        <v>34</v>
      </c>
      <c r="O2307" s="184"/>
    </row>
    <row r="2308" spans="1:15" s="176" customFormat="1" ht="15" x14ac:dyDescent="0.15">
      <c r="A2308" s="183" t="s">
        <v>20</v>
      </c>
      <c r="B2308" s="183" t="s">
        <v>49</v>
      </c>
      <c r="C2308" s="184"/>
      <c r="D2308" s="184"/>
      <c r="E2308" s="184"/>
      <c r="F2308" s="185">
        <v>45050</v>
      </c>
      <c r="G2308" s="183" t="s">
        <v>37</v>
      </c>
      <c r="H2308" s="186">
        <v>640000</v>
      </c>
      <c r="I2308" s="183" t="s">
        <v>33</v>
      </c>
      <c r="J2308" s="184"/>
      <c r="K2308" s="184"/>
      <c r="L2308" s="183">
        <v>2022</v>
      </c>
      <c r="M2308" s="184"/>
      <c r="N2308" s="183" t="s">
        <v>34</v>
      </c>
      <c r="O2308" s="184"/>
    </row>
    <row r="2309" spans="1:15" s="176" customFormat="1" ht="15" x14ac:dyDescent="0.15">
      <c r="A2309" s="183" t="s">
        <v>20</v>
      </c>
      <c r="B2309" s="183" t="s">
        <v>49</v>
      </c>
      <c r="C2309" s="184"/>
      <c r="D2309" s="184"/>
      <c r="E2309" s="184"/>
      <c r="F2309" s="185">
        <v>45051</v>
      </c>
      <c r="G2309" s="183" t="s">
        <v>37</v>
      </c>
      <c r="H2309" s="186">
        <v>40000</v>
      </c>
      <c r="I2309" s="183" t="s">
        <v>33</v>
      </c>
      <c r="J2309" s="184"/>
      <c r="K2309" s="184"/>
      <c r="L2309" s="183">
        <v>2022</v>
      </c>
      <c r="M2309" s="184"/>
      <c r="N2309" s="183" t="s">
        <v>34</v>
      </c>
      <c r="O2309" s="184"/>
    </row>
    <row r="2310" spans="1:15" s="176" customFormat="1" ht="15" x14ac:dyDescent="0.15">
      <c r="A2310" s="183" t="s">
        <v>20</v>
      </c>
      <c r="B2310" s="183" t="s">
        <v>49</v>
      </c>
      <c r="C2310" s="184"/>
      <c r="D2310" s="184"/>
      <c r="E2310" s="184"/>
      <c r="F2310" s="185">
        <v>45054</v>
      </c>
      <c r="G2310" s="183" t="s">
        <v>566</v>
      </c>
      <c r="H2310" s="186">
        <v>290000</v>
      </c>
      <c r="I2310" s="183" t="s">
        <v>33</v>
      </c>
      <c r="J2310" s="184"/>
      <c r="K2310" s="184"/>
      <c r="L2310" s="183">
        <v>2022</v>
      </c>
      <c r="M2310" s="184"/>
      <c r="N2310" s="183" t="s">
        <v>34</v>
      </c>
      <c r="O2310" s="184"/>
    </row>
    <row r="2311" spans="1:15" s="176" customFormat="1" ht="15" x14ac:dyDescent="0.15">
      <c r="A2311" s="183" t="s">
        <v>20</v>
      </c>
      <c r="B2311" s="183" t="s">
        <v>49</v>
      </c>
      <c r="C2311" s="184"/>
      <c r="D2311" s="184"/>
      <c r="E2311" s="184"/>
      <c r="F2311" s="185">
        <v>45056</v>
      </c>
      <c r="G2311" s="183" t="s">
        <v>39</v>
      </c>
      <c r="H2311" s="186">
        <v>70000</v>
      </c>
      <c r="I2311" s="183" t="s">
        <v>33</v>
      </c>
      <c r="J2311" s="184"/>
      <c r="K2311" s="184"/>
      <c r="L2311" s="183">
        <v>2022</v>
      </c>
      <c r="M2311" s="184"/>
      <c r="N2311" s="183" t="s">
        <v>34</v>
      </c>
      <c r="O2311" s="184"/>
    </row>
    <row r="2312" spans="1:15" s="176" customFormat="1" ht="15" x14ac:dyDescent="0.15">
      <c r="A2312" s="183" t="s">
        <v>20</v>
      </c>
      <c r="B2312" s="183" t="s">
        <v>49</v>
      </c>
      <c r="C2312" s="184"/>
      <c r="D2312" s="184"/>
      <c r="E2312" s="184"/>
      <c r="F2312" s="185">
        <v>45057</v>
      </c>
      <c r="G2312" s="183" t="s">
        <v>37</v>
      </c>
      <c r="H2312" s="186">
        <v>40000</v>
      </c>
      <c r="I2312" s="183" t="s">
        <v>33</v>
      </c>
      <c r="J2312" s="184"/>
      <c r="K2312" s="184"/>
      <c r="L2312" s="183">
        <v>2022</v>
      </c>
      <c r="M2312" s="184"/>
      <c r="N2312" s="183" t="s">
        <v>34</v>
      </c>
      <c r="O2312" s="184"/>
    </row>
    <row r="2313" spans="1:15" s="176" customFormat="1" ht="15" x14ac:dyDescent="0.15">
      <c r="A2313" s="183" t="s">
        <v>20</v>
      </c>
      <c r="B2313" s="183" t="s">
        <v>49</v>
      </c>
      <c r="C2313" s="184"/>
      <c r="D2313" s="184"/>
      <c r="E2313" s="184"/>
      <c r="F2313" s="185">
        <v>45062</v>
      </c>
      <c r="G2313" s="183" t="s">
        <v>36</v>
      </c>
      <c r="H2313" s="186">
        <v>2770000</v>
      </c>
      <c r="I2313" s="183" t="s">
        <v>33</v>
      </c>
      <c r="J2313" s="184"/>
      <c r="K2313" s="184"/>
      <c r="L2313" s="183">
        <v>2022</v>
      </c>
      <c r="M2313" s="184"/>
      <c r="N2313" s="183" t="s">
        <v>34</v>
      </c>
      <c r="O2313" s="184"/>
    </row>
    <row r="2314" spans="1:15" s="176" customFormat="1" ht="15" x14ac:dyDescent="0.15">
      <c r="A2314" s="183" t="s">
        <v>20</v>
      </c>
      <c r="B2314" s="183" t="s">
        <v>49</v>
      </c>
      <c r="C2314" s="184"/>
      <c r="D2314" s="184"/>
      <c r="E2314" s="184"/>
      <c r="F2314" s="185">
        <v>45068</v>
      </c>
      <c r="G2314" s="183" t="s">
        <v>566</v>
      </c>
      <c r="H2314" s="186">
        <v>500000</v>
      </c>
      <c r="I2314" s="183" t="s">
        <v>33</v>
      </c>
      <c r="J2314" s="184"/>
      <c r="K2314" s="184"/>
      <c r="L2314" s="183">
        <v>2022</v>
      </c>
      <c r="M2314" s="184"/>
      <c r="N2314" s="183" t="s">
        <v>34</v>
      </c>
      <c r="O2314" s="184"/>
    </row>
    <row r="2315" spans="1:15" s="176" customFormat="1" ht="15" x14ac:dyDescent="0.15">
      <c r="A2315" s="183" t="s">
        <v>20</v>
      </c>
      <c r="B2315" s="183" t="s">
        <v>49</v>
      </c>
      <c r="C2315" s="184"/>
      <c r="D2315" s="184"/>
      <c r="E2315" s="184"/>
      <c r="F2315" s="185">
        <v>45070</v>
      </c>
      <c r="G2315" s="183" t="s">
        <v>36</v>
      </c>
      <c r="H2315" s="186">
        <v>1390000</v>
      </c>
      <c r="I2315" s="183" t="s">
        <v>33</v>
      </c>
      <c r="J2315" s="184"/>
      <c r="K2315" s="184"/>
      <c r="L2315" s="183">
        <v>2022</v>
      </c>
      <c r="M2315" s="184"/>
      <c r="N2315" s="183" t="s">
        <v>34</v>
      </c>
      <c r="O2315" s="184"/>
    </row>
    <row r="2316" spans="1:15" s="176" customFormat="1" ht="15" x14ac:dyDescent="0.15">
      <c r="A2316" s="183" t="s">
        <v>15</v>
      </c>
      <c r="B2316" s="183" t="s">
        <v>50</v>
      </c>
      <c r="C2316" s="184"/>
      <c r="D2316" s="183" t="s">
        <v>17</v>
      </c>
      <c r="E2316" s="183" t="s">
        <v>18</v>
      </c>
      <c r="F2316" s="185">
        <v>45118</v>
      </c>
      <c r="G2316" s="183" t="s">
        <v>51</v>
      </c>
      <c r="H2316" s="186">
        <v>80000</v>
      </c>
      <c r="I2316" s="183" t="s">
        <v>19</v>
      </c>
      <c r="J2316" s="183">
        <v>800</v>
      </c>
      <c r="K2316" s="184"/>
      <c r="L2316" s="183">
        <v>2023</v>
      </c>
      <c r="M2316" s="184"/>
      <c r="N2316" s="184"/>
      <c r="O2316" s="184"/>
    </row>
    <row r="2317" spans="1:15" s="176" customFormat="1" ht="15" x14ac:dyDescent="0.15">
      <c r="A2317" s="183" t="s">
        <v>15</v>
      </c>
      <c r="B2317" s="183" t="s">
        <v>50</v>
      </c>
      <c r="C2317" s="184"/>
      <c r="D2317" s="183" t="s">
        <v>17</v>
      </c>
      <c r="E2317" s="183" t="s">
        <v>18</v>
      </c>
      <c r="F2317" s="185">
        <v>45119</v>
      </c>
      <c r="G2317" s="183" t="s">
        <v>51</v>
      </c>
      <c r="H2317" s="186">
        <v>160000</v>
      </c>
      <c r="I2317" s="183" t="s">
        <v>19</v>
      </c>
      <c r="J2317" s="183">
        <v>1600</v>
      </c>
      <c r="K2317" s="184"/>
      <c r="L2317" s="183">
        <v>2023</v>
      </c>
      <c r="M2317" s="184"/>
      <c r="N2317" s="184"/>
      <c r="O2317" s="184"/>
    </row>
    <row r="2318" spans="1:15" s="176" customFormat="1" ht="15" x14ac:dyDescent="0.15">
      <c r="A2318" s="183" t="s">
        <v>15</v>
      </c>
      <c r="B2318" s="183" t="s">
        <v>50</v>
      </c>
      <c r="C2318" s="184"/>
      <c r="D2318" s="183" t="s">
        <v>17</v>
      </c>
      <c r="E2318" s="183" t="s">
        <v>18</v>
      </c>
      <c r="F2318" s="185">
        <v>45120</v>
      </c>
      <c r="G2318" s="183" t="s">
        <v>51</v>
      </c>
      <c r="H2318" s="186">
        <v>320000</v>
      </c>
      <c r="I2318" s="183" t="s">
        <v>19</v>
      </c>
      <c r="J2318" s="183">
        <v>3200</v>
      </c>
      <c r="K2318" s="184"/>
      <c r="L2318" s="183">
        <v>2023</v>
      </c>
      <c r="M2318" s="184"/>
      <c r="N2318" s="184"/>
      <c r="O2318" s="184"/>
    </row>
    <row r="2319" spans="1:15" s="176" customFormat="1" ht="15" x14ac:dyDescent="0.15">
      <c r="A2319" s="183" t="s">
        <v>15</v>
      </c>
      <c r="B2319" s="183" t="s">
        <v>50</v>
      </c>
      <c r="C2319" s="184"/>
      <c r="D2319" s="183" t="s">
        <v>17</v>
      </c>
      <c r="E2319" s="183" t="s">
        <v>18</v>
      </c>
      <c r="F2319" s="185">
        <v>45121</v>
      </c>
      <c r="G2319" s="183" t="s">
        <v>51</v>
      </c>
      <c r="H2319" s="186">
        <v>280000</v>
      </c>
      <c r="I2319" s="183" t="s">
        <v>19</v>
      </c>
      <c r="J2319" s="183">
        <v>2800</v>
      </c>
      <c r="K2319" s="184"/>
      <c r="L2319" s="183">
        <v>2023</v>
      </c>
      <c r="M2319" s="184"/>
      <c r="N2319" s="184"/>
      <c r="O2319" s="184"/>
    </row>
    <row r="2320" spans="1:15" s="176" customFormat="1" ht="15" x14ac:dyDescent="0.15">
      <c r="A2320" s="183" t="s">
        <v>15</v>
      </c>
      <c r="B2320" s="183" t="s">
        <v>50</v>
      </c>
      <c r="C2320" s="184"/>
      <c r="D2320" s="183" t="s">
        <v>17</v>
      </c>
      <c r="E2320" s="183" t="s">
        <v>18</v>
      </c>
      <c r="F2320" s="185">
        <v>45122</v>
      </c>
      <c r="G2320" s="183" t="s">
        <v>51</v>
      </c>
      <c r="H2320" s="186">
        <v>280000</v>
      </c>
      <c r="I2320" s="183" t="s">
        <v>19</v>
      </c>
      <c r="J2320" s="183">
        <v>2800</v>
      </c>
      <c r="K2320" s="184"/>
      <c r="L2320" s="183">
        <v>2023</v>
      </c>
      <c r="M2320" s="184"/>
      <c r="N2320" s="184"/>
      <c r="O2320" s="184"/>
    </row>
    <row r="2321" spans="1:15" s="176" customFormat="1" ht="15" x14ac:dyDescent="0.15">
      <c r="A2321" s="183" t="s">
        <v>15</v>
      </c>
      <c r="B2321" s="183" t="s">
        <v>50</v>
      </c>
      <c r="C2321" s="184"/>
      <c r="D2321" s="183" t="s">
        <v>17</v>
      </c>
      <c r="E2321" s="183" t="s">
        <v>18</v>
      </c>
      <c r="F2321" s="185">
        <v>45123</v>
      </c>
      <c r="G2321" s="183" t="s">
        <v>51</v>
      </c>
      <c r="H2321" s="186">
        <v>240000</v>
      </c>
      <c r="I2321" s="183" t="s">
        <v>19</v>
      </c>
      <c r="J2321" s="183">
        <v>2400</v>
      </c>
      <c r="K2321" s="184"/>
      <c r="L2321" s="183">
        <v>2023</v>
      </c>
      <c r="M2321" s="184"/>
      <c r="N2321" s="184"/>
      <c r="O2321" s="184"/>
    </row>
    <row r="2322" spans="1:15" s="176" customFormat="1" ht="15" x14ac:dyDescent="0.15">
      <c r="A2322" s="183" t="s">
        <v>15</v>
      </c>
      <c r="B2322" s="183" t="s">
        <v>50</v>
      </c>
      <c r="C2322" s="184"/>
      <c r="D2322" s="183" t="s">
        <v>17</v>
      </c>
      <c r="E2322" s="183" t="s">
        <v>18</v>
      </c>
      <c r="F2322" s="185">
        <v>45124</v>
      </c>
      <c r="G2322" s="183" t="s">
        <v>51</v>
      </c>
      <c r="H2322" s="186">
        <v>320000</v>
      </c>
      <c r="I2322" s="183" t="s">
        <v>19</v>
      </c>
      <c r="J2322" s="183">
        <v>3200</v>
      </c>
      <c r="K2322" s="184"/>
      <c r="L2322" s="183">
        <v>2023</v>
      </c>
      <c r="M2322" s="184"/>
      <c r="N2322" s="184"/>
      <c r="O2322" s="184"/>
    </row>
    <row r="2323" spans="1:15" s="176" customFormat="1" ht="15" x14ac:dyDescent="0.15">
      <c r="A2323" s="183" t="s">
        <v>15</v>
      </c>
      <c r="B2323" s="183" t="s">
        <v>50</v>
      </c>
      <c r="C2323" s="184"/>
      <c r="D2323" s="183" t="s">
        <v>17</v>
      </c>
      <c r="E2323" s="183" t="s">
        <v>18</v>
      </c>
      <c r="F2323" s="185">
        <v>45125</v>
      </c>
      <c r="G2323" s="183" t="s">
        <v>51</v>
      </c>
      <c r="H2323" s="186">
        <v>280000</v>
      </c>
      <c r="I2323" s="183" t="s">
        <v>19</v>
      </c>
      <c r="J2323" s="183">
        <v>2800</v>
      </c>
      <c r="K2323" s="184"/>
      <c r="L2323" s="183">
        <v>2023</v>
      </c>
      <c r="M2323" s="184"/>
      <c r="N2323" s="184"/>
      <c r="O2323" s="184"/>
    </row>
    <row r="2324" spans="1:15" s="176" customFormat="1" ht="15" x14ac:dyDescent="0.15">
      <c r="A2324" s="183" t="s">
        <v>15</v>
      </c>
      <c r="B2324" s="183" t="s">
        <v>50</v>
      </c>
      <c r="C2324" s="184"/>
      <c r="D2324" s="183" t="s">
        <v>17</v>
      </c>
      <c r="E2324" s="183" t="s">
        <v>18</v>
      </c>
      <c r="F2324" s="185">
        <v>45126</v>
      </c>
      <c r="G2324" s="183" t="s">
        <v>51</v>
      </c>
      <c r="H2324" s="186">
        <v>720000</v>
      </c>
      <c r="I2324" s="183" t="s">
        <v>19</v>
      </c>
      <c r="J2324" s="183">
        <v>7200</v>
      </c>
      <c r="K2324" s="184"/>
      <c r="L2324" s="183">
        <v>2023</v>
      </c>
      <c r="M2324" s="184"/>
      <c r="N2324" s="184"/>
      <c r="O2324" s="184"/>
    </row>
    <row r="2325" spans="1:15" s="176" customFormat="1" ht="15" x14ac:dyDescent="0.15">
      <c r="A2325" s="183" t="s">
        <v>15</v>
      </c>
      <c r="B2325" s="183" t="s">
        <v>50</v>
      </c>
      <c r="C2325" s="184"/>
      <c r="D2325" s="183" t="s">
        <v>17</v>
      </c>
      <c r="E2325" s="183" t="s">
        <v>18</v>
      </c>
      <c r="F2325" s="185">
        <v>45127</v>
      </c>
      <c r="G2325" s="183" t="s">
        <v>51</v>
      </c>
      <c r="H2325" s="186">
        <v>480000</v>
      </c>
      <c r="I2325" s="183" t="s">
        <v>19</v>
      </c>
      <c r="J2325" s="183">
        <v>4800</v>
      </c>
      <c r="K2325" s="184"/>
      <c r="L2325" s="183">
        <v>2023</v>
      </c>
      <c r="M2325" s="184"/>
      <c r="N2325" s="184"/>
      <c r="O2325" s="184"/>
    </row>
    <row r="2326" spans="1:15" s="176" customFormat="1" ht="15" x14ac:dyDescent="0.15">
      <c r="A2326" s="183" t="s">
        <v>15</v>
      </c>
      <c r="B2326" s="183" t="s">
        <v>50</v>
      </c>
      <c r="C2326" s="184"/>
      <c r="D2326" s="183" t="s">
        <v>17</v>
      </c>
      <c r="E2326" s="183" t="s">
        <v>18</v>
      </c>
      <c r="F2326" s="185">
        <v>45128</v>
      </c>
      <c r="G2326" s="183" t="s">
        <v>51</v>
      </c>
      <c r="H2326" s="186">
        <v>480000</v>
      </c>
      <c r="I2326" s="183" t="s">
        <v>19</v>
      </c>
      <c r="J2326" s="183">
        <v>4800</v>
      </c>
      <c r="K2326" s="184"/>
      <c r="L2326" s="183">
        <v>2023</v>
      </c>
      <c r="M2326" s="184"/>
      <c r="N2326" s="184"/>
      <c r="O2326" s="184"/>
    </row>
    <row r="2327" spans="1:15" s="176" customFormat="1" ht="15" x14ac:dyDescent="0.15">
      <c r="A2327" s="183" t="s">
        <v>15</v>
      </c>
      <c r="B2327" s="183" t="s">
        <v>50</v>
      </c>
      <c r="C2327" s="184"/>
      <c r="D2327" s="183" t="s">
        <v>17</v>
      </c>
      <c r="E2327" s="183" t="s">
        <v>18</v>
      </c>
      <c r="F2327" s="185">
        <v>45129</v>
      </c>
      <c r="G2327" s="183" t="s">
        <v>51</v>
      </c>
      <c r="H2327" s="186">
        <v>360000</v>
      </c>
      <c r="I2327" s="183" t="s">
        <v>19</v>
      </c>
      <c r="J2327" s="183">
        <v>3600</v>
      </c>
      <c r="K2327" s="184"/>
      <c r="L2327" s="183">
        <v>2023</v>
      </c>
      <c r="M2327" s="184"/>
      <c r="N2327" s="184"/>
      <c r="O2327" s="184"/>
    </row>
    <row r="2328" spans="1:15" s="176" customFormat="1" ht="15" x14ac:dyDescent="0.15">
      <c r="A2328" s="183" t="s">
        <v>15</v>
      </c>
      <c r="B2328" s="183" t="s">
        <v>50</v>
      </c>
      <c r="C2328" s="184"/>
      <c r="D2328" s="183" t="s">
        <v>17</v>
      </c>
      <c r="E2328" s="183" t="s">
        <v>18</v>
      </c>
      <c r="F2328" s="185">
        <v>45130</v>
      </c>
      <c r="G2328" s="183" t="s">
        <v>51</v>
      </c>
      <c r="H2328" s="186">
        <v>240000</v>
      </c>
      <c r="I2328" s="183" t="s">
        <v>19</v>
      </c>
      <c r="J2328" s="183">
        <v>2400</v>
      </c>
      <c r="K2328" s="184"/>
      <c r="L2328" s="183">
        <v>2023</v>
      </c>
      <c r="M2328" s="184"/>
      <c r="N2328" s="184"/>
      <c r="O2328" s="184"/>
    </row>
    <row r="2329" spans="1:15" s="176" customFormat="1" ht="15" x14ac:dyDescent="0.15">
      <c r="A2329" s="183" t="s">
        <v>15</v>
      </c>
      <c r="B2329" s="183" t="s">
        <v>50</v>
      </c>
      <c r="C2329" s="184"/>
      <c r="D2329" s="183" t="s">
        <v>17</v>
      </c>
      <c r="E2329" s="183" t="s">
        <v>18</v>
      </c>
      <c r="F2329" s="185">
        <v>45131</v>
      </c>
      <c r="G2329" s="183" t="s">
        <v>51</v>
      </c>
      <c r="H2329" s="186">
        <v>800000</v>
      </c>
      <c r="I2329" s="183" t="s">
        <v>19</v>
      </c>
      <c r="J2329" s="183">
        <v>8000</v>
      </c>
      <c r="K2329" s="184"/>
      <c r="L2329" s="183">
        <v>2023</v>
      </c>
      <c r="M2329" s="184"/>
      <c r="N2329" s="184"/>
      <c r="O2329" s="184"/>
    </row>
    <row r="2330" spans="1:15" s="176" customFormat="1" ht="15" x14ac:dyDescent="0.15">
      <c r="A2330" s="183" t="s">
        <v>15</v>
      </c>
      <c r="B2330" s="183" t="s">
        <v>50</v>
      </c>
      <c r="C2330" s="184"/>
      <c r="D2330" s="183" t="s">
        <v>17</v>
      </c>
      <c r="E2330" s="183" t="s">
        <v>18</v>
      </c>
      <c r="F2330" s="185">
        <v>45132</v>
      </c>
      <c r="G2330" s="183" t="s">
        <v>51</v>
      </c>
      <c r="H2330" s="186">
        <v>640000</v>
      </c>
      <c r="I2330" s="183" t="s">
        <v>19</v>
      </c>
      <c r="J2330" s="183">
        <v>6400</v>
      </c>
      <c r="K2330" s="184"/>
      <c r="L2330" s="183">
        <v>2023</v>
      </c>
      <c r="M2330" s="184"/>
      <c r="N2330" s="184"/>
      <c r="O2330" s="184"/>
    </row>
    <row r="2331" spans="1:15" s="176" customFormat="1" ht="15" x14ac:dyDescent="0.15">
      <c r="A2331" s="183" t="s">
        <v>15</v>
      </c>
      <c r="B2331" s="183" t="s">
        <v>50</v>
      </c>
      <c r="C2331" s="184"/>
      <c r="D2331" s="183" t="s">
        <v>17</v>
      </c>
      <c r="E2331" s="183" t="s">
        <v>18</v>
      </c>
      <c r="F2331" s="185">
        <v>45133</v>
      </c>
      <c r="G2331" s="183" t="s">
        <v>51</v>
      </c>
      <c r="H2331" s="186">
        <v>720000</v>
      </c>
      <c r="I2331" s="183" t="s">
        <v>19</v>
      </c>
      <c r="J2331" s="183">
        <v>7200</v>
      </c>
      <c r="K2331" s="184"/>
      <c r="L2331" s="183">
        <v>2023</v>
      </c>
      <c r="M2331" s="184"/>
      <c r="N2331" s="184"/>
      <c r="O2331" s="184"/>
    </row>
    <row r="2332" spans="1:15" s="176" customFormat="1" ht="15" x14ac:dyDescent="0.15">
      <c r="A2332" s="183" t="s">
        <v>15</v>
      </c>
      <c r="B2332" s="183" t="s">
        <v>50</v>
      </c>
      <c r="C2332" s="184"/>
      <c r="D2332" s="183" t="s">
        <v>17</v>
      </c>
      <c r="E2332" s="183" t="s">
        <v>18</v>
      </c>
      <c r="F2332" s="185">
        <v>45134</v>
      </c>
      <c r="G2332" s="183" t="s">
        <v>51</v>
      </c>
      <c r="H2332" s="186">
        <v>600000</v>
      </c>
      <c r="I2332" s="183" t="s">
        <v>19</v>
      </c>
      <c r="J2332" s="183">
        <v>6000</v>
      </c>
      <c r="K2332" s="184"/>
      <c r="L2332" s="183">
        <v>2023</v>
      </c>
      <c r="M2332" s="184"/>
      <c r="N2332" s="184"/>
      <c r="O2332" s="184"/>
    </row>
    <row r="2333" spans="1:15" s="176" customFormat="1" ht="15" x14ac:dyDescent="0.15">
      <c r="A2333" s="183" t="s">
        <v>15</v>
      </c>
      <c r="B2333" s="183" t="s">
        <v>50</v>
      </c>
      <c r="C2333" s="184"/>
      <c r="D2333" s="183" t="s">
        <v>17</v>
      </c>
      <c r="E2333" s="183" t="s">
        <v>18</v>
      </c>
      <c r="F2333" s="185">
        <v>45135</v>
      </c>
      <c r="G2333" s="183" t="s">
        <v>51</v>
      </c>
      <c r="H2333" s="186">
        <v>600000</v>
      </c>
      <c r="I2333" s="183" t="s">
        <v>19</v>
      </c>
      <c r="J2333" s="183">
        <v>6000</v>
      </c>
      <c r="K2333" s="184"/>
      <c r="L2333" s="183">
        <v>2023</v>
      </c>
      <c r="M2333" s="184"/>
      <c r="N2333" s="184"/>
      <c r="O2333" s="184"/>
    </row>
    <row r="2334" spans="1:15" s="176" customFormat="1" ht="15" x14ac:dyDescent="0.15">
      <c r="A2334" s="183" t="s">
        <v>15</v>
      </c>
      <c r="B2334" s="183" t="s">
        <v>50</v>
      </c>
      <c r="C2334" s="184"/>
      <c r="D2334" s="183" t="s">
        <v>17</v>
      </c>
      <c r="E2334" s="183" t="s">
        <v>18</v>
      </c>
      <c r="F2334" s="185">
        <v>45136</v>
      </c>
      <c r="G2334" s="183" t="s">
        <v>51</v>
      </c>
      <c r="H2334" s="186">
        <v>480000</v>
      </c>
      <c r="I2334" s="183" t="s">
        <v>19</v>
      </c>
      <c r="J2334" s="183">
        <v>4800</v>
      </c>
      <c r="K2334" s="184"/>
      <c r="L2334" s="183">
        <v>2023</v>
      </c>
      <c r="M2334" s="184"/>
      <c r="N2334" s="184"/>
      <c r="O2334" s="184"/>
    </row>
    <row r="2335" spans="1:15" s="176" customFormat="1" ht="15" x14ac:dyDescent="0.15">
      <c r="A2335" s="183" t="s">
        <v>15</v>
      </c>
      <c r="B2335" s="183" t="s">
        <v>50</v>
      </c>
      <c r="C2335" s="184"/>
      <c r="D2335" s="183" t="s">
        <v>17</v>
      </c>
      <c r="E2335" s="183" t="s">
        <v>18</v>
      </c>
      <c r="F2335" s="185">
        <v>45137</v>
      </c>
      <c r="G2335" s="183" t="s">
        <v>51</v>
      </c>
      <c r="H2335" s="186">
        <v>360000</v>
      </c>
      <c r="I2335" s="183" t="s">
        <v>19</v>
      </c>
      <c r="J2335" s="183">
        <v>3600</v>
      </c>
      <c r="K2335" s="184"/>
      <c r="L2335" s="183">
        <v>2023</v>
      </c>
      <c r="M2335" s="184"/>
      <c r="N2335" s="184"/>
      <c r="O2335" s="184"/>
    </row>
    <row r="2336" spans="1:15" s="176" customFormat="1" ht="15" x14ac:dyDescent="0.15">
      <c r="A2336" s="183" t="s">
        <v>15</v>
      </c>
      <c r="B2336" s="183" t="s">
        <v>50</v>
      </c>
      <c r="C2336" s="184"/>
      <c r="D2336" s="183" t="s">
        <v>17</v>
      </c>
      <c r="E2336" s="183" t="s">
        <v>18</v>
      </c>
      <c r="F2336" s="185">
        <v>45138</v>
      </c>
      <c r="G2336" s="183" t="s">
        <v>51</v>
      </c>
      <c r="H2336" s="186">
        <v>600000</v>
      </c>
      <c r="I2336" s="183" t="s">
        <v>19</v>
      </c>
      <c r="J2336" s="183">
        <v>6000</v>
      </c>
      <c r="K2336" s="184"/>
      <c r="L2336" s="183">
        <v>2023</v>
      </c>
      <c r="M2336" s="184"/>
      <c r="N2336" s="184"/>
      <c r="O2336" s="184"/>
    </row>
    <row r="2337" spans="1:15" s="176" customFormat="1" ht="15" x14ac:dyDescent="0.15">
      <c r="A2337" s="183" t="s">
        <v>15</v>
      </c>
      <c r="B2337" s="183" t="s">
        <v>50</v>
      </c>
      <c r="C2337" s="184"/>
      <c r="D2337" s="183" t="s">
        <v>17</v>
      </c>
      <c r="E2337" s="183" t="s">
        <v>18</v>
      </c>
      <c r="F2337" s="185">
        <v>45139</v>
      </c>
      <c r="G2337" s="183" t="s">
        <v>51</v>
      </c>
      <c r="H2337" s="186">
        <v>640000</v>
      </c>
      <c r="I2337" s="183" t="s">
        <v>19</v>
      </c>
      <c r="J2337" s="183">
        <v>6400</v>
      </c>
      <c r="K2337" s="184"/>
      <c r="L2337" s="183">
        <v>2023</v>
      </c>
      <c r="M2337" s="184"/>
      <c r="N2337" s="184"/>
      <c r="O2337" s="184"/>
    </row>
    <row r="2338" spans="1:15" s="176" customFormat="1" ht="15" x14ac:dyDescent="0.15">
      <c r="A2338" s="183" t="s">
        <v>15</v>
      </c>
      <c r="B2338" s="183" t="s">
        <v>50</v>
      </c>
      <c r="C2338" s="184"/>
      <c r="D2338" s="183" t="s">
        <v>17</v>
      </c>
      <c r="E2338" s="183" t="s">
        <v>18</v>
      </c>
      <c r="F2338" s="185">
        <v>45140</v>
      </c>
      <c r="G2338" s="183" t="s">
        <v>51</v>
      </c>
      <c r="H2338" s="186">
        <v>520000</v>
      </c>
      <c r="I2338" s="183" t="s">
        <v>19</v>
      </c>
      <c r="J2338" s="183">
        <v>5200</v>
      </c>
      <c r="K2338" s="184"/>
      <c r="L2338" s="183">
        <v>2023</v>
      </c>
      <c r="M2338" s="184"/>
      <c r="N2338" s="184"/>
      <c r="O2338" s="184"/>
    </row>
    <row r="2339" spans="1:15" s="176" customFormat="1" ht="15" x14ac:dyDescent="0.15">
      <c r="A2339" s="183" t="s">
        <v>15</v>
      </c>
      <c r="B2339" s="183" t="s">
        <v>50</v>
      </c>
      <c r="C2339" s="184"/>
      <c r="D2339" s="183" t="s">
        <v>17</v>
      </c>
      <c r="E2339" s="183" t="s">
        <v>18</v>
      </c>
      <c r="F2339" s="185">
        <v>45141</v>
      </c>
      <c r="G2339" s="183" t="s">
        <v>51</v>
      </c>
      <c r="H2339" s="186">
        <v>800000</v>
      </c>
      <c r="I2339" s="183" t="s">
        <v>19</v>
      </c>
      <c r="J2339" s="183">
        <v>8000</v>
      </c>
      <c r="K2339" s="184"/>
      <c r="L2339" s="183">
        <v>2023</v>
      </c>
      <c r="M2339" s="184"/>
      <c r="N2339" s="184"/>
      <c r="O2339" s="184"/>
    </row>
    <row r="2340" spans="1:15" s="176" customFormat="1" ht="15" x14ac:dyDescent="0.15">
      <c r="A2340" s="183" t="s">
        <v>15</v>
      </c>
      <c r="B2340" s="183" t="s">
        <v>50</v>
      </c>
      <c r="C2340" s="184"/>
      <c r="D2340" s="183" t="s">
        <v>17</v>
      </c>
      <c r="E2340" s="183" t="s">
        <v>18</v>
      </c>
      <c r="F2340" s="185">
        <v>45142</v>
      </c>
      <c r="G2340" s="183" t="s">
        <v>51</v>
      </c>
      <c r="H2340" s="186">
        <v>440000</v>
      </c>
      <c r="I2340" s="183" t="s">
        <v>19</v>
      </c>
      <c r="J2340" s="183">
        <v>4400</v>
      </c>
      <c r="K2340" s="184"/>
      <c r="L2340" s="183">
        <v>2023</v>
      </c>
      <c r="M2340" s="184"/>
      <c r="N2340" s="184"/>
      <c r="O2340" s="184"/>
    </row>
    <row r="2341" spans="1:15" s="176" customFormat="1" ht="15" x14ac:dyDescent="0.15">
      <c r="A2341" s="183" t="s">
        <v>15</v>
      </c>
      <c r="B2341" s="183" t="s">
        <v>50</v>
      </c>
      <c r="C2341" s="184"/>
      <c r="D2341" s="183" t="s">
        <v>17</v>
      </c>
      <c r="E2341" s="183" t="s">
        <v>18</v>
      </c>
      <c r="F2341" s="185">
        <v>45143</v>
      </c>
      <c r="G2341" s="183" t="s">
        <v>51</v>
      </c>
      <c r="H2341" s="186">
        <v>360000</v>
      </c>
      <c r="I2341" s="183" t="s">
        <v>19</v>
      </c>
      <c r="J2341" s="183">
        <v>3600</v>
      </c>
      <c r="K2341" s="184"/>
      <c r="L2341" s="183">
        <v>2023</v>
      </c>
      <c r="M2341" s="184"/>
      <c r="N2341" s="184"/>
      <c r="O2341" s="184"/>
    </row>
    <row r="2342" spans="1:15" s="176" customFormat="1" ht="15" x14ac:dyDescent="0.15">
      <c r="A2342" s="183" t="s">
        <v>15</v>
      </c>
      <c r="B2342" s="183" t="s">
        <v>50</v>
      </c>
      <c r="C2342" s="184"/>
      <c r="D2342" s="183" t="s">
        <v>17</v>
      </c>
      <c r="E2342" s="183" t="s">
        <v>18</v>
      </c>
      <c r="F2342" s="185">
        <v>45144</v>
      </c>
      <c r="G2342" s="183" t="s">
        <v>51</v>
      </c>
      <c r="H2342" s="186">
        <v>240000</v>
      </c>
      <c r="I2342" s="183" t="s">
        <v>19</v>
      </c>
      <c r="J2342" s="183">
        <v>2400</v>
      </c>
      <c r="K2342" s="184"/>
      <c r="L2342" s="183">
        <v>2023</v>
      </c>
      <c r="M2342" s="184"/>
      <c r="N2342" s="184"/>
      <c r="O2342" s="184"/>
    </row>
    <row r="2343" spans="1:15" s="176" customFormat="1" ht="15" x14ac:dyDescent="0.15">
      <c r="A2343" s="183" t="s">
        <v>15</v>
      </c>
      <c r="B2343" s="183" t="s">
        <v>50</v>
      </c>
      <c r="C2343" s="184"/>
      <c r="D2343" s="183" t="s">
        <v>17</v>
      </c>
      <c r="E2343" s="183" t="s">
        <v>18</v>
      </c>
      <c r="F2343" s="185">
        <v>45145</v>
      </c>
      <c r="G2343" s="183" t="s">
        <v>51</v>
      </c>
      <c r="H2343" s="186">
        <v>480000</v>
      </c>
      <c r="I2343" s="183" t="s">
        <v>19</v>
      </c>
      <c r="J2343" s="183">
        <v>4800</v>
      </c>
      <c r="K2343" s="184"/>
      <c r="L2343" s="183">
        <v>2023</v>
      </c>
      <c r="M2343" s="184"/>
      <c r="N2343" s="184"/>
      <c r="O2343" s="184"/>
    </row>
    <row r="2344" spans="1:15" s="176" customFormat="1" ht="15" x14ac:dyDescent="0.15">
      <c r="A2344" s="183" t="s">
        <v>15</v>
      </c>
      <c r="B2344" s="183" t="s">
        <v>50</v>
      </c>
      <c r="C2344" s="184"/>
      <c r="D2344" s="183" t="s">
        <v>17</v>
      </c>
      <c r="E2344" s="183" t="s">
        <v>18</v>
      </c>
      <c r="F2344" s="185">
        <v>45146</v>
      </c>
      <c r="G2344" s="183" t="s">
        <v>51</v>
      </c>
      <c r="H2344" s="186">
        <v>840000</v>
      </c>
      <c r="I2344" s="183" t="s">
        <v>19</v>
      </c>
      <c r="J2344" s="183">
        <v>8400</v>
      </c>
      <c r="K2344" s="184"/>
      <c r="L2344" s="183">
        <v>2023</v>
      </c>
      <c r="M2344" s="184"/>
      <c r="N2344" s="184"/>
      <c r="O2344" s="184"/>
    </row>
    <row r="2345" spans="1:15" s="176" customFormat="1" ht="15" x14ac:dyDescent="0.15">
      <c r="A2345" s="183" t="s">
        <v>15</v>
      </c>
      <c r="B2345" s="183" t="s">
        <v>50</v>
      </c>
      <c r="C2345" s="184"/>
      <c r="D2345" s="183" t="s">
        <v>17</v>
      </c>
      <c r="E2345" s="183" t="s">
        <v>18</v>
      </c>
      <c r="F2345" s="185">
        <v>45147</v>
      </c>
      <c r="G2345" s="183" t="s">
        <v>51</v>
      </c>
      <c r="H2345" s="186">
        <v>480000</v>
      </c>
      <c r="I2345" s="183" t="s">
        <v>19</v>
      </c>
      <c r="J2345" s="183">
        <v>4800</v>
      </c>
      <c r="K2345" s="184"/>
      <c r="L2345" s="183">
        <v>2023</v>
      </c>
      <c r="M2345" s="184"/>
      <c r="N2345" s="184"/>
      <c r="O2345" s="184"/>
    </row>
    <row r="2346" spans="1:15" s="176" customFormat="1" ht="15" x14ac:dyDescent="0.15">
      <c r="A2346" s="183" t="s">
        <v>15</v>
      </c>
      <c r="B2346" s="183" t="s">
        <v>50</v>
      </c>
      <c r="C2346" s="184"/>
      <c r="D2346" s="183" t="s">
        <v>17</v>
      </c>
      <c r="E2346" s="183" t="s">
        <v>18</v>
      </c>
      <c r="F2346" s="185">
        <v>45148</v>
      </c>
      <c r="G2346" s="183" t="s">
        <v>51</v>
      </c>
      <c r="H2346" s="186">
        <v>520000</v>
      </c>
      <c r="I2346" s="183" t="s">
        <v>19</v>
      </c>
      <c r="J2346" s="183">
        <v>5200</v>
      </c>
      <c r="K2346" s="184"/>
      <c r="L2346" s="183">
        <v>2023</v>
      </c>
      <c r="M2346" s="184"/>
      <c r="N2346" s="184"/>
      <c r="O2346" s="184"/>
    </row>
    <row r="2347" spans="1:15" s="176" customFormat="1" ht="15" x14ac:dyDescent="0.15">
      <c r="A2347" s="183" t="s">
        <v>15</v>
      </c>
      <c r="B2347" s="183" t="s">
        <v>50</v>
      </c>
      <c r="C2347" s="184"/>
      <c r="D2347" s="183" t="s">
        <v>17</v>
      </c>
      <c r="E2347" s="183" t="s">
        <v>18</v>
      </c>
      <c r="F2347" s="185">
        <v>45149</v>
      </c>
      <c r="G2347" s="183" t="s">
        <v>51</v>
      </c>
      <c r="H2347" s="186">
        <v>400000</v>
      </c>
      <c r="I2347" s="183" t="s">
        <v>19</v>
      </c>
      <c r="J2347" s="183">
        <v>4000</v>
      </c>
      <c r="K2347" s="184"/>
      <c r="L2347" s="183">
        <v>2023</v>
      </c>
      <c r="M2347" s="184"/>
      <c r="N2347" s="184"/>
      <c r="O2347" s="184"/>
    </row>
    <row r="2348" spans="1:15" s="176" customFormat="1" ht="15" x14ac:dyDescent="0.15">
      <c r="A2348" s="183" t="s">
        <v>15</v>
      </c>
      <c r="B2348" s="183" t="s">
        <v>50</v>
      </c>
      <c r="C2348" s="184"/>
      <c r="D2348" s="183" t="s">
        <v>17</v>
      </c>
      <c r="E2348" s="183" t="s">
        <v>18</v>
      </c>
      <c r="F2348" s="185">
        <v>45150</v>
      </c>
      <c r="G2348" s="183" t="s">
        <v>51</v>
      </c>
      <c r="H2348" s="186">
        <v>320000</v>
      </c>
      <c r="I2348" s="183" t="s">
        <v>19</v>
      </c>
      <c r="J2348" s="183">
        <v>3200</v>
      </c>
      <c r="K2348" s="184"/>
      <c r="L2348" s="183">
        <v>2023</v>
      </c>
      <c r="M2348" s="184"/>
      <c r="N2348" s="184"/>
      <c r="O2348" s="184"/>
    </row>
    <row r="2349" spans="1:15" s="176" customFormat="1" ht="15" x14ac:dyDescent="0.15">
      <c r="A2349" s="183" t="s">
        <v>15</v>
      </c>
      <c r="B2349" s="183" t="s">
        <v>50</v>
      </c>
      <c r="C2349" s="184"/>
      <c r="D2349" s="183" t="s">
        <v>17</v>
      </c>
      <c r="E2349" s="183" t="s">
        <v>18</v>
      </c>
      <c r="F2349" s="185">
        <v>45151</v>
      </c>
      <c r="G2349" s="183" t="s">
        <v>51</v>
      </c>
      <c r="H2349" s="186">
        <v>120000</v>
      </c>
      <c r="I2349" s="183" t="s">
        <v>19</v>
      </c>
      <c r="J2349" s="183">
        <v>1200</v>
      </c>
      <c r="K2349" s="184"/>
      <c r="L2349" s="183">
        <v>2023</v>
      </c>
      <c r="M2349" s="184"/>
      <c r="N2349" s="184"/>
      <c r="O2349" s="184"/>
    </row>
    <row r="2350" spans="1:15" s="176" customFormat="1" ht="15" x14ac:dyDescent="0.15">
      <c r="A2350" s="183" t="s">
        <v>15</v>
      </c>
      <c r="B2350" s="183" t="s">
        <v>50</v>
      </c>
      <c r="C2350" s="184"/>
      <c r="D2350" s="183" t="s">
        <v>17</v>
      </c>
      <c r="E2350" s="183" t="s">
        <v>18</v>
      </c>
      <c r="F2350" s="185">
        <v>45152</v>
      </c>
      <c r="G2350" s="183" t="s">
        <v>51</v>
      </c>
      <c r="H2350" s="186">
        <v>320000</v>
      </c>
      <c r="I2350" s="183" t="s">
        <v>19</v>
      </c>
      <c r="J2350" s="183">
        <v>3200</v>
      </c>
      <c r="K2350" s="184"/>
      <c r="L2350" s="183">
        <v>2023</v>
      </c>
      <c r="M2350" s="184"/>
      <c r="N2350" s="184"/>
      <c r="O2350" s="184"/>
    </row>
    <row r="2351" spans="1:15" s="176" customFormat="1" ht="15" x14ac:dyDescent="0.15">
      <c r="A2351" s="183" t="s">
        <v>15</v>
      </c>
      <c r="B2351" s="183" t="s">
        <v>50</v>
      </c>
      <c r="C2351" s="184"/>
      <c r="D2351" s="183" t="s">
        <v>17</v>
      </c>
      <c r="E2351" s="183" t="s">
        <v>18</v>
      </c>
      <c r="F2351" s="185">
        <v>45153</v>
      </c>
      <c r="G2351" s="183" t="s">
        <v>51</v>
      </c>
      <c r="H2351" s="186">
        <v>440000</v>
      </c>
      <c r="I2351" s="183" t="s">
        <v>19</v>
      </c>
      <c r="J2351" s="183">
        <v>4400</v>
      </c>
      <c r="K2351" s="184"/>
      <c r="L2351" s="183">
        <v>2023</v>
      </c>
      <c r="M2351" s="184"/>
      <c r="N2351" s="184"/>
      <c r="O2351" s="184"/>
    </row>
    <row r="2352" spans="1:15" s="176" customFormat="1" ht="15" x14ac:dyDescent="0.15">
      <c r="A2352" s="183" t="s">
        <v>15</v>
      </c>
      <c r="B2352" s="183" t="s">
        <v>50</v>
      </c>
      <c r="C2352" s="184"/>
      <c r="D2352" s="183" t="s">
        <v>17</v>
      </c>
      <c r="E2352" s="183" t="s">
        <v>18</v>
      </c>
      <c r="F2352" s="185">
        <v>45154</v>
      </c>
      <c r="G2352" s="183" t="s">
        <v>51</v>
      </c>
      <c r="H2352" s="186">
        <v>440000</v>
      </c>
      <c r="I2352" s="183" t="s">
        <v>19</v>
      </c>
      <c r="J2352" s="183">
        <v>4400</v>
      </c>
      <c r="K2352" s="184"/>
      <c r="L2352" s="183">
        <v>2023</v>
      </c>
      <c r="M2352" s="184"/>
      <c r="N2352" s="184"/>
      <c r="O2352" s="184"/>
    </row>
    <row r="2353" spans="1:15" s="176" customFormat="1" ht="15" x14ac:dyDescent="0.15">
      <c r="A2353" s="183" t="s">
        <v>15</v>
      </c>
      <c r="B2353" s="183" t="s">
        <v>50</v>
      </c>
      <c r="C2353" s="184"/>
      <c r="D2353" s="183" t="s">
        <v>17</v>
      </c>
      <c r="E2353" s="183" t="s">
        <v>18</v>
      </c>
      <c r="F2353" s="185">
        <v>45155</v>
      </c>
      <c r="G2353" s="183" t="s">
        <v>51</v>
      </c>
      <c r="H2353" s="186">
        <v>480000</v>
      </c>
      <c r="I2353" s="183" t="s">
        <v>19</v>
      </c>
      <c r="J2353" s="183">
        <v>4800</v>
      </c>
      <c r="K2353" s="184"/>
      <c r="L2353" s="183">
        <v>2023</v>
      </c>
      <c r="M2353" s="184"/>
      <c r="N2353" s="184"/>
      <c r="O2353" s="184"/>
    </row>
    <row r="2354" spans="1:15" s="176" customFormat="1" ht="15" x14ac:dyDescent="0.15">
      <c r="A2354" s="183" t="s">
        <v>15</v>
      </c>
      <c r="B2354" s="183" t="s">
        <v>50</v>
      </c>
      <c r="C2354" s="184"/>
      <c r="D2354" s="183" t="s">
        <v>17</v>
      </c>
      <c r="E2354" s="183" t="s">
        <v>18</v>
      </c>
      <c r="F2354" s="185">
        <v>45156</v>
      </c>
      <c r="G2354" s="183" t="s">
        <v>51</v>
      </c>
      <c r="H2354" s="186">
        <v>280000</v>
      </c>
      <c r="I2354" s="183" t="s">
        <v>19</v>
      </c>
      <c r="J2354" s="183">
        <v>2800</v>
      </c>
      <c r="K2354" s="184"/>
      <c r="L2354" s="183">
        <v>2023</v>
      </c>
      <c r="M2354" s="184"/>
      <c r="N2354" s="184"/>
      <c r="O2354" s="184"/>
    </row>
    <row r="2355" spans="1:15" s="176" customFormat="1" ht="15" x14ac:dyDescent="0.15">
      <c r="A2355" s="183" t="s">
        <v>15</v>
      </c>
      <c r="B2355" s="183" t="s">
        <v>50</v>
      </c>
      <c r="C2355" s="184"/>
      <c r="D2355" s="183" t="s">
        <v>17</v>
      </c>
      <c r="E2355" s="183" t="s">
        <v>18</v>
      </c>
      <c r="F2355" s="185">
        <v>45157</v>
      </c>
      <c r="G2355" s="183" t="s">
        <v>51</v>
      </c>
      <c r="H2355" s="186">
        <v>360000</v>
      </c>
      <c r="I2355" s="183" t="s">
        <v>19</v>
      </c>
      <c r="J2355" s="183">
        <v>3600</v>
      </c>
      <c r="K2355" s="184"/>
      <c r="L2355" s="183">
        <v>2023</v>
      </c>
      <c r="M2355" s="184"/>
      <c r="N2355" s="184"/>
      <c r="O2355" s="184"/>
    </row>
    <row r="2356" spans="1:15" s="176" customFormat="1" ht="15" x14ac:dyDescent="0.15">
      <c r="A2356" s="183" t="s">
        <v>15</v>
      </c>
      <c r="B2356" s="183" t="s">
        <v>50</v>
      </c>
      <c r="C2356" s="184"/>
      <c r="D2356" s="183" t="s">
        <v>17</v>
      </c>
      <c r="E2356" s="183" t="s">
        <v>18</v>
      </c>
      <c r="F2356" s="185">
        <v>45158</v>
      </c>
      <c r="G2356" s="183" t="s">
        <v>51</v>
      </c>
      <c r="H2356" s="186">
        <v>530000</v>
      </c>
      <c r="I2356" s="183" t="s">
        <v>19</v>
      </c>
      <c r="J2356" s="183">
        <v>5280</v>
      </c>
      <c r="K2356" s="184"/>
      <c r="L2356" s="183">
        <v>2023</v>
      </c>
      <c r="M2356" s="184"/>
      <c r="N2356" s="184"/>
      <c r="O2356" s="184"/>
    </row>
    <row r="2357" spans="1:15" s="176" customFormat="1" ht="15" x14ac:dyDescent="0.15">
      <c r="A2357" s="183" t="s">
        <v>15</v>
      </c>
      <c r="B2357" s="183" t="s">
        <v>50</v>
      </c>
      <c r="C2357" s="184"/>
      <c r="D2357" s="183" t="s">
        <v>17</v>
      </c>
      <c r="E2357" s="183" t="s">
        <v>18</v>
      </c>
      <c r="F2357" s="185">
        <v>45159</v>
      </c>
      <c r="G2357" s="183" t="s">
        <v>51</v>
      </c>
      <c r="H2357" s="186">
        <v>480000</v>
      </c>
      <c r="I2357" s="183" t="s">
        <v>19</v>
      </c>
      <c r="J2357" s="183">
        <v>4800</v>
      </c>
      <c r="K2357" s="184"/>
      <c r="L2357" s="183">
        <v>2023</v>
      </c>
      <c r="M2357" s="184"/>
      <c r="N2357" s="184"/>
      <c r="O2357" s="184"/>
    </row>
    <row r="2358" spans="1:15" s="176" customFormat="1" ht="15" x14ac:dyDescent="0.15">
      <c r="A2358" s="183" t="s">
        <v>15</v>
      </c>
      <c r="B2358" s="183" t="s">
        <v>50</v>
      </c>
      <c r="C2358" s="184"/>
      <c r="D2358" s="183" t="s">
        <v>17</v>
      </c>
      <c r="E2358" s="183" t="s">
        <v>18</v>
      </c>
      <c r="F2358" s="185">
        <v>45160</v>
      </c>
      <c r="G2358" s="183" t="s">
        <v>51</v>
      </c>
      <c r="H2358" s="186">
        <v>400000</v>
      </c>
      <c r="I2358" s="183" t="s">
        <v>19</v>
      </c>
      <c r="J2358" s="183">
        <v>4000</v>
      </c>
      <c r="K2358" s="184"/>
      <c r="L2358" s="183">
        <v>2023</v>
      </c>
      <c r="M2358" s="184"/>
      <c r="N2358" s="184"/>
      <c r="O2358" s="184"/>
    </row>
    <row r="2359" spans="1:15" s="176" customFormat="1" ht="15" x14ac:dyDescent="0.15">
      <c r="A2359" s="183" t="s">
        <v>15</v>
      </c>
      <c r="B2359" s="183" t="s">
        <v>50</v>
      </c>
      <c r="C2359" s="184"/>
      <c r="D2359" s="183" t="s">
        <v>17</v>
      </c>
      <c r="E2359" s="183" t="s">
        <v>18</v>
      </c>
      <c r="F2359" s="185">
        <v>45161</v>
      </c>
      <c r="G2359" s="183" t="s">
        <v>51</v>
      </c>
      <c r="H2359" s="186">
        <v>80000</v>
      </c>
      <c r="I2359" s="183" t="s">
        <v>19</v>
      </c>
      <c r="J2359" s="183">
        <v>800</v>
      </c>
      <c r="K2359" s="184"/>
      <c r="L2359" s="183">
        <v>2023</v>
      </c>
      <c r="M2359" s="184"/>
      <c r="N2359" s="184"/>
      <c r="O2359" s="184"/>
    </row>
    <row r="2360" spans="1:15" s="176" customFormat="1" ht="15" x14ac:dyDescent="0.15">
      <c r="A2360" s="183" t="s">
        <v>15</v>
      </c>
      <c r="B2360" s="183" t="s">
        <v>50</v>
      </c>
      <c r="C2360" s="184"/>
      <c r="D2360" s="183" t="s">
        <v>17</v>
      </c>
      <c r="E2360" s="183" t="s">
        <v>18</v>
      </c>
      <c r="F2360" s="185">
        <v>45162</v>
      </c>
      <c r="G2360" s="183" t="s">
        <v>51</v>
      </c>
      <c r="H2360" s="186">
        <v>400000</v>
      </c>
      <c r="I2360" s="183" t="s">
        <v>19</v>
      </c>
      <c r="J2360" s="183">
        <v>4000</v>
      </c>
      <c r="K2360" s="184"/>
      <c r="L2360" s="183">
        <v>2023</v>
      </c>
      <c r="M2360" s="184"/>
      <c r="N2360" s="184"/>
      <c r="O2360" s="184"/>
    </row>
    <row r="2361" spans="1:15" s="176" customFormat="1" ht="15" x14ac:dyDescent="0.15">
      <c r="A2361" s="183" t="s">
        <v>15</v>
      </c>
      <c r="B2361" s="183" t="s">
        <v>50</v>
      </c>
      <c r="C2361" s="184"/>
      <c r="D2361" s="183" t="s">
        <v>17</v>
      </c>
      <c r="E2361" s="183" t="s">
        <v>18</v>
      </c>
      <c r="F2361" s="185">
        <v>45163</v>
      </c>
      <c r="G2361" s="183" t="s">
        <v>51</v>
      </c>
      <c r="H2361" s="186">
        <v>240000</v>
      </c>
      <c r="I2361" s="183" t="s">
        <v>19</v>
      </c>
      <c r="J2361" s="183">
        <v>2400</v>
      </c>
      <c r="K2361" s="184"/>
      <c r="L2361" s="183">
        <v>2023</v>
      </c>
      <c r="M2361" s="184"/>
      <c r="N2361" s="184"/>
      <c r="O2361" s="184"/>
    </row>
    <row r="2362" spans="1:15" s="176" customFormat="1" ht="15" x14ac:dyDescent="0.15">
      <c r="A2362" s="183" t="s">
        <v>15</v>
      </c>
      <c r="B2362" s="183" t="s">
        <v>50</v>
      </c>
      <c r="C2362" s="184"/>
      <c r="D2362" s="183" t="s">
        <v>17</v>
      </c>
      <c r="E2362" s="183" t="s">
        <v>18</v>
      </c>
      <c r="F2362" s="185">
        <v>45164</v>
      </c>
      <c r="G2362" s="183" t="s">
        <v>51</v>
      </c>
      <c r="H2362" s="186">
        <v>200000</v>
      </c>
      <c r="I2362" s="183" t="s">
        <v>19</v>
      </c>
      <c r="J2362" s="183">
        <v>2000</v>
      </c>
      <c r="K2362" s="184"/>
      <c r="L2362" s="183">
        <v>2023</v>
      </c>
      <c r="M2362" s="184"/>
      <c r="N2362" s="184"/>
      <c r="O2362" s="184"/>
    </row>
    <row r="2363" spans="1:15" s="176" customFormat="1" ht="15" x14ac:dyDescent="0.15">
      <c r="A2363" s="183" t="s">
        <v>15</v>
      </c>
      <c r="B2363" s="183" t="s">
        <v>50</v>
      </c>
      <c r="C2363" s="184"/>
      <c r="D2363" s="183" t="s">
        <v>17</v>
      </c>
      <c r="E2363" s="183" t="s">
        <v>18</v>
      </c>
      <c r="F2363" s="185">
        <v>45165</v>
      </c>
      <c r="G2363" s="183" t="s">
        <v>51</v>
      </c>
      <c r="H2363" s="186">
        <v>160000</v>
      </c>
      <c r="I2363" s="183" t="s">
        <v>19</v>
      </c>
      <c r="J2363" s="183">
        <v>1600</v>
      </c>
      <c r="K2363" s="184"/>
      <c r="L2363" s="183">
        <v>2023</v>
      </c>
      <c r="M2363" s="184"/>
      <c r="N2363" s="184"/>
      <c r="O2363" s="184"/>
    </row>
    <row r="2364" spans="1:15" s="176" customFormat="1" ht="15" x14ac:dyDescent="0.15">
      <c r="A2364" s="183" t="s">
        <v>15</v>
      </c>
      <c r="B2364" s="183" t="s">
        <v>50</v>
      </c>
      <c r="C2364" s="184"/>
      <c r="D2364" s="183" t="s">
        <v>17</v>
      </c>
      <c r="E2364" s="183" t="s">
        <v>18</v>
      </c>
      <c r="F2364" s="185">
        <v>45166</v>
      </c>
      <c r="G2364" s="183" t="s">
        <v>51</v>
      </c>
      <c r="H2364" s="186">
        <v>320000</v>
      </c>
      <c r="I2364" s="183" t="s">
        <v>19</v>
      </c>
      <c r="J2364" s="183">
        <v>3200</v>
      </c>
      <c r="K2364" s="184"/>
      <c r="L2364" s="183">
        <v>2023</v>
      </c>
      <c r="M2364" s="184"/>
      <c r="N2364" s="184"/>
      <c r="O2364" s="184"/>
    </row>
    <row r="2365" spans="1:15" s="176" customFormat="1" ht="15" x14ac:dyDescent="0.15">
      <c r="A2365" s="183" t="s">
        <v>15</v>
      </c>
      <c r="B2365" s="183" t="s">
        <v>50</v>
      </c>
      <c r="C2365" s="184"/>
      <c r="D2365" s="183" t="s">
        <v>17</v>
      </c>
      <c r="E2365" s="183" t="s">
        <v>18</v>
      </c>
      <c r="F2365" s="185">
        <v>45167</v>
      </c>
      <c r="G2365" s="183" t="s">
        <v>51</v>
      </c>
      <c r="H2365" s="186">
        <v>320000</v>
      </c>
      <c r="I2365" s="183" t="s">
        <v>19</v>
      </c>
      <c r="J2365" s="183">
        <v>3200</v>
      </c>
      <c r="K2365" s="184"/>
      <c r="L2365" s="183">
        <v>2023</v>
      </c>
      <c r="M2365" s="184"/>
      <c r="N2365" s="184"/>
      <c r="O2365" s="184"/>
    </row>
    <row r="2366" spans="1:15" s="176" customFormat="1" ht="15" x14ac:dyDescent="0.15">
      <c r="A2366" s="183" t="s">
        <v>15</v>
      </c>
      <c r="B2366" s="183" t="s">
        <v>50</v>
      </c>
      <c r="C2366" s="184"/>
      <c r="D2366" s="183" t="s">
        <v>17</v>
      </c>
      <c r="E2366" s="183" t="s">
        <v>18</v>
      </c>
      <c r="F2366" s="185">
        <v>45168</v>
      </c>
      <c r="G2366" s="183" t="s">
        <v>51</v>
      </c>
      <c r="H2366" s="186">
        <v>280000</v>
      </c>
      <c r="I2366" s="183" t="s">
        <v>19</v>
      </c>
      <c r="J2366" s="183">
        <v>2800</v>
      </c>
      <c r="K2366" s="184"/>
      <c r="L2366" s="183">
        <v>2023</v>
      </c>
      <c r="M2366" s="184"/>
      <c r="N2366" s="184"/>
      <c r="O2366" s="184"/>
    </row>
    <row r="2367" spans="1:15" s="176" customFormat="1" ht="15" x14ac:dyDescent="0.15">
      <c r="A2367" s="183" t="s">
        <v>15</v>
      </c>
      <c r="B2367" s="183" t="s">
        <v>50</v>
      </c>
      <c r="C2367" s="184"/>
      <c r="D2367" s="183" t="s">
        <v>17</v>
      </c>
      <c r="E2367" s="183" t="s">
        <v>18</v>
      </c>
      <c r="F2367" s="185">
        <v>45169</v>
      </c>
      <c r="G2367" s="183" t="s">
        <v>51</v>
      </c>
      <c r="H2367" s="186">
        <v>160000</v>
      </c>
      <c r="I2367" s="183" t="s">
        <v>19</v>
      </c>
      <c r="J2367" s="183">
        <v>1600</v>
      </c>
      <c r="K2367" s="184"/>
      <c r="L2367" s="183">
        <v>2023</v>
      </c>
      <c r="M2367" s="184"/>
      <c r="N2367" s="184"/>
      <c r="O2367" s="184"/>
    </row>
    <row r="2368" spans="1:15" s="176" customFormat="1" ht="15" x14ac:dyDescent="0.15">
      <c r="A2368" s="183" t="s">
        <v>15</v>
      </c>
      <c r="B2368" s="183" t="s">
        <v>50</v>
      </c>
      <c r="C2368" s="184"/>
      <c r="D2368" s="183" t="s">
        <v>17</v>
      </c>
      <c r="E2368" s="183" t="s">
        <v>18</v>
      </c>
      <c r="F2368" s="185">
        <v>45174</v>
      </c>
      <c r="G2368" s="183" t="s">
        <v>51</v>
      </c>
      <c r="H2368" s="186">
        <v>160000</v>
      </c>
      <c r="I2368" s="183" t="s">
        <v>19</v>
      </c>
      <c r="J2368" s="183">
        <v>1600</v>
      </c>
      <c r="K2368" s="184"/>
      <c r="L2368" s="183">
        <v>2023</v>
      </c>
      <c r="M2368" s="184"/>
      <c r="N2368" s="184"/>
      <c r="O2368" s="184"/>
    </row>
    <row r="2369" spans="1:15" s="176" customFormat="1" ht="15" x14ac:dyDescent="0.15">
      <c r="A2369" s="183" t="s">
        <v>15</v>
      </c>
      <c r="B2369" s="183" t="s">
        <v>50</v>
      </c>
      <c r="C2369" s="184"/>
      <c r="D2369" s="183" t="s">
        <v>17</v>
      </c>
      <c r="E2369" s="183" t="s">
        <v>18</v>
      </c>
      <c r="F2369" s="185">
        <v>45175</v>
      </c>
      <c r="G2369" s="183" t="s">
        <v>51</v>
      </c>
      <c r="H2369" s="186">
        <v>120000</v>
      </c>
      <c r="I2369" s="183" t="s">
        <v>19</v>
      </c>
      <c r="J2369" s="183">
        <v>1200</v>
      </c>
      <c r="K2369" s="184"/>
      <c r="L2369" s="183">
        <v>2023</v>
      </c>
      <c r="M2369" s="184"/>
      <c r="N2369" s="184"/>
      <c r="O2369" s="184"/>
    </row>
    <row r="2370" spans="1:15" s="176" customFormat="1" ht="15" x14ac:dyDescent="0.15">
      <c r="A2370" s="183" t="s">
        <v>15</v>
      </c>
      <c r="B2370" s="183" t="s">
        <v>50</v>
      </c>
      <c r="C2370" s="184"/>
      <c r="D2370" s="183" t="s">
        <v>17</v>
      </c>
      <c r="E2370" s="183" t="s">
        <v>18</v>
      </c>
      <c r="F2370" s="185">
        <v>45176</v>
      </c>
      <c r="G2370" s="183" t="s">
        <v>51</v>
      </c>
      <c r="H2370" s="186">
        <v>160000</v>
      </c>
      <c r="I2370" s="183" t="s">
        <v>19</v>
      </c>
      <c r="J2370" s="183">
        <v>1600</v>
      </c>
      <c r="K2370" s="184"/>
      <c r="L2370" s="183">
        <v>2023</v>
      </c>
      <c r="M2370" s="184"/>
      <c r="N2370" s="184"/>
      <c r="O2370" s="184"/>
    </row>
    <row r="2371" spans="1:15" s="176" customFormat="1" ht="15" x14ac:dyDescent="0.15">
      <c r="A2371" s="183" t="s">
        <v>15</v>
      </c>
      <c r="B2371" s="183" t="s">
        <v>50</v>
      </c>
      <c r="C2371" s="184"/>
      <c r="D2371" s="183" t="s">
        <v>17</v>
      </c>
      <c r="E2371" s="183" t="s">
        <v>18</v>
      </c>
      <c r="F2371" s="185">
        <v>45177</v>
      </c>
      <c r="G2371" s="183" t="s">
        <v>51</v>
      </c>
      <c r="H2371" s="186">
        <v>120000</v>
      </c>
      <c r="I2371" s="183" t="s">
        <v>19</v>
      </c>
      <c r="J2371" s="183">
        <v>1200</v>
      </c>
      <c r="K2371" s="184"/>
      <c r="L2371" s="183">
        <v>2023</v>
      </c>
      <c r="M2371" s="184"/>
      <c r="N2371" s="184"/>
      <c r="O2371" s="184"/>
    </row>
    <row r="2372" spans="1:15" s="176" customFormat="1" ht="15" x14ac:dyDescent="0.15">
      <c r="A2372" s="183" t="s">
        <v>15</v>
      </c>
      <c r="B2372" s="183" t="s">
        <v>50</v>
      </c>
      <c r="C2372" s="184"/>
      <c r="D2372" s="183" t="s">
        <v>17</v>
      </c>
      <c r="E2372" s="183" t="s">
        <v>18</v>
      </c>
      <c r="F2372" s="185">
        <v>45178</v>
      </c>
      <c r="G2372" s="183" t="s">
        <v>51</v>
      </c>
      <c r="H2372" s="186">
        <v>80000</v>
      </c>
      <c r="I2372" s="183" t="s">
        <v>19</v>
      </c>
      <c r="J2372" s="183">
        <v>800</v>
      </c>
      <c r="K2372" s="184"/>
      <c r="L2372" s="183">
        <v>2023</v>
      </c>
      <c r="M2372" s="184"/>
      <c r="N2372" s="184"/>
      <c r="O2372" s="184"/>
    </row>
    <row r="2373" spans="1:15" s="176" customFormat="1" ht="15" x14ac:dyDescent="0.15">
      <c r="A2373" s="183" t="s">
        <v>15</v>
      </c>
      <c r="B2373" s="183" t="s">
        <v>50</v>
      </c>
      <c r="C2373" s="184"/>
      <c r="D2373" s="183" t="s">
        <v>17</v>
      </c>
      <c r="E2373" s="183" t="s">
        <v>18</v>
      </c>
      <c r="F2373" s="185">
        <v>45179</v>
      </c>
      <c r="G2373" s="183" t="s">
        <v>51</v>
      </c>
      <c r="H2373" s="186">
        <v>120000</v>
      </c>
      <c r="I2373" s="183" t="s">
        <v>19</v>
      </c>
      <c r="J2373" s="183">
        <v>1200</v>
      </c>
      <c r="K2373" s="184"/>
      <c r="L2373" s="183">
        <v>2023</v>
      </c>
      <c r="M2373" s="184"/>
      <c r="N2373" s="184"/>
      <c r="O2373" s="184"/>
    </row>
    <row r="2374" spans="1:15" s="176" customFormat="1" ht="15" x14ac:dyDescent="0.15">
      <c r="A2374" s="183" t="s">
        <v>15</v>
      </c>
      <c r="B2374" s="183" t="s">
        <v>50</v>
      </c>
      <c r="C2374" s="184"/>
      <c r="D2374" s="183" t="s">
        <v>17</v>
      </c>
      <c r="E2374" s="183" t="s">
        <v>18</v>
      </c>
      <c r="F2374" s="185">
        <v>45180</v>
      </c>
      <c r="G2374" s="183" t="s">
        <v>51</v>
      </c>
      <c r="H2374" s="186">
        <v>80000</v>
      </c>
      <c r="I2374" s="183" t="s">
        <v>19</v>
      </c>
      <c r="J2374" s="183">
        <v>800</v>
      </c>
      <c r="K2374" s="184"/>
      <c r="L2374" s="183">
        <v>2023</v>
      </c>
      <c r="M2374" s="184"/>
      <c r="N2374" s="184"/>
      <c r="O2374" s="184"/>
    </row>
    <row r="2375" spans="1:15" s="176" customFormat="1" ht="15" x14ac:dyDescent="0.15">
      <c r="A2375" s="183" t="s">
        <v>15</v>
      </c>
      <c r="B2375" s="183" t="s">
        <v>50</v>
      </c>
      <c r="C2375" s="184"/>
      <c r="D2375" s="183" t="s">
        <v>17</v>
      </c>
      <c r="E2375" s="183" t="s">
        <v>18</v>
      </c>
      <c r="F2375" s="185">
        <v>45182</v>
      </c>
      <c r="G2375" s="183" t="s">
        <v>51</v>
      </c>
      <c r="H2375" s="186">
        <v>160000</v>
      </c>
      <c r="I2375" s="183" t="s">
        <v>19</v>
      </c>
      <c r="J2375" s="183">
        <v>1600</v>
      </c>
      <c r="K2375" s="184"/>
      <c r="L2375" s="183">
        <v>2023</v>
      </c>
      <c r="M2375" s="184"/>
      <c r="N2375" s="184"/>
      <c r="O2375" s="184"/>
    </row>
    <row r="2376" spans="1:15" s="176" customFormat="1" ht="15" x14ac:dyDescent="0.15">
      <c r="A2376" s="183" t="s">
        <v>15</v>
      </c>
      <c r="B2376" s="183" t="s">
        <v>50</v>
      </c>
      <c r="C2376" s="184"/>
      <c r="D2376" s="183" t="s">
        <v>17</v>
      </c>
      <c r="E2376" s="183" t="s">
        <v>18</v>
      </c>
      <c r="F2376" s="185">
        <v>45183</v>
      </c>
      <c r="G2376" s="183" t="s">
        <v>51</v>
      </c>
      <c r="H2376" s="186">
        <v>80000</v>
      </c>
      <c r="I2376" s="183" t="s">
        <v>19</v>
      </c>
      <c r="J2376" s="183">
        <v>800</v>
      </c>
      <c r="K2376" s="184"/>
      <c r="L2376" s="183">
        <v>2023</v>
      </c>
      <c r="M2376" s="184"/>
      <c r="N2376" s="184"/>
      <c r="O2376" s="184"/>
    </row>
    <row r="2377" spans="1:15" s="176" customFormat="1" ht="15" x14ac:dyDescent="0.15">
      <c r="A2377" s="183" t="s">
        <v>15</v>
      </c>
      <c r="B2377" s="183" t="s">
        <v>50</v>
      </c>
      <c r="C2377" s="184"/>
      <c r="D2377" s="183" t="s">
        <v>17</v>
      </c>
      <c r="E2377" s="183" t="s">
        <v>18</v>
      </c>
      <c r="F2377" s="185">
        <v>45184</v>
      </c>
      <c r="G2377" s="183" t="s">
        <v>51</v>
      </c>
      <c r="H2377" s="186">
        <v>40000</v>
      </c>
      <c r="I2377" s="183" t="s">
        <v>19</v>
      </c>
      <c r="J2377" s="183">
        <v>400</v>
      </c>
      <c r="K2377" s="184"/>
      <c r="L2377" s="183">
        <v>2023</v>
      </c>
      <c r="M2377" s="184"/>
      <c r="N2377" s="184"/>
      <c r="O2377" s="184"/>
    </row>
    <row r="2378" spans="1:15" s="176" customFormat="1" ht="15" x14ac:dyDescent="0.15">
      <c r="A2378" s="183" t="s">
        <v>15</v>
      </c>
      <c r="B2378" s="183" t="s">
        <v>50</v>
      </c>
      <c r="C2378" s="184"/>
      <c r="D2378" s="183" t="s">
        <v>17</v>
      </c>
      <c r="E2378" s="183" t="s">
        <v>18</v>
      </c>
      <c r="F2378" s="185">
        <v>45187</v>
      </c>
      <c r="G2378" s="183" t="s">
        <v>51</v>
      </c>
      <c r="H2378" s="186">
        <v>120000</v>
      </c>
      <c r="I2378" s="183" t="s">
        <v>19</v>
      </c>
      <c r="J2378" s="183">
        <v>1200</v>
      </c>
      <c r="K2378" s="184"/>
      <c r="L2378" s="183">
        <v>2023</v>
      </c>
      <c r="M2378" s="184"/>
      <c r="N2378" s="184"/>
      <c r="O2378" s="184"/>
    </row>
    <row r="2379" spans="1:15" s="176" customFormat="1" ht="15" x14ac:dyDescent="0.15">
      <c r="A2379" s="183" t="s">
        <v>15</v>
      </c>
      <c r="B2379" s="183" t="s">
        <v>50</v>
      </c>
      <c r="C2379" s="184"/>
      <c r="D2379" s="183" t="s">
        <v>17</v>
      </c>
      <c r="E2379" s="183" t="s">
        <v>18</v>
      </c>
      <c r="F2379" s="185">
        <v>45188</v>
      </c>
      <c r="G2379" s="183" t="s">
        <v>51</v>
      </c>
      <c r="H2379" s="186">
        <v>80000</v>
      </c>
      <c r="I2379" s="183" t="s">
        <v>19</v>
      </c>
      <c r="J2379" s="183">
        <v>800</v>
      </c>
      <c r="K2379" s="184"/>
      <c r="L2379" s="183">
        <v>2023</v>
      </c>
      <c r="M2379" s="184"/>
      <c r="N2379" s="184"/>
      <c r="O2379" s="184"/>
    </row>
    <row r="2380" spans="1:15" s="176" customFormat="1" ht="15" x14ac:dyDescent="0.15">
      <c r="A2380" s="183" t="s">
        <v>15</v>
      </c>
      <c r="B2380" s="183" t="s">
        <v>50</v>
      </c>
      <c r="C2380" s="184"/>
      <c r="D2380" s="183" t="s">
        <v>17</v>
      </c>
      <c r="E2380" s="183" t="s">
        <v>18</v>
      </c>
      <c r="F2380" s="185">
        <v>45189</v>
      </c>
      <c r="G2380" s="183" t="s">
        <v>51</v>
      </c>
      <c r="H2380" s="186">
        <v>40000</v>
      </c>
      <c r="I2380" s="183" t="s">
        <v>19</v>
      </c>
      <c r="J2380" s="183">
        <v>400</v>
      </c>
      <c r="K2380" s="184"/>
      <c r="L2380" s="183">
        <v>2023</v>
      </c>
      <c r="M2380" s="184"/>
      <c r="N2380" s="184"/>
      <c r="O2380" s="184"/>
    </row>
    <row r="2381" spans="1:15" s="176" customFormat="1" ht="15" x14ac:dyDescent="0.15">
      <c r="A2381" s="183" t="s">
        <v>20</v>
      </c>
      <c r="B2381" s="183" t="s">
        <v>50</v>
      </c>
      <c r="C2381" s="184"/>
      <c r="D2381" s="183" t="s">
        <v>17</v>
      </c>
      <c r="E2381" s="183" t="s">
        <v>18</v>
      </c>
      <c r="F2381" s="185">
        <v>45113</v>
      </c>
      <c r="G2381" s="183" t="s">
        <v>51</v>
      </c>
      <c r="H2381" s="186">
        <v>240000</v>
      </c>
      <c r="I2381" s="183" t="s">
        <v>19</v>
      </c>
      <c r="J2381" s="183">
        <v>2400</v>
      </c>
      <c r="K2381" s="184"/>
      <c r="L2381" s="183">
        <v>2023</v>
      </c>
      <c r="M2381" s="184"/>
      <c r="N2381" s="184"/>
      <c r="O2381" s="184"/>
    </row>
    <row r="2382" spans="1:15" s="176" customFormat="1" ht="15" x14ac:dyDescent="0.15">
      <c r="A2382" s="183" t="s">
        <v>20</v>
      </c>
      <c r="B2382" s="183" t="s">
        <v>50</v>
      </c>
      <c r="C2382" s="184"/>
      <c r="D2382" s="183" t="s">
        <v>17</v>
      </c>
      <c r="E2382" s="183" t="s">
        <v>18</v>
      </c>
      <c r="F2382" s="185">
        <v>45114</v>
      </c>
      <c r="G2382" s="183" t="s">
        <v>51</v>
      </c>
      <c r="H2382" s="186">
        <v>600000</v>
      </c>
      <c r="I2382" s="183" t="s">
        <v>19</v>
      </c>
      <c r="J2382" s="183">
        <v>6000</v>
      </c>
      <c r="K2382" s="184"/>
      <c r="L2382" s="183">
        <v>2023</v>
      </c>
      <c r="M2382" s="184"/>
      <c r="N2382" s="184"/>
      <c r="O2382" s="184"/>
    </row>
    <row r="2383" spans="1:15" s="176" customFormat="1" ht="15" x14ac:dyDescent="0.15">
      <c r="A2383" s="183" t="s">
        <v>20</v>
      </c>
      <c r="B2383" s="183" t="s">
        <v>50</v>
      </c>
      <c r="C2383" s="184"/>
      <c r="D2383" s="183" t="s">
        <v>17</v>
      </c>
      <c r="E2383" s="183" t="s">
        <v>18</v>
      </c>
      <c r="F2383" s="185">
        <v>45115</v>
      </c>
      <c r="G2383" s="183" t="s">
        <v>51</v>
      </c>
      <c r="H2383" s="186">
        <v>320000</v>
      </c>
      <c r="I2383" s="183" t="s">
        <v>19</v>
      </c>
      <c r="J2383" s="183">
        <v>3200</v>
      </c>
      <c r="K2383" s="184"/>
      <c r="L2383" s="183">
        <v>2023</v>
      </c>
      <c r="M2383" s="184"/>
      <c r="N2383" s="184"/>
      <c r="O2383" s="184"/>
    </row>
    <row r="2384" spans="1:15" s="176" customFormat="1" ht="15" x14ac:dyDescent="0.15">
      <c r="A2384" s="183" t="s">
        <v>20</v>
      </c>
      <c r="B2384" s="183" t="s">
        <v>50</v>
      </c>
      <c r="C2384" s="184"/>
      <c r="D2384" s="183" t="s">
        <v>17</v>
      </c>
      <c r="E2384" s="183" t="s">
        <v>18</v>
      </c>
      <c r="F2384" s="185">
        <v>45116</v>
      </c>
      <c r="G2384" s="183" t="s">
        <v>51</v>
      </c>
      <c r="H2384" s="186">
        <v>240000</v>
      </c>
      <c r="I2384" s="183" t="s">
        <v>19</v>
      </c>
      <c r="J2384" s="183">
        <v>2400</v>
      </c>
      <c r="K2384" s="184"/>
      <c r="L2384" s="183">
        <v>2023</v>
      </c>
      <c r="M2384" s="184"/>
      <c r="N2384" s="184"/>
      <c r="O2384" s="184"/>
    </row>
    <row r="2385" spans="1:15" s="176" customFormat="1" ht="15" x14ac:dyDescent="0.15">
      <c r="A2385" s="183" t="s">
        <v>20</v>
      </c>
      <c r="B2385" s="183" t="s">
        <v>50</v>
      </c>
      <c r="C2385" s="184"/>
      <c r="D2385" s="183" t="s">
        <v>17</v>
      </c>
      <c r="E2385" s="183" t="s">
        <v>18</v>
      </c>
      <c r="F2385" s="185">
        <v>45117</v>
      </c>
      <c r="G2385" s="183" t="s">
        <v>51</v>
      </c>
      <c r="H2385" s="186">
        <v>960000</v>
      </c>
      <c r="I2385" s="183" t="s">
        <v>19</v>
      </c>
      <c r="J2385" s="183">
        <v>9600</v>
      </c>
      <c r="K2385" s="184"/>
      <c r="L2385" s="183">
        <v>2023</v>
      </c>
      <c r="M2385" s="184"/>
      <c r="N2385" s="184"/>
      <c r="O2385" s="184"/>
    </row>
    <row r="2386" spans="1:15" s="176" customFormat="1" ht="15" x14ac:dyDescent="0.15">
      <c r="A2386" s="183" t="s">
        <v>20</v>
      </c>
      <c r="B2386" s="183" t="s">
        <v>50</v>
      </c>
      <c r="C2386" s="184"/>
      <c r="D2386" s="183" t="s">
        <v>17</v>
      </c>
      <c r="E2386" s="183" t="s">
        <v>18</v>
      </c>
      <c r="F2386" s="185">
        <v>45118</v>
      </c>
      <c r="G2386" s="183" t="s">
        <v>51</v>
      </c>
      <c r="H2386" s="186">
        <v>1000000</v>
      </c>
      <c r="I2386" s="183" t="s">
        <v>19</v>
      </c>
      <c r="J2386" s="183">
        <v>10000</v>
      </c>
      <c r="K2386" s="184"/>
      <c r="L2386" s="183">
        <v>2023</v>
      </c>
      <c r="M2386" s="184"/>
      <c r="N2386" s="184"/>
      <c r="O2386" s="184"/>
    </row>
    <row r="2387" spans="1:15" s="176" customFormat="1" ht="15" x14ac:dyDescent="0.15">
      <c r="A2387" s="183" t="s">
        <v>20</v>
      </c>
      <c r="B2387" s="183" t="s">
        <v>50</v>
      </c>
      <c r="C2387" s="184"/>
      <c r="D2387" s="183" t="s">
        <v>17</v>
      </c>
      <c r="E2387" s="183" t="s">
        <v>18</v>
      </c>
      <c r="F2387" s="185">
        <v>45119</v>
      </c>
      <c r="G2387" s="183" t="s">
        <v>51</v>
      </c>
      <c r="H2387" s="186">
        <v>2280000</v>
      </c>
      <c r="I2387" s="183" t="s">
        <v>19</v>
      </c>
      <c r="J2387" s="183">
        <v>22800</v>
      </c>
      <c r="K2387" s="184"/>
      <c r="L2387" s="183">
        <v>2023</v>
      </c>
      <c r="M2387" s="184"/>
      <c r="N2387" s="184"/>
      <c r="O2387" s="184"/>
    </row>
    <row r="2388" spans="1:15" s="176" customFormat="1" ht="15" x14ac:dyDescent="0.15">
      <c r="A2388" s="183" t="s">
        <v>20</v>
      </c>
      <c r="B2388" s="183" t="s">
        <v>50</v>
      </c>
      <c r="C2388" s="184"/>
      <c r="D2388" s="183" t="s">
        <v>17</v>
      </c>
      <c r="E2388" s="183" t="s">
        <v>18</v>
      </c>
      <c r="F2388" s="185">
        <v>45120</v>
      </c>
      <c r="G2388" s="183" t="s">
        <v>51</v>
      </c>
      <c r="H2388" s="186">
        <v>2600000</v>
      </c>
      <c r="I2388" s="183" t="s">
        <v>19</v>
      </c>
      <c r="J2388" s="183">
        <v>26000</v>
      </c>
      <c r="K2388" s="184"/>
      <c r="L2388" s="183">
        <v>2023</v>
      </c>
      <c r="M2388" s="184"/>
      <c r="N2388" s="184"/>
      <c r="O2388" s="184"/>
    </row>
    <row r="2389" spans="1:15" s="176" customFormat="1" ht="15" x14ac:dyDescent="0.15">
      <c r="A2389" s="183" t="s">
        <v>20</v>
      </c>
      <c r="B2389" s="183" t="s">
        <v>50</v>
      </c>
      <c r="C2389" s="184"/>
      <c r="D2389" s="183" t="s">
        <v>17</v>
      </c>
      <c r="E2389" s="183" t="s">
        <v>18</v>
      </c>
      <c r="F2389" s="185">
        <v>45121</v>
      </c>
      <c r="G2389" s="183" t="s">
        <v>51</v>
      </c>
      <c r="H2389" s="186">
        <v>5400000</v>
      </c>
      <c r="I2389" s="183" t="s">
        <v>19</v>
      </c>
      <c r="J2389" s="183">
        <v>54000</v>
      </c>
      <c r="K2389" s="184"/>
      <c r="L2389" s="183">
        <v>2023</v>
      </c>
      <c r="M2389" s="184"/>
      <c r="N2389" s="184"/>
      <c r="O2389" s="184"/>
    </row>
    <row r="2390" spans="1:15" s="176" customFormat="1" ht="15" x14ac:dyDescent="0.15">
      <c r="A2390" s="183" t="s">
        <v>20</v>
      </c>
      <c r="B2390" s="183" t="s">
        <v>50</v>
      </c>
      <c r="C2390" s="184"/>
      <c r="D2390" s="183" t="s">
        <v>17</v>
      </c>
      <c r="E2390" s="183" t="s">
        <v>18</v>
      </c>
      <c r="F2390" s="185">
        <v>45122</v>
      </c>
      <c r="G2390" s="183" t="s">
        <v>51</v>
      </c>
      <c r="H2390" s="186">
        <v>4400000</v>
      </c>
      <c r="I2390" s="183" t="s">
        <v>19</v>
      </c>
      <c r="J2390" s="183">
        <v>44000</v>
      </c>
      <c r="K2390" s="184"/>
      <c r="L2390" s="183">
        <v>2023</v>
      </c>
      <c r="M2390" s="184"/>
      <c r="N2390" s="184"/>
      <c r="O2390" s="184"/>
    </row>
    <row r="2391" spans="1:15" s="176" customFormat="1" ht="15" x14ac:dyDescent="0.15">
      <c r="A2391" s="183" t="s">
        <v>20</v>
      </c>
      <c r="B2391" s="183" t="s">
        <v>50</v>
      </c>
      <c r="C2391" s="184"/>
      <c r="D2391" s="183" t="s">
        <v>17</v>
      </c>
      <c r="E2391" s="183" t="s">
        <v>18</v>
      </c>
      <c r="F2391" s="185">
        <v>45123</v>
      </c>
      <c r="G2391" s="183" t="s">
        <v>51</v>
      </c>
      <c r="H2391" s="186">
        <v>3400000</v>
      </c>
      <c r="I2391" s="183" t="s">
        <v>19</v>
      </c>
      <c r="J2391" s="183">
        <v>34000</v>
      </c>
      <c r="K2391" s="184"/>
      <c r="L2391" s="183">
        <v>2023</v>
      </c>
      <c r="M2391" s="184"/>
      <c r="N2391" s="184"/>
      <c r="O2391" s="184"/>
    </row>
    <row r="2392" spans="1:15" s="176" customFormat="1" ht="15" x14ac:dyDescent="0.15">
      <c r="A2392" s="183" t="s">
        <v>20</v>
      </c>
      <c r="B2392" s="183" t="s">
        <v>50</v>
      </c>
      <c r="C2392" s="184"/>
      <c r="D2392" s="183" t="s">
        <v>17</v>
      </c>
      <c r="E2392" s="183" t="s">
        <v>18</v>
      </c>
      <c r="F2392" s="185">
        <v>45124</v>
      </c>
      <c r="G2392" s="183" t="s">
        <v>51</v>
      </c>
      <c r="H2392" s="186">
        <v>5080000</v>
      </c>
      <c r="I2392" s="183" t="s">
        <v>19</v>
      </c>
      <c r="J2392" s="183">
        <v>50800</v>
      </c>
      <c r="K2392" s="184"/>
      <c r="L2392" s="183">
        <v>2023</v>
      </c>
      <c r="M2392" s="184"/>
      <c r="N2392" s="184"/>
      <c r="O2392" s="184"/>
    </row>
    <row r="2393" spans="1:15" s="176" customFormat="1" ht="15" x14ac:dyDescent="0.15">
      <c r="A2393" s="183" t="s">
        <v>20</v>
      </c>
      <c r="B2393" s="183" t="s">
        <v>50</v>
      </c>
      <c r="C2393" s="184"/>
      <c r="D2393" s="183" t="s">
        <v>17</v>
      </c>
      <c r="E2393" s="183" t="s">
        <v>18</v>
      </c>
      <c r="F2393" s="185">
        <v>45125</v>
      </c>
      <c r="G2393" s="183" t="s">
        <v>51</v>
      </c>
      <c r="H2393" s="186">
        <v>6560000</v>
      </c>
      <c r="I2393" s="183" t="s">
        <v>19</v>
      </c>
      <c r="J2393" s="183">
        <v>65600</v>
      </c>
      <c r="K2393" s="184"/>
      <c r="L2393" s="183">
        <v>2023</v>
      </c>
      <c r="M2393" s="184"/>
      <c r="N2393" s="184"/>
      <c r="O2393" s="184"/>
    </row>
    <row r="2394" spans="1:15" s="176" customFormat="1" ht="15" x14ac:dyDescent="0.15">
      <c r="A2394" s="183" t="s">
        <v>20</v>
      </c>
      <c r="B2394" s="183" t="s">
        <v>50</v>
      </c>
      <c r="C2394" s="184"/>
      <c r="D2394" s="183" t="s">
        <v>17</v>
      </c>
      <c r="E2394" s="183" t="s">
        <v>18</v>
      </c>
      <c r="F2394" s="185">
        <v>45126</v>
      </c>
      <c r="G2394" s="183" t="s">
        <v>51</v>
      </c>
      <c r="H2394" s="186">
        <v>6440000</v>
      </c>
      <c r="I2394" s="183" t="s">
        <v>19</v>
      </c>
      <c r="J2394" s="183">
        <v>64400</v>
      </c>
      <c r="K2394" s="184"/>
      <c r="L2394" s="183">
        <v>2023</v>
      </c>
      <c r="M2394" s="184"/>
      <c r="N2394" s="184"/>
      <c r="O2394" s="184"/>
    </row>
    <row r="2395" spans="1:15" s="176" customFormat="1" ht="15" x14ac:dyDescent="0.15">
      <c r="A2395" s="183" t="s">
        <v>20</v>
      </c>
      <c r="B2395" s="183" t="s">
        <v>50</v>
      </c>
      <c r="C2395" s="184"/>
      <c r="D2395" s="183" t="s">
        <v>17</v>
      </c>
      <c r="E2395" s="183" t="s">
        <v>18</v>
      </c>
      <c r="F2395" s="185">
        <v>45127</v>
      </c>
      <c r="G2395" s="183" t="s">
        <v>51</v>
      </c>
      <c r="H2395" s="186">
        <v>6120000</v>
      </c>
      <c r="I2395" s="183" t="s">
        <v>19</v>
      </c>
      <c r="J2395" s="183">
        <v>61200</v>
      </c>
      <c r="K2395" s="184"/>
      <c r="L2395" s="183">
        <v>2023</v>
      </c>
      <c r="M2395" s="184"/>
      <c r="N2395" s="184"/>
      <c r="O2395" s="184"/>
    </row>
    <row r="2396" spans="1:15" s="176" customFormat="1" ht="15" x14ac:dyDescent="0.15">
      <c r="A2396" s="183" t="s">
        <v>20</v>
      </c>
      <c r="B2396" s="183" t="s">
        <v>50</v>
      </c>
      <c r="C2396" s="184"/>
      <c r="D2396" s="183" t="s">
        <v>17</v>
      </c>
      <c r="E2396" s="183" t="s">
        <v>18</v>
      </c>
      <c r="F2396" s="185">
        <v>45128</v>
      </c>
      <c r="G2396" s="183" t="s">
        <v>51</v>
      </c>
      <c r="H2396" s="186">
        <v>6880000</v>
      </c>
      <c r="I2396" s="183" t="s">
        <v>19</v>
      </c>
      <c r="J2396" s="183">
        <v>68800</v>
      </c>
      <c r="K2396" s="184"/>
      <c r="L2396" s="183">
        <v>2023</v>
      </c>
      <c r="M2396" s="184"/>
      <c r="N2396" s="184"/>
      <c r="O2396" s="184"/>
    </row>
    <row r="2397" spans="1:15" s="176" customFormat="1" ht="15" x14ac:dyDescent="0.15">
      <c r="A2397" s="183" t="s">
        <v>20</v>
      </c>
      <c r="B2397" s="183" t="s">
        <v>50</v>
      </c>
      <c r="C2397" s="184"/>
      <c r="D2397" s="183" t="s">
        <v>17</v>
      </c>
      <c r="E2397" s="183" t="s">
        <v>18</v>
      </c>
      <c r="F2397" s="185">
        <v>45129</v>
      </c>
      <c r="G2397" s="183" t="s">
        <v>51</v>
      </c>
      <c r="H2397" s="186">
        <v>7040000</v>
      </c>
      <c r="I2397" s="183" t="s">
        <v>19</v>
      </c>
      <c r="J2397" s="183">
        <v>70400</v>
      </c>
      <c r="K2397" s="184"/>
      <c r="L2397" s="183">
        <v>2023</v>
      </c>
      <c r="M2397" s="184"/>
      <c r="N2397" s="184"/>
      <c r="O2397" s="184"/>
    </row>
    <row r="2398" spans="1:15" s="176" customFormat="1" ht="15" x14ac:dyDescent="0.15">
      <c r="A2398" s="183" t="s">
        <v>20</v>
      </c>
      <c r="B2398" s="183" t="s">
        <v>50</v>
      </c>
      <c r="C2398" s="184"/>
      <c r="D2398" s="183" t="s">
        <v>17</v>
      </c>
      <c r="E2398" s="183" t="s">
        <v>18</v>
      </c>
      <c r="F2398" s="185">
        <v>45130</v>
      </c>
      <c r="G2398" s="183" t="s">
        <v>51</v>
      </c>
      <c r="H2398" s="186">
        <v>6400000</v>
      </c>
      <c r="I2398" s="183" t="s">
        <v>19</v>
      </c>
      <c r="J2398" s="183">
        <v>64000</v>
      </c>
      <c r="K2398" s="184"/>
      <c r="L2398" s="183">
        <v>2023</v>
      </c>
      <c r="M2398" s="184"/>
      <c r="N2398" s="184"/>
      <c r="O2398" s="184"/>
    </row>
    <row r="2399" spans="1:15" s="176" customFormat="1" ht="15" x14ac:dyDescent="0.15">
      <c r="A2399" s="183" t="s">
        <v>20</v>
      </c>
      <c r="B2399" s="183" t="s">
        <v>50</v>
      </c>
      <c r="C2399" s="184"/>
      <c r="D2399" s="183" t="s">
        <v>17</v>
      </c>
      <c r="E2399" s="183" t="s">
        <v>18</v>
      </c>
      <c r="F2399" s="185">
        <v>45131</v>
      </c>
      <c r="G2399" s="183" t="s">
        <v>51</v>
      </c>
      <c r="H2399" s="186">
        <v>7640000</v>
      </c>
      <c r="I2399" s="183" t="s">
        <v>19</v>
      </c>
      <c r="J2399" s="183">
        <v>76400</v>
      </c>
      <c r="K2399" s="184"/>
      <c r="L2399" s="183">
        <v>2023</v>
      </c>
      <c r="M2399" s="184"/>
      <c r="N2399" s="184"/>
      <c r="O2399" s="184"/>
    </row>
    <row r="2400" spans="1:15" s="176" customFormat="1" ht="15" x14ac:dyDescent="0.15">
      <c r="A2400" s="183" t="s">
        <v>20</v>
      </c>
      <c r="B2400" s="183" t="s">
        <v>50</v>
      </c>
      <c r="C2400" s="184"/>
      <c r="D2400" s="183" t="s">
        <v>17</v>
      </c>
      <c r="E2400" s="183" t="s">
        <v>18</v>
      </c>
      <c r="F2400" s="185">
        <v>45132</v>
      </c>
      <c r="G2400" s="183" t="s">
        <v>51</v>
      </c>
      <c r="H2400" s="186">
        <v>6160000</v>
      </c>
      <c r="I2400" s="183" t="s">
        <v>19</v>
      </c>
      <c r="J2400" s="183">
        <v>61600</v>
      </c>
      <c r="K2400" s="184"/>
      <c r="L2400" s="183">
        <v>2023</v>
      </c>
      <c r="M2400" s="184"/>
      <c r="N2400" s="184"/>
      <c r="O2400" s="184"/>
    </row>
    <row r="2401" spans="1:15" s="176" customFormat="1" ht="15" x14ac:dyDescent="0.15">
      <c r="A2401" s="183" t="s">
        <v>20</v>
      </c>
      <c r="B2401" s="183" t="s">
        <v>50</v>
      </c>
      <c r="C2401" s="184"/>
      <c r="D2401" s="183" t="s">
        <v>17</v>
      </c>
      <c r="E2401" s="183" t="s">
        <v>18</v>
      </c>
      <c r="F2401" s="185">
        <v>45133</v>
      </c>
      <c r="G2401" s="183" t="s">
        <v>51</v>
      </c>
      <c r="H2401" s="186">
        <v>7200000</v>
      </c>
      <c r="I2401" s="183" t="s">
        <v>19</v>
      </c>
      <c r="J2401" s="183">
        <v>72000</v>
      </c>
      <c r="K2401" s="184"/>
      <c r="L2401" s="183">
        <v>2023</v>
      </c>
      <c r="M2401" s="184"/>
      <c r="N2401" s="184"/>
      <c r="O2401" s="184"/>
    </row>
    <row r="2402" spans="1:15" s="176" customFormat="1" ht="15" x14ac:dyDescent="0.15">
      <c r="A2402" s="183" t="s">
        <v>20</v>
      </c>
      <c r="B2402" s="183" t="s">
        <v>50</v>
      </c>
      <c r="C2402" s="184"/>
      <c r="D2402" s="183" t="s">
        <v>17</v>
      </c>
      <c r="E2402" s="183" t="s">
        <v>18</v>
      </c>
      <c r="F2402" s="185">
        <v>45134</v>
      </c>
      <c r="G2402" s="183" t="s">
        <v>51</v>
      </c>
      <c r="H2402" s="186">
        <v>7000000</v>
      </c>
      <c r="I2402" s="183" t="s">
        <v>19</v>
      </c>
      <c r="J2402" s="183">
        <v>70000</v>
      </c>
      <c r="K2402" s="184"/>
      <c r="L2402" s="183">
        <v>2023</v>
      </c>
      <c r="M2402" s="184"/>
      <c r="N2402" s="184"/>
      <c r="O2402" s="184"/>
    </row>
    <row r="2403" spans="1:15" s="176" customFormat="1" ht="15" x14ac:dyDescent="0.15">
      <c r="A2403" s="183" t="s">
        <v>20</v>
      </c>
      <c r="B2403" s="183" t="s">
        <v>50</v>
      </c>
      <c r="C2403" s="184"/>
      <c r="D2403" s="183" t="s">
        <v>17</v>
      </c>
      <c r="E2403" s="183" t="s">
        <v>18</v>
      </c>
      <c r="F2403" s="185">
        <v>45135</v>
      </c>
      <c r="G2403" s="183" t="s">
        <v>51</v>
      </c>
      <c r="H2403" s="186">
        <v>9760000</v>
      </c>
      <c r="I2403" s="183" t="s">
        <v>19</v>
      </c>
      <c r="J2403" s="183">
        <v>97600</v>
      </c>
      <c r="K2403" s="184"/>
      <c r="L2403" s="183">
        <v>2023</v>
      </c>
      <c r="M2403" s="184"/>
      <c r="N2403" s="184"/>
      <c r="O2403" s="184"/>
    </row>
    <row r="2404" spans="1:15" s="176" customFormat="1" ht="15" x14ac:dyDescent="0.15">
      <c r="A2404" s="183" t="s">
        <v>20</v>
      </c>
      <c r="B2404" s="183" t="s">
        <v>50</v>
      </c>
      <c r="C2404" s="184"/>
      <c r="D2404" s="183" t="s">
        <v>17</v>
      </c>
      <c r="E2404" s="183" t="s">
        <v>18</v>
      </c>
      <c r="F2404" s="185">
        <v>45136</v>
      </c>
      <c r="G2404" s="183" t="s">
        <v>51</v>
      </c>
      <c r="H2404" s="186">
        <v>8240000</v>
      </c>
      <c r="I2404" s="183" t="s">
        <v>19</v>
      </c>
      <c r="J2404" s="183">
        <v>82400</v>
      </c>
      <c r="K2404" s="184"/>
      <c r="L2404" s="183">
        <v>2023</v>
      </c>
      <c r="M2404" s="184"/>
      <c r="N2404" s="184"/>
      <c r="O2404" s="184"/>
    </row>
    <row r="2405" spans="1:15" s="176" customFormat="1" ht="15" x14ac:dyDescent="0.15">
      <c r="A2405" s="183" t="s">
        <v>20</v>
      </c>
      <c r="B2405" s="183" t="s">
        <v>50</v>
      </c>
      <c r="C2405" s="184"/>
      <c r="D2405" s="183" t="s">
        <v>17</v>
      </c>
      <c r="E2405" s="183" t="s">
        <v>18</v>
      </c>
      <c r="F2405" s="185">
        <v>45137</v>
      </c>
      <c r="G2405" s="183" t="s">
        <v>51</v>
      </c>
      <c r="H2405" s="186">
        <v>8840000</v>
      </c>
      <c r="I2405" s="183" t="s">
        <v>19</v>
      </c>
      <c r="J2405" s="183">
        <v>88400</v>
      </c>
      <c r="K2405" s="184"/>
      <c r="L2405" s="183">
        <v>2023</v>
      </c>
      <c r="M2405" s="184"/>
      <c r="N2405" s="184"/>
      <c r="O2405" s="184"/>
    </row>
    <row r="2406" spans="1:15" s="176" customFormat="1" ht="15" x14ac:dyDescent="0.15">
      <c r="A2406" s="183" t="s">
        <v>20</v>
      </c>
      <c r="B2406" s="183" t="s">
        <v>50</v>
      </c>
      <c r="C2406" s="184"/>
      <c r="D2406" s="183" t="s">
        <v>17</v>
      </c>
      <c r="E2406" s="183" t="s">
        <v>18</v>
      </c>
      <c r="F2406" s="185">
        <v>45138</v>
      </c>
      <c r="G2406" s="183" t="s">
        <v>51</v>
      </c>
      <c r="H2406" s="186">
        <v>7600000</v>
      </c>
      <c r="I2406" s="183" t="s">
        <v>19</v>
      </c>
      <c r="J2406" s="183">
        <v>76000</v>
      </c>
      <c r="K2406" s="184"/>
      <c r="L2406" s="183">
        <v>2023</v>
      </c>
      <c r="M2406" s="184"/>
      <c r="N2406" s="184"/>
      <c r="O2406" s="184"/>
    </row>
    <row r="2407" spans="1:15" s="176" customFormat="1" ht="15" x14ac:dyDescent="0.15">
      <c r="A2407" s="183" t="s">
        <v>20</v>
      </c>
      <c r="B2407" s="183" t="s">
        <v>50</v>
      </c>
      <c r="C2407" s="184"/>
      <c r="D2407" s="183" t="s">
        <v>17</v>
      </c>
      <c r="E2407" s="183" t="s">
        <v>18</v>
      </c>
      <c r="F2407" s="185">
        <v>45139</v>
      </c>
      <c r="G2407" s="183" t="s">
        <v>51</v>
      </c>
      <c r="H2407" s="186">
        <v>8720000</v>
      </c>
      <c r="I2407" s="183" t="s">
        <v>19</v>
      </c>
      <c r="J2407" s="183">
        <v>87200</v>
      </c>
      <c r="K2407" s="184"/>
      <c r="L2407" s="183">
        <v>2023</v>
      </c>
      <c r="M2407" s="184"/>
      <c r="N2407" s="184"/>
      <c r="O2407" s="184"/>
    </row>
    <row r="2408" spans="1:15" s="176" customFormat="1" ht="15" x14ac:dyDescent="0.15">
      <c r="A2408" s="183" t="s">
        <v>20</v>
      </c>
      <c r="B2408" s="183" t="s">
        <v>50</v>
      </c>
      <c r="C2408" s="184"/>
      <c r="D2408" s="183" t="s">
        <v>17</v>
      </c>
      <c r="E2408" s="183" t="s">
        <v>18</v>
      </c>
      <c r="F2408" s="185">
        <v>45140</v>
      </c>
      <c r="G2408" s="183" t="s">
        <v>51</v>
      </c>
      <c r="H2408" s="186">
        <v>8480000</v>
      </c>
      <c r="I2408" s="183" t="s">
        <v>19</v>
      </c>
      <c r="J2408" s="183">
        <v>84800</v>
      </c>
      <c r="K2408" s="184"/>
      <c r="L2408" s="183">
        <v>2023</v>
      </c>
      <c r="M2408" s="184"/>
      <c r="N2408" s="184"/>
      <c r="O2408" s="184"/>
    </row>
    <row r="2409" spans="1:15" s="176" customFormat="1" ht="15" x14ac:dyDescent="0.15">
      <c r="A2409" s="183" t="s">
        <v>20</v>
      </c>
      <c r="B2409" s="183" t="s">
        <v>50</v>
      </c>
      <c r="C2409" s="184"/>
      <c r="D2409" s="183" t="s">
        <v>17</v>
      </c>
      <c r="E2409" s="183" t="s">
        <v>18</v>
      </c>
      <c r="F2409" s="185">
        <v>45141</v>
      </c>
      <c r="G2409" s="183" t="s">
        <v>51</v>
      </c>
      <c r="H2409" s="186">
        <v>7400000</v>
      </c>
      <c r="I2409" s="183" t="s">
        <v>19</v>
      </c>
      <c r="J2409" s="183">
        <v>74000</v>
      </c>
      <c r="K2409" s="184"/>
      <c r="L2409" s="183">
        <v>2023</v>
      </c>
      <c r="M2409" s="184"/>
      <c r="N2409" s="184"/>
      <c r="O2409" s="184"/>
    </row>
    <row r="2410" spans="1:15" s="176" customFormat="1" ht="15" x14ac:dyDescent="0.15">
      <c r="A2410" s="183" t="s">
        <v>20</v>
      </c>
      <c r="B2410" s="183" t="s">
        <v>50</v>
      </c>
      <c r="C2410" s="184"/>
      <c r="D2410" s="183" t="s">
        <v>17</v>
      </c>
      <c r="E2410" s="183" t="s">
        <v>18</v>
      </c>
      <c r="F2410" s="185">
        <v>45142</v>
      </c>
      <c r="G2410" s="183" t="s">
        <v>51</v>
      </c>
      <c r="H2410" s="186">
        <v>5400000</v>
      </c>
      <c r="I2410" s="183" t="s">
        <v>19</v>
      </c>
      <c r="J2410" s="183">
        <v>54000</v>
      </c>
      <c r="K2410" s="184"/>
      <c r="L2410" s="183">
        <v>2023</v>
      </c>
      <c r="M2410" s="184"/>
      <c r="N2410" s="184"/>
      <c r="O2410" s="184"/>
    </row>
    <row r="2411" spans="1:15" s="176" customFormat="1" ht="15" x14ac:dyDescent="0.15">
      <c r="A2411" s="183" t="s">
        <v>20</v>
      </c>
      <c r="B2411" s="183" t="s">
        <v>50</v>
      </c>
      <c r="C2411" s="184"/>
      <c r="D2411" s="183" t="s">
        <v>17</v>
      </c>
      <c r="E2411" s="183" t="s">
        <v>18</v>
      </c>
      <c r="F2411" s="185">
        <v>45143</v>
      </c>
      <c r="G2411" s="183" t="s">
        <v>51</v>
      </c>
      <c r="H2411" s="186">
        <v>5000000</v>
      </c>
      <c r="I2411" s="183" t="s">
        <v>19</v>
      </c>
      <c r="J2411" s="183">
        <v>50000</v>
      </c>
      <c r="K2411" s="184"/>
      <c r="L2411" s="183">
        <v>2023</v>
      </c>
      <c r="M2411" s="184"/>
      <c r="N2411" s="184"/>
      <c r="O2411" s="184"/>
    </row>
    <row r="2412" spans="1:15" s="176" customFormat="1" ht="15" x14ac:dyDescent="0.15">
      <c r="A2412" s="183" t="s">
        <v>20</v>
      </c>
      <c r="B2412" s="183" t="s">
        <v>50</v>
      </c>
      <c r="C2412" s="184"/>
      <c r="D2412" s="183" t="s">
        <v>17</v>
      </c>
      <c r="E2412" s="183" t="s">
        <v>18</v>
      </c>
      <c r="F2412" s="185">
        <v>45144</v>
      </c>
      <c r="G2412" s="183" t="s">
        <v>51</v>
      </c>
      <c r="H2412" s="186">
        <v>4400000</v>
      </c>
      <c r="I2412" s="183" t="s">
        <v>19</v>
      </c>
      <c r="J2412" s="183">
        <v>44000</v>
      </c>
      <c r="K2412" s="184"/>
      <c r="L2412" s="183">
        <v>2023</v>
      </c>
      <c r="M2412" s="184"/>
      <c r="N2412" s="184"/>
      <c r="O2412" s="184"/>
    </row>
    <row r="2413" spans="1:15" s="176" customFormat="1" ht="15" x14ac:dyDescent="0.15">
      <c r="A2413" s="183" t="s">
        <v>20</v>
      </c>
      <c r="B2413" s="183" t="s">
        <v>50</v>
      </c>
      <c r="C2413" s="184"/>
      <c r="D2413" s="183" t="s">
        <v>17</v>
      </c>
      <c r="E2413" s="183" t="s">
        <v>18</v>
      </c>
      <c r="F2413" s="185">
        <v>45145</v>
      </c>
      <c r="G2413" s="183" t="s">
        <v>51</v>
      </c>
      <c r="H2413" s="186">
        <v>8000000</v>
      </c>
      <c r="I2413" s="183" t="s">
        <v>19</v>
      </c>
      <c r="J2413" s="183">
        <v>80000</v>
      </c>
      <c r="K2413" s="184"/>
      <c r="L2413" s="183">
        <v>2023</v>
      </c>
      <c r="M2413" s="184"/>
      <c r="N2413" s="184"/>
      <c r="O2413" s="184"/>
    </row>
    <row r="2414" spans="1:15" s="176" customFormat="1" ht="15" x14ac:dyDescent="0.15">
      <c r="A2414" s="183" t="s">
        <v>20</v>
      </c>
      <c r="B2414" s="183" t="s">
        <v>50</v>
      </c>
      <c r="C2414" s="184"/>
      <c r="D2414" s="183" t="s">
        <v>17</v>
      </c>
      <c r="E2414" s="183" t="s">
        <v>18</v>
      </c>
      <c r="F2414" s="185">
        <v>45146</v>
      </c>
      <c r="G2414" s="183" t="s">
        <v>51</v>
      </c>
      <c r="H2414" s="186">
        <v>6840000</v>
      </c>
      <c r="I2414" s="183" t="s">
        <v>19</v>
      </c>
      <c r="J2414" s="183">
        <v>68400</v>
      </c>
      <c r="K2414" s="184"/>
      <c r="L2414" s="183">
        <v>2023</v>
      </c>
      <c r="M2414" s="184"/>
      <c r="N2414" s="184"/>
      <c r="O2414" s="184"/>
    </row>
    <row r="2415" spans="1:15" s="176" customFormat="1" ht="15" x14ac:dyDescent="0.15">
      <c r="A2415" s="183" t="s">
        <v>20</v>
      </c>
      <c r="B2415" s="183" t="s">
        <v>50</v>
      </c>
      <c r="C2415" s="184"/>
      <c r="D2415" s="183" t="s">
        <v>17</v>
      </c>
      <c r="E2415" s="183" t="s">
        <v>18</v>
      </c>
      <c r="F2415" s="185">
        <v>45147</v>
      </c>
      <c r="G2415" s="183" t="s">
        <v>51</v>
      </c>
      <c r="H2415" s="186">
        <v>8960000</v>
      </c>
      <c r="I2415" s="183" t="s">
        <v>19</v>
      </c>
      <c r="J2415" s="183">
        <v>89600</v>
      </c>
      <c r="K2415" s="184"/>
      <c r="L2415" s="183">
        <v>2023</v>
      </c>
      <c r="M2415" s="184"/>
      <c r="N2415" s="184"/>
      <c r="O2415" s="184"/>
    </row>
    <row r="2416" spans="1:15" s="176" customFormat="1" ht="15" x14ac:dyDescent="0.15">
      <c r="A2416" s="183" t="s">
        <v>20</v>
      </c>
      <c r="B2416" s="183" t="s">
        <v>50</v>
      </c>
      <c r="C2416" s="184"/>
      <c r="D2416" s="183" t="s">
        <v>17</v>
      </c>
      <c r="E2416" s="183" t="s">
        <v>18</v>
      </c>
      <c r="F2416" s="185">
        <v>45148</v>
      </c>
      <c r="G2416" s="183" t="s">
        <v>51</v>
      </c>
      <c r="H2416" s="186">
        <v>6800000</v>
      </c>
      <c r="I2416" s="183" t="s">
        <v>19</v>
      </c>
      <c r="J2416" s="183">
        <v>68000</v>
      </c>
      <c r="K2416" s="184"/>
      <c r="L2416" s="183">
        <v>2023</v>
      </c>
      <c r="M2416" s="184"/>
      <c r="N2416" s="184"/>
      <c r="O2416" s="184"/>
    </row>
    <row r="2417" spans="1:15" s="176" customFormat="1" ht="15" x14ac:dyDescent="0.15">
      <c r="A2417" s="183" t="s">
        <v>20</v>
      </c>
      <c r="B2417" s="183" t="s">
        <v>50</v>
      </c>
      <c r="C2417" s="184"/>
      <c r="D2417" s="183" t="s">
        <v>17</v>
      </c>
      <c r="E2417" s="183" t="s">
        <v>18</v>
      </c>
      <c r="F2417" s="185">
        <v>45149</v>
      </c>
      <c r="G2417" s="183" t="s">
        <v>51</v>
      </c>
      <c r="H2417" s="186">
        <v>6720000</v>
      </c>
      <c r="I2417" s="183" t="s">
        <v>19</v>
      </c>
      <c r="J2417" s="183">
        <v>67200</v>
      </c>
      <c r="K2417" s="184"/>
      <c r="L2417" s="183">
        <v>2023</v>
      </c>
      <c r="M2417" s="184"/>
      <c r="N2417" s="184"/>
      <c r="O2417" s="184"/>
    </row>
    <row r="2418" spans="1:15" s="176" customFormat="1" ht="15" x14ac:dyDescent="0.15">
      <c r="A2418" s="183" t="s">
        <v>20</v>
      </c>
      <c r="B2418" s="183" t="s">
        <v>50</v>
      </c>
      <c r="C2418" s="184"/>
      <c r="D2418" s="183" t="s">
        <v>17</v>
      </c>
      <c r="E2418" s="183" t="s">
        <v>18</v>
      </c>
      <c r="F2418" s="185">
        <v>45150</v>
      </c>
      <c r="G2418" s="183" t="s">
        <v>51</v>
      </c>
      <c r="H2418" s="186">
        <v>6200000</v>
      </c>
      <c r="I2418" s="183" t="s">
        <v>19</v>
      </c>
      <c r="J2418" s="183">
        <v>62000</v>
      </c>
      <c r="K2418" s="184"/>
      <c r="L2418" s="183">
        <v>2023</v>
      </c>
      <c r="M2418" s="184"/>
      <c r="N2418" s="184"/>
      <c r="O2418" s="184"/>
    </row>
    <row r="2419" spans="1:15" s="176" customFormat="1" ht="15" x14ac:dyDescent="0.15">
      <c r="A2419" s="183" t="s">
        <v>20</v>
      </c>
      <c r="B2419" s="183" t="s">
        <v>50</v>
      </c>
      <c r="C2419" s="184"/>
      <c r="D2419" s="183" t="s">
        <v>17</v>
      </c>
      <c r="E2419" s="183" t="s">
        <v>18</v>
      </c>
      <c r="F2419" s="185">
        <v>45151</v>
      </c>
      <c r="G2419" s="183" t="s">
        <v>51</v>
      </c>
      <c r="H2419" s="186">
        <v>6000000</v>
      </c>
      <c r="I2419" s="183" t="s">
        <v>19</v>
      </c>
      <c r="J2419" s="183">
        <v>60000</v>
      </c>
      <c r="K2419" s="184"/>
      <c r="L2419" s="183">
        <v>2023</v>
      </c>
      <c r="M2419" s="184"/>
      <c r="N2419" s="184"/>
      <c r="O2419" s="184"/>
    </row>
    <row r="2420" spans="1:15" s="176" customFormat="1" ht="15" x14ac:dyDescent="0.15">
      <c r="A2420" s="183" t="s">
        <v>20</v>
      </c>
      <c r="B2420" s="183" t="s">
        <v>50</v>
      </c>
      <c r="C2420" s="184"/>
      <c r="D2420" s="183" t="s">
        <v>17</v>
      </c>
      <c r="E2420" s="183" t="s">
        <v>18</v>
      </c>
      <c r="F2420" s="185">
        <v>45152</v>
      </c>
      <c r="G2420" s="183" t="s">
        <v>51</v>
      </c>
      <c r="H2420" s="186">
        <v>5320000</v>
      </c>
      <c r="I2420" s="183" t="s">
        <v>19</v>
      </c>
      <c r="J2420" s="183">
        <v>53200</v>
      </c>
      <c r="K2420" s="184"/>
      <c r="L2420" s="183">
        <v>2023</v>
      </c>
      <c r="M2420" s="184"/>
      <c r="N2420" s="184"/>
      <c r="O2420" s="184"/>
    </row>
    <row r="2421" spans="1:15" s="176" customFormat="1" ht="15" x14ac:dyDescent="0.15">
      <c r="A2421" s="183" t="s">
        <v>20</v>
      </c>
      <c r="B2421" s="183" t="s">
        <v>50</v>
      </c>
      <c r="C2421" s="184"/>
      <c r="D2421" s="183" t="s">
        <v>17</v>
      </c>
      <c r="E2421" s="183" t="s">
        <v>18</v>
      </c>
      <c r="F2421" s="185">
        <v>45153</v>
      </c>
      <c r="G2421" s="183" t="s">
        <v>51</v>
      </c>
      <c r="H2421" s="186">
        <v>5680000</v>
      </c>
      <c r="I2421" s="183" t="s">
        <v>19</v>
      </c>
      <c r="J2421" s="183">
        <v>56800</v>
      </c>
      <c r="K2421" s="184"/>
      <c r="L2421" s="183">
        <v>2023</v>
      </c>
      <c r="M2421" s="184"/>
      <c r="N2421" s="184"/>
      <c r="O2421" s="184"/>
    </row>
    <row r="2422" spans="1:15" s="176" customFormat="1" ht="15" x14ac:dyDescent="0.15">
      <c r="A2422" s="183" t="s">
        <v>20</v>
      </c>
      <c r="B2422" s="183" t="s">
        <v>50</v>
      </c>
      <c r="C2422" s="184"/>
      <c r="D2422" s="183" t="s">
        <v>17</v>
      </c>
      <c r="E2422" s="183" t="s">
        <v>18</v>
      </c>
      <c r="F2422" s="185">
        <v>45154</v>
      </c>
      <c r="G2422" s="183" t="s">
        <v>51</v>
      </c>
      <c r="H2422" s="186">
        <v>6120000</v>
      </c>
      <c r="I2422" s="183" t="s">
        <v>19</v>
      </c>
      <c r="J2422" s="183">
        <v>61200</v>
      </c>
      <c r="K2422" s="184"/>
      <c r="L2422" s="183">
        <v>2023</v>
      </c>
      <c r="M2422" s="184"/>
      <c r="N2422" s="184"/>
      <c r="O2422" s="184"/>
    </row>
    <row r="2423" spans="1:15" s="176" customFormat="1" ht="15" x14ac:dyDescent="0.15">
      <c r="A2423" s="183" t="s">
        <v>20</v>
      </c>
      <c r="B2423" s="183" t="s">
        <v>50</v>
      </c>
      <c r="C2423" s="184"/>
      <c r="D2423" s="183" t="s">
        <v>17</v>
      </c>
      <c r="E2423" s="183" t="s">
        <v>18</v>
      </c>
      <c r="F2423" s="185">
        <v>45155</v>
      </c>
      <c r="G2423" s="183" t="s">
        <v>51</v>
      </c>
      <c r="H2423" s="186">
        <v>5920000</v>
      </c>
      <c r="I2423" s="183" t="s">
        <v>19</v>
      </c>
      <c r="J2423" s="183">
        <v>59200</v>
      </c>
      <c r="K2423" s="184"/>
      <c r="L2423" s="183">
        <v>2023</v>
      </c>
      <c r="M2423" s="184"/>
      <c r="N2423" s="184"/>
      <c r="O2423" s="184"/>
    </row>
    <row r="2424" spans="1:15" s="176" customFormat="1" ht="15" x14ac:dyDescent="0.15">
      <c r="A2424" s="183" t="s">
        <v>20</v>
      </c>
      <c r="B2424" s="183" t="s">
        <v>50</v>
      </c>
      <c r="C2424" s="184"/>
      <c r="D2424" s="183" t="s">
        <v>17</v>
      </c>
      <c r="E2424" s="183" t="s">
        <v>18</v>
      </c>
      <c r="F2424" s="185">
        <v>45156</v>
      </c>
      <c r="G2424" s="183" t="s">
        <v>51</v>
      </c>
      <c r="H2424" s="186">
        <v>5640000</v>
      </c>
      <c r="I2424" s="183" t="s">
        <v>19</v>
      </c>
      <c r="J2424" s="183">
        <v>56400</v>
      </c>
      <c r="K2424" s="184"/>
      <c r="L2424" s="183">
        <v>2023</v>
      </c>
      <c r="M2424" s="184"/>
      <c r="N2424" s="184"/>
      <c r="O2424" s="184"/>
    </row>
    <row r="2425" spans="1:15" s="176" customFormat="1" ht="15" x14ac:dyDescent="0.15">
      <c r="A2425" s="183" t="s">
        <v>20</v>
      </c>
      <c r="B2425" s="183" t="s">
        <v>50</v>
      </c>
      <c r="C2425" s="184"/>
      <c r="D2425" s="183" t="s">
        <v>17</v>
      </c>
      <c r="E2425" s="183" t="s">
        <v>18</v>
      </c>
      <c r="F2425" s="185">
        <v>45157</v>
      </c>
      <c r="G2425" s="183" t="s">
        <v>51</v>
      </c>
      <c r="H2425" s="186">
        <v>5960000</v>
      </c>
      <c r="I2425" s="183" t="s">
        <v>19</v>
      </c>
      <c r="J2425" s="183">
        <v>59600</v>
      </c>
      <c r="K2425" s="184"/>
      <c r="L2425" s="183">
        <v>2023</v>
      </c>
      <c r="M2425" s="184"/>
      <c r="N2425" s="184"/>
      <c r="O2425" s="184"/>
    </row>
    <row r="2426" spans="1:15" s="176" customFormat="1" ht="15" x14ac:dyDescent="0.15">
      <c r="A2426" s="183" t="s">
        <v>20</v>
      </c>
      <c r="B2426" s="183" t="s">
        <v>50</v>
      </c>
      <c r="C2426" s="184"/>
      <c r="D2426" s="183" t="s">
        <v>17</v>
      </c>
      <c r="E2426" s="183" t="s">
        <v>18</v>
      </c>
      <c r="F2426" s="185">
        <v>45158</v>
      </c>
      <c r="G2426" s="183" t="s">
        <v>51</v>
      </c>
      <c r="H2426" s="186">
        <v>4720000</v>
      </c>
      <c r="I2426" s="183" t="s">
        <v>19</v>
      </c>
      <c r="J2426" s="183">
        <v>47200</v>
      </c>
      <c r="K2426" s="184"/>
      <c r="L2426" s="183">
        <v>2023</v>
      </c>
      <c r="M2426" s="184"/>
      <c r="N2426" s="184"/>
      <c r="O2426" s="184"/>
    </row>
    <row r="2427" spans="1:15" s="176" customFormat="1" ht="15" x14ac:dyDescent="0.15">
      <c r="A2427" s="183" t="s">
        <v>20</v>
      </c>
      <c r="B2427" s="183" t="s">
        <v>50</v>
      </c>
      <c r="C2427" s="184"/>
      <c r="D2427" s="183" t="s">
        <v>17</v>
      </c>
      <c r="E2427" s="183" t="s">
        <v>18</v>
      </c>
      <c r="F2427" s="185">
        <v>45159</v>
      </c>
      <c r="G2427" s="183" t="s">
        <v>51</v>
      </c>
      <c r="H2427" s="186">
        <v>5880000</v>
      </c>
      <c r="I2427" s="183" t="s">
        <v>19</v>
      </c>
      <c r="J2427" s="183">
        <v>58800</v>
      </c>
      <c r="K2427" s="184"/>
      <c r="L2427" s="183">
        <v>2023</v>
      </c>
      <c r="M2427" s="184"/>
      <c r="N2427" s="184"/>
      <c r="O2427" s="184"/>
    </row>
    <row r="2428" spans="1:15" s="176" customFormat="1" ht="15" x14ac:dyDescent="0.15">
      <c r="A2428" s="183" t="s">
        <v>20</v>
      </c>
      <c r="B2428" s="183" t="s">
        <v>50</v>
      </c>
      <c r="C2428" s="184"/>
      <c r="D2428" s="183" t="s">
        <v>17</v>
      </c>
      <c r="E2428" s="183" t="s">
        <v>18</v>
      </c>
      <c r="F2428" s="185">
        <v>45160</v>
      </c>
      <c r="G2428" s="183" t="s">
        <v>51</v>
      </c>
      <c r="H2428" s="186">
        <v>5240000</v>
      </c>
      <c r="I2428" s="183" t="s">
        <v>19</v>
      </c>
      <c r="J2428" s="183">
        <v>52400</v>
      </c>
      <c r="K2428" s="184"/>
      <c r="L2428" s="183">
        <v>2023</v>
      </c>
      <c r="M2428" s="184"/>
      <c r="N2428" s="184"/>
      <c r="O2428" s="184"/>
    </row>
    <row r="2429" spans="1:15" s="176" customFormat="1" ht="15" x14ac:dyDescent="0.15">
      <c r="A2429" s="183" t="s">
        <v>20</v>
      </c>
      <c r="B2429" s="183" t="s">
        <v>50</v>
      </c>
      <c r="C2429" s="184"/>
      <c r="D2429" s="183" t="s">
        <v>17</v>
      </c>
      <c r="E2429" s="183" t="s">
        <v>18</v>
      </c>
      <c r="F2429" s="185">
        <v>45161</v>
      </c>
      <c r="G2429" s="183" t="s">
        <v>51</v>
      </c>
      <c r="H2429" s="186">
        <v>6880000</v>
      </c>
      <c r="I2429" s="183" t="s">
        <v>19</v>
      </c>
      <c r="J2429" s="183">
        <v>68800</v>
      </c>
      <c r="K2429" s="184"/>
      <c r="L2429" s="183">
        <v>2023</v>
      </c>
      <c r="M2429" s="184"/>
      <c r="N2429" s="184"/>
      <c r="O2429" s="184"/>
    </row>
    <row r="2430" spans="1:15" s="176" customFormat="1" ht="15" x14ac:dyDescent="0.15">
      <c r="A2430" s="183" t="s">
        <v>20</v>
      </c>
      <c r="B2430" s="183" t="s">
        <v>50</v>
      </c>
      <c r="C2430" s="184"/>
      <c r="D2430" s="183" t="s">
        <v>17</v>
      </c>
      <c r="E2430" s="183" t="s">
        <v>18</v>
      </c>
      <c r="F2430" s="185">
        <v>45162</v>
      </c>
      <c r="G2430" s="183" t="s">
        <v>51</v>
      </c>
      <c r="H2430" s="186">
        <v>6230000</v>
      </c>
      <c r="I2430" s="183" t="s">
        <v>19</v>
      </c>
      <c r="J2430" s="183">
        <v>62300</v>
      </c>
      <c r="K2430" s="184"/>
      <c r="L2430" s="183">
        <v>2023</v>
      </c>
      <c r="M2430" s="184"/>
      <c r="N2430" s="184"/>
      <c r="O2430" s="184"/>
    </row>
    <row r="2431" spans="1:15" s="176" customFormat="1" ht="15" x14ac:dyDescent="0.15">
      <c r="A2431" s="183" t="s">
        <v>20</v>
      </c>
      <c r="B2431" s="183" t="s">
        <v>50</v>
      </c>
      <c r="C2431" s="184"/>
      <c r="D2431" s="183" t="s">
        <v>17</v>
      </c>
      <c r="E2431" s="183" t="s">
        <v>18</v>
      </c>
      <c r="F2431" s="185">
        <v>45163</v>
      </c>
      <c r="G2431" s="183" t="s">
        <v>51</v>
      </c>
      <c r="H2431" s="186">
        <v>6640000</v>
      </c>
      <c r="I2431" s="183" t="s">
        <v>19</v>
      </c>
      <c r="J2431" s="183">
        <v>66400</v>
      </c>
      <c r="K2431" s="184"/>
      <c r="L2431" s="183">
        <v>2023</v>
      </c>
      <c r="M2431" s="184"/>
      <c r="N2431" s="184"/>
      <c r="O2431" s="184"/>
    </row>
    <row r="2432" spans="1:15" s="176" customFormat="1" ht="15" x14ac:dyDescent="0.15">
      <c r="A2432" s="183" t="s">
        <v>20</v>
      </c>
      <c r="B2432" s="183" t="s">
        <v>50</v>
      </c>
      <c r="C2432" s="184"/>
      <c r="D2432" s="183" t="s">
        <v>17</v>
      </c>
      <c r="E2432" s="183" t="s">
        <v>18</v>
      </c>
      <c r="F2432" s="185">
        <v>45164</v>
      </c>
      <c r="G2432" s="183" t="s">
        <v>51</v>
      </c>
      <c r="H2432" s="186">
        <v>5320000</v>
      </c>
      <c r="I2432" s="183" t="s">
        <v>19</v>
      </c>
      <c r="J2432" s="183">
        <v>53200</v>
      </c>
      <c r="K2432" s="184"/>
      <c r="L2432" s="183">
        <v>2023</v>
      </c>
      <c r="M2432" s="184"/>
      <c r="N2432" s="184"/>
      <c r="O2432" s="184"/>
    </row>
    <row r="2433" spans="1:15" s="176" customFormat="1" ht="15" x14ac:dyDescent="0.15">
      <c r="A2433" s="183" t="s">
        <v>20</v>
      </c>
      <c r="B2433" s="183" t="s">
        <v>50</v>
      </c>
      <c r="C2433" s="184"/>
      <c r="D2433" s="183" t="s">
        <v>17</v>
      </c>
      <c r="E2433" s="183" t="s">
        <v>18</v>
      </c>
      <c r="F2433" s="185">
        <v>45165</v>
      </c>
      <c r="G2433" s="183" t="s">
        <v>51</v>
      </c>
      <c r="H2433" s="186">
        <v>4360000</v>
      </c>
      <c r="I2433" s="183" t="s">
        <v>19</v>
      </c>
      <c r="J2433" s="183">
        <v>43600</v>
      </c>
      <c r="K2433" s="184"/>
      <c r="L2433" s="183">
        <v>2023</v>
      </c>
      <c r="M2433" s="184"/>
      <c r="N2433" s="184"/>
      <c r="O2433" s="184"/>
    </row>
    <row r="2434" spans="1:15" s="176" customFormat="1" ht="15" x14ac:dyDescent="0.15">
      <c r="A2434" s="183" t="s">
        <v>20</v>
      </c>
      <c r="B2434" s="183" t="s">
        <v>50</v>
      </c>
      <c r="C2434" s="184"/>
      <c r="D2434" s="183" t="s">
        <v>17</v>
      </c>
      <c r="E2434" s="183" t="s">
        <v>18</v>
      </c>
      <c r="F2434" s="185">
        <v>45166</v>
      </c>
      <c r="G2434" s="183" t="s">
        <v>51</v>
      </c>
      <c r="H2434" s="186">
        <v>5080000</v>
      </c>
      <c r="I2434" s="183" t="s">
        <v>19</v>
      </c>
      <c r="J2434" s="183">
        <v>50800</v>
      </c>
      <c r="K2434" s="184"/>
      <c r="L2434" s="183">
        <v>2023</v>
      </c>
      <c r="M2434" s="184"/>
      <c r="N2434" s="184"/>
      <c r="O2434" s="184"/>
    </row>
    <row r="2435" spans="1:15" s="176" customFormat="1" ht="15" x14ac:dyDescent="0.15">
      <c r="A2435" s="183" t="s">
        <v>20</v>
      </c>
      <c r="B2435" s="183" t="s">
        <v>50</v>
      </c>
      <c r="C2435" s="184"/>
      <c r="D2435" s="183" t="s">
        <v>17</v>
      </c>
      <c r="E2435" s="183" t="s">
        <v>18</v>
      </c>
      <c r="F2435" s="185">
        <v>45167</v>
      </c>
      <c r="G2435" s="183" t="s">
        <v>51</v>
      </c>
      <c r="H2435" s="186">
        <v>4800000</v>
      </c>
      <c r="I2435" s="183" t="s">
        <v>19</v>
      </c>
      <c r="J2435" s="183">
        <v>48000</v>
      </c>
      <c r="K2435" s="184"/>
      <c r="L2435" s="183">
        <v>2023</v>
      </c>
      <c r="M2435" s="184"/>
      <c r="N2435" s="184"/>
      <c r="O2435" s="184"/>
    </row>
    <row r="2436" spans="1:15" s="176" customFormat="1" ht="15" x14ac:dyDescent="0.15">
      <c r="A2436" s="183" t="s">
        <v>20</v>
      </c>
      <c r="B2436" s="183" t="s">
        <v>50</v>
      </c>
      <c r="C2436" s="184"/>
      <c r="D2436" s="183" t="s">
        <v>17</v>
      </c>
      <c r="E2436" s="183" t="s">
        <v>18</v>
      </c>
      <c r="F2436" s="185">
        <v>45168</v>
      </c>
      <c r="G2436" s="183" t="s">
        <v>51</v>
      </c>
      <c r="H2436" s="186">
        <v>4960000</v>
      </c>
      <c r="I2436" s="183" t="s">
        <v>19</v>
      </c>
      <c r="J2436" s="183">
        <v>49600</v>
      </c>
      <c r="K2436" s="184"/>
      <c r="L2436" s="183">
        <v>2023</v>
      </c>
      <c r="M2436" s="184"/>
      <c r="N2436" s="184"/>
      <c r="O2436" s="184"/>
    </row>
    <row r="2437" spans="1:15" s="176" customFormat="1" ht="15" x14ac:dyDescent="0.15">
      <c r="A2437" s="183" t="s">
        <v>20</v>
      </c>
      <c r="B2437" s="183" t="s">
        <v>50</v>
      </c>
      <c r="C2437" s="184"/>
      <c r="D2437" s="183" t="s">
        <v>17</v>
      </c>
      <c r="E2437" s="183" t="s">
        <v>18</v>
      </c>
      <c r="F2437" s="185">
        <v>45169</v>
      </c>
      <c r="G2437" s="183" t="s">
        <v>51</v>
      </c>
      <c r="H2437" s="186">
        <v>5760000</v>
      </c>
      <c r="I2437" s="183" t="s">
        <v>19</v>
      </c>
      <c r="J2437" s="183">
        <v>57600</v>
      </c>
      <c r="K2437" s="184"/>
      <c r="L2437" s="183">
        <v>2023</v>
      </c>
      <c r="M2437" s="184"/>
      <c r="N2437" s="184"/>
      <c r="O2437" s="184"/>
    </row>
    <row r="2438" spans="1:15" s="176" customFormat="1" ht="15" x14ac:dyDescent="0.15">
      <c r="A2438" s="183" t="s">
        <v>20</v>
      </c>
      <c r="B2438" s="183" t="s">
        <v>50</v>
      </c>
      <c r="C2438" s="184"/>
      <c r="D2438" s="183" t="s">
        <v>17</v>
      </c>
      <c r="E2438" s="183" t="s">
        <v>18</v>
      </c>
      <c r="F2438" s="185">
        <v>45170</v>
      </c>
      <c r="G2438" s="183" t="s">
        <v>51</v>
      </c>
      <c r="H2438" s="186">
        <v>4400000</v>
      </c>
      <c r="I2438" s="183" t="s">
        <v>19</v>
      </c>
      <c r="J2438" s="183">
        <v>44000</v>
      </c>
      <c r="K2438" s="184"/>
      <c r="L2438" s="183">
        <v>2023</v>
      </c>
      <c r="M2438" s="184"/>
      <c r="N2438" s="184"/>
      <c r="O2438" s="184"/>
    </row>
    <row r="2439" spans="1:15" s="176" customFormat="1" ht="15" x14ac:dyDescent="0.15">
      <c r="A2439" s="183" t="s">
        <v>20</v>
      </c>
      <c r="B2439" s="183" t="s">
        <v>50</v>
      </c>
      <c r="C2439" s="184"/>
      <c r="D2439" s="183" t="s">
        <v>17</v>
      </c>
      <c r="E2439" s="183" t="s">
        <v>18</v>
      </c>
      <c r="F2439" s="185">
        <v>45171</v>
      </c>
      <c r="G2439" s="183" t="s">
        <v>51</v>
      </c>
      <c r="H2439" s="186">
        <v>3200000</v>
      </c>
      <c r="I2439" s="183" t="s">
        <v>19</v>
      </c>
      <c r="J2439" s="183">
        <v>32000</v>
      </c>
      <c r="K2439" s="184"/>
      <c r="L2439" s="183">
        <v>2023</v>
      </c>
      <c r="M2439" s="184"/>
      <c r="N2439" s="184"/>
      <c r="O2439" s="184"/>
    </row>
    <row r="2440" spans="1:15" s="176" customFormat="1" ht="15" x14ac:dyDescent="0.15">
      <c r="A2440" s="183" t="s">
        <v>20</v>
      </c>
      <c r="B2440" s="183" t="s">
        <v>50</v>
      </c>
      <c r="C2440" s="184"/>
      <c r="D2440" s="183" t="s">
        <v>17</v>
      </c>
      <c r="E2440" s="183" t="s">
        <v>18</v>
      </c>
      <c r="F2440" s="185">
        <v>45172</v>
      </c>
      <c r="G2440" s="183" t="s">
        <v>51</v>
      </c>
      <c r="H2440" s="186">
        <v>2600000</v>
      </c>
      <c r="I2440" s="183" t="s">
        <v>19</v>
      </c>
      <c r="J2440" s="183">
        <v>26000</v>
      </c>
      <c r="K2440" s="184"/>
      <c r="L2440" s="183">
        <v>2023</v>
      </c>
      <c r="M2440" s="184"/>
      <c r="N2440" s="184"/>
      <c r="O2440" s="184"/>
    </row>
    <row r="2441" spans="1:15" s="176" customFormat="1" ht="15" x14ac:dyDescent="0.15">
      <c r="A2441" s="183" t="s">
        <v>20</v>
      </c>
      <c r="B2441" s="183" t="s">
        <v>50</v>
      </c>
      <c r="C2441" s="184"/>
      <c r="D2441" s="183" t="s">
        <v>17</v>
      </c>
      <c r="E2441" s="183" t="s">
        <v>18</v>
      </c>
      <c r="F2441" s="185">
        <v>45173</v>
      </c>
      <c r="G2441" s="183" t="s">
        <v>51</v>
      </c>
      <c r="H2441" s="186">
        <v>2660000</v>
      </c>
      <c r="I2441" s="183" t="s">
        <v>19</v>
      </c>
      <c r="J2441" s="183">
        <v>26640</v>
      </c>
      <c r="K2441" s="184"/>
      <c r="L2441" s="183">
        <v>2023</v>
      </c>
      <c r="M2441" s="184"/>
      <c r="N2441" s="184"/>
      <c r="O2441" s="184"/>
    </row>
    <row r="2442" spans="1:15" s="176" customFormat="1" ht="15" x14ac:dyDescent="0.15">
      <c r="A2442" s="183" t="s">
        <v>20</v>
      </c>
      <c r="B2442" s="183" t="s">
        <v>50</v>
      </c>
      <c r="C2442" s="184"/>
      <c r="D2442" s="183" t="s">
        <v>17</v>
      </c>
      <c r="E2442" s="183" t="s">
        <v>18</v>
      </c>
      <c r="F2442" s="185">
        <v>45174</v>
      </c>
      <c r="G2442" s="183" t="s">
        <v>51</v>
      </c>
      <c r="H2442" s="186">
        <v>2000000</v>
      </c>
      <c r="I2442" s="183" t="s">
        <v>19</v>
      </c>
      <c r="J2442" s="183">
        <v>20000</v>
      </c>
      <c r="K2442" s="184"/>
      <c r="L2442" s="183">
        <v>2023</v>
      </c>
      <c r="M2442" s="184"/>
      <c r="N2442" s="184"/>
      <c r="O2442" s="184"/>
    </row>
    <row r="2443" spans="1:15" s="176" customFormat="1" ht="15" x14ac:dyDescent="0.15">
      <c r="A2443" s="183" t="s">
        <v>20</v>
      </c>
      <c r="B2443" s="183" t="s">
        <v>50</v>
      </c>
      <c r="C2443" s="184"/>
      <c r="D2443" s="183" t="s">
        <v>17</v>
      </c>
      <c r="E2443" s="183" t="s">
        <v>18</v>
      </c>
      <c r="F2443" s="185">
        <v>45175</v>
      </c>
      <c r="G2443" s="183" t="s">
        <v>51</v>
      </c>
      <c r="H2443" s="186">
        <v>1800000</v>
      </c>
      <c r="I2443" s="183" t="s">
        <v>19</v>
      </c>
      <c r="J2443" s="183">
        <v>18000</v>
      </c>
      <c r="K2443" s="184"/>
      <c r="L2443" s="183">
        <v>2023</v>
      </c>
      <c r="M2443" s="184"/>
      <c r="N2443" s="184"/>
      <c r="O2443" s="184"/>
    </row>
    <row r="2444" spans="1:15" s="176" customFormat="1" ht="15" x14ac:dyDescent="0.15">
      <c r="A2444" s="183" t="s">
        <v>20</v>
      </c>
      <c r="B2444" s="183" t="s">
        <v>50</v>
      </c>
      <c r="C2444" s="184"/>
      <c r="D2444" s="183" t="s">
        <v>17</v>
      </c>
      <c r="E2444" s="183" t="s">
        <v>18</v>
      </c>
      <c r="F2444" s="185">
        <v>45176</v>
      </c>
      <c r="G2444" s="183" t="s">
        <v>51</v>
      </c>
      <c r="H2444" s="186">
        <v>3000000</v>
      </c>
      <c r="I2444" s="183" t="s">
        <v>19</v>
      </c>
      <c r="J2444" s="183">
        <v>30000</v>
      </c>
      <c r="K2444" s="184"/>
      <c r="L2444" s="183">
        <v>2023</v>
      </c>
      <c r="M2444" s="184"/>
      <c r="N2444" s="184"/>
      <c r="O2444" s="184"/>
    </row>
    <row r="2445" spans="1:15" s="176" customFormat="1" ht="15" x14ac:dyDescent="0.15">
      <c r="A2445" s="183" t="s">
        <v>20</v>
      </c>
      <c r="B2445" s="183" t="s">
        <v>50</v>
      </c>
      <c r="C2445" s="184"/>
      <c r="D2445" s="183" t="s">
        <v>17</v>
      </c>
      <c r="E2445" s="183" t="s">
        <v>18</v>
      </c>
      <c r="F2445" s="185">
        <v>45177</v>
      </c>
      <c r="G2445" s="183" t="s">
        <v>51</v>
      </c>
      <c r="H2445" s="186">
        <v>160000</v>
      </c>
      <c r="I2445" s="183" t="s">
        <v>19</v>
      </c>
      <c r="J2445" s="183">
        <v>1600</v>
      </c>
      <c r="K2445" s="184"/>
      <c r="L2445" s="183">
        <v>2023</v>
      </c>
      <c r="M2445" s="184"/>
      <c r="N2445" s="184"/>
      <c r="O2445" s="184"/>
    </row>
    <row r="2446" spans="1:15" s="176" customFormat="1" ht="15" x14ac:dyDescent="0.15">
      <c r="A2446" s="183" t="s">
        <v>20</v>
      </c>
      <c r="B2446" s="183" t="s">
        <v>50</v>
      </c>
      <c r="C2446" s="184"/>
      <c r="D2446" s="183" t="s">
        <v>17</v>
      </c>
      <c r="E2446" s="183" t="s">
        <v>18</v>
      </c>
      <c r="F2446" s="185">
        <v>45178</v>
      </c>
      <c r="G2446" s="183" t="s">
        <v>51</v>
      </c>
      <c r="H2446" s="186">
        <v>1000000</v>
      </c>
      <c r="I2446" s="183" t="s">
        <v>19</v>
      </c>
      <c r="J2446" s="183">
        <v>10000</v>
      </c>
      <c r="K2446" s="184"/>
      <c r="L2446" s="183">
        <v>2023</v>
      </c>
      <c r="M2446" s="184"/>
      <c r="N2446" s="184"/>
      <c r="O2446" s="184"/>
    </row>
    <row r="2447" spans="1:15" s="176" customFormat="1" ht="15" x14ac:dyDescent="0.15">
      <c r="A2447" s="183" t="s">
        <v>20</v>
      </c>
      <c r="B2447" s="183" t="s">
        <v>50</v>
      </c>
      <c r="C2447" s="184"/>
      <c r="D2447" s="183" t="s">
        <v>17</v>
      </c>
      <c r="E2447" s="183" t="s">
        <v>18</v>
      </c>
      <c r="F2447" s="185">
        <v>45179</v>
      </c>
      <c r="G2447" s="183" t="s">
        <v>51</v>
      </c>
      <c r="H2447" s="186">
        <v>1080000</v>
      </c>
      <c r="I2447" s="183" t="s">
        <v>19</v>
      </c>
      <c r="J2447" s="183">
        <v>10800</v>
      </c>
      <c r="K2447" s="184"/>
      <c r="L2447" s="183">
        <v>2023</v>
      </c>
      <c r="M2447" s="184"/>
      <c r="N2447" s="184"/>
      <c r="O2447" s="184"/>
    </row>
    <row r="2448" spans="1:15" s="176" customFormat="1" ht="15" x14ac:dyDescent="0.15">
      <c r="A2448" s="183" t="s">
        <v>20</v>
      </c>
      <c r="B2448" s="183" t="s">
        <v>50</v>
      </c>
      <c r="C2448" s="184"/>
      <c r="D2448" s="183" t="s">
        <v>17</v>
      </c>
      <c r="E2448" s="183" t="s">
        <v>18</v>
      </c>
      <c r="F2448" s="185">
        <v>45180</v>
      </c>
      <c r="G2448" s="183" t="s">
        <v>51</v>
      </c>
      <c r="H2448" s="186">
        <v>1600000</v>
      </c>
      <c r="I2448" s="183" t="s">
        <v>19</v>
      </c>
      <c r="J2448" s="183">
        <v>16000</v>
      </c>
      <c r="K2448" s="184"/>
      <c r="L2448" s="183">
        <v>2023</v>
      </c>
      <c r="M2448" s="184"/>
      <c r="N2448" s="184"/>
      <c r="O2448" s="184"/>
    </row>
    <row r="2449" spans="1:15" s="176" customFormat="1" ht="15" x14ac:dyDescent="0.15">
      <c r="A2449" s="183" t="s">
        <v>20</v>
      </c>
      <c r="B2449" s="183" t="s">
        <v>50</v>
      </c>
      <c r="C2449" s="184"/>
      <c r="D2449" s="183" t="s">
        <v>17</v>
      </c>
      <c r="E2449" s="183" t="s">
        <v>18</v>
      </c>
      <c r="F2449" s="185">
        <v>45180</v>
      </c>
      <c r="G2449" s="183" t="s">
        <v>51</v>
      </c>
      <c r="H2449" s="186">
        <v>160000</v>
      </c>
      <c r="I2449" s="183" t="s">
        <v>19</v>
      </c>
      <c r="J2449" s="183">
        <v>1600</v>
      </c>
      <c r="K2449" s="184"/>
      <c r="L2449" s="183">
        <v>2023</v>
      </c>
      <c r="M2449" s="184"/>
      <c r="N2449" s="184"/>
      <c r="O2449" s="183" t="s">
        <v>736</v>
      </c>
    </row>
    <row r="2450" spans="1:15" s="176" customFormat="1" ht="15" x14ac:dyDescent="0.15">
      <c r="A2450" s="183" t="s">
        <v>20</v>
      </c>
      <c r="B2450" s="183" t="s">
        <v>50</v>
      </c>
      <c r="C2450" s="184"/>
      <c r="D2450" s="183" t="s">
        <v>17</v>
      </c>
      <c r="E2450" s="183" t="s">
        <v>18</v>
      </c>
      <c r="F2450" s="185">
        <v>45181</v>
      </c>
      <c r="G2450" s="183" t="s">
        <v>51</v>
      </c>
      <c r="H2450" s="186">
        <v>1120000</v>
      </c>
      <c r="I2450" s="183" t="s">
        <v>19</v>
      </c>
      <c r="J2450" s="183">
        <v>11200</v>
      </c>
      <c r="K2450" s="184"/>
      <c r="L2450" s="183">
        <v>2023</v>
      </c>
      <c r="M2450" s="184"/>
      <c r="N2450" s="184"/>
      <c r="O2450" s="184"/>
    </row>
    <row r="2451" spans="1:15" s="176" customFormat="1" ht="15" x14ac:dyDescent="0.15">
      <c r="A2451" s="183" t="s">
        <v>20</v>
      </c>
      <c r="B2451" s="183" t="s">
        <v>50</v>
      </c>
      <c r="C2451" s="184"/>
      <c r="D2451" s="183" t="s">
        <v>17</v>
      </c>
      <c r="E2451" s="183" t="s">
        <v>18</v>
      </c>
      <c r="F2451" s="185">
        <v>45182</v>
      </c>
      <c r="G2451" s="183" t="s">
        <v>51</v>
      </c>
      <c r="H2451" s="186">
        <v>1280000</v>
      </c>
      <c r="I2451" s="183" t="s">
        <v>19</v>
      </c>
      <c r="J2451" s="183">
        <v>12800</v>
      </c>
      <c r="K2451" s="184"/>
      <c r="L2451" s="183">
        <v>2023</v>
      </c>
      <c r="M2451" s="184"/>
      <c r="N2451" s="184"/>
      <c r="O2451" s="184"/>
    </row>
    <row r="2452" spans="1:15" s="176" customFormat="1" ht="15" x14ac:dyDescent="0.15">
      <c r="A2452" s="183" t="s">
        <v>20</v>
      </c>
      <c r="B2452" s="183" t="s">
        <v>50</v>
      </c>
      <c r="C2452" s="184"/>
      <c r="D2452" s="183" t="s">
        <v>17</v>
      </c>
      <c r="E2452" s="183" t="s">
        <v>18</v>
      </c>
      <c r="F2452" s="185">
        <v>45183</v>
      </c>
      <c r="G2452" s="183" t="s">
        <v>51</v>
      </c>
      <c r="H2452" s="186">
        <v>1000000</v>
      </c>
      <c r="I2452" s="183" t="s">
        <v>19</v>
      </c>
      <c r="J2452" s="183">
        <v>10000</v>
      </c>
      <c r="K2452" s="184"/>
      <c r="L2452" s="183">
        <v>2023</v>
      </c>
      <c r="M2452" s="184"/>
      <c r="N2452" s="184"/>
      <c r="O2452" s="184"/>
    </row>
    <row r="2453" spans="1:15" s="176" customFormat="1" ht="15" x14ac:dyDescent="0.15">
      <c r="A2453" s="183" t="s">
        <v>20</v>
      </c>
      <c r="B2453" s="183" t="s">
        <v>50</v>
      </c>
      <c r="C2453" s="184"/>
      <c r="D2453" s="183" t="s">
        <v>17</v>
      </c>
      <c r="E2453" s="183" t="s">
        <v>18</v>
      </c>
      <c r="F2453" s="185">
        <v>45184</v>
      </c>
      <c r="G2453" s="183" t="s">
        <v>51</v>
      </c>
      <c r="H2453" s="186">
        <v>1200000</v>
      </c>
      <c r="I2453" s="183" t="s">
        <v>19</v>
      </c>
      <c r="J2453" s="183">
        <v>12000</v>
      </c>
      <c r="K2453" s="184"/>
      <c r="L2453" s="183">
        <v>2023</v>
      </c>
      <c r="M2453" s="184"/>
      <c r="N2453" s="184"/>
      <c r="O2453" s="184"/>
    </row>
    <row r="2454" spans="1:15" s="176" customFormat="1" ht="15" x14ac:dyDescent="0.15">
      <c r="A2454" s="183" t="s">
        <v>20</v>
      </c>
      <c r="B2454" s="183" t="s">
        <v>50</v>
      </c>
      <c r="C2454" s="184"/>
      <c r="D2454" s="183" t="s">
        <v>17</v>
      </c>
      <c r="E2454" s="183" t="s">
        <v>18</v>
      </c>
      <c r="F2454" s="185">
        <v>45185</v>
      </c>
      <c r="G2454" s="183" t="s">
        <v>51</v>
      </c>
      <c r="H2454" s="186">
        <v>800000</v>
      </c>
      <c r="I2454" s="183" t="s">
        <v>19</v>
      </c>
      <c r="J2454" s="183">
        <v>8000</v>
      </c>
      <c r="K2454" s="184"/>
      <c r="L2454" s="183">
        <v>2023</v>
      </c>
      <c r="M2454" s="184"/>
      <c r="N2454" s="184"/>
      <c r="O2454" s="184"/>
    </row>
    <row r="2455" spans="1:15" s="176" customFormat="1" ht="15" x14ac:dyDescent="0.15">
      <c r="A2455" s="183" t="s">
        <v>20</v>
      </c>
      <c r="B2455" s="183" t="s">
        <v>50</v>
      </c>
      <c r="C2455" s="184"/>
      <c r="D2455" s="183" t="s">
        <v>17</v>
      </c>
      <c r="E2455" s="183" t="s">
        <v>18</v>
      </c>
      <c r="F2455" s="185">
        <v>45186</v>
      </c>
      <c r="G2455" s="183" t="s">
        <v>51</v>
      </c>
      <c r="H2455" s="186">
        <v>560000</v>
      </c>
      <c r="I2455" s="183" t="s">
        <v>19</v>
      </c>
      <c r="J2455" s="183">
        <v>5600</v>
      </c>
      <c r="K2455" s="184"/>
      <c r="L2455" s="183">
        <v>2023</v>
      </c>
      <c r="M2455" s="184"/>
      <c r="N2455" s="184"/>
      <c r="O2455" s="184"/>
    </row>
    <row r="2456" spans="1:15" s="176" customFormat="1" ht="15" x14ac:dyDescent="0.15">
      <c r="A2456" s="183" t="s">
        <v>20</v>
      </c>
      <c r="B2456" s="183" t="s">
        <v>50</v>
      </c>
      <c r="C2456" s="184"/>
      <c r="D2456" s="183" t="s">
        <v>17</v>
      </c>
      <c r="E2456" s="183" t="s">
        <v>18</v>
      </c>
      <c r="F2456" s="185">
        <v>45187</v>
      </c>
      <c r="G2456" s="183" t="s">
        <v>51</v>
      </c>
      <c r="H2456" s="186">
        <v>1480000</v>
      </c>
      <c r="I2456" s="183" t="s">
        <v>19</v>
      </c>
      <c r="J2456" s="183">
        <v>14800</v>
      </c>
      <c r="K2456" s="184"/>
      <c r="L2456" s="183">
        <v>2023</v>
      </c>
      <c r="M2456" s="184"/>
      <c r="N2456" s="184"/>
      <c r="O2456" s="184"/>
    </row>
    <row r="2457" spans="1:15" s="176" customFormat="1" ht="15" x14ac:dyDescent="0.15">
      <c r="A2457" s="183" t="s">
        <v>20</v>
      </c>
      <c r="B2457" s="183" t="s">
        <v>50</v>
      </c>
      <c r="C2457" s="184"/>
      <c r="D2457" s="183" t="s">
        <v>17</v>
      </c>
      <c r="E2457" s="183" t="s">
        <v>18</v>
      </c>
      <c r="F2457" s="185">
        <v>45188</v>
      </c>
      <c r="G2457" s="183" t="s">
        <v>51</v>
      </c>
      <c r="H2457" s="186">
        <v>1400000</v>
      </c>
      <c r="I2457" s="183" t="s">
        <v>19</v>
      </c>
      <c r="J2457" s="183">
        <v>14000</v>
      </c>
      <c r="K2457" s="184"/>
      <c r="L2457" s="183">
        <v>2023</v>
      </c>
      <c r="M2457" s="184"/>
      <c r="N2457" s="184"/>
      <c r="O2457" s="184"/>
    </row>
    <row r="2458" spans="1:15" s="176" customFormat="1" ht="15" x14ac:dyDescent="0.15">
      <c r="A2458" s="183" t="s">
        <v>20</v>
      </c>
      <c r="B2458" s="183" t="s">
        <v>50</v>
      </c>
      <c r="C2458" s="184"/>
      <c r="D2458" s="183" t="s">
        <v>17</v>
      </c>
      <c r="E2458" s="183" t="s">
        <v>18</v>
      </c>
      <c r="F2458" s="185">
        <v>45189</v>
      </c>
      <c r="G2458" s="183" t="s">
        <v>51</v>
      </c>
      <c r="H2458" s="186">
        <v>800000</v>
      </c>
      <c r="I2458" s="183" t="s">
        <v>19</v>
      </c>
      <c r="J2458" s="183">
        <v>8000</v>
      </c>
      <c r="K2458" s="184"/>
      <c r="L2458" s="183">
        <v>2023</v>
      </c>
      <c r="M2458" s="184"/>
      <c r="N2458" s="184"/>
      <c r="O2458" s="184"/>
    </row>
    <row r="2459" spans="1:15" s="176" customFormat="1" ht="15" x14ac:dyDescent="0.15">
      <c r="A2459" s="183" t="s">
        <v>20</v>
      </c>
      <c r="B2459" s="183" t="s">
        <v>50</v>
      </c>
      <c r="C2459" s="184"/>
      <c r="D2459" s="183" t="s">
        <v>17</v>
      </c>
      <c r="E2459" s="183" t="s">
        <v>18</v>
      </c>
      <c r="F2459" s="185">
        <v>45190</v>
      </c>
      <c r="G2459" s="183" t="s">
        <v>51</v>
      </c>
      <c r="H2459" s="186">
        <v>1000000</v>
      </c>
      <c r="I2459" s="183" t="s">
        <v>19</v>
      </c>
      <c r="J2459" s="183">
        <v>10000</v>
      </c>
      <c r="K2459" s="184"/>
      <c r="L2459" s="183">
        <v>2023</v>
      </c>
      <c r="M2459" s="184"/>
      <c r="N2459" s="184"/>
      <c r="O2459" s="184"/>
    </row>
    <row r="2460" spans="1:15" s="176" customFormat="1" ht="15" x14ac:dyDescent="0.15">
      <c r="A2460" s="183" t="s">
        <v>20</v>
      </c>
      <c r="B2460" s="183" t="s">
        <v>50</v>
      </c>
      <c r="C2460" s="184"/>
      <c r="D2460" s="183" t="s">
        <v>17</v>
      </c>
      <c r="E2460" s="183" t="s">
        <v>18</v>
      </c>
      <c r="F2460" s="185">
        <v>45191</v>
      </c>
      <c r="G2460" s="183" t="s">
        <v>51</v>
      </c>
      <c r="H2460" s="186">
        <v>800000</v>
      </c>
      <c r="I2460" s="183" t="s">
        <v>19</v>
      </c>
      <c r="J2460" s="183">
        <v>8000</v>
      </c>
      <c r="K2460" s="184"/>
      <c r="L2460" s="183">
        <v>2023</v>
      </c>
      <c r="M2460" s="184"/>
      <c r="N2460" s="184"/>
      <c r="O2460" s="184"/>
    </row>
    <row r="2461" spans="1:15" s="176" customFormat="1" ht="15" x14ac:dyDescent="0.15">
      <c r="A2461" s="183" t="s">
        <v>20</v>
      </c>
      <c r="B2461" s="183" t="s">
        <v>50</v>
      </c>
      <c r="C2461" s="184"/>
      <c r="D2461" s="183" t="s">
        <v>17</v>
      </c>
      <c r="E2461" s="183" t="s">
        <v>18</v>
      </c>
      <c r="F2461" s="185">
        <v>45192</v>
      </c>
      <c r="G2461" s="183" t="s">
        <v>51</v>
      </c>
      <c r="H2461" s="186">
        <v>400000</v>
      </c>
      <c r="I2461" s="183" t="s">
        <v>19</v>
      </c>
      <c r="J2461" s="183">
        <v>4000</v>
      </c>
      <c r="K2461" s="184"/>
      <c r="L2461" s="183">
        <v>2023</v>
      </c>
      <c r="M2461" s="184"/>
      <c r="N2461" s="184"/>
      <c r="O2461" s="184"/>
    </row>
    <row r="2462" spans="1:15" s="176" customFormat="1" ht="15" x14ac:dyDescent="0.15">
      <c r="A2462" s="183" t="s">
        <v>20</v>
      </c>
      <c r="B2462" s="183" t="s">
        <v>50</v>
      </c>
      <c r="C2462" s="184"/>
      <c r="D2462" s="183" t="s">
        <v>17</v>
      </c>
      <c r="E2462" s="183" t="s">
        <v>18</v>
      </c>
      <c r="F2462" s="185">
        <v>45193</v>
      </c>
      <c r="G2462" s="183" t="s">
        <v>51</v>
      </c>
      <c r="H2462" s="186">
        <v>280000</v>
      </c>
      <c r="I2462" s="183" t="s">
        <v>19</v>
      </c>
      <c r="J2462" s="183">
        <v>2800</v>
      </c>
      <c r="K2462" s="184"/>
      <c r="L2462" s="183">
        <v>2023</v>
      </c>
      <c r="M2462" s="184"/>
      <c r="N2462" s="184"/>
      <c r="O2462" s="184"/>
    </row>
    <row r="2463" spans="1:15" s="176" customFormat="1" ht="15" x14ac:dyDescent="0.15">
      <c r="A2463" s="183" t="s">
        <v>20</v>
      </c>
      <c r="B2463" s="183" t="s">
        <v>50</v>
      </c>
      <c r="C2463" s="184"/>
      <c r="D2463" s="183" t="s">
        <v>17</v>
      </c>
      <c r="E2463" s="183" t="s">
        <v>18</v>
      </c>
      <c r="F2463" s="185">
        <v>45194</v>
      </c>
      <c r="G2463" s="183" t="s">
        <v>51</v>
      </c>
      <c r="H2463" s="186">
        <v>600000</v>
      </c>
      <c r="I2463" s="183" t="s">
        <v>19</v>
      </c>
      <c r="J2463" s="183">
        <v>6000</v>
      </c>
      <c r="K2463" s="184"/>
      <c r="L2463" s="183">
        <v>2023</v>
      </c>
      <c r="M2463" s="184"/>
      <c r="N2463" s="184"/>
      <c r="O2463" s="184"/>
    </row>
    <row r="2464" spans="1:15" s="176" customFormat="1" ht="15" x14ac:dyDescent="0.15">
      <c r="A2464" s="183" t="s">
        <v>20</v>
      </c>
      <c r="B2464" s="183" t="s">
        <v>50</v>
      </c>
      <c r="C2464" s="184"/>
      <c r="D2464" s="183" t="s">
        <v>17</v>
      </c>
      <c r="E2464" s="183" t="s">
        <v>18</v>
      </c>
      <c r="F2464" s="185">
        <v>45195</v>
      </c>
      <c r="G2464" s="183" t="s">
        <v>51</v>
      </c>
      <c r="H2464" s="186">
        <v>440000</v>
      </c>
      <c r="I2464" s="183" t="s">
        <v>19</v>
      </c>
      <c r="J2464" s="183">
        <v>4400</v>
      </c>
      <c r="K2464" s="184"/>
      <c r="L2464" s="183">
        <v>2023</v>
      </c>
      <c r="M2464" s="184"/>
      <c r="N2464" s="184"/>
      <c r="O2464" s="184"/>
    </row>
    <row r="2465" spans="1:15" s="176" customFormat="1" ht="15" x14ac:dyDescent="0.15">
      <c r="A2465" s="183" t="s">
        <v>20</v>
      </c>
      <c r="B2465" s="183" t="s">
        <v>50</v>
      </c>
      <c r="C2465" s="184"/>
      <c r="D2465" s="183" t="s">
        <v>17</v>
      </c>
      <c r="E2465" s="183" t="s">
        <v>18</v>
      </c>
      <c r="F2465" s="185">
        <v>45196</v>
      </c>
      <c r="G2465" s="183" t="s">
        <v>51</v>
      </c>
      <c r="H2465" s="186">
        <v>160000</v>
      </c>
      <c r="I2465" s="183" t="s">
        <v>19</v>
      </c>
      <c r="J2465" s="183">
        <v>1600</v>
      </c>
      <c r="K2465" s="184"/>
      <c r="L2465" s="183">
        <v>2023</v>
      </c>
      <c r="M2465" s="184"/>
      <c r="N2465" s="184"/>
      <c r="O2465" s="184"/>
    </row>
    <row r="2466" spans="1:15" s="176" customFormat="1" ht="15" x14ac:dyDescent="0.15">
      <c r="A2466" s="183" t="s">
        <v>20</v>
      </c>
      <c r="B2466" s="183" t="s">
        <v>50</v>
      </c>
      <c r="C2466" s="184"/>
      <c r="D2466" s="183" t="s">
        <v>17</v>
      </c>
      <c r="E2466" s="183" t="s">
        <v>18</v>
      </c>
      <c r="F2466" s="185">
        <v>45197</v>
      </c>
      <c r="G2466" s="183" t="s">
        <v>51</v>
      </c>
      <c r="H2466" s="186">
        <v>200000</v>
      </c>
      <c r="I2466" s="183" t="s">
        <v>19</v>
      </c>
      <c r="J2466" s="183">
        <v>2000</v>
      </c>
      <c r="K2466" s="184"/>
      <c r="L2466" s="183">
        <v>2023</v>
      </c>
      <c r="M2466" s="184"/>
      <c r="N2466" s="184"/>
      <c r="O2466" s="184"/>
    </row>
    <row r="2467" spans="1:15" s="176" customFormat="1" ht="15" x14ac:dyDescent="0.15">
      <c r="A2467" s="183" t="s">
        <v>20</v>
      </c>
      <c r="B2467" s="183" t="s">
        <v>50</v>
      </c>
      <c r="C2467" s="184"/>
      <c r="D2467" s="183" t="s">
        <v>17</v>
      </c>
      <c r="E2467" s="183" t="s">
        <v>18</v>
      </c>
      <c r="F2467" s="185">
        <v>45198</v>
      </c>
      <c r="G2467" s="183" t="s">
        <v>51</v>
      </c>
      <c r="H2467" s="186">
        <v>40000</v>
      </c>
      <c r="I2467" s="183" t="s">
        <v>19</v>
      </c>
      <c r="J2467" s="183">
        <v>400</v>
      </c>
      <c r="K2467" s="184"/>
      <c r="L2467" s="183">
        <v>2023</v>
      </c>
      <c r="M2467" s="184"/>
      <c r="N2467" s="184"/>
      <c r="O2467" s="184"/>
    </row>
    <row r="2468" spans="1:15" s="176" customFormat="1" ht="15" x14ac:dyDescent="0.15">
      <c r="A2468" s="183" t="s">
        <v>20</v>
      </c>
      <c r="B2468" s="183" t="s">
        <v>50</v>
      </c>
      <c r="C2468" s="184"/>
      <c r="D2468" s="183" t="s">
        <v>17</v>
      </c>
      <c r="E2468" s="183" t="s">
        <v>28</v>
      </c>
      <c r="F2468" s="185">
        <v>45118</v>
      </c>
      <c r="G2468" s="183" t="s">
        <v>51</v>
      </c>
      <c r="H2468" s="186">
        <v>180000</v>
      </c>
      <c r="I2468" s="183" t="s">
        <v>19</v>
      </c>
      <c r="J2468" s="183">
        <v>1760</v>
      </c>
      <c r="K2468" s="184"/>
      <c r="L2468" s="183">
        <v>2023</v>
      </c>
      <c r="M2468" s="184"/>
      <c r="N2468" s="184"/>
      <c r="O2468" s="184"/>
    </row>
    <row r="2469" spans="1:15" s="176" customFormat="1" ht="15" x14ac:dyDescent="0.15">
      <c r="A2469" s="183" t="s">
        <v>20</v>
      </c>
      <c r="B2469" s="183" t="s">
        <v>50</v>
      </c>
      <c r="C2469" s="184"/>
      <c r="D2469" s="183" t="s">
        <v>17</v>
      </c>
      <c r="E2469" s="183" t="s">
        <v>28</v>
      </c>
      <c r="F2469" s="185">
        <v>45119</v>
      </c>
      <c r="G2469" s="183" t="s">
        <v>51</v>
      </c>
      <c r="H2469" s="186">
        <v>180000</v>
      </c>
      <c r="I2469" s="183" t="s">
        <v>19</v>
      </c>
      <c r="J2469" s="183">
        <v>1760</v>
      </c>
      <c r="K2469" s="184"/>
      <c r="L2469" s="183">
        <v>2023</v>
      </c>
      <c r="M2469" s="184"/>
      <c r="N2469" s="184"/>
      <c r="O2469" s="184"/>
    </row>
    <row r="2470" spans="1:15" s="176" customFormat="1" ht="15" x14ac:dyDescent="0.15">
      <c r="A2470" s="183" t="s">
        <v>20</v>
      </c>
      <c r="B2470" s="183" t="s">
        <v>50</v>
      </c>
      <c r="C2470" s="184"/>
      <c r="D2470" s="183" t="s">
        <v>17</v>
      </c>
      <c r="E2470" s="183" t="s">
        <v>28</v>
      </c>
      <c r="F2470" s="185">
        <v>45120</v>
      </c>
      <c r="G2470" s="183" t="s">
        <v>51</v>
      </c>
      <c r="H2470" s="186">
        <v>260000</v>
      </c>
      <c r="I2470" s="183" t="s">
        <v>19</v>
      </c>
      <c r="J2470" s="183">
        <v>2640</v>
      </c>
      <c r="K2470" s="184"/>
      <c r="L2470" s="183">
        <v>2023</v>
      </c>
      <c r="M2470" s="184"/>
      <c r="N2470" s="184"/>
      <c r="O2470" s="184"/>
    </row>
    <row r="2471" spans="1:15" s="176" customFormat="1" ht="15" x14ac:dyDescent="0.15">
      <c r="A2471" s="183" t="s">
        <v>20</v>
      </c>
      <c r="B2471" s="183" t="s">
        <v>50</v>
      </c>
      <c r="C2471" s="184"/>
      <c r="D2471" s="183" t="s">
        <v>17</v>
      </c>
      <c r="E2471" s="183" t="s">
        <v>28</v>
      </c>
      <c r="F2471" s="185">
        <v>45121</v>
      </c>
      <c r="G2471" s="183" t="s">
        <v>51</v>
      </c>
      <c r="H2471" s="186">
        <v>350000</v>
      </c>
      <c r="I2471" s="183" t="s">
        <v>19</v>
      </c>
      <c r="J2471" s="183">
        <v>3520</v>
      </c>
      <c r="K2471" s="184"/>
      <c r="L2471" s="183">
        <v>2023</v>
      </c>
      <c r="M2471" s="184"/>
      <c r="N2471" s="184"/>
      <c r="O2471" s="184"/>
    </row>
    <row r="2472" spans="1:15" s="176" customFormat="1" ht="15" x14ac:dyDescent="0.15">
      <c r="A2472" s="183" t="s">
        <v>20</v>
      </c>
      <c r="B2472" s="183" t="s">
        <v>50</v>
      </c>
      <c r="C2472" s="184"/>
      <c r="D2472" s="183" t="s">
        <v>17</v>
      </c>
      <c r="E2472" s="183" t="s">
        <v>28</v>
      </c>
      <c r="F2472" s="185">
        <v>45122</v>
      </c>
      <c r="G2472" s="183" t="s">
        <v>51</v>
      </c>
      <c r="H2472" s="186">
        <v>440000</v>
      </c>
      <c r="I2472" s="183" t="s">
        <v>19</v>
      </c>
      <c r="J2472" s="183">
        <v>4400</v>
      </c>
      <c r="K2472" s="184"/>
      <c r="L2472" s="183">
        <v>2023</v>
      </c>
      <c r="M2472" s="184"/>
      <c r="N2472" s="184"/>
      <c r="O2472" s="184"/>
    </row>
    <row r="2473" spans="1:15" s="176" customFormat="1" ht="15" x14ac:dyDescent="0.15">
      <c r="A2473" s="183" t="s">
        <v>20</v>
      </c>
      <c r="B2473" s="183" t="s">
        <v>50</v>
      </c>
      <c r="C2473" s="184"/>
      <c r="D2473" s="183" t="s">
        <v>17</v>
      </c>
      <c r="E2473" s="183" t="s">
        <v>28</v>
      </c>
      <c r="F2473" s="185">
        <v>45123</v>
      </c>
      <c r="G2473" s="183" t="s">
        <v>51</v>
      </c>
      <c r="H2473" s="186">
        <v>260000</v>
      </c>
      <c r="I2473" s="183" t="s">
        <v>19</v>
      </c>
      <c r="J2473" s="183">
        <v>2640</v>
      </c>
      <c r="K2473" s="184"/>
      <c r="L2473" s="183">
        <v>2023</v>
      </c>
      <c r="M2473" s="184"/>
      <c r="N2473" s="184"/>
      <c r="O2473" s="184"/>
    </row>
    <row r="2474" spans="1:15" s="176" customFormat="1" ht="15" x14ac:dyDescent="0.15">
      <c r="A2474" s="183" t="s">
        <v>20</v>
      </c>
      <c r="B2474" s="183" t="s">
        <v>50</v>
      </c>
      <c r="C2474" s="184"/>
      <c r="D2474" s="183" t="s">
        <v>17</v>
      </c>
      <c r="E2474" s="183" t="s">
        <v>28</v>
      </c>
      <c r="F2474" s="185">
        <v>45124</v>
      </c>
      <c r="G2474" s="183" t="s">
        <v>51</v>
      </c>
      <c r="H2474" s="186">
        <v>700000</v>
      </c>
      <c r="I2474" s="183" t="s">
        <v>19</v>
      </c>
      <c r="J2474" s="183">
        <v>7040</v>
      </c>
      <c r="K2474" s="184"/>
      <c r="L2474" s="183">
        <v>2023</v>
      </c>
      <c r="M2474" s="184"/>
      <c r="N2474" s="184"/>
      <c r="O2474" s="184"/>
    </row>
    <row r="2475" spans="1:15" s="176" customFormat="1" ht="15" x14ac:dyDescent="0.15">
      <c r="A2475" s="183" t="s">
        <v>20</v>
      </c>
      <c r="B2475" s="183" t="s">
        <v>50</v>
      </c>
      <c r="C2475" s="184"/>
      <c r="D2475" s="183" t="s">
        <v>17</v>
      </c>
      <c r="E2475" s="183" t="s">
        <v>28</v>
      </c>
      <c r="F2475" s="185">
        <v>45125</v>
      </c>
      <c r="G2475" s="183" t="s">
        <v>51</v>
      </c>
      <c r="H2475" s="186">
        <v>700000</v>
      </c>
      <c r="I2475" s="183" t="s">
        <v>19</v>
      </c>
      <c r="J2475" s="183">
        <v>7040</v>
      </c>
      <c r="K2475" s="184"/>
      <c r="L2475" s="183">
        <v>2023</v>
      </c>
      <c r="M2475" s="184"/>
      <c r="N2475" s="184"/>
      <c r="O2475" s="184"/>
    </row>
    <row r="2476" spans="1:15" s="176" customFormat="1" ht="15" x14ac:dyDescent="0.15">
      <c r="A2476" s="183" t="s">
        <v>20</v>
      </c>
      <c r="B2476" s="183" t="s">
        <v>50</v>
      </c>
      <c r="C2476" s="184"/>
      <c r="D2476" s="183" t="s">
        <v>17</v>
      </c>
      <c r="E2476" s="183" t="s">
        <v>28</v>
      </c>
      <c r="F2476" s="185">
        <v>45126</v>
      </c>
      <c r="G2476" s="183" t="s">
        <v>51</v>
      </c>
      <c r="H2476" s="186">
        <v>970000</v>
      </c>
      <c r="I2476" s="183" t="s">
        <v>19</v>
      </c>
      <c r="J2476" s="183">
        <v>9680</v>
      </c>
      <c r="K2476" s="184"/>
      <c r="L2476" s="183">
        <v>2023</v>
      </c>
      <c r="M2476" s="184"/>
      <c r="N2476" s="184"/>
      <c r="O2476" s="184"/>
    </row>
    <row r="2477" spans="1:15" s="176" customFormat="1" ht="15" x14ac:dyDescent="0.15">
      <c r="A2477" s="183" t="s">
        <v>20</v>
      </c>
      <c r="B2477" s="183" t="s">
        <v>50</v>
      </c>
      <c r="C2477" s="184"/>
      <c r="D2477" s="183" t="s">
        <v>17</v>
      </c>
      <c r="E2477" s="183" t="s">
        <v>28</v>
      </c>
      <c r="F2477" s="185">
        <v>45127</v>
      </c>
      <c r="G2477" s="183" t="s">
        <v>51</v>
      </c>
      <c r="H2477" s="186">
        <v>970000</v>
      </c>
      <c r="I2477" s="183" t="s">
        <v>19</v>
      </c>
      <c r="J2477" s="183">
        <v>9680</v>
      </c>
      <c r="K2477" s="184"/>
      <c r="L2477" s="183">
        <v>2023</v>
      </c>
      <c r="M2477" s="184"/>
      <c r="N2477" s="184"/>
      <c r="O2477" s="184"/>
    </row>
    <row r="2478" spans="1:15" s="176" customFormat="1" ht="15" x14ac:dyDescent="0.15">
      <c r="A2478" s="183" t="s">
        <v>20</v>
      </c>
      <c r="B2478" s="183" t="s">
        <v>50</v>
      </c>
      <c r="C2478" s="184"/>
      <c r="D2478" s="183" t="s">
        <v>17</v>
      </c>
      <c r="E2478" s="183" t="s">
        <v>28</v>
      </c>
      <c r="F2478" s="185">
        <v>45128</v>
      </c>
      <c r="G2478" s="183" t="s">
        <v>51</v>
      </c>
      <c r="H2478" s="186">
        <v>1060000</v>
      </c>
      <c r="I2478" s="183" t="s">
        <v>19</v>
      </c>
      <c r="J2478" s="183">
        <v>10560</v>
      </c>
      <c r="K2478" s="184"/>
      <c r="L2478" s="183">
        <v>2023</v>
      </c>
      <c r="M2478" s="184"/>
      <c r="N2478" s="184"/>
      <c r="O2478" s="184"/>
    </row>
    <row r="2479" spans="1:15" s="176" customFormat="1" ht="15" x14ac:dyDescent="0.15">
      <c r="A2479" s="183" t="s">
        <v>20</v>
      </c>
      <c r="B2479" s="183" t="s">
        <v>50</v>
      </c>
      <c r="C2479" s="184"/>
      <c r="D2479" s="183" t="s">
        <v>17</v>
      </c>
      <c r="E2479" s="183" t="s">
        <v>28</v>
      </c>
      <c r="F2479" s="185">
        <v>45129</v>
      </c>
      <c r="G2479" s="183" t="s">
        <v>51</v>
      </c>
      <c r="H2479" s="186">
        <v>620000</v>
      </c>
      <c r="I2479" s="183" t="s">
        <v>19</v>
      </c>
      <c r="J2479" s="183">
        <v>6160</v>
      </c>
      <c r="K2479" s="184"/>
      <c r="L2479" s="183">
        <v>2023</v>
      </c>
      <c r="M2479" s="184"/>
      <c r="N2479" s="184"/>
      <c r="O2479" s="184"/>
    </row>
    <row r="2480" spans="1:15" s="176" customFormat="1" ht="15" x14ac:dyDescent="0.15">
      <c r="A2480" s="183" t="s">
        <v>20</v>
      </c>
      <c r="B2480" s="183" t="s">
        <v>50</v>
      </c>
      <c r="C2480" s="184"/>
      <c r="D2480" s="183" t="s">
        <v>17</v>
      </c>
      <c r="E2480" s="183" t="s">
        <v>28</v>
      </c>
      <c r="F2480" s="185">
        <v>45130</v>
      </c>
      <c r="G2480" s="183" t="s">
        <v>51</v>
      </c>
      <c r="H2480" s="186">
        <v>440000</v>
      </c>
      <c r="I2480" s="183" t="s">
        <v>19</v>
      </c>
      <c r="J2480" s="183">
        <v>4400</v>
      </c>
      <c r="K2480" s="184"/>
      <c r="L2480" s="183">
        <v>2023</v>
      </c>
      <c r="M2480" s="184"/>
      <c r="N2480" s="184"/>
      <c r="O2480" s="184"/>
    </row>
    <row r="2481" spans="1:15" s="176" customFormat="1" ht="15" x14ac:dyDescent="0.15">
      <c r="A2481" s="183" t="s">
        <v>20</v>
      </c>
      <c r="B2481" s="183" t="s">
        <v>50</v>
      </c>
      <c r="C2481" s="184"/>
      <c r="D2481" s="183" t="s">
        <v>17</v>
      </c>
      <c r="E2481" s="183" t="s">
        <v>28</v>
      </c>
      <c r="F2481" s="185">
        <v>45131</v>
      </c>
      <c r="G2481" s="183" t="s">
        <v>51</v>
      </c>
      <c r="H2481" s="186">
        <v>970000</v>
      </c>
      <c r="I2481" s="183" t="s">
        <v>19</v>
      </c>
      <c r="J2481" s="183">
        <v>9680</v>
      </c>
      <c r="K2481" s="184"/>
      <c r="L2481" s="183">
        <v>2023</v>
      </c>
      <c r="M2481" s="184"/>
      <c r="N2481" s="184"/>
      <c r="O2481" s="184"/>
    </row>
    <row r="2482" spans="1:15" s="176" customFormat="1" ht="15" x14ac:dyDescent="0.15">
      <c r="A2482" s="183" t="s">
        <v>20</v>
      </c>
      <c r="B2482" s="183" t="s">
        <v>50</v>
      </c>
      <c r="C2482" s="184"/>
      <c r="D2482" s="183" t="s">
        <v>17</v>
      </c>
      <c r="E2482" s="183" t="s">
        <v>28</v>
      </c>
      <c r="F2482" s="185">
        <v>45132</v>
      </c>
      <c r="G2482" s="183" t="s">
        <v>51</v>
      </c>
      <c r="H2482" s="186">
        <v>440000</v>
      </c>
      <c r="I2482" s="183" t="s">
        <v>19</v>
      </c>
      <c r="J2482" s="183">
        <v>4400</v>
      </c>
      <c r="K2482" s="184"/>
      <c r="L2482" s="183">
        <v>2023</v>
      </c>
      <c r="M2482" s="184"/>
      <c r="N2482" s="184"/>
      <c r="O2482" s="184"/>
    </row>
    <row r="2483" spans="1:15" s="176" customFormat="1" ht="15" x14ac:dyDescent="0.15">
      <c r="A2483" s="183" t="s">
        <v>20</v>
      </c>
      <c r="B2483" s="183" t="s">
        <v>50</v>
      </c>
      <c r="C2483" s="184"/>
      <c r="D2483" s="183" t="s">
        <v>17</v>
      </c>
      <c r="E2483" s="183" t="s">
        <v>28</v>
      </c>
      <c r="F2483" s="185">
        <v>45133</v>
      </c>
      <c r="G2483" s="183" t="s">
        <v>51</v>
      </c>
      <c r="H2483" s="186">
        <v>700000</v>
      </c>
      <c r="I2483" s="183" t="s">
        <v>19</v>
      </c>
      <c r="J2483" s="183">
        <v>7040</v>
      </c>
      <c r="K2483" s="184"/>
      <c r="L2483" s="183">
        <v>2023</v>
      </c>
      <c r="M2483" s="184"/>
      <c r="N2483" s="184"/>
      <c r="O2483" s="184"/>
    </row>
    <row r="2484" spans="1:15" s="176" customFormat="1" ht="15" x14ac:dyDescent="0.15">
      <c r="A2484" s="183" t="s">
        <v>20</v>
      </c>
      <c r="B2484" s="183" t="s">
        <v>50</v>
      </c>
      <c r="C2484" s="184"/>
      <c r="D2484" s="183" t="s">
        <v>17</v>
      </c>
      <c r="E2484" s="183" t="s">
        <v>28</v>
      </c>
      <c r="F2484" s="185">
        <v>45134</v>
      </c>
      <c r="G2484" s="183" t="s">
        <v>51</v>
      </c>
      <c r="H2484" s="186">
        <v>790000</v>
      </c>
      <c r="I2484" s="183" t="s">
        <v>19</v>
      </c>
      <c r="J2484" s="183">
        <v>7920</v>
      </c>
      <c r="K2484" s="184"/>
      <c r="L2484" s="183">
        <v>2023</v>
      </c>
      <c r="M2484" s="184"/>
      <c r="N2484" s="184"/>
      <c r="O2484" s="184"/>
    </row>
    <row r="2485" spans="1:15" s="176" customFormat="1" ht="15" x14ac:dyDescent="0.15">
      <c r="A2485" s="183" t="s">
        <v>20</v>
      </c>
      <c r="B2485" s="183" t="s">
        <v>50</v>
      </c>
      <c r="C2485" s="184"/>
      <c r="D2485" s="183" t="s">
        <v>17</v>
      </c>
      <c r="E2485" s="183" t="s">
        <v>28</v>
      </c>
      <c r="F2485" s="185">
        <v>45135</v>
      </c>
      <c r="G2485" s="183" t="s">
        <v>51</v>
      </c>
      <c r="H2485" s="186">
        <v>620000</v>
      </c>
      <c r="I2485" s="183" t="s">
        <v>19</v>
      </c>
      <c r="J2485" s="183">
        <v>6160</v>
      </c>
      <c r="K2485" s="184"/>
      <c r="L2485" s="183">
        <v>2023</v>
      </c>
      <c r="M2485" s="184"/>
      <c r="N2485" s="184"/>
      <c r="O2485" s="184"/>
    </row>
    <row r="2486" spans="1:15" s="176" customFormat="1" ht="15" x14ac:dyDescent="0.15">
      <c r="A2486" s="183" t="s">
        <v>20</v>
      </c>
      <c r="B2486" s="183" t="s">
        <v>50</v>
      </c>
      <c r="C2486" s="184"/>
      <c r="D2486" s="183" t="s">
        <v>17</v>
      </c>
      <c r="E2486" s="183" t="s">
        <v>28</v>
      </c>
      <c r="F2486" s="185">
        <v>45136</v>
      </c>
      <c r="G2486" s="183" t="s">
        <v>51</v>
      </c>
      <c r="H2486" s="186">
        <v>440000</v>
      </c>
      <c r="I2486" s="183" t="s">
        <v>19</v>
      </c>
      <c r="J2486" s="183">
        <v>4400</v>
      </c>
      <c r="K2486" s="184"/>
      <c r="L2486" s="183">
        <v>2023</v>
      </c>
      <c r="M2486" s="184"/>
      <c r="N2486" s="184"/>
      <c r="O2486" s="184"/>
    </row>
    <row r="2487" spans="1:15" s="176" customFormat="1" ht="15" x14ac:dyDescent="0.15">
      <c r="A2487" s="183" t="s">
        <v>20</v>
      </c>
      <c r="B2487" s="183" t="s">
        <v>50</v>
      </c>
      <c r="C2487" s="184"/>
      <c r="D2487" s="183" t="s">
        <v>17</v>
      </c>
      <c r="E2487" s="183" t="s">
        <v>28</v>
      </c>
      <c r="F2487" s="185">
        <v>45137</v>
      </c>
      <c r="G2487" s="183" t="s">
        <v>51</v>
      </c>
      <c r="H2487" s="186">
        <v>260000</v>
      </c>
      <c r="I2487" s="183" t="s">
        <v>19</v>
      </c>
      <c r="J2487" s="183">
        <v>2640</v>
      </c>
      <c r="K2487" s="184"/>
      <c r="L2487" s="183">
        <v>2023</v>
      </c>
      <c r="M2487" s="184"/>
      <c r="N2487" s="184"/>
      <c r="O2487" s="184"/>
    </row>
    <row r="2488" spans="1:15" s="176" customFormat="1" ht="15" x14ac:dyDescent="0.15">
      <c r="A2488" s="183" t="s">
        <v>20</v>
      </c>
      <c r="B2488" s="183" t="s">
        <v>50</v>
      </c>
      <c r="C2488" s="184"/>
      <c r="D2488" s="183" t="s">
        <v>17</v>
      </c>
      <c r="E2488" s="183" t="s">
        <v>28</v>
      </c>
      <c r="F2488" s="185">
        <v>45138</v>
      </c>
      <c r="G2488" s="183" t="s">
        <v>51</v>
      </c>
      <c r="H2488" s="186">
        <v>620000</v>
      </c>
      <c r="I2488" s="183" t="s">
        <v>19</v>
      </c>
      <c r="J2488" s="183">
        <v>6160</v>
      </c>
      <c r="K2488" s="184"/>
      <c r="L2488" s="183">
        <v>2023</v>
      </c>
      <c r="M2488" s="184"/>
      <c r="N2488" s="184"/>
      <c r="O2488" s="184"/>
    </row>
    <row r="2489" spans="1:15" s="176" customFormat="1" ht="15" x14ac:dyDescent="0.15">
      <c r="A2489" s="183" t="s">
        <v>20</v>
      </c>
      <c r="B2489" s="183" t="s">
        <v>50</v>
      </c>
      <c r="C2489" s="184"/>
      <c r="D2489" s="183" t="s">
        <v>17</v>
      </c>
      <c r="E2489" s="183" t="s">
        <v>28</v>
      </c>
      <c r="F2489" s="185">
        <v>45139</v>
      </c>
      <c r="G2489" s="183" t="s">
        <v>51</v>
      </c>
      <c r="H2489" s="186">
        <v>620000</v>
      </c>
      <c r="I2489" s="183" t="s">
        <v>19</v>
      </c>
      <c r="J2489" s="183">
        <v>6160</v>
      </c>
      <c r="K2489" s="184"/>
      <c r="L2489" s="183">
        <v>2023</v>
      </c>
      <c r="M2489" s="184"/>
      <c r="N2489" s="184"/>
      <c r="O2489" s="184"/>
    </row>
    <row r="2490" spans="1:15" s="176" customFormat="1" ht="15" x14ac:dyDescent="0.15">
      <c r="A2490" s="183" t="s">
        <v>20</v>
      </c>
      <c r="B2490" s="183" t="s">
        <v>50</v>
      </c>
      <c r="C2490" s="184"/>
      <c r="D2490" s="183" t="s">
        <v>17</v>
      </c>
      <c r="E2490" s="183" t="s">
        <v>28</v>
      </c>
      <c r="F2490" s="185">
        <v>45140</v>
      </c>
      <c r="G2490" s="183" t="s">
        <v>51</v>
      </c>
      <c r="H2490" s="186">
        <v>790000</v>
      </c>
      <c r="I2490" s="183" t="s">
        <v>19</v>
      </c>
      <c r="J2490" s="183">
        <v>7920</v>
      </c>
      <c r="K2490" s="184"/>
      <c r="L2490" s="183">
        <v>2023</v>
      </c>
      <c r="M2490" s="184"/>
      <c r="N2490" s="184"/>
      <c r="O2490" s="184"/>
    </row>
    <row r="2491" spans="1:15" s="176" customFormat="1" ht="15" x14ac:dyDescent="0.15">
      <c r="A2491" s="183" t="s">
        <v>20</v>
      </c>
      <c r="B2491" s="183" t="s">
        <v>50</v>
      </c>
      <c r="C2491" s="184"/>
      <c r="D2491" s="183" t="s">
        <v>17</v>
      </c>
      <c r="E2491" s="183" t="s">
        <v>28</v>
      </c>
      <c r="F2491" s="185">
        <v>45141</v>
      </c>
      <c r="G2491" s="183" t="s">
        <v>51</v>
      </c>
      <c r="H2491" s="186">
        <v>700000</v>
      </c>
      <c r="I2491" s="183" t="s">
        <v>19</v>
      </c>
      <c r="J2491" s="183">
        <v>7040</v>
      </c>
      <c r="K2491" s="184"/>
      <c r="L2491" s="183">
        <v>2023</v>
      </c>
      <c r="M2491" s="184"/>
      <c r="N2491" s="184"/>
      <c r="O2491" s="184"/>
    </row>
    <row r="2492" spans="1:15" s="176" customFormat="1" ht="15" x14ac:dyDescent="0.15">
      <c r="A2492" s="183" t="s">
        <v>20</v>
      </c>
      <c r="B2492" s="183" t="s">
        <v>50</v>
      </c>
      <c r="C2492" s="184"/>
      <c r="D2492" s="183" t="s">
        <v>17</v>
      </c>
      <c r="E2492" s="183" t="s">
        <v>28</v>
      </c>
      <c r="F2492" s="185">
        <v>45142</v>
      </c>
      <c r="G2492" s="183" t="s">
        <v>51</v>
      </c>
      <c r="H2492" s="186">
        <v>700000</v>
      </c>
      <c r="I2492" s="183" t="s">
        <v>19</v>
      </c>
      <c r="J2492" s="183">
        <v>7040</v>
      </c>
      <c r="K2492" s="184"/>
      <c r="L2492" s="183">
        <v>2023</v>
      </c>
      <c r="M2492" s="184"/>
      <c r="N2492" s="184"/>
      <c r="O2492" s="184"/>
    </row>
    <row r="2493" spans="1:15" s="176" customFormat="1" ht="15" x14ac:dyDescent="0.15">
      <c r="A2493" s="183" t="s">
        <v>20</v>
      </c>
      <c r="B2493" s="183" t="s">
        <v>50</v>
      </c>
      <c r="C2493" s="184"/>
      <c r="D2493" s="183" t="s">
        <v>17</v>
      </c>
      <c r="E2493" s="183" t="s">
        <v>28</v>
      </c>
      <c r="F2493" s="185">
        <v>45143</v>
      </c>
      <c r="G2493" s="183" t="s">
        <v>51</v>
      </c>
      <c r="H2493" s="186">
        <v>530000</v>
      </c>
      <c r="I2493" s="183" t="s">
        <v>19</v>
      </c>
      <c r="J2493" s="183">
        <v>5280</v>
      </c>
      <c r="K2493" s="184"/>
      <c r="L2493" s="183">
        <v>2023</v>
      </c>
      <c r="M2493" s="184"/>
      <c r="N2493" s="184"/>
      <c r="O2493" s="184"/>
    </row>
    <row r="2494" spans="1:15" s="176" customFormat="1" ht="15" x14ac:dyDescent="0.15">
      <c r="A2494" s="183" t="s">
        <v>20</v>
      </c>
      <c r="B2494" s="183" t="s">
        <v>50</v>
      </c>
      <c r="C2494" s="184"/>
      <c r="D2494" s="183" t="s">
        <v>17</v>
      </c>
      <c r="E2494" s="183" t="s">
        <v>28</v>
      </c>
      <c r="F2494" s="185">
        <v>45144</v>
      </c>
      <c r="G2494" s="183" t="s">
        <v>51</v>
      </c>
      <c r="H2494" s="186">
        <v>530000</v>
      </c>
      <c r="I2494" s="183" t="s">
        <v>19</v>
      </c>
      <c r="J2494" s="183">
        <v>5280</v>
      </c>
      <c r="K2494" s="184"/>
      <c r="L2494" s="183">
        <v>2023</v>
      </c>
      <c r="M2494" s="184"/>
      <c r="N2494" s="184"/>
      <c r="O2494" s="184"/>
    </row>
    <row r="2495" spans="1:15" s="176" customFormat="1" ht="15" x14ac:dyDescent="0.15">
      <c r="A2495" s="183" t="s">
        <v>20</v>
      </c>
      <c r="B2495" s="183" t="s">
        <v>50</v>
      </c>
      <c r="C2495" s="184"/>
      <c r="D2495" s="183" t="s">
        <v>17</v>
      </c>
      <c r="E2495" s="183" t="s">
        <v>28</v>
      </c>
      <c r="F2495" s="185">
        <v>45145</v>
      </c>
      <c r="G2495" s="183" t="s">
        <v>51</v>
      </c>
      <c r="H2495" s="186">
        <v>700000</v>
      </c>
      <c r="I2495" s="183" t="s">
        <v>19</v>
      </c>
      <c r="J2495" s="183">
        <v>7040</v>
      </c>
      <c r="K2495" s="184"/>
      <c r="L2495" s="183">
        <v>2023</v>
      </c>
      <c r="M2495" s="184"/>
      <c r="N2495" s="184"/>
      <c r="O2495" s="184"/>
    </row>
    <row r="2496" spans="1:15" s="176" customFormat="1" ht="15" x14ac:dyDescent="0.15">
      <c r="A2496" s="183" t="s">
        <v>20</v>
      </c>
      <c r="B2496" s="183" t="s">
        <v>50</v>
      </c>
      <c r="C2496" s="184"/>
      <c r="D2496" s="183" t="s">
        <v>17</v>
      </c>
      <c r="E2496" s="183" t="s">
        <v>28</v>
      </c>
      <c r="F2496" s="185">
        <v>45146</v>
      </c>
      <c r="G2496" s="183" t="s">
        <v>51</v>
      </c>
      <c r="H2496" s="186">
        <v>790000</v>
      </c>
      <c r="I2496" s="183" t="s">
        <v>19</v>
      </c>
      <c r="J2496" s="183">
        <v>7920</v>
      </c>
      <c r="K2496" s="184"/>
      <c r="L2496" s="183">
        <v>2023</v>
      </c>
      <c r="M2496" s="184"/>
      <c r="N2496" s="184"/>
      <c r="O2496" s="184"/>
    </row>
    <row r="2497" spans="1:15" s="176" customFormat="1" ht="15" x14ac:dyDescent="0.15">
      <c r="A2497" s="183" t="s">
        <v>20</v>
      </c>
      <c r="B2497" s="183" t="s">
        <v>50</v>
      </c>
      <c r="C2497" s="184"/>
      <c r="D2497" s="183" t="s">
        <v>17</v>
      </c>
      <c r="E2497" s="183" t="s">
        <v>28</v>
      </c>
      <c r="F2497" s="185">
        <v>45147</v>
      </c>
      <c r="G2497" s="183" t="s">
        <v>51</v>
      </c>
      <c r="H2497" s="186">
        <v>970000</v>
      </c>
      <c r="I2497" s="183" t="s">
        <v>19</v>
      </c>
      <c r="J2497" s="183">
        <v>9680</v>
      </c>
      <c r="K2497" s="184"/>
      <c r="L2497" s="183">
        <v>2023</v>
      </c>
      <c r="M2497" s="184"/>
      <c r="N2497" s="184"/>
      <c r="O2497" s="184"/>
    </row>
    <row r="2498" spans="1:15" s="176" customFormat="1" ht="15" x14ac:dyDescent="0.15">
      <c r="A2498" s="183" t="s">
        <v>20</v>
      </c>
      <c r="B2498" s="183" t="s">
        <v>50</v>
      </c>
      <c r="C2498" s="184"/>
      <c r="D2498" s="183" t="s">
        <v>17</v>
      </c>
      <c r="E2498" s="183" t="s">
        <v>28</v>
      </c>
      <c r="F2498" s="185">
        <v>45148</v>
      </c>
      <c r="G2498" s="183" t="s">
        <v>51</v>
      </c>
      <c r="H2498" s="186">
        <v>620000</v>
      </c>
      <c r="I2498" s="183" t="s">
        <v>19</v>
      </c>
      <c r="J2498" s="183">
        <v>6160</v>
      </c>
      <c r="K2498" s="184"/>
      <c r="L2498" s="183">
        <v>2023</v>
      </c>
      <c r="M2498" s="184"/>
      <c r="N2498" s="184"/>
      <c r="O2498" s="184"/>
    </row>
    <row r="2499" spans="1:15" s="176" customFormat="1" ht="15" x14ac:dyDescent="0.15">
      <c r="A2499" s="183" t="s">
        <v>20</v>
      </c>
      <c r="B2499" s="183" t="s">
        <v>50</v>
      </c>
      <c r="C2499" s="184"/>
      <c r="D2499" s="183" t="s">
        <v>17</v>
      </c>
      <c r="E2499" s="183" t="s">
        <v>28</v>
      </c>
      <c r="F2499" s="185">
        <v>45149</v>
      </c>
      <c r="G2499" s="183" t="s">
        <v>51</v>
      </c>
      <c r="H2499" s="186">
        <v>1230000</v>
      </c>
      <c r="I2499" s="183" t="s">
        <v>19</v>
      </c>
      <c r="J2499" s="183">
        <v>12320</v>
      </c>
      <c r="K2499" s="184"/>
      <c r="L2499" s="183">
        <v>2023</v>
      </c>
      <c r="M2499" s="184"/>
      <c r="N2499" s="184"/>
      <c r="O2499" s="184"/>
    </row>
    <row r="2500" spans="1:15" s="176" customFormat="1" ht="15" x14ac:dyDescent="0.15">
      <c r="A2500" s="183" t="s">
        <v>20</v>
      </c>
      <c r="B2500" s="183" t="s">
        <v>50</v>
      </c>
      <c r="C2500" s="184"/>
      <c r="D2500" s="183" t="s">
        <v>17</v>
      </c>
      <c r="E2500" s="183" t="s">
        <v>28</v>
      </c>
      <c r="F2500" s="185">
        <v>45150</v>
      </c>
      <c r="G2500" s="183" t="s">
        <v>51</v>
      </c>
      <c r="H2500" s="186">
        <v>1060000</v>
      </c>
      <c r="I2500" s="183" t="s">
        <v>19</v>
      </c>
      <c r="J2500" s="183">
        <v>10560</v>
      </c>
      <c r="K2500" s="184"/>
      <c r="L2500" s="183">
        <v>2023</v>
      </c>
      <c r="M2500" s="184"/>
      <c r="N2500" s="184"/>
      <c r="O2500" s="184"/>
    </row>
    <row r="2501" spans="1:15" s="176" customFormat="1" ht="15" x14ac:dyDescent="0.15">
      <c r="A2501" s="183" t="s">
        <v>20</v>
      </c>
      <c r="B2501" s="183" t="s">
        <v>50</v>
      </c>
      <c r="C2501" s="184"/>
      <c r="D2501" s="183" t="s">
        <v>17</v>
      </c>
      <c r="E2501" s="183" t="s">
        <v>28</v>
      </c>
      <c r="F2501" s="185">
        <v>45151</v>
      </c>
      <c r="G2501" s="183" t="s">
        <v>51</v>
      </c>
      <c r="H2501" s="186">
        <v>350000</v>
      </c>
      <c r="I2501" s="183" t="s">
        <v>19</v>
      </c>
      <c r="J2501" s="183">
        <v>3520</v>
      </c>
      <c r="K2501" s="184"/>
      <c r="L2501" s="183">
        <v>2023</v>
      </c>
      <c r="M2501" s="184"/>
      <c r="N2501" s="184"/>
      <c r="O2501" s="184"/>
    </row>
    <row r="2502" spans="1:15" s="176" customFormat="1" ht="15" x14ac:dyDescent="0.15">
      <c r="A2502" s="183" t="s">
        <v>20</v>
      </c>
      <c r="B2502" s="183" t="s">
        <v>50</v>
      </c>
      <c r="C2502" s="184"/>
      <c r="D2502" s="183" t="s">
        <v>17</v>
      </c>
      <c r="E2502" s="183" t="s">
        <v>28</v>
      </c>
      <c r="F2502" s="185">
        <v>45152</v>
      </c>
      <c r="G2502" s="183" t="s">
        <v>51</v>
      </c>
      <c r="H2502" s="186">
        <v>700000</v>
      </c>
      <c r="I2502" s="183" t="s">
        <v>19</v>
      </c>
      <c r="J2502" s="183">
        <v>7040</v>
      </c>
      <c r="K2502" s="184"/>
      <c r="L2502" s="183">
        <v>2023</v>
      </c>
      <c r="M2502" s="184"/>
      <c r="N2502" s="184"/>
      <c r="O2502" s="184"/>
    </row>
    <row r="2503" spans="1:15" s="176" customFormat="1" ht="15" x14ac:dyDescent="0.15">
      <c r="A2503" s="183" t="s">
        <v>20</v>
      </c>
      <c r="B2503" s="183" t="s">
        <v>50</v>
      </c>
      <c r="C2503" s="184"/>
      <c r="D2503" s="183" t="s">
        <v>17</v>
      </c>
      <c r="E2503" s="183" t="s">
        <v>28</v>
      </c>
      <c r="F2503" s="185">
        <v>45153</v>
      </c>
      <c r="G2503" s="183" t="s">
        <v>51</v>
      </c>
      <c r="H2503" s="186">
        <v>700000</v>
      </c>
      <c r="I2503" s="183" t="s">
        <v>19</v>
      </c>
      <c r="J2503" s="183">
        <v>7040</v>
      </c>
      <c r="K2503" s="184"/>
      <c r="L2503" s="183">
        <v>2023</v>
      </c>
      <c r="M2503" s="184"/>
      <c r="N2503" s="184"/>
      <c r="O2503" s="184"/>
    </row>
    <row r="2504" spans="1:15" s="176" customFormat="1" ht="15" x14ac:dyDescent="0.15">
      <c r="A2504" s="183" t="s">
        <v>20</v>
      </c>
      <c r="B2504" s="183" t="s">
        <v>50</v>
      </c>
      <c r="C2504" s="184"/>
      <c r="D2504" s="183" t="s">
        <v>17</v>
      </c>
      <c r="E2504" s="183" t="s">
        <v>28</v>
      </c>
      <c r="F2504" s="185">
        <v>45154</v>
      </c>
      <c r="G2504" s="183" t="s">
        <v>51</v>
      </c>
      <c r="H2504" s="186">
        <v>790000</v>
      </c>
      <c r="I2504" s="183" t="s">
        <v>19</v>
      </c>
      <c r="J2504" s="183">
        <v>7920</v>
      </c>
      <c r="K2504" s="184"/>
      <c r="L2504" s="183">
        <v>2023</v>
      </c>
      <c r="M2504" s="184"/>
      <c r="N2504" s="184"/>
      <c r="O2504" s="184"/>
    </row>
    <row r="2505" spans="1:15" s="176" customFormat="1" ht="15" x14ac:dyDescent="0.15">
      <c r="A2505" s="183" t="s">
        <v>20</v>
      </c>
      <c r="B2505" s="183" t="s">
        <v>50</v>
      </c>
      <c r="C2505" s="184"/>
      <c r="D2505" s="183" t="s">
        <v>17</v>
      </c>
      <c r="E2505" s="183" t="s">
        <v>28</v>
      </c>
      <c r="F2505" s="185">
        <v>45155</v>
      </c>
      <c r="G2505" s="183" t="s">
        <v>51</v>
      </c>
      <c r="H2505" s="186">
        <v>970000</v>
      </c>
      <c r="I2505" s="183" t="s">
        <v>19</v>
      </c>
      <c r="J2505" s="183">
        <v>9680</v>
      </c>
      <c r="K2505" s="184"/>
      <c r="L2505" s="183">
        <v>2023</v>
      </c>
      <c r="M2505" s="184"/>
      <c r="N2505" s="184"/>
      <c r="O2505" s="184"/>
    </row>
    <row r="2506" spans="1:15" s="176" customFormat="1" ht="15" x14ac:dyDescent="0.15">
      <c r="A2506" s="183" t="s">
        <v>20</v>
      </c>
      <c r="B2506" s="183" t="s">
        <v>50</v>
      </c>
      <c r="C2506" s="184"/>
      <c r="D2506" s="183" t="s">
        <v>17</v>
      </c>
      <c r="E2506" s="183" t="s">
        <v>28</v>
      </c>
      <c r="F2506" s="185">
        <v>45156</v>
      </c>
      <c r="G2506" s="183" t="s">
        <v>51</v>
      </c>
      <c r="H2506" s="186">
        <v>1320000</v>
      </c>
      <c r="I2506" s="183" t="s">
        <v>19</v>
      </c>
      <c r="J2506" s="183">
        <v>13200</v>
      </c>
      <c r="K2506" s="184"/>
      <c r="L2506" s="183">
        <v>2023</v>
      </c>
      <c r="M2506" s="184"/>
      <c r="N2506" s="184"/>
      <c r="O2506" s="184"/>
    </row>
    <row r="2507" spans="1:15" s="176" customFormat="1" ht="15" x14ac:dyDescent="0.15">
      <c r="A2507" s="183" t="s">
        <v>20</v>
      </c>
      <c r="B2507" s="183" t="s">
        <v>50</v>
      </c>
      <c r="C2507" s="184"/>
      <c r="D2507" s="183" t="s">
        <v>17</v>
      </c>
      <c r="E2507" s="183" t="s">
        <v>28</v>
      </c>
      <c r="F2507" s="185">
        <v>45157</v>
      </c>
      <c r="G2507" s="183" t="s">
        <v>51</v>
      </c>
      <c r="H2507" s="186">
        <v>620000</v>
      </c>
      <c r="I2507" s="183" t="s">
        <v>19</v>
      </c>
      <c r="J2507" s="183">
        <v>6160</v>
      </c>
      <c r="K2507" s="184"/>
      <c r="L2507" s="183">
        <v>2023</v>
      </c>
      <c r="M2507" s="184"/>
      <c r="N2507" s="184"/>
      <c r="O2507" s="184"/>
    </row>
    <row r="2508" spans="1:15" s="176" customFormat="1" ht="15" x14ac:dyDescent="0.15">
      <c r="A2508" s="183" t="s">
        <v>20</v>
      </c>
      <c r="B2508" s="183" t="s">
        <v>50</v>
      </c>
      <c r="C2508" s="184"/>
      <c r="D2508" s="183" t="s">
        <v>17</v>
      </c>
      <c r="E2508" s="183" t="s">
        <v>28</v>
      </c>
      <c r="F2508" s="185">
        <v>45158</v>
      </c>
      <c r="G2508" s="183" t="s">
        <v>51</v>
      </c>
      <c r="H2508" s="186">
        <v>350000</v>
      </c>
      <c r="I2508" s="183" t="s">
        <v>19</v>
      </c>
      <c r="J2508" s="183">
        <v>3520</v>
      </c>
      <c r="K2508" s="184"/>
      <c r="L2508" s="183">
        <v>2023</v>
      </c>
      <c r="M2508" s="184"/>
      <c r="N2508" s="184"/>
      <c r="O2508" s="184"/>
    </row>
    <row r="2509" spans="1:15" s="176" customFormat="1" ht="15" x14ac:dyDescent="0.15">
      <c r="A2509" s="183" t="s">
        <v>20</v>
      </c>
      <c r="B2509" s="183" t="s">
        <v>50</v>
      </c>
      <c r="C2509" s="184"/>
      <c r="D2509" s="183" t="s">
        <v>17</v>
      </c>
      <c r="E2509" s="183" t="s">
        <v>28</v>
      </c>
      <c r="F2509" s="185">
        <v>45159</v>
      </c>
      <c r="G2509" s="183" t="s">
        <v>51</v>
      </c>
      <c r="H2509" s="186">
        <v>620000</v>
      </c>
      <c r="I2509" s="183" t="s">
        <v>19</v>
      </c>
      <c r="J2509" s="183">
        <v>6160</v>
      </c>
      <c r="K2509" s="184"/>
      <c r="L2509" s="183">
        <v>2023</v>
      </c>
      <c r="M2509" s="184"/>
      <c r="N2509" s="184"/>
      <c r="O2509" s="184"/>
    </row>
    <row r="2510" spans="1:15" s="176" customFormat="1" ht="15" x14ac:dyDescent="0.15">
      <c r="A2510" s="183" t="s">
        <v>20</v>
      </c>
      <c r="B2510" s="183" t="s">
        <v>50</v>
      </c>
      <c r="C2510" s="184"/>
      <c r="D2510" s="183" t="s">
        <v>17</v>
      </c>
      <c r="E2510" s="183" t="s">
        <v>28</v>
      </c>
      <c r="F2510" s="185">
        <v>45160</v>
      </c>
      <c r="G2510" s="183" t="s">
        <v>51</v>
      </c>
      <c r="H2510" s="186">
        <v>1060000</v>
      </c>
      <c r="I2510" s="183" t="s">
        <v>19</v>
      </c>
      <c r="J2510" s="183">
        <v>10560</v>
      </c>
      <c r="K2510" s="184"/>
      <c r="L2510" s="183">
        <v>2023</v>
      </c>
      <c r="M2510" s="184"/>
      <c r="N2510" s="184"/>
      <c r="O2510" s="184"/>
    </row>
    <row r="2511" spans="1:15" s="176" customFormat="1" ht="15" x14ac:dyDescent="0.15">
      <c r="A2511" s="183" t="s">
        <v>20</v>
      </c>
      <c r="B2511" s="183" t="s">
        <v>50</v>
      </c>
      <c r="C2511" s="184"/>
      <c r="D2511" s="183" t="s">
        <v>17</v>
      </c>
      <c r="E2511" s="183" t="s">
        <v>28</v>
      </c>
      <c r="F2511" s="185">
        <v>45161</v>
      </c>
      <c r="G2511" s="183" t="s">
        <v>51</v>
      </c>
      <c r="H2511" s="186">
        <v>700000</v>
      </c>
      <c r="I2511" s="183" t="s">
        <v>19</v>
      </c>
      <c r="J2511" s="183">
        <v>7040</v>
      </c>
      <c r="K2511" s="184"/>
      <c r="L2511" s="183">
        <v>2023</v>
      </c>
      <c r="M2511" s="184"/>
      <c r="N2511" s="184"/>
      <c r="O2511" s="184"/>
    </row>
    <row r="2512" spans="1:15" s="176" customFormat="1" ht="15" x14ac:dyDescent="0.15">
      <c r="A2512" s="183" t="s">
        <v>20</v>
      </c>
      <c r="B2512" s="183" t="s">
        <v>50</v>
      </c>
      <c r="C2512" s="184"/>
      <c r="D2512" s="183" t="s">
        <v>17</v>
      </c>
      <c r="E2512" s="183" t="s">
        <v>28</v>
      </c>
      <c r="F2512" s="185">
        <v>45162</v>
      </c>
      <c r="G2512" s="183" t="s">
        <v>51</v>
      </c>
      <c r="H2512" s="186">
        <v>790000</v>
      </c>
      <c r="I2512" s="183" t="s">
        <v>19</v>
      </c>
      <c r="J2512" s="183">
        <v>7920</v>
      </c>
      <c r="K2512" s="184"/>
      <c r="L2512" s="183">
        <v>2023</v>
      </c>
      <c r="M2512" s="184"/>
      <c r="N2512" s="184"/>
      <c r="O2512" s="184"/>
    </row>
    <row r="2513" spans="1:15" s="176" customFormat="1" ht="15" x14ac:dyDescent="0.15">
      <c r="A2513" s="183" t="s">
        <v>20</v>
      </c>
      <c r="B2513" s="183" t="s">
        <v>50</v>
      </c>
      <c r="C2513" s="184"/>
      <c r="D2513" s="183" t="s">
        <v>17</v>
      </c>
      <c r="E2513" s="183" t="s">
        <v>28</v>
      </c>
      <c r="F2513" s="185">
        <v>45163</v>
      </c>
      <c r="G2513" s="183" t="s">
        <v>51</v>
      </c>
      <c r="H2513" s="186">
        <v>970000</v>
      </c>
      <c r="I2513" s="183" t="s">
        <v>19</v>
      </c>
      <c r="J2513" s="183">
        <v>9680</v>
      </c>
      <c r="K2513" s="184"/>
      <c r="L2513" s="183">
        <v>2023</v>
      </c>
      <c r="M2513" s="184"/>
      <c r="N2513" s="184"/>
      <c r="O2513" s="184"/>
    </row>
    <row r="2514" spans="1:15" s="176" customFormat="1" ht="15" x14ac:dyDescent="0.15">
      <c r="A2514" s="183" t="s">
        <v>20</v>
      </c>
      <c r="B2514" s="183" t="s">
        <v>50</v>
      </c>
      <c r="C2514" s="184"/>
      <c r="D2514" s="183" t="s">
        <v>17</v>
      </c>
      <c r="E2514" s="183" t="s">
        <v>28</v>
      </c>
      <c r="F2514" s="185">
        <v>45164</v>
      </c>
      <c r="G2514" s="183" t="s">
        <v>51</v>
      </c>
      <c r="H2514" s="186">
        <v>700000</v>
      </c>
      <c r="I2514" s="183" t="s">
        <v>19</v>
      </c>
      <c r="J2514" s="183">
        <v>7040</v>
      </c>
      <c r="K2514" s="184"/>
      <c r="L2514" s="183">
        <v>2023</v>
      </c>
      <c r="M2514" s="184"/>
      <c r="N2514" s="184"/>
      <c r="O2514" s="184"/>
    </row>
    <row r="2515" spans="1:15" s="176" customFormat="1" ht="15" x14ac:dyDescent="0.15">
      <c r="A2515" s="183" t="s">
        <v>20</v>
      </c>
      <c r="B2515" s="183" t="s">
        <v>50</v>
      </c>
      <c r="C2515" s="184"/>
      <c r="D2515" s="183" t="s">
        <v>17</v>
      </c>
      <c r="E2515" s="183" t="s">
        <v>28</v>
      </c>
      <c r="F2515" s="185">
        <v>45165</v>
      </c>
      <c r="G2515" s="183" t="s">
        <v>51</v>
      </c>
      <c r="H2515" s="186">
        <v>350000</v>
      </c>
      <c r="I2515" s="183" t="s">
        <v>19</v>
      </c>
      <c r="J2515" s="183">
        <v>3520</v>
      </c>
      <c r="K2515" s="184"/>
      <c r="L2515" s="183">
        <v>2023</v>
      </c>
      <c r="M2515" s="184"/>
      <c r="N2515" s="184"/>
      <c r="O2515" s="184"/>
    </row>
    <row r="2516" spans="1:15" s="176" customFormat="1" ht="15" x14ac:dyDescent="0.15">
      <c r="A2516" s="183" t="s">
        <v>20</v>
      </c>
      <c r="B2516" s="183" t="s">
        <v>50</v>
      </c>
      <c r="C2516" s="184"/>
      <c r="D2516" s="183" t="s">
        <v>17</v>
      </c>
      <c r="E2516" s="183" t="s">
        <v>28</v>
      </c>
      <c r="F2516" s="185">
        <v>45166</v>
      </c>
      <c r="G2516" s="183" t="s">
        <v>51</v>
      </c>
      <c r="H2516" s="186">
        <v>700000</v>
      </c>
      <c r="I2516" s="183" t="s">
        <v>19</v>
      </c>
      <c r="J2516" s="183">
        <v>7040</v>
      </c>
      <c r="K2516" s="184"/>
      <c r="L2516" s="183">
        <v>2023</v>
      </c>
      <c r="M2516" s="184"/>
      <c r="N2516" s="184"/>
      <c r="O2516" s="184"/>
    </row>
    <row r="2517" spans="1:15" s="176" customFormat="1" ht="15" x14ac:dyDescent="0.15">
      <c r="A2517" s="183" t="s">
        <v>20</v>
      </c>
      <c r="B2517" s="183" t="s">
        <v>50</v>
      </c>
      <c r="C2517" s="184"/>
      <c r="D2517" s="183" t="s">
        <v>17</v>
      </c>
      <c r="E2517" s="183" t="s">
        <v>28</v>
      </c>
      <c r="F2517" s="185">
        <v>45167</v>
      </c>
      <c r="G2517" s="183" t="s">
        <v>51</v>
      </c>
      <c r="H2517" s="186">
        <v>700000</v>
      </c>
      <c r="I2517" s="183" t="s">
        <v>19</v>
      </c>
      <c r="J2517" s="183">
        <v>7040</v>
      </c>
      <c r="K2517" s="184"/>
      <c r="L2517" s="183">
        <v>2023</v>
      </c>
      <c r="M2517" s="184"/>
      <c r="N2517" s="184"/>
      <c r="O2517" s="184"/>
    </row>
    <row r="2518" spans="1:15" s="176" customFormat="1" ht="15" x14ac:dyDescent="0.15">
      <c r="A2518" s="183" t="s">
        <v>20</v>
      </c>
      <c r="B2518" s="183" t="s">
        <v>50</v>
      </c>
      <c r="C2518" s="184"/>
      <c r="D2518" s="183" t="s">
        <v>17</v>
      </c>
      <c r="E2518" s="183" t="s">
        <v>28</v>
      </c>
      <c r="F2518" s="185">
        <v>45168</v>
      </c>
      <c r="G2518" s="183" t="s">
        <v>51</v>
      </c>
      <c r="H2518" s="186">
        <v>620000</v>
      </c>
      <c r="I2518" s="183" t="s">
        <v>19</v>
      </c>
      <c r="J2518" s="183">
        <v>6160</v>
      </c>
      <c r="K2518" s="184"/>
      <c r="L2518" s="183">
        <v>2023</v>
      </c>
      <c r="M2518" s="184"/>
      <c r="N2518" s="184"/>
      <c r="O2518" s="184"/>
    </row>
    <row r="2519" spans="1:15" s="176" customFormat="1" ht="15" x14ac:dyDescent="0.15">
      <c r="A2519" s="183" t="s">
        <v>20</v>
      </c>
      <c r="B2519" s="183" t="s">
        <v>50</v>
      </c>
      <c r="C2519" s="184"/>
      <c r="D2519" s="183" t="s">
        <v>17</v>
      </c>
      <c r="E2519" s="183" t="s">
        <v>28</v>
      </c>
      <c r="F2519" s="185">
        <v>45169</v>
      </c>
      <c r="G2519" s="183" t="s">
        <v>51</v>
      </c>
      <c r="H2519" s="186">
        <v>700000</v>
      </c>
      <c r="I2519" s="183" t="s">
        <v>19</v>
      </c>
      <c r="J2519" s="183">
        <v>7040</v>
      </c>
      <c r="K2519" s="184"/>
      <c r="L2519" s="183">
        <v>2023</v>
      </c>
      <c r="M2519" s="184"/>
      <c r="N2519" s="184"/>
      <c r="O2519" s="184"/>
    </row>
    <row r="2520" spans="1:15" s="176" customFormat="1" ht="15" x14ac:dyDescent="0.15">
      <c r="A2520" s="183" t="s">
        <v>20</v>
      </c>
      <c r="B2520" s="183" t="s">
        <v>50</v>
      </c>
      <c r="C2520" s="184"/>
      <c r="D2520" s="183" t="s">
        <v>17</v>
      </c>
      <c r="E2520" s="183" t="s">
        <v>28</v>
      </c>
      <c r="F2520" s="185">
        <v>45170</v>
      </c>
      <c r="G2520" s="183" t="s">
        <v>51</v>
      </c>
      <c r="H2520" s="186">
        <v>620000</v>
      </c>
      <c r="I2520" s="183" t="s">
        <v>19</v>
      </c>
      <c r="J2520" s="183">
        <v>6160</v>
      </c>
      <c r="K2520" s="184"/>
      <c r="L2520" s="183">
        <v>2023</v>
      </c>
      <c r="M2520" s="184"/>
      <c r="N2520" s="184"/>
      <c r="O2520" s="184"/>
    </row>
    <row r="2521" spans="1:15" s="176" customFormat="1" ht="15" x14ac:dyDescent="0.15">
      <c r="A2521" s="183" t="s">
        <v>20</v>
      </c>
      <c r="B2521" s="183" t="s">
        <v>50</v>
      </c>
      <c r="C2521" s="184"/>
      <c r="D2521" s="183" t="s">
        <v>17</v>
      </c>
      <c r="E2521" s="183" t="s">
        <v>28</v>
      </c>
      <c r="F2521" s="185">
        <v>45171</v>
      </c>
      <c r="G2521" s="183" t="s">
        <v>51</v>
      </c>
      <c r="H2521" s="186">
        <v>620000</v>
      </c>
      <c r="I2521" s="183" t="s">
        <v>19</v>
      </c>
      <c r="J2521" s="183">
        <v>6160</v>
      </c>
      <c r="K2521" s="184"/>
      <c r="L2521" s="183">
        <v>2023</v>
      </c>
      <c r="M2521" s="184"/>
      <c r="N2521" s="184"/>
      <c r="O2521" s="184"/>
    </row>
    <row r="2522" spans="1:15" s="176" customFormat="1" ht="15" x14ac:dyDescent="0.15">
      <c r="A2522" s="183" t="s">
        <v>20</v>
      </c>
      <c r="B2522" s="183" t="s">
        <v>50</v>
      </c>
      <c r="C2522" s="184"/>
      <c r="D2522" s="183" t="s">
        <v>17</v>
      </c>
      <c r="E2522" s="183" t="s">
        <v>28</v>
      </c>
      <c r="F2522" s="185">
        <v>45172</v>
      </c>
      <c r="G2522" s="183" t="s">
        <v>51</v>
      </c>
      <c r="H2522" s="186">
        <v>260000</v>
      </c>
      <c r="I2522" s="183" t="s">
        <v>19</v>
      </c>
      <c r="J2522" s="183">
        <v>2640</v>
      </c>
      <c r="K2522" s="184"/>
      <c r="L2522" s="183">
        <v>2023</v>
      </c>
      <c r="M2522" s="184"/>
      <c r="N2522" s="184"/>
      <c r="O2522" s="184"/>
    </row>
    <row r="2523" spans="1:15" s="176" customFormat="1" ht="15" x14ac:dyDescent="0.15">
      <c r="A2523" s="183" t="s">
        <v>20</v>
      </c>
      <c r="B2523" s="183" t="s">
        <v>50</v>
      </c>
      <c r="C2523" s="184"/>
      <c r="D2523" s="183" t="s">
        <v>17</v>
      </c>
      <c r="E2523" s="183" t="s">
        <v>28</v>
      </c>
      <c r="F2523" s="185">
        <v>45174</v>
      </c>
      <c r="G2523" s="183" t="s">
        <v>51</v>
      </c>
      <c r="H2523" s="186">
        <v>700000</v>
      </c>
      <c r="I2523" s="183" t="s">
        <v>19</v>
      </c>
      <c r="J2523" s="183">
        <v>7040</v>
      </c>
      <c r="K2523" s="184"/>
      <c r="L2523" s="183">
        <v>2023</v>
      </c>
      <c r="M2523" s="184"/>
      <c r="N2523" s="184"/>
      <c r="O2523" s="184"/>
    </row>
    <row r="2524" spans="1:15" s="176" customFormat="1" ht="15" x14ac:dyDescent="0.15">
      <c r="A2524" s="183" t="s">
        <v>20</v>
      </c>
      <c r="B2524" s="183" t="s">
        <v>50</v>
      </c>
      <c r="C2524" s="184"/>
      <c r="D2524" s="183" t="s">
        <v>17</v>
      </c>
      <c r="E2524" s="183" t="s">
        <v>28</v>
      </c>
      <c r="F2524" s="185">
        <v>45175</v>
      </c>
      <c r="G2524" s="183" t="s">
        <v>51</v>
      </c>
      <c r="H2524" s="186">
        <v>700000</v>
      </c>
      <c r="I2524" s="183" t="s">
        <v>19</v>
      </c>
      <c r="J2524" s="183">
        <v>7040</v>
      </c>
      <c r="K2524" s="184"/>
      <c r="L2524" s="183">
        <v>2023</v>
      </c>
      <c r="M2524" s="184"/>
      <c r="N2524" s="184"/>
      <c r="O2524" s="184"/>
    </row>
    <row r="2525" spans="1:15" s="176" customFormat="1" ht="15" x14ac:dyDescent="0.15">
      <c r="A2525" s="183" t="s">
        <v>20</v>
      </c>
      <c r="B2525" s="183" t="s">
        <v>50</v>
      </c>
      <c r="C2525" s="184"/>
      <c r="D2525" s="183" t="s">
        <v>17</v>
      </c>
      <c r="E2525" s="183" t="s">
        <v>28</v>
      </c>
      <c r="F2525" s="185">
        <v>45176</v>
      </c>
      <c r="G2525" s="183" t="s">
        <v>51</v>
      </c>
      <c r="H2525" s="186">
        <v>620000</v>
      </c>
      <c r="I2525" s="183" t="s">
        <v>19</v>
      </c>
      <c r="J2525" s="183">
        <v>6160</v>
      </c>
      <c r="K2525" s="184"/>
      <c r="L2525" s="183">
        <v>2023</v>
      </c>
      <c r="M2525" s="184"/>
      <c r="N2525" s="184"/>
      <c r="O2525" s="184"/>
    </row>
    <row r="2526" spans="1:15" s="176" customFormat="1" ht="15" x14ac:dyDescent="0.15">
      <c r="A2526" s="183" t="s">
        <v>20</v>
      </c>
      <c r="B2526" s="183" t="s">
        <v>50</v>
      </c>
      <c r="C2526" s="184"/>
      <c r="D2526" s="183" t="s">
        <v>17</v>
      </c>
      <c r="E2526" s="183" t="s">
        <v>28</v>
      </c>
      <c r="F2526" s="185">
        <v>45177</v>
      </c>
      <c r="G2526" s="183" t="s">
        <v>51</v>
      </c>
      <c r="H2526" s="186">
        <v>440000</v>
      </c>
      <c r="I2526" s="183" t="s">
        <v>19</v>
      </c>
      <c r="J2526" s="183">
        <v>4400</v>
      </c>
      <c r="K2526" s="184"/>
      <c r="L2526" s="183">
        <v>2023</v>
      </c>
      <c r="M2526" s="184"/>
      <c r="N2526" s="184"/>
      <c r="O2526" s="184"/>
    </row>
    <row r="2527" spans="1:15" s="176" customFormat="1" ht="15" x14ac:dyDescent="0.15">
      <c r="A2527" s="183" t="s">
        <v>20</v>
      </c>
      <c r="B2527" s="183" t="s">
        <v>50</v>
      </c>
      <c r="C2527" s="184"/>
      <c r="D2527" s="183" t="s">
        <v>17</v>
      </c>
      <c r="E2527" s="183" t="s">
        <v>28</v>
      </c>
      <c r="F2527" s="185">
        <v>45178</v>
      </c>
      <c r="G2527" s="183" t="s">
        <v>51</v>
      </c>
      <c r="H2527" s="186">
        <v>350000</v>
      </c>
      <c r="I2527" s="183" t="s">
        <v>19</v>
      </c>
      <c r="J2527" s="183">
        <v>3520</v>
      </c>
      <c r="K2527" s="184"/>
      <c r="L2527" s="183">
        <v>2023</v>
      </c>
      <c r="M2527" s="184"/>
      <c r="N2527" s="184"/>
      <c r="O2527" s="184"/>
    </row>
    <row r="2528" spans="1:15" s="176" customFormat="1" ht="15" x14ac:dyDescent="0.15">
      <c r="A2528" s="183" t="s">
        <v>20</v>
      </c>
      <c r="B2528" s="183" t="s">
        <v>50</v>
      </c>
      <c r="C2528" s="184"/>
      <c r="D2528" s="183" t="s">
        <v>17</v>
      </c>
      <c r="E2528" s="183" t="s">
        <v>28</v>
      </c>
      <c r="F2528" s="185">
        <v>45180</v>
      </c>
      <c r="G2528" s="183" t="s">
        <v>51</v>
      </c>
      <c r="H2528" s="186">
        <v>620000</v>
      </c>
      <c r="I2528" s="183" t="s">
        <v>19</v>
      </c>
      <c r="J2528" s="183">
        <v>6160</v>
      </c>
      <c r="K2528" s="184"/>
      <c r="L2528" s="183">
        <v>2023</v>
      </c>
      <c r="M2528" s="184"/>
      <c r="N2528" s="184"/>
      <c r="O2528" s="184"/>
    </row>
    <row r="2529" spans="1:15" s="176" customFormat="1" ht="15" x14ac:dyDescent="0.15">
      <c r="A2529" s="183" t="s">
        <v>20</v>
      </c>
      <c r="B2529" s="183" t="s">
        <v>50</v>
      </c>
      <c r="C2529" s="184"/>
      <c r="D2529" s="183" t="s">
        <v>17</v>
      </c>
      <c r="E2529" s="183" t="s">
        <v>28</v>
      </c>
      <c r="F2529" s="185">
        <v>45180</v>
      </c>
      <c r="G2529" s="183" t="s">
        <v>51</v>
      </c>
      <c r="H2529" s="186">
        <v>180000</v>
      </c>
      <c r="I2529" s="183" t="s">
        <v>19</v>
      </c>
      <c r="J2529" s="183">
        <v>1760</v>
      </c>
      <c r="K2529" s="184"/>
      <c r="L2529" s="183">
        <v>2023</v>
      </c>
      <c r="M2529" s="184"/>
      <c r="N2529" s="184"/>
      <c r="O2529" s="183" t="s">
        <v>736</v>
      </c>
    </row>
    <row r="2530" spans="1:15" s="176" customFormat="1" ht="15" x14ac:dyDescent="0.15">
      <c r="A2530" s="183" t="s">
        <v>20</v>
      </c>
      <c r="B2530" s="183" t="s">
        <v>50</v>
      </c>
      <c r="C2530" s="184"/>
      <c r="D2530" s="183" t="s">
        <v>17</v>
      </c>
      <c r="E2530" s="183" t="s">
        <v>28</v>
      </c>
      <c r="F2530" s="185">
        <v>45181</v>
      </c>
      <c r="G2530" s="183" t="s">
        <v>51</v>
      </c>
      <c r="H2530" s="186">
        <v>350000</v>
      </c>
      <c r="I2530" s="183" t="s">
        <v>19</v>
      </c>
      <c r="J2530" s="183">
        <v>3520</v>
      </c>
      <c r="K2530" s="184"/>
      <c r="L2530" s="183">
        <v>2023</v>
      </c>
      <c r="M2530" s="184"/>
      <c r="N2530" s="184"/>
      <c r="O2530" s="184"/>
    </row>
    <row r="2531" spans="1:15" s="176" customFormat="1" ht="15" x14ac:dyDescent="0.15">
      <c r="A2531" s="183" t="s">
        <v>20</v>
      </c>
      <c r="B2531" s="183" t="s">
        <v>50</v>
      </c>
      <c r="C2531" s="184"/>
      <c r="D2531" s="183" t="s">
        <v>17</v>
      </c>
      <c r="E2531" s="183" t="s">
        <v>28</v>
      </c>
      <c r="F2531" s="185">
        <v>45182</v>
      </c>
      <c r="G2531" s="183" t="s">
        <v>51</v>
      </c>
      <c r="H2531" s="186">
        <v>440000</v>
      </c>
      <c r="I2531" s="183" t="s">
        <v>19</v>
      </c>
      <c r="J2531" s="183">
        <v>4400</v>
      </c>
      <c r="K2531" s="184"/>
      <c r="L2531" s="183">
        <v>2023</v>
      </c>
      <c r="M2531" s="184"/>
      <c r="N2531" s="184"/>
      <c r="O2531" s="184"/>
    </row>
    <row r="2532" spans="1:15" s="176" customFormat="1" ht="15" x14ac:dyDescent="0.15">
      <c r="A2532" s="183" t="s">
        <v>20</v>
      </c>
      <c r="B2532" s="183" t="s">
        <v>50</v>
      </c>
      <c r="C2532" s="184"/>
      <c r="D2532" s="183" t="s">
        <v>17</v>
      </c>
      <c r="E2532" s="183" t="s">
        <v>28</v>
      </c>
      <c r="F2532" s="185">
        <v>45183</v>
      </c>
      <c r="G2532" s="183" t="s">
        <v>51</v>
      </c>
      <c r="H2532" s="186">
        <v>350000</v>
      </c>
      <c r="I2532" s="183" t="s">
        <v>19</v>
      </c>
      <c r="J2532" s="183">
        <v>3520</v>
      </c>
      <c r="K2532" s="184"/>
      <c r="L2532" s="183">
        <v>2023</v>
      </c>
      <c r="M2532" s="184"/>
      <c r="N2532" s="184"/>
      <c r="O2532" s="184"/>
    </row>
    <row r="2533" spans="1:15" s="176" customFormat="1" ht="15" x14ac:dyDescent="0.15">
      <c r="A2533" s="183" t="s">
        <v>20</v>
      </c>
      <c r="B2533" s="183" t="s">
        <v>50</v>
      </c>
      <c r="C2533" s="184"/>
      <c r="D2533" s="183" t="s">
        <v>17</v>
      </c>
      <c r="E2533" s="183" t="s">
        <v>28</v>
      </c>
      <c r="F2533" s="185">
        <v>45184</v>
      </c>
      <c r="G2533" s="183" t="s">
        <v>51</v>
      </c>
      <c r="H2533" s="186">
        <v>620000</v>
      </c>
      <c r="I2533" s="183" t="s">
        <v>19</v>
      </c>
      <c r="J2533" s="183">
        <v>6160</v>
      </c>
      <c r="K2533" s="184"/>
      <c r="L2533" s="183">
        <v>2023</v>
      </c>
      <c r="M2533" s="184"/>
      <c r="N2533" s="184"/>
      <c r="O2533" s="184"/>
    </row>
    <row r="2534" spans="1:15" s="176" customFormat="1" ht="15" x14ac:dyDescent="0.15">
      <c r="A2534" s="183" t="s">
        <v>20</v>
      </c>
      <c r="B2534" s="183" t="s">
        <v>50</v>
      </c>
      <c r="C2534" s="184"/>
      <c r="D2534" s="183" t="s">
        <v>17</v>
      </c>
      <c r="E2534" s="183" t="s">
        <v>28</v>
      </c>
      <c r="F2534" s="185">
        <v>45185</v>
      </c>
      <c r="G2534" s="183" t="s">
        <v>51</v>
      </c>
      <c r="H2534" s="186">
        <v>530000</v>
      </c>
      <c r="I2534" s="183" t="s">
        <v>19</v>
      </c>
      <c r="J2534" s="183">
        <v>5280</v>
      </c>
      <c r="K2534" s="184"/>
      <c r="L2534" s="183">
        <v>2023</v>
      </c>
      <c r="M2534" s="184"/>
      <c r="N2534" s="184"/>
      <c r="O2534" s="184"/>
    </row>
    <row r="2535" spans="1:15" s="176" customFormat="1" ht="15" x14ac:dyDescent="0.15">
      <c r="A2535" s="183" t="s">
        <v>20</v>
      </c>
      <c r="B2535" s="183" t="s">
        <v>50</v>
      </c>
      <c r="C2535" s="184"/>
      <c r="D2535" s="183" t="s">
        <v>17</v>
      </c>
      <c r="E2535" s="183" t="s">
        <v>28</v>
      </c>
      <c r="F2535" s="185">
        <v>45187</v>
      </c>
      <c r="G2535" s="183" t="s">
        <v>51</v>
      </c>
      <c r="H2535" s="186">
        <v>700000</v>
      </c>
      <c r="I2535" s="183" t="s">
        <v>19</v>
      </c>
      <c r="J2535" s="183">
        <v>7040</v>
      </c>
      <c r="K2535" s="184"/>
      <c r="L2535" s="183">
        <v>2023</v>
      </c>
      <c r="M2535" s="184"/>
      <c r="N2535" s="184"/>
      <c r="O2535" s="184"/>
    </row>
    <row r="2536" spans="1:15" s="176" customFormat="1" ht="15" x14ac:dyDescent="0.15">
      <c r="A2536" s="183" t="s">
        <v>20</v>
      </c>
      <c r="B2536" s="183" t="s">
        <v>50</v>
      </c>
      <c r="C2536" s="184"/>
      <c r="D2536" s="183" t="s">
        <v>17</v>
      </c>
      <c r="E2536" s="183" t="s">
        <v>28</v>
      </c>
      <c r="F2536" s="185">
        <v>45188</v>
      </c>
      <c r="G2536" s="183" t="s">
        <v>51</v>
      </c>
      <c r="H2536" s="186">
        <v>620000</v>
      </c>
      <c r="I2536" s="183" t="s">
        <v>19</v>
      </c>
      <c r="J2536" s="183">
        <v>6160</v>
      </c>
      <c r="K2536" s="184"/>
      <c r="L2536" s="183">
        <v>2023</v>
      </c>
      <c r="M2536" s="184"/>
      <c r="N2536" s="184"/>
      <c r="O2536" s="184"/>
    </row>
    <row r="2537" spans="1:15" s="176" customFormat="1" ht="15" x14ac:dyDescent="0.15">
      <c r="A2537" s="183" t="s">
        <v>20</v>
      </c>
      <c r="B2537" s="183" t="s">
        <v>50</v>
      </c>
      <c r="C2537" s="184"/>
      <c r="D2537" s="183" t="s">
        <v>17</v>
      </c>
      <c r="E2537" s="183" t="s">
        <v>28</v>
      </c>
      <c r="F2537" s="185">
        <v>45189</v>
      </c>
      <c r="G2537" s="183" t="s">
        <v>51</v>
      </c>
      <c r="H2537" s="186">
        <v>700000</v>
      </c>
      <c r="I2537" s="183" t="s">
        <v>19</v>
      </c>
      <c r="J2537" s="183">
        <v>7040</v>
      </c>
      <c r="K2537" s="184"/>
      <c r="L2537" s="183">
        <v>2023</v>
      </c>
      <c r="M2537" s="184"/>
      <c r="N2537" s="184"/>
      <c r="O2537" s="184"/>
    </row>
    <row r="2538" spans="1:15" s="176" customFormat="1" ht="15" x14ac:dyDescent="0.15">
      <c r="A2538" s="183" t="s">
        <v>20</v>
      </c>
      <c r="B2538" s="183" t="s">
        <v>50</v>
      </c>
      <c r="C2538" s="184"/>
      <c r="D2538" s="183" t="s">
        <v>17</v>
      </c>
      <c r="E2538" s="183" t="s">
        <v>28</v>
      </c>
      <c r="F2538" s="185">
        <v>45190</v>
      </c>
      <c r="G2538" s="183" t="s">
        <v>51</v>
      </c>
      <c r="H2538" s="186">
        <v>700000</v>
      </c>
      <c r="I2538" s="183" t="s">
        <v>19</v>
      </c>
      <c r="J2538" s="183">
        <v>7040</v>
      </c>
      <c r="K2538" s="184"/>
      <c r="L2538" s="183">
        <v>2023</v>
      </c>
      <c r="M2538" s="184"/>
      <c r="N2538" s="184"/>
      <c r="O2538" s="184"/>
    </row>
    <row r="2539" spans="1:15" s="176" customFormat="1" ht="15" x14ac:dyDescent="0.15">
      <c r="A2539" s="183" t="s">
        <v>20</v>
      </c>
      <c r="B2539" s="183" t="s">
        <v>50</v>
      </c>
      <c r="C2539" s="184"/>
      <c r="D2539" s="183" t="s">
        <v>17</v>
      </c>
      <c r="E2539" s="183" t="s">
        <v>28</v>
      </c>
      <c r="F2539" s="185">
        <v>45191</v>
      </c>
      <c r="G2539" s="183" t="s">
        <v>51</v>
      </c>
      <c r="H2539" s="186">
        <v>700000</v>
      </c>
      <c r="I2539" s="183" t="s">
        <v>19</v>
      </c>
      <c r="J2539" s="183">
        <v>7040</v>
      </c>
      <c r="K2539" s="184"/>
      <c r="L2539" s="183">
        <v>2023</v>
      </c>
      <c r="M2539" s="184"/>
      <c r="N2539" s="184"/>
      <c r="O2539" s="184"/>
    </row>
    <row r="2540" spans="1:15" s="176" customFormat="1" ht="15" x14ac:dyDescent="0.15">
      <c r="A2540" s="183" t="s">
        <v>20</v>
      </c>
      <c r="B2540" s="183" t="s">
        <v>50</v>
      </c>
      <c r="C2540" s="184"/>
      <c r="D2540" s="183" t="s">
        <v>17</v>
      </c>
      <c r="E2540" s="183" t="s">
        <v>28</v>
      </c>
      <c r="F2540" s="185">
        <v>45192</v>
      </c>
      <c r="G2540" s="183" t="s">
        <v>51</v>
      </c>
      <c r="H2540" s="186">
        <v>620000</v>
      </c>
      <c r="I2540" s="183" t="s">
        <v>19</v>
      </c>
      <c r="J2540" s="183">
        <v>6160</v>
      </c>
      <c r="K2540" s="184"/>
      <c r="L2540" s="183">
        <v>2023</v>
      </c>
      <c r="M2540" s="184"/>
      <c r="N2540" s="184"/>
      <c r="O2540" s="184"/>
    </row>
    <row r="2541" spans="1:15" s="176" customFormat="1" ht="15" x14ac:dyDescent="0.15">
      <c r="A2541" s="183" t="s">
        <v>20</v>
      </c>
      <c r="B2541" s="183" t="s">
        <v>50</v>
      </c>
      <c r="C2541" s="184"/>
      <c r="D2541" s="183" t="s">
        <v>17</v>
      </c>
      <c r="E2541" s="183" t="s">
        <v>28</v>
      </c>
      <c r="F2541" s="185">
        <v>45193</v>
      </c>
      <c r="G2541" s="183" t="s">
        <v>51</v>
      </c>
      <c r="H2541" s="186">
        <v>260000</v>
      </c>
      <c r="I2541" s="183" t="s">
        <v>19</v>
      </c>
      <c r="J2541" s="183">
        <v>2640</v>
      </c>
      <c r="K2541" s="184"/>
      <c r="L2541" s="183">
        <v>2023</v>
      </c>
      <c r="M2541" s="184"/>
      <c r="N2541" s="184"/>
      <c r="O2541" s="184"/>
    </row>
    <row r="2542" spans="1:15" s="176" customFormat="1" ht="15" x14ac:dyDescent="0.15">
      <c r="A2542" s="183" t="s">
        <v>20</v>
      </c>
      <c r="B2542" s="183" t="s">
        <v>50</v>
      </c>
      <c r="C2542" s="184"/>
      <c r="D2542" s="183" t="s">
        <v>17</v>
      </c>
      <c r="E2542" s="183" t="s">
        <v>28</v>
      </c>
      <c r="F2542" s="185">
        <v>45194</v>
      </c>
      <c r="G2542" s="183" t="s">
        <v>51</v>
      </c>
      <c r="H2542" s="186">
        <v>700000</v>
      </c>
      <c r="I2542" s="183" t="s">
        <v>19</v>
      </c>
      <c r="J2542" s="183">
        <v>7040</v>
      </c>
      <c r="K2542" s="184"/>
      <c r="L2542" s="183">
        <v>2023</v>
      </c>
      <c r="M2542" s="184"/>
      <c r="N2542" s="184"/>
      <c r="O2542" s="184"/>
    </row>
    <row r="2543" spans="1:15" s="176" customFormat="1" ht="15" x14ac:dyDescent="0.15">
      <c r="A2543" s="183" t="s">
        <v>20</v>
      </c>
      <c r="B2543" s="183" t="s">
        <v>50</v>
      </c>
      <c r="C2543" s="184"/>
      <c r="D2543" s="183" t="s">
        <v>17</v>
      </c>
      <c r="E2543" s="183" t="s">
        <v>28</v>
      </c>
      <c r="F2543" s="185">
        <v>45195</v>
      </c>
      <c r="G2543" s="183" t="s">
        <v>51</v>
      </c>
      <c r="H2543" s="186">
        <v>620000</v>
      </c>
      <c r="I2543" s="183" t="s">
        <v>19</v>
      </c>
      <c r="J2543" s="183">
        <v>6160</v>
      </c>
      <c r="K2543" s="184"/>
      <c r="L2543" s="183">
        <v>2023</v>
      </c>
      <c r="M2543" s="184"/>
      <c r="N2543" s="184"/>
      <c r="O2543" s="184"/>
    </row>
    <row r="2544" spans="1:15" s="176" customFormat="1" ht="15" x14ac:dyDescent="0.15">
      <c r="A2544" s="183" t="s">
        <v>20</v>
      </c>
      <c r="B2544" s="183" t="s">
        <v>50</v>
      </c>
      <c r="C2544" s="184"/>
      <c r="D2544" s="183" t="s">
        <v>17</v>
      </c>
      <c r="E2544" s="183" t="s">
        <v>28</v>
      </c>
      <c r="F2544" s="185">
        <v>45196</v>
      </c>
      <c r="G2544" s="183" t="s">
        <v>51</v>
      </c>
      <c r="H2544" s="186">
        <v>260000</v>
      </c>
      <c r="I2544" s="183" t="s">
        <v>19</v>
      </c>
      <c r="J2544" s="183">
        <v>2640</v>
      </c>
      <c r="K2544" s="184"/>
      <c r="L2544" s="183">
        <v>2023</v>
      </c>
      <c r="M2544" s="184"/>
      <c r="N2544" s="184"/>
      <c r="O2544" s="184"/>
    </row>
    <row r="2545" spans="1:15" s="176" customFormat="1" ht="15" x14ac:dyDescent="0.15">
      <c r="A2545" s="183" t="s">
        <v>20</v>
      </c>
      <c r="B2545" s="183" t="s">
        <v>50</v>
      </c>
      <c r="C2545" s="184"/>
      <c r="D2545" s="183" t="s">
        <v>17</v>
      </c>
      <c r="E2545" s="183" t="s">
        <v>28</v>
      </c>
      <c r="F2545" s="185">
        <v>45197</v>
      </c>
      <c r="G2545" s="183" t="s">
        <v>51</v>
      </c>
      <c r="H2545" s="186">
        <v>260000</v>
      </c>
      <c r="I2545" s="183" t="s">
        <v>19</v>
      </c>
      <c r="J2545" s="183">
        <v>2640</v>
      </c>
      <c r="K2545" s="184"/>
      <c r="L2545" s="183">
        <v>2023</v>
      </c>
      <c r="M2545" s="184"/>
      <c r="N2545" s="184"/>
      <c r="O2545" s="184"/>
    </row>
    <row r="2546" spans="1:15" s="176" customFormat="1" ht="15" x14ac:dyDescent="0.15">
      <c r="A2546" s="183" t="s">
        <v>20</v>
      </c>
      <c r="B2546" s="183" t="s">
        <v>50</v>
      </c>
      <c r="C2546" s="184"/>
      <c r="D2546" s="183" t="s">
        <v>17</v>
      </c>
      <c r="E2546" s="183" t="s">
        <v>28</v>
      </c>
      <c r="F2546" s="185">
        <v>45198</v>
      </c>
      <c r="G2546" s="183" t="s">
        <v>51</v>
      </c>
      <c r="H2546" s="186">
        <v>260000</v>
      </c>
      <c r="I2546" s="183" t="s">
        <v>19</v>
      </c>
      <c r="J2546" s="183">
        <v>2640</v>
      </c>
      <c r="K2546" s="184"/>
      <c r="L2546" s="183">
        <v>2023</v>
      </c>
      <c r="M2546" s="184"/>
      <c r="N2546" s="184"/>
      <c r="O2546" s="184"/>
    </row>
    <row r="2547" spans="1:15" s="176" customFormat="1" ht="15" x14ac:dyDescent="0.15">
      <c r="A2547" s="183" t="s">
        <v>20</v>
      </c>
      <c r="B2547" s="183" t="s">
        <v>50</v>
      </c>
      <c r="C2547" s="184"/>
      <c r="D2547" s="183" t="s">
        <v>17</v>
      </c>
      <c r="E2547" s="183" t="s">
        <v>28</v>
      </c>
      <c r="F2547" s="185">
        <v>45201</v>
      </c>
      <c r="G2547" s="183" t="s">
        <v>51</v>
      </c>
      <c r="H2547" s="186">
        <v>180000</v>
      </c>
      <c r="I2547" s="183" t="s">
        <v>19</v>
      </c>
      <c r="J2547" s="183">
        <v>1760</v>
      </c>
      <c r="K2547" s="184"/>
      <c r="L2547" s="183">
        <v>2023</v>
      </c>
      <c r="M2547" s="184"/>
      <c r="N2547" s="184"/>
      <c r="O2547" s="184"/>
    </row>
    <row r="2548" spans="1:15" s="176" customFormat="1" ht="15" x14ac:dyDescent="0.15">
      <c r="A2548" s="183" t="s">
        <v>15</v>
      </c>
      <c r="B2548" s="183" t="s">
        <v>52</v>
      </c>
      <c r="C2548" s="184"/>
      <c r="D2548" s="183" t="s">
        <v>17</v>
      </c>
      <c r="E2548" s="183" t="s">
        <v>18</v>
      </c>
      <c r="F2548" s="185">
        <v>45128</v>
      </c>
      <c r="G2548" s="183" t="s">
        <v>53</v>
      </c>
      <c r="H2548" s="186">
        <v>40000</v>
      </c>
      <c r="I2548" s="183" t="s">
        <v>19</v>
      </c>
      <c r="J2548" s="183">
        <v>400</v>
      </c>
      <c r="K2548" s="184"/>
      <c r="L2548" s="183">
        <v>2023</v>
      </c>
      <c r="M2548" s="184"/>
      <c r="N2548" s="184"/>
      <c r="O2548" s="184"/>
    </row>
    <row r="2549" spans="1:15" s="176" customFormat="1" ht="15" x14ac:dyDescent="0.15">
      <c r="A2549" s="183" t="s">
        <v>15</v>
      </c>
      <c r="B2549" s="183" t="s">
        <v>52</v>
      </c>
      <c r="C2549" s="184"/>
      <c r="D2549" s="183" t="s">
        <v>17</v>
      </c>
      <c r="E2549" s="183" t="s">
        <v>18</v>
      </c>
      <c r="F2549" s="185">
        <v>45131</v>
      </c>
      <c r="G2549" s="183" t="s">
        <v>53</v>
      </c>
      <c r="H2549" s="186">
        <v>20000</v>
      </c>
      <c r="I2549" s="183" t="s">
        <v>19</v>
      </c>
      <c r="J2549" s="183">
        <v>200</v>
      </c>
      <c r="K2549" s="184"/>
      <c r="L2549" s="183">
        <v>2023</v>
      </c>
      <c r="M2549" s="184"/>
      <c r="N2549" s="184"/>
      <c r="O2549" s="184"/>
    </row>
    <row r="2550" spans="1:15" s="176" customFormat="1" ht="15" x14ac:dyDescent="0.15">
      <c r="A2550" s="183" t="s">
        <v>15</v>
      </c>
      <c r="B2550" s="183" t="s">
        <v>52</v>
      </c>
      <c r="C2550" s="184"/>
      <c r="D2550" s="183" t="s">
        <v>17</v>
      </c>
      <c r="E2550" s="183" t="s">
        <v>18</v>
      </c>
      <c r="F2550" s="185">
        <v>45132</v>
      </c>
      <c r="G2550" s="183" t="s">
        <v>53</v>
      </c>
      <c r="H2550" s="186">
        <v>20000</v>
      </c>
      <c r="I2550" s="183" t="s">
        <v>19</v>
      </c>
      <c r="J2550" s="183">
        <v>200</v>
      </c>
      <c r="K2550" s="184"/>
      <c r="L2550" s="183">
        <v>2023</v>
      </c>
      <c r="M2550" s="184"/>
      <c r="N2550" s="184"/>
      <c r="O2550" s="184"/>
    </row>
    <row r="2551" spans="1:15" s="176" customFormat="1" ht="15" x14ac:dyDescent="0.15">
      <c r="A2551" s="183" t="s">
        <v>15</v>
      </c>
      <c r="B2551" s="183" t="s">
        <v>52</v>
      </c>
      <c r="C2551" s="184"/>
      <c r="D2551" s="183" t="s">
        <v>17</v>
      </c>
      <c r="E2551" s="183" t="s">
        <v>18</v>
      </c>
      <c r="F2551" s="185">
        <v>45136</v>
      </c>
      <c r="G2551" s="183" t="s">
        <v>53</v>
      </c>
      <c r="H2551" s="186">
        <v>40000</v>
      </c>
      <c r="I2551" s="183" t="s">
        <v>19</v>
      </c>
      <c r="J2551" s="183">
        <v>400</v>
      </c>
      <c r="K2551" s="184"/>
      <c r="L2551" s="183">
        <v>2023</v>
      </c>
      <c r="M2551" s="184"/>
      <c r="N2551" s="184"/>
      <c r="O2551" s="184"/>
    </row>
    <row r="2552" spans="1:15" s="176" customFormat="1" ht="15" x14ac:dyDescent="0.15">
      <c r="A2552" s="183" t="s">
        <v>15</v>
      </c>
      <c r="B2552" s="183" t="s">
        <v>52</v>
      </c>
      <c r="C2552" s="184"/>
      <c r="D2552" s="183" t="s">
        <v>17</v>
      </c>
      <c r="E2552" s="183" t="s">
        <v>18</v>
      </c>
      <c r="F2552" s="185">
        <v>45140</v>
      </c>
      <c r="G2552" s="183" t="s">
        <v>53</v>
      </c>
      <c r="H2552" s="186">
        <v>40000</v>
      </c>
      <c r="I2552" s="183" t="s">
        <v>19</v>
      </c>
      <c r="J2552" s="183">
        <v>400</v>
      </c>
      <c r="K2552" s="184"/>
      <c r="L2552" s="183">
        <v>2023</v>
      </c>
      <c r="M2552" s="184"/>
      <c r="N2552" s="184"/>
      <c r="O2552" s="184"/>
    </row>
    <row r="2553" spans="1:15" s="176" customFormat="1" ht="15" x14ac:dyDescent="0.15">
      <c r="A2553" s="183" t="s">
        <v>15</v>
      </c>
      <c r="B2553" s="183" t="s">
        <v>52</v>
      </c>
      <c r="C2553" s="184"/>
      <c r="D2553" s="183" t="s">
        <v>17</v>
      </c>
      <c r="E2553" s="183" t="s">
        <v>18</v>
      </c>
      <c r="F2553" s="185">
        <v>45142</v>
      </c>
      <c r="G2553" s="183" t="s">
        <v>53</v>
      </c>
      <c r="H2553" s="186">
        <v>60000</v>
      </c>
      <c r="I2553" s="183" t="s">
        <v>19</v>
      </c>
      <c r="J2553" s="183">
        <v>600</v>
      </c>
      <c r="K2553" s="184"/>
      <c r="L2553" s="183">
        <v>2023</v>
      </c>
      <c r="M2553" s="184"/>
      <c r="N2553" s="184"/>
      <c r="O2553" s="184"/>
    </row>
    <row r="2554" spans="1:15" s="176" customFormat="1" ht="15" x14ac:dyDescent="0.15">
      <c r="A2554" s="183" t="s">
        <v>15</v>
      </c>
      <c r="B2554" s="183" t="s">
        <v>52</v>
      </c>
      <c r="C2554" s="184"/>
      <c r="D2554" s="183" t="s">
        <v>17</v>
      </c>
      <c r="E2554" s="183" t="s">
        <v>18</v>
      </c>
      <c r="F2554" s="185">
        <v>45143</v>
      </c>
      <c r="G2554" s="183" t="s">
        <v>53</v>
      </c>
      <c r="H2554" s="186">
        <v>40000</v>
      </c>
      <c r="I2554" s="183" t="s">
        <v>19</v>
      </c>
      <c r="J2554" s="183">
        <v>400</v>
      </c>
      <c r="K2554" s="184"/>
      <c r="L2554" s="183">
        <v>2023</v>
      </c>
      <c r="M2554" s="184"/>
      <c r="N2554" s="184"/>
      <c r="O2554" s="184"/>
    </row>
    <row r="2555" spans="1:15" s="176" customFormat="1" ht="15" x14ac:dyDescent="0.15">
      <c r="A2555" s="183" t="s">
        <v>15</v>
      </c>
      <c r="B2555" s="183" t="s">
        <v>52</v>
      </c>
      <c r="C2555" s="184"/>
      <c r="D2555" s="183" t="s">
        <v>17</v>
      </c>
      <c r="E2555" s="183" t="s">
        <v>18</v>
      </c>
      <c r="F2555" s="185">
        <v>45145</v>
      </c>
      <c r="G2555" s="183" t="s">
        <v>53</v>
      </c>
      <c r="H2555" s="186">
        <v>60000</v>
      </c>
      <c r="I2555" s="183" t="s">
        <v>19</v>
      </c>
      <c r="J2555" s="183">
        <v>600</v>
      </c>
      <c r="K2555" s="184"/>
      <c r="L2555" s="183">
        <v>2023</v>
      </c>
      <c r="M2555" s="184"/>
      <c r="N2555" s="184"/>
      <c r="O2555" s="184"/>
    </row>
    <row r="2556" spans="1:15" s="176" customFormat="1" ht="15" x14ac:dyDescent="0.15">
      <c r="A2556" s="183" t="s">
        <v>15</v>
      </c>
      <c r="B2556" s="183" t="s">
        <v>52</v>
      </c>
      <c r="C2556" s="184"/>
      <c r="D2556" s="183" t="s">
        <v>17</v>
      </c>
      <c r="E2556" s="183" t="s">
        <v>18</v>
      </c>
      <c r="F2556" s="185">
        <v>45146</v>
      </c>
      <c r="G2556" s="183" t="s">
        <v>53</v>
      </c>
      <c r="H2556" s="186">
        <v>40000</v>
      </c>
      <c r="I2556" s="183" t="s">
        <v>19</v>
      </c>
      <c r="J2556" s="183">
        <v>400</v>
      </c>
      <c r="K2556" s="184"/>
      <c r="L2556" s="183">
        <v>2023</v>
      </c>
      <c r="M2556" s="184"/>
      <c r="N2556" s="184"/>
      <c r="O2556" s="184"/>
    </row>
    <row r="2557" spans="1:15" s="176" customFormat="1" ht="15" x14ac:dyDescent="0.15">
      <c r="A2557" s="183" t="s">
        <v>15</v>
      </c>
      <c r="B2557" s="183" t="s">
        <v>52</v>
      </c>
      <c r="C2557" s="184"/>
      <c r="D2557" s="183" t="s">
        <v>17</v>
      </c>
      <c r="E2557" s="183" t="s">
        <v>18</v>
      </c>
      <c r="F2557" s="185">
        <v>45147</v>
      </c>
      <c r="G2557" s="183" t="s">
        <v>53</v>
      </c>
      <c r="H2557" s="186">
        <v>40000</v>
      </c>
      <c r="I2557" s="183" t="s">
        <v>19</v>
      </c>
      <c r="J2557" s="183">
        <v>400</v>
      </c>
      <c r="K2557" s="184"/>
      <c r="L2557" s="183">
        <v>2023</v>
      </c>
      <c r="M2557" s="184"/>
      <c r="N2557" s="184"/>
      <c r="O2557" s="184"/>
    </row>
    <row r="2558" spans="1:15" s="176" customFormat="1" ht="15" x14ac:dyDescent="0.15">
      <c r="A2558" s="183" t="s">
        <v>15</v>
      </c>
      <c r="B2558" s="183" t="s">
        <v>52</v>
      </c>
      <c r="C2558" s="184"/>
      <c r="D2558" s="183" t="s">
        <v>17</v>
      </c>
      <c r="E2558" s="183" t="s">
        <v>18</v>
      </c>
      <c r="F2558" s="185">
        <v>45160</v>
      </c>
      <c r="G2558" s="183" t="s">
        <v>53</v>
      </c>
      <c r="H2558" s="186">
        <v>40000</v>
      </c>
      <c r="I2558" s="183" t="s">
        <v>19</v>
      </c>
      <c r="J2558" s="183">
        <v>400</v>
      </c>
      <c r="K2558" s="184"/>
      <c r="L2558" s="183">
        <v>2023</v>
      </c>
      <c r="M2558" s="184"/>
      <c r="N2558" s="184"/>
      <c r="O2558" s="184"/>
    </row>
    <row r="2559" spans="1:15" s="176" customFormat="1" ht="15" x14ac:dyDescent="0.15">
      <c r="A2559" s="183" t="s">
        <v>15</v>
      </c>
      <c r="B2559" s="183" t="s">
        <v>52</v>
      </c>
      <c r="C2559" s="184"/>
      <c r="D2559" s="183" t="s">
        <v>17</v>
      </c>
      <c r="E2559" s="183" t="s">
        <v>18</v>
      </c>
      <c r="F2559" s="185">
        <v>45161</v>
      </c>
      <c r="G2559" s="183" t="s">
        <v>53</v>
      </c>
      <c r="H2559" s="186">
        <v>40000</v>
      </c>
      <c r="I2559" s="183" t="s">
        <v>19</v>
      </c>
      <c r="J2559" s="183">
        <v>400</v>
      </c>
      <c r="K2559" s="184"/>
      <c r="L2559" s="183">
        <v>2023</v>
      </c>
      <c r="M2559" s="184"/>
      <c r="N2559" s="184"/>
      <c r="O2559" s="184"/>
    </row>
    <row r="2560" spans="1:15" s="176" customFormat="1" ht="15" x14ac:dyDescent="0.15">
      <c r="A2560" s="183" t="s">
        <v>15</v>
      </c>
      <c r="B2560" s="183" t="s">
        <v>52</v>
      </c>
      <c r="C2560" s="184"/>
      <c r="D2560" s="183" t="s">
        <v>17</v>
      </c>
      <c r="E2560" s="183" t="s">
        <v>18</v>
      </c>
      <c r="F2560" s="185">
        <v>45170</v>
      </c>
      <c r="G2560" s="183" t="s">
        <v>53</v>
      </c>
      <c r="H2560" s="186">
        <v>40000</v>
      </c>
      <c r="I2560" s="183" t="s">
        <v>19</v>
      </c>
      <c r="J2560" s="183">
        <v>400</v>
      </c>
      <c r="K2560" s="184"/>
      <c r="L2560" s="183">
        <v>2023</v>
      </c>
      <c r="M2560" s="184"/>
      <c r="N2560" s="184"/>
      <c r="O2560" s="184"/>
    </row>
    <row r="2561" spans="1:15" s="176" customFormat="1" ht="15" x14ac:dyDescent="0.15">
      <c r="A2561" s="183" t="s">
        <v>15</v>
      </c>
      <c r="B2561" s="183" t="s">
        <v>52</v>
      </c>
      <c r="C2561" s="184"/>
      <c r="D2561" s="183" t="s">
        <v>17</v>
      </c>
      <c r="E2561" s="183" t="s">
        <v>18</v>
      </c>
      <c r="F2561" s="185">
        <v>45171</v>
      </c>
      <c r="G2561" s="183" t="s">
        <v>53</v>
      </c>
      <c r="H2561" s="186">
        <v>40000</v>
      </c>
      <c r="I2561" s="183" t="s">
        <v>19</v>
      </c>
      <c r="J2561" s="183">
        <v>400</v>
      </c>
      <c r="K2561" s="184"/>
      <c r="L2561" s="183">
        <v>2023</v>
      </c>
      <c r="M2561" s="184"/>
      <c r="N2561" s="184"/>
      <c r="O2561" s="184"/>
    </row>
    <row r="2562" spans="1:15" s="176" customFormat="1" ht="15" x14ac:dyDescent="0.15">
      <c r="A2562" s="183" t="s">
        <v>20</v>
      </c>
      <c r="B2562" s="183" t="s">
        <v>52</v>
      </c>
      <c r="C2562" s="184"/>
      <c r="D2562" s="183" t="s">
        <v>17</v>
      </c>
      <c r="E2562" s="183" t="s">
        <v>18</v>
      </c>
      <c r="F2562" s="185">
        <v>45124</v>
      </c>
      <c r="G2562" s="183" t="s">
        <v>53</v>
      </c>
      <c r="H2562" s="186">
        <v>160000</v>
      </c>
      <c r="I2562" s="183" t="s">
        <v>19</v>
      </c>
      <c r="J2562" s="183">
        <v>1600</v>
      </c>
      <c r="K2562" s="184"/>
      <c r="L2562" s="183">
        <v>2023</v>
      </c>
      <c r="M2562" s="184"/>
      <c r="N2562" s="184"/>
      <c r="O2562" s="184"/>
    </row>
    <row r="2563" spans="1:15" s="176" customFormat="1" ht="15" x14ac:dyDescent="0.15">
      <c r="A2563" s="183" t="s">
        <v>20</v>
      </c>
      <c r="B2563" s="183" t="s">
        <v>52</v>
      </c>
      <c r="C2563" s="184"/>
      <c r="D2563" s="183" t="s">
        <v>17</v>
      </c>
      <c r="E2563" s="183" t="s">
        <v>18</v>
      </c>
      <c r="F2563" s="185">
        <v>45125</v>
      </c>
      <c r="G2563" s="183" t="s">
        <v>53</v>
      </c>
      <c r="H2563" s="186">
        <v>160000</v>
      </c>
      <c r="I2563" s="183" t="s">
        <v>19</v>
      </c>
      <c r="J2563" s="183">
        <v>1600</v>
      </c>
      <c r="K2563" s="184"/>
      <c r="L2563" s="183">
        <v>2023</v>
      </c>
      <c r="M2563" s="184"/>
      <c r="N2563" s="184"/>
      <c r="O2563" s="184"/>
    </row>
    <row r="2564" spans="1:15" s="176" customFormat="1" ht="15" x14ac:dyDescent="0.15">
      <c r="A2564" s="183" t="s">
        <v>20</v>
      </c>
      <c r="B2564" s="183" t="s">
        <v>52</v>
      </c>
      <c r="C2564" s="184"/>
      <c r="D2564" s="183" t="s">
        <v>17</v>
      </c>
      <c r="E2564" s="183" t="s">
        <v>18</v>
      </c>
      <c r="F2564" s="185">
        <v>45126</v>
      </c>
      <c r="G2564" s="183" t="s">
        <v>53</v>
      </c>
      <c r="H2564" s="186">
        <v>140000</v>
      </c>
      <c r="I2564" s="183" t="s">
        <v>19</v>
      </c>
      <c r="J2564" s="183">
        <v>1400</v>
      </c>
      <c r="K2564" s="184"/>
      <c r="L2564" s="183">
        <v>2023</v>
      </c>
      <c r="M2564" s="184"/>
      <c r="N2564" s="184"/>
      <c r="O2564" s="184"/>
    </row>
    <row r="2565" spans="1:15" s="176" customFormat="1" ht="15" x14ac:dyDescent="0.15">
      <c r="A2565" s="183" t="s">
        <v>20</v>
      </c>
      <c r="B2565" s="183" t="s">
        <v>52</v>
      </c>
      <c r="C2565" s="184"/>
      <c r="D2565" s="183" t="s">
        <v>17</v>
      </c>
      <c r="E2565" s="183" t="s">
        <v>18</v>
      </c>
      <c r="F2565" s="185">
        <v>45127</v>
      </c>
      <c r="G2565" s="183" t="s">
        <v>53</v>
      </c>
      <c r="H2565" s="186">
        <v>120000</v>
      </c>
      <c r="I2565" s="183" t="s">
        <v>19</v>
      </c>
      <c r="J2565" s="183">
        <v>1200</v>
      </c>
      <c r="K2565" s="184"/>
      <c r="L2565" s="183">
        <v>2023</v>
      </c>
      <c r="M2565" s="184"/>
      <c r="N2565" s="184"/>
      <c r="O2565" s="184"/>
    </row>
    <row r="2566" spans="1:15" s="176" customFormat="1" ht="15" x14ac:dyDescent="0.15">
      <c r="A2566" s="183" t="s">
        <v>20</v>
      </c>
      <c r="B2566" s="183" t="s">
        <v>52</v>
      </c>
      <c r="C2566" s="184"/>
      <c r="D2566" s="183" t="s">
        <v>17</v>
      </c>
      <c r="E2566" s="183" t="s">
        <v>18</v>
      </c>
      <c r="F2566" s="185">
        <v>45128</v>
      </c>
      <c r="G2566" s="183" t="s">
        <v>53</v>
      </c>
      <c r="H2566" s="186">
        <v>400000</v>
      </c>
      <c r="I2566" s="183" t="s">
        <v>19</v>
      </c>
      <c r="J2566" s="183">
        <v>4000</v>
      </c>
      <c r="K2566" s="184"/>
      <c r="L2566" s="183">
        <v>2023</v>
      </c>
      <c r="M2566" s="184"/>
      <c r="N2566" s="184"/>
      <c r="O2566" s="184"/>
    </row>
    <row r="2567" spans="1:15" s="176" customFormat="1" ht="15" x14ac:dyDescent="0.15">
      <c r="A2567" s="183" t="s">
        <v>20</v>
      </c>
      <c r="B2567" s="183" t="s">
        <v>52</v>
      </c>
      <c r="C2567" s="184"/>
      <c r="D2567" s="183" t="s">
        <v>17</v>
      </c>
      <c r="E2567" s="183" t="s">
        <v>18</v>
      </c>
      <c r="F2567" s="185">
        <v>45129</v>
      </c>
      <c r="G2567" s="183" t="s">
        <v>53</v>
      </c>
      <c r="H2567" s="186">
        <v>320000</v>
      </c>
      <c r="I2567" s="183" t="s">
        <v>19</v>
      </c>
      <c r="J2567" s="183">
        <v>3200</v>
      </c>
      <c r="K2567" s="184"/>
      <c r="L2567" s="183">
        <v>2023</v>
      </c>
      <c r="M2567" s="184"/>
      <c r="N2567" s="184"/>
      <c r="O2567" s="184"/>
    </row>
    <row r="2568" spans="1:15" s="176" customFormat="1" ht="15" x14ac:dyDescent="0.15">
      <c r="A2568" s="183" t="s">
        <v>20</v>
      </c>
      <c r="B2568" s="183" t="s">
        <v>52</v>
      </c>
      <c r="C2568" s="184"/>
      <c r="D2568" s="183" t="s">
        <v>17</v>
      </c>
      <c r="E2568" s="183" t="s">
        <v>18</v>
      </c>
      <c r="F2568" s="185">
        <v>45130</v>
      </c>
      <c r="G2568" s="183" t="s">
        <v>53</v>
      </c>
      <c r="H2568" s="186">
        <v>200000</v>
      </c>
      <c r="I2568" s="183" t="s">
        <v>19</v>
      </c>
      <c r="J2568" s="183">
        <v>2000</v>
      </c>
      <c r="K2568" s="184"/>
      <c r="L2568" s="183">
        <v>2023</v>
      </c>
      <c r="M2568" s="184"/>
      <c r="N2568" s="184"/>
      <c r="O2568" s="184"/>
    </row>
    <row r="2569" spans="1:15" s="176" customFormat="1" ht="15" x14ac:dyDescent="0.15">
      <c r="A2569" s="183" t="s">
        <v>20</v>
      </c>
      <c r="B2569" s="183" t="s">
        <v>52</v>
      </c>
      <c r="C2569" s="184"/>
      <c r="D2569" s="183" t="s">
        <v>17</v>
      </c>
      <c r="E2569" s="183" t="s">
        <v>18</v>
      </c>
      <c r="F2569" s="185">
        <v>45131</v>
      </c>
      <c r="G2569" s="183" t="s">
        <v>53</v>
      </c>
      <c r="H2569" s="186">
        <v>340000</v>
      </c>
      <c r="I2569" s="183" t="s">
        <v>19</v>
      </c>
      <c r="J2569" s="183">
        <v>3400</v>
      </c>
      <c r="K2569" s="184"/>
      <c r="L2569" s="183">
        <v>2023</v>
      </c>
      <c r="M2569" s="184"/>
      <c r="N2569" s="184"/>
      <c r="O2569" s="184"/>
    </row>
    <row r="2570" spans="1:15" s="176" customFormat="1" ht="15" x14ac:dyDescent="0.15">
      <c r="A2570" s="183" t="s">
        <v>20</v>
      </c>
      <c r="B2570" s="183" t="s">
        <v>52</v>
      </c>
      <c r="C2570" s="184"/>
      <c r="D2570" s="183" t="s">
        <v>17</v>
      </c>
      <c r="E2570" s="183" t="s">
        <v>18</v>
      </c>
      <c r="F2570" s="185">
        <v>45132</v>
      </c>
      <c r="G2570" s="183" t="s">
        <v>53</v>
      </c>
      <c r="H2570" s="186">
        <v>420000</v>
      </c>
      <c r="I2570" s="183" t="s">
        <v>19</v>
      </c>
      <c r="J2570" s="183">
        <v>4200</v>
      </c>
      <c r="K2570" s="184"/>
      <c r="L2570" s="183">
        <v>2023</v>
      </c>
      <c r="M2570" s="184"/>
      <c r="N2570" s="184"/>
      <c r="O2570" s="184"/>
    </row>
    <row r="2571" spans="1:15" s="176" customFormat="1" ht="15" x14ac:dyDescent="0.15">
      <c r="A2571" s="183" t="s">
        <v>20</v>
      </c>
      <c r="B2571" s="183" t="s">
        <v>52</v>
      </c>
      <c r="C2571" s="184"/>
      <c r="D2571" s="183" t="s">
        <v>17</v>
      </c>
      <c r="E2571" s="183" t="s">
        <v>18</v>
      </c>
      <c r="F2571" s="185">
        <v>45133</v>
      </c>
      <c r="G2571" s="183" t="s">
        <v>53</v>
      </c>
      <c r="H2571" s="186">
        <v>760000</v>
      </c>
      <c r="I2571" s="183" t="s">
        <v>19</v>
      </c>
      <c r="J2571" s="183">
        <v>7600</v>
      </c>
      <c r="K2571" s="184"/>
      <c r="L2571" s="183">
        <v>2023</v>
      </c>
      <c r="M2571" s="184"/>
      <c r="N2571" s="184"/>
      <c r="O2571" s="184"/>
    </row>
    <row r="2572" spans="1:15" s="176" customFormat="1" ht="15" x14ac:dyDescent="0.15">
      <c r="A2572" s="183" t="s">
        <v>20</v>
      </c>
      <c r="B2572" s="183" t="s">
        <v>52</v>
      </c>
      <c r="C2572" s="184"/>
      <c r="D2572" s="183" t="s">
        <v>17</v>
      </c>
      <c r="E2572" s="183" t="s">
        <v>18</v>
      </c>
      <c r="F2572" s="185">
        <v>45134</v>
      </c>
      <c r="G2572" s="183" t="s">
        <v>53</v>
      </c>
      <c r="H2572" s="186">
        <v>640000</v>
      </c>
      <c r="I2572" s="183" t="s">
        <v>19</v>
      </c>
      <c r="J2572" s="183">
        <v>6400</v>
      </c>
      <c r="K2572" s="184"/>
      <c r="L2572" s="183">
        <v>2023</v>
      </c>
      <c r="M2572" s="184"/>
      <c r="N2572" s="184"/>
      <c r="O2572" s="184"/>
    </row>
    <row r="2573" spans="1:15" s="176" customFormat="1" ht="15" x14ac:dyDescent="0.15">
      <c r="A2573" s="183" t="s">
        <v>20</v>
      </c>
      <c r="B2573" s="183" t="s">
        <v>52</v>
      </c>
      <c r="C2573" s="184"/>
      <c r="D2573" s="183" t="s">
        <v>17</v>
      </c>
      <c r="E2573" s="183" t="s">
        <v>18</v>
      </c>
      <c r="F2573" s="185">
        <v>45135</v>
      </c>
      <c r="G2573" s="183" t="s">
        <v>53</v>
      </c>
      <c r="H2573" s="186">
        <v>1480000</v>
      </c>
      <c r="I2573" s="183" t="s">
        <v>19</v>
      </c>
      <c r="J2573" s="183">
        <v>14800</v>
      </c>
      <c r="K2573" s="184"/>
      <c r="L2573" s="183">
        <v>2023</v>
      </c>
      <c r="M2573" s="184"/>
      <c r="N2573" s="184"/>
      <c r="O2573" s="184"/>
    </row>
    <row r="2574" spans="1:15" s="176" customFormat="1" ht="15" x14ac:dyDescent="0.15">
      <c r="A2574" s="183" t="s">
        <v>20</v>
      </c>
      <c r="B2574" s="183" t="s">
        <v>52</v>
      </c>
      <c r="C2574" s="184"/>
      <c r="D2574" s="183" t="s">
        <v>17</v>
      </c>
      <c r="E2574" s="183" t="s">
        <v>18</v>
      </c>
      <c r="F2574" s="185">
        <v>45136</v>
      </c>
      <c r="G2574" s="183" t="s">
        <v>53</v>
      </c>
      <c r="H2574" s="186">
        <v>1280000</v>
      </c>
      <c r="I2574" s="183" t="s">
        <v>19</v>
      </c>
      <c r="J2574" s="183">
        <v>12800</v>
      </c>
      <c r="K2574" s="184"/>
      <c r="L2574" s="183">
        <v>2023</v>
      </c>
      <c r="M2574" s="184"/>
      <c r="N2574" s="184"/>
      <c r="O2574" s="184"/>
    </row>
    <row r="2575" spans="1:15" s="176" customFormat="1" ht="15" x14ac:dyDescent="0.15">
      <c r="A2575" s="183" t="s">
        <v>20</v>
      </c>
      <c r="B2575" s="183" t="s">
        <v>52</v>
      </c>
      <c r="C2575" s="184"/>
      <c r="D2575" s="183" t="s">
        <v>17</v>
      </c>
      <c r="E2575" s="183" t="s">
        <v>18</v>
      </c>
      <c r="F2575" s="185">
        <v>45137</v>
      </c>
      <c r="G2575" s="183" t="s">
        <v>53</v>
      </c>
      <c r="H2575" s="186">
        <v>1600000</v>
      </c>
      <c r="I2575" s="183" t="s">
        <v>19</v>
      </c>
      <c r="J2575" s="183">
        <v>16000</v>
      </c>
      <c r="K2575" s="184"/>
      <c r="L2575" s="183">
        <v>2023</v>
      </c>
      <c r="M2575" s="184"/>
      <c r="N2575" s="184"/>
      <c r="O2575" s="184"/>
    </row>
    <row r="2576" spans="1:15" s="176" customFormat="1" ht="15" x14ac:dyDescent="0.15">
      <c r="A2576" s="183" t="s">
        <v>20</v>
      </c>
      <c r="B2576" s="183" t="s">
        <v>52</v>
      </c>
      <c r="C2576" s="184"/>
      <c r="D2576" s="183" t="s">
        <v>17</v>
      </c>
      <c r="E2576" s="183" t="s">
        <v>18</v>
      </c>
      <c r="F2576" s="185">
        <v>45138</v>
      </c>
      <c r="G2576" s="183" t="s">
        <v>53</v>
      </c>
      <c r="H2576" s="186">
        <v>1880000</v>
      </c>
      <c r="I2576" s="183" t="s">
        <v>19</v>
      </c>
      <c r="J2576" s="183">
        <v>18800</v>
      </c>
      <c r="K2576" s="184"/>
      <c r="L2576" s="183">
        <v>2023</v>
      </c>
      <c r="M2576" s="184"/>
      <c r="N2576" s="184"/>
      <c r="O2576" s="184"/>
    </row>
    <row r="2577" spans="1:15" s="176" customFormat="1" ht="15" x14ac:dyDescent="0.15">
      <c r="A2577" s="183" t="s">
        <v>20</v>
      </c>
      <c r="B2577" s="183" t="s">
        <v>52</v>
      </c>
      <c r="C2577" s="184"/>
      <c r="D2577" s="183" t="s">
        <v>17</v>
      </c>
      <c r="E2577" s="183" t="s">
        <v>18</v>
      </c>
      <c r="F2577" s="185">
        <v>45139</v>
      </c>
      <c r="G2577" s="183" t="s">
        <v>53</v>
      </c>
      <c r="H2577" s="186">
        <v>2080000</v>
      </c>
      <c r="I2577" s="183" t="s">
        <v>19</v>
      </c>
      <c r="J2577" s="183">
        <v>20800</v>
      </c>
      <c r="K2577" s="184"/>
      <c r="L2577" s="183">
        <v>2023</v>
      </c>
      <c r="M2577" s="184"/>
      <c r="N2577" s="184"/>
      <c r="O2577" s="184"/>
    </row>
    <row r="2578" spans="1:15" s="176" customFormat="1" ht="15" x14ac:dyDescent="0.15">
      <c r="A2578" s="183" t="s">
        <v>20</v>
      </c>
      <c r="B2578" s="183" t="s">
        <v>52</v>
      </c>
      <c r="C2578" s="184"/>
      <c r="D2578" s="183" t="s">
        <v>17</v>
      </c>
      <c r="E2578" s="183" t="s">
        <v>18</v>
      </c>
      <c r="F2578" s="185">
        <v>45140</v>
      </c>
      <c r="G2578" s="183" t="s">
        <v>53</v>
      </c>
      <c r="H2578" s="186">
        <v>2280000</v>
      </c>
      <c r="I2578" s="183" t="s">
        <v>19</v>
      </c>
      <c r="J2578" s="183">
        <v>22800</v>
      </c>
      <c r="K2578" s="184"/>
      <c r="L2578" s="183">
        <v>2023</v>
      </c>
      <c r="M2578" s="184"/>
      <c r="N2578" s="184"/>
      <c r="O2578" s="184"/>
    </row>
    <row r="2579" spans="1:15" s="176" customFormat="1" ht="15" x14ac:dyDescent="0.15">
      <c r="A2579" s="183" t="s">
        <v>20</v>
      </c>
      <c r="B2579" s="183" t="s">
        <v>52</v>
      </c>
      <c r="C2579" s="184"/>
      <c r="D2579" s="183" t="s">
        <v>17</v>
      </c>
      <c r="E2579" s="183" t="s">
        <v>18</v>
      </c>
      <c r="F2579" s="185">
        <v>45141</v>
      </c>
      <c r="G2579" s="183" t="s">
        <v>53</v>
      </c>
      <c r="H2579" s="186">
        <v>2200000</v>
      </c>
      <c r="I2579" s="183" t="s">
        <v>19</v>
      </c>
      <c r="J2579" s="183">
        <v>22000</v>
      </c>
      <c r="K2579" s="184"/>
      <c r="L2579" s="183">
        <v>2023</v>
      </c>
      <c r="M2579" s="184"/>
      <c r="N2579" s="184"/>
      <c r="O2579" s="184"/>
    </row>
    <row r="2580" spans="1:15" s="176" customFormat="1" ht="15" x14ac:dyDescent="0.15">
      <c r="A2580" s="183" t="s">
        <v>20</v>
      </c>
      <c r="B2580" s="183" t="s">
        <v>52</v>
      </c>
      <c r="C2580" s="184"/>
      <c r="D2580" s="183" t="s">
        <v>17</v>
      </c>
      <c r="E2580" s="183" t="s">
        <v>18</v>
      </c>
      <c r="F2580" s="185">
        <v>45142</v>
      </c>
      <c r="G2580" s="183" t="s">
        <v>53</v>
      </c>
      <c r="H2580" s="186">
        <v>2080000</v>
      </c>
      <c r="I2580" s="183" t="s">
        <v>19</v>
      </c>
      <c r="J2580" s="183">
        <v>20800</v>
      </c>
      <c r="K2580" s="184"/>
      <c r="L2580" s="183">
        <v>2023</v>
      </c>
      <c r="M2580" s="184"/>
      <c r="N2580" s="184"/>
      <c r="O2580" s="184"/>
    </row>
    <row r="2581" spans="1:15" s="176" customFormat="1" ht="15" x14ac:dyDescent="0.15">
      <c r="A2581" s="183" t="s">
        <v>20</v>
      </c>
      <c r="B2581" s="183" t="s">
        <v>52</v>
      </c>
      <c r="C2581" s="184"/>
      <c r="D2581" s="183" t="s">
        <v>17</v>
      </c>
      <c r="E2581" s="183" t="s">
        <v>18</v>
      </c>
      <c r="F2581" s="185">
        <v>45143</v>
      </c>
      <c r="G2581" s="183" t="s">
        <v>53</v>
      </c>
      <c r="H2581" s="186">
        <v>1560000</v>
      </c>
      <c r="I2581" s="183" t="s">
        <v>19</v>
      </c>
      <c r="J2581" s="183">
        <v>15600</v>
      </c>
      <c r="K2581" s="184"/>
      <c r="L2581" s="183">
        <v>2023</v>
      </c>
      <c r="M2581" s="184"/>
      <c r="N2581" s="184"/>
      <c r="O2581" s="184"/>
    </row>
    <row r="2582" spans="1:15" s="176" customFormat="1" ht="15" x14ac:dyDescent="0.15">
      <c r="A2582" s="183" t="s">
        <v>20</v>
      </c>
      <c r="B2582" s="183" t="s">
        <v>52</v>
      </c>
      <c r="C2582" s="184"/>
      <c r="D2582" s="183" t="s">
        <v>17</v>
      </c>
      <c r="E2582" s="183" t="s">
        <v>18</v>
      </c>
      <c r="F2582" s="185">
        <v>45143</v>
      </c>
      <c r="G2582" s="183" t="s">
        <v>53</v>
      </c>
      <c r="H2582" s="186">
        <v>560000</v>
      </c>
      <c r="I2582" s="183" t="s">
        <v>19</v>
      </c>
      <c r="J2582" s="183">
        <v>5600</v>
      </c>
      <c r="K2582" s="184"/>
      <c r="L2582" s="183">
        <v>2023</v>
      </c>
      <c r="M2582" s="184"/>
      <c r="N2582" s="184"/>
      <c r="O2582" s="183" t="s">
        <v>35</v>
      </c>
    </row>
    <row r="2583" spans="1:15" s="176" customFormat="1" ht="15" x14ac:dyDescent="0.15">
      <c r="A2583" s="183" t="s">
        <v>20</v>
      </c>
      <c r="B2583" s="183" t="s">
        <v>52</v>
      </c>
      <c r="C2583" s="184"/>
      <c r="D2583" s="183" t="s">
        <v>17</v>
      </c>
      <c r="E2583" s="183" t="s">
        <v>18</v>
      </c>
      <c r="F2583" s="185">
        <v>45144</v>
      </c>
      <c r="G2583" s="183" t="s">
        <v>53</v>
      </c>
      <c r="H2583" s="186">
        <v>1920000</v>
      </c>
      <c r="I2583" s="183" t="s">
        <v>19</v>
      </c>
      <c r="J2583" s="183">
        <v>19200</v>
      </c>
      <c r="K2583" s="184"/>
      <c r="L2583" s="183">
        <v>2023</v>
      </c>
      <c r="M2583" s="184"/>
      <c r="N2583" s="184"/>
      <c r="O2583" s="184"/>
    </row>
    <row r="2584" spans="1:15" s="176" customFormat="1" ht="15" x14ac:dyDescent="0.15">
      <c r="A2584" s="183" t="s">
        <v>20</v>
      </c>
      <c r="B2584" s="183" t="s">
        <v>52</v>
      </c>
      <c r="C2584" s="184"/>
      <c r="D2584" s="183" t="s">
        <v>17</v>
      </c>
      <c r="E2584" s="183" t="s">
        <v>18</v>
      </c>
      <c r="F2584" s="185">
        <v>45144</v>
      </c>
      <c r="G2584" s="183" t="s">
        <v>53</v>
      </c>
      <c r="H2584" s="186">
        <v>280000</v>
      </c>
      <c r="I2584" s="183" t="s">
        <v>19</v>
      </c>
      <c r="J2584" s="183">
        <v>2800</v>
      </c>
      <c r="K2584" s="184"/>
      <c r="L2584" s="183">
        <v>2023</v>
      </c>
      <c r="M2584" s="184"/>
      <c r="N2584" s="184"/>
      <c r="O2584" s="183" t="s">
        <v>698</v>
      </c>
    </row>
    <row r="2585" spans="1:15" s="176" customFormat="1" ht="15" x14ac:dyDescent="0.15">
      <c r="A2585" s="183" t="s">
        <v>20</v>
      </c>
      <c r="B2585" s="183" t="s">
        <v>52</v>
      </c>
      <c r="C2585" s="184"/>
      <c r="D2585" s="183" t="s">
        <v>17</v>
      </c>
      <c r="E2585" s="183" t="s">
        <v>18</v>
      </c>
      <c r="F2585" s="185">
        <v>45145</v>
      </c>
      <c r="G2585" s="183" t="s">
        <v>53</v>
      </c>
      <c r="H2585" s="186">
        <v>2020000</v>
      </c>
      <c r="I2585" s="183" t="s">
        <v>19</v>
      </c>
      <c r="J2585" s="183">
        <v>20200</v>
      </c>
      <c r="K2585" s="184"/>
      <c r="L2585" s="183">
        <v>2023</v>
      </c>
      <c r="M2585" s="184"/>
      <c r="N2585" s="184"/>
      <c r="O2585" s="184"/>
    </row>
    <row r="2586" spans="1:15" s="176" customFormat="1" ht="15" x14ac:dyDescent="0.15">
      <c r="A2586" s="183" t="s">
        <v>20</v>
      </c>
      <c r="B2586" s="183" t="s">
        <v>52</v>
      </c>
      <c r="C2586" s="184"/>
      <c r="D2586" s="183" t="s">
        <v>17</v>
      </c>
      <c r="E2586" s="183" t="s">
        <v>18</v>
      </c>
      <c r="F2586" s="185">
        <v>45145</v>
      </c>
      <c r="G2586" s="183" t="s">
        <v>53</v>
      </c>
      <c r="H2586" s="186">
        <v>400000</v>
      </c>
      <c r="I2586" s="183" t="s">
        <v>19</v>
      </c>
      <c r="J2586" s="183">
        <v>4000</v>
      </c>
      <c r="K2586" s="184"/>
      <c r="L2586" s="183">
        <v>2023</v>
      </c>
      <c r="M2586" s="184"/>
      <c r="N2586" s="184"/>
      <c r="O2586" s="183" t="s">
        <v>699</v>
      </c>
    </row>
    <row r="2587" spans="1:15" s="176" customFormat="1" ht="15" x14ac:dyDescent="0.15">
      <c r="A2587" s="183" t="s">
        <v>20</v>
      </c>
      <c r="B2587" s="183" t="s">
        <v>52</v>
      </c>
      <c r="C2587" s="184"/>
      <c r="D2587" s="183" t="s">
        <v>17</v>
      </c>
      <c r="E2587" s="183" t="s">
        <v>18</v>
      </c>
      <c r="F2587" s="185">
        <v>45146</v>
      </c>
      <c r="G2587" s="183" t="s">
        <v>53</v>
      </c>
      <c r="H2587" s="186">
        <v>2240000</v>
      </c>
      <c r="I2587" s="183" t="s">
        <v>19</v>
      </c>
      <c r="J2587" s="183">
        <v>22400</v>
      </c>
      <c r="K2587" s="184"/>
      <c r="L2587" s="183">
        <v>2023</v>
      </c>
      <c r="M2587" s="184"/>
      <c r="N2587" s="184"/>
      <c r="O2587" s="184"/>
    </row>
    <row r="2588" spans="1:15" s="176" customFormat="1" ht="15" x14ac:dyDescent="0.15">
      <c r="A2588" s="183" t="s">
        <v>20</v>
      </c>
      <c r="B2588" s="183" t="s">
        <v>52</v>
      </c>
      <c r="C2588" s="184"/>
      <c r="D2588" s="183" t="s">
        <v>17</v>
      </c>
      <c r="E2588" s="183" t="s">
        <v>18</v>
      </c>
      <c r="F2588" s="185">
        <v>45147</v>
      </c>
      <c r="G2588" s="183" t="s">
        <v>53</v>
      </c>
      <c r="H2588" s="186">
        <v>2600000</v>
      </c>
      <c r="I2588" s="183" t="s">
        <v>19</v>
      </c>
      <c r="J2588" s="183">
        <v>26000</v>
      </c>
      <c r="K2588" s="184"/>
      <c r="L2588" s="183">
        <v>2023</v>
      </c>
      <c r="M2588" s="184"/>
      <c r="N2588" s="184"/>
      <c r="O2588" s="184"/>
    </row>
    <row r="2589" spans="1:15" s="176" customFormat="1" ht="15" x14ac:dyDescent="0.15">
      <c r="A2589" s="183" t="s">
        <v>20</v>
      </c>
      <c r="B2589" s="183" t="s">
        <v>52</v>
      </c>
      <c r="C2589" s="184"/>
      <c r="D2589" s="183" t="s">
        <v>17</v>
      </c>
      <c r="E2589" s="183" t="s">
        <v>18</v>
      </c>
      <c r="F2589" s="185">
        <v>45147</v>
      </c>
      <c r="G2589" s="183" t="s">
        <v>53</v>
      </c>
      <c r="H2589" s="186">
        <v>160000</v>
      </c>
      <c r="I2589" s="183" t="s">
        <v>19</v>
      </c>
      <c r="J2589" s="183">
        <v>1600</v>
      </c>
      <c r="K2589" s="184"/>
      <c r="L2589" s="183">
        <v>2023</v>
      </c>
      <c r="M2589" s="184"/>
      <c r="N2589" s="184"/>
      <c r="O2589" s="183" t="s">
        <v>697</v>
      </c>
    </row>
    <row r="2590" spans="1:15" s="176" customFormat="1" ht="15" x14ac:dyDescent="0.15">
      <c r="A2590" s="183" t="s">
        <v>20</v>
      </c>
      <c r="B2590" s="183" t="s">
        <v>52</v>
      </c>
      <c r="C2590" s="184"/>
      <c r="D2590" s="183" t="s">
        <v>17</v>
      </c>
      <c r="E2590" s="183" t="s">
        <v>18</v>
      </c>
      <c r="F2590" s="185">
        <v>45147</v>
      </c>
      <c r="G2590" s="183" t="s">
        <v>53</v>
      </c>
      <c r="H2590" s="186">
        <v>240000</v>
      </c>
      <c r="I2590" s="183" t="s">
        <v>19</v>
      </c>
      <c r="J2590" s="183">
        <v>2400</v>
      </c>
      <c r="K2590" s="184"/>
      <c r="L2590" s="183">
        <v>2023</v>
      </c>
      <c r="M2590" s="184"/>
      <c r="N2590" s="184"/>
      <c r="O2590" s="183" t="s">
        <v>703</v>
      </c>
    </row>
    <row r="2591" spans="1:15" s="176" customFormat="1" ht="15" x14ac:dyDescent="0.15">
      <c r="A2591" s="183" t="s">
        <v>20</v>
      </c>
      <c r="B2591" s="183" t="s">
        <v>52</v>
      </c>
      <c r="C2591" s="184"/>
      <c r="D2591" s="183" t="s">
        <v>17</v>
      </c>
      <c r="E2591" s="183" t="s">
        <v>18</v>
      </c>
      <c r="F2591" s="185">
        <v>45148</v>
      </c>
      <c r="G2591" s="183" t="s">
        <v>53</v>
      </c>
      <c r="H2591" s="186">
        <v>2320000</v>
      </c>
      <c r="I2591" s="183" t="s">
        <v>19</v>
      </c>
      <c r="J2591" s="183">
        <v>23200</v>
      </c>
      <c r="K2591" s="184"/>
      <c r="L2591" s="183">
        <v>2023</v>
      </c>
      <c r="M2591" s="184"/>
      <c r="N2591" s="184"/>
      <c r="O2591" s="184"/>
    </row>
    <row r="2592" spans="1:15" s="176" customFormat="1" ht="15" x14ac:dyDescent="0.15">
      <c r="A2592" s="183" t="s">
        <v>20</v>
      </c>
      <c r="B2592" s="183" t="s">
        <v>52</v>
      </c>
      <c r="C2592" s="184"/>
      <c r="D2592" s="183" t="s">
        <v>17</v>
      </c>
      <c r="E2592" s="183" t="s">
        <v>18</v>
      </c>
      <c r="F2592" s="185">
        <v>45148</v>
      </c>
      <c r="G2592" s="183" t="s">
        <v>53</v>
      </c>
      <c r="H2592" s="186">
        <v>240000</v>
      </c>
      <c r="I2592" s="183" t="s">
        <v>19</v>
      </c>
      <c r="J2592" s="183">
        <v>2400</v>
      </c>
      <c r="K2592" s="184"/>
      <c r="L2592" s="183">
        <v>2023</v>
      </c>
      <c r="M2592" s="184"/>
      <c r="N2592" s="184"/>
      <c r="O2592" s="183" t="s">
        <v>704</v>
      </c>
    </row>
    <row r="2593" spans="1:15" s="176" customFormat="1" ht="15" x14ac:dyDescent="0.15">
      <c r="A2593" s="183" t="s">
        <v>20</v>
      </c>
      <c r="B2593" s="183" t="s">
        <v>52</v>
      </c>
      <c r="C2593" s="184"/>
      <c r="D2593" s="183" t="s">
        <v>17</v>
      </c>
      <c r="E2593" s="183" t="s">
        <v>18</v>
      </c>
      <c r="F2593" s="185">
        <v>45149</v>
      </c>
      <c r="G2593" s="183" t="s">
        <v>53</v>
      </c>
      <c r="H2593" s="186">
        <v>2400000</v>
      </c>
      <c r="I2593" s="183" t="s">
        <v>19</v>
      </c>
      <c r="J2593" s="183">
        <v>24000</v>
      </c>
      <c r="K2593" s="184"/>
      <c r="L2593" s="183">
        <v>2023</v>
      </c>
      <c r="M2593" s="184"/>
      <c r="N2593" s="184"/>
      <c r="O2593" s="184"/>
    </row>
    <row r="2594" spans="1:15" s="176" customFormat="1" ht="15" x14ac:dyDescent="0.15">
      <c r="A2594" s="183" t="s">
        <v>20</v>
      </c>
      <c r="B2594" s="183" t="s">
        <v>52</v>
      </c>
      <c r="C2594" s="184"/>
      <c r="D2594" s="183" t="s">
        <v>17</v>
      </c>
      <c r="E2594" s="183" t="s">
        <v>18</v>
      </c>
      <c r="F2594" s="185">
        <v>45150</v>
      </c>
      <c r="G2594" s="183" t="s">
        <v>53</v>
      </c>
      <c r="H2594" s="186">
        <v>1600000</v>
      </c>
      <c r="I2594" s="183" t="s">
        <v>19</v>
      </c>
      <c r="J2594" s="183">
        <v>16000</v>
      </c>
      <c r="K2594" s="184"/>
      <c r="L2594" s="183">
        <v>2023</v>
      </c>
      <c r="M2594" s="184"/>
      <c r="N2594" s="184"/>
      <c r="O2594" s="184"/>
    </row>
    <row r="2595" spans="1:15" s="176" customFormat="1" ht="15" x14ac:dyDescent="0.15">
      <c r="A2595" s="183" t="s">
        <v>20</v>
      </c>
      <c r="B2595" s="183" t="s">
        <v>52</v>
      </c>
      <c r="C2595" s="184"/>
      <c r="D2595" s="183" t="s">
        <v>17</v>
      </c>
      <c r="E2595" s="183" t="s">
        <v>18</v>
      </c>
      <c r="F2595" s="185">
        <v>45151</v>
      </c>
      <c r="G2595" s="183" t="s">
        <v>53</v>
      </c>
      <c r="H2595" s="186">
        <v>1760000</v>
      </c>
      <c r="I2595" s="183" t="s">
        <v>19</v>
      </c>
      <c r="J2595" s="183">
        <v>17600</v>
      </c>
      <c r="K2595" s="184"/>
      <c r="L2595" s="183">
        <v>2023</v>
      </c>
      <c r="M2595" s="184"/>
      <c r="N2595" s="184"/>
      <c r="O2595" s="184"/>
    </row>
    <row r="2596" spans="1:15" s="176" customFormat="1" ht="15" x14ac:dyDescent="0.15">
      <c r="A2596" s="183" t="s">
        <v>20</v>
      </c>
      <c r="B2596" s="183" t="s">
        <v>52</v>
      </c>
      <c r="C2596" s="184"/>
      <c r="D2596" s="183" t="s">
        <v>17</v>
      </c>
      <c r="E2596" s="183" t="s">
        <v>18</v>
      </c>
      <c r="F2596" s="185">
        <v>45152</v>
      </c>
      <c r="G2596" s="183" t="s">
        <v>53</v>
      </c>
      <c r="H2596" s="186">
        <v>2160000</v>
      </c>
      <c r="I2596" s="183" t="s">
        <v>19</v>
      </c>
      <c r="J2596" s="183">
        <v>21600</v>
      </c>
      <c r="K2596" s="184"/>
      <c r="L2596" s="183">
        <v>2023</v>
      </c>
      <c r="M2596" s="184"/>
      <c r="N2596" s="184"/>
      <c r="O2596" s="184"/>
    </row>
    <row r="2597" spans="1:15" s="176" customFormat="1" ht="15" x14ac:dyDescent="0.15">
      <c r="A2597" s="183" t="s">
        <v>20</v>
      </c>
      <c r="B2597" s="183" t="s">
        <v>52</v>
      </c>
      <c r="C2597" s="184"/>
      <c r="D2597" s="183" t="s">
        <v>17</v>
      </c>
      <c r="E2597" s="183" t="s">
        <v>18</v>
      </c>
      <c r="F2597" s="185">
        <v>45153</v>
      </c>
      <c r="G2597" s="183" t="s">
        <v>53</v>
      </c>
      <c r="H2597" s="186">
        <v>1760000</v>
      </c>
      <c r="I2597" s="183" t="s">
        <v>19</v>
      </c>
      <c r="J2597" s="183">
        <v>17600</v>
      </c>
      <c r="K2597" s="184"/>
      <c r="L2597" s="183">
        <v>2023</v>
      </c>
      <c r="M2597" s="184"/>
      <c r="N2597" s="184"/>
      <c r="O2597" s="184"/>
    </row>
    <row r="2598" spans="1:15" s="176" customFormat="1" ht="15" x14ac:dyDescent="0.15">
      <c r="A2598" s="183" t="s">
        <v>20</v>
      </c>
      <c r="B2598" s="183" t="s">
        <v>52</v>
      </c>
      <c r="C2598" s="184"/>
      <c r="D2598" s="183" t="s">
        <v>17</v>
      </c>
      <c r="E2598" s="183" t="s">
        <v>18</v>
      </c>
      <c r="F2598" s="185">
        <v>45154</v>
      </c>
      <c r="G2598" s="183" t="s">
        <v>53</v>
      </c>
      <c r="H2598" s="186">
        <v>1680000</v>
      </c>
      <c r="I2598" s="183" t="s">
        <v>19</v>
      </c>
      <c r="J2598" s="183">
        <v>16800</v>
      </c>
      <c r="K2598" s="184"/>
      <c r="L2598" s="183">
        <v>2023</v>
      </c>
      <c r="M2598" s="184"/>
      <c r="N2598" s="184"/>
      <c r="O2598" s="184"/>
    </row>
    <row r="2599" spans="1:15" s="176" customFormat="1" ht="15" x14ac:dyDescent="0.15">
      <c r="A2599" s="183" t="s">
        <v>20</v>
      </c>
      <c r="B2599" s="183" t="s">
        <v>52</v>
      </c>
      <c r="C2599" s="184"/>
      <c r="D2599" s="183" t="s">
        <v>17</v>
      </c>
      <c r="E2599" s="183" t="s">
        <v>18</v>
      </c>
      <c r="F2599" s="185">
        <v>45155</v>
      </c>
      <c r="G2599" s="183" t="s">
        <v>53</v>
      </c>
      <c r="H2599" s="186">
        <v>2360000</v>
      </c>
      <c r="I2599" s="183" t="s">
        <v>19</v>
      </c>
      <c r="J2599" s="183">
        <v>23600</v>
      </c>
      <c r="K2599" s="184"/>
      <c r="L2599" s="183">
        <v>2023</v>
      </c>
      <c r="M2599" s="184"/>
      <c r="N2599" s="184"/>
      <c r="O2599" s="184"/>
    </row>
    <row r="2600" spans="1:15" s="176" customFormat="1" ht="15" x14ac:dyDescent="0.15">
      <c r="A2600" s="183" t="s">
        <v>20</v>
      </c>
      <c r="B2600" s="183" t="s">
        <v>52</v>
      </c>
      <c r="C2600" s="184"/>
      <c r="D2600" s="183" t="s">
        <v>17</v>
      </c>
      <c r="E2600" s="183" t="s">
        <v>18</v>
      </c>
      <c r="F2600" s="185">
        <v>45156</v>
      </c>
      <c r="G2600" s="183" t="s">
        <v>53</v>
      </c>
      <c r="H2600" s="186">
        <v>1960000</v>
      </c>
      <c r="I2600" s="183" t="s">
        <v>19</v>
      </c>
      <c r="J2600" s="183">
        <v>19600</v>
      </c>
      <c r="K2600" s="184"/>
      <c r="L2600" s="183">
        <v>2023</v>
      </c>
      <c r="M2600" s="184"/>
      <c r="N2600" s="184"/>
      <c r="O2600" s="184"/>
    </row>
    <row r="2601" spans="1:15" s="176" customFormat="1" ht="15" x14ac:dyDescent="0.15">
      <c r="A2601" s="183" t="s">
        <v>20</v>
      </c>
      <c r="B2601" s="183" t="s">
        <v>52</v>
      </c>
      <c r="C2601" s="184"/>
      <c r="D2601" s="183" t="s">
        <v>17</v>
      </c>
      <c r="E2601" s="183" t="s">
        <v>18</v>
      </c>
      <c r="F2601" s="185">
        <v>45157</v>
      </c>
      <c r="G2601" s="183" t="s">
        <v>53</v>
      </c>
      <c r="H2601" s="186">
        <v>1800000</v>
      </c>
      <c r="I2601" s="183" t="s">
        <v>19</v>
      </c>
      <c r="J2601" s="183">
        <v>18000</v>
      </c>
      <c r="K2601" s="184"/>
      <c r="L2601" s="183">
        <v>2023</v>
      </c>
      <c r="M2601" s="184"/>
      <c r="N2601" s="184"/>
      <c r="O2601" s="184"/>
    </row>
    <row r="2602" spans="1:15" s="176" customFormat="1" ht="15" x14ac:dyDescent="0.15">
      <c r="A2602" s="183" t="s">
        <v>20</v>
      </c>
      <c r="B2602" s="183" t="s">
        <v>52</v>
      </c>
      <c r="C2602" s="184"/>
      <c r="D2602" s="183" t="s">
        <v>17</v>
      </c>
      <c r="E2602" s="183" t="s">
        <v>18</v>
      </c>
      <c r="F2602" s="185">
        <v>45158</v>
      </c>
      <c r="G2602" s="183" t="s">
        <v>53</v>
      </c>
      <c r="H2602" s="186">
        <v>1120000</v>
      </c>
      <c r="I2602" s="183" t="s">
        <v>19</v>
      </c>
      <c r="J2602" s="183">
        <v>11200</v>
      </c>
      <c r="K2602" s="184"/>
      <c r="L2602" s="183">
        <v>2023</v>
      </c>
      <c r="M2602" s="184"/>
      <c r="N2602" s="184"/>
      <c r="O2602" s="184"/>
    </row>
    <row r="2603" spans="1:15" s="176" customFormat="1" ht="15" x14ac:dyDescent="0.15">
      <c r="A2603" s="183" t="s">
        <v>20</v>
      </c>
      <c r="B2603" s="183" t="s">
        <v>52</v>
      </c>
      <c r="C2603" s="184"/>
      <c r="D2603" s="183" t="s">
        <v>17</v>
      </c>
      <c r="E2603" s="183" t="s">
        <v>18</v>
      </c>
      <c r="F2603" s="185">
        <v>45159</v>
      </c>
      <c r="G2603" s="183" t="s">
        <v>53</v>
      </c>
      <c r="H2603" s="186">
        <v>1880000</v>
      </c>
      <c r="I2603" s="183" t="s">
        <v>19</v>
      </c>
      <c r="J2603" s="183">
        <v>18800</v>
      </c>
      <c r="K2603" s="184"/>
      <c r="L2603" s="183">
        <v>2023</v>
      </c>
      <c r="M2603" s="184"/>
      <c r="N2603" s="184"/>
      <c r="O2603" s="184"/>
    </row>
    <row r="2604" spans="1:15" s="176" customFormat="1" ht="15" x14ac:dyDescent="0.15">
      <c r="A2604" s="183" t="s">
        <v>20</v>
      </c>
      <c r="B2604" s="183" t="s">
        <v>52</v>
      </c>
      <c r="C2604" s="184"/>
      <c r="D2604" s="183" t="s">
        <v>17</v>
      </c>
      <c r="E2604" s="183" t="s">
        <v>18</v>
      </c>
      <c r="F2604" s="185">
        <v>45160</v>
      </c>
      <c r="G2604" s="183" t="s">
        <v>53</v>
      </c>
      <c r="H2604" s="186">
        <v>2400000</v>
      </c>
      <c r="I2604" s="183" t="s">
        <v>19</v>
      </c>
      <c r="J2604" s="183">
        <v>24000</v>
      </c>
      <c r="K2604" s="184"/>
      <c r="L2604" s="183">
        <v>2023</v>
      </c>
      <c r="M2604" s="184"/>
      <c r="N2604" s="184"/>
      <c r="O2604" s="184"/>
    </row>
    <row r="2605" spans="1:15" s="176" customFormat="1" ht="15" x14ac:dyDescent="0.15">
      <c r="A2605" s="183" t="s">
        <v>20</v>
      </c>
      <c r="B2605" s="183" t="s">
        <v>52</v>
      </c>
      <c r="C2605" s="184"/>
      <c r="D2605" s="183" t="s">
        <v>17</v>
      </c>
      <c r="E2605" s="183" t="s">
        <v>18</v>
      </c>
      <c r="F2605" s="185">
        <v>45161</v>
      </c>
      <c r="G2605" s="183" t="s">
        <v>53</v>
      </c>
      <c r="H2605" s="186">
        <v>2280000</v>
      </c>
      <c r="I2605" s="183" t="s">
        <v>19</v>
      </c>
      <c r="J2605" s="183">
        <v>22800</v>
      </c>
      <c r="K2605" s="184"/>
      <c r="L2605" s="183">
        <v>2023</v>
      </c>
      <c r="M2605" s="184"/>
      <c r="N2605" s="184"/>
      <c r="O2605" s="184"/>
    </row>
    <row r="2606" spans="1:15" s="176" customFormat="1" ht="15" x14ac:dyDescent="0.15">
      <c r="A2606" s="183" t="s">
        <v>20</v>
      </c>
      <c r="B2606" s="183" t="s">
        <v>52</v>
      </c>
      <c r="C2606" s="184"/>
      <c r="D2606" s="183" t="s">
        <v>17</v>
      </c>
      <c r="E2606" s="183" t="s">
        <v>18</v>
      </c>
      <c r="F2606" s="185">
        <v>45162</v>
      </c>
      <c r="G2606" s="183" t="s">
        <v>53</v>
      </c>
      <c r="H2606" s="186">
        <v>2480000</v>
      </c>
      <c r="I2606" s="183" t="s">
        <v>19</v>
      </c>
      <c r="J2606" s="183">
        <v>24800</v>
      </c>
      <c r="K2606" s="184"/>
      <c r="L2606" s="183">
        <v>2023</v>
      </c>
      <c r="M2606" s="184"/>
      <c r="N2606" s="184"/>
      <c r="O2606" s="184"/>
    </row>
    <row r="2607" spans="1:15" s="176" customFormat="1" ht="15" x14ac:dyDescent="0.15">
      <c r="A2607" s="183" t="s">
        <v>20</v>
      </c>
      <c r="B2607" s="183" t="s">
        <v>52</v>
      </c>
      <c r="C2607" s="184"/>
      <c r="D2607" s="183" t="s">
        <v>17</v>
      </c>
      <c r="E2607" s="183" t="s">
        <v>18</v>
      </c>
      <c r="F2607" s="185">
        <v>45163</v>
      </c>
      <c r="G2607" s="183" t="s">
        <v>53</v>
      </c>
      <c r="H2607" s="186">
        <v>1960000</v>
      </c>
      <c r="I2607" s="183" t="s">
        <v>19</v>
      </c>
      <c r="J2607" s="183">
        <v>19600</v>
      </c>
      <c r="K2607" s="184"/>
      <c r="L2607" s="183">
        <v>2023</v>
      </c>
      <c r="M2607" s="184"/>
      <c r="N2607" s="184"/>
      <c r="O2607" s="184"/>
    </row>
    <row r="2608" spans="1:15" s="176" customFormat="1" ht="15" x14ac:dyDescent="0.15">
      <c r="A2608" s="183" t="s">
        <v>20</v>
      </c>
      <c r="B2608" s="183" t="s">
        <v>52</v>
      </c>
      <c r="C2608" s="184"/>
      <c r="D2608" s="183" t="s">
        <v>17</v>
      </c>
      <c r="E2608" s="183" t="s">
        <v>18</v>
      </c>
      <c r="F2608" s="185">
        <v>45164</v>
      </c>
      <c r="G2608" s="183" t="s">
        <v>53</v>
      </c>
      <c r="H2608" s="186">
        <v>1960000</v>
      </c>
      <c r="I2608" s="183" t="s">
        <v>19</v>
      </c>
      <c r="J2608" s="183">
        <v>19600</v>
      </c>
      <c r="K2608" s="184"/>
      <c r="L2608" s="183">
        <v>2023</v>
      </c>
      <c r="M2608" s="184"/>
      <c r="N2608" s="184"/>
      <c r="O2608" s="184"/>
    </row>
    <row r="2609" spans="1:15" s="176" customFormat="1" ht="15" x14ac:dyDescent="0.15">
      <c r="A2609" s="183" t="s">
        <v>20</v>
      </c>
      <c r="B2609" s="183" t="s">
        <v>52</v>
      </c>
      <c r="C2609" s="184"/>
      <c r="D2609" s="183" t="s">
        <v>17</v>
      </c>
      <c r="E2609" s="183" t="s">
        <v>18</v>
      </c>
      <c r="F2609" s="185">
        <v>45165</v>
      </c>
      <c r="G2609" s="183" t="s">
        <v>53</v>
      </c>
      <c r="H2609" s="186">
        <v>2120000</v>
      </c>
      <c r="I2609" s="183" t="s">
        <v>19</v>
      </c>
      <c r="J2609" s="183">
        <v>21200</v>
      </c>
      <c r="K2609" s="184"/>
      <c r="L2609" s="183">
        <v>2023</v>
      </c>
      <c r="M2609" s="184"/>
      <c r="N2609" s="184"/>
      <c r="O2609" s="184"/>
    </row>
    <row r="2610" spans="1:15" s="176" customFormat="1" ht="15" x14ac:dyDescent="0.15">
      <c r="A2610" s="183" t="s">
        <v>20</v>
      </c>
      <c r="B2610" s="183" t="s">
        <v>52</v>
      </c>
      <c r="C2610" s="184"/>
      <c r="D2610" s="183" t="s">
        <v>17</v>
      </c>
      <c r="E2610" s="183" t="s">
        <v>18</v>
      </c>
      <c r="F2610" s="185">
        <v>45166</v>
      </c>
      <c r="G2610" s="183" t="s">
        <v>53</v>
      </c>
      <c r="H2610" s="186">
        <v>2440000</v>
      </c>
      <c r="I2610" s="183" t="s">
        <v>19</v>
      </c>
      <c r="J2610" s="183">
        <v>24400</v>
      </c>
      <c r="K2610" s="184"/>
      <c r="L2610" s="183">
        <v>2023</v>
      </c>
      <c r="M2610" s="184"/>
      <c r="N2610" s="184"/>
      <c r="O2610" s="184"/>
    </row>
    <row r="2611" spans="1:15" s="176" customFormat="1" ht="15" x14ac:dyDescent="0.15">
      <c r="A2611" s="183" t="s">
        <v>20</v>
      </c>
      <c r="B2611" s="183" t="s">
        <v>52</v>
      </c>
      <c r="C2611" s="184"/>
      <c r="D2611" s="183" t="s">
        <v>17</v>
      </c>
      <c r="E2611" s="183" t="s">
        <v>18</v>
      </c>
      <c r="F2611" s="185">
        <v>45167</v>
      </c>
      <c r="G2611" s="183" t="s">
        <v>53</v>
      </c>
      <c r="H2611" s="186">
        <v>2400000</v>
      </c>
      <c r="I2611" s="183" t="s">
        <v>19</v>
      </c>
      <c r="J2611" s="183">
        <v>24000</v>
      </c>
      <c r="K2611" s="184"/>
      <c r="L2611" s="183">
        <v>2023</v>
      </c>
      <c r="M2611" s="184"/>
      <c r="N2611" s="184"/>
      <c r="O2611" s="184"/>
    </row>
    <row r="2612" spans="1:15" s="176" customFormat="1" ht="15" x14ac:dyDescent="0.15">
      <c r="A2612" s="183" t="s">
        <v>20</v>
      </c>
      <c r="B2612" s="183" t="s">
        <v>52</v>
      </c>
      <c r="C2612" s="184"/>
      <c r="D2612" s="183" t="s">
        <v>17</v>
      </c>
      <c r="E2612" s="183" t="s">
        <v>18</v>
      </c>
      <c r="F2612" s="185">
        <v>45168</v>
      </c>
      <c r="G2612" s="183" t="s">
        <v>53</v>
      </c>
      <c r="H2612" s="186">
        <v>2120000</v>
      </c>
      <c r="I2612" s="183" t="s">
        <v>19</v>
      </c>
      <c r="J2612" s="183">
        <v>21200</v>
      </c>
      <c r="K2612" s="184"/>
      <c r="L2612" s="183">
        <v>2023</v>
      </c>
      <c r="M2612" s="184"/>
      <c r="N2612" s="184"/>
      <c r="O2612" s="184"/>
    </row>
    <row r="2613" spans="1:15" s="176" customFormat="1" ht="15" x14ac:dyDescent="0.15">
      <c r="A2613" s="183" t="s">
        <v>20</v>
      </c>
      <c r="B2613" s="183" t="s">
        <v>52</v>
      </c>
      <c r="C2613" s="184"/>
      <c r="D2613" s="183" t="s">
        <v>17</v>
      </c>
      <c r="E2613" s="183" t="s">
        <v>18</v>
      </c>
      <c r="F2613" s="185">
        <v>45169</v>
      </c>
      <c r="G2613" s="183" t="s">
        <v>53</v>
      </c>
      <c r="H2613" s="186">
        <v>2280000</v>
      </c>
      <c r="I2613" s="183" t="s">
        <v>19</v>
      </c>
      <c r="J2613" s="183">
        <v>22800</v>
      </c>
      <c r="K2613" s="184"/>
      <c r="L2613" s="183">
        <v>2023</v>
      </c>
      <c r="M2613" s="184"/>
      <c r="N2613" s="184"/>
      <c r="O2613" s="184"/>
    </row>
    <row r="2614" spans="1:15" s="176" customFormat="1" ht="15" x14ac:dyDescent="0.15">
      <c r="A2614" s="183" t="s">
        <v>20</v>
      </c>
      <c r="B2614" s="183" t="s">
        <v>52</v>
      </c>
      <c r="C2614" s="184"/>
      <c r="D2614" s="183" t="s">
        <v>17</v>
      </c>
      <c r="E2614" s="183" t="s">
        <v>18</v>
      </c>
      <c r="F2614" s="185">
        <v>45170</v>
      </c>
      <c r="G2614" s="183" t="s">
        <v>53</v>
      </c>
      <c r="H2614" s="186">
        <v>1280000</v>
      </c>
      <c r="I2614" s="183" t="s">
        <v>19</v>
      </c>
      <c r="J2614" s="183">
        <v>12800</v>
      </c>
      <c r="K2614" s="184"/>
      <c r="L2614" s="183">
        <v>2023</v>
      </c>
      <c r="M2614" s="184"/>
      <c r="N2614" s="184"/>
      <c r="O2614" s="184"/>
    </row>
    <row r="2615" spans="1:15" s="176" customFormat="1" ht="15" x14ac:dyDescent="0.15">
      <c r="A2615" s="183" t="s">
        <v>20</v>
      </c>
      <c r="B2615" s="183" t="s">
        <v>52</v>
      </c>
      <c r="C2615" s="184"/>
      <c r="D2615" s="183" t="s">
        <v>17</v>
      </c>
      <c r="E2615" s="183" t="s">
        <v>18</v>
      </c>
      <c r="F2615" s="185">
        <v>45171</v>
      </c>
      <c r="G2615" s="183" t="s">
        <v>53</v>
      </c>
      <c r="H2615" s="186">
        <v>560000</v>
      </c>
      <c r="I2615" s="183" t="s">
        <v>19</v>
      </c>
      <c r="J2615" s="183">
        <v>5600</v>
      </c>
      <c r="K2615" s="184"/>
      <c r="L2615" s="183">
        <v>2023</v>
      </c>
      <c r="M2615" s="184"/>
      <c r="N2615" s="184"/>
      <c r="O2615" s="184"/>
    </row>
    <row r="2616" spans="1:15" s="176" customFormat="1" ht="15" x14ac:dyDescent="0.15">
      <c r="A2616" s="183" t="s">
        <v>20</v>
      </c>
      <c r="B2616" s="183" t="s">
        <v>52</v>
      </c>
      <c r="C2616" s="184"/>
      <c r="D2616" s="183" t="s">
        <v>17</v>
      </c>
      <c r="E2616" s="183" t="s">
        <v>18</v>
      </c>
      <c r="F2616" s="185">
        <v>45172</v>
      </c>
      <c r="G2616" s="183" t="s">
        <v>53</v>
      </c>
      <c r="H2616" s="186">
        <v>480000</v>
      </c>
      <c r="I2616" s="183" t="s">
        <v>19</v>
      </c>
      <c r="J2616" s="183">
        <v>4800</v>
      </c>
      <c r="K2616" s="184"/>
      <c r="L2616" s="183">
        <v>2023</v>
      </c>
      <c r="M2616" s="184"/>
      <c r="N2616" s="184"/>
      <c r="O2616" s="184"/>
    </row>
    <row r="2617" spans="1:15" s="176" customFormat="1" ht="15" x14ac:dyDescent="0.15">
      <c r="A2617" s="183" t="s">
        <v>20</v>
      </c>
      <c r="B2617" s="183" t="s">
        <v>52</v>
      </c>
      <c r="C2617" s="184"/>
      <c r="D2617" s="183" t="s">
        <v>17</v>
      </c>
      <c r="E2617" s="183" t="s">
        <v>18</v>
      </c>
      <c r="F2617" s="185">
        <v>45173</v>
      </c>
      <c r="G2617" s="183" t="s">
        <v>53</v>
      </c>
      <c r="H2617" s="186">
        <v>480000</v>
      </c>
      <c r="I2617" s="183" t="s">
        <v>19</v>
      </c>
      <c r="J2617" s="183">
        <v>4800</v>
      </c>
      <c r="K2617" s="184"/>
      <c r="L2617" s="183">
        <v>2023</v>
      </c>
      <c r="M2617" s="184"/>
      <c r="N2617" s="184"/>
      <c r="O2617" s="184"/>
    </row>
    <row r="2618" spans="1:15" s="176" customFormat="1" ht="15" x14ac:dyDescent="0.15">
      <c r="A2618" s="183" t="s">
        <v>20</v>
      </c>
      <c r="B2618" s="183" t="s">
        <v>52</v>
      </c>
      <c r="C2618" s="184"/>
      <c r="D2618" s="183" t="s">
        <v>17</v>
      </c>
      <c r="E2618" s="183" t="s">
        <v>18</v>
      </c>
      <c r="F2618" s="185">
        <v>45174</v>
      </c>
      <c r="G2618" s="183" t="s">
        <v>53</v>
      </c>
      <c r="H2618" s="186">
        <v>600000</v>
      </c>
      <c r="I2618" s="183" t="s">
        <v>19</v>
      </c>
      <c r="J2618" s="183">
        <v>6000</v>
      </c>
      <c r="K2618" s="184"/>
      <c r="L2618" s="183">
        <v>2023</v>
      </c>
      <c r="M2618" s="184"/>
      <c r="N2618" s="184"/>
      <c r="O2618" s="184"/>
    </row>
    <row r="2619" spans="1:15" s="176" customFormat="1" ht="15" x14ac:dyDescent="0.15">
      <c r="A2619" s="183" t="s">
        <v>20</v>
      </c>
      <c r="B2619" s="183" t="s">
        <v>52</v>
      </c>
      <c r="C2619" s="184"/>
      <c r="D2619" s="183" t="s">
        <v>17</v>
      </c>
      <c r="E2619" s="183" t="s">
        <v>18</v>
      </c>
      <c r="F2619" s="185">
        <v>45175</v>
      </c>
      <c r="G2619" s="183" t="s">
        <v>53</v>
      </c>
      <c r="H2619" s="186">
        <v>920000</v>
      </c>
      <c r="I2619" s="183" t="s">
        <v>19</v>
      </c>
      <c r="J2619" s="183">
        <v>9200</v>
      </c>
      <c r="K2619" s="184"/>
      <c r="L2619" s="183">
        <v>2023</v>
      </c>
      <c r="M2619" s="184"/>
      <c r="N2619" s="184"/>
      <c r="O2619" s="184"/>
    </row>
    <row r="2620" spans="1:15" s="176" customFormat="1" ht="15" x14ac:dyDescent="0.15">
      <c r="A2620" s="183" t="s">
        <v>20</v>
      </c>
      <c r="B2620" s="183" t="s">
        <v>52</v>
      </c>
      <c r="C2620" s="184"/>
      <c r="D2620" s="183" t="s">
        <v>17</v>
      </c>
      <c r="E2620" s="183" t="s">
        <v>18</v>
      </c>
      <c r="F2620" s="185">
        <v>45176</v>
      </c>
      <c r="G2620" s="183" t="s">
        <v>53</v>
      </c>
      <c r="H2620" s="186">
        <v>1080000</v>
      </c>
      <c r="I2620" s="183" t="s">
        <v>19</v>
      </c>
      <c r="J2620" s="183">
        <v>10800</v>
      </c>
      <c r="K2620" s="184"/>
      <c r="L2620" s="183">
        <v>2023</v>
      </c>
      <c r="M2620" s="184"/>
      <c r="N2620" s="184"/>
      <c r="O2620" s="184"/>
    </row>
    <row r="2621" spans="1:15" s="176" customFormat="1" ht="15" x14ac:dyDescent="0.15">
      <c r="A2621" s="183" t="s">
        <v>20</v>
      </c>
      <c r="B2621" s="183" t="s">
        <v>52</v>
      </c>
      <c r="C2621" s="184"/>
      <c r="D2621" s="183" t="s">
        <v>17</v>
      </c>
      <c r="E2621" s="183" t="s">
        <v>18</v>
      </c>
      <c r="F2621" s="185">
        <v>45177</v>
      </c>
      <c r="G2621" s="183" t="s">
        <v>53</v>
      </c>
      <c r="H2621" s="186">
        <v>600000</v>
      </c>
      <c r="I2621" s="183" t="s">
        <v>19</v>
      </c>
      <c r="J2621" s="183">
        <v>6000</v>
      </c>
      <c r="K2621" s="184"/>
      <c r="L2621" s="183">
        <v>2023</v>
      </c>
      <c r="M2621" s="184"/>
      <c r="N2621" s="184"/>
      <c r="O2621" s="184"/>
    </row>
    <row r="2622" spans="1:15" s="176" customFormat="1" ht="15" x14ac:dyDescent="0.15">
      <c r="A2622" s="183" t="s">
        <v>20</v>
      </c>
      <c r="B2622" s="183" t="s">
        <v>52</v>
      </c>
      <c r="C2622" s="184"/>
      <c r="D2622" s="183" t="s">
        <v>17</v>
      </c>
      <c r="E2622" s="183" t="s">
        <v>18</v>
      </c>
      <c r="F2622" s="185">
        <v>45178</v>
      </c>
      <c r="G2622" s="183" t="s">
        <v>53</v>
      </c>
      <c r="H2622" s="186">
        <v>320000</v>
      </c>
      <c r="I2622" s="183" t="s">
        <v>19</v>
      </c>
      <c r="J2622" s="183">
        <v>3200</v>
      </c>
      <c r="K2622" s="184"/>
      <c r="L2622" s="183">
        <v>2023</v>
      </c>
      <c r="M2622" s="184"/>
      <c r="N2622" s="184"/>
      <c r="O2622" s="184"/>
    </row>
    <row r="2623" spans="1:15" s="176" customFormat="1" ht="15" x14ac:dyDescent="0.15">
      <c r="A2623" s="183" t="s">
        <v>20</v>
      </c>
      <c r="B2623" s="183" t="s">
        <v>52</v>
      </c>
      <c r="C2623" s="184"/>
      <c r="D2623" s="183" t="s">
        <v>17</v>
      </c>
      <c r="E2623" s="183" t="s">
        <v>18</v>
      </c>
      <c r="F2623" s="185">
        <v>45179</v>
      </c>
      <c r="G2623" s="183" t="s">
        <v>53</v>
      </c>
      <c r="H2623" s="186">
        <v>320000</v>
      </c>
      <c r="I2623" s="183" t="s">
        <v>19</v>
      </c>
      <c r="J2623" s="183">
        <v>3200</v>
      </c>
      <c r="K2623" s="184"/>
      <c r="L2623" s="183">
        <v>2023</v>
      </c>
      <c r="M2623" s="184"/>
      <c r="N2623" s="184"/>
      <c r="O2623" s="184"/>
    </row>
    <row r="2624" spans="1:15" s="176" customFormat="1" ht="15" x14ac:dyDescent="0.15">
      <c r="A2624" s="183" t="s">
        <v>20</v>
      </c>
      <c r="B2624" s="183" t="s">
        <v>52</v>
      </c>
      <c r="C2624" s="184"/>
      <c r="D2624" s="183" t="s">
        <v>17</v>
      </c>
      <c r="E2624" s="183" t="s">
        <v>18</v>
      </c>
      <c r="F2624" s="185">
        <v>45180</v>
      </c>
      <c r="G2624" s="183" t="s">
        <v>53</v>
      </c>
      <c r="H2624" s="186">
        <v>520000</v>
      </c>
      <c r="I2624" s="183" t="s">
        <v>19</v>
      </c>
      <c r="J2624" s="183">
        <v>5200</v>
      </c>
      <c r="K2624" s="184"/>
      <c r="L2624" s="183">
        <v>2023</v>
      </c>
      <c r="M2624" s="184"/>
      <c r="N2624" s="184"/>
      <c r="O2624" s="184"/>
    </row>
    <row r="2625" spans="1:15" s="176" customFormat="1" ht="15" x14ac:dyDescent="0.15">
      <c r="A2625" s="183" t="s">
        <v>20</v>
      </c>
      <c r="B2625" s="183" t="s">
        <v>52</v>
      </c>
      <c r="C2625" s="184"/>
      <c r="D2625" s="183" t="s">
        <v>17</v>
      </c>
      <c r="E2625" s="183" t="s">
        <v>18</v>
      </c>
      <c r="F2625" s="185">
        <v>45181</v>
      </c>
      <c r="G2625" s="183" t="s">
        <v>53</v>
      </c>
      <c r="H2625" s="186">
        <v>600000</v>
      </c>
      <c r="I2625" s="183" t="s">
        <v>19</v>
      </c>
      <c r="J2625" s="183">
        <v>6000</v>
      </c>
      <c r="K2625" s="184"/>
      <c r="L2625" s="183">
        <v>2023</v>
      </c>
      <c r="M2625" s="184"/>
      <c r="N2625" s="184"/>
      <c r="O2625" s="184"/>
    </row>
    <row r="2626" spans="1:15" s="176" customFormat="1" ht="15" x14ac:dyDescent="0.15">
      <c r="A2626" s="183" t="s">
        <v>20</v>
      </c>
      <c r="B2626" s="183" t="s">
        <v>52</v>
      </c>
      <c r="C2626" s="184"/>
      <c r="D2626" s="183" t="s">
        <v>17</v>
      </c>
      <c r="E2626" s="183" t="s">
        <v>18</v>
      </c>
      <c r="F2626" s="185">
        <v>45182</v>
      </c>
      <c r="G2626" s="183" t="s">
        <v>53</v>
      </c>
      <c r="H2626" s="186">
        <v>560000</v>
      </c>
      <c r="I2626" s="183" t="s">
        <v>19</v>
      </c>
      <c r="J2626" s="183">
        <v>5600</v>
      </c>
      <c r="K2626" s="184"/>
      <c r="L2626" s="183">
        <v>2023</v>
      </c>
      <c r="M2626" s="184"/>
      <c r="N2626" s="184"/>
      <c r="O2626" s="184"/>
    </row>
    <row r="2627" spans="1:15" s="176" customFormat="1" ht="15" x14ac:dyDescent="0.15">
      <c r="A2627" s="183" t="s">
        <v>20</v>
      </c>
      <c r="B2627" s="183" t="s">
        <v>52</v>
      </c>
      <c r="C2627" s="184"/>
      <c r="D2627" s="183" t="s">
        <v>17</v>
      </c>
      <c r="E2627" s="183" t="s">
        <v>18</v>
      </c>
      <c r="F2627" s="185">
        <v>45183</v>
      </c>
      <c r="G2627" s="183" t="s">
        <v>53</v>
      </c>
      <c r="H2627" s="186">
        <v>480000</v>
      </c>
      <c r="I2627" s="183" t="s">
        <v>19</v>
      </c>
      <c r="J2627" s="183">
        <v>4800</v>
      </c>
      <c r="K2627" s="184"/>
      <c r="L2627" s="183">
        <v>2023</v>
      </c>
      <c r="M2627" s="184"/>
      <c r="N2627" s="184"/>
      <c r="O2627" s="184"/>
    </row>
    <row r="2628" spans="1:15" s="176" customFormat="1" ht="15" x14ac:dyDescent="0.15">
      <c r="A2628" s="183" t="s">
        <v>20</v>
      </c>
      <c r="B2628" s="183" t="s">
        <v>52</v>
      </c>
      <c r="C2628" s="184"/>
      <c r="D2628" s="183" t="s">
        <v>17</v>
      </c>
      <c r="E2628" s="183" t="s">
        <v>18</v>
      </c>
      <c r="F2628" s="185">
        <v>45184</v>
      </c>
      <c r="G2628" s="183" t="s">
        <v>53</v>
      </c>
      <c r="H2628" s="186">
        <v>680000</v>
      </c>
      <c r="I2628" s="183" t="s">
        <v>19</v>
      </c>
      <c r="J2628" s="183">
        <v>6800</v>
      </c>
      <c r="K2628" s="184"/>
      <c r="L2628" s="183">
        <v>2023</v>
      </c>
      <c r="M2628" s="184"/>
      <c r="N2628" s="184"/>
      <c r="O2628" s="184"/>
    </row>
    <row r="2629" spans="1:15" s="176" customFormat="1" ht="15" x14ac:dyDescent="0.15">
      <c r="A2629" s="183" t="s">
        <v>20</v>
      </c>
      <c r="B2629" s="183" t="s">
        <v>52</v>
      </c>
      <c r="C2629" s="184"/>
      <c r="D2629" s="183" t="s">
        <v>17</v>
      </c>
      <c r="E2629" s="183" t="s">
        <v>18</v>
      </c>
      <c r="F2629" s="185">
        <v>45185</v>
      </c>
      <c r="G2629" s="183" t="s">
        <v>53</v>
      </c>
      <c r="H2629" s="186">
        <v>280000</v>
      </c>
      <c r="I2629" s="183" t="s">
        <v>19</v>
      </c>
      <c r="J2629" s="183">
        <v>2800</v>
      </c>
      <c r="K2629" s="184"/>
      <c r="L2629" s="183">
        <v>2023</v>
      </c>
      <c r="M2629" s="184"/>
      <c r="N2629" s="184"/>
      <c r="O2629" s="184"/>
    </row>
    <row r="2630" spans="1:15" s="176" customFormat="1" ht="15" x14ac:dyDescent="0.15">
      <c r="A2630" s="183" t="s">
        <v>20</v>
      </c>
      <c r="B2630" s="183" t="s">
        <v>52</v>
      </c>
      <c r="C2630" s="184"/>
      <c r="D2630" s="183" t="s">
        <v>17</v>
      </c>
      <c r="E2630" s="183" t="s">
        <v>18</v>
      </c>
      <c r="F2630" s="185">
        <v>45186</v>
      </c>
      <c r="G2630" s="183" t="s">
        <v>53</v>
      </c>
      <c r="H2630" s="186">
        <v>520000</v>
      </c>
      <c r="I2630" s="183" t="s">
        <v>19</v>
      </c>
      <c r="J2630" s="183">
        <v>5200</v>
      </c>
      <c r="K2630" s="184"/>
      <c r="L2630" s="183">
        <v>2023</v>
      </c>
      <c r="M2630" s="184"/>
      <c r="N2630" s="184"/>
      <c r="O2630" s="184"/>
    </row>
    <row r="2631" spans="1:15" s="176" customFormat="1" ht="15" x14ac:dyDescent="0.15">
      <c r="A2631" s="183" t="s">
        <v>20</v>
      </c>
      <c r="B2631" s="183" t="s">
        <v>52</v>
      </c>
      <c r="C2631" s="184"/>
      <c r="D2631" s="183" t="s">
        <v>17</v>
      </c>
      <c r="E2631" s="183" t="s">
        <v>18</v>
      </c>
      <c r="F2631" s="185">
        <v>45187</v>
      </c>
      <c r="G2631" s="183" t="s">
        <v>53</v>
      </c>
      <c r="H2631" s="186">
        <v>400000</v>
      </c>
      <c r="I2631" s="183" t="s">
        <v>19</v>
      </c>
      <c r="J2631" s="183">
        <v>4000</v>
      </c>
      <c r="K2631" s="184"/>
      <c r="L2631" s="183">
        <v>2023</v>
      </c>
      <c r="M2631" s="184"/>
      <c r="N2631" s="184"/>
      <c r="O2631" s="184"/>
    </row>
    <row r="2632" spans="1:15" s="176" customFormat="1" ht="15" x14ac:dyDescent="0.15">
      <c r="A2632" s="183" t="s">
        <v>20</v>
      </c>
      <c r="B2632" s="183" t="s">
        <v>52</v>
      </c>
      <c r="C2632" s="184"/>
      <c r="D2632" s="183" t="s">
        <v>17</v>
      </c>
      <c r="E2632" s="183" t="s">
        <v>18</v>
      </c>
      <c r="F2632" s="185">
        <v>45188</v>
      </c>
      <c r="G2632" s="183" t="s">
        <v>53</v>
      </c>
      <c r="H2632" s="186">
        <v>600000</v>
      </c>
      <c r="I2632" s="183" t="s">
        <v>19</v>
      </c>
      <c r="J2632" s="183">
        <v>6000</v>
      </c>
      <c r="K2632" s="184"/>
      <c r="L2632" s="183">
        <v>2023</v>
      </c>
      <c r="M2632" s="184"/>
      <c r="N2632" s="184"/>
      <c r="O2632" s="184"/>
    </row>
    <row r="2633" spans="1:15" s="176" customFormat="1" ht="15" x14ac:dyDescent="0.15">
      <c r="A2633" s="183" t="s">
        <v>20</v>
      </c>
      <c r="B2633" s="183" t="s">
        <v>52</v>
      </c>
      <c r="C2633" s="184"/>
      <c r="D2633" s="183" t="s">
        <v>17</v>
      </c>
      <c r="E2633" s="183" t="s">
        <v>18</v>
      </c>
      <c r="F2633" s="185">
        <v>45189</v>
      </c>
      <c r="G2633" s="183" t="s">
        <v>53</v>
      </c>
      <c r="H2633" s="186">
        <v>600000</v>
      </c>
      <c r="I2633" s="183" t="s">
        <v>19</v>
      </c>
      <c r="J2633" s="183">
        <v>6000</v>
      </c>
      <c r="K2633" s="184"/>
      <c r="L2633" s="183">
        <v>2023</v>
      </c>
      <c r="M2633" s="184"/>
      <c r="N2633" s="184"/>
      <c r="O2633" s="184"/>
    </row>
    <row r="2634" spans="1:15" s="176" customFormat="1" ht="15" x14ac:dyDescent="0.15">
      <c r="A2634" s="183" t="s">
        <v>20</v>
      </c>
      <c r="B2634" s="183" t="s">
        <v>52</v>
      </c>
      <c r="C2634" s="184"/>
      <c r="D2634" s="183" t="s">
        <v>17</v>
      </c>
      <c r="E2634" s="183" t="s">
        <v>18</v>
      </c>
      <c r="F2634" s="185">
        <v>45190</v>
      </c>
      <c r="G2634" s="183" t="s">
        <v>53</v>
      </c>
      <c r="H2634" s="186">
        <v>640000</v>
      </c>
      <c r="I2634" s="183" t="s">
        <v>19</v>
      </c>
      <c r="J2634" s="183">
        <v>6400</v>
      </c>
      <c r="K2634" s="184"/>
      <c r="L2634" s="183">
        <v>2023</v>
      </c>
      <c r="M2634" s="184"/>
      <c r="N2634" s="184"/>
      <c r="O2634" s="184"/>
    </row>
    <row r="2635" spans="1:15" s="176" customFormat="1" ht="15" x14ac:dyDescent="0.15">
      <c r="A2635" s="183" t="s">
        <v>20</v>
      </c>
      <c r="B2635" s="183" t="s">
        <v>52</v>
      </c>
      <c r="C2635" s="184"/>
      <c r="D2635" s="183" t="s">
        <v>17</v>
      </c>
      <c r="E2635" s="183" t="s">
        <v>18</v>
      </c>
      <c r="F2635" s="185">
        <v>45191</v>
      </c>
      <c r="G2635" s="183" t="s">
        <v>53</v>
      </c>
      <c r="H2635" s="186">
        <v>120000</v>
      </c>
      <c r="I2635" s="183" t="s">
        <v>19</v>
      </c>
      <c r="J2635" s="183">
        <v>1200</v>
      </c>
      <c r="K2635" s="184"/>
      <c r="L2635" s="183">
        <v>2023</v>
      </c>
      <c r="M2635" s="184"/>
      <c r="N2635" s="184"/>
      <c r="O2635" s="184"/>
    </row>
    <row r="2636" spans="1:15" s="176" customFormat="1" ht="15" x14ac:dyDescent="0.15">
      <c r="A2636" s="183" t="s">
        <v>20</v>
      </c>
      <c r="B2636" s="183" t="s">
        <v>52</v>
      </c>
      <c r="C2636" s="184"/>
      <c r="D2636" s="183" t="s">
        <v>17</v>
      </c>
      <c r="E2636" s="183" t="s">
        <v>18</v>
      </c>
      <c r="F2636" s="185">
        <v>45193</v>
      </c>
      <c r="G2636" s="183" t="s">
        <v>53</v>
      </c>
      <c r="H2636" s="186">
        <v>120000</v>
      </c>
      <c r="I2636" s="183" t="s">
        <v>19</v>
      </c>
      <c r="J2636" s="183">
        <v>1200</v>
      </c>
      <c r="K2636" s="184"/>
      <c r="L2636" s="183">
        <v>2023</v>
      </c>
      <c r="M2636" s="184"/>
      <c r="N2636" s="184"/>
      <c r="O2636" s="184"/>
    </row>
    <row r="2637" spans="1:15" s="176" customFormat="1" ht="15" x14ac:dyDescent="0.15">
      <c r="A2637" s="183" t="s">
        <v>20</v>
      </c>
      <c r="B2637" s="183" t="s">
        <v>52</v>
      </c>
      <c r="C2637" s="184"/>
      <c r="D2637" s="183" t="s">
        <v>17</v>
      </c>
      <c r="E2637" s="183" t="s">
        <v>18</v>
      </c>
      <c r="F2637" s="185">
        <v>45195</v>
      </c>
      <c r="G2637" s="183" t="s">
        <v>53</v>
      </c>
      <c r="H2637" s="186">
        <v>240000</v>
      </c>
      <c r="I2637" s="183" t="s">
        <v>19</v>
      </c>
      <c r="J2637" s="183">
        <v>2400</v>
      </c>
      <c r="K2637" s="184"/>
      <c r="L2637" s="183">
        <v>2023</v>
      </c>
      <c r="M2637" s="184"/>
      <c r="N2637" s="184"/>
      <c r="O2637" s="184"/>
    </row>
    <row r="2638" spans="1:15" s="176" customFormat="1" ht="15" x14ac:dyDescent="0.15">
      <c r="A2638" s="183" t="s">
        <v>20</v>
      </c>
      <c r="B2638" s="183" t="s">
        <v>52</v>
      </c>
      <c r="C2638" s="184"/>
      <c r="D2638" s="183" t="s">
        <v>17</v>
      </c>
      <c r="E2638" s="183" t="s">
        <v>18</v>
      </c>
      <c r="F2638" s="185">
        <v>45196</v>
      </c>
      <c r="G2638" s="183" t="s">
        <v>53</v>
      </c>
      <c r="H2638" s="186">
        <v>240000</v>
      </c>
      <c r="I2638" s="183" t="s">
        <v>19</v>
      </c>
      <c r="J2638" s="183">
        <v>2400</v>
      </c>
      <c r="K2638" s="184"/>
      <c r="L2638" s="183">
        <v>2023</v>
      </c>
      <c r="M2638" s="184"/>
      <c r="N2638" s="184"/>
      <c r="O2638" s="184"/>
    </row>
    <row r="2639" spans="1:15" s="176" customFormat="1" ht="15" x14ac:dyDescent="0.15">
      <c r="A2639" s="183" t="s">
        <v>20</v>
      </c>
      <c r="B2639" s="183" t="s">
        <v>52</v>
      </c>
      <c r="C2639" s="184"/>
      <c r="D2639" s="183" t="s">
        <v>17</v>
      </c>
      <c r="E2639" s="183" t="s">
        <v>18</v>
      </c>
      <c r="F2639" s="185">
        <v>45197</v>
      </c>
      <c r="G2639" s="183" t="s">
        <v>53</v>
      </c>
      <c r="H2639" s="186">
        <v>240000</v>
      </c>
      <c r="I2639" s="183" t="s">
        <v>19</v>
      </c>
      <c r="J2639" s="183">
        <v>2400</v>
      </c>
      <c r="K2639" s="184"/>
      <c r="L2639" s="183">
        <v>2023</v>
      </c>
      <c r="M2639" s="184"/>
      <c r="N2639" s="184"/>
      <c r="O2639" s="184"/>
    </row>
    <row r="2640" spans="1:15" s="176" customFormat="1" ht="15" x14ac:dyDescent="0.15">
      <c r="A2640" s="183" t="s">
        <v>20</v>
      </c>
      <c r="B2640" s="183" t="s">
        <v>52</v>
      </c>
      <c r="C2640" s="184"/>
      <c r="D2640" s="183" t="s">
        <v>17</v>
      </c>
      <c r="E2640" s="183" t="s">
        <v>18</v>
      </c>
      <c r="F2640" s="185">
        <v>45198</v>
      </c>
      <c r="G2640" s="183" t="s">
        <v>53</v>
      </c>
      <c r="H2640" s="186">
        <v>280000</v>
      </c>
      <c r="I2640" s="183" t="s">
        <v>19</v>
      </c>
      <c r="J2640" s="183">
        <v>2800</v>
      </c>
      <c r="K2640" s="184"/>
      <c r="L2640" s="183">
        <v>2023</v>
      </c>
      <c r="M2640" s="184"/>
      <c r="N2640" s="184"/>
      <c r="O2640" s="184"/>
    </row>
    <row r="2641" spans="1:15" s="176" customFormat="1" ht="15" x14ac:dyDescent="0.15">
      <c r="A2641" s="183" t="s">
        <v>20</v>
      </c>
      <c r="B2641" s="183" t="s">
        <v>52</v>
      </c>
      <c r="C2641" s="184"/>
      <c r="D2641" s="183" t="s">
        <v>17</v>
      </c>
      <c r="E2641" s="183" t="s">
        <v>18</v>
      </c>
      <c r="F2641" s="185">
        <v>45199</v>
      </c>
      <c r="G2641" s="183" t="s">
        <v>53</v>
      </c>
      <c r="H2641" s="186">
        <v>280000</v>
      </c>
      <c r="I2641" s="183" t="s">
        <v>19</v>
      </c>
      <c r="J2641" s="183">
        <v>2800</v>
      </c>
      <c r="K2641" s="184"/>
      <c r="L2641" s="183">
        <v>2023</v>
      </c>
      <c r="M2641" s="184"/>
      <c r="N2641" s="184"/>
      <c r="O2641" s="184"/>
    </row>
    <row r="2642" spans="1:15" s="176" customFormat="1" ht="15" x14ac:dyDescent="0.15">
      <c r="A2642" s="183" t="s">
        <v>20</v>
      </c>
      <c r="B2642" s="183" t="s">
        <v>52</v>
      </c>
      <c r="C2642" s="184"/>
      <c r="D2642" s="183" t="s">
        <v>17</v>
      </c>
      <c r="E2642" s="183" t="s">
        <v>18</v>
      </c>
      <c r="F2642" s="185">
        <v>45200</v>
      </c>
      <c r="G2642" s="183" t="s">
        <v>53</v>
      </c>
      <c r="H2642" s="186">
        <v>200000</v>
      </c>
      <c r="I2642" s="183" t="s">
        <v>19</v>
      </c>
      <c r="J2642" s="183">
        <v>2000</v>
      </c>
      <c r="K2642" s="184"/>
      <c r="L2642" s="183">
        <v>2023</v>
      </c>
      <c r="M2642" s="184"/>
      <c r="N2642" s="184"/>
      <c r="O2642" s="184"/>
    </row>
    <row r="2643" spans="1:15" s="176" customFormat="1" ht="15" x14ac:dyDescent="0.15">
      <c r="A2643" s="183" t="s">
        <v>20</v>
      </c>
      <c r="B2643" s="183" t="s">
        <v>52</v>
      </c>
      <c r="C2643" s="184"/>
      <c r="D2643" s="183" t="s">
        <v>17</v>
      </c>
      <c r="E2643" s="183" t="s">
        <v>18</v>
      </c>
      <c r="F2643" s="185">
        <v>45201</v>
      </c>
      <c r="G2643" s="183" t="s">
        <v>53</v>
      </c>
      <c r="H2643" s="186">
        <v>400000</v>
      </c>
      <c r="I2643" s="183" t="s">
        <v>19</v>
      </c>
      <c r="J2643" s="183">
        <v>4000</v>
      </c>
      <c r="K2643" s="184"/>
      <c r="L2643" s="183">
        <v>2023</v>
      </c>
      <c r="M2643" s="184"/>
      <c r="N2643" s="184"/>
      <c r="O2643" s="184"/>
    </row>
    <row r="2644" spans="1:15" s="176" customFormat="1" ht="15" x14ac:dyDescent="0.15">
      <c r="A2644" s="183" t="s">
        <v>20</v>
      </c>
      <c r="B2644" s="183" t="s">
        <v>52</v>
      </c>
      <c r="C2644" s="184"/>
      <c r="D2644" s="183" t="s">
        <v>17</v>
      </c>
      <c r="E2644" s="183" t="s">
        <v>18</v>
      </c>
      <c r="F2644" s="185">
        <v>45202</v>
      </c>
      <c r="G2644" s="183" t="s">
        <v>53</v>
      </c>
      <c r="H2644" s="186">
        <v>200000</v>
      </c>
      <c r="I2644" s="183" t="s">
        <v>19</v>
      </c>
      <c r="J2644" s="183">
        <v>2000</v>
      </c>
      <c r="K2644" s="184"/>
      <c r="L2644" s="183">
        <v>2023</v>
      </c>
      <c r="M2644" s="184"/>
      <c r="N2644" s="184"/>
      <c r="O2644" s="184"/>
    </row>
    <row r="2645" spans="1:15" s="176" customFormat="1" ht="15" x14ac:dyDescent="0.15">
      <c r="A2645" s="183" t="s">
        <v>20</v>
      </c>
      <c r="B2645" s="183" t="s">
        <v>52</v>
      </c>
      <c r="C2645" s="184"/>
      <c r="D2645" s="183" t="s">
        <v>17</v>
      </c>
      <c r="E2645" s="183" t="s">
        <v>18</v>
      </c>
      <c r="F2645" s="185">
        <v>45203</v>
      </c>
      <c r="G2645" s="183" t="s">
        <v>53</v>
      </c>
      <c r="H2645" s="186">
        <v>200000</v>
      </c>
      <c r="I2645" s="183" t="s">
        <v>19</v>
      </c>
      <c r="J2645" s="183">
        <v>2000</v>
      </c>
      <c r="K2645" s="184"/>
      <c r="L2645" s="183">
        <v>2023</v>
      </c>
      <c r="M2645" s="184"/>
      <c r="N2645" s="184"/>
      <c r="O2645" s="184"/>
    </row>
    <row r="2646" spans="1:15" s="176" customFormat="1" ht="15" x14ac:dyDescent="0.15">
      <c r="A2646" s="183" t="s">
        <v>20</v>
      </c>
      <c r="B2646" s="183" t="s">
        <v>52</v>
      </c>
      <c r="C2646" s="184"/>
      <c r="D2646" s="183" t="s">
        <v>17</v>
      </c>
      <c r="E2646" s="183" t="s">
        <v>18</v>
      </c>
      <c r="F2646" s="185">
        <v>45209</v>
      </c>
      <c r="G2646" s="183" t="s">
        <v>53</v>
      </c>
      <c r="H2646" s="186">
        <v>40000</v>
      </c>
      <c r="I2646" s="183" t="s">
        <v>19</v>
      </c>
      <c r="J2646" s="183">
        <v>400</v>
      </c>
      <c r="K2646" s="184"/>
      <c r="L2646" s="183">
        <v>2023</v>
      </c>
      <c r="M2646" s="184"/>
      <c r="N2646" s="184"/>
      <c r="O2646" s="184"/>
    </row>
    <row r="2647" spans="1:15" s="176" customFormat="1" ht="15" x14ac:dyDescent="0.15">
      <c r="A2647" s="183" t="s">
        <v>21</v>
      </c>
      <c r="B2647" s="183" t="s">
        <v>54</v>
      </c>
      <c r="C2647" s="184"/>
      <c r="D2647" s="184"/>
      <c r="E2647" s="184"/>
      <c r="F2647" s="185">
        <v>44929</v>
      </c>
      <c r="G2647" s="183" t="s">
        <v>55</v>
      </c>
      <c r="H2647" s="186">
        <v>420000</v>
      </c>
      <c r="I2647" s="183" t="s">
        <v>19</v>
      </c>
      <c r="J2647" s="184"/>
      <c r="K2647" s="184"/>
      <c r="L2647" s="183">
        <v>2022</v>
      </c>
      <c r="M2647" s="184"/>
      <c r="N2647" s="183" t="s">
        <v>34</v>
      </c>
      <c r="O2647" s="184"/>
    </row>
    <row r="2648" spans="1:15" s="176" customFormat="1" ht="15" x14ac:dyDescent="0.15">
      <c r="A2648" s="183" t="s">
        <v>21</v>
      </c>
      <c r="B2648" s="183" t="s">
        <v>54</v>
      </c>
      <c r="C2648" s="184"/>
      <c r="D2648" s="184"/>
      <c r="E2648" s="184"/>
      <c r="F2648" s="185">
        <v>44930</v>
      </c>
      <c r="G2648" s="183" t="s">
        <v>55</v>
      </c>
      <c r="H2648" s="186">
        <v>210000</v>
      </c>
      <c r="I2648" s="183" t="s">
        <v>19</v>
      </c>
      <c r="J2648" s="184"/>
      <c r="K2648" s="184"/>
      <c r="L2648" s="183">
        <v>2022</v>
      </c>
      <c r="M2648" s="184"/>
      <c r="N2648" s="183" t="s">
        <v>34</v>
      </c>
      <c r="O2648" s="184"/>
    </row>
    <row r="2649" spans="1:15" s="176" customFormat="1" ht="15" x14ac:dyDescent="0.15">
      <c r="A2649" s="183" t="s">
        <v>21</v>
      </c>
      <c r="B2649" s="183" t="s">
        <v>54</v>
      </c>
      <c r="C2649" s="184"/>
      <c r="D2649" s="184"/>
      <c r="E2649" s="184"/>
      <c r="F2649" s="185">
        <v>44931</v>
      </c>
      <c r="G2649" s="183" t="s">
        <v>55</v>
      </c>
      <c r="H2649" s="186">
        <v>450000</v>
      </c>
      <c r="I2649" s="183" t="s">
        <v>19</v>
      </c>
      <c r="J2649" s="184"/>
      <c r="K2649" s="184"/>
      <c r="L2649" s="183">
        <v>2022</v>
      </c>
      <c r="M2649" s="184"/>
      <c r="N2649" s="183" t="s">
        <v>34</v>
      </c>
      <c r="O2649" s="184"/>
    </row>
    <row r="2650" spans="1:15" s="176" customFormat="1" ht="15" x14ac:dyDescent="0.15">
      <c r="A2650" s="183" t="s">
        <v>21</v>
      </c>
      <c r="B2650" s="183" t="s">
        <v>54</v>
      </c>
      <c r="C2650" s="184"/>
      <c r="D2650" s="184"/>
      <c r="E2650" s="184"/>
      <c r="F2650" s="185">
        <v>44932</v>
      </c>
      <c r="G2650" s="183" t="s">
        <v>58</v>
      </c>
      <c r="H2650" s="186">
        <v>20000</v>
      </c>
      <c r="I2650" s="183" t="s">
        <v>19</v>
      </c>
      <c r="J2650" s="184"/>
      <c r="K2650" s="184"/>
      <c r="L2650" s="183">
        <v>2022</v>
      </c>
      <c r="M2650" s="184"/>
      <c r="N2650" s="183" t="s">
        <v>34</v>
      </c>
      <c r="O2650" s="184"/>
    </row>
    <row r="2651" spans="1:15" s="176" customFormat="1" ht="15" x14ac:dyDescent="0.15">
      <c r="A2651" s="183" t="s">
        <v>21</v>
      </c>
      <c r="B2651" s="183" t="s">
        <v>54</v>
      </c>
      <c r="C2651" s="184"/>
      <c r="D2651" s="184"/>
      <c r="E2651" s="184"/>
      <c r="F2651" s="185">
        <v>44932</v>
      </c>
      <c r="G2651" s="183" t="s">
        <v>55</v>
      </c>
      <c r="H2651" s="186">
        <v>660000</v>
      </c>
      <c r="I2651" s="183" t="s">
        <v>19</v>
      </c>
      <c r="J2651" s="184"/>
      <c r="K2651" s="184"/>
      <c r="L2651" s="183">
        <v>2022</v>
      </c>
      <c r="M2651" s="184"/>
      <c r="N2651" s="183" t="s">
        <v>34</v>
      </c>
      <c r="O2651" s="184"/>
    </row>
    <row r="2652" spans="1:15" s="176" customFormat="1" ht="15" x14ac:dyDescent="0.15">
      <c r="A2652" s="183" t="s">
        <v>21</v>
      </c>
      <c r="B2652" s="183" t="s">
        <v>54</v>
      </c>
      <c r="C2652" s="184"/>
      <c r="D2652" s="184"/>
      <c r="E2652" s="184"/>
      <c r="F2652" s="185">
        <v>44932</v>
      </c>
      <c r="G2652" s="183" t="s">
        <v>57</v>
      </c>
      <c r="H2652" s="186">
        <v>30000</v>
      </c>
      <c r="I2652" s="183" t="s">
        <v>19</v>
      </c>
      <c r="J2652" s="184"/>
      <c r="K2652" s="184"/>
      <c r="L2652" s="183">
        <v>2022</v>
      </c>
      <c r="M2652" s="184"/>
      <c r="N2652" s="183" t="s">
        <v>34</v>
      </c>
      <c r="O2652" s="184"/>
    </row>
    <row r="2653" spans="1:15" s="176" customFormat="1" ht="15" x14ac:dyDescent="0.15">
      <c r="A2653" s="183" t="s">
        <v>21</v>
      </c>
      <c r="B2653" s="183" t="s">
        <v>54</v>
      </c>
      <c r="C2653" s="184"/>
      <c r="D2653" s="184"/>
      <c r="E2653" s="184"/>
      <c r="F2653" s="185">
        <v>44935</v>
      </c>
      <c r="G2653" s="183" t="s">
        <v>55</v>
      </c>
      <c r="H2653" s="186">
        <v>210000</v>
      </c>
      <c r="I2653" s="183" t="s">
        <v>19</v>
      </c>
      <c r="J2653" s="184"/>
      <c r="K2653" s="184"/>
      <c r="L2653" s="183">
        <v>2022</v>
      </c>
      <c r="M2653" s="184"/>
      <c r="N2653" s="183" t="s">
        <v>34</v>
      </c>
      <c r="O2653" s="184"/>
    </row>
    <row r="2654" spans="1:15" s="176" customFormat="1" ht="15" x14ac:dyDescent="0.15">
      <c r="A2654" s="183" t="s">
        <v>21</v>
      </c>
      <c r="B2654" s="183" t="s">
        <v>54</v>
      </c>
      <c r="C2654" s="184"/>
      <c r="D2654" s="184"/>
      <c r="E2654" s="184"/>
      <c r="F2654" s="185">
        <v>44936</v>
      </c>
      <c r="G2654" s="183" t="s">
        <v>55</v>
      </c>
      <c r="H2654" s="186">
        <v>200000</v>
      </c>
      <c r="I2654" s="183" t="s">
        <v>19</v>
      </c>
      <c r="J2654" s="184"/>
      <c r="K2654" s="184"/>
      <c r="L2654" s="183">
        <v>2022</v>
      </c>
      <c r="M2654" s="184"/>
      <c r="N2654" s="183" t="s">
        <v>34</v>
      </c>
      <c r="O2654" s="184"/>
    </row>
    <row r="2655" spans="1:15" s="176" customFormat="1" ht="15" x14ac:dyDescent="0.15">
      <c r="A2655" s="183" t="s">
        <v>21</v>
      </c>
      <c r="B2655" s="183" t="s">
        <v>54</v>
      </c>
      <c r="C2655" s="184"/>
      <c r="D2655" s="184"/>
      <c r="E2655" s="184"/>
      <c r="F2655" s="185">
        <v>44936</v>
      </c>
      <c r="G2655" s="183" t="s">
        <v>56</v>
      </c>
      <c r="H2655" s="186">
        <v>50000</v>
      </c>
      <c r="I2655" s="183" t="s">
        <v>19</v>
      </c>
      <c r="J2655" s="184"/>
      <c r="K2655" s="184"/>
      <c r="L2655" s="183">
        <v>2022</v>
      </c>
      <c r="M2655" s="184"/>
      <c r="N2655" s="183" t="s">
        <v>34</v>
      </c>
      <c r="O2655" s="184"/>
    </row>
    <row r="2656" spans="1:15" s="176" customFormat="1" ht="15" x14ac:dyDescent="0.15">
      <c r="A2656" s="183" t="s">
        <v>21</v>
      </c>
      <c r="B2656" s="183" t="s">
        <v>54</v>
      </c>
      <c r="C2656" s="184"/>
      <c r="D2656" s="184"/>
      <c r="E2656" s="184"/>
      <c r="F2656" s="185">
        <v>44936</v>
      </c>
      <c r="G2656" s="183" t="s">
        <v>58</v>
      </c>
      <c r="H2656" s="186">
        <v>40000</v>
      </c>
      <c r="I2656" s="183" t="s">
        <v>19</v>
      </c>
      <c r="J2656" s="184"/>
      <c r="K2656" s="184"/>
      <c r="L2656" s="183">
        <v>2022</v>
      </c>
      <c r="M2656" s="184"/>
      <c r="N2656" s="183" t="s">
        <v>34</v>
      </c>
      <c r="O2656" s="184"/>
    </row>
    <row r="2657" spans="1:15" s="176" customFormat="1" ht="15" x14ac:dyDescent="0.15">
      <c r="A2657" s="183" t="s">
        <v>21</v>
      </c>
      <c r="B2657" s="183" t="s">
        <v>54</v>
      </c>
      <c r="C2657" s="184"/>
      <c r="D2657" s="184"/>
      <c r="E2657" s="184"/>
      <c r="F2657" s="185">
        <v>44937</v>
      </c>
      <c r="G2657" s="183" t="s">
        <v>55</v>
      </c>
      <c r="H2657" s="186">
        <v>740000</v>
      </c>
      <c r="I2657" s="183" t="s">
        <v>19</v>
      </c>
      <c r="J2657" s="184"/>
      <c r="K2657" s="184"/>
      <c r="L2657" s="183">
        <v>2022</v>
      </c>
      <c r="M2657" s="184"/>
      <c r="N2657" s="183" t="s">
        <v>34</v>
      </c>
      <c r="O2657" s="184"/>
    </row>
    <row r="2658" spans="1:15" s="176" customFormat="1" ht="15" x14ac:dyDescent="0.15">
      <c r="A2658" s="183" t="s">
        <v>21</v>
      </c>
      <c r="B2658" s="183" t="s">
        <v>54</v>
      </c>
      <c r="C2658" s="184"/>
      <c r="D2658" s="184"/>
      <c r="E2658" s="184"/>
      <c r="F2658" s="185">
        <v>44938</v>
      </c>
      <c r="G2658" s="183" t="s">
        <v>55</v>
      </c>
      <c r="H2658" s="186">
        <v>500000</v>
      </c>
      <c r="I2658" s="183" t="s">
        <v>19</v>
      </c>
      <c r="J2658" s="184"/>
      <c r="K2658" s="184"/>
      <c r="L2658" s="183">
        <v>2022</v>
      </c>
      <c r="M2658" s="184"/>
      <c r="N2658" s="183" t="s">
        <v>34</v>
      </c>
      <c r="O2658" s="184"/>
    </row>
    <row r="2659" spans="1:15" s="176" customFormat="1" ht="15" x14ac:dyDescent="0.15">
      <c r="A2659" s="183" t="s">
        <v>21</v>
      </c>
      <c r="B2659" s="183" t="s">
        <v>54</v>
      </c>
      <c r="C2659" s="184"/>
      <c r="D2659" s="184"/>
      <c r="E2659" s="184"/>
      <c r="F2659" s="185">
        <v>44938</v>
      </c>
      <c r="G2659" s="183" t="s">
        <v>549</v>
      </c>
      <c r="H2659" s="186">
        <v>70000</v>
      </c>
      <c r="I2659" s="183" t="s">
        <v>19</v>
      </c>
      <c r="J2659" s="184"/>
      <c r="K2659" s="184"/>
      <c r="L2659" s="183">
        <v>2022</v>
      </c>
      <c r="M2659" s="184"/>
      <c r="N2659" s="183" t="s">
        <v>34</v>
      </c>
      <c r="O2659" s="184"/>
    </row>
    <row r="2660" spans="1:15" s="176" customFormat="1" ht="15" x14ac:dyDescent="0.15">
      <c r="A2660" s="183" t="s">
        <v>21</v>
      </c>
      <c r="B2660" s="183" t="s">
        <v>54</v>
      </c>
      <c r="C2660" s="184"/>
      <c r="D2660" s="184"/>
      <c r="E2660" s="184"/>
      <c r="F2660" s="185">
        <v>44939</v>
      </c>
      <c r="G2660" s="183" t="s">
        <v>57</v>
      </c>
      <c r="H2660" s="186">
        <v>70000</v>
      </c>
      <c r="I2660" s="183" t="s">
        <v>19</v>
      </c>
      <c r="J2660" s="184"/>
      <c r="K2660" s="184"/>
      <c r="L2660" s="183">
        <v>2022</v>
      </c>
      <c r="M2660" s="184"/>
      <c r="N2660" s="183" t="s">
        <v>34</v>
      </c>
      <c r="O2660" s="184"/>
    </row>
    <row r="2661" spans="1:15" s="176" customFormat="1" ht="15" x14ac:dyDescent="0.15">
      <c r="A2661" s="183" t="s">
        <v>21</v>
      </c>
      <c r="B2661" s="183" t="s">
        <v>54</v>
      </c>
      <c r="C2661" s="184"/>
      <c r="D2661" s="184"/>
      <c r="E2661" s="184"/>
      <c r="F2661" s="185">
        <v>44939</v>
      </c>
      <c r="G2661" s="183" t="s">
        <v>56</v>
      </c>
      <c r="H2661" s="186">
        <v>70000</v>
      </c>
      <c r="I2661" s="183" t="s">
        <v>19</v>
      </c>
      <c r="J2661" s="184"/>
      <c r="K2661" s="184"/>
      <c r="L2661" s="183">
        <v>2022</v>
      </c>
      <c r="M2661" s="184"/>
      <c r="N2661" s="183" t="s">
        <v>34</v>
      </c>
      <c r="O2661" s="184"/>
    </row>
    <row r="2662" spans="1:15" s="176" customFormat="1" ht="15" x14ac:dyDescent="0.15">
      <c r="A2662" s="183" t="s">
        <v>21</v>
      </c>
      <c r="B2662" s="183" t="s">
        <v>54</v>
      </c>
      <c r="C2662" s="184"/>
      <c r="D2662" s="184"/>
      <c r="E2662" s="184"/>
      <c r="F2662" s="185">
        <v>44939</v>
      </c>
      <c r="G2662" s="183" t="s">
        <v>55</v>
      </c>
      <c r="H2662" s="186">
        <v>220000</v>
      </c>
      <c r="I2662" s="183" t="s">
        <v>19</v>
      </c>
      <c r="J2662" s="184"/>
      <c r="K2662" s="184"/>
      <c r="L2662" s="183">
        <v>2022</v>
      </c>
      <c r="M2662" s="184"/>
      <c r="N2662" s="183" t="s">
        <v>34</v>
      </c>
      <c r="O2662" s="184"/>
    </row>
    <row r="2663" spans="1:15" s="176" customFormat="1" ht="15" x14ac:dyDescent="0.15">
      <c r="A2663" s="183" t="s">
        <v>21</v>
      </c>
      <c r="B2663" s="183" t="s">
        <v>54</v>
      </c>
      <c r="C2663" s="184"/>
      <c r="D2663" s="184"/>
      <c r="E2663" s="184"/>
      <c r="F2663" s="185">
        <v>44943</v>
      </c>
      <c r="G2663" s="183" t="s">
        <v>37</v>
      </c>
      <c r="H2663" s="186">
        <v>80000</v>
      </c>
      <c r="I2663" s="183" t="s">
        <v>33</v>
      </c>
      <c r="J2663" s="184"/>
      <c r="K2663" s="184"/>
      <c r="L2663" s="183">
        <v>2022</v>
      </c>
      <c r="M2663" s="184"/>
      <c r="N2663" s="183" t="s">
        <v>34</v>
      </c>
      <c r="O2663" s="184"/>
    </row>
    <row r="2664" spans="1:15" s="176" customFormat="1" ht="15" x14ac:dyDescent="0.15">
      <c r="A2664" s="183" t="s">
        <v>21</v>
      </c>
      <c r="B2664" s="183" t="s">
        <v>54</v>
      </c>
      <c r="C2664" s="184"/>
      <c r="D2664" s="184"/>
      <c r="E2664" s="184"/>
      <c r="F2664" s="185">
        <v>44943</v>
      </c>
      <c r="G2664" s="183" t="s">
        <v>55</v>
      </c>
      <c r="H2664" s="186">
        <v>80000</v>
      </c>
      <c r="I2664" s="183" t="s">
        <v>19</v>
      </c>
      <c r="J2664" s="184"/>
      <c r="K2664" s="184"/>
      <c r="L2664" s="183">
        <v>2022</v>
      </c>
      <c r="M2664" s="184"/>
      <c r="N2664" s="183" t="s">
        <v>34</v>
      </c>
      <c r="O2664" s="184"/>
    </row>
    <row r="2665" spans="1:15" s="176" customFormat="1" ht="15" x14ac:dyDescent="0.15">
      <c r="A2665" s="183" t="s">
        <v>21</v>
      </c>
      <c r="B2665" s="183" t="s">
        <v>54</v>
      </c>
      <c r="C2665" s="184"/>
      <c r="D2665" s="184"/>
      <c r="E2665" s="184"/>
      <c r="F2665" s="185">
        <v>44943</v>
      </c>
      <c r="G2665" s="183" t="s">
        <v>549</v>
      </c>
      <c r="H2665" s="186">
        <v>140000</v>
      </c>
      <c r="I2665" s="183" t="s">
        <v>19</v>
      </c>
      <c r="J2665" s="184"/>
      <c r="K2665" s="184"/>
      <c r="L2665" s="183">
        <v>2022</v>
      </c>
      <c r="M2665" s="184"/>
      <c r="N2665" s="183" t="s">
        <v>34</v>
      </c>
      <c r="O2665" s="184"/>
    </row>
    <row r="2666" spans="1:15" s="176" customFormat="1" ht="15" x14ac:dyDescent="0.15">
      <c r="A2666" s="183" t="s">
        <v>21</v>
      </c>
      <c r="B2666" s="183" t="s">
        <v>54</v>
      </c>
      <c r="C2666" s="184"/>
      <c r="D2666" s="184"/>
      <c r="E2666" s="184"/>
      <c r="F2666" s="185">
        <v>44944</v>
      </c>
      <c r="G2666" s="183" t="s">
        <v>55</v>
      </c>
      <c r="H2666" s="186">
        <v>90000</v>
      </c>
      <c r="I2666" s="183" t="s">
        <v>19</v>
      </c>
      <c r="J2666" s="184"/>
      <c r="K2666" s="184"/>
      <c r="L2666" s="183">
        <v>2022</v>
      </c>
      <c r="M2666" s="184"/>
      <c r="N2666" s="183" t="s">
        <v>34</v>
      </c>
      <c r="O2666" s="184"/>
    </row>
    <row r="2667" spans="1:15" s="176" customFormat="1" ht="15" x14ac:dyDescent="0.15">
      <c r="A2667" s="183" t="s">
        <v>21</v>
      </c>
      <c r="B2667" s="183" t="s">
        <v>54</v>
      </c>
      <c r="C2667" s="184"/>
      <c r="D2667" s="184"/>
      <c r="E2667" s="184"/>
      <c r="F2667" s="185">
        <v>44945</v>
      </c>
      <c r="G2667" s="183" t="s">
        <v>549</v>
      </c>
      <c r="H2667" s="186">
        <v>80000</v>
      </c>
      <c r="I2667" s="183" t="s">
        <v>19</v>
      </c>
      <c r="J2667" s="184"/>
      <c r="K2667" s="184"/>
      <c r="L2667" s="183">
        <v>2022</v>
      </c>
      <c r="M2667" s="184"/>
      <c r="N2667" s="183" t="s">
        <v>34</v>
      </c>
      <c r="O2667" s="184"/>
    </row>
    <row r="2668" spans="1:15" s="176" customFormat="1" ht="15" x14ac:dyDescent="0.15">
      <c r="A2668" s="183" t="s">
        <v>21</v>
      </c>
      <c r="B2668" s="183" t="s">
        <v>54</v>
      </c>
      <c r="C2668" s="184"/>
      <c r="D2668" s="184"/>
      <c r="E2668" s="184"/>
      <c r="F2668" s="185">
        <v>44945</v>
      </c>
      <c r="G2668" s="183" t="s">
        <v>55</v>
      </c>
      <c r="H2668" s="186">
        <v>350000</v>
      </c>
      <c r="I2668" s="183" t="s">
        <v>19</v>
      </c>
      <c r="J2668" s="184"/>
      <c r="K2668" s="184"/>
      <c r="L2668" s="183">
        <v>2022</v>
      </c>
      <c r="M2668" s="184"/>
      <c r="N2668" s="183" t="s">
        <v>34</v>
      </c>
      <c r="O2668" s="184"/>
    </row>
    <row r="2669" spans="1:15" s="176" customFormat="1" ht="15" x14ac:dyDescent="0.15">
      <c r="A2669" s="183" t="s">
        <v>21</v>
      </c>
      <c r="B2669" s="183" t="s">
        <v>54</v>
      </c>
      <c r="C2669" s="184"/>
      <c r="D2669" s="184"/>
      <c r="E2669" s="184"/>
      <c r="F2669" s="185">
        <v>44945</v>
      </c>
      <c r="G2669" s="183" t="s">
        <v>37</v>
      </c>
      <c r="H2669" s="186">
        <v>90000</v>
      </c>
      <c r="I2669" s="183" t="s">
        <v>33</v>
      </c>
      <c r="J2669" s="184"/>
      <c r="K2669" s="184"/>
      <c r="L2669" s="183">
        <v>2022</v>
      </c>
      <c r="M2669" s="184"/>
      <c r="N2669" s="183" t="s">
        <v>34</v>
      </c>
      <c r="O2669" s="184"/>
    </row>
    <row r="2670" spans="1:15" s="176" customFormat="1" ht="15" x14ac:dyDescent="0.15">
      <c r="A2670" s="183" t="s">
        <v>21</v>
      </c>
      <c r="B2670" s="183" t="s">
        <v>54</v>
      </c>
      <c r="C2670" s="184"/>
      <c r="D2670" s="184"/>
      <c r="E2670" s="184"/>
      <c r="F2670" s="185">
        <v>44946</v>
      </c>
      <c r="G2670" s="183" t="s">
        <v>549</v>
      </c>
      <c r="H2670" s="186">
        <v>40000</v>
      </c>
      <c r="I2670" s="183" t="s">
        <v>19</v>
      </c>
      <c r="J2670" s="184"/>
      <c r="K2670" s="184"/>
      <c r="L2670" s="183">
        <v>2022</v>
      </c>
      <c r="M2670" s="184"/>
      <c r="N2670" s="183" t="s">
        <v>34</v>
      </c>
      <c r="O2670" s="184"/>
    </row>
    <row r="2671" spans="1:15" s="176" customFormat="1" ht="15" x14ac:dyDescent="0.15">
      <c r="A2671" s="183" t="s">
        <v>21</v>
      </c>
      <c r="B2671" s="183" t="s">
        <v>54</v>
      </c>
      <c r="C2671" s="184"/>
      <c r="D2671" s="184"/>
      <c r="E2671" s="184"/>
      <c r="F2671" s="185">
        <v>44946</v>
      </c>
      <c r="G2671" s="183" t="s">
        <v>57</v>
      </c>
      <c r="H2671" s="186">
        <v>10000</v>
      </c>
      <c r="I2671" s="183" t="s">
        <v>19</v>
      </c>
      <c r="J2671" s="184"/>
      <c r="K2671" s="184"/>
      <c r="L2671" s="183">
        <v>2022</v>
      </c>
      <c r="M2671" s="184"/>
      <c r="N2671" s="183" t="s">
        <v>34</v>
      </c>
      <c r="O2671" s="184"/>
    </row>
    <row r="2672" spans="1:15" s="176" customFormat="1" ht="15" x14ac:dyDescent="0.15">
      <c r="A2672" s="183" t="s">
        <v>21</v>
      </c>
      <c r="B2672" s="183" t="s">
        <v>54</v>
      </c>
      <c r="C2672" s="184"/>
      <c r="D2672" s="184"/>
      <c r="E2672" s="184"/>
      <c r="F2672" s="185">
        <v>44946</v>
      </c>
      <c r="G2672" s="183" t="s">
        <v>56</v>
      </c>
      <c r="H2672" s="186">
        <v>60000</v>
      </c>
      <c r="I2672" s="183" t="s">
        <v>19</v>
      </c>
      <c r="J2672" s="184"/>
      <c r="K2672" s="184"/>
      <c r="L2672" s="183">
        <v>2022</v>
      </c>
      <c r="M2672" s="184"/>
      <c r="N2672" s="183" t="s">
        <v>34</v>
      </c>
      <c r="O2672" s="184"/>
    </row>
    <row r="2673" spans="1:15" s="176" customFormat="1" ht="15" x14ac:dyDescent="0.15">
      <c r="A2673" s="183" t="s">
        <v>21</v>
      </c>
      <c r="B2673" s="183" t="s">
        <v>54</v>
      </c>
      <c r="C2673" s="184"/>
      <c r="D2673" s="184"/>
      <c r="E2673" s="184"/>
      <c r="F2673" s="185">
        <v>44946</v>
      </c>
      <c r="G2673" s="183" t="s">
        <v>55</v>
      </c>
      <c r="H2673" s="186">
        <v>40000</v>
      </c>
      <c r="I2673" s="183" t="s">
        <v>19</v>
      </c>
      <c r="J2673" s="184"/>
      <c r="K2673" s="184"/>
      <c r="L2673" s="183">
        <v>2022</v>
      </c>
      <c r="M2673" s="184"/>
      <c r="N2673" s="183" t="s">
        <v>34</v>
      </c>
      <c r="O2673" s="184"/>
    </row>
    <row r="2674" spans="1:15" s="176" customFormat="1" ht="15" x14ac:dyDescent="0.15">
      <c r="A2674" s="183" t="s">
        <v>21</v>
      </c>
      <c r="B2674" s="183" t="s">
        <v>54</v>
      </c>
      <c r="C2674" s="184"/>
      <c r="D2674" s="184"/>
      <c r="E2674" s="184"/>
      <c r="F2674" s="185">
        <v>44949</v>
      </c>
      <c r="G2674" s="183" t="s">
        <v>37</v>
      </c>
      <c r="H2674" s="186">
        <v>130000</v>
      </c>
      <c r="I2674" s="183" t="s">
        <v>33</v>
      </c>
      <c r="J2674" s="184"/>
      <c r="K2674" s="184"/>
      <c r="L2674" s="183">
        <v>2022</v>
      </c>
      <c r="M2674" s="184"/>
      <c r="N2674" s="183" t="s">
        <v>34</v>
      </c>
      <c r="O2674" s="184"/>
    </row>
    <row r="2675" spans="1:15" s="176" customFormat="1" ht="15" x14ac:dyDescent="0.15">
      <c r="A2675" s="183" t="s">
        <v>21</v>
      </c>
      <c r="B2675" s="183" t="s">
        <v>54</v>
      </c>
      <c r="C2675" s="184"/>
      <c r="D2675" s="184"/>
      <c r="E2675" s="184"/>
      <c r="F2675" s="185">
        <v>44949</v>
      </c>
      <c r="G2675" s="183" t="s">
        <v>55</v>
      </c>
      <c r="H2675" s="186">
        <v>350000</v>
      </c>
      <c r="I2675" s="183" t="s">
        <v>19</v>
      </c>
      <c r="J2675" s="184"/>
      <c r="K2675" s="184"/>
      <c r="L2675" s="183">
        <v>2022</v>
      </c>
      <c r="M2675" s="184"/>
      <c r="N2675" s="183" t="s">
        <v>34</v>
      </c>
      <c r="O2675" s="184"/>
    </row>
    <row r="2676" spans="1:15" s="176" customFormat="1" ht="15" x14ac:dyDescent="0.15">
      <c r="A2676" s="183" t="s">
        <v>21</v>
      </c>
      <c r="B2676" s="183" t="s">
        <v>54</v>
      </c>
      <c r="C2676" s="184"/>
      <c r="D2676" s="184"/>
      <c r="E2676" s="184"/>
      <c r="F2676" s="185">
        <v>44950</v>
      </c>
      <c r="G2676" s="183" t="s">
        <v>59</v>
      </c>
      <c r="H2676" s="186">
        <v>30000</v>
      </c>
      <c r="I2676" s="183" t="s">
        <v>19</v>
      </c>
      <c r="J2676" s="184"/>
      <c r="K2676" s="184"/>
      <c r="L2676" s="183">
        <v>2022</v>
      </c>
      <c r="M2676" s="184"/>
      <c r="N2676" s="183" t="s">
        <v>34</v>
      </c>
      <c r="O2676" s="183" t="s">
        <v>576</v>
      </c>
    </row>
    <row r="2677" spans="1:15" s="176" customFormat="1" ht="15" x14ac:dyDescent="0.15">
      <c r="A2677" s="183" t="s">
        <v>21</v>
      </c>
      <c r="B2677" s="183" t="s">
        <v>54</v>
      </c>
      <c r="C2677" s="184"/>
      <c r="D2677" s="184"/>
      <c r="E2677" s="184"/>
      <c r="F2677" s="185">
        <v>44950</v>
      </c>
      <c r="G2677" s="183" t="s">
        <v>55</v>
      </c>
      <c r="H2677" s="186">
        <v>80000</v>
      </c>
      <c r="I2677" s="183" t="s">
        <v>19</v>
      </c>
      <c r="J2677" s="184"/>
      <c r="K2677" s="184"/>
      <c r="L2677" s="183">
        <v>2022</v>
      </c>
      <c r="M2677" s="184"/>
      <c r="N2677" s="183" t="s">
        <v>34</v>
      </c>
      <c r="O2677" s="183" t="s">
        <v>576</v>
      </c>
    </row>
    <row r="2678" spans="1:15" s="176" customFormat="1" ht="15" x14ac:dyDescent="0.15">
      <c r="A2678" s="183" t="s">
        <v>21</v>
      </c>
      <c r="B2678" s="183" t="s">
        <v>54</v>
      </c>
      <c r="C2678" s="184"/>
      <c r="D2678" s="184"/>
      <c r="E2678" s="184"/>
      <c r="F2678" s="185">
        <v>44951</v>
      </c>
      <c r="G2678" s="183" t="s">
        <v>55</v>
      </c>
      <c r="H2678" s="186">
        <v>90000</v>
      </c>
      <c r="I2678" s="183" t="s">
        <v>19</v>
      </c>
      <c r="J2678" s="184"/>
      <c r="K2678" s="184"/>
      <c r="L2678" s="183">
        <v>2022</v>
      </c>
      <c r="M2678" s="184"/>
      <c r="N2678" s="183" t="s">
        <v>34</v>
      </c>
      <c r="O2678" s="184"/>
    </row>
    <row r="2679" spans="1:15" s="176" customFormat="1" ht="15" x14ac:dyDescent="0.15">
      <c r="A2679" s="183" t="s">
        <v>21</v>
      </c>
      <c r="B2679" s="183" t="s">
        <v>54</v>
      </c>
      <c r="C2679" s="184"/>
      <c r="D2679" s="184"/>
      <c r="E2679" s="184"/>
      <c r="F2679" s="185">
        <v>44951</v>
      </c>
      <c r="G2679" s="183" t="s">
        <v>62</v>
      </c>
      <c r="H2679" s="186">
        <v>20000</v>
      </c>
      <c r="I2679" s="183" t="s">
        <v>19</v>
      </c>
      <c r="J2679" s="184"/>
      <c r="K2679" s="184"/>
      <c r="L2679" s="183">
        <v>2022</v>
      </c>
      <c r="M2679" s="184"/>
      <c r="N2679" s="183" t="s">
        <v>34</v>
      </c>
      <c r="O2679" s="184"/>
    </row>
    <row r="2680" spans="1:15" s="176" customFormat="1" ht="15" x14ac:dyDescent="0.15">
      <c r="A2680" s="183" t="s">
        <v>21</v>
      </c>
      <c r="B2680" s="183" t="s">
        <v>54</v>
      </c>
      <c r="C2680" s="184"/>
      <c r="D2680" s="184"/>
      <c r="E2680" s="184"/>
      <c r="F2680" s="185">
        <v>44952</v>
      </c>
      <c r="G2680" s="183" t="s">
        <v>57</v>
      </c>
      <c r="H2680" s="186">
        <v>60000</v>
      </c>
      <c r="I2680" s="183" t="s">
        <v>19</v>
      </c>
      <c r="J2680" s="184"/>
      <c r="K2680" s="184"/>
      <c r="L2680" s="183">
        <v>2022</v>
      </c>
      <c r="M2680" s="184"/>
      <c r="N2680" s="183" t="s">
        <v>34</v>
      </c>
      <c r="O2680" s="184"/>
    </row>
    <row r="2681" spans="1:15" s="176" customFormat="1" ht="15" x14ac:dyDescent="0.15">
      <c r="A2681" s="183" t="s">
        <v>21</v>
      </c>
      <c r="B2681" s="183" t="s">
        <v>54</v>
      </c>
      <c r="C2681" s="184"/>
      <c r="D2681" s="184"/>
      <c r="E2681" s="184"/>
      <c r="F2681" s="185">
        <v>44952</v>
      </c>
      <c r="G2681" s="183" t="s">
        <v>55</v>
      </c>
      <c r="H2681" s="186">
        <v>120000</v>
      </c>
      <c r="I2681" s="183" t="s">
        <v>19</v>
      </c>
      <c r="J2681" s="184"/>
      <c r="K2681" s="184"/>
      <c r="L2681" s="183">
        <v>2022</v>
      </c>
      <c r="M2681" s="184"/>
      <c r="N2681" s="183" t="s">
        <v>34</v>
      </c>
      <c r="O2681" s="184"/>
    </row>
    <row r="2682" spans="1:15" s="176" customFormat="1" ht="15" x14ac:dyDescent="0.15">
      <c r="A2682" s="183" t="s">
        <v>21</v>
      </c>
      <c r="B2682" s="183" t="s">
        <v>54</v>
      </c>
      <c r="C2682" s="184"/>
      <c r="D2682" s="184"/>
      <c r="E2682" s="184"/>
      <c r="F2682" s="185">
        <v>44953</v>
      </c>
      <c r="G2682" s="183" t="s">
        <v>55</v>
      </c>
      <c r="H2682" s="186">
        <v>100000</v>
      </c>
      <c r="I2682" s="183" t="s">
        <v>19</v>
      </c>
      <c r="J2682" s="184"/>
      <c r="K2682" s="184"/>
      <c r="L2682" s="183">
        <v>2022</v>
      </c>
      <c r="M2682" s="184"/>
      <c r="N2682" s="183" t="s">
        <v>34</v>
      </c>
      <c r="O2682" s="184"/>
    </row>
    <row r="2683" spans="1:15" s="176" customFormat="1" ht="15" x14ac:dyDescent="0.15">
      <c r="A2683" s="183" t="s">
        <v>21</v>
      </c>
      <c r="B2683" s="183" t="s">
        <v>54</v>
      </c>
      <c r="C2683" s="184"/>
      <c r="D2683" s="184"/>
      <c r="E2683" s="184"/>
      <c r="F2683" s="185">
        <v>44953</v>
      </c>
      <c r="G2683" s="183" t="s">
        <v>57</v>
      </c>
      <c r="H2683" s="186">
        <v>50000</v>
      </c>
      <c r="I2683" s="183" t="s">
        <v>19</v>
      </c>
      <c r="J2683" s="184"/>
      <c r="K2683" s="184"/>
      <c r="L2683" s="183">
        <v>2022</v>
      </c>
      <c r="M2683" s="184"/>
      <c r="N2683" s="183" t="s">
        <v>34</v>
      </c>
      <c r="O2683" s="184"/>
    </row>
    <row r="2684" spans="1:15" s="176" customFormat="1" ht="15" x14ac:dyDescent="0.15">
      <c r="A2684" s="183" t="s">
        <v>21</v>
      </c>
      <c r="B2684" s="183" t="s">
        <v>54</v>
      </c>
      <c r="C2684" s="184"/>
      <c r="D2684" s="184"/>
      <c r="E2684" s="184"/>
      <c r="F2684" s="185">
        <v>44956</v>
      </c>
      <c r="G2684" s="183" t="s">
        <v>549</v>
      </c>
      <c r="H2684" s="186">
        <v>40000</v>
      </c>
      <c r="I2684" s="183" t="s">
        <v>19</v>
      </c>
      <c r="J2684" s="184"/>
      <c r="K2684" s="184"/>
      <c r="L2684" s="183">
        <v>2022</v>
      </c>
      <c r="M2684" s="184"/>
      <c r="N2684" s="183" t="s">
        <v>34</v>
      </c>
      <c r="O2684" s="184"/>
    </row>
    <row r="2685" spans="1:15" s="176" customFormat="1" ht="15" x14ac:dyDescent="0.15">
      <c r="A2685" s="183" t="s">
        <v>21</v>
      </c>
      <c r="B2685" s="183" t="s">
        <v>54</v>
      </c>
      <c r="C2685" s="184"/>
      <c r="D2685" s="184"/>
      <c r="E2685" s="184"/>
      <c r="F2685" s="185">
        <v>44956</v>
      </c>
      <c r="G2685" s="183" t="s">
        <v>55</v>
      </c>
      <c r="H2685" s="186">
        <v>80000</v>
      </c>
      <c r="I2685" s="183" t="s">
        <v>19</v>
      </c>
      <c r="J2685" s="184"/>
      <c r="K2685" s="184"/>
      <c r="L2685" s="183">
        <v>2022</v>
      </c>
      <c r="M2685" s="184"/>
      <c r="N2685" s="183" t="s">
        <v>34</v>
      </c>
      <c r="O2685" s="184"/>
    </row>
    <row r="2686" spans="1:15" s="176" customFormat="1" ht="15" x14ac:dyDescent="0.15">
      <c r="A2686" s="183" t="s">
        <v>21</v>
      </c>
      <c r="B2686" s="183" t="s">
        <v>54</v>
      </c>
      <c r="C2686" s="184"/>
      <c r="D2686" s="184"/>
      <c r="E2686" s="184"/>
      <c r="F2686" s="185">
        <v>44956</v>
      </c>
      <c r="G2686" s="183" t="s">
        <v>57</v>
      </c>
      <c r="H2686" s="186">
        <v>20000</v>
      </c>
      <c r="I2686" s="183" t="s">
        <v>19</v>
      </c>
      <c r="J2686" s="184"/>
      <c r="K2686" s="184"/>
      <c r="L2686" s="183">
        <v>2022</v>
      </c>
      <c r="M2686" s="184"/>
      <c r="N2686" s="183" t="s">
        <v>34</v>
      </c>
      <c r="O2686" s="184"/>
    </row>
    <row r="2687" spans="1:15" s="176" customFormat="1" ht="15" x14ac:dyDescent="0.15">
      <c r="A2687" s="183" t="s">
        <v>21</v>
      </c>
      <c r="B2687" s="183" t="s">
        <v>54</v>
      </c>
      <c r="C2687" s="184"/>
      <c r="D2687" s="184"/>
      <c r="E2687" s="184"/>
      <c r="F2687" s="185">
        <v>44956</v>
      </c>
      <c r="G2687" s="183" t="s">
        <v>62</v>
      </c>
      <c r="H2687" s="186">
        <v>10000</v>
      </c>
      <c r="I2687" s="183" t="s">
        <v>19</v>
      </c>
      <c r="J2687" s="184"/>
      <c r="K2687" s="184"/>
      <c r="L2687" s="183">
        <v>2022</v>
      </c>
      <c r="M2687" s="184"/>
      <c r="N2687" s="183" t="s">
        <v>34</v>
      </c>
      <c r="O2687" s="184"/>
    </row>
    <row r="2688" spans="1:15" s="176" customFormat="1" ht="15" x14ac:dyDescent="0.15">
      <c r="A2688" s="183" t="s">
        <v>21</v>
      </c>
      <c r="B2688" s="183" t="s">
        <v>54</v>
      </c>
      <c r="C2688" s="184"/>
      <c r="D2688" s="184"/>
      <c r="E2688" s="184"/>
      <c r="F2688" s="185">
        <v>44957</v>
      </c>
      <c r="G2688" s="183" t="s">
        <v>55</v>
      </c>
      <c r="H2688" s="186">
        <v>80000</v>
      </c>
      <c r="I2688" s="183" t="s">
        <v>19</v>
      </c>
      <c r="J2688" s="184"/>
      <c r="K2688" s="184"/>
      <c r="L2688" s="183">
        <v>2022</v>
      </c>
      <c r="M2688" s="184"/>
      <c r="N2688" s="183" t="s">
        <v>34</v>
      </c>
      <c r="O2688" s="184"/>
    </row>
    <row r="2689" spans="1:15" s="176" customFormat="1" ht="15" x14ac:dyDescent="0.15">
      <c r="A2689" s="183" t="s">
        <v>21</v>
      </c>
      <c r="B2689" s="183" t="s">
        <v>54</v>
      </c>
      <c r="C2689" s="184"/>
      <c r="D2689" s="184"/>
      <c r="E2689" s="184"/>
      <c r="F2689" s="185">
        <v>44957</v>
      </c>
      <c r="G2689" s="183" t="s">
        <v>37</v>
      </c>
      <c r="H2689" s="186">
        <v>90000</v>
      </c>
      <c r="I2689" s="183" t="s">
        <v>33</v>
      </c>
      <c r="J2689" s="184"/>
      <c r="K2689" s="184"/>
      <c r="L2689" s="183">
        <v>2022</v>
      </c>
      <c r="M2689" s="184"/>
      <c r="N2689" s="183" t="s">
        <v>34</v>
      </c>
      <c r="O2689" s="184"/>
    </row>
    <row r="2690" spans="1:15" s="176" customFormat="1" ht="15" x14ac:dyDescent="0.15">
      <c r="A2690" s="183" t="s">
        <v>21</v>
      </c>
      <c r="B2690" s="183" t="s">
        <v>54</v>
      </c>
      <c r="C2690" s="184"/>
      <c r="D2690" s="184"/>
      <c r="E2690" s="184"/>
      <c r="F2690" s="185">
        <v>44958</v>
      </c>
      <c r="G2690" s="183" t="s">
        <v>57</v>
      </c>
      <c r="H2690" s="186">
        <v>20000</v>
      </c>
      <c r="I2690" s="183" t="s">
        <v>19</v>
      </c>
      <c r="J2690" s="184"/>
      <c r="K2690" s="184"/>
      <c r="L2690" s="183">
        <v>2022</v>
      </c>
      <c r="M2690" s="184"/>
      <c r="N2690" s="183" t="s">
        <v>34</v>
      </c>
      <c r="O2690" s="184"/>
    </row>
    <row r="2691" spans="1:15" s="176" customFormat="1" ht="15" x14ac:dyDescent="0.15">
      <c r="A2691" s="183" t="s">
        <v>21</v>
      </c>
      <c r="B2691" s="183" t="s">
        <v>54</v>
      </c>
      <c r="C2691" s="184"/>
      <c r="D2691" s="184"/>
      <c r="E2691" s="184"/>
      <c r="F2691" s="185">
        <v>44958</v>
      </c>
      <c r="G2691" s="183" t="s">
        <v>55</v>
      </c>
      <c r="H2691" s="186">
        <v>250000</v>
      </c>
      <c r="I2691" s="183" t="s">
        <v>19</v>
      </c>
      <c r="J2691" s="184"/>
      <c r="K2691" s="184"/>
      <c r="L2691" s="183">
        <v>2022</v>
      </c>
      <c r="M2691" s="184"/>
      <c r="N2691" s="183" t="s">
        <v>34</v>
      </c>
      <c r="O2691" s="184"/>
    </row>
    <row r="2692" spans="1:15" s="176" customFormat="1" ht="15" x14ac:dyDescent="0.15">
      <c r="A2692" s="183" t="s">
        <v>21</v>
      </c>
      <c r="B2692" s="183" t="s">
        <v>54</v>
      </c>
      <c r="C2692" s="184"/>
      <c r="D2692" s="184"/>
      <c r="E2692" s="184"/>
      <c r="F2692" s="185">
        <v>44959</v>
      </c>
      <c r="G2692" s="183" t="s">
        <v>55</v>
      </c>
      <c r="H2692" s="186">
        <v>130000</v>
      </c>
      <c r="I2692" s="183" t="s">
        <v>19</v>
      </c>
      <c r="J2692" s="184"/>
      <c r="K2692" s="184"/>
      <c r="L2692" s="183">
        <v>2022</v>
      </c>
      <c r="M2692" s="184"/>
      <c r="N2692" s="183" t="s">
        <v>34</v>
      </c>
      <c r="O2692" s="184"/>
    </row>
    <row r="2693" spans="1:15" s="176" customFormat="1" ht="15" x14ac:dyDescent="0.15">
      <c r="A2693" s="183" t="s">
        <v>21</v>
      </c>
      <c r="B2693" s="183" t="s">
        <v>54</v>
      </c>
      <c r="C2693" s="184"/>
      <c r="D2693" s="184"/>
      <c r="E2693" s="184"/>
      <c r="F2693" s="185">
        <v>44959</v>
      </c>
      <c r="G2693" s="183" t="s">
        <v>57</v>
      </c>
      <c r="H2693" s="186">
        <v>10000</v>
      </c>
      <c r="I2693" s="183" t="s">
        <v>19</v>
      </c>
      <c r="J2693" s="184"/>
      <c r="K2693" s="184"/>
      <c r="L2693" s="183">
        <v>2022</v>
      </c>
      <c r="M2693" s="184"/>
      <c r="N2693" s="183" t="s">
        <v>34</v>
      </c>
      <c r="O2693" s="184"/>
    </row>
    <row r="2694" spans="1:15" s="176" customFormat="1" ht="15" x14ac:dyDescent="0.15">
      <c r="A2694" s="183" t="s">
        <v>21</v>
      </c>
      <c r="B2694" s="183" t="s">
        <v>54</v>
      </c>
      <c r="C2694" s="184"/>
      <c r="D2694" s="184"/>
      <c r="E2694" s="184"/>
      <c r="F2694" s="185">
        <v>44960</v>
      </c>
      <c r="G2694" s="183" t="s">
        <v>57</v>
      </c>
      <c r="H2694" s="186">
        <v>40000</v>
      </c>
      <c r="I2694" s="183" t="s">
        <v>19</v>
      </c>
      <c r="J2694" s="184"/>
      <c r="K2694" s="184"/>
      <c r="L2694" s="183">
        <v>2022</v>
      </c>
      <c r="M2694" s="184"/>
      <c r="N2694" s="183" t="s">
        <v>34</v>
      </c>
      <c r="O2694" s="184"/>
    </row>
    <row r="2695" spans="1:15" s="176" customFormat="1" ht="15" x14ac:dyDescent="0.15">
      <c r="A2695" s="183" t="s">
        <v>21</v>
      </c>
      <c r="B2695" s="183" t="s">
        <v>54</v>
      </c>
      <c r="C2695" s="184"/>
      <c r="D2695" s="184"/>
      <c r="E2695" s="184"/>
      <c r="F2695" s="185">
        <v>44960</v>
      </c>
      <c r="G2695" s="183" t="s">
        <v>55</v>
      </c>
      <c r="H2695" s="186">
        <v>80000</v>
      </c>
      <c r="I2695" s="183" t="s">
        <v>19</v>
      </c>
      <c r="J2695" s="184"/>
      <c r="K2695" s="184"/>
      <c r="L2695" s="183">
        <v>2022</v>
      </c>
      <c r="M2695" s="184"/>
      <c r="N2695" s="183" t="s">
        <v>34</v>
      </c>
      <c r="O2695" s="184"/>
    </row>
    <row r="2696" spans="1:15" s="176" customFormat="1" ht="15" x14ac:dyDescent="0.15">
      <c r="A2696" s="183" t="s">
        <v>21</v>
      </c>
      <c r="B2696" s="183" t="s">
        <v>54</v>
      </c>
      <c r="C2696" s="184"/>
      <c r="D2696" s="184"/>
      <c r="E2696" s="184"/>
      <c r="F2696" s="185">
        <v>44963</v>
      </c>
      <c r="G2696" s="183" t="s">
        <v>55</v>
      </c>
      <c r="H2696" s="186">
        <v>240000</v>
      </c>
      <c r="I2696" s="183" t="s">
        <v>19</v>
      </c>
      <c r="J2696" s="184"/>
      <c r="K2696" s="184"/>
      <c r="L2696" s="183">
        <v>2022</v>
      </c>
      <c r="M2696" s="184"/>
      <c r="N2696" s="183" t="s">
        <v>34</v>
      </c>
      <c r="O2696" s="184"/>
    </row>
    <row r="2697" spans="1:15" s="176" customFormat="1" ht="15" x14ac:dyDescent="0.15">
      <c r="A2697" s="183" t="s">
        <v>21</v>
      </c>
      <c r="B2697" s="183" t="s">
        <v>54</v>
      </c>
      <c r="C2697" s="184"/>
      <c r="D2697" s="184"/>
      <c r="E2697" s="184"/>
      <c r="F2697" s="185">
        <v>44963</v>
      </c>
      <c r="G2697" s="183" t="s">
        <v>57</v>
      </c>
      <c r="H2697" s="186">
        <v>30000</v>
      </c>
      <c r="I2697" s="183" t="s">
        <v>19</v>
      </c>
      <c r="J2697" s="184"/>
      <c r="K2697" s="184"/>
      <c r="L2697" s="183">
        <v>2022</v>
      </c>
      <c r="M2697" s="184"/>
      <c r="N2697" s="183" t="s">
        <v>34</v>
      </c>
      <c r="O2697" s="184"/>
    </row>
    <row r="2698" spans="1:15" s="176" customFormat="1" ht="15" x14ac:dyDescent="0.15">
      <c r="A2698" s="183" t="s">
        <v>21</v>
      </c>
      <c r="B2698" s="183" t="s">
        <v>54</v>
      </c>
      <c r="C2698" s="184"/>
      <c r="D2698" s="184"/>
      <c r="E2698" s="184"/>
      <c r="F2698" s="185">
        <v>44964</v>
      </c>
      <c r="G2698" s="183" t="s">
        <v>55</v>
      </c>
      <c r="H2698" s="186">
        <v>600000</v>
      </c>
      <c r="I2698" s="183" t="s">
        <v>19</v>
      </c>
      <c r="J2698" s="184"/>
      <c r="K2698" s="184"/>
      <c r="L2698" s="183">
        <v>2022</v>
      </c>
      <c r="M2698" s="184"/>
      <c r="N2698" s="183" t="s">
        <v>34</v>
      </c>
      <c r="O2698" s="184"/>
    </row>
    <row r="2699" spans="1:15" s="176" customFormat="1" ht="15" x14ac:dyDescent="0.15">
      <c r="A2699" s="183" t="s">
        <v>21</v>
      </c>
      <c r="B2699" s="183" t="s">
        <v>54</v>
      </c>
      <c r="C2699" s="184"/>
      <c r="D2699" s="184"/>
      <c r="E2699" s="184"/>
      <c r="F2699" s="185">
        <v>44964</v>
      </c>
      <c r="G2699" s="183" t="s">
        <v>37</v>
      </c>
      <c r="H2699" s="186">
        <v>40000</v>
      </c>
      <c r="I2699" s="183" t="s">
        <v>33</v>
      </c>
      <c r="J2699" s="184"/>
      <c r="K2699" s="184"/>
      <c r="L2699" s="183">
        <v>2022</v>
      </c>
      <c r="M2699" s="184"/>
      <c r="N2699" s="183" t="s">
        <v>34</v>
      </c>
      <c r="O2699" s="184"/>
    </row>
    <row r="2700" spans="1:15" s="176" customFormat="1" ht="15" x14ac:dyDescent="0.15">
      <c r="A2700" s="183" t="s">
        <v>21</v>
      </c>
      <c r="B2700" s="183" t="s">
        <v>54</v>
      </c>
      <c r="C2700" s="184"/>
      <c r="D2700" s="184"/>
      <c r="E2700" s="184"/>
      <c r="F2700" s="185">
        <v>44965</v>
      </c>
      <c r="G2700" s="183" t="s">
        <v>55</v>
      </c>
      <c r="H2700" s="186">
        <v>340000</v>
      </c>
      <c r="I2700" s="183" t="s">
        <v>19</v>
      </c>
      <c r="J2700" s="184"/>
      <c r="K2700" s="184"/>
      <c r="L2700" s="183">
        <v>2022</v>
      </c>
      <c r="M2700" s="184"/>
      <c r="N2700" s="183" t="s">
        <v>34</v>
      </c>
      <c r="O2700" s="184"/>
    </row>
    <row r="2701" spans="1:15" s="176" customFormat="1" ht="15" x14ac:dyDescent="0.15">
      <c r="A2701" s="183" t="s">
        <v>21</v>
      </c>
      <c r="B2701" s="183" t="s">
        <v>54</v>
      </c>
      <c r="C2701" s="184"/>
      <c r="D2701" s="184"/>
      <c r="E2701" s="184"/>
      <c r="F2701" s="185">
        <v>44965</v>
      </c>
      <c r="G2701" s="183" t="s">
        <v>57</v>
      </c>
      <c r="H2701" s="186">
        <v>60000</v>
      </c>
      <c r="I2701" s="183" t="s">
        <v>19</v>
      </c>
      <c r="J2701" s="184"/>
      <c r="K2701" s="184"/>
      <c r="L2701" s="183">
        <v>2022</v>
      </c>
      <c r="M2701" s="184"/>
      <c r="N2701" s="183" t="s">
        <v>34</v>
      </c>
      <c r="O2701" s="184"/>
    </row>
    <row r="2702" spans="1:15" s="176" customFormat="1" ht="15" x14ac:dyDescent="0.15">
      <c r="A2702" s="183" t="s">
        <v>21</v>
      </c>
      <c r="B2702" s="183" t="s">
        <v>54</v>
      </c>
      <c r="C2702" s="184"/>
      <c r="D2702" s="184"/>
      <c r="E2702" s="184"/>
      <c r="F2702" s="185">
        <v>44966</v>
      </c>
      <c r="G2702" s="183" t="s">
        <v>62</v>
      </c>
      <c r="H2702" s="186">
        <v>10000</v>
      </c>
      <c r="I2702" s="183" t="s">
        <v>19</v>
      </c>
      <c r="J2702" s="184"/>
      <c r="K2702" s="184"/>
      <c r="L2702" s="183">
        <v>2022</v>
      </c>
      <c r="M2702" s="184"/>
      <c r="N2702" s="183" t="s">
        <v>34</v>
      </c>
      <c r="O2702" s="184"/>
    </row>
    <row r="2703" spans="1:15" s="176" customFormat="1" ht="15" x14ac:dyDescent="0.15">
      <c r="A2703" s="183" t="s">
        <v>21</v>
      </c>
      <c r="B2703" s="183" t="s">
        <v>54</v>
      </c>
      <c r="C2703" s="184"/>
      <c r="D2703" s="184"/>
      <c r="E2703" s="184"/>
      <c r="F2703" s="185">
        <v>44966</v>
      </c>
      <c r="G2703" s="183" t="s">
        <v>55</v>
      </c>
      <c r="H2703" s="186">
        <v>170000</v>
      </c>
      <c r="I2703" s="183" t="s">
        <v>19</v>
      </c>
      <c r="J2703" s="184"/>
      <c r="K2703" s="184"/>
      <c r="L2703" s="183">
        <v>2022</v>
      </c>
      <c r="M2703" s="184"/>
      <c r="N2703" s="183" t="s">
        <v>34</v>
      </c>
      <c r="O2703" s="184"/>
    </row>
    <row r="2704" spans="1:15" s="176" customFormat="1" ht="15" x14ac:dyDescent="0.15">
      <c r="A2704" s="183" t="s">
        <v>21</v>
      </c>
      <c r="B2704" s="183" t="s">
        <v>54</v>
      </c>
      <c r="C2704" s="184"/>
      <c r="D2704" s="184"/>
      <c r="E2704" s="184"/>
      <c r="F2704" s="185">
        <v>44966</v>
      </c>
      <c r="G2704" s="183" t="s">
        <v>58</v>
      </c>
      <c r="H2704" s="186">
        <v>40000</v>
      </c>
      <c r="I2704" s="183" t="s">
        <v>19</v>
      </c>
      <c r="J2704" s="184"/>
      <c r="K2704" s="184"/>
      <c r="L2704" s="183">
        <v>2022</v>
      </c>
      <c r="M2704" s="184"/>
      <c r="N2704" s="183" t="s">
        <v>34</v>
      </c>
      <c r="O2704" s="184"/>
    </row>
    <row r="2705" spans="1:15" s="176" customFormat="1" ht="15" x14ac:dyDescent="0.15">
      <c r="A2705" s="183" t="s">
        <v>21</v>
      </c>
      <c r="B2705" s="183" t="s">
        <v>54</v>
      </c>
      <c r="C2705" s="184"/>
      <c r="D2705" s="184"/>
      <c r="E2705" s="184"/>
      <c r="F2705" s="185">
        <v>44967</v>
      </c>
      <c r="G2705" s="183" t="s">
        <v>57</v>
      </c>
      <c r="H2705" s="186">
        <v>10000</v>
      </c>
      <c r="I2705" s="183" t="s">
        <v>19</v>
      </c>
      <c r="J2705" s="184"/>
      <c r="K2705" s="184"/>
      <c r="L2705" s="183">
        <v>2022</v>
      </c>
      <c r="M2705" s="184"/>
      <c r="N2705" s="183" t="s">
        <v>34</v>
      </c>
      <c r="O2705" s="184"/>
    </row>
    <row r="2706" spans="1:15" s="176" customFormat="1" ht="15" x14ac:dyDescent="0.15">
      <c r="A2706" s="183" t="s">
        <v>21</v>
      </c>
      <c r="B2706" s="183" t="s">
        <v>54</v>
      </c>
      <c r="C2706" s="184"/>
      <c r="D2706" s="184"/>
      <c r="E2706" s="184"/>
      <c r="F2706" s="185">
        <v>44967</v>
      </c>
      <c r="G2706" s="183" t="s">
        <v>55</v>
      </c>
      <c r="H2706" s="186">
        <v>80000</v>
      </c>
      <c r="I2706" s="183" t="s">
        <v>19</v>
      </c>
      <c r="J2706" s="184"/>
      <c r="K2706" s="184"/>
      <c r="L2706" s="183">
        <v>2022</v>
      </c>
      <c r="M2706" s="184"/>
      <c r="N2706" s="183" t="s">
        <v>34</v>
      </c>
      <c r="O2706" s="184"/>
    </row>
    <row r="2707" spans="1:15" s="176" customFormat="1" ht="15" x14ac:dyDescent="0.15">
      <c r="A2707" s="183" t="s">
        <v>21</v>
      </c>
      <c r="B2707" s="183" t="s">
        <v>54</v>
      </c>
      <c r="C2707" s="184"/>
      <c r="D2707" s="184"/>
      <c r="E2707" s="184"/>
      <c r="F2707" s="185">
        <v>44967</v>
      </c>
      <c r="G2707" s="183" t="s">
        <v>58</v>
      </c>
      <c r="H2707" s="186">
        <v>10000</v>
      </c>
      <c r="I2707" s="183" t="s">
        <v>19</v>
      </c>
      <c r="J2707" s="184"/>
      <c r="K2707" s="184"/>
      <c r="L2707" s="183">
        <v>2022</v>
      </c>
      <c r="M2707" s="184"/>
      <c r="N2707" s="183" t="s">
        <v>34</v>
      </c>
      <c r="O2707" s="184"/>
    </row>
    <row r="2708" spans="1:15" s="176" customFormat="1" ht="15" x14ac:dyDescent="0.15">
      <c r="A2708" s="183" t="s">
        <v>21</v>
      </c>
      <c r="B2708" s="183" t="s">
        <v>54</v>
      </c>
      <c r="C2708" s="184"/>
      <c r="D2708" s="184"/>
      <c r="E2708" s="184"/>
      <c r="F2708" s="185">
        <v>44971</v>
      </c>
      <c r="G2708" s="183" t="s">
        <v>62</v>
      </c>
      <c r="H2708" s="186">
        <v>20000</v>
      </c>
      <c r="I2708" s="183" t="s">
        <v>19</v>
      </c>
      <c r="J2708" s="184"/>
      <c r="K2708" s="184"/>
      <c r="L2708" s="183">
        <v>2022</v>
      </c>
      <c r="M2708" s="184"/>
      <c r="N2708" s="183" t="s">
        <v>34</v>
      </c>
      <c r="O2708" s="184"/>
    </row>
    <row r="2709" spans="1:15" s="176" customFormat="1" ht="15" x14ac:dyDescent="0.15">
      <c r="A2709" s="183" t="s">
        <v>21</v>
      </c>
      <c r="B2709" s="183" t="s">
        <v>54</v>
      </c>
      <c r="C2709" s="184"/>
      <c r="D2709" s="184"/>
      <c r="E2709" s="184"/>
      <c r="F2709" s="185">
        <v>44971</v>
      </c>
      <c r="G2709" s="183" t="s">
        <v>37</v>
      </c>
      <c r="H2709" s="186">
        <v>40000</v>
      </c>
      <c r="I2709" s="183" t="s">
        <v>33</v>
      </c>
      <c r="J2709" s="184"/>
      <c r="K2709" s="184"/>
      <c r="L2709" s="183">
        <v>2022</v>
      </c>
      <c r="M2709" s="184"/>
      <c r="N2709" s="183" t="s">
        <v>34</v>
      </c>
      <c r="O2709" s="184"/>
    </row>
    <row r="2710" spans="1:15" s="176" customFormat="1" ht="15" x14ac:dyDescent="0.15">
      <c r="A2710" s="183" t="s">
        <v>21</v>
      </c>
      <c r="B2710" s="183" t="s">
        <v>54</v>
      </c>
      <c r="C2710" s="184"/>
      <c r="D2710" s="184"/>
      <c r="E2710" s="184"/>
      <c r="F2710" s="185">
        <v>44971</v>
      </c>
      <c r="G2710" s="183" t="s">
        <v>58</v>
      </c>
      <c r="H2710" s="186">
        <v>40000</v>
      </c>
      <c r="I2710" s="183" t="s">
        <v>19</v>
      </c>
      <c r="J2710" s="184"/>
      <c r="K2710" s="184"/>
      <c r="L2710" s="183">
        <v>2022</v>
      </c>
      <c r="M2710" s="184"/>
      <c r="N2710" s="183" t="s">
        <v>34</v>
      </c>
      <c r="O2710" s="184"/>
    </row>
    <row r="2711" spans="1:15" s="176" customFormat="1" ht="15" x14ac:dyDescent="0.15">
      <c r="A2711" s="183" t="s">
        <v>21</v>
      </c>
      <c r="B2711" s="183" t="s">
        <v>54</v>
      </c>
      <c r="C2711" s="184"/>
      <c r="D2711" s="184"/>
      <c r="E2711" s="184"/>
      <c r="F2711" s="185">
        <v>44971</v>
      </c>
      <c r="G2711" s="183" t="s">
        <v>56</v>
      </c>
      <c r="H2711" s="186">
        <v>40000</v>
      </c>
      <c r="I2711" s="183" t="s">
        <v>19</v>
      </c>
      <c r="J2711" s="184"/>
      <c r="K2711" s="184"/>
      <c r="L2711" s="183">
        <v>2022</v>
      </c>
      <c r="M2711" s="184"/>
      <c r="N2711" s="183" t="s">
        <v>34</v>
      </c>
      <c r="O2711" s="184"/>
    </row>
    <row r="2712" spans="1:15" s="176" customFormat="1" ht="15" x14ac:dyDescent="0.15">
      <c r="A2712" s="183" t="s">
        <v>21</v>
      </c>
      <c r="B2712" s="183" t="s">
        <v>54</v>
      </c>
      <c r="C2712" s="184"/>
      <c r="D2712" s="184"/>
      <c r="E2712" s="184"/>
      <c r="F2712" s="185">
        <v>44972</v>
      </c>
      <c r="G2712" s="183" t="s">
        <v>57</v>
      </c>
      <c r="H2712" s="186">
        <v>50000</v>
      </c>
      <c r="I2712" s="183" t="s">
        <v>19</v>
      </c>
      <c r="J2712" s="184"/>
      <c r="K2712" s="184"/>
      <c r="L2712" s="183">
        <v>2022</v>
      </c>
      <c r="M2712" s="184"/>
      <c r="N2712" s="183" t="s">
        <v>34</v>
      </c>
      <c r="O2712" s="184"/>
    </row>
    <row r="2713" spans="1:15" s="176" customFormat="1" ht="15" x14ac:dyDescent="0.15">
      <c r="A2713" s="183" t="s">
        <v>21</v>
      </c>
      <c r="B2713" s="183" t="s">
        <v>54</v>
      </c>
      <c r="C2713" s="184"/>
      <c r="D2713" s="184"/>
      <c r="E2713" s="184"/>
      <c r="F2713" s="185">
        <v>44972</v>
      </c>
      <c r="G2713" s="183" t="s">
        <v>55</v>
      </c>
      <c r="H2713" s="186">
        <v>180000</v>
      </c>
      <c r="I2713" s="183" t="s">
        <v>19</v>
      </c>
      <c r="J2713" s="184"/>
      <c r="K2713" s="184"/>
      <c r="L2713" s="183">
        <v>2022</v>
      </c>
      <c r="M2713" s="184"/>
      <c r="N2713" s="183" t="s">
        <v>34</v>
      </c>
      <c r="O2713" s="184"/>
    </row>
    <row r="2714" spans="1:15" s="176" customFormat="1" ht="15" x14ac:dyDescent="0.15">
      <c r="A2714" s="183" t="s">
        <v>21</v>
      </c>
      <c r="B2714" s="183" t="s">
        <v>54</v>
      </c>
      <c r="C2714" s="184"/>
      <c r="D2714" s="184"/>
      <c r="E2714" s="184"/>
      <c r="F2714" s="185">
        <v>44973</v>
      </c>
      <c r="G2714" s="183" t="s">
        <v>58</v>
      </c>
      <c r="H2714" s="186">
        <v>10000</v>
      </c>
      <c r="I2714" s="183" t="s">
        <v>19</v>
      </c>
      <c r="J2714" s="184"/>
      <c r="K2714" s="184"/>
      <c r="L2714" s="183">
        <v>2022</v>
      </c>
      <c r="M2714" s="184"/>
      <c r="N2714" s="183" t="s">
        <v>34</v>
      </c>
      <c r="O2714" s="184"/>
    </row>
    <row r="2715" spans="1:15" s="176" customFormat="1" ht="15" x14ac:dyDescent="0.15">
      <c r="A2715" s="183" t="s">
        <v>21</v>
      </c>
      <c r="B2715" s="183" t="s">
        <v>54</v>
      </c>
      <c r="C2715" s="184"/>
      <c r="D2715" s="184"/>
      <c r="E2715" s="184"/>
      <c r="F2715" s="185">
        <v>44973</v>
      </c>
      <c r="G2715" s="183" t="s">
        <v>55</v>
      </c>
      <c r="H2715" s="186">
        <v>200000</v>
      </c>
      <c r="I2715" s="183" t="s">
        <v>19</v>
      </c>
      <c r="J2715" s="184"/>
      <c r="K2715" s="184"/>
      <c r="L2715" s="183">
        <v>2022</v>
      </c>
      <c r="M2715" s="184"/>
      <c r="N2715" s="183" t="s">
        <v>34</v>
      </c>
      <c r="O2715" s="184"/>
    </row>
    <row r="2716" spans="1:15" s="176" customFormat="1" ht="15" x14ac:dyDescent="0.15">
      <c r="A2716" s="183" t="s">
        <v>21</v>
      </c>
      <c r="B2716" s="183" t="s">
        <v>54</v>
      </c>
      <c r="C2716" s="184"/>
      <c r="D2716" s="184"/>
      <c r="E2716" s="184"/>
      <c r="F2716" s="185">
        <v>44973</v>
      </c>
      <c r="G2716" s="183" t="s">
        <v>57</v>
      </c>
      <c r="H2716" s="186">
        <v>30000</v>
      </c>
      <c r="I2716" s="183" t="s">
        <v>19</v>
      </c>
      <c r="J2716" s="184"/>
      <c r="K2716" s="184"/>
      <c r="L2716" s="183">
        <v>2022</v>
      </c>
      <c r="M2716" s="184"/>
      <c r="N2716" s="183" t="s">
        <v>34</v>
      </c>
      <c r="O2716" s="184"/>
    </row>
    <row r="2717" spans="1:15" s="176" customFormat="1" ht="15" x14ac:dyDescent="0.15">
      <c r="A2717" s="183" t="s">
        <v>21</v>
      </c>
      <c r="B2717" s="183" t="s">
        <v>54</v>
      </c>
      <c r="C2717" s="184"/>
      <c r="D2717" s="184"/>
      <c r="E2717" s="184"/>
      <c r="F2717" s="185">
        <v>44974</v>
      </c>
      <c r="G2717" s="183" t="s">
        <v>57</v>
      </c>
      <c r="H2717" s="186">
        <v>30000</v>
      </c>
      <c r="I2717" s="183" t="s">
        <v>19</v>
      </c>
      <c r="J2717" s="184"/>
      <c r="K2717" s="184"/>
      <c r="L2717" s="183">
        <v>2022</v>
      </c>
      <c r="M2717" s="184"/>
      <c r="N2717" s="183" t="s">
        <v>34</v>
      </c>
      <c r="O2717" s="184"/>
    </row>
    <row r="2718" spans="1:15" s="176" customFormat="1" ht="15" x14ac:dyDescent="0.15">
      <c r="A2718" s="183" t="s">
        <v>21</v>
      </c>
      <c r="B2718" s="183" t="s">
        <v>54</v>
      </c>
      <c r="C2718" s="184"/>
      <c r="D2718" s="184"/>
      <c r="E2718" s="184"/>
      <c r="F2718" s="185">
        <v>44974</v>
      </c>
      <c r="G2718" s="183" t="s">
        <v>55</v>
      </c>
      <c r="H2718" s="186">
        <v>170000</v>
      </c>
      <c r="I2718" s="183" t="s">
        <v>19</v>
      </c>
      <c r="J2718" s="184"/>
      <c r="K2718" s="184"/>
      <c r="L2718" s="183">
        <v>2022</v>
      </c>
      <c r="M2718" s="184"/>
      <c r="N2718" s="183" t="s">
        <v>34</v>
      </c>
      <c r="O2718" s="184"/>
    </row>
    <row r="2719" spans="1:15" s="176" customFormat="1" ht="15" x14ac:dyDescent="0.15">
      <c r="A2719" s="183" t="s">
        <v>21</v>
      </c>
      <c r="B2719" s="183" t="s">
        <v>54</v>
      </c>
      <c r="C2719" s="184"/>
      <c r="D2719" s="184"/>
      <c r="E2719" s="184"/>
      <c r="F2719" s="185">
        <v>44979</v>
      </c>
      <c r="G2719" s="183" t="s">
        <v>37</v>
      </c>
      <c r="H2719" s="186">
        <v>210000</v>
      </c>
      <c r="I2719" s="183" t="s">
        <v>33</v>
      </c>
      <c r="J2719" s="184"/>
      <c r="K2719" s="184"/>
      <c r="L2719" s="183">
        <v>2022</v>
      </c>
      <c r="M2719" s="184"/>
      <c r="N2719" s="183" t="s">
        <v>34</v>
      </c>
      <c r="O2719" s="184"/>
    </row>
    <row r="2720" spans="1:15" s="176" customFormat="1" ht="15" x14ac:dyDescent="0.15">
      <c r="A2720" s="183" t="s">
        <v>21</v>
      </c>
      <c r="B2720" s="183" t="s">
        <v>54</v>
      </c>
      <c r="C2720" s="184"/>
      <c r="D2720" s="184"/>
      <c r="E2720" s="184"/>
      <c r="F2720" s="185">
        <v>44980</v>
      </c>
      <c r="G2720" s="183" t="s">
        <v>58</v>
      </c>
      <c r="H2720" s="186">
        <v>90000</v>
      </c>
      <c r="I2720" s="183" t="s">
        <v>19</v>
      </c>
      <c r="J2720" s="184"/>
      <c r="K2720" s="184"/>
      <c r="L2720" s="183">
        <v>2022</v>
      </c>
      <c r="M2720" s="184"/>
      <c r="N2720" s="183" t="s">
        <v>34</v>
      </c>
      <c r="O2720" s="184"/>
    </row>
    <row r="2721" spans="1:15" s="176" customFormat="1" ht="15" x14ac:dyDescent="0.15">
      <c r="A2721" s="183" t="s">
        <v>21</v>
      </c>
      <c r="B2721" s="183" t="s">
        <v>54</v>
      </c>
      <c r="C2721" s="184"/>
      <c r="D2721" s="184"/>
      <c r="E2721" s="184"/>
      <c r="F2721" s="185">
        <v>44980</v>
      </c>
      <c r="G2721" s="183" t="s">
        <v>55</v>
      </c>
      <c r="H2721" s="186">
        <v>180000</v>
      </c>
      <c r="I2721" s="183" t="s">
        <v>19</v>
      </c>
      <c r="J2721" s="184"/>
      <c r="K2721" s="184"/>
      <c r="L2721" s="183">
        <v>2022</v>
      </c>
      <c r="M2721" s="184"/>
      <c r="N2721" s="183" t="s">
        <v>34</v>
      </c>
      <c r="O2721" s="184"/>
    </row>
    <row r="2722" spans="1:15" s="176" customFormat="1" ht="15" x14ac:dyDescent="0.15">
      <c r="A2722" s="183" t="s">
        <v>21</v>
      </c>
      <c r="B2722" s="183" t="s">
        <v>54</v>
      </c>
      <c r="C2722" s="184"/>
      <c r="D2722" s="184"/>
      <c r="E2722" s="184"/>
      <c r="F2722" s="185">
        <v>44981</v>
      </c>
      <c r="G2722" s="183" t="s">
        <v>58</v>
      </c>
      <c r="H2722" s="186">
        <v>90000</v>
      </c>
      <c r="I2722" s="183" t="s">
        <v>19</v>
      </c>
      <c r="J2722" s="184"/>
      <c r="K2722" s="184"/>
      <c r="L2722" s="183">
        <v>2022</v>
      </c>
      <c r="M2722" s="184"/>
      <c r="N2722" s="183" t="s">
        <v>34</v>
      </c>
      <c r="O2722" s="184"/>
    </row>
    <row r="2723" spans="1:15" s="176" customFormat="1" ht="15" x14ac:dyDescent="0.15">
      <c r="A2723" s="183" t="s">
        <v>21</v>
      </c>
      <c r="B2723" s="183" t="s">
        <v>54</v>
      </c>
      <c r="C2723" s="184"/>
      <c r="D2723" s="184"/>
      <c r="E2723" s="184"/>
      <c r="F2723" s="185">
        <v>44984</v>
      </c>
      <c r="G2723" s="183" t="s">
        <v>57</v>
      </c>
      <c r="H2723" s="186">
        <v>40000</v>
      </c>
      <c r="I2723" s="183" t="s">
        <v>19</v>
      </c>
      <c r="J2723" s="184"/>
      <c r="K2723" s="184"/>
      <c r="L2723" s="183">
        <v>2022</v>
      </c>
      <c r="M2723" s="184"/>
      <c r="N2723" s="183" t="s">
        <v>34</v>
      </c>
      <c r="O2723" s="184"/>
    </row>
    <row r="2724" spans="1:15" s="176" customFormat="1" ht="15" x14ac:dyDescent="0.15">
      <c r="A2724" s="183" t="s">
        <v>21</v>
      </c>
      <c r="B2724" s="183" t="s">
        <v>54</v>
      </c>
      <c r="C2724" s="184"/>
      <c r="D2724" s="184"/>
      <c r="E2724" s="184"/>
      <c r="F2724" s="185">
        <v>44984</v>
      </c>
      <c r="G2724" s="183" t="s">
        <v>62</v>
      </c>
      <c r="H2724" s="186">
        <v>20000</v>
      </c>
      <c r="I2724" s="183" t="s">
        <v>19</v>
      </c>
      <c r="J2724" s="184"/>
      <c r="K2724" s="184"/>
      <c r="L2724" s="183">
        <v>2022</v>
      </c>
      <c r="M2724" s="184"/>
      <c r="N2724" s="183" t="s">
        <v>34</v>
      </c>
      <c r="O2724" s="184"/>
    </row>
    <row r="2725" spans="1:15" s="176" customFormat="1" ht="15" x14ac:dyDescent="0.15">
      <c r="A2725" s="183" t="s">
        <v>21</v>
      </c>
      <c r="B2725" s="183" t="s">
        <v>54</v>
      </c>
      <c r="C2725" s="184"/>
      <c r="D2725" s="184"/>
      <c r="E2725" s="184"/>
      <c r="F2725" s="185">
        <v>44984</v>
      </c>
      <c r="G2725" s="183" t="s">
        <v>55</v>
      </c>
      <c r="H2725" s="186">
        <v>90000</v>
      </c>
      <c r="I2725" s="183" t="s">
        <v>19</v>
      </c>
      <c r="J2725" s="184"/>
      <c r="K2725" s="184"/>
      <c r="L2725" s="183">
        <v>2022</v>
      </c>
      <c r="M2725" s="184"/>
      <c r="N2725" s="183" t="s">
        <v>34</v>
      </c>
      <c r="O2725" s="184"/>
    </row>
    <row r="2726" spans="1:15" s="176" customFormat="1" ht="15" x14ac:dyDescent="0.15">
      <c r="A2726" s="183" t="s">
        <v>21</v>
      </c>
      <c r="B2726" s="183" t="s">
        <v>54</v>
      </c>
      <c r="C2726" s="184"/>
      <c r="D2726" s="184"/>
      <c r="E2726" s="184"/>
      <c r="F2726" s="185">
        <v>44985</v>
      </c>
      <c r="G2726" s="183" t="s">
        <v>62</v>
      </c>
      <c r="H2726" s="186">
        <v>20000</v>
      </c>
      <c r="I2726" s="183" t="s">
        <v>19</v>
      </c>
      <c r="J2726" s="184"/>
      <c r="K2726" s="184"/>
      <c r="L2726" s="183">
        <v>2022</v>
      </c>
      <c r="M2726" s="184"/>
      <c r="N2726" s="183" t="s">
        <v>34</v>
      </c>
      <c r="O2726" s="184"/>
    </row>
    <row r="2727" spans="1:15" s="176" customFormat="1" ht="15" x14ac:dyDescent="0.15">
      <c r="A2727" s="183" t="s">
        <v>21</v>
      </c>
      <c r="B2727" s="183" t="s">
        <v>54</v>
      </c>
      <c r="C2727" s="184"/>
      <c r="D2727" s="184"/>
      <c r="E2727" s="184"/>
      <c r="F2727" s="185">
        <v>44985</v>
      </c>
      <c r="G2727" s="183" t="s">
        <v>55</v>
      </c>
      <c r="H2727" s="186">
        <v>80000</v>
      </c>
      <c r="I2727" s="183" t="s">
        <v>19</v>
      </c>
      <c r="J2727" s="184"/>
      <c r="K2727" s="184"/>
      <c r="L2727" s="183">
        <v>2022</v>
      </c>
      <c r="M2727" s="184"/>
      <c r="N2727" s="183" t="s">
        <v>34</v>
      </c>
      <c r="O2727" s="184"/>
    </row>
    <row r="2728" spans="1:15" s="176" customFormat="1" ht="15" x14ac:dyDescent="0.15">
      <c r="A2728" s="183" t="s">
        <v>21</v>
      </c>
      <c r="B2728" s="183" t="s">
        <v>54</v>
      </c>
      <c r="C2728" s="184"/>
      <c r="D2728" s="184"/>
      <c r="E2728" s="184"/>
      <c r="F2728" s="185">
        <v>44986</v>
      </c>
      <c r="G2728" s="183" t="s">
        <v>55</v>
      </c>
      <c r="H2728" s="186">
        <v>140000</v>
      </c>
      <c r="I2728" s="183" t="s">
        <v>19</v>
      </c>
      <c r="J2728" s="184"/>
      <c r="K2728" s="184"/>
      <c r="L2728" s="183">
        <v>2022</v>
      </c>
      <c r="M2728" s="184"/>
      <c r="N2728" s="183" t="s">
        <v>34</v>
      </c>
      <c r="O2728" s="184"/>
    </row>
    <row r="2729" spans="1:15" s="176" customFormat="1" ht="15" x14ac:dyDescent="0.15">
      <c r="A2729" s="183" t="s">
        <v>21</v>
      </c>
      <c r="B2729" s="183" t="s">
        <v>54</v>
      </c>
      <c r="C2729" s="184"/>
      <c r="D2729" s="184"/>
      <c r="E2729" s="184"/>
      <c r="F2729" s="185">
        <v>44986</v>
      </c>
      <c r="G2729" s="183" t="s">
        <v>61</v>
      </c>
      <c r="H2729" s="186">
        <v>40000</v>
      </c>
      <c r="I2729" s="183" t="s">
        <v>19</v>
      </c>
      <c r="J2729" s="184"/>
      <c r="K2729" s="184"/>
      <c r="L2729" s="183">
        <v>2022</v>
      </c>
      <c r="M2729" s="184"/>
      <c r="N2729" s="183" t="s">
        <v>34</v>
      </c>
      <c r="O2729" s="184"/>
    </row>
    <row r="2730" spans="1:15" s="176" customFormat="1" ht="28" x14ac:dyDescent="0.15">
      <c r="A2730" s="183" t="s">
        <v>21</v>
      </c>
      <c r="B2730" s="183" t="s">
        <v>54</v>
      </c>
      <c r="C2730" s="184"/>
      <c r="D2730" s="184"/>
      <c r="E2730" s="184"/>
      <c r="F2730" s="185">
        <v>44986</v>
      </c>
      <c r="G2730" s="183" t="s">
        <v>567</v>
      </c>
      <c r="H2730" s="186">
        <v>200000</v>
      </c>
      <c r="I2730" s="183" t="s">
        <v>19</v>
      </c>
      <c r="J2730" s="184"/>
      <c r="K2730" s="184"/>
      <c r="L2730" s="183">
        <v>2022</v>
      </c>
      <c r="M2730" s="184"/>
      <c r="N2730" s="183" t="s">
        <v>34</v>
      </c>
      <c r="O2730" s="184"/>
    </row>
    <row r="2731" spans="1:15" s="176" customFormat="1" ht="15" x14ac:dyDescent="0.15">
      <c r="A2731" s="183" t="s">
        <v>21</v>
      </c>
      <c r="B2731" s="183" t="s">
        <v>54</v>
      </c>
      <c r="C2731" s="184"/>
      <c r="D2731" s="184"/>
      <c r="E2731" s="184"/>
      <c r="F2731" s="185">
        <v>44986</v>
      </c>
      <c r="G2731" s="183" t="s">
        <v>57</v>
      </c>
      <c r="H2731" s="186">
        <v>40000</v>
      </c>
      <c r="I2731" s="183" t="s">
        <v>19</v>
      </c>
      <c r="J2731" s="184"/>
      <c r="K2731" s="184"/>
      <c r="L2731" s="183">
        <v>2022</v>
      </c>
      <c r="M2731" s="184"/>
      <c r="N2731" s="183" t="s">
        <v>34</v>
      </c>
      <c r="O2731" s="184"/>
    </row>
    <row r="2732" spans="1:15" s="176" customFormat="1" ht="15" x14ac:dyDescent="0.15">
      <c r="A2732" s="183" t="s">
        <v>21</v>
      </c>
      <c r="B2732" s="183" t="s">
        <v>54</v>
      </c>
      <c r="C2732" s="184"/>
      <c r="D2732" s="184"/>
      <c r="E2732" s="184"/>
      <c r="F2732" s="185">
        <v>44987</v>
      </c>
      <c r="G2732" s="183" t="s">
        <v>37</v>
      </c>
      <c r="H2732" s="186">
        <v>260000</v>
      </c>
      <c r="I2732" s="183" t="s">
        <v>33</v>
      </c>
      <c r="J2732" s="184"/>
      <c r="K2732" s="184"/>
      <c r="L2732" s="183">
        <v>2022</v>
      </c>
      <c r="M2732" s="184"/>
      <c r="N2732" s="183" t="s">
        <v>34</v>
      </c>
      <c r="O2732" s="184"/>
    </row>
    <row r="2733" spans="1:15" s="176" customFormat="1" ht="15" x14ac:dyDescent="0.15">
      <c r="A2733" s="183" t="s">
        <v>21</v>
      </c>
      <c r="B2733" s="183" t="s">
        <v>54</v>
      </c>
      <c r="C2733" s="184"/>
      <c r="D2733" s="184"/>
      <c r="E2733" s="184"/>
      <c r="F2733" s="185">
        <v>44987</v>
      </c>
      <c r="G2733" s="183" t="s">
        <v>55</v>
      </c>
      <c r="H2733" s="186">
        <v>250000</v>
      </c>
      <c r="I2733" s="183" t="s">
        <v>19</v>
      </c>
      <c r="J2733" s="184"/>
      <c r="K2733" s="184"/>
      <c r="L2733" s="183">
        <v>2022</v>
      </c>
      <c r="M2733" s="184"/>
      <c r="N2733" s="183" t="s">
        <v>34</v>
      </c>
      <c r="O2733" s="184"/>
    </row>
    <row r="2734" spans="1:15" s="176" customFormat="1" ht="15" x14ac:dyDescent="0.15">
      <c r="A2734" s="183" t="s">
        <v>21</v>
      </c>
      <c r="B2734" s="183" t="s">
        <v>54</v>
      </c>
      <c r="C2734" s="184"/>
      <c r="D2734" s="184"/>
      <c r="E2734" s="184"/>
      <c r="F2734" s="185">
        <v>44987</v>
      </c>
      <c r="G2734" s="183" t="s">
        <v>61</v>
      </c>
      <c r="H2734" s="186">
        <v>20000</v>
      </c>
      <c r="I2734" s="183" t="s">
        <v>19</v>
      </c>
      <c r="J2734" s="184"/>
      <c r="K2734" s="184"/>
      <c r="L2734" s="183">
        <v>2022</v>
      </c>
      <c r="M2734" s="184"/>
      <c r="N2734" s="183" t="s">
        <v>34</v>
      </c>
      <c r="O2734" s="184"/>
    </row>
    <row r="2735" spans="1:15" s="176" customFormat="1" ht="28" x14ac:dyDescent="0.15">
      <c r="A2735" s="183" t="s">
        <v>21</v>
      </c>
      <c r="B2735" s="183" t="s">
        <v>54</v>
      </c>
      <c r="C2735" s="184"/>
      <c r="D2735" s="184"/>
      <c r="E2735" s="184"/>
      <c r="F2735" s="185">
        <v>44987</v>
      </c>
      <c r="G2735" s="183" t="s">
        <v>567</v>
      </c>
      <c r="H2735" s="186">
        <v>350000</v>
      </c>
      <c r="I2735" s="183" t="s">
        <v>19</v>
      </c>
      <c r="J2735" s="184"/>
      <c r="K2735" s="184"/>
      <c r="L2735" s="183">
        <v>2022</v>
      </c>
      <c r="M2735" s="184"/>
      <c r="N2735" s="183" t="s">
        <v>34</v>
      </c>
      <c r="O2735" s="184"/>
    </row>
    <row r="2736" spans="1:15" s="176" customFormat="1" ht="28" x14ac:dyDescent="0.15">
      <c r="A2736" s="183" t="s">
        <v>21</v>
      </c>
      <c r="B2736" s="183" t="s">
        <v>54</v>
      </c>
      <c r="C2736" s="184"/>
      <c r="D2736" s="184"/>
      <c r="E2736" s="184"/>
      <c r="F2736" s="185">
        <v>44988</v>
      </c>
      <c r="G2736" s="183" t="s">
        <v>567</v>
      </c>
      <c r="H2736" s="186">
        <v>200000</v>
      </c>
      <c r="I2736" s="183" t="s">
        <v>19</v>
      </c>
      <c r="J2736" s="184"/>
      <c r="K2736" s="184"/>
      <c r="L2736" s="183">
        <v>2022</v>
      </c>
      <c r="M2736" s="184"/>
      <c r="N2736" s="183" t="s">
        <v>34</v>
      </c>
      <c r="O2736" s="184"/>
    </row>
    <row r="2737" spans="1:15" s="176" customFormat="1" ht="15" x14ac:dyDescent="0.15">
      <c r="A2737" s="183" t="s">
        <v>21</v>
      </c>
      <c r="B2737" s="183" t="s">
        <v>54</v>
      </c>
      <c r="C2737" s="184"/>
      <c r="D2737" s="184"/>
      <c r="E2737" s="184"/>
      <c r="F2737" s="185">
        <v>44991</v>
      </c>
      <c r="G2737" s="183" t="s">
        <v>57</v>
      </c>
      <c r="H2737" s="186">
        <v>0</v>
      </c>
      <c r="I2737" s="183" t="s">
        <v>19</v>
      </c>
      <c r="J2737" s="184"/>
      <c r="K2737" s="184"/>
      <c r="L2737" s="183">
        <v>2022</v>
      </c>
      <c r="M2737" s="184"/>
      <c r="N2737" s="183" t="s">
        <v>34</v>
      </c>
      <c r="O2737" s="184"/>
    </row>
    <row r="2738" spans="1:15" s="176" customFormat="1" ht="15" x14ac:dyDescent="0.15">
      <c r="A2738" s="183" t="s">
        <v>21</v>
      </c>
      <c r="B2738" s="183" t="s">
        <v>54</v>
      </c>
      <c r="C2738" s="184"/>
      <c r="D2738" s="184"/>
      <c r="E2738" s="184"/>
      <c r="F2738" s="185">
        <v>44991</v>
      </c>
      <c r="G2738" s="183" t="s">
        <v>55</v>
      </c>
      <c r="H2738" s="186">
        <v>180000</v>
      </c>
      <c r="I2738" s="183" t="s">
        <v>19</v>
      </c>
      <c r="J2738" s="184"/>
      <c r="K2738" s="184"/>
      <c r="L2738" s="183">
        <v>2022</v>
      </c>
      <c r="M2738" s="184"/>
      <c r="N2738" s="183" t="s">
        <v>34</v>
      </c>
      <c r="O2738" s="184"/>
    </row>
    <row r="2739" spans="1:15" s="176" customFormat="1" ht="28" x14ac:dyDescent="0.15">
      <c r="A2739" s="183" t="s">
        <v>21</v>
      </c>
      <c r="B2739" s="183" t="s">
        <v>54</v>
      </c>
      <c r="C2739" s="184"/>
      <c r="D2739" s="184"/>
      <c r="E2739" s="184"/>
      <c r="F2739" s="185">
        <v>44991</v>
      </c>
      <c r="G2739" s="183" t="s">
        <v>567</v>
      </c>
      <c r="H2739" s="186">
        <v>200000</v>
      </c>
      <c r="I2739" s="183" t="s">
        <v>19</v>
      </c>
      <c r="J2739" s="184"/>
      <c r="K2739" s="184"/>
      <c r="L2739" s="183">
        <v>2022</v>
      </c>
      <c r="M2739" s="184"/>
      <c r="N2739" s="183" t="s">
        <v>34</v>
      </c>
      <c r="O2739" s="184"/>
    </row>
    <row r="2740" spans="1:15" s="176" customFormat="1" ht="28" x14ac:dyDescent="0.15">
      <c r="A2740" s="183" t="s">
        <v>21</v>
      </c>
      <c r="B2740" s="183" t="s">
        <v>54</v>
      </c>
      <c r="C2740" s="184"/>
      <c r="D2740" s="184"/>
      <c r="E2740" s="184"/>
      <c r="F2740" s="185">
        <v>44992</v>
      </c>
      <c r="G2740" s="183" t="s">
        <v>567</v>
      </c>
      <c r="H2740" s="186">
        <v>150000</v>
      </c>
      <c r="I2740" s="183" t="s">
        <v>19</v>
      </c>
      <c r="J2740" s="184"/>
      <c r="K2740" s="184"/>
      <c r="L2740" s="183">
        <v>2022</v>
      </c>
      <c r="M2740" s="184"/>
      <c r="N2740" s="183" t="s">
        <v>34</v>
      </c>
      <c r="O2740" s="184"/>
    </row>
    <row r="2741" spans="1:15" s="176" customFormat="1" ht="15" x14ac:dyDescent="0.15">
      <c r="A2741" s="183" t="s">
        <v>21</v>
      </c>
      <c r="B2741" s="183" t="s">
        <v>54</v>
      </c>
      <c r="C2741" s="184"/>
      <c r="D2741" s="184"/>
      <c r="E2741" s="184"/>
      <c r="F2741" s="185">
        <v>44992</v>
      </c>
      <c r="G2741" s="183" t="s">
        <v>55</v>
      </c>
      <c r="H2741" s="186">
        <v>170000</v>
      </c>
      <c r="I2741" s="183" t="s">
        <v>19</v>
      </c>
      <c r="J2741" s="184"/>
      <c r="K2741" s="184"/>
      <c r="L2741" s="183">
        <v>2022</v>
      </c>
      <c r="M2741" s="184"/>
      <c r="N2741" s="183" t="s">
        <v>34</v>
      </c>
      <c r="O2741" s="184"/>
    </row>
    <row r="2742" spans="1:15" s="176" customFormat="1" ht="15" x14ac:dyDescent="0.15">
      <c r="A2742" s="183" t="s">
        <v>21</v>
      </c>
      <c r="B2742" s="183" t="s">
        <v>54</v>
      </c>
      <c r="C2742" s="184"/>
      <c r="D2742" s="184"/>
      <c r="E2742" s="184"/>
      <c r="F2742" s="185">
        <v>44992</v>
      </c>
      <c r="G2742" s="183" t="s">
        <v>37</v>
      </c>
      <c r="H2742" s="186">
        <v>210000</v>
      </c>
      <c r="I2742" s="183" t="s">
        <v>33</v>
      </c>
      <c r="J2742" s="184"/>
      <c r="K2742" s="184"/>
      <c r="L2742" s="183">
        <v>2022</v>
      </c>
      <c r="M2742" s="184"/>
      <c r="N2742" s="183" t="s">
        <v>34</v>
      </c>
      <c r="O2742" s="184"/>
    </row>
    <row r="2743" spans="1:15" s="176" customFormat="1" ht="28" x14ac:dyDescent="0.15">
      <c r="A2743" s="183" t="s">
        <v>21</v>
      </c>
      <c r="B2743" s="183" t="s">
        <v>54</v>
      </c>
      <c r="C2743" s="184"/>
      <c r="D2743" s="184"/>
      <c r="E2743" s="184"/>
      <c r="F2743" s="185">
        <v>44993</v>
      </c>
      <c r="G2743" s="183" t="s">
        <v>567</v>
      </c>
      <c r="H2743" s="186">
        <v>300000</v>
      </c>
      <c r="I2743" s="183" t="s">
        <v>19</v>
      </c>
      <c r="J2743" s="184"/>
      <c r="K2743" s="184"/>
      <c r="L2743" s="183">
        <v>2022</v>
      </c>
      <c r="M2743" s="184"/>
      <c r="N2743" s="183" t="s">
        <v>34</v>
      </c>
      <c r="O2743" s="184"/>
    </row>
    <row r="2744" spans="1:15" s="176" customFormat="1" ht="15" x14ac:dyDescent="0.15">
      <c r="A2744" s="183" t="s">
        <v>21</v>
      </c>
      <c r="B2744" s="183" t="s">
        <v>54</v>
      </c>
      <c r="C2744" s="184"/>
      <c r="D2744" s="184"/>
      <c r="E2744" s="184"/>
      <c r="F2744" s="185">
        <v>44993</v>
      </c>
      <c r="G2744" s="183" t="s">
        <v>55</v>
      </c>
      <c r="H2744" s="186">
        <v>200000</v>
      </c>
      <c r="I2744" s="183" t="s">
        <v>19</v>
      </c>
      <c r="J2744" s="184"/>
      <c r="K2744" s="184"/>
      <c r="L2744" s="183">
        <v>2022</v>
      </c>
      <c r="M2744" s="184"/>
      <c r="N2744" s="183" t="s">
        <v>34</v>
      </c>
      <c r="O2744" s="184"/>
    </row>
    <row r="2745" spans="1:15" s="176" customFormat="1" ht="15" x14ac:dyDescent="0.15">
      <c r="A2745" s="183" t="s">
        <v>21</v>
      </c>
      <c r="B2745" s="183" t="s">
        <v>54</v>
      </c>
      <c r="C2745" s="184"/>
      <c r="D2745" s="184"/>
      <c r="E2745" s="184"/>
      <c r="F2745" s="185">
        <v>44994</v>
      </c>
      <c r="G2745" s="183" t="s">
        <v>57</v>
      </c>
      <c r="H2745" s="186">
        <v>0</v>
      </c>
      <c r="I2745" s="183" t="s">
        <v>19</v>
      </c>
      <c r="J2745" s="184"/>
      <c r="K2745" s="184"/>
      <c r="L2745" s="183">
        <v>2022</v>
      </c>
      <c r="M2745" s="184"/>
      <c r="N2745" s="183" t="s">
        <v>34</v>
      </c>
      <c r="O2745" s="184"/>
    </row>
    <row r="2746" spans="1:15" s="176" customFormat="1" ht="28" x14ac:dyDescent="0.15">
      <c r="A2746" s="183" t="s">
        <v>21</v>
      </c>
      <c r="B2746" s="183" t="s">
        <v>54</v>
      </c>
      <c r="C2746" s="184"/>
      <c r="D2746" s="184"/>
      <c r="E2746" s="184"/>
      <c r="F2746" s="185">
        <v>44994</v>
      </c>
      <c r="G2746" s="183" t="s">
        <v>567</v>
      </c>
      <c r="H2746" s="186">
        <v>450000</v>
      </c>
      <c r="I2746" s="183" t="s">
        <v>19</v>
      </c>
      <c r="J2746" s="184"/>
      <c r="K2746" s="184"/>
      <c r="L2746" s="183">
        <v>2022</v>
      </c>
      <c r="M2746" s="184"/>
      <c r="N2746" s="183" t="s">
        <v>34</v>
      </c>
      <c r="O2746" s="184"/>
    </row>
    <row r="2747" spans="1:15" s="176" customFormat="1" ht="15" x14ac:dyDescent="0.15">
      <c r="A2747" s="183" t="s">
        <v>21</v>
      </c>
      <c r="B2747" s="183" t="s">
        <v>54</v>
      </c>
      <c r="C2747" s="184"/>
      <c r="D2747" s="184"/>
      <c r="E2747" s="184"/>
      <c r="F2747" s="185">
        <v>44994</v>
      </c>
      <c r="G2747" s="183" t="s">
        <v>55</v>
      </c>
      <c r="H2747" s="186">
        <v>200000</v>
      </c>
      <c r="I2747" s="183" t="s">
        <v>19</v>
      </c>
      <c r="J2747" s="184"/>
      <c r="K2747" s="184"/>
      <c r="L2747" s="183">
        <v>2022</v>
      </c>
      <c r="M2747" s="184"/>
      <c r="N2747" s="183" t="s">
        <v>34</v>
      </c>
      <c r="O2747" s="184"/>
    </row>
    <row r="2748" spans="1:15" s="176" customFormat="1" ht="28" x14ac:dyDescent="0.15">
      <c r="A2748" s="183" t="s">
        <v>21</v>
      </c>
      <c r="B2748" s="183" t="s">
        <v>54</v>
      </c>
      <c r="C2748" s="184"/>
      <c r="D2748" s="184"/>
      <c r="E2748" s="184"/>
      <c r="F2748" s="185">
        <v>44995</v>
      </c>
      <c r="G2748" s="183" t="s">
        <v>567</v>
      </c>
      <c r="H2748" s="186">
        <v>400000</v>
      </c>
      <c r="I2748" s="183" t="s">
        <v>19</v>
      </c>
      <c r="J2748" s="184"/>
      <c r="K2748" s="184"/>
      <c r="L2748" s="183">
        <v>2022</v>
      </c>
      <c r="M2748" s="184"/>
      <c r="N2748" s="183" t="s">
        <v>34</v>
      </c>
      <c r="O2748" s="184"/>
    </row>
    <row r="2749" spans="1:15" s="176" customFormat="1" ht="15" x14ac:dyDescent="0.15">
      <c r="A2749" s="183" t="s">
        <v>21</v>
      </c>
      <c r="B2749" s="183" t="s">
        <v>54</v>
      </c>
      <c r="C2749" s="184"/>
      <c r="D2749" s="184"/>
      <c r="E2749" s="184"/>
      <c r="F2749" s="185">
        <v>44995</v>
      </c>
      <c r="G2749" s="183" t="s">
        <v>57</v>
      </c>
      <c r="H2749" s="186">
        <v>30000</v>
      </c>
      <c r="I2749" s="183" t="s">
        <v>19</v>
      </c>
      <c r="J2749" s="184"/>
      <c r="K2749" s="184"/>
      <c r="L2749" s="183">
        <v>2022</v>
      </c>
      <c r="M2749" s="184"/>
      <c r="N2749" s="183" t="s">
        <v>34</v>
      </c>
      <c r="O2749" s="184"/>
    </row>
    <row r="2750" spans="1:15" s="176" customFormat="1" ht="15" x14ac:dyDescent="0.15">
      <c r="A2750" s="183" t="s">
        <v>21</v>
      </c>
      <c r="B2750" s="183" t="s">
        <v>54</v>
      </c>
      <c r="C2750" s="184"/>
      <c r="D2750" s="184"/>
      <c r="E2750" s="184"/>
      <c r="F2750" s="185">
        <v>44995</v>
      </c>
      <c r="G2750" s="183" t="s">
        <v>55</v>
      </c>
      <c r="H2750" s="186">
        <v>50000</v>
      </c>
      <c r="I2750" s="183" t="s">
        <v>19</v>
      </c>
      <c r="J2750" s="184"/>
      <c r="K2750" s="184"/>
      <c r="L2750" s="183">
        <v>2022</v>
      </c>
      <c r="M2750" s="184"/>
      <c r="N2750" s="183" t="s">
        <v>34</v>
      </c>
      <c r="O2750" s="184"/>
    </row>
    <row r="2751" spans="1:15" s="176" customFormat="1" ht="15" x14ac:dyDescent="0.15">
      <c r="A2751" s="183" t="s">
        <v>21</v>
      </c>
      <c r="B2751" s="183" t="s">
        <v>54</v>
      </c>
      <c r="C2751" s="184"/>
      <c r="D2751" s="184"/>
      <c r="E2751" s="184"/>
      <c r="F2751" s="185">
        <v>44998</v>
      </c>
      <c r="G2751" s="183" t="s">
        <v>62</v>
      </c>
      <c r="H2751" s="186">
        <v>30000</v>
      </c>
      <c r="I2751" s="183" t="s">
        <v>19</v>
      </c>
      <c r="J2751" s="184"/>
      <c r="K2751" s="184"/>
      <c r="L2751" s="183">
        <v>2022</v>
      </c>
      <c r="M2751" s="184"/>
      <c r="N2751" s="183" t="s">
        <v>34</v>
      </c>
      <c r="O2751" s="184"/>
    </row>
    <row r="2752" spans="1:15" s="176" customFormat="1" ht="28" x14ac:dyDescent="0.15">
      <c r="A2752" s="183" t="s">
        <v>21</v>
      </c>
      <c r="B2752" s="183" t="s">
        <v>54</v>
      </c>
      <c r="C2752" s="184"/>
      <c r="D2752" s="184"/>
      <c r="E2752" s="184"/>
      <c r="F2752" s="185">
        <v>44998</v>
      </c>
      <c r="G2752" s="183" t="s">
        <v>567</v>
      </c>
      <c r="H2752" s="186">
        <v>450000</v>
      </c>
      <c r="I2752" s="183" t="s">
        <v>19</v>
      </c>
      <c r="J2752" s="184"/>
      <c r="K2752" s="184"/>
      <c r="L2752" s="183">
        <v>2022</v>
      </c>
      <c r="M2752" s="184"/>
      <c r="N2752" s="183" t="s">
        <v>34</v>
      </c>
      <c r="O2752" s="184"/>
    </row>
    <row r="2753" spans="1:15" s="176" customFormat="1" ht="15" x14ac:dyDescent="0.15">
      <c r="A2753" s="183" t="s">
        <v>21</v>
      </c>
      <c r="B2753" s="183" t="s">
        <v>54</v>
      </c>
      <c r="C2753" s="184"/>
      <c r="D2753" s="184"/>
      <c r="E2753" s="184"/>
      <c r="F2753" s="185">
        <v>44998</v>
      </c>
      <c r="G2753" s="183" t="s">
        <v>55</v>
      </c>
      <c r="H2753" s="186">
        <v>40000</v>
      </c>
      <c r="I2753" s="183" t="s">
        <v>19</v>
      </c>
      <c r="J2753" s="184"/>
      <c r="K2753" s="184"/>
      <c r="L2753" s="183">
        <v>2022</v>
      </c>
      <c r="M2753" s="184"/>
      <c r="N2753" s="183" t="s">
        <v>34</v>
      </c>
      <c r="O2753" s="184"/>
    </row>
    <row r="2754" spans="1:15" s="176" customFormat="1" ht="15" x14ac:dyDescent="0.15">
      <c r="A2754" s="183" t="s">
        <v>21</v>
      </c>
      <c r="B2754" s="183" t="s">
        <v>54</v>
      </c>
      <c r="C2754" s="184"/>
      <c r="D2754" s="184"/>
      <c r="E2754" s="184"/>
      <c r="F2754" s="185">
        <v>44999</v>
      </c>
      <c r="G2754" s="183" t="s">
        <v>57</v>
      </c>
      <c r="H2754" s="186">
        <v>30000</v>
      </c>
      <c r="I2754" s="183" t="s">
        <v>19</v>
      </c>
      <c r="J2754" s="184"/>
      <c r="K2754" s="184"/>
      <c r="L2754" s="183">
        <v>2022</v>
      </c>
      <c r="M2754" s="184"/>
      <c r="N2754" s="183" t="s">
        <v>34</v>
      </c>
      <c r="O2754" s="184"/>
    </row>
    <row r="2755" spans="1:15" s="176" customFormat="1" ht="28" x14ac:dyDescent="0.15">
      <c r="A2755" s="183" t="s">
        <v>21</v>
      </c>
      <c r="B2755" s="183" t="s">
        <v>54</v>
      </c>
      <c r="C2755" s="184"/>
      <c r="D2755" s="184"/>
      <c r="E2755" s="184"/>
      <c r="F2755" s="185">
        <v>44999</v>
      </c>
      <c r="G2755" s="183" t="s">
        <v>567</v>
      </c>
      <c r="H2755" s="186">
        <v>250000</v>
      </c>
      <c r="I2755" s="183" t="s">
        <v>19</v>
      </c>
      <c r="J2755" s="184"/>
      <c r="K2755" s="184"/>
      <c r="L2755" s="183">
        <v>2022</v>
      </c>
      <c r="M2755" s="184"/>
      <c r="N2755" s="183" t="s">
        <v>34</v>
      </c>
      <c r="O2755" s="184"/>
    </row>
    <row r="2756" spans="1:15" s="176" customFormat="1" ht="15" x14ac:dyDescent="0.15">
      <c r="A2756" s="183" t="s">
        <v>21</v>
      </c>
      <c r="B2756" s="183" t="s">
        <v>54</v>
      </c>
      <c r="C2756" s="184"/>
      <c r="D2756" s="184"/>
      <c r="E2756" s="184"/>
      <c r="F2756" s="185">
        <v>44999</v>
      </c>
      <c r="G2756" s="183" t="s">
        <v>55</v>
      </c>
      <c r="H2756" s="186">
        <v>130000</v>
      </c>
      <c r="I2756" s="183" t="s">
        <v>19</v>
      </c>
      <c r="J2756" s="184"/>
      <c r="K2756" s="184"/>
      <c r="L2756" s="183">
        <v>2022</v>
      </c>
      <c r="M2756" s="184"/>
      <c r="N2756" s="183" t="s">
        <v>34</v>
      </c>
      <c r="O2756" s="184"/>
    </row>
    <row r="2757" spans="1:15" s="176" customFormat="1" ht="15" x14ac:dyDescent="0.15">
      <c r="A2757" s="183" t="s">
        <v>21</v>
      </c>
      <c r="B2757" s="183" t="s">
        <v>54</v>
      </c>
      <c r="C2757" s="184"/>
      <c r="D2757" s="184"/>
      <c r="E2757" s="184"/>
      <c r="F2757" s="185">
        <v>44999</v>
      </c>
      <c r="G2757" s="183" t="s">
        <v>37</v>
      </c>
      <c r="H2757" s="186">
        <v>80000</v>
      </c>
      <c r="I2757" s="183" t="s">
        <v>33</v>
      </c>
      <c r="J2757" s="184"/>
      <c r="K2757" s="184"/>
      <c r="L2757" s="183">
        <v>2022</v>
      </c>
      <c r="M2757" s="184"/>
      <c r="N2757" s="183" t="s">
        <v>34</v>
      </c>
      <c r="O2757" s="184"/>
    </row>
    <row r="2758" spans="1:15" s="176" customFormat="1" ht="28" x14ac:dyDescent="0.15">
      <c r="A2758" s="183" t="s">
        <v>21</v>
      </c>
      <c r="B2758" s="183" t="s">
        <v>54</v>
      </c>
      <c r="C2758" s="184"/>
      <c r="D2758" s="184"/>
      <c r="E2758" s="184"/>
      <c r="F2758" s="185">
        <v>45000</v>
      </c>
      <c r="G2758" s="183" t="s">
        <v>567</v>
      </c>
      <c r="H2758" s="186">
        <v>500000</v>
      </c>
      <c r="I2758" s="183" t="s">
        <v>19</v>
      </c>
      <c r="J2758" s="184"/>
      <c r="K2758" s="184"/>
      <c r="L2758" s="183">
        <v>2022</v>
      </c>
      <c r="M2758" s="184"/>
      <c r="N2758" s="183" t="s">
        <v>34</v>
      </c>
      <c r="O2758" s="184"/>
    </row>
    <row r="2759" spans="1:15" s="176" customFormat="1" ht="15" x14ac:dyDescent="0.15">
      <c r="A2759" s="183" t="s">
        <v>21</v>
      </c>
      <c r="B2759" s="183" t="s">
        <v>54</v>
      </c>
      <c r="C2759" s="184"/>
      <c r="D2759" s="184"/>
      <c r="E2759" s="184"/>
      <c r="F2759" s="185">
        <v>45000</v>
      </c>
      <c r="G2759" s="183" t="s">
        <v>55</v>
      </c>
      <c r="H2759" s="186">
        <v>520000</v>
      </c>
      <c r="I2759" s="183" t="s">
        <v>19</v>
      </c>
      <c r="J2759" s="184"/>
      <c r="K2759" s="184"/>
      <c r="L2759" s="183">
        <v>2022</v>
      </c>
      <c r="M2759" s="184"/>
      <c r="N2759" s="183" t="s">
        <v>34</v>
      </c>
      <c r="O2759" s="184"/>
    </row>
    <row r="2760" spans="1:15" s="176" customFormat="1" ht="28" x14ac:dyDescent="0.15">
      <c r="A2760" s="183" t="s">
        <v>21</v>
      </c>
      <c r="B2760" s="183" t="s">
        <v>54</v>
      </c>
      <c r="C2760" s="184"/>
      <c r="D2760" s="184"/>
      <c r="E2760" s="184"/>
      <c r="F2760" s="185">
        <v>45001</v>
      </c>
      <c r="G2760" s="183" t="s">
        <v>567</v>
      </c>
      <c r="H2760" s="186">
        <v>400000</v>
      </c>
      <c r="I2760" s="183" t="s">
        <v>19</v>
      </c>
      <c r="J2760" s="184"/>
      <c r="K2760" s="184"/>
      <c r="L2760" s="183">
        <v>2022</v>
      </c>
      <c r="M2760" s="184"/>
      <c r="N2760" s="183" t="s">
        <v>34</v>
      </c>
      <c r="O2760" s="183" t="s">
        <v>580</v>
      </c>
    </row>
    <row r="2761" spans="1:15" s="176" customFormat="1" ht="15" x14ac:dyDescent="0.15">
      <c r="A2761" s="183" t="s">
        <v>21</v>
      </c>
      <c r="B2761" s="183" t="s">
        <v>54</v>
      </c>
      <c r="C2761" s="184"/>
      <c r="D2761" s="184"/>
      <c r="E2761" s="184"/>
      <c r="F2761" s="185">
        <v>45001</v>
      </c>
      <c r="G2761" s="183" t="s">
        <v>55</v>
      </c>
      <c r="H2761" s="186">
        <v>120000</v>
      </c>
      <c r="I2761" s="183" t="s">
        <v>19</v>
      </c>
      <c r="J2761" s="184"/>
      <c r="K2761" s="184"/>
      <c r="L2761" s="183">
        <v>2022</v>
      </c>
      <c r="M2761" s="184"/>
      <c r="N2761" s="183" t="s">
        <v>34</v>
      </c>
      <c r="O2761" s="183" t="s">
        <v>580</v>
      </c>
    </row>
    <row r="2762" spans="1:15" s="176" customFormat="1" ht="15" x14ac:dyDescent="0.15">
      <c r="A2762" s="183" t="s">
        <v>21</v>
      </c>
      <c r="B2762" s="183" t="s">
        <v>54</v>
      </c>
      <c r="C2762" s="184"/>
      <c r="D2762" s="184"/>
      <c r="E2762" s="184"/>
      <c r="F2762" s="185">
        <v>45001</v>
      </c>
      <c r="G2762" s="183" t="s">
        <v>58</v>
      </c>
      <c r="H2762" s="186">
        <v>20000</v>
      </c>
      <c r="I2762" s="183" t="s">
        <v>19</v>
      </c>
      <c r="J2762" s="184"/>
      <c r="K2762" s="184"/>
      <c r="L2762" s="183">
        <v>2022</v>
      </c>
      <c r="M2762" s="184"/>
      <c r="N2762" s="183" t="s">
        <v>34</v>
      </c>
      <c r="O2762" s="183" t="s">
        <v>580</v>
      </c>
    </row>
    <row r="2763" spans="1:15" s="176" customFormat="1" ht="15" x14ac:dyDescent="0.15">
      <c r="A2763" s="183" t="s">
        <v>21</v>
      </c>
      <c r="B2763" s="183" t="s">
        <v>54</v>
      </c>
      <c r="C2763" s="184"/>
      <c r="D2763" s="184"/>
      <c r="E2763" s="184"/>
      <c r="F2763" s="185">
        <v>45002</v>
      </c>
      <c r="G2763" s="183" t="s">
        <v>57</v>
      </c>
      <c r="H2763" s="186">
        <v>0</v>
      </c>
      <c r="I2763" s="183" t="s">
        <v>19</v>
      </c>
      <c r="J2763" s="184"/>
      <c r="K2763" s="184"/>
      <c r="L2763" s="183">
        <v>2022</v>
      </c>
      <c r="M2763" s="184"/>
      <c r="N2763" s="183" t="s">
        <v>34</v>
      </c>
      <c r="O2763" s="184"/>
    </row>
    <row r="2764" spans="1:15" s="176" customFormat="1" ht="15" x14ac:dyDescent="0.15">
      <c r="A2764" s="183" t="s">
        <v>21</v>
      </c>
      <c r="B2764" s="183" t="s">
        <v>54</v>
      </c>
      <c r="C2764" s="184"/>
      <c r="D2764" s="184"/>
      <c r="E2764" s="184"/>
      <c r="F2764" s="185">
        <v>45002</v>
      </c>
      <c r="G2764" s="183" t="s">
        <v>55</v>
      </c>
      <c r="H2764" s="186">
        <v>470000</v>
      </c>
      <c r="I2764" s="183" t="s">
        <v>19</v>
      </c>
      <c r="J2764" s="184"/>
      <c r="K2764" s="184"/>
      <c r="L2764" s="183">
        <v>2022</v>
      </c>
      <c r="M2764" s="184"/>
      <c r="N2764" s="183" t="s">
        <v>34</v>
      </c>
      <c r="O2764" s="184"/>
    </row>
    <row r="2765" spans="1:15" s="176" customFormat="1" ht="28" x14ac:dyDescent="0.15">
      <c r="A2765" s="183" t="s">
        <v>21</v>
      </c>
      <c r="B2765" s="183" t="s">
        <v>54</v>
      </c>
      <c r="C2765" s="184"/>
      <c r="D2765" s="184"/>
      <c r="E2765" s="184"/>
      <c r="F2765" s="185">
        <v>45002</v>
      </c>
      <c r="G2765" s="183" t="s">
        <v>567</v>
      </c>
      <c r="H2765" s="186">
        <v>400000</v>
      </c>
      <c r="I2765" s="183" t="s">
        <v>19</v>
      </c>
      <c r="J2765" s="184"/>
      <c r="K2765" s="184"/>
      <c r="L2765" s="183">
        <v>2022</v>
      </c>
      <c r="M2765" s="184"/>
      <c r="N2765" s="183" t="s">
        <v>34</v>
      </c>
      <c r="O2765" s="184"/>
    </row>
    <row r="2766" spans="1:15" s="176" customFormat="1" ht="28" x14ac:dyDescent="0.15">
      <c r="A2766" s="183" t="s">
        <v>21</v>
      </c>
      <c r="B2766" s="183" t="s">
        <v>54</v>
      </c>
      <c r="C2766" s="184"/>
      <c r="D2766" s="184"/>
      <c r="E2766" s="184"/>
      <c r="F2766" s="185">
        <v>45005</v>
      </c>
      <c r="G2766" s="183" t="s">
        <v>567</v>
      </c>
      <c r="H2766" s="186">
        <v>300000</v>
      </c>
      <c r="I2766" s="183" t="s">
        <v>19</v>
      </c>
      <c r="J2766" s="184"/>
      <c r="K2766" s="184"/>
      <c r="L2766" s="183">
        <v>2022</v>
      </c>
      <c r="M2766" s="184"/>
      <c r="N2766" s="183" t="s">
        <v>34</v>
      </c>
      <c r="O2766" s="184"/>
    </row>
    <row r="2767" spans="1:15" s="176" customFormat="1" ht="15" x14ac:dyDescent="0.15">
      <c r="A2767" s="183" t="s">
        <v>21</v>
      </c>
      <c r="B2767" s="183" t="s">
        <v>54</v>
      </c>
      <c r="C2767" s="184"/>
      <c r="D2767" s="184"/>
      <c r="E2767" s="184"/>
      <c r="F2767" s="185">
        <v>45005</v>
      </c>
      <c r="G2767" s="183" t="s">
        <v>62</v>
      </c>
      <c r="H2767" s="186">
        <v>20000</v>
      </c>
      <c r="I2767" s="183" t="s">
        <v>19</v>
      </c>
      <c r="J2767" s="184"/>
      <c r="K2767" s="184"/>
      <c r="L2767" s="183">
        <v>2022</v>
      </c>
      <c r="M2767" s="184"/>
      <c r="N2767" s="183" t="s">
        <v>34</v>
      </c>
      <c r="O2767" s="184"/>
    </row>
    <row r="2768" spans="1:15" s="176" customFormat="1" ht="15" x14ac:dyDescent="0.15">
      <c r="A2768" s="183" t="s">
        <v>21</v>
      </c>
      <c r="B2768" s="183" t="s">
        <v>54</v>
      </c>
      <c r="C2768" s="184"/>
      <c r="D2768" s="184"/>
      <c r="E2768" s="184"/>
      <c r="F2768" s="185">
        <v>45005</v>
      </c>
      <c r="G2768" s="183" t="s">
        <v>55</v>
      </c>
      <c r="H2768" s="186">
        <v>170000</v>
      </c>
      <c r="I2768" s="183" t="s">
        <v>19</v>
      </c>
      <c r="J2768" s="184"/>
      <c r="K2768" s="184"/>
      <c r="L2768" s="183">
        <v>2022</v>
      </c>
      <c r="M2768" s="184"/>
      <c r="N2768" s="183" t="s">
        <v>34</v>
      </c>
      <c r="O2768" s="184"/>
    </row>
    <row r="2769" spans="1:15" s="176" customFormat="1" ht="15" x14ac:dyDescent="0.15">
      <c r="A2769" s="183" t="s">
        <v>21</v>
      </c>
      <c r="B2769" s="183" t="s">
        <v>54</v>
      </c>
      <c r="C2769" s="184"/>
      <c r="D2769" s="184"/>
      <c r="E2769" s="184"/>
      <c r="F2769" s="185">
        <v>45006</v>
      </c>
      <c r="G2769" s="183" t="s">
        <v>57</v>
      </c>
      <c r="H2769" s="186">
        <v>0</v>
      </c>
      <c r="I2769" s="183" t="s">
        <v>19</v>
      </c>
      <c r="J2769" s="184"/>
      <c r="K2769" s="184"/>
      <c r="L2769" s="183">
        <v>2022</v>
      </c>
      <c r="M2769" s="184"/>
      <c r="N2769" s="183" t="s">
        <v>34</v>
      </c>
      <c r="O2769" s="184"/>
    </row>
    <row r="2770" spans="1:15" s="176" customFormat="1" ht="28" x14ac:dyDescent="0.15">
      <c r="A2770" s="183" t="s">
        <v>21</v>
      </c>
      <c r="B2770" s="183" t="s">
        <v>54</v>
      </c>
      <c r="C2770" s="184"/>
      <c r="D2770" s="184"/>
      <c r="E2770" s="184"/>
      <c r="F2770" s="185">
        <v>45006</v>
      </c>
      <c r="G2770" s="183" t="s">
        <v>567</v>
      </c>
      <c r="H2770" s="186">
        <v>250000</v>
      </c>
      <c r="I2770" s="183" t="s">
        <v>19</v>
      </c>
      <c r="J2770" s="184"/>
      <c r="K2770" s="184"/>
      <c r="L2770" s="183">
        <v>2022</v>
      </c>
      <c r="M2770" s="184"/>
      <c r="N2770" s="183" t="s">
        <v>34</v>
      </c>
      <c r="O2770" s="184"/>
    </row>
    <row r="2771" spans="1:15" s="176" customFormat="1" ht="15" x14ac:dyDescent="0.15">
      <c r="A2771" s="183" t="s">
        <v>21</v>
      </c>
      <c r="B2771" s="183" t="s">
        <v>54</v>
      </c>
      <c r="C2771" s="184"/>
      <c r="D2771" s="184"/>
      <c r="E2771" s="184"/>
      <c r="F2771" s="185">
        <v>45006</v>
      </c>
      <c r="G2771" s="183" t="s">
        <v>55</v>
      </c>
      <c r="H2771" s="186">
        <v>40000</v>
      </c>
      <c r="I2771" s="183" t="s">
        <v>19</v>
      </c>
      <c r="J2771" s="184"/>
      <c r="K2771" s="184"/>
      <c r="L2771" s="183">
        <v>2022</v>
      </c>
      <c r="M2771" s="184"/>
      <c r="N2771" s="183" t="s">
        <v>34</v>
      </c>
      <c r="O2771" s="184"/>
    </row>
    <row r="2772" spans="1:15" s="176" customFormat="1" ht="15" x14ac:dyDescent="0.15">
      <c r="A2772" s="183" t="s">
        <v>21</v>
      </c>
      <c r="B2772" s="183" t="s">
        <v>54</v>
      </c>
      <c r="C2772" s="184"/>
      <c r="D2772" s="184"/>
      <c r="E2772" s="184"/>
      <c r="F2772" s="185">
        <v>45007</v>
      </c>
      <c r="G2772" s="183" t="s">
        <v>37</v>
      </c>
      <c r="H2772" s="186">
        <v>80000</v>
      </c>
      <c r="I2772" s="183" t="s">
        <v>33</v>
      </c>
      <c r="J2772" s="184"/>
      <c r="K2772" s="184"/>
      <c r="L2772" s="183">
        <v>2022</v>
      </c>
      <c r="M2772" s="184"/>
      <c r="N2772" s="183" t="s">
        <v>34</v>
      </c>
      <c r="O2772" s="184"/>
    </row>
    <row r="2773" spans="1:15" s="176" customFormat="1" ht="28" x14ac:dyDescent="0.15">
      <c r="A2773" s="183" t="s">
        <v>21</v>
      </c>
      <c r="B2773" s="183" t="s">
        <v>54</v>
      </c>
      <c r="C2773" s="184"/>
      <c r="D2773" s="184"/>
      <c r="E2773" s="184"/>
      <c r="F2773" s="185">
        <v>45007</v>
      </c>
      <c r="G2773" s="183" t="s">
        <v>567</v>
      </c>
      <c r="H2773" s="186">
        <v>650000</v>
      </c>
      <c r="I2773" s="183" t="s">
        <v>19</v>
      </c>
      <c r="J2773" s="184"/>
      <c r="K2773" s="184"/>
      <c r="L2773" s="183">
        <v>2022</v>
      </c>
      <c r="M2773" s="184"/>
      <c r="N2773" s="183" t="s">
        <v>34</v>
      </c>
      <c r="O2773" s="184"/>
    </row>
    <row r="2774" spans="1:15" s="176" customFormat="1" ht="15" x14ac:dyDescent="0.15">
      <c r="A2774" s="183" t="s">
        <v>21</v>
      </c>
      <c r="B2774" s="183" t="s">
        <v>54</v>
      </c>
      <c r="C2774" s="184"/>
      <c r="D2774" s="184"/>
      <c r="E2774" s="184"/>
      <c r="F2774" s="185">
        <v>45007</v>
      </c>
      <c r="G2774" s="183" t="s">
        <v>55</v>
      </c>
      <c r="H2774" s="186">
        <v>1230000</v>
      </c>
      <c r="I2774" s="183" t="s">
        <v>19</v>
      </c>
      <c r="J2774" s="184"/>
      <c r="K2774" s="184"/>
      <c r="L2774" s="183">
        <v>2022</v>
      </c>
      <c r="M2774" s="184"/>
      <c r="N2774" s="183" t="s">
        <v>34</v>
      </c>
      <c r="O2774" s="184"/>
    </row>
    <row r="2775" spans="1:15" s="176" customFormat="1" ht="15" x14ac:dyDescent="0.15">
      <c r="A2775" s="183" t="s">
        <v>21</v>
      </c>
      <c r="B2775" s="183" t="s">
        <v>54</v>
      </c>
      <c r="C2775" s="184"/>
      <c r="D2775" s="184"/>
      <c r="E2775" s="184"/>
      <c r="F2775" s="185">
        <v>45008</v>
      </c>
      <c r="G2775" s="183" t="s">
        <v>55</v>
      </c>
      <c r="H2775" s="186">
        <v>180000</v>
      </c>
      <c r="I2775" s="183" t="s">
        <v>19</v>
      </c>
      <c r="J2775" s="184"/>
      <c r="K2775" s="184"/>
      <c r="L2775" s="183">
        <v>2022</v>
      </c>
      <c r="M2775" s="184"/>
      <c r="N2775" s="183" t="s">
        <v>34</v>
      </c>
      <c r="O2775" s="184"/>
    </row>
    <row r="2776" spans="1:15" s="176" customFormat="1" ht="28" x14ac:dyDescent="0.15">
      <c r="A2776" s="183" t="s">
        <v>21</v>
      </c>
      <c r="B2776" s="183" t="s">
        <v>54</v>
      </c>
      <c r="C2776" s="184"/>
      <c r="D2776" s="184"/>
      <c r="E2776" s="184"/>
      <c r="F2776" s="185">
        <v>45008</v>
      </c>
      <c r="G2776" s="183" t="s">
        <v>567</v>
      </c>
      <c r="H2776" s="186">
        <v>350000</v>
      </c>
      <c r="I2776" s="183" t="s">
        <v>19</v>
      </c>
      <c r="J2776" s="184"/>
      <c r="K2776" s="184"/>
      <c r="L2776" s="183">
        <v>2022</v>
      </c>
      <c r="M2776" s="184"/>
      <c r="N2776" s="183" t="s">
        <v>34</v>
      </c>
      <c r="O2776" s="184"/>
    </row>
    <row r="2777" spans="1:15" s="176" customFormat="1" ht="28" x14ac:dyDescent="0.15">
      <c r="A2777" s="183" t="s">
        <v>21</v>
      </c>
      <c r="B2777" s="183" t="s">
        <v>54</v>
      </c>
      <c r="C2777" s="184"/>
      <c r="D2777" s="184"/>
      <c r="E2777" s="184"/>
      <c r="F2777" s="185">
        <v>45009</v>
      </c>
      <c r="G2777" s="183" t="s">
        <v>567</v>
      </c>
      <c r="H2777" s="186">
        <v>300000</v>
      </c>
      <c r="I2777" s="183" t="s">
        <v>19</v>
      </c>
      <c r="J2777" s="184"/>
      <c r="K2777" s="184"/>
      <c r="L2777" s="183">
        <v>2022</v>
      </c>
      <c r="M2777" s="184"/>
      <c r="N2777" s="183" t="s">
        <v>34</v>
      </c>
      <c r="O2777" s="184"/>
    </row>
    <row r="2778" spans="1:15" s="176" customFormat="1" ht="15" x14ac:dyDescent="0.15">
      <c r="A2778" s="183" t="s">
        <v>21</v>
      </c>
      <c r="B2778" s="183" t="s">
        <v>54</v>
      </c>
      <c r="C2778" s="184"/>
      <c r="D2778" s="184"/>
      <c r="E2778" s="184"/>
      <c r="F2778" s="185">
        <v>45009</v>
      </c>
      <c r="G2778" s="183" t="s">
        <v>55</v>
      </c>
      <c r="H2778" s="186">
        <v>90000</v>
      </c>
      <c r="I2778" s="183" t="s">
        <v>19</v>
      </c>
      <c r="J2778" s="184"/>
      <c r="K2778" s="184"/>
      <c r="L2778" s="183">
        <v>2022</v>
      </c>
      <c r="M2778" s="184"/>
      <c r="N2778" s="183" t="s">
        <v>34</v>
      </c>
      <c r="O2778" s="184"/>
    </row>
    <row r="2779" spans="1:15" s="176" customFormat="1" ht="15" x14ac:dyDescent="0.15">
      <c r="A2779" s="183" t="s">
        <v>21</v>
      </c>
      <c r="B2779" s="183" t="s">
        <v>54</v>
      </c>
      <c r="C2779" s="184"/>
      <c r="D2779" s="184"/>
      <c r="E2779" s="184"/>
      <c r="F2779" s="185">
        <v>45009</v>
      </c>
      <c r="G2779" s="183" t="s">
        <v>58</v>
      </c>
      <c r="H2779" s="186">
        <v>30000</v>
      </c>
      <c r="I2779" s="183" t="s">
        <v>19</v>
      </c>
      <c r="J2779" s="184"/>
      <c r="K2779" s="184"/>
      <c r="L2779" s="183">
        <v>2022</v>
      </c>
      <c r="M2779" s="184"/>
      <c r="N2779" s="183" t="s">
        <v>34</v>
      </c>
      <c r="O2779" s="184"/>
    </row>
    <row r="2780" spans="1:15" s="176" customFormat="1" ht="28" x14ac:dyDescent="0.15">
      <c r="A2780" s="183" t="s">
        <v>21</v>
      </c>
      <c r="B2780" s="183" t="s">
        <v>54</v>
      </c>
      <c r="C2780" s="184"/>
      <c r="D2780" s="184"/>
      <c r="E2780" s="184"/>
      <c r="F2780" s="185">
        <v>45012</v>
      </c>
      <c r="G2780" s="183" t="s">
        <v>567</v>
      </c>
      <c r="H2780" s="186">
        <v>200000</v>
      </c>
      <c r="I2780" s="183" t="s">
        <v>19</v>
      </c>
      <c r="J2780" s="184"/>
      <c r="K2780" s="184"/>
      <c r="L2780" s="183">
        <v>2022</v>
      </c>
      <c r="M2780" s="184"/>
      <c r="N2780" s="183" t="s">
        <v>34</v>
      </c>
      <c r="O2780" s="184"/>
    </row>
    <row r="2781" spans="1:15" s="176" customFormat="1" ht="15" x14ac:dyDescent="0.15">
      <c r="A2781" s="183" t="s">
        <v>21</v>
      </c>
      <c r="B2781" s="183" t="s">
        <v>54</v>
      </c>
      <c r="C2781" s="184"/>
      <c r="D2781" s="184"/>
      <c r="E2781" s="184"/>
      <c r="F2781" s="185">
        <v>45012</v>
      </c>
      <c r="G2781" s="183" t="s">
        <v>55</v>
      </c>
      <c r="H2781" s="186">
        <v>180000</v>
      </c>
      <c r="I2781" s="183" t="s">
        <v>19</v>
      </c>
      <c r="J2781" s="184"/>
      <c r="K2781" s="184"/>
      <c r="L2781" s="183">
        <v>2022</v>
      </c>
      <c r="M2781" s="184"/>
      <c r="N2781" s="183" t="s">
        <v>34</v>
      </c>
      <c r="O2781" s="184"/>
    </row>
    <row r="2782" spans="1:15" s="176" customFormat="1" ht="15" x14ac:dyDescent="0.15">
      <c r="A2782" s="183" t="s">
        <v>21</v>
      </c>
      <c r="B2782" s="183" t="s">
        <v>54</v>
      </c>
      <c r="C2782" s="184"/>
      <c r="D2782" s="184"/>
      <c r="E2782" s="184"/>
      <c r="F2782" s="185">
        <v>45012</v>
      </c>
      <c r="G2782" s="183" t="s">
        <v>62</v>
      </c>
      <c r="H2782" s="186">
        <v>20000</v>
      </c>
      <c r="I2782" s="183" t="s">
        <v>19</v>
      </c>
      <c r="J2782" s="184"/>
      <c r="K2782" s="184"/>
      <c r="L2782" s="183">
        <v>2022</v>
      </c>
      <c r="M2782" s="184"/>
      <c r="N2782" s="183" t="s">
        <v>34</v>
      </c>
      <c r="O2782" s="184"/>
    </row>
    <row r="2783" spans="1:15" s="176" customFormat="1" ht="15" x14ac:dyDescent="0.15">
      <c r="A2783" s="183" t="s">
        <v>21</v>
      </c>
      <c r="B2783" s="183" t="s">
        <v>54</v>
      </c>
      <c r="C2783" s="184"/>
      <c r="D2783" s="184"/>
      <c r="E2783" s="184"/>
      <c r="F2783" s="185">
        <v>45013</v>
      </c>
      <c r="G2783" s="183" t="s">
        <v>37</v>
      </c>
      <c r="H2783" s="186">
        <v>80000</v>
      </c>
      <c r="I2783" s="183" t="s">
        <v>33</v>
      </c>
      <c r="J2783" s="184"/>
      <c r="K2783" s="184"/>
      <c r="L2783" s="183">
        <v>2022</v>
      </c>
      <c r="M2783" s="184"/>
      <c r="N2783" s="183" t="s">
        <v>34</v>
      </c>
      <c r="O2783" s="184"/>
    </row>
    <row r="2784" spans="1:15" s="176" customFormat="1" ht="28" x14ac:dyDescent="0.15">
      <c r="A2784" s="183" t="s">
        <v>21</v>
      </c>
      <c r="B2784" s="183" t="s">
        <v>54</v>
      </c>
      <c r="C2784" s="184"/>
      <c r="D2784" s="184"/>
      <c r="E2784" s="184"/>
      <c r="F2784" s="185">
        <v>45013</v>
      </c>
      <c r="G2784" s="183" t="s">
        <v>567</v>
      </c>
      <c r="H2784" s="186">
        <v>200000</v>
      </c>
      <c r="I2784" s="183" t="s">
        <v>19</v>
      </c>
      <c r="J2784" s="184"/>
      <c r="K2784" s="184"/>
      <c r="L2784" s="183">
        <v>2022</v>
      </c>
      <c r="M2784" s="184"/>
      <c r="N2784" s="183" t="s">
        <v>34</v>
      </c>
      <c r="O2784" s="184"/>
    </row>
    <row r="2785" spans="1:15" s="176" customFormat="1" ht="15" x14ac:dyDescent="0.15">
      <c r="A2785" s="183" t="s">
        <v>21</v>
      </c>
      <c r="B2785" s="183" t="s">
        <v>54</v>
      </c>
      <c r="C2785" s="184"/>
      <c r="D2785" s="184"/>
      <c r="E2785" s="184"/>
      <c r="F2785" s="185">
        <v>45014</v>
      </c>
      <c r="G2785" s="183" t="s">
        <v>57</v>
      </c>
      <c r="H2785" s="186">
        <v>30000</v>
      </c>
      <c r="I2785" s="183" t="s">
        <v>19</v>
      </c>
      <c r="J2785" s="184"/>
      <c r="K2785" s="184"/>
      <c r="L2785" s="183">
        <v>2022</v>
      </c>
      <c r="M2785" s="184"/>
      <c r="N2785" s="183" t="s">
        <v>34</v>
      </c>
      <c r="O2785" s="184"/>
    </row>
    <row r="2786" spans="1:15" s="176" customFormat="1" ht="28" x14ac:dyDescent="0.15">
      <c r="A2786" s="183" t="s">
        <v>21</v>
      </c>
      <c r="B2786" s="183" t="s">
        <v>54</v>
      </c>
      <c r="C2786" s="184"/>
      <c r="D2786" s="184"/>
      <c r="E2786" s="184"/>
      <c r="F2786" s="185">
        <v>45014</v>
      </c>
      <c r="G2786" s="183" t="s">
        <v>567</v>
      </c>
      <c r="H2786" s="186">
        <v>400000</v>
      </c>
      <c r="I2786" s="183" t="s">
        <v>19</v>
      </c>
      <c r="J2786" s="184"/>
      <c r="K2786" s="184"/>
      <c r="L2786" s="183">
        <v>2022</v>
      </c>
      <c r="M2786" s="184"/>
      <c r="N2786" s="183" t="s">
        <v>34</v>
      </c>
      <c r="O2786" s="184"/>
    </row>
    <row r="2787" spans="1:15" s="176" customFormat="1" ht="15" x14ac:dyDescent="0.15">
      <c r="A2787" s="183" t="s">
        <v>21</v>
      </c>
      <c r="B2787" s="183" t="s">
        <v>54</v>
      </c>
      <c r="C2787" s="184"/>
      <c r="D2787" s="184"/>
      <c r="E2787" s="184"/>
      <c r="F2787" s="185">
        <v>45014</v>
      </c>
      <c r="G2787" s="183" t="s">
        <v>55</v>
      </c>
      <c r="H2787" s="186">
        <v>260000</v>
      </c>
      <c r="I2787" s="183" t="s">
        <v>19</v>
      </c>
      <c r="J2787" s="184"/>
      <c r="K2787" s="184"/>
      <c r="L2787" s="183">
        <v>2022</v>
      </c>
      <c r="M2787" s="184"/>
      <c r="N2787" s="183" t="s">
        <v>34</v>
      </c>
      <c r="O2787" s="184"/>
    </row>
    <row r="2788" spans="1:15" s="176" customFormat="1" ht="15" x14ac:dyDescent="0.15">
      <c r="A2788" s="183" t="s">
        <v>21</v>
      </c>
      <c r="B2788" s="183" t="s">
        <v>54</v>
      </c>
      <c r="C2788" s="184"/>
      <c r="D2788" s="184"/>
      <c r="E2788" s="184"/>
      <c r="F2788" s="185">
        <v>45015</v>
      </c>
      <c r="G2788" s="183" t="s">
        <v>55</v>
      </c>
      <c r="H2788" s="186">
        <v>180000</v>
      </c>
      <c r="I2788" s="183" t="s">
        <v>19</v>
      </c>
      <c r="J2788" s="184"/>
      <c r="K2788" s="184"/>
      <c r="L2788" s="183">
        <v>2022</v>
      </c>
      <c r="M2788" s="184"/>
      <c r="N2788" s="183" t="s">
        <v>34</v>
      </c>
      <c r="O2788" s="184"/>
    </row>
    <row r="2789" spans="1:15" s="176" customFormat="1" ht="28" x14ac:dyDescent="0.15">
      <c r="A2789" s="183" t="s">
        <v>21</v>
      </c>
      <c r="B2789" s="183" t="s">
        <v>54</v>
      </c>
      <c r="C2789" s="184"/>
      <c r="D2789" s="184"/>
      <c r="E2789" s="184"/>
      <c r="F2789" s="185">
        <v>45015</v>
      </c>
      <c r="G2789" s="183" t="s">
        <v>567</v>
      </c>
      <c r="H2789" s="186">
        <v>400000</v>
      </c>
      <c r="I2789" s="183" t="s">
        <v>19</v>
      </c>
      <c r="J2789" s="184"/>
      <c r="K2789" s="184"/>
      <c r="L2789" s="183">
        <v>2022</v>
      </c>
      <c r="M2789" s="184"/>
      <c r="N2789" s="183" t="s">
        <v>34</v>
      </c>
      <c r="O2789" s="184"/>
    </row>
    <row r="2790" spans="1:15" s="176" customFormat="1" ht="28" x14ac:dyDescent="0.15">
      <c r="A2790" s="183" t="s">
        <v>21</v>
      </c>
      <c r="B2790" s="183" t="s">
        <v>54</v>
      </c>
      <c r="C2790" s="184"/>
      <c r="D2790" s="184"/>
      <c r="E2790" s="184"/>
      <c r="F2790" s="185">
        <v>45016</v>
      </c>
      <c r="G2790" s="183" t="s">
        <v>567</v>
      </c>
      <c r="H2790" s="186">
        <v>300000</v>
      </c>
      <c r="I2790" s="183" t="s">
        <v>19</v>
      </c>
      <c r="J2790" s="184"/>
      <c r="K2790" s="184"/>
      <c r="L2790" s="183">
        <v>2022</v>
      </c>
      <c r="M2790" s="184"/>
      <c r="N2790" s="183" t="s">
        <v>34</v>
      </c>
      <c r="O2790" s="184"/>
    </row>
    <row r="2791" spans="1:15" s="176" customFormat="1" ht="15" x14ac:dyDescent="0.15">
      <c r="A2791" s="183" t="s">
        <v>21</v>
      </c>
      <c r="B2791" s="183" t="s">
        <v>54</v>
      </c>
      <c r="C2791" s="184"/>
      <c r="D2791" s="184"/>
      <c r="E2791" s="184"/>
      <c r="F2791" s="185">
        <v>45019</v>
      </c>
      <c r="G2791" s="183" t="s">
        <v>58</v>
      </c>
      <c r="H2791" s="186">
        <v>60000</v>
      </c>
      <c r="I2791" s="183" t="s">
        <v>19</v>
      </c>
      <c r="J2791" s="184"/>
      <c r="K2791" s="184"/>
      <c r="L2791" s="183">
        <v>2022</v>
      </c>
      <c r="M2791" s="184"/>
      <c r="N2791" s="183" t="s">
        <v>34</v>
      </c>
      <c r="O2791" s="184"/>
    </row>
    <row r="2792" spans="1:15" s="176" customFormat="1" ht="15" x14ac:dyDescent="0.15">
      <c r="A2792" s="183" t="s">
        <v>21</v>
      </c>
      <c r="B2792" s="183" t="s">
        <v>54</v>
      </c>
      <c r="C2792" s="184"/>
      <c r="D2792" s="184"/>
      <c r="E2792" s="184"/>
      <c r="F2792" s="185">
        <v>45019</v>
      </c>
      <c r="G2792" s="183" t="s">
        <v>55</v>
      </c>
      <c r="H2792" s="186">
        <v>110000</v>
      </c>
      <c r="I2792" s="183" t="s">
        <v>19</v>
      </c>
      <c r="J2792" s="184"/>
      <c r="K2792" s="184"/>
      <c r="L2792" s="183">
        <v>2022</v>
      </c>
      <c r="M2792" s="184"/>
      <c r="N2792" s="183" t="s">
        <v>34</v>
      </c>
      <c r="O2792" s="184"/>
    </row>
    <row r="2793" spans="1:15" s="176" customFormat="1" ht="28" x14ac:dyDescent="0.15">
      <c r="A2793" s="183" t="s">
        <v>21</v>
      </c>
      <c r="B2793" s="183" t="s">
        <v>54</v>
      </c>
      <c r="C2793" s="184"/>
      <c r="D2793" s="184"/>
      <c r="E2793" s="184"/>
      <c r="F2793" s="185">
        <v>45019</v>
      </c>
      <c r="G2793" s="183" t="s">
        <v>567</v>
      </c>
      <c r="H2793" s="186">
        <v>450000</v>
      </c>
      <c r="I2793" s="183" t="s">
        <v>19</v>
      </c>
      <c r="J2793" s="184"/>
      <c r="K2793" s="184"/>
      <c r="L2793" s="183">
        <v>2022</v>
      </c>
      <c r="M2793" s="184"/>
      <c r="N2793" s="183" t="s">
        <v>34</v>
      </c>
      <c r="O2793" s="184"/>
    </row>
    <row r="2794" spans="1:15" s="176" customFormat="1" ht="15" x14ac:dyDescent="0.15">
      <c r="A2794" s="183" t="s">
        <v>21</v>
      </c>
      <c r="B2794" s="183" t="s">
        <v>54</v>
      </c>
      <c r="C2794" s="184"/>
      <c r="D2794" s="184"/>
      <c r="E2794" s="184"/>
      <c r="F2794" s="185">
        <v>45020</v>
      </c>
      <c r="G2794" s="183" t="s">
        <v>58</v>
      </c>
      <c r="H2794" s="186">
        <v>40000</v>
      </c>
      <c r="I2794" s="183" t="s">
        <v>19</v>
      </c>
      <c r="J2794" s="184"/>
      <c r="K2794" s="184"/>
      <c r="L2794" s="183">
        <v>2022</v>
      </c>
      <c r="M2794" s="184"/>
      <c r="N2794" s="183" t="s">
        <v>34</v>
      </c>
      <c r="O2794" s="184"/>
    </row>
    <row r="2795" spans="1:15" s="176" customFormat="1" ht="28" x14ac:dyDescent="0.15">
      <c r="A2795" s="183" t="s">
        <v>21</v>
      </c>
      <c r="B2795" s="183" t="s">
        <v>54</v>
      </c>
      <c r="C2795" s="184"/>
      <c r="D2795" s="184"/>
      <c r="E2795" s="184"/>
      <c r="F2795" s="185">
        <v>45020</v>
      </c>
      <c r="G2795" s="183" t="s">
        <v>567</v>
      </c>
      <c r="H2795" s="186">
        <v>300000</v>
      </c>
      <c r="I2795" s="183" t="s">
        <v>19</v>
      </c>
      <c r="J2795" s="184"/>
      <c r="K2795" s="184"/>
      <c r="L2795" s="183">
        <v>2022</v>
      </c>
      <c r="M2795" s="184"/>
      <c r="N2795" s="183" t="s">
        <v>34</v>
      </c>
      <c r="O2795" s="184"/>
    </row>
    <row r="2796" spans="1:15" s="176" customFormat="1" ht="15" x14ac:dyDescent="0.15">
      <c r="A2796" s="183" t="s">
        <v>21</v>
      </c>
      <c r="B2796" s="183" t="s">
        <v>54</v>
      </c>
      <c r="C2796" s="184"/>
      <c r="D2796" s="184"/>
      <c r="E2796" s="184"/>
      <c r="F2796" s="185">
        <v>45021</v>
      </c>
      <c r="G2796" s="183" t="s">
        <v>37</v>
      </c>
      <c r="H2796" s="186">
        <v>80000</v>
      </c>
      <c r="I2796" s="183" t="s">
        <v>33</v>
      </c>
      <c r="J2796" s="184"/>
      <c r="K2796" s="184"/>
      <c r="L2796" s="183">
        <v>2022</v>
      </c>
      <c r="M2796" s="184"/>
      <c r="N2796" s="183" t="s">
        <v>34</v>
      </c>
      <c r="O2796" s="184"/>
    </row>
    <row r="2797" spans="1:15" s="176" customFormat="1" ht="15" x14ac:dyDescent="0.15">
      <c r="A2797" s="183" t="s">
        <v>21</v>
      </c>
      <c r="B2797" s="183" t="s">
        <v>54</v>
      </c>
      <c r="C2797" s="184"/>
      <c r="D2797" s="184"/>
      <c r="E2797" s="184"/>
      <c r="F2797" s="185">
        <v>45021</v>
      </c>
      <c r="G2797" s="183" t="s">
        <v>55</v>
      </c>
      <c r="H2797" s="186">
        <v>80000</v>
      </c>
      <c r="I2797" s="183" t="s">
        <v>19</v>
      </c>
      <c r="J2797" s="184"/>
      <c r="K2797" s="184"/>
      <c r="L2797" s="183">
        <v>2022</v>
      </c>
      <c r="M2797" s="184"/>
      <c r="N2797" s="183" t="s">
        <v>34</v>
      </c>
      <c r="O2797" s="184"/>
    </row>
    <row r="2798" spans="1:15" s="176" customFormat="1" ht="28" x14ac:dyDescent="0.15">
      <c r="A2798" s="183" t="s">
        <v>21</v>
      </c>
      <c r="B2798" s="183" t="s">
        <v>54</v>
      </c>
      <c r="C2798" s="184"/>
      <c r="D2798" s="184"/>
      <c r="E2798" s="184"/>
      <c r="F2798" s="185">
        <v>45021</v>
      </c>
      <c r="G2798" s="183" t="s">
        <v>567</v>
      </c>
      <c r="H2798" s="186">
        <v>350000</v>
      </c>
      <c r="I2798" s="183" t="s">
        <v>19</v>
      </c>
      <c r="J2798" s="184"/>
      <c r="K2798" s="184"/>
      <c r="L2798" s="183">
        <v>2022</v>
      </c>
      <c r="M2798" s="184"/>
      <c r="N2798" s="183" t="s">
        <v>34</v>
      </c>
      <c r="O2798" s="184"/>
    </row>
    <row r="2799" spans="1:15" s="176" customFormat="1" ht="15" x14ac:dyDescent="0.15">
      <c r="A2799" s="183" t="s">
        <v>21</v>
      </c>
      <c r="B2799" s="183" t="s">
        <v>54</v>
      </c>
      <c r="C2799" s="184"/>
      <c r="D2799" s="184"/>
      <c r="E2799" s="184"/>
      <c r="F2799" s="185">
        <v>45021</v>
      </c>
      <c r="G2799" s="183" t="s">
        <v>58</v>
      </c>
      <c r="H2799" s="186">
        <v>30000</v>
      </c>
      <c r="I2799" s="183" t="s">
        <v>19</v>
      </c>
      <c r="J2799" s="184"/>
      <c r="K2799" s="184"/>
      <c r="L2799" s="183">
        <v>2022</v>
      </c>
      <c r="M2799" s="184"/>
      <c r="N2799" s="183" t="s">
        <v>34</v>
      </c>
      <c r="O2799" s="184"/>
    </row>
    <row r="2800" spans="1:15" s="176" customFormat="1" ht="15" x14ac:dyDescent="0.15">
      <c r="A2800" s="183" t="s">
        <v>21</v>
      </c>
      <c r="B2800" s="183" t="s">
        <v>54</v>
      </c>
      <c r="C2800" s="184"/>
      <c r="D2800" s="184"/>
      <c r="E2800" s="184"/>
      <c r="F2800" s="185">
        <v>45022</v>
      </c>
      <c r="G2800" s="183" t="s">
        <v>55</v>
      </c>
      <c r="H2800" s="186">
        <v>80000</v>
      </c>
      <c r="I2800" s="183" t="s">
        <v>19</v>
      </c>
      <c r="J2800" s="184"/>
      <c r="K2800" s="184"/>
      <c r="L2800" s="183">
        <v>2022</v>
      </c>
      <c r="M2800" s="184"/>
      <c r="N2800" s="183" t="s">
        <v>34</v>
      </c>
      <c r="O2800" s="184"/>
    </row>
    <row r="2801" spans="1:15" s="176" customFormat="1" ht="28" x14ac:dyDescent="0.15">
      <c r="A2801" s="183" t="s">
        <v>21</v>
      </c>
      <c r="B2801" s="183" t="s">
        <v>54</v>
      </c>
      <c r="C2801" s="184"/>
      <c r="D2801" s="184"/>
      <c r="E2801" s="184"/>
      <c r="F2801" s="185">
        <v>45022</v>
      </c>
      <c r="G2801" s="183" t="s">
        <v>567</v>
      </c>
      <c r="H2801" s="186">
        <v>400000</v>
      </c>
      <c r="I2801" s="183" t="s">
        <v>19</v>
      </c>
      <c r="J2801" s="184"/>
      <c r="K2801" s="184"/>
      <c r="L2801" s="183">
        <v>2022</v>
      </c>
      <c r="M2801" s="184"/>
      <c r="N2801" s="183" t="s">
        <v>34</v>
      </c>
      <c r="O2801" s="184"/>
    </row>
    <row r="2802" spans="1:15" s="176" customFormat="1" ht="15" x14ac:dyDescent="0.15">
      <c r="A2802" s="183" t="s">
        <v>21</v>
      </c>
      <c r="B2802" s="183" t="s">
        <v>54</v>
      </c>
      <c r="C2802" s="184"/>
      <c r="D2802" s="184"/>
      <c r="E2802" s="184"/>
      <c r="F2802" s="185">
        <v>45022</v>
      </c>
      <c r="G2802" s="183" t="s">
        <v>57</v>
      </c>
      <c r="H2802" s="186">
        <v>0</v>
      </c>
      <c r="I2802" s="183" t="s">
        <v>19</v>
      </c>
      <c r="J2802" s="184"/>
      <c r="K2802" s="184"/>
      <c r="L2802" s="183">
        <v>2022</v>
      </c>
      <c r="M2802" s="184"/>
      <c r="N2802" s="183" t="s">
        <v>34</v>
      </c>
      <c r="O2802" s="184"/>
    </row>
    <row r="2803" spans="1:15" s="176" customFormat="1" ht="15" x14ac:dyDescent="0.15">
      <c r="A2803" s="183" t="s">
        <v>21</v>
      </c>
      <c r="B2803" s="183" t="s">
        <v>54</v>
      </c>
      <c r="C2803" s="184"/>
      <c r="D2803" s="184"/>
      <c r="E2803" s="184"/>
      <c r="F2803" s="185">
        <v>45022</v>
      </c>
      <c r="G2803" s="183" t="s">
        <v>37</v>
      </c>
      <c r="H2803" s="186">
        <v>40000</v>
      </c>
      <c r="I2803" s="183" t="s">
        <v>33</v>
      </c>
      <c r="J2803" s="184"/>
      <c r="K2803" s="184"/>
      <c r="L2803" s="183">
        <v>2022</v>
      </c>
      <c r="M2803" s="184"/>
      <c r="N2803" s="183" t="s">
        <v>34</v>
      </c>
      <c r="O2803" s="184"/>
    </row>
    <row r="2804" spans="1:15" s="176" customFormat="1" ht="28" x14ac:dyDescent="0.15">
      <c r="A2804" s="183" t="s">
        <v>21</v>
      </c>
      <c r="B2804" s="183" t="s">
        <v>54</v>
      </c>
      <c r="C2804" s="184"/>
      <c r="D2804" s="184"/>
      <c r="E2804" s="184"/>
      <c r="F2804" s="185">
        <v>45023</v>
      </c>
      <c r="G2804" s="183" t="s">
        <v>567</v>
      </c>
      <c r="H2804" s="186">
        <v>150000</v>
      </c>
      <c r="I2804" s="183" t="s">
        <v>19</v>
      </c>
      <c r="J2804" s="184"/>
      <c r="K2804" s="184"/>
      <c r="L2804" s="183">
        <v>2022</v>
      </c>
      <c r="M2804" s="184"/>
      <c r="N2804" s="183" t="s">
        <v>34</v>
      </c>
      <c r="O2804" s="184"/>
    </row>
    <row r="2805" spans="1:15" s="176" customFormat="1" ht="15" x14ac:dyDescent="0.15">
      <c r="A2805" s="183" t="s">
        <v>21</v>
      </c>
      <c r="B2805" s="183" t="s">
        <v>54</v>
      </c>
      <c r="C2805" s="184"/>
      <c r="D2805" s="184"/>
      <c r="E2805" s="184"/>
      <c r="F2805" s="185">
        <v>45026</v>
      </c>
      <c r="G2805" s="183" t="s">
        <v>58</v>
      </c>
      <c r="H2805" s="186">
        <v>60000</v>
      </c>
      <c r="I2805" s="183" t="s">
        <v>19</v>
      </c>
      <c r="J2805" s="184"/>
      <c r="K2805" s="184"/>
      <c r="L2805" s="183">
        <v>2022</v>
      </c>
      <c r="M2805" s="184"/>
      <c r="N2805" s="183" t="s">
        <v>34</v>
      </c>
      <c r="O2805" s="184"/>
    </row>
    <row r="2806" spans="1:15" s="176" customFormat="1" ht="15" x14ac:dyDescent="0.15">
      <c r="A2806" s="183" t="s">
        <v>21</v>
      </c>
      <c r="B2806" s="183" t="s">
        <v>54</v>
      </c>
      <c r="C2806" s="184"/>
      <c r="D2806" s="184"/>
      <c r="E2806" s="184"/>
      <c r="F2806" s="185">
        <v>45026</v>
      </c>
      <c r="G2806" s="183" t="s">
        <v>55</v>
      </c>
      <c r="H2806" s="186">
        <v>80000</v>
      </c>
      <c r="I2806" s="183" t="s">
        <v>19</v>
      </c>
      <c r="J2806" s="184"/>
      <c r="K2806" s="184"/>
      <c r="L2806" s="183">
        <v>2022</v>
      </c>
      <c r="M2806" s="184"/>
      <c r="N2806" s="183" t="s">
        <v>34</v>
      </c>
      <c r="O2806" s="184"/>
    </row>
    <row r="2807" spans="1:15" s="176" customFormat="1" ht="15" x14ac:dyDescent="0.15">
      <c r="A2807" s="183" t="s">
        <v>21</v>
      </c>
      <c r="B2807" s="183" t="s">
        <v>54</v>
      </c>
      <c r="C2807" s="184"/>
      <c r="D2807" s="184"/>
      <c r="E2807" s="184"/>
      <c r="F2807" s="185">
        <v>45026</v>
      </c>
      <c r="G2807" s="183" t="s">
        <v>57</v>
      </c>
      <c r="H2807" s="186">
        <v>50000</v>
      </c>
      <c r="I2807" s="183" t="s">
        <v>19</v>
      </c>
      <c r="J2807" s="184"/>
      <c r="K2807" s="184"/>
      <c r="L2807" s="183">
        <v>2022</v>
      </c>
      <c r="M2807" s="184"/>
      <c r="N2807" s="183" t="s">
        <v>34</v>
      </c>
      <c r="O2807" s="184"/>
    </row>
    <row r="2808" spans="1:15" s="176" customFormat="1" ht="15" x14ac:dyDescent="0.15">
      <c r="A2808" s="183" t="s">
        <v>21</v>
      </c>
      <c r="B2808" s="183" t="s">
        <v>54</v>
      </c>
      <c r="C2808" s="184"/>
      <c r="D2808" s="184"/>
      <c r="E2808" s="184"/>
      <c r="F2808" s="185">
        <v>45027</v>
      </c>
      <c r="G2808" s="183" t="s">
        <v>58</v>
      </c>
      <c r="H2808" s="186">
        <v>10000</v>
      </c>
      <c r="I2808" s="183" t="s">
        <v>19</v>
      </c>
      <c r="J2808" s="184"/>
      <c r="K2808" s="184"/>
      <c r="L2808" s="183">
        <v>2022</v>
      </c>
      <c r="M2808" s="184"/>
      <c r="N2808" s="183" t="s">
        <v>34</v>
      </c>
      <c r="O2808" s="184"/>
    </row>
    <row r="2809" spans="1:15" s="176" customFormat="1" ht="28" x14ac:dyDescent="0.15">
      <c r="A2809" s="183" t="s">
        <v>21</v>
      </c>
      <c r="B2809" s="183" t="s">
        <v>54</v>
      </c>
      <c r="C2809" s="184"/>
      <c r="D2809" s="184"/>
      <c r="E2809" s="184"/>
      <c r="F2809" s="185">
        <v>45027</v>
      </c>
      <c r="G2809" s="183" t="s">
        <v>567</v>
      </c>
      <c r="H2809" s="186">
        <v>80000</v>
      </c>
      <c r="I2809" s="183" t="s">
        <v>19</v>
      </c>
      <c r="J2809" s="184"/>
      <c r="K2809" s="184"/>
      <c r="L2809" s="183">
        <v>2022</v>
      </c>
      <c r="M2809" s="184"/>
      <c r="N2809" s="183" t="s">
        <v>34</v>
      </c>
      <c r="O2809" s="184"/>
    </row>
    <row r="2810" spans="1:15" s="176" customFormat="1" ht="15" x14ac:dyDescent="0.15">
      <c r="A2810" s="183" t="s">
        <v>21</v>
      </c>
      <c r="B2810" s="183" t="s">
        <v>54</v>
      </c>
      <c r="C2810" s="184"/>
      <c r="D2810" s="184"/>
      <c r="E2810" s="184"/>
      <c r="F2810" s="185">
        <v>45027</v>
      </c>
      <c r="G2810" s="183" t="s">
        <v>55</v>
      </c>
      <c r="H2810" s="186">
        <v>160000</v>
      </c>
      <c r="I2810" s="183" t="s">
        <v>19</v>
      </c>
      <c r="J2810" s="184"/>
      <c r="K2810" s="184"/>
      <c r="L2810" s="183">
        <v>2022</v>
      </c>
      <c r="M2810" s="184"/>
      <c r="N2810" s="183" t="s">
        <v>34</v>
      </c>
      <c r="O2810" s="184"/>
    </row>
    <row r="2811" spans="1:15" s="176" customFormat="1" ht="15" x14ac:dyDescent="0.15">
      <c r="A2811" s="183" t="s">
        <v>21</v>
      </c>
      <c r="B2811" s="183" t="s">
        <v>54</v>
      </c>
      <c r="C2811" s="184"/>
      <c r="D2811" s="184"/>
      <c r="E2811" s="184"/>
      <c r="F2811" s="185">
        <v>45027</v>
      </c>
      <c r="G2811" s="183" t="s">
        <v>57</v>
      </c>
      <c r="H2811" s="186">
        <v>30000</v>
      </c>
      <c r="I2811" s="183" t="s">
        <v>19</v>
      </c>
      <c r="J2811" s="184"/>
      <c r="K2811" s="184"/>
      <c r="L2811" s="183">
        <v>2022</v>
      </c>
      <c r="M2811" s="184"/>
      <c r="N2811" s="183" t="s">
        <v>34</v>
      </c>
      <c r="O2811" s="184"/>
    </row>
    <row r="2812" spans="1:15" s="176" customFormat="1" ht="15" x14ac:dyDescent="0.15">
      <c r="A2812" s="183" t="s">
        <v>21</v>
      </c>
      <c r="B2812" s="183" t="s">
        <v>54</v>
      </c>
      <c r="C2812" s="184"/>
      <c r="D2812" s="184"/>
      <c r="E2812" s="184"/>
      <c r="F2812" s="185">
        <v>45028</v>
      </c>
      <c r="G2812" s="183" t="s">
        <v>55</v>
      </c>
      <c r="H2812" s="186">
        <v>40000</v>
      </c>
      <c r="I2812" s="183" t="s">
        <v>19</v>
      </c>
      <c r="J2812" s="184"/>
      <c r="K2812" s="184"/>
      <c r="L2812" s="183">
        <v>2022</v>
      </c>
      <c r="M2812" s="184"/>
      <c r="N2812" s="183" t="s">
        <v>34</v>
      </c>
      <c r="O2812" s="184"/>
    </row>
    <row r="2813" spans="1:15" s="176" customFormat="1" ht="15" x14ac:dyDescent="0.15">
      <c r="A2813" s="183" t="s">
        <v>21</v>
      </c>
      <c r="B2813" s="183" t="s">
        <v>54</v>
      </c>
      <c r="C2813" s="184"/>
      <c r="D2813" s="184"/>
      <c r="E2813" s="184"/>
      <c r="F2813" s="185">
        <v>45028</v>
      </c>
      <c r="G2813" s="183" t="s">
        <v>57</v>
      </c>
      <c r="H2813" s="186">
        <v>100000</v>
      </c>
      <c r="I2813" s="183" t="s">
        <v>19</v>
      </c>
      <c r="J2813" s="184"/>
      <c r="K2813" s="184"/>
      <c r="L2813" s="183">
        <v>2022</v>
      </c>
      <c r="M2813" s="184"/>
      <c r="N2813" s="183" t="s">
        <v>34</v>
      </c>
      <c r="O2813" s="184"/>
    </row>
    <row r="2814" spans="1:15" s="176" customFormat="1" ht="15" x14ac:dyDescent="0.15">
      <c r="A2814" s="183" t="s">
        <v>21</v>
      </c>
      <c r="B2814" s="183" t="s">
        <v>54</v>
      </c>
      <c r="C2814" s="184"/>
      <c r="D2814" s="184"/>
      <c r="E2814" s="184"/>
      <c r="F2814" s="185">
        <v>45028</v>
      </c>
      <c r="G2814" s="183" t="s">
        <v>37</v>
      </c>
      <c r="H2814" s="186">
        <v>40000</v>
      </c>
      <c r="I2814" s="183" t="s">
        <v>33</v>
      </c>
      <c r="J2814" s="184"/>
      <c r="K2814" s="184"/>
      <c r="L2814" s="183">
        <v>2022</v>
      </c>
      <c r="M2814" s="184"/>
      <c r="N2814" s="183" t="s">
        <v>34</v>
      </c>
      <c r="O2814" s="184"/>
    </row>
    <row r="2815" spans="1:15" s="176" customFormat="1" ht="15" x14ac:dyDescent="0.15">
      <c r="A2815" s="183" t="s">
        <v>21</v>
      </c>
      <c r="B2815" s="183" t="s">
        <v>54</v>
      </c>
      <c r="C2815" s="184"/>
      <c r="D2815" s="184"/>
      <c r="E2815" s="184"/>
      <c r="F2815" s="185">
        <v>45029</v>
      </c>
      <c r="G2815" s="183" t="s">
        <v>57</v>
      </c>
      <c r="H2815" s="186">
        <v>140000</v>
      </c>
      <c r="I2815" s="183" t="s">
        <v>19</v>
      </c>
      <c r="J2815" s="184"/>
      <c r="K2815" s="184"/>
      <c r="L2815" s="183">
        <v>2022</v>
      </c>
      <c r="M2815" s="184"/>
      <c r="N2815" s="183" t="s">
        <v>34</v>
      </c>
      <c r="O2815" s="184"/>
    </row>
    <row r="2816" spans="1:15" s="176" customFormat="1" ht="15" x14ac:dyDescent="0.15">
      <c r="A2816" s="183" t="s">
        <v>21</v>
      </c>
      <c r="B2816" s="183" t="s">
        <v>54</v>
      </c>
      <c r="C2816" s="184"/>
      <c r="D2816" s="184"/>
      <c r="E2816" s="184"/>
      <c r="F2816" s="185">
        <v>45029</v>
      </c>
      <c r="G2816" s="183" t="s">
        <v>58</v>
      </c>
      <c r="H2816" s="186">
        <v>20000</v>
      </c>
      <c r="I2816" s="183" t="s">
        <v>19</v>
      </c>
      <c r="J2816" s="184"/>
      <c r="K2816" s="184"/>
      <c r="L2816" s="183">
        <v>2022</v>
      </c>
      <c r="M2816" s="184"/>
      <c r="N2816" s="183" t="s">
        <v>34</v>
      </c>
      <c r="O2816" s="184"/>
    </row>
    <row r="2817" spans="1:15" s="176" customFormat="1" ht="15" x14ac:dyDescent="0.15">
      <c r="A2817" s="183" t="s">
        <v>21</v>
      </c>
      <c r="B2817" s="183" t="s">
        <v>54</v>
      </c>
      <c r="C2817" s="184"/>
      <c r="D2817" s="184"/>
      <c r="E2817" s="184"/>
      <c r="F2817" s="185">
        <v>45029</v>
      </c>
      <c r="G2817" s="183" t="s">
        <v>55</v>
      </c>
      <c r="H2817" s="186">
        <v>430000</v>
      </c>
      <c r="I2817" s="183" t="s">
        <v>19</v>
      </c>
      <c r="J2817" s="184"/>
      <c r="K2817" s="184"/>
      <c r="L2817" s="183">
        <v>2022</v>
      </c>
      <c r="M2817" s="184"/>
      <c r="N2817" s="183" t="s">
        <v>34</v>
      </c>
      <c r="O2817" s="184"/>
    </row>
    <row r="2818" spans="1:15" s="176" customFormat="1" ht="15" x14ac:dyDescent="0.15">
      <c r="A2818" s="183" t="s">
        <v>21</v>
      </c>
      <c r="B2818" s="183" t="s">
        <v>54</v>
      </c>
      <c r="C2818" s="184"/>
      <c r="D2818" s="184"/>
      <c r="E2818" s="184"/>
      <c r="F2818" s="185">
        <v>45030</v>
      </c>
      <c r="G2818" s="183" t="s">
        <v>55</v>
      </c>
      <c r="H2818" s="186">
        <v>40000</v>
      </c>
      <c r="I2818" s="183" t="s">
        <v>19</v>
      </c>
      <c r="J2818" s="184"/>
      <c r="K2818" s="184"/>
      <c r="L2818" s="183">
        <v>2022</v>
      </c>
      <c r="M2818" s="184"/>
      <c r="N2818" s="183" t="s">
        <v>34</v>
      </c>
      <c r="O2818" s="184"/>
    </row>
    <row r="2819" spans="1:15" s="176" customFormat="1" ht="15" x14ac:dyDescent="0.15">
      <c r="A2819" s="183" t="s">
        <v>21</v>
      </c>
      <c r="B2819" s="183" t="s">
        <v>54</v>
      </c>
      <c r="C2819" s="184"/>
      <c r="D2819" s="184"/>
      <c r="E2819" s="184"/>
      <c r="F2819" s="185">
        <v>45030</v>
      </c>
      <c r="G2819" s="183" t="s">
        <v>57</v>
      </c>
      <c r="H2819" s="186">
        <v>160000</v>
      </c>
      <c r="I2819" s="183" t="s">
        <v>19</v>
      </c>
      <c r="J2819" s="184"/>
      <c r="K2819" s="184"/>
      <c r="L2819" s="183">
        <v>2022</v>
      </c>
      <c r="M2819" s="184"/>
      <c r="N2819" s="183" t="s">
        <v>34</v>
      </c>
      <c r="O2819" s="184"/>
    </row>
    <row r="2820" spans="1:15" s="176" customFormat="1" ht="15" x14ac:dyDescent="0.15">
      <c r="A2820" s="183" t="s">
        <v>21</v>
      </c>
      <c r="B2820" s="183" t="s">
        <v>54</v>
      </c>
      <c r="C2820" s="184"/>
      <c r="D2820" s="184"/>
      <c r="E2820" s="184"/>
      <c r="F2820" s="185">
        <v>45033</v>
      </c>
      <c r="G2820" s="183" t="s">
        <v>57</v>
      </c>
      <c r="H2820" s="186">
        <v>150000</v>
      </c>
      <c r="I2820" s="183" t="s">
        <v>19</v>
      </c>
      <c r="J2820" s="184"/>
      <c r="K2820" s="184"/>
      <c r="L2820" s="183">
        <v>2022</v>
      </c>
      <c r="M2820" s="184"/>
      <c r="N2820" s="183" t="s">
        <v>34</v>
      </c>
      <c r="O2820" s="183" t="s">
        <v>587</v>
      </c>
    </row>
    <row r="2821" spans="1:15" s="176" customFormat="1" ht="15" x14ac:dyDescent="0.15">
      <c r="A2821" s="183" t="s">
        <v>21</v>
      </c>
      <c r="B2821" s="183" t="s">
        <v>54</v>
      </c>
      <c r="C2821" s="184"/>
      <c r="D2821" s="184"/>
      <c r="E2821" s="184"/>
      <c r="F2821" s="185">
        <v>45033</v>
      </c>
      <c r="G2821" s="183" t="s">
        <v>55</v>
      </c>
      <c r="H2821" s="186">
        <v>40000</v>
      </c>
      <c r="I2821" s="183" t="s">
        <v>19</v>
      </c>
      <c r="J2821" s="184"/>
      <c r="K2821" s="184"/>
      <c r="L2821" s="183">
        <v>2022</v>
      </c>
      <c r="M2821" s="184"/>
      <c r="N2821" s="183" t="s">
        <v>34</v>
      </c>
      <c r="O2821" s="183" t="s">
        <v>587</v>
      </c>
    </row>
    <row r="2822" spans="1:15" s="176" customFormat="1" ht="15" x14ac:dyDescent="0.15">
      <c r="A2822" s="183" t="s">
        <v>21</v>
      </c>
      <c r="B2822" s="183" t="s">
        <v>54</v>
      </c>
      <c r="C2822" s="184"/>
      <c r="D2822" s="184"/>
      <c r="E2822" s="184"/>
      <c r="F2822" s="185">
        <v>45033</v>
      </c>
      <c r="G2822" s="183" t="s">
        <v>58</v>
      </c>
      <c r="H2822" s="186">
        <v>30000</v>
      </c>
      <c r="I2822" s="183" t="s">
        <v>19</v>
      </c>
      <c r="J2822" s="184"/>
      <c r="K2822" s="184"/>
      <c r="L2822" s="183">
        <v>2022</v>
      </c>
      <c r="M2822" s="184"/>
      <c r="N2822" s="183" t="s">
        <v>34</v>
      </c>
      <c r="O2822" s="183" t="s">
        <v>587</v>
      </c>
    </row>
    <row r="2823" spans="1:15" s="176" customFormat="1" ht="15" x14ac:dyDescent="0.15">
      <c r="A2823" s="183" t="s">
        <v>21</v>
      </c>
      <c r="B2823" s="183" t="s">
        <v>54</v>
      </c>
      <c r="C2823" s="184"/>
      <c r="D2823" s="184"/>
      <c r="E2823" s="184"/>
      <c r="F2823" s="185">
        <v>45034</v>
      </c>
      <c r="G2823" s="183" t="s">
        <v>57</v>
      </c>
      <c r="H2823" s="186">
        <v>20000</v>
      </c>
      <c r="I2823" s="183" t="s">
        <v>19</v>
      </c>
      <c r="J2823" s="184"/>
      <c r="K2823" s="184"/>
      <c r="L2823" s="183">
        <v>2022</v>
      </c>
      <c r="M2823" s="184"/>
      <c r="N2823" s="183" t="s">
        <v>34</v>
      </c>
      <c r="O2823" s="184"/>
    </row>
    <row r="2824" spans="1:15" s="176" customFormat="1" ht="15" x14ac:dyDescent="0.15">
      <c r="A2824" s="183" t="s">
        <v>21</v>
      </c>
      <c r="B2824" s="183" t="s">
        <v>54</v>
      </c>
      <c r="C2824" s="184"/>
      <c r="D2824" s="184"/>
      <c r="E2824" s="184"/>
      <c r="F2824" s="185">
        <v>45035</v>
      </c>
      <c r="G2824" s="183" t="s">
        <v>57</v>
      </c>
      <c r="H2824" s="186">
        <v>40000</v>
      </c>
      <c r="I2824" s="183" t="s">
        <v>19</v>
      </c>
      <c r="J2824" s="184"/>
      <c r="K2824" s="184"/>
      <c r="L2824" s="183">
        <v>2022</v>
      </c>
      <c r="M2824" s="184"/>
      <c r="N2824" s="183" t="s">
        <v>34</v>
      </c>
      <c r="O2824" s="184"/>
    </row>
    <row r="2825" spans="1:15" s="176" customFormat="1" ht="15" x14ac:dyDescent="0.15">
      <c r="A2825" s="183" t="s">
        <v>21</v>
      </c>
      <c r="B2825" s="183" t="s">
        <v>54</v>
      </c>
      <c r="C2825" s="184"/>
      <c r="D2825" s="184"/>
      <c r="E2825" s="184"/>
      <c r="F2825" s="185">
        <v>45036</v>
      </c>
      <c r="G2825" s="183" t="s">
        <v>58</v>
      </c>
      <c r="H2825" s="186">
        <v>70000</v>
      </c>
      <c r="I2825" s="183" t="s">
        <v>19</v>
      </c>
      <c r="J2825" s="184"/>
      <c r="K2825" s="184"/>
      <c r="L2825" s="183">
        <v>2022</v>
      </c>
      <c r="M2825" s="184"/>
      <c r="N2825" s="183" t="s">
        <v>34</v>
      </c>
      <c r="O2825" s="184"/>
    </row>
    <row r="2826" spans="1:15" s="176" customFormat="1" ht="15" x14ac:dyDescent="0.15">
      <c r="A2826" s="183" t="s">
        <v>21</v>
      </c>
      <c r="B2826" s="183" t="s">
        <v>54</v>
      </c>
      <c r="C2826" s="184"/>
      <c r="D2826" s="184"/>
      <c r="E2826" s="184"/>
      <c r="F2826" s="185">
        <v>45036</v>
      </c>
      <c r="G2826" s="183" t="s">
        <v>55</v>
      </c>
      <c r="H2826" s="186">
        <v>80000</v>
      </c>
      <c r="I2826" s="183" t="s">
        <v>19</v>
      </c>
      <c r="J2826" s="184"/>
      <c r="K2826" s="184"/>
      <c r="L2826" s="183">
        <v>2022</v>
      </c>
      <c r="M2826" s="184"/>
      <c r="N2826" s="183" t="s">
        <v>34</v>
      </c>
      <c r="O2826" s="184"/>
    </row>
    <row r="2827" spans="1:15" s="176" customFormat="1" ht="15" x14ac:dyDescent="0.15">
      <c r="A2827" s="183" t="s">
        <v>21</v>
      </c>
      <c r="B2827" s="183" t="s">
        <v>54</v>
      </c>
      <c r="C2827" s="184"/>
      <c r="D2827" s="184"/>
      <c r="E2827" s="184"/>
      <c r="F2827" s="185">
        <v>45036</v>
      </c>
      <c r="G2827" s="183" t="s">
        <v>57</v>
      </c>
      <c r="H2827" s="186">
        <v>40000</v>
      </c>
      <c r="I2827" s="183" t="s">
        <v>19</v>
      </c>
      <c r="J2827" s="184"/>
      <c r="K2827" s="184"/>
      <c r="L2827" s="183">
        <v>2022</v>
      </c>
      <c r="M2827" s="184"/>
      <c r="N2827" s="183" t="s">
        <v>34</v>
      </c>
      <c r="O2827" s="184"/>
    </row>
    <row r="2828" spans="1:15" s="176" customFormat="1" ht="15" x14ac:dyDescent="0.15">
      <c r="A2828" s="183" t="s">
        <v>21</v>
      </c>
      <c r="B2828" s="183" t="s">
        <v>54</v>
      </c>
      <c r="C2828" s="184"/>
      <c r="D2828" s="184"/>
      <c r="E2828" s="184"/>
      <c r="F2828" s="185">
        <v>45037</v>
      </c>
      <c r="G2828" s="183" t="s">
        <v>57</v>
      </c>
      <c r="H2828" s="186">
        <v>150000</v>
      </c>
      <c r="I2828" s="183" t="s">
        <v>19</v>
      </c>
      <c r="J2828" s="184"/>
      <c r="K2828" s="184"/>
      <c r="L2828" s="183">
        <v>2022</v>
      </c>
      <c r="M2828" s="184"/>
      <c r="N2828" s="183" t="s">
        <v>34</v>
      </c>
      <c r="O2828" s="184"/>
    </row>
    <row r="2829" spans="1:15" s="176" customFormat="1" ht="15" x14ac:dyDescent="0.15">
      <c r="A2829" s="183" t="s">
        <v>21</v>
      </c>
      <c r="B2829" s="183" t="s">
        <v>54</v>
      </c>
      <c r="C2829" s="184"/>
      <c r="D2829" s="184"/>
      <c r="E2829" s="184"/>
      <c r="F2829" s="185">
        <v>45037</v>
      </c>
      <c r="G2829" s="183" t="s">
        <v>58</v>
      </c>
      <c r="H2829" s="186">
        <v>0</v>
      </c>
      <c r="I2829" s="183" t="s">
        <v>19</v>
      </c>
      <c r="J2829" s="184"/>
      <c r="K2829" s="184"/>
      <c r="L2829" s="183">
        <v>2022</v>
      </c>
      <c r="M2829" s="184"/>
      <c r="N2829" s="183" t="s">
        <v>34</v>
      </c>
      <c r="O2829" s="184"/>
    </row>
    <row r="2830" spans="1:15" s="176" customFormat="1" ht="15" x14ac:dyDescent="0.15">
      <c r="A2830" s="183" t="s">
        <v>21</v>
      </c>
      <c r="B2830" s="183" t="s">
        <v>54</v>
      </c>
      <c r="C2830" s="184"/>
      <c r="D2830" s="184"/>
      <c r="E2830" s="184"/>
      <c r="F2830" s="185">
        <v>45040</v>
      </c>
      <c r="G2830" s="183" t="s">
        <v>57</v>
      </c>
      <c r="H2830" s="186">
        <v>100000</v>
      </c>
      <c r="I2830" s="183" t="s">
        <v>19</v>
      </c>
      <c r="J2830" s="184"/>
      <c r="K2830" s="184"/>
      <c r="L2830" s="183">
        <v>2022</v>
      </c>
      <c r="M2830" s="184"/>
      <c r="N2830" s="183" t="s">
        <v>34</v>
      </c>
      <c r="O2830" s="184"/>
    </row>
    <row r="2831" spans="1:15" s="176" customFormat="1" ht="15" x14ac:dyDescent="0.15">
      <c r="A2831" s="183" t="s">
        <v>21</v>
      </c>
      <c r="B2831" s="183" t="s">
        <v>54</v>
      </c>
      <c r="C2831" s="184"/>
      <c r="D2831" s="184"/>
      <c r="E2831" s="184"/>
      <c r="F2831" s="185">
        <v>45040</v>
      </c>
      <c r="G2831" s="183" t="s">
        <v>58</v>
      </c>
      <c r="H2831" s="186">
        <v>60000</v>
      </c>
      <c r="I2831" s="183" t="s">
        <v>19</v>
      </c>
      <c r="J2831" s="184"/>
      <c r="K2831" s="184"/>
      <c r="L2831" s="183">
        <v>2022</v>
      </c>
      <c r="M2831" s="184"/>
      <c r="N2831" s="183" t="s">
        <v>34</v>
      </c>
      <c r="O2831" s="184"/>
    </row>
    <row r="2832" spans="1:15" s="176" customFormat="1" ht="15" x14ac:dyDescent="0.15">
      <c r="A2832" s="183" t="s">
        <v>21</v>
      </c>
      <c r="B2832" s="183" t="s">
        <v>54</v>
      </c>
      <c r="C2832" s="184"/>
      <c r="D2832" s="184"/>
      <c r="E2832" s="184"/>
      <c r="F2832" s="185">
        <v>45041</v>
      </c>
      <c r="G2832" s="183" t="s">
        <v>57</v>
      </c>
      <c r="H2832" s="186">
        <v>10000</v>
      </c>
      <c r="I2832" s="183" t="s">
        <v>19</v>
      </c>
      <c r="J2832" s="184"/>
      <c r="K2832" s="184"/>
      <c r="L2832" s="183">
        <v>2022</v>
      </c>
      <c r="M2832" s="184"/>
      <c r="N2832" s="183" t="s">
        <v>34</v>
      </c>
      <c r="O2832" s="184"/>
    </row>
    <row r="2833" spans="1:15" s="176" customFormat="1" ht="15" x14ac:dyDescent="0.15">
      <c r="A2833" s="183" t="s">
        <v>21</v>
      </c>
      <c r="B2833" s="183" t="s">
        <v>54</v>
      </c>
      <c r="C2833" s="184"/>
      <c r="D2833" s="184"/>
      <c r="E2833" s="184"/>
      <c r="F2833" s="185">
        <v>45041</v>
      </c>
      <c r="G2833" s="183" t="s">
        <v>59</v>
      </c>
      <c r="H2833" s="186">
        <v>80000</v>
      </c>
      <c r="I2833" s="183" t="s">
        <v>19</v>
      </c>
      <c r="J2833" s="184"/>
      <c r="K2833" s="184"/>
      <c r="L2833" s="183">
        <v>2022</v>
      </c>
      <c r="M2833" s="184"/>
      <c r="N2833" s="183" t="s">
        <v>34</v>
      </c>
      <c r="O2833" s="184"/>
    </row>
    <row r="2834" spans="1:15" s="176" customFormat="1" ht="15" x14ac:dyDescent="0.15">
      <c r="A2834" s="183" t="s">
        <v>21</v>
      </c>
      <c r="B2834" s="183" t="s">
        <v>54</v>
      </c>
      <c r="C2834" s="184"/>
      <c r="D2834" s="184"/>
      <c r="E2834" s="184"/>
      <c r="F2834" s="185">
        <v>45041</v>
      </c>
      <c r="G2834" s="183" t="s">
        <v>58</v>
      </c>
      <c r="H2834" s="186">
        <v>50000</v>
      </c>
      <c r="I2834" s="183" t="s">
        <v>19</v>
      </c>
      <c r="J2834" s="184"/>
      <c r="K2834" s="184"/>
      <c r="L2834" s="183">
        <v>2022</v>
      </c>
      <c r="M2834" s="184"/>
      <c r="N2834" s="183" t="s">
        <v>34</v>
      </c>
      <c r="O2834" s="184"/>
    </row>
    <row r="2835" spans="1:15" s="176" customFormat="1" ht="15" x14ac:dyDescent="0.15">
      <c r="A2835" s="183" t="s">
        <v>21</v>
      </c>
      <c r="B2835" s="183" t="s">
        <v>54</v>
      </c>
      <c r="C2835" s="184"/>
      <c r="D2835" s="184"/>
      <c r="E2835" s="184"/>
      <c r="F2835" s="185">
        <v>45041</v>
      </c>
      <c r="G2835" s="183" t="s">
        <v>55</v>
      </c>
      <c r="H2835" s="186">
        <v>40000</v>
      </c>
      <c r="I2835" s="183" t="s">
        <v>19</v>
      </c>
      <c r="J2835" s="184"/>
      <c r="K2835" s="184"/>
      <c r="L2835" s="183">
        <v>2022</v>
      </c>
      <c r="M2835" s="184"/>
      <c r="N2835" s="183" t="s">
        <v>34</v>
      </c>
      <c r="O2835" s="184"/>
    </row>
    <row r="2836" spans="1:15" s="176" customFormat="1" ht="15" x14ac:dyDescent="0.15">
      <c r="A2836" s="183" t="s">
        <v>21</v>
      </c>
      <c r="B2836" s="183" t="s">
        <v>54</v>
      </c>
      <c r="C2836" s="184"/>
      <c r="D2836" s="184"/>
      <c r="E2836" s="184"/>
      <c r="F2836" s="185">
        <v>45042</v>
      </c>
      <c r="G2836" s="183" t="s">
        <v>58</v>
      </c>
      <c r="H2836" s="186">
        <v>10000</v>
      </c>
      <c r="I2836" s="183" t="s">
        <v>19</v>
      </c>
      <c r="J2836" s="184"/>
      <c r="K2836" s="184"/>
      <c r="L2836" s="183">
        <v>2022</v>
      </c>
      <c r="M2836" s="184"/>
      <c r="N2836" s="183" t="s">
        <v>34</v>
      </c>
      <c r="O2836" s="184"/>
    </row>
    <row r="2837" spans="1:15" s="176" customFormat="1" ht="15" x14ac:dyDescent="0.15">
      <c r="A2837" s="183" t="s">
        <v>21</v>
      </c>
      <c r="B2837" s="183" t="s">
        <v>54</v>
      </c>
      <c r="C2837" s="184"/>
      <c r="D2837" s="184"/>
      <c r="E2837" s="184"/>
      <c r="F2837" s="185">
        <v>45042</v>
      </c>
      <c r="G2837" s="183" t="s">
        <v>55</v>
      </c>
      <c r="H2837" s="186">
        <v>40000</v>
      </c>
      <c r="I2837" s="183" t="s">
        <v>19</v>
      </c>
      <c r="J2837" s="184"/>
      <c r="K2837" s="184"/>
      <c r="L2837" s="183">
        <v>2022</v>
      </c>
      <c r="M2837" s="184"/>
      <c r="N2837" s="183" t="s">
        <v>34</v>
      </c>
      <c r="O2837" s="184"/>
    </row>
    <row r="2838" spans="1:15" s="176" customFormat="1" ht="15" x14ac:dyDescent="0.15">
      <c r="A2838" s="183" t="s">
        <v>21</v>
      </c>
      <c r="B2838" s="183" t="s">
        <v>54</v>
      </c>
      <c r="C2838" s="184"/>
      <c r="D2838" s="184"/>
      <c r="E2838" s="184"/>
      <c r="F2838" s="185">
        <v>45042</v>
      </c>
      <c r="G2838" s="183" t="s">
        <v>57</v>
      </c>
      <c r="H2838" s="186">
        <v>180000</v>
      </c>
      <c r="I2838" s="183" t="s">
        <v>19</v>
      </c>
      <c r="J2838" s="184"/>
      <c r="K2838" s="184"/>
      <c r="L2838" s="183">
        <v>2022</v>
      </c>
      <c r="M2838" s="184"/>
      <c r="N2838" s="183" t="s">
        <v>34</v>
      </c>
      <c r="O2838" s="184"/>
    </row>
    <row r="2839" spans="1:15" s="176" customFormat="1" ht="15" x14ac:dyDescent="0.15">
      <c r="A2839" s="183" t="s">
        <v>21</v>
      </c>
      <c r="B2839" s="183" t="s">
        <v>54</v>
      </c>
      <c r="C2839" s="184"/>
      <c r="D2839" s="184"/>
      <c r="E2839" s="184"/>
      <c r="F2839" s="185">
        <v>45042</v>
      </c>
      <c r="G2839" s="183" t="s">
        <v>59</v>
      </c>
      <c r="H2839" s="186">
        <v>140000</v>
      </c>
      <c r="I2839" s="183" t="s">
        <v>19</v>
      </c>
      <c r="J2839" s="184"/>
      <c r="K2839" s="184"/>
      <c r="L2839" s="183">
        <v>2022</v>
      </c>
      <c r="M2839" s="184"/>
      <c r="N2839" s="183" t="s">
        <v>34</v>
      </c>
      <c r="O2839" s="184"/>
    </row>
    <row r="2840" spans="1:15" s="176" customFormat="1" ht="15" x14ac:dyDescent="0.15">
      <c r="A2840" s="183" t="s">
        <v>21</v>
      </c>
      <c r="B2840" s="183" t="s">
        <v>54</v>
      </c>
      <c r="C2840" s="184"/>
      <c r="D2840" s="184"/>
      <c r="E2840" s="184"/>
      <c r="F2840" s="185">
        <v>45043</v>
      </c>
      <c r="G2840" s="183" t="s">
        <v>58</v>
      </c>
      <c r="H2840" s="186">
        <v>50000</v>
      </c>
      <c r="I2840" s="183" t="s">
        <v>19</v>
      </c>
      <c r="J2840" s="184"/>
      <c r="K2840" s="184"/>
      <c r="L2840" s="183">
        <v>2022</v>
      </c>
      <c r="M2840" s="184"/>
      <c r="N2840" s="183" t="s">
        <v>34</v>
      </c>
      <c r="O2840" s="184"/>
    </row>
    <row r="2841" spans="1:15" s="176" customFormat="1" ht="15" x14ac:dyDescent="0.15">
      <c r="A2841" s="183" t="s">
        <v>21</v>
      </c>
      <c r="B2841" s="183" t="s">
        <v>54</v>
      </c>
      <c r="C2841" s="184"/>
      <c r="D2841" s="184"/>
      <c r="E2841" s="184"/>
      <c r="F2841" s="185">
        <v>45044</v>
      </c>
      <c r="G2841" s="183" t="s">
        <v>58</v>
      </c>
      <c r="H2841" s="186">
        <v>80000</v>
      </c>
      <c r="I2841" s="183" t="s">
        <v>19</v>
      </c>
      <c r="J2841" s="184"/>
      <c r="K2841" s="184"/>
      <c r="L2841" s="183">
        <v>2022</v>
      </c>
      <c r="M2841" s="184"/>
      <c r="N2841" s="183" t="s">
        <v>34</v>
      </c>
      <c r="O2841" s="184"/>
    </row>
    <row r="2842" spans="1:15" s="176" customFormat="1" ht="15" x14ac:dyDescent="0.15">
      <c r="A2842" s="183" t="s">
        <v>21</v>
      </c>
      <c r="B2842" s="183" t="s">
        <v>54</v>
      </c>
      <c r="C2842" s="184"/>
      <c r="D2842" s="184"/>
      <c r="E2842" s="184"/>
      <c r="F2842" s="185">
        <v>45044</v>
      </c>
      <c r="G2842" s="183" t="s">
        <v>57</v>
      </c>
      <c r="H2842" s="186">
        <v>90000</v>
      </c>
      <c r="I2842" s="183" t="s">
        <v>19</v>
      </c>
      <c r="J2842" s="184"/>
      <c r="K2842" s="184"/>
      <c r="L2842" s="183">
        <v>2022</v>
      </c>
      <c r="M2842" s="184"/>
      <c r="N2842" s="183" t="s">
        <v>34</v>
      </c>
      <c r="O2842" s="184"/>
    </row>
    <row r="2843" spans="1:15" s="176" customFormat="1" ht="15" x14ac:dyDescent="0.15">
      <c r="A2843" s="183" t="s">
        <v>21</v>
      </c>
      <c r="B2843" s="183" t="s">
        <v>54</v>
      </c>
      <c r="C2843" s="184"/>
      <c r="D2843" s="184"/>
      <c r="E2843" s="184"/>
      <c r="F2843" s="185">
        <v>45047</v>
      </c>
      <c r="G2843" s="183" t="s">
        <v>55</v>
      </c>
      <c r="H2843" s="186">
        <v>40000</v>
      </c>
      <c r="I2843" s="183" t="s">
        <v>19</v>
      </c>
      <c r="J2843" s="184"/>
      <c r="K2843" s="184"/>
      <c r="L2843" s="183">
        <v>2022</v>
      </c>
      <c r="M2843" s="184"/>
      <c r="N2843" s="183" t="s">
        <v>34</v>
      </c>
      <c r="O2843" s="184"/>
    </row>
    <row r="2844" spans="1:15" s="176" customFormat="1" ht="15" x14ac:dyDescent="0.15">
      <c r="A2844" s="183" t="s">
        <v>21</v>
      </c>
      <c r="B2844" s="183" t="s">
        <v>54</v>
      </c>
      <c r="C2844" s="184"/>
      <c r="D2844" s="184"/>
      <c r="E2844" s="184"/>
      <c r="F2844" s="185">
        <v>45047</v>
      </c>
      <c r="G2844" s="183" t="s">
        <v>59</v>
      </c>
      <c r="H2844" s="186">
        <v>120000</v>
      </c>
      <c r="I2844" s="183" t="s">
        <v>19</v>
      </c>
      <c r="J2844" s="184"/>
      <c r="K2844" s="184"/>
      <c r="L2844" s="183">
        <v>2022</v>
      </c>
      <c r="M2844" s="184"/>
      <c r="N2844" s="183" t="s">
        <v>34</v>
      </c>
      <c r="O2844" s="184"/>
    </row>
    <row r="2845" spans="1:15" s="176" customFormat="1" ht="15" x14ac:dyDescent="0.15">
      <c r="A2845" s="183" t="s">
        <v>21</v>
      </c>
      <c r="B2845" s="183" t="s">
        <v>54</v>
      </c>
      <c r="C2845" s="184"/>
      <c r="D2845" s="184"/>
      <c r="E2845" s="184"/>
      <c r="F2845" s="185">
        <v>45048</v>
      </c>
      <c r="G2845" s="183" t="s">
        <v>58</v>
      </c>
      <c r="H2845" s="186">
        <v>0</v>
      </c>
      <c r="I2845" s="183" t="s">
        <v>19</v>
      </c>
      <c r="J2845" s="184"/>
      <c r="K2845" s="184"/>
      <c r="L2845" s="183">
        <v>2022</v>
      </c>
      <c r="M2845" s="184"/>
      <c r="N2845" s="183" t="s">
        <v>34</v>
      </c>
      <c r="O2845" s="184"/>
    </row>
    <row r="2846" spans="1:15" s="176" customFormat="1" ht="15" x14ac:dyDescent="0.15">
      <c r="A2846" s="183" t="s">
        <v>21</v>
      </c>
      <c r="B2846" s="183" t="s">
        <v>54</v>
      </c>
      <c r="C2846" s="184"/>
      <c r="D2846" s="184"/>
      <c r="E2846" s="184"/>
      <c r="F2846" s="185">
        <v>45048</v>
      </c>
      <c r="G2846" s="183" t="s">
        <v>57</v>
      </c>
      <c r="H2846" s="186">
        <v>310000</v>
      </c>
      <c r="I2846" s="183" t="s">
        <v>19</v>
      </c>
      <c r="J2846" s="184"/>
      <c r="K2846" s="184"/>
      <c r="L2846" s="183">
        <v>2022</v>
      </c>
      <c r="M2846" s="184"/>
      <c r="N2846" s="183" t="s">
        <v>34</v>
      </c>
      <c r="O2846" s="184"/>
    </row>
    <row r="2847" spans="1:15" s="176" customFormat="1" ht="15" x14ac:dyDescent="0.15">
      <c r="A2847" s="183" t="s">
        <v>21</v>
      </c>
      <c r="B2847" s="183" t="s">
        <v>54</v>
      </c>
      <c r="C2847" s="184"/>
      <c r="D2847" s="184"/>
      <c r="E2847" s="184"/>
      <c r="F2847" s="185">
        <v>45049</v>
      </c>
      <c r="G2847" s="183" t="s">
        <v>58</v>
      </c>
      <c r="H2847" s="186">
        <v>60000</v>
      </c>
      <c r="I2847" s="183" t="s">
        <v>19</v>
      </c>
      <c r="J2847" s="184"/>
      <c r="K2847" s="184"/>
      <c r="L2847" s="183">
        <v>2022</v>
      </c>
      <c r="M2847" s="184"/>
      <c r="N2847" s="183" t="s">
        <v>34</v>
      </c>
      <c r="O2847" s="184"/>
    </row>
    <row r="2848" spans="1:15" s="176" customFormat="1" ht="15" x14ac:dyDescent="0.15">
      <c r="A2848" s="183" t="s">
        <v>21</v>
      </c>
      <c r="B2848" s="183" t="s">
        <v>54</v>
      </c>
      <c r="C2848" s="184"/>
      <c r="D2848" s="184"/>
      <c r="E2848" s="184"/>
      <c r="F2848" s="185">
        <v>45049</v>
      </c>
      <c r="G2848" s="183" t="s">
        <v>57</v>
      </c>
      <c r="H2848" s="186">
        <v>100000</v>
      </c>
      <c r="I2848" s="183" t="s">
        <v>19</v>
      </c>
      <c r="J2848" s="184"/>
      <c r="K2848" s="184"/>
      <c r="L2848" s="183">
        <v>2022</v>
      </c>
      <c r="M2848" s="184"/>
      <c r="N2848" s="183" t="s">
        <v>34</v>
      </c>
      <c r="O2848" s="184"/>
    </row>
    <row r="2849" spans="1:15" s="176" customFormat="1" ht="15" x14ac:dyDescent="0.15">
      <c r="A2849" s="183" t="s">
        <v>21</v>
      </c>
      <c r="B2849" s="183" t="s">
        <v>54</v>
      </c>
      <c r="C2849" s="184"/>
      <c r="D2849" s="184"/>
      <c r="E2849" s="184"/>
      <c r="F2849" s="185">
        <v>45049</v>
      </c>
      <c r="G2849" s="183" t="s">
        <v>55</v>
      </c>
      <c r="H2849" s="186">
        <v>30000</v>
      </c>
      <c r="I2849" s="183" t="s">
        <v>19</v>
      </c>
      <c r="J2849" s="184"/>
      <c r="K2849" s="184"/>
      <c r="L2849" s="183">
        <v>2022</v>
      </c>
      <c r="M2849" s="184"/>
      <c r="N2849" s="183" t="s">
        <v>34</v>
      </c>
      <c r="O2849" s="184"/>
    </row>
    <row r="2850" spans="1:15" s="176" customFormat="1" ht="15" x14ac:dyDescent="0.15">
      <c r="A2850" s="183" t="s">
        <v>21</v>
      </c>
      <c r="B2850" s="183" t="s">
        <v>54</v>
      </c>
      <c r="C2850" s="184"/>
      <c r="D2850" s="184"/>
      <c r="E2850" s="184"/>
      <c r="F2850" s="185">
        <v>45049</v>
      </c>
      <c r="G2850" s="183" t="s">
        <v>56</v>
      </c>
      <c r="H2850" s="186">
        <v>0</v>
      </c>
      <c r="I2850" s="183" t="s">
        <v>19</v>
      </c>
      <c r="J2850" s="184"/>
      <c r="K2850" s="184"/>
      <c r="L2850" s="183">
        <v>2022</v>
      </c>
      <c r="M2850" s="184"/>
      <c r="N2850" s="183" t="s">
        <v>34</v>
      </c>
      <c r="O2850" s="184"/>
    </row>
    <row r="2851" spans="1:15" s="176" customFormat="1" ht="15" x14ac:dyDescent="0.15">
      <c r="A2851" s="183" t="s">
        <v>21</v>
      </c>
      <c r="B2851" s="183" t="s">
        <v>54</v>
      </c>
      <c r="C2851" s="184"/>
      <c r="D2851" s="184"/>
      <c r="E2851" s="184"/>
      <c r="F2851" s="185">
        <v>45049</v>
      </c>
      <c r="G2851" s="183" t="s">
        <v>59</v>
      </c>
      <c r="H2851" s="186">
        <v>30000</v>
      </c>
      <c r="I2851" s="183" t="s">
        <v>19</v>
      </c>
      <c r="J2851" s="184"/>
      <c r="K2851" s="184"/>
      <c r="L2851" s="183">
        <v>2022</v>
      </c>
      <c r="M2851" s="184"/>
      <c r="N2851" s="183" t="s">
        <v>34</v>
      </c>
      <c r="O2851" s="184"/>
    </row>
    <row r="2852" spans="1:15" s="176" customFormat="1" ht="15" x14ac:dyDescent="0.15">
      <c r="A2852" s="183" t="s">
        <v>21</v>
      </c>
      <c r="B2852" s="183" t="s">
        <v>54</v>
      </c>
      <c r="C2852" s="184"/>
      <c r="D2852" s="184"/>
      <c r="E2852" s="184"/>
      <c r="F2852" s="185">
        <v>45050</v>
      </c>
      <c r="G2852" s="183" t="s">
        <v>57</v>
      </c>
      <c r="H2852" s="186">
        <v>150000</v>
      </c>
      <c r="I2852" s="183" t="s">
        <v>19</v>
      </c>
      <c r="J2852" s="184"/>
      <c r="K2852" s="184"/>
      <c r="L2852" s="183">
        <v>2022</v>
      </c>
      <c r="M2852" s="184"/>
      <c r="N2852" s="183" t="s">
        <v>34</v>
      </c>
      <c r="O2852" s="184"/>
    </row>
    <row r="2853" spans="1:15" s="176" customFormat="1" ht="15" x14ac:dyDescent="0.15">
      <c r="A2853" s="183" t="s">
        <v>21</v>
      </c>
      <c r="B2853" s="183" t="s">
        <v>54</v>
      </c>
      <c r="C2853" s="184"/>
      <c r="D2853" s="184"/>
      <c r="E2853" s="184"/>
      <c r="F2853" s="185">
        <v>45051</v>
      </c>
      <c r="G2853" s="183" t="s">
        <v>57</v>
      </c>
      <c r="H2853" s="186">
        <v>80000</v>
      </c>
      <c r="I2853" s="183" t="s">
        <v>19</v>
      </c>
      <c r="J2853" s="184"/>
      <c r="K2853" s="184"/>
      <c r="L2853" s="183">
        <v>2022</v>
      </c>
      <c r="M2853" s="184"/>
      <c r="N2853" s="183" t="s">
        <v>34</v>
      </c>
      <c r="O2853" s="184"/>
    </row>
    <row r="2854" spans="1:15" s="176" customFormat="1" ht="15" x14ac:dyDescent="0.15">
      <c r="A2854" s="183" t="s">
        <v>21</v>
      </c>
      <c r="B2854" s="183" t="s">
        <v>54</v>
      </c>
      <c r="C2854" s="184"/>
      <c r="D2854" s="184"/>
      <c r="E2854" s="184"/>
      <c r="F2854" s="185">
        <v>45051</v>
      </c>
      <c r="G2854" s="183" t="s">
        <v>55</v>
      </c>
      <c r="H2854" s="186">
        <v>80000</v>
      </c>
      <c r="I2854" s="183" t="s">
        <v>19</v>
      </c>
      <c r="J2854" s="184"/>
      <c r="K2854" s="184"/>
      <c r="L2854" s="183">
        <v>2022</v>
      </c>
      <c r="M2854" s="184"/>
      <c r="N2854" s="183" t="s">
        <v>34</v>
      </c>
      <c r="O2854" s="184"/>
    </row>
    <row r="2855" spans="1:15" s="176" customFormat="1" ht="15" x14ac:dyDescent="0.15">
      <c r="A2855" s="183" t="s">
        <v>21</v>
      </c>
      <c r="B2855" s="183" t="s">
        <v>54</v>
      </c>
      <c r="C2855" s="184"/>
      <c r="D2855" s="184"/>
      <c r="E2855" s="184"/>
      <c r="F2855" s="185">
        <v>45051</v>
      </c>
      <c r="G2855" s="183" t="s">
        <v>58</v>
      </c>
      <c r="H2855" s="186">
        <v>40000</v>
      </c>
      <c r="I2855" s="183" t="s">
        <v>19</v>
      </c>
      <c r="J2855" s="184"/>
      <c r="K2855" s="184"/>
      <c r="L2855" s="183">
        <v>2022</v>
      </c>
      <c r="M2855" s="184"/>
      <c r="N2855" s="183" t="s">
        <v>34</v>
      </c>
      <c r="O2855" s="184"/>
    </row>
    <row r="2856" spans="1:15" s="176" customFormat="1" ht="15" x14ac:dyDescent="0.15">
      <c r="A2856" s="183" t="s">
        <v>21</v>
      </c>
      <c r="B2856" s="183" t="s">
        <v>54</v>
      </c>
      <c r="C2856" s="184"/>
      <c r="D2856" s="184"/>
      <c r="E2856" s="184"/>
      <c r="F2856" s="185">
        <v>45054</v>
      </c>
      <c r="G2856" s="183" t="s">
        <v>57</v>
      </c>
      <c r="H2856" s="186">
        <v>40000</v>
      </c>
      <c r="I2856" s="183" t="s">
        <v>19</v>
      </c>
      <c r="J2856" s="184"/>
      <c r="K2856" s="184"/>
      <c r="L2856" s="183">
        <v>2022</v>
      </c>
      <c r="M2856" s="184"/>
      <c r="N2856" s="183" t="s">
        <v>34</v>
      </c>
      <c r="O2856" s="184"/>
    </row>
    <row r="2857" spans="1:15" s="176" customFormat="1" ht="15" x14ac:dyDescent="0.15">
      <c r="A2857" s="183" t="s">
        <v>21</v>
      </c>
      <c r="B2857" s="183" t="s">
        <v>54</v>
      </c>
      <c r="C2857" s="184"/>
      <c r="D2857" s="184"/>
      <c r="E2857" s="184"/>
      <c r="F2857" s="185">
        <v>45054</v>
      </c>
      <c r="G2857" s="183" t="s">
        <v>55</v>
      </c>
      <c r="H2857" s="186">
        <v>90000</v>
      </c>
      <c r="I2857" s="183" t="s">
        <v>19</v>
      </c>
      <c r="J2857" s="184"/>
      <c r="K2857" s="184"/>
      <c r="L2857" s="183">
        <v>2022</v>
      </c>
      <c r="M2857" s="184"/>
      <c r="N2857" s="183" t="s">
        <v>34</v>
      </c>
      <c r="O2857" s="184"/>
    </row>
    <row r="2858" spans="1:15" s="176" customFormat="1" ht="15" x14ac:dyDescent="0.15">
      <c r="A2858" s="183" t="s">
        <v>21</v>
      </c>
      <c r="B2858" s="183" t="s">
        <v>54</v>
      </c>
      <c r="C2858" s="184"/>
      <c r="D2858" s="184"/>
      <c r="E2858" s="184"/>
      <c r="F2858" s="185">
        <v>45054</v>
      </c>
      <c r="G2858" s="183" t="s">
        <v>58</v>
      </c>
      <c r="H2858" s="186">
        <v>20000</v>
      </c>
      <c r="I2858" s="183" t="s">
        <v>19</v>
      </c>
      <c r="J2858" s="184"/>
      <c r="K2858" s="184"/>
      <c r="L2858" s="183">
        <v>2022</v>
      </c>
      <c r="M2858" s="184"/>
      <c r="N2858" s="183" t="s">
        <v>34</v>
      </c>
      <c r="O2858" s="184"/>
    </row>
    <row r="2859" spans="1:15" s="176" customFormat="1" ht="15" x14ac:dyDescent="0.15">
      <c r="A2859" s="183" t="s">
        <v>21</v>
      </c>
      <c r="B2859" s="183" t="s">
        <v>54</v>
      </c>
      <c r="C2859" s="184"/>
      <c r="D2859" s="184"/>
      <c r="E2859" s="184"/>
      <c r="F2859" s="185">
        <v>45055</v>
      </c>
      <c r="G2859" s="183" t="s">
        <v>55</v>
      </c>
      <c r="H2859" s="186">
        <v>140000</v>
      </c>
      <c r="I2859" s="183" t="s">
        <v>19</v>
      </c>
      <c r="J2859" s="184"/>
      <c r="K2859" s="184"/>
      <c r="L2859" s="183">
        <v>2022</v>
      </c>
      <c r="M2859" s="184"/>
      <c r="N2859" s="183" t="s">
        <v>34</v>
      </c>
      <c r="O2859" s="184"/>
    </row>
    <row r="2860" spans="1:15" s="176" customFormat="1" ht="15" x14ac:dyDescent="0.15">
      <c r="A2860" s="183" t="s">
        <v>21</v>
      </c>
      <c r="B2860" s="183" t="s">
        <v>54</v>
      </c>
      <c r="C2860" s="184"/>
      <c r="D2860" s="184"/>
      <c r="E2860" s="184"/>
      <c r="F2860" s="185">
        <v>45055</v>
      </c>
      <c r="G2860" s="183" t="s">
        <v>57</v>
      </c>
      <c r="H2860" s="186">
        <v>20000</v>
      </c>
      <c r="I2860" s="183" t="s">
        <v>19</v>
      </c>
      <c r="J2860" s="184"/>
      <c r="K2860" s="184"/>
      <c r="L2860" s="183">
        <v>2022</v>
      </c>
      <c r="M2860" s="184"/>
      <c r="N2860" s="183" t="s">
        <v>34</v>
      </c>
      <c r="O2860" s="184"/>
    </row>
    <row r="2861" spans="1:15" s="176" customFormat="1" ht="15" x14ac:dyDescent="0.15">
      <c r="A2861" s="183" t="s">
        <v>21</v>
      </c>
      <c r="B2861" s="183" t="s">
        <v>54</v>
      </c>
      <c r="C2861" s="184"/>
      <c r="D2861" s="184"/>
      <c r="E2861" s="184"/>
      <c r="F2861" s="185">
        <v>45055</v>
      </c>
      <c r="G2861" s="183" t="s">
        <v>56</v>
      </c>
      <c r="H2861" s="186">
        <v>20000</v>
      </c>
      <c r="I2861" s="183" t="s">
        <v>19</v>
      </c>
      <c r="J2861" s="184"/>
      <c r="K2861" s="184"/>
      <c r="L2861" s="183">
        <v>2022</v>
      </c>
      <c r="M2861" s="184"/>
      <c r="N2861" s="183" t="s">
        <v>34</v>
      </c>
      <c r="O2861" s="184"/>
    </row>
    <row r="2862" spans="1:15" s="176" customFormat="1" ht="15" x14ac:dyDescent="0.15">
      <c r="A2862" s="183" t="s">
        <v>21</v>
      </c>
      <c r="B2862" s="183" t="s">
        <v>54</v>
      </c>
      <c r="C2862" s="184"/>
      <c r="D2862" s="184"/>
      <c r="E2862" s="184"/>
      <c r="F2862" s="185">
        <v>45055</v>
      </c>
      <c r="G2862" s="183" t="s">
        <v>59</v>
      </c>
      <c r="H2862" s="186">
        <v>30000</v>
      </c>
      <c r="I2862" s="183" t="s">
        <v>19</v>
      </c>
      <c r="J2862" s="184"/>
      <c r="K2862" s="184"/>
      <c r="L2862" s="183">
        <v>2022</v>
      </c>
      <c r="M2862" s="184"/>
      <c r="N2862" s="183" t="s">
        <v>34</v>
      </c>
      <c r="O2862" s="184"/>
    </row>
    <row r="2863" spans="1:15" s="176" customFormat="1" ht="15" x14ac:dyDescent="0.15">
      <c r="A2863" s="183" t="s">
        <v>21</v>
      </c>
      <c r="B2863" s="183" t="s">
        <v>54</v>
      </c>
      <c r="C2863" s="184"/>
      <c r="D2863" s="184"/>
      <c r="E2863" s="184"/>
      <c r="F2863" s="185">
        <v>45055</v>
      </c>
      <c r="G2863" s="183" t="s">
        <v>58</v>
      </c>
      <c r="H2863" s="186">
        <v>100000</v>
      </c>
      <c r="I2863" s="183" t="s">
        <v>19</v>
      </c>
      <c r="J2863" s="184"/>
      <c r="K2863" s="184"/>
      <c r="L2863" s="183">
        <v>2022</v>
      </c>
      <c r="M2863" s="184"/>
      <c r="N2863" s="183" t="s">
        <v>34</v>
      </c>
      <c r="O2863" s="184"/>
    </row>
    <row r="2864" spans="1:15" s="176" customFormat="1" ht="15" x14ac:dyDescent="0.15">
      <c r="A2864" s="183" t="s">
        <v>21</v>
      </c>
      <c r="B2864" s="183" t="s">
        <v>54</v>
      </c>
      <c r="C2864" s="184"/>
      <c r="D2864" s="184"/>
      <c r="E2864" s="184"/>
      <c r="F2864" s="185">
        <v>45056</v>
      </c>
      <c r="G2864" s="183" t="s">
        <v>59</v>
      </c>
      <c r="H2864" s="186">
        <v>20000</v>
      </c>
      <c r="I2864" s="183" t="s">
        <v>19</v>
      </c>
      <c r="J2864" s="184"/>
      <c r="K2864" s="184"/>
      <c r="L2864" s="183">
        <v>2022</v>
      </c>
      <c r="M2864" s="184"/>
      <c r="N2864" s="183" t="s">
        <v>34</v>
      </c>
      <c r="O2864" s="184"/>
    </row>
    <row r="2865" spans="1:15" s="176" customFormat="1" ht="15" x14ac:dyDescent="0.15">
      <c r="A2865" s="183" t="s">
        <v>21</v>
      </c>
      <c r="B2865" s="183" t="s">
        <v>54</v>
      </c>
      <c r="C2865" s="184"/>
      <c r="D2865" s="184"/>
      <c r="E2865" s="184"/>
      <c r="F2865" s="185">
        <v>45056</v>
      </c>
      <c r="G2865" s="183" t="s">
        <v>57</v>
      </c>
      <c r="H2865" s="186">
        <v>50000</v>
      </c>
      <c r="I2865" s="183" t="s">
        <v>19</v>
      </c>
      <c r="J2865" s="184"/>
      <c r="K2865" s="184"/>
      <c r="L2865" s="183">
        <v>2022</v>
      </c>
      <c r="M2865" s="184"/>
      <c r="N2865" s="183" t="s">
        <v>34</v>
      </c>
      <c r="O2865" s="184"/>
    </row>
    <row r="2866" spans="1:15" s="176" customFormat="1" ht="15" x14ac:dyDescent="0.15">
      <c r="A2866" s="183" t="s">
        <v>21</v>
      </c>
      <c r="B2866" s="183" t="s">
        <v>54</v>
      </c>
      <c r="C2866" s="184"/>
      <c r="D2866" s="184"/>
      <c r="E2866" s="184"/>
      <c r="F2866" s="185">
        <v>45056</v>
      </c>
      <c r="G2866" s="183" t="s">
        <v>58</v>
      </c>
      <c r="H2866" s="186">
        <v>20000</v>
      </c>
      <c r="I2866" s="183" t="s">
        <v>19</v>
      </c>
      <c r="J2866" s="184"/>
      <c r="K2866" s="184"/>
      <c r="L2866" s="183">
        <v>2022</v>
      </c>
      <c r="M2866" s="184"/>
      <c r="N2866" s="183" t="s">
        <v>34</v>
      </c>
      <c r="O2866" s="184"/>
    </row>
    <row r="2867" spans="1:15" s="176" customFormat="1" ht="15" x14ac:dyDescent="0.15">
      <c r="A2867" s="183" t="s">
        <v>21</v>
      </c>
      <c r="B2867" s="183" t="s">
        <v>54</v>
      </c>
      <c r="C2867" s="184"/>
      <c r="D2867" s="184"/>
      <c r="E2867" s="184"/>
      <c r="F2867" s="185">
        <v>45056</v>
      </c>
      <c r="G2867" s="183" t="s">
        <v>55</v>
      </c>
      <c r="H2867" s="186">
        <v>80000</v>
      </c>
      <c r="I2867" s="183" t="s">
        <v>19</v>
      </c>
      <c r="J2867" s="184"/>
      <c r="K2867" s="184"/>
      <c r="L2867" s="183">
        <v>2022</v>
      </c>
      <c r="M2867" s="184"/>
      <c r="N2867" s="183" t="s">
        <v>34</v>
      </c>
      <c r="O2867" s="184"/>
    </row>
    <row r="2868" spans="1:15" s="176" customFormat="1" ht="15" x14ac:dyDescent="0.15">
      <c r="A2868" s="183" t="s">
        <v>21</v>
      </c>
      <c r="B2868" s="183" t="s">
        <v>54</v>
      </c>
      <c r="C2868" s="184"/>
      <c r="D2868" s="184"/>
      <c r="E2868" s="184"/>
      <c r="F2868" s="185">
        <v>45057</v>
      </c>
      <c r="G2868" s="183" t="s">
        <v>57</v>
      </c>
      <c r="H2868" s="186">
        <v>0</v>
      </c>
      <c r="I2868" s="183" t="s">
        <v>19</v>
      </c>
      <c r="J2868" s="184"/>
      <c r="K2868" s="184"/>
      <c r="L2868" s="183">
        <v>2022</v>
      </c>
      <c r="M2868" s="184"/>
      <c r="N2868" s="183" t="s">
        <v>34</v>
      </c>
      <c r="O2868" s="184"/>
    </row>
    <row r="2869" spans="1:15" s="176" customFormat="1" ht="15" x14ac:dyDescent="0.15">
      <c r="A2869" s="183" t="s">
        <v>21</v>
      </c>
      <c r="B2869" s="183" t="s">
        <v>54</v>
      </c>
      <c r="C2869" s="184"/>
      <c r="D2869" s="184"/>
      <c r="E2869" s="184"/>
      <c r="F2869" s="185">
        <v>45057</v>
      </c>
      <c r="G2869" s="183" t="s">
        <v>58</v>
      </c>
      <c r="H2869" s="186">
        <v>40000</v>
      </c>
      <c r="I2869" s="183" t="s">
        <v>19</v>
      </c>
      <c r="J2869" s="184"/>
      <c r="K2869" s="184"/>
      <c r="L2869" s="183">
        <v>2022</v>
      </c>
      <c r="M2869" s="184"/>
      <c r="N2869" s="183" t="s">
        <v>34</v>
      </c>
      <c r="O2869" s="184"/>
    </row>
    <row r="2870" spans="1:15" s="176" customFormat="1" ht="15" x14ac:dyDescent="0.15">
      <c r="A2870" s="183" t="s">
        <v>21</v>
      </c>
      <c r="B2870" s="183" t="s">
        <v>54</v>
      </c>
      <c r="C2870" s="184"/>
      <c r="D2870" s="184"/>
      <c r="E2870" s="184"/>
      <c r="F2870" s="185">
        <v>45058</v>
      </c>
      <c r="G2870" s="183" t="s">
        <v>58</v>
      </c>
      <c r="H2870" s="186">
        <v>80000</v>
      </c>
      <c r="I2870" s="183" t="s">
        <v>19</v>
      </c>
      <c r="J2870" s="184"/>
      <c r="K2870" s="184"/>
      <c r="L2870" s="183">
        <v>2022</v>
      </c>
      <c r="M2870" s="184"/>
      <c r="N2870" s="183" t="s">
        <v>34</v>
      </c>
      <c r="O2870" s="184"/>
    </row>
    <row r="2871" spans="1:15" s="176" customFormat="1" ht="15" x14ac:dyDescent="0.15">
      <c r="A2871" s="183" t="s">
        <v>21</v>
      </c>
      <c r="B2871" s="183" t="s">
        <v>54</v>
      </c>
      <c r="C2871" s="184"/>
      <c r="D2871" s="184"/>
      <c r="E2871" s="184"/>
      <c r="F2871" s="185">
        <v>45058</v>
      </c>
      <c r="G2871" s="183" t="s">
        <v>61</v>
      </c>
      <c r="H2871" s="186">
        <v>20000</v>
      </c>
      <c r="I2871" s="183" t="s">
        <v>19</v>
      </c>
      <c r="J2871" s="184"/>
      <c r="K2871" s="184"/>
      <c r="L2871" s="183">
        <v>2022</v>
      </c>
      <c r="M2871" s="184"/>
      <c r="N2871" s="183" t="s">
        <v>34</v>
      </c>
      <c r="O2871" s="184"/>
    </row>
    <row r="2872" spans="1:15" s="176" customFormat="1" ht="15" x14ac:dyDescent="0.15">
      <c r="A2872" s="183" t="s">
        <v>21</v>
      </c>
      <c r="B2872" s="183" t="s">
        <v>54</v>
      </c>
      <c r="C2872" s="184"/>
      <c r="D2872" s="184"/>
      <c r="E2872" s="184"/>
      <c r="F2872" s="185">
        <v>45058</v>
      </c>
      <c r="G2872" s="183" t="s">
        <v>57</v>
      </c>
      <c r="H2872" s="186">
        <v>30000</v>
      </c>
      <c r="I2872" s="183" t="s">
        <v>19</v>
      </c>
      <c r="J2872" s="184"/>
      <c r="K2872" s="184"/>
      <c r="L2872" s="183">
        <v>2022</v>
      </c>
      <c r="M2872" s="184"/>
      <c r="N2872" s="183" t="s">
        <v>34</v>
      </c>
      <c r="O2872" s="184"/>
    </row>
    <row r="2873" spans="1:15" s="176" customFormat="1" ht="15" x14ac:dyDescent="0.15">
      <c r="A2873" s="183" t="s">
        <v>21</v>
      </c>
      <c r="B2873" s="183" t="s">
        <v>54</v>
      </c>
      <c r="C2873" s="184"/>
      <c r="D2873" s="184"/>
      <c r="E2873" s="184"/>
      <c r="F2873" s="185">
        <v>45061</v>
      </c>
      <c r="G2873" s="183" t="s">
        <v>58</v>
      </c>
      <c r="H2873" s="186">
        <v>110000</v>
      </c>
      <c r="I2873" s="183" t="s">
        <v>19</v>
      </c>
      <c r="J2873" s="184"/>
      <c r="K2873" s="184"/>
      <c r="L2873" s="183">
        <v>2022</v>
      </c>
      <c r="M2873" s="184"/>
      <c r="N2873" s="183" t="s">
        <v>34</v>
      </c>
      <c r="O2873" s="184"/>
    </row>
    <row r="2874" spans="1:15" s="176" customFormat="1" ht="15" x14ac:dyDescent="0.15">
      <c r="A2874" s="183" t="s">
        <v>21</v>
      </c>
      <c r="B2874" s="183" t="s">
        <v>54</v>
      </c>
      <c r="C2874" s="184"/>
      <c r="D2874" s="184"/>
      <c r="E2874" s="184"/>
      <c r="F2874" s="185">
        <v>45062</v>
      </c>
      <c r="G2874" s="183" t="s">
        <v>57</v>
      </c>
      <c r="H2874" s="186">
        <v>40000</v>
      </c>
      <c r="I2874" s="183" t="s">
        <v>19</v>
      </c>
      <c r="J2874" s="184"/>
      <c r="K2874" s="184"/>
      <c r="L2874" s="183">
        <v>2022</v>
      </c>
      <c r="M2874" s="184"/>
      <c r="N2874" s="183" t="s">
        <v>34</v>
      </c>
      <c r="O2874" s="184"/>
    </row>
    <row r="2875" spans="1:15" s="176" customFormat="1" ht="15" x14ac:dyDescent="0.15">
      <c r="A2875" s="183" t="s">
        <v>21</v>
      </c>
      <c r="B2875" s="183" t="s">
        <v>54</v>
      </c>
      <c r="C2875" s="184"/>
      <c r="D2875" s="184"/>
      <c r="E2875" s="184"/>
      <c r="F2875" s="185">
        <v>45062</v>
      </c>
      <c r="G2875" s="183" t="s">
        <v>58</v>
      </c>
      <c r="H2875" s="186">
        <v>40000</v>
      </c>
      <c r="I2875" s="183" t="s">
        <v>19</v>
      </c>
      <c r="J2875" s="184"/>
      <c r="K2875" s="184"/>
      <c r="L2875" s="183">
        <v>2022</v>
      </c>
      <c r="M2875" s="184"/>
      <c r="N2875" s="183" t="s">
        <v>34</v>
      </c>
      <c r="O2875" s="184"/>
    </row>
    <row r="2876" spans="1:15" s="176" customFormat="1" ht="15" x14ac:dyDescent="0.15">
      <c r="A2876" s="183" t="s">
        <v>21</v>
      </c>
      <c r="B2876" s="183" t="s">
        <v>54</v>
      </c>
      <c r="C2876" s="184"/>
      <c r="D2876" s="184"/>
      <c r="E2876" s="184"/>
      <c r="F2876" s="185">
        <v>45062</v>
      </c>
      <c r="G2876" s="183" t="s">
        <v>59</v>
      </c>
      <c r="H2876" s="186">
        <v>40000</v>
      </c>
      <c r="I2876" s="183" t="s">
        <v>19</v>
      </c>
      <c r="J2876" s="184"/>
      <c r="K2876" s="184"/>
      <c r="L2876" s="183">
        <v>2022</v>
      </c>
      <c r="M2876" s="184"/>
      <c r="N2876" s="183" t="s">
        <v>34</v>
      </c>
      <c r="O2876" s="184"/>
    </row>
    <row r="2877" spans="1:15" s="176" customFormat="1" ht="15" x14ac:dyDescent="0.15">
      <c r="A2877" s="183" t="s">
        <v>21</v>
      </c>
      <c r="B2877" s="183" t="s">
        <v>54</v>
      </c>
      <c r="C2877" s="184"/>
      <c r="D2877" s="184"/>
      <c r="E2877" s="184"/>
      <c r="F2877" s="185">
        <v>45062</v>
      </c>
      <c r="G2877" s="183" t="s">
        <v>55</v>
      </c>
      <c r="H2877" s="186">
        <v>40000</v>
      </c>
      <c r="I2877" s="183" t="s">
        <v>19</v>
      </c>
      <c r="J2877" s="184"/>
      <c r="K2877" s="184"/>
      <c r="L2877" s="183">
        <v>2022</v>
      </c>
      <c r="M2877" s="184"/>
      <c r="N2877" s="183" t="s">
        <v>34</v>
      </c>
      <c r="O2877" s="184"/>
    </row>
    <row r="2878" spans="1:15" s="176" customFormat="1" ht="15" x14ac:dyDescent="0.15">
      <c r="A2878" s="183" t="s">
        <v>21</v>
      </c>
      <c r="B2878" s="183" t="s">
        <v>54</v>
      </c>
      <c r="C2878" s="184"/>
      <c r="D2878" s="184"/>
      <c r="E2878" s="184"/>
      <c r="F2878" s="185">
        <v>45063</v>
      </c>
      <c r="G2878" s="183" t="s">
        <v>55</v>
      </c>
      <c r="H2878" s="186">
        <v>20000</v>
      </c>
      <c r="I2878" s="183" t="s">
        <v>19</v>
      </c>
      <c r="J2878" s="184"/>
      <c r="K2878" s="184"/>
      <c r="L2878" s="183">
        <v>2022</v>
      </c>
      <c r="M2878" s="184"/>
      <c r="N2878" s="183" t="s">
        <v>34</v>
      </c>
      <c r="O2878" s="184"/>
    </row>
    <row r="2879" spans="1:15" s="176" customFormat="1" ht="15" x14ac:dyDescent="0.15">
      <c r="A2879" s="183" t="s">
        <v>21</v>
      </c>
      <c r="B2879" s="183" t="s">
        <v>54</v>
      </c>
      <c r="C2879" s="184"/>
      <c r="D2879" s="184"/>
      <c r="E2879" s="184"/>
      <c r="F2879" s="185">
        <v>45063</v>
      </c>
      <c r="G2879" s="183" t="s">
        <v>59</v>
      </c>
      <c r="H2879" s="186">
        <v>0</v>
      </c>
      <c r="I2879" s="183" t="s">
        <v>19</v>
      </c>
      <c r="J2879" s="184"/>
      <c r="K2879" s="184"/>
      <c r="L2879" s="183">
        <v>2022</v>
      </c>
      <c r="M2879" s="184"/>
      <c r="N2879" s="183" t="s">
        <v>34</v>
      </c>
      <c r="O2879" s="184"/>
    </row>
    <row r="2880" spans="1:15" s="176" customFormat="1" ht="15" x14ac:dyDescent="0.15">
      <c r="A2880" s="183" t="s">
        <v>21</v>
      </c>
      <c r="B2880" s="183" t="s">
        <v>54</v>
      </c>
      <c r="C2880" s="184"/>
      <c r="D2880" s="184"/>
      <c r="E2880" s="184"/>
      <c r="F2880" s="185">
        <v>45064</v>
      </c>
      <c r="G2880" s="183" t="s">
        <v>61</v>
      </c>
      <c r="H2880" s="186">
        <v>20000</v>
      </c>
      <c r="I2880" s="183" t="s">
        <v>19</v>
      </c>
      <c r="J2880" s="184"/>
      <c r="K2880" s="184"/>
      <c r="L2880" s="183">
        <v>2022</v>
      </c>
      <c r="M2880" s="184"/>
      <c r="N2880" s="183" t="s">
        <v>34</v>
      </c>
      <c r="O2880" s="184"/>
    </row>
    <row r="2881" spans="1:15" s="176" customFormat="1" ht="15" x14ac:dyDescent="0.15">
      <c r="A2881" s="183" t="s">
        <v>21</v>
      </c>
      <c r="B2881" s="183" t="s">
        <v>54</v>
      </c>
      <c r="C2881" s="184"/>
      <c r="D2881" s="184"/>
      <c r="E2881" s="184"/>
      <c r="F2881" s="185">
        <v>45064</v>
      </c>
      <c r="G2881" s="183" t="s">
        <v>58</v>
      </c>
      <c r="H2881" s="186">
        <v>10000</v>
      </c>
      <c r="I2881" s="183" t="s">
        <v>19</v>
      </c>
      <c r="J2881" s="184"/>
      <c r="K2881" s="184"/>
      <c r="L2881" s="183">
        <v>2022</v>
      </c>
      <c r="M2881" s="184"/>
      <c r="N2881" s="183" t="s">
        <v>34</v>
      </c>
      <c r="O2881" s="184"/>
    </row>
    <row r="2882" spans="1:15" s="176" customFormat="1" ht="15" x14ac:dyDescent="0.15">
      <c r="A2882" s="183" t="s">
        <v>21</v>
      </c>
      <c r="B2882" s="183" t="s">
        <v>54</v>
      </c>
      <c r="C2882" s="184"/>
      <c r="D2882" s="184"/>
      <c r="E2882" s="184"/>
      <c r="F2882" s="185">
        <v>45065</v>
      </c>
      <c r="G2882" s="183" t="s">
        <v>55</v>
      </c>
      <c r="H2882" s="186">
        <v>80000</v>
      </c>
      <c r="I2882" s="183" t="s">
        <v>19</v>
      </c>
      <c r="J2882" s="184"/>
      <c r="K2882" s="184"/>
      <c r="L2882" s="183">
        <v>2022</v>
      </c>
      <c r="M2882" s="184"/>
      <c r="N2882" s="183" t="s">
        <v>34</v>
      </c>
      <c r="O2882" s="184"/>
    </row>
    <row r="2883" spans="1:15" s="176" customFormat="1" ht="15" x14ac:dyDescent="0.15">
      <c r="A2883" s="183" t="s">
        <v>21</v>
      </c>
      <c r="B2883" s="183" t="s">
        <v>54</v>
      </c>
      <c r="C2883" s="184"/>
      <c r="D2883" s="184"/>
      <c r="E2883" s="184"/>
      <c r="F2883" s="185">
        <v>45065</v>
      </c>
      <c r="G2883" s="183" t="s">
        <v>57</v>
      </c>
      <c r="H2883" s="186">
        <v>70000</v>
      </c>
      <c r="I2883" s="183" t="s">
        <v>19</v>
      </c>
      <c r="J2883" s="184"/>
      <c r="K2883" s="184"/>
      <c r="L2883" s="183">
        <v>2022</v>
      </c>
      <c r="M2883" s="184"/>
      <c r="N2883" s="183" t="s">
        <v>34</v>
      </c>
      <c r="O2883" s="184"/>
    </row>
    <row r="2884" spans="1:15" s="176" customFormat="1" ht="15" x14ac:dyDescent="0.15">
      <c r="A2884" s="183" t="s">
        <v>21</v>
      </c>
      <c r="B2884" s="183" t="s">
        <v>54</v>
      </c>
      <c r="C2884" s="184"/>
      <c r="D2884" s="184"/>
      <c r="E2884" s="184"/>
      <c r="F2884" s="185">
        <v>45068</v>
      </c>
      <c r="G2884" s="183" t="s">
        <v>57</v>
      </c>
      <c r="H2884" s="186">
        <v>10000</v>
      </c>
      <c r="I2884" s="183" t="s">
        <v>19</v>
      </c>
      <c r="J2884" s="184"/>
      <c r="K2884" s="184"/>
      <c r="L2884" s="183">
        <v>2022</v>
      </c>
      <c r="M2884" s="184"/>
      <c r="N2884" s="183" t="s">
        <v>34</v>
      </c>
      <c r="O2884" s="184"/>
    </row>
    <row r="2885" spans="1:15" s="176" customFormat="1" ht="15" x14ac:dyDescent="0.15">
      <c r="A2885" s="183" t="s">
        <v>21</v>
      </c>
      <c r="B2885" s="183" t="s">
        <v>54</v>
      </c>
      <c r="C2885" s="184"/>
      <c r="D2885" s="184"/>
      <c r="E2885" s="184"/>
      <c r="F2885" s="185">
        <v>45068</v>
      </c>
      <c r="G2885" s="183" t="s">
        <v>55</v>
      </c>
      <c r="H2885" s="186">
        <v>80000</v>
      </c>
      <c r="I2885" s="183" t="s">
        <v>19</v>
      </c>
      <c r="J2885" s="184"/>
      <c r="K2885" s="184"/>
      <c r="L2885" s="183">
        <v>2022</v>
      </c>
      <c r="M2885" s="184"/>
      <c r="N2885" s="183" t="s">
        <v>34</v>
      </c>
      <c r="O2885" s="184"/>
    </row>
    <row r="2886" spans="1:15" s="176" customFormat="1" ht="15" x14ac:dyDescent="0.15">
      <c r="A2886" s="183" t="s">
        <v>21</v>
      </c>
      <c r="B2886" s="183" t="s">
        <v>54</v>
      </c>
      <c r="C2886" s="184"/>
      <c r="D2886" s="184"/>
      <c r="E2886" s="184"/>
      <c r="F2886" s="185">
        <v>45068</v>
      </c>
      <c r="G2886" s="183" t="s">
        <v>58</v>
      </c>
      <c r="H2886" s="186">
        <v>160000</v>
      </c>
      <c r="I2886" s="183" t="s">
        <v>19</v>
      </c>
      <c r="J2886" s="184"/>
      <c r="K2886" s="184"/>
      <c r="L2886" s="183">
        <v>2022</v>
      </c>
      <c r="M2886" s="184"/>
      <c r="N2886" s="183" t="s">
        <v>34</v>
      </c>
      <c r="O2886" s="184"/>
    </row>
    <row r="2887" spans="1:15" s="176" customFormat="1" ht="15" x14ac:dyDescent="0.15">
      <c r="A2887" s="183" t="s">
        <v>21</v>
      </c>
      <c r="B2887" s="183" t="s">
        <v>54</v>
      </c>
      <c r="C2887" s="184"/>
      <c r="D2887" s="184"/>
      <c r="E2887" s="184"/>
      <c r="F2887" s="185">
        <v>45069</v>
      </c>
      <c r="G2887" s="183" t="s">
        <v>58</v>
      </c>
      <c r="H2887" s="186">
        <v>40000</v>
      </c>
      <c r="I2887" s="183" t="s">
        <v>19</v>
      </c>
      <c r="J2887" s="184"/>
      <c r="K2887" s="184"/>
      <c r="L2887" s="183">
        <v>2022</v>
      </c>
      <c r="M2887" s="184"/>
      <c r="N2887" s="183" t="s">
        <v>34</v>
      </c>
      <c r="O2887" s="184"/>
    </row>
    <row r="2888" spans="1:15" s="176" customFormat="1" ht="15" x14ac:dyDescent="0.15">
      <c r="A2888" s="183" t="s">
        <v>21</v>
      </c>
      <c r="B2888" s="183" t="s">
        <v>54</v>
      </c>
      <c r="C2888" s="184"/>
      <c r="D2888" s="184"/>
      <c r="E2888" s="184"/>
      <c r="F2888" s="185">
        <v>45070</v>
      </c>
      <c r="G2888" s="183" t="s">
        <v>57</v>
      </c>
      <c r="H2888" s="186">
        <v>110000</v>
      </c>
      <c r="I2888" s="183" t="s">
        <v>19</v>
      </c>
      <c r="J2888" s="184"/>
      <c r="K2888" s="184"/>
      <c r="L2888" s="183">
        <v>2022</v>
      </c>
      <c r="M2888" s="184"/>
      <c r="N2888" s="183" t="s">
        <v>34</v>
      </c>
      <c r="O2888" s="184"/>
    </row>
    <row r="2889" spans="1:15" s="176" customFormat="1" ht="15" x14ac:dyDescent="0.15">
      <c r="A2889" s="183" t="s">
        <v>21</v>
      </c>
      <c r="B2889" s="183" t="s">
        <v>54</v>
      </c>
      <c r="C2889" s="184"/>
      <c r="D2889" s="184"/>
      <c r="E2889" s="184"/>
      <c r="F2889" s="185">
        <v>45070</v>
      </c>
      <c r="G2889" s="183" t="s">
        <v>58</v>
      </c>
      <c r="H2889" s="186">
        <v>30000</v>
      </c>
      <c r="I2889" s="183" t="s">
        <v>19</v>
      </c>
      <c r="J2889" s="184"/>
      <c r="K2889" s="184"/>
      <c r="L2889" s="183">
        <v>2022</v>
      </c>
      <c r="M2889" s="184"/>
      <c r="N2889" s="183" t="s">
        <v>34</v>
      </c>
      <c r="O2889" s="184"/>
    </row>
    <row r="2890" spans="1:15" s="176" customFormat="1" ht="15" x14ac:dyDescent="0.15">
      <c r="A2890" s="183" t="s">
        <v>21</v>
      </c>
      <c r="B2890" s="183" t="s">
        <v>54</v>
      </c>
      <c r="C2890" s="184"/>
      <c r="D2890" s="184"/>
      <c r="E2890" s="184"/>
      <c r="F2890" s="185">
        <v>45071</v>
      </c>
      <c r="G2890" s="183" t="s">
        <v>58</v>
      </c>
      <c r="H2890" s="186">
        <v>40000</v>
      </c>
      <c r="I2890" s="183" t="s">
        <v>19</v>
      </c>
      <c r="J2890" s="184"/>
      <c r="K2890" s="184"/>
      <c r="L2890" s="183">
        <v>2022</v>
      </c>
      <c r="M2890" s="184"/>
      <c r="N2890" s="183" t="s">
        <v>34</v>
      </c>
      <c r="O2890" s="184"/>
    </row>
    <row r="2891" spans="1:15" s="176" customFormat="1" ht="15" x14ac:dyDescent="0.15">
      <c r="A2891" s="183" t="s">
        <v>21</v>
      </c>
      <c r="B2891" s="183" t="s">
        <v>54</v>
      </c>
      <c r="C2891" s="184"/>
      <c r="D2891" s="184"/>
      <c r="E2891" s="184"/>
      <c r="F2891" s="185">
        <v>45072</v>
      </c>
      <c r="G2891" s="183" t="s">
        <v>57</v>
      </c>
      <c r="H2891" s="186">
        <v>120000</v>
      </c>
      <c r="I2891" s="183" t="s">
        <v>19</v>
      </c>
      <c r="J2891" s="184"/>
      <c r="K2891" s="184"/>
      <c r="L2891" s="183">
        <v>2022</v>
      </c>
      <c r="M2891" s="184"/>
      <c r="N2891" s="183" t="s">
        <v>34</v>
      </c>
      <c r="O2891" s="184"/>
    </row>
    <row r="2892" spans="1:15" s="176" customFormat="1" ht="15" x14ac:dyDescent="0.15">
      <c r="A2892" s="183" t="s">
        <v>21</v>
      </c>
      <c r="B2892" s="183" t="s">
        <v>54</v>
      </c>
      <c r="C2892" s="184"/>
      <c r="D2892" s="184"/>
      <c r="E2892" s="184"/>
      <c r="F2892" s="185">
        <v>45072</v>
      </c>
      <c r="G2892" s="183" t="s">
        <v>58</v>
      </c>
      <c r="H2892" s="186">
        <v>40000</v>
      </c>
      <c r="I2892" s="183" t="s">
        <v>19</v>
      </c>
      <c r="J2892" s="184"/>
      <c r="K2892" s="184"/>
      <c r="L2892" s="183">
        <v>2022</v>
      </c>
      <c r="M2892" s="184"/>
      <c r="N2892" s="183" t="s">
        <v>34</v>
      </c>
      <c r="O2892" s="184"/>
    </row>
    <row r="2893" spans="1:15" s="176" customFormat="1" ht="15" x14ac:dyDescent="0.15">
      <c r="A2893" s="183" t="s">
        <v>21</v>
      </c>
      <c r="B2893" s="183" t="s">
        <v>54</v>
      </c>
      <c r="C2893" s="184"/>
      <c r="D2893" s="184"/>
      <c r="E2893" s="184"/>
      <c r="F2893" s="185">
        <v>45076</v>
      </c>
      <c r="G2893" s="183" t="s">
        <v>58</v>
      </c>
      <c r="H2893" s="186">
        <v>120000</v>
      </c>
      <c r="I2893" s="183" t="s">
        <v>19</v>
      </c>
      <c r="J2893" s="184"/>
      <c r="K2893" s="184"/>
      <c r="L2893" s="183">
        <v>2022</v>
      </c>
      <c r="M2893" s="184"/>
      <c r="N2893" s="183" t="s">
        <v>34</v>
      </c>
      <c r="O2893" s="184"/>
    </row>
    <row r="2894" spans="1:15" s="176" customFormat="1" ht="15" x14ac:dyDescent="0.15">
      <c r="A2894" s="183" t="s">
        <v>21</v>
      </c>
      <c r="B2894" s="183" t="s">
        <v>54</v>
      </c>
      <c r="C2894" s="184"/>
      <c r="D2894" s="184"/>
      <c r="E2894" s="184"/>
      <c r="F2894" s="185">
        <v>45076</v>
      </c>
      <c r="G2894" s="183" t="s">
        <v>57</v>
      </c>
      <c r="H2894" s="186">
        <v>20000</v>
      </c>
      <c r="I2894" s="183" t="s">
        <v>19</v>
      </c>
      <c r="J2894" s="184"/>
      <c r="K2894" s="184"/>
      <c r="L2894" s="183">
        <v>2022</v>
      </c>
      <c r="M2894" s="184"/>
      <c r="N2894" s="183" t="s">
        <v>34</v>
      </c>
      <c r="O2894" s="184"/>
    </row>
    <row r="2895" spans="1:15" s="176" customFormat="1" ht="15" x14ac:dyDescent="0.15">
      <c r="A2895" s="183" t="s">
        <v>21</v>
      </c>
      <c r="B2895" s="183" t="s">
        <v>54</v>
      </c>
      <c r="C2895" s="184"/>
      <c r="D2895" s="184"/>
      <c r="E2895" s="184"/>
      <c r="F2895" s="185">
        <v>45077</v>
      </c>
      <c r="G2895" s="183" t="s">
        <v>58</v>
      </c>
      <c r="H2895" s="186">
        <v>60000</v>
      </c>
      <c r="I2895" s="183" t="s">
        <v>19</v>
      </c>
      <c r="J2895" s="184"/>
      <c r="K2895" s="184"/>
      <c r="L2895" s="183">
        <v>2022</v>
      </c>
      <c r="M2895" s="184"/>
      <c r="N2895" s="183" t="s">
        <v>34</v>
      </c>
      <c r="O2895" s="184"/>
    </row>
    <row r="2896" spans="1:15" s="176" customFormat="1" ht="15" x14ac:dyDescent="0.15">
      <c r="A2896" s="183" t="s">
        <v>21</v>
      </c>
      <c r="B2896" s="183" t="s">
        <v>54</v>
      </c>
      <c r="C2896" s="184"/>
      <c r="D2896" s="184"/>
      <c r="E2896" s="184"/>
      <c r="F2896" s="185">
        <v>45078</v>
      </c>
      <c r="G2896" s="183" t="s">
        <v>57</v>
      </c>
      <c r="H2896" s="186">
        <v>50000</v>
      </c>
      <c r="I2896" s="183" t="s">
        <v>19</v>
      </c>
      <c r="J2896" s="184"/>
      <c r="K2896" s="184"/>
      <c r="L2896" s="183">
        <v>2022</v>
      </c>
      <c r="M2896" s="184"/>
      <c r="N2896" s="183" t="s">
        <v>34</v>
      </c>
      <c r="O2896" s="184"/>
    </row>
    <row r="2897" spans="1:15" s="176" customFormat="1" ht="15" x14ac:dyDescent="0.15">
      <c r="A2897" s="183" t="s">
        <v>21</v>
      </c>
      <c r="B2897" s="183" t="s">
        <v>54</v>
      </c>
      <c r="C2897" s="184"/>
      <c r="D2897" s="184"/>
      <c r="E2897" s="184"/>
      <c r="F2897" s="185">
        <v>45078</v>
      </c>
      <c r="G2897" s="183" t="s">
        <v>58</v>
      </c>
      <c r="H2897" s="186">
        <v>40000</v>
      </c>
      <c r="I2897" s="183" t="s">
        <v>19</v>
      </c>
      <c r="J2897" s="184"/>
      <c r="K2897" s="184"/>
      <c r="L2897" s="183">
        <v>2022</v>
      </c>
      <c r="M2897" s="184"/>
      <c r="N2897" s="183" t="s">
        <v>34</v>
      </c>
      <c r="O2897" s="184"/>
    </row>
    <row r="2898" spans="1:15" s="176" customFormat="1" ht="15" x14ac:dyDescent="0.15">
      <c r="A2898" s="183" t="s">
        <v>21</v>
      </c>
      <c r="B2898" s="183" t="s">
        <v>54</v>
      </c>
      <c r="C2898" s="184"/>
      <c r="D2898" s="184"/>
      <c r="E2898" s="184"/>
      <c r="F2898" s="185">
        <v>45079</v>
      </c>
      <c r="G2898" s="183" t="s">
        <v>57</v>
      </c>
      <c r="H2898" s="186">
        <v>120000</v>
      </c>
      <c r="I2898" s="183" t="s">
        <v>19</v>
      </c>
      <c r="J2898" s="184"/>
      <c r="K2898" s="184"/>
      <c r="L2898" s="183">
        <v>2022</v>
      </c>
      <c r="M2898" s="184"/>
      <c r="N2898" s="183" t="s">
        <v>34</v>
      </c>
      <c r="O2898" s="184"/>
    </row>
    <row r="2899" spans="1:15" s="176" customFormat="1" ht="15" x14ac:dyDescent="0.15">
      <c r="A2899" s="183" t="s">
        <v>21</v>
      </c>
      <c r="B2899" s="183" t="s">
        <v>54</v>
      </c>
      <c r="C2899" s="184"/>
      <c r="D2899" s="184"/>
      <c r="E2899" s="184"/>
      <c r="F2899" s="185">
        <v>45079</v>
      </c>
      <c r="G2899" s="183" t="s">
        <v>58</v>
      </c>
      <c r="H2899" s="186">
        <v>40000</v>
      </c>
      <c r="I2899" s="183" t="s">
        <v>19</v>
      </c>
      <c r="J2899" s="184"/>
      <c r="K2899" s="184"/>
      <c r="L2899" s="183">
        <v>2022</v>
      </c>
      <c r="M2899" s="184"/>
      <c r="N2899" s="183" t="s">
        <v>34</v>
      </c>
      <c r="O2899" s="184"/>
    </row>
    <row r="2900" spans="1:15" s="176" customFormat="1" ht="15" x14ac:dyDescent="0.15">
      <c r="A2900" s="183" t="s">
        <v>21</v>
      </c>
      <c r="B2900" s="183" t="s">
        <v>54</v>
      </c>
      <c r="C2900" s="184"/>
      <c r="D2900" s="184"/>
      <c r="E2900" s="184"/>
      <c r="F2900" s="185">
        <v>45082</v>
      </c>
      <c r="G2900" s="183" t="s">
        <v>57</v>
      </c>
      <c r="H2900" s="186">
        <v>100000</v>
      </c>
      <c r="I2900" s="183" t="s">
        <v>19</v>
      </c>
      <c r="J2900" s="184"/>
      <c r="K2900" s="184"/>
      <c r="L2900" s="183">
        <v>2022</v>
      </c>
      <c r="M2900" s="184"/>
      <c r="N2900" s="183" t="s">
        <v>34</v>
      </c>
      <c r="O2900" s="184"/>
    </row>
    <row r="2901" spans="1:15" s="176" customFormat="1" ht="15" x14ac:dyDescent="0.15">
      <c r="A2901" s="183" t="s">
        <v>21</v>
      </c>
      <c r="B2901" s="183" t="s">
        <v>54</v>
      </c>
      <c r="C2901" s="184"/>
      <c r="D2901" s="184"/>
      <c r="E2901" s="184"/>
      <c r="F2901" s="185">
        <v>45084</v>
      </c>
      <c r="G2901" s="183" t="s">
        <v>57</v>
      </c>
      <c r="H2901" s="186">
        <v>50000</v>
      </c>
      <c r="I2901" s="183" t="s">
        <v>19</v>
      </c>
      <c r="J2901" s="184"/>
      <c r="K2901" s="184"/>
      <c r="L2901" s="183">
        <v>2022</v>
      </c>
      <c r="M2901" s="184"/>
      <c r="N2901" s="183" t="s">
        <v>34</v>
      </c>
      <c r="O2901" s="184"/>
    </row>
    <row r="2902" spans="1:15" s="176" customFormat="1" ht="15" x14ac:dyDescent="0.15">
      <c r="A2902" s="183" t="s">
        <v>21</v>
      </c>
      <c r="B2902" s="183" t="s">
        <v>54</v>
      </c>
      <c r="C2902" s="184"/>
      <c r="D2902" s="184"/>
      <c r="E2902" s="184"/>
      <c r="F2902" s="185">
        <v>45085</v>
      </c>
      <c r="G2902" s="183" t="s">
        <v>58</v>
      </c>
      <c r="H2902" s="186">
        <v>280000</v>
      </c>
      <c r="I2902" s="183" t="s">
        <v>19</v>
      </c>
      <c r="J2902" s="184"/>
      <c r="K2902" s="184"/>
      <c r="L2902" s="183">
        <v>2022</v>
      </c>
      <c r="M2902" s="184"/>
      <c r="N2902" s="183" t="s">
        <v>34</v>
      </c>
      <c r="O2902" s="184"/>
    </row>
    <row r="2903" spans="1:15" s="176" customFormat="1" ht="15" x14ac:dyDescent="0.15">
      <c r="A2903" s="183" t="s">
        <v>21</v>
      </c>
      <c r="B2903" s="183" t="s">
        <v>54</v>
      </c>
      <c r="C2903" s="184"/>
      <c r="D2903" s="184"/>
      <c r="E2903" s="184"/>
      <c r="F2903" s="185">
        <v>45085</v>
      </c>
      <c r="G2903" s="183" t="s">
        <v>56</v>
      </c>
      <c r="H2903" s="186">
        <v>160000</v>
      </c>
      <c r="I2903" s="183" t="s">
        <v>19</v>
      </c>
      <c r="J2903" s="184"/>
      <c r="K2903" s="184"/>
      <c r="L2903" s="183">
        <v>2022</v>
      </c>
      <c r="M2903" s="184"/>
      <c r="N2903" s="183" t="s">
        <v>34</v>
      </c>
      <c r="O2903" s="184"/>
    </row>
    <row r="2904" spans="1:15" s="176" customFormat="1" ht="15" x14ac:dyDescent="0.15">
      <c r="A2904" s="183" t="s">
        <v>21</v>
      </c>
      <c r="B2904" s="183" t="s">
        <v>54</v>
      </c>
      <c r="C2904" s="184"/>
      <c r="D2904" s="184"/>
      <c r="E2904" s="184"/>
      <c r="F2904" s="185">
        <v>45086</v>
      </c>
      <c r="G2904" s="183" t="s">
        <v>57</v>
      </c>
      <c r="H2904" s="186">
        <v>40000</v>
      </c>
      <c r="I2904" s="183" t="s">
        <v>19</v>
      </c>
      <c r="J2904" s="184"/>
      <c r="K2904" s="184"/>
      <c r="L2904" s="183">
        <v>2022</v>
      </c>
      <c r="M2904" s="184"/>
      <c r="N2904" s="183" t="s">
        <v>34</v>
      </c>
      <c r="O2904" s="184"/>
    </row>
    <row r="2905" spans="1:15" s="176" customFormat="1" ht="15" x14ac:dyDescent="0.15">
      <c r="A2905" s="183" t="s">
        <v>21</v>
      </c>
      <c r="B2905" s="183" t="s">
        <v>54</v>
      </c>
      <c r="C2905" s="184"/>
      <c r="D2905" s="184"/>
      <c r="E2905" s="184"/>
      <c r="F2905" s="185">
        <v>45086</v>
      </c>
      <c r="G2905" s="183" t="s">
        <v>62</v>
      </c>
      <c r="H2905" s="186">
        <v>50000</v>
      </c>
      <c r="I2905" s="183" t="s">
        <v>19</v>
      </c>
      <c r="J2905" s="184"/>
      <c r="K2905" s="184"/>
      <c r="L2905" s="183">
        <v>2022</v>
      </c>
      <c r="M2905" s="184"/>
      <c r="N2905" s="183" t="s">
        <v>34</v>
      </c>
      <c r="O2905" s="184"/>
    </row>
    <row r="2906" spans="1:15" s="176" customFormat="1" ht="15" x14ac:dyDescent="0.15">
      <c r="A2906" s="183" t="s">
        <v>21</v>
      </c>
      <c r="B2906" s="183" t="s">
        <v>54</v>
      </c>
      <c r="C2906" s="184"/>
      <c r="D2906" s="184"/>
      <c r="E2906" s="184"/>
      <c r="F2906" s="185">
        <v>45086</v>
      </c>
      <c r="G2906" s="183" t="s">
        <v>56</v>
      </c>
      <c r="H2906" s="186">
        <v>40000</v>
      </c>
      <c r="I2906" s="183" t="s">
        <v>19</v>
      </c>
      <c r="J2906" s="184"/>
      <c r="K2906" s="184"/>
      <c r="L2906" s="183">
        <v>2022</v>
      </c>
      <c r="M2906" s="184"/>
      <c r="N2906" s="183" t="s">
        <v>34</v>
      </c>
      <c r="O2906" s="184"/>
    </row>
    <row r="2907" spans="1:15" s="176" customFormat="1" ht="15" x14ac:dyDescent="0.15">
      <c r="A2907" s="183" t="s">
        <v>21</v>
      </c>
      <c r="B2907" s="183" t="s">
        <v>54</v>
      </c>
      <c r="C2907" s="184"/>
      <c r="D2907" s="184"/>
      <c r="E2907" s="184"/>
      <c r="F2907" s="185">
        <v>45089</v>
      </c>
      <c r="G2907" s="183" t="s">
        <v>56</v>
      </c>
      <c r="H2907" s="186">
        <v>40000</v>
      </c>
      <c r="I2907" s="183" t="s">
        <v>19</v>
      </c>
      <c r="J2907" s="184"/>
      <c r="K2907" s="184"/>
      <c r="L2907" s="183">
        <v>2022</v>
      </c>
      <c r="M2907" s="184"/>
      <c r="N2907" s="183" t="s">
        <v>34</v>
      </c>
      <c r="O2907" s="184"/>
    </row>
    <row r="2908" spans="1:15" s="176" customFormat="1" ht="15" x14ac:dyDescent="0.15">
      <c r="A2908" s="183" t="s">
        <v>21</v>
      </c>
      <c r="B2908" s="183" t="s">
        <v>54</v>
      </c>
      <c r="C2908" s="184"/>
      <c r="D2908" s="184"/>
      <c r="E2908" s="184"/>
      <c r="F2908" s="185">
        <v>45089</v>
      </c>
      <c r="G2908" s="183" t="s">
        <v>57</v>
      </c>
      <c r="H2908" s="186">
        <v>10000</v>
      </c>
      <c r="I2908" s="183" t="s">
        <v>19</v>
      </c>
      <c r="J2908" s="184"/>
      <c r="K2908" s="184"/>
      <c r="L2908" s="183">
        <v>2022</v>
      </c>
      <c r="M2908" s="184"/>
      <c r="N2908" s="183" t="s">
        <v>34</v>
      </c>
      <c r="O2908" s="184"/>
    </row>
    <row r="2909" spans="1:15" s="176" customFormat="1" ht="15" x14ac:dyDescent="0.15">
      <c r="A2909" s="183" t="s">
        <v>21</v>
      </c>
      <c r="B2909" s="183" t="s">
        <v>54</v>
      </c>
      <c r="C2909" s="184"/>
      <c r="D2909" s="184"/>
      <c r="E2909" s="184"/>
      <c r="F2909" s="185">
        <v>45089</v>
      </c>
      <c r="G2909" s="183" t="s">
        <v>62</v>
      </c>
      <c r="H2909" s="186">
        <v>100000</v>
      </c>
      <c r="I2909" s="183" t="s">
        <v>19</v>
      </c>
      <c r="J2909" s="184"/>
      <c r="K2909" s="184"/>
      <c r="L2909" s="183">
        <v>2022</v>
      </c>
      <c r="M2909" s="184"/>
      <c r="N2909" s="183" t="s">
        <v>34</v>
      </c>
      <c r="O2909" s="184"/>
    </row>
    <row r="2910" spans="1:15" s="176" customFormat="1" ht="15" x14ac:dyDescent="0.15">
      <c r="A2910" s="183" t="s">
        <v>21</v>
      </c>
      <c r="B2910" s="183" t="s">
        <v>54</v>
      </c>
      <c r="C2910" s="184"/>
      <c r="D2910" s="184"/>
      <c r="E2910" s="184"/>
      <c r="F2910" s="185">
        <v>45089</v>
      </c>
      <c r="G2910" s="183" t="s">
        <v>58</v>
      </c>
      <c r="H2910" s="186">
        <v>100000</v>
      </c>
      <c r="I2910" s="183" t="s">
        <v>19</v>
      </c>
      <c r="J2910" s="184"/>
      <c r="K2910" s="184"/>
      <c r="L2910" s="183">
        <v>2022</v>
      </c>
      <c r="M2910" s="184"/>
      <c r="N2910" s="183" t="s">
        <v>34</v>
      </c>
      <c r="O2910" s="184"/>
    </row>
    <row r="2911" spans="1:15" s="176" customFormat="1" ht="15" x14ac:dyDescent="0.15">
      <c r="A2911" s="183" t="s">
        <v>21</v>
      </c>
      <c r="B2911" s="183" t="s">
        <v>54</v>
      </c>
      <c r="C2911" s="184"/>
      <c r="D2911" s="184"/>
      <c r="E2911" s="184"/>
      <c r="F2911" s="185">
        <v>45090</v>
      </c>
      <c r="G2911" s="183" t="s">
        <v>62</v>
      </c>
      <c r="H2911" s="186">
        <v>50000</v>
      </c>
      <c r="I2911" s="183" t="s">
        <v>19</v>
      </c>
      <c r="J2911" s="184"/>
      <c r="K2911" s="184"/>
      <c r="L2911" s="183">
        <v>2022</v>
      </c>
      <c r="M2911" s="184"/>
      <c r="N2911" s="183" t="s">
        <v>34</v>
      </c>
      <c r="O2911" s="184"/>
    </row>
    <row r="2912" spans="1:15" s="176" customFormat="1" ht="15" x14ac:dyDescent="0.15">
      <c r="A2912" s="183" t="s">
        <v>21</v>
      </c>
      <c r="B2912" s="183" t="s">
        <v>54</v>
      </c>
      <c r="C2912" s="184"/>
      <c r="D2912" s="184"/>
      <c r="E2912" s="184"/>
      <c r="F2912" s="185">
        <v>45090</v>
      </c>
      <c r="G2912" s="183" t="s">
        <v>58</v>
      </c>
      <c r="H2912" s="186">
        <v>30000</v>
      </c>
      <c r="I2912" s="183" t="s">
        <v>19</v>
      </c>
      <c r="J2912" s="184"/>
      <c r="K2912" s="184"/>
      <c r="L2912" s="183">
        <v>2022</v>
      </c>
      <c r="M2912" s="184"/>
      <c r="N2912" s="183" t="s">
        <v>34</v>
      </c>
      <c r="O2912" s="184"/>
    </row>
    <row r="2913" spans="1:15" s="176" customFormat="1" ht="15" x14ac:dyDescent="0.15">
      <c r="A2913" s="183" t="s">
        <v>21</v>
      </c>
      <c r="B2913" s="183" t="s">
        <v>54</v>
      </c>
      <c r="C2913" s="184"/>
      <c r="D2913" s="184"/>
      <c r="E2913" s="184"/>
      <c r="F2913" s="185">
        <v>45090</v>
      </c>
      <c r="G2913" s="183" t="s">
        <v>56</v>
      </c>
      <c r="H2913" s="186">
        <v>80000</v>
      </c>
      <c r="I2913" s="183" t="s">
        <v>19</v>
      </c>
      <c r="J2913" s="184"/>
      <c r="K2913" s="184"/>
      <c r="L2913" s="183">
        <v>2022</v>
      </c>
      <c r="M2913" s="184"/>
      <c r="N2913" s="183" t="s">
        <v>34</v>
      </c>
      <c r="O2913" s="184"/>
    </row>
    <row r="2914" spans="1:15" s="176" customFormat="1" ht="15" x14ac:dyDescent="0.15">
      <c r="A2914" s="183" t="s">
        <v>21</v>
      </c>
      <c r="B2914" s="183" t="s">
        <v>54</v>
      </c>
      <c r="C2914" s="184"/>
      <c r="D2914" s="184"/>
      <c r="E2914" s="184"/>
      <c r="F2914" s="185">
        <v>45090</v>
      </c>
      <c r="G2914" s="183" t="s">
        <v>57</v>
      </c>
      <c r="H2914" s="186">
        <v>40000</v>
      </c>
      <c r="I2914" s="183" t="s">
        <v>19</v>
      </c>
      <c r="J2914" s="184"/>
      <c r="K2914" s="184"/>
      <c r="L2914" s="183">
        <v>2022</v>
      </c>
      <c r="M2914" s="184"/>
      <c r="N2914" s="183" t="s">
        <v>34</v>
      </c>
      <c r="O2914" s="184"/>
    </row>
    <row r="2915" spans="1:15" s="176" customFormat="1" ht="15" x14ac:dyDescent="0.15">
      <c r="A2915" s="183" t="s">
        <v>21</v>
      </c>
      <c r="B2915" s="183" t="s">
        <v>54</v>
      </c>
      <c r="C2915" s="184"/>
      <c r="D2915" s="184"/>
      <c r="E2915" s="184"/>
      <c r="F2915" s="185">
        <v>45091</v>
      </c>
      <c r="G2915" s="183" t="s">
        <v>62</v>
      </c>
      <c r="H2915" s="186">
        <v>40000</v>
      </c>
      <c r="I2915" s="183" t="s">
        <v>19</v>
      </c>
      <c r="J2915" s="184"/>
      <c r="K2915" s="184"/>
      <c r="L2915" s="183">
        <v>2022</v>
      </c>
      <c r="M2915" s="184"/>
      <c r="N2915" s="183" t="s">
        <v>34</v>
      </c>
      <c r="O2915" s="184"/>
    </row>
    <row r="2916" spans="1:15" s="176" customFormat="1" ht="15" x14ac:dyDescent="0.15">
      <c r="A2916" s="183" t="s">
        <v>21</v>
      </c>
      <c r="B2916" s="183" t="s">
        <v>54</v>
      </c>
      <c r="C2916" s="184"/>
      <c r="D2916" s="184"/>
      <c r="E2916" s="184"/>
      <c r="F2916" s="185">
        <v>45091</v>
      </c>
      <c r="G2916" s="183" t="s">
        <v>56</v>
      </c>
      <c r="H2916" s="186">
        <v>160000</v>
      </c>
      <c r="I2916" s="183" t="s">
        <v>19</v>
      </c>
      <c r="J2916" s="184"/>
      <c r="K2916" s="184"/>
      <c r="L2916" s="183">
        <v>2022</v>
      </c>
      <c r="M2916" s="184"/>
      <c r="N2916" s="183" t="s">
        <v>34</v>
      </c>
      <c r="O2916" s="184"/>
    </row>
    <row r="2917" spans="1:15" s="176" customFormat="1" ht="15" x14ac:dyDescent="0.15">
      <c r="A2917" s="183" t="s">
        <v>21</v>
      </c>
      <c r="B2917" s="183" t="s">
        <v>54</v>
      </c>
      <c r="C2917" s="184"/>
      <c r="D2917" s="184"/>
      <c r="E2917" s="184"/>
      <c r="F2917" s="185">
        <v>45092</v>
      </c>
      <c r="G2917" s="183" t="s">
        <v>62</v>
      </c>
      <c r="H2917" s="186">
        <v>30000</v>
      </c>
      <c r="I2917" s="183" t="s">
        <v>19</v>
      </c>
      <c r="J2917" s="184"/>
      <c r="K2917" s="184"/>
      <c r="L2917" s="183">
        <v>2022</v>
      </c>
      <c r="M2917" s="184"/>
      <c r="N2917" s="183" t="s">
        <v>34</v>
      </c>
      <c r="O2917" s="184"/>
    </row>
    <row r="2918" spans="1:15" s="176" customFormat="1" ht="15" x14ac:dyDescent="0.15">
      <c r="A2918" s="183" t="s">
        <v>21</v>
      </c>
      <c r="B2918" s="183" t="s">
        <v>54</v>
      </c>
      <c r="C2918" s="184"/>
      <c r="D2918" s="184"/>
      <c r="E2918" s="184"/>
      <c r="F2918" s="185">
        <v>45092</v>
      </c>
      <c r="G2918" s="183" t="s">
        <v>57</v>
      </c>
      <c r="H2918" s="186">
        <v>10000</v>
      </c>
      <c r="I2918" s="183" t="s">
        <v>19</v>
      </c>
      <c r="J2918" s="184"/>
      <c r="K2918" s="184"/>
      <c r="L2918" s="183">
        <v>2022</v>
      </c>
      <c r="M2918" s="184"/>
      <c r="N2918" s="183" t="s">
        <v>34</v>
      </c>
      <c r="O2918" s="184"/>
    </row>
    <row r="2919" spans="1:15" s="176" customFormat="1" ht="15" x14ac:dyDescent="0.15">
      <c r="A2919" s="183" t="s">
        <v>21</v>
      </c>
      <c r="B2919" s="183" t="s">
        <v>54</v>
      </c>
      <c r="C2919" s="184"/>
      <c r="D2919" s="184"/>
      <c r="E2919" s="184"/>
      <c r="F2919" s="185">
        <v>45092</v>
      </c>
      <c r="G2919" s="183" t="s">
        <v>56</v>
      </c>
      <c r="H2919" s="186">
        <v>130000</v>
      </c>
      <c r="I2919" s="183" t="s">
        <v>19</v>
      </c>
      <c r="J2919" s="184"/>
      <c r="K2919" s="184"/>
      <c r="L2919" s="183">
        <v>2022</v>
      </c>
      <c r="M2919" s="184"/>
      <c r="N2919" s="183" t="s">
        <v>34</v>
      </c>
      <c r="O2919" s="184"/>
    </row>
    <row r="2920" spans="1:15" s="176" customFormat="1" ht="15" x14ac:dyDescent="0.15">
      <c r="A2920" s="183" t="s">
        <v>21</v>
      </c>
      <c r="B2920" s="183" t="s">
        <v>54</v>
      </c>
      <c r="C2920" s="184"/>
      <c r="D2920" s="184"/>
      <c r="E2920" s="184"/>
      <c r="F2920" s="185">
        <v>45093</v>
      </c>
      <c r="G2920" s="183" t="s">
        <v>58</v>
      </c>
      <c r="H2920" s="186">
        <v>170000</v>
      </c>
      <c r="I2920" s="183" t="s">
        <v>19</v>
      </c>
      <c r="J2920" s="184"/>
      <c r="K2920" s="184"/>
      <c r="L2920" s="183">
        <v>2022</v>
      </c>
      <c r="M2920" s="184"/>
      <c r="N2920" s="183" t="s">
        <v>34</v>
      </c>
      <c r="O2920" s="184"/>
    </row>
    <row r="2921" spans="1:15" s="176" customFormat="1" ht="15" x14ac:dyDescent="0.15">
      <c r="A2921" s="183" t="s">
        <v>21</v>
      </c>
      <c r="B2921" s="183" t="s">
        <v>54</v>
      </c>
      <c r="C2921" s="184"/>
      <c r="D2921" s="184"/>
      <c r="E2921" s="184"/>
      <c r="F2921" s="185">
        <v>45093</v>
      </c>
      <c r="G2921" s="183" t="s">
        <v>62</v>
      </c>
      <c r="H2921" s="186">
        <v>30000</v>
      </c>
      <c r="I2921" s="183" t="s">
        <v>19</v>
      </c>
      <c r="J2921" s="184"/>
      <c r="K2921" s="184"/>
      <c r="L2921" s="183">
        <v>2022</v>
      </c>
      <c r="M2921" s="184"/>
      <c r="N2921" s="183" t="s">
        <v>34</v>
      </c>
      <c r="O2921" s="184"/>
    </row>
    <row r="2922" spans="1:15" s="176" customFormat="1" ht="15" x14ac:dyDescent="0.15">
      <c r="A2922" s="183" t="s">
        <v>21</v>
      </c>
      <c r="B2922" s="183" t="s">
        <v>54</v>
      </c>
      <c r="C2922" s="184"/>
      <c r="D2922" s="184"/>
      <c r="E2922" s="184"/>
      <c r="F2922" s="185">
        <v>45093</v>
      </c>
      <c r="G2922" s="183" t="s">
        <v>57</v>
      </c>
      <c r="H2922" s="186">
        <v>80000</v>
      </c>
      <c r="I2922" s="183" t="s">
        <v>19</v>
      </c>
      <c r="J2922" s="184"/>
      <c r="K2922" s="184"/>
      <c r="L2922" s="183">
        <v>2022</v>
      </c>
      <c r="M2922" s="184"/>
      <c r="N2922" s="183" t="s">
        <v>34</v>
      </c>
      <c r="O2922" s="184"/>
    </row>
    <row r="2923" spans="1:15" s="176" customFormat="1" ht="15" x14ac:dyDescent="0.15">
      <c r="A2923" s="183" t="s">
        <v>21</v>
      </c>
      <c r="B2923" s="183" t="s">
        <v>54</v>
      </c>
      <c r="C2923" s="184"/>
      <c r="D2923" s="184"/>
      <c r="E2923" s="184"/>
      <c r="F2923" s="185">
        <v>45093</v>
      </c>
      <c r="G2923" s="183" t="s">
        <v>56</v>
      </c>
      <c r="H2923" s="186">
        <v>80000</v>
      </c>
      <c r="I2923" s="183" t="s">
        <v>19</v>
      </c>
      <c r="J2923" s="184"/>
      <c r="K2923" s="184"/>
      <c r="L2923" s="183">
        <v>2022</v>
      </c>
      <c r="M2923" s="184"/>
      <c r="N2923" s="183" t="s">
        <v>34</v>
      </c>
      <c r="O2923" s="184"/>
    </row>
    <row r="2924" spans="1:15" s="176" customFormat="1" ht="15" x14ac:dyDescent="0.15">
      <c r="A2924" s="183" t="s">
        <v>21</v>
      </c>
      <c r="B2924" s="183" t="s">
        <v>54</v>
      </c>
      <c r="C2924" s="184"/>
      <c r="D2924" s="184"/>
      <c r="E2924" s="184"/>
      <c r="F2924" s="185">
        <v>45097</v>
      </c>
      <c r="G2924" s="183" t="s">
        <v>58</v>
      </c>
      <c r="H2924" s="186">
        <v>170000</v>
      </c>
      <c r="I2924" s="183" t="s">
        <v>19</v>
      </c>
      <c r="J2924" s="184"/>
      <c r="K2924" s="184"/>
      <c r="L2924" s="183">
        <v>2022</v>
      </c>
      <c r="M2924" s="184"/>
      <c r="N2924" s="183" t="s">
        <v>34</v>
      </c>
      <c r="O2924" s="184"/>
    </row>
    <row r="2925" spans="1:15" s="176" customFormat="1" ht="15" x14ac:dyDescent="0.15">
      <c r="A2925" s="183" t="s">
        <v>21</v>
      </c>
      <c r="B2925" s="183" t="s">
        <v>54</v>
      </c>
      <c r="C2925" s="184"/>
      <c r="D2925" s="184"/>
      <c r="E2925" s="184"/>
      <c r="F2925" s="185">
        <v>45097</v>
      </c>
      <c r="G2925" s="183" t="s">
        <v>57</v>
      </c>
      <c r="H2925" s="186">
        <v>10000</v>
      </c>
      <c r="I2925" s="183" t="s">
        <v>19</v>
      </c>
      <c r="J2925" s="184"/>
      <c r="K2925" s="184"/>
      <c r="L2925" s="183">
        <v>2022</v>
      </c>
      <c r="M2925" s="184"/>
      <c r="N2925" s="183" t="s">
        <v>34</v>
      </c>
      <c r="O2925" s="184"/>
    </row>
    <row r="2926" spans="1:15" s="176" customFormat="1" ht="15" x14ac:dyDescent="0.15">
      <c r="A2926" s="183" t="s">
        <v>21</v>
      </c>
      <c r="B2926" s="183" t="s">
        <v>54</v>
      </c>
      <c r="C2926" s="184"/>
      <c r="D2926" s="184"/>
      <c r="E2926" s="184"/>
      <c r="F2926" s="185">
        <v>45097</v>
      </c>
      <c r="G2926" s="183" t="s">
        <v>62</v>
      </c>
      <c r="H2926" s="186">
        <v>10000</v>
      </c>
      <c r="I2926" s="183" t="s">
        <v>19</v>
      </c>
      <c r="J2926" s="184"/>
      <c r="K2926" s="184"/>
      <c r="L2926" s="183">
        <v>2022</v>
      </c>
      <c r="M2926" s="184"/>
      <c r="N2926" s="183" t="s">
        <v>34</v>
      </c>
      <c r="O2926" s="184"/>
    </row>
    <row r="2927" spans="1:15" s="176" customFormat="1" ht="15" x14ac:dyDescent="0.15">
      <c r="A2927" s="183" t="s">
        <v>21</v>
      </c>
      <c r="B2927" s="183" t="s">
        <v>54</v>
      </c>
      <c r="C2927" s="184"/>
      <c r="D2927" s="184"/>
      <c r="E2927" s="184"/>
      <c r="F2927" s="185">
        <v>45098</v>
      </c>
      <c r="G2927" s="183" t="s">
        <v>58</v>
      </c>
      <c r="H2927" s="186">
        <v>290000</v>
      </c>
      <c r="I2927" s="183" t="s">
        <v>19</v>
      </c>
      <c r="J2927" s="184"/>
      <c r="K2927" s="184"/>
      <c r="L2927" s="183">
        <v>2022</v>
      </c>
      <c r="M2927" s="184"/>
      <c r="N2927" s="183" t="s">
        <v>34</v>
      </c>
      <c r="O2927" s="184"/>
    </row>
    <row r="2928" spans="1:15" s="176" customFormat="1" ht="15" x14ac:dyDescent="0.15">
      <c r="A2928" s="183" t="s">
        <v>21</v>
      </c>
      <c r="B2928" s="183" t="s">
        <v>54</v>
      </c>
      <c r="C2928" s="184"/>
      <c r="D2928" s="184"/>
      <c r="E2928" s="184"/>
      <c r="F2928" s="185">
        <v>45098</v>
      </c>
      <c r="G2928" s="183" t="s">
        <v>62</v>
      </c>
      <c r="H2928" s="186">
        <v>20000</v>
      </c>
      <c r="I2928" s="183" t="s">
        <v>19</v>
      </c>
      <c r="J2928" s="184"/>
      <c r="K2928" s="184"/>
      <c r="L2928" s="183">
        <v>2022</v>
      </c>
      <c r="M2928" s="184"/>
      <c r="N2928" s="183" t="s">
        <v>34</v>
      </c>
      <c r="O2928" s="184"/>
    </row>
    <row r="2929" spans="1:15" s="176" customFormat="1" ht="15" x14ac:dyDescent="0.15">
      <c r="A2929" s="183" t="s">
        <v>21</v>
      </c>
      <c r="B2929" s="183" t="s">
        <v>54</v>
      </c>
      <c r="C2929" s="184"/>
      <c r="D2929" s="184"/>
      <c r="E2929" s="184"/>
      <c r="F2929" s="185">
        <v>45098</v>
      </c>
      <c r="G2929" s="183" t="s">
        <v>56</v>
      </c>
      <c r="H2929" s="186">
        <v>80000</v>
      </c>
      <c r="I2929" s="183" t="s">
        <v>19</v>
      </c>
      <c r="J2929" s="184"/>
      <c r="K2929" s="184"/>
      <c r="L2929" s="183">
        <v>2022</v>
      </c>
      <c r="M2929" s="184"/>
      <c r="N2929" s="183" t="s">
        <v>34</v>
      </c>
      <c r="O2929" s="184"/>
    </row>
    <row r="2930" spans="1:15" s="176" customFormat="1" ht="15" x14ac:dyDescent="0.15">
      <c r="A2930" s="183" t="s">
        <v>21</v>
      </c>
      <c r="B2930" s="183" t="s">
        <v>54</v>
      </c>
      <c r="C2930" s="184"/>
      <c r="D2930" s="184"/>
      <c r="E2930" s="184"/>
      <c r="F2930" s="185">
        <v>45098</v>
      </c>
      <c r="G2930" s="183" t="s">
        <v>57</v>
      </c>
      <c r="H2930" s="186">
        <v>0</v>
      </c>
      <c r="I2930" s="183" t="s">
        <v>19</v>
      </c>
      <c r="J2930" s="184"/>
      <c r="K2930" s="184"/>
      <c r="L2930" s="183">
        <v>2022</v>
      </c>
      <c r="M2930" s="184"/>
      <c r="N2930" s="183" t="s">
        <v>34</v>
      </c>
      <c r="O2930" s="184"/>
    </row>
    <row r="2931" spans="1:15" s="176" customFormat="1" ht="15" x14ac:dyDescent="0.15">
      <c r="A2931" s="183" t="s">
        <v>21</v>
      </c>
      <c r="B2931" s="183" t="s">
        <v>54</v>
      </c>
      <c r="C2931" s="184"/>
      <c r="D2931" s="184"/>
      <c r="E2931" s="184"/>
      <c r="F2931" s="185">
        <v>45099</v>
      </c>
      <c r="G2931" s="183" t="s">
        <v>58</v>
      </c>
      <c r="H2931" s="186">
        <v>50000</v>
      </c>
      <c r="I2931" s="183" t="s">
        <v>19</v>
      </c>
      <c r="J2931" s="184"/>
      <c r="K2931" s="184"/>
      <c r="L2931" s="183">
        <v>2022</v>
      </c>
      <c r="M2931" s="184"/>
      <c r="N2931" s="183" t="s">
        <v>34</v>
      </c>
      <c r="O2931" s="184"/>
    </row>
    <row r="2932" spans="1:15" s="176" customFormat="1" ht="15" x14ac:dyDescent="0.15">
      <c r="A2932" s="183" t="s">
        <v>21</v>
      </c>
      <c r="B2932" s="183" t="s">
        <v>54</v>
      </c>
      <c r="C2932" s="184"/>
      <c r="D2932" s="184"/>
      <c r="E2932" s="184"/>
      <c r="F2932" s="185">
        <v>45099</v>
      </c>
      <c r="G2932" s="183" t="s">
        <v>57</v>
      </c>
      <c r="H2932" s="186">
        <v>0</v>
      </c>
      <c r="I2932" s="183" t="s">
        <v>19</v>
      </c>
      <c r="J2932" s="184"/>
      <c r="K2932" s="184"/>
      <c r="L2932" s="183">
        <v>2022</v>
      </c>
      <c r="M2932" s="184"/>
      <c r="N2932" s="183" t="s">
        <v>34</v>
      </c>
      <c r="O2932" s="184"/>
    </row>
    <row r="2933" spans="1:15" s="176" customFormat="1" ht="15" x14ac:dyDescent="0.15">
      <c r="A2933" s="183" t="s">
        <v>21</v>
      </c>
      <c r="B2933" s="183" t="s">
        <v>54</v>
      </c>
      <c r="C2933" s="184"/>
      <c r="D2933" s="184"/>
      <c r="E2933" s="184"/>
      <c r="F2933" s="185">
        <v>45099</v>
      </c>
      <c r="G2933" s="183" t="s">
        <v>56</v>
      </c>
      <c r="H2933" s="186">
        <v>50000</v>
      </c>
      <c r="I2933" s="183" t="s">
        <v>19</v>
      </c>
      <c r="J2933" s="184"/>
      <c r="K2933" s="184"/>
      <c r="L2933" s="183">
        <v>2022</v>
      </c>
      <c r="M2933" s="184"/>
      <c r="N2933" s="183" t="s">
        <v>34</v>
      </c>
      <c r="O2933" s="184"/>
    </row>
    <row r="2934" spans="1:15" s="176" customFormat="1" ht="15" x14ac:dyDescent="0.15">
      <c r="A2934" s="183" t="s">
        <v>21</v>
      </c>
      <c r="B2934" s="183" t="s">
        <v>54</v>
      </c>
      <c r="C2934" s="184"/>
      <c r="D2934" s="184"/>
      <c r="E2934" s="184"/>
      <c r="F2934" s="185">
        <v>45099</v>
      </c>
      <c r="G2934" s="183" t="s">
        <v>62</v>
      </c>
      <c r="H2934" s="186">
        <v>170000</v>
      </c>
      <c r="I2934" s="183" t="s">
        <v>19</v>
      </c>
      <c r="J2934" s="184"/>
      <c r="K2934" s="184"/>
      <c r="L2934" s="183">
        <v>2022</v>
      </c>
      <c r="M2934" s="184"/>
      <c r="N2934" s="183" t="s">
        <v>34</v>
      </c>
      <c r="O2934" s="184"/>
    </row>
    <row r="2935" spans="1:15" s="176" customFormat="1" ht="15" x14ac:dyDescent="0.15">
      <c r="A2935" s="183" t="s">
        <v>21</v>
      </c>
      <c r="B2935" s="183" t="s">
        <v>54</v>
      </c>
      <c r="C2935" s="184"/>
      <c r="D2935" s="184"/>
      <c r="E2935" s="184"/>
      <c r="F2935" s="185">
        <v>45100</v>
      </c>
      <c r="G2935" s="183" t="s">
        <v>57</v>
      </c>
      <c r="H2935" s="186">
        <v>10000</v>
      </c>
      <c r="I2935" s="183" t="s">
        <v>19</v>
      </c>
      <c r="J2935" s="184"/>
      <c r="K2935" s="184"/>
      <c r="L2935" s="183">
        <v>2022</v>
      </c>
      <c r="M2935" s="184"/>
      <c r="N2935" s="183" t="s">
        <v>34</v>
      </c>
      <c r="O2935" s="184"/>
    </row>
    <row r="2936" spans="1:15" s="176" customFormat="1" ht="15" x14ac:dyDescent="0.15">
      <c r="A2936" s="183" t="s">
        <v>21</v>
      </c>
      <c r="B2936" s="183" t="s">
        <v>54</v>
      </c>
      <c r="C2936" s="184"/>
      <c r="D2936" s="184"/>
      <c r="E2936" s="184"/>
      <c r="F2936" s="185">
        <v>45100</v>
      </c>
      <c r="G2936" s="183" t="s">
        <v>56</v>
      </c>
      <c r="H2936" s="186">
        <v>40000</v>
      </c>
      <c r="I2936" s="183" t="s">
        <v>19</v>
      </c>
      <c r="J2936" s="184"/>
      <c r="K2936" s="184"/>
      <c r="L2936" s="183">
        <v>2022</v>
      </c>
      <c r="M2936" s="184"/>
      <c r="N2936" s="183" t="s">
        <v>34</v>
      </c>
      <c r="O2936" s="184"/>
    </row>
    <row r="2937" spans="1:15" s="176" customFormat="1" ht="15" x14ac:dyDescent="0.15">
      <c r="A2937" s="183" t="s">
        <v>21</v>
      </c>
      <c r="B2937" s="183" t="s">
        <v>54</v>
      </c>
      <c r="C2937" s="184"/>
      <c r="D2937" s="184"/>
      <c r="E2937" s="184"/>
      <c r="F2937" s="185">
        <v>45100</v>
      </c>
      <c r="G2937" s="183" t="s">
        <v>62</v>
      </c>
      <c r="H2937" s="186">
        <v>110000</v>
      </c>
      <c r="I2937" s="183" t="s">
        <v>19</v>
      </c>
      <c r="J2937" s="184"/>
      <c r="K2937" s="184"/>
      <c r="L2937" s="183">
        <v>2022</v>
      </c>
      <c r="M2937" s="184"/>
      <c r="N2937" s="183" t="s">
        <v>34</v>
      </c>
      <c r="O2937" s="184"/>
    </row>
    <row r="2938" spans="1:15" s="176" customFormat="1" ht="15" x14ac:dyDescent="0.15">
      <c r="A2938" s="183" t="s">
        <v>21</v>
      </c>
      <c r="B2938" s="183" t="s">
        <v>54</v>
      </c>
      <c r="C2938" s="184"/>
      <c r="D2938" s="184"/>
      <c r="E2938" s="184"/>
      <c r="F2938" s="185">
        <v>45103</v>
      </c>
      <c r="G2938" s="183" t="s">
        <v>58</v>
      </c>
      <c r="H2938" s="186">
        <v>10000</v>
      </c>
      <c r="I2938" s="183" t="s">
        <v>19</v>
      </c>
      <c r="J2938" s="184"/>
      <c r="K2938" s="184"/>
      <c r="L2938" s="183">
        <v>2022</v>
      </c>
      <c r="M2938" s="184"/>
      <c r="N2938" s="183" t="s">
        <v>34</v>
      </c>
      <c r="O2938" s="184"/>
    </row>
    <row r="2939" spans="1:15" s="176" customFormat="1" ht="15" x14ac:dyDescent="0.15">
      <c r="A2939" s="183" t="s">
        <v>21</v>
      </c>
      <c r="B2939" s="183" t="s">
        <v>54</v>
      </c>
      <c r="C2939" s="184"/>
      <c r="D2939" s="184"/>
      <c r="E2939" s="184"/>
      <c r="F2939" s="185">
        <v>45103</v>
      </c>
      <c r="G2939" s="183" t="s">
        <v>57</v>
      </c>
      <c r="H2939" s="186">
        <v>100000</v>
      </c>
      <c r="I2939" s="183" t="s">
        <v>19</v>
      </c>
      <c r="J2939" s="184"/>
      <c r="K2939" s="184"/>
      <c r="L2939" s="183">
        <v>2022</v>
      </c>
      <c r="M2939" s="184"/>
      <c r="N2939" s="183" t="s">
        <v>34</v>
      </c>
      <c r="O2939" s="184"/>
    </row>
    <row r="2940" spans="1:15" s="176" customFormat="1" ht="15" x14ac:dyDescent="0.15">
      <c r="A2940" s="183" t="s">
        <v>21</v>
      </c>
      <c r="B2940" s="183" t="s">
        <v>54</v>
      </c>
      <c r="C2940" s="184"/>
      <c r="D2940" s="184"/>
      <c r="E2940" s="184"/>
      <c r="F2940" s="185">
        <v>45103</v>
      </c>
      <c r="G2940" s="183" t="s">
        <v>62</v>
      </c>
      <c r="H2940" s="186">
        <v>10000</v>
      </c>
      <c r="I2940" s="183" t="s">
        <v>19</v>
      </c>
      <c r="J2940" s="184"/>
      <c r="K2940" s="184"/>
      <c r="L2940" s="183">
        <v>2022</v>
      </c>
      <c r="M2940" s="184"/>
      <c r="N2940" s="183" t="s">
        <v>34</v>
      </c>
      <c r="O2940" s="184"/>
    </row>
    <row r="2941" spans="1:15" s="176" customFormat="1" ht="15" x14ac:dyDescent="0.15">
      <c r="A2941" s="183" t="s">
        <v>21</v>
      </c>
      <c r="B2941" s="183" t="s">
        <v>54</v>
      </c>
      <c r="C2941" s="184"/>
      <c r="D2941" s="184"/>
      <c r="E2941" s="184"/>
      <c r="F2941" s="185">
        <v>45103</v>
      </c>
      <c r="G2941" s="183" t="s">
        <v>56</v>
      </c>
      <c r="H2941" s="186">
        <v>40000</v>
      </c>
      <c r="I2941" s="183" t="s">
        <v>19</v>
      </c>
      <c r="J2941" s="184"/>
      <c r="K2941" s="184"/>
      <c r="L2941" s="183">
        <v>2022</v>
      </c>
      <c r="M2941" s="184"/>
      <c r="N2941" s="183" t="s">
        <v>34</v>
      </c>
      <c r="O2941" s="184"/>
    </row>
    <row r="2942" spans="1:15" s="176" customFormat="1" ht="15" x14ac:dyDescent="0.15">
      <c r="A2942" s="183" t="s">
        <v>21</v>
      </c>
      <c r="B2942" s="183" t="s">
        <v>54</v>
      </c>
      <c r="C2942" s="184"/>
      <c r="D2942" s="184"/>
      <c r="E2942" s="184"/>
      <c r="F2942" s="185">
        <v>45104</v>
      </c>
      <c r="G2942" s="183" t="s">
        <v>57</v>
      </c>
      <c r="H2942" s="186">
        <v>40000</v>
      </c>
      <c r="I2942" s="183" t="s">
        <v>19</v>
      </c>
      <c r="J2942" s="184"/>
      <c r="K2942" s="184"/>
      <c r="L2942" s="183">
        <v>2022</v>
      </c>
      <c r="M2942" s="184"/>
      <c r="N2942" s="183" t="s">
        <v>34</v>
      </c>
      <c r="O2942" s="184"/>
    </row>
    <row r="2943" spans="1:15" s="176" customFormat="1" ht="15" x14ac:dyDescent="0.15">
      <c r="A2943" s="183" t="s">
        <v>21</v>
      </c>
      <c r="B2943" s="183" t="s">
        <v>54</v>
      </c>
      <c r="C2943" s="184"/>
      <c r="D2943" s="184"/>
      <c r="E2943" s="184"/>
      <c r="F2943" s="185">
        <v>45104</v>
      </c>
      <c r="G2943" s="183" t="s">
        <v>62</v>
      </c>
      <c r="H2943" s="186">
        <v>110000</v>
      </c>
      <c r="I2943" s="183" t="s">
        <v>19</v>
      </c>
      <c r="J2943" s="184"/>
      <c r="K2943" s="184"/>
      <c r="L2943" s="183">
        <v>2022</v>
      </c>
      <c r="M2943" s="184"/>
      <c r="N2943" s="183" t="s">
        <v>34</v>
      </c>
      <c r="O2943" s="184"/>
    </row>
    <row r="2944" spans="1:15" s="176" customFormat="1" ht="15" x14ac:dyDescent="0.15">
      <c r="A2944" s="183" t="s">
        <v>21</v>
      </c>
      <c r="B2944" s="183" t="s">
        <v>54</v>
      </c>
      <c r="C2944" s="184"/>
      <c r="D2944" s="184"/>
      <c r="E2944" s="184"/>
      <c r="F2944" s="185">
        <v>45105</v>
      </c>
      <c r="G2944" s="183" t="s">
        <v>57</v>
      </c>
      <c r="H2944" s="186">
        <v>40000</v>
      </c>
      <c r="I2944" s="183" t="s">
        <v>19</v>
      </c>
      <c r="J2944" s="184"/>
      <c r="K2944" s="184"/>
      <c r="L2944" s="183">
        <v>2022</v>
      </c>
      <c r="M2944" s="184"/>
      <c r="N2944" s="183" t="s">
        <v>34</v>
      </c>
      <c r="O2944" s="184"/>
    </row>
    <row r="2945" spans="1:15" s="176" customFormat="1" ht="15" x14ac:dyDescent="0.15">
      <c r="A2945" s="183" t="s">
        <v>21</v>
      </c>
      <c r="B2945" s="183" t="s">
        <v>54</v>
      </c>
      <c r="C2945" s="184"/>
      <c r="D2945" s="184"/>
      <c r="E2945" s="184"/>
      <c r="F2945" s="185">
        <v>45105</v>
      </c>
      <c r="G2945" s="183" t="s">
        <v>62</v>
      </c>
      <c r="H2945" s="186">
        <v>100000</v>
      </c>
      <c r="I2945" s="183" t="s">
        <v>19</v>
      </c>
      <c r="J2945" s="184"/>
      <c r="K2945" s="184"/>
      <c r="L2945" s="183">
        <v>2022</v>
      </c>
      <c r="M2945" s="184"/>
      <c r="N2945" s="183" t="s">
        <v>34</v>
      </c>
      <c r="O2945" s="184"/>
    </row>
    <row r="2946" spans="1:15" s="176" customFormat="1" ht="15" x14ac:dyDescent="0.15">
      <c r="A2946" s="183" t="s">
        <v>21</v>
      </c>
      <c r="B2946" s="183" t="s">
        <v>54</v>
      </c>
      <c r="C2946" s="184"/>
      <c r="D2946" s="184"/>
      <c r="E2946" s="184"/>
      <c r="F2946" s="185">
        <v>45106</v>
      </c>
      <c r="G2946" s="183" t="s">
        <v>64</v>
      </c>
      <c r="H2946" s="186">
        <v>260000</v>
      </c>
      <c r="I2946" s="183" t="s">
        <v>19</v>
      </c>
      <c r="J2946" s="184"/>
      <c r="K2946" s="184"/>
      <c r="L2946" s="183">
        <v>2022</v>
      </c>
      <c r="M2946" s="184"/>
      <c r="N2946" s="183" t="s">
        <v>34</v>
      </c>
      <c r="O2946" s="184"/>
    </row>
    <row r="2947" spans="1:15" s="176" customFormat="1" ht="15" x14ac:dyDescent="0.15">
      <c r="A2947" s="183" t="s">
        <v>21</v>
      </c>
      <c r="B2947" s="183" t="s">
        <v>54</v>
      </c>
      <c r="C2947" s="184"/>
      <c r="D2947" s="184"/>
      <c r="E2947" s="184"/>
      <c r="F2947" s="185">
        <v>45106</v>
      </c>
      <c r="G2947" s="183" t="s">
        <v>62</v>
      </c>
      <c r="H2947" s="186">
        <v>30000</v>
      </c>
      <c r="I2947" s="183" t="s">
        <v>19</v>
      </c>
      <c r="J2947" s="184"/>
      <c r="K2947" s="184"/>
      <c r="L2947" s="183">
        <v>2022</v>
      </c>
      <c r="M2947" s="184"/>
      <c r="N2947" s="183" t="s">
        <v>34</v>
      </c>
      <c r="O2947" s="184"/>
    </row>
    <row r="2948" spans="1:15" s="176" customFormat="1" ht="15" x14ac:dyDescent="0.15">
      <c r="A2948" s="183" t="s">
        <v>21</v>
      </c>
      <c r="B2948" s="183" t="s">
        <v>54</v>
      </c>
      <c r="C2948" s="184"/>
      <c r="D2948" s="184"/>
      <c r="E2948" s="184"/>
      <c r="F2948" s="185">
        <v>45106</v>
      </c>
      <c r="G2948" s="183" t="s">
        <v>56</v>
      </c>
      <c r="H2948" s="186">
        <v>80000</v>
      </c>
      <c r="I2948" s="183" t="s">
        <v>19</v>
      </c>
      <c r="J2948" s="184"/>
      <c r="K2948" s="184"/>
      <c r="L2948" s="183">
        <v>2022</v>
      </c>
      <c r="M2948" s="184"/>
      <c r="N2948" s="183" t="s">
        <v>34</v>
      </c>
      <c r="O2948" s="184"/>
    </row>
    <row r="2949" spans="1:15" s="176" customFormat="1" ht="15" x14ac:dyDescent="0.15">
      <c r="A2949" s="183" t="s">
        <v>21</v>
      </c>
      <c r="B2949" s="183" t="s">
        <v>54</v>
      </c>
      <c r="C2949" s="184"/>
      <c r="D2949" s="184"/>
      <c r="E2949" s="184"/>
      <c r="F2949" s="185">
        <v>45106</v>
      </c>
      <c r="G2949" s="183" t="s">
        <v>57</v>
      </c>
      <c r="H2949" s="186">
        <v>110000</v>
      </c>
      <c r="I2949" s="183" t="s">
        <v>19</v>
      </c>
      <c r="J2949" s="184"/>
      <c r="K2949" s="184"/>
      <c r="L2949" s="183">
        <v>2022</v>
      </c>
      <c r="M2949" s="184"/>
      <c r="N2949" s="183" t="s">
        <v>34</v>
      </c>
      <c r="O2949" s="184"/>
    </row>
    <row r="2950" spans="1:15" s="176" customFormat="1" ht="15" x14ac:dyDescent="0.15">
      <c r="A2950" s="183" t="s">
        <v>21</v>
      </c>
      <c r="B2950" s="183" t="s">
        <v>54</v>
      </c>
      <c r="C2950" s="184"/>
      <c r="D2950" s="184"/>
      <c r="E2950" s="184"/>
      <c r="F2950" s="185">
        <v>45107</v>
      </c>
      <c r="G2950" s="183" t="s">
        <v>64</v>
      </c>
      <c r="H2950" s="186">
        <v>390000</v>
      </c>
      <c r="I2950" s="183" t="s">
        <v>19</v>
      </c>
      <c r="J2950" s="184"/>
      <c r="K2950" s="184"/>
      <c r="L2950" s="183">
        <v>2022</v>
      </c>
      <c r="M2950" s="184"/>
      <c r="N2950" s="183" t="s">
        <v>34</v>
      </c>
      <c r="O2950" s="184"/>
    </row>
    <row r="2951" spans="1:15" s="176" customFormat="1" ht="15" x14ac:dyDescent="0.15">
      <c r="A2951" s="183" t="s">
        <v>21</v>
      </c>
      <c r="B2951" s="183" t="s">
        <v>54</v>
      </c>
      <c r="C2951" s="184"/>
      <c r="D2951" s="184"/>
      <c r="E2951" s="184"/>
      <c r="F2951" s="185">
        <v>45107</v>
      </c>
      <c r="G2951" s="183" t="s">
        <v>62</v>
      </c>
      <c r="H2951" s="186">
        <v>100000</v>
      </c>
      <c r="I2951" s="183" t="s">
        <v>19</v>
      </c>
      <c r="J2951" s="184"/>
      <c r="K2951" s="184"/>
      <c r="L2951" s="183">
        <v>2022</v>
      </c>
      <c r="M2951" s="184"/>
      <c r="N2951" s="183" t="s">
        <v>34</v>
      </c>
      <c r="O2951" s="184"/>
    </row>
    <row r="2952" spans="1:15" s="176" customFormat="1" ht="15" x14ac:dyDescent="0.15">
      <c r="A2952" s="183" t="s">
        <v>21</v>
      </c>
      <c r="B2952" s="183" t="s">
        <v>54</v>
      </c>
      <c r="C2952" s="184"/>
      <c r="D2952" s="184"/>
      <c r="E2952" s="184"/>
      <c r="F2952" s="185">
        <v>45107</v>
      </c>
      <c r="G2952" s="183" t="s">
        <v>57</v>
      </c>
      <c r="H2952" s="186">
        <v>50000</v>
      </c>
      <c r="I2952" s="183" t="s">
        <v>19</v>
      </c>
      <c r="J2952" s="184"/>
      <c r="K2952" s="184"/>
      <c r="L2952" s="183">
        <v>2022</v>
      </c>
      <c r="M2952" s="184"/>
      <c r="N2952" s="183" t="s">
        <v>34</v>
      </c>
      <c r="O2952" s="184"/>
    </row>
    <row r="2953" spans="1:15" s="176" customFormat="1" ht="28" x14ac:dyDescent="0.15">
      <c r="A2953" s="183" t="s">
        <v>21</v>
      </c>
      <c r="B2953" s="183" t="s">
        <v>54</v>
      </c>
      <c r="C2953" s="184"/>
      <c r="D2953" s="184"/>
      <c r="E2953" s="184"/>
      <c r="F2953" s="185">
        <v>45107</v>
      </c>
      <c r="G2953" s="183" t="s">
        <v>567</v>
      </c>
      <c r="H2953" s="186">
        <v>50000</v>
      </c>
      <c r="I2953" s="183" t="s">
        <v>19</v>
      </c>
      <c r="J2953" s="184"/>
      <c r="K2953" s="184"/>
      <c r="L2953" s="183">
        <v>2022</v>
      </c>
      <c r="M2953" s="184"/>
      <c r="N2953" s="183" t="s">
        <v>34</v>
      </c>
      <c r="O2953" s="184"/>
    </row>
    <row r="2954" spans="1:15" s="176" customFormat="1" ht="15" x14ac:dyDescent="0.15">
      <c r="A2954" s="183" t="s">
        <v>21</v>
      </c>
      <c r="B2954" s="183" t="s">
        <v>54</v>
      </c>
      <c r="C2954" s="184"/>
      <c r="D2954" s="184"/>
      <c r="E2954" s="184"/>
      <c r="F2954" s="185">
        <v>45110</v>
      </c>
      <c r="G2954" s="183" t="s">
        <v>62</v>
      </c>
      <c r="H2954" s="186">
        <v>110000</v>
      </c>
      <c r="I2954" s="183" t="s">
        <v>19</v>
      </c>
      <c r="J2954" s="184"/>
      <c r="K2954" s="184"/>
      <c r="L2954" s="183">
        <v>2022</v>
      </c>
      <c r="M2954" s="184"/>
      <c r="N2954" s="183" t="s">
        <v>34</v>
      </c>
      <c r="O2954" s="184"/>
    </row>
    <row r="2955" spans="1:15" s="176" customFormat="1" ht="28" x14ac:dyDescent="0.15">
      <c r="A2955" s="183" t="s">
        <v>21</v>
      </c>
      <c r="B2955" s="183" t="s">
        <v>54</v>
      </c>
      <c r="C2955" s="184"/>
      <c r="D2955" s="184"/>
      <c r="E2955" s="184"/>
      <c r="F2955" s="185">
        <v>45110</v>
      </c>
      <c r="G2955" s="183" t="s">
        <v>567</v>
      </c>
      <c r="H2955" s="186">
        <v>200000</v>
      </c>
      <c r="I2955" s="183" t="s">
        <v>19</v>
      </c>
      <c r="J2955" s="184"/>
      <c r="K2955" s="184"/>
      <c r="L2955" s="183">
        <v>2022</v>
      </c>
      <c r="M2955" s="184"/>
      <c r="N2955" s="183" t="s">
        <v>34</v>
      </c>
      <c r="O2955" s="184"/>
    </row>
    <row r="2956" spans="1:15" s="176" customFormat="1" ht="15" x14ac:dyDescent="0.15">
      <c r="A2956" s="183" t="s">
        <v>21</v>
      </c>
      <c r="B2956" s="183" t="s">
        <v>54</v>
      </c>
      <c r="C2956" s="184"/>
      <c r="D2956" s="184"/>
      <c r="E2956" s="184"/>
      <c r="F2956" s="185">
        <v>45110</v>
      </c>
      <c r="G2956" s="183" t="s">
        <v>55</v>
      </c>
      <c r="H2956" s="186">
        <v>80000</v>
      </c>
      <c r="I2956" s="183" t="s">
        <v>19</v>
      </c>
      <c r="J2956" s="184"/>
      <c r="K2956" s="184"/>
      <c r="L2956" s="183">
        <v>2022</v>
      </c>
      <c r="M2956" s="184"/>
      <c r="N2956" s="183" t="s">
        <v>34</v>
      </c>
      <c r="O2956" s="184"/>
    </row>
    <row r="2957" spans="1:15" s="176" customFormat="1" ht="15" x14ac:dyDescent="0.15">
      <c r="A2957" s="183" t="s">
        <v>21</v>
      </c>
      <c r="B2957" s="183" t="s">
        <v>54</v>
      </c>
      <c r="C2957" s="184"/>
      <c r="D2957" s="184"/>
      <c r="E2957" s="184"/>
      <c r="F2957" s="185">
        <v>45110</v>
      </c>
      <c r="G2957" s="183" t="s">
        <v>64</v>
      </c>
      <c r="H2957" s="186">
        <v>550000</v>
      </c>
      <c r="I2957" s="183" t="s">
        <v>19</v>
      </c>
      <c r="J2957" s="184"/>
      <c r="K2957" s="184"/>
      <c r="L2957" s="183">
        <v>2022</v>
      </c>
      <c r="M2957" s="184"/>
      <c r="N2957" s="183" t="s">
        <v>34</v>
      </c>
      <c r="O2957" s="184"/>
    </row>
    <row r="2958" spans="1:15" s="176" customFormat="1" ht="15" x14ac:dyDescent="0.15">
      <c r="A2958" s="183" t="s">
        <v>21</v>
      </c>
      <c r="B2958" s="183" t="s">
        <v>54</v>
      </c>
      <c r="C2958" s="184"/>
      <c r="D2958" s="184"/>
      <c r="E2958" s="184"/>
      <c r="F2958" s="185">
        <v>45112</v>
      </c>
      <c r="G2958" s="183" t="s">
        <v>64</v>
      </c>
      <c r="H2958" s="186">
        <v>600000</v>
      </c>
      <c r="I2958" s="183" t="s">
        <v>19</v>
      </c>
      <c r="J2958" s="184"/>
      <c r="K2958" s="184"/>
      <c r="L2958" s="183">
        <v>2022</v>
      </c>
      <c r="M2958" s="184"/>
      <c r="N2958" s="183" t="s">
        <v>34</v>
      </c>
      <c r="O2958" s="184"/>
    </row>
    <row r="2959" spans="1:15" s="176" customFormat="1" ht="15" x14ac:dyDescent="0.15">
      <c r="A2959" s="183" t="s">
        <v>21</v>
      </c>
      <c r="B2959" s="183" t="s">
        <v>54</v>
      </c>
      <c r="C2959" s="184"/>
      <c r="D2959" s="184"/>
      <c r="E2959" s="184"/>
      <c r="F2959" s="185">
        <v>45112</v>
      </c>
      <c r="G2959" s="183" t="s">
        <v>55</v>
      </c>
      <c r="H2959" s="186">
        <v>80000</v>
      </c>
      <c r="I2959" s="183" t="s">
        <v>19</v>
      </c>
      <c r="J2959" s="184"/>
      <c r="K2959" s="184"/>
      <c r="L2959" s="183">
        <v>2022</v>
      </c>
      <c r="M2959" s="184"/>
      <c r="N2959" s="183" t="s">
        <v>34</v>
      </c>
      <c r="O2959" s="184"/>
    </row>
    <row r="2960" spans="1:15" s="176" customFormat="1" ht="15" x14ac:dyDescent="0.15">
      <c r="A2960" s="183" t="s">
        <v>21</v>
      </c>
      <c r="B2960" s="183" t="s">
        <v>54</v>
      </c>
      <c r="C2960" s="184"/>
      <c r="D2960" s="184"/>
      <c r="E2960" s="184"/>
      <c r="F2960" s="185">
        <v>45112</v>
      </c>
      <c r="G2960" s="183" t="s">
        <v>62</v>
      </c>
      <c r="H2960" s="186">
        <v>80000</v>
      </c>
      <c r="I2960" s="183" t="s">
        <v>19</v>
      </c>
      <c r="J2960" s="184"/>
      <c r="K2960" s="184"/>
      <c r="L2960" s="183">
        <v>2022</v>
      </c>
      <c r="M2960" s="184"/>
      <c r="N2960" s="183" t="s">
        <v>34</v>
      </c>
      <c r="O2960" s="184"/>
    </row>
    <row r="2961" spans="1:15" s="176" customFormat="1" ht="15" x14ac:dyDescent="0.15">
      <c r="A2961" s="183" t="s">
        <v>21</v>
      </c>
      <c r="B2961" s="183" t="s">
        <v>54</v>
      </c>
      <c r="C2961" s="184"/>
      <c r="D2961" s="184"/>
      <c r="E2961" s="184"/>
      <c r="F2961" s="185">
        <v>45113</v>
      </c>
      <c r="G2961" s="183" t="s">
        <v>56</v>
      </c>
      <c r="H2961" s="186">
        <v>80000</v>
      </c>
      <c r="I2961" s="183" t="s">
        <v>19</v>
      </c>
      <c r="J2961" s="184"/>
      <c r="K2961" s="184"/>
      <c r="L2961" s="183">
        <v>2022</v>
      </c>
      <c r="M2961" s="184"/>
      <c r="N2961" s="183" t="s">
        <v>34</v>
      </c>
      <c r="O2961" s="184"/>
    </row>
    <row r="2962" spans="1:15" s="176" customFormat="1" ht="15" x14ac:dyDescent="0.15">
      <c r="A2962" s="183" t="s">
        <v>21</v>
      </c>
      <c r="B2962" s="183" t="s">
        <v>54</v>
      </c>
      <c r="C2962" s="184"/>
      <c r="D2962" s="184"/>
      <c r="E2962" s="184"/>
      <c r="F2962" s="185">
        <v>45113</v>
      </c>
      <c r="G2962" s="183" t="s">
        <v>64</v>
      </c>
      <c r="H2962" s="186">
        <v>990000</v>
      </c>
      <c r="I2962" s="183" t="s">
        <v>19</v>
      </c>
      <c r="J2962" s="184"/>
      <c r="K2962" s="184"/>
      <c r="L2962" s="183">
        <v>2022</v>
      </c>
      <c r="M2962" s="184"/>
      <c r="N2962" s="183" t="s">
        <v>34</v>
      </c>
      <c r="O2962" s="184"/>
    </row>
    <row r="2963" spans="1:15" s="176" customFormat="1" ht="28" x14ac:dyDescent="0.15">
      <c r="A2963" s="183" t="s">
        <v>21</v>
      </c>
      <c r="B2963" s="183" t="s">
        <v>54</v>
      </c>
      <c r="C2963" s="184"/>
      <c r="D2963" s="184"/>
      <c r="E2963" s="184"/>
      <c r="F2963" s="185">
        <v>45113</v>
      </c>
      <c r="G2963" s="183" t="s">
        <v>567</v>
      </c>
      <c r="H2963" s="186">
        <v>50000</v>
      </c>
      <c r="I2963" s="183" t="s">
        <v>19</v>
      </c>
      <c r="J2963" s="184"/>
      <c r="K2963" s="184"/>
      <c r="L2963" s="183">
        <v>2022</v>
      </c>
      <c r="M2963" s="184"/>
      <c r="N2963" s="183" t="s">
        <v>34</v>
      </c>
      <c r="O2963" s="184"/>
    </row>
    <row r="2964" spans="1:15" s="176" customFormat="1" ht="15" x14ac:dyDescent="0.15">
      <c r="A2964" s="183" t="s">
        <v>21</v>
      </c>
      <c r="B2964" s="183" t="s">
        <v>54</v>
      </c>
      <c r="C2964" s="184"/>
      <c r="D2964" s="184"/>
      <c r="E2964" s="184"/>
      <c r="F2964" s="185">
        <v>45113</v>
      </c>
      <c r="G2964" s="183" t="s">
        <v>55</v>
      </c>
      <c r="H2964" s="186">
        <v>80000</v>
      </c>
      <c r="I2964" s="183" t="s">
        <v>19</v>
      </c>
      <c r="J2964" s="184"/>
      <c r="K2964" s="184"/>
      <c r="L2964" s="183">
        <v>2022</v>
      </c>
      <c r="M2964" s="184"/>
      <c r="N2964" s="183" t="s">
        <v>34</v>
      </c>
      <c r="O2964" s="184"/>
    </row>
    <row r="2965" spans="1:15" s="176" customFormat="1" ht="15" x14ac:dyDescent="0.15">
      <c r="A2965" s="183" t="s">
        <v>21</v>
      </c>
      <c r="B2965" s="183" t="s">
        <v>54</v>
      </c>
      <c r="C2965" s="184"/>
      <c r="D2965" s="184"/>
      <c r="E2965" s="184"/>
      <c r="F2965" s="185">
        <v>45113</v>
      </c>
      <c r="G2965" s="183" t="s">
        <v>62</v>
      </c>
      <c r="H2965" s="186">
        <v>10000</v>
      </c>
      <c r="I2965" s="183" t="s">
        <v>19</v>
      </c>
      <c r="J2965" s="184"/>
      <c r="K2965" s="184"/>
      <c r="L2965" s="183">
        <v>2022</v>
      </c>
      <c r="M2965" s="184"/>
      <c r="N2965" s="183" t="s">
        <v>34</v>
      </c>
      <c r="O2965" s="184"/>
    </row>
    <row r="2966" spans="1:15" s="176" customFormat="1" ht="28" x14ac:dyDescent="0.15">
      <c r="A2966" s="183" t="s">
        <v>21</v>
      </c>
      <c r="B2966" s="183" t="s">
        <v>54</v>
      </c>
      <c r="C2966" s="184"/>
      <c r="D2966" s="184"/>
      <c r="E2966" s="184"/>
      <c r="F2966" s="185">
        <v>45114</v>
      </c>
      <c r="G2966" s="183" t="s">
        <v>567</v>
      </c>
      <c r="H2966" s="186">
        <v>250000</v>
      </c>
      <c r="I2966" s="183" t="s">
        <v>19</v>
      </c>
      <c r="J2966" s="184"/>
      <c r="K2966" s="184"/>
      <c r="L2966" s="183">
        <v>2022</v>
      </c>
      <c r="M2966" s="184"/>
      <c r="N2966" s="183" t="s">
        <v>34</v>
      </c>
      <c r="O2966" s="184"/>
    </row>
    <row r="2967" spans="1:15" s="176" customFormat="1" ht="15" x14ac:dyDescent="0.15">
      <c r="A2967" s="183" t="s">
        <v>21</v>
      </c>
      <c r="B2967" s="183" t="s">
        <v>54</v>
      </c>
      <c r="C2967" s="184"/>
      <c r="D2967" s="184"/>
      <c r="E2967" s="184"/>
      <c r="F2967" s="185">
        <v>45114</v>
      </c>
      <c r="G2967" s="183" t="s">
        <v>57</v>
      </c>
      <c r="H2967" s="186">
        <v>10000</v>
      </c>
      <c r="I2967" s="183" t="s">
        <v>19</v>
      </c>
      <c r="J2967" s="184"/>
      <c r="K2967" s="184"/>
      <c r="L2967" s="183">
        <v>2022</v>
      </c>
      <c r="M2967" s="184"/>
      <c r="N2967" s="183" t="s">
        <v>34</v>
      </c>
      <c r="O2967" s="184"/>
    </row>
    <row r="2968" spans="1:15" s="176" customFormat="1" ht="15" x14ac:dyDescent="0.15">
      <c r="A2968" s="183" t="s">
        <v>21</v>
      </c>
      <c r="B2968" s="183" t="s">
        <v>54</v>
      </c>
      <c r="C2968" s="184"/>
      <c r="D2968" s="184"/>
      <c r="E2968" s="184"/>
      <c r="F2968" s="185">
        <v>45114</v>
      </c>
      <c r="G2968" s="183" t="s">
        <v>62</v>
      </c>
      <c r="H2968" s="186">
        <v>40000</v>
      </c>
      <c r="I2968" s="183" t="s">
        <v>19</v>
      </c>
      <c r="J2968" s="184"/>
      <c r="K2968" s="184"/>
      <c r="L2968" s="183">
        <v>2022</v>
      </c>
      <c r="M2968" s="184"/>
      <c r="N2968" s="183" t="s">
        <v>34</v>
      </c>
      <c r="O2968" s="184"/>
    </row>
    <row r="2969" spans="1:15" s="176" customFormat="1" ht="15" x14ac:dyDescent="0.15">
      <c r="A2969" s="183" t="s">
        <v>21</v>
      </c>
      <c r="B2969" s="183" t="s">
        <v>54</v>
      </c>
      <c r="C2969" s="184"/>
      <c r="D2969" s="184"/>
      <c r="E2969" s="184"/>
      <c r="F2969" s="185">
        <v>45114</v>
      </c>
      <c r="G2969" s="183" t="s">
        <v>64</v>
      </c>
      <c r="H2969" s="186">
        <v>1280000</v>
      </c>
      <c r="I2969" s="183" t="s">
        <v>19</v>
      </c>
      <c r="J2969" s="184"/>
      <c r="K2969" s="184"/>
      <c r="L2969" s="183">
        <v>2022</v>
      </c>
      <c r="M2969" s="184"/>
      <c r="N2969" s="183" t="s">
        <v>34</v>
      </c>
      <c r="O2969" s="184"/>
    </row>
    <row r="2970" spans="1:15" s="176" customFormat="1" ht="15" x14ac:dyDescent="0.15">
      <c r="A2970" s="183" t="s">
        <v>21</v>
      </c>
      <c r="B2970" s="183" t="s">
        <v>54</v>
      </c>
      <c r="C2970" s="184"/>
      <c r="D2970" s="184"/>
      <c r="E2970" s="184"/>
      <c r="F2970" s="185">
        <v>45114</v>
      </c>
      <c r="G2970" s="183" t="s">
        <v>61</v>
      </c>
      <c r="H2970" s="186">
        <v>0</v>
      </c>
      <c r="I2970" s="183" t="s">
        <v>19</v>
      </c>
      <c r="J2970" s="184"/>
      <c r="K2970" s="184"/>
      <c r="L2970" s="183">
        <v>2022</v>
      </c>
      <c r="M2970" s="184"/>
      <c r="N2970" s="183" t="s">
        <v>34</v>
      </c>
      <c r="O2970" s="184"/>
    </row>
    <row r="2971" spans="1:15" s="176" customFormat="1" ht="15" x14ac:dyDescent="0.15">
      <c r="A2971" s="183" t="s">
        <v>21</v>
      </c>
      <c r="B2971" s="183" t="s">
        <v>54</v>
      </c>
      <c r="C2971" s="184"/>
      <c r="D2971" s="184"/>
      <c r="E2971" s="184"/>
      <c r="F2971" s="185">
        <v>45117</v>
      </c>
      <c r="G2971" s="183" t="s">
        <v>57</v>
      </c>
      <c r="H2971" s="186">
        <v>130000</v>
      </c>
      <c r="I2971" s="183" t="s">
        <v>19</v>
      </c>
      <c r="J2971" s="184"/>
      <c r="K2971" s="184"/>
      <c r="L2971" s="183">
        <v>2022</v>
      </c>
      <c r="M2971" s="184"/>
      <c r="N2971" s="183" t="s">
        <v>34</v>
      </c>
      <c r="O2971" s="184"/>
    </row>
    <row r="2972" spans="1:15" s="176" customFormat="1" ht="15" x14ac:dyDescent="0.15">
      <c r="A2972" s="183" t="s">
        <v>21</v>
      </c>
      <c r="B2972" s="183" t="s">
        <v>54</v>
      </c>
      <c r="C2972" s="184"/>
      <c r="D2972" s="184"/>
      <c r="E2972" s="184"/>
      <c r="F2972" s="185">
        <v>45117</v>
      </c>
      <c r="G2972" s="183" t="s">
        <v>62</v>
      </c>
      <c r="H2972" s="186">
        <v>40000</v>
      </c>
      <c r="I2972" s="183" t="s">
        <v>19</v>
      </c>
      <c r="J2972" s="184"/>
      <c r="K2972" s="184"/>
      <c r="L2972" s="183">
        <v>2022</v>
      </c>
      <c r="M2972" s="184"/>
      <c r="N2972" s="183" t="s">
        <v>34</v>
      </c>
      <c r="O2972" s="184"/>
    </row>
    <row r="2973" spans="1:15" s="176" customFormat="1" ht="28" x14ac:dyDescent="0.15">
      <c r="A2973" s="183" t="s">
        <v>21</v>
      </c>
      <c r="B2973" s="183" t="s">
        <v>54</v>
      </c>
      <c r="C2973" s="184"/>
      <c r="D2973" s="184"/>
      <c r="E2973" s="184"/>
      <c r="F2973" s="185">
        <v>45117</v>
      </c>
      <c r="G2973" s="183" t="s">
        <v>567</v>
      </c>
      <c r="H2973" s="186">
        <v>250000</v>
      </c>
      <c r="I2973" s="183" t="s">
        <v>19</v>
      </c>
      <c r="J2973" s="184"/>
      <c r="K2973" s="184"/>
      <c r="L2973" s="183">
        <v>2022</v>
      </c>
      <c r="M2973" s="184"/>
      <c r="N2973" s="183" t="s">
        <v>34</v>
      </c>
      <c r="O2973" s="184"/>
    </row>
    <row r="2974" spans="1:15" s="176" customFormat="1" ht="15" x14ac:dyDescent="0.15">
      <c r="A2974" s="183" t="s">
        <v>21</v>
      </c>
      <c r="B2974" s="183" t="s">
        <v>54</v>
      </c>
      <c r="C2974" s="184"/>
      <c r="D2974" s="184"/>
      <c r="E2974" s="184"/>
      <c r="F2974" s="185">
        <v>45117</v>
      </c>
      <c r="G2974" s="183" t="s">
        <v>64</v>
      </c>
      <c r="H2974" s="186">
        <v>1310000</v>
      </c>
      <c r="I2974" s="183" t="s">
        <v>19</v>
      </c>
      <c r="J2974" s="184"/>
      <c r="K2974" s="184"/>
      <c r="L2974" s="183">
        <v>2022</v>
      </c>
      <c r="M2974" s="184"/>
      <c r="N2974" s="183" t="s">
        <v>34</v>
      </c>
      <c r="O2974" s="184"/>
    </row>
    <row r="2975" spans="1:15" s="176" customFormat="1" ht="15" x14ac:dyDescent="0.15">
      <c r="A2975" s="183" t="s">
        <v>21</v>
      </c>
      <c r="B2975" s="183" t="s">
        <v>54</v>
      </c>
      <c r="C2975" s="184"/>
      <c r="D2975" s="184"/>
      <c r="E2975" s="184"/>
      <c r="F2975" s="185">
        <v>45117</v>
      </c>
      <c r="G2975" s="183" t="s">
        <v>55</v>
      </c>
      <c r="H2975" s="186">
        <v>80000</v>
      </c>
      <c r="I2975" s="183" t="s">
        <v>19</v>
      </c>
      <c r="J2975" s="184"/>
      <c r="K2975" s="184"/>
      <c r="L2975" s="183">
        <v>2022</v>
      </c>
      <c r="M2975" s="184"/>
      <c r="N2975" s="183" t="s">
        <v>34</v>
      </c>
      <c r="O2975" s="184"/>
    </row>
    <row r="2976" spans="1:15" s="176" customFormat="1" ht="15" x14ac:dyDescent="0.15">
      <c r="A2976" s="183" t="s">
        <v>21</v>
      </c>
      <c r="B2976" s="183" t="s">
        <v>54</v>
      </c>
      <c r="C2976" s="184"/>
      <c r="D2976" s="184"/>
      <c r="E2976" s="184"/>
      <c r="F2976" s="185">
        <v>45118</v>
      </c>
      <c r="G2976" s="183" t="s">
        <v>57</v>
      </c>
      <c r="H2976" s="186">
        <v>10000</v>
      </c>
      <c r="I2976" s="183" t="s">
        <v>19</v>
      </c>
      <c r="J2976" s="184"/>
      <c r="K2976" s="184"/>
      <c r="L2976" s="183">
        <v>2022</v>
      </c>
      <c r="M2976" s="184"/>
      <c r="N2976" s="183" t="s">
        <v>34</v>
      </c>
      <c r="O2976" s="184"/>
    </row>
    <row r="2977" spans="1:15" s="176" customFormat="1" ht="28" x14ac:dyDescent="0.15">
      <c r="A2977" s="183" t="s">
        <v>21</v>
      </c>
      <c r="B2977" s="183" t="s">
        <v>54</v>
      </c>
      <c r="C2977" s="184"/>
      <c r="D2977" s="184"/>
      <c r="E2977" s="184"/>
      <c r="F2977" s="185">
        <v>45118</v>
      </c>
      <c r="G2977" s="183" t="s">
        <v>567</v>
      </c>
      <c r="H2977" s="186">
        <v>200000</v>
      </c>
      <c r="I2977" s="183" t="s">
        <v>19</v>
      </c>
      <c r="J2977" s="184"/>
      <c r="K2977" s="184"/>
      <c r="L2977" s="183">
        <v>2022</v>
      </c>
      <c r="M2977" s="184"/>
      <c r="N2977" s="183" t="s">
        <v>34</v>
      </c>
      <c r="O2977" s="184"/>
    </row>
    <row r="2978" spans="1:15" s="176" customFormat="1" ht="15" x14ac:dyDescent="0.15">
      <c r="A2978" s="183" t="s">
        <v>21</v>
      </c>
      <c r="B2978" s="183" t="s">
        <v>54</v>
      </c>
      <c r="C2978" s="184"/>
      <c r="D2978" s="184"/>
      <c r="E2978" s="184"/>
      <c r="F2978" s="185">
        <v>45118</v>
      </c>
      <c r="G2978" s="183" t="s">
        <v>55</v>
      </c>
      <c r="H2978" s="186">
        <v>80000</v>
      </c>
      <c r="I2978" s="183" t="s">
        <v>19</v>
      </c>
      <c r="J2978" s="184"/>
      <c r="K2978" s="184"/>
      <c r="L2978" s="183">
        <v>2022</v>
      </c>
      <c r="M2978" s="184"/>
      <c r="N2978" s="183" t="s">
        <v>34</v>
      </c>
      <c r="O2978" s="184"/>
    </row>
    <row r="2979" spans="1:15" s="176" customFormat="1" ht="15" x14ac:dyDescent="0.15">
      <c r="A2979" s="183" t="s">
        <v>21</v>
      </c>
      <c r="B2979" s="183" t="s">
        <v>54</v>
      </c>
      <c r="C2979" s="184"/>
      <c r="D2979" s="184"/>
      <c r="E2979" s="184"/>
      <c r="F2979" s="185">
        <v>45118</v>
      </c>
      <c r="G2979" s="183" t="s">
        <v>56</v>
      </c>
      <c r="H2979" s="186">
        <v>80000</v>
      </c>
      <c r="I2979" s="183" t="s">
        <v>19</v>
      </c>
      <c r="J2979" s="184"/>
      <c r="K2979" s="184"/>
      <c r="L2979" s="183">
        <v>2022</v>
      </c>
      <c r="M2979" s="184"/>
      <c r="N2979" s="183" t="s">
        <v>34</v>
      </c>
      <c r="O2979" s="184"/>
    </row>
    <row r="2980" spans="1:15" s="176" customFormat="1" ht="15" x14ac:dyDescent="0.15">
      <c r="A2980" s="183" t="s">
        <v>21</v>
      </c>
      <c r="B2980" s="183" t="s">
        <v>54</v>
      </c>
      <c r="C2980" s="184"/>
      <c r="D2980" s="184"/>
      <c r="E2980" s="184"/>
      <c r="F2980" s="185">
        <v>45118</v>
      </c>
      <c r="G2980" s="183" t="s">
        <v>64</v>
      </c>
      <c r="H2980" s="186">
        <v>680000</v>
      </c>
      <c r="I2980" s="183" t="s">
        <v>19</v>
      </c>
      <c r="J2980" s="184"/>
      <c r="K2980" s="184"/>
      <c r="L2980" s="183">
        <v>2022</v>
      </c>
      <c r="M2980" s="184"/>
      <c r="N2980" s="183" t="s">
        <v>34</v>
      </c>
      <c r="O2980" s="184"/>
    </row>
    <row r="2981" spans="1:15" s="176" customFormat="1" ht="15" x14ac:dyDescent="0.15">
      <c r="A2981" s="183" t="s">
        <v>21</v>
      </c>
      <c r="B2981" s="183" t="s">
        <v>54</v>
      </c>
      <c r="C2981" s="184"/>
      <c r="D2981" s="184"/>
      <c r="E2981" s="184"/>
      <c r="F2981" s="185">
        <v>45119</v>
      </c>
      <c r="G2981" s="183" t="s">
        <v>57</v>
      </c>
      <c r="H2981" s="186">
        <v>10000</v>
      </c>
      <c r="I2981" s="183" t="s">
        <v>19</v>
      </c>
      <c r="J2981" s="184"/>
      <c r="K2981" s="184"/>
      <c r="L2981" s="183">
        <v>2022</v>
      </c>
      <c r="M2981" s="184"/>
      <c r="N2981" s="183" t="s">
        <v>34</v>
      </c>
      <c r="O2981" s="184"/>
    </row>
    <row r="2982" spans="1:15" s="176" customFormat="1" ht="28" x14ac:dyDescent="0.15">
      <c r="A2982" s="183" t="s">
        <v>21</v>
      </c>
      <c r="B2982" s="183" t="s">
        <v>54</v>
      </c>
      <c r="C2982" s="184"/>
      <c r="D2982" s="184"/>
      <c r="E2982" s="184"/>
      <c r="F2982" s="185">
        <v>45119</v>
      </c>
      <c r="G2982" s="183" t="s">
        <v>567</v>
      </c>
      <c r="H2982" s="186">
        <v>450000</v>
      </c>
      <c r="I2982" s="183" t="s">
        <v>19</v>
      </c>
      <c r="J2982" s="184"/>
      <c r="K2982" s="184"/>
      <c r="L2982" s="183">
        <v>2022</v>
      </c>
      <c r="M2982" s="184"/>
      <c r="N2982" s="183" t="s">
        <v>34</v>
      </c>
      <c r="O2982" s="184"/>
    </row>
    <row r="2983" spans="1:15" s="176" customFormat="1" ht="15" x14ac:dyDescent="0.15">
      <c r="A2983" s="183" t="s">
        <v>21</v>
      </c>
      <c r="B2983" s="183" t="s">
        <v>54</v>
      </c>
      <c r="C2983" s="184"/>
      <c r="D2983" s="184"/>
      <c r="E2983" s="184"/>
      <c r="F2983" s="185">
        <v>45119</v>
      </c>
      <c r="G2983" s="183" t="s">
        <v>64</v>
      </c>
      <c r="H2983" s="186">
        <v>820000</v>
      </c>
      <c r="I2983" s="183" t="s">
        <v>19</v>
      </c>
      <c r="J2983" s="184"/>
      <c r="K2983" s="184"/>
      <c r="L2983" s="183">
        <v>2022</v>
      </c>
      <c r="M2983" s="184"/>
      <c r="N2983" s="183" t="s">
        <v>34</v>
      </c>
      <c r="O2983" s="184"/>
    </row>
    <row r="2984" spans="1:15" s="176" customFormat="1" ht="15" x14ac:dyDescent="0.15">
      <c r="A2984" s="183" t="s">
        <v>21</v>
      </c>
      <c r="B2984" s="183" t="s">
        <v>54</v>
      </c>
      <c r="C2984" s="184"/>
      <c r="D2984" s="184"/>
      <c r="E2984" s="184"/>
      <c r="F2984" s="185">
        <v>45120</v>
      </c>
      <c r="G2984" s="183" t="s">
        <v>62</v>
      </c>
      <c r="H2984" s="186">
        <v>10000</v>
      </c>
      <c r="I2984" s="183" t="s">
        <v>19</v>
      </c>
      <c r="J2984" s="184"/>
      <c r="K2984" s="184"/>
      <c r="L2984" s="183">
        <v>2022</v>
      </c>
      <c r="M2984" s="184"/>
      <c r="N2984" s="183" t="s">
        <v>34</v>
      </c>
      <c r="O2984" s="184"/>
    </row>
    <row r="2985" spans="1:15" s="176" customFormat="1" ht="15" x14ac:dyDescent="0.15">
      <c r="A2985" s="183" t="s">
        <v>21</v>
      </c>
      <c r="B2985" s="183" t="s">
        <v>54</v>
      </c>
      <c r="C2985" s="184"/>
      <c r="D2985" s="184"/>
      <c r="E2985" s="184"/>
      <c r="F2985" s="185">
        <v>45120</v>
      </c>
      <c r="G2985" s="183" t="s">
        <v>57</v>
      </c>
      <c r="H2985" s="186">
        <v>40000</v>
      </c>
      <c r="I2985" s="183" t="s">
        <v>19</v>
      </c>
      <c r="J2985" s="184"/>
      <c r="K2985" s="184"/>
      <c r="L2985" s="183">
        <v>2022</v>
      </c>
      <c r="M2985" s="184"/>
      <c r="N2985" s="183" t="s">
        <v>34</v>
      </c>
      <c r="O2985" s="184"/>
    </row>
    <row r="2986" spans="1:15" s="176" customFormat="1" ht="15" x14ac:dyDescent="0.15">
      <c r="A2986" s="183" t="s">
        <v>21</v>
      </c>
      <c r="B2986" s="183" t="s">
        <v>54</v>
      </c>
      <c r="C2986" s="184"/>
      <c r="D2986" s="184"/>
      <c r="E2986" s="184"/>
      <c r="F2986" s="185">
        <v>45120</v>
      </c>
      <c r="G2986" s="183" t="s">
        <v>55</v>
      </c>
      <c r="H2986" s="186">
        <v>170000</v>
      </c>
      <c r="I2986" s="183" t="s">
        <v>19</v>
      </c>
      <c r="J2986" s="184"/>
      <c r="K2986" s="184"/>
      <c r="L2986" s="183">
        <v>2022</v>
      </c>
      <c r="M2986" s="184"/>
      <c r="N2986" s="183" t="s">
        <v>34</v>
      </c>
      <c r="O2986" s="184"/>
    </row>
    <row r="2987" spans="1:15" s="176" customFormat="1" ht="15" x14ac:dyDescent="0.15">
      <c r="A2987" s="183" t="s">
        <v>21</v>
      </c>
      <c r="B2987" s="183" t="s">
        <v>54</v>
      </c>
      <c r="C2987" s="184"/>
      <c r="D2987" s="184"/>
      <c r="E2987" s="184"/>
      <c r="F2987" s="185">
        <v>45120</v>
      </c>
      <c r="G2987" s="183" t="s">
        <v>64</v>
      </c>
      <c r="H2987" s="186">
        <v>1600000</v>
      </c>
      <c r="I2987" s="183" t="s">
        <v>19</v>
      </c>
      <c r="J2987" s="184"/>
      <c r="K2987" s="184"/>
      <c r="L2987" s="183">
        <v>2022</v>
      </c>
      <c r="M2987" s="184"/>
      <c r="N2987" s="183" t="s">
        <v>34</v>
      </c>
      <c r="O2987" s="184"/>
    </row>
    <row r="2988" spans="1:15" s="176" customFormat="1" ht="28" x14ac:dyDescent="0.15">
      <c r="A2988" s="183" t="s">
        <v>21</v>
      </c>
      <c r="B2988" s="183" t="s">
        <v>54</v>
      </c>
      <c r="C2988" s="184"/>
      <c r="D2988" s="184"/>
      <c r="E2988" s="184"/>
      <c r="F2988" s="185">
        <v>45120</v>
      </c>
      <c r="G2988" s="183" t="s">
        <v>567</v>
      </c>
      <c r="H2988" s="186">
        <v>900000</v>
      </c>
      <c r="I2988" s="183" t="s">
        <v>19</v>
      </c>
      <c r="J2988" s="184"/>
      <c r="K2988" s="184"/>
      <c r="L2988" s="183">
        <v>2022</v>
      </c>
      <c r="M2988" s="184"/>
      <c r="N2988" s="183" t="s">
        <v>34</v>
      </c>
      <c r="O2988" s="184"/>
    </row>
    <row r="2989" spans="1:15" s="176" customFormat="1" ht="15" x14ac:dyDescent="0.15">
      <c r="A2989" s="183" t="s">
        <v>21</v>
      </c>
      <c r="B2989" s="183" t="s">
        <v>54</v>
      </c>
      <c r="C2989" s="184"/>
      <c r="D2989" s="184"/>
      <c r="E2989" s="184"/>
      <c r="F2989" s="185">
        <v>45121</v>
      </c>
      <c r="G2989" s="183" t="s">
        <v>62</v>
      </c>
      <c r="H2989" s="186">
        <v>20000</v>
      </c>
      <c r="I2989" s="183" t="s">
        <v>19</v>
      </c>
      <c r="J2989" s="184"/>
      <c r="K2989" s="184"/>
      <c r="L2989" s="183">
        <v>2022</v>
      </c>
      <c r="M2989" s="184"/>
      <c r="N2989" s="183" t="s">
        <v>34</v>
      </c>
      <c r="O2989" s="184"/>
    </row>
    <row r="2990" spans="1:15" s="176" customFormat="1" ht="15" x14ac:dyDescent="0.15">
      <c r="A2990" s="183" t="s">
        <v>21</v>
      </c>
      <c r="B2990" s="183" t="s">
        <v>54</v>
      </c>
      <c r="C2990" s="184"/>
      <c r="D2990" s="184"/>
      <c r="E2990" s="184"/>
      <c r="F2990" s="185">
        <v>45121</v>
      </c>
      <c r="G2990" s="183" t="s">
        <v>56</v>
      </c>
      <c r="H2990" s="186">
        <v>30000</v>
      </c>
      <c r="I2990" s="183" t="s">
        <v>19</v>
      </c>
      <c r="J2990" s="184"/>
      <c r="K2990" s="184"/>
      <c r="L2990" s="183">
        <v>2022</v>
      </c>
      <c r="M2990" s="184"/>
      <c r="N2990" s="183" t="s">
        <v>34</v>
      </c>
      <c r="O2990" s="184"/>
    </row>
    <row r="2991" spans="1:15" s="176" customFormat="1" ht="15" x14ac:dyDescent="0.15">
      <c r="A2991" s="183" t="s">
        <v>21</v>
      </c>
      <c r="B2991" s="183" t="s">
        <v>54</v>
      </c>
      <c r="C2991" s="184"/>
      <c r="D2991" s="184"/>
      <c r="E2991" s="184"/>
      <c r="F2991" s="185">
        <v>45121</v>
      </c>
      <c r="G2991" s="183" t="s">
        <v>64</v>
      </c>
      <c r="H2991" s="186">
        <v>1190000</v>
      </c>
      <c r="I2991" s="183" t="s">
        <v>19</v>
      </c>
      <c r="J2991" s="184"/>
      <c r="K2991" s="184"/>
      <c r="L2991" s="183">
        <v>2022</v>
      </c>
      <c r="M2991" s="184"/>
      <c r="N2991" s="183" t="s">
        <v>34</v>
      </c>
      <c r="O2991" s="184"/>
    </row>
    <row r="2992" spans="1:15" s="176" customFormat="1" ht="28" x14ac:dyDescent="0.15">
      <c r="A2992" s="183" t="s">
        <v>21</v>
      </c>
      <c r="B2992" s="183" t="s">
        <v>54</v>
      </c>
      <c r="C2992" s="184"/>
      <c r="D2992" s="184"/>
      <c r="E2992" s="184"/>
      <c r="F2992" s="185">
        <v>45121</v>
      </c>
      <c r="G2992" s="183" t="s">
        <v>567</v>
      </c>
      <c r="H2992" s="186">
        <v>350000</v>
      </c>
      <c r="I2992" s="183" t="s">
        <v>19</v>
      </c>
      <c r="J2992" s="184"/>
      <c r="K2992" s="184"/>
      <c r="L2992" s="183">
        <v>2022</v>
      </c>
      <c r="M2992" s="184"/>
      <c r="N2992" s="183" t="s">
        <v>34</v>
      </c>
      <c r="O2992" s="184"/>
    </row>
    <row r="2993" spans="1:15" s="176" customFormat="1" ht="15" x14ac:dyDescent="0.15">
      <c r="A2993" s="183" t="s">
        <v>21</v>
      </c>
      <c r="B2993" s="183" t="s">
        <v>54</v>
      </c>
      <c r="C2993" s="184"/>
      <c r="D2993" s="184"/>
      <c r="E2993" s="184"/>
      <c r="F2993" s="185">
        <v>45121</v>
      </c>
      <c r="G2993" s="183" t="s">
        <v>57</v>
      </c>
      <c r="H2993" s="186">
        <v>100000</v>
      </c>
      <c r="I2993" s="183" t="s">
        <v>19</v>
      </c>
      <c r="J2993" s="184"/>
      <c r="K2993" s="184"/>
      <c r="L2993" s="183">
        <v>2022</v>
      </c>
      <c r="M2993" s="184"/>
      <c r="N2993" s="183" t="s">
        <v>34</v>
      </c>
      <c r="O2993" s="184"/>
    </row>
    <row r="2994" spans="1:15" s="176" customFormat="1" ht="15" x14ac:dyDescent="0.15">
      <c r="A2994" s="183" t="s">
        <v>21</v>
      </c>
      <c r="B2994" s="183" t="s">
        <v>54</v>
      </c>
      <c r="C2994" s="184"/>
      <c r="D2994" s="184"/>
      <c r="E2994" s="184"/>
      <c r="F2994" s="185">
        <v>45121</v>
      </c>
      <c r="G2994" s="183" t="s">
        <v>55</v>
      </c>
      <c r="H2994" s="186">
        <v>40000</v>
      </c>
      <c r="I2994" s="183" t="s">
        <v>19</v>
      </c>
      <c r="J2994" s="184"/>
      <c r="K2994" s="184"/>
      <c r="L2994" s="183">
        <v>2022</v>
      </c>
      <c r="M2994" s="184"/>
      <c r="N2994" s="183" t="s">
        <v>34</v>
      </c>
      <c r="O2994" s="184"/>
    </row>
    <row r="2995" spans="1:15" s="176" customFormat="1" ht="15" x14ac:dyDescent="0.15">
      <c r="A2995" s="183" t="s">
        <v>21</v>
      </c>
      <c r="B2995" s="183" t="s">
        <v>54</v>
      </c>
      <c r="C2995" s="184"/>
      <c r="D2995" s="184"/>
      <c r="E2995" s="184"/>
      <c r="F2995" s="185">
        <v>45124</v>
      </c>
      <c r="G2995" s="183" t="s">
        <v>55</v>
      </c>
      <c r="H2995" s="186">
        <v>40000</v>
      </c>
      <c r="I2995" s="183" t="s">
        <v>19</v>
      </c>
      <c r="J2995" s="184"/>
      <c r="K2995" s="184"/>
      <c r="L2995" s="183">
        <v>2022</v>
      </c>
      <c r="M2995" s="184"/>
      <c r="N2995" s="183" t="s">
        <v>34</v>
      </c>
      <c r="O2995" s="184"/>
    </row>
    <row r="2996" spans="1:15" s="176" customFormat="1" ht="15" x14ac:dyDescent="0.15">
      <c r="A2996" s="183" t="s">
        <v>21</v>
      </c>
      <c r="B2996" s="183" t="s">
        <v>54</v>
      </c>
      <c r="C2996" s="184"/>
      <c r="D2996" s="184"/>
      <c r="E2996" s="184"/>
      <c r="F2996" s="185">
        <v>45124</v>
      </c>
      <c r="G2996" s="183" t="s">
        <v>64</v>
      </c>
      <c r="H2996" s="186">
        <v>770000</v>
      </c>
      <c r="I2996" s="183" t="s">
        <v>19</v>
      </c>
      <c r="J2996" s="184"/>
      <c r="K2996" s="184"/>
      <c r="L2996" s="183">
        <v>2022</v>
      </c>
      <c r="M2996" s="184"/>
      <c r="N2996" s="183" t="s">
        <v>34</v>
      </c>
      <c r="O2996" s="184"/>
    </row>
    <row r="2997" spans="1:15" s="176" customFormat="1" ht="28" x14ac:dyDescent="0.15">
      <c r="A2997" s="183" t="s">
        <v>21</v>
      </c>
      <c r="B2997" s="183" t="s">
        <v>54</v>
      </c>
      <c r="C2997" s="184"/>
      <c r="D2997" s="184"/>
      <c r="E2997" s="184"/>
      <c r="F2997" s="185">
        <v>45124</v>
      </c>
      <c r="G2997" s="183" t="s">
        <v>567</v>
      </c>
      <c r="H2997" s="186">
        <v>600000</v>
      </c>
      <c r="I2997" s="183" t="s">
        <v>19</v>
      </c>
      <c r="J2997" s="184"/>
      <c r="K2997" s="184"/>
      <c r="L2997" s="183">
        <v>2022</v>
      </c>
      <c r="M2997" s="184"/>
      <c r="N2997" s="183" t="s">
        <v>34</v>
      </c>
      <c r="O2997" s="184"/>
    </row>
    <row r="2998" spans="1:15" s="176" customFormat="1" ht="15" x14ac:dyDescent="0.15">
      <c r="A2998" s="183" t="s">
        <v>21</v>
      </c>
      <c r="B2998" s="183" t="s">
        <v>54</v>
      </c>
      <c r="C2998" s="184"/>
      <c r="D2998" s="184"/>
      <c r="E2998" s="184"/>
      <c r="F2998" s="185">
        <v>45125</v>
      </c>
      <c r="G2998" s="183" t="s">
        <v>62</v>
      </c>
      <c r="H2998" s="186">
        <v>0</v>
      </c>
      <c r="I2998" s="183" t="s">
        <v>19</v>
      </c>
      <c r="J2998" s="184"/>
      <c r="K2998" s="184"/>
      <c r="L2998" s="183">
        <v>2022</v>
      </c>
      <c r="M2998" s="184"/>
      <c r="N2998" s="183" t="s">
        <v>34</v>
      </c>
      <c r="O2998" s="184"/>
    </row>
    <row r="2999" spans="1:15" s="176" customFormat="1" ht="15" x14ac:dyDescent="0.15">
      <c r="A2999" s="183" t="s">
        <v>21</v>
      </c>
      <c r="B2999" s="183" t="s">
        <v>54</v>
      </c>
      <c r="C2999" s="184"/>
      <c r="D2999" s="184"/>
      <c r="E2999" s="184"/>
      <c r="F2999" s="185">
        <v>45125</v>
      </c>
      <c r="G2999" s="183" t="s">
        <v>64</v>
      </c>
      <c r="H2999" s="186">
        <v>610000</v>
      </c>
      <c r="I2999" s="183" t="s">
        <v>19</v>
      </c>
      <c r="J2999" s="184"/>
      <c r="K2999" s="184"/>
      <c r="L2999" s="183">
        <v>2022</v>
      </c>
      <c r="M2999" s="184"/>
      <c r="N2999" s="183" t="s">
        <v>34</v>
      </c>
      <c r="O2999" s="184"/>
    </row>
    <row r="3000" spans="1:15" s="176" customFormat="1" ht="15" x14ac:dyDescent="0.15">
      <c r="A3000" s="183" t="s">
        <v>21</v>
      </c>
      <c r="B3000" s="183" t="s">
        <v>54</v>
      </c>
      <c r="C3000" s="184"/>
      <c r="D3000" s="184"/>
      <c r="E3000" s="184"/>
      <c r="F3000" s="185">
        <v>45125</v>
      </c>
      <c r="G3000" s="183" t="s">
        <v>57</v>
      </c>
      <c r="H3000" s="186">
        <v>0</v>
      </c>
      <c r="I3000" s="183" t="s">
        <v>19</v>
      </c>
      <c r="J3000" s="184"/>
      <c r="K3000" s="184"/>
      <c r="L3000" s="183">
        <v>2022</v>
      </c>
      <c r="M3000" s="184"/>
      <c r="N3000" s="183" t="s">
        <v>34</v>
      </c>
      <c r="O3000" s="184"/>
    </row>
    <row r="3001" spans="1:15" s="176" customFormat="1" ht="28" x14ac:dyDescent="0.15">
      <c r="A3001" s="183" t="s">
        <v>21</v>
      </c>
      <c r="B3001" s="183" t="s">
        <v>54</v>
      </c>
      <c r="C3001" s="184"/>
      <c r="D3001" s="184"/>
      <c r="E3001" s="184"/>
      <c r="F3001" s="185">
        <v>45126</v>
      </c>
      <c r="G3001" s="183" t="s">
        <v>567</v>
      </c>
      <c r="H3001" s="186">
        <v>500000</v>
      </c>
      <c r="I3001" s="183" t="s">
        <v>19</v>
      </c>
      <c r="J3001" s="184"/>
      <c r="K3001" s="184"/>
      <c r="L3001" s="183">
        <v>2022</v>
      </c>
      <c r="M3001" s="184"/>
      <c r="N3001" s="183" t="s">
        <v>34</v>
      </c>
      <c r="O3001" s="184"/>
    </row>
    <row r="3002" spans="1:15" s="176" customFormat="1" ht="15" x14ac:dyDescent="0.15">
      <c r="A3002" s="183" t="s">
        <v>21</v>
      </c>
      <c r="B3002" s="183" t="s">
        <v>54</v>
      </c>
      <c r="C3002" s="184"/>
      <c r="D3002" s="184"/>
      <c r="E3002" s="184"/>
      <c r="F3002" s="185">
        <v>45126</v>
      </c>
      <c r="G3002" s="183" t="s">
        <v>64</v>
      </c>
      <c r="H3002" s="186">
        <v>840000</v>
      </c>
      <c r="I3002" s="183" t="s">
        <v>19</v>
      </c>
      <c r="J3002" s="184"/>
      <c r="K3002" s="184"/>
      <c r="L3002" s="183">
        <v>2022</v>
      </c>
      <c r="M3002" s="184"/>
      <c r="N3002" s="183" t="s">
        <v>34</v>
      </c>
      <c r="O3002" s="184"/>
    </row>
    <row r="3003" spans="1:15" s="176" customFormat="1" ht="15" x14ac:dyDescent="0.15">
      <c r="A3003" s="183" t="s">
        <v>21</v>
      </c>
      <c r="B3003" s="183" t="s">
        <v>54</v>
      </c>
      <c r="C3003" s="184"/>
      <c r="D3003" s="184"/>
      <c r="E3003" s="184"/>
      <c r="F3003" s="185">
        <v>45127</v>
      </c>
      <c r="G3003" s="183" t="s">
        <v>64</v>
      </c>
      <c r="H3003" s="186">
        <v>500000</v>
      </c>
      <c r="I3003" s="183" t="s">
        <v>19</v>
      </c>
      <c r="J3003" s="184"/>
      <c r="K3003" s="184"/>
      <c r="L3003" s="183">
        <v>2022</v>
      </c>
      <c r="M3003" s="184"/>
      <c r="N3003" s="183" t="s">
        <v>34</v>
      </c>
      <c r="O3003" s="184"/>
    </row>
    <row r="3004" spans="1:15" s="176" customFormat="1" ht="28" x14ac:dyDescent="0.15">
      <c r="A3004" s="183" t="s">
        <v>21</v>
      </c>
      <c r="B3004" s="183" t="s">
        <v>54</v>
      </c>
      <c r="C3004" s="184"/>
      <c r="D3004" s="184"/>
      <c r="E3004" s="184"/>
      <c r="F3004" s="185">
        <v>45127</v>
      </c>
      <c r="G3004" s="183" t="s">
        <v>567</v>
      </c>
      <c r="H3004" s="186">
        <v>350000</v>
      </c>
      <c r="I3004" s="183" t="s">
        <v>19</v>
      </c>
      <c r="J3004" s="184"/>
      <c r="K3004" s="184"/>
      <c r="L3004" s="183">
        <v>2022</v>
      </c>
      <c r="M3004" s="184"/>
      <c r="N3004" s="183" t="s">
        <v>34</v>
      </c>
      <c r="O3004" s="184"/>
    </row>
    <row r="3005" spans="1:15" s="176" customFormat="1" ht="15" x14ac:dyDescent="0.15">
      <c r="A3005" s="183" t="s">
        <v>21</v>
      </c>
      <c r="B3005" s="183" t="s">
        <v>54</v>
      </c>
      <c r="C3005" s="184"/>
      <c r="D3005" s="184"/>
      <c r="E3005" s="184"/>
      <c r="F3005" s="185">
        <v>45128</v>
      </c>
      <c r="G3005" s="183" t="s">
        <v>57</v>
      </c>
      <c r="H3005" s="186">
        <v>60000</v>
      </c>
      <c r="I3005" s="183" t="s">
        <v>19</v>
      </c>
      <c r="J3005" s="184"/>
      <c r="K3005" s="184"/>
      <c r="L3005" s="183">
        <v>2022</v>
      </c>
      <c r="M3005" s="184"/>
      <c r="N3005" s="183" t="s">
        <v>34</v>
      </c>
      <c r="O3005" s="184"/>
    </row>
    <row r="3006" spans="1:15" s="176" customFormat="1" ht="28" x14ac:dyDescent="0.15">
      <c r="A3006" s="183" t="s">
        <v>21</v>
      </c>
      <c r="B3006" s="183" t="s">
        <v>54</v>
      </c>
      <c r="C3006" s="184"/>
      <c r="D3006" s="184"/>
      <c r="E3006" s="184"/>
      <c r="F3006" s="185">
        <v>45128</v>
      </c>
      <c r="G3006" s="183" t="s">
        <v>567</v>
      </c>
      <c r="H3006" s="186">
        <v>400000</v>
      </c>
      <c r="I3006" s="183" t="s">
        <v>19</v>
      </c>
      <c r="J3006" s="184"/>
      <c r="K3006" s="184"/>
      <c r="L3006" s="183">
        <v>2022</v>
      </c>
      <c r="M3006" s="184"/>
      <c r="N3006" s="183" t="s">
        <v>34</v>
      </c>
      <c r="O3006" s="184"/>
    </row>
    <row r="3007" spans="1:15" s="176" customFormat="1" ht="15" x14ac:dyDescent="0.15">
      <c r="A3007" s="183" t="s">
        <v>21</v>
      </c>
      <c r="B3007" s="183" t="s">
        <v>54</v>
      </c>
      <c r="C3007" s="184"/>
      <c r="D3007" s="184"/>
      <c r="E3007" s="184"/>
      <c r="F3007" s="185">
        <v>45128</v>
      </c>
      <c r="G3007" s="183" t="s">
        <v>62</v>
      </c>
      <c r="H3007" s="186">
        <v>0</v>
      </c>
      <c r="I3007" s="183" t="s">
        <v>19</v>
      </c>
      <c r="J3007" s="184"/>
      <c r="K3007" s="184"/>
      <c r="L3007" s="183">
        <v>2022</v>
      </c>
      <c r="M3007" s="184"/>
      <c r="N3007" s="183" t="s">
        <v>34</v>
      </c>
      <c r="O3007" s="184"/>
    </row>
    <row r="3008" spans="1:15" s="176" customFormat="1" ht="15" x14ac:dyDescent="0.15">
      <c r="A3008" s="183" t="s">
        <v>21</v>
      </c>
      <c r="B3008" s="183" t="s">
        <v>54</v>
      </c>
      <c r="C3008" s="184"/>
      <c r="D3008" s="184"/>
      <c r="E3008" s="184"/>
      <c r="F3008" s="185">
        <v>45128</v>
      </c>
      <c r="G3008" s="183" t="s">
        <v>64</v>
      </c>
      <c r="H3008" s="186">
        <v>550000</v>
      </c>
      <c r="I3008" s="183" t="s">
        <v>19</v>
      </c>
      <c r="J3008" s="184"/>
      <c r="K3008" s="184"/>
      <c r="L3008" s="183">
        <v>2022</v>
      </c>
      <c r="M3008" s="184"/>
      <c r="N3008" s="183" t="s">
        <v>34</v>
      </c>
      <c r="O3008" s="184"/>
    </row>
    <row r="3009" spans="1:15" s="176" customFormat="1" ht="15" x14ac:dyDescent="0.15">
      <c r="A3009" s="183" t="s">
        <v>21</v>
      </c>
      <c r="B3009" s="183" t="s">
        <v>54</v>
      </c>
      <c r="C3009" s="184"/>
      <c r="D3009" s="184"/>
      <c r="E3009" s="184"/>
      <c r="F3009" s="185">
        <v>45131</v>
      </c>
      <c r="G3009" s="183" t="s">
        <v>64</v>
      </c>
      <c r="H3009" s="186">
        <v>170000</v>
      </c>
      <c r="I3009" s="183" t="s">
        <v>19</v>
      </c>
      <c r="J3009" s="184"/>
      <c r="K3009" s="184"/>
      <c r="L3009" s="183">
        <v>2022</v>
      </c>
      <c r="M3009" s="184"/>
      <c r="N3009" s="183" t="s">
        <v>34</v>
      </c>
      <c r="O3009" s="184"/>
    </row>
    <row r="3010" spans="1:15" s="176" customFormat="1" ht="15" x14ac:dyDescent="0.15">
      <c r="A3010" s="183" t="s">
        <v>21</v>
      </c>
      <c r="B3010" s="183" t="s">
        <v>54</v>
      </c>
      <c r="C3010" s="184"/>
      <c r="D3010" s="184"/>
      <c r="E3010" s="184"/>
      <c r="F3010" s="185">
        <v>45131</v>
      </c>
      <c r="G3010" s="183" t="s">
        <v>57</v>
      </c>
      <c r="H3010" s="186">
        <v>40000</v>
      </c>
      <c r="I3010" s="183" t="s">
        <v>19</v>
      </c>
      <c r="J3010" s="184"/>
      <c r="K3010" s="184"/>
      <c r="L3010" s="183">
        <v>2022</v>
      </c>
      <c r="M3010" s="184"/>
      <c r="N3010" s="183" t="s">
        <v>34</v>
      </c>
      <c r="O3010" s="184"/>
    </row>
    <row r="3011" spans="1:15" s="176" customFormat="1" ht="28" x14ac:dyDescent="0.15">
      <c r="A3011" s="183" t="s">
        <v>21</v>
      </c>
      <c r="B3011" s="183" t="s">
        <v>54</v>
      </c>
      <c r="C3011" s="184"/>
      <c r="D3011" s="184"/>
      <c r="E3011" s="184"/>
      <c r="F3011" s="185">
        <v>45131</v>
      </c>
      <c r="G3011" s="183" t="s">
        <v>567</v>
      </c>
      <c r="H3011" s="186">
        <v>200000</v>
      </c>
      <c r="I3011" s="183" t="s">
        <v>19</v>
      </c>
      <c r="J3011" s="184"/>
      <c r="K3011" s="184"/>
      <c r="L3011" s="183">
        <v>2022</v>
      </c>
      <c r="M3011" s="184"/>
      <c r="N3011" s="183" t="s">
        <v>34</v>
      </c>
      <c r="O3011" s="184"/>
    </row>
    <row r="3012" spans="1:15" s="176" customFormat="1" ht="15" x14ac:dyDescent="0.15">
      <c r="A3012" s="183" t="s">
        <v>21</v>
      </c>
      <c r="B3012" s="183" t="s">
        <v>54</v>
      </c>
      <c r="C3012" s="184"/>
      <c r="D3012" s="184"/>
      <c r="E3012" s="184"/>
      <c r="F3012" s="185">
        <v>45132</v>
      </c>
      <c r="G3012" s="183" t="s">
        <v>57</v>
      </c>
      <c r="H3012" s="186">
        <v>30000</v>
      </c>
      <c r="I3012" s="183" t="s">
        <v>19</v>
      </c>
      <c r="J3012" s="184"/>
      <c r="K3012" s="184"/>
      <c r="L3012" s="183">
        <v>2022</v>
      </c>
      <c r="M3012" s="184"/>
      <c r="N3012" s="183" t="s">
        <v>34</v>
      </c>
      <c r="O3012" s="184"/>
    </row>
    <row r="3013" spans="1:15" s="176" customFormat="1" ht="15" x14ac:dyDescent="0.15">
      <c r="A3013" s="183" t="s">
        <v>21</v>
      </c>
      <c r="B3013" s="183" t="s">
        <v>54</v>
      </c>
      <c r="C3013" s="184"/>
      <c r="D3013" s="184"/>
      <c r="E3013" s="184"/>
      <c r="F3013" s="185">
        <v>45132</v>
      </c>
      <c r="G3013" s="183" t="s">
        <v>64</v>
      </c>
      <c r="H3013" s="186">
        <v>300000</v>
      </c>
      <c r="I3013" s="183" t="s">
        <v>19</v>
      </c>
      <c r="J3013" s="184"/>
      <c r="K3013" s="184"/>
      <c r="L3013" s="183">
        <v>2022</v>
      </c>
      <c r="M3013" s="184"/>
      <c r="N3013" s="183" t="s">
        <v>34</v>
      </c>
      <c r="O3013" s="184"/>
    </row>
    <row r="3014" spans="1:15" s="176" customFormat="1" ht="28" x14ac:dyDescent="0.15">
      <c r="A3014" s="183" t="s">
        <v>21</v>
      </c>
      <c r="B3014" s="183" t="s">
        <v>54</v>
      </c>
      <c r="C3014" s="184"/>
      <c r="D3014" s="184"/>
      <c r="E3014" s="184"/>
      <c r="F3014" s="185">
        <v>45132</v>
      </c>
      <c r="G3014" s="183" t="s">
        <v>567</v>
      </c>
      <c r="H3014" s="186">
        <v>450000</v>
      </c>
      <c r="I3014" s="183" t="s">
        <v>19</v>
      </c>
      <c r="J3014" s="184"/>
      <c r="K3014" s="184"/>
      <c r="L3014" s="183">
        <v>2022</v>
      </c>
      <c r="M3014" s="184"/>
      <c r="N3014" s="183" t="s">
        <v>34</v>
      </c>
      <c r="O3014" s="184"/>
    </row>
    <row r="3015" spans="1:15" s="176" customFormat="1" ht="15" x14ac:dyDescent="0.15">
      <c r="A3015" s="183" t="s">
        <v>21</v>
      </c>
      <c r="B3015" s="183" t="s">
        <v>54</v>
      </c>
      <c r="C3015" s="184"/>
      <c r="D3015" s="184"/>
      <c r="E3015" s="184"/>
      <c r="F3015" s="185">
        <v>45132</v>
      </c>
      <c r="G3015" s="183" t="s">
        <v>61</v>
      </c>
      <c r="H3015" s="186">
        <v>170000</v>
      </c>
      <c r="I3015" s="183" t="s">
        <v>19</v>
      </c>
      <c r="J3015" s="184"/>
      <c r="K3015" s="184"/>
      <c r="L3015" s="183">
        <v>2022</v>
      </c>
      <c r="M3015" s="184"/>
      <c r="N3015" s="183" t="s">
        <v>34</v>
      </c>
      <c r="O3015" s="184"/>
    </row>
    <row r="3016" spans="1:15" s="176" customFormat="1" ht="15" x14ac:dyDescent="0.15">
      <c r="A3016" s="183" t="s">
        <v>21</v>
      </c>
      <c r="B3016" s="183" t="s">
        <v>54</v>
      </c>
      <c r="C3016" s="184"/>
      <c r="D3016" s="184"/>
      <c r="E3016" s="184"/>
      <c r="F3016" s="185">
        <v>45133</v>
      </c>
      <c r="G3016" s="183" t="s">
        <v>57</v>
      </c>
      <c r="H3016" s="186">
        <v>40000</v>
      </c>
      <c r="I3016" s="183" t="s">
        <v>19</v>
      </c>
      <c r="J3016" s="184"/>
      <c r="K3016" s="184"/>
      <c r="L3016" s="183">
        <v>2022</v>
      </c>
      <c r="M3016" s="184"/>
      <c r="N3016" s="183" t="s">
        <v>34</v>
      </c>
      <c r="O3016" s="184"/>
    </row>
    <row r="3017" spans="1:15" s="176" customFormat="1" ht="28" x14ac:dyDescent="0.15">
      <c r="A3017" s="183" t="s">
        <v>21</v>
      </c>
      <c r="B3017" s="183" t="s">
        <v>54</v>
      </c>
      <c r="C3017" s="184"/>
      <c r="D3017" s="184"/>
      <c r="E3017" s="184"/>
      <c r="F3017" s="185">
        <v>45133</v>
      </c>
      <c r="G3017" s="183" t="s">
        <v>567</v>
      </c>
      <c r="H3017" s="186">
        <v>450000</v>
      </c>
      <c r="I3017" s="183" t="s">
        <v>19</v>
      </c>
      <c r="J3017" s="184"/>
      <c r="K3017" s="184"/>
      <c r="L3017" s="183">
        <v>2022</v>
      </c>
      <c r="M3017" s="184"/>
      <c r="N3017" s="183" t="s">
        <v>34</v>
      </c>
      <c r="O3017" s="184"/>
    </row>
    <row r="3018" spans="1:15" s="176" customFormat="1" ht="15" x14ac:dyDescent="0.15">
      <c r="A3018" s="183" t="s">
        <v>21</v>
      </c>
      <c r="B3018" s="183" t="s">
        <v>54</v>
      </c>
      <c r="C3018" s="184"/>
      <c r="D3018" s="184"/>
      <c r="E3018" s="184"/>
      <c r="F3018" s="185">
        <v>45133</v>
      </c>
      <c r="G3018" s="183" t="s">
        <v>64</v>
      </c>
      <c r="H3018" s="186">
        <v>240000</v>
      </c>
      <c r="I3018" s="183" t="s">
        <v>19</v>
      </c>
      <c r="J3018" s="184"/>
      <c r="K3018" s="184"/>
      <c r="L3018" s="183">
        <v>2022</v>
      </c>
      <c r="M3018" s="184"/>
      <c r="N3018" s="183" t="s">
        <v>34</v>
      </c>
      <c r="O3018" s="184"/>
    </row>
    <row r="3019" spans="1:15" s="176" customFormat="1" ht="28" x14ac:dyDescent="0.15">
      <c r="A3019" s="183" t="s">
        <v>21</v>
      </c>
      <c r="B3019" s="183" t="s">
        <v>54</v>
      </c>
      <c r="C3019" s="184"/>
      <c r="D3019" s="184"/>
      <c r="E3019" s="184"/>
      <c r="F3019" s="185">
        <v>45134</v>
      </c>
      <c r="G3019" s="183" t="s">
        <v>567</v>
      </c>
      <c r="H3019" s="186">
        <v>400000</v>
      </c>
      <c r="I3019" s="183" t="s">
        <v>19</v>
      </c>
      <c r="J3019" s="184"/>
      <c r="K3019" s="184"/>
      <c r="L3019" s="183">
        <v>2022</v>
      </c>
      <c r="M3019" s="184"/>
      <c r="N3019" s="183" t="s">
        <v>34</v>
      </c>
      <c r="O3019" s="184"/>
    </row>
    <row r="3020" spans="1:15" s="176" customFormat="1" ht="15" x14ac:dyDescent="0.15">
      <c r="A3020" s="183" t="s">
        <v>21</v>
      </c>
      <c r="B3020" s="183" t="s">
        <v>54</v>
      </c>
      <c r="C3020" s="184"/>
      <c r="D3020" s="184"/>
      <c r="E3020" s="184"/>
      <c r="F3020" s="185">
        <v>45134</v>
      </c>
      <c r="G3020" s="183" t="s">
        <v>64</v>
      </c>
      <c r="H3020" s="186">
        <v>40000</v>
      </c>
      <c r="I3020" s="183" t="s">
        <v>19</v>
      </c>
      <c r="J3020" s="184"/>
      <c r="K3020" s="184"/>
      <c r="L3020" s="183">
        <v>2022</v>
      </c>
      <c r="M3020" s="184"/>
      <c r="N3020" s="183" t="s">
        <v>34</v>
      </c>
      <c r="O3020" s="184"/>
    </row>
    <row r="3021" spans="1:15" s="176" customFormat="1" ht="15" x14ac:dyDescent="0.15">
      <c r="A3021" s="183" t="s">
        <v>21</v>
      </c>
      <c r="B3021" s="183" t="s">
        <v>54</v>
      </c>
      <c r="C3021" s="184"/>
      <c r="D3021" s="184"/>
      <c r="E3021" s="184"/>
      <c r="F3021" s="185">
        <v>45135</v>
      </c>
      <c r="G3021" s="183" t="s">
        <v>57</v>
      </c>
      <c r="H3021" s="186">
        <v>80000</v>
      </c>
      <c r="I3021" s="183" t="s">
        <v>19</v>
      </c>
      <c r="J3021" s="184"/>
      <c r="K3021" s="184"/>
      <c r="L3021" s="183">
        <v>2022</v>
      </c>
      <c r="M3021" s="184"/>
      <c r="N3021" s="183" t="s">
        <v>34</v>
      </c>
      <c r="O3021" s="184"/>
    </row>
    <row r="3022" spans="1:15" s="176" customFormat="1" ht="15" x14ac:dyDescent="0.15">
      <c r="A3022" s="183" t="s">
        <v>21</v>
      </c>
      <c r="B3022" s="183" t="s">
        <v>54</v>
      </c>
      <c r="C3022" s="184"/>
      <c r="D3022" s="184"/>
      <c r="E3022" s="184"/>
      <c r="F3022" s="185">
        <v>45135</v>
      </c>
      <c r="G3022" s="183" t="s">
        <v>64</v>
      </c>
      <c r="H3022" s="186">
        <v>80000</v>
      </c>
      <c r="I3022" s="183" t="s">
        <v>19</v>
      </c>
      <c r="J3022" s="184"/>
      <c r="K3022" s="184"/>
      <c r="L3022" s="183">
        <v>2022</v>
      </c>
      <c r="M3022" s="184"/>
      <c r="N3022" s="183" t="s">
        <v>34</v>
      </c>
      <c r="O3022" s="184"/>
    </row>
    <row r="3023" spans="1:15" s="176" customFormat="1" ht="28" x14ac:dyDescent="0.15">
      <c r="A3023" s="183" t="s">
        <v>21</v>
      </c>
      <c r="B3023" s="183" t="s">
        <v>54</v>
      </c>
      <c r="C3023" s="184"/>
      <c r="D3023" s="184"/>
      <c r="E3023" s="184"/>
      <c r="F3023" s="185">
        <v>45135</v>
      </c>
      <c r="G3023" s="183" t="s">
        <v>567</v>
      </c>
      <c r="H3023" s="186">
        <v>450000</v>
      </c>
      <c r="I3023" s="183" t="s">
        <v>19</v>
      </c>
      <c r="J3023" s="184"/>
      <c r="K3023" s="184"/>
      <c r="L3023" s="183">
        <v>2022</v>
      </c>
      <c r="M3023" s="184"/>
      <c r="N3023" s="183" t="s">
        <v>34</v>
      </c>
      <c r="O3023" s="184"/>
    </row>
    <row r="3024" spans="1:15" s="176" customFormat="1" ht="15" x14ac:dyDescent="0.15">
      <c r="A3024" s="183" t="s">
        <v>21</v>
      </c>
      <c r="B3024" s="183" t="s">
        <v>54</v>
      </c>
      <c r="C3024" s="184"/>
      <c r="D3024" s="184"/>
      <c r="E3024" s="184"/>
      <c r="F3024" s="185">
        <v>45138</v>
      </c>
      <c r="G3024" s="183" t="s">
        <v>64</v>
      </c>
      <c r="H3024" s="186">
        <v>70000</v>
      </c>
      <c r="I3024" s="183" t="s">
        <v>19</v>
      </c>
      <c r="J3024" s="184"/>
      <c r="K3024" s="184"/>
      <c r="L3024" s="183">
        <v>2022</v>
      </c>
      <c r="M3024" s="184"/>
      <c r="N3024" s="183" t="s">
        <v>34</v>
      </c>
      <c r="O3024" s="184"/>
    </row>
    <row r="3025" spans="1:15" s="176" customFormat="1" ht="28" x14ac:dyDescent="0.15">
      <c r="A3025" s="183" t="s">
        <v>21</v>
      </c>
      <c r="B3025" s="183" t="s">
        <v>54</v>
      </c>
      <c r="C3025" s="184"/>
      <c r="D3025" s="184"/>
      <c r="E3025" s="184"/>
      <c r="F3025" s="185">
        <v>45138</v>
      </c>
      <c r="G3025" s="183" t="s">
        <v>567</v>
      </c>
      <c r="H3025" s="186">
        <v>250000</v>
      </c>
      <c r="I3025" s="183" t="s">
        <v>19</v>
      </c>
      <c r="J3025" s="184"/>
      <c r="K3025" s="184"/>
      <c r="L3025" s="183">
        <v>2022</v>
      </c>
      <c r="M3025" s="184"/>
      <c r="N3025" s="183" t="s">
        <v>34</v>
      </c>
      <c r="O3025" s="184"/>
    </row>
    <row r="3026" spans="1:15" s="176" customFormat="1" ht="28" x14ac:dyDescent="0.15">
      <c r="A3026" s="183" t="s">
        <v>21</v>
      </c>
      <c r="B3026" s="183" t="s">
        <v>54</v>
      </c>
      <c r="C3026" s="184"/>
      <c r="D3026" s="184"/>
      <c r="E3026" s="184"/>
      <c r="F3026" s="185">
        <v>45139</v>
      </c>
      <c r="G3026" s="183" t="s">
        <v>567</v>
      </c>
      <c r="H3026" s="186">
        <v>400000</v>
      </c>
      <c r="I3026" s="183" t="s">
        <v>19</v>
      </c>
      <c r="J3026" s="184"/>
      <c r="K3026" s="184"/>
      <c r="L3026" s="183">
        <v>2022</v>
      </c>
      <c r="M3026" s="184"/>
      <c r="N3026" s="183" t="s">
        <v>34</v>
      </c>
      <c r="O3026" s="184"/>
    </row>
    <row r="3027" spans="1:15" s="176" customFormat="1" ht="15" x14ac:dyDescent="0.15">
      <c r="A3027" s="183" t="s">
        <v>21</v>
      </c>
      <c r="B3027" s="183" t="s">
        <v>54</v>
      </c>
      <c r="C3027" s="184"/>
      <c r="D3027" s="184"/>
      <c r="E3027" s="184"/>
      <c r="F3027" s="185">
        <v>45140</v>
      </c>
      <c r="G3027" s="183" t="s">
        <v>57</v>
      </c>
      <c r="H3027" s="186">
        <v>40000</v>
      </c>
      <c r="I3027" s="183" t="s">
        <v>19</v>
      </c>
      <c r="J3027" s="184"/>
      <c r="K3027" s="184"/>
      <c r="L3027" s="183">
        <v>2022</v>
      </c>
      <c r="M3027" s="184"/>
      <c r="N3027" s="183" t="s">
        <v>34</v>
      </c>
      <c r="O3027" s="184"/>
    </row>
    <row r="3028" spans="1:15" s="176" customFormat="1" ht="28" x14ac:dyDescent="0.15">
      <c r="A3028" s="183" t="s">
        <v>21</v>
      </c>
      <c r="B3028" s="183" t="s">
        <v>54</v>
      </c>
      <c r="C3028" s="184"/>
      <c r="D3028" s="184"/>
      <c r="E3028" s="184"/>
      <c r="F3028" s="185">
        <v>45140</v>
      </c>
      <c r="G3028" s="183" t="s">
        <v>567</v>
      </c>
      <c r="H3028" s="186">
        <v>500000</v>
      </c>
      <c r="I3028" s="183" t="s">
        <v>19</v>
      </c>
      <c r="J3028" s="184"/>
      <c r="K3028" s="184"/>
      <c r="L3028" s="183">
        <v>2022</v>
      </c>
      <c r="M3028" s="184"/>
      <c r="N3028" s="183" t="s">
        <v>34</v>
      </c>
      <c r="O3028" s="184"/>
    </row>
    <row r="3029" spans="1:15" s="176" customFormat="1" ht="28" x14ac:dyDescent="0.15">
      <c r="A3029" s="183" t="s">
        <v>21</v>
      </c>
      <c r="B3029" s="183" t="s">
        <v>54</v>
      </c>
      <c r="C3029" s="184"/>
      <c r="D3029" s="184"/>
      <c r="E3029" s="184"/>
      <c r="F3029" s="185">
        <v>45141</v>
      </c>
      <c r="G3029" s="183" t="s">
        <v>567</v>
      </c>
      <c r="H3029" s="186">
        <v>290000</v>
      </c>
      <c r="I3029" s="183" t="s">
        <v>19</v>
      </c>
      <c r="J3029" s="184"/>
      <c r="K3029" s="184"/>
      <c r="L3029" s="183">
        <v>2022</v>
      </c>
      <c r="M3029" s="184"/>
      <c r="N3029" s="183" t="s">
        <v>34</v>
      </c>
      <c r="O3029" s="184"/>
    </row>
    <row r="3030" spans="1:15" s="176" customFormat="1" ht="15" x14ac:dyDescent="0.15">
      <c r="A3030" s="183" t="s">
        <v>21</v>
      </c>
      <c r="B3030" s="183" t="s">
        <v>54</v>
      </c>
      <c r="C3030" s="184"/>
      <c r="D3030" s="184"/>
      <c r="E3030" s="184"/>
      <c r="F3030" s="185">
        <v>45141</v>
      </c>
      <c r="G3030" s="183" t="s">
        <v>61</v>
      </c>
      <c r="H3030" s="186">
        <v>20000</v>
      </c>
      <c r="I3030" s="183" t="s">
        <v>19</v>
      </c>
      <c r="J3030" s="184"/>
      <c r="K3030" s="184"/>
      <c r="L3030" s="183">
        <v>2022</v>
      </c>
      <c r="M3030" s="184"/>
      <c r="N3030" s="183" t="s">
        <v>34</v>
      </c>
      <c r="O3030" s="184"/>
    </row>
    <row r="3031" spans="1:15" s="176" customFormat="1" ht="15" x14ac:dyDescent="0.15">
      <c r="A3031" s="183" t="s">
        <v>21</v>
      </c>
      <c r="B3031" s="183" t="s">
        <v>54</v>
      </c>
      <c r="C3031" s="184"/>
      <c r="D3031" s="184"/>
      <c r="E3031" s="184"/>
      <c r="F3031" s="185">
        <v>45141</v>
      </c>
      <c r="G3031" s="183" t="s">
        <v>57</v>
      </c>
      <c r="H3031" s="186">
        <v>40000</v>
      </c>
      <c r="I3031" s="183" t="s">
        <v>19</v>
      </c>
      <c r="J3031" s="184"/>
      <c r="K3031" s="184"/>
      <c r="L3031" s="183">
        <v>2022</v>
      </c>
      <c r="M3031" s="184"/>
      <c r="N3031" s="183" t="s">
        <v>34</v>
      </c>
      <c r="O3031" s="184"/>
    </row>
    <row r="3032" spans="1:15" s="176" customFormat="1" ht="28" x14ac:dyDescent="0.15">
      <c r="A3032" s="183" t="s">
        <v>21</v>
      </c>
      <c r="B3032" s="183" t="s">
        <v>54</v>
      </c>
      <c r="C3032" s="184"/>
      <c r="D3032" s="184"/>
      <c r="E3032" s="184"/>
      <c r="F3032" s="185">
        <v>45142</v>
      </c>
      <c r="G3032" s="183" t="s">
        <v>567</v>
      </c>
      <c r="H3032" s="186">
        <v>400000</v>
      </c>
      <c r="I3032" s="183" t="s">
        <v>19</v>
      </c>
      <c r="J3032" s="184"/>
      <c r="K3032" s="184"/>
      <c r="L3032" s="183">
        <v>2022</v>
      </c>
      <c r="M3032" s="184"/>
      <c r="N3032" s="183" t="s">
        <v>34</v>
      </c>
      <c r="O3032" s="184"/>
    </row>
    <row r="3033" spans="1:15" s="176" customFormat="1" ht="15" x14ac:dyDescent="0.15">
      <c r="A3033" s="183" t="s">
        <v>21</v>
      </c>
      <c r="B3033" s="183" t="s">
        <v>54</v>
      </c>
      <c r="C3033" s="184"/>
      <c r="D3033" s="184"/>
      <c r="E3033" s="184"/>
      <c r="F3033" s="185">
        <v>45142</v>
      </c>
      <c r="G3033" s="183" t="s">
        <v>57</v>
      </c>
      <c r="H3033" s="186">
        <v>40000</v>
      </c>
      <c r="I3033" s="183" t="s">
        <v>19</v>
      </c>
      <c r="J3033" s="184"/>
      <c r="K3033" s="184"/>
      <c r="L3033" s="183">
        <v>2022</v>
      </c>
      <c r="M3033" s="184"/>
      <c r="N3033" s="183" t="s">
        <v>34</v>
      </c>
      <c r="O3033" s="184"/>
    </row>
    <row r="3034" spans="1:15" s="176" customFormat="1" ht="28" x14ac:dyDescent="0.15">
      <c r="A3034" s="183" t="s">
        <v>21</v>
      </c>
      <c r="B3034" s="183" t="s">
        <v>54</v>
      </c>
      <c r="C3034" s="184"/>
      <c r="D3034" s="184"/>
      <c r="E3034" s="184"/>
      <c r="F3034" s="185">
        <v>45145</v>
      </c>
      <c r="G3034" s="183" t="s">
        <v>567</v>
      </c>
      <c r="H3034" s="186">
        <v>350000</v>
      </c>
      <c r="I3034" s="183" t="s">
        <v>19</v>
      </c>
      <c r="J3034" s="184"/>
      <c r="K3034" s="184"/>
      <c r="L3034" s="183">
        <v>2022</v>
      </c>
      <c r="M3034" s="184"/>
      <c r="N3034" s="183" t="s">
        <v>34</v>
      </c>
      <c r="O3034" s="184"/>
    </row>
    <row r="3035" spans="1:15" s="176" customFormat="1" ht="28" x14ac:dyDescent="0.15">
      <c r="A3035" s="183" t="s">
        <v>21</v>
      </c>
      <c r="B3035" s="183" t="s">
        <v>54</v>
      </c>
      <c r="C3035" s="184"/>
      <c r="D3035" s="184"/>
      <c r="E3035" s="184"/>
      <c r="F3035" s="185">
        <v>45146</v>
      </c>
      <c r="G3035" s="183" t="s">
        <v>567</v>
      </c>
      <c r="H3035" s="186">
        <v>300000</v>
      </c>
      <c r="I3035" s="183" t="s">
        <v>19</v>
      </c>
      <c r="J3035" s="184"/>
      <c r="K3035" s="184"/>
      <c r="L3035" s="183">
        <v>2022</v>
      </c>
      <c r="M3035" s="184"/>
      <c r="N3035" s="183" t="s">
        <v>34</v>
      </c>
      <c r="O3035" s="184"/>
    </row>
    <row r="3036" spans="1:15" s="176" customFormat="1" ht="15" x14ac:dyDescent="0.15">
      <c r="A3036" s="183" t="s">
        <v>21</v>
      </c>
      <c r="B3036" s="183" t="s">
        <v>54</v>
      </c>
      <c r="C3036" s="184"/>
      <c r="D3036" s="184"/>
      <c r="E3036" s="184"/>
      <c r="F3036" s="185">
        <v>45146</v>
      </c>
      <c r="G3036" s="183" t="s">
        <v>61</v>
      </c>
      <c r="H3036" s="186">
        <v>20000</v>
      </c>
      <c r="I3036" s="183" t="s">
        <v>19</v>
      </c>
      <c r="J3036" s="184"/>
      <c r="K3036" s="184"/>
      <c r="L3036" s="183">
        <v>2022</v>
      </c>
      <c r="M3036" s="184"/>
      <c r="N3036" s="183" t="s">
        <v>34</v>
      </c>
      <c r="O3036" s="184"/>
    </row>
    <row r="3037" spans="1:15" s="176" customFormat="1" ht="28" x14ac:dyDescent="0.15">
      <c r="A3037" s="183" t="s">
        <v>21</v>
      </c>
      <c r="B3037" s="183" t="s">
        <v>54</v>
      </c>
      <c r="C3037" s="184"/>
      <c r="D3037" s="184"/>
      <c r="E3037" s="184"/>
      <c r="F3037" s="185">
        <v>45147</v>
      </c>
      <c r="G3037" s="183" t="s">
        <v>567</v>
      </c>
      <c r="H3037" s="186">
        <v>320000</v>
      </c>
      <c r="I3037" s="183" t="s">
        <v>19</v>
      </c>
      <c r="J3037" s="184"/>
      <c r="K3037" s="184"/>
      <c r="L3037" s="183">
        <v>2022</v>
      </c>
      <c r="M3037" s="184"/>
      <c r="N3037" s="183" t="s">
        <v>34</v>
      </c>
      <c r="O3037" s="184"/>
    </row>
    <row r="3038" spans="1:15" s="176" customFormat="1" ht="15" x14ac:dyDescent="0.15">
      <c r="A3038" s="183" t="s">
        <v>21</v>
      </c>
      <c r="B3038" s="183" t="s">
        <v>54</v>
      </c>
      <c r="C3038" s="184"/>
      <c r="D3038" s="184"/>
      <c r="E3038" s="184"/>
      <c r="F3038" s="185">
        <v>45147</v>
      </c>
      <c r="G3038" s="183" t="s">
        <v>57</v>
      </c>
      <c r="H3038" s="186">
        <v>40000</v>
      </c>
      <c r="I3038" s="183" t="s">
        <v>19</v>
      </c>
      <c r="J3038" s="184"/>
      <c r="K3038" s="184"/>
      <c r="L3038" s="183">
        <v>2022</v>
      </c>
      <c r="M3038" s="184"/>
      <c r="N3038" s="183" t="s">
        <v>34</v>
      </c>
      <c r="O3038" s="184"/>
    </row>
    <row r="3039" spans="1:15" s="176" customFormat="1" ht="28" x14ac:dyDescent="0.15">
      <c r="A3039" s="183" t="s">
        <v>21</v>
      </c>
      <c r="B3039" s="183" t="s">
        <v>54</v>
      </c>
      <c r="C3039" s="184"/>
      <c r="D3039" s="184"/>
      <c r="E3039" s="184"/>
      <c r="F3039" s="185">
        <v>45148</v>
      </c>
      <c r="G3039" s="183" t="s">
        <v>567</v>
      </c>
      <c r="H3039" s="186">
        <v>400000</v>
      </c>
      <c r="I3039" s="183" t="s">
        <v>19</v>
      </c>
      <c r="J3039" s="184"/>
      <c r="K3039" s="184"/>
      <c r="L3039" s="183">
        <v>2022</v>
      </c>
      <c r="M3039" s="184"/>
      <c r="N3039" s="183" t="s">
        <v>34</v>
      </c>
      <c r="O3039" s="184"/>
    </row>
    <row r="3040" spans="1:15" s="176" customFormat="1" ht="15" x14ac:dyDescent="0.15">
      <c r="A3040" s="183" t="s">
        <v>21</v>
      </c>
      <c r="B3040" s="183" t="s">
        <v>54</v>
      </c>
      <c r="C3040" s="184"/>
      <c r="D3040" s="184"/>
      <c r="E3040" s="184"/>
      <c r="F3040" s="185">
        <v>45148</v>
      </c>
      <c r="G3040" s="183" t="s">
        <v>57</v>
      </c>
      <c r="H3040" s="186">
        <v>40000</v>
      </c>
      <c r="I3040" s="183" t="s">
        <v>19</v>
      </c>
      <c r="J3040" s="184"/>
      <c r="K3040" s="184"/>
      <c r="L3040" s="183">
        <v>2022</v>
      </c>
      <c r="M3040" s="184"/>
      <c r="N3040" s="183" t="s">
        <v>34</v>
      </c>
      <c r="O3040" s="184"/>
    </row>
    <row r="3041" spans="1:15" s="176" customFormat="1" ht="15" x14ac:dyDescent="0.15">
      <c r="A3041" s="183" t="s">
        <v>21</v>
      </c>
      <c r="B3041" s="183" t="s">
        <v>54</v>
      </c>
      <c r="C3041" s="184"/>
      <c r="D3041" s="184"/>
      <c r="E3041" s="184"/>
      <c r="F3041" s="185">
        <v>45149</v>
      </c>
      <c r="G3041" s="183" t="s">
        <v>57</v>
      </c>
      <c r="H3041" s="186">
        <v>50000</v>
      </c>
      <c r="I3041" s="183" t="s">
        <v>19</v>
      </c>
      <c r="J3041" s="184"/>
      <c r="K3041" s="184"/>
      <c r="L3041" s="183">
        <v>2022</v>
      </c>
      <c r="M3041" s="184"/>
      <c r="N3041" s="183" t="s">
        <v>34</v>
      </c>
      <c r="O3041" s="184"/>
    </row>
    <row r="3042" spans="1:15" s="176" customFormat="1" ht="15" x14ac:dyDescent="0.15">
      <c r="A3042" s="183" t="s">
        <v>21</v>
      </c>
      <c r="B3042" s="183" t="s">
        <v>54</v>
      </c>
      <c r="C3042" s="184"/>
      <c r="D3042" s="184"/>
      <c r="E3042" s="184"/>
      <c r="F3042" s="185">
        <v>45149</v>
      </c>
      <c r="G3042" s="183" t="s">
        <v>64</v>
      </c>
      <c r="H3042" s="186">
        <v>170000</v>
      </c>
      <c r="I3042" s="183" t="s">
        <v>19</v>
      </c>
      <c r="J3042" s="184"/>
      <c r="K3042" s="184"/>
      <c r="L3042" s="183">
        <v>2022</v>
      </c>
      <c r="M3042" s="184"/>
      <c r="N3042" s="183" t="s">
        <v>34</v>
      </c>
      <c r="O3042" s="184"/>
    </row>
    <row r="3043" spans="1:15" s="176" customFormat="1" ht="28" x14ac:dyDescent="0.15">
      <c r="A3043" s="183" t="s">
        <v>21</v>
      </c>
      <c r="B3043" s="183" t="s">
        <v>54</v>
      </c>
      <c r="C3043" s="184"/>
      <c r="D3043" s="184"/>
      <c r="E3043" s="184"/>
      <c r="F3043" s="185">
        <v>45149</v>
      </c>
      <c r="G3043" s="183" t="s">
        <v>567</v>
      </c>
      <c r="H3043" s="186">
        <v>450000</v>
      </c>
      <c r="I3043" s="183" t="s">
        <v>19</v>
      </c>
      <c r="J3043" s="184"/>
      <c r="K3043" s="184"/>
      <c r="L3043" s="183">
        <v>2022</v>
      </c>
      <c r="M3043" s="184"/>
      <c r="N3043" s="183" t="s">
        <v>34</v>
      </c>
      <c r="O3043" s="184"/>
    </row>
    <row r="3044" spans="1:15" s="176" customFormat="1" ht="15" x14ac:dyDescent="0.15">
      <c r="A3044" s="183" t="s">
        <v>21</v>
      </c>
      <c r="B3044" s="183" t="s">
        <v>54</v>
      </c>
      <c r="C3044" s="184"/>
      <c r="D3044" s="184"/>
      <c r="E3044" s="184"/>
      <c r="F3044" s="185">
        <v>45152</v>
      </c>
      <c r="G3044" s="183" t="s">
        <v>64</v>
      </c>
      <c r="H3044" s="186">
        <v>170000</v>
      </c>
      <c r="I3044" s="183" t="s">
        <v>19</v>
      </c>
      <c r="J3044" s="184"/>
      <c r="K3044" s="184"/>
      <c r="L3044" s="183">
        <v>2022</v>
      </c>
      <c r="M3044" s="184"/>
      <c r="N3044" s="183" t="s">
        <v>34</v>
      </c>
      <c r="O3044" s="184"/>
    </row>
    <row r="3045" spans="1:15" s="176" customFormat="1" ht="28" x14ac:dyDescent="0.15">
      <c r="A3045" s="183" t="s">
        <v>21</v>
      </c>
      <c r="B3045" s="183" t="s">
        <v>54</v>
      </c>
      <c r="C3045" s="184"/>
      <c r="D3045" s="184"/>
      <c r="E3045" s="184"/>
      <c r="F3045" s="185">
        <v>45152</v>
      </c>
      <c r="G3045" s="183" t="s">
        <v>567</v>
      </c>
      <c r="H3045" s="186">
        <v>350000</v>
      </c>
      <c r="I3045" s="183" t="s">
        <v>19</v>
      </c>
      <c r="J3045" s="184"/>
      <c r="K3045" s="184"/>
      <c r="L3045" s="183">
        <v>2022</v>
      </c>
      <c r="M3045" s="184"/>
      <c r="N3045" s="183" t="s">
        <v>34</v>
      </c>
      <c r="O3045" s="184"/>
    </row>
    <row r="3046" spans="1:15" s="176" customFormat="1" ht="15" x14ac:dyDescent="0.15">
      <c r="A3046" s="183" t="s">
        <v>21</v>
      </c>
      <c r="B3046" s="183" t="s">
        <v>54</v>
      </c>
      <c r="C3046" s="184"/>
      <c r="D3046" s="184"/>
      <c r="E3046" s="184"/>
      <c r="F3046" s="185">
        <v>45152</v>
      </c>
      <c r="G3046" s="183" t="s">
        <v>55</v>
      </c>
      <c r="H3046" s="186">
        <v>80000</v>
      </c>
      <c r="I3046" s="183" t="s">
        <v>19</v>
      </c>
      <c r="J3046" s="184"/>
      <c r="K3046" s="184"/>
      <c r="L3046" s="183">
        <v>2022</v>
      </c>
      <c r="M3046" s="184"/>
      <c r="N3046" s="183" t="s">
        <v>34</v>
      </c>
      <c r="O3046" s="184"/>
    </row>
    <row r="3047" spans="1:15" s="176" customFormat="1" ht="15" x14ac:dyDescent="0.15">
      <c r="A3047" s="183" t="s">
        <v>21</v>
      </c>
      <c r="B3047" s="183" t="s">
        <v>54</v>
      </c>
      <c r="C3047" s="184"/>
      <c r="D3047" s="184"/>
      <c r="E3047" s="184"/>
      <c r="F3047" s="185">
        <v>45153</v>
      </c>
      <c r="G3047" s="183" t="s">
        <v>64</v>
      </c>
      <c r="H3047" s="186">
        <v>130000</v>
      </c>
      <c r="I3047" s="183" t="s">
        <v>19</v>
      </c>
      <c r="J3047" s="184"/>
      <c r="K3047" s="184"/>
      <c r="L3047" s="183">
        <v>2022</v>
      </c>
      <c r="M3047" s="184"/>
      <c r="N3047" s="183" t="s">
        <v>34</v>
      </c>
      <c r="O3047" s="184"/>
    </row>
    <row r="3048" spans="1:15" s="176" customFormat="1" ht="28" x14ac:dyDescent="0.15">
      <c r="A3048" s="183" t="s">
        <v>21</v>
      </c>
      <c r="B3048" s="183" t="s">
        <v>54</v>
      </c>
      <c r="C3048" s="184"/>
      <c r="D3048" s="184"/>
      <c r="E3048" s="184"/>
      <c r="F3048" s="185">
        <v>45153</v>
      </c>
      <c r="G3048" s="183" t="s">
        <v>567</v>
      </c>
      <c r="H3048" s="186">
        <v>200000</v>
      </c>
      <c r="I3048" s="183" t="s">
        <v>19</v>
      </c>
      <c r="J3048" s="184"/>
      <c r="K3048" s="184"/>
      <c r="L3048" s="183">
        <v>2022</v>
      </c>
      <c r="M3048" s="184"/>
      <c r="N3048" s="183" t="s">
        <v>34</v>
      </c>
      <c r="O3048" s="184"/>
    </row>
    <row r="3049" spans="1:15" s="176" customFormat="1" ht="15" x14ac:dyDescent="0.15">
      <c r="A3049" s="183" t="s">
        <v>21</v>
      </c>
      <c r="B3049" s="183" t="s">
        <v>54</v>
      </c>
      <c r="C3049" s="184"/>
      <c r="D3049" s="184"/>
      <c r="E3049" s="184"/>
      <c r="F3049" s="185">
        <v>45154</v>
      </c>
      <c r="G3049" s="183" t="s">
        <v>64</v>
      </c>
      <c r="H3049" s="186">
        <v>170000</v>
      </c>
      <c r="I3049" s="183" t="s">
        <v>19</v>
      </c>
      <c r="J3049" s="184"/>
      <c r="K3049" s="184"/>
      <c r="L3049" s="183">
        <v>2022</v>
      </c>
      <c r="M3049" s="184"/>
      <c r="N3049" s="183" t="s">
        <v>34</v>
      </c>
      <c r="O3049" s="184"/>
    </row>
    <row r="3050" spans="1:15" s="176" customFormat="1" ht="28" x14ac:dyDescent="0.15">
      <c r="A3050" s="183" t="s">
        <v>21</v>
      </c>
      <c r="B3050" s="183" t="s">
        <v>54</v>
      </c>
      <c r="C3050" s="184"/>
      <c r="D3050" s="184"/>
      <c r="E3050" s="184"/>
      <c r="F3050" s="185">
        <v>45154</v>
      </c>
      <c r="G3050" s="183" t="s">
        <v>567</v>
      </c>
      <c r="H3050" s="186">
        <v>350000</v>
      </c>
      <c r="I3050" s="183" t="s">
        <v>19</v>
      </c>
      <c r="J3050" s="184"/>
      <c r="K3050" s="184"/>
      <c r="L3050" s="183">
        <v>2022</v>
      </c>
      <c r="M3050" s="184"/>
      <c r="N3050" s="183" t="s">
        <v>34</v>
      </c>
      <c r="O3050" s="184"/>
    </row>
    <row r="3051" spans="1:15" s="176" customFormat="1" ht="28" x14ac:dyDescent="0.15">
      <c r="A3051" s="183" t="s">
        <v>21</v>
      </c>
      <c r="B3051" s="183" t="s">
        <v>54</v>
      </c>
      <c r="C3051" s="184"/>
      <c r="D3051" s="184"/>
      <c r="E3051" s="184"/>
      <c r="F3051" s="185">
        <v>45155</v>
      </c>
      <c r="G3051" s="183" t="s">
        <v>567</v>
      </c>
      <c r="H3051" s="186">
        <v>350000</v>
      </c>
      <c r="I3051" s="183" t="s">
        <v>19</v>
      </c>
      <c r="J3051" s="184"/>
      <c r="K3051" s="184"/>
      <c r="L3051" s="183">
        <v>2022</v>
      </c>
      <c r="M3051" s="184"/>
      <c r="N3051" s="183" t="s">
        <v>34</v>
      </c>
      <c r="O3051" s="184"/>
    </row>
    <row r="3052" spans="1:15" s="176" customFormat="1" ht="15" x14ac:dyDescent="0.15">
      <c r="A3052" s="183" t="s">
        <v>21</v>
      </c>
      <c r="B3052" s="183" t="s">
        <v>54</v>
      </c>
      <c r="C3052" s="184"/>
      <c r="D3052" s="184"/>
      <c r="E3052" s="184"/>
      <c r="F3052" s="185">
        <v>45155</v>
      </c>
      <c r="G3052" s="183" t="s">
        <v>57</v>
      </c>
      <c r="H3052" s="186">
        <v>40000</v>
      </c>
      <c r="I3052" s="183" t="s">
        <v>19</v>
      </c>
      <c r="J3052" s="184"/>
      <c r="K3052" s="184"/>
      <c r="L3052" s="183">
        <v>2022</v>
      </c>
      <c r="M3052" s="184"/>
      <c r="N3052" s="183" t="s">
        <v>34</v>
      </c>
      <c r="O3052" s="184"/>
    </row>
    <row r="3053" spans="1:15" s="176" customFormat="1" ht="15" x14ac:dyDescent="0.15">
      <c r="A3053" s="183" t="s">
        <v>21</v>
      </c>
      <c r="B3053" s="183" t="s">
        <v>54</v>
      </c>
      <c r="C3053" s="184"/>
      <c r="D3053" s="184"/>
      <c r="E3053" s="184"/>
      <c r="F3053" s="185">
        <v>45155</v>
      </c>
      <c r="G3053" s="183" t="s">
        <v>64</v>
      </c>
      <c r="H3053" s="186">
        <v>110000</v>
      </c>
      <c r="I3053" s="183" t="s">
        <v>19</v>
      </c>
      <c r="J3053" s="184"/>
      <c r="K3053" s="184"/>
      <c r="L3053" s="183">
        <v>2022</v>
      </c>
      <c r="M3053" s="184"/>
      <c r="N3053" s="183" t="s">
        <v>34</v>
      </c>
      <c r="O3053" s="184"/>
    </row>
    <row r="3054" spans="1:15" s="176" customFormat="1" ht="15" x14ac:dyDescent="0.15">
      <c r="A3054" s="183" t="s">
        <v>21</v>
      </c>
      <c r="B3054" s="183" t="s">
        <v>54</v>
      </c>
      <c r="C3054" s="184"/>
      <c r="D3054" s="184"/>
      <c r="E3054" s="184"/>
      <c r="F3054" s="185">
        <v>45156</v>
      </c>
      <c r="G3054" s="183" t="s">
        <v>64</v>
      </c>
      <c r="H3054" s="186">
        <v>130000</v>
      </c>
      <c r="I3054" s="183" t="s">
        <v>19</v>
      </c>
      <c r="J3054" s="184"/>
      <c r="K3054" s="184"/>
      <c r="L3054" s="183">
        <v>2022</v>
      </c>
      <c r="M3054" s="184"/>
      <c r="N3054" s="183" t="s">
        <v>34</v>
      </c>
      <c r="O3054" s="184"/>
    </row>
    <row r="3055" spans="1:15" s="176" customFormat="1" ht="28" x14ac:dyDescent="0.15">
      <c r="A3055" s="183" t="s">
        <v>21</v>
      </c>
      <c r="B3055" s="183" t="s">
        <v>54</v>
      </c>
      <c r="C3055" s="184"/>
      <c r="D3055" s="184"/>
      <c r="E3055" s="184"/>
      <c r="F3055" s="185">
        <v>45156</v>
      </c>
      <c r="G3055" s="183" t="s">
        <v>567</v>
      </c>
      <c r="H3055" s="186">
        <v>300000</v>
      </c>
      <c r="I3055" s="183" t="s">
        <v>19</v>
      </c>
      <c r="J3055" s="184"/>
      <c r="K3055" s="184"/>
      <c r="L3055" s="183">
        <v>2022</v>
      </c>
      <c r="M3055" s="184"/>
      <c r="N3055" s="183" t="s">
        <v>34</v>
      </c>
      <c r="O3055" s="184"/>
    </row>
    <row r="3056" spans="1:15" s="176" customFormat="1" ht="15" x14ac:dyDescent="0.15">
      <c r="A3056" s="183" t="s">
        <v>21</v>
      </c>
      <c r="B3056" s="183" t="s">
        <v>54</v>
      </c>
      <c r="C3056" s="184"/>
      <c r="D3056" s="184"/>
      <c r="E3056" s="184"/>
      <c r="F3056" s="185">
        <v>45156</v>
      </c>
      <c r="G3056" s="183" t="s">
        <v>57</v>
      </c>
      <c r="H3056" s="186">
        <v>40000</v>
      </c>
      <c r="I3056" s="183" t="s">
        <v>19</v>
      </c>
      <c r="J3056" s="184"/>
      <c r="K3056" s="184"/>
      <c r="L3056" s="183">
        <v>2022</v>
      </c>
      <c r="M3056" s="184"/>
      <c r="N3056" s="183" t="s">
        <v>34</v>
      </c>
      <c r="O3056" s="184"/>
    </row>
    <row r="3057" spans="1:15" s="176" customFormat="1" ht="15" x14ac:dyDescent="0.15">
      <c r="A3057" s="183" t="s">
        <v>21</v>
      </c>
      <c r="B3057" s="183" t="s">
        <v>54</v>
      </c>
      <c r="C3057" s="184"/>
      <c r="D3057" s="184"/>
      <c r="E3057" s="184"/>
      <c r="F3057" s="185">
        <v>45159</v>
      </c>
      <c r="G3057" s="183" t="s">
        <v>57</v>
      </c>
      <c r="H3057" s="186">
        <v>20000</v>
      </c>
      <c r="I3057" s="183" t="s">
        <v>19</v>
      </c>
      <c r="J3057" s="184"/>
      <c r="K3057" s="184"/>
      <c r="L3057" s="183">
        <v>2022</v>
      </c>
      <c r="M3057" s="184"/>
      <c r="N3057" s="183" t="s">
        <v>34</v>
      </c>
      <c r="O3057" s="184"/>
    </row>
    <row r="3058" spans="1:15" s="176" customFormat="1" ht="28" x14ac:dyDescent="0.15">
      <c r="A3058" s="183" t="s">
        <v>21</v>
      </c>
      <c r="B3058" s="183" t="s">
        <v>54</v>
      </c>
      <c r="C3058" s="184"/>
      <c r="D3058" s="184"/>
      <c r="E3058" s="184"/>
      <c r="F3058" s="185">
        <v>45159</v>
      </c>
      <c r="G3058" s="183" t="s">
        <v>567</v>
      </c>
      <c r="H3058" s="186">
        <v>450000</v>
      </c>
      <c r="I3058" s="183" t="s">
        <v>19</v>
      </c>
      <c r="J3058" s="184"/>
      <c r="K3058" s="184"/>
      <c r="L3058" s="183">
        <v>2022</v>
      </c>
      <c r="M3058" s="184"/>
      <c r="N3058" s="183" t="s">
        <v>34</v>
      </c>
      <c r="O3058" s="184"/>
    </row>
    <row r="3059" spans="1:15" s="176" customFormat="1" ht="15" x14ac:dyDescent="0.15">
      <c r="A3059" s="183" t="s">
        <v>21</v>
      </c>
      <c r="B3059" s="183" t="s">
        <v>54</v>
      </c>
      <c r="C3059" s="184"/>
      <c r="D3059" s="184"/>
      <c r="E3059" s="184"/>
      <c r="F3059" s="185">
        <v>45160</v>
      </c>
      <c r="G3059" s="183" t="s">
        <v>64</v>
      </c>
      <c r="H3059" s="186">
        <v>40000</v>
      </c>
      <c r="I3059" s="183" t="s">
        <v>19</v>
      </c>
      <c r="J3059" s="184"/>
      <c r="K3059" s="184"/>
      <c r="L3059" s="183">
        <v>2022</v>
      </c>
      <c r="M3059" s="184"/>
      <c r="N3059" s="183" t="s">
        <v>34</v>
      </c>
      <c r="O3059" s="184"/>
    </row>
    <row r="3060" spans="1:15" s="176" customFormat="1" ht="28" x14ac:dyDescent="0.15">
      <c r="A3060" s="183" t="s">
        <v>21</v>
      </c>
      <c r="B3060" s="183" t="s">
        <v>54</v>
      </c>
      <c r="C3060" s="184"/>
      <c r="D3060" s="184"/>
      <c r="E3060" s="184"/>
      <c r="F3060" s="185">
        <v>45160</v>
      </c>
      <c r="G3060" s="183" t="s">
        <v>567</v>
      </c>
      <c r="H3060" s="186">
        <v>250000</v>
      </c>
      <c r="I3060" s="183" t="s">
        <v>19</v>
      </c>
      <c r="J3060" s="184"/>
      <c r="K3060" s="184"/>
      <c r="L3060" s="183">
        <v>2022</v>
      </c>
      <c r="M3060" s="184"/>
      <c r="N3060" s="183" t="s">
        <v>34</v>
      </c>
      <c r="O3060" s="184"/>
    </row>
    <row r="3061" spans="1:15" s="176" customFormat="1" ht="15" x14ac:dyDescent="0.15">
      <c r="A3061" s="183" t="s">
        <v>21</v>
      </c>
      <c r="B3061" s="183" t="s">
        <v>54</v>
      </c>
      <c r="C3061" s="184"/>
      <c r="D3061" s="184"/>
      <c r="E3061" s="184"/>
      <c r="F3061" s="185">
        <v>45160</v>
      </c>
      <c r="G3061" s="183" t="s">
        <v>57</v>
      </c>
      <c r="H3061" s="186">
        <v>0</v>
      </c>
      <c r="I3061" s="183" t="s">
        <v>19</v>
      </c>
      <c r="J3061" s="184"/>
      <c r="K3061" s="184"/>
      <c r="L3061" s="183">
        <v>2022</v>
      </c>
      <c r="M3061" s="184"/>
      <c r="N3061" s="183" t="s">
        <v>34</v>
      </c>
      <c r="O3061" s="184"/>
    </row>
    <row r="3062" spans="1:15" s="176" customFormat="1" ht="28" x14ac:dyDescent="0.15">
      <c r="A3062" s="183" t="s">
        <v>21</v>
      </c>
      <c r="B3062" s="183" t="s">
        <v>54</v>
      </c>
      <c r="C3062" s="184"/>
      <c r="D3062" s="184"/>
      <c r="E3062" s="184"/>
      <c r="F3062" s="185">
        <v>45161</v>
      </c>
      <c r="G3062" s="183" t="s">
        <v>567</v>
      </c>
      <c r="H3062" s="186">
        <v>350000</v>
      </c>
      <c r="I3062" s="183" t="s">
        <v>19</v>
      </c>
      <c r="J3062" s="184"/>
      <c r="K3062" s="184"/>
      <c r="L3062" s="183">
        <v>2022</v>
      </c>
      <c r="M3062" s="184"/>
      <c r="N3062" s="183" t="s">
        <v>34</v>
      </c>
      <c r="O3062" s="184"/>
    </row>
    <row r="3063" spans="1:15" s="176" customFormat="1" ht="15" x14ac:dyDescent="0.15">
      <c r="A3063" s="183" t="s">
        <v>21</v>
      </c>
      <c r="B3063" s="183" t="s">
        <v>54</v>
      </c>
      <c r="C3063" s="184"/>
      <c r="D3063" s="184"/>
      <c r="E3063" s="184"/>
      <c r="F3063" s="185">
        <v>45162</v>
      </c>
      <c r="G3063" s="183" t="s">
        <v>57</v>
      </c>
      <c r="H3063" s="186">
        <v>50000</v>
      </c>
      <c r="I3063" s="183" t="s">
        <v>19</v>
      </c>
      <c r="J3063" s="184"/>
      <c r="K3063" s="184"/>
      <c r="L3063" s="183">
        <v>2022</v>
      </c>
      <c r="M3063" s="184"/>
      <c r="N3063" s="183" t="s">
        <v>34</v>
      </c>
      <c r="O3063" s="184"/>
    </row>
    <row r="3064" spans="1:15" s="176" customFormat="1" ht="15" x14ac:dyDescent="0.15">
      <c r="A3064" s="183" t="s">
        <v>21</v>
      </c>
      <c r="B3064" s="183" t="s">
        <v>54</v>
      </c>
      <c r="C3064" s="184"/>
      <c r="D3064" s="184"/>
      <c r="E3064" s="184"/>
      <c r="F3064" s="185">
        <v>45162</v>
      </c>
      <c r="G3064" s="183" t="s">
        <v>55</v>
      </c>
      <c r="H3064" s="186">
        <v>40000</v>
      </c>
      <c r="I3064" s="183" t="s">
        <v>19</v>
      </c>
      <c r="J3064" s="184"/>
      <c r="K3064" s="184"/>
      <c r="L3064" s="183">
        <v>2022</v>
      </c>
      <c r="M3064" s="184"/>
      <c r="N3064" s="183" t="s">
        <v>34</v>
      </c>
      <c r="O3064" s="184"/>
    </row>
    <row r="3065" spans="1:15" s="176" customFormat="1" ht="15" x14ac:dyDescent="0.15">
      <c r="A3065" s="183" t="s">
        <v>21</v>
      </c>
      <c r="B3065" s="183" t="s">
        <v>54</v>
      </c>
      <c r="C3065" s="184"/>
      <c r="D3065" s="184"/>
      <c r="E3065" s="184"/>
      <c r="F3065" s="185">
        <v>45163</v>
      </c>
      <c r="G3065" s="183" t="s">
        <v>57</v>
      </c>
      <c r="H3065" s="186">
        <v>40000</v>
      </c>
      <c r="I3065" s="183" t="s">
        <v>19</v>
      </c>
      <c r="J3065" s="184"/>
      <c r="K3065" s="184"/>
      <c r="L3065" s="183">
        <v>2022</v>
      </c>
      <c r="M3065" s="184"/>
      <c r="N3065" s="183" t="s">
        <v>34</v>
      </c>
      <c r="O3065" s="184"/>
    </row>
    <row r="3066" spans="1:15" s="176" customFormat="1" ht="28" x14ac:dyDescent="0.15">
      <c r="A3066" s="183" t="s">
        <v>21</v>
      </c>
      <c r="B3066" s="183" t="s">
        <v>54</v>
      </c>
      <c r="C3066" s="184"/>
      <c r="D3066" s="184"/>
      <c r="E3066" s="184"/>
      <c r="F3066" s="185">
        <v>45166</v>
      </c>
      <c r="G3066" s="183" t="s">
        <v>567</v>
      </c>
      <c r="H3066" s="186">
        <v>350000</v>
      </c>
      <c r="I3066" s="183" t="s">
        <v>19</v>
      </c>
      <c r="J3066" s="184"/>
      <c r="K3066" s="184"/>
      <c r="L3066" s="183">
        <v>2022</v>
      </c>
      <c r="M3066" s="184"/>
      <c r="N3066" s="183" t="s">
        <v>34</v>
      </c>
      <c r="O3066" s="184"/>
    </row>
    <row r="3067" spans="1:15" s="176" customFormat="1" ht="28" x14ac:dyDescent="0.15">
      <c r="A3067" s="183" t="s">
        <v>21</v>
      </c>
      <c r="B3067" s="183" t="s">
        <v>54</v>
      </c>
      <c r="C3067" s="184"/>
      <c r="D3067" s="184"/>
      <c r="E3067" s="184"/>
      <c r="F3067" s="185">
        <v>45167</v>
      </c>
      <c r="G3067" s="183" t="s">
        <v>567</v>
      </c>
      <c r="H3067" s="186">
        <v>150000</v>
      </c>
      <c r="I3067" s="183" t="s">
        <v>19</v>
      </c>
      <c r="J3067" s="184"/>
      <c r="K3067" s="184"/>
      <c r="L3067" s="183">
        <v>2022</v>
      </c>
      <c r="M3067" s="184"/>
      <c r="N3067" s="183" t="s">
        <v>34</v>
      </c>
      <c r="O3067" s="184"/>
    </row>
    <row r="3068" spans="1:15" s="176" customFormat="1" ht="28" x14ac:dyDescent="0.15">
      <c r="A3068" s="183" t="s">
        <v>21</v>
      </c>
      <c r="B3068" s="183" t="s">
        <v>54</v>
      </c>
      <c r="C3068" s="184"/>
      <c r="D3068" s="184"/>
      <c r="E3068" s="184"/>
      <c r="F3068" s="185">
        <v>45168</v>
      </c>
      <c r="G3068" s="183" t="s">
        <v>567</v>
      </c>
      <c r="H3068" s="186">
        <v>550000</v>
      </c>
      <c r="I3068" s="183" t="s">
        <v>19</v>
      </c>
      <c r="J3068" s="184"/>
      <c r="K3068" s="184"/>
      <c r="L3068" s="183">
        <v>2022</v>
      </c>
      <c r="M3068" s="184"/>
      <c r="N3068" s="183" t="s">
        <v>34</v>
      </c>
      <c r="O3068" s="184"/>
    </row>
    <row r="3069" spans="1:15" s="176" customFormat="1" ht="15" x14ac:dyDescent="0.15">
      <c r="A3069" s="183" t="s">
        <v>21</v>
      </c>
      <c r="B3069" s="183" t="s">
        <v>54</v>
      </c>
      <c r="C3069" s="184"/>
      <c r="D3069" s="184"/>
      <c r="E3069" s="184"/>
      <c r="F3069" s="185">
        <v>45169</v>
      </c>
      <c r="G3069" s="183" t="s">
        <v>55</v>
      </c>
      <c r="H3069" s="186">
        <v>90000</v>
      </c>
      <c r="I3069" s="183" t="s">
        <v>19</v>
      </c>
      <c r="J3069" s="184"/>
      <c r="K3069" s="184"/>
      <c r="L3069" s="183">
        <v>2022</v>
      </c>
      <c r="M3069" s="184"/>
      <c r="N3069" s="183" t="s">
        <v>34</v>
      </c>
      <c r="O3069" s="184"/>
    </row>
    <row r="3070" spans="1:15" s="176" customFormat="1" ht="28" x14ac:dyDescent="0.15">
      <c r="A3070" s="183" t="s">
        <v>21</v>
      </c>
      <c r="B3070" s="183" t="s">
        <v>54</v>
      </c>
      <c r="C3070" s="184"/>
      <c r="D3070" s="184"/>
      <c r="E3070" s="184"/>
      <c r="F3070" s="185">
        <v>45169</v>
      </c>
      <c r="G3070" s="183" t="s">
        <v>567</v>
      </c>
      <c r="H3070" s="186">
        <v>350000</v>
      </c>
      <c r="I3070" s="183" t="s">
        <v>19</v>
      </c>
      <c r="J3070" s="184"/>
      <c r="K3070" s="184"/>
      <c r="L3070" s="183">
        <v>2022</v>
      </c>
      <c r="M3070" s="184"/>
      <c r="N3070" s="183" t="s">
        <v>34</v>
      </c>
      <c r="O3070" s="184"/>
    </row>
    <row r="3071" spans="1:15" s="176" customFormat="1" ht="15" x14ac:dyDescent="0.15">
      <c r="A3071" s="183" t="s">
        <v>21</v>
      </c>
      <c r="B3071" s="183" t="s">
        <v>54</v>
      </c>
      <c r="C3071" s="184"/>
      <c r="D3071" s="184"/>
      <c r="E3071" s="184"/>
      <c r="F3071" s="185">
        <v>45170</v>
      </c>
      <c r="G3071" s="183" t="s">
        <v>57</v>
      </c>
      <c r="H3071" s="186">
        <v>10000</v>
      </c>
      <c r="I3071" s="183" t="s">
        <v>19</v>
      </c>
      <c r="J3071" s="184"/>
      <c r="K3071" s="184"/>
      <c r="L3071" s="183">
        <v>2023</v>
      </c>
      <c r="M3071" s="184"/>
      <c r="N3071" s="183" t="s">
        <v>34</v>
      </c>
      <c r="O3071" s="184"/>
    </row>
    <row r="3072" spans="1:15" s="176" customFormat="1" ht="15" x14ac:dyDescent="0.15">
      <c r="A3072" s="183" t="s">
        <v>21</v>
      </c>
      <c r="B3072" s="183" t="s">
        <v>54</v>
      </c>
      <c r="C3072" s="184"/>
      <c r="D3072" s="184"/>
      <c r="E3072" s="184"/>
      <c r="F3072" s="185">
        <v>45170</v>
      </c>
      <c r="G3072" s="183" t="s">
        <v>55</v>
      </c>
      <c r="H3072" s="186">
        <v>50000</v>
      </c>
      <c r="I3072" s="183" t="s">
        <v>19</v>
      </c>
      <c r="J3072" s="184"/>
      <c r="K3072" s="184"/>
      <c r="L3072" s="183">
        <v>2023</v>
      </c>
      <c r="M3072" s="184"/>
      <c r="N3072" s="183" t="s">
        <v>34</v>
      </c>
      <c r="O3072" s="184"/>
    </row>
    <row r="3073" spans="1:15" s="176" customFormat="1" ht="28" x14ac:dyDescent="0.15">
      <c r="A3073" s="183" t="s">
        <v>21</v>
      </c>
      <c r="B3073" s="183" t="s">
        <v>54</v>
      </c>
      <c r="C3073" s="184"/>
      <c r="D3073" s="184"/>
      <c r="E3073" s="184"/>
      <c r="F3073" s="185">
        <v>45170</v>
      </c>
      <c r="G3073" s="183" t="s">
        <v>567</v>
      </c>
      <c r="H3073" s="186">
        <v>300000</v>
      </c>
      <c r="I3073" s="183" t="s">
        <v>19</v>
      </c>
      <c r="J3073" s="184"/>
      <c r="K3073" s="184"/>
      <c r="L3073" s="183">
        <v>2023</v>
      </c>
      <c r="M3073" s="184"/>
      <c r="N3073" s="183" t="s">
        <v>34</v>
      </c>
      <c r="O3073" s="184"/>
    </row>
    <row r="3074" spans="1:15" s="176" customFormat="1" ht="28" x14ac:dyDescent="0.15">
      <c r="A3074" s="183" t="s">
        <v>21</v>
      </c>
      <c r="B3074" s="183" t="s">
        <v>54</v>
      </c>
      <c r="C3074" s="184"/>
      <c r="D3074" s="184"/>
      <c r="E3074" s="184"/>
      <c r="F3074" s="185">
        <v>45174</v>
      </c>
      <c r="G3074" s="183" t="s">
        <v>567</v>
      </c>
      <c r="H3074" s="186">
        <v>50000</v>
      </c>
      <c r="I3074" s="183" t="s">
        <v>19</v>
      </c>
      <c r="J3074" s="184"/>
      <c r="K3074" s="184"/>
      <c r="L3074" s="183">
        <v>2023</v>
      </c>
      <c r="M3074" s="184"/>
      <c r="N3074" s="183" t="s">
        <v>34</v>
      </c>
      <c r="O3074" s="184"/>
    </row>
    <row r="3075" spans="1:15" s="176" customFormat="1" ht="15" x14ac:dyDescent="0.15">
      <c r="A3075" s="183" t="s">
        <v>21</v>
      </c>
      <c r="B3075" s="183" t="s">
        <v>54</v>
      </c>
      <c r="C3075" s="184"/>
      <c r="D3075" s="184"/>
      <c r="E3075" s="184"/>
      <c r="F3075" s="185">
        <v>45174</v>
      </c>
      <c r="G3075" s="183" t="s">
        <v>57</v>
      </c>
      <c r="H3075" s="186">
        <v>0</v>
      </c>
      <c r="I3075" s="183" t="s">
        <v>19</v>
      </c>
      <c r="J3075" s="184"/>
      <c r="K3075" s="184"/>
      <c r="L3075" s="183">
        <v>2023</v>
      </c>
      <c r="M3075" s="184"/>
      <c r="N3075" s="183" t="s">
        <v>34</v>
      </c>
      <c r="O3075" s="184"/>
    </row>
    <row r="3076" spans="1:15" s="176" customFormat="1" ht="28" x14ac:dyDescent="0.15">
      <c r="A3076" s="183" t="s">
        <v>21</v>
      </c>
      <c r="B3076" s="183" t="s">
        <v>54</v>
      </c>
      <c r="C3076" s="184"/>
      <c r="D3076" s="184"/>
      <c r="E3076" s="184"/>
      <c r="F3076" s="185">
        <v>45176</v>
      </c>
      <c r="G3076" s="183" t="s">
        <v>567</v>
      </c>
      <c r="H3076" s="186">
        <v>250000</v>
      </c>
      <c r="I3076" s="183" t="s">
        <v>19</v>
      </c>
      <c r="J3076" s="184"/>
      <c r="K3076" s="184"/>
      <c r="L3076" s="183">
        <v>2023</v>
      </c>
      <c r="M3076" s="184"/>
      <c r="N3076" s="183" t="s">
        <v>34</v>
      </c>
      <c r="O3076" s="184"/>
    </row>
    <row r="3077" spans="1:15" s="176" customFormat="1" ht="15" x14ac:dyDescent="0.15">
      <c r="A3077" s="183" t="s">
        <v>21</v>
      </c>
      <c r="B3077" s="183" t="s">
        <v>54</v>
      </c>
      <c r="C3077" s="184"/>
      <c r="D3077" s="184"/>
      <c r="E3077" s="184"/>
      <c r="F3077" s="185">
        <v>45176</v>
      </c>
      <c r="G3077" s="183" t="s">
        <v>57</v>
      </c>
      <c r="H3077" s="186">
        <v>10000</v>
      </c>
      <c r="I3077" s="183" t="s">
        <v>19</v>
      </c>
      <c r="J3077" s="184"/>
      <c r="K3077" s="184"/>
      <c r="L3077" s="183">
        <v>2023</v>
      </c>
      <c r="M3077" s="184"/>
      <c r="N3077" s="183" t="s">
        <v>34</v>
      </c>
      <c r="O3077" s="184"/>
    </row>
    <row r="3078" spans="1:15" s="176" customFormat="1" ht="15" x14ac:dyDescent="0.15">
      <c r="A3078" s="183" t="s">
        <v>21</v>
      </c>
      <c r="B3078" s="183" t="s">
        <v>54</v>
      </c>
      <c r="C3078" s="184"/>
      <c r="D3078" s="184"/>
      <c r="E3078" s="184"/>
      <c r="F3078" s="185">
        <v>45177</v>
      </c>
      <c r="G3078" s="183" t="s">
        <v>57</v>
      </c>
      <c r="H3078" s="186">
        <v>40000</v>
      </c>
      <c r="I3078" s="183" t="s">
        <v>19</v>
      </c>
      <c r="J3078" s="184"/>
      <c r="K3078" s="184"/>
      <c r="L3078" s="183">
        <v>2023</v>
      </c>
      <c r="M3078" s="184"/>
      <c r="N3078" s="183" t="s">
        <v>34</v>
      </c>
      <c r="O3078" s="184"/>
    </row>
    <row r="3079" spans="1:15" s="176" customFormat="1" ht="28" x14ac:dyDescent="0.15">
      <c r="A3079" s="183" t="s">
        <v>21</v>
      </c>
      <c r="B3079" s="183" t="s">
        <v>54</v>
      </c>
      <c r="C3079" s="184"/>
      <c r="D3079" s="184"/>
      <c r="E3079" s="184"/>
      <c r="F3079" s="185">
        <v>45177</v>
      </c>
      <c r="G3079" s="183" t="s">
        <v>567</v>
      </c>
      <c r="H3079" s="186">
        <v>200000</v>
      </c>
      <c r="I3079" s="183" t="s">
        <v>19</v>
      </c>
      <c r="J3079" s="184"/>
      <c r="K3079" s="184"/>
      <c r="L3079" s="183">
        <v>2023</v>
      </c>
      <c r="M3079" s="184"/>
      <c r="N3079" s="183" t="s">
        <v>34</v>
      </c>
      <c r="O3079" s="184"/>
    </row>
    <row r="3080" spans="1:15" s="176" customFormat="1" ht="28" x14ac:dyDescent="0.15">
      <c r="A3080" s="183" t="s">
        <v>21</v>
      </c>
      <c r="B3080" s="183" t="s">
        <v>54</v>
      </c>
      <c r="C3080" s="184"/>
      <c r="D3080" s="184"/>
      <c r="E3080" s="184"/>
      <c r="F3080" s="185">
        <v>45180</v>
      </c>
      <c r="G3080" s="183" t="s">
        <v>567</v>
      </c>
      <c r="H3080" s="186">
        <v>300000</v>
      </c>
      <c r="I3080" s="183" t="s">
        <v>19</v>
      </c>
      <c r="J3080" s="184"/>
      <c r="K3080" s="184"/>
      <c r="L3080" s="183">
        <v>2023</v>
      </c>
      <c r="M3080" s="184"/>
      <c r="N3080" s="183" t="s">
        <v>34</v>
      </c>
      <c r="O3080" s="184"/>
    </row>
    <row r="3081" spans="1:15" s="176" customFormat="1" ht="15" x14ac:dyDescent="0.15">
      <c r="A3081" s="183" t="s">
        <v>21</v>
      </c>
      <c r="B3081" s="183" t="s">
        <v>54</v>
      </c>
      <c r="C3081" s="184"/>
      <c r="D3081" s="184"/>
      <c r="E3081" s="184"/>
      <c r="F3081" s="185">
        <v>45181</v>
      </c>
      <c r="G3081" s="183" t="s">
        <v>737</v>
      </c>
      <c r="H3081" s="186">
        <v>0</v>
      </c>
      <c r="I3081" s="183" t="s">
        <v>19</v>
      </c>
      <c r="J3081" s="184"/>
      <c r="K3081" s="184"/>
      <c r="L3081" s="183">
        <v>2023</v>
      </c>
      <c r="M3081" s="184"/>
      <c r="N3081" s="183" t="s">
        <v>34</v>
      </c>
      <c r="O3081" s="183" t="s">
        <v>733</v>
      </c>
    </row>
    <row r="3082" spans="1:15" s="176" customFormat="1" ht="28" x14ac:dyDescent="0.15">
      <c r="A3082" s="183" t="s">
        <v>21</v>
      </c>
      <c r="B3082" s="183" t="s">
        <v>54</v>
      </c>
      <c r="C3082" s="184"/>
      <c r="D3082" s="184"/>
      <c r="E3082" s="184"/>
      <c r="F3082" s="185">
        <v>45181</v>
      </c>
      <c r="G3082" s="183" t="s">
        <v>567</v>
      </c>
      <c r="H3082" s="186">
        <v>200000</v>
      </c>
      <c r="I3082" s="183" t="s">
        <v>19</v>
      </c>
      <c r="J3082" s="184"/>
      <c r="K3082" s="184"/>
      <c r="L3082" s="183">
        <v>2023</v>
      </c>
      <c r="M3082" s="184"/>
      <c r="N3082" s="183" t="s">
        <v>34</v>
      </c>
      <c r="O3082" s="183" t="s">
        <v>733</v>
      </c>
    </row>
    <row r="3083" spans="1:15" s="176" customFormat="1" ht="28" x14ac:dyDescent="0.15">
      <c r="A3083" s="183" t="s">
        <v>21</v>
      </c>
      <c r="B3083" s="183" t="s">
        <v>54</v>
      </c>
      <c r="C3083" s="184"/>
      <c r="D3083" s="184"/>
      <c r="E3083" s="184"/>
      <c r="F3083" s="185">
        <v>45182</v>
      </c>
      <c r="G3083" s="183" t="s">
        <v>567</v>
      </c>
      <c r="H3083" s="186">
        <v>450000</v>
      </c>
      <c r="I3083" s="183" t="s">
        <v>19</v>
      </c>
      <c r="J3083" s="184"/>
      <c r="K3083" s="184"/>
      <c r="L3083" s="183">
        <v>2023</v>
      </c>
      <c r="M3083" s="184"/>
      <c r="N3083" s="183" t="s">
        <v>34</v>
      </c>
      <c r="O3083" s="183" t="s">
        <v>734</v>
      </c>
    </row>
    <row r="3084" spans="1:15" s="176" customFormat="1" ht="15" x14ac:dyDescent="0.15">
      <c r="A3084" s="183" t="s">
        <v>21</v>
      </c>
      <c r="B3084" s="183" t="s">
        <v>54</v>
      </c>
      <c r="C3084" s="184"/>
      <c r="D3084" s="184"/>
      <c r="E3084" s="184"/>
      <c r="F3084" s="185">
        <v>45183</v>
      </c>
      <c r="G3084" s="183" t="s">
        <v>57</v>
      </c>
      <c r="H3084" s="186">
        <v>10000</v>
      </c>
      <c r="I3084" s="183" t="s">
        <v>19</v>
      </c>
      <c r="J3084" s="184"/>
      <c r="K3084" s="184"/>
      <c r="L3084" s="183">
        <v>2023</v>
      </c>
      <c r="M3084" s="184"/>
      <c r="N3084" s="183" t="s">
        <v>34</v>
      </c>
      <c r="O3084" s="184"/>
    </row>
    <row r="3085" spans="1:15" s="176" customFormat="1" ht="28" x14ac:dyDescent="0.15">
      <c r="A3085" s="183" t="s">
        <v>21</v>
      </c>
      <c r="B3085" s="183" t="s">
        <v>54</v>
      </c>
      <c r="C3085" s="184"/>
      <c r="D3085" s="184"/>
      <c r="E3085" s="184"/>
      <c r="F3085" s="185">
        <v>45183</v>
      </c>
      <c r="G3085" s="183" t="s">
        <v>567</v>
      </c>
      <c r="H3085" s="186">
        <v>450000</v>
      </c>
      <c r="I3085" s="183" t="s">
        <v>19</v>
      </c>
      <c r="J3085" s="184"/>
      <c r="K3085" s="184"/>
      <c r="L3085" s="183">
        <v>2023</v>
      </c>
      <c r="M3085" s="184"/>
      <c r="N3085" s="183" t="s">
        <v>34</v>
      </c>
      <c r="O3085" s="184"/>
    </row>
    <row r="3086" spans="1:15" s="176" customFormat="1" ht="15" x14ac:dyDescent="0.15">
      <c r="A3086" s="183" t="s">
        <v>21</v>
      </c>
      <c r="B3086" s="183" t="s">
        <v>54</v>
      </c>
      <c r="C3086" s="184"/>
      <c r="D3086" s="184"/>
      <c r="E3086" s="184"/>
      <c r="F3086" s="185">
        <v>45184</v>
      </c>
      <c r="G3086" s="183" t="s">
        <v>57</v>
      </c>
      <c r="H3086" s="186">
        <v>10000</v>
      </c>
      <c r="I3086" s="183" t="s">
        <v>19</v>
      </c>
      <c r="J3086" s="184"/>
      <c r="K3086" s="184"/>
      <c r="L3086" s="183">
        <v>2023</v>
      </c>
      <c r="M3086" s="184"/>
      <c r="N3086" s="183" t="s">
        <v>34</v>
      </c>
      <c r="O3086" s="184"/>
    </row>
    <row r="3087" spans="1:15" s="176" customFormat="1" ht="15" x14ac:dyDescent="0.15">
      <c r="A3087" s="183" t="s">
        <v>21</v>
      </c>
      <c r="B3087" s="183" t="s">
        <v>54</v>
      </c>
      <c r="C3087" s="184"/>
      <c r="D3087" s="184"/>
      <c r="E3087" s="184"/>
      <c r="F3087" s="185">
        <v>45187</v>
      </c>
      <c r="G3087" s="183" t="s">
        <v>57</v>
      </c>
      <c r="H3087" s="186">
        <v>0</v>
      </c>
      <c r="I3087" s="183" t="s">
        <v>19</v>
      </c>
      <c r="J3087" s="184"/>
      <c r="K3087" s="184"/>
      <c r="L3087" s="183">
        <v>2023</v>
      </c>
      <c r="M3087" s="184"/>
      <c r="N3087" s="183" t="s">
        <v>34</v>
      </c>
      <c r="O3087" s="183" t="s">
        <v>738</v>
      </c>
    </row>
    <row r="3088" spans="1:15" s="176" customFormat="1" ht="28" x14ac:dyDescent="0.15">
      <c r="A3088" s="183" t="s">
        <v>21</v>
      </c>
      <c r="B3088" s="183" t="s">
        <v>54</v>
      </c>
      <c r="C3088" s="184"/>
      <c r="D3088" s="184"/>
      <c r="E3088" s="184"/>
      <c r="F3088" s="185">
        <v>45187</v>
      </c>
      <c r="G3088" s="183" t="s">
        <v>567</v>
      </c>
      <c r="H3088" s="186">
        <v>50000</v>
      </c>
      <c r="I3088" s="183" t="s">
        <v>19</v>
      </c>
      <c r="J3088" s="184"/>
      <c r="K3088" s="184"/>
      <c r="L3088" s="183">
        <v>2023</v>
      </c>
      <c r="M3088" s="184"/>
      <c r="N3088" s="183" t="s">
        <v>34</v>
      </c>
      <c r="O3088" s="183" t="s">
        <v>738</v>
      </c>
    </row>
    <row r="3089" spans="1:15" s="176" customFormat="1" ht="15" x14ac:dyDescent="0.15">
      <c r="A3089" s="183" t="s">
        <v>21</v>
      </c>
      <c r="B3089" s="183" t="s">
        <v>54</v>
      </c>
      <c r="C3089" s="184"/>
      <c r="D3089" s="184"/>
      <c r="E3089" s="184"/>
      <c r="F3089" s="185">
        <v>45188</v>
      </c>
      <c r="G3089" s="183" t="s">
        <v>57</v>
      </c>
      <c r="H3089" s="186">
        <v>40000</v>
      </c>
      <c r="I3089" s="183" t="s">
        <v>19</v>
      </c>
      <c r="J3089" s="184"/>
      <c r="K3089" s="184"/>
      <c r="L3089" s="183">
        <v>2023</v>
      </c>
      <c r="M3089" s="184"/>
      <c r="N3089" s="183" t="s">
        <v>34</v>
      </c>
      <c r="O3089" s="184"/>
    </row>
    <row r="3090" spans="1:15" s="176" customFormat="1" ht="28" x14ac:dyDescent="0.15">
      <c r="A3090" s="183" t="s">
        <v>21</v>
      </c>
      <c r="B3090" s="183" t="s">
        <v>54</v>
      </c>
      <c r="C3090" s="184"/>
      <c r="D3090" s="184"/>
      <c r="E3090" s="184"/>
      <c r="F3090" s="185">
        <v>45190</v>
      </c>
      <c r="G3090" s="183" t="s">
        <v>567</v>
      </c>
      <c r="H3090" s="186">
        <v>200000</v>
      </c>
      <c r="I3090" s="183" t="s">
        <v>19</v>
      </c>
      <c r="J3090" s="184"/>
      <c r="K3090" s="184"/>
      <c r="L3090" s="183">
        <v>2023</v>
      </c>
      <c r="M3090" s="184"/>
      <c r="N3090" s="183" t="s">
        <v>34</v>
      </c>
      <c r="O3090" s="184"/>
    </row>
    <row r="3091" spans="1:15" s="176" customFormat="1" ht="28" x14ac:dyDescent="0.15">
      <c r="A3091" s="183" t="s">
        <v>21</v>
      </c>
      <c r="B3091" s="183" t="s">
        <v>54</v>
      </c>
      <c r="C3091" s="184"/>
      <c r="D3091" s="184"/>
      <c r="E3091" s="184"/>
      <c r="F3091" s="185">
        <v>45191</v>
      </c>
      <c r="G3091" s="183" t="s">
        <v>567</v>
      </c>
      <c r="H3091" s="186">
        <v>400000</v>
      </c>
      <c r="I3091" s="183" t="s">
        <v>19</v>
      </c>
      <c r="J3091" s="184"/>
      <c r="K3091" s="184"/>
      <c r="L3091" s="183">
        <v>2023</v>
      </c>
      <c r="M3091" s="184"/>
      <c r="N3091" s="183" t="s">
        <v>34</v>
      </c>
      <c r="O3091" s="184"/>
    </row>
    <row r="3092" spans="1:15" s="176" customFormat="1" ht="28" x14ac:dyDescent="0.15">
      <c r="A3092" s="183" t="s">
        <v>21</v>
      </c>
      <c r="B3092" s="183" t="s">
        <v>54</v>
      </c>
      <c r="C3092" s="184"/>
      <c r="D3092" s="184"/>
      <c r="E3092" s="184"/>
      <c r="F3092" s="185">
        <v>45194</v>
      </c>
      <c r="G3092" s="183" t="s">
        <v>567</v>
      </c>
      <c r="H3092" s="186">
        <v>300000</v>
      </c>
      <c r="I3092" s="183" t="s">
        <v>19</v>
      </c>
      <c r="J3092" s="184"/>
      <c r="K3092" s="184"/>
      <c r="L3092" s="183">
        <v>2023</v>
      </c>
      <c r="M3092" s="184"/>
      <c r="N3092" s="183" t="s">
        <v>34</v>
      </c>
      <c r="O3092" s="184"/>
    </row>
    <row r="3093" spans="1:15" s="176" customFormat="1" ht="28" x14ac:dyDescent="0.15">
      <c r="A3093" s="183" t="s">
        <v>21</v>
      </c>
      <c r="B3093" s="183" t="s">
        <v>54</v>
      </c>
      <c r="C3093" s="184"/>
      <c r="D3093" s="184"/>
      <c r="E3093" s="184"/>
      <c r="F3093" s="185">
        <v>45195</v>
      </c>
      <c r="G3093" s="183" t="s">
        <v>567</v>
      </c>
      <c r="H3093" s="186">
        <v>150000</v>
      </c>
      <c r="I3093" s="183" t="s">
        <v>19</v>
      </c>
      <c r="J3093" s="184"/>
      <c r="K3093" s="184"/>
      <c r="L3093" s="183">
        <v>2023</v>
      </c>
      <c r="M3093" s="184"/>
      <c r="N3093" s="183" t="s">
        <v>34</v>
      </c>
      <c r="O3093" s="184"/>
    </row>
    <row r="3094" spans="1:15" s="176" customFormat="1" ht="15" x14ac:dyDescent="0.15">
      <c r="A3094" s="183" t="s">
        <v>21</v>
      </c>
      <c r="B3094" s="183" t="s">
        <v>54</v>
      </c>
      <c r="C3094" s="184"/>
      <c r="D3094" s="184"/>
      <c r="E3094" s="184"/>
      <c r="F3094" s="185">
        <v>45195</v>
      </c>
      <c r="G3094" s="183" t="s">
        <v>737</v>
      </c>
      <c r="H3094" s="186">
        <v>0</v>
      </c>
      <c r="I3094" s="183" t="s">
        <v>19</v>
      </c>
      <c r="J3094" s="184"/>
      <c r="K3094" s="184"/>
      <c r="L3094" s="183">
        <v>2023</v>
      </c>
      <c r="M3094" s="184"/>
      <c r="N3094" s="183" t="s">
        <v>34</v>
      </c>
      <c r="O3094" s="184"/>
    </row>
    <row r="3095" spans="1:15" s="176" customFormat="1" ht="15" x14ac:dyDescent="0.15">
      <c r="A3095" s="183" t="s">
        <v>21</v>
      </c>
      <c r="B3095" s="183" t="s">
        <v>54</v>
      </c>
      <c r="C3095" s="184"/>
      <c r="D3095" s="184"/>
      <c r="E3095" s="184"/>
      <c r="F3095" s="185">
        <v>45195</v>
      </c>
      <c r="G3095" s="183" t="s">
        <v>57</v>
      </c>
      <c r="H3095" s="186">
        <v>40000</v>
      </c>
      <c r="I3095" s="183" t="s">
        <v>19</v>
      </c>
      <c r="J3095" s="184"/>
      <c r="K3095" s="184"/>
      <c r="L3095" s="183">
        <v>2023</v>
      </c>
      <c r="M3095" s="184"/>
      <c r="N3095" s="183" t="s">
        <v>34</v>
      </c>
      <c r="O3095" s="184"/>
    </row>
    <row r="3096" spans="1:15" s="176" customFormat="1" ht="15" x14ac:dyDescent="0.15">
      <c r="A3096" s="183" t="s">
        <v>21</v>
      </c>
      <c r="B3096" s="183" t="s">
        <v>54</v>
      </c>
      <c r="C3096" s="184"/>
      <c r="D3096" s="184"/>
      <c r="E3096" s="184"/>
      <c r="F3096" s="185">
        <v>45196</v>
      </c>
      <c r="G3096" s="183" t="s">
        <v>55</v>
      </c>
      <c r="H3096" s="186">
        <v>100000</v>
      </c>
      <c r="I3096" s="183" t="s">
        <v>19</v>
      </c>
      <c r="J3096" s="184"/>
      <c r="K3096" s="184"/>
      <c r="L3096" s="183">
        <v>2023</v>
      </c>
      <c r="M3096" s="184"/>
      <c r="N3096" s="183" t="s">
        <v>34</v>
      </c>
      <c r="O3096" s="184"/>
    </row>
    <row r="3097" spans="1:15" s="176" customFormat="1" ht="28" x14ac:dyDescent="0.15">
      <c r="A3097" s="183" t="s">
        <v>21</v>
      </c>
      <c r="B3097" s="183" t="s">
        <v>54</v>
      </c>
      <c r="C3097" s="184"/>
      <c r="D3097" s="184"/>
      <c r="E3097" s="184"/>
      <c r="F3097" s="185">
        <v>45196</v>
      </c>
      <c r="G3097" s="183" t="s">
        <v>567</v>
      </c>
      <c r="H3097" s="186">
        <v>50000</v>
      </c>
      <c r="I3097" s="183" t="s">
        <v>19</v>
      </c>
      <c r="J3097" s="184"/>
      <c r="K3097" s="184"/>
      <c r="L3097" s="183">
        <v>2023</v>
      </c>
      <c r="M3097" s="184"/>
      <c r="N3097" s="183" t="s">
        <v>34</v>
      </c>
      <c r="O3097" s="184"/>
    </row>
    <row r="3098" spans="1:15" s="176" customFormat="1" ht="15" x14ac:dyDescent="0.15">
      <c r="A3098" s="183" t="s">
        <v>21</v>
      </c>
      <c r="B3098" s="183" t="s">
        <v>54</v>
      </c>
      <c r="C3098" s="184"/>
      <c r="D3098" s="184"/>
      <c r="E3098" s="184"/>
      <c r="F3098" s="185">
        <v>45196</v>
      </c>
      <c r="G3098" s="183" t="s">
        <v>57</v>
      </c>
      <c r="H3098" s="186">
        <v>0</v>
      </c>
      <c r="I3098" s="183" t="s">
        <v>19</v>
      </c>
      <c r="J3098" s="184"/>
      <c r="K3098" s="184"/>
      <c r="L3098" s="183">
        <v>2023</v>
      </c>
      <c r="M3098" s="184"/>
      <c r="N3098" s="183" t="s">
        <v>34</v>
      </c>
      <c r="O3098" s="184"/>
    </row>
    <row r="3099" spans="1:15" s="176" customFormat="1" ht="15" x14ac:dyDescent="0.15">
      <c r="A3099" s="183" t="s">
        <v>21</v>
      </c>
      <c r="B3099" s="183" t="s">
        <v>54</v>
      </c>
      <c r="C3099" s="184"/>
      <c r="D3099" s="184"/>
      <c r="E3099" s="184"/>
      <c r="F3099" s="185">
        <v>45197</v>
      </c>
      <c r="G3099" s="183" t="s">
        <v>57</v>
      </c>
      <c r="H3099" s="186">
        <v>0</v>
      </c>
      <c r="I3099" s="183" t="s">
        <v>19</v>
      </c>
      <c r="J3099" s="184"/>
      <c r="K3099" s="184"/>
      <c r="L3099" s="183">
        <v>2023</v>
      </c>
      <c r="M3099" s="184"/>
      <c r="N3099" s="183" t="s">
        <v>34</v>
      </c>
      <c r="O3099" s="184"/>
    </row>
    <row r="3100" spans="1:15" s="176" customFormat="1" ht="28" x14ac:dyDescent="0.15">
      <c r="A3100" s="183" t="s">
        <v>21</v>
      </c>
      <c r="B3100" s="183" t="s">
        <v>54</v>
      </c>
      <c r="C3100" s="184"/>
      <c r="D3100" s="184"/>
      <c r="E3100" s="184"/>
      <c r="F3100" s="185">
        <v>45197</v>
      </c>
      <c r="G3100" s="183" t="s">
        <v>567</v>
      </c>
      <c r="H3100" s="186">
        <v>400000</v>
      </c>
      <c r="I3100" s="183" t="s">
        <v>19</v>
      </c>
      <c r="J3100" s="184"/>
      <c r="K3100" s="184"/>
      <c r="L3100" s="183">
        <v>2023</v>
      </c>
      <c r="M3100" s="184"/>
      <c r="N3100" s="183" t="s">
        <v>34</v>
      </c>
      <c r="O3100" s="184"/>
    </row>
    <row r="3101" spans="1:15" s="176" customFormat="1" ht="28" x14ac:dyDescent="0.15">
      <c r="A3101" s="183" t="s">
        <v>21</v>
      </c>
      <c r="B3101" s="183" t="s">
        <v>54</v>
      </c>
      <c r="C3101" s="184"/>
      <c r="D3101" s="184"/>
      <c r="E3101" s="184"/>
      <c r="F3101" s="185">
        <v>45198</v>
      </c>
      <c r="G3101" s="183" t="s">
        <v>567</v>
      </c>
      <c r="H3101" s="186">
        <v>250000</v>
      </c>
      <c r="I3101" s="183" t="s">
        <v>19</v>
      </c>
      <c r="J3101" s="184"/>
      <c r="K3101" s="184"/>
      <c r="L3101" s="183">
        <v>2023</v>
      </c>
      <c r="M3101" s="184"/>
      <c r="N3101" s="183" t="s">
        <v>34</v>
      </c>
      <c r="O3101" s="184"/>
    </row>
    <row r="3102" spans="1:15" s="176" customFormat="1" ht="15" x14ac:dyDescent="0.15">
      <c r="A3102" s="183" t="s">
        <v>21</v>
      </c>
      <c r="B3102" s="183" t="s">
        <v>54</v>
      </c>
      <c r="C3102" s="184"/>
      <c r="D3102" s="184"/>
      <c r="E3102" s="184"/>
      <c r="F3102" s="185">
        <v>45198</v>
      </c>
      <c r="G3102" s="183" t="s">
        <v>57</v>
      </c>
      <c r="H3102" s="186">
        <v>40000</v>
      </c>
      <c r="I3102" s="183" t="s">
        <v>19</v>
      </c>
      <c r="J3102" s="184"/>
      <c r="K3102" s="184"/>
      <c r="L3102" s="183">
        <v>2023</v>
      </c>
      <c r="M3102" s="184"/>
      <c r="N3102" s="183" t="s">
        <v>34</v>
      </c>
      <c r="O3102" s="184"/>
    </row>
    <row r="3103" spans="1:15" s="176" customFormat="1" ht="28" x14ac:dyDescent="0.15">
      <c r="A3103" s="183" t="s">
        <v>21</v>
      </c>
      <c r="B3103" s="183" t="s">
        <v>54</v>
      </c>
      <c r="C3103" s="184"/>
      <c r="D3103" s="184"/>
      <c r="E3103" s="184"/>
      <c r="F3103" s="185">
        <v>45201</v>
      </c>
      <c r="G3103" s="183" t="s">
        <v>567</v>
      </c>
      <c r="H3103" s="186">
        <v>100000</v>
      </c>
      <c r="I3103" s="183" t="s">
        <v>19</v>
      </c>
      <c r="J3103" s="184"/>
      <c r="K3103" s="184"/>
      <c r="L3103" s="183">
        <v>2023</v>
      </c>
      <c r="M3103" s="184"/>
      <c r="N3103" s="183" t="s">
        <v>34</v>
      </c>
      <c r="O3103" s="184"/>
    </row>
    <row r="3104" spans="1:15" s="176" customFormat="1" ht="15" x14ac:dyDescent="0.15">
      <c r="A3104" s="183" t="s">
        <v>21</v>
      </c>
      <c r="B3104" s="183" t="s">
        <v>54</v>
      </c>
      <c r="C3104" s="184"/>
      <c r="D3104" s="184"/>
      <c r="E3104" s="184"/>
      <c r="F3104" s="185">
        <v>45201</v>
      </c>
      <c r="G3104" s="183" t="s">
        <v>57</v>
      </c>
      <c r="H3104" s="186">
        <v>30000</v>
      </c>
      <c r="I3104" s="183" t="s">
        <v>19</v>
      </c>
      <c r="J3104" s="184"/>
      <c r="K3104" s="184"/>
      <c r="L3104" s="183">
        <v>2023</v>
      </c>
      <c r="M3104" s="184"/>
      <c r="N3104" s="183" t="s">
        <v>34</v>
      </c>
      <c r="O3104" s="184"/>
    </row>
    <row r="3105" spans="1:15" s="176" customFormat="1" ht="15" x14ac:dyDescent="0.15">
      <c r="A3105" s="183" t="s">
        <v>21</v>
      </c>
      <c r="B3105" s="183" t="s">
        <v>54</v>
      </c>
      <c r="C3105" s="184"/>
      <c r="D3105" s="184"/>
      <c r="E3105" s="184"/>
      <c r="F3105" s="185">
        <v>45201</v>
      </c>
      <c r="G3105" s="183" t="s">
        <v>55</v>
      </c>
      <c r="H3105" s="186">
        <v>140000</v>
      </c>
      <c r="I3105" s="183" t="s">
        <v>19</v>
      </c>
      <c r="J3105" s="184"/>
      <c r="K3105" s="184"/>
      <c r="L3105" s="183">
        <v>2023</v>
      </c>
      <c r="M3105" s="184"/>
      <c r="N3105" s="183" t="s">
        <v>34</v>
      </c>
      <c r="O3105" s="184"/>
    </row>
    <row r="3106" spans="1:15" s="176" customFormat="1" ht="15" x14ac:dyDescent="0.15">
      <c r="A3106" s="183" t="s">
        <v>21</v>
      </c>
      <c r="B3106" s="183" t="s">
        <v>54</v>
      </c>
      <c r="C3106" s="184"/>
      <c r="D3106" s="184"/>
      <c r="E3106" s="184"/>
      <c r="F3106" s="185">
        <v>45202</v>
      </c>
      <c r="G3106" s="183" t="s">
        <v>57</v>
      </c>
      <c r="H3106" s="186">
        <v>40000</v>
      </c>
      <c r="I3106" s="183" t="s">
        <v>19</v>
      </c>
      <c r="J3106" s="184"/>
      <c r="K3106" s="184"/>
      <c r="L3106" s="183">
        <v>2023</v>
      </c>
      <c r="M3106" s="184"/>
      <c r="N3106" s="183" t="s">
        <v>34</v>
      </c>
      <c r="O3106" s="184"/>
    </row>
    <row r="3107" spans="1:15" s="176" customFormat="1" ht="28" x14ac:dyDescent="0.15">
      <c r="A3107" s="183" t="s">
        <v>21</v>
      </c>
      <c r="B3107" s="183" t="s">
        <v>54</v>
      </c>
      <c r="C3107" s="184"/>
      <c r="D3107" s="184"/>
      <c r="E3107" s="184"/>
      <c r="F3107" s="185">
        <v>45202</v>
      </c>
      <c r="G3107" s="183" t="s">
        <v>567</v>
      </c>
      <c r="H3107" s="186">
        <v>40000</v>
      </c>
      <c r="I3107" s="183" t="s">
        <v>19</v>
      </c>
      <c r="J3107" s="184"/>
      <c r="K3107" s="184"/>
      <c r="L3107" s="183">
        <v>2023</v>
      </c>
      <c r="M3107" s="184"/>
      <c r="N3107" s="183" t="s">
        <v>34</v>
      </c>
      <c r="O3107" s="184"/>
    </row>
    <row r="3108" spans="1:15" s="176" customFormat="1" ht="15" x14ac:dyDescent="0.15">
      <c r="A3108" s="183" t="s">
        <v>21</v>
      </c>
      <c r="B3108" s="183" t="s">
        <v>54</v>
      </c>
      <c r="C3108" s="184"/>
      <c r="D3108" s="184"/>
      <c r="E3108" s="184"/>
      <c r="F3108" s="185">
        <v>45202</v>
      </c>
      <c r="G3108" s="183" t="s">
        <v>737</v>
      </c>
      <c r="H3108" s="186">
        <v>90000</v>
      </c>
      <c r="I3108" s="183" t="s">
        <v>19</v>
      </c>
      <c r="J3108" s="184"/>
      <c r="K3108" s="184"/>
      <c r="L3108" s="183">
        <v>2023</v>
      </c>
      <c r="M3108" s="184"/>
      <c r="N3108" s="183" t="s">
        <v>34</v>
      </c>
      <c r="O3108" s="184"/>
    </row>
    <row r="3109" spans="1:15" s="176" customFormat="1" ht="15" x14ac:dyDescent="0.15">
      <c r="A3109" s="183" t="s">
        <v>21</v>
      </c>
      <c r="B3109" s="183" t="s">
        <v>54</v>
      </c>
      <c r="C3109" s="184"/>
      <c r="D3109" s="184"/>
      <c r="E3109" s="184"/>
      <c r="F3109" s="185">
        <v>45203</v>
      </c>
      <c r="G3109" s="183" t="s">
        <v>57</v>
      </c>
      <c r="H3109" s="186">
        <v>30000</v>
      </c>
      <c r="I3109" s="183" t="s">
        <v>19</v>
      </c>
      <c r="J3109" s="184"/>
      <c r="K3109" s="184"/>
      <c r="L3109" s="183">
        <v>2023</v>
      </c>
      <c r="M3109" s="184"/>
      <c r="N3109" s="183" t="s">
        <v>34</v>
      </c>
      <c r="O3109" s="184"/>
    </row>
    <row r="3110" spans="1:15" s="176" customFormat="1" ht="15" x14ac:dyDescent="0.15">
      <c r="A3110" s="183" t="s">
        <v>21</v>
      </c>
      <c r="B3110" s="183" t="s">
        <v>54</v>
      </c>
      <c r="C3110" s="184"/>
      <c r="D3110" s="184"/>
      <c r="E3110" s="184"/>
      <c r="F3110" s="185">
        <v>45203</v>
      </c>
      <c r="G3110" s="183" t="s">
        <v>737</v>
      </c>
      <c r="H3110" s="186">
        <v>0</v>
      </c>
      <c r="I3110" s="183" t="s">
        <v>19</v>
      </c>
      <c r="J3110" s="184"/>
      <c r="K3110" s="184"/>
      <c r="L3110" s="183">
        <v>2023</v>
      </c>
      <c r="M3110" s="184"/>
      <c r="N3110" s="183" t="s">
        <v>34</v>
      </c>
      <c r="O3110" s="184"/>
    </row>
    <row r="3111" spans="1:15" s="176" customFormat="1" ht="15" x14ac:dyDescent="0.15">
      <c r="A3111" s="183" t="s">
        <v>21</v>
      </c>
      <c r="B3111" s="183" t="s">
        <v>54</v>
      </c>
      <c r="C3111" s="184"/>
      <c r="D3111" s="184"/>
      <c r="E3111" s="184"/>
      <c r="F3111" s="185">
        <v>45204</v>
      </c>
      <c r="G3111" s="183" t="s">
        <v>57</v>
      </c>
      <c r="H3111" s="186">
        <v>30000</v>
      </c>
      <c r="I3111" s="183" t="s">
        <v>19</v>
      </c>
      <c r="J3111" s="184"/>
      <c r="K3111" s="184"/>
      <c r="L3111" s="183">
        <v>2023</v>
      </c>
      <c r="M3111" s="184"/>
      <c r="N3111" s="183" t="s">
        <v>34</v>
      </c>
      <c r="O3111" s="184"/>
    </row>
    <row r="3112" spans="1:15" s="176" customFormat="1" ht="15" x14ac:dyDescent="0.15">
      <c r="A3112" s="183" t="s">
        <v>21</v>
      </c>
      <c r="B3112" s="183" t="s">
        <v>54</v>
      </c>
      <c r="C3112" s="184"/>
      <c r="D3112" s="184"/>
      <c r="E3112" s="184"/>
      <c r="F3112" s="185">
        <v>45204</v>
      </c>
      <c r="G3112" s="183" t="s">
        <v>56</v>
      </c>
      <c r="H3112" s="186">
        <v>40000</v>
      </c>
      <c r="I3112" s="183" t="s">
        <v>19</v>
      </c>
      <c r="J3112" s="184"/>
      <c r="K3112" s="184"/>
      <c r="L3112" s="183">
        <v>2023</v>
      </c>
      <c r="M3112" s="184"/>
      <c r="N3112" s="183" t="s">
        <v>34</v>
      </c>
      <c r="O3112" s="184"/>
    </row>
    <row r="3113" spans="1:15" s="176" customFormat="1" ht="15" x14ac:dyDescent="0.15">
      <c r="A3113" s="183" t="s">
        <v>21</v>
      </c>
      <c r="B3113" s="183" t="s">
        <v>54</v>
      </c>
      <c r="C3113" s="184"/>
      <c r="D3113" s="184"/>
      <c r="E3113" s="184"/>
      <c r="F3113" s="185">
        <v>45205</v>
      </c>
      <c r="G3113" s="183" t="s">
        <v>57</v>
      </c>
      <c r="H3113" s="186">
        <v>20000</v>
      </c>
      <c r="I3113" s="183" t="s">
        <v>19</v>
      </c>
      <c r="J3113" s="184"/>
      <c r="K3113" s="184"/>
      <c r="L3113" s="183">
        <v>2023</v>
      </c>
      <c r="M3113" s="184"/>
      <c r="N3113" s="183" t="s">
        <v>34</v>
      </c>
      <c r="O3113" s="184"/>
    </row>
    <row r="3114" spans="1:15" s="176" customFormat="1" ht="15" x14ac:dyDescent="0.15">
      <c r="A3114" s="183" t="s">
        <v>21</v>
      </c>
      <c r="B3114" s="183" t="s">
        <v>54</v>
      </c>
      <c r="C3114" s="184"/>
      <c r="D3114" s="184"/>
      <c r="E3114" s="184"/>
      <c r="F3114" s="185">
        <v>45205</v>
      </c>
      <c r="G3114" s="183" t="s">
        <v>55</v>
      </c>
      <c r="H3114" s="186">
        <v>70000</v>
      </c>
      <c r="I3114" s="183" t="s">
        <v>19</v>
      </c>
      <c r="J3114" s="184"/>
      <c r="K3114" s="184"/>
      <c r="L3114" s="183">
        <v>2023</v>
      </c>
      <c r="M3114" s="184"/>
      <c r="N3114" s="183" t="s">
        <v>34</v>
      </c>
      <c r="O3114" s="184"/>
    </row>
    <row r="3115" spans="1:15" s="176" customFormat="1" ht="15" x14ac:dyDescent="0.15">
      <c r="A3115" s="183" t="s">
        <v>21</v>
      </c>
      <c r="B3115" s="183" t="s">
        <v>54</v>
      </c>
      <c r="C3115" s="184"/>
      <c r="D3115" s="184"/>
      <c r="E3115" s="184"/>
      <c r="F3115" s="185">
        <v>45209</v>
      </c>
      <c r="G3115" s="183" t="s">
        <v>57</v>
      </c>
      <c r="H3115" s="186">
        <v>20000</v>
      </c>
      <c r="I3115" s="183" t="s">
        <v>19</v>
      </c>
      <c r="J3115" s="184"/>
      <c r="K3115" s="184"/>
      <c r="L3115" s="183">
        <v>2023</v>
      </c>
      <c r="M3115" s="184"/>
      <c r="N3115" s="183" t="s">
        <v>34</v>
      </c>
      <c r="O3115" s="184"/>
    </row>
    <row r="3116" spans="1:15" s="176" customFormat="1" ht="15" x14ac:dyDescent="0.15">
      <c r="A3116" s="183" t="s">
        <v>21</v>
      </c>
      <c r="B3116" s="183" t="s">
        <v>54</v>
      </c>
      <c r="C3116" s="184"/>
      <c r="D3116" s="184"/>
      <c r="E3116" s="184"/>
      <c r="F3116" s="185">
        <v>45209</v>
      </c>
      <c r="G3116" s="183" t="s">
        <v>737</v>
      </c>
      <c r="H3116" s="186">
        <v>0</v>
      </c>
      <c r="I3116" s="183" t="s">
        <v>19</v>
      </c>
      <c r="J3116" s="184"/>
      <c r="K3116" s="184"/>
      <c r="L3116" s="183">
        <v>2023</v>
      </c>
      <c r="M3116" s="184"/>
      <c r="N3116" s="183" t="s">
        <v>34</v>
      </c>
      <c r="O3116" s="184"/>
    </row>
    <row r="3117" spans="1:15" s="176" customFormat="1" ht="15" x14ac:dyDescent="0.15">
      <c r="A3117" s="183" t="s">
        <v>21</v>
      </c>
      <c r="B3117" s="183" t="s">
        <v>54</v>
      </c>
      <c r="C3117" s="184"/>
      <c r="D3117" s="184"/>
      <c r="E3117" s="184"/>
      <c r="F3117" s="185">
        <v>45209</v>
      </c>
      <c r="G3117" s="183" t="s">
        <v>55</v>
      </c>
      <c r="H3117" s="186">
        <v>90000</v>
      </c>
      <c r="I3117" s="183" t="s">
        <v>19</v>
      </c>
      <c r="J3117" s="184"/>
      <c r="K3117" s="184"/>
      <c r="L3117" s="183">
        <v>2023</v>
      </c>
      <c r="M3117" s="184"/>
      <c r="N3117" s="183" t="s">
        <v>34</v>
      </c>
      <c r="O3117" s="184"/>
    </row>
    <row r="3118" spans="1:15" s="176" customFormat="1" ht="15" x14ac:dyDescent="0.15">
      <c r="A3118" s="183" t="s">
        <v>21</v>
      </c>
      <c r="B3118" s="183" t="s">
        <v>54</v>
      </c>
      <c r="C3118" s="184"/>
      <c r="D3118" s="184"/>
      <c r="E3118" s="184"/>
      <c r="F3118" s="185">
        <v>45210</v>
      </c>
      <c r="G3118" s="183" t="s">
        <v>55</v>
      </c>
      <c r="H3118" s="186">
        <v>120000</v>
      </c>
      <c r="I3118" s="183" t="s">
        <v>19</v>
      </c>
      <c r="J3118" s="184"/>
      <c r="K3118" s="184"/>
      <c r="L3118" s="183">
        <v>2023</v>
      </c>
      <c r="M3118" s="184"/>
      <c r="N3118" s="183" t="s">
        <v>34</v>
      </c>
      <c r="O3118" s="184"/>
    </row>
    <row r="3119" spans="1:15" s="176" customFormat="1" ht="15" x14ac:dyDescent="0.15">
      <c r="A3119" s="183" t="s">
        <v>21</v>
      </c>
      <c r="B3119" s="183" t="s">
        <v>54</v>
      </c>
      <c r="C3119" s="184"/>
      <c r="D3119" s="184"/>
      <c r="E3119" s="184"/>
      <c r="F3119" s="185">
        <v>45211</v>
      </c>
      <c r="G3119" s="183" t="s">
        <v>55</v>
      </c>
      <c r="H3119" s="186">
        <v>220000</v>
      </c>
      <c r="I3119" s="183" t="s">
        <v>19</v>
      </c>
      <c r="J3119" s="184"/>
      <c r="K3119" s="184"/>
      <c r="L3119" s="183">
        <v>2023</v>
      </c>
      <c r="M3119" s="184"/>
      <c r="N3119" s="183" t="s">
        <v>34</v>
      </c>
      <c r="O3119" s="184"/>
    </row>
    <row r="3120" spans="1:15" s="176" customFormat="1" ht="28" x14ac:dyDescent="0.15">
      <c r="A3120" s="183" t="s">
        <v>21</v>
      </c>
      <c r="B3120" s="183" t="s">
        <v>54</v>
      </c>
      <c r="C3120" s="184"/>
      <c r="D3120" s="184"/>
      <c r="E3120" s="184"/>
      <c r="F3120" s="185">
        <v>45211</v>
      </c>
      <c r="G3120" s="183" t="s">
        <v>567</v>
      </c>
      <c r="H3120" s="186">
        <v>10000</v>
      </c>
      <c r="I3120" s="183" t="s">
        <v>19</v>
      </c>
      <c r="J3120" s="184"/>
      <c r="K3120" s="184"/>
      <c r="L3120" s="183">
        <v>2023</v>
      </c>
      <c r="M3120" s="184"/>
      <c r="N3120" s="183" t="s">
        <v>34</v>
      </c>
      <c r="O3120" s="184"/>
    </row>
    <row r="3121" spans="1:15" s="176" customFormat="1" ht="15" x14ac:dyDescent="0.15">
      <c r="A3121" s="183" t="s">
        <v>21</v>
      </c>
      <c r="B3121" s="183" t="s">
        <v>54</v>
      </c>
      <c r="C3121" s="184"/>
      <c r="D3121" s="184"/>
      <c r="E3121" s="184"/>
      <c r="F3121" s="185">
        <v>45212</v>
      </c>
      <c r="G3121" s="183" t="s">
        <v>55</v>
      </c>
      <c r="H3121" s="186">
        <v>80000</v>
      </c>
      <c r="I3121" s="183" t="s">
        <v>19</v>
      </c>
      <c r="J3121" s="184"/>
      <c r="K3121" s="184"/>
      <c r="L3121" s="183">
        <v>2023</v>
      </c>
      <c r="M3121" s="184"/>
      <c r="N3121" s="183" t="s">
        <v>34</v>
      </c>
      <c r="O3121" s="184"/>
    </row>
    <row r="3122" spans="1:15" s="176" customFormat="1" ht="15" x14ac:dyDescent="0.15">
      <c r="A3122" s="183" t="s">
        <v>21</v>
      </c>
      <c r="B3122" s="183" t="s">
        <v>54</v>
      </c>
      <c r="C3122" s="184"/>
      <c r="D3122" s="184"/>
      <c r="E3122" s="184"/>
      <c r="F3122" s="185">
        <v>45212</v>
      </c>
      <c r="G3122" s="183" t="s">
        <v>737</v>
      </c>
      <c r="H3122" s="186">
        <v>0</v>
      </c>
      <c r="I3122" s="183" t="s">
        <v>19</v>
      </c>
      <c r="J3122" s="184"/>
      <c r="K3122" s="184"/>
      <c r="L3122" s="183">
        <v>2023</v>
      </c>
      <c r="M3122" s="184"/>
      <c r="N3122" s="183" t="s">
        <v>34</v>
      </c>
      <c r="O3122" s="184"/>
    </row>
    <row r="3123" spans="1:15" s="176" customFormat="1" ht="15" x14ac:dyDescent="0.15">
      <c r="A3123" s="183" t="s">
        <v>21</v>
      </c>
      <c r="B3123" s="183" t="s">
        <v>54</v>
      </c>
      <c r="C3123" s="184"/>
      <c r="D3123" s="184"/>
      <c r="E3123" s="184"/>
      <c r="F3123" s="185">
        <v>45212</v>
      </c>
      <c r="G3123" s="183" t="s">
        <v>57</v>
      </c>
      <c r="H3123" s="186">
        <v>20000</v>
      </c>
      <c r="I3123" s="183" t="s">
        <v>19</v>
      </c>
      <c r="J3123" s="184"/>
      <c r="K3123" s="184"/>
      <c r="L3123" s="183">
        <v>2023</v>
      </c>
      <c r="M3123" s="184"/>
      <c r="N3123" s="183" t="s">
        <v>34</v>
      </c>
      <c r="O3123" s="184"/>
    </row>
    <row r="3124" spans="1:15" s="176" customFormat="1" ht="15" x14ac:dyDescent="0.15">
      <c r="A3124" s="183" t="s">
        <v>21</v>
      </c>
      <c r="B3124" s="183" t="s">
        <v>54</v>
      </c>
      <c r="C3124" s="184"/>
      <c r="D3124" s="184"/>
      <c r="E3124" s="184"/>
      <c r="F3124" s="185">
        <v>45215</v>
      </c>
      <c r="G3124" s="183" t="s">
        <v>55</v>
      </c>
      <c r="H3124" s="186">
        <v>210000</v>
      </c>
      <c r="I3124" s="183" t="s">
        <v>19</v>
      </c>
      <c r="J3124" s="184"/>
      <c r="K3124" s="184"/>
      <c r="L3124" s="183">
        <v>2023</v>
      </c>
      <c r="M3124" s="184"/>
      <c r="N3124" s="183" t="s">
        <v>34</v>
      </c>
      <c r="O3124" s="184"/>
    </row>
    <row r="3125" spans="1:15" s="176" customFormat="1" ht="15" x14ac:dyDescent="0.15">
      <c r="A3125" s="183" t="s">
        <v>21</v>
      </c>
      <c r="B3125" s="183" t="s">
        <v>54</v>
      </c>
      <c r="C3125" s="184"/>
      <c r="D3125" s="184"/>
      <c r="E3125" s="184"/>
      <c r="F3125" s="185">
        <v>45215</v>
      </c>
      <c r="G3125" s="183" t="s">
        <v>57</v>
      </c>
      <c r="H3125" s="186">
        <v>80000</v>
      </c>
      <c r="I3125" s="183" t="s">
        <v>19</v>
      </c>
      <c r="J3125" s="184"/>
      <c r="K3125" s="184"/>
      <c r="L3125" s="183">
        <v>2023</v>
      </c>
      <c r="M3125" s="184"/>
      <c r="N3125" s="183" t="s">
        <v>34</v>
      </c>
      <c r="O3125" s="184"/>
    </row>
    <row r="3126" spans="1:15" s="176" customFormat="1" ht="15" x14ac:dyDescent="0.15">
      <c r="A3126" s="183" t="s">
        <v>21</v>
      </c>
      <c r="B3126" s="183" t="s">
        <v>54</v>
      </c>
      <c r="C3126" s="184"/>
      <c r="D3126" s="184"/>
      <c r="E3126" s="184"/>
      <c r="F3126" s="185">
        <v>45216</v>
      </c>
      <c r="G3126" s="183" t="s">
        <v>58</v>
      </c>
      <c r="H3126" s="186">
        <v>0</v>
      </c>
      <c r="I3126" s="183" t="s">
        <v>19</v>
      </c>
      <c r="J3126" s="184"/>
      <c r="K3126" s="184"/>
      <c r="L3126" s="183">
        <v>2023</v>
      </c>
      <c r="M3126" s="184"/>
      <c r="N3126" s="183" t="s">
        <v>34</v>
      </c>
      <c r="O3126" s="184"/>
    </row>
    <row r="3127" spans="1:15" s="176" customFormat="1" ht="15" x14ac:dyDescent="0.15">
      <c r="A3127" s="183" t="s">
        <v>21</v>
      </c>
      <c r="B3127" s="183" t="s">
        <v>54</v>
      </c>
      <c r="C3127" s="184"/>
      <c r="D3127" s="184"/>
      <c r="E3127" s="184"/>
      <c r="F3127" s="185">
        <v>45216</v>
      </c>
      <c r="G3127" s="183" t="s">
        <v>737</v>
      </c>
      <c r="H3127" s="186">
        <v>120000</v>
      </c>
      <c r="I3127" s="183" t="s">
        <v>19</v>
      </c>
      <c r="J3127" s="184"/>
      <c r="K3127" s="184"/>
      <c r="L3127" s="183">
        <v>2023</v>
      </c>
      <c r="M3127" s="184"/>
      <c r="N3127" s="183" t="s">
        <v>34</v>
      </c>
      <c r="O3127" s="184"/>
    </row>
    <row r="3128" spans="1:15" s="176" customFormat="1" ht="15" x14ac:dyDescent="0.15">
      <c r="A3128" s="183" t="s">
        <v>21</v>
      </c>
      <c r="B3128" s="183" t="s">
        <v>54</v>
      </c>
      <c r="C3128" s="184"/>
      <c r="D3128" s="184"/>
      <c r="E3128" s="184"/>
      <c r="F3128" s="185">
        <v>45217</v>
      </c>
      <c r="G3128" s="183" t="s">
        <v>55</v>
      </c>
      <c r="H3128" s="186">
        <v>170000</v>
      </c>
      <c r="I3128" s="183" t="s">
        <v>19</v>
      </c>
      <c r="J3128" s="184"/>
      <c r="K3128" s="184"/>
      <c r="L3128" s="183">
        <v>2023</v>
      </c>
      <c r="M3128" s="184"/>
      <c r="N3128" s="183" t="s">
        <v>34</v>
      </c>
      <c r="O3128" s="184"/>
    </row>
    <row r="3129" spans="1:15" s="176" customFormat="1" ht="15" x14ac:dyDescent="0.15">
      <c r="A3129" s="183" t="s">
        <v>21</v>
      </c>
      <c r="B3129" s="183" t="s">
        <v>54</v>
      </c>
      <c r="C3129" s="184"/>
      <c r="D3129" s="184"/>
      <c r="E3129" s="184"/>
      <c r="F3129" s="185">
        <v>45217</v>
      </c>
      <c r="G3129" s="183" t="s">
        <v>57</v>
      </c>
      <c r="H3129" s="186">
        <v>40000</v>
      </c>
      <c r="I3129" s="183" t="s">
        <v>19</v>
      </c>
      <c r="J3129" s="184"/>
      <c r="K3129" s="184"/>
      <c r="L3129" s="183">
        <v>2023</v>
      </c>
      <c r="M3129" s="184"/>
      <c r="N3129" s="183" t="s">
        <v>34</v>
      </c>
      <c r="O3129" s="184"/>
    </row>
    <row r="3130" spans="1:15" s="176" customFormat="1" ht="15" x14ac:dyDescent="0.15">
      <c r="A3130" s="183" t="s">
        <v>21</v>
      </c>
      <c r="B3130" s="183" t="s">
        <v>54</v>
      </c>
      <c r="C3130" s="184"/>
      <c r="D3130" s="184"/>
      <c r="E3130" s="184"/>
      <c r="F3130" s="185">
        <v>45218</v>
      </c>
      <c r="G3130" s="183" t="s">
        <v>57</v>
      </c>
      <c r="H3130" s="186">
        <v>60000</v>
      </c>
      <c r="I3130" s="183" t="s">
        <v>19</v>
      </c>
      <c r="J3130" s="184"/>
      <c r="K3130" s="184"/>
      <c r="L3130" s="183">
        <v>2023</v>
      </c>
      <c r="M3130" s="184"/>
      <c r="N3130" s="183" t="s">
        <v>34</v>
      </c>
      <c r="O3130" s="184"/>
    </row>
    <row r="3131" spans="1:15" s="176" customFormat="1" ht="15" x14ac:dyDescent="0.15">
      <c r="A3131" s="183" t="s">
        <v>21</v>
      </c>
      <c r="B3131" s="183" t="s">
        <v>54</v>
      </c>
      <c r="C3131" s="184"/>
      <c r="D3131" s="184"/>
      <c r="E3131" s="184"/>
      <c r="F3131" s="185">
        <v>45218</v>
      </c>
      <c r="G3131" s="183" t="s">
        <v>737</v>
      </c>
      <c r="H3131" s="186">
        <v>0</v>
      </c>
      <c r="I3131" s="183" t="s">
        <v>19</v>
      </c>
      <c r="J3131" s="184"/>
      <c r="K3131" s="184"/>
      <c r="L3131" s="183">
        <v>2023</v>
      </c>
      <c r="M3131" s="184"/>
      <c r="N3131" s="183" t="s">
        <v>34</v>
      </c>
      <c r="O3131" s="184"/>
    </row>
    <row r="3132" spans="1:15" s="176" customFormat="1" ht="15" x14ac:dyDescent="0.15">
      <c r="A3132" s="183" t="s">
        <v>21</v>
      </c>
      <c r="B3132" s="183" t="s">
        <v>54</v>
      </c>
      <c r="C3132" s="184"/>
      <c r="D3132" s="184"/>
      <c r="E3132" s="184"/>
      <c r="F3132" s="185">
        <v>45218</v>
      </c>
      <c r="G3132" s="183" t="s">
        <v>55</v>
      </c>
      <c r="H3132" s="186">
        <v>50000</v>
      </c>
      <c r="I3132" s="183" t="s">
        <v>19</v>
      </c>
      <c r="J3132" s="184"/>
      <c r="K3132" s="184"/>
      <c r="L3132" s="183">
        <v>2023</v>
      </c>
      <c r="M3132" s="184"/>
      <c r="N3132" s="183" t="s">
        <v>34</v>
      </c>
      <c r="O3132" s="184"/>
    </row>
    <row r="3133" spans="1:15" s="176" customFormat="1" ht="15" x14ac:dyDescent="0.15">
      <c r="A3133" s="183" t="s">
        <v>21</v>
      </c>
      <c r="B3133" s="183" t="s">
        <v>54</v>
      </c>
      <c r="C3133" s="184"/>
      <c r="D3133" s="184"/>
      <c r="E3133" s="184"/>
      <c r="F3133" s="185">
        <v>45218</v>
      </c>
      <c r="G3133" s="183" t="s">
        <v>56</v>
      </c>
      <c r="H3133" s="186">
        <v>50000</v>
      </c>
      <c r="I3133" s="183" t="s">
        <v>19</v>
      </c>
      <c r="J3133" s="184"/>
      <c r="K3133" s="184"/>
      <c r="L3133" s="183">
        <v>2023</v>
      </c>
      <c r="M3133" s="184"/>
      <c r="N3133" s="183" t="s">
        <v>34</v>
      </c>
      <c r="O3133" s="184"/>
    </row>
    <row r="3134" spans="1:15" s="176" customFormat="1" ht="15" x14ac:dyDescent="0.15">
      <c r="A3134" s="183" t="s">
        <v>21</v>
      </c>
      <c r="B3134" s="183" t="s">
        <v>54</v>
      </c>
      <c r="C3134" s="184"/>
      <c r="D3134" s="184"/>
      <c r="E3134" s="184"/>
      <c r="F3134" s="185">
        <v>45219</v>
      </c>
      <c r="G3134" s="183" t="s">
        <v>57</v>
      </c>
      <c r="H3134" s="186">
        <v>40000</v>
      </c>
      <c r="I3134" s="183" t="s">
        <v>19</v>
      </c>
      <c r="J3134" s="184"/>
      <c r="K3134" s="184"/>
      <c r="L3134" s="183">
        <v>2023</v>
      </c>
      <c r="M3134" s="184"/>
      <c r="N3134" s="183" t="s">
        <v>34</v>
      </c>
      <c r="O3134" s="184"/>
    </row>
    <row r="3135" spans="1:15" s="176" customFormat="1" ht="15" x14ac:dyDescent="0.15">
      <c r="A3135" s="183" t="s">
        <v>21</v>
      </c>
      <c r="B3135" s="183" t="s">
        <v>54</v>
      </c>
      <c r="C3135" s="184"/>
      <c r="D3135" s="184"/>
      <c r="E3135" s="184"/>
      <c r="F3135" s="185">
        <v>45219</v>
      </c>
      <c r="G3135" s="183" t="s">
        <v>56</v>
      </c>
      <c r="H3135" s="186">
        <v>50000</v>
      </c>
      <c r="I3135" s="183" t="s">
        <v>19</v>
      </c>
      <c r="J3135" s="184"/>
      <c r="K3135" s="184"/>
      <c r="L3135" s="183">
        <v>2023</v>
      </c>
      <c r="M3135" s="184"/>
      <c r="N3135" s="183" t="s">
        <v>34</v>
      </c>
      <c r="O3135" s="184"/>
    </row>
    <row r="3136" spans="1:15" s="176" customFormat="1" ht="15" x14ac:dyDescent="0.15">
      <c r="A3136" s="183" t="s">
        <v>21</v>
      </c>
      <c r="B3136" s="183" t="s">
        <v>54</v>
      </c>
      <c r="C3136" s="184"/>
      <c r="D3136" s="184"/>
      <c r="E3136" s="184"/>
      <c r="F3136" s="185">
        <v>45222</v>
      </c>
      <c r="G3136" s="183" t="s">
        <v>55</v>
      </c>
      <c r="H3136" s="186">
        <v>50000</v>
      </c>
      <c r="I3136" s="183" t="s">
        <v>19</v>
      </c>
      <c r="J3136" s="184"/>
      <c r="K3136" s="184"/>
      <c r="L3136" s="183">
        <v>2023</v>
      </c>
      <c r="M3136" s="184"/>
      <c r="N3136" s="183" t="s">
        <v>34</v>
      </c>
      <c r="O3136" s="184"/>
    </row>
    <row r="3137" spans="1:15" s="176" customFormat="1" ht="15" x14ac:dyDescent="0.15">
      <c r="A3137" s="183" t="s">
        <v>21</v>
      </c>
      <c r="B3137" s="183" t="s">
        <v>54</v>
      </c>
      <c r="C3137" s="184"/>
      <c r="D3137" s="184"/>
      <c r="E3137" s="184"/>
      <c r="F3137" s="185">
        <v>45222</v>
      </c>
      <c r="G3137" s="183" t="s">
        <v>58</v>
      </c>
      <c r="H3137" s="186">
        <v>250000</v>
      </c>
      <c r="I3137" s="183" t="s">
        <v>19</v>
      </c>
      <c r="J3137" s="184"/>
      <c r="K3137" s="184"/>
      <c r="L3137" s="183">
        <v>2023</v>
      </c>
      <c r="M3137" s="184"/>
      <c r="N3137" s="183" t="s">
        <v>34</v>
      </c>
      <c r="O3137" s="184"/>
    </row>
    <row r="3138" spans="1:15" s="176" customFormat="1" ht="15" x14ac:dyDescent="0.15">
      <c r="A3138" s="183" t="s">
        <v>21</v>
      </c>
      <c r="B3138" s="183" t="s">
        <v>54</v>
      </c>
      <c r="C3138" s="184"/>
      <c r="D3138" s="184"/>
      <c r="E3138" s="184"/>
      <c r="F3138" s="185">
        <v>45223</v>
      </c>
      <c r="G3138" s="183" t="s">
        <v>58</v>
      </c>
      <c r="H3138" s="186">
        <v>130000</v>
      </c>
      <c r="I3138" s="183" t="s">
        <v>19</v>
      </c>
      <c r="J3138" s="184"/>
      <c r="K3138" s="184"/>
      <c r="L3138" s="183">
        <v>2023</v>
      </c>
      <c r="M3138" s="184"/>
      <c r="N3138" s="183" t="s">
        <v>34</v>
      </c>
      <c r="O3138" s="184"/>
    </row>
    <row r="3139" spans="1:15" s="176" customFormat="1" ht="15" x14ac:dyDescent="0.15">
      <c r="A3139" s="183" t="s">
        <v>21</v>
      </c>
      <c r="B3139" s="183" t="s">
        <v>54</v>
      </c>
      <c r="C3139" s="184"/>
      <c r="D3139" s="184"/>
      <c r="E3139" s="184"/>
      <c r="F3139" s="185">
        <v>45223</v>
      </c>
      <c r="G3139" s="183" t="s">
        <v>737</v>
      </c>
      <c r="H3139" s="186">
        <v>40000</v>
      </c>
      <c r="I3139" s="183" t="s">
        <v>19</v>
      </c>
      <c r="J3139" s="184"/>
      <c r="K3139" s="184"/>
      <c r="L3139" s="183">
        <v>2023</v>
      </c>
      <c r="M3139" s="184"/>
      <c r="N3139" s="183" t="s">
        <v>34</v>
      </c>
      <c r="O3139" s="184"/>
    </row>
    <row r="3140" spans="1:15" s="176" customFormat="1" ht="15" x14ac:dyDescent="0.15">
      <c r="A3140" s="183" t="s">
        <v>21</v>
      </c>
      <c r="B3140" s="183" t="s">
        <v>54</v>
      </c>
      <c r="C3140" s="184"/>
      <c r="D3140" s="184"/>
      <c r="E3140" s="184"/>
      <c r="F3140" s="185">
        <v>45223</v>
      </c>
      <c r="G3140" s="183" t="s">
        <v>57</v>
      </c>
      <c r="H3140" s="186">
        <v>40000</v>
      </c>
      <c r="I3140" s="183" t="s">
        <v>19</v>
      </c>
      <c r="J3140" s="184"/>
      <c r="K3140" s="184"/>
      <c r="L3140" s="183">
        <v>2023</v>
      </c>
      <c r="M3140" s="184"/>
      <c r="N3140" s="183" t="s">
        <v>34</v>
      </c>
      <c r="O3140" s="184"/>
    </row>
    <row r="3141" spans="1:15" s="176" customFormat="1" ht="15" x14ac:dyDescent="0.15">
      <c r="A3141" s="183" t="s">
        <v>21</v>
      </c>
      <c r="B3141" s="183" t="s">
        <v>54</v>
      </c>
      <c r="C3141" s="184"/>
      <c r="D3141" s="184"/>
      <c r="E3141" s="184"/>
      <c r="F3141" s="185">
        <v>45224</v>
      </c>
      <c r="G3141" s="183" t="s">
        <v>57</v>
      </c>
      <c r="H3141" s="186">
        <v>70000</v>
      </c>
      <c r="I3141" s="183" t="s">
        <v>19</v>
      </c>
      <c r="J3141" s="184"/>
      <c r="K3141" s="184"/>
      <c r="L3141" s="183">
        <v>2023</v>
      </c>
      <c r="M3141" s="184"/>
      <c r="N3141" s="183" t="s">
        <v>34</v>
      </c>
      <c r="O3141" s="184"/>
    </row>
    <row r="3142" spans="1:15" s="176" customFormat="1" ht="15" x14ac:dyDescent="0.15">
      <c r="A3142" s="183" t="s">
        <v>21</v>
      </c>
      <c r="B3142" s="183" t="s">
        <v>54</v>
      </c>
      <c r="C3142" s="184"/>
      <c r="D3142" s="184"/>
      <c r="E3142" s="184"/>
      <c r="F3142" s="185">
        <v>45224</v>
      </c>
      <c r="G3142" s="183" t="s">
        <v>55</v>
      </c>
      <c r="H3142" s="186">
        <v>130000</v>
      </c>
      <c r="I3142" s="183" t="s">
        <v>19</v>
      </c>
      <c r="J3142" s="184"/>
      <c r="K3142" s="184"/>
      <c r="L3142" s="183">
        <v>2023</v>
      </c>
      <c r="M3142" s="184"/>
      <c r="N3142" s="183" t="s">
        <v>34</v>
      </c>
      <c r="O3142" s="184"/>
    </row>
    <row r="3143" spans="1:15" s="176" customFormat="1" ht="15" x14ac:dyDescent="0.15">
      <c r="A3143" s="183" t="s">
        <v>21</v>
      </c>
      <c r="B3143" s="183" t="s">
        <v>54</v>
      </c>
      <c r="C3143" s="184"/>
      <c r="D3143" s="184"/>
      <c r="E3143" s="184"/>
      <c r="F3143" s="185">
        <v>45224</v>
      </c>
      <c r="G3143" s="183" t="s">
        <v>58</v>
      </c>
      <c r="H3143" s="186">
        <v>340000</v>
      </c>
      <c r="I3143" s="183" t="s">
        <v>19</v>
      </c>
      <c r="J3143" s="184"/>
      <c r="K3143" s="184"/>
      <c r="L3143" s="183">
        <v>2023</v>
      </c>
      <c r="M3143" s="184"/>
      <c r="N3143" s="183" t="s">
        <v>34</v>
      </c>
      <c r="O3143" s="184"/>
    </row>
    <row r="3144" spans="1:15" s="176" customFormat="1" ht="15" x14ac:dyDescent="0.15">
      <c r="A3144" s="183" t="s">
        <v>21</v>
      </c>
      <c r="B3144" s="183" t="s">
        <v>54</v>
      </c>
      <c r="C3144" s="184"/>
      <c r="D3144" s="184"/>
      <c r="E3144" s="184"/>
      <c r="F3144" s="185">
        <v>45225</v>
      </c>
      <c r="G3144" s="183" t="s">
        <v>57</v>
      </c>
      <c r="H3144" s="186">
        <v>80000</v>
      </c>
      <c r="I3144" s="183" t="s">
        <v>19</v>
      </c>
      <c r="J3144" s="184"/>
      <c r="K3144" s="184"/>
      <c r="L3144" s="183">
        <v>2023</v>
      </c>
      <c r="M3144" s="184"/>
      <c r="N3144" s="183" t="s">
        <v>34</v>
      </c>
      <c r="O3144" s="184"/>
    </row>
    <row r="3145" spans="1:15" s="176" customFormat="1" ht="15" x14ac:dyDescent="0.15">
      <c r="A3145" s="183" t="s">
        <v>21</v>
      </c>
      <c r="B3145" s="183" t="s">
        <v>54</v>
      </c>
      <c r="C3145" s="184"/>
      <c r="D3145" s="184"/>
      <c r="E3145" s="184"/>
      <c r="F3145" s="185">
        <v>45225</v>
      </c>
      <c r="G3145" s="183" t="s">
        <v>58</v>
      </c>
      <c r="H3145" s="186">
        <v>130000</v>
      </c>
      <c r="I3145" s="183" t="s">
        <v>19</v>
      </c>
      <c r="J3145" s="184"/>
      <c r="K3145" s="184"/>
      <c r="L3145" s="183">
        <v>2023</v>
      </c>
      <c r="M3145" s="184"/>
      <c r="N3145" s="183" t="s">
        <v>34</v>
      </c>
      <c r="O3145" s="184"/>
    </row>
    <row r="3146" spans="1:15" s="176" customFormat="1" ht="15" x14ac:dyDescent="0.15">
      <c r="A3146" s="183" t="s">
        <v>21</v>
      </c>
      <c r="B3146" s="183" t="s">
        <v>54</v>
      </c>
      <c r="C3146" s="184"/>
      <c r="D3146" s="184"/>
      <c r="E3146" s="184"/>
      <c r="F3146" s="185">
        <v>45226</v>
      </c>
      <c r="G3146" s="183" t="s">
        <v>57</v>
      </c>
      <c r="H3146" s="186">
        <v>20000</v>
      </c>
      <c r="I3146" s="183" t="s">
        <v>19</v>
      </c>
      <c r="J3146" s="184"/>
      <c r="K3146" s="184"/>
      <c r="L3146" s="183">
        <v>2023</v>
      </c>
      <c r="M3146" s="184"/>
      <c r="N3146" s="183" t="s">
        <v>34</v>
      </c>
      <c r="O3146" s="184"/>
    </row>
    <row r="3147" spans="1:15" s="176" customFormat="1" ht="15" x14ac:dyDescent="0.15">
      <c r="A3147" s="183" t="s">
        <v>21</v>
      </c>
      <c r="B3147" s="183" t="s">
        <v>54</v>
      </c>
      <c r="C3147" s="184"/>
      <c r="D3147" s="184"/>
      <c r="E3147" s="184"/>
      <c r="F3147" s="185">
        <v>45226</v>
      </c>
      <c r="G3147" s="183" t="s">
        <v>58</v>
      </c>
      <c r="H3147" s="186">
        <v>60000</v>
      </c>
      <c r="I3147" s="183" t="s">
        <v>19</v>
      </c>
      <c r="J3147" s="184"/>
      <c r="K3147" s="184"/>
      <c r="L3147" s="183">
        <v>2023</v>
      </c>
      <c r="M3147" s="184"/>
      <c r="N3147" s="183" t="s">
        <v>34</v>
      </c>
      <c r="O3147" s="184"/>
    </row>
    <row r="3148" spans="1:15" s="176" customFormat="1" ht="15" x14ac:dyDescent="0.15">
      <c r="A3148" s="183" t="s">
        <v>21</v>
      </c>
      <c r="B3148" s="183" t="s">
        <v>54</v>
      </c>
      <c r="C3148" s="184"/>
      <c r="D3148" s="184"/>
      <c r="E3148" s="184"/>
      <c r="F3148" s="185">
        <v>45230</v>
      </c>
      <c r="G3148" s="183" t="s">
        <v>58</v>
      </c>
      <c r="H3148" s="186">
        <v>30000</v>
      </c>
      <c r="I3148" s="183" t="s">
        <v>19</v>
      </c>
      <c r="J3148" s="184"/>
      <c r="K3148" s="184"/>
      <c r="L3148" s="183">
        <v>2023</v>
      </c>
      <c r="M3148" s="184"/>
      <c r="N3148" s="183" t="s">
        <v>34</v>
      </c>
      <c r="O3148" s="184"/>
    </row>
    <row r="3149" spans="1:15" s="176" customFormat="1" ht="15" x14ac:dyDescent="0.15">
      <c r="A3149" s="183" t="s">
        <v>21</v>
      </c>
      <c r="B3149" s="183" t="s">
        <v>54</v>
      </c>
      <c r="C3149" s="184"/>
      <c r="D3149" s="184"/>
      <c r="E3149" s="184"/>
      <c r="F3149" s="185">
        <v>45230</v>
      </c>
      <c r="G3149" s="183" t="s">
        <v>737</v>
      </c>
      <c r="H3149" s="186">
        <v>40000</v>
      </c>
      <c r="I3149" s="183" t="s">
        <v>19</v>
      </c>
      <c r="J3149" s="184"/>
      <c r="K3149" s="184"/>
      <c r="L3149" s="183">
        <v>2023</v>
      </c>
      <c r="M3149" s="184"/>
      <c r="N3149" s="183" t="s">
        <v>34</v>
      </c>
      <c r="O3149" s="184"/>
    </row>
    <row r="3150" spans="1:15" s="176" customFormat="1" ht="15" x14ac:dyDescent="0.15">
      <c r="A3150" s="183" t="s">
        <v>21</v>
      </c>
      <c r="B3150" s="183" t="s">
        <v>54</v>
      </c>
      <c r="C3150" s="184"/>
      <c r="D3150" s="184"/>
      <c r="E3150" s="184"/>
      <c r="F3150" s="185">
        <v>45231</v>
      </c>
      <c r="G3150" s="183" t="s">
        <v>58</v>
      </c>
      <c r="H3150" s="186">
        <v>760000</v>
      </c>
      <c r="I3150" s="183" t="s">
        <v>19</v>
      </c>
      <c r="J3150" s="184"/>
      <c r="K3150" s="184"/>
      <c r="L3150" s="183">
        <v>2023</v>
      </c>
      <c r="M3150" s="184"/>
      <c r="N3150" s="183" t="s">
        <v>34</v>
      </c>
      <c r="O3150" s="184"/>
    </row>
    <row r="3151" spans="1:15" s="176" customFormat="1" ht="15" x14ac:dyDescent="0.15">
      <c r="A3151" s="183" t="s">
        <v>21</v>
      </c>
      <c r="B3151" s="183" t="s">
        <v>54</v>
      </c>
      <c r="C3151" s="184"/>
      <c r="D3151" s="184"/>
      <c r="E3151" s="184"/>
      <c r="F3151" s="185">
        <v>45232</v>
      </c>
      <c r="G3151" s="183" t="s">
        <v>58</v>
      </c>
      <c r="H3151" s="186">
        <v>40000</v>
      </c>
      <c r="I3151" s="183" t="s">
        <v>19</v>
      </c>
      <c r="J3151" s="184"/>
      <c r="K3151" s="184"/>
      <c r="L3151" s="183">
        <v>2023</v>
      </c>
      <c r="M3151" s="184"/>
      <c r="N3151" s="183" t="s">
        <v>34</v>
      </c>
      <c r="O3151" s="184"/>
    </row>
    <row r="3152" spans="1:15" s="176" customFormat="1" ht="15" x14ac:dyDescent="0.15">
      <c r="A3152" s="183" t="s">
        <v>21</v>
      </c>
      <c r="B3152" s="183" t="s">
        <v>54</v>
      </c>
      <c r="C3152" s="184"/>
      <c r="D3152" s="184"/>
      <c r="E3152" s="184"/>
      <c r="F3152" s="185">
        <v>45233</v>
      </c>
      <c r="G3152" s="183" t="s">
        <v>57</v>
      </c>
      <c r="H3152" s="186">
        <v>40000</v>
      </c>
      <c r="I3152" s="183" t="s">
        <v>19</v>
      </c>
      <c r="J3152" s="184"/>
      <c r="K3152" s="184"/>
      <c r="L3152" s="183">
        <v>2023</v>
      </c>
      <c r="M3152" s="184"/>
      <c r="N3152" s="183" t="s">
        <v>34</v>
      </c>
      <c r="O3152" s="184"/>
    </row>
    <row r="3153" spans="1:15" s="176" customFormat="1" ht="15" x14ac:dyDescent="0.15">
      <c r="A3153" s="183" t="s">
        <v>21</v>
      </c>
      <c r="B3153" s="183" t="s">
        <v>54</v>
      </c>
      <c r="C3153" s="184"/>
      <c r="D3153" s="184"/>
      <c r="E3153" s="184"/>
      <c r="F3153" s="185">
        <v>45233</v>
      </c>
      <c r="G3153" s="183" t="s">
        <v>58</v>
      </c>
      <c r="H3153" s="186">
        <v>290000</v>
      </c>
      <c r="I3153" s="183" t="s">
        <v>19</v>
      </c>
      <c r="J3153" s="184"/>
      <c r="K3153" s="184"/>
      <c r="L3153" s="183">
        <v>2023</v>
      </c>
      <c r="M3153" s="184"/>
      <c r="N3153" s="183" t="s">
        <v>34</v>
      </c>
      <c r="O3153" s="184"/>
    </row>
    <row r="3154" spans="1:15" s="176" customFormat="1" ht="15" x14ac:dyDescent="0.15">
      <c r="A3154" s="183" t="s">
        <v>21</v>
      </c>
      <c r="B3154" s="183" t="s">
        <v>54</v>
      </c>
      <c r="C3154" s="184"/>
      <c r="D3154" s="184"/>
      <c r="E3154" s="184"/>
      <c r="F3154" s="185">
        <v>45236</v>
      </c>
      <c r="G3154" s="183" t="s">
        <v>55</v>
      </c>
      <c r="H3154" s="186">
        <v>50000</v>
      </c>
      <c r="I3154" s="183" t="s">
        <v>19</v>
      </c>
      <c r="J3154" s="184"/>
      <c r="K3154" s="184"/>
      <c r="L3154" s="183">
        <v>2023</v>
      </c>
      <c r="M3154" s="184"/>
      <c r="N3154" s="183" t="s">
        <v>34</v>
      </c>
      <c r="O3154" s="184"/>
    </row>
    <row r="3155" spans="1:15" s="176" customFormat="1" ht="15" x14ac:dyDescent="0.15">
      <c r="A3155" s="183" t="s">
        <v>21</v>
      </c>
      <c r="B3155" s="183" t="s">
        <v>54</v>
      </c>
      <c r="C3155" s="184"/>
      <c r="D3155" s="184"/>
      <c r="E3155" s="184"/>
      <c r="F3155" s="185">
        <v>45237</v>
      </c>
      <c r="G3155" s="183" t="s">
        <v>737</v>
      </c>
      <c r="H3155" s="186">
        <v>0</v>
      </c>
      <c r="I3155" s="183" t="s">
        <v>19</v>
      </c>
      <c r="J3155" s="184"/>
      <c r="K3155" s="184"/>
      <c r="L3155" s="183">
        <v>2023</v>
      </c>
      <c r="M3155" s="184"/>
      <c r="N3155" s="183" t="s">
        <v>34</v>
      </c>
      <c r="O3155" s="184"/>
    </row>
    <row r="3156" spans="1:15" s="176" customFormat="1" ht="15" x14ac:dyDescent="0.15">
      <c r="A3156" s="183" t="s">
        <v>21</v>
      </c>
      <c r="B3156" s="183" t="s">
        <v>54</v>
      </c>
      <c r="C3156" s="184"/>
      <c r="D3156" s="184"/>
      <c r="E3156" s="184"/>
      <c r="F3156" s="185">
        <v>45237</v>
      </c>
      <c r="G3156" s="183" t="s">
        <v>55</v>
      </c>
      <c r="H3156" s="186">
        <v>90000</v>
      </c>
      <c r="I3156" s="183" t="s">
        <v>19</v>
      </c>
      <c r="J3156" s="184"/>
      <c r="K3156" s="184"/>
      <c r="L3156" s="183">
        <v>2023</v>
      </c>
      <c r="M3156" s="184"/>
      <c r="N3156" s="183" t="s">
        <v>34</v>
      </c>
      <c r="O3156" s="184"/>
    </row>
    <row r="3157" spans="1:15" s="176" customFormat="1" ht="15" x14ac:dyDescent="0.15">
      <c r="A3157" s="183" t="s">
        <v>21</v>
      </c>
      <c r="B3157" s="183" t="s">
        <v>54</v>
      </c>
      <c r="C3157" s="184"/>
      <c r="D3157" s="184"/>
      <c r="E3157" s="184"/>
      <c r="F3157" s="185">
        <v>45237</v>
      </c>
      <c r="G3157" s="183" t="s">
        <v>57</v>
      </c>
      <c r="H3157" s="186">
        <v>20000</v>
      </c>
      <c r="I3157" s="183" t="s">
        <v>19</v>
      </c>
      <c r="J3157" s="184"/>
      <c r="K3157" s="184"/>
      <c r="L3157" s="183">
        <v>2023</v>
      </c>
      <c r="M3157" s="184"/>
      <c r="N3157" s="183" t="s">
        <v>34</v>
      </c>
      <c r="O3157" s="184"/>
    </row>
    <row r="3158" spans="1:15" s="176" customFormat="1" ht="15" x14ac:dyDescent="0.15">
      <c r="A3158" s="183" t="s">
        <v>21</v>
      </c>
      <c r="B3158" s="183" t="s">
        <v>54</v>
      </c>
      <c r="C3158" s="184"/>
      <c r="D3158" s="184"/>
      <c r="E3158" s="184"/>
      <c r="F3158" s="185">
        <v>45237</v>
      </c>
      <c r="G3158" s="183" t="s">
        <v>58</v>
      </c>
      <c r="H3158" s="186">
        <v>460000</v>
      </c>
      <c r="I3158" s="183" t="s">
        <v>19</v>
      </c>
      <c r="J3158" s="184"/>
      <c r="K3158" s="184"/>
      <c r="L3158" s="183">
        <v>2023</v>
      </c>
      <c r="M3158" s="184"/>
      <c r="N3158" s="183" t="s">
        <v>34</v>
      </c>
      <c r="O3158" s="184"/>
    </row>
    <row r="3159" spans="1:15" s="176" customFormat="1" ht="15" x14ac:dyDescent="0.15">
      <c r="A3159" s="183" t="s">
        <v>21</v>
      </c>
      <c r="B3159" s="183" t="s">
        <v>54</v>
      </c>
      <c r="C3159" s="184"/>
      <c r="D3159" s="184"/>
      <c r="E3159" s="184"/>
      <c r="F3159" s="185">
        <v>45238</v>
      </c>
      <c r="G3159" s="183" t="s">
        <v>58</v>
      </c>
      <c r="H3159" s="186">
        <v>130000</v>
      </c>
      <c r="I3159" s="183" t="s">
        <v>19</v>
      </c>
      <c r="J3159" s="184"/>
      <c r="K3159" s="184"/>
      <c r="L3159" s="183">
        <v>2023</v>
      </c>
      <c r="M3159" s="184"/>
      <c r="N3159" s="183" t="s">
        <v>34</v>
      </c>
      <c r="O3159" s="184"/>
    </row>
    <row r="3160" spans="1:15" s="176" customFormat="1" ht="15" x14ac:dyDescent="0.15">
      <c r="A3160" s="183" t="s">
        <v>21</v>
      </c>
      <c r="B3160" s="183" t="s">
        <v>54</v>
      </c>
      <c r="C3160" s="184"/>
      <c r="D3160" s="184"/>
      <c r="E3160" s="184"/>
      <c r="F3160" s="185">
        <v>45239</v>
      </c>
      <c r="G3160" s="183" t="s">
        <v>58</v>
      </c>
      <c r="H3160" s="186">
        <v>130000</v>
      </c>
      <c r="I3160" s="183" t="s">
        <v>19</v>
      </c>
      <c r="J3160" s="184"/>
      <c r="K3160" s="184"/>
      <c r="L3160" s="183">
        <v>2023</v>
      </c>
      <c r="M3160" s="184"/>
      <c r="N3160" s="183" t="s">
        <v>34</v>
      </c>
      <c r="O3160" s="184"/>
    </row>
    <row r="3161" spans="1:15" s="176" customFormat="1" ht="15" x14ac:dyDescent="0.15">
      <c r="A3161" s="183" t="s">
        <v>21</v>
      </c>
      <c r="B3161" s="183" t="s">
        <v>54</v>
      </c>
      <c r="C3161" s="184"/>
      <c r="D3161" s="184"/>
      <c r="E3161" s="184"/>
      <c r="F3161" s="185">
        <v>45243</v>
      </c>
      <c r="G3161" s="183" t="s">
        <v>57</v>
      </c>
      <c r="H3161" s="186">
        <v>20000</v>
      </c>
      <c r="I3161" s="183" t="s">
        <v>19</v>
      </c>
      <c r="J3161" s="184"/>
      <c r="K3161" s="184"/>
      <c r="L3161" s="183">
        <v>2023</v>
      </c>
      <c r="M3161" s="184"/>
      <c r="N3161" s="183" t="s">
        <v>34</v>
      </c>
      <c r="O3161" s="184"/>
    </row>
    <row r="3162" spans="1:15" s="176" customFormat="1" ht="15" x14ac:dyDescent="0.15">
      <c r="A3162" s="183" t="s">
        <v>21</v>
      </c>
      <c r="B3162" s="183" t="s">
        <v>54</v>
      </c>
      <c r="C3162" s="184"/>
      <c r="D3162" s="184"/>
      <c r="E3162" s="184"/>
      <c r="F3162" s="185">
        <v>45244</v>
      </c>
      <c r="G3162" s="183" t="s">
        <v>58</v>
      </c>
      <c r="H3162" s="186">
        <v>80000</v>
      </c>
      <c r="I3162" s="183" t="s">
        <v>19</v>
      </c>
      <c r="J3162" s="184"/>
      <c r="K3162" s="184"/>
      <c r="L3162" s="183">
        <v>2023</v>
      </c>
      <c r="M3162" s="184"/>
      <c r="N3162" s="183" t="s">
        <v>34</v>
      </c>
      <c r="O3162" s="184"/>
    </row>
    <row r="3163" spans="1:15" s="176" customFormat="1" ht="15" x14ac:dyDescent="0.15">
      <c r="A3163" s="183" t="s">
        <v>21</v>
      </c>
      <c r="B3163" s="183" t="s">
        <v>54</v>
      </c>
      <c r="C3163" s="184"/>
      <c r="D3163" s="184"/>
      <c r="E3163" s="184"/>
      <c r="F3163" s="185">
        <v>45244</v>
      </c>
      <c r="G3163" s="183" t="s">
        <v>57</v>
      </c>
      <c r="H3163" s="186">
        <v>20000</v>
      </c>
      <c r="I3163" s="183" t="s">
        <v>19</v>
      </c>
      <c r="J3163" s="184"/>
      <c r="K3163" s="184"/>
      <c r="L3163" s="183">
        <v>2023</v>
      </c>
      <c r="M3163" s="184"/>
      <c r="N3163" s="183" t="s">
        <v>34</v>
      </c>
      <c r="O3163" s="184"/>
    </row>
    <row r="3164" spans="1:15" s="176" customFormat="1" ht="15" x14ac:dyDescent="0.15">
      <c r="A3164" s="183" t="s">
        <v>21</v>
      </c>
      <c r="B3164" s="183" t="s">
        <v>54</v>
      </c>
      <c r="C3164" s="184"/>
      <c r="D3164" s="184"/>
      <c r="E3164" s="184"/>
      <c r="F3164" s="185">
        <v>45244</v>
      </c>
      <c r="G3164" s="183" t="s">
        <v>737</v>
      </c>
      <c r="H3164" s="186">
        <v>0</v>
      </c>
      <c r="I3164" s="183" t="s">
        <v>19</v>
      </c>
      <c r="J3164" s="184"/>
      <c r="K3164" s="184"/>
      <c r="L3164" s="183">
        <v>2023</v>
      </c>
      <c r="M3164" s="184"/>
      <c r="N3164" s="183" t="s">
        <v>34</v>
      </c>
      <c r="O3164" s="184"/>
    </row>
    <row r="3165" spans="1:15" s="176" customFormat="1" ht="15" x14ac:dyDescent="0.15">
      <c r="A3165" s="183" t="s">
        <v>21</v>
      </c>
      <c r="B3165" s="183" t="s">
        <v>54</v>
      </c>
      <c r="C3165" s="184"/>
      <c r="D3165" s="184"/>
      <c r="E3165" s="184"/>
      <c r="F3165" s="185">
        <v>45245</v>
      </c>
      <c r="G3165" s="183" t="s">
        <v>58</v>
      </c>
      <c r="H3165" s="186">
        <v>80000</v>
      </c>
      <c r="I3165" s="183" t="s">
        <v>19</v>
      </c>
      <c r="J3165" s="184"/>
      <c r="K3165" s="184"/>
      <c r="L3165" s="183">
        <v>2023</v>
      </c>
      <c r="M3165" s="184"/>
      <c r="N3165" s="183" t="s">
        <v>34</v>
      </c>
      <c r="O3165" s="184"/>
    </row>
    <row r="3166" spans="1:15" s="176" customFormat="1" ht="15" x14ac:dyDescent="0.15">
      <c r="A3166" s="183" t="s">
        <v>21</v>
      </c>
      <c r="B3166" s="183" t="s">
        <v>54</v>
      </c>
      <c r="C3166" s="184"/>
      <c r="D3166" s="184"/>
      <c r="E3166" s="184"/>
      <c r="F3166" s="185">
        <v>45245</v>
      </c>
      <c r="G3166" s="183" t="s">
        <v>55</v>
      </c>
      <c r="H3166" s="186">
        <v>180000</v>
      </c>
      <c r="I3166" s="183" t="s">
        <v>19</v>
      </c>
      <c r="J3166" s="184"/>
      <c r="K3166" s="184"/>
      <c r="L3166" s="183">
        <v>2023</v>
      </c>
      <c r="M3166" s="184"/>
      <c r="N3166" s="183" t="s">
        <v>34</v>
      </c>
      <c r="O3166" s="184"/>
    </row>
    <row r="3167" spans="1:15" s="176" customFormat="1" ht="15" x14ac:dyDescent="0.15">
      <c r="A3167" s="183" t="s">
        <v>21</v>
      </c>
      <c r="B3167" s="183" t="s">
        <v>54</v>
      </c>
      <c r="C3167" s="184"/>
      <c r="D3167" s="184"/>
      <c r="E3167" s="184"/>
      <c r="F3167" s="185">
        <v>45246</v>
      </c>
      <c r="G3167" s="183" t="s">
        <v>58</v>
      </c>
      <c r="H3167" s="186">
        <v>130000</v>
      </c>
      <c r="I3167" s="183" t="s">
        <v>19</v>
      </c>
      <c r="J3167" s="184"/>
      <c r="K3167" s="184"/>
      <c r="L3167" s="183">
        <v>2023</v>
      </c>
      <c r="M3167" s="184"/>
      <c r="N3167" s="183" t="s">
        <v>34</v>
      </c>
      <c r="O3167" s="183" t="s">
        <v>757</v>
      </c>
    </row>
    <row r="3168" spans="1:15" s="176" customFormat="1" ht="15" x14ac:dyDescent="0.15">
      <c r="A3168" s="183" t="s">
        <v>21</v>
      </c>
      <c r="B3168" s="183" t="s">
        <v>54</v>
      </c>
      <c r="C3168" s="184"/>
      <c r="D3168" s="184"/>
      <c r="E3168" s="184"/>
      <c r="F3168" s="185">
        <v>45247</v>
      </c>
      <c r="G3168" s="183" t="s">
        <v>58</v>
      </c>
      <c r="H3168" s="186">
        <v>80000</v>
      </c>
      <c r="I3168" s="183" t="s">
        <v>19</v>
      </c>
      <c r="J3168" s="184"/>
      <c r="K3168" s="184"/>
      <c r="L3168" s="183">
        <v>2023</v>
      </c>
      <c r="M3168" s="184"/>
      <c r="N3168" s="183" t="s">
        <v>34</v>
      </c>
      <c r="O3168" s="184"/>
    </row>
    <row r="3169" spans="1:15" s="176" customFormat="1" ht="15" x14ac:dyDescent="0.15">
      <c r="A3169" s="183" t="s">
        <v>21</v>
      </c>
      <c r="B3169" s="183" t="s">
        <v>54</v>
      </c>
      <c r="C3169" s="184"/>
      <c r="D3169" s="184"/>
      <c r="E3169" s="184"/>
      <c r="F3169" s="185">
        <v>45250</v>
      </c>
      <c r="G3169" s="183" t="s">
        <v>58</v>
      </c>
      <c r="H3169" s="186">
        <v>250000</v>
      </c>
      <c r="I3169" s="183" t="s">
        <v>19</v>
      </c>
      <c r="J3169" s="184"/>
      <c r="K3169" s="184"/>
      <c r="L3169" s="183">
        <v>2023</v>
      </c>
      <c r="M3169" s="184"/>
      <c r="N3169" s="183" t="s">
        <v>34</v>
      </c>
      <c r="O3169" s="184"/>
    </row>
    <row r="3170" spans="1:15" s="176" customFormat="1" ht="15" x14ac:dyDescent="0.15">
      <c r="A3170" s="183" t="s">
        <v>21</v>
      </c>
      <c r="B3170" s="183" t="s">
        <v>54</v>
      </c>
      <c r="C3170" s="184"/>
      <c r="D3170" s="184"/>
      <c r="E3170" s="184"/>
      <c r="F3170" s="185">
        <v>45250</v>
      </c>
      <c r="G3170" s="183" t="s">
        <v>55</v>
      </c>
      <c r="H3170" s="186">
        <v>90000</v>
      </c>
      <c r="I3170" s="183" t="s">
        <v>19</v>
      </c>
      <c r="J3170" s="184"/>
      <c r="K3170" s="184"/>
      <c r="L3170" s="183">
        <v>2023</v>
      </c>
      <c r="M3170" s="184"/>
      <c r="N3170" s="183" t="s">
        <v>34</v>
      </c>
      <c r="O3170" s="184"/>
    </row>
    <row r="3171" spans="1:15" s="176" customFormat="1" ht="15" x14ac:dyDescent="0.15">
      <c r="A3171" s="183" t="s">
        <v>21</v>
      </c>
      <c r="B3171" s="183" t="s">
        <v>54</v>
      </c>
      <c r="C3171" s="184"/>
      <c r="D3171" s="184"/>
      <c r="E3171" s="184"/>
      <c r="F3171" s="185">
        <v>45252</v>
      </c>
      <c r="G3171" s="183" t="s">
        <v>58</v>
      </c>
      <c r="H3171" s="186">
        <v>70000</v>
      </c>
      <c r="I3171" s="183" t="s">
        <v>19</v>
      </c>
      <c r="J3171" s="184"/>
      <c r="K3171" s="184"/>
      <c r="L3171" s="183">
        <v>2023</v>
      </c>
      <c r="M3171" s="184"/>
      <c r="N3171" s="183" t="s">
        <v>34</v>
      </c>
      <c r="O3171" s="184"/>
    </row>
    <row r="3172" spans="1:15" s="176" customFormat="1" ht="15" x14ac:dyDescent="0.15">
      <c r="A3172" s="183" t="s">
        <v>21</v>
      </c>
      <c r="B3172" s="183" t="s">
        <v>54</v>
      </c>
      <c r="C3172" s="184"/>
      <c r="D3172" s="184"/>
      <c r="E3172" s="184"/>
      <c r="F3172" s="185">
        <v>45254</v>
      </c>
      <c r="G3172" s="183" t="s">
        <v>58</v>
      </c>
      <c r="H3172" s="186">
        <v>120000</v>
      </c>
      <c r="I3172" s="183" t="s">
        <v>19</v>
      </c>
      <c r="J3172" s="184"/>
      <c r="K3172" s="184"/>
      <c r="L3172" s="183">
        <v>2023</v>
      </c>
      <c r="M3172" s="184"/>
      <c r="N3172" s="183" t="s">
        <v>34</v>
      </c>
      <c r="O3172" s="184"/>
    </row>
    <row r="3173" spans="1:15" s="176" customFormat="1" ht="15" x14ac:dyDescent="0.15">
      <c r="A3173" s="183" t="s">
        <v>21</v>
      </c>
      <c r="B3173" s="183" t="s">
        <v>54</v>
      </c>
      <c r="C3173" s="184"/>
      <c r="D3173" s="184"/>
      <c r="E3173" s="184"/>
      <c r="F3173" s="185">
        <v>45257</v>
      </c>
      <c r="G3173" s="183" t="s">
        <v>58</v>
      </c>
      <c r="H3173" s="186">
        <v>250000</v>
      </c>
      <c r="I3173" s="183" t="s">
        <v>19</v>
      </c>
      <c r="J3173" s="184"/>
      <c r="K3173" s="184"/>
      <c r="L3173" s="183">
        <v>2023</v>
      </c>
      <c r="M3173" s="184"/>
      <c r="N3173" s="183" t="s">
        <v>34</v>
      </c>
      <c r="O3173" s="184"/>
    </row>
    <row r="3174" spans="1:15" s="176" customFormat="1" ht="15" x14ac:dyDescent="0.15">
      <c r="A3174" s="183" t="s">
        <v>21</v>
      </c>
      <c r="B3174" s="183" t="s">
        <v>54</v>
      </c>
      <c r="C3174" s="184"/>
      <c r="D3174" s="184"/>
      <c r="E3174" s="184"/>
      <c r="F3174" s="185">
        <v>45258</v>
      </c>
      <c r="G3174" s="183" t="s">
        <v>58</v>
      </c>
      <c r="H3174" s="186">
        <v>40000</v>
      </c>
      <c r="I3174" s="183" t="s">
        <v>19</v>
      </c>
      <c r="J3174" s="184"/>
      <c r="K3174" s="184"/>
      <c r="L3174" s="183">
        <v>2023</v>
      </c>
      <c r="M3174" s="184"/>
      <c r="N3174" s="183" t="s">
        <v>34</v>
      </c>
      <c r="O3174" s="184"/>
    </row>
    <row r="3175" spans="1:15" s="176" customFormat="1" ht="15" x14ac:dyDescent="0.15">
      <c r="A3175" s="183" t="s">
        <v>21</v>
      </c>
      <c r="B3175" s="183" t="s">
        <v>54</v>
      </c>
      <c r="C3175" s="184"/>
      <c r="D3175" s="184"/>
      <c r="E3175" s="184"/>
      <c r="F3175" s="185">
        <v>45258</v>
      </c>
      <c r="G3175" s="183" t="s">
        <v>55</v>
      </c>
      <c r="H3175" s="186">
        <v>80000</v>
      </c>
      <c r="I3175" s="183" t="s">
        <v>19</v>
      </c>
      <c r="J3175" s="184"/>
      <c r="K3175" s="184"/>
      <c r="L3175" s="183">
        <v>2023</v>
      </c>
      <c r="M3175" s="184"/>
      <c r="N3175" s="183" t="s">
        <v>34</v>
      </c>
      <c r="O3175" s="184"/>
    </row>
    <row r="3176" spans="1:15" s="176" customFormat="1" ht="15" x14ac:dyDescent="0.15">
      <c r="A3176" s="183" t="s">
        <v>21</v>
      </c>
      <c r="B3176" s="183" t="s">
        <v>54</v>
      </c>
      <c r="C3176" s="184"/>
      <c r="D3176" s="184"/>
      <c r="E3176" s="184"/>
      <c r="F3176" s="185">
        <v>45259</v>
      </c>
      <c r="G3176" s="183" t="s">
        <v>55</v>
      </c>
      <c r="H3176" s="186">
        <v>250000</v>
      </c>
      <c r="I3176" s="183" t="s">
        <v>19</v>
      </c>
      <c r="J3176" s="184"/>
      <c r="K3176" s="184"/>
      <c r="L3176" s="183">
        <v>2023</v>
      </c>
      <c r="M3176" s="184"/>
      <c r="N3176" s="183" t="s">
        <v>34</v>
      </c>
      <c r="O3176" s="184"/>
    </row>
    <row r="3177" spans="1:15" s="176" customFormat="1" ht="15" x14ac:dyDescent="0.15">
      <c r="A3177" s="183" t="s">
        <v>21</v>
      </c>
      <c r="B3177" s="183" t="s">
        <v>54</v>
      </c>
      <c r="C3177" s="184"/>
      <c r="D3177" s="184"/>
      <c r="E3177" s="184"/>
      <c r="F3177" s="185">
        <v>45259</v>
      </c>
      <c r="G3177" s="183" t="s">
        <v>58</v>
      </c>
      <c r="H3177" s="186">
        <v>80000</v>
      </c>
      <c r="I3177" s="183" t="s">
        <v>19</v>
      </c>
      <c r="J3177" s="184"/>
      <c r="K3177" s="184"/>
      <c r="L3177" s="183">
        <v>2023</v>
      </c>
      <c r="M3177" s="184"/>
      <c r="N3177" s="183" t="s">
        <v>34</v>
      </c>
      <c r="O3177" s="184"/>
    </row>
    <row r="3178" spans="1:15" s="176" customFormat="1" ht="15" x14ac:dyDescent="0.15">
      <c r="A3178" s="183" t="s">
        <v>21</v>
      </c>
      <c r="B3178" s="183" t="s">
        <v>54</v>
      </c>
      <c r="C3178" s="184"/>
      <c r="D3178" s="184"/>
      <c r="E3178" s="184"/>
      <c r="F3178" s="185">
        <v>45260</v>
      </c>
      <c r="G3178" s="183" t="s">
        <v>58</v>
      </c>
      <c r="H3178" s="186">
        <v>110000</v>
      </c>
      <c r="I3178" s="183" t="s">
        <v>19</v>
      </c>
      <c r="J3178" s="184"/>
      <c r="K3178" s="184"/>
      <c r="L3178" s="183">
        <v>2023</v>
      </c>
      <c r="M3178" s="184"/>
      <c r="N3178" s="183" t="s">
        <v>34</v>
      </c>
      <c r="O3178" s="184"/>
    </row>
    <row r="3179" spans="1:15" s="176" customFormat="1" ht="15" x14ac:dyDescent="0.15">
      <c r="A3179" s="183" t="s">
        <v>21</v>
      </c>
      <c r="B3179" s="183" t="s">
        <v>54</v>
      </c>
      <c r="C3179" s="184"/>
      <c r="D3179" s="184"/>
      <c r="E3179" s="184"/>
      <c r="F3179" s="185">
        <v>45260</v>
      </c>
      <c r="G3179" s="183" t="s">
        <v>55</v>
      </c>
      <c r="H3179" s="186">
        <v>170000</v>
      </c>
      <c r="I3179" s="183" t="s">
        <v>19</v>
      </c>
      <c r="J3179" s="184"/>
      <c r="K3179" s="184"/>
      <c r="L3179" s="183">
        <v>2023</v>
      </c>
      <c r="M3179" s="184"/>
      <c r="N3179" s="183" t="s">
        <v>34</v>
      </c>
      <c r="O3179" s="184"/>
    </row>
    <row r="3180" spans="1:15" s="176" customFormat="1" ht="15" x14ac:dyDescent="0.15">
      <c r="A3180" s="183" t="s">
        <v>21</v>
      </c>
      <c r="B3180" s="183" t="s">
        <v>54</v>
      </c>
      <c r="C3180" s="184"/>
      <c r="D3180" s="184"/>
      <c r="E3180" s="184"/>
      <c r="F3180" s="185">
        <v>45261</v>
      </c>
      <c r="G3180" s="183" t="s">
        <v>57</v>
      </c>
      <c r="H3180" s="186">
        <v>0</v>
      </c>
      <c r="I3180" s="183" t="s">
        <v>19</v>
      </c>
      <c r="J3180" s="184"/>
      <c r="K3180" s="184"/>
      <c r="L3180" s="183">
        <v>2023</v>
      </c>
      <c r="M3180" s="184"/>
      <c r="N3180" s="183" t="s">
        <v>34</v>
      </c>
      <c r="O3180" s="184"/>
    </row>
    <row r="3181" spans="1:15" s="176" customFormat="1" ht="15" x14ac:dyDescent="0.15">
      <c r="A3181" s="183" t="s">
        <v>21</v>
      </c>
      <c r="B3181" s="183" t="s">
        <v>54</v>
      </c>
      <c r="C3181" s="184"/>
      <c r="D3181" s="184"/>
      <c r="E3181" s="184"/>
      <c r="F3181" s="185">
        <v>45261</v>
      </c>
      <c r="G3181" s="183" t="s">
        <v>55</v>
      </c>
      <c r="H3181" s="186">
        <v>160000</v>
      </c>
      <c r="I3181" s="183" t="s">
        <v>19</v>
      </c>
      <c r="J3181" s="184"/>
      <c r="K3181" s="184"/>
      <c r="L3181" s="183">
        <v>2023</v>
      </c>
      <c r="M3181" s="184"/>
      <c r="N3181" s="183" t="s">
        <v>34</v>
      </c>
      <c r="O3181" s="184"/>
    </row>
    <row r="3182" spans="1:15" s="176" customFormat="1" ht="15" x14ac:dyDescent="0.15">
      <c r="A3182" s="183" t="s">
        <v>21</v>
      </c>
      <c r="B3182" s="183" t="s">
        <v>54</v>
      </c>
      <c r="C3182" s="184"/>
      <c r="D3182" s="184"/>
      <c r="E3182" s="184"/>
      <c r="F3182" s="185">
        <v>45264</v>
      </c>
      <c r="G3182" s="183" t="s">
        <v>55</v>
      </c>
      <c r="H3182" s="186">
        <v>80000</v>
      </c>
      <c r="I3182" s="183" t="s">
        <v>19</v>
      </c>
      <c r="J3182" s="184"/>
      <c r="K3182" s="184"/>
      <c r="L3182" s="183">
        <v>2023</v>
      </c>
      <c r="M3182" s="184"/>
      <c r="N3182" s="183" t="s">
        <v>34</v>
      </c>
      <c r="O3182" s="184"/>
    </row>
    <row r="3183" spans="1:15" s="176" customFormat="1" ht="15" x14ac:dyDescent="0.15">
      <c r="A3183" s="183" t="s">
        <v>21</v>
      </c>
      <c r="B3183" s="183" t="s">
        <v>54</v>
      </c>
      <c r="C3183" s="184"/>
      <c r="D3183" s="184"/>
      <c r="E3183" s="184"/>
      <c r="F3183" s="185">
        <v>45265</v>
      </c>
      <c r="G3183" s="183" t="s">
        <v>55</v>
      </c>
      <c r="H3183" s="186">
        <v>160000</v>
      </c>
      <c r="I3183" s="183" t="s">
        <v>19</v>
      </c>
      <c r="J3183" s="184"/>
      <c r="K3183" s="184"/>
      <c r="L3183" s="183">
        <v>2023</v>
      </c>
      <c r="M3183" s="184"/>
      <c r="N3183" s="183" t="s">
        <v>34</v>
      </c>
      <c r="O3183" s="184"/>
    </row>
    <row r="3184" spans="1:15" s="176" customFormat="1" ht="15" x14ac:dyDescent="0.15">
      <c r="A3184" s="183" t="s">
        <v>21</v>
      </c>
      <c r="B3184" s="183" t="s">
        <v>54</v>
      </c>
      <c r="C3184" s="184"/>
      <c r="D3184" s="184"/>
      <c r="E3184" s="184"/>
      <c r="F3184" s="185">
        <v>45267</v>
      </c>
      <c r="G3184" s="183" t="s">
        <v>55</v>
      </c>
      <c r="H3184" s="186">
        <v>80000</v>
      </c>
      <c r="I3184" s="183" t="s">
        <v>19</v>
      </c>
      <c r="J3184" s="184"/>
      <c r="K3184" s="184"/>
      <c r="L3184" s="183">
        <v>2023</v>
      </c>
      <c r="M3184" s="184"/>
      <c r="N3184" s="183" t="s">
        <v>34</v>
      </c>
      <c r="O3184" s="184"/>
    </row>
    <row r="3185" spans="1:15" s="176" customFormat="1" ht="15" x14ac:dyDescent="0.15">
      <c r="A3185" s="183" t="s">
        <v>21</v>
      </c>
      <c r="B3185" s="183" t="s">
        <v>54</v>
      </c>
      <c r="C3185" s="184"/>
      <c r="D3185" s="184"/>
      <c r="E3185" s="184"/>
      <c r="F3185" s="185">
        <v>45268</v>
      </c>
      <c r="G3185" s="183" t="s">
        <v>57</v>
      </c>
      <c r="H3185" s="186">
        <v>0</v>
      </c>
      <c r="I3185" s="183" t="s">
        <v>19</v>
      </c>
      <c r="J3185" s="184"/>
      <c r="K3185" s="184"/>
      <c r="L3185" s="183">
        <v>2023</v>
      </c>
      <c r="M3185" s="184"/>
      <c r="N3185" s="183" t="s">
        <v>34</v>
      </c>
      <c r="O3185" s="184"/>
    </row>
    <row r="3186" spans="1:15" s="176" customFormat="1" ht="15" x14ac:dyDescent="0.15">
      <c r="A3186" s="183" t="s">
        <v>21</v>
      </c>
      <c r="B3186" s="183" t="s">
        <v>54</v>
      </c>
      <c r="C3186" s="184"/>
      <c r="D3186" s="184"/>
      <c r="E3186" s="184"/>
      <c r="F3186" s="185">
        <v>45271</v>
      </c>
      <c r="G3186" s="183" t="s">
        <v>58</v>
      </c>
      <c r="H3186" s="186">
        <v>20000</v>
      </c>
      <c r="I3186" s="183" t="s">
        <v>19</v>
      </c>
      <c r="J3186" s="184"/>
      <c r="K3186" s="184"/>
      <c r="L3186" s="183">
        <v>2023</v>
      </c>
      <c r="M3186" s="184"/>
      <c r="N3186" s="183" t="s">
        <v>34</v>
      </c>
      <c r="O3186" s="184"/>
    </row>
    <row r="3187" spans="1:15" s="176" customFormat="1" ht="15" x14ac:dyDescent="0.15">
      <c r="A3187" s="183" t="s">
        <v>21</v>
      </c>
      <c r="B3187" s="183" t="s">
        <v>54</v>
      </c>
      <c r="C3187" s="184"/>
      <c r="D3187" s="184"/>
      <c r="E3187" s="184"/>
      <c r="F3187" s="185">
        <v>45271</v>
      </c>
      <c r="G3187" s="183" t="s">
        <v>55</v>
      </c>
      <c r="H3187" s="186">
        <v>80000</v>
      </c>
      <c r="I3187" s="183" t="s">
        <v>19</v>
      </c>
      <c r="J3187" s="184"/>
      <c r="K3187" s="184"/>
      <c r="L3187" s="183">
        <v>2023</v>
      </c>
      <c r="M3187" s="184"/>
      <c r="N3187" s="183" t="s">
        <v>34</v>
      </c>
      <c r="O3187" s="184"/>
    </row>
    <row r="3188" spans="1:15" s="176" customFormat="1" ht="15" x14ac:dyDescent="0.15">
      <c r="A3188" s="183" t="s">
        <v>21</v>
      </c>
      <c r="B3188" s="183" t="s">
        <v>54</v>
      </c>
      <c r="C3188" s="184"/>
      <c r="D3188" s="184"/>
      <c r="E3188" s="184"/>
      <c r="F3188" s="185">
        <v>45272</v>
      </c>
      <c r="G3188" s="183" t="s">
        <v>55</v>
      </c>
      <c r="H3188" s="186">
        <v>170000</v>
      </c>
      <c r="I3188" s="183" t="s">
        <v>19</v>
      </c>
      <c r="J3188" s="184"/>
      <c r="K3188" s="184"/>
      <c r="L3188" s="183">
        <v>2023</v>
      </c>
      <c r="M3188" s="184"/>
      <c r="N3188" s="183" t="s">
        <v>34</v>
      </c>
      <c r="O3188" s="184"/>
    </row>
    <row r="3189" spans="1:15" s="176" customFormat="1" ht="15" x14ac:dyDescent="0.15">
      <c r="A3189" s="183" t="s">
        <v>21</v>
      </c>
      <c r="B3189" s="183" t="s">
        <v>54</v>
      </c>
      <c r="C3189" s="184"/>
      <c r="D3189" s="184"/>
      <c r="E3189" s="184"/>
      <c r="F3189" s="185">
        <v>45272</v>
      </c>
      <c r="G3189" s="183" t="s">
        <v>58</v>
      </c>
      <c r="H3189" s="186">
        <v>20000</v>
      </c>
      <c r="I3189" s="183" t="s">
        <v>19</v>
      </c>
      <c r="J3189" s="184"/>
      <c r="K3189" s="184"/>
      <c r="L3189" s="183">
        <v>2023</v>
      </c>
      <c r="M3189" s="184"/>
      <c r="N3189" s="183" t="s">
        <v>34</v>
      </c>
      <c r="O3189" s="184"/>
    </row>
    <row r="3190" spans="1:15" s="176" customFormat="1" ht="15" x14ac:dyDescent="0.15">
      <c r="A3190" s="183" t="s">
        <v>21</v>
      </c>
      <c r="B3190" s="183" t="s">
        <v>54</v>
      </c>
      <c r="C3190" s="184"/>
      <c r="D3190" s="184"/>
      <c r="E3190" s="184"/>
      <c r="F3190" s="185">
        <v>45272</v>
      </c>
      <c r="G3190" s="183" t="s">
        <v>737</v>
      </c>
      <c r="H3190" s="186">
        <v>30000</v>
      </c>
      <c r="I3190" s="183" t="s">
        <v>19</v>
      </c>
      <c r="J3190" s="184"/>
      <c r="K3190" s="184"/>
      <c r="L3190" s="183">
        <v>2023</v>
      </c>
      <c r="M3190" s="184"/>
      <c r="N3190" s="183" t="s">
        <v>34</v>
      </c>
      <c r="O3190" s="184"/>
    </row>
    <row r="3191" spans="1:15" s="176" customFormat="1" ht="15" x14ac:dyDescent="0.15">
      <c r="A3191" s="183" t="s">
        <v>21</v>
      </c>
      <c r="B3191" s="183" t="s">
        <v>54</v>
      </c>
      <c r="C3191" s="184"/>
      <c r="D3191" s="184"/>
      <c r="E3191" s="184"/>
      <c r="F3191" s="185">
        <v>45273</v>
      </c>
      <c r="G3191" s="183" t="s">
        <v>55</v>
      </c>
      <c r="H3191" s="186">
        <v>480000</v>
      </c>
      <c r="I3191" s="183" t="s">
        <v>19</v>
      </c>
      <c r="J3191" s="184"/>
      <c r="K3191" s="184"/>
      <c r="L3191" s="183">
        <v>2023</v>
      </c>
      <c r="M3191" s="184"/>
      <c r="N3191" s="183" t="s">
        <v>34</v>
      </c>
      <c r="O3191" s="184"/>
    </row>
    <row r="3192" spans="1:15" s="176" customFormat="1" ht="15" x14ac:dyDescent="0.15">
      <c r="A3192" s="183" t="s">
        <v>21</v>
      </c>
      <c r="B3192" s="183" t="s">
        <v>54</v>
      </c>
      <c r="C3192" s="184"/>
      <c r="D3192" s="184"/>
      <c r="E3192" s="184"/>
      <c r="F3192" s="185">
        <v>45274</v>
      </c>
      <c r="G3192" s="183" t="s">
        <v>55</v>
      </c>
      <c r="H3192" s="186">
        <v>410000</v>
      </c>
      <c r="I3192" s="183" t="s">
        <v>19</v>
      </c>
      <c r="J3192" s="184"/>
      <c r="K3192" s="184"/>
      <c r="L3192" s="183">
        <v>2023</v>
      </c>
      <c r="M3192" s="184"/>
      <c r="N3192" s="183" t="s">
        <v>34</v>
      </c>
      <c r="O3192" s="184"/>
    </row>
    <row r="3193" spans="1:15" s="176" customFormat="1" ht="15" x14ac:dyDescent="0.15">
      <c r="A3193" s="183" t="s">
        <v>21</v>
      </c>
      <c r="B3193" s="183" t="s">
        <v>54</v>
      </c>
      <c r="C3193" s="184"/>
      <c r="D3193" s="184"/>
      <c r="E3193" s="184"/>
      <c r="F3193" s="185">
        <v>45275</v>
      </c>
      <c r="G3193" s="183" t="s">
        <v>57</v>
      </c>
      <c r="H3193" s="186">
        <v>20000</v>
      </c>
      <c r="I3193" s="183" t="s">
        <v>19</v>
      </c>
      <c r="J3193" s="184"/>
      <c r="K3193" s="184"/>
      <c r="L3193" s="183">
        <v>2023</v>
      </c>
      <c r="M3193" s="184"/>
      <c r="N3193" s="183" t="s">
        <v>34</v>
      </c>
      <c r="O3193" s="184"/>
    </row>
    <row r="3194" spans="1:15" s="176" customFormat="1" ht="15" x14ac:dyDescent="0.15">
      <c r="A3194" s="183" t="s">
        <v>21</v>
      </c>
      <c r="B3194" s="183" t="s">
        <v>54</v>
      </c>
      <c r="C3194" s="184"/>
      <c r="D3194" s="184"/>
      <c r="E3194" s="184"/>
      <c r="F3194" s="185">
        <v>45275</v>
      </c>
      <c r="G3194" s="183" t="s">
        <v>55</v>
      </c>
      <c r="H3194" s="186">
        <v>170000</v>
      </c>
      <c r="I3194" s="183" t="s">
        <v>19</v>
      </c>
      <c r="J3194" s="184"/>
      <c r="K3194" s="184"/>
      <c r="L3194" s="183">
        <v>2023</v>
      </c>
      <c r="M3194" s="184"/>
      <c r="N3194" s="183" t="s">
        <v>34</v>
      </c>
      <c r="O3194" s="184"/>
    </row>
    <row r="3195" spans="1:15" s="176" customFormat="1" ht="28" x14ac:dyDescent="0.15">
      <c r="A3195" s="183" t="s">
        <v>21</v>
      </c>
      <c r="B3195" s="183" t="s">
        <v>54</v>
      </c>
      <c r="C3195" s="184"/>
      <c r="D3195" s="184"/>
      <c r="E3195" s="183" t="s">
        <v>577</v>
      </c>
      <c r="F3195" s="185">
        <v>44969</v>
      </c>
      <c r="G3195" s="183" t="s">
        <v>58</v>
      </c>
      <c r="H3195" s="186">
        <v>10000</v>
      </c>
      <c r="I3195" s="183" t="s">
        <v>19</v>
      </c>
      <c r="J3195" s="184"/>
      <c r="K3195" s="184"/>
      <c r="L3195" s="183">
        <v>2022</v>
      </c>
      <c r="M3195" s="184"/>
      <c r="N3195" s="183" t="s">
        <v>34</v>
      </c>
      <c r="O3195" s="184"/>
    </row>
    <row r="3196" spans="1:15" s="176" customFormat="1" ht="28" x14ac:dyDescent="0.15">
      <c r="A3196" s="183" t="s">
        <v>21</v>
      </c>
      <c r="B3196" s="183" t="s">
        <v>54</v>
      </c>
      <c r="C3196" s="184"/>
      <c r="D3196" s="184"/>
      <c r="E3196" s="183" t="s">
        <v>759</v>
      </c>
      <c r="F3196" s="185">
        <v>45252</v>
      </c>
      <c r="G3196" s="183" t="s">
        <v>58</v>
      </c>
      <c r="H3196" s="186">
        <v>10000</v>
      </c>
      <c r="I3196" s="183" t="s">
        <v>19</v>
      </c>
      <c r="J3196" s="184"/>
      <c r="K3196" s="184"/>
      <c r="L3196" s="183">
        <v>2023</v>
      </c>
      <c r="M3196" s="184"/>
      <c r="N3196" s="183" t="s">
        <v>34</v>
      </c>
      <c r="O3196" s="184"/>
    </row>
    <row r="3197" spans="1:15" s="176" customFormat="1" ht="15" x14ac:dyDescent="0.15">
      <c r="A3197" s="183" t="s">
        <v>15</v>
      </c>
      <c r="B3197" s="183" t="s">
        <v>54</v>
      </c>
      <c r="C3197" s="184"/>
      <c r="D3197" s="184"/>
      <c r="E3197" s="184"/>
      <c r="F3197" s="185">
        <v>44978</v>
      </c>
      <c r="G3197" s="183" t="s">
        <v>57</v>
      </c>
      <c r="H3197" s="186">
        <v>10000</v>
      </c>
      <c r="I3197" s="183" t="s">
        <v>19</v>
      </c>
      <c r="J3197" s="184"/>
      <c r="K3197" s="184"/>
      <c r="L3197" s="183">
        <v>2022</v>
      </c>
      <c r="M3197" s="184"/>
      <c r="N3197" s="183" t="s">
        <v>34</v>
      </c>
      <c r="O3197" s="183" t="s">
        <v>578</v>
      </c>
    </row>
    <row r="3198" spans="1:15" s="176" customFormat="1" ht="15" x14ac:dyDescent="0.15">
      <c r="A3198" s="183" t="s">
        <v>15</v>
      </c>
      <c r="B3198" s="183" t="s">
        <v>54</v>
      </c>
      <c r="C3198" s="184"/>
      <c r="D3198" s="184"/>
      <c r="E3198" s="184"/>
      <c r="F3198" s="185">
        <v>44978</v>
      </c>
      <c r="G3198" s="183" t="s">
        <v>55</v>
      </c>
      <c r="H3198" s="186">
        <v>160000</v>
      </c>
      <c r="I3198" s="183" t="s">
        <v>19</v>
      </c>
      <c r="J3198" s="184"/>
      <c r="K3198" s="184"/>
      <c r="L3198" s="183">
        <v>2022</v>
      </c>
      <c r="M3198" s="184"/>
      <c r="N3198" s="183" t="s">
        <v>34</v>
      </c>
      <c r="O3198" s="183" t="s">
        <v>578</v>
      </c>
    </row>
    <row r="3199" spans="1:15" s="176" customFormat="1" ht="15" x14ac:dyDescent="0.15">
      <c r="A3199" s="183" t="s">
        <v>20</v>
      </c>
      <c r="B3199" s="183" t="s">
        <v>54</v>
      </c>
      <c r="C3199" s="184"/>
      <c r="D3199" s="183" t="s">
        <v>23</v>
      </c>
      <c r="E3199" s="184"/>
      <c r="F3199" s="185">
        <v>44935</v>
      </c>
      <c r="G3199" s="183" t="s">
        <v>572</v>
      </c>
      <c r="H3199" s="186">
        <v>-1480000</v>
      </c>
      <c r="I3199" s="183" t="s">
        <v>19</v>
      </c>
      <c r="J3199" s="183">
        <v>-2041</v>
      </c>
      <c r="K3199" s="184"/>
      <c r="L3199" s="183">
        <v>2022</v>
      </c>
      <c r="M3199" s="184"/>
      <c r="N3199" s="183" t="s">
        <v>34</v>
      </c>
      <c r="O3199" s="183" t="s">
        <v>579</v>
      </c>
    </row>
    <row r="3200" spans="1:15" s="176" customFormat="1" ht="15" x14ac:dyDescent="0.15">
      <c r="A3200" s="183" t="s">
        <v>20</v>
      </c>
      <c r="B3200" s="183" t="s">
        <v>54</v>
      </c>
      <c r="C3200" s="184"/>
      <c r="D3200" s="183" t="s">
        <v>23</v>
      </c>
      <c r="E3200" s="184"/>
      <c r="F3200" s="185">
        <v>44935</v>
      </c>
      <c r="G3200" s="183" t="s">
        <v>572</v>
      </c>
      <c r="H3200" s="186">
        <v>1480000</v>
      </c>
      <c r="I3200" s="183" t="s">
        <v>19</v>
      </c>
      <c r="J3200" s="183">
        <v>2041</v>
      </c>
      <c r="K3200" s="184"/>
      <c r="L3200" s="183">
        <v>2022</v>
      </c>
      <c r="M3200" s="184"/>
      <c r="N3200" s="183" t="s">
        <v>34</v>
      </c>
      <c r="O3200" s="184"/>
    </row>
    <row r="3201" spans="1:15" s="176" customFormat="1" ht="15" x14ac:dyDescent="0.15">
      <c r="A3201" s="183" t="s">
        <v>20</v>
      </c>
      <c r="B3201" s="183" t="s">
        <v>54</v>
      </c>
      <c r="C3201" s="184"/>
      <c r="D3201" s="183" t="s">
        <v>23</v>
      </c>
      <c r="E3201" s="184"/>
      <c r="F3201" s="185">
        <v>44936</v>
      </c>
      <c r="G3201" s="183" t="s">
        <v>572</v>
      </c>
      <c r="H3201" s="186">
        <v>-1360000</v>
      </c>
      <c r="I3201" s="183" t="s">
        <v>19</v>
      </c>
      <c r="J3201" s="183">
        <v>-1876</v>
      </c>
      <c r="K3201" s="184"/>
      <c r="L3201" s="183">
        <v>2022</v>
      </c>
      <c r="M3201" s="184"/>
      <c r="N3201" s="183" t="s">
        <v>34</v>
      </c>
      <c r="O3201" s="183" t="s">
        <v>579</v>
      </c>
    </row>
    <row r="3202" spans="1:15" s="176" customFormat="1" ht="15" x14ac:dyDescent="0.15">
      <c r="A3202" s="183" t="s">
        <v>20</v>
      </c>
      <c r="B3202" s="183" t="s">
        <v>54</v>
      </c>
      <c r="C3202" s="184"/>
      <c r="D3202" s="183" t="s">
        <v>23</v>
      </c>
      <c r="E3202" s="184"/>
      <c r="F3202" s="185">
        <v>44936</v>
      </c>
      <c r="G3202" s="183" t="s">
        <v>572</v>
      </c>
      <c r="H3202" s="186">
        <v>1360000</v>
      </c>
      <c r="I3202" s="183" t="s">
        <v>19</v>
      </c>
      <c r="J3202" s="183">
        <v>1876</v>
      </c>
      <c r="K3202" s="184"/>
      <c r="L3202" s="183">
        <v>2022</v>
      </c>
      <c r="M3202" s="184"/>
      <c r="N3202" s="183" t="s">
        <v>34</v>
      </c>
      <c r="O3202" s="184"/>
    </row>
    <row r="3203" spans="1:15" s="176" customFormat="1" ht="15" x14ac:dyDescent="0.15">
      <c r="A3203" s="183" t="s">
        <v>20</v>
      </c>
      <c r="B3203" s="183" t="s">
        <v>54</v>
      </c>
      <c r="C3203" s="184"/>
      <c r="D3203" s="183" t="s">
        <v>23</v>
      </c>
      <c r="E3203" s="184"/>
      <c r="F3203" s="185">
        <v>44937</v>
      </c>
      <c r="G3203" s="183" t="s">
        <v>572</v>
      </c>
      <c r="H3203" s="186">
        <v>-1520000</v>
      </c>
      <c r="I3203" s="183" t="s">
        <v>19</v>
      </c>
      <c r="J3203" s="183">
        <v>-2097</v>
      </c>
      <c r="K3203" s="184"/>
      <c r="L3203" s="183">
        <v>2022</v>
      </c>
      <c r="M3203" s="184"/>
      <c r="N3203" s="183" t="s">
        <v>34</v>
      </c>
      <c r="O3203" s="183" t="s">
        <v>579</v>
      </c>
    </row>
    <row r="3204" spans="1:15" s="176" customFormat="1" ht="15" x14ac:dyDescent="0.15">
      <c r="A3204" s="183" t="s">
        <v>20</v>
      </c>
      <c r="B3204" s="183" t="s">
        <v>54</v>
      </c>
      <c r="C3204" s="184"/>
      <c r="D3204" s="183" t="s">
        <v>23</v>
      </c>
      <c r="E3204" s="184"/>
      <c r="F3204" s="185">
        <v>44937</v>
      </c>
      <c r="G3204" s="183" t="s">
        <v>572</v>
      </c>
      <c r="H3204" s="186">
        <v>1520000</v>
      </c>
      <c r="I3204" s="183" t="s">
        <v>19</v>
      </c>
      <c r="J3204" s="183">
        <v>2097</v>
      </c>
      <c r="K3204" s="184"/>
      <c r="L3204" s="183">
        <v>2022</v>
      </c>
      <c r="M3204" s="184"/>
      <c r="N3204" s="183" t="s">
        <v>34</v>
      </c>
      <c r="O3204" s="184"/>
    </row>
    <row r="3205" spans="1:15" s="176" customFormat="1" ht="15" x14ac:dyDescent="0.15">
      <c r="A3205" s="183" t="s">
        <v>20</v>
      </c>
      <c r="B3205" s="183" t="s">
        <v>54</v>
      </c>
      <c r="C3205" s="184"/>
      <c r="D3205" s="183" t="s">
        <v>23</v>
      </c>
      <c r="E3205" s="184"/>
      <c r="F3205" s="185">
        <v>44938</v>
      </c>
      <c r="G3205" s="183" t="s">
        <v>572</v>
      </c>
      <c r="H3205" s="186">
        <v>1840000</v>
      </c>
      <c r="I3205" s="183" t="s">
        <v>19</v>
      </c>
      <c r="J3205" s="183">
        <v>2538</v>
      </c>
      <c r="K3205" s="184"/>
      <c r="L3205" s="183">
        <v>2022</v>
      </c>
      <c r="M3205" s="184"/>
      <c r="N3205" s="183" t="s">
        <v>34</v>
      </c>
      <c r="O3205" s="184"/>
    </row>
    <row r="3206" spans="1:15" s="176" customFormat="1" ht="15" x14ac:dyDescent="0.15">
      <c r="A3206" s="183" t="s">
        <v>20</v>
      </c>
      <c r="B3206" s="183" t="s">
        <v>54</v>
      </c>
      <c r="C3206" s="184"/>
      <c r="D3206" s="183" t="s">
        <v>23</v>
      </c>
      <c r="E3206" s="184"/>
      <c r="F3206" s="185">
        <v>44938</v>
      </c>
      <c r="G3206" s="183" t="s">
        <v>572</v>
      </c>
      <c r="H3206" s="186">
        <v>-1840000</v>
      </c>
      <c r="I3206" s="183" t="s">
        <v>19</v>
      </c>
      <c r="J3206" s="183">
        <v>-2538</v>
      </c>
      <c r="K3206" s="184"/>
      <c r="L3206" s="183">
        <v>2022</v>
      </c>
      <c r="M3206" s="184"/>
      <c r="N3206" s="183" t="s">
        <v>34</v>
      </c>
      <c r="O3206" s="183" t="s">
        <v>579</v>
      </c>
    </row>
    <row r="3207" spans="1:15" s="176" customFormat="1" ht="15" x14ac:dyDescent="0.15">
      <c r="A3207" s="183" t="s">
        <v>20</v>
      </c>
      <c r="B3207" s="183" t="s">
        <v>54</v>
      </c>
      <c r="C3207" s="184"/>
      <c r="D3207" s="183" t="s">
        <v>23</v>
      </c>
      <c r="E3207" s="184"/>
      <c r="F3207" s="185">
        <v>44939</v>
      </c>
      <c r="G3207" s="183" t="s">
        <v>572</v>
      </c>
      <c r="H3207" s="186">
        <v>2100000</v>
      </c>
      <c r="I3207" s="183" t="s">
        <v>19</v>
      </c>
      <c r="J3207" s="183">
        <v>2903</v>
      </c>
      <c r="K3207" s="184"/>
      <c r="L3207" s="183">
        <v>2022</v>
      </c>
      <c r="M3207" s="184"/>
      <c r="N3207" s="183" t="s">
        <v>34</v>
      </c>
      <c r="O3207" s="184"/>
    </row>
    <row r="3208" spans="1:15" s="176" customFormat="1" ht="15" x14ac:dyDescent="0.15">
      <c r="A3208" s="183" t="s">
        <v>20</v>
      </c>
      <c r="B3208" s="183" t="s">
        <v>54</v>
      </c>
      <c r="C3208" s="184"/>
      <c r="D3208" s="183" t="s">
        <v>23</v>
      </c>
      <c r="E3208" s="184"/>
      <c r="F3208" s="185">
        <v>44939</v>
      </c>
      <c r="G3208" s="183" t="s">
        <v>572</v>
      </c>
      <c r="H3208" s="186">
        <v>-2100000</v>
      </c>
      <c r="I3208" s="183" t="s">
        <v>19</v>
      </c>
      <c r="J3208" s="183">
        <v>-2902</v>
      </c>
      <c r="K3208" s="184"/>
      <c r="L3208" s="183">
        <v>2022</v>
      </c>
      <c r="M3208" s="184"/>
      <c r="N3208" s="183" t="s">
        <v>34</v>
      </c>
      <c r="O3208" s="183" t="s">
        <v>579</v>
      </c>
    </row>
    <row r="3209" spans="1:15" s="176" customFormat="1" ht="15" x14ac:dyDescent="0.15">
      <c r="A3209" s="183" t="s">
        <v>20</v>
      </c>
      <c r="B3209" s="183" t="s">
        <v>54</v>
      </c>
      <c r="C3209" s="184"/>
      <c r="D3209" s="183" t="s">
        <v>23</v>
      </c>
      <c r="E3209" s="184"/>
      <c r="F3209" s="185">
        <v>44940</v>
      </c>
      <c r="G3209" s="183" t="s">
        <v>572</v>
      </c>
      <c r="H3209" s="186">
        <v>880000</v>
      </c>
      <c r="I3209" s="183" t="s">
        <v>19</v>
      </c>
      <c r="J3209" s="183">
        <v>1213</v>
      </c>
      <c r="K3209" s="184"/>
      <c r="L3209" s="183">
        <v>2022</v>
      </c>
      <c r="M3209" s="184"/>
      <c r="N3209" s="183" t="s">
        <v>34</v>
      </c>
      <c r="O3209" s="184"/>
    </row>
    <row r="3210" spans="1:15" s="176" customFormat="1" ht="15" x14ac:dyDescent="0.15">
      <c r="A3210" s="183" t="s">
        <v>20</v>
      </c>
      <c r="B3210" s="183" t="s">
        <v>54</v>
      </c>
      <c r="C3210" s="184"/>
      <c r="D3210" s="183" t="s">
        <v>23</v>
      </c>
      <c r="E3210" s="184"/>
      <c r="F3210" s="185">
        <v>44940</v>
      </c>
      <c r="G3210" s="183" t="s">
        <v>572</v>
      </c>
      <c r="H3210" s="186">
        <v>-880000</v>
      </c>
      <c r="I3210" s="183" t="s">
        <v>19</v>
      </c>
      <c r="J3210" s="183">
        <v>-1214</v>
      </c>
      <c r="K3210" s="184"/>
      <c r="L3210" s="183">
        <v>2022</v>
      </c>
      <c r="M3210" s="184"/>
      <c r="N3210" s="183" t="s">
        <v>34</v>
      </c>
      <c r="O3210" s="183" t="s">
        <v>579</v>
      </c>
    </row>
    <row r="3211" spans="1:15" s="176" customFormat="1" ht="15" x14ac:dyDescent="0.15">
      <c r="A3211" s="183" t="s">
        <v>20</v>
      </c>
      <c r="B3211" s="183" t="s">
        <v>54</v>
      </c>
      <c r="C3211" s="184"/>
      <c r="D3211" s="183" t="s">
        <v>23</v>
      </c>
      <c r="E3211" s="184"/>
      <c r="F3211" s="185">
        <v>44941</v>
      </c>
      <c r="G3211" s="183" t="s">
        <v>572</v>
      </c>
      <c r="H3211" s="186">
        <v>-520000</v>
      </c>
      <c r="I3211" s="183" t="s">
        <v>19</v>
      </c>
      <c r="J3211" s="183">
        <v>-717</v>
      </c>
      <c r="K3211" s="184"/>
      <c r="L3211" s="183">
        <v>2022</v>
      </c>
      <c r="M3211" s="184"/>
      <c r="N3211" s="183" t="s">
        <v>34</v>
      </c>
      <c r="O3211" s="183" t="s">
        <v>579</v>
      </c>
    </row>
    <row r="3212" spans="1:15" s="176" customFormat="1" ht="15" x14ac:dyDescent="0.15">
      <c r="A3212" s="183" t="s">
        <v>20</v>
      </c>
      <c r="B3212" s="183" t="s">
        <v>54</v>
      </c>
      <c r="C3212" s="184"/>
      <c r="D3212" s="183" t="s">
        <v>23</v>
      </c>
      <c r="E3212" s="184"/>
      <c r="F3212" s="185">
        <v>44941</v>
      </c>
      <c r="G3212" s="183" t="s">
        <v>572</v>
      </c>
      <c r="H3212" s="186">
        <v>520000</v>
      </c>
      <c r="I3212" s="183" t="s">
        <v>19</v>
      </c>
      <c r="J3212" s="183">
        <v>717</v>
      </c>
      <c r="K3212" s="184"/>
      <c r="L3212" s="183">
        <v>2022</v>
      </c>
      <c r="M3212" s="184"/>
      <c r="N3212" s="183" t="s">
        <v>34</v>
      </c>
      <c r="O3212" s="184"/>
    </row>
    <row r="3213" spans="1:15" s="176" customFormat="1" ht="15" x14ac:dyDescent="0.15">
      <c r="A3213" s="183" t="s">
        <v>20</v>
      </c>
      <c r="B3213" s="183" t="s">
        <v>54</v>
      </c>
      <c r="C3213" s="184"/>
      <c r="D3213" s="183" t="s">
        <v>23</v>
      </c>
      <c r="E3213" s="184"/>
      <c r="F3213" s="185">
        <v>44942</v>
      </c>
      <c r="G3213" s="183" t="s">
        <v>572</v>
      </c>
      <c r="H3213" s="186">
        <v>-1320000</v>
      </c>
      <c r="I3213" s="183" t="s">
        <v>19</v>
      </c>
      <c r="J3213" s="183">
        <v>-1821</v>
      </c>
      <c r="K3213" s="184"/>
      <c r="L3213" s="183">
        <v>2022</v>
      </c>
      <c r="M3213" s="184"/>
      <c r="N3213" s="183" t="s">
        <v>34</v>
      </c>
      <c r="O3213" s="183" t="s">
        <v>579</v>
      </c>
    </row>
    <row r="3214" spans="1:15" s="176" customFormat="1" ht="15" x14ac:dyDescent="0.15">
      <c r="A3214" s="183" t="s">
        <v>20</v>
      </c>
      <c r="B3214" s="183" t="s">
        <v>54</v>
      </c>
      <c r="C3214" s="184"/>
      <c r="D3214" s="183" t="s">
        <v>23</v>
      </c>
      <c r="E3214" s="184"/>
      <c r="F3214" s="185">
        <v>44942</v>
      </c>
      <c r="G3214" s="183" t="s">
        <v>572</v>
      </c>
      <c r="H3214" s="186">
        <v>1320000</v>
      </c>
      <c r="I3214" s="183" t="s">
        <v>19</v>
      </c>
      <c r="J3214" s="183">
        <v>1821</v>
      </c>
      <c r="K3214" s="184"/>
      <c r="L3214" s="183">
        <v>2022</v>
      </c>
      <c r="M3214" s="184"/>
      <c r="N3214" s="183" t="s">
        <v>34</v>
      </c>
      <c r="O3214" s="184"/>
    </row>
    <row r="3215" spans="1:15" s="176" customFormat="1" ht="15" x14ac:dyDescent="0.15">
      <c r="A3215" s="183" t="s">
        <v>20</v>
      </c>
      <c r="B3215" s="183" t="s">
        <v>54</v>
      </c>
      <c r="C3215" s="184"/>
      <c r="D3215" s="183" t="s">
        <v>23</v>
      </c>
      <c r="E3215" s="184"/>
      <c r="F3215" s="185">
        <v>44943</v>
      </c>
      <c r="G3215" s="183" t="s">
        <v>572</v>
      </c>
      <c r="H3215" s="186">
        <v>-1280000</v>
      </c>
      <c r="I3215" s="183" t="s">
        <v>19</v>
      </c>
      <c r="J3215" s="183">
        <v>-1766</v>
      </c>
      <c r="K3215" s="184"/>
      <c r="L3215" s="183">
        <v>2022</v>
      </c>
      <c r="M3215" s="184"/>
      <c r="N3215" s="183" t="s">
        <v>34</v>
      </c>
      <c r="O3215" s="183" t="s">
        <v>579</v>
      </c>
    </row>
    <row r="3216" spans="1:15" s="176" customFormat="1" ht="15" x14ac:dyDescent="0.15">
      <c r="A3216" s="183" t="s">
        <v>20</v>
      </c>
      <c r="B3216" s="183" t="s">
        <v>54</v>
      </c>
      <c r="C3216" s="184"/>
      <c r="D3216" s="183" t="s">
        <v>23</v>
      </c>
      <c r="E3216" s="184"/>
      <c r="F3216" s="185">
        <v>44943</v>
      </c>
      <c r="G3216" s="183" t="s">
        <v>572</v>
      </c>
      <c r="H3216" s="186">
        <v>1280000</v>
      </c>
      <c r="I3216" s="183" t="s">
        <v>19</v>
      </c>
      <c r="J3216" s="183">
        <v>1766</v>
      </c>
      <c r="K3216" s="184"/>
      <c r="L3216" s="183">
        <v>2022</v>
      </c>
      <c r="M3216" s="184"/>
      <c r="N3216" s="183" t="s">
        <v>34</v>
      </c>
      <c r="O3216" s="184"/>
    </row>
    <row r="3217" spans="1:15" s="176" customFormat="1" ht="15" x14ac:dyDescent="0.15">
      <c r="A3217" s="183" t="s">
        <v>20</v>
      </c>
      <c r="B3217" s="183" t="s">
        <v>54</v>
      </c>
      <c r="C3217" s="184"/>
      <c r="D3217" s="183" t="s">
        <v>23</v>
      </c>
      <c r="E3217" s="184"/>
      <c r="F3217" s="185">
        <v>44944</v>
      </c>
      <c r="G3217" s="183" t="s">
        <v>572</v>
      </c>
      <c r="H3217" s="186">
        <v>1040000</v>
      </c>
      <c r="I3217" s="183" t="s">
        <v>19</v>
      </c>
      <c r="J3217" s="183">
        <v>1435</v>
      </c>
      <c r="K3217" s="184"/>
      <c r="L3217" s="183">
        <v>2022</v>
      </c>
      <c r="M3217" s="184"/>
      <c r="N3217" s="183" t="s">
        <v>34</v>
      </c>
      <c r="O3217" s="184"/>
    </row>
    <row r="3218" spans="1:15" s="176" customFormat="1" ht="15" x14ac:dyDescent="0.15">
      <c r="A3218" s="183" t="s">
        <v>20</v>
      </c>
      <c r="B3218" s="183" t="s">
        <v>54</v>
      </c>
      <c r="C3218" s="184"/>
      <c r="D3218" s="183" t="s">
        <v>23</v>
      </c>
      <c r="E3218" s="184"/>
      <c r="F3218" s="185">
        <v>44944</v>
      </c>
      <c r="G3218" s="183" t="s">
        <v>572</v>
      </c>
      <c r="H3218" s="186">
        <v>-1040000</v>
      </c>
      <c r="I3218" s="183" t="s">
        <v>19</v>
      </c>
      <c r="J3218" s="183">
        <v>-1434</v>
      </c>
      <c r="K3218" s="184"/>
      <c r="L3218" s="183">
        <v>2022</v>
      </c>
      <c r="M3218" s="184"/>
      <c r="N3218" s="183" t="s">
        <v>34</v>
      </c>
      <c r="O3218" s="183" t="s">
        <v>579</v>
      </c>
    </row>
    <row r="3219" spans="1:15" s="176" customFormat="1" ht="15" x14ac:dyDescent="0.15">
      <c r="A3219" s="183" t="s">
        <v>20</v>
      </c>
      <c r="B3219" s="183" t="s">
        <v>54</v>
      </c>
      <c r="C3219" s="184"/>
      <c r="D3219" s="183" t="s">
        <v>23</v>
      </c>
      <c r="E3219" s="184"/>
      <c r="F3219" s="185">
        <v>44945</v>
      </c>
      <c r="G3219" s="183" t="s">
        <v>572</v>
      </c>
      <c r="H3219" s="186">
        <v>1120000</v>
      </c>
      <c r="I3219" s="183" t="s">
        <v>19</v>
      </c>
      <c r="J3219" s="183">
        <v>1544</v>
      </c>
      <c r="K3219" s="184"/>
      <c r="L3219" s="183">
        <v>2022</v>
      </c>
      <c r="M3219" s="184"/>
      <c r="N3219" s="183" t="s">
        <v>34</v>
      </c>
      <c r="O3219" s="184"/>
    </row>
    <row r="3220" spans="1:15" s="176" customFormat="1" ht="15" x14ac:dyDescent="0.15">
      <c r="A3220" s="183" t="s">
        <v>20</v>
      </c>
      <c r="B3220" s="183" t="s">
        <v>54</v>
      </c>
      <c r="C3220" s="184"/>
      <c r="D3220" s="183" t="s">
        <v>23</v>
      </c>
      <c r="E3220" s="184"/>
      <c r="F3220" s="185">
        <v>44945</v>
      </c>
      <c r="G3220" s="183" t="s">
        <v>572</v>
      </c>
      <c r="H3220" s="186">
        <v>-1120000</v>
      </c>
      <c r="I3220" s="183" t="s">
        <v>19</v>
      </c>
      <c r="J3220" s="183">
        <v>-1545</v>
      </c>
      <c r="K3220" s="184"/>
      <c r="L3220" s="183">
        <v>2022</v>
      </c>
      <c r="M3220" s="184"/>
      <c r="N3220" s="183" t="s">
        <v>34</v>
      </c>
      <c r="O3220" s="183" t="s">
        <v>579</v>
      </c>
    </row>
    <row r="3221" spans="1:15" s="176" customFormat="1" ht="15" x14ac:dyDescent="0.15">
      <c r="A3221" s="183" t="s">
        <v>20</v>
      </c>
      <c r="B3221" s="183" t="s">
        <v>54</v>
      </c>
      <c r="C3221" s="184"/>
      <c r="D3221" s="183" t="s">
        <v>23</v>
      </c>
      <c r="E3221" s="184"/>
      <c r="F3221" s="185">
        <v>44946</v>
      </c>
      <c r="G3221" s="183" t="s">
        <v>572</v>
      </c>
      <c r="H3221" s="186">
        <v>1360000</v>
      </c>
      <c r="I3221" s="183" t="s">
        <v>19</v>
      </c>
      <c r="J3221" s="183">
        <v>1876</v>
      </c>
      <c r="K3221" s="184"/>
      <c r="L3221" s="183">
        <v>2022</v>
      </c>
      <c r="M3221" s="184"/>
      <c r="N3221" s="183" t="s">
        <v>34</v>
      </c>
      <c r="O3221" s="184"/>
    </row>
    <row r="3222" spans="1:15" s="176" customFormat="1" ht="15" x14ac:dyDescent="0.15">
      <c r="A3222" s="183" t="s">
        <v>20</v>
      </c>
      <c r="B3222" s="183" t="s">
        <v>54</v>
      </c>
      <c r="C3222" s="184"/>
      <c r="D3222" s="183" t="s">
        <v>23</v>
      </c>
      <c r="E3222" s="184"/>
      <c r="F3222" s="185">
        <v>44946</v>
      </c>
      <c r="G3222" s="183" t="s">
        <v>572</v>
      </c>
      <c r="H3222" s="186">
        <v>-1360000</v>
      </c>
      <c r="I3222" s="183" t="s">
        <v>19</v>
      </c>
      <c r="J3222" s="183">
        <v>-1876</v>
      </c>
      <c r="K3222" s="184"/>
      <c r="L3222" s="183">
        <v>2022</v>
      </c>
      <c r="M3222" s="184"/>
      <c r="N3222" s="183" t="s">
        <v>34</v>
      </c>
      <c r="O3222" s="183" t="s">
        <v>579</v>
      </c>
    </row>
    <row r="3223" spans="1:15" s="176" customFormat="1" ht="15" x14ac:dyDescent="0.15">
      <c r="A3223" s="183" t="s">
        <v>20</v>
      </c>
      <c r="B3223" s="183" t="s">
        <v>54</v>
      </c>
      <c r="C3223" s="184"/>
      <c r="D3223" s="183" t="s">
        <v>23</v>
      </c>
      <c r="E3223" s="184"/>
      <c r="F3223" s="185">
        <v>44947</v>
      </c>
      <c r="G3223" s="183" t="s">
        <v>572</v>
      </c>
      <c r="H3223" s="186">
        <v>-960000</v>
      </c>
      <c r="I3223" s="183" t="s">
        <v>19</v>
      </c>
      <c r="J3223" s="183">
        <v>-1324</v>
      </c>
      <c r="K3223" s="184"/>
      <c r="L3223" s="183">
        <v>2022</v>
      </c>
      <c r="M3223" s="184"/>
      <c r="N3223" s="183" t="s">
        <v>34</v>
      </c>
      <c r="O3223" s="183" t="s">
        <v>579</v>
      </c>
    </row>
    <row r="3224" spans="1:15" s="176" customFormat="1" ht="15" x14ac:dyDescent="0.15">
      <c r="A3224" s="183" t="s">
        <v>20</v>
      </c>
      <c r="B3224" s="183" t="s">
        <v>54</v>
      </c>
      <c r="C3224" s="184"/>
      <c r="D3224" s="183" t="s">
        <v>23</v>
      </c>
      <c r="E3224" s="184"/>
      <c r="F3224" s="185">
        <v>44947</v>
      </c>
      <c r="G3224" s="183" t="s">
        <v>572</v>
      </c>
      <c r="H3224" s="186">
        <v>960000</v>
      </c>
      <c r="I3224" s="183" t="s">
        <v>19</v>
      </c>
      <c r="J3224" s="183">
        <v>1324</v>
      </c>
      <c r="K3224" s="184"/>
      <c r="L3224" s="183">
        <v>2022</v>
      </c>
      <c r="M3224" s="184"/>
      <c r="N3224" s="183" t="s">
        <v>34</v>
      </c>
      <c r="O3224" s="184"/>
    </row>
    <row r="3225" spans="1:15" s="176" customFormat="1" ht="15" x14ac:dyDescent="0.15">
      <c r="A3225" s="183" t="s">
        <v>20</v>
      </c>
      <c r="B3225" s="183" t="s">
        <v>54</v>
      </c>
      <c r="C3225" s="184"/>
      <c r="D3225" s="183" t="s">
        <v>23</v>
      </c>
      <c r="E3225" s="184"/>
      <c r="F3225" s="185">
        <v>44948</v>
      </c>
      <c r="G3225" s="183" t="s">
        <v>572</v>
      </c>
      <c r="H3225" s="186">
        <v>-80000</v>
      </c>
      <c r="I3225" s="183" t="s">
        <v>19</v>
      </c>
      <c r="J3225" s="183">
        <v>-110</v>
      </c>
      <c r="K3225" s="184"/>
      <c r="L3225" s="183">
        <v>2022</v>
      </c>
      <c r="M3225" s="184"/>
      <c r="N3225" s="183" t="s">
        <v>34</v>
      </c>
      <c r="O3225" s="183" t="s">
        <v>579</v>
      </c>
    </row>
    <row r="3226" spans="1:15" s="176" customFormat="1" ht="15" x14ac:dyDescent="0.15">
      <c r="A3226" s="183" t="s">
        <v>20</v>
      </c>
      <c r="B3226" s="183" t="s">
        <v>54</v>
      </c>
      <c r="C3226" s="184"/>
      <c r="D3226" s="183" t="s">
        <v>23</v>
      </c>
      <c r="E3226" s="184"/>
      <c r="F3226" s="185">
        <v>44948</v>
      </c>
      <c r="G3226" s="183" t="s">
        <v>572</v>
      </c>
      <c r="H3226" s="186">
        <v>80000</v>
      </c>
      <c r="I3226" s="183" t="s">
        <v>19</v>
      </c>
      <c r="J3226" s="183">
        <v>110</v>
      </c>
      <c r="K3226" s="184"/>
      <c r="L3226" s="183">
        <v>2022</v>
      </c>
      <c r="M3226" s="184"/>
      <c r="N3226" s="183" t="s">
        <v>34</v>
      </c>
      <c r="O3226" s="184"/>
    </row>
    <row r="3227" spans="1:15" s="176" customFormat="1" ht="15" x14ac:dyDescent="0.15">
      <c r="A3227" s="183" t="s">
        <v>20</v>
      </c>
      <c r="B3227" s="183" t="s">
        <v>54</v>
      </c>
      <c r="C3227" s="184"/>
      <c r="D3227" s="183" t="s">
        <v>23</v>
      </c>
      <c r="E3227" s="184"/>
      <c r="F3227" s="185">
        <v>44949</v>
      </c>
      <c r="G3227" s="183" t="s">
        <v>572</v>
      </c>
      <c r="H3227" s="186">
        <v>-1160000</v>
      </c>
      <c r="I3227" s="183" t="s">
        <v>19</v>
      </c>
      <c r="J3227" s="183">
        <v>-1600</v>
      </c>
      <c r="K3227" s="184"/>
      <c r="L3227" s="183">
        <v>2022</v>
      </c>
      <c r="M3227" s="184"/>
      <c r="N3227" s="183" t="s">
        <v>34</v>
      </c>
      <c r="O3227" s="183" t="s">
        <v>579</v>
      </c>
    </row>
    <row r="3228" spans="1:15" s="176" customFormat="1" ht="15" x14ac:dyDescent="0.15">
      <c r="A3228" s="183" t="s">
        <v>20</v>
      </c>
      <c r="B3228" s="183" t="s">
        <v>54</v>
      </c>
      <c r="C3228" s="184"/>
      <c r="D3228" s="183" t="s">
        <v>23</v>
      </c>
      <c r="E3228" s="184"/>
      <c r="F3228" s="185">
        <v>44949</v>
      </c>
      <c r="G3228" s="183" t="s">
        <v>572</v>
      </c>
      <c r="H3228" s="186">
        <v>1160000</v>
      </c>
      <c r="I3228" s="183" t="s">
        <v>19</v>
      </c>
      <c r="J3228" s="183">
        <v>1601</v>
      </c>
      <c r="K3228" s="184"/>
      <c r="L3228" s="183">
        <v>2022</v>
      </c>
      <c r="M3228" s="184"/>
      <c r="N3228" s="183" t="s">
        <v>34</v>
      </c>
      <c r="O3228" s="184"/>
    </row>
    <row r="3229" spans="1:15" s="176" customFormat="1" ht="15" x14ac:dyDescent="0.15">
      <c r="A3229" s="183" t="s">
        <v>20</v>
      </c>
      <c r="B3229" s="183" t="s">
        <v>54</v>
      </c>
      <c r="C3229" s="184"/>
      <c r="D3229" s="183" t="s">
        <v>23</v>
      </c>
      <c r="E3229" s="184"/>
      <c r="F3229" s="185">
        <v>44950</v>
      </c>
      <c r="G3229" s="183" t="s">
        <v>572</v>
      </c>
      <c r="H3229" s="186">
        <v>-1200000</v>
      </c>
      <c r="I3229" s="183" t="s">
        <v>19</v>
      </c>
      <c r="J3229" s="183">
        <v>-1655</v>
      </c>
      <c r="K3229" s="184"/>
      <c r="L3229" s="183">
        <v>2022</v>
      </c>
      <c r="M3229" s="184"/>
      <c r="N3229" s="183" t="s">
        <v>34</v>
      </c>
      <c r="O3229" s="183" t="s">
        <v>579</v>
      </c>
    </row>
    <row r="3230" spans="1:15" s="176" customFormat="1" ht="15" x14ac:dyDescent="0.15">
      <c r="A3230" s="183" t="s">
        <v>20</v>
      </c>
      <c r="B3230" s="183" t="s">
        <v>54</v>
      </c>
      <c r="C3230" s="184"/>
      <c r="D3230" s="183" t="s">
        <v>23</v>
      </c>
      <c r="E3230" s="184"/>
      <c r="F3230" s="185">
        <v>44950</v>
      </c>
      <c r="G3230" s="183" t="s">
        <v>572</v>
      </c>
      <c r="H3230" s="186">
        <v>1200000</v>
      </c>
      <c r="I3230" s="183" t="s">
        <v>19</v>
      </c>
      <c r="J3230" s="183">
        <v>1655</v>
      </c>
      <c r="K3230" s="184"/>
      <c r="L3230" s="183">
        <v>2022</v>
      </c>
      <c r="M3230" s="184"/>
      <c r="N3230" s="183" t="s">
        <v>34</v>
      </c>
      <c r="O3230" s="184"/>
    </row>
    <row r="3231" spans="1:15" s="176" customFormat="1" ht="15" x14ac:dyDescent="0.15">
      <c r="A3231" s="183" t="s">
        <v>20</v>
      </c>
      <c r="B3231" s="183" t="s">
        <v>54</v>
      </c>
      <c r="C3231" s="184"/>
      <c r="D3231" s="183" t="s">
        <v>23</v>
      </c>
      <c r="E3231" s="184"/>
      <c r="F3231" s="185">
        <v>44951</v>
      </c>
      <c r="G3231" s="183" t="s">
        <v>572</v>
      </c>
      <c r="H3231" s="186">
        <v>-1000000</v>
      </c>
      <c r="I3231" s="183" t="s">
        <v>19</v>
      </c>
      <c r="J3231" s="183">
        <v>-1379</v>
      </c>
      <c r="K3231" s="184"/>
      <c r="L3231" s="183">
        <v>2022</v>
      </c>
      <c r="M3231" s="184"/>
      <c r="N3231" s="183" t="s">
        <v>34</v>
      </c>
      <c r="O3231" s="183" t="s">
        <v>579</v>
      </c>
    </row>
    <row r="3232" spans="1:15" s="176" customFormat="1" ht="15" x14ac:dyDescent="0.15">
      <c r="A3232" s="183" t="s">
        <v>20</v>
      </c>
      <c r="B3232" s="183" t="s">
        <v>54</v>
      </c>
      <c r="C3232" s="184"/>
      <c r="D3232" s="183" t="s">
        <v>23</v>
      </c>
      <c r="E3232" s="184"/>
      <c r="F3232" s="185">
        <v>44951</v>
      </c>
      <c r="G3232" s="183" t="s">
        <v>572</v>
      </c>
      <c r="H3232" s="186">
        <v>1000000</v>
      </c>
      <c r="I3232" s="183" t="s">
        <v>19</v>
      </c>
      <c r="J3232" s="183">
        <v>1380</v>
      </c>
      <c r="K3232" s="184"/>
      <c r="L3232" s="183">
        <v>2022</v>
      </c>
      <c r="M3232" s="184"/>
      <c r="N3232" s="183" t="s">
        <v>34</v>
      </c>
      <c r="O3232" s="184"/>
    </row>
    <row r="3233" spans="1:15" s="176" customFormat="1" ht="15" x14ac:dyDescent="0.15">
      <c r="A3233" s="183" t="s">
        <v>20</v>
      </c>
      <c r="B3233" s="183" t="s">
        <v>54</v>
      </c>
      <c r="C3233" s="184"/>
      <c r="D3233" s="183" t="s">
        <v>23</v>
      </c>
      <c r="E3233" s="184"/>
      <c r="F3233" s="185">
        <v>44952</v>
      </c>
      <c r="G3233" s="183" t="s">
        <v>572</v>
      </c>
      <c r="H3233" s="186">
        <v>800000</v>
      </c>
      <c r="I3233" s="183" t="s">
        <v>19</v>
      </c>
      <c r="J3233" s="183">
        <v>1103</v>
      </c>
      <c r="K3233" s="184"/>
      <c r="L3233" s="183">
        <v>2022</v>
      </c>
      <c r="M3233" s="184"/>
      <c r="N3233" s="183" t="s">
        <v>34</v>
      </c>
      <c r="O3233" s="184"/>
    </row>
    <row r="3234" spans="1:15" s="176" customFormat="1" ht="15" x14ac:dyDescent="0.15">
      <c r="A3234" s="183" t="s">
        <v>20</v>
      </c>
      <c r="B3234" s="183" t="s">
        <v>54</v>
      </c>
      <c r="C3234" s="184"/>
      <c r="D3234" s="183" t="s">
        <v>23</v>
      </c>
      <c r="E3234" s="184"/>
      <c r="F3234" s="185">
        <v>44952</v>
      </c>
      <c r="G3234" s="183" t="s">
        <v>572</v>
      </c>
      <c r="H3234" s="186">
        <v>-800000</v>
      </c>
      <c r="I3234" s="183" t="s">
        <v>19</v>
      </c>
      <c r="J3234" s="183">
        <v>-1103</v>
      </c>
      <c r="K3234" s="184"/>
      <c r="L3234" s="183">
        <v>2022</v>
      </c>
      <c r="M3234" s="184"/>
      <c r="N3234" s="183" t="s">
        <v>34</v>
      </c>
      <c r="O3234" s="183" t="s">
        <v>579</v>
      </c>
    </row>
    <row r="3235" spans="1:15" s="176" customFormat="1" ht="15" x14ac:dyDescent="0.15">
      <c r="A3235" s="183" t="s">
        <v>20</v>
      </c>
      <c r="B3235" s="183" t="s">
        <v>54</v>
      </c>
      <c r="C3235" s="184"/>
      <c r="D3235" s="183" t="s">
        <v>23</v>
      </c>
      <c r="E3235" s="184"/>
      <c r="F3235" s="185">
        <v>44953</v>
      </c>
      <c r="G3235" s="183" t="s">
        <v>572</v>
      </c>
      <c r="H3235" s="186">
        <v>1400000</v>
      </c>
      <c r="I3235" s="183" t="s">
        <v>19</v>
      </c>
      <c r="J3235" s="183">
        <v>1931</v>
      </c>
      <c r="K3235" s="184"/>
      <c r="L3235" s="183">
        <v>2022</v>
      </c>
      <c r="M3235" s="184"/>
      <c r="N3235" s="183" t="s">
        <v>34</v>
      </c>
      <c r="O3235" s="184"/>
    </row>
    <row r="3236" spans="1:15" s="176" customFormat="1" ht="15" x14ac:dyDescent="0.15">
      <c r="A3236" s="183" t="s">
        <v>20</v>
      </c>
      <c r="B3236" s="183" t="s">
        <v>54</v>
      </c>
      <c r="C3236" s="184"/>
      <c r="D3236" s="183" t="s">
        <v>23</v>
      </c>
      <c r="E3236" s="184"/>
      <c r="F3236" s="185">
        <v>44953</v>
      </c>
      <c r="G3236" s="183" t="s">
        <v>572</v>
      </c>
      <c r="H3236" s="186">
        <v>-1400000</v>
      </c>
      <c r="I3236" s="183" t="s">
        <v>19</v>
      </c>
      <c r="J3236" s="183">
        <v>-1931</v>
      </c>
      <c r="K3236" s="184"/>
      <c r="L3236" s="183">
        <v>2022</v>
      </c>
      <c r="M3236" s="184"/>
      <c r="N3236" s="183" t="s">
        <v>34</v>
      </c>
      <c r="O3236" s="183" t="s">
        <v>579</v>
      </c>
    </row>
    <row r="3237" spans="1:15" s="176" customFormat="1" ht="15" x14ac:dyDescent="0.15">
      <c r="A3237" s="183" t="s">
        <v>20</v>
      </c>
      <c r="B3237" s="183" t="s">
        <v>54</v>
      </c>
      <c r="C3237" s="184"/>
      <c r="D3237" s="183" t="s">
        <v>23</v>
      </c>
      <c r="E3237" s="184"/>
      <c r="F3237" s="185">
        <v>44954</v>
      </c>
      <c r="G3237" s="183" t="s">
        <v>572</v>
      </c>
      <c r="H3237" s="186">
        <v>-760000</v>
      </c>
      <c r="I3237" s="183" t="s">
        <v>19</v>
      </c>
      <c r="J3237" s="183">
        <v>-1048</v>
      </c>
      <c r="K3237" s="184"/>
      <c r="L3237" s="183">
        <v>2022</v>
      </c>
      <c r="M3237" s="184"/>
      <c r="N3237" s="183" t="s">
        <v>34</v>
      </c>
      <c r="O3237" s="183" t="s">
        <v>579</v>
      </c>
    </row>
    <row r="3238" spans="1:15" s="176" customFormat="1" ht="15" x14ac:dyDescent="0.15">
      <c r="A3238" s="183" t="s">
        <v>20</v>
      </c>
      <c r="B3238" s="183" t="s">
        <v>54</v>
      </c>
      <c r="C3238" s="184"/>
      <c r="D3238" s="183" t="s">
        <v>23</v>
      </c>
      <c r="E3238" s="184"/>
      <c r="F3238" s="185">
        <v>44954</v>
      </c>
      <c r="G3238" s="183" t="s">
        <v>572</v>
      </c>
      <c r="H3238" s="186">
        <v>760000</v>
      </c>
      <c r="I3238" s="183" t="s">
        <v>19</v>
      </c>
      <c r="J3238" s="183">
        <v>1049</v>
      </c>
      <c r="K3238" s="184"/>
      <c r="L3238" s="183">
        <v>2022</v>
      </c>
      <c r="M3238" s="184"/>
      <c r="N3238" s="183" t="s">
        <v>34</v>
      </c>
      <c r="O3238" s="184"/>
    </row>
    <row r="3239" spans="1:15" s="176" customFormat="1" ht="15" x14ac:dyDescent="0.15">
      <c r="A3239" s="183" t="s">
        <v>20</v>
      </c>
      <c r="B3239" s="183" t="s">
        <v>54</v>
      </c>
      <c r="C3239" s="184"/>
      <c r="D3239" s="183" t="s">
        <v>23</v>
      </c>
      <c r="E3239" s="184"/>
      <c r="F3239" s="185">
        <v>44955</v>
      </c>
      <c r="G3239" s="183" t="s">
        <v>572</v>
      </c>
      <c r="H3239" s="186">
        <v>480000</v>
      </c>
      <c r="I3239" s="183" t="s">
        <v>19</v>
      </c>
      <c r="J3239" s="183">
        <v>661</v>
      </c>
      <c r="K3239" s="184"/>
      <c r="L3239" s="183">
        <v>2022</v>
      </c>
      <c r="M3239" s="184"/>
      <c r="N3239" s="183" t="s">
        <v>34</v>
      </c>
      <c r="O3239" s="184"/>
    </row>
    <row r="3240" spans="1:15" s="176" customFormat="1" ht="15" x14ac:dyDescent="0.15">
      <c r="A3240" s="183" t="s">
        <v>20</v>
      </c>
      <c r="B3240" s="183" t="s">
        <v>54</v>
      </c>
      <c r="C3240" s="184"/>
      <c r="D3240" s="183" t="s">
        <v>23</v>
      </c>
      <c r="E3240" s="184"/>
      <c r="F3240" s="185">
        <v>44955</v>
      </c>
      <c r="G3240" s="183" t="s">
        <v>572</v>
      </c>
      <c r="H3240" s="186">
        <v>-480000</v>
      </c>
      <c r="I3240" s="183" t="s">
        <v>19</v>
      </c>
      <c r="J3240" s="183">
        <v>-662</v>
      </c>
      <c r="K3240" s="184"/>
      <c r="L3240" s="183">
        <v>2022</v>
      </c>
      <c r="M3240" s="184"/>
      <c r="N3240" s="183" t="s">
        <v>34</v>
      </c>
      <c r="O3240" s="183" t="s">
        <v>579</v>
      </c>
    </row>
    <row r="3241" spans="1:15" s="176" customFormat="1" ht="15" x14ac:dyDescent="0.15">
      <c r="A3241" s="183" t="s">
        <v>20</v>
      </c>
      <c r="B3241" s="183" t="s">
        <v>54</v>
      </c>
      <c r="C3241" s="184"/>
      <c r="D3241" s="183" t="s">
        <v>23</v>
      </c>
      <c r="E3241" s="184"/>
      <c r="F3241" s="185">
        <v>44957</v>
      </c>
      <c r="G3241" s="183" t="s">
        <v>572</v>
      </c>
      <c r="H3241" s="186">
        <v>-1000000</v>
      </c>
      <c r="I3241" s="183" t="s">
        <v>19</v>
      </c>
      <c r="J3241" s="183">
        <v>-1379</v>
      </c>
      <c r="K3241" s="184"/>
      <c r="L3241" s="183">
        <v>2022</v>
      </c>
      <c r="M3241" s="184"/>
      <c r="N3241" s="183" t="s">
        <v>34</v>
      </c>
      <c r="O3241" s="183" t="s">
        <v>579</v>
      </c>
    </row>
    <row r="3242" spans="1:15" s="176" customFormat="1" ht="15" x14ac:dyDescent="0.15">
      <c r="A3242" s="183" t="s">
        <v>20</v>
      </c>
      <c r="B3242" s="183" t="s">
        <v>54</v>
      </c>
      <c r="C3242" s="184"/>
      <c r="D3242" s="183" t="s">
        <v>23</v>
      </c>
      <c r="E3242" s="184"/>
      <c r="F3242" s="185">
        <v>44957</v>
      </c>
      <c r="G3242" s="183" t="s">
        <v>572</v>
      </c>
      <c r="H3242" s="186">
        <v>1000000</v>
      </c>
      <c r="I3242" s="183" t="s">
        <v>19</v>
      </c>
      <c r="J3242" s="183">
        <v>1380</v>
      </c>
      <c r="K3242" s="184"/>
      <c r="L3242" s="183">
        <v>2022</v>
      </c>
      <c r="M3242" s="184"/>
      <c r="N3242" s="183" t="s">
        <v>34</v>
      </c>
      <c r="O3242" s="184"/>
    </row>
    <row r="3243" spans="1:15" s="176" customFormat="1" ht="15" x14ac:dyDescent="0.15">
      <c r="A3243" s="183" t="s">
        <v>20</v>
      </c>
      <c r="B3243" s="183" t="s">
        <v>54</v>
      </c>
      <c r="C3243" s="184"/>
      <c r="D3243" s="183" t="s">
        <v>23</v>
      </c>
      <c r="E3243" s="184"/>
      <c r="F3243" s="185">
        <v>44958</v>
      </c>
      <c r="G3243" s="183" t="s">
        <v>572</v>
      </c>
      <c r="H3243" s="186">
        <v>-680000</v>
      </c>
      <c r="I3243" s="183" t="s">
        <v>19</v>
      </c>
      <c r="J3243" s="183">
        <v>-938</v>
      </c>
      <c r="K3243" s="184"/>
      <c r="L3243" s="183">
        <v>2022</v>
      </c>
      <c r="M3243" s="184"/>
      <c r="N3243" s="183" t="s">
        <v>34</v>
      </c>
      <c r="O3243" s="183" t="s">
        <v>579</v>
      </c>
    </row>
    <row r="3244" spans="1:15" s="176" customFormat="1" ht="15" x14ac:dyDescent="0.15">
      <c r="A3244" s="183" t="s">
        <v>20</v>
      </c>
      <c r="B3244" s="183" t="s">
        <v>54</v>
      </c>
      <c r="C3244" s="184"/>
      <c r="D3244" s="183" t="s">
        <v>23</v>
      </c>
      <c r="E3244" s="184"/>
      <c r="F3244" s="185">
        <v>44958</v>
      </c>
      <c r="G3244" s="183" t="s">
        <v>572</v>
      </c>
      <c r="H3244" s="186">
        <v>680000</v>
      </c>
      <c r="I3244" s="183" t="s">
        <v>19</v>
      </c>
      <c r="J3244" s="183">
        <v>938</v>
      </c>
      <c r="K3244" s="184"/>
      <c r="L3244" s="183">
        <v>2022</v>
      </c>
      <c r="M3244" s="184"/>
      <c r="N3244" s="183" t="s">
        <v>34</v>
      </c>
      <c r="O3244" s="184"/>
    </row>
    <row r="3245" spans="1:15" s="176" customFormat="1" ht="15" x14ac:dyDescent="0.15">
      <c r="A3245" s="183" t="s">
        <v>20</v>
      </c>
      <c r="B3245" s="183" t="s">
        <v>54</v>
      </c>
      <c r="C3245" s="184"/>
      <c r="D3245" s="183" t="s">
        <v>23</v>
      </c>
      <c r="E3245" s="184"/>
      <c r="F3245" s="185">
        <v>44959</v>
      </c>
      <c r="G3245" s="183" t="s">
        <v>572</v>
      </c>
      <c r="H3245" s="186">
        <v>-600000</v>
      </c>
      <c r="I3245" s="183" t="s">
        <v>19</v>
      </c>
      <c r="J3245" s="183">
        <v>-828</v>
      </c>
      <c r="K3245" s="184"/>
      <c r="L3245" s="183">
        <v>2022</v>
      </c>
      <c r="M3245" s="184"/>
      <c r="N3245" s="183" t="s">
        <v>34</v>
      </c>
      <c r="O3245" s="183" t="s">
        <v>579</v>
      </c>
    </row>
    <row r="3246" spans="1:15" s="176" customFormat="1" ht="15" x14ac:dyDescent="0.15">
      <c r="A3246" s="183" t="s">
        <v>20</v>
      </c>
      <c r="B3246" s="183" t="s">
        <v>54</v>
      </c>
      <c r="C3246" s="184"/>
      <c r="D3246" s="183" t="s">
        <v>23</v>
      </c>
      <c r="E3246" s="184"/>
      <c r="F3246" s="185">
        <v>44959</v>
      </c>
      <c r="G3246" s="183" t="s">
        <v>572</v>
      </c>
      <c r="H3246" s="186">
        <v>600000</v>
      </c>
      <c r="I3246" s="183" t="s">
        <v>19</v>
      </c>
      <c r="J3246" s="183">
        <v>828</v>
      </c>
      <c r="K3246" s="184"/>
      <c r="L3246" s="183">
        <v>2022</v>
      </c>
      <c r="M3246" s="184"/>
      <c r="N3246" s="183" t="s">
        <v>34</v>
      </c>
      <c r="O3246" s="184"/>
    </row>
    <row r="3247" spans="1:15" s="176" customFormat="1" ht="15" x14ac:dyDescent="0.15">
      <c r="A3247" s="183" t="s">
        <v>20</v>
      </c>
      <c r="B3247" s="183" t="s">
        <v>54</v>
      </c>
      <c r="C3247" s="184"/>
      <c r="D3247" s="183" t="s">
        <v>23</v>
      </c>
      <c r="E3247" s="184"/>
      <c r="F3247" s="185">
        <v>44960</v>
      </c>
      <c r="G3247" s="183" t="s">
        <v>572</v>
      </c>
      <c r="H3247" s="186">
        <v>800000</v>
      </c>
      <c r="I3247" s="183" t="s">
        <v>19</v>
      </c>
      <c r="J3247" s="183">
        <v>1103</v>
      </c>
      <c r="K3247" s="184"/>
      <c r="L3247" s="183">
        <v>2022</v>
      </c>
      <c r="M3247" s="184"/>
      <c r="N3247" s="183" t="s">
        <v>34</v>
      </c>
      <c r="O3247" s="184"/>
    </row>
    <row r="3248" spans="1:15" s="176" customFormat="1" ht="15" x14ac:dyDescent="0.15">
      <c r="A3248" s="183" t="s">
        <v>20</v>
      </c>
      <c r="B3248" s="183" t="s">
        <v>54</v>
      </c>
      <c r="C3248" s="184"/>
      <c r="D3248" s="183" t="s">
        <v>23</v>
      </c>
      <c r="E3248" s="184"/>
      <c r="F3248" s="185">
        <v>44960</v>
      </c>
      <c r="G3248" s="183" t="s">
        <v>572</v>
      </c>
      <c r="H3248" s="186">
        <v>-800000</v>
      </c>
      <c r="I3248" s="183" t="s">
        <v>19</v>
      </c>
      <c r="J3248" s="183">
        <v>-1103</v>
      </c>
      <c r="K3248" s="184"/>
      <c r="L3248" s="183">
        <v>2022</v>
      </c>
      <c r="M3248" s="184"/>
      <c r="N3248" s="183" t="s">
        <v>34</v>
      </c>
      <c r="O3248" s="183" t="s">
        <v>579</v>
      </c>
    </row>
    <row r="3249" spans="1:15" s="176" customFormat="1" ht="15" x14ac:dyDescent="0.15">
      <c r="A3249" s="183" t="s">
        <v>20</v>
      </c>
      <c r="B3249" s="183" t="s">
        <v>54</v>
      </c>
      <c r="C3249" s="184"/>
      <c r="D3249" s="183" t="s">
        <v>23</v>
      </c>
      <c r="E3249" s="184"/>
      <c r="F3249" s="185">
        <v>44961</v>
      </c>
      <c r="G3249" s="183" t="s">
        <v>572</v>
      </c>
      <c r="H3249" s="186">
        <v>1040000</v>
      </c>
      <c r="I3249" s="183" t="s">
        <v>19</v>
      </c>
      <c r="J3249" s="183">
        <v>1434</v>
      </c>
      <c r="K3249" s="184"/>
      <c r="L3249" s="183">
        <v>2022</v>
      </c>
      <c r="M3249" s="184"/>
      <c r="N3249" s="183" t="s">
        <v>34</v>
      </c>
      <c r="O3249" s="184"/>
    </row>
    <row r="3250" spans="1:15" s="176" customFormat="1" ht="15" x14ac:dyDescent="0.15">
      <c r="A3250" s="183" t="s">
        <v>20</v>
      </c>
      <c r="B3250" s="183" t="s">
        <v>54</v>
      </c>
      <c r="C3250" s="184"/>
      <c r="D3250" s="183" t="s">
        <v>23</v>
      </c>
      <c r="E3250" s="184"/>
      <c r="F3250" s="185">
        <v>44961</v>
      </c>
      <c r="G3250" s="183" t="s">
        <v>572</v>
      </c>
      <c r="H3250" s="186">
        <v>-1040000</v>
      </c>
      <c r="I3250" s="183" t="s">
        <v>19</v>
      </c>
      <c r="J3250" s="183">
        <v>-1434</v>
      </c>
      <c r="K3250" s="184"/>
      <c r="L3250" s="183">
        <v>2022</v>
      </c>
      <c r="M3250" s="184"/>
      <c r="N3250" s="183" t="s">
        <v>34</v>
      </c>
      <c r="O3250" s="183" t="s">
        <v>579</v>
      </c>
    </row>
    <row r="3251" spans="1:15" s="176" customFormat="1" ht="15" x14ac:dyDescent="0.15">
      <c r="A3251" s="183" t="s">
        <v>20</v>
      </c>
      <c r="B3251" s="183" t="s">
        <v>54</v>
      </c>
      <c r="C3251" s="184"/>
      <c r="D3251" s="183" t="s">
        <v>23</v>
      </c>
      <c r="E3251" s="184"/>
      <c r="F3251" s="185">
        <v>44962</v>
      </c>
      <c r="G3251" s="183" t="s">
        <v>572</v>
      </c>
      <c r="H3251" s="186">
        <v>-480000</v>
      </c>
      <c r="I3251" s="183" t="s">
        <v>19</v>
      </c>
      <c r="J3251" s="183">
        <v>-662</v>
      </c>
      <c r="K3251" s="184"/>
      <c r="L3251" s="183">
        <v>2022</v>
      </c>
      <c r="M3251" s="184"/>
      <c r="N3251" s="183" t="s">
        <v>34</v>
      </c>
      <c r="O3251" s="183" t="s">
        <v>579</v>
      </c>
    </row>
    <row r="3252" spans="1:15" s="176" customFormat="1" ht="15" x14ac:dyDescent="0.15">
      <c r="A3252" s="183" t="s">
        <v>20</v>
      </c>
      <c r="B3252" s="183" t="s">
        <v>54</v>
      </c>
      <c r="C3252" s="184"/>
      <c r="D3252" s="183" t="s">
        <v>23</v>
      </c>
      <c r="E3252" s="184"/>
      <c r="F3252" s="185">
        <v>44962</v>
      </c>
      <c r="G3252" s="183" t="s">
        <v>572</v>
      </c>
      <c r="H3252" s="186">
        <v>480000</v>
      </c>
      <c r="I3252" s="183" t="s">
        <v>19</v>
      </c>
      <c r="J3252" s="183">
        <v>662</v>
      </c>
      <c r="K3252" s="184"/>
      <c r="L3252" s="183">
        <v>2022</v>
      </c>
      <c r="M3252" s="184"/>
      <c r="N3252" s="183" t="s">
        <v>34</v>
      </c>
      <c r="O3252" s="184"/>
    </row>
    <row r="3253" spans="1:15" s="176" customFormat="1" ht="15" x14ac:dyDescent="0.15">
      <c r="A3253" s="183" t="s">
        <v>20</v>
      </c>
      <c r="B3253" s="183" t="s">
        <v>54</v>
      </c>
      <c r="C3253" s="184"/>
      <c r="D3253" s="183" t="s">
        <v>23</v>
      </c>
      <c r="E3253" s="184"/>
      <c r="F3253" s="185">
        <v>44963</v>
      </c>
      <c r="G3253" s="183" t="s">
        <v>572</v>
      </c>
      <c r="H3253" s="186">
        <v>-1200000</v>
      </c>
      <c r="I3253" s="183" t="s">
        <v>19</v>
      </c>
      <c r="J3253" s="183">
        <v>-1655</v>
      </c>
      <c r="K3253" s="184"/>
      <c r="L3253" s="183">
        <v>2022</v>
      </c>
      <c r="M3253" s="184"/>
      <c r="N3253" s="183" t="s">
        <v>34</v>
      </c>
      <c r="O3253" s="183" t="s">
        <v>579</v>
      </c>
    </row>
    <row r="3254" spans="1:15" s="176" customFormat="1" ht="15" x14ac:dyDescent="0.15">
      <c r="A3254" s="183" t="s">
        <v>20</v>
      </c>
      <c r="B3254" s="183" t="s">
        <v>54</v>
      </c>
      <c r="C3254" s="184"/>
      <c r="D3254" s="183" t="s">
        <v>23</v>
      </c>
      <c r="E3254" s="184"/>
      <c r="F3254" s="185">
        <v>44963</v>
      </c>
      <c r="G3254" s="183" t="s">
        <v>572</v>
      </c>
      <c r="H3254" s="186">
        <v>1200000</v>
      </c>
      <c r="I3254" s="183" t="s">
        <v>19</v>
      </c>
      <c r="J3254" s="183">
        <v>1655</v>
      </c>
      <c r="K3254" s="184"/>
      <c r="L3254" s="183">
        <v>2022</v>
      </c>
      <c r="M3254" s="184"/>
      <c r="N3254" s="183" t="s">
        <v>34</v>
      </c>
      <c r="O3254" s="184"/>
    </row>
    <row r="3255" spans="1:15" s="176" customFormat="1" ht="15" x14ac:dyDescent="0.15">
      <c r="A3255" s="183" t="s">
        <v>20</v>
      </c>
      <c r="B3255" s="183" t="s">
        <v>54</v>
      </c>
      <c r="C3255" s="184"/>
      <c r="D3255" s="183" t="s">
        <v>23</v>
      </c>
      <c r="E3255" s="184"/>
      <c r="F3255" s="185">
        <v>44964</v>
      </c>
      <c r="G3255" s="183" t="s">
        <v>572</v>
      </c>
      <c r="H3255" s="186">
        <v>1280000</v>
      </c>
      <c r="I3255" s="183" t="s">
        <v>19</v>
      </c>
      <c r="J3255" s="183">
        <v>1766</v>
      </c>
      <c r="K3255" s="184"/>
      <c r="L3255" s="183">
        <v>2022</v>
      </c>
      <c r="M3255" s="184"/>
      <c r="N3255" s="183" t="s">
        <v>34</v>
      </c>
      <c r="O3255" s="184"/>
    </row>
    <row r="3256" spans="1:15" s="176" customFormat="1" ht="15" x14ac:dyDescent="0.15">
      <c r="A3256" s="183" t="s">
        <v>20</v>
      </c>
      <c r="B3256" s="183" t="s">
        <v>54</v>
      </c>
      <c r="C3256" s="184"/>
      <c r="D3256" s="183" t="s">
        <v>23</v>
      </c>
      <c r="E3256" s="184"/>
      <c r="F3256" s="185">
        <v>44964</v>
      </c>
      <c r="G3256" s="183" t="s">
        <v>572</v>
      </c>
      <c r="H3256" s="186">
        <v>-1140000</v>
      </c>
      <c r="I3256" s="183" t="s">
        <v>19</v>
      </c>
      <c r="J3256" s="183">
        <v>-1574</v>
      </c>
      <c r="K3256" s="184"/>
      <c r="L3256" s="183">
        <v>2022</v>
      </c>
      <c r="M3256" s="184"/>
      <c r="N3256" s="183" t="s">
        <v>34</v>
      </c>
      <c r="O3256" s="183" t="s">
        <v>579</v>
      </c>
    </row>
    <row r="3257" spans="1:15" s="176" customFormat="1" ht="15" x14ac:dyDescent="0.15">
      <c r="A3257" s="183" t="s">
        <v>20</v>
      </c>
      <c r="B3257" s="183" t="s">
        <v>54</v>
      </c>
      <c r="C3257" s="184"/>
      <c r="D3257" s="183" t="s">
        <v>23</v>
      </c>
      <c r="E3257" s="184"/>
      <c r="F3257" s="185">
        <v>44965</v>
      </c>
      <c r="G3257" s="183" t="s">
        <v>572</v>
      </c>
      <c r="H3257" s="186">
        <v>-1200000</v>
      </c>
      <c r="I3257" s="183" t="s">
        <v>19</v>
      </c>
      <c r="J3257" s="183">
        <v>-1655</v>
      </c>
      <c r="K3257" s="184"/>
      <c r="L3257" s="183">
        <v>2022</v>
      </c>
      <c r="M3257" s="184"/>
      <c r="N3257" s="183" t="s">
        <v>34</v>
      </c>
      <c r="O3257" s="183" t="s">
        <v>579</v>
      </c>
    </row>
    <row r="3258" spans="1:15" s="176" customFormat="1" ht="15" x14ac:dyDescent="0.15">
      <c r="A3258" s="183" t="s">
        <v>20</v>
      </c>
      <c r="B3258" s="183" t="s">
        <v>54</v>
      </c>
      <c r="C3258" s="184"/>
      <c r="D3258" s="183" t="s">
        <v>23</v>
      </c>
      <c r="E3258" s="184"/>
      <c r="F3258" s="185">
        <v>44965</v>
      </c>
      <c r="G3258" s="183" t="s">
        <v>572</v>
      </c>
      <c r="H3258" s="186">
        <v>1200000</v>
      </c>
      <c r="I3258" s="183" t="s">
        <v>19</v>
      </c>
      <c r="J3258" s="183">
        <v>1656</v>
      </c>
      <c r="K3258" s="184"/>
      <c r="L3258" s="183">
        <v>2022</v>
      </c>
      <c r="M3258" s="184"/>
      <c r="N3258" s="183" t="s">
        <v>34</v>
      </c>
      <c r="O3258" s="184"/>
    </row>
    <row r="3259" spans="1:15" s="176" customFormat="1" ht="15" x14ac:dyDescent="0.15">
      <c r="A3259" s="183" t="s">
        <v>20</v>
      </c>
      <c r="B3259" s="183" t="s">
        <v>54</v>
      </c>
      <c r="C3259" s="184"/>
      <c r="D3259" s="183" t="s">
        <v>23</v>
      </c>
      <c r="E3259" s="184"/>
      <c r="F3259" s="185">
        <v>44966</v>
      </c>
      <c r="G3259" s="183" t="s">
        <v>572</v>
      </c>
      <c r="H3259" s="186">
        <v>960000</v>
      </c>
      <c r="I3259" s="183" t="s">
        <v>19</v>
      </c>
      <c r="J3259" s="183">
        <v>1325</v>
      </c>
      <c r="K3259" s="184"/>
      <c r="L3259" s="183">
        <v>2022</v>
      </c>
      <c r="M3259" s="184"/>
      <c r="N3259" s="183" t="s">
        <v>34</v>
      </c>
      <c r="O3259" s="184"/>
    </row>
    <row r="3260" spans="1:15" s="176" customFormat="1" ht="15" x14ac:dyDescent="0.15">
      <c r="A3260" s="183" t="s">
        <v>20</v>
      </c>
      <c r="B3260" s="183" t="s">
        <v>54</v>
      </c>
      <c r="C3260" s="184"/>
      <c r="D3260" s="183" t="s">
        <v>23</v>
      </c>
      <c r="E3260" s="184"/>
      <c r="F3260" s="185">
        <v>44966</v>
      </c>
      <c r="G3260" s="183" t="s">
        <v>572</v>
      </c>
      <c r="H3260" s="186">
        <v>-960000</v>
      </c>
      <c r="I3260" s="183" t="s">
        <v>19</v>
      </c>
      <c r="J3260" s="183">
        <v>-1324</v>
      </c>
      <c r="K3260" s="184"/>
      <c r="L3260" s="183">
        <v>2022</v>
      </c>
      <c r="M3260" s="184"/>
      <c r="N3260" s="183" t="s">
        <v>34</v>
      </c>
      <c r="O3260" s="183" t="s">
        <v>579</v>
      </c>
    </row>
    <row r="3261" spans="1:15" s="176" customFormat="1" ht="15" x14ac:dyDescent="0.15">
      <c r="A3261" s="183" t="s">
        <v>20</v>
      </c>
      <c r="B3261" s="183" t="s">
        <v>54</v>
      </c>
      <c r="C3261" s="184"/>
      <c r="D3261" s="183" t="s">
        <v>23</v>
      </c>
      <c r="E3261" s="184"/>
      <c r="F3261" s="185">
        <v>44967</v>
      </c>
      <c r="G3261" s="183" t="s">
        <v>572</v>
      </c>
      <c r="H3261" s="186">
        <v>1920000</v>
      </c>
      <c r="I3261" s="183" t="s">
        <v>19</v>
      </c>
      <c r="J3261" s="183">
        <v>2648</v>
      </c>
      <c r="K3261" s="184"/>
      <c r="L3261" s="183">
        <v>2022</v>
      </c>
      <c r="M3261" s="184"/>
      <c r="N3261" s="183" t="s">
        <v>34</v>
      </c>
      <c r="O3261" s="184"/>
    </row>
    <row r="3262" spans="1:15" s="176" customFormat="1" ht="15" x14ac:dyDescent="0.15">
      <c r="A3262" s="183" t="s">
        <v>20</v>
      </c>
      <c r="B3262" s="183" t="s">
        <v>54</v>
      </c>
      <c r="C3262" s="184"/>
      <c r="D3262" s="183" t="s">
        <v>23</v>
      </c>
      <c r="E3262" s="184"/>
      <c r="F3262" s="185">
        <v>44967</v>
      </c>
      <c r="G3262" s="183" t="s">
        <v>572</v>
      </c>
      <c r="H3262" s="186">
        <v>-1920000</v>
      </c>
      <c r="I3262" s="183" t="s">
        <v>19</v>
      </c>
      <c r="J3262" s="183">
        <v>-2648</v>
      </c>
      <c r="K3262" s="184"/>
      <c r="L3262" s="183">
        <v>2022</v>
      </c>
      <c r="M3262" s="184"/>
      <c r="N3262" s="183" t="s">
        <v>34</v>
      </c>
      <c r="O3262" s="183" t="s">
        <v>579</v>
      </c>
    </row>
    <row r="3263" spans="1:15" s="176" customFormat="1" ht="15" x14ac:dyDescent="0.15">
      <c r="A3263" s="183" t="s">
        <v>20</v>
      </c>
      <c r="B3263" s="183" t="s">
        <v>54</v>
      </c>
      <c r="C3263" s="184"/>
      <c r="D3263" s="183" t="s">
        <v>23</v>
      </c>
      <c r="E3263" s="184"/>
      <c r="F3263" s="185">
        <v>44968</v>
      </c>
      <c r="G3263" s="183" t="s">
        <v>572</v>
      </c>
      <c r="H3263" s="186">
        <v>-1160000</v>
      </c>
      <c r="I3263" s="183" t="s">
        <v>19</v>
      </c>
      <c r="J3263" s="183">
        <v>-1600</v>
      </c>
      <c r="K3263" s="184"/>
      <c r="L3263" s="183">
        <v>2022</v>
      </c>
      <c r="M3263" s="184"/>
      <c r="N3263" s="183" t="s">
        <v>34</v>
      </c>
      <c r="O3263" s="183" t="s">
        <v>579</v>
      </c>
    </row>
    <row r="3264" spans="1:15" s="176" customFormat="1" ht="15" x14ac:dyDescent="0.15">
      <c r="A3264" s="183" t="s">
        <v>20</v>
      </c>
      <c r="B3264" s="183" t="s">
        <v>54</v>
      </c>
      <c r="C3264" s="184"/>
      <c r="D3264" s="183" t="s">
        <v>23</v>
      </c>
      <c r="E3264" s="184"/>
      <c r="F3264" s="185">
        <v>44968</v>
      </c>
      <c r="G3264" s="183" t="s">
        <v>572</v>
      </c>
      <c r="H3264" s="186">
        <v>1160000</v>
      </c>
      <c r="I3264" s="183" t="s">
        <v>19</v>
      </c>
      <c r="J3264" s="183">
        <v>1601</v>
      </c>
      <c r="K3264" s="184"/>
      <c r="L3264" s="183">
        <v>2022</v>
      </c>
      <c r="M3264" s="184"/>
      <c r="N3264" s="183" t="s">
        <v>34</v>
      </c>
      <c r="O3264" s="184"/>
    </row>
    <row r="3265" spans="1:15" s="176" customFormat="1" ht="15" x14ac:dyDescent="0.15">
      <c r="A3265" s="183" t="s">
        <v>20</v>
      </c>
      <c r="B3265" s="183" t="s">
        <v>54</v>
      </c>
      <c r="C3265" s="184"/>
      <c r="D3265" s="183" t="s">
        <v>23</v>
      </c>
      <c r="E3265" s="184"/>
      <c r="F3265" s="185">
        <v>44969</v>
      </c>
      <c r="G3265" s="183" t="s">
        <v>572</v>
      </c>
      <c r="H3265" s="186">
        <v>-880000</v>
      </c>
      <c r="I3265" s="183" t="s">
        <v>19</v>
      </c>
      <c r="J3265" s="183">
        <v>-1214</v>
      </c>
      <c r="K3265" s="184"/>
      <c r="L3265" s="183">
        <v>2022</v>
      </c>
      <c r="M3265" s="184"/>
      <c r="N3265" s="183" t="s">
        <v>34</v>
      </c>
      <c r="O3265" s="183" t="s">
        <v>579</v>
      </c>
    </row>
    <row r="3266" spans="1:15" s="176" customFormat="1" ht="15" x14ac:dyDescent="0.15">
      <c r="A3266" s="183" t="s">
        <v>20</v>
      </c>
      <c r="B3266" s="183" t="s">
        <v>54</v>
      </c>
      <c r="C3266" s="184"/>
      <c r="D3266" s="183" t="s">
        <v>23</v>
      </c>
      <c r="E3266" s="184"/>
      <c r="F3266" s="185">
        <v>44969</v>
      </c>
      <c r="G3266" s="183" t="s">
        <v>572</v>
      </c>
      <c r="H3266" s="186">
        <v>880000</v>
      </c>
      <c r="I3266" s="183" t="s">
        <v>19</v>
      </c>
      <c r="J3266" s="183">
        <v>1213</v>
      </c>
      <c r="K3266" s="184"/>
      <c r="L3266" s="183">
        <v>2022</v>
      </c>
      <c r="M3266" s="184"/>
      <c r="N3266" s="183" t="s">
        <v>34</v>
      </c>
      <c r="O3266" s="184"/>
    </row>
    <row r="3267" spans="1:15" s="176" customFormat="1" ht="15" x14ac:dyDescent="0.15">
      <c r="A3267" s="183" t="s">
        <v>20</v>
      </c>
      <c r="B3267" s="183" t="s">
        <v>54</v>
      </c>
      <c r="C3267" s="184"/>
      <c r="D3267" s="183" t="s">
        <v>23</v>
      </c>
      <c r="E3267" s="184"/>
      <c r="F3267" s="185">
        <v>44970</v>
      </c>
      <c r="G3267" s="183" t="s">
        <v>572</v>
      </c>
      <c r="H3267" s="186">
        <v>-1640000</v>
      </c>
      <c r="I3267" s="183" t="s">
        <v>19</v>
      </c>
      <c r="J3267" s="183">
        <v>-2262</v>
      </c>
      <c r="K3267" s="184"/>
      <c r="L3267" s="183">
        <v>2022</v>
      </c>
      <c r="M3267" s="184"/>
      <c r="N3267" s="183" t="s">
        <v>34</v>
      </c>
      <c r="O3267" s="183" t="s">
        <v>579</v>
      </c>
    </row>
    <row r="3268" spans="1:15" s="176" customFormat="1" ht="15" x14ac:dyDescent="0.15">
      <c r="A3268" s="183" t="s">
        <v>20</v>
      </c>
      <c r="B3268" s="183" t="s">
        <v>54</v>
      </c>
      <c r="C3268" s="184"/>
      <c r="D3268" s="183" t="s">
        <v>23</v>
      </c>
      <c r="E3268" s="184"/>
      <c r="F3268" s="185">
        <v>44970</v>
      </c>
      <c r="G3268" s="183" t="s">
        <v>572</v>
      </c>
      <c r="H3268" s="186">
        <v>1640000</v>
      </c>
      <c r="I3268" s="183" t="s">
        <v>19</v>
      </c>
      <c r="J3268" s="183">
        <v>2261</v>
      </c>
      <c r="K3268" s="184"/>
      <c r="L3268" s="183">
        <v>2022</v>
      </c>
      <c r="M3268" s="184"/>
      <c r="N3268" s="183" t="s">
        <v>34</v>
      </c>
      <c r="O3268" s="184"/>
    </row>
    <row r="3269" spans="1:15" s="176" customFormat="1" ht="15" x14ac:dyDescent="0.15">
      <c r="A3269" s="183" t="s">
        <v>20</v>
      </c>
      <c r="B3269" s="183" t="s">
        <v>54</v>
      </c>
      <c r="C3269" s="184"/>
      <c r="D3269" s="183" t="s">
        <v>23</v>
      </c>
      <c r="E3269" s="184"/>
      <c r="F3269" s="185">
        <v>44971</v>
      </c>
      <c r="G3269" s="183" t="s">
        <v>572</v>
      </c>
      <c r="H3269" s="186">
        <v>-1240000</v>
      </c>
      <c r="I3269" s="183" t="s">
        <v>19</v>
      </c>
      <c r="J3269" s="183">
        <v>-1710</v>
      </c>
      <c r="K3269" s="184"/>
      <c r="L3269" s="183">
        <v>2022</v>
      </c>
      <c r="M3269" s="184"/>
      <c r="N3269" s="183" t="s">
        <v>34</v>
      </c>
      <c r="O3269" s="183" t="s">
        <v>579</v>
      </c>
    </row>
    <row r="3270" spans="1:15" s="176" customFormat="1" ht="15" x14ac:dyDescent="0.15">
      <c r="A3270" s="183" t="s">
        <v>20</v>
      </c>
      <c r="B3270" s="183" t="s">
        <v>54</v>
      </c>
      <c r="C3270" s="184"/>
      <c r="D3270" s="183" t="s">
        <v>23</v>
      </c>
      <c r="E3270" s="184"/>
      <c r="F3270" s="185">
        <v>44971</v>
      </c>
      <c r="G3270" s="183" t="s">
        <v>572</v>
      </c>
      <c r="H3270" s="186">
        <v>1240000</v>
      </c>
      <c r="I3270" s="183" t="s">
        <v>19</v>
      </c>
      <c r="J3270" s="183">
        <v>1710</v>
      </c>
      <c r="K3270" s="184"/>
      <c r="L3270" s="183">
        <v>2022</v>
      </c>
      <c r="M3270" s="184"/>
      <c r="N3270" s="183" t="s">
        <v>34</v>
      </c>
      <c r="O3270" s="184"/>
    </row>
    <row r="3271" spans="1:15" s="176" customFormat="1" ht="15" x14ac:dyDescent="0.15">
      <c r="A3271" s="183" t="s">
        <v>20</v>
      </c>
      <c r="B3271" s="183" t="s">
        <v>54</v>
      </c>
      <c r="C3271" s="184"/>
      <c r="D3271" s="183" t="s">
        <v>23</v>
      </c>
      <c r="E3271" s="184"/>
      <c r="F3271" s="185">
        <v>44972</v>
      </c>
      <c r="G3271" s="183" t="s">
        <v>572</v>
      </c>
      <c r="H3271" s="186">
        <v>-1190000</v>
      </c>
      <c r="I3271" s="183" t="s">
        <v>19</v>
      </c>
      <c r="J3271" s="183">
        <v>-1644</v>
      </c>
      <c r="K3271" s="184"/>
      <c r="L3271" s="183">
        <v>2022</v>
      </c>
      <c r="M3271" s="184"/>
      <c r="N3271" s="183" t="s">
        <v>34</v>
      </c>
      <c r="O3271" s="183" t="s">
        <v>579</v>
      </c>
    </row>
    <row r="3272" spans="1:15" s="176" customFormat="1" ht="15" x14ac:dyDescent="0.15">
      <c r="A3272" s="183" t="s">
        <v>20</v>
      </c>
      <c r="B3272" s="183" t="s">
        <v>54</v>
      </c>
      <c r="C3272" s="184"/>
      <c r="D3272" s="183" t="s">
        <v>23</v>
      </c>
      <c r="E3272" s="184"/>
      <c r="F3272" s="185">
        <v>44972</v>
      </c>
      <c r="G3272" s="183" t="s">
        <v>572</v>
      </c>
      <c r="H3272" s="186">
        <v>1190000</v>
      </c>
      <c r="I3272" s="183" t="s">
        <v>19</v>
      </c>
      <c r="J3272" s="183">
        <v>1645</v>
      </c>
      <c r="K3272" s="184"/>
      <c r="L3272" s="183">
        <v>2022</v>
      </c>
      <c r="M3272" s="184"/>
      <c r="N3272" s="183" t="s">
        <v>34</v>
      </c>
      <c r="O3272" s="184"/>
    </row>
    <row r="3273" spans="1:15" s="176" customFormat="1" ht="15" x14ac:dyDescent="0.15">
      <c r="A3273" s="183" t="s">
        <v>20</v>
      </c>
      <c r="B3273" s="183" t="s">
        <v>54</v>
      </c>
      <c r="C3273" s="184"/>
      <c r="D3273" s="183" t="s">
        <v>23</v>
      </c>
      <c r="E3273" s="184"/>
      <c r="F3273" s="185">
        <v>44973</v>
      </c>
      <c r="G3273" s="183" t="s">
        <v>572</v>
      </c>
      <c r="H3273" s="186">
        <v>-1120000</v>
      </c>
      <c r="I3273" s="183" t="s">
        <v>19</v>
      </c>
      <c r="J3273" s="183">
        <v>-1545</v>
      </c>
      <c r="K3273" s="184"/>
      <c r="L3273" s="183">
        <v>2022</v>
      </c>
      <c r="M3273" s="184"/>
      <c r="N3273" s="183" t="s">
        <v>34</v>
      </c>
      <c r="O3273" s="183" t="s">
        <v>579</v>
      </c>
    </row>
    <row r="3274" spans="1:15" s="176" customFormat="1" ht="15" x14ac:dyDescent="0.15">
      <c r="A3274" s="183" t="s">
        <v>20</v>
      </c>
      <c r="B3274" s="183" t="s">
        <v>54</v>
      </c>
      <c r="C3274" s="184"/>
      <c r="D3274" s="183" t="s">
        <v>23</v>
      </c>
      <c r="E3274" s="184"/>
      <c r="F3274" s="185">
        <v>44973</v>
      </c>
      <c r="G3274" s="183" t="s">
        <v>572</v>
      </c>
      <c r="H3274" s="186">
        <v>1120000</v>
      </c>
      <c r="I3274" s="183" t="s">
        <v>19</v>
      </c>
      <c r="J3274" s="183">
        <v>1545</v>
      </c>
      <c r="K3274" s="184"/>
      <c r="L3274" s="183">
        <v>2022</v>
      </c>
      <c r="M3274" s="184"/>
      <c r="N3274" s="183" t="s">
        <v>34</v>
      </c>
      <c r="O3274" s="184"/>
    </row>
    <row r="3275" spans="1:15" s="176" customFormat="1" ht="15" x14ac:dyDescent="0.15">
      <c r="A3275" s="183" t="s">
        <v>20</v>
      </c>
      <c r="B3275" s="183" t="s">
        <v>54</v>
      </c>
      <c r="C3275" s="184"/>
      <c r="D3275" s="183" t="s">
        <v>23</v>
      </c>
      <c r="E3275" s="184"/>
      <c r="F3275" s="185">
        <v>44974</v>
      </c>
      <c r="G3275" s="183" t="s">
        <v>572</v>
      </c>
      <c r="H3275" s="186">
        <v>-1360000</v>
      </c>
      <c r="I3275" s="183" t="s">
        <v>19</v>
      </c>
      <c r="J3275" s="183">
        <v>-1876</v>
      </c>
      <c r="K3275" s="184"/>
      <c r="L3275" s="183">
        <v>2022</v>
      </c>
      <c r="M3275" s="184"/>
      <c r="N3275" s="183" t="s">
        <v>34</v>
      </c>
      <c r="O3275" s="183" t="s">
        <v>579</v>
      </c>
    </row>
    <row r="3276" spans="1:15" s="176" customFormat="1" ht="15" x14ac:dyDescent="0.15">
      <c r="A3276" s="183" t="s">
        <v>20</v>
      </c>
      <c r="B3276" s="183" t="s">
        <v>54</v>
      </c>
      <c r="C3276" s="184"/>
      <c r="D3276" s="183" t="s">
        <v>23</v>
      </c>
      <c r="E3276" s="184"/>
      <c r="F3276" s="185">
        <v>44974</v>
      </c>
      <c r="G3276" s="183" t="s">
        <v>572</v>
      </c>
      <c r="H3276" s="186">
        <v>1360000</v>
      </c>
      <c r="I3276" s="183" t="s">
        <v>19</v>
      </c>
      <c r="J3276" s="183">
        <v>1876</v>
      </c>
      <c r="K3276" s="184"/>
      <c r="L3276" s="183">
        <v>2022</v>
      </c>
      <c r="M3276" s="184"/>
      <c r="N3276" s="183" t="s">
        <v>34</v>
      </c>
      <c r="O3276" s="184"/>
    </row>
    <row r="3277" spans="1:15" s="176" customFormat="1" ht="15" x14ac:dyDescent="0.15">
      <c r="A3277" s="183" t="s">
        <v>20</v>
      </c>
      <c r="B3277" s="183" t="s">
        <v>54</v>
      </c>
      <c r="C3277" s="184"/>
      <c r="D3277" s="183" t="s">
        <v>23</v>
      </c>
      <c r="E3277" s="184"/>
      <c r="F3277" s="185">
        <v>44975</v>
      </c>
      <c r="G3277" s="183" t="s">
        <v>572</v>
      </c>
      <c r="H3277" s="186">
        <v>-920000</v>
      </c>
      <c r="I3277" s="183" t="s">
        <v>19</v>
      </c>
      <c r="J3277" s="183">
        <v>-1269</v>
      </c>
      <c r="K3277" s="184"/>
      <c r="L3277" s="183">
        <v>2022</v>
      </c>
      <c r="M3277" s="184"/>
      <c r="N3277" s="183" t="s">
        <v>34</v>
      </c>
      <c r="O3277" s="183" t="s">
        <v>579</v>
      </c>
    </row>
    <row r="3278" spans="1:15" s="176" customFormat="1" ht="15" x14ac:dyDescent="0.15">
      <c r="A3278" s="183" t="s">
        <v>20</v>
      </c>
      <c r="B3278" s="183" t="s">
        <v>54</v>
      </c>
      <c r="C3278" s="184"/>
      <c r="D3278" s="183" t="s">
        <v>23</v>
      </c>
      <c r="E3278" s="184"/>
      <c r="F3278" s="185">
        <v>44975</v>
      </c>
      <c r="G3278" s="183" t="s">
        <v>572</v>
      </c>
      <c r="H3278" s="186">
        <v>920000</v>
      </c>
      <c r="I3278" s="183" t="s">
        <v>19</v>
      </c>
      <c r="J3278" s="183">
        <v>1269</v>
      </c>
      <c r="K3278" s="184"/>
      <c r="L3278" s="183">
        <v>2022</v>
      </c>
      <c r="M3278" s="184"/>
      <c r="N3278" s="183" t="s">
        <v>34</v>
      </c>
      <c r="O3278" s="184"/>
    </row>
    <row r="3279" spans="1:15" s="176" customFormat="1" ht="15" x14ac:dyDescent="0.15">
      <c r="A3279" s="183" t="s">
        <v>20</v>
      </c>
      <c r="B3279" s="183" t="s">
        <v>54</v>
      </c>
      <c r="C3279" s="184"/>
      <c r="D3279" s="183" t="s">
        <v>23</v>
      </c>
      <c r="E3279" s="184"/>
      <c r="F3279" s="185">
        <v>44976</v>
      </c>
      <c r="G3279" s="183" t="s">
        <v>572</v>
      </c>
      <c r="H3279" s="186">
        <v>360000</v>
      </c>
      <c r="I3279" s="183" t="s">
        <v>19</v>
      </c>
      <c r="J3279" s="183">
        <v>497</v>
      </c>
      <c r="K3279" s="184"/>
      <c r="L3279" s="183">
        <v>2022</v>
      </c>
      <c r="M3279" s="184"/>
      <c r="N3279" s="183" t="s">
        <v>34</v>
      </c>
      <c r="O3279" s="184"/>
    </row>
    <row r="3280" spans="1:15" s="176" customFormat="1" ht="15" x14ac:dyDescent="0.15">
      <c r="A3280" s="183" t="s">
        <v>20</v>
      </c>
      <c r="B3280" s="183" t="s">
        <v>54</v>
      </c>
      <c r="C3280" s="184"/>
      <c r="D3280" s="183" t="s">
        <v>23</v>
      </c>
      <c r="E3280" s="184"/>
      <c r="F3280" s="185">
        <v>44976</v>
      </c>
      <c r="G3280" s="183" t="s">
        <v>572</v>
      </c>
      <c r="H3280" s="186">
        <v>-360000</v>
      </c>
      <c r="I3280" s="183" t="s">
        <v>19</v>
      </c>
      <c r="J3280" s="183">
        <v>-497</v>
      </c>
      <c r="K3280" s="184"/>
      <c r="L3280" s="183">
        <v>2022</v>
      </c>
      <c r="M3280" s="184"/>
      <c r="N3280" s="183" t="s">
        <v>34</v>
      </c>
      <c r="O3280" s="183" t="s">
        <v>579</v>
      </c>
    </row>
    <row r="3281" spans="1:15" s="176" customFormat="1" ht="15" x14ac:dyDescent="0.15">
      <c r="A3281" s="183" t="s">
        <v>20</v>
      </c>
      <c r="B3281" s="183" t="s">
        <v>54</v>
      </c>
      <c r="C3281" s="184"/>
      <c r="D3281" s="183" t="s">
        <v>23</v>
      </c>
      <c r="E3281" s="184"/>
      <c r="F3281" s="185">
        <v>44977</v>
      </c>
      <c r="G3281" s="183" t="s">
        <v>572</v>
      </c>
      <c r="H3281" s="186">
        <v>1240000</v>
      </c>
      <c r="I3281" s="183" t="s">
        <v>19</v>
      </c>
      <c r="J3281" s="183">
        <v>1711</v>
      </c>
      <c r="K3281" s="184"/>
      <c r="L3281" s="183">
        <v>2022</v>
      </c>
      <c r="M3281" s="184"/>
      <c r="N3281" s="183" t="s">
        <v>34</v>
      </c>
      <c r="O3281" s="184"/>
    </row>
    <row r="3282" spans="1:15" s="176" customFormat="1" ht="15" x14ac:dyDescent="0.15">
      <c r="A3282" s="183" t="s">
        <v>20</v>
      </c>
      <c r="B3282" s="183" t="s">
        <v>54</v>
      </c>
      <c r="C3282" s="184"/>
      <c r="D3282" s="183" t="s">
        <v>23</v>
      </c>
      <c r="E3282" s="184"/>
      <c r="F3282" s="185">
        <v>44977</v>
      </c>
      <c r="G3282" s="183" t="s">
        <v>572</v>
      </c>
      <c r="H3282" s="186">
        <v>-1240000</v>
      </c>
      <c r="I3282" s="183" t="s">
        <v>19</v>
      </c>
      <c r="J3282" s="183">
        <v>-1710</v>
      </c>
      <c r="K3282" s="184"/>
      <c r="L3282" s="183">
        <v>2022</v>
      </c>
      <c r="M3282" s="184"/>
      <c r="N3282" s="183" t="s">
        <v>34</v>
      </c>
      <c r="O3282" s="183" t="s">
        <v>579</v>
      </c>
    </row>
    <row r="3283" spans="1:15" s="176" customFormat="1" ht="15" x14ac:dyDescent="0.15">
      <c r="A3283" s="183" t="s">
        <v>20</v>
      </c>
      <c r="B3283" s="183" t="s">
        <v>54</v>
      </c>
      <c r="C3283" s="184"/>
      <c r="D3283" s="183" t="s">
        <v>23</v>
      </c>
      <c r="E3283" s="184"/>
      <c r="F3283" s="185">
        <v>44979</v>
      </c>
      <c r="G3283" s="183" t="s">
        <v>572</v>
      </c>
      <c r="H3283" s="186">
        <v>180000</v>
      </c>
      <c r="I3283" s="183" t="s">
        <v>19</v>
      </c>
      <c r="J3283" s="183">
        <v>248</v>
      </c>
      <c r="K3283" s="184"/>
      <c r="L3283" s="183">
        <v>2022</v>
      </c>
      <c r="M3283" s="184"/>
      <c r="N3283" s="183" t="s">
        <v>34</v>
      </c>
      <c r="O3283" s="184"/>
    </row>
    <row r="3284" spans="1:15" s="176" customFormat="1" ht="15" x14ac:dyDescent="0.15">
      <c r="A3284" s="183" t="s">
        <v>20</v>
      </c>
      <c r="B3284" s="183" t="s">
        <v>54</v>
      </c>
      <c r="C3284" s="184"/>
      <c r="D3284" s="184"/>
      <c r="E3284" s="184"/>
      <c r="F3284" s="185">
        <v>44929</v>
      </c>
      <c r="G3284" s="183" t="s">
        <v>58</v>
      </c>
      <c r="H3284" s="186">
        <v>1320000</v>
      </c>
      <c r="I3284" s="183" t="s">
        <v>19</v>
      </c>
      <c r="J3284" s="184"/>
      <c r="K3284" s="184"/>
      <c r="L3284" s="183">
        <v>2022</v>
      </c>
      <c r="M3284" s="184"/>
      <c r="N3284" s="183" t="s">
        <v>34</v>
      </c>
      <c r="O3284" s="184"/>
    </row>
    <row r="3285" spans="1:15" s="176" customFormat="1" ht="15" x14ac:dyDescent="0.15">
      <c r="A3285" s="183" t="s">
        <v>20</v>
      </c>
      <c r="B3285" s="183" t="s">
        <v>54</v>
      </c>
      <c r="C3285" s="184"/>
      <c r="D3285" s="184"/>
      <c r="E3285" s="184"/>
      <c r="F3285" s="185">
        <v>44929</v>
      </c>
      <c r="G3285" s="183" t="s">
        <v>55</v>
      </c>
      <c r="H3285" s="186">
        <v>5060000</v>
      </c>
      <c r="I3285" s="183" t="s">
        <v>19</v>
      </c>
      <c r="J3285" s="184"/>
      <c r="K3285" s="184"/>
      <c r="L3285" s="183">
        <v>2022</v>
      </c>
      <c r="M3285" s="184"/>
      <c r="N3285" s="183" t="s">
        <v>34</v>
      </c>
      <c r="O3285" s="184"/>
    </row>
    <row r="3286" spans="1:15" s="176" customFormat="1" ht="15" x14ac:dyDescent="0.15">
      <c r="A3286" s="183" t="s">
        <v>20</v>
      </c>
      <c r="B3286" s="183" t="s">
        <v>54</v>
      </c>
      <c r="C3286" s="184"/>
      <c r="D3286" s="184"/>
      <c r="E3286" s="184"/>
      <c r="F3286" s="185">
        <v>44929</v>
      </c>
      <c r="G3286" s="183" t="s">
        <v>57</v>
      </c>
      <c r="H3286" s="186">
        <v>130000</v>
      </c>
      <c r="I3286" s="183" t="s">
        <v>19</v>
      </c>
      <c r="J3286" s="184"/>
      <c r="K3286" s="184"/>
      <c r="L3286" s="183">
        <v>2022</v>
      </c>
      <c r="M3286" s="184"/>
      <c r="N3286" s="183" t="s">
        <v>34</v>
      </c>
      <c r="O3286" s="184"/>
    </row>
    <row r="3287" spans="1:15" s="176" customFormat="1" ht="15" x14ac:dyDescent="0.15">
      <c r="A3287" s="183" t="s">
        <v>20</v>
      </c>
      <c r="B3287" s="183" t="s">
        <v>54</v>
      </c>
      <c r="C3287" s="184"/>
      <c r="D3287" s="184"/>
      <c r="E3287" s="184"/>
      <c r="F3287" s="185">
        <v>44930</v>
      </c>
      <c r="G3287" s="183" t="s">
        <v>55</v>
      </c>
      <c r="H3287" s="186">
        <v>3090000</v>
      </c>
      <c r="I3287" s="183" t="s">
        <v>19</v>
      </c>
      <c r="J3287" s="184"/>
      <c r="K3287" s="184"/>
      <c r="L3287" s="183">
        <v>2022</v>
      </c>
      <c r="M3287" s="184"/>
      <c r="N3287" s="183" t="s">
        <v>34</v>
      </c>
      <c r="O3287" s="184"/>
    </row>
    <row r="3288" spans="1:15" s="176" customFormat="1" ht="15" x14ac:dyDescent="0.15">
      <c r="A3288" s="183" t="s">
        <v>20</v>
      </c>
      <c r="B3288" s="183" t="s">
        <v>54</v>
      </c>
      <c r="C3288" s="184"/>
      <c r="D3288" s="184"/>
      <c r="E3288" s="184"/>
      <c r="F3288" s="185">
        <v>44930</v>
      </c>
      <c r="G3288" s="183" t="s">
        <v>57</v>
      </c>
      <c r="H3288" s="186">
        <v>120000</v>
      </c>
      <c r="I3288" s="183" t="s">
        <v>19</v>
      </c>
      <c r="J3288" s="184"/>
      <c r="K3288" s="184"/>
      <c r="L3288" s="183">
        <v>2022</v>
      </c>
      <c r="M3288" s="184"/>
      <c r="N3288" s="183" t="s">
        <v>34</v>
      </c>
      <c r="O3288" s="184"/>
    </row>
    <row r="3289" spans="1:15" s="176" customFormat="1" ht="15" x14ac:dyDescent="0.15">
      <c r="A3289" s="183" t="s">
        <v>20</v>
      </c>
      <c r="B3289" s="183" t="s">
        <v>54</v>
      </c>
      <c r="C3289" s="184"/>
      <c r="D3289" s="184"/>
      <c r="E3289" s="184"/>
      <c r="F3289" s="185">
        <v>44930</v>
      </c>
      <c r="G3289" s="183" t="s">
        <v>58</v>
      </c>
      <c r="H3289" s="186">
        <v>2760000</v>
      </c>
      <c r="I3289" s="183" t="s">
        <v>19</v>
      </c>
      <c r="J3289" s="184"/>
      <c r="K3289" s="184"/>
      <c r="L3289" s="183">
        <v>2022</v>
      </c>
      <c r="M3289" s="184"/>
      <c r="N3289" s="183" t="s">
        <v>34</v>
      </c>
      <c r="O3289" s="184"/>
    </row>
    <row r="3290" spans="1:15" s="176" customFormat="1" ht="15" x14ac:dyDescent="0.15">
      <c r="A3290" s="183" t="s">
        <v>20</v>
      </c>
      <c r="B3290" s="183" t="s">
        <v>54</v>
      </c>
      <c r="C3290" s="184"/>
      <c r="D3290" s="184"/>
      <c r="E3290" s="184"/>
      <c r="F3290" s="185">
        <v>44931</v>
      </c>
      <c r="G3290" s="183" t="s">
        <v>57</v>
      </c>
      <c r="H3290" s="186">
        <v>90000</v>
      </c>
      <c r="I3290" s="183" t="s">
        <v>19</v>
      </c>
      <c r="J3290" s="184"/>
      <c r="K3290" s="184"/>
      <c r="L3290" s="183">
        <v>2022</v>
      </c>
      <c r="M3290" s="184"/>
      <c r="N3290" s="183" t="s">
        <v>34</v>
      </c>
      <c r="O3290" s="184"/>
    </row>
    <row r="3291" spans="1:15" s="176" customFormat="1" ht="15" x14ac:dyDescent="0.15">
      <c r="A3291" s="183" t="s">
        <v>20</v>
      </c>
      <c r="B3291" s="183" t="s">
        <v>54</v>
      </c>
      <c r="C3291" s="184"/>
      <c r="D3291" s="184"/>
      <c r="E3291" s="184"/>
      <c r="F3291" s="185">
        <v>44931</v>
      </c>
      <c r="G3291" s="183" t="s">
        <v>58</v>
      </c>
      <c r="H3291" s="186">
        <v>890000</v>
      </c>
      <c r="I3291" s="183" t="s">
        <v>19</v>
      </c>
      <c r="J3291" s="184"/>
      <c r="K3291" s="184"/>
      <c r="L3291" s="183">
        <v>2022</v>
      </c>
      <c r="M3291" s="184"/>
      <c r="N3291" s="183" t="s">
        <v>34</v>
      </c>
      <c r="O3291" s="184"/>
    </row>
    <row r="3292" spans="1:15" s="176" customFormat="1" ht="15" x14ac:dyDescent="0.15">
      <c r="A3292" s="183" t="s">
        <v>20</v>
      </c>
      <c r="B3292" s="183" t="s">
        <v>54</v>
      </c>
      <c r="C3292" s="184"/>
      <c r="D3292" s="184"/>
      <c r="E3292" s="184"/>
      <c r="F3292" s="185">
        <v>44931</v>
      </c>
      <c r="G3292" s="183" t="s">
        <v>55</v>
      </c>
      <c r="H3292" s="186">
        <v>1660000</v>
      </c>
      <c r="I3292" s="183" t="s">
        <v>19</v>
      </c>
      <c r="J3292" s="184"/>
      <c r="K3292" s="184"/>
      <c r="L3292" s="183">
        <v>2022</v>
      </c>
      <c r="M3292" s="184"/>
      <c r="N3292" s="183" t="s">
        <v>34</v>
      </c>
      <c r="O3292" s="184"/>
    </row>
    <row r="3293" spans="1:15" s="176" customFormat="1" ht="15" x14ac:dyDescent="0.15">
      <c r="A3293" s="183" t="s">
        <v>20</v>
      </c>
      <c r="B3293" s="183" t="s">
        <v>54</v>
      </c>
      <c r="C3293" s="184"/>
      <c r="D3293" s="184"/>
      <c r="E3293" s="184"/>
      <c r="F3293" s="185">
        <v>44931</v>
      </c>
      <c r="G3293" s="183" t="s">
        <v>56</v>
      </c>
      <c r="H3293" s="186">
        <v>80000</v>
      </c>
      <c r="I3293" s="183" t="s">
        <v>19</v>
      </c>
      <c r="J3293" s="184"/>
      <c r="K3293" s="184"/>
      <c r="L3293" s="183">
        <v>2022</v>
      </c>
      <c r="M3293" s="184"/>
      <c r="N3293" s="183" t="s">
        <v>34</v>
      </c>
      <c r="O3293" s="184"/>
    </row>
    <row r="3294" spans="1:15" s="176" customFormat="1" ht="15" x14ac:dyDescent="0.15">
      <c r="A3294" s="183" t="s">
        <v>20</v>
      </c>
      <c r="B3294" s="183" t="s">
        <v>54</v>
      </c>
      <c r="C3294" s="184"/>
      <c r="D3294" s="184"/>
      <c r="E3294" s="184"/>
      <c r="F3294" s="185">
        <v>44932</v>
      </c>
      <c r="G3294" s="183" t="s">
        <v>57</v>
      </c>
      <c r="H3294" s="186">
        <v>60000</v>
      </c>
      <c r="I3294" s="183" t="s">
        <v>19</v>
      </c>
      <c r="J3294" s="184"/>
      <c r="K3294" s="184"/>
      <c r="L3294" s="183">
        <v>2022</v>
      </c>
      <c r="M3294" s="184"/>
      <c r="N3294" s="183" t="s">
        <v>34</v>
      </c>
      <c r="O3294" s="184"/>
    </row>
    <row r="3295" spans="1:15" s="176" customFormat="1" ht="15" x14ac:dyDescent="0.15">
      <c r="A3295" s="183" t="s">
        <v>20</v>
      </c>
      <c r="B3295" s="183" t="s">
        <v>54</v>
      </c>
      <c r="C3295" s="184"/>
      <c r="D3295" s="184"/>
      <c r="E3295" s="184"/>
      <c r="F3295" s="185">
        <v>44932</v>
      </c>
      <c r="G3295" s="183" t="s">
        <v>55</v>
      </c>
      <c r="H3295" s="186">
        <v>2730000</v>
      </c>
      <c r="I3295" s="183" t="s">
        <v>19</v>
      </c>
      <c r="J3295" s="184"/>
      <c r="K3295" s="184"/>
      <c r="L3295" s="183">
        <v>2022</v>
      </c>
      <c r="M3295" s="184"/>
      <c r="N3295" s="183" t="s">
        <v>34</v>
      </c>
      <c r="O3295" s="184"/>
    </row>
    <row r="3296" spans="1:15" s="176" customFormat="1" ht="15" x14ac:dyDescent="0.15">
      <c r="A3296" s="183" t="s">
        <v>20</v>
      </c>
      <c r="B3296" s="183" t="s">
        <v>54</v>
      </c>
      <c r="C3296" s="184"/>
      <c r="D3296" s="184"/>
      <c r="E3296" s="184"/>
      <c r="F3296" s="185">
        <v>44932</v>
      </c>
      <c r="G3296" s="183" t="s">
        <v>58</v>
      </c>
      <c r="H3296" s="186">
        <v>2560000</v>
      </c>
      <c r="I3296" s="183" t="s">
        <v>19</v>
      </c>
      <c r="J3296" s="184"/>
      <c r="K3296" s="184"/>
      <c r="L3296" s="183">
        <v>2022</v>
      </c>
      <c r="M3296" s="184"/>
      <c r="N3296" s="183" t="s">
        <v>34</v>
      </c>
      <c r="O3296" s="184"/>
    </row>
    <row r="3297" spans="1:15" s="176" customFormat="1" ht="15" x14ac:dyDescent="0.15">
      <c r="A3297" s="183" t="s">
        <v>20</v>
      </c>
      <c r="B3297" s="183" t="s">
        <v>54</v>
      </c>
      <c r="C3297" s="184"/>
      <c r="D3297" s="184"/>
      <c r="E3297" s="184"/>
      <c r="F3297" s="185">
        <v>44932</v>
      </c>
      <c r="G3297" s="183" t="s">
        <v>56</v>
      </c>
      <c r="H3297" s="186">
        <v>910000</v>
      </c>
      <c r="I3297" s="183" t="s">
        <v>19</v>
      </c>
      <c r="J3297" s="184"/>
      <c r="K3297" s="184"/>
      <c r="L3297" s="183">
        <v>2022</v>
      </c>
      <c r="M3297" s="184"/>
      <c r="N3297" s="183" t="s">
        <v>34</v>
      </c>
      <c r="O3297" s="184"/>
    </row>
    <row r="3298" spans="1:15" s="176" customFormat="1" ht="15" x14ac:dyDescent="0.15">
      <c r="A3298" s="183" t="s">
        <v>20</v>
      </c>
      <c r="B3298" s="183" t="s">
        <v>54</v>
      </c>
      <c r="C3298" s="184"/>
      <c r="D3298" s="184"/>
      <c r="E3298" s="184"/>
      <c r="F3298" s="185">
        <v>44935</v>
      </c>
      <c r="G3298" s="183" t="s">
        <v>57</v>
      </c>
      <c r="H3298" s="186">
        <v>90000</v>
      </c>
      <c r="I3298" s="183" t="s">
        <v>19</v>
      </c>
      <c r="J3298" s="184"/>
      <c r="K3298" s="184"/>
      <c r="L3298" s="183">
        <v>2022</v>
      </c>
      <c r="M3298" s="184"/>
      <c r="N3298" s="183" t="s">
        <v>34</v>
      </c>
      <c r="O3298" s="184"/>
    </row>
    <row r="3299" spans="1:15" s="176" customFormat="1" ht="15" x14ac:dyDescent="0.15">
      <c r="A3299" s="183" t="s">
        <v>20</v>
      </c>
      <c r="B3299" s="183" t="s">
        <v>54</v>
      </c>
      <c r="C3299" s="184"/>
      <c r="D3299" s="184"/>
      <c r="E3299" s="184"/>
      <c r="F3299" s="185">
        <v>44935</v>
      </c>
      <c r="G3299" s="183" t="s">
        <v>55</v>
      </c>
      <c r="H3299" s="186">
        <v>1970000</v>
      </c>
      <c r="I3299" s="183" t="s">
        <v>19</v>
      </c>
      <c r="J3299" s="184"/>
      <c r="K3299" s="184"/>
      <c r="L3299" s="183">
        <v>2022</v>
      </c>
      <c r="M3299" s="184"/>
      <c r="N3299" s="183" t="s">
        <v>34</v>
      </c>
      <c r="O3299" s="184"/>
    </row>
    <row r="3300" spans="1:15" s="176" customFormat="1" ht="15" x14ac:dyDescent="0.15">
      <c r="A3300" s="183" t="s">
        <v>20</v>
      </c>
      <c r="B3300" s="183" t="s">
        <v>54</v>
      </c>
      <c r="C3300" s="184"/>
      <c r="D3300" s="184"/>
      <c r="E3300" s="184"/>
      <c r="F3300" s="185">
        <v>44935</v>
      </c>
      <c r="G3300" s="183" t="s">
        <v>58</v>
      </c>
      <c r="H3300" s="186">
        <v>1190000</v>
      </c>
      <c r="I3300" s="183" t="s">
        <v>19</v>
      </c>
      <c r="J3300" s="184"/>
      <c r="K3300" s="184"/>
      <c r="L3300" s="183">
        <v>2022</v>
      </c>
      <c r="M3300" s="184"/>
      <c r="N3300" s="183" t="s">
        <v>34</v>
      </c>
      <c r="O3300" s="184"/>
    </row>
    <row r="3301" spans="1:15" s="176" customFormat="1" ht="15" x14ac:dyDescent="0.15">
      <c r="A3301" s="183" t="s">
        <v>20</v>
      </c>
      <c r="B3301" s="183" t="s">
        <v>54</v>
      </c>
      <c r="C3301" s="184"/>
      <c r="D3301" s="184"/>
      <c r="E3301" s="184"/>
      <c r="F3301" s="185">
        <v>44935</v>
      </c>
      <c r="G3301" s="183" t="s">
        <v>56</v>
      </c>
      <c r="H3301" s="186">
        <v>270000</v>
      </c>
      <c r="I3301" s="183" t="s">
        <v>19</v>
      </c>
      <c r="J3301" s="184"/>
      <c r="K3301" s="184"/>
      <c r="L3301" s="183">
        <v>2022</v>
      </c>
      <c r="M3301" s="184"/>
      <c r="N3301" s="183" t="s">
        <v>34</v>
      </c>
      <c r="O3301" s="184"/>
    </row>
    <row r="3302" spans="1:15" s="176" customFormat="1" ht="15" x14ac:dyDescent="0.15">
      <c r="A3302" s="183" t="s">
        <v>20</v>
      </c>
      <c r="B3302" s="183" t="s">
        <v>54</v>
      </c>
      <c r="C3302" s="184"/>
      <c r="D3302" s="184"/>
      <c r="E3302" s="184"/>
      <c r="F3302" s="185">
        <v>44936</v>
      </c>
      <c r="G3302" s="183" t="s">
        <v>57</v>
      </c>
      <c r="H3302" s="186">
        <v>50000</v>
      </c>
      <c r="I3302" s="183" t="s">
        <v>19</v>
      </c>
      <c r="J3302" s="184"/>
      <c r="K3302" s="184"/>
      <c r="L3302" s="183">
        <v>2022</v>
      </c>
      <c r="M3302" s="184"/>
      <c r="N3302" s="183" t="s">
        <v>34</v>
      </c>
      <c r="O3302" s="184"/>
    </row>
    <row r="3303" spans="1:15" s="176" customFormat="1" ht="15" x14ac:dyDescent="0.15">
      <c r="A3303" s="183" t="s">
        <v>20</v>
      </c>
      <c r="B3303" s="183" t="s">
        <v>54</v>
      </c>
      <c r="C3303" s="184"/>
      <c r="D3303" s="184"/>
      <c r="E3303" s="184"/>
      <c r="F3303" s="185">
        <v>44936</v>
      </c>
      <c r="G3303" s="183" t="s">
        <v>55</v>
      </c>
      <c r="H3303" s="186">
        <v>2970000</v>
      </c>
      <c r="I3303" s="183" t="s">
        <v>19</v>
      </c>
      <c r="J3303" s="184"/>
      <c r="K3303" s="184"/>
      <c r="L3303" s="183">
        <v>2022</v>
      </c>
      <c r="M3303" s="184"/>
      <c r="N3303" s="183" t="s">
        <v>34</v>
      </c>
      <c r="O3303" s="184"/>
    </row>
    <row r="3304" spans="1:15" s="176" customFormat="1" ht="15" x14ac:dyDescent="0.15">
      <c r="A3304" s="183" t="s">
        <v>20</v>
      </c>
      <c r="B3304" s="183" t="s">
        <v>54</v>
      </c>
      <c r="C3304" s="184"/>
      <c r="D3304" s="184"/>
      <c r="E3304" s="184"/>
      <c r="F3304" s="185">
        <v>44936</v>
      </c>
      <c r="G3304" s="183" t="s">
        <v>56</v>
      </c>
      <c r="H3304" s="186">
        <v>80000</v>
      </c>
      <c r="I3304" s="183" t="s">
        <v>19</v>
      </c>
      <c r="J3304" s="184"/>
      <c r="K3304" s="184"/>
      <c r="L3304" s="183">
        <v>2022</v>
      </c>
      <c r="M3304" s="184"/>
      <c r="N3304" s="183" t="s">
        <v>34</v>
      </c>
      <c r="O3304" s="184"/>
    </row>
    <row r="3305" spans="1:15" s="176" customFormat="1" ht="15" x14ac:dyDescent="0.15">
      <c r="A3305" s="183" t="s">
        <v>20</v>
      </c>
      <c r="B3305" s="183" t="s">
        <v>54</v>
      </c>
      <c r="C3305" s="184"/>
      <c r="D3305" s="184"/>
      <c r="E3305" s="184"/>
      <c r="F3305" s="185">
        <v>44936</v>
      </c>
      <c r="G3305" s="183" t="s">
        <v>58</v>
      </c>
      <c r="H3305" s="186">
        <v>3640000</v>
      </c>
      <c r="I3305" s="183" t="s">
        <v>19</v>
      </c>
      <c r="J3305" s="184"/>
      <c r="K3305" s="184"/>
      <c r="L3305" s="183">
        <v>2022</v>
      </c>
      <c r="M3305" s="184"/>
      <c r="N3305" s="183" t="s">
        <v>34</v>
      </c>
      <c r="O3305" s="184"/>
    </row>
    <row r="3306" spans="1:15" s="176" customFormat="1" ht="15" x14ac:dyDescent="0.15">
      <c r="A3306" s="183" t="s">
        <v>20</v>
      </c>
      <c r="B3306" s="183" t="s">
        <v>54</v>
      </c>
      <c r="C3306" s="184"/>
      <c r="D3306" s="184"/>
      <c r="E3306" s="184"/>
      <c r="F3306" s="185">
        <v>44937</v>
      </c>
      <c r="G3306" s="183" t="s">
        <v>56</v>
      </c>
      <c r="H3306" s="186">
        <v>170000</v>
      </c>
      <c r="I3306" s="183" t="s">
        <v>19</v>
      </c>
      <c r="J3306" s="184"/>
      <c r="K3306" s="184"/>
      <c r="L3306" s="183">
        <v>2022</v>
      </c>
      <c r="M3306" s="184"/>
      <c r="N3306" s="183" t="s">
        <v>34</v>
      </c>
      <c r="O3306" s="184"/>
    </row>
    <row r="3307" spans="1:15" s="176" customFormat="1" ht="15" x14ac:dyDescent="0.15">
      <c r="A3307" s="183" t="s">
        <v>20</v>
      </c>
      <c r="B3307" s="183" t="s">
        <v>54</v>
      </c>
      <c r="C3307" s="184"/>
      <c r="D3307" s="184"/>
      <c r="E3307" s="184"/>
      <c r="F3307" s="185">
        <v>44937</v>
      </c>
      <c r="G3307" s="183" t="s">
        <v>55</v>
      </c>
      <c r="H3307" s="186">
        <v>2050000</v>
      </c>
      <c r="I3307" s="183" t="s">
        <v>19</v>
      </c>
      <c r="J3307" s="184"/>
      <c r="K3307" s="184"/>
      <c r="L3307" s="183">
        <v>2022</v>
      </c>
      <c r="M3307" s="184"/>
      <c r="N3307" s="183" t="s">
        <v>34</v>
      </c>
      <c r="O3307" s="184"/>
    </row>
    <row r="3308" spans="1:15" s="176" customFormat="1" ht="15" x14ac:dyDescent="0.15">
      <c r="A3308" s="183" t="s">
        <v>20</v>
      </c>
      <c r="B3308" s="183" t="s">
        <v>54</v>
      </c>
      <c r="C3308" s="184"/>
      <c r="D3308" s="184"/>
      <c r="E3308" s="184"/>
      <c r="F3308" s="185">
        <v>44937</v>
      </c>
      <c r="G3308" s="183" t="s">
        <v>58</v>
      </c>
      <c r="H3308" s="186">
        <v>1590000</v>
      </c>
      <c r="I3308" s="183" t="s">
        <v>19</v>
      </c>
      <c r="J3308" s="184"/>
      <c r="K3308" s="184"/>
      <c r="L3308" s="183">
        <v>2022</v>
      </c>
      <c r="M3308" s="184"/>
      <c r="N3308" s="183" t="s">
        <v>34</v>
      </c>
      <c r="O3308" s="184"/>
    </row>
    <row r="3309" spans="1:15" s="176" customFormat="1" ht="15" x14ac:dyDescent="0.15">
      <c r="A3309" s="183" t="s">
        <v>20</v>
      </c>
      <c r="B3309" s="183" t="s">
        <v>54</v>
      </c>
      <c r="C3309" s="184"/>
      <c r="D3309" s="184"/>
      <c r="E3309" s="184"/>
      <c r="F3309" s="185">
        <v>44937</v>
      </c>
      <c r="G3309" s="183" t="s">
        <v>57</v>
      </c>
      <c r="H3309" s="186">
        <v>100000</v>
      </c>
      <c r="I3309" s="183" t="s">
        <v>19</v>
      </c>
      <c r="J3309" s="184"/>
      <c r="K3309" s="184"/>
      <c r="L3309" s="183">
        <v>2022</v>
      </c>
      <c r="M3309" s="184"/>
      <c r="N3309" s="183" t="s">
        <v>34</v>
      </c>
      <c r="O3309" s="184"/>
    </row>
    <row r="3310" spans="1:15" s="176" customFormat="1" ht="15" x14ac:dyDescent="0.15">
      <c r="A3310" s="183" t="s">
        <v>20</v>
      </c>
      <c r="B3310" s="183" t="s">
        <v>54</v>
      </c>
      <c r="C3310" s="184"/>
      <c r="D3310" s="184"/>
      <c r="E3310" s="184"/>
      <c r="F3310" s="185">
        <v>44938</v>
      </c>
      <c r="G3310" s="183" t="s">
        <v>58</v>
      </c>
      <c r="H3310" s="186">
        <v>2930000</v>
      </c>
      <c r="I3310" s="183" t="s">
        <v>19</v>
      </c>
      <c r="J3310" s="184"/>
      <c r="K3310" s="184"/>
      <c r="L3310" s="183">
        <v>2022</v>
      </c>
      <c r="M3310" s="184"/>
      <c r="N3310" s="183" t="s">
        <v>34</v>
      </c>
      <c r="O3310" s="184"/>
    </row>
    <row r="3311" spans="1:15" s="176" customFormat="1" ht="15" x14ac:dyDescent="0.15">
      <c r="A3311" s="183" t="s">
        <v>20</v>
      </c>
      <c r="B3311" s="183" t="s">
        <v>54</v>
      </c>
      <c r="C3311" s="184"/>
      <c r="D3311" s="184"/>
      <c r="E3311" s="184"/>
      <c r="F3311" s="185">
        <v>44938</v>
      </c>
      <c r="G3311" s="183" t="s">
        <v>57</v>
      </c>
      <c r="H3311" s="186">
        <v>130000</v>
      </c>
      <c r="I3311" s="183" t="s">
        <v>19</v>
      </c>
      <c r="J3311" s="184"/>
      <c r="K3311" s="184"/>
      <c r="L3311" s="183">
        <v>2022</v>
      </c>
      <c r="M3311" s="184"/>
      <c r="N3311" s="183" t="s">
        <v>34</v>
      </c>
      <c r="O3311" s="184"/>
    </row>
    <row r="3312" spans="1:15" s="176" customFormat="1" ht="15" x14ac:dyDescent="0.15">
      <c r="A3312" s="183" t="s">
        <v>20</v>
      </c>
      <c r="B3312" s="183" t="s">
        <v>54</v>
      </c>
      <c r="C3312" s="184"/>
      <c r="D3312" s="184"/>
      <c r="E3312" s="184"/>
      <c r="F3312" s="185">
        <v>44938</v>
      </c>
      <c r="G3312" s="183" t="s">
        <v>55</v>
      </c>
      <c r="H3312" s="186">
        <v>3840000</v>
      </c>
      <c r="I3312" s="183" t="s">
        <v>19</v>
      </c>
      <c r="J3312" s="184"/>
      <c r="K3312" s="184"/>
      <c r="L3312" s="183">
        <v>2022</v>
      </c>
      <c r="M3312" s="184"/>
      <c r="N3312" s="183" t="s">
        <v>34</v>
      </c>
      <c r="O3312" s="184"/>
    </row>
    <row r="3313" spans="1:15" s="176" customFormat="1" ht="15" x14ac:dyDescent="0.15">
      <c r="A3313" s="183" t="s">
        <v>20</v>
      </c>
      <c r="B3313" s="183" t="s">
        <v>54</v>
      </c>
      <c r="C3313" s="184"/>
      <c r="D3313" s="184"/>
      <c r="E3313" s="184"/>
      <c r="F3313" s="185">
        <v>44938</v>
      </c>
      <c r="G3313" s="183" t="s">
        <v>56</v>
      </c>
      <c r="H3313" s="186">
        <v>210000</v>
      </c>
      <c r="I3313" s="183" t="s">
        <v>19</v>
      </c>
      <c r="J3313" s="184"/>
      <c r="K3313" s="184"/>
      <c r="L3313" s="183">
        <v>2022</v>
      </c>
      <c r="M3313" s="184"/>
      <c r="N3313" s="183" t="s">
        <v>34</v>
      </c>
      <c r="O3313" s="184"/>
    </row>
    <row r="3314" spans="1:15" s="176" customFormat="1" ht="15" x14ac:dyDescent="0.15">
      <c r="A3314" s="183" t="s">
        <v>20</v>
      </c>
      <c r="B3314" s="183" t="s">
        <v>54</v>
      </c>
      <c r="C3314" s="184"/>
      <c r="D3314" s="184"/>
      <c r="E3314" s="184"/>
      <c r="F3314" s="185">
        <v>44939</v>
      </c>
      <c r="G3314" s="183" t="s">
        <v>58</v>
      </c>
      <c r="H3314" s="186">
        <v>1890000</v>
      </c>
      <c r="I3314" s="183" t="s">
        <v>19</v>
      </c>
      <c r="J3314" s="184"/>
      <c r="K3314" s="184"/>
      <c r="L3314" s="183">
        <v>2022</v>
      </c>
      <c r="M3314" s="184"/>
      <c r="N3314" s="183" t="s">
        <v>34</v>
      </c>
      <c r="O3314" s="184"/>
    </row>
    <row r="3315" spans="1:15" s="176" customFormat="1" ht="15" x14ac:dyDescent="0.15">
      <c r="A3315" s="183" t="s">
        <v>20</v>
      </c>
      <c r="B3315" s="183" t="s">
        <v>54</v>
      </c>
      <c r="C3315" s="184"/>
      <c r="D3315" s="184"/>
      <c r="E3315" s="184"/>
      <c r="F3315" s="185">
        <v>44939</v>
      </c>
      <c r="G3315" s="183" t="s">
        <v>55</v>
      </c>
      <c r="H3315" s="186">
        <v>900000</v>
      </c>
      <c r="I3315" s="183" t="s">
        <v>19</v>
      </c>
      <c r="J3315" s="184"/>
      <c r="K3315" s="184"/>
      <c r="L3315" s="183">
        <v>2022</v>
      </c>
      <c r="M3315" s="184"/>
      <c r="N3315" s="183" t="s">
        <v>34</v>
      </c>
      <c r="O3315" s="184"/>
    </row>
    <row r="3316" spans="1:15" s="176" customFormat="1" ht="15" x14ac:dyDescent="0.15">
      <c r="A3316" s="183" t="s">
        <v>20</v>
      </c>
      <c r="B3316" s="183" t="s">
        <v>54</v>
      </c>
      <c r="C3316" s="184"/>
      <c r="D3316" s="184"/>
      <c r="E3316" s="184"/>
      <c r="F3316" s="185">
        <v>44939</v>
      </c>
      <c r="G3316" s="183" t="s">
        <v>57</v>
      </c>
      <c r="H3316" s="186">
        <v>40000</v>
      </c>
      <c r="I3316" s="183" t="s">
        <v>19</v>
      </c>
      <c r="J3316" s="184"/>
      <c r="K3316" s="184"/>
      <c r="L3316" s="183">
        <v>2022</v>
      </c>
      <c r="M3316" s="184"/>
      <c r="N3316" s="183" t="s">
        <v>34</v>
      </c>
      <c r="O3316" s="184"/>
    </row>
    <row r="3317" spans="1:15" s="176" customFormat="1" ht="15" x14ac:dyDescent="0.15">
      <c r="A3317" s="183" t="s">
        <v>20</v>
      </c>
      <c r="B3317" s="183" t="s">
        <v>54</v>
      </c>
      <c r="C3317" s="184"/>
      <c r="D3317" s="184"/>
      <c r="E3317" s="184"/>
      <c r="F3317" s="185">
        <v>44939</v>
      </c>
      <c r="G3317" s="183" t="s">
        <v>56</v>
      </c>
      <c r="H3317" s="186">
        <v>350000</v>
      </c>
      <c r="I3317" s="183" t="s">
        <v>19</v>
      </c>
      <c r="J3317" s="184"/>
      <c r="K3317" s="184"/>
      <c r="L3317" s="183">
        <v>2022</v>
      </c>
      <c r="M3317" s="184"/>
      <c r="N3317" s="183" t="s">
        <v>34</v>
      </c>
      <c r="O3317" s="184"/>
    </row>
    <row r="3318" spans="1:15" s="176" customFormat="1" ht="15" x14ac:dyDescent="0.15">
      <c r="A3318" s="183" t="s">
        <v>20</v>
      </c>
      <c r="B3318" s="183" t="s">
        <v>54</v>
      </c>
      <c r="C3318" s="184"/>
      <c r="D3318" s="184"/>
      <c r="E3318" s="184"/>
      <c r="F3318" s="185">
        <v>44943</v>
      </c>
      <c r="G3318" s="183" t="s">
        <v>57</v>
      </c>
      <c r="H3318" s="186">
        <v>60000</v>
      </c>
      <c r="I3318" s="183" t="s">
        <v>19</v>
      </c>
      <c r="J3318" s="184"/>
      <c r="K3318" s="184"/>
      <c r="L3318" s="183">
        <v>2022</v>
      </c>
      <c r="M3318" s="184"/>
      <c r="N3318" s="183" t="s">
        <v>34</v>
      </c>
      <c r="O3318" s="184"/>
    </row>
    <row r="3319" spans="1:15" s="176" customFormat="1" ht="15" x14ac:dyDescent="0.15">
      <c r="A3319" s="183" t="s">
        <v>20</v>
      </c>
      <c r="B3319" s="183" t="s">
        <v>54</v>
      </c>
      <c r="C3319" s="184"/>
      <c r="D3319" s="184"/>
      <c r="E3319" s="184"/>
      <c r="F3319" s="185">
        <v>44943</v>
      </c>
      <c r="G3319" s="183" t="s">
        <v>55</v>
      </c>
      <c r="H3319" s="186">
        <v>2730000</v>
      </c>
      <c r="I3319" s="183" t="s">
        <v>19</v>
      </c>
      <c r="J3319" s="184"/>
      <c r="K3319" s="184"/>
      <c r="L3319" s="183">
        <v>2022</v>
      </c>
      <c r="M3319" s="184"/>
      <c r="N3319" s="183" t="s">
        <v>34</v>
      </c>
      <c r="O3319" s="184"/>
    </row>
    <row r="3320" spans="1:15" s="176" customFormat="1" ht="15" x14ac:dyDescent="0.15">
      <c r="A3320" s="183" t="s">
        <v>20</v>
      </c>
      <c r="B3320" s="183" t="s">
        <v>54</v>
      </c>
      <c r="C3320" s="184"/>
      <c r="D3320" s="184"/>
      <c r="E3320" s="184"/>
      <c r="F3320" s="185">
        <v>44943</v>
      </c>
      <c r="G3320" s="183" t="s">
        <v>58</v>
      </c>
      <c r="H3320" s="186">
        <v>1450000</v>
      </c>
      <c r="I3320" s="183" t="s">
        <v>19</v>
      </c>
      <c r="J3320" s="184"/>
      <c r="K3320" s="184"/>
      <c r="L3320" s="183">
        <v>2022</v>
      </c>
      <c r="M3320" s="184"/>
      <c r="N3320" s="183" t="s">
        <v>34</v>
      </c>
      <c r="O3320" s="184"/>
    </row>
    <row r="3321" spans="1:15" s="176" customFormat="1" ht="15" x14ac:dyDescent="0.15">
      <c r="A3321" s="183" t="s">
        <v>20</v>
      </c>
      <c r="B3321" s="183" t="s">
        <v>54</v>
      </c>
      <c r="C3321" s="184"/>
      <c r="D3321" s="184"/>
      <c r="E3321" s="184"/>
      <c r="F3321" s="185">
        <v>44943</v>
      </c>
      <c r="G3321" s="183" t="s">
        <v>56</v>
      </c>
      <c r="H3321" s="186">
        <v>180000</v>
      </c>
      <c r="I3321" s="183" t="s">
        <v>19</v>
      </c>
      <c r="J3321" s="184"/>
      <c r="K3321" s="184"/>
      <c r="L3321" s="183">
        <v>2022</v>
      </c>
      <c r="M3321" s="184"/>
      <c r="N3321" s="183" t="s">
        <v>34</v>
      </c>
      <c r="O3321" s="184"/>
    </row>
    <row r="3322" spans="1:15" s="176" customFormat="1" ht="15" x14ac:dyDescent="0.15">
      <c r="A3322" s="183" t="s">
        <v>20</v>
      </c>
      <c r="B3322" s="183" t="s">
        <v>54</v>
      </c>
      <c r="C3322" s="184"/>
      <c r="D3322" s="184"/>
      <c r="E3322" s="184"/>
      <c r="F3322" s="185">
        <v>44944</v>
      </c>
      <c r="G3322" s="183" t="s">
        <v>58</v>
      </c>
      <c r="H3322" s="186">
        <v>2160000</v>
      </c>
      <c r="I3322" s="183" t="s">
        <v>19</v>
      </c>
      <c r="J3322" s="184"/>
      <c r="K3322" s="184"/>
      <c r="L3322" s="183">
        <v>2022</v>
      </c>
      <c r="M3322" s="184"/>
      <c r="N3322" s="183" t="s">
        <v>34</v>
      </c>
      <c r="O3322" s="184"/>
    </row>
    <row r="3323" spans="1:15" s="176" customFormat="1" ht="15" x14ac:dyDescent="0.15">
      <c r="A3323" s="183" t="s">
        <v>20</v>
      </c>
      <c r="B3323" s="183" t="s">
        <v>54</v>
      </c>
      <c r="C3323" s="184"/>
      <c r="D3323" s="184"/>
      <c r="E3323" s="184"/>
      <c r="F3323" s="185">
        <v>44944</v>
      </c>
      <c r="G3323" s="183" t="s">
        <v>57</v>
      </c>
      <c r="H3323" s="186">
        <v>80000</v>
      </c>
      <c r="I3323" s="183" t="s">
        <v>19</v>
      </c>
      <c r="J3323" s="184"/>
      <c r="K3323" s="184"/>
      <c r="L3323" s="183">
        <v>2022</v>
      </c>
      <c r="M3323" s="184"/>
      <c r="N3323" s="183" t="s">
        <v>34</v>
      </c>
      <c r="O3323" s="184"/>
    </row>
    <row r="3324" spans="1:15" s="176" customFormat="1" ht="15" x14ac:dyDescent="0.15">
      <c r="A3324" s="183" t="s">
        <v>20</v>
      </c>
      <c r="B3324" s="183" t="s">
        <v>54</v>
      </c>
      <c r="C3324" s="184"/>
      <c r="D3324" s="184"/>
      <c r="E3324" s="184"/>
      <c r="F3324" s="185">
        <v>44944</v>
      </c>
      <c r="G3324" s="183" t="s">
        <v>56</v>
      </c>
      <c r="H3324" s="186">
        <v>1540000</v>
      </c>
      <c r="I3324" s="183" t="s">
        <v>19</v>
      </c>
      <c r="J3324" s="184"/>
      <c r="K3324" s="184"/>
      <c r="L3324" s="183">
        <v>2022</v>
      </c>
      <c r="M3324" s="184"/>
      <c r="N3324" s="183" t="s">
        <v>34</v>
      </c>
      <c r="O3324" s="184"/>
    </row>
    <row r="3325" spans="1:15" s="176" customFormat="1" ht="15" x14ac:dyDescent="0.15">
      <c r="A3325" s="183" t="s">
        <v>20</v>
      </c>
      <c r="B3325" s="183" t="s">
        <v>54</v>
      </c>
      <c r="C3325" s="184"/>
      <c r="D3325" s="184"/>
      <c r="E3325" s="184"/>
      <c r="F3325" s="185">
        <v>44944</v>
      </c>
      <c r="G3325" s="183" t="s">
        <v>55</v>
      </c>
      <c r="H3325" s="186">
        <v>4180000</v>
      </c>
      <c r="I3325" s="183" t="s">
        <v>19</v>
      </c>
      <c r="J3325" s="184"/>
      <c r="K3325" s="184"/>
      <c r="L3325" s="183">
        <v>2022</v>
      </c>
      <c r="M3325" s="184"/>
      <c r="N3325" s="183" t="s">
        <v>34</v>
      </c>
      <c r="O3325" s="184"/>
    </row>
    <row r="3326" spans="1:15" s="176" customFormat="1" ht="15" x14ac:dyDescent="0.15">
      <c r="A3326" s="183" t="s">
        <v>20</v>
      </c>
      <c r="B3326" s="183" t="s">
        <v>54</v>
      </c>
      <c r="C3326" s="184"/>
      <c r="D3326" s="184"/>
      <c r="E3326" s="184"/>
      <c r="F3326" s="185">
        <v>44945</v>
      </c>
      <c r="G3326" s="183" t="s">
        <v>58</v>
      </c>
      <c r="H3326" s="186">
        <v>2130000</v>
      </c>
      <c r="I3326" s="183" t="s">
        <v>19</v>
      </c>
      <c r="J3326" s="184"/>
      <c r="K3326" s="184"/>
      <c r="L3326" s="183">
        <v>2022</v>
      </c>
      <c r="M3326" s="184"/>
      <c r="N3326" s="183" t="s">
        <v>34</v>
      </c>
      <c r="O3326" s="184"/>
    </row>
    <row r="3327" spans="1:15" s="176" customFormat="1" ht="15" x14ac:dyDescent="0.15">
      <c r="A3327" s="183" t="s">
        <v>20</v>
      </c>
      <c r="B3327" s="183" t="s">
        <v>54</v>
      </c>
      <c r="C3327" s="184"/>
      <c r="D3327" s="184"/>
      <c r="E3327" s="184"/>
      <c r="F3327" s="185">
        <v>44945</v>
      </c>
      <c r="G3327" s="183" t="s">
        <v>57</v>
      </c>
      <c r="H3327" s="186">
        <v>70000</v>
      </c>
      <c r="I3327" s="183" t="s">
        <v>19</v>
      </c>
      <c r="J3327" s="184"/>
      <c r="K3327" s="184"/>
      <c r="L3327" s="183">
        <v>2022</v>
      </c>
      <c r="M3327" s="184"/>
      <c r="N3327" s="183" t="s">
        <v>34</v>
      </c>
      <c r="O3327" s="184"/>
    </row>
    <row r="3328" spans="1:15" s="176" customFormat="1" ht="15" x14ac:dyDescent="0.15">
      <c r="A3328" s="183" t="s">
        <v>20</v>
      </c>
      <c r="B3328" s="183" t="s">
        <v>54</v>
      </c>
      <c r="C3328" s="184"/>
      <c r="D3328" s="184"/>
      <c r="E3328" s="184"/>
      <c r="F3328" s="185">
        <v>44945</v>
      </c>
      <c r="G3328" s="183" t="s">
        <v>55</v>
      </c>
      <c r="H3328" s="186">
        <v>2280000</v>
      </c>
      <c r="I3328" s="183" t="s">
        <v>19</v>
      </c>
      <c r="J3328" s="184"/>
      <c r="K3328" s="184"/>
      <c r="L3328" s="183">
        <v>2022</v>
      </c>
      <c r="M3328" s="184"/>
      <c r="N3328" s="183" t="s">
        <v>34</v>
      </c>
      <c r="O3328" s="184"/>
    </row>
    <row r="3329" spans="1:15" s="176" customFormat="1" ht="15" x14ac:dyDescent="0.15">
      <c r="A3329" s="183" t="s">
        <v>20</v>
      </c>
      <c r="B3329" s="183" t="s">
        <v>54</v>
      </c>
      <c r="C3329" s="184"/>
      <c r="D3329" s="184"/>
      <c r="E3329" s="184"/>
      <c r="F3329" s="185">
        <v>44945</v>
      </c>
      <c r="G3329" s="183" t="s">
        <v>56</v>
      </c>
      <c r="H3329" s="186">
        <v>450000</v>
      </c>
      <c r="I3329" s="183" t="s">
        <v>19</v>
      </c>
      <c r="J3329" s="184"/>
      <c r="K3329" s="184"/>
      <c r="L3329" s="183">
        <v>2022</v>
      </c>
      <c r="M3329" s="184"/>
      <c r="N3329" s="183" t="s">
        <v>34</v>
      </c>
      <c r="O3329" s="184"/>
    </row>
    <row r="3330" spans="1:15" s="176" customFormat="1" ht="15" x14ac:dyDescent="0.15">
      <c r="A3330" s="183" t="s">
        <v>20</v>
      </c>
      <c r="B3330" s="183" t="s">
        <v>54</v>
      </c>
      <c r="C3330" s="184"/>
      <c r="D3330" s="184"/>
      <c r="E3330" s="184"/>
      <c r="F3330" s="185">
        <v>44946</v>
      </c>
      <c r="G3330" s="183" t="s">
        <v>58</v>
      </c>
      <c r="H3330" s="186">
        <v>1870000</v>
      </c>
      <c r="I3330" s="183" t="s">
        <v>19</v>
      </c>
      <c r="J3330" s="184"/>
      <c r="K3330" s="184"/>
      <c r="L3330" s="183">
        <v>2022</v>
      </c>
      <c r="M3330" s="184"/>
      <c r="N3330" s="183" t="s">
        <v>34</v>
      </c>
      <c r="O3330" s="184"/>
    </row>
    <row r="3331" spans="1:15" s="176" customFormat="1" ht="15" x14ac:dyDescent="0.15">
      <c r="A3331" s="183" t="s">
        <v>20</v>
      </c>
      <c r="B3331" s="183" t="s">
        <v>54</v>
      </c>
      <c r="C3331" s="184"/>
      <c r="D3331" s="184"/>
      <c r="E3331" s="184"/>
      <c r="F3331" s="185">
        <v>44946</v>
      </c>
      <c r="G3331" s="183" t="s">
        <v>56</v>
      </c>
      <c r="H3331" s="186">
        <v>270000</v>
      </c>
      <c r="I3331" s="183" t="s">
        <v>19</v>
      </c>
      <c r="J3331" s="184"/>
      <c r="K3331" s="184"/>
      <c r="L3331" s="183">
        <v>2022</v>
      </c>
      <c r="M3331" s="184"/>
      <c r="N3331" s="183" t="s">
        <v>34</v>
      </c>
      <c r="O3331" s="184"/>
    </row>
    <row r="3332" spans="1:15" s="176" customFormat="1" ht="15" x14ac:dyDescent="0.15">
      <c r="A3332" s="183" t="s">
        <v>20</v>
      </c>
      <c r="B3332" s="183" t="s">
        <v>54</v>
      </c>
      <c r="C3332" s="184"/>
      <c r="D3332" s="184"/>
      <c r="E3332" s="184"/>
      <c r="F3332" s="185">
        <v>44946</v>
      </c>
      <c r="G3332" s="183" t="s">
        <v>57</v>
      </c>
      <c r="H3332" s="186">
        <v>40000</v>
      </c>
      <c r="I3332" s="183" t="s">
        <v>19</v>
      </c>
      <c r="J3332" s="184"/>
      <c r="K3332" s="184"/>
      <c r="L3332" s="183">
        <v>2022</v>
      </c>
      <c r="M3332" s="184"/>
      <c r="N3332" s="183" t="s">
        <v>34</v>
      </c>
      <c r="O3332" s="184"/>
    </row>
    <row r="3333" spans="1:15" s="176" customFormat="1" ht="15" x14ac:dyDescent="0.15">
      <c r="A3333" s="183" t="s">
        <v>20</v>
      </c>
      <c r="B3333" s="183" t="s">
        <v>54</v>
      </c>
      <c r="C3333" s="184"/>
      <c r="D3333" s="184"/>
      <c r="E3333" s="184"/>
      <c r="F3333" s="185">
        <v>44946</v>
      </c>
      <c r="G3333" s="183" t="s">
        <v>55</v>
      </c>
      <c r="H3333" s="186">
        <v>1590000</v>
      </c>
      <c r="I3333" s="183" t="s">
        <v>19</v>
      </c>
      <c r="J3333" s="184"/>
      <c r="K3333" s="184"/>
      <c r="L3333" s="183">
        <v>2022</v>
      </c>
      <c r="M3333" s="184"/>
      <c r="N3333" s="183" t="s">
        <v>34</v>
      </c>
      <c r="O3333" s="184"/>
    </row>
    <row r="3334" spans="1:15" s="176" customFormat="1" ht="15" x14ac:dyDescent="0.15">
      <c r="A3334" s="183" t="s">
        <v>20</v>
      </c>
      <c r="B3334" s="183" t="s">
        <v>54</v>
      </c>
      <c r="C3334" s="184"/>
      <c r="D3334" s="184"/>
      <c r="E3334" s="184"/>
      <c r="F3334" s="185">
        <v>44946</v>
      </c>
      <c r="G3334" s="183" t="s">
        <v>61</v>
      </c>
      <c r="H3334" s="186">
        <v>0</v>
      </c>
      <c r="I3334" s="183" t="s">
        <v>19</v>
      </c>
      <c r="J3334" s="184"/>
      <c r="K3334" s="184"/>
      <c r="L3334" s="183">
        <v>2022</v>
      </c>
      <c r="M3334" s="184"/>
      <c r="N3334" s="183" t="s">
        <v>34</v>
      </c>
      <c r="O3334" s="184"/>
    </row>
    <row r="3335" spans="1:15" s="176" customFormat="1" ht="15" x14ac:dyDescent="0.15">
      <c r="A3335" s="183" t="s">
        <v>20</v>
      </c>
      <c r="B3335" s="183" t="s">
        <v>54</v>
      </c>
      <c r="C3335" s="184"/>
      <c r="D3335" s="184"/>
      <c r="E3335" s="184"/>
      <c r="F3335" s="185">
        <v>44949</v>
      </c>
      <c r="G3335" s="183" t="s">
        <v>57</v>
      </c>
      <c r="H3335" s="186">
        <v>230000</v>
      </c>
      <c r="I3335" s="183" t="s">
        <v>19</v>
      </c>
      <c r="J3335" s="184"/>
      <c r="K3335" s="184"/>
      <c r="L3335" s="183">
        <v>2022</v>
      </c>
      <c r="M3335" s="184"/>
      <c r="N3335" s="183" t="s">
        <v>34</v>
      </c>
      <c r="O3335" s="184"/>
    </row>
    <row r="3336" spans="1:15" s="176" customFormat="1" ht="15" x14ac:dyDescent="0.15">
      <c r="A3336" s="183" t="s">
        <v>20</v>
      </c>
      <c r="B3336" s="183" t="s">
        <v>54</v>
      </c>
      <c r="C3336" s="184"/>
      <c r="D3336" s="184"/>
      <c r="E3336" s="184"/>
      <c r="F3336" s="185">
        <v>44949</v>
      </c>
      <c r="G3336" s="183" t="s">
        <v>55</v>
      </c>
      <c r="H3336" s="186">
        <v>1470000</v>
      </c>
      <c r="I3336" s="183" t="s">
        <v>19</v>
      </c>
      <c r="J3336" s="184"/>
      <c r="K3336" s="184"/>
      <c r="L3336" s="183">
        <v>2022</v>
      </c>
      <c r="M3336" s="184"/>
      <c r="N3336" s="183" t="s">
        <v>34</v>
      </c>
      <c r="O3336" s="184"/>
    </row>
    <row r="3337" spans="1:15" s="176" customFormat="1" ht="15" x14ac:dyDescent="0.15">
      <c r="A3337" s="183" t="s">
        <v>20</v>
      </c>
      <c r="B3337" s="183" t="s">
        <v>54</v>
      </c>
      <c r="C3337" s="184"/>
      <c r="D3337" s="184"/>
      <c r="E3337" s="184"/>
      <c r="F3337" s="185">
        <v>44949</v>
      </c>
      <c r="G3337" s="183" t="s">
        <v>58</v>
      </c>
      <c r="H3337" s="186">
        <v>2440000</v>
      </c>
      <c r="I3337" s="183" t="s">
        <v>19</v>
      </c>
      <c r="J3337" s="184"/>
      <c r="K3337" s="184"/>
      <c r="L3337" s="183">
        <v>2022</v>
      </c>
      <c r="M3337" s="184"/>
      <c r="N3337" s="183" t="s">
        <v>34</v>
      </c>
      <c r="O3337" s="184"/>
    </row>
    <row r="3338" spans="1:15" s="176" customFormat="1" ht="15" x14ac:dyDescent="0.15">
      <c r="A3338" s="183" t="s">
        <v>20</v>
      </c>
      <c r="B3338" s="183" t="s">
        <v>54</v>
      </c>
      <c r="C3338" s="184"/>
      <c r="D3338" s="184"/>
      <c r="E3338" s="184"/>
      <c r="F3338" s="185">
        <v>44949</v>
      </c>
      <c r="G3338" s="183" t="s">
        <v>60</v>
      </c>
      <c r="H3338" s="186">
        <v>40000</v>
      </c>
      <c r="I3338" s="183" t="s">
        <v>33</v>
      </c>
      <c r="J3338" s="184"/>
      <c r="K3338" s="184"/>
      <c r="L3338" s="183">
        <v>2022</v>
      </c>
      <c r="M3338" s="184"/>
      <c r="N3338" s="183" t="s">
        <v>34</v>
      </c>
      <c r="O3338" s="184"/>
    </row>
    <row r="3339" spans="1:15" s="176" customFormat="1" ht="15" x14ac:dyDescent="0.15">
      <c r="A3339" s="183" t="s">
        <v>20</v>
      </c>
      <c r="B3339" s="183" t="s">
        <v>54</v>
      </c>
      <c r="C3339" s="184"/>
      <c r="D3339" s="184"/>
      <c r="E3339" s="184"/>
      <c r="F3339" s="185">
        <v>44949</v>
      </c>
      <c r="G3339" s="183" t="s">
        <v>56</v>
      </c>
      <c r="H3339" s="186">
        <v>100000</v>
      </c>
      <c r="I3339" s="183" t="s">
        <v>19</v>
      </c>
      <c r="J3339" s="184"/>
      <c r="K3339" s="184"/>
      <c r="L3339" s="183">
        <v>2022</v>
      </c>
      <c r="M3339" s="184"/>
      <c r="N3339" s="183" t="s">
        <v>34</v>
      </c>
      <c r="O3339" s="184"/>
    </row>
    <row r="3340" spans="1:15" s="176" customFormat="1" ht="15" x14ac:dyDescent="0.15">
      <c r="A3340" s="183" t="s">
        <v>20</v>
      </c>
      <c r="B3340" s="183" t="s">
        <v>54</v>
      </c>
      <c r="C3340" s="184"/>
      <c r="D3340" s="184"/>
      <c r="E3340" s="184"/>
      <c r="F3340" s="185">
        <v>44950</v>
      </c>
      <c r="G3340" s="183" t="s">
        <v>56</v>
      </c>
      <c r="H3340" s="186">
        <v>120000</v>
      </c>
      <c r="I3340" s="183" t="s">
        <v>19</v>
      </c>
      <c r="J3340" s="184"/>
      <c r="K3340" s="184"/>
      <c r="L3340" s="183">
        <v>2022</v>
      </c>
      <c r="M3340" s="184"/>
      <c r="N3340" s="183" t="s">
        <v>34</v>
      </c>
      <c r="O3340" s="183" t="s">
        <v>576</v>
      </c>
    </row>
    <row r="3341" spans="1:15" s="176" customFormat="1" ht="15" x14ac:dyDescent="0.15">
      <c r="A3341" s="183" t="s">
        <v>20</v>
      </c>
      <c r="B3341" s="183" t="s">
        <v>54</v>
      </c>
      <c r="C3341" s="184"/>
      <c r="D3341" s="184"/>
      <c r="E3341" s="184"/>
      <c r="F3341" s="185">
        <v>44950</v>
      </c>
      <c r="G3341" s="183" t="s">
        <v>57</v>
      </c>
      <c r="H3341" s="186">
        <v>230000</v>
      </c>
      <c r="I3341" s="183" t="s">
        <v>19</v>
      </c>
      <c r="J3341" s="184"/>
      <c r="K3341" s="184"/>
      <c r="L3341" s="183">
        <v>2022</v>
      </c>
      <c r="M3341" s="184"/>
      <c r="N3341" s="183" t="s">
        <v>34</v>
      </c>
      <c r="O3341" s="183" t="s">
        <v>576</v>
      </c>
    </row>
    <row r="3342" spans="1:15" s="176" customFormat="1" ht="15" x14ac:dyDescent="0.15">
      <c r="A3342" s="183" t="s">
        <v>20</v>
      </c>
      <c r="B3342" s="183" t="s">
        <v>54</v>
      </c>
      <c r="C3342" s="184"/>
      <c r="D3342" s="184"/>
      <c r="E3342" s="184"/>
      <c r="F3342" s="185">
        <v>44950</v>
      </c>
      <c r="G3342" s="183" t="s">
        <v>58</v>
      </c>
      <c r="H3342" s="186">
        <v>4200000</v>
      </c>
      <c r="I3342" s="183" t="s">
        <v>19</v>
      </c>
      <c r="J3342" s="184"/>
      <c r="K3342" s="184"/>
      <c r="L3342" s="183">
        <v>2022</v>
      </c>
      <c r="M3342" s="184"/>
      <c r="N3342" s="183" t="s">
        <v>34</v>
      </c>
      <c r="O3342" s="183" t="s">
        <v>576</v>
      </c>
    </row>
    <row r="3343" spans="1:15" s="176" customFormat="1" ht="15" x14ac:dyDescent="0.15">
      <c r="A3343" s="183" t="s">
        <v>20</v>
      </c>
      <c r="B3343" s="183" t="s">
        <v>54</v>
      </c>
      <c r="C3343" s="184"/>
      <c r="D3343" s="184"/>
      <c r="E3343" s="184"/>
      <c r="F3343" s="185">
        <v>44950</v>
      </c>
      <c r="G3343" s="183" t="s">
        <v>55</v>
      </c>
      <c r="H3343" s="186">
        <v>2180000</v>
      </c>
      <c r="I3343" s="183" t="s">
        <v>19</v>
      </c>
      <c r="J3343" s="184"/>
      <c r="K3343" s="184"/>
      <c r="L3343" s="183">
        <v>2022</v>
      </c>
      <c r="M3343" s="184"/>
      <c r="N3343" s="183" t="s">
        <v>34</v>
      </c>
      <c r="O3343" s="183" t="s">
        <v>576</v>
      </c>
    </row>
    <row r="3344" spans="1:15" s="176" customFormat="1" ht="15" x14ac:dyDescent="0.15">
      <c r="A3344" s="183" t="s">
        <v>20</v>
      </c>
      <c r="B3344" s="183" t="s">
        <v>54</v>
      </c>
      <c r="C3344" s="184"/>
      <c r="D3344" s="184"/>
      <c r="E3344" s="184"/>
      <c r="F3344" s="185">
        <v>44951</v>
      </c>
      <c r="G3344" s="183" t="s">
        <v>58</v>
      </c>
      <c r="H3344" s="186">
        <v>1400000</v>
      </c>
      <c r="I3344" s="183" t="s">
        <v>19</v>
      </c>
      <c r="J3344" s="184"/>
      <c r="K3344" s="184"/>
      <c r="L3344" s="183">
        <v>2022</v>
      </c>
      <c r="M3344" s="184"/>
      <c r="N3344" s="183" t="s">
        <v>34</v>
      </c>
      <c r="O3344" s="184"/>
    </row>
    <row r="3345" spans="1:15" s="176" customFormat="1" ht="15" x14ac:dyDescent="0.15">
      <c r="A3345" s="183" t="s">
        <v>20</v>
      </c>
      <c r="B3345" s="183" t="s">
        <v>54</v>
      </c>
      <c r="C3345" s="184"/>
      <c r="D3345" s="184"/>
      <c r="E3345" s="184"/>
      <c r="F3345" s="185">
        <v>44951</v>
      </c>
      <c r="G3345" s="183" t="s">
        <v>55</v>
      </c>
      <c r="H3345" s="186">
        <v>3280000</v>
      </c>
      <c r="I3345" s="183" t="s">
        <v>19</v>
      </c>
      <c r="J3345" s="184"/>
      <c r="K3345" s="184"/>
      <c r="L3345" s="183">
        <v>2022</v>
      </c>
      <c r="M3345" s="184"/>
      <c r="N3345" s="183" t="s">
        <v>34</v>
      </c>
      <c r="O3345" s="184"/>
    </row>
    <row r="3346" spans="1:15" s="176" customFormat="1" ht="15" x14ac:dyDescent="0.15">
      <c r="A3346" s="183" t="s">
        <v>20</v>
      </c>
      <c r="B3346" s="183" t="s">
        <v>54</v>
      </c>
      <c r="C3346" s="184"/>
      <c r="D3346" s="184"/>
      <c r="E3346" s="184"/>
      <c r="F3346" s="185">
        <v>44951</v>
      </c>
      <c r="G3346" s="183" t="s">
        <v>56</v>
      </c>
      <c r="H3346" s="186">
        <v>130000</v>
      </c>
      <c r="I3346" s="183" t="s">
        <v>19</v>
      </c>
      <c r="J3346" s="184"/>
      <c r="K3346" s="184"/>
      <c r="L3346" s="183">
        <v>2022</v>
      </c>
      <c r="M3346" s="184"/>
      <c r="N3346" s="183" t="s">
        <v>34</v>
      </c>
      <c r="O3346" s="184"/>
    </row>
    <row r="3347" spans="1:15" s="176" customFormat="1" ht="15" x14ac:dyDescent="0.15">
      <c r="A3347" s="183" t="s">
        <v>20</v>
      </c>
      <c r="B3347" s="183" t="s">
        <v>54</v>
      </c>
      <c r="C3347" s="184"/>
      <c r="D3347" s="184"/>
      <c r="E3347" s="184"/>
      <c r="F3347" s="185">
        <v>44951</v>
      </c>
      <c r="G3347" s="183" t="s">
        <v>60</v>
      </c>
      <c r="H3347" s="186">
        <v>40000</v>
      </c>
      <c r="I3347" s="183" t="s">
        <v>33</v>
      </c>
      <c r="J3347" s="184"/>
      <c r="K3347" s="184"/>
      <c r="L3347" s="183">
        <v>2022</v>
      </c>
      <c r="M3347" s="184"/>
      <c r="N3347" s="183" t="s">
        <v>34</v>
      </c>
      <c r="O3347" s="184"/>
    </row>
    <row r="3348" spans="1:15" s="176" customFormat="1" ht="15" x14ac:dyDescent="0.15">
      <c r="A3348" s="183" t="s">
        <v>20</v>
      </c>
      <c r="B3348" s="183" t="s">
        <v>54</v>
      </c>
      <c r="C3348" s="184"/>
      <c r="D3348" s="184"/>
      <c r="E3348" s="184"/>
      <c r="F3348" s="185">
        <v>44951</v>
      </c>
      <c r="G3348" s="183" t="s">
        <v>57</v>
      </c>
      <c r="H3348" s="186">
        <v>30000</v>
      </c>
      <c r="I3348" s="183" t="s">
        <v>19</v>
      </c>
      <c r="J3348" s="184"/>
      <c r="K3348" s="184"/>
      <c r="L3348" s="183">
        <v>2022</v>
      </c>
      <c r="M3348" s="184"/>
      <c r="N3348" s="183" t="s">
        <v>34</v>
      </c>
      <c r="O3348" s="184"/>
    </row>
    <row r="3349" spans="1:15" s="176" customFormat="1" ht="15" x14ac:dyDescent="0.15">
      <c r="A3349" s="183" t="s">
        <v>20</v>
      </c>
      <c r="B3349" s="183" t="s">
        <v>54</v>
      </c>
      <c r="C3349" s="184"/>
      <c r="D3349" s="184"/>
      <c r="E3349" s="184"/>
      <c r="F3349" s="185">
        <v>44952</v>
      </c>
      <c r="G3349" s="183" t="s">
        <v>56</v>
      </c>
      <c r="H3349" s="186">
        <v>1550000</v>
      </c>
      <c r="I3349" s="183" t="s">
        <v>19</v>
      </c>
      <c r="J3349" s="184"/>
      <c r="K3349" s="184"/>
      <c r="L3349" s="183">
        <v>2022</v>
      </c>
      <c r="M3349" s="184"/>
      <c r="N3349" s="183" t="s">
        <v>34</v>
      </c>
      <c r="O3349" s="184"/>
    </row>
    <row r="3350" spans="1:15" s="176" customFormat="1" ht="15" x14ac:dyDescent="0.15">
      <c r="A3350" s="183" t="s">
        <v>20</v>
      </c>
      <c r="B3350" s="183" t="s">
        <v>54</v>
      </c>
      <c r="C3350" s="184"/>
      <c r="D3350" s="184"/>
      <c r="E3350" s="184"/>
      <c r="F3350" s="185">
        <v>44952</v>
      </c>
      <c r="G3350" s="183" t="s">
        <v>58</v>
      </c>
      <c r="H3350" s="186">
        <v>3470000</v>
      </c>
      <c r="I3350" s="183" t="s">
        <v>19</v>
      </c>
      <c r="J3350" s="184"/>
      <c r="K3350" s="184"/>
      <c r="L3350" s="183">
        <v>2022</v>
      </c>
      <c r="M3350" s="184"/>
      <c r="N3350" s="183" t="s">
        <v>34</v>
      </c>
      <c r="O3350" s="184"/>
    </row>
    <row r="3351" spans="1:15" s="176" customFormat="1" ht="15" x14ac:dyDescent="0.15">
      <c r="A3351" s="183" t="s">
        <v>20</v>
      </c>
      <c r="B3351" s="183" t="s">
        <v>54</v>
      </c>
      <c r="C3351" s="184"/>
      <c r="D3351" s="184"/>
      <c r="E3351" s="184"/>
      <c r="F3351" s="185">
        <v>44952</v>
      </c>
      <c r="G3351" s="183" t="s">
        <v>55</v>
      </c>
      <c r="H3351" s="186">
        <v>3310000</v>
      </c>
      <c r="I3351" s="183" t="s">
        <v>19</v>
      </c>
      <c r="J3351" s="184"/>
      <c r="K3351" s="184"/>
      <c r="L3351" s="183">
        <v>2022</v>
      </c>
      <c r="M3351" s="184"/>
      <c r="N3351" s="183" t="s">
        <v>34</v>
      </c>
      <c r="O3351" s="184"/>
    </row>
    <row r="3352" spans="1:15" s="176" customFormat="1" ht="15" x14ac:dyDescent="0.15">
      <c r="A3352" s="183" t="s">
        <v>20</v>
      </c>
      <c r="B3352" s="183" t="s">
        <v>54</v>
      </c>
      <c r="C3352" s="184"/>
      <c r="D3352" s="184"/>
      <c r="E3352" s="184"/>
      <c r="F3352" s="185">
        <v>44952</v>
      </c>
      <c r="G3352" s="183" t="s">
        <v>57</v>
      </c>
      <c r="H3352" s="186">
        <v>140000</v>
      </c>
      <c r="I3352" s="183" t="s">
        <v>19</v>
      </c>
      <c r="J3352" s="184"/>
      <c r="K3352" s="184"/>
      <c r="L3352" s="183">
        <v>2022</v>
      </c>
      <c r="M3352" s="184"/>
      <c r="N3352" s="183" t="s">
        <v>34</v>
      </c>
      <c r="O3352" s="184"/>
    </row>
    <row r="3353" spans="1:15" s="176" customFormat="1" ht="15" x14ac:dyDescent="0.15">
      <c r="A3353" s="183" t="s">
        <v>20</v>
      </c>
      <c r="B3353" s="183" t="s">
        <v>54</v>
      </c>
      <c r="C3353" s="184"/>
      <c r="D3353" s="184"/>
      <c r="E3353" s="184"/>
      <c r="F3353" s="185">
        <v>44953</v>
      </c>
      <c r="G3353" s="183" t="s">
        <v>58</v>
      </c>
      <c r="H3353" s="186">
        <v>1740000</v>
      </c>
      <c r="I3353" s="183" t="s">
        <v>19</v>
      </c>
      <c r="J3353" s="184"/>
      <c r="K3353" s="184"/>
      <c r="L3353" s="183">
        <v>2022</v>
      </c>
      <c r="M3353" s="184"/>
      <c r="N3353" s="183" t="s">
        <v>34</v>
      </c>
      <c r="O3353" s="184"/>
    </row>
    <row r="3354" spans="1:15" s="176" customFormat="1" ht="15" x14ac:dyDescent="0.15">
      <c r="A3354" s="183" t="s">
        <v>20</v>
      </c>
      <c r="B3354" s="183" t="s">
        <v>54</v>
      </c>
      <c r="C3354" s="184"/>
      <c r="D3354" s="184"/>
      <c r="E3354" s="184"/>
      <c r="F3354" s="185">
        <v>44953</v>
      </c>
      <c r="G3354" s="183" t="s">
        <v>56</v>
      </c>
      <c r="H3354" s="186">
        <v>260000</v>
      </c>
      <c r="I3354" s="183" t="s">
        <v>19</v>
      </c>
      <c r="J3354" s="184"/>
      <c r="K3354" s="184"/>
      <c r="L3354" s="183">
        <v>2022</v>
      </c>
      <c r="M3354" s="184"/>
      <c r="N3354" s="183" t="s">
        <v>34</v>
      </c>
      <c r="O3354" s="184"/>
    </row>
    <row r="3355" spans="1:15" s="176" customFormat="1" ht="15" x14ac:dyDescent="0.15">
      <c r="A3355" s="183" t="s">
        <v>20</v>
      </c>
      <c r="B3355" s="183" t="s">
        <v>54</v>
      </c>
      <c r="C3355" s="184"/>
      <c r="D3355" s="184"/>
      <c r="E3355" s="184"/>
      <c r="F3355" s="185">
        <v>44953</v>
      </c>
      <c r="G3355" s="183" t="s">
        <v>57</v>
      </c>
      <c r="H3355" s="186">
        <v>230000</v>
      </c>
      <c r="I3355" s="183" t="s">
        <v>19</v>
      </c>
      <c r="J3355" s="184"/>
      <c r="K3355" s="184"/>
      <c r="L3355" s="183">
        <v>2022</v>
      </c>
      <c r="M3355" s="184"/>
      <c r="N3355" s="183" t="s">
        <v>34</v>
      </c>
      <c r="O3355" s="184"/>
    </row>
    <row r="3356" spans="1:15" s="176" customFormat="1" ht="15" x14ac:dyDescent="0.15">
      <c r="A3356" s="183" t="s">
        <v>20</v>
      </c>
      <c r="B3356" s="183" t="s">
        <v>54</v>
      </c>
      <c r="C3356" s="184"/>
      <c r="D3356" s="184"/>
      <c r="E3356" s="184"/>
      <c r="F3356" s="185">
        <v>44953</v>
      </c>
      <c r="G3356" s="183" t="s">
        <v>60</v>
      </c>
      <c r="H3356" s="186">
        <v>210000</v>
      </c>
      <c r="I3356" s="183" t="s">
        <v>33</v>
      </c>
      <c r="J3356" s="184"/>
      <c r="K3356" s="184"/>
      <c r="L3356" s="183">
        <v>2022</v>
      </c>
      <c r="M3356" s="184"/>
      <c r="N3356" s="183" t="s">
        <v>34</v>
      </c>
      <c r="O3356" s="184"/>
    </row>
    <row r="3357" spans="1:15" s="176" customFormat="1" ht="15" x14ac:dyDescent="0.15">
      <c r="A3357" s="183" t="s">
        <v>20</v>
      </c>
      <c r="B3357" s="183" t="s">
        <v>54</v>
      </c>
      <c r="C3357" s="184"/>
      <c r="D3357" s="184"/>
      <c r="E3357" s="184"/>
      <c r="F3357" s="185">
        <v>44953</v>
      </c>
      <c r="G3357" s="183" t="s">
        <v>55</v>
      </c>
      <c r="H3357" s="186">
        <v>560000</v>
      </c>
      <c r="I3357" s="183" t="s">
        <v>19</v>
      </c>
      <c r="J3357" s="184"/>
      <c r="K3357" s="184"/>
      <c r="L3357" s="183">
        <v>2022</v>
      </c>
      <c r="M3357" s="184"/>
      <c r="N3357" s="183" t="s">
        <v>34</v>
      </c>
      <c r="O3357" s="184"/>
    </row>
    <row r="3358" spans="1:15" s="176" customFormat="1" ht="15" x14ac:dyDescent="0.15">
      <c r="A3358" s="183" t="s">
        <v>20</v>
      </c>
      <c r="B3358" s="183" t="s">
        <v>54</v>
      </c>
      <c r="C3358" s="184"/>
      <c r="D3358" s="184"/>
      <c r="E3358" s="184"/>
      <c r="F3358" s="185">
        <v>44956</v>
      </c>
      <c r="G3358" s="183" t="s">
        <v>58</v>
      </c>
      <c r="H3358" s="186">
        <v>1590000</v>
      </c>
      <c r="I3358" s="183" t="s">
        <v>19</v>
      </c>
      <c r="J3358" s="184"/>
      <c r="K3358" s="184"/>
      <c r="L3358" s="183">
        <v>2022</v>
      </c>
      <c r="M3358" s="184"/>
      <c r="N3358" s="183" t="s">
        <v>34</v>
      </c>
      <c r="O3358" s="184"/>
    </row>
    <row r="3359" spans="1:15" s="176" customFormat="1" ht="15" x14ac:dyDescent="0.15">
      <c r="A3359" s="183" t="s">
        <v>20</v>
      </c>
      <c r="B3359" s="183" t="s">
        <v>54</v>
      </c>
      <c r="C3359" s="184"/>
      <c r="D3359" s="184"/>
      <c r="E3359" s="184"/>
      <c r="F3359" s="185">
        <v>44956</v>
      </c>
      <c r="G3359" s="183" t="s">
        <v>55</v>
      </c>
      <c r="H3359" s="186">
        <v>250000</v>
      </c>
      <c r="I3359" s="183" t="s">
        <v>19</v>
      </c>
      <c r="J3359" s="184"/>
      <c r="K3359" s="184"/>
      <c r="L3359" s="183">
        <v>2022</v>
      </c>
      <c r="M3359" s="184"/>
      <c r="N3359" s="183" t="s">
        <v>34</v>
      </c>
      <c r="O3359" s="184"/>
    </row>
    <row r="3360" spans="1:15" s="176" customFormat="1" ht="15" x14ac:dyDescent="0.15">
      <c r="A3360" s="183" t="s">
        <v>20</v>
      </c>
      <c r="B3360" s="183" t="s">
        <v>54</v>
      </c>
      <c r="C3360" s="184"/>
      <c r="D3360" s="184"/>
      <c r="E3360" s="184"/>
      <c r="F3360" s="185">
        <v>44956</v>
      </c>
      <c r="G3360" s="183" t="s">
        <v>57</v>
      </c>
      <c r="H3360" s="186">
        <v>80000</v>
      </c>
      <c r="I3360" s="183" t="s">
        <v>19</v>
      </c>
      <c r="J3360" s="184"/>
      <c r="K3360" s="184"/>
      <c r="L3360" s="183">
        <v>2022</v>
      </c>
      <c r="M3360" s="184"/>
      <c r="N3360" s="183" t="s">
        <v>34</v>
      </c>
      <c r="O3360" s="184"/>
    </row>
    <row r="3361" spans="1:15" s="176" customFormat="1" ht="15" x14ac:dyDescent="0.15">
      <c r="A3361" s="183" t="s">
        <v>20</v>
      </c>
      <c r="B3361" s="183" t="s">
        <v>54</v>
      </c>
      <c r="C3361" s="184"/>
      <c r="D3361" s="184"/>
      <c r="E3361" s="184"/>
      <c r="F3361" s="185">
        <v>44956</v>
      </c>
      <c r="G3361" s="183" t="s">
        <v>56</v>
      </c>
      <c r="H3361" s="186">
        <v>40000</v>
      </c>
      <c r="I3361" s="183" t="s">
        <v>19</v>
      </c>
      <c r="J3361" s="184"/>
      <c r="K3361" s="184"/>
      <c r="L3361" s="183">
        <v>2022</v>
      </c>
      <c r="M3361" s="184"/>
      <c r="N3361" s="183" t="s">
        <v>34</v>
      </c>
      <c r="O3361" s="184"/>
    </row>
    <row r="3362" spans="1:15" s="176" customFormat="1" ht="15" x14ac:dyDescent="0.15">
      <c r="A3362" s="183" t="s">
        <v>20</v>
      </c>
      <c r="B3362" s="183" t="s">
        <v>54</v>
      </c>
      <c r="C3362" s="184"/>
      <c r="D3362" s="184"/>
      <c r="E3362" s="184"/>
      <c r="F3362" s="185">
        <v>44957</v>
      </c>
      <c r="G3362" s="183" t="s">
        <v>57</v>
      </c>
      <c r="H3362" s="186">
        <v>180000</v>
      </c>
      <c r="I3362" s="183" t="s">
        <v>19</v>
      </c>
      <c r="J3362" s="184"/>
      <c r="K3362" s="184"/>
      <c r="L3362" s="183">
        <v>2022</v>
      </c>
      <c r="M3362" s="184"/>
      <c r="N3362" s="183" t="s">
        <v>34</v>
      </c>
      <c r="O3362" s="184"/>
    </row>
    <row r="3363" spans="1:15" s="176" customFormat="1" ht="15" x14ac:dyDescent="0.15">
      <c r="A3363" s="183" t="s">
        <v>20</v>
      </c>
      <c r="B3363" s="183" t="s">
        <v>54</v>
      </c>
      <c r="C3363" s="184"/>
      <c r="D3363" s="184"/>
      <c r="E3363" s="184"/>
      <c r="F3363" s="185">
        <v>44957</v>
      </c>
      <c r="G3363" s="183" t="s">
        <v>55</v>
      </c>
      <c r="H3363" s="186">
        <v>4220000</v>
      </c>
      <c r="I3363" s="183" t="s">
        <v>19</v>
      </c>
      <c r="J3363" s="184"/>
      <c r="K3363" s="184"/>
      <c r="L3363" s="183">
        <v>2022</v>
      </c>
      <c r="M3363" s="184"/>
      <c r="N3363" s="183" t="s">
        <v>34</v>
      </c>
      <c r="O3363" s="184"/>
    </row>
    <row r="3364" spans="1:15" s="176" customFormat="1" ht="15" x14ac:dyDescent="0.15">
      <c r="A3364" s="183" t="s">
        <v>20</v>
      </c>
      <c r="B3364" s="183" t="s">
        <v>54</v>
      </c>
      <c r="C3364" s="184"/>
      <c r="D3364" s="184"/>
      <c r="E3364" s="184"/>
      <c r="F3364" s="185">
        <v>44957</v>
      </c>
      <c r="G3364" s="183" t="s">
        <v>56</v>
      </c>
      <c r="H3364" s="186">
        <v>300000</v>
      </c>
      <c r="I3364" s="183" t="s">
        <v>19</v>
      </c>
      <c r="J3364" s="184"/>
      <c r="K3364" s="184"/>
      <c r="L3364" s="183">
        <v>2022</v>
      </c>
      <c r="M3364" s="184"/>
      <c r="N3364" s="183" t="s">
        <v>34</v>
      </c>
      <c r="O3364" s="184"/>
    </row>
    <row r="3365" spans="1:15" s="176" customFormat="1" ht="15" x14ac:dyDescent="0.15">
      <c r="A3365" s="183" t="s">
        <v>20</v>
      </c>
      <c r="B3365" s="183" t="s">
        <v>54</v>
      </c>
      <c r="C3365" s="184"/>
      <c r="D3365" s="184"/>
      <c r="E3365" s="184"/>
      <c r="F3365" s="185">
        <v>44957</v>
      </c>
      <c r="G3365" s="183" t="s">
        <v>58</v>
      </c>
      <c r="H3365" s="186">
        <v>1670000</v>
      </c>
      <c r="I3365" s="183" t="s">
        <v>19</v>
      </c>
      <c r="J3365" s="184"/>
      <c r="K3365" s="184"/>
      <c r="L3365" s="183">
        <v>2022</v>
      </c>
      <c r="M3365" s="184"/>
      <c r="N3365" s="183" t="s">
        <v>34</v>
      </c>
      <c r="O3365" s="184"/>
    </row>
    <row r="3366" spans="1:15" s="176" customFormat="1" ht="15" x14ac:dyDescent="0.15">
      <c r="A3366" s="183" t="s">
        <v>20</v>
      </c>
      <c r="B3366" s="183" t="s">
        <v>54</v>
      </c>
      <c r="C3366" s="184"/>
      <c r="D3366" s="184"/>
      <c r="E3366" s="184"/>
      <c r="F3366" s="185">
        <v>44958</v>
      </c>
      <c r="G3366" s="183" t="s">
        <v>57</v>
      </c>
      <c r="H3366" s="186">
        <v>10000</v>
      </c>
      <c r="I3366" s="183" t="s">
        <v>19</v>
      </c>
      <c r="J3366" s="184"/>
      <c r="K3366" s="184"/>
      <c r="L3366" s="183">
        <v>2022</v>
      </c>
      <c r="M3366" s="184"/>
      <c r="N3366" s="183" t="s">
        <v>34</v>
      </c>
      <c r="O3366" s="184"/>
    </row>
    <row r="3367" spans="1:15" s="176" customFormat="1" ht="15" x14ac:dyDescent="0.15">
      <c r="A3367" s="183" t="s">
        <v>20</v>
      </c>
      <c r="B3367" s="183" t="s">
        <v>54</v>
      </c>
      <c r="C3367" s="184"/>
      <c r="D3367" s="184"/>
      <c r="E3367" s="184"/>
      <c r="F3367" s="185">
        <v>44958</v>
      </c>
      <c r="G3367" s="183" t="s">
        <v>56</v>
      </c>
      <c r="H3367" s="186">
        <v>1710000</v>
      </c>
      <c r="I3367" s="183" t="s">
        <v>19</v>
      </c>
      <c r="J3367" s="184"/>
      <c r="K3367" s="184"/>
      <c r="L3367" s="183">
        <v>2022</v>
      </c>
      <c r="M3367" s="184"/>
      <c r="N3367" s="183" t="s">
        <v>34</v>
      </c>
      <c r="O3367" s="184"/>
    </row>
    <row r="3368" spans="1:15" s="176" customFormat="1" ht="15" x14ac:dyDescent="0.15">
      <c r="A3368" s="183" t="s">
        <v>20</v>
      </c>
      <c r="B3368" s="183" t="s">
        <v>54</v>
      </c>
      <c r="C3368" s="184"/>
      <c r="D3368" s="184"/>
      <c r="E3368" s="184"/>
      <c r="F3368" s="185">
        <v>44958</v>
      </c>
      <c r="G3368" s="183" t="s">
        <v>58</v>
      </c>
      <c r="H3368" s="186">
        <v>1850000</v>
      </c>
      <c r="I3368" s="183" t="s">
        <v>19</v>
      </c>
      <c r="J3368" s="184"/>
      <c r="K3368" s="184"/>
      <c r="L3368" s="183">
        <v>2022</v>
      </c>
      <c r="M3368" s="184"/>
      <c r="N3368" s="183" t="s">
        <v>34</v>
      </c>
      <c r="O3368" s="184"/>
    </row>
    <row r="3369" spans="1:15" s="176" customFormat="1" ht="15" x14ac:dyDescent="0.15">
      <c r="A3369" s="183" t="s">
        <v>20</v>
      </c>
      <c r="B3369" s="183" t="s">
        <v>54</v>
      </c>
      <c r="C3369" s="184"/>
      <c r="D3369" s="184"/>
      <c r="E3369" s="184"/>
      <c r="F3369" s="185">
        <v>44958</v>
      </c>
      <c r="G3369" s="183" t="s">
        <v>55</v>
      </c>
      <c r="H3369" s="186">
        <v>2480000</v>
      </c>
      <c r="I3369" s="183" t="s">
        <v>19</v>
      </c>
      <c r="J3369" s="184"/>
      <c r="K3369" s="184"/>
      <c r="L3369" s="183">
        <v>2022</v>
      </c>
      <c r="M3369" s="184"/>
      <c r="N3369" s="183" t="s">
        <v>34</v>
      </c>
      <c r="O3369" s="184"/>
    </row>
    <row r="3370" spans="1:15" s="176" customFormat="1" ht="15" x14ac:dyDescent="0.15">
      <c r="A3370" s="183" t="s">
        <v>20</v>
      </c>
      <c r="B3370" s="183" t="s">
        <v>54</v>
      </c>
      <c r="C3370" s="184"/>
      <c r="D3370" s="184"/>
      <c r="E3370" s="184"/>
      <c r="F3370" s="185">
        <v>44959</v>
      </c>
      <c r="G3370" s="183" t="s">
        <v>58</v>
      </c>
      <c r="H3370" s="186">
        <v>1140000</v>
      </c>
      <c r="I3370" s="183" t="s">
        <v>19</v>
      </c>
      <c r="J3370" s="184"/>
      <c r="K3370" s="184"/>
      <c r="L3370" s="183">
        <v>2022</v>
      </c>
      <c r="M3370" s="184"/>
      <c r="N3370" s="183" t="s">
        <v>34</v>
      </c>
      <c r="O3370" s="184"/>
    </row>
    <row r="3371" spans="1:15" s="176" customFormat="1" ht="15" x14ac:dyDescent="0.15">
      <c r="A3371" s="183" t="s">
        <v>20</v>
      </c>
      <c r="B3371" s="183" t="s">
        <v>54</v>
      </c>
      <c r="C3371" s="184"/>
      <c r="D3371" s="184"/>
      <c r="E3371" s="184"/>
      <c r="F3371" s="185">
        <v>44959</v>
      </c>
      <c r="G3371" s="183" t="s">
        <v>60</v>
      </c>
      <c r="H3371" s="186">
        <v>80000</v>
      </c>
      <c r="I3371" s="183" t="s">
        <v>33</v>
      </c>
      <c r="J3371" s="184"/>
      <c r="K3371" s="184"/>
      <c r="L3371" s="183">
        <v>2022</v>
      </c>
      <c r="M3371" s="184"/>
      <c r="N3371" s="183" t="s">
        <v>34</v>
      </c>
      <c r="O3371" s="184"/>
    </row>
    <row r="3372" spans="1:15" s="176" customFormat="1" ht="15" x14ac:dyDescent="0.15">
      <c r="A3372" s="183" t="s">
        <v>20</v>
      </c>
      <c r="B3372" s="183" t="s">
        <v>54</v>
      </c>
      <c r="C3372" s="184"/>
      <c r="D3372" s="184"/>
      <c r="E3372" s="184"/>
      <c r="F3372" s="185">
        <v>44959</v>
      </c>
      <c r="G3372" s="183" t="s">
        <v>57</v>
      </c>
      <c r="H3372" s="186">
        <v>130000</v>
      </c>
      <c r="I3372" s="183" t="s">
        <v>19</v>
      </c>
      <c r="J3372" s="184"/>
      <c r="K3372" s="184"/>
      <c r="L3372" s="183">
        <v>2022</v>
      </c>
      <c r="M3372" s="184"/>
      <c r="N3372" s="183" t="s">
        <v>34</v>
      </c>
      <c r="O3372" s="184"/>
    </row>
    <row r="3373" spans="1:15" s="176" customFormat="1" ht="15" x14ac:dyDescent="0.15">
      <c r="A3373" s="183" t="s">
        <v>20</v>
      </c>
      <c r="B3373" s="183" t="s">
        <v>54</v>
      </c>
      <c r="C3373" s="184"/>
      <c r="D3373" s="184"/>
      <c r="E3373" s="184"/>
      <c r="F3373" s="185">
        <v>44959</v>
      </c>
      <c r="G3373" s="183" t="s">
        <v>55</v>
      </c>
      <c r="H3373" s="186">
        <v>1900000</v>
      </c>
      <c r="I3373" s="183" t="s">
        <v>19</v>
      </c>
      <c r="J3373" s="184"/>
      <c r="K3373" s="184"/>
      <c r="L3373" s="183">
        <v>2022</v>
      </c>
      <c r="M3373" s="184"/>
      <c r="N3373" s="183" t="s">
        <v>34</v>
      </c>
      <c r="O3373" s="184"/>
    </row>
    <row r="3374" spans="1:15" s="176" customFormat="1" ht="15" x14ac:dyDescent="0.15">
      <c r="A3374" s="183" t="s">
        <v>20</v>
      </c>
      <c r="B3374" s="183" t="s">
        <v>54</v>
      </c>
      <c r="C3374" s="184"/>
      <c r="D3374" s="184"/>
      <c r="E3374" s="184"/>
      <c r="F3374" s="185">
        <v>44959</v>
      </c>
      <c r="G3374" s="183" t="s">
        <v>56</v>
      </c>
      <c r="H3374" s="186">
        <v>140000</v>
      </c>
      <c r="I3374" s="183" t="s">
        <v>19</v>
      </c>
      <c r="J3374" s="184"/>
      <c r="K3374" s="184"/>
      <c r="L3374" s="183">
        <v>2022</v>
      </c>
      <c r="M3374" s="184"/>
      <c r="N3374" s="183" t="s">
        <v>34</v>
      </c>
      <c r="O3374" s="184"/>
    </row>
    <row r="3375" spans="1:15" s="176" customFormat="1" ht="15" x14ac:dyDescent="0.15">
      <c r="A3375" s="183" t="s">
        <v>20</v>
      </c>
      <c r="B3375" s="183" t="s">
        <v>54</v>
      </c>
      <c r="C3375" s="184"/>
      <c r="D3375" s="184"/>
      <c r="E3375" s="184"/>
      <c r="F3375" s="185">
        <v>44960</v>
      </c>
      <c r="G3375" s="183" t="s">
        <v>58</v>
      </c>
      <c r="H3375" s="186">
        <v>800000</v>
      </c>
      <c r="I3375" s="183" t="s">
        <v>19</v>
      </c>
      <c r="J3375" s="184"/>
      <c r="K3375" s="184"/>
      <c r="L3375" s="183">
        <v>2022</v>
      </c>
      <c r="M3375" s="184"/>
      <c r="N3375" s="183" t="s">
        <v>34</v>
      </c>
      <c r="O3375" s="184"/>
    </row>
    <row r="3376" spans="1:15" s="176" customFormat="1" ht="15" x14ac:dyDescent="0.15">
      <c r="A3376" s="183" t="s">
        <v>20</v>
      </c>
      <c r="B3376" s="183" t="s">
        <v>54</v>
      </c>
      <c r="C3376" s="184"/>
      <c r="D3376" s="184"/>
      <c r="E3376" s="184"/>
      <c r="F3376" s="185">
        <v>44960</v>
      </c>
      <c r="G3376" s="183" t="s">
        <v>55</v>
      </c>
      <c r="H3376" s="186">
        <v>690000</v>
      </c>
      <c r="I3376" s="183" t="s">
        <v>19</v>
      </c>
      <c r="J3376" s="184"/>
      <c r="K3376" s="184"/>
      <c r="L3376" s="183">
        <v>2022</v>
      </c>
      <c r="M3376" s="184"/>
      <c r="N3376" s="183" t="s">
        <v>34</v>
      </c>
      <c r="O3376" s="184"/>
    </row>
    <row r="3377" spans="1:15" s="176" customFormat="1" ht="15" x14ac:dyDescent="0.15">
      <c r="A3377" s="183" t="s">
        <v>20</v>
      </c>
      <c r="B3377" s="183" t="s">
        <v>54</v>
      </c>
      <c r="C3377" s="184"/>
      <c r="D3377" s="184"/>
      <c r="E3377" s="184"/>
      <c r="F3377" s="185">
        <v>44960</v>
      </c>
      <c r="G3377" s="183" t="s">
        <v>60</v>
      </c>
      <c r="H3377" s="186">
        <v>210000</v>
      </c>
      <c r="I3377" s="183" t="s">
        <v>33</v>
      </c>
      <c r="J3377" s="184"/>
      <c r="K3377" s="184"/>
      <c r="L3377" s="183">
        <v>2022</v>
      </c>
      <c r="M3377" s="184"/>
      <c r="N3377" s="183" t="s">
        <v>34</v>
      </c>
      <c r="O3377" s="184"/>
    </row>
    <row r="3378" spans="1:15" s="176" customFormat="1" ht="15" x14ac:dyDescent="0.15">
      <c r="A3378" s="183" t="s">
        <v>20</v>
      </c>
      <c r="B3378" s="183" t="s">
        <v>54</v>
      </c>
      <c r="C3378" s="184"/>
      <c r="D3378" s="184"/>
      <c r="E3378" s="184"/>
      <c r="F3378" s="185">
        <v>44960</v>
      </c>
      <c r="G3378" s="183" t="s">
        <v>57</v>
      </c>
      <c r="H3378" s="186">
        <v>200000</v>
      </c>
      <c r="I3378" s="183" t="s">
        <v>19</v>
      </c>
      <c r="J3378" s="184"/>
      <c r="K3378" s="184"/>
      <c r="L3378" s="183">
        <v>2022</v>
      </c>
      <c r="M3378" s="184"/>
      <c r="N3378" s="183" t="s">
        <v>34</v>
      </c>
      <c r="O3378" s="184"/>
    </row>
    <row r="3379" spans="1:15" s="176" customFormat="1" ht="15" x14ac:dyDescent="0.15">
      <c r="A3379" s="183" t="s">
        <v>20</v>
      </c>
      <c r="B3379" s="183" t="s">
        <v>54</v>
      </c>
      <c r="C3379" s="184"/>
      <c r="D3379" s="184"/>
      <c r="E3379" s="184"/>
      <c r="F3379" s="185">
        <v>44960</v>
      </c>
      <c r="G3379" s="183" t="s">
        <v>56</v>
      </c>
      <c r="H3379" s="186">
        <v>210000</v>
      </c>
      <c r="I3379" s="183" t="s">
        <v>19</v>
      </c>
      <c r="J3379" s="184"/>
      <c r="K3379" s="184"/>
      <c r="L3379" s="183">
        <v>2022</v>
      </c>
      <c r="M3379" s="184"/>
      <c r="N3379" s="183" t="s">
        <v>34</v>
      </c>
      <c r="O3379" s="184"/>
    </row>
    <row r="3380" spans="1:15" s="176" customFormat="1" ht="15" x14ac:dyDescent="0.15">
      <c r="A3380" s="183" t="s">
        <v>20</v>
      </c>
      <c r="B3380" s="183" t="s">
        <v>54</v>
      </c>
      <c r="C3380" s="184"/>
      <c r="D3380" s="184"/>
      <c r="E3380" s="184"/>
      <c r="F3380" s="185">
        <v>44963</v>
      </c>
      <c r="G3380" s="183" t="s">
        <v>55</v>
      </c>
      <c r="H3380" s="186">
        <v>940000</v>
      </c>
      <c r="I3380" s="183" t="s">
        <v>19</v>
      </c>
      <c r="J3380" s="184"/>
      <c r="K3380" s="184"/>
      <c r="L3380" s="183">
        <v>2022</v>
      </c>
      <c r="M3380" s="184"/>
      <c r="N3380" s="183" t="s">
        <v>34</v>
      </c>
      <c r="O3380" s="184"/>
    </row>
    <row r="3381" spans="1:15" s="176" customFormat="1" ht="15" x14ac:dyDescent="0.15">
      <c r="A3381" s="183" t="s">
        <v>20</v>
      </c>
      <c r="B3381" s="183" t="s">
        <v>54</v>
      </c>
      <c r="C3381" s="184"/>
      <c r="D3381" s="184"/>
      <c r="E3381" s="184"/>
      <c r="F3381" s="185">
        <v>44963</v>
      </c>
      <c r="G3381" s="183" t="s">
        <v>58</v>
      </c>
      <c r="H3381" s="186">
        <v>3310000</v>
      </c>
      <c r="I3381" s="183" t="s">
        <v>19</v>
      </c>
      <c r="J3381" s="184"/>
      <c r="K3381" s="184"/>
      <c r="L3381" s="183">
        <v>2022</v>
      </c>
      <c r="M3381" s="184"/>
      <c r="N3381" s="183" t="s">
        <v>34</v>
      </c>
      <c r="O3381" s="184"/>
    </row>
    <row r="3382" spans="1:15" s="176" customFormat="1" ht="15" x14ac:dyDescent="0.15">
      <c r="A3382" s="183" t="s">
        <v>20</v>
      </c>
      <c r="B3382" s="183" t="s">
        <v>54</v>
      </c>
      <c r="C3382" s="184"/>
      <c r="D3382" s="184"/>
      <c r="E3382" s="184"/>
      <c r="F3382" s="185">
        <v>44963</v>
      </c>
      <c r="G3382" s="183" t="s">
        <v>57</v>
      </c>
      <c r="H3382" s="186">
        <v>200000</v>
      </c>
      <c r="I3382" s="183" t="s">
        <v>19</v>
      </c>
      <c r="J3382" s="184"/>
      <c r="K3382" s="184"/>
      <c r="L3382" s="183">
        <v>2022</v>
      </c>
      <c r="M3382" s="184"/>
      <c r="N3382" s="183" t="s">
        <v>34</v>
      </c>
      <c r="O3382" s="184"/>
    </row>
    <row r="3383" spans="1:15" s="176" customFormat="1" ht="15" x14ac:dyDescent="0.15">
      <c r="A3383" s="183" t="s">
        <v>20</v>
      </c>
      <c r="B3383" s="183" t="s">
        <v>54</v>
      </c>
      <c r="C3383" s="184"/>
      <c r="D3383" s="184"/>
      <c r="E3383" s="184"/>
      <c r="F3383" s="185">
        <v>44963</v>
      </c>
      <c r="G3383" s="183" t="s">
        <v>56</v>
      </c>
      <c r="H3383" s="186">
        <v>40000</v>
      </c>
      <c r="I3383" s="183" t="s">
        <v>19</v>
      </c>
      <c r="J3383" s="184"/>
      <c r="K3383" s="184"/>
      <c r="L3383" s="183">
        <v>2022</v>
      </c>
      <c r="M3383" s="184"/>
      <c r="N3383" s="183" t="s">
        <v>34</v>
      </c>
      <c r="O3383" s="184"/>
    </row>
    <row r="3384" spans="1:15" s="176" customFormat="1" ht="15" x14ac:dyDescent="0.15">
      <c r="A3384" s="183" t="s">
        <v>20</v>
      </c>
      <c r="B3384" s="183" t="s">
        <v>54</v>
      </c>
      <c r="C3384" s="184"/>
      <c r="D3384" s="184"/>
      <c r="E3384" s="184"/>
      <c r="F3384" s="185">
        <v>44964</v>
      </c>
      <c r="G3384" s="183" t="s">
        <v>57</v>
      </c>
      <c r="H3384" s="186">
        <v>90000</v>
      </c>
      <c r="I3384" s="183" t="s">
        <v>19</v>
      </c>
      <c r="J3384" s="184"/>
      <c r="K3384" s="184"/>
      <c r="L3384" s="183">
        <v>2022</v>
      </c>
      <c r="M3384" s="184"/>
      <c r="N3384" s="183" t="s">
        <v>34</v>
      </c>
      <c r="O3384" s="184"/>
    </row>
    <row r="3385" spans="1:15" s="176" customFormat="1" ht="15" x14ac:dyDescent="0.15">
      <c r="A3385" s="183" t="s">
        <v>20</v>
      </c>
      <c r="B3385" s="183" t="s">
        <v>54</v>
      </c>
      <c r="C3385" s="184"/>
      <c r="D3385" s="184"/>
      <c r="E3385" s="184"/>
      <c r="F3385" s="185">
        <v>44964</v>
      </c>
      <c r="G3385" s="183" t="s">
        <v>58</v>
      </c>
      <c r="H3385" s="186">
        <v>2210000</v>
      </c>
      <c r="I3385" s="183" t="s">
        <v>19</v>
      </c>
      <c r="J3385" s="184"/>
      <c r="K3385" s="184"/>
      <c r="L3385" s="183">
        <v>2022</v>
      </c>
      <c r="M3385" s="184"/>
      <c r="N3385" s="183" t="s">
        <v>34</v>
      </c>
      <c r="O3385" s="184"/>
    </row>
    <row r="3386" spans="1:15" s="176" customFormat="1" ht="15" x14ac:dyDescent="0.15">
      <c r="A3386" s="183" t="s">
        <v>20</v>
      </c>
      <c r="B3386" s="183" t="s">
        <v>54</v>
      </c>
      <c r="C3386" s="184"/>
      <c r="D3386" s="184"/>
      <c r="E3386" s="184"/>
      <c r="F3386" s="185">
        <v>44964</v>
      </c>
      <c r="G3386" s="183" t="s">
        <v>56</v>
      </c>
      <c r="H3386" s="186">
        <v>570000</v>
      </c>
      <c r="I3386" s="183" t="s">
        <v>19</v>
      </c>
      <c r="J3386" s="184"/>
      <c r="K3386" s="184"/>
      <c r="L3386" s="183">
        <v>2022</v>
      </c>
      <c r="M3386" s="184"/>
      <c r="N3386" s="183" t="s">
        <v>34</v>
      </c>
      <c r="O3386" s="184"/>
    </row>
    <row r="3387" spans="1:15" s="176" customFormat="1" ht="15" x14ac:dyDescent="0.15">
      <c r="A3387" s="183" t="s">
        <v>20</v>
      </c>
      <c r="B3387" s="183" t="s">
        <v>54</v>
      </c>
      <c r="C3387" s="184"/>
      <c r="D3387" s="184"/>
      <c r="E3387" s="184"/>
      <c r="F3387" s="185">
        <v>44964</v>
      </c>
      <c r="G3387" s="183" t="s">
        <v>55</v>
      </c>
      <c r="H3387" s="186">
        <v>4820000</v>
      </c>
      <c r="I3387" s="183" t="s">
        <v>19</v>
      </c>
      <c r="J3387" s="184"/>
      <c r="K3387" s="184"/>
      <c r="L3387" s="183">
        <v>2022</v>
      </c>
      <c r="M3387" s="184"/>
      <c r="N3387" s="183" t="s">
        <v>34</v>
      </c>
      <c r="O3387" s="184"/>
    </row>
    <row r="3388" spans="1:15" s="176" customFormat="1" ht="15" x14ac:dyDescent="0.15">
      <c r="A3388" s="183" t="s">
        <v>20</v>
      </c>
      <c r="B3388" s="183" t="s">
        <v>54</v>
      </c>
      <c r="C3388" s="184"/>
      <c r="D3388" s="184"/>
      <c r="E3388" s="184"/>
      <c r="F3388" s="185">
        <v>44965</v>
      </c>
      <c r="G3388" s="183" t="s">
        <v>57</v>
      </c>
      <c r="H3388" s="186">
        <v>130000</v>
      </c>
      <c r="I3388" s="183" t="s">
        <v>19</v>
      </c>
      <c r="J3388" s="184"/>
      <c r="K3388" s="184"/>
      <c r="L3388" s="183">
        <v>2022</v>
      </c>
      <c r="M3388" s="184"/>
      <c r="N3388" s="183" t="s">
        <v>34</v>
      </c>
      <c r="O3388" s="184"/>
    </row>
    <row r="3389" spans="1:15" s="176" customFormat="1" ht="15" x14ac:dyDescent="0.15">
      <c r="A3389" s="183" t="s">
        <v>20</v>
      </c>
      <c r="B3389" s="183" t="s">
        <v>54</v>
      </c>
      <c r="C3389" s="184"/>
      <c r="D3389" s="184"/>
      <c r="E3389" s="184"/>
      <c r="F3389" s="185">
        <v>44965</v>
      </c>
      <c r="G3389" s="183" t="s">
        <v>56</v>
      </c>
      <c r="H3389" s="186">
        <v>920000</v>
      </c>
      <c r="I3389" s="183" t="s">
        <v>19</v>
      </c>
      <c r="J3389" s="184"/>
      <c r="K3389" s="184"/>
      <c r="L3389" s="183">
        <v>2022</v>
      </c>
      <c r="M3389" s="184"/>
      <c r="N3389" s="183" t="s">
        <v>34</v>
      </c>
      <c r="O3389" s="184"/>
    </row>
    <row r="3390" spans="1:15" s="176" customFormat="1" ht="15" x14ac:dyDescent="0.15">
      <c r="A3390" s="183" t="s">
        <v>20</v>
      </c>
      <c r="B3390" s="183" t="s">
        <v>54</v>
      </c>
      <c r="C3390" s="184"/>
      <c r="D3390" s="184"/>
      <c r="E3390" s="184"/>
      <c r="F3390" s="185">
        <v>44965</v>
      </c>
      <c r="G3390" s="183" t="s">
        <v>55</v>
      </c>
      <c r="H3390" s="186">
        <v>3030000</v>
      </c>
      <c r="I3390" s="183" t="s">
        <v>19</v>
      </c>
      <c r="J3390" s="184"/>
      <c r="K3390" s="184"/>
      <c r="L3390" s="183">
        <v>2022</v>
      </c>
      <c r="M3390" s="184"/>
      <c r="N3390" s="183" t="s">
        <v>34</v>
      </c>
      <c r="O3390" s="184"/>
    </row>
    <row r="3391" spans="1:15" s="176" customFormat="1" ht="15" x14ac:dyDescent="0.15">
      <c r="A3391" s="183" t="s">
        <v>20</v>
      </c>
      <c r="B3391" s="183" t="s">
        <v>54</v>
      </c>
      <c r="C3391" s="184"/>
      <c r="D3391" s="184"/>
      <c r="E3391" s="184"/>
      <c r="F3391" s="185">
        <v>44965</v>
      </c>
      <c r="G3391" s="183" t="s">
        <v>60</v>
      </c>
      <c r="H3391" s="186">
        <v>250000</v>
      </c>
      <c r="I3391" s="183" t="s">
        <v>33</v>
      </c>
      <c r="J3391" s="184"/>
      <c r="K3391" s="184"/>
      <c r="L3391" s="183">
        <v>2022</v>
      </c>
      <c r="M3391" s="184"/>
      <c r="N3391" s="183" t="s">
        <v>34</v>
      </c>
      <c r="O3391" s="184"/>
    </row>
    <row r="3392" spans="1:15" s="176" customFormat="1" ht="15" x14ac:dyDescent="0.15">
      <c r="A3392" s="183" t="s">
        <v>20</v>
      </c>
      <c r="B3392" s="183" t="s">
        <v>54</v>
      </c>
      <c r="C3392" s="184"/>
      <c r="D3392" s="184"/>
      <c r="E3392" s="184"/>
      <c r="F3392" s="185">
        <v>44965</v>
      </c>
      <c r="G3392" s="183" t="s">
        <v>58</v>
      </c>
      <c r="H3392" s="186">
        <v>1700000</v>
      </c>
      <c r="I3392" s="183" t="s">
        <v>19</v>
      </c>
      <c r="J3392" s="184"/>
      <c r="K3392" s="184"/>
      <c r="L3392" s="183">
        <v>2022</v>
      </c>
      <c r="M3392" s="184"/>
      <c r="N3392" s="183" t="s">
        <v>34</v>
      </c>
      <c r="O3392" s="184"/>
    </row>
    <row r="3393" spans="1:15" s="176" customFormat="1" ht="15" x14ac:dyDescent="0.15">
      <c r="A3393" s="183" t="s">
        <v>20</v>
      </c>
      <c r="B3393" s="183" t="s">
        <v>54</v>
      </c>
      <c r="C3393" s="184"/>
      <c r="D3393" s="184"/>
      <c r="E3393" s="184"/>
      <c r="F3393" s="185">
        <v>44966</v>
      </c>
      <c r="G3393" s="183" t="s">
        <v>60</v>
      </c>
      <c r="H3393" s="186">
        <v>40000</v>
      </c>
      <c r="I3393" s="183" t="s">
        <v>33</v>
      </c>
      <c r="J3393" s="184"/>
      <c r="K3393" s="184"/>
      <c r="L3393" s="183">
        <v>2022</v>
      </c>
      <c r="M3393" s="184"/>
      <c r="N3393" s="183" t="s">
        <v>34</v>
      </c>
      <c r="O3393" s="184"/>
    </row>
    <row r="3394" spans="1:15" s="176" customFormat="1" ht="15" x14ac:dyDescent="0.15">
      <c r="A3394" s="183" t="s">
        <v>20</v>
      </c>
      <c r="B3394" s="183" t="s">
        <v>54</v>
      </c>
      <c r="C3394" s="184"/>
      <c r="D3394" s="184"/>
      <c r="E3394" s="184"/>
      <c r="F3394" s="185">
        <v>44966</v>
      </c>
      <c r="G3394" s="183" t="s">
        <v>55</v>
      </c>
      <c r="H3394" s="186">
        <v>1710000</v>
      </c>
      <c r="I3394" s="183" t="s">
        <v>19</v>
      </c>
      <c r="J3394" s="184"/>
      <c r="K3394" s="184"/>
      <c r="L3394" s="183">
        <v>2022</v>
      </c>
      <c r="M3394" s="184"/>
      <c r="N3394" s="183" t="s">
        <v>34</v>
      </c>
      <c r="O3394" s="184"/>
    </row>
    <row r="3395" spans="1:15" s="176" customFormat="1" ht="15" x14ac:dyDescent="0.15">
      <c r="A3395" s="183" t="s">
        <v>20</v>
      </c>
      <c r="B3395" s="183" t="s">
        <v>54</v>
      </c>
      <c r="C3395" s="184"/>
      <c r="D3395" s="184"/>
      <c r="E3395" s="184"/>
      <c r="F3395" s="185">
        <v>44966</v>
      </c>
      <c r="G3395" s="183" t="s">
        <v>57</v>
      </c>
      <c r="H3395" s="186">
        <v>130000</v>
      </c>
      <c r="I3395" s="183" t="s">
        <v>19</v>
      </c>
      <c r="J3395" s="184"/>
      <c r="K3395" s="184"/>
      <c r="L3395" s="183">
        <v>2022</v>
      </c>
      <c r="M3395" s="184"/>
      <c r="N3395" s="183" t="s">
        <v>34</v>
      </c>
      <c r="O3395" s="184"/>
    </row>
    <row r="3396" spans="1:15" s="176" customFormat="1" ht="15" x14ac:dyDescent="0.15">
      <c r="A3396" s="183" t="s">
        <v>20</v>
      </c>
      <c r="B3396" s="183" t="s">
        <v>54</v>
      </c>
      <c r="C3396" s="184"/>
      <c r="D3396" s="184"/>
      <c r="E3396" s="184"/>
      <c r="F3396" s="185">
        <v>44966</v>
      </c>
      <c r="G3396" s="183" t="s">
        <v>56</v>
      </c>
      <c r="H3396" s="186">
        <v>130000</v>
      </c>
      <c r="I3396" s="183" t="s">
        <v>19</v>
      </c>
      <c r="J3396" s="184"/>
      <c r="K3396" s="184"/>
      <c r="L3396" s="183">
        <v>2022</v>
      </c>
      <c r="M3396" s="184"/>
      <c r="N3396" s="183" t="s">
        <v>34</v>
      </c>
      <c r="O3396" s="184"/>
    </row>
    <row r="3397" spans="1:15" s="176" customFormat="1" ht="15" x14ac:dyDescent="0.15">
      <c r="A3397" s="183" t="s">
        <v>20</v>
      </c>
      <c r="B3397" s="183" t="s">
        <v>54</v>
      </c>
      <c r="C3397" s="184"/>
      <c r="D3397" s="184"/>
      <c r="E3397" s="184"/>
      <c r="F3397" s="185">
        <v>44966</v>
      </c>
      <c r="G3397" s="183" t="s">
        <v>58</v>
      </c>
      <c r="H3397" s="186">
        <v>2450000</v>
      </c>
      <c r="I3397" s="183" t="s">
        <v>19</v>
      </c>
      <c r="J3397" s="184"/>
      <c r="K3397" s="184"/>
      <c r="L3397" s="183">
        <v>2022</v>
      </c>
      <c r="M3397" s="184"/>
      <c r="N3397" s="183" t="s">
        <v>34</v>
      </c>
      <c r="O3397" s="184"/>
    </row>
    <row r="3398" spans="1:15" s="176" customFormat="1" ht="15" x14ac:dyDescent="0.15">
      <c r="A3398" s="183" t="s">
        <v>20</v>
      </c>
      <c r="B3398" s="183" t="s">
        <v>54</v>
      </c>
      <c r="C3398" s="184"/>
      <c r="D3398" s="184"/>
      <c r="E3398" s="184"/>
      <c r="F3398" s="185">
        <v>44967</v>
      </c>
      <c r="G3398" s="183" t="s">
        <v>56</v>
      </c>
      <c r="H3398" s="186">
        <v>60000</v>
      </c>
      <c r="I3398" s="183" t="s">
        <v>19</v>
      </c>
      <c r="J3398" s="184"/>
      <c r="K3398" s="184"/>
      <c r="L3398" s="183">
        <v>2022</v>
      </c>
      <c r="M3398" s="184"/>
      <c r="N3398" s="183" t="s">
        <v>34</v>
      </c>
      <c r="O3398" s="184"/>
    </row>
    <row r="3399" spans="1:15" s="176" customFormat="1" ht="15" x14ac:dyDescent="0.15">
      <c r="A3399" s="183" t="s">
        <v>20</v>
      </c>
      <c r="B3399" s="183" t="s">
        <v>54</v>
      </c>
      <c r="C3399" s="184"/>
      <c r="D3399" s="184"/>
      <c r="E3399" s="184"/>
      <c r="F3399" s="185">
        <v>44967</v>
      </c>
      <c r="G3399" s="183" t="s">
        <v>55</v>
      </c>
      <c r="H3399" s="186">
        <v>680000</v>
      </c>
      <c r="I3399" s="183" t="s">
        <v>19</v>
      </c>
      <c r="J3399" s="184"/>
      <c r="K3399" s="184"/>
      <c r="L3399" s="183">
        <v>2022</v>
      </c>
      <c r="M3399" s="184"/>
      <c r="N3399" s="183" t="s">
        <v>34</v>
      </c>
      <c r="O3399" s="184"/>
    </row>
    <row r="3400" spans="1:15" s="176" customFormat="1" ht="15" x14ac:dyDescent="0.15">
      <c r="A3400" s="183" t="s">
        <v>20</v>
      </c>
      <c r="B3400" s="183" t="s">
        <v>54</v>
      </c>
      <c r="C3400" s="184"/>
      <c r="D3400" s="184"/>
      <c r="E3400" s="184"/>
      <c r="F3400" s="185">
        <v>44967</v>
      </c>
      <c r="G3400" s="183" t="s">
        <v>57</v>
      </c>
      <c r="H3400" s="186">
        <v>230000</v>
      </c>
      <c r="I3400" s="183" t="s">
        <v>19</v>
      </c>
      <c r="J3400" s="184"/>
      <c r="K3400" s="184"/>
      <c r="L3400" s="183">
        <v>2022</v>
      </c>
      <c r="M3400" s="184"/>
      <c r="N3400" s="183" t="s">
        <v>34</v>
      </c>
      <c r="O3400" s="184"/>
    </row>
    <row r="3401" spans="1:15" s="176" customFormat="1" ht="15" x14ac:dyDescent="0.15">
      <c r="A3401" s="183" t="s">
        <v>20</v>
      </c>
      <c r="B3401" s="183" t="s">
        <v>54</v>
      </c>
      <c r="C3401" s="184"/>
      <c r="D3401" s="184"/>
      <c r="E3401" s="184"/>
      <c r="F3401" s="185">
        <v>44967</v>
      </c>
      <c r="G3401" s="183" t="s">
        <v>60</v>
      </c>
      <c r="H3401" s="186">
        <v>680000</v>
      </c>
      <c r="I3401" s="183" t="s">
        <v>33</v>
      </c>
      <c r="J3401" s="184"/>
      <c r="K3401" s="184"/>
      <c r="L3401" s="183">
        <v>2022</v>
      </c>
      <c r="M3401" s="184"/>
      <c r="N3401" s="183" t="s">
        <v>34</v>
      </c>
      <c r="O3401" s="184"/>
    </row>
    <row r="3402" spans="1:15" s="176" customFormat="1" ht="15" x14ac:dyDescent="0.15">
      <c r="A3402" s="183" t="s">
        <v>20</v>
      </c>
      <c r="B3402" s="183" t="s">
        <v>54</v>
      </c>
      <c r="C3402" s="184"/>
      <c r="D3402" s="184"/>
      <c r="E3402" s="184"/>
      <c r="F3402" s="185">
        <v>44967</v>
      </c>
      <c r="G3402" s="183" t="s">
        <v>58</v>
      </c>
      <c r="H3402" s="186">
        <v>2450000</v>
      </c>
      <c r="I3402" s="183" t="s">
        <v>19</v>
      </c>
      <c r="J3402" s="184"/>
      <c r="K3402" s="184"/>
      <c r="L3402" s="183">
        <v>2022</v>
      </c>
      <c r="M3402" s="184"/>
      <c r="N3402" s="183" t="s">
        <v>34</v>
      </c>
      <c r="O3402" s="184"/>
    </row>
    <row r="3403" spans="1:15" s="176" customFormat="1" ht="15" x14ac:dyDescent="0.15">
      <c r="A3403" s="183" t="s">
        <v>20</v>
      </c>
      <c r="B3403" s="183" t="s">
        <v>54</v>
      </c>
      <c r="C3403" s="184"/>
      <c r="D3403" s="184"/>
      <c r="E3403" s="184"/>
      <c r="F3403" s="185">
        <v>44970</v>
      </c>
      <c r="G3403" s="183" t="s">
        <v>57</v>
      </c>
      <c r="H3403" s="186">
        <v>50000</v>
      </c>
      <c r="I3403" s="183" t="s">
        <v>19</v>
      </c>
      <c r="J3403" s="184"/>
      <c r="K3403" s="184"/>
      <c r="L3403" s="183">
        <v>2022</v>
      </c>
      <c r="M3403" s="184"/>
      <c r="N3403" s="183" t="s">
        <v>34</v>
      </c>
      <c r="O3403" s="184"/>
    </row>
    <row r="3404" spans="1:15" s="176" customFormat="1" ht="15" x14ac:dyDescent="0.15">
      <c r="A3404" s="183" t="s">
        <v>20</v>
      </c>
      <c r="B3404" s="183" t="s">
        <v>54</v>
      </c>
      <c r="C3404" s="184"/>
      <c r="D3404" s="184"/>
      <c r="E3404" s="184"/>
      <c r="F3404" s="185">
        <v>44970</v>
      </c>
      <c r="G3404" s="183" t="s">
        <v>56</v>
      </c>
      <c r="H3404" s="186">
        <v>40000</v>
      </c>
      <c r="I3404" s="183" t="s">
        <v>19</v>
      </c>
      <c r="J3404" s="184"/>
      <c r="K3404" s="184"/>
      <c r="L3404" s="183">
        <v>2022</v>
      </c>
      <c r="M3404" s="184"/>
      <c r="N3404" s="183" t="s">
        <v>34</v>
      </c>
      <c r="O3404" s="184"/>
    </row>
    <row r="3405" spans="1:15" s="176" customFormat="1" ht="15" x14ac:dyDescent="0.15">
      <c r="A3405" s="183" t="s">
        <v>20</v>
      </c>
      <c r="B3405" s="183" t="s">
        <v>54</v>
      </c>
      <c r="C3405" s="184"/>
      <c r="D3405" s="184"/>
      <c r="E3405" s="184"/>
      <c r="F3405" s="185">
        <v>44970</v>
      </c>
      <c r="G3405" s="183" t="s">
        <v>55</v>
      </c>
      <c r="H3405" s="186">
        <v>1080000</v>
      </c>
      <c r="I3405" s="183" t="s">
        <v>19</v>
      </c>
      <c r="J3405" s="184"/>
      <c r="K3405" s="184"/>
      <c r="L3405" s="183">
        <v>2022</v>
      </c>
      <c r="M3405" s="184"/>
      <c r="N3405" s="183" t="s">
        <v>34</v>
      </c>
      <c r="O3405" s="184"/>
    </row>
    <row r="3406" spans="1:15" s="176" customFormat="1" ht="15" x14ac:dyDescent="0.15">
      <c r="A3406" s="183" t="s">
        <v>20</v>
      </c>
      <c r="B3406" s="183" t="s">
        <v>54</v>
      </c>
      <c r="C3406" s="184"/>
      <c r="D3406" s="184"/>
      <c r="E3406" s="184"/>
      <c r="F3406" s="185">
        <v>44970</v>
      </c>
      <c r="G3406" s="183" t="s">
        <v>58</v>
      </c>
      <c r="H3406" s="186">
        <v>3110000</v>
      </c>
      <c r="I3406" s="183" t="s">
        <v>19</v>
      </c>
      <c r="J3406" s="184"/>
      <c r="K3406" s="184"/>
      <c r="L3406" s="183">
        <v>2022</v>
      </c>
      <c r="M3406" s="184"/>
      <c r="N3406" s="183" t="s">
        <v>34</v>
      </c>
      <c r="O3406" s="184"/>
    </row>
    <row r="3407" spans="1:15" s="176" customFormat="1" ht="15" x14ac:dyDescent="0.15">
      <c r="A3407" s="183" t="s">
        <v>20</v>
      </c>
      <c r="B3407" s="183" t="s">
        <v>54</v>
      </c>
      <c r="C3407" s="184"/>
      <c r="D3407" s="184"/>
      <c r="E3407" s="184"/>
      <c r="F3407" s="185">
        <v>44971</v>
      </c>
      <c r="G3407" s="183" t="s">
        <v>56</v>
      </c>
      <c r="H3407" s="186">
        <v>330000</v>
      </c>
      <c r="I3407" s="183" t="s">
        <v>19</v>
      </c>
      <c r="J3407" s="184"/>
      <c r="K3407" s="184"/>
      <c r="L3407" s="183">
        <v>2022</v>
      </c>
      <c r="M3407" s="184"/>
      <c r="N3407" s="183" t="s">
        <v>34</v>
      </c>
      <c r="O3407" s="184"/>
    </row>
    <row r="3408" spans="1:15" s="176" customFormat="1" ht="15" x14ac:dyDescent="0.15">
      <c r="A3408" s="183" t="s">
        <v>20</v>
      </c>
      <c r="B3408" s="183" t="s">
        <v>54</v>
      </c>
      <c r="C3408" s="184"/>
      <c r="D3408" s="184"/>
      <c r="E3408" s="184"/>
      <c r="F3408" s="185">
        <v>44971</v>
      </c>
      <c r="G3408" s="183" t="s">
        <v>55</v>
      </c>
      <c r="H3408" s="186">
        <v>4510000</v>
      </c>
      <c r="I3408" s="183" t="s">
        <v>19</v>
      </c>
      <c r="J3408" s="184"/>
      <c r="K3408" s="184"/>
      <c r="L3408" s="183">
        <v>2022</v>
      </c>
      <c r="M3408" s="184"/>
      <c r="N3408" s="183" t="s">
        <v>34</v>
      </c>
      <c r="O3408" s="184"/>
    </row>
    <row r="3409" spans="1:15" s="176" customFormat="1" ht="15" x14ac:dyDescent="0.15">
      <c r="A3409" s="183" t="s">
        <v>20</v>
      </c>
      <c r="B3409" s="183" t="s">
        <v>54</v>
      </c>
      <c r="C3409" s="184"/>
      <c r="D3409" s="184"/>
      <c r="E3409" s="184"/>
      <c r="F3409" s="185">
        <v>44971</v>
      </c>
      <c r="G3409" s="183" t="s">
        <v>58</v>
      </c>
      <c r="H3409" s="186">
        <v>2520000</v>
      </c>
      <c r="I3409" s="183" t="s">
        <v>19</v>
      </c>
      <c r="J3409" s="184"/>
      <c r="K3409" s="184"/>
      <c r="L3409" s="183">
        <v>2022</v>
      </c>
      <c r="M3409" s="184"/>
      <c r="N3409" s="183" t="s">
        <v>34</v>
      </c>
      <c r="O3409" s="184"/>
    </row>
    <row r="3410" spans="1:15" s="176" customFormat="1" ht="15" x14ac:dyDescent="0.15">
      <c r="A3410" s="183" t="s">
        <v>20</v>
      </c>
      <c r="B3410" s="183" t="s">
        <v>54</v>
      </c>
      <c r="C3410" s="184"/>
      <c r="D3410" s="184"/>
      <c r="E3410" s="184"/>
      <c r="F3410" s="185">
        <v>44971</v>
      </c>
      <c r="G3410" s="183" t="s">
        <v>60</v>
      </c>
      <c r="H3410" s="186">
        <v>160000</v>
      </c>
      <c r="I3410" s="183" t="s">
        <v>33</v>
      </c>
      <c r="J3410" s="184"/>
      <c r="K3410" s="184"/>
      <c r="L3410" s="183">
        <v>2022</v>
      </c>
      <c r="M3410" s="184"/>
      <c r="N3410" s="183" t="s">
        <v>34</v>
      </c>
      <c r="O3410" s="184"/>
    </row>
    <row r="3411" spans="1:15" s="176" customFormat="1" ht="15" x14ac:dyDescent="0.15">
      <c r="A3411" s="183" t="s">
        <v>20</v>
      </c>
      <c r="B3411" s="183" t="s">
        <v>54</v>
      </c>
      <c r="C3411" s="184"/>
      <c r="D3411" s="184"/>
      <c r="E3411" s="184"/>
      <c r="F3411" s="185">
        <v>44971</v>
      </c>
      <c r="G3411" s="183" t="s">
        <v>57</v>
      </c>
      <c r="H3411" s="186">
        <v>90000</v>
      </c>
      <c r="I3411" s="183" t="s">
        <v>19</v>
      </c>
      <c r="J3411" s="184"/>
      <c r="K3411" s="184"/>
      <c r="L3411" s="183">
        <v>2022</v>
      </c>
      <c r="M3411" s="184"/>
      <c r="N3411" s="183" t="s">
        <v>34</v>
      </c>
      <c r="O3411" s="184"/>
    </row>
    <row r="3412" spans="1:15" s="176" customFormat="1" ht="15" x14ac:dyDescent="0.15">
      <c r="A3412" s="183" t="s">
        <v>20</v>
      </c>
      <c r="B3412" s="183" t="s">
        <v>54</v>
      </c>
      <c r="C3412" s="184"/>
      <c r="D3412" s="184"/>
      <c r="E3412" s="184"/>
      <c r="F3412" s="185">
        <v>44972</v>
      </c>
      <c r="G3412" s="183" t="s">
        <v>58</v>
      </c>
      <c r="H3412" s="186">
        <v>2540000</v>
      </c>
      <c r="I3412" s="183" t="s">
        <v>19</v>
      </c>
      <c r="J3412" s="184"/>
      <c r="K3412" s="184"/>
      <c r="L3412" s="183">
        <v>2022</v>
      </c>
      <c r="M3412" s="184"/>
      <c r="N3412" s="183" t="s">
        <v>34</v>
      </c>
      <c r="O3412" s="184"/>
    </row>
    <row r="3413" spans="1:15" s="176" customFormat="1" ht="15" x14ac:dyDescent="0.15">
      <c r="A3413" s="183" t="s">
        <v>20</v>
      </c>
      <c r="B3413" s="183" t="s">
        <v>54</v>
      </c>
      <c r="C3413" s="184"/>
      <c r="D3413" s="184"/>
      <c r="E3413" s="184"/>
      <c r="F3413" s="185">
        <v>44972</v>
      </c>
      <c r="G3413" s="183" t="s">
        <v>60</v>
      </c>
      <c r="H3413" s="186">
        <v>360000</v>
      </c>
      <c r="I3413" s="183" t="s">
        <v>33</v>
      </c>
      <c r="J3413" s="184"/>
      <c r="K3413" s="184"/>
      <c r="L3413" s="183">
        <v>2022</v>
      </c>
      <c r="M3413" s="184"/>
      <c r="N3413" s="183" t="s">
        <v>34</v>
      </c>
      <c r="O3413" s="184"/>
    </row>
    <row r="3414" spans="1:15" s="176" customFormat="1" ht="15" x14ac:dyDescent="0.15">
      <c r="A3414" s="183" t="s">
        <v>20</v>
      </c>
      <c r="B3414" s="183" t="s">
        <v>54</v>
      </c>
      <c r="C3414" s="184"/>
      <c r="D3414" s="184"/>
      <c r="E3414" s="184"/>
      <c r="F3414" s="185">
        <v>44972</v>
      </c>
      <c r="G3414" s="183" t="s">
        <v>56</v>
      </c>
      <c r="H3414" s="186">
        <v>1260000</v>
      </c>
      <c r="I3414" s="183" t="s">
        <v>19</v>
      </c>
      <c r="J3414" s="184"/>
      <c r="K3414" s="184"/>
      <c r="L3414" s="183">
        <v>2022</v>
      </c>
      <c r="M3414" s="184"/>
      <c r="N3414" s="183" t="s">
        <v>34</v>
      </c>
      <c r="O3414" s="184"/>
    </row>
    <row r="3415" spans="1:15" s="176" customFormat="1" ht="15" x14ac:dyDescent="0.15">
      <c r="A3415" s="183" t="s">
        <v>20</v>
      </c>
      <c r="B3415" s="183" t="s">
        <v>54</v>
      </c>
      <c r="C3415" s="184"/>
      <c r="D3415" s="184"/>
      <c r="E3415" s="184"/>
      <c r="F3415" s="185">
        <v>44972</v>
      </c>
      <c r="G3415" s="183" t="s">
        <v>55</v>
      </c>
      <c r="H3415" s="186">
        <v>2830000</v>
      </c>
      <c r="I3415" s="183" t="s">
        <v>19</v>
      </c>
      <c r="J3415" s="184"/>
      <c r="K3415" s="184"/>
      <c r="L3415" s="183">
        <v>2022</v>
      </c>
      <c r="M3415" s="184"/>
      <c r="N3415" s="183" t="s">
        <v>34</v>
      </c>
      <c r="O3415" s="184"/>
    </row>
    <row r="3416" spans="1:15" s="176" customFormat="1" ht="15" x14ac:dyDescent="0.15">
      <c r="A3416" s="183" t="s">
        <v>20</v>
      </c>
      <c r="B3416" s="183" t="s">
        <v>54</v>
      </c>
      <c r="C3416" s="184"/>
      <c r="D3416" s="184"/>
      <c r="E3416" s="184"/>
      <c r="F3416" s="185">
        <v>44972</v>
      </c>
      <c r="G3416" s="183" t="s">
        <v>57</v>
      </c>
      <c r="H3416" s="186">
        <v>80000</v>
      </c>
      <c r="I3416" s="183" t="s">
        <v>19</v>
      </c>
      <c r="J3416" s="184"/>
      <c r="K3416" s="184"/>
      <c r="L3416" s="183">
        <v>2022</v>
      </c>
      <c r="M3416" s="184"/>
      <c r="N3416" s="183" t="s">
        <v>34</v>
      </c>
      <c r="O3416" s="184"/>
    </row>
    <row r="3417" spans="1:15" s="176" customFormat="1" ht="15" x14ac:dyDescent="0.15">
      <c r="A3417" s="183" t="s">
        <v>20</v>
      </c>
      <c r="B3417" s="183" t="s">
        <v>54</v>
      </c>
      <c r="C3417" s="184"/>
      <c r="D3417" s="184"/>
      <c r="E3417" s="184"/>
      <c r="F3417" s="185">
        <v>44973</v>
      </c>
      <c r="G3417" s="183" t="s">
        <v>57</v>
      </c>
      <c r="H3417" s="186">
        <v>90000</v>
      </c>
      <c r="I3417" s="183" t="s">
        <v>19</v>
      </c>
      <c r="J3417" s="184"/>
      <c r="K3417" s="184"/>
      <c r="L3417" s="183">
        <v>2022</v>
      </c>
      <c r="M3417" s="184"/>
      <c r="N3417" s="183" t="s">
        <v>34</v>
      </c>
      <c r="O3417" s="184"/>
    </row>
    <row r="3418" spans="1:15" s="176" customFormat="1" ht="15" x14ac:dyDescent="0.15">
      <c r="A3418" s="183" t="s">
        <v>20</v>
      </c>
      <c r="B3418" s="183" t="s">
        <v>54</v>
      </c>
      <c r="C3418" s="184"/>
      <c r="D3418" s="184"/>
      <c r="E3418" s="184"/>
      <c r="F3418" s="185">
        <v>44973</v>
      </c>
      <c r="G3418" s="183" t="s">
        <v>55</v>
      </c>
      <c r="H3418" s="186">
        <v>630000</v>
      </c>
      <c r="I3418" s="183" t="s">
        <v>19</v>
      </c>
      <c r="J3418" s="184"/>
      <c r="K3418" s="184"/>
      <c r="L3418" s="183">
        <v>2022</v>
      </c>
      <c r="M3418" s="184"/>
      <c r="N3418" s="183" t="s">
        <v>34</v>
      </c>
      <c r="O3418" s="184"/>
    </row>
    <row r="3419" spans="1:15" s="176" customFormat="1" ht="15" x14ac:dyDescent="0.15">
      <c r="A3419" s="183" t="s">
        <v>20</v>
      </c>
      <c r="B3419" s="183" t="s">
        <v>54</v>
      </c>
      <c r="C3419" s="184"/>
      <c r="D3419" s="184"/>
      <c r="E3419" s="184"/>
      <c r="F3419" s="185">
        <v>44973</v>
      </c>
      <c r="G3419" s="183" t="s">
        <v>56</v>
      </c>
      <c r="H3419" s="186">
        <v>240000</v>
      </c>
      <c r="I3419" s="183" t="s">
        <v>19</v>
      </c>
      <c r="J3419" s="184"/>
      <c r="K3419" s="184"/>
      <c r="L3419" s="183">
        <v>2022</v>
      </c>
      <c r="M3419" s="184"/>
      <c r="N3419" s="183" t="s">
        <v>34</v>
      </c>
      <c r="O3419" s="184"/>
    </row>
    <row r="3420" spans="1:15" s="176" customFormat="1" ht="15" x14ac:dyDescent="0.15">
      <c r="A3420" s="183" t="s">
        <v>20</v>
      </c>
      <c r="B3420" s="183" t="s">
        <v>54</v>
      </c>
      <c r="C3420" s="184"/>
      <c r="D3420" s="184"/>
      <c r="E3420" s="184"/>
      <c r="F3420" s="185">
        <v>44973</v>
      </c>
      <c r="G3420" s="183" t="s">
        <v>60</v>
      </c>
      <c r="H3420" s="186">
        <v>170000</v>
      </c>
      <c r="I3420" s="183" t="s">
        <v>33</v>
      </c>
      <c r="J3420" s="184"/>
      <c r="K3420" s="184"/>
      <c r="L3420" s="183">
        <v>2022</v>
      </c>
      <c r="M3420" s="184"/>
      <c r="N3420" s="183" t="s">
        <v>34</v>
      </c>
      <c r="O3420" s="184"/>
    </row>
    <row r="3421" spans="1:15" s="176" customFormat="1" ht="15" x14ac:dyDescent="0.15">
      <c r="A3421" s="183" t="s">
        <v>20</v>
      </c>
      <c r="B3421" s="183" t="s">
        <v>54</v>
      </c>
      <c r="C3421" s="184"/>
      <c r="D3421" s="184"/>
      <c r="E3421" s="184"/>
      <c r="F3421" s="185">
        <v>44973</v>
      </c>
      <c r="G3421" s="183" t="s">
        <v>58</v>
      </c>
      <c r="H3421" s="186">
        <v>2550000</v>
      </c>
      <c r="I3421" s="183" t="s">
        <v>19</v>
      </c>
      <c r="J3421" s="184"/>
      <c r="K3421" s="184"/>
      <c r="L3421" s="183">
        <v>2022</v>
      </c>
      <c r="M3421" s="184"/>
      <c r="N3421" s="183" t="s">
        <v>34</v>
      </c>
      <c r="O3421" s="184"/>
    </row>
    <row r="3422" spans="1:15" s="176" customFormat="1" ht="15" x14ac:dyDescent="0.15">
      <c r="A3422" s="183" t="s">
        <v>20</v>
      </c>
      <c r="B3422" s="183" t="s">
        <v>54</v>
      </c>
      <c r="C3422" s="184"/>
      <c r="D3422" s="184"/>
      <c r="E3422" s="184"/>
      <c r="F3422" s="185">
        <v>44974</v>
      </c>
      <c r="G3422" s="183" t="s">
        <v>55</v>
      </c>
      <c r="H3422" s="186">
        <v>440000</v>
      </c>
      <c r="I3422" s="183" t="s">
        <v>19</v>
      </c>
      <c r="J3422" s="184"/>
      <c r="K3422" s="184"/>
      <c r="L3422" s="183">
        <v>2022</v>
      </c>
      <c r="M3422" s="184"/>
      <c r="N3422" s="183" t="s">
        <v>34</v>
      </c>
      <c r="O3422" s="184"/>
    </row>
    <row r="3423" spans="1:15" s="176" customFormat="1" ht="15" x14ac:dyDescent="0.15">
      <c r="A3423" s="183" t="s">
        <v>20</v>
      </c>
      <c r="B3423" s="183" t="s">
        <v>54</v>
      </c>
      <c r="C3423" s="184"/>
      <c r="D3423" s="184"/>
      <c r="E3423" s="184"/>
      <c r="F3423" s="185">
        <v>44974</v>
      </c>
      <c r="G3423" s="183" t="s">
        <v>58</v>
      </c>
      <c r="H3423" s="186">
        <v>2760000</v>
      </c>
      <c r="I3423" s="183" t="s">
        <v>19</v>
      </c>
      <c r="J3423" s="184"/>
      <c r="K3423" s="184"/>
      <c r="L3423" s="183">
        <v>2022</v>
      </c>
      <c r="M3423" s="184"/>
      <c r="N3423" s="183" t="s">
        <v>34</v>
      </c>
      <c r="O3423" s="184"/>
    </row>
    <row r="3424" spans="1:15" s="176" customFormat="1" ht="15" x14ac:dyDescent="0.15">
      <c r="A3424" s="183" t="s">
        <v>20</v>
      </c>
      <c r="B3424" s="183" t="s">
        <v>54</v>
      </c>
      <c r="C3424" s="184"/>
      <c r="D3424" s="184"/>
      <c r="E3424" s="184"/>
      <c r="F3424" s="185">
        <v>44974</v>
      </c>
      <c r="G3424" s="183" t="s">
        <v>60</v>
      </c>
      <c r="H3424" s="186">
        <v>410000</v>
      </c>
      <c r="I3424" s="183" t="s">
        <v>33</v>
      </c>
      <c r="J3424" s="184"/>
      <c r="K3424" s="184"/>
      <c r="L3424" s="183">
        <v>2022</v>
      </c>
      <c r="M3424" s="184"/>
      <c r="N3424" s="183" t="s">
        <v>34</v>
      </c>
      <c r="O3424" s="184"/>
    </row>
    <row r="3425" spans="1:15" s="176" customFormat="1" ht="15" x14ac:dyDescent="0.15">
      <c r="A3425" s="183" t="s">
        <v>20</v>
      </c>
      <c r="B3425" s="183" t="s">
        <v>54</v>
      </c>
      <c r="C3425" s="184"/>
      <c r="D3425" s="184"/>
      <c r="E3425" s="184"/>
      <c r="F3425" s="185">
        <v>44974</v>
      </c>
      <c r="G3425" s="183" t="s">
        <v>56</v>
      </c>
      <c r="H3425" s="186">
        <v>250000</v>
      </c>
      <c r="I3425" s="183" t="s">
        <v>19</v>
      </c>
      <c r="J3425" s="184"/>
      <c r="K3425" s="184"/>
      <c r="L3425" s="183">
        <v>2022</v>
      </c>
      <c r="M3425" s="184"/>
      <c r="N3425" s="183" t="s">
        <v>34</v>
      </c>
      <c r="O3425" s="184"/>
    </row>
    <row r="3426" spans="1:15" s="176" customFormat="1" ht="15" x14ac:dyDescent="0.15">
      <c r="A3426" s="183" t="s">
        <v>20</v>
      </c>
      <c r="B3426" s="183" t="s">
        <v>54</v>
      </c>
      <c r="C3426" s="184"/>
      <c r="D3426" s="184"/>
      <c r="E3426" s="184"/>
      <c r="F3426" s="185">
        <v>44974</v>
      </c>
      <c r="G3426" s="183" t="s">
        <v>57</v>
      </c>
      <c r="H3426" s="186">
        <v>130000</v>
      </c>
      <c r="I3426" s="183" t="s">
        <v>19</v>
      </c>
      <c r="J3426" s="184"/>
      <c r="K3426" s="184"/>
      <c r="L3426" s="183">
        <v>2022</v>
      </c>
      <c r="M3426" s="184"/>
      <c r="N3426" s="183" t="s">
        <v>34</v>
      </c>
      <c r="O3426" s="184"/>
    </row>
    <row r="3427" spans="1:15" s="176" customFormat="1" ht="15" x14ac:dyDescent="0.15">
      <c r="A3427" s="183" t="s">
        <v>20</v>
      </c>
      <c r="B3427" s="183" t="s">
        <v>54</v>
      </c>
      <c r="C3427" s="184"/>
      <c r="D3427" s="184"/>
      <c r="E3427" s="184"/>
      <c r="F3427" s="185">
        <v>44978</v>
      </c>
      <c r="G3427" s="183" t="s">
        <v>58</v>
      </c>
      <c r="H3427" s="186">
        <v>2970000</v>
      </c>
      <c r="I3427" s="183" t="s">
        <v>19</v>
      </c>
      <c r="J3427" s="184"/>
      <c r="K3427" s="184"/>
      <c r="L3427" s="183">
        <v>2022</v>
      </c>
      <c r="M3427" s="184"/>
      <c r="N3427" s="183" t="s">
        <v>34</v>
      </c>
      <c r="O3427" s="183" t="s">
        <v>578</v>
      </c>
    </row>
    <row r="3428" spans="1:15" s="176" customFormat="1" ht="15" x14ac:dyDescent="0.15">
      <c r="A3428" s="183" t="s">
        <v>20</v>
      </c>
      <c r="B3428" s="183" t="s">
        <v>54</v>
      </c>
      <c r="C3428" s="184"/>
      <c r="D3428" s="184"/>
      <c r="E3428" s="184"/>
      <c r="F3428" s="185">
        <v>44978</v>
      </c>
      <c r="G3428" s="183" t="s">
        <v>56</v>
      </c>
      <c r="H3428" s="186">
        <v>440000</v>
      </c>
      <c r="I3428" s="183" t="s">
        <v>19</v>
      </c>
      <c r="J3428" s="184"/>
      <c r="K3428" s="184"/>
      <c r="L3428" s="183">
        <v>2022</v>
      </c>
      <c r="M3428" s="184"/>
      <c r="N3428" s="183" t="s">
        <v>34</v>
      </c>
      <c r="O3428" s="183" t="s">
        <v>578</v>
      </c>
    </row>
    <row r="3429" spans="1:15" s="176" customFormat="1" ht="15" x14ac:dyDescent="0.15">
      <c r="A3429" s="183" t="s">
        <v>20</v>
      </c>
      <c r="B3429" s="183" t="s">
        <v>54</v>
      </c>
      <c r="C3429" s="184"/>
      <c r="D3429" s="184"/>
      <c r="E3429" s="184"/>
      <c r="F3429" s="185">
        <v>44978</v>
      </c>
      <c r="G3429" s="183" t="s">
        <v>57</v>
      </c>
      <c r="H3429" s="186">
        <v>20000</v>
      </c>
      <c r="I3429" s="183" t="s">
        <v>19</v>
      </c>
      <c r="J3429" s="184"/>
      <c r="K3429" s="184"/>
      <c r="L3429" s="183">
        <v>2022</v>
      </c>
      <c r="M3429" s="184"/>
      <c r="N3429" s="183" t="s">
        <v>34</v>
      </c>
      <c r="O3429" s="183" t="s">
        <v>578</v>
      </c>
    </row>
    <row r="3430" spans="1:15" s="176" customFormat="1" ht="15" x14ac:dyDescent="0.15">
      <c r="A3430" s="183" t="s">
        <v>20</v>
      </c>
      <c r="B3430" s="183" t="s">
        <v>54</v>
      </c>
      <c r="C3430" s="184"/>
      <c r="D3430" s="184"/>
      <c r="E3430" s="184"/>
      <c r="F3430" s="185">
        <v>44978</v>
      </c>
      <c r="G3430" s="183" t="s">
        <v>55</v>
      </c>
      <c r="H3430" s="186">
        <v>4210000</v>
      </c>
      <c r="I3430" s="183" t="s">
        <v>19</v>
      </c>
      <c r="J3430" s="184"/>
      <c r="K3430" s="184"/>
      <c r="L3430" s="183">
        <v>2022</v>
      </c>
      <c r="M3430" s="184"/>
      <c r="N3430" s="183" t="s">
        <v>34</v>
      </c>
      <c r="O3430" s="183" t="s">
        <v>578</v>
      </c>
    </row>
    <row r="3431" spans="1:15" s="176" customFormat="1" ht="15" x14ac:dyDescent="0.15">
      <c r="A3431" s="183" t="s">
        <v>20</v>
      </c>
      <c r="B3431" s="183" t="s">
        <v>54</v>
      </c>
      <c r="C3431" s="184"/>
      <c r="D3431" s="184"/>
      <c r="E3431" s="184"/>
      <c r="F3431" s="185">
        <v>44978</v>
      </c>
      <c r="G3431" s="183" t="s">
        <v>60</v>
      </c>
      <c r="H3431" s="186">
        <v>40000</v>
      </c>
      <c r="I3431" s="183" t="s">
        <v>33</v>
      </c>
      <c r="J3431" s="184"/>
      <c r="K3431" s="184"/>
      <c r="L3431" s="183">
        <v>2022</v>
      </c>
      <c r="M3431" s="184"/>
      <c r="N3431" s="183" t="s">
        <v>34</v>
      </c>
      <c r="O3431" s="184"/>
    </row>
    <row r="3432" spans="1:15" s="176" customFormat="1" ht="15" x14ac:dyDescent="0.15">
      <c r="A3432" s="183" t="s">
        <v>20</v>
      </c>
      <c r="B3432" s="183" t="s">
        <v>54</v>
      </c>
      <c r="C3432" s="184"/>
      <c r="D3432" s="184"/>
      <c r="E3432" s="184"/>
      <c r="F3432" s="185">
        <v>44979</v>
      </c>
      <c r="G3432" s="183" t="s">
        <v>56</v>
      </c>
      <c r="H3432" s="186">
        <v>130000</v>
      </c>
      <c r="I3432" s="183" t="s">
        <v>19</v>
      </c>
      <c r="J3432" s="184"/>
      <c r="K3432" s="184"/>
      <c r="L3432" s="183">
        <v>2022</v>
      </c>
      <c r="M3432" s="184"/>
      <c r="N3432" s="183" t="s">
        <v>34</v>
      </c>
      <c r="O3432" s="184"/>
    </row>
    <row r="3433" spans="1:15" s="176" customFormat="1" ht="15" x14ac:dyDescent="0.15">
      <c r="A3433" s="183" t="s">
        <v>20</v>
      </c>
      <c r="B3433" s="183" t="s">
        <v>54</v>
      </c>
      <c r="C3433" s="184"/>
      <c r="D3433" s="184"/>
      <c r="E3433" s="184"/>
      <c r="F3433" s="185">
        <v>44979</v>
      </c>
      <c r="G3433" s="183" t="s">
        <v>58</v>
      </c>
      <c r="H3433" s="186">
        <v>2920000</v>
      </c>
      <c r="I3433" s="183" t="s">
        <v>19</v>
      </c>
      <c r="J3433" s="184"/>
      <c r="K3433" s="184"/>
      <c r="L3433" s="183">
        <v>2022</v>
      </c>
      <c r="M3433" s="184"/>
      <c r="N3433" s="183" t="s">
        <v>34</v>
      </c>
      <c r="O3433" s="184"/>
    </row>
    <row r="3434" spans="1:15" s="176" customFormat="1" ht="15" x14ac:dyDescent="0.15">
      <c r="A3434" s="183" t="s">
        <v>20</v>
      </c>
      <c r="B3434" s="183" t="s">
        <v>54</v>
      </c>
      <c r="C3434" s="184"/>
      <c r="D3434" s="184"/>
      <c r="E3434" s="184"/>
      <c r="F3434" s="185">
        <v>44979</v>
      </c>
      <c r="G3434" s="183" t="s">
        <v>60</v>
      </c>
      <c r="H3434" s="186">
        <v>360000</v>
      </c>
      <c r="I3434" s="183" t="s">
        <v>33</v>
      </c>
      <c r="J3434" s="184"/>
      <c r="K3434" s="184"/>
      <c r="L3434" s="183">
        <v>2022</v>
      </c>
      <c r="M3434" s="184"/>
      <c r="N3434" s="183" t="s">
        <v>34</v>
      </c>
      <c r="O3434" s="184"/>
    </row>
    <row r="3435" spans="1:15" s="176" customFormat="1" ht="15" x14ac:dyDescent="0.15">
      <c r="A3435" s="183" t="s">
        <v>20</v>
      </c>
      <c r="B3435" s="183" t="s">
        <v>54</v>
      </c>
      <c r="C3435" s="184"/>
      <c r="D3435" s="184"/>
      <c r="E3435" s="184"/>
      <c r="F3435" s="185">
        <v>44979</v>
      </c>
      <c r="G3435" s="183" t="s">
        <v>55</v>
      </c>
      <c r="H3435" s="186">
        <v>1890000</v>
      </c>
      <c r="I3435" s="183" t="s">
        <v>19</v>
      </c>
      <c r="J3435" s="184"/>
      <c r="K3435" s="184"/>
      <c r="L3435" s="183">
        <v>2022</v>
      </c>
      <c r="M3435" s="184"/>
      <c r="N3435" s="183" t="s">
        <v>34</v>
      </c>
      <c r="O3435" s="184"/>
    </row>
    <row r="3436" spans="1:15" s="176" customFormat="1" ht="15" x14ac:dyDescent="0.15">
      <c r="A3436" s="183" t="s">
        <v>20</v>
      </c>
      <c r="B3436" s="183" t="s">
        <v>54</v>
      </c>
      <c r="C3436" s="184"/>
      <c r="D3436" s="184"/>
      <c r="E3436" s="184"/>
      <c r="F3436" s="185">
        <v>44979</v>
      </c>
      <c r="G3436" s="183" t="s">
        <v>57</v>
      </c>
      <c r="H3436" s="186">
        <v>20000</v>
      </c>
      <c r="I3436" s="183" t="s">
        <v>19</v>
      </c>
      <c r="J3436" s="184"/>
      <c r="K3436" s="184"/>
      <c r="L3436" s="183">
        <v>2022</v>
      </c>
      <c r="M3436" s="184"/>
      <c r="N3436" s="183" t="s">
        <v>34</v>
      </c>
      <c r="O3436" s="184"/>
    </row>
    <row r="3437" spans="1:15" s="176" customFormat="1" ht="15" x14ac:dyDescent="0.15">
      <c r="A3437" s="183" t="s">
        <v>20</v>
      </c>
      <c r="B3437" s="183" t="s">
        <v>54</v>
      </c>
      <c r="C3437" s="184"/>
      <c r="D3437" s="184"/>
      <c r="E3437" s="184"/>
      <c r="F3437" s="185">
        <v>44980</v>
      </c>
      <c r="G3437" s="183" t="s">
        <v>56</v>
      </c>
      <c r="H3437" s="186">
        <v>480000</v>
      </c>
      <c r="I3437" s="183" t="s">
        <v>19</v>
      </c>
      <c r="J3437" s="184"/>
      <c r="K3437" s="184"/>
      <c r="L3437" s="183">
        <v>2022</v>
      </c>
      <c r="M3437" s="184"/>
      <c r="N3437" s="183" t="s">
        <v>34</v>
      </c>
      <c r="O3437" s="184"/>
    </row>
    <row r="3438" spans="1:15" s="176" customFormat="1" ht="15" x14ac:dyDescent="0.15">
      <c r="A3438" s="183" t="s">
        <v>20</v>
      </c>
      <c r="B3438" s="183" t="s">
        <v>54</v>
      </c>
      <c r="C3438" s="184"/>
      <c r="D3438" s="184"/>
      <c r="E3438" s="184"/>
      <c r="F3438" s="185">
        <v>44980</v>
      </c>
      <c r="G3438" s="183" t="s">
        <v>55</v>
      </c>
      <c r="H3438" s="186">
        <v>1210000</v>
      </c>
      <c r="I3438" s="183" t="s">
        <v>19</v>
      </c>
      <c r="J3438" s="184"/>
      <c r="K3438" s="184"/>
      <c r="L3438" s="183">
        <v>2022</v>
      </c>
      <c r="M3438" s="184"/>
      <c r="N3438" s="183" t="s">
        <v>34</v>
      </c>
      <c r="O3438" s="184"/>
    </row>
    <row r="3439" spans="1:15" s="176" customFormat="1" ht="15" x14ac:dyDescent="0.15">
      <c r="A3439" s="183" t="s">
        <v>20</v>
      </c>
      <c r="B3439" s="183" t="s">
        <v>54</v>
      </c>
      <c r="C3439" s="184"/>
      <c r="D3439" s="184"/>
      <c r="E3439" s="184"/>
      <c r="F3439" s="185">
        <v>44980</v>
      </c>
      <c r="G3439" s="183" t="s">
        <v>57</v>
      </c>
      <c r="H3439" s="186">
        <v>50000</v>
      </c>
      <c r="I3439" s="183" t="s">
        <v>19</v>
      </c>
      <c r="J3439" s="184"/>
      <c r="K3439" s="184"/>
      <c r="L3439" s="183">
        <v>2022</v>
      </c>
      <c r="M3439" s="184"/>
      <c r="N3439" s="183" t="s">
        <v>34</v>
      </c>
      <c r="O3439" s="184"/>
    </row>
    <row r="3440" spans="1:15" s="176" customFormat="1" ht="15" x14ac:dyDescent="0.15">
      <c r="A3440" s="183" t="s">
        <v>20</v>
      </c>
      <c r="B3440" s="183" t="s">
        <v>54</v>
      </c>
      <c r="C3440" s="184"/>
      <c r="D3440" s="184"/>
      <c r="E3440" s="184"/>
      <c r="F3440" s="185">
        <v>44980</v>
      </c>
      <c r="G3440" s="183" t="s">
        <v>58</v>
      </c>
      <c r="H3440" s="186">
        <v>2650000</v>
      </c>
      <c r="I3440" s="183" t="s">
        <v>19</v>
      </c>
      <c r="J3440" s="184"/>
      <c r="K3440" s="184"/>
      <c r="L3440" s="183">
        <v>2022</v>
      </c>
      <c r="M3440" s="184"/>
      <c r="N3440" s="183" t="s">
        <v>34</v>
      </c>
      <c r="O3440" s="184"/>
    </row>
    <row r="3441" spans="1:15" s="176" customFormat="1" ht="15" x14ac:dyDescent="0.15">
      <c r="A3441" s="183" t="s">
        <v>20</v>
      </c>
      <c r="B3441" s="183" t="s">
        <v>54</v>
      </c>
      <c r="C3441" s="184"/>
      <c r="D3441" s="184"/>
      <c r="E3441" s="184"/>
      <c r="F3441" s="185">
        <v>44980</v>
      </c>
      <c r="G3441" s="183" t="s">
        <v>60</v>
      </c>
      <c r="H3441" s="186">
        <v>350000</v>
      </c>
      <c r="I3441" s="183" t="s">
        <v>33</v>
      </c>
      <c r="J3441" s="184"/>
      <c r="K3441" s="184"/>
      <c r="L3441" s="183">
        <v>2022</v>
      </c>
      <c r="M3441" s="184"/>
      <c r="N3441" s="183" t="s">
        <v>34</v>
      </c>
      <c r="O3441" s="184"/>
    </row>
    <row r="3442" spans="1:15" s="176" customFormat="1" ht="15" x14ac:dyDescent="0.15">
      <c r="A3442" s="183" t="s">
        <v>20</v>
      </c>
      <c r="B3442" s="183" t="s">
        <v>54</v>
      </c>
      <c r="C3442" s="184"/>
      <c r="D3442" s="184"/>
      <c r="E3442" s="184"/>
      <c r="F3442" s="185">
        <v>44981</v>
      </c>
      <c r="G3442" s="183" t="s">
        <v>55</v>
      </c>
      <c r="H3442" s="186">
        <v>960000</v>
      </c>
      <c r="I3442" s="183" t="s">
        <v>19</v>
      </c>
      <c r="J3442" s="184"/>
      <c r="K3442" s="184"/>
      <c r="L3442" s="183">
        <v>2022</v>
      </c>
      <c r="M3442" s="184"/>
      <c r="N3442" s="183" t="s">
        <v>34</v>
      </c>
      <c r="O3442" s="184"/>
    </row>
    <row r="3443" spans="1:15" s="176" customFormat="1" ht="15" x14ac:dyDescent="0.15">
      <c r="A3443" s="183" t="s">
        <v>20</v>
      </c>
      <c r="B3443" s="183" t="s">
        <v>54</v>
      </c>
      <c r="C3443" s="184"/>
      <c r="D3443" s="184"/>
      <c r="E3443" s="184"/>
      <c r="F3443" s="185">
        <v>44981</v>
      </c>
      <c r="G3443" s="183" t="s">
        <v>56</v>
      </c>
      <c r="H3443" s="186">
        <v>90000</v>
      </c>
      <c r="I3443" s="183" t="s">
        <v>19</v>
      </c>
      <c r="J3443" s="184"/>
      <c r="K3443" s="184"/>
      <c r="L3443" s="183">
        <v>2022</v>
      </c>
      <c r="M3443" s="184"/>
      <c r="N3443" s="183" t="s">
        <v>34</v>
      </c>
      <c r="O3443" s="184"/>
    </row>
    <row r="3444" spans="1:15" s="176" customFormat="1" ht="15" x14ac:dyDescent="0.15">
      <c r="A3444" s="183" t="s">
        <v>20</v>
      </c>
      <c r="B3444" s="183" t="s">
        <v>54</v>
      </c>
      <c r="C3444" s="184"/>
      <c r="D3444" s="184"/>
      <c r="E3444" s="184"/>
      <c r="F3444" s="185">
        <v>44981</v>
      </c>
      <c r="G3444" s="183" t="s">
        <v>60</v>
      </c>
      <c r="H3444" s="186">
        <v>390000</v>
      </c>
      <c r="I3444" s="183" t="s">
        <v>33</v>
      </c>
      <c r="J3444" s="184"/>
      <c r="K3444" s="184"/>
      <c r="L3444" s="183">
        <v>2022</v>
      </c>
      <c r="M3444" s="184"/>
      <c r="N3444" s="183" t="s">
        <v>34</v>
      </c>
      <c r="O3444" s="184"/>
    </row>
    <row r="3445" spans="1:15" s="176" customFormat="1" ht="15" x14ac:dyDescent="0.15">
      <c r="A3445" s="183" t="s">
        <v>20</v>
      </c>
      <c r="B3445" s="183" t="s">
        <v>54</v>
      </c>
      <c r="C3445" s="184"/>
      <c r="D3445" s="184"/>
      <c r="E3445" s="184"/>
      <c r="F3445" s="185">
        <v>44981</v>
      </c>
      <c r="G3445" s="183" t="s">
        <v>58</v>
      </c>
      <c r="H3445" s="186">
        <v>2260000</v>
      </c>
      <c r="I3445" s="183" t="s">
        <v>19</v>
      </c>
      <c r="J3445" s="184"/>
      <c r="K3445" s="184"/>
      <c r="L3445" s="183">
        <v>2022</v>
      </c>
      <c r="M3445" s="184"/>
      <c r="N3445" s="183" t="s">
        <v>34</v>
      </c>
      <c r="O3445" s="184"/>
    </row>
    <row r="3446" spans="1:15" s="176" customFormat="1" ht="15" x14ac:dyDescent="0.15">
      <c r="A3446" s="183" t="s">
        <v>20</v>
      </c>
      <c r="B3446" s="183" t="s">
        <v>54</v>
      </c>
      <c r="C3446" s="184"/>
      <c r="D3446" s="184"/>
      <c r="E3446" s="184"/>
      <c r="F3446" s="185">
        <v>44981</v>
      </c>
      <c r="G3446" s="183" t="s">
        <v>57</v>
      </c>
      <c r="H3446" s="186">
        <v>120000</v>
      </c>
      <c r="I3446" s="183" t="s">
        <v>19</v>
      </c>
      <c r="J3446" s="184"/>
      <c r="K3446" s="184"/>
      <c r="L3446" s="183">
        <v>2022</v>
      </c>
      <c r="M3446" s="184"/>
      <c r="N3446" s="183" t="s">
        <v>34</v>
      </c>
      <c r="O3446" s="184"/>
    </row>
    <row r="3447" spans="1:15" s="176" customFormat="1" ht="15" x14ac:dyDescent="0.15">
      <c r="A3447" s="183" t="s">
        <v>20</v>
      </c>
      <c r="B3447" s="183" t="s">
        <v>54</v>
      </c>
      <c r="C3447" s="184"/>
      <c r="D3447" s="184"/>
      <c r="E3447" s="184"/>
      <c r="F3447" s="185">
        <v>44984</v>
      </c>
      <c r="G3447" s="183" t="s">
        <v>60</v>
      </c>
      <c r="H3447" s="186">
        <v>40000</v>
      </c>
      <c r="I3447" s="183" t="s">
        <v>33</v>
      </c>
      <c r="J3447" s="184"/>
      <c r="K3447" s="184"/>
      <c r="L3447" s="183">
        <v>2022</v>
      </c>
      <c r="M3447" s="184"/>
      <c r="N3447" s="183" t="s">
        <v>34</v>
      </c>
      <c r="O3447" s="184"/>
    </row>
    <row r="3448" spans="1:15" s="176" customFormat="1" ht="15" x14ac:dyDescent="0.15">
      <c r="A3448" s="183" t="s">
        <v>20</v>
      </c>
      <c r="B3448" s="183" t="s">
        <v>54</v>
      </c>
      <c r="C3448" s="184"/>
      <c r="D3448" s="184"/>
      <c r="E3448" s="184"/>
      <c r="F3448" s="185">
        <v>44984</v>
      </c>
      <c r="G3448" s="183" t="s">
        <v>57</v>
      </c>
      <c r="H3448" s="186">
        <v>120000</v>
      </c>
      <c r="I3448" s="183" t="s">
        <v>19</v>
      </c>
      <c r="J3448" s="184"/>
      <c r="K3448" s="184"/>
      <c r="L3448" s="183">
        <v>2022</v>
      </c>
      <c r="M3448" s="184"/>
      <c r="N3448" s="183" t="s">
        <v>34</v>
      </c>
      <c r="O3448" s="184"/>
    </row>
    <row r="3449" spans="1:15" s="176" customFormat="1" ht="15" x14ac:dyDescent="0.15">
      <c r="A3449" s="183" t="s">
        <v>20</v>
      </c>
      <c r="B3449" s="183" t="s">
        <v>54</v>
      </c>
      <c r="C3449" s="184"/>
      <c r="D3449" s="184"/>
      <c r="E3449" s="184"/>
      <c r="F3449" s="185">
        <v>44984</v>
      </c>
      <c r="G3449" s="183" t="s">
        <v>56</v>
      </c>
      <c r="H3449" s="186">
        <v>30000</v>
      </c>
      <c r="I3449" s="183" t="s">
        <v>19</v>
      </c>
      <c r="J3449" s="184"/>
      <c r="K3449" s="184"/>
      <c r="L3449" s="183">
        <v>2022</v>
      </c>
      <c r="M3449" s="184"/>
      <c r="N3449" s="183" t="s">
        <v>34</v>
      </c>
      <c r="O3449" s="184"/>
    </row>
    <row r="3450" spans="1:15" s="176" customFormat="1" ht="15" x14ac:dyDescent="0.15">
      <c r="A3450" s="183" t="s">
        <v>20</v>
      </c>
      <c r="B3450" s="183" t="s">
        <v>54</v>
      </c>
      <c r="C3450" s="184"/>
      <c r="D3450" s="184"/>
      <c r="E3450" s="184"/>
      <c r="F3450" s="185">
        <v>44984</v>
      </c>
      <c r="G3450" s="183" t="s">
        <v>55</v>
      </c>
      <c r="H3450" s="186">
        <v>580000</v>
      </c>
      <c r="I3450" s="183" t="s">
        <v>19</v>
      </c>
      <c r="J3450" s="184"/>
      <c r="K3450" s="184"/>
      <c r="L3450" s="183">
        <v>2022</v>
      </c>
      <c r="M3450" s="184"/>
      <c r="N3450" s="183" t="s">
        <v>34</v>
      </c>
      <c r="O3450" s="184"/>
    </row>
    <row r="3451" spans="1:15" s="176" customFormat="1" ht="15" x14ac:dyDescent="0.15">
      <c r="A3451" s="183" t="s">
        <v>20</v>
      </c>
      <c r="B3451" s="183" t="s">
        <v>54</v>
      </c>
      <c r="C3451" s="184"/>
      <c r="D3451" s="184"/>
      <c r="E3451" s="184"/>
      <c r="F3451" s="185">
        <v>44984</v>
      </c>
      <c r="G3451" s="183" t="s">
        <v>58</v>
      </c>
      <c r="H3451" s="186">
        <v>2220000</v>
      </c>
      <c r="I3451" s="183" t="s">
        <v>19</v>
      </c>
      <c r="J3451" s="184"/>
      <c r="K3451" s="184"/>
      <c r="L3451" s="183">
        <v>2022</v>
      </c>
      <c r="M3451" s="184"/>
      <c r="N3451" s="183" t="s">
        <v>34</v>
      </c>
      <c r="O3451" s="184"/>
    </row>
    <row r="3452" spans="1:15" s="176" customFormat="1" ht="15" x14ac:dyDescent="0.15">
      <c r="A3452" s="183" t="s">
        <v>20</v>
      </c>
      <c r="B3452" s="183" t="s">
        <v>54</v>
      </c>
      <c r="C3452" s="184"/>
      <c r="D3452" s="184"/>
      <c r="E3452" s="184"/>
      <c r="F3452" s="185">
        <v>44985</v>
      </c>
      <c r="G3452" s="183" t="s">
        <v>58</v>
      </c>
      <c r="H3452" s="186">
        <v>3090000</v>
      </c>
      <c r="I3452" s="183" t="s">
        <v>19</v>
      </c>
      <c r="J3452" s="184"/>
      <c r="K3452" s="184"/>
      <c r="L3452" s="183">
        <v>2022</v>
      </c>
      <c r="M3452" s="184"/>
      <c r="N3452" s="183" t="s">
        <v>34</v>
      </c>
      <c r="O3452" s="184"/>
    </row>
    <row r="3453" spans="1:15" s="176" customFormat="1" ht="15" x14ac:dyDescent="0.15">
      <c r="A3453" s="183" t="s">
        <v>20</v>
      </c>
      <c r="B3453" s="183" t="s">
        <v>54</v>
      </c>
      <c r="C3453" s="184"/>
      <c r="D3453" s="184"/>
      <c r="E3453" s="184"/>
      <c r="F3453" s="185">
        <v>44985</v>
      </c>
      <c r="G3453" s="183" t="s">
        <v>57</v>
      </c>
      <c r="H3453" s="186">
        <v>50000</v>
      </c>
      <c r="I3453" s="183" t="s">
        <v>19</v>
      </c>
      <c r="J3453" s="184"/>
      <c r="K3453" s="184"/>
      <c r="L3453" s="183">
        <v>2022</v>
      </c>
      <c r="M3453" s="184"/>
      <c r="N3453" s="183" t="s">
        <v>34</v>
      </c>
      <c r="O3453" s="184"/>
    </row>
    <row r="3454" spans="1:15" s="176" customFormat="1" ht="15" x14ac:dyDescent="0.15">
      <c r="A3454" s="183" t="s">
        <v>20</v>
      </c>
      <c r="B3454" s="183" t="s">
        <v>54</v>
      </c>
      <c r="C3454" s="184"/>
      <c r="D3454" s="184"/>
      <c r="E3454" s="184"/>
      <c r="F3454" s="185">
        <v>44985</v>
      </c>
      <c r="G3454" s="183" t="s">
        <v>55</v>
      </c>
      <c r="H3454" s="186">
        <v>3330000</v>
      </c>
      <c r="I3454" s="183" t="s">
        <v>19</v>
      </c>
      <c r="J3454" s="184"/>
      <c r="K3454" s="184"/>
      <c r="L3454" s="183">
        <v>2022</v>
      </c>
      <c r="M3454" s="184"/>
      <c r="N3454" s="183" t="s">
        <v>34</v>
      </c>
      <c r="O3454" s="184"/>
    </row>
    <row r="3455" spans="1:15" s="176" customFormat="1" ht="15" x14ac:dyDescent="0.15">
      <c r="A3455" s="183" t="s">
        <v>20</v>
      </c>
      <c r="B3455" s="183" t="s">
        <v>54</v>
      </c>
      <c r="C3455" s="184"/>
      <c r="D3455" s="184"/>
      <c r="E3455" s="184"/>
      <c r="F3455" s="185">
        <v>44985</v>
      </c>
      <c r="G3455" s="183" t="s">
        <v>56</v>
      </c>
      <c r="H3455" s="186">
        <v>480000</v>
      </c>
      <c r="I3455" s="183" t="s">
        <v>19</v>
      </c>
      <c r="J3455" s="184"/>
      <c r="K3455" s="184"/>
      <c r="L3455" s="183">
        <v>2022</v>
      </c>
      <c r="M3455" s="184"/>
      <c r="N3455" s="183" t="s">
        <v>34</v>
      </c>
      <c r="O3455" s="184"/>
    </row>
    <row r="3456" spans="1:15" s="176" customFormat="1" ht="15" x14ac:dyDescent="0.15">
      <c r="A3456" s="183" t="s">
        <v>20</v>
      </c>
      <c r="B3456" s="183" t="s">
        <v>54</v>
      </c>
      <c r="C3456" s="184"/>
      <c r="D3456" s="184"/>
      <c r="E3456" s="184"/>
      <c r="F3456" s="185">
        <v>44985</v>
      </c>
      <c r="G3456" s="183" t="s">
        <v>60</v>
      </c>
      <c r="H3456" s="186">
        <v>190000</v>
      </c>
      <c r="I3456" s="183" t="s">
        <v>33</v>
      </c>
      <c r="J3456" s="184"/>
      <c r="K3456" s="184"/>
      <c r="L3456" s="183">
        <v>2022</v>
      </c>
      <c r="M3456" s="184"/>
      <c r="N3456" s="183" t="s">
        <v>34</v>
      </c>
      <c r="O3456" s="184"/>
    </row>
    <row r="3457" spans="1:15" s="176" customFormat="1" ht="15" x14ac:dyDescent="0.15">
      <c r="A3457" s="183" t="s">
        <v>20</v>
      </c>
      <c r="B3457" s="183" t="s">
        <v>54</v>
      </c>
      <c r="C3457" s="184"/>
      <c r="D3457" s="184"/>
      <c r="E3457" s="184"/>
      <c r="F3457" s="185">
        <v>44986</v>
      </c>
      <c r="G3457" s="183" t="s">
        <v>58</v>
      </c>
      <c r="H3457" s="186">
        <v>1340000</v>
      </c>
      <c r="I3457" s="183" t="s">
        <v>19</v>
      </c>
      <c r="J3457" s="184"/>
      <c r="K3457" s="184"/>
      <c r="L3457" s="183">
        <v>2022</v>
      </c>
      <c r="M3457" s="184"/>
      <c r="N3457" s="183" t="s">
        <v>34</v>
      </c>
      <c r="O3457" s="184"/>
    </row>
    <row r="3458" spans="1:15" s="176" customFormat="1" ht="15" x14ac:dyDescent="0.15">
      <c r="A3458" s="183" t="s">
        <v>20</v>
      </c>
      <c r="B3458" s="183" t="s">
        <v>54</v>
      </c>
      <c r="C3458" s="184"/>
      <c r="D3458" s="184"/>
      <c r="E3458" s="184"/>
      <c r="F3458" s="185">
        <v>44986</v>
      </c>
      <c r="G3458" s="183" t="s">
        <v>57</v>
      </c>
      <c r="H3458" s="186">
        <v>20000</v>
      </c>
      <c r="I3458" s="183" t="s">
        <v>19</v>
      </c>
      <c r="J3458" s="184"/>
      <c r="K3458" s="184"/>
      <c r="L3458" s="183">
        <v>2022</v>
      </c>
      <c r="M3458" s="184"/>
      <c r="N3458" s="183" t="s">
        <v>34</v>
      </c>
      <c r="O3458" s="184"/>
    </row>
    <row r="3459" spans="1:15" s="176" customFormat="1" ht="15" x14ac:dyDescent="0.15">
      <c r="A3459" s="183" t="s">
        <v>20</v>
      </c>
      <c r="B3459" s="183" t="s">
        <v>54</v>
      </c>
      <c r="C3459" s="184"/>
      <c r="D3459" s="184"/>
      <c r="E3459" s="184"/>
      <c r="F3459" s="185">
        <v>44986</v>
      </c>
      <c r="G3459" s="183" t="s">
        <v>60</v>
      </c>
      <c r="H3459" s="186">
        <v>720000</v>
      </c>
      <c r="I3459" s="183" t="s">
        <v>33</v>
      </c>
      <c r="J3459" s="184"/>
      <c r="K3459" s="184"/>
      <c r="L3459" s="183">
        <v>2022</v>
      </c>
      <c r="M3459" s="184"/>
      <c r="N3459" s="183" t="s">
        <v>34</v>
      </c>
      <c r="O3459" s="184"/>
    </row>
    <row r="3460" spans="1:15" s="176" customFormat="1" ht="15" x14ac:dyDescent="0.15">
      <c r="A3460" s="183" t="s">
        <v>20</v>
      </c>
      <c r="B3460" s="183" t="s">
        <v>54</v>
      </c>
      <c r="C3460" s="184"/>
      <c r="D3460" s="184"/>
      <c r="E3460" s="184"/>
      <c r="F3460" s="185">
        <v>44986</v>
      </c>
      <c r="G3460" s="183" t="s">
        <v>56</v>
      </c>
      <c r="H3460" s="186">
        <v>220000</v>
      </c>
      <c r="I3460" s="183" t="s">
        <v>19</v>
      </c>
      <c r="J3460" s="184"/>
      <c r="K3460" s="184"/>
      <c r="L3460" s="183">
        <v>2022</v>
      </c>
      <c r="M3460" s="184"/>
      <c r="N3460" s="183" t="s">
        <v>34</v>
      </c>
      <c r="O3460" s="184"/>
    </row>
    <row r="3461" spans="1:15" s="176" customFormat="1" ht="15" x14ac:dyDescent="0.15">
      <c r="A3461" s="183" t="s">
        <v>20</v>
      </c>
      <c r="B3461" s="183" t="s">
        <v>54</v>
      </c>
      <c r="C3461" s="184"/>
      <c r="D3461" s="184"/>
      <c r="E3461" s="184"/>
      <c r="F3461" s="185">
        <v>44986</v>
      </c>
      <c r="G3461" s="183" t="s">
        <v>55</v>
      </c>
      <c r="H3461" s="186">
        <v>2290000</v>
      </c>
      <c r="I3461" s="183" t="s">
        <v>19</v>
      </c>
      <c r="J3461" s="184"/>
      <c r="K3461" s="184"/>
      <c r="L3461" s="183">
        <v>2022</v>
      </c>
      <c r="M3461" s="184"/>
      <c r="N3461" s="183" t="s">
        <v>34</v>
      </c>
      <c r="O3461" s="184"/>
    </row>
    <row r="3462" spans="1:15" s="176" customFormat="1" ht="15" x14ac:dyDescent="0.15">
      <c r="A3462" s="183" t="s">
        <v>20</v>
      </c>
      <c r="B3462" s="183" t="s">
        <v>54</v>
      </c>
      <c r="C3462" s="184"/>
      <c r="D3462" s="184"/>
      <c r="E3462" s="184"/>
      <c r="F3462" s="185">
        <v>44987</v>
      </c>
      <c r="G3462" s="183" t="s">
        <v>55</v>
      </c>
      <c r="H3462" s="186">
        <v>2270000</v>
      </c>
      <c r="I3462" s="183" t="s">
        <v>19</v>
      </c>
      <c r="J3462" s="184"/>
      <c r="K3462" s="184"/>
      <c r="L3462" s="183">
        <v>2022</v>
      </c>
      <c r="M3462" s="184"/>
      <c r="N3462" s="183" t="s">
        <v>34</v>
      </c>
      <c r="O3462" s="184"/>
    </row>
    <row r="3463" spans="1:15" s="176" customFormat="1" ht="15" x14ac:dyDescent="0.15">
      <c r="A3463" s="183" t="s">
        <v>20</v>
      </c>
      <c r="B3463" s="183" t="s">
        <v>54</v>
      </c>
      <c r="C3463" s="184"/>
      <c r="D3463" s="184"/>
      <c r="E3463" s="184"/>
      <c r="F3463" s="185">
        <v>44987</v>
      </c>
      <c r="G3463" s="183" t="s">
        <v>56</v>
      </c>
      <c r="H3463" s="186">
        <v>840000</v>
      </c>
      <c r="I3463" s="183" t="s">
        <v>19</v>
      </c>
      <c r="J3463" s="184"/>
      <c r="K3463" s="184"/>
      <c r="L3463" s="183">
        <v>2022</v>
      </c>
      <c r="M3463" s="184"/>
      <c r="N3463" s="183" t="s">
        <v>34</v>
      </c>
      <c r="O3463" s="184"/>
    </row>
    <row r="3464" spans="1:15" s="176" customFormat="1" ht="15" x14ac:dyDescent="0.15">
      <c r="A3464" s="183" t="s">
        <v>20</v>
      </c>
      <c r="B3464" s="183" t="s">
        <v>54</v>
      </c>
      <c r="C3464" s="184"/>
      <c r="D3464" s="184"/>
      <c r="E3464" s="184"/>
      <c r="F3464" s="185">
        <v>44987</v>
      </c>
      <c r="G3464" s="183" t="s">
        <v>57</v>
      </c>
      <c r="H3464" s="186">
        <v>70000</v>
      </c>
      <c r="I3464" s="183" t="s">
        <v>19</v>
      </c>
      <c r="J3464" s="184"/>
      <c r="K3464" s="184"/>
      <c r="L3464" s="183">
        <v>2022</v>
      </c>
      <c r="M3464" s="184"/>
      <c r="N3464" s="183" t="s">
        <v>34</v>
      </c>
      <c r="O3464" s="184"/>
    </row>
    <row r="3465" spans="1:15" s="176" customFormat="1" ht="15" x14ac:dyDescent="0.15">
      <c r="A3465" s="183" t="s">
        <v>20</v>
      </c>
      <c r="B3465" s="183" t="s">
        <v>54</v>
      </c>
      <c r="C3465" s="184"/>
      <c r="D3465" s="184"/>
      <c r="E3465" s="184"/>
      <c r="F3465" s="185">
        <v>44987</v>
      </c>
      <c r="G3465" s="183" t="s">
        <v>60</v>
      </c>
      <c r="H3465" s="186">
        <v>270000</v>
      </c>
      <c r="I3465" s="183" t="s">
        <v>33</v>
      </c>
      <c r="J3465" s="184"/>
      <c r="K3465" s="184"/>
      <c r="L3465" s="183">
        <v>2022</v>
      </c>
      <c r="M3465" s="184"/>
      <c r="N3465" s="183" t="s">
        <v>34</v>
      </c>
      <c r="O3465" s="184"/>
    </row>
    <row r="3466" spans="1:15" s="176" customFormat="1" ht="15" x14ac:dyDescent="0.15">
      <c r="A3466" s="183" t="s">
        <v>20</v>
      </c>
      <c r="B3466" s="183" t="s">
        <v>54</v>
      </c>
      <c r="C3466" s="184"/>
      <c r="D3466" s="184"/>
      <c r="E3466" s="184"/>
      <c r="F3466" s="185">
        <v>44987</v>
      </c>
      <c r="G3466" s="183" t="s">
        <v>58</v>
      </c>
      <c r="H3466" s="186">
        <v>2750000</v>
      </c>
      <c r="I3466" s="183" t="s">
        <v>19</v>
      </c>
      <c r="J3466" s="184"/>
      <c r="K3466" s="184"/>
      <c r="L3466" s="183">
        <v>2022</v>
      </c>
      <c r="M3466" s="184"/>
      <c r="N3466" s="183" t="s">
        <v>34</v>
      </c>
      <c r="O3466" s="184"/>
    </row>
    <row r="3467" spans="1:15" s="176" customFormat="1" ht="15" x14ac:dyDescent="0.15">
      <c r="A3467" s="183" t="s">
        <v>20</v>
      </c>
      <c r="B3467" s="183" t="s">
        <v>54</v>
      </c>
      <c r="C3467" s="184"/>
      <c r="D3467" s="184"/>
      <c r="E3467" s="184"/>
      <c r="F3467" s="185">
        <v>44988</v>
      </c>
      <c r="G3467" s="183" t="s">
        <v>58</v>
      </c>
      <c r="H3467" s="186">
        <v>1990000</v>
      </c>
      <c r="I3467" s="183" t="s">
        <v>19</v>
      </c>
      <c r="J3467" s="184"/>
      <c r="K3467" s="184"/>
      <c r="L3467" s="183">
        <v>2022</v>
      </c>
      <c r="M3467" s="184"/>
      <c r="N3467" s="183" t="s">
        <v>34</v>
      </c>
      <c r="O3467" s="184"/>
    </row>
    <row r="3468" spans="1:15" s="176" customFormat="1" ht="15" x14ac:dyDescent="0.15">
      <c r="A3468" s="183" t="s">
        <v>20</v>
      </c>
      <c r="B3468" s="183" t="s">
        <v>54</v>
      </c>
      <c r="C3468" s="184"/>
      <c r="D3468" s="184"/>
      <c r="E3468" s="184"/>
      <c r="F3468" s="185">
        <v>44988</v>
      </c>
      <c r="G3468" s="183" t="s">
        <v>57</v>
      </c>
      <c r="H3468" s="186">
        <v>110000</v>
      </c>
      <c r="I3468" s="183" t="s">
        <v>19</v>
      </c>
      <c r="J3468" s="184"/>
      <c r="K3468" s="184"/>
      <c r="L3468" s="183">
        <v>2022</v>
      </c>
      <c r="M3468" s="184"/>
      <c r="N3468" s="183" t="s">
        <v>34</v>
      </c>
      <c r="O3468" s="184"/>
    </row>
    <row r="3469" spans="1:15" s="176" customFormat="1" ht="15" x14ac:dyDescent="0.15">
      <c r="A3469" s="183" t="s">
        <v>20</v>
      </c>
      <c r="B3469" s="183" t="s">
        <v>54</v>
      </c>
      <c r="C3469" s="184"/>
      <c r="D3469" s="184"/>
      <c r="E3469" s="184"/>
      <c r="F3469" s="185">
        <v>44988</v>
      </c>
      <c r="G3469" s="183" t="s">
        <v>55</v>
      </c>
      <c r="H3469" s="186">
        <v>510000</v>
      </c>
      <c r="I3469" s="183" t="s">
        <v>19</v>
      </c>
      <c r="J3469" s="184"/>
      <c r="K3469" s="184"/>
      <c r="L3469" s="183">
        <v>2022</v>
      </c>
      <c r="M3469" s="184"/>
      <c r="N3469" s="183" t="s">
        <v>34</v>
      </c>
      <c r="O3469" s="184"/>
    </row>
    <row r="3470" spans="1:15" s="176" customFormat="1" ht="15" x14ac:dyDescent="0.15">
      <c r="A3470" s="183" t="s">
        <v>20</v>
      </c>
      <c r="B3470" s="183" t="s">
        <v>54</v>
      </c>
      <c r="C3470" s="184"/>
      <c r="D3470" s="184"/>
      <c r="E3470" s="184"/>
      <c r="F3470" s="185">
        <v>44988</v>
      </c>
      <c r="G3470" s="183" t="s">
        <v>56</v>
      </c>
      <c r="H3470" s="186">
        <v>790000</v>
      </c>
      <c r="I3470" s="183" t="s">
        <v>19</v>
      </c>
      <c r="J3470" s="184"/>
      <c r="K3470" s="184"/>
      <c r="L3470" s="183">
        <v>2022</v>
      </c>
      <c r="M3470" s="184"/>
      <c r="N3470" s="183" t="s">
        <v>34</v>
      </c>
      <c r="O3470" s="184"/>
    </row>
    <row r="3471" spans="1:15" s="176" customFormat="1" ht="15" x14ac:dyDescent="0.15">
      <c r="A3471" s="183" t="s">
        <v>20</v>
      </c>
      <c r="B3471" s="183" t="s">
        <v>54</v>
      </c>
      <c r="C3471" s="184"/>
      <c r="D3471" s="184"/>
      <c r="E3471" s="184"/>
      <c r="F3471" s="185">
        <v>44988</v>
      </c>
      <c r="G3471" s="183" t="s">
        <v>60</v>
      </c>
      <c r="H3471" s="186">
        <v>420000</v>
      </c>
      <c r="I3471" s="183" t="s">
        <v>33</v>
      </c>
      <c r="J3471" s="184"/>
      <c r="K3471" s="184"/>
      <c r="L3471" s="183">
        <v>2022</v>
      </c>
      <c r="M3471" s="184"/>
      <c r="N3471" s="183" t="s">
        <v>34</v>
      </c>
      <c r="O3471" s="184"/>
    </row>
    <row r="3472" spans="1:15" s="176" customFormat="1" ht="15" x14ac:dyDescent="0.15">
      <c r="A3472" s="183" t="s">
        <v>20</v>
      </c>
      <c r="B3472" s="183" t="s">
        <v>54</v>
      </c>
      <c r="C3472" s="184"/>
      <c r="D3472" s="184"/>
      <c r="E3472" s="184"/>
      <c r="F3472" s="185">
        <v>44989</v>
      </c>
      <c r="G3472" s="183" t="s">
        <v>58</v>
      </c>
      <c r="H3472" s="186">
        <v>0</v>
      </c>
      <c r="I3472" s="183" t="s">
        <v>19</v>
      </c>
      <c r="J3472" s="184"/>
      <c r="K3472" s="184"/>
      <c r="L3472" s="183">
        <v>2022</v>
      </c>
      <c r="M3472" s="184"/>
      <c r="N3472" s="183" t="s">
        <v>34</v>
      </c>
      <c r="O3472" s="184"/>
    </row>
    <row r="3473" spans="1:15" s="176" customFormat="1" ht="15" x14ac:dyDescent="0.15">
      <c r="A3473" s="183" t="s">
        <v>20</v>
      </c>
      <c r="B3473" s="183" t="s">
        <v>54</v>
      </c>
      <c r="C3473" s="184"/>
      <c r="D3473" s="184"/>
      <c r="E3473" s="184"/>
      <c r="F3473" s="185">
        <v>44991</v>
      </c>
      <c r="G3473" s="183" t="s">
        <v>58</v>
      </c>
      <c r="H3473" s="186">
        <v>1640000</v>
      </c>
      <c r="I3473" s="183" t="s">
        <v>19</v>
      </c>
      <c r="J3473" s="184"/>
      <c r="K3473" s="184"/>
      <c r="L3473" s="183">
        <v>2022</v>
      </c>
      <c r="M3473" s="184"/>
      <c r="N3473" s="183" t="s">
        <v>34</v>
      </c>
      <c r="O3473" s="184"/>
    </row>
    <row r="3474" spans="1:15" s="176" customFormat="1" ht="15" x14ac:dyDescent="0.15">
      <c r="A3474" s="183" t="s">
        <v>20</v>
      </c>
      <c r="B3474" s="183" t="s">
        <v>54</v>
      </c>
      <c r="C3474" s="184"/>
      <c r="D3474" s="184"/>
      <c r="E3474" s="184"/>
      <c r="F3474" s="185">
        <v>44991</v>
      </c>
      <c r="G3474" s="183" t="s">
        <v>60</v>
      </c>
      <c r="H3474" s="186">
        <v>120000</v>
      </c>
      <c r="I3474" s="183" t="s">
        <v>33</v>
      </c>
      <c r="J3474" s="184"/>
      <c r="K3474" s="184"/>
      <c r="L3474" s="183">
        <v>2022</v>
      </c>
      <c r="M3474" s="184"/>
      <c r="N3474" s="183" t="s">
        <v>34</v>
      </c>
      <c r="O3474" s="184"/>
    </row>
    <row r="3475" spans="1:15" s="176" customFormat="1" ht="15" x14ac:dyDescent="0.15">
      <c r="A3475" s="183" t="s">
        <v>20</v>
      </c>
      <c r="B3475" s="183" t="s">
        <v>54</v>
      </c>
      <c r="C3475" s="184"/>
      <c r="D3475" s="184"/>
      <c r="E3475" s="184"/>
      <c r="F3475" s="185">
        <v>44991</v>
      </c>
      <c r="G3475" s="183" t="s">
        <v>56</v>
      </c>
      <c r="H3475" s="186">
        <v>190000</v>
      </c>
      <c r="I3475" s="183" t="s">
        <v>19</v>
      </c>
      <c r="J3475" s="184"/>
      <c r="K3475" s="184"/>
      <c r="L3475" s="183">
        <v>2022</v>
      </c>
      <c r="M3475" s="184"/>
      <c r="N3475" s="183" t="s">
        <v>34</v>
      </c>
      <c r="O3475" s="184"/>
    </row>
    <row r="3476" spans="1:15" s="176" customFormat="1" ht="15" x14ac:dyDescent="0.15">
      <c r="A3476" s="183" t="s">
        <v>20</v>
      </c>
      <c r="B3476" s="183" t="s">
        <v>54</v>
      </c>
      <c r="C3476" s="184"/>
      <c r="D3476" s="184"/>
      <c r="E3476" s="184"/>
      <c r="F3476" s="185">
        <v>44991</v>
      </c>
      <c r="G3476" s="183" t="s">
        <v>57</v>
      </c>
      <c r="H3476" s="186">
        <v>90000</v>
      </c>
      <c r="I3476" s="183" t="s">
        <v>19</v>
      </c>
      <c r="J3476" s="184"/>
      <c r="K3476" s="184"/>
      <c r="L3476" s="183">
        <v>2022</v>
      </c>
      <c r="M3476" s="184"/>
      <c r="N3476" s="183" t="s">
        <v>34</v>
      </c>
      <c r="O3476" s="184"/>
    </row>
    <row r="3477" spans="1:15" s="176" customFormat="1" ht="15" x14ac:dyDescent="0.15">
      <c r="A3477" s="183" t="s">
        <v>20</v>
      </c>
      <c r="B3477" s="183" t="s">
        <v>54</v>
      </c>
      <c r="C3477" s="184"/>
      <c r="D3477" s="184"/>
      <c r="E3477" s="184"/>
      <c r="F3477" s="185">
        <v>44991</v>
      </c>
      <c r="G3477" s="183" t="s">
        <v>55</v>
      </c>
      <c r="H3477" s="186">
        <v>470000</v>
      </c>
      <c r="I3477" s="183" t="s">
        <v>19</v>
      </c>
      <c r="J3477" s="184"/>
      <c r="K3477" s="184"/>
      <c r="L3477" s="183">
        <v>2022</v>
      </c>
      <c r="M3477" s="184"/>
      <c r="N3477" s="183" t="s">
        <v>34</v>
      </c>
      <c r="O3477" s="184"/>
    </row>
    <row r="3478" spans="1:15" s="176" customFormat="1" ht="15" x14ac:dyDescent="0.15">
      <c r="A3478" s="183" t="s">
        <v>20</v>
      </c>
      <c r="B3478" s="183" t="s">
        <v>54</v>
      </c>
      <c r="C3478" s="184"/>
      <c r="D3478" s="184"/>
      <c r="E3478" s="184"/>
      <c r="F3478" s="185">
        <v>44992</v>
      </c>
      <c r="G3478" s="183" t="s">
        <v>55</v>
      </c>
      <c r="H3478" s="186">
        <v>3800000</v>
      </c>
      <c r="I3478" s="183" t="s">
        <v>19</v>
      </c>
      <c r="J3478" s="184"/>
      <c r="K3478" s="184"/>
      <c r="L3478" s="183">
        <v>2022</v>
      </c>
      <c r="M3478" s="184"/>
      <c r="N3478" s="183" t="s">
        <v>34</v>
      </c>
      <c r="O3478" s="184"/>
    </row>
    <row r="3479" spans="1:15" s="176" customFormat="1" ht="15" x14ac:dyDescent="0.15">
      <c r="A3479" s="183" t="s">
        <v>20</v>
      </c>
      <c r="B3479" s="183" t="s">
        <v>54</v>
      </c>
      <c r="C3479" s="184"/>
      <c r="D3479" s="184"/>
      <c r="E3479" s="184"/>
      <c r="F3479" s="185">
        <v>44992</v>
      </c>
      <c r="G3479" s="183" t="s">
        <v>57</v>
      </c>
      <c r="H3479" s="186">
        <v>160000</v>
      </c>
      <c r="I3479" s="183" t="s">
        <v>19</v>
      </c>
      <c r="J3479" s="184"/>
      <c r="K3479" s="184"/>
      <c r="L3479" s="183">
        <v>2022</v>
      </c>
      <c r="M3479" s="184"/>
      <c r="N3479" s="183" t="s">
        <v>34</v>
      </c>
      <c r="O3479" s="184"/>
    </row>
    <row r="3480" spans="1:15" s="176" customFormat="1" ht="15" x14ac:dyDescent="0.15">
      <c r="A3480" s="183" t="s">
        <v>20</v>
      </c>
      <c r="B3480" s="183" t="s">
        <v>54</v>
      </c>
      <c r="C3480" s="184"/>
      <c r="D3480" s="184"/>
      <c r="E3480" s="184"/>
      <c r="F3480" s="185">
        <v>44992</v>
      </c>
      <c r="G3480" s="183" t="s">
        <v>56</v>
      </c>
      <c r="H3480" s="186">
        <v>350000</v>
      </c>
      <c r="I3480" s="183" t="s">
        <v>19</v>
      </c>
      <c r="J3480" s="184"/>
      <c r="K3480" s="184"/>
      <c r="L3480" s="183">
        <v>2022</v>
      </c>
      <c r="M3480" s="184"/>
      <c r="N3480" s="183" t="s">
        <v>34</v>
      </c>
      <c r="O3480" s="184"/>
    </row>
    <row r="3481" spans="1:15" s="176" customFormat="1" ht="15" x14ac:dyDescent="0.15">
      <c r="A3481" s="183" t="s">
        <v>20</v>
      </c>
      <c r="B3481" s="183" t="s">
        <v>54</v>
      </c>
      <c r="C3481" s="184"/>
      <c r="D3481" s="184"/>
      <c r="E3481" s="184"/>
      <c r="F3481" s="185">
        <v>44992</v>
      </c>
      <c r="G3481" s="183" t="s">
        <v>58</v>
      </c>
      <c r="H3481" s="186">
        <v>1910000</v>
      </c>
      <c r="I3481" s="183" t="s">
        <v>19</v>
      </c>
      <c r="J3481" s="184"/>
      <c r="K3481" s="184"/>
      <c r="L3481" s="183">
        <v>2022</v>
      </c>
      <c r="M3481" s="184"/>
      <c r="N3481" s="183" t="s">
        <v>34</v>
      </c>
      <c r="O3481" s="184"/>
    </row>
    <row r="3482" spans="1:15" s="176" customFormat="1" ht="15" x14ac:dyDescent="0.15">
      <c r="A3482" s="183" t="s">
        <v>20</v>
      </c>
      <c r="B3482" s="183" t="s">
        <v>54</v>
      </c>
      <c r="C3482" s="184"/>
      <c r="D3482" s="184"/>
      <c r="E3482" s="184"/>
      <c r="F3482" s="185">
        <v>44992</v>
      </c>
      <c r="G3482" s="183" t="s">
        <v>60</v>
      </c>
      <c r="H3482" s="186">
        <v>310000</v>
      </c>
      <c r="I3482" s="183" t="s">
        <v>33</v>
      </c>
      <c r="J3482" s="184"/>
      <c r="K3482" s="184"/>
      <c r="L3482" s="183">
        <v>2022</v>
      </c>
      <c r="M3482" s="184"/>
      <c r="N3482" s="183" t="s">
        <v>34</v>
      </c>
      <c r="O3482" s="184"/>
    </row>
    <row r="3483" spans="1:15" s="176" customFormat="1" ht="15" x14ac:dyDescent="0.15">
      <c r="A3483" s="183" t="s">
        <v>20</v>
      </c>
      <c r="B3483" s="183" t="s">
        <v>54</v>
      </c>
      <c r="C3483" s="184"/>
      <c r="D3483" s="184"/>
      <c r="E3483" s="184"/>
      <c r="F3483" s="185">
        <v>44993</v>
      </c>
      <c r="G3483" s="183" t="s">
        <v>57</v>
      </c>
      <c r="H3483" s="186">
        <v>90000</v>
      </c>
      <c r="I3483" s="183" t="s">
        <v>19</v>
      </c>
      <c r="J3483" s="184"/>
      <c r="K3483" s="184"/>
      <c r="L3483" s="183">
        <v>2022</v>
      </c>
      <c r="M3483" s="184"/>
      <c r="N3483" s="183" t="s">
        <v>34</v>
      </c>
      <c r="O3483" s="184"/>
    </row>
    <row r="3484" spans="1:15" s="176" customFormat="1" ht="15" x14ac:dyDescent="0.15">
      <c r="A3484" s="183" t="s">
        <v>20</v>
      </c>
      <c r="B3484" s="183" t="s">
        <v>54</v>
      </c>
      <c r="C3484" s="184"/>
      <c r="D3484" s="184"/>
      <c r="E3484" s="184"/>
      <c r="F3484" s="185">
        <v>44993</v>
      </c>
      <c r="G3484" s="183" t="s">
        <v>61</v>
      </c>
      <c r="H3484" s="186">
        <v>10000</v>
      </c>
      <c r="I3484" s="183" t="s">
        <v>19</v>
      </c>
      <c r="J3484" s="184"/>
      <c r="K3484" s="184"/>
      <c r="L3484" s="183">
        <v>2022</v>
      </c>
      <c r="M3484" s="184"/>
      <c r="N3484" s="183" t="s">
        <v>34</v>
      </c>
      <c r="O3484" s="184"/>
    </row>
    <row r="3485" spans="1:15" s="176" customFormat="1" ht="15" x14ac:dyDescent="0.15">
      <c r="A3485" s="183" t="s">
        <v>20</v>
      </c>
      <c r="B3485" s="183" t="s">
        <v>54</v>
      </c>
      <c r="C3485" s="184"/>
      <c r="D3485" s="184"/>
      <c r="E3485" s="184"/>
      <c r="F3485" s="185">
        <v>44993</v>
      </c>
      <c r="G3485" s="183" t="s">
        <v>56</v>
      </c>
      <c r="H3485" s="186">
        <v>2010000</v>
      </c>
      <c r="I3485" s="183" t="s">
        <v>19</v>
      </c>
      <c r="J3485" s="184"/>
      <c r="K3485" s="184"/>
      <c r="L3485" s="183">
        <v>2022</v>
      </c>
      <c r="M3485" s="184"/>
      <c r="N3485" s="183" t="s">
        <v>34</v>
      </c>
      <c r="O3485" s="184"/>
    </row>
    <row r="3486" spans="1:15" s="176" customFormat="1" ht="15" x14ac:dyDescent="0.15">
      <c r="A3486" s="183" t="s">
        <v>20</v>
      </c>
      <c r="B3486" s="183" t="s">
        <v>54</v>
      </c>
      <c r="C3486" s="184"/>
      <c r="D3486" s="184"/>
      <c r="E3486" s="184"/>
      <c r="F3486" s="185">
        <v>44993</v>
      </c>
      <c r="G3486" s="183" t="s">
        <v>58</v>
      </c>
      <c r="H3486" s="186">
        <v>1380000</v>
      </c>
      <c r="I3486" s="183" t="s">
        <v>19</v>
      </c>
      <c r="J3486" s="184"/>
      <c r="K3486" s="184"/>
      <c r="L3486" s="183">
        <v>2022</v>
      </c>
      <c r="M3486" s="184"/>
      <c r="N3486" s="183" t="s">
        <v>34</v>
      </c>
      <c r="O3486" s="184"/>
    </row>
    <row r="3487" spans="1:15" s="176" customFormat="1" ht="15" x14ac:dyDescent="0.15">
      <c r="A3487" s="183" t="s">
        <v>20</v>
      </c>
      <c r="B3487" s="183" t="s">
        <v>54</v>
      </c>
      <c r="C3487" s="184"/>
      <c r="D3487" s="184"/>
      <c r="E3487" s="184"/>
      <c r="F3487" s="185">
        <v>44993</v>
      </c>
      <c r="G3487" s="183" t="s">
        <v>60</v>
      </c>
      <c r="H3487" s="186">
        <v>160000</v>
      </c>
      <c r="I3487" s="183" t="s">
        <v>33</v>
      </c>
      <c r="J3487" s="184"/>
      <c r="K3487" s="184"/>
      <c r="L3487" s="183">
        <v>2022</v>
      </c>
      <c r="M3487" s="184"/>
      <c r="N3487" s="183" t="s">
        <v>34</v>
      </c>
      <c r="O3487" s="184"/>
    </row>
    <row r="3488" spans="1:15" s="176" customFormat="1" ht="15" x14ac:dyDescent="0.15">
      <c r="A3488" s="183" t="s">
        <v>20</v>
      </c>
      <c r="B3488" s="183" t="s">
        <v>54</v>
      </c>
      <c r="C3488" s="184"/>
      <c r="D3488" s="184"/>
      <c r="E3488" s="184"/>
      <c r="F3488" s="185">
        <v>44993</v>
      </c>
      <c r="G3488" s="183" t="s">
        <v>55</v>
      </c>
      <c r="H3488" s="186">
        <v>2480000</v>
      </c>
      <c r="I3488" s="183" t="s">
        <v>19</v>
      </c>
      <c r="J3488" s="184"/>
      <c r="K3488" s="184"/>
      <c r="L3488" s="183">
        <v>2022</v>
      </c>
      <c r="M3488" s="184"/>
      <c r="N3488" s="183" t="s">
        <v>34</v>
      </c>
      <c r="O3488" s="184"/>
    </row>
    <row r="3489" spans="1:15" s="176" customFormat="1" ht="15" x14ac:dyDescent="0.15">
      <c r="A3489" s="183" t="s">
        <v>20</v>
      </c>
      <c r="B3489" s="183" t="s">
        <v>54</v>
      </c>
      <c r="C3489" s="184"/>
      <c r="D3489" s="184"/>
      <c r="E3489" s="184"/>
      <c r="F3489" s="185">
        <v>44994</v>
      </c>
      <c r="G3489" s="183" t="s">
        <v>549</v>
      </c>
      <c r="H3489" s="186">
        <v>0</v>
      </c>
      <c r="I3489" s="183" t="s">
        <v>19</v>
      </c>
      <c r="J3489" s="184"/>
      <c r="K3489" s="184"/>
      <c r="L3489" s="183">
        <v>2022</v>
      </c>
      <c r="M3489" s="184"/>
      <c r="N3489" s="183" t="s">
        <v>34</v>
      </c>
      <c r="O3489" s="184"/>
    </row>
    <row r="3490" spans="1:15" s="176" customFormat="1" ht="15" x14ac:dyDescent="0.15">
      <c r="A3490" s="183" t="s">
        <v>20</v>
      </c>
      <c r="B3490" s="183" t="s">
        <v>54</v>
      </c>
      <c r="C3490" s="184"/>
      <c r="D3490" s="184"/>
      <c r="E3490" s="184"/>
      <c r="F3490" s="185">
        <v>44994</v>
      </c>
      <c r="G3490" s="183" t="s">
        <v>56</v>
      </c>
      <c r="H3490" s="186">
        <v>360000</v>
      </c>
      <c r="I3490" s="183" t="s">
        <v>19</v>
      </c>
      <c r="J3490" s="184"/>
      <c r="K3490" s="184"/>
      <c r="L3490" s="183">
        <v>2022</v>
      </c>
      <c r="M3490" s="184"/>
      <c r="N3490" s="183" t="s">
        <v>34</v>
      </c>
      <c r="O3490" s="184"/>
    </row>
    <row r="3491" spans="1:15" s="176" customFormat="1" ht="15" x14ac:dyDescent="0.15">
      <c r="A3491" s="183" t="s">
        <v>20</v>
      </c>
      <c r="B3491" s="183" t="s">
        <v>54</v>
      </c>
      <c r="C3491" s="184"/>
      <c r="D3491" s="184"/>
      <c r="E3491" s="184"/>
      <c r="F3491" s="185">
        <v>44994</v>
      </c>
      <c r="G3491" s="183" t="s">
        <v>58</v>
      </c>
      <c r="H3491" s="186">
        <v>2980000</v>
      </c>
      <c r="I3491" s="183" t="s">
        <v>19</v>
      </c>
      <c r="J3491" s="184"/>
      <c r="K3491" s="184"/>
      <c r="L3491" s="183">
        <v>2022</v>
      </c>
      <c r="M3491" s="184"/>
      <c r="N3491" s="183" t="s">
        <v>34</v>
      </c>
      <c r="O3491" s="184"/>
    </row>
    <row r="3492" spans="1:15" s="176" customFormat="1" ht="15" x14ac:dyDescent="0.15">
      <c r="A3492" s="183" t="s">
        <v>20</v>
      </c>
      <c r="B3492" s="183" t="s">
        <v>54</v>
      </c>
      <c r="C3492" s="184"/>
      <c r="D3492" s="184"/>
      <c r="E3492" s="184"/>
      <c r="F3492" s="185">
        <v>44994</v>
      </c>
      <c r="G3492" s="183" t="s">
        <v>60</v>
      </c>
      <c r="H3492" s="186">
        <v>310000</v>
      </c>
      <c r="I3492" s="183" t="s">
        <v>33</v>
      </c>
      <c r="J3492" s="184"/>
      <c r="K3492" s="184"/>
      <c r="L3492" s="183">
        <v>2022</v>
      </c>
      <c r="M3492" s="184"/>
      <c r="N3492" s="183" t="s">
        <v>34</v>
      </c>
      <c r="O3492" s="184"/>
    </row>
    <row r="3493" spans="1:15" s="176" customFormat="1" ht="15" x14ac:dyDescent="0.15">
      <c r="A3493" s="183" t="s">
        <v>20</v>
      </c>
      <c r="B3493" s="183" t="s">
        <v>54</v>
      </c>
      <c r="C3493" s="184"/>
      <c r="D3493" s="184"/>
      <c r="E3493" s="184"/>
      <c r="F3493" s="185">
        <v>44994</v>
      </c>
      <c r="G3493" s="183" t="s">
        <v>57</v>
      </c>
      <c r="H3493" s="186">
        <v>110000</v>
      </c>
      <c r="I3493" s="183" t="s">
        <v>19</v>
      </c>
      <c r="J3493" s="184"/>
      <c r="K3493" s="184"/>
      <c r="L3493" s="183">
        <v>2022</v>
      </c>
      <c r="M3493" s="184"/>
      <c r="N3493" s="183" t="s">
        <v>34</v>
      </c>
      <c r="O3493" s="184"/>
    </row>
    <row r="3494" spans="1:15" s="176" customFormat="1" ht="15" x14ac:dyDescent="0.15">
      <c r="A3494" s="183" t="s">
        <v>20</v>
      </c>
      <c r="B3494" s="183" t="s">
        <v>54</v>
      </c>
      <c r="C3494" s="184"/>
      <c r="D3494" s="184"/>
      <c r="E3494" s="184"/>
      <c r="F3494" s="185">
        <v>44994</v>
      </c>
      <c r="G3494" s="183" t="s">
        <v>61</v>
      </c>
      <c r="H3494" s="186">
        <v>10000</v>
      </c>
      <c r="I3494" s="183" t="s">
        <v>19</v>
      </c>
      <c r="J3494" s="184"/>
      <c r="K3494" s="184"/>
      <c r="L3494" s="183">
        <v>2022</v>
      </c>
      <c r="M3494" s="184"/>
      <c r="N3494" s="183" t="s">
        <v>34</v>
      </c>
      <c r="O3494" s="184"/>
    </row>
    <row r="3495" spans="1:15" s="176" customFormat="1" ht="15" x14ac:dyDescent="0.15">
      <c r="A3495" s="183" t="s">
        <v>20</v>
      </c>
      <c r="B3495" s="183" t="s">
        <v>54</v>
      </c>
      <c r="C3495" s="184"/>
      <c r="D3495" s="184"/>
      <c r="E3495" s="184"/>
      <c r="F3495" s="185">
        <v>44994</v>
      </c>
      <c r="G3495" s="183" t="s">
        <v>55</v>
      </c>
      <c r="H3495" s="186">
        <v>930000</v>
      </c>
      <c r="I3495" s="183" t="s">
        <v>19</v>
      </c>
      <c r="J3495" s="184"/>
      <c r="K3495" s="184"/>
      <c r="L3495" s="183">
        <v>2022</v>
      </c>
      <c r="M3495" s="184"/>
      <c r="N3495" s="183" t="s">
        <v>34</v>
      </c>
      <c r="O3495" s="184"/>
    </row>
    <row r="3496" spans="1:15" s="176" customFormat="1" ht="15" x14ac:dyDescent="0.15">
      <c r="A3496" s="183" t="s">
        <v>20</v>
      </c>
      <c r="B3496" s="183" t="s">
        <v>54</v>
      </c>
      <c r="C3496" s="184"/>
      <c r="D3496" s="184"/>
      <c r="E3496" s="184"/>
      <c r="F3496" s="185">
        <v>44995</v>
      </c>
      <c r="G3496" s="183" t="s">
        <v>60</v>
      </c>
      <c r="H3496" s="186">
        <v>200000</v>
      </c>
      <c r="I3496" s="183" t="s">
        <v>33</v>
      </c>
      <c r="J3496" s="184"/>
      <c r="K3496" s="184"/>
      <c r="L3496" s="183">
        <v>2022</v>
      </c>
      <c r="M3496" s="184"/>
      <c r="N3496" s="183" t="s">
        <v>34</v>
      </c>
      <c r="O3496" s="184"/>
    </row>
    <row r="3497" spans="1:15" s="176" customFormat="1" ht="15" x14ac:dyDescent="0.15">
      <c r="A3497" s="183" t="s">
        <v>20</v>
      </c>
      <c r="B3497" s="183" t="s">
        <v>54</v>
      </c>
      <c r="C3497" s="184"/>
      <c r="D3497" s="184"/>
      <c r="E3497" s="184"/>
      <c r="F3497" s="185">
        <v>44995</v>
      </c>
      <c r="G3497" s="183" t="s">
        <v>58</v>
      </c>
      <c r="H3497" s="186">
        <v>1590000</v>
      </c>
      <c r="I3497" s="183" t="s">
        <v>19</v>
      </c>
      <c r="J3497" s="184"/>
      <c r="K3497" s="184"/>
      <c r="L3497" s="183">
        <v>2022</v>
      </c>
      <c r="M3497" s="184"/>
      <c r="N3497" s="183" t="s">
        <v>34</v>
      </c>
      <c r="O3497" s="184"/>
    </row>
    <row r="3498" spans="1:15" s="176" customFormat="1" ht="15" x14ac:dyDescent="0.15">
      <c r="A3498" s="183" t="s">
        <v>20</v>
      </c>
      <c r="B3498" s="183" t="s">
        <v>54</v>
      </c>
      <c r="C3498" s="184"/>
      <c r="D3498" s="184"/>
      <c r="E3498" s="184"/>
      <c r="F3498" s="185">
        <v>44995</v>
      </c>
      <c r="G3498" s="183" t="s">
        <v>57</v>
      </c>
      <c r="H3498" s="186">
        <v>110000</v>
      </c>
      <c r="I3498" s="183" t="s">
        <v>19</v>
      </c>
      <c r="J3498" s="184"/>
      <c r="K3498" s="184"/>
      <c r="L3498" s="183">
        <v>2022</v>
      </c>
      <c r="M3498" s="184"/>
      <c r="N3498" s="183" t="s">
        <v>34</v>
      </c>
      <c r="O3498" s="184"/>
    </row>
    <row r="3499" spans="1:15" s="176" customFormat="1" ht="15" x14ac:dyDescent="0.15">
      <c r="A3499" s="183" t="s">
        <v>20</v>
      </c>
      <c r="B3499" s="183" t="s">
        <v>54</v>
      </c>
      <c r="C3499" s="184"/>
      <c r="D3499" s="184"/>
      <c r="E3499" s="184"/>
      <c r="F3499" s="185">
        <v>44995</v>
      </c>
      <c r="G3499" s="183" t="s">
        <v>55</v>
      </c>
      <c r="H3499" s="186">
        <v>1210000</v>
      </c>
      <c r="I3499" s="183" t="s">
        <v>19</v>
      </c>
      <c r="J3499" s="184"/>
      <c r="K3499" s="184"/>
      <c r="L3499" s="183">
        <v>2022</v>
      </c>
      <c r="M3499" s="184"/>
      <c r="N3499" s="183" t="s">
        <v>34</v>
      </c>
      <c r="O3499" s="184"/>
    </row>
    <row r="3500" spans="1:15" s="176" customFormat="1" ht="15" x14ac:dyDescent="0.15">
      <c r="A3500" s="183" t="s">
        <v>20</v>
      </c>
      <c r="B3500" s="183" t="s">
        <v>54</v>
      </c>
      <c r="C3500" s="184"/>
      <c r="D3500" s="184"/>
      <c r="E3500" s="184"/>
      <c r="F3500" s="185">
        <v>44995</v>
      </c>
      <c r="G3500" s="183" t="s">
        <v>56</v>
      </c>
      <c r="H3500" s="186">
        <v>330000</v>
      </c>
      <c r="I3500" s="183" t="s">
        <v>19</v>
      </c>
      <c r="J3500" s="184"/>
      <c r="K3500" s="184"/>
      <c r="L3500" s="183">
        <v>2022</v>
      </c>
      <c r="M3500" s="184"/>
      <c r="N3500" s="183" t="s">
        <v>34</v>
      </c>
      <c r="O3500" s="184"/>
    </row>
    <row r="3501" spans="1:15" s="176" customFormat="1" ht="15" x14ac:dyDescent="0.15">
      <c r="A3501" s="183" t="s">
        <v>20</v>
      </c>
      <c r="B3501" s="183" t="s">
        <v>54</v>
      </c>
      <c r="C3501" s="184"/>
      <c r="D3501" s="184"/>
      <c r="E3501" s="184"/>
      <c r="F3501" s="185">
        <v>44998</v>
      </c>
      <c r="G3501" s="183" t="s">
        <v>58</v>
      </c>
      <c r="H3501" s="186">
        <v>1760000</v>
      </c>
      <c r="I3501" s="183" t="s">
        <v>19</v>
      </c>
      <c r="J3501" s="184"/>
      <c r="K3501" s="184"/>
      <c r="L3501" s="183">
        <v>2022</v>
      </c>
      <c r="M3501" s="184"/>
      <c r="N3501" s="183" t="s">
        <v>34</v>
      </c>
      <c r="O3501" s="184"/>
    </row>
    <row r="3502" spans="1:15" s="176" customFormat="1" ht="15" x14ac:dyDescent="0.15">
      <c r="A3502" s="183" t="s">
        <v>20</v>
      </c>
      <c r="B3502" s="183" t="s">
        <v>54</v>
      </c>
      <c r="C3502" s="184"/>
      <c r="D3502" s="184"/>
      <c r="E3502" s="184"/>
      <c r="F3502" s="185">
        <v>44998</v>
      </c>
      <c r="G3502" s="183" t="s">
        <v>57</v>
      </c>
      <c r="H3502" s="186">
        <v>150000</v>
      </c>
      <c r="I3502" s="183" t="s">
        <v>19</v>
      </c>
      <c r="J3502" s="184"/>
      <c r="K3502" s="184"/>
      <c r="L3502" s="183">
        <v>2022</v>
      </c>
      <c r="M3502" s="184"/>
      <c r="N3502" s="183" t="s">
        <v>34</v>
      </c>
      <c r="O3502" s="184"/>
    </row>
    <row r="3503" spans="1:15" s="176" customFormat="1" ht="15" x14ac:dyDescent="0.15">
      <c r="A3503" s="183" t="s">
        <v>20</v>
      </c>
      <c r="B3503" s="183" t="s">
        <v>54</v>
      </c>
      <c r="C3503" s="184"/>
      <c r="D3503" s="184"/>
      <c r="E3503" s="184"/>
      <c r="F3503" s="185">
        <v>44998</v>
      </c>
      <c r="G3503" s="183" t="s">
        <v>55</v>
      </c>
      <c r="H3503" s="186">
        <v>300000</v>
      </c>
      <c r="I3503" s="183" t="s">
        <v>19</v>
      </c>
      <c r="J3503" s="184"/>
      <c r="K3503" s="184"/>
      <c r="L3503" s="183">
        <v>2022</v>
      </c>
      <c r="M3503" s="184"/>
      <c r="N3503" s="183" t="s">
        <v>34</v>
      </c>
      <c r="O3503" s="184"/>
    </row>
    <row r="3504" spans="1:15" s="176" customFormat="1" ht="15" x14ac:dyDescent="0.15">
      <c r="A3504" s="183" t="s">
        <v>20</v>
      </c>
      <c r="B3504" s="183" t="s">
        <v>54</v>
      </c>
      <c r="C3504" s="184"/>
      <c r="D3504" s="184"/>
      <c r="E3504" s="184"/>
      <c r="F3504" s="185">
        <v>44998</v>
      </c>
      <c r="G3504" s="183" t="s">
        <v>56</v>
      </c>
      <c r="H3504" s="186">
        <v>100000</v>
      </c>
      <c r="I3504" s="183" t="s">
        <v>19</v>
      </c>
      <c r="J3504" s="184"/>
      <c r="K3504" s="184"/>
      <c r="L3504" s="183">
        <v>2022</v>
      </c>
      <c r="M3504" s="184"/>
      <c r="N3504" s="183" t="s">
        <v>34</v>
      </c>
      <c r="O3504" s="184"/>
    </row>
    <row r="3505" spans="1:15" s="176" customFormat="1" ht="15" x14ac:dyDescent="0.15">
      <c r="A3505" s="183" t="s">
        <v>20</v>
      </c>
      <c r="B3505" s="183" t="s">
        <v>54</v>
      </c>
      <c r="C3505" s="184"/>
      <c r="D3505" s="184"/>
      <c r="E3505" s="184"/>
      <c r="F3505" s="185">
        <v>44998</v>
      </c>
      <c r="G3505" s="183" t="s">
        <v>60</v>
      </c>
      <c r="H3505" s="186">
        <v>40000</v>
      </c>
      <c r="I3505" s="183" t="s">
        <v>33</v>
      </c>
      <c r="J3505" s="184"/>
      <c r="K3505" s="184"/>
      <c r="L3505" s="183">
        <v>2022</v>
      </c>
      <c r="M3505" s="184"/>
      <c r="N3505" s="183" t="s">
        <v>34</v>
      </c>
      <c r="O3505" s="184"/>
    </row>
    <row r="3506" spans="1:15" s="176" customFormat="1" ht="15" x14ac:dyDescent="0.15">
      <c r="A3506" s="183" t="s">
        <v>20</v>
      </c>
      <c r="B3506" s="183" t="s">
        <v>54</v>
      </c>
      <c r="C3506" s="184"/>
      <c r="D3506" s="184"/>
      <c r="E3506" s="184"/>
      <c r="F3506" s="185">
        <v>44999</v>
      </c>
      <c r="G3506" s="183" t="s">
        <v>55</v>
      </c>
      <c r="H3506" s="186">
        <v>5880000</v>
      </c>
      <c r="I3506" s="183" t="s">
        <v>19</v>
      </c>
      <c r="J3506" s="184"/>
      <c r="K3506" s="184"/>
      <c r="L3506" s="183">
        <v>2022</v>
      </c>
      <c r="M3506" s="184"/>
      <c r="N3506" s="183" t="s">
        <v>34</v>
      </c>
      <c r="O3506" s="184"/>
    </row>
    <row r="3507" spans="1:15" s="176" customFormat="1" ht="15" x14ac:dyDescent="0.15">
      <c r="A3507" s="183" t="s">
        <v>20</v>
      </c>
      <c r="B3507" s="183" t="s">
        <v>54</v>
      </c>
      <c r="C3507" s="184"/>
      <c r="D3507" s="184"/>
      <c r="E3507" s="184"/>
      <c r="F3507" s="185">
        <v>44999</v>
      </c>
      <c r="G3507" s="183" t="s">
        <v>56</v>
      </c>
      <c r="H3507" s="186">
        <v>100000</v>
      </c>
      <c r="I3507" s="183" t="s">
        <v>19</v>
      </c>
      <c r="J3507" s="184"/>
      <c r="K3507" s="184"/>
      <c r="L3507" s="183">
        <v>2022</v>
      </c>
      <c r="M3507" s="184"/>
      <c r="N3507" s="183" t="s">
        <v>34</v>
      </c>
      <c r="O3507" s="184"/>
    </row>
    <row r="3508" spans="1:15" s="176" customFormat="1" ht="15" x14ac:dyDescent="0.15">
      <c r="A3508" s="183" t="s">
        <v>20</v>
      </c>
      <c r="B3508" s="183" t="s">
        <v>54</v>
      </c>
      <c r="C3508" s="184"/>
      <c r="D3508" s="184"/>
      <c r="E3508" s="184"/>
      <c r="F3508" s="185">
        <v>44999</v>
      </c>
      <c r="G3508" s="183" t="s">
        <v>58</v>
      </c>
      <c r="H3508" s="186">
        <v>1870000</v>
      </c>
      <c r="I3508" s="183" t="s">
        <v>19</v>
      </c>
      <c r="J3508" s="184"/>
      <c r="K3508" s="184"/>
      <c r="L3508" s="183">
        <v>2022</v>
      </c>
      <c r="M3508" s="184"/>
      <c r="N3508" s="183" t="s">
        <v>34</v>
      </c>
      <c r="O3508" s="184"/>
    </row>
    <row r="3509" spans="1:15" s="176" customFormat="1" ht="15" x14ac:dyDescent="0.15">
      <c r="A3509" s="183" t="s">
        <v>20</v>
      </c>
      <c r="B3509" s="183" t="s">
        <v>54</v>
      </c>
      <c r="C3509" s="184"/>
      <c r="D3509" s="184"/>
      <c r="E3509" s="184"/>
      <c r="F3509" s="185">
        <v>44999</v>
      </c>
      <c r="G3509" s="183" t="s">
        <v>57</v>
      </c>
      <c r="H3509" s="186">
        <v>60000</v>
      </c>
      <c r="I3509" s="183" t="s">
        <v>19</v>
      </c>
      <c r="J3509" s="184"/>
      <c r="K3509" s="184"/>
      <c r="L3509" s="183">
        <v>2022</v>
      </c>
      <c r="M3509" s="184"/>
      <c r="N3509" s="183" t="s">
        <v>34</v>
      </c>
      <c r="O3509" s="184"/>
    </row>
    <row r="3510" spans="1:15" s="176" customFormat="1" ht="15" x14ac:dyDescent="0.15">
      <c r="A3510" s="183" t="s">
        <v>20</v>
      </c>
      <c r="B3510" s="183" t="s">
        <v>54</v>
      </c>
      <c r="C3510" s="184"/>
      <c r="D3510" s="184"/>
      <c r="E3510" s="184"/>
      <c r="F3510" s="185">
        <v>44999</v>
      </c>
      <c r="G3510" s="183" t="s">
        <v>60</v>
      </c>
      <c r="H3510" s="186">
        <v>150000</v>
      </c>
      <c r="I3510" s="183" t="s">
        <v>33</v>
      </c>
      <c r="J3510" s="184"/>
      <c r="K3510" s="184"/>
      <c r="L3510" s="183">
        <v>2022</v>
      </c>
      <c r="M3510" s="184"/>
      <c r="N3510" s="183" t="s">
        <v>34</v>
      </c>
      <c r="O3510" s="184"/>
    </row>
    <row r="3511" spans="1:15" s="176" customFormat="1" ht="15" x14ac:dyDescent="0.15">
      <c r="A3511" s="183" t="s">
        <v>20</v>
      </c>
      <c r="B3511" s="183" t="s">
        <v>54</v>
      </c>
      <c r="C3511" s="184"/>
      <c r="D3511" s="184"/>
      <c r="E3511" s="184"/>
      <c r="F3511" s="185">
        <v>45000</v>
      </c>
      <c r="G3511" s="183" t="s">
        <v>57</v>
      </c>
      <c r="H3511" s="186">
        <v>160000</v>
      </c>
      <c r="I3511" s="183" t="s">
        <v>19</v>
      </c>
      <c r="J3511" s="184"/>
      <c r="K3511" s="184"/>
      <c r="L3511" s="183">
        <v>2022</v>
      </c>
      <c r="M3511" s="184"/>
      <c r="N3511" s="183" t="s">
        <v>34</v>
      </c>
      <c r="O3511" s="184"/>
    </row>
    <row r="3512" spans="1:15" s="176" customFormat="1" ht="15" x14ac:dyDescent="0.15">
      <c r="A3512" s="183" t="s">
        <v>20</v>
      </c>
      <c r="B3512" s="183" t="s">
        <v>54</v>
      </c>
      <c r="C3512" s="184"/>
      <c r="D3512" s="184"/>
      <c r="E3512" s="184"/>
      <c r="F3512" s="185">
        <v>45000</v>
      </c>
      <c r="G3512" s="183" t="s">
        <v>58</v>
      </c>
      <c r="H3512" s="186">
        <v>1840000</v>
      </c>
      <c r="I3512" s="183" t="s">
        <v>19</v>
      </c>
      <c r="J3512" s="184"/>
      <c r="K3512" s="184"/>
      <c r="L3512" s="183">
        <v>2022</v>
      </c>
      <c r="M3512" s="184"/>
      <c r="N3512" s="183" t="s">
        <v>34</v>
      </c>
      <c r="O3512" s="184"/>
    </row>
    <row r="3513" spans="1:15" s="176" customFormat="1" ht="15" x14ac:dyDescent="0.15">
      <c r="A3513" s="183" t="s">
        <v>20</v>
      </c>
      <c r="B3513" s="183" t="s">
        <v>54</v>
      </c>
      <c r="C3513" s="184"/>
      <c r="D3513" s="184"/>
      <c r="E3513" s="184"/>
      <c r="F3513" s="185">
        <v>45000</v>
      </c>
      <c r="G3513" s="183" t="s">
        <v>55</v>
      </c>
      <c r="H3513" s="186">
        <v>3660000</v>
      </c>
      <c r="I3513" s="183" t="s">
        <v>19</v>
      </c>
      <c r="J3513" s="184"/>
      <c r="K3513" s="184"/>
      <c r="L3513" s="183">
        <v>2022</v>
      </c>
      <c r="M3513" s="184"/>
      <c r="N3513" s="183" t="s">
        <v>34</v>
      </c>
      <c r="O3513" s="184"/>
    </row>
    <row r="3514" spans="1:15" s="176" customFormat="1" ht="15" x14ac:dyDescent="0.15">
      <c r="A3514" s="183" t="s">
        <v>20</v>
      </c>
      <c r="B3514" s="183" t="s">
        <v>54</v>
      </c>
      <c r="C3514" s="184"/>
      <c r="D3514" s="184"/>
      <c r="E3514" s="184"/>
      <c r="F3514" s="185">
        <v>45000</v>
      </c>
      <c r="G3514" s="183" t="s">
        <v>59</v>
      </c>
      <c r="H3514" s="186">
        <v>80000</v>
      </c>
      <c r="I3514" s="183" t="s">
        <v>19</v>
      </c>
      <c r="J3514" s="184"/>
      <c r="K3514" s="184"/>
      <c r="L3514" s="183">
        <v>2022</v>
      </c>
      <c r="M3514" s="184"/>
      <c r="N3514" s="183" t="s">
        <v>34</v>
      </c>
      <c r="O3514" s="184"/>
    </row>
    <row r="3515" spans="1:15" s="176" customFormat="1" ht="15" x14ac:dyDescent="0.15">
      <c r="A3515" s="183" t="s">
        <v>20</v>
      </c>
      <c r="B3515" s="183" t="s">
        <v>54</v>
      </c>
      <c r="C3515" s="184"/>
      <c r="D3515" s="184"/>
      <c r="E3515" s="184"/>
      <c r="F3515" s="185">
        <v>45000</v>
      </c>
      <c r="G3515" s="183" t="s">
        <v>56</v>
      </c>
      <c r="H3515" s="186">
        <v>1810000</v>
      </c>
      <c r="I3515" s="183" t="s">
        <v>19</v>
      </c>
      <c r="J3515" s="184"/>
      <c r="K3515" s="184"/>
      <c r="L3515" s="183">
        <v>2022</v>
      </c>
      <c r="M3515" s="184"/>
      <c r="N3515" s="183" t="s">
        <v>34</v>
      </c>
      <c r="O3515" s="184"/>
    </row>
    <row r="3516" spans="1:15" s="176" customFormat="1" ht="15" x14ac:dyDescent="0.15">
      <c r="A3516" s="183" t="s">
        <v>20</v>
      </c>
      <c r="B3516" s="183" t="s">
        <v>54</v>
      </c>
      <c r="C3516" s="184"/>
      <c r="D3516" s="184"/>
      <c r="E3516" s="184"/>
      <c r="F3516" s="185">
        <v>45000</v>
      </c>
      <c r="G3516" s="183" t="s">
        <v>60</v>
      </c>
      <c r="H3516" s="186">
        <v>240000</v>
      </c>
      <c r="I3516" s="183" t="s">
        <v>33</v>
      </c>
      <c r="J3516" s="184"/>
      <c r="K3516" s="184"/>
      <c r="L3516" s="183">
        <v>2022</v>
      </c>
      <c r="M3516" s="184"/>
      <c r="N3516" s="183" t="s">
        <v>34</v>
      </c>
      <c r="O3516" s="184"/>
    </row>
    <row r="3517" spans="1:15" s="176" customFormat="1" ht="15" x14ac:dyDescent="0.15">
      <c r="A3517" s="183" t="s">
        <v>20</v>
      </c>
      <c r="B3517" s="183" t="s">
        <v>54</v>
      </c>
      <c r="C3517" s="184"/>
      <c r="D3517" s="184"/>
      <c r="E3517" s="184"/>
      <c r="F3517" s="185">
        <v>45001</v>
      </c>
      <c r="G3517" s="183" t="s">
        <v>57</v>
      </c>
      <c r="H3517" s="186">
        <v>110000</v>
      </c>
      <c r="I3517" s="183" t="s">
        <v>19</v>
      </c>
      <c r="J3517" s="184"/>
      <c r="K3517" s="184"/>
      <c r="L3517" s="183">
        <v>2022</v>
      </c>
      <c r="M3517" s="184"/>
      <c r="N3517" s="183" t="s">
        <v>34</v>
      </c>
      <c r="O3517" s="183" t="s">
        <v>580</v>
      </c>
    </row>
    <row r="3518" spans="1:15" s="176" customFormat="1" ht="15" x14ac:dyDescent="0.15">
      <c r="A3518" s="183" t="s">
        <v>20</v>
      </c>
      <c r="B3518" s="183" t="s">
        <v>54</v>
      </c>
      <c r="C3518" s="184"/>
      <c r="D3518" s="184"/>
      <c r="E3518" s="184"/>
      <c r="F3518" s="185">
        <v>45001</v>
      </c>
      <c r="G3518" s="183" t="s">
        <v>56</v>
      </c>
      <c r="H3518" s="186">
        <v>260000</v>
      </c>
      <c r="I3518" s="183" t="s">
        <v>19</v>
      </c>
      <c r="J3518" s="184"/>
      <c r="K3518" s="184"/>
      <c r="L3518" s="183">
        <v>2022</v>
      </c>
      <c r="M3518" s="184"/>
      <c r="N3518" s="183" t="s">
        <v>34</v>
      </c>
      <c r="O3518" s="183" t="s">
        <v>580</v>
      </c>
    </row>
    <row r="3519" spans="1:15" s="176" customFormat="1" ht="15" x14ac:dyDescent="0.15">
      <c r="A3519" s="183" t="s">
        <v>20</v>
      </c>
      <c r="B3519" s="183" t="s">
        <v>54</v>
      </c>
      <c r="C3519" s="184"/>
      <c r="D3519" s="184"/>
      <c r="E3519" s="184"/>
      <c r="F3519" s="185">
        <v>45001</v>
      </c>
      <c r="G3519" s="183" t="s">
        <v>60</v>
      </c>
      <c r="H3519" s="186">
        <v>80000</v>
      </c>
      <c r="I3519" s="183" t="s">
        <v>33</v>
      </c>
      <c r="J3519" s="184"/>
      <c r="K3519" s="184"/>
      <c r="L3519" s="183">
        <v>2022</v>
      </c>
      <c r="M3519" s="184"/>
      <c r="N3519" s="183" t="s">
        <v>34</v>
      </c>
      <c r="O3519" s="183" t="s">
        <v>580</v>
      </c>
    </row>
    <row r="3520" spans="1:15" s="176" customFormat="1" ht="15" x14ac:dyDescent="0.15">
      <c r="A3520" s="183" t="s">
        <v>20</v>
      </c>
      <c r="B3520" s="183" t="s">
        <v>54</v>
      </c>
      <c r="C3520" s="184"/>
      <c r="D3520" s="184"/>
      <c r="E3520" s="184"/>
      <c r="F3520" s="185">
        <v>45001</v>
      </c>
      <c r="G3520" s="183" t="s">
        <v>58</v>
      </c>
      <c r="H3520" s="186">
        <v>2390000</v>
      </c>
      <c r="I3520" s="183" t="s">
        <v>19</v>
      </c>
      <c r="J3520" s="184"/>
      <c r="K3520" s="184"/>
      <c r="L3520" s="183">
        <v>2022</v>
      </c>
      <c r="M3520" s="184"/>
      <c r="N3520" s="183" t="s">
        <v>34</v>
      </c>
      <c r="O3520" s="183" t="s">
        <v>580</v>
      </c>
    </row>
    <row r="3521" spans="1:15" s="176" customFormat="1" ht="15" x14ac:dyDescent="0.15">
      <c r="A3521" s="183" t="s">
        <v>20</v>
      </c>
      <c r="B3521" s="183" t="s">
        <v>54</v>
      </c>
      <c r="C3521" s="184"/>
      <c r="D3521" s="184"/>
      <c r="E3521" s="184"/>
      <c r="F3521" s="185">
        <v>45001</v>
      </c>
      <c r="G3521" s="183" t="s">
        <v>55</v>
      </c>
      <c r="H3521" s="186">
        <v>1220000</v>
      </c>
      <c r="I3521" s="183" t="s">
        <v>19</v>
      </c>
      <c r="J3521" s="184"/>
      <c r="K3521" s="184"/>
      <c r="L3521" s="183">
        <v>2022</v>
      </c>
      <c r="M3521" s="184"/>
      <c r="N3521" s="183" t="s">
        <v>34</v>
      </c>
      <c r="O3521" s="183" t="s">
        <v>580</v>
      </c>
    </row>
    <row r="3522" spans="1:15" s="176" customFormat="1" ht="15" x14ac:dyDescent="0.15">
      <c r="A3522" s="183" t="s">
        <v>20</v>
      </c>
      <c r="B3522" s="183" t="s">
        <v>54</v>
      </c>
      <c r="C3522" s="184"/>
      <c r="D3522" s="184"/>
      <c r="E3522" s="184"/>
      <c r="F3522" s="185">
        <v>45002</v>
      </c>
      <c r="G3522" s="183" t="s">
        <v>57</v>
      </c>
      <c r="H3522" s="186">
        <v>220000</v>
      </c>
      <c r="I3522" s="183" t="s">
        <v>19</v>
      </c>
      <c r="J3522" s="184"/>
      <c r="K3522" s="184"/>
      <c r="L3522" s="183">
        <v>2022</v>
      </c>
      <c r="M3522" s="184"/>
      <c r="N3522" s="183" t="s">
        <v>34</v>
      </c>
      <c r="O3522" s="184"/>
    </row>
    <row r="3523" spans="1:15" s="176" customFormat="1" ht="15" x14ac:dyDescent="0.15">
      <c r="A3523" s="183" t="s">
        <v>20</v>
      </c>
      <c r="B3523" s="183" t="s">
        <v>54</v>
      </c>
      <c r="C3523" s="184"/>
      <c r="D3523" s="184"/>
      <c r="E3523" s="184"/>
      <c r="F3523" s="185">
        <v>45002</v>
      </c>
      <c r="G3523" s="183" t="s">
        <v>58</v>
      </c>
      <c r="H3523" s="186">
        <v>1240000</v>
      </c>
      <c r="I3523" s="183" t="s">
        <v>19</v>
      </c>
      <c r="J3523" s="184"/>
      <c r="K3523" s="184"/>
      <c r="L3523" s="183">
        <v>2022</v>
      </c>
      <c r="M3523" s="184"/>
      <c r="N3523" s="183" t="s">
        <v>34</v>
      </c>
      <c r="O3523" s="184"/>
    </row>
    <row r="3524" spans="1:15" s="176" customFormat="1" ht="15" x14ac:dyDescent="0.15">
      <c r="A3524" s="183" t="s">
        <v>20</v>
      </c>
      <c r="B3524" s="183" t="s">
        <v>54</v>
      </c>
      <c r="C3524" s="184"/>
      <c r="D3524" s="184"/>
      <c r="E3524" s="184"/>
      <c r="F3524" s="185">
        <v>45002</v>
      </c>
      <c r="G3524" s="183" t="s">
        <v>56</v>
      </c>
      <c r="H3524" s="186">
        <v>200000</v>
      </c>
      <c r="I3524" s="183" t="s">
        <v>19</v>
      </c>
      <c r="J3524" s="184"/>
      <c r="K3524" s="184"/>
      <c r="L3524" s="183">
        <v>2022</v>
      </c>
      <c r="M3524" s="184"/>
      <c r="N3524" s="183" t="s">
        <v>34</v>
      </c>
      <c r="O3524" s="184"/>
    </row>
    <row r="3525" spans="1:15" s="176" customFormat="1" ht="15" x14ac:dyDescent="0.15">
      <c r="A3525" s="183" t="s">
        <v>20</v>
      </c>
      <c r="B3525" s="183" t="s">
        <v>54</v>
      </c>
      <c r="C3525" s="184"/>
      <c r="D3525" s="184"/>
      <c r="E3525" s="184"/>
      <c r="F3525" s="185">
        <v>45002</v>
      </c>
      <c r="G3525" s="183" t="s">
        <v>60</v>
      </c>
      <c r="H3525" s="186">
        <v>240000</v>
      </c>
      <c r="I3525" s="183" t="s">
        <v>33</v>
      </c>
      <c r="J3525" s="184"/>
      <c r="K3525" s="184"/>
      <c r="L3525" s="183">
        <v>2022</v>
      </c>
      <c r="M3525" s="184"/>
      <c r="N3525" s="183" t="s">
        <v>34</v>
      </c>
      <c r="O3525" s="184"/>
    </row>
    <row r="3526" spans="1:15" s="176" customFormat="1" ht="15" x14ac:dyDescent="0.15">
      <c r="A3526" s="183" t="s">
        <v>20</v>
      </c>
      <c r="B3526" s="183" t="s">
        <v>54</v>
      </c>
      <c r="C3526" s="184"/>
      <c r="D3526" s="184"/>
      <c r="E3526" s="184"/>
      <c r="F3526" s="185">
        <v>45002</v>
      </c>
      <c r="G3526" s="183" t="s">
        <v>55</v>
      </c>
      <c r="H3526" s="186">
        <v>500000</v>
      </c>
      <c r="I3526" s="183" t="s">
        <v>19</v>
      </c>
      <c r="J3526" s="184"/>
      <c r="K3526" s="184"/>
      <c r="L3526" s="183">
        <v>2022</v>
      </c>
      <c r="M3526" s="184"/>
      <c r="N3526" s="183" t="s">
        <v>34</v>
      </c>
      <c r="O3526" s="184"/>
    </row>
    <row r="3527" spans="1:15" s="176" customFormat="1" ht="15" x14ac:dyDescent="0.15">
      <c r="A3527" s="183" t="s">
        <v>20</v>
      </c>
      <c r="B3527" s="183" t="s">
        <v>54</v>
      </c>
      <c r="C3527" s="184"/>
      <c r="D3527" s="184"/>
      <c r="E3527" s="184"/>
      <c r="F3527" s="185">
        <v>45005</v>
      </c>
      <c r="G3527" s="183" t="s">
        <v>58</v>
      </c>
      <c r="H3527" s="186">
        <v>2020000</v>
      </c>
      <c r="I3527" s="183" t="s">
        <v>19</v>
      </c>
      <c r="J3527" s="184"/>
      <c r="K3527" s="184"/>
      <c r="L3527" s="183">
        <v>2022</v>
      </c>
      <c r="M3527" s="184"/>
      <c r="N3527" s="183" t="s">
        <v>34</v>
      </c>
      <c r="O3527" s="184"/>
    </row>
    <row r="3528" spans="1:15" s="176" customFormat="1" ht="15" x14ac:dyDescent="0.15">
      <c r="A3528" s="183" t="s">
        <v>20</v>
      </c>
      <c r="B3528" s="183" t="s">
        <v>54</v>
      </c>
      <c r="C3528" s="184"/>
      <c r="D3528" s="184"/>
      <c r="E3528" s="184"/>
      <c r="F3528" s="185">
        <v>45005</v>
      </c>
      <c r="G3528" s="183" t="s">
        <v>55</v>
      </c>
      <c r="H3528" s="186">
        <v>340000</v>
      </c>
      <c r="I3528" s="183" t="s">
        <v>19</v>
      </c>
      <c r="J3528" s="184"/>
      <c r="K3528" s="184"/>
      <c r="L3528" s="183">
        <v>2022</v>
      </c>
      <c r="M3528" s="184"/>
      <c r="N3528" s="183" t="s">
        <v>34</v>
      </c>
      <c r="O3528" s="184"/>
    </row>
    <row r="3529" spans="1:15" s="176" customFormat="1" ht="15" x14ac:dyDescent="0.15">
      <c r="A3529" s="183" t="s">
        <v>20</v>
      </c>
      <c r="B3529" s="183" t="s">
        <v>54</v>
      </c>
      <c r="C3529" s="184"/>
      <c r="D3529" s="184"/>
      <c r="E3529" s="184"/>
      <c r="F3529" s="185">
        <v>45005</v>
      </c>
      <c r="G3529" s="183" t="s">
        <v>60</v>
      </c>
      <c r="H3529" s="186">
        <v>80000</v>
      </c>
      <c r="I3529" s="183" t="s">
        <v>33</v>
      </c>
      <c r="J3529" s="184"/>
      <c r="K3529" s="184"/>
      <c r="L3529" s="183">
        <v>2022</v>
      </c>
      <c r="M3529" s="184"/>
      <c r="N3529" s="183" t="s">
        <v>34</v>
      </c>
      <c r="O3529" s="184"/>
    </row>
    <row r="3530" spans="1:15" s="176" customFormat="1" ht="15" x14ac:dyDescent="0.15">
      <c r="A3530" s="183" t="s">
        <v>20</v>
      </c>
      <c r="B3530" s="183" t="s">
        <v>54</v>
      </c>
      <c r="C3530" s="184"/>
      <c r="D3530" s="184"/>
      <c r="E3530" s="184"/>
      <c r="F3530" s="185">
        <v>45005</v>
      </c>
      <c r="G3530" s="183" t="s">
        <v>57</v>
      </c>
      <c r="H3530" s="186">
        <v>120000</v>
      </c>
      <c r="I3530" s="183" t="s">
        <v>19</v>
      </c>
      <c r="J3530" s="184"/>
      <c r="K3530" s="184"/>
      <c r="L3530" s="183">
        <v>2022</v>
      </c>
      <c r="M3530" s="184"/>
      <c r="N3530" s="183" t="s">
        <v>34</v>
      </c>
      <c r="O3530" s="184"/>
    </row>
    <row r="3531" spans="1:15" s="176" customFormat="1" ht="15" x14ac:dyDescent="0.15">
      <c r="A3531" s="183" t="s">
        <v>20</v>
      </c>
      <c r="B3531" s="183" t="s">
        <v>54</v>
      </c>
      <c r="C3531" s="184"/>
      <c r="D3531" s="184"/>
      <c r="E3531" s="184"/>
      <c r="F3531" s="185">
        <v>45005</v>
      </c>
      <c r="G3531" s="183" t="s">
        <v>56</v>
      </c>
      <c r="H3531" s="186">
        <v>40000</v>
      </c>
      <c r="I3531" s="183" t="s">
        <v>19</v>
      </c>
      <c r="J3531" s="184"/>
      <c r="K3531" s="184"/>
      <c r="L3531" s="183">
        <v>2022</v>
      </c>
      <c r="M3531" s="184"/>
      <c r="N3531" s="183" t="s">
        <v>34</v>
      </c>
      <c r="O3531" s="184"/>
    </row>
    <row r="3532" spans="1:15" s="176" customFormat="1" ht="15" x14ac:dyDescent="0.15">
      <c r="A3532" s="183" t="s">
        <v>20</v>
      </c>
      <c r="B3532" s="183" t="s">
        <v>54</v>
      </c>
      <c r="C3532" s="184"/>
      <c r="D3532" s="184"/>
      <c r="E3532" s="184"/>
      <c r="F3532" s="185">
        <v>45006</v>
      </c>
      <c r="G3532" s="183" t="s">
        <v>60</v>
      </c>
      <c r="H3532" s="186">
        <v>170000</v>
      </c>
      <c r="I3532" s="183" t="s">
        <v>33</v>
      </c>
      <c r="J3532" s="184"/>
      <c r="K3532" s="184"/>
      <c r="L3532" s="183">
        <v>2022</v>
      </c>
      <c r="M3532" s="184"/>
      <c r="N3532" s="183" t="s">
        <v>34</v>
      </c>
      <c r="O3532" s="184"/>
    </row>
    <row r="3533" spans="1:15" s="176" customFormat="1" ht="15" x14ac:dyDescent="0.15">
      <c r="A3533" s="183" t="s">
        <v>20</v>
      </c>
      <c r="B3533" s="183" t="s">
        <v>54</v>
      </c>
      <c r="C3533" s="184"/>
      <c r="D3533" s="184"/>
      <c r="E3533" s="184"/>
      <c r="F3533" s="185">
        <v>45006</v>
      </c>
      <c r="G3533" s="183" t="s">
        <v>56</v>
      </c>
      <c r="H3533" s="186">
        <v>260000</v>
      </c>
      <c r="I3533" s="183" t="s">
        <v>19</v>
      </c>
      <c r="J3533" s="184"/>
      <c r="K3533" s="184"/>
      <c r="L3533" s="183">
        <v>2022</v>
      </c>
      <c r="M3533" s="184"/>
      <c r="N3533" s="183" t="s">
        <v>34</v>
      </c>
      <c r="O3533" s="184"/>
    </row>
    <row r="3534" spans="1:15" s="176" customFormat="1" ht="15" x14ac:dyDescent="0.15">
      <c r="A3534" s="183" t="s">
        <v>20</v>
      </c>
      <c r="B3534" s="183" t="s">
        <v>54</v>
      </c>
      <c r="C3534" s="184"/>
      <c r="D3534" s="184"/>
      <c r="E3534" s="184"/>
      <c r="F3534" s="185">
        <v>45006</v>
      </c>
      <c r="G3534" s="183" t="s">
        <v>55</v>
      </c>
      <c r="H3534" s="186">
        <v>4950000</v>
      </c>
      <c r="I3534" s="183" t="s">
        <v>19</v>
      </c>
      <c r="J3534" s="184"/>
      <c r="K3534" s="184"/>
      <c r="L3534" s="183">
        <v>2022</v>
      </c>
      <c r="M3534" s="184"/>
      <c r="N3534" s="183" t="s">
        <v>34</v>
      </c>
      <c r="O3534" s="184"/>
    </row>
    <row r="3535" spans="1:15" s="176" customFormat="1" ht="15" x14ac:dyDescent="0.15">
      <c r="A3535" s="183" t="s">
        <v>20</v>
      </c>
      <c r="B3535" s="183" t="s">
        <v>54</v>
      </c>
      <c r="C3535" s="184"/>
      <c r="D3535" s="184"/>
      <c r="E3535" s="184"/>
      <c r="F3535" s="185">
        <v>45006</v>
      </c>
      <c r="G3535" s="183" t="s">
        <v>59</v>
      </c>
      <c r="H3535" s="186">
        <v>320000</v>
      </c>
      <c r="I3535" s="183" t="s">
        <v>19</v>
      </c>
      <c r="J3535" s="184"/>
      <c r="K3535" s="184"/>
      <c r="L3535" s="183">
        <v>2022</v>
      </c>
      <c r="M3535" s="184"/>
      <c r="N3535" s="183" t="s">
        <v>34</v>
      </c>
      <c r="O3535" s="184"/>
    </row>
    <row r="3536" spans="1:15" s="176" customFormat="1" ht="15" x14ac:dyDescent="0.15">
      <c r="A3536" s="183" t="s">
        <v>20</v>
      </c>
      <c r="B3536" s="183" t="s">
        <v>54</v>
      </c>
      <c r="C3536" s="184"/>
      <c r="D3536" s="184"/>
      <c r="E3536" s="184"/>
      <c r="F3536" s="185">
        <v>45006</v>
      </c>
      <c r="G3536" s="183" t="s">
        <v>58</v>
      </c>
      <c r="H3536" s="186">
        <v>1300000</v>
      </c>
      <c r="I3536" s="183" t="s">
        <v>19</v>
      </c>
      <c r="J3536" s="184"/>
      <c r="K3536" s="184"/>
      <c r="L3536" s="183">
        <v>2022</v>
      </c>
      <c r="M3536" s="184"/>
      <c r="N3536" s="183" t="s">
        <v>34</v>
      </c>
      <c r="O3536" s="184"/>
    </row>
    <row r="3537" spans="1:15" s="176" customFormat="1" ht="15" x14ac:dyDescent="0.15">
      <c r="A3537" s="183" t="s">
        <v>20</v>
      </c>
      <c r="B3537" s="183" t="s">
        <v>54</v>
      </c>
      <c r="C3537" s="184"/>
      <c r="D3537" s="184"/>
      <c r="E3537" s="184"/>
      <c r="F3537" s="185">
        <v>45006</v>
      </c>
      <c r="G3537" s="183" t="s">
        <v>57</v>
      </c>
      <c r="H3537" s="186">
        <v>80000</v>
      </c>
      <c r="I3537" s="183" t="s">
        <v>19</v>
      </c>
      <c r="J3537" s="184"/>
      <c r="K3537" s="184"/>
      <c r="L3537" s="183">
        <v>2022</v>
      </c>
      <c r="M3537" s="184"/>
      <c r="N3537" s="183" t="s">
        <v>34</v>
      </c>
      <c r="O3537" s="184"/>
    </row>
    <row r="3538" spans="1:15" s="176" customFormat="1" ht="15" x14ac:dyDescent="0.15">
      <c r="A3538" s="183" t="s">
        <v>20</v>
      </c>
      <c r="B3538" s="183" t="s">
        <v>54</v>
      </c>
      <c r="C3538" s="184"/>
      <c r="D3538" s="184"/>
      <c r="E3538" s="184"/>
      <c r="F3538" s="185">
        <v>45007</v>
      </c>
      <c r="G3538" s="183" t="s">
        <v>57</v>
      </c>
      <c r="H3538" s="186">
        <v>150000</v>
      </c>
      <c r="I3538" s="183" t="s">
        <v>19</v>
      </c>
      <c r="J3538" s="184"/>
      <c r="K3538" s="184"/>
      <c r="L3538" s="183">
        <v>2022</v>
      </c>
      <c r="M3538" s="184"/>
      <c r="N3538" s="183" t="s">
        <v>34</v>
      </c>
      <c r="O3538" s="184"/>
    </row>
    <row r="3539" spans="1:15" s="176" customFormat="1" ht="15" x14ac:dyDescent="0.15">
      <c r="A3539" s="183" t="s">
        <v>20</v>
      </c>
      <c r="B3539" s="183" t="s">
        <v>54</v>
      </c>
      <c r="C3539" s="184"/>
      <c r="D3539" s="184"/>
      <c r="E3539" s="184"/>
      <c r="F3539" s="185">
        <v>45007</v>
      </c>
      <c r="G3539" s="183" t="s">
        <v>56</v>
      </c>
      <c r="H3539" s="186">
        <v>1140000</v>
      </c>
      <c r="I3539" s="183" t="s">
        <v>19</v>
      </c>
      <c r="J3539" s="184"/>
      <c r="K3539" s="184"/>
      <c r="L3539" s="183">
        <v>2022</v>
      </c>
      <c r="M3539" s="184"/>
      <c r="N3539" s="183" t="s">
        <v>34</v>
      </c>
      <c r="O3539" s="184"/>
    </row>
    <row r="3540" spans="1:15" s="176" customFormat="1" ht="15" x14ac:dyDescent="0.15">
      <c r="A3540" s="183" t="s">
        <v>20</v>
      </c>
      <c r="B3540" s="183" t="s">
        <v>54</v>
      </c>
      <c r="C3540" s="184"/>
      <c r="D3540" s="184"/>
      <c r="E3540" s="184"/>
      <c r="F3540" s="185">
        <v>45007</v>
      </c>
      <c r="G3540" s="183" t="s">
        <v>59</v>
      </c>
      <c r="H3540" s="186">
        <v>830000</v>
      </c>
      <c r="I3540" s="183" t="s">
        <v>19</v>
      </c>
      <c r="J3540" s="184"/>
      <c r="K3540" s="184"/>
      <c r="L3540" s="183">
        <v>2022</v>
      </c>
      <c r="M3540" s="184"/>
      <c r="N3540" s="183" t="s">
        <v>34</v>
      </c>
      <c r="O3540" s="184"/>
    </row>
    <row r="3541" spans="1:15" s="176" customFormat="1" ht="15" x14ac:dyDescent="0.15">
      <c r="A3541" s="183" t="s">
        <v>20</v>
      </c>
      <c r="B3541" s="183" t="s">
        <v>54</v>
      </c>
      <c r="C3541" s="184"/>
      <c r="D3541" s="184"/>
      <c r="E3541" s="184"/>
      <c r="F3541" s="185">
        <v>45007</v>
      </c>
      <c r="G3541" s="183" t="s">
        <v>61</v>
      </c>
      <c r="H3541" s="186">
        <v>10000</v>
      </c>
      <c r="I3541" s="183" t="s">
        <v>19</v>
      </c>
      <c r="J3541" s="184"/>
      <c r="K3541" s="184"/>
      <c r="L3541" s="183">
        <v>2022</v>
      </c>
      <c r="M3541" s="184"/>
      <c r="N3541" s="183" t="s">
        <v>34</v>
      </c>
      <c r="O3541" s="184"/>
    </row>
    <row r="3542" spans="1:15" s="176" customFormat="1" ht="15" x14ac:dyDescent="0.15">
      <c r="A3542" s="183" t="s">
        <v>20</v>
      </c>
      <c r="B3542" s="183" t="s">
        <v>54</v>
      </c>
      <c r="C3542" s="184"/>
      <c r="D3542" s="184"/>
      <c r="E3542" s="184"/>
      <c r="F3542" s="185">
        <v>45007</v>
      </c>
      <c r="G3542" s="183" t="s">
        <v>55</v>
      </c>
      <c r="H3542" s="186">
        <v>3590000</v>
      </c>
      <c r="I3542" s="183" t="s">
        <v>19</v>
      </c>
      <c r="J3542" s="184"/>
      <c r="K3542" s="184"/>
      <c r="L3542" s="183">
        <v>2022</v>
      </c>
      <c r="M3542" s="184"/>
      <c r="N3542" s="183" t="s">
        <v>34</v>
      </c>
      <c r="O3542" s="184"/>
    </row>
    <row r="3543" spans="1:15" s="176" customFormat="1" ht="15" x14ac:dyDescent="0.15">
      <c r="A3543" s="183" t="s">
        <v>20</v>
      </c>
      <c r="B3543" s="183" t="s">
        <v>54</v>
      </c>
      <c r="C3543" s="184"/>
      <c r="D3543" s="184"/>
      <c r="E3543" s="184"/>
      <c r="F3543" s="185">
        <v>45007</v>
      </c>
      <c r="G3543" s="183" t="s">
        <v>58</v>
      </c>
      <c r="H3543" s="186">
        <v>2990000</v>
      </c>
      <c r="I3543" s="183" t="s">
        <v>19</v>
      </c>
      <c r="J3543" s="184"/>
      <c r="K3543" s="184"/>
      <c r="L3543" s="183">
        <v>2022</v>
      </c>
      <c r="M3543" s="184"/>
      <c r="N3543" s="183" t="s">
        <v>34</v>
      </c>
      <c r="O3543" s="184"/>
    </row>
    <row r="3544" spans="1:15" s="176" customFormat="1" ht="15" x14ac:dyDescent="0.15">
      <c r="A3544" s="183" t="s">
        <v>20</v>
      </c>
      <c r="B3544" s="183" t="s">
        <v>54</v>
      </c>
      <c r="C3544" s="184"/>
      <c r="D3544" s="184"/>
      <c r="E3544" s="184"/>
      <c r="F3544" s="185">
        <v>45007</v>
      </c>
      <c r="G3544" s="183" t="s">
        <v>60</v>
      </c>
      <c r="H3544" s="186">
        <v>250000</v>
      </c>
      <c r="I3544" s="183" t="s">
        <v>33</v>
      </c>
      <c r="J3544" s="184"/>
      <c r="K3544" s="184"/>
      <c r="L3544" s="183">
        <v>2022</v>
      </c>
      <c r="M3544" s="184"/>
      <c r="N3544" s="183" t="s">
        <v>34</v>
      </c>
      <c r="O3544" s="184"/>
    </row>
    <row r="3545" spans="1:15" s="176" customFormat="1" ht="15" x14ac:dyDescent="0.15">
      <c r="A3545" s="183" t="s">
        <v>20</v>
      </c>
      <c r="B3545" s="183" t="s">
        <v>54</v>
      </c>
      <c r="C3545" s="184"/>
      <c r="D3545" s="184"/>
      <c r="E3545" s="184"/>
      <c r="F3545" s="185">
        <v>45008</v>
      </c>
      <c r="G3545" s="183" t="s">
        <v>57</v>
      </c>
      <c r="H3545" s="186">
        <v>30000</v>
      </c>
      <c r="I3545" s="183" t="s">
        <v>19</v>
      </c>
      <c r="J3545" s="184"/>
      <c r="K3545" s="184"/>
      <c r="L3545" s="183">
        <v>2022</v>
      </c>
      <c r="M3545" s="184"/>
      <c r="N3545" s="183" t="s">
        <v>34</v>
      </c>
      <c r="O3545" s="184"/>
    </row>
    <row r="3546" spans="1:15" s="176" customFormat="1" ht="15" x14ac:dyDescent="0.15">
      <c r="A3546" s="183" t="s">
        <v>20</v>
      </c>
      <c r="B3546" s="183" t="s">
        <v>54</v>
      </c>
      <c r="C3546" s="184"/>
      <c r="D3546" s="184"/>
      <c r="E3546" s="184"/>
      <c r="F3546" s="185">
        <v>45008</v>
      </c>
      <c r="G3546" s="183" t="s">
        <v>56</v>
      </c>
      <c r="H3546" s="186">
        <v>80000</v>
      </c>
      <c r="I3546" s="183" t="s">
        <v>19</v>
      </c>
      <c r="J3546" s="184"/>
      <c r="K3546" s="184"/>
      <c r="L3546" s="183">
        <v>2022</v>
      </c>
      <c r="M3546" s="184"/>
      <c r="N3546" s="183" t="s">
        <v>34</v>
      </c>
      <c r="O3546" s="184"/>
    </row>
    <row r="3547" spans="1:15" s="176" customFormat="1" ht="15" x14ac:dyDescent="0.15">
      <c r="A3547" s="183" t="s">
        <v>20</v>
      </c>
      <c r="B3547" s="183" t="s">
        <v>54</v>
      </c>
      <c r="C3547" s="184"/>
      <c r="D3547" s="184"/>
      <c r="E3547" s="184"/>
      <c r="F3547" s="185">
        <v>45008</v>
      </c>
      <c r="G3547" s="183" t="s">
        <v>59</v>
      </c>
      <c r="H3547" s="186">
        <v>240000</v>
      </c>
      <c r="I3547" s="183" t="s">
        <v>19</v>
      </c>
      <c r="J3547" s="184"/>
      <c r="K3547" s="184"/>
      <c r="L3547" s="183">
        <v>2022</v>
      </c>
      <c r="M3547" s="184"/>
      <c r="N3547" s="183" t="s">
        <v>34</v>
      </c>
      <c r="O3547" s="184"/>
    </row>
    <row r="3548" spans="1:15" s="176" customFormat="1" ht="15" x14ac:dyDescent="0.15">
      <c r="A3548" s="183" t="s">
        <v>20</v>
      </c>
      <c r="B3548" s="183" t="s">
        <v>54</v>
      </c>
      <c r="C3548" s="184"/>
      <c r="D3548" s="184"/>
      <c r="E3548" s="184"/>
      <c r="F3548" s="185">
        <v>45008</v>
      </c>
      <c r="G3548" s="183" t="s">
        <v>61</v>
      </c>
      <c r="H3548" s="186">
        <v>20000</v>
      </c>
      <c r="I3548" s="183" t="s">
        <v>19</v>
      </c>
      <c r="J3548" s="184"/>
      <c r="K3548" s="184"/>
      <c r="L3548" s="183">
        <v>2022</v>
      </c>
      <c r="M3548" s="184"/>
      <c r="N3548" s="183" t="s">
        <v>34</v>
      </c>
      <c r="O3548" s="184"/>
    </row>
    <row r="3549" spans="1:15" s="176" customFormat="1" ht="15" x14ac:dyDescent="0.15">
      <c r="A3549" s="183" t="s">
        <v>20</v>
      </c>
      <c r="B3549" s="183" t="s">
        <v>54</v>
      </c>
      <c r="C3549" s="184"/>
      <c r="D3549" s="184"/>
      <c r="E3549" s="184"/>
      <c r="F3549" s="185">
        <v>45008</v>
      </c>
      <c r="G3549" s="183" t="s">
        <v>58</v>
      </c>
      <c r="H3549" s="186">
        <v>2150000</v>
      </c>
      <c r="I3549" s="183" t="s">
        <v>19</v>
      </c>
      <c r="J3549" s="184"/>
      <c r="K3549" s="184"/>
      <c r="L3549" s="183">
        <v>2022</v>
      </c>
      <c r="M3549" s="184"/>
      <c r="N3549" s="183" t="s">
        <v>34</v>
      </c>
      <c r="O3549" s="184"/>
    </row>
    <row r="3550" spans="1:15" s="176" customFormat="1" ht="15" x14ac:dyDescent="0.15">
      <c r="A3550" s="183" t="s">
        <v>20</v>
      </c>
      <c r="B3550" s="183" t="s">
        <v>54</v>
      </c>
      <c r="C3550" s="184"/>
      <c r="D3550" s="184"/>
      <c r="E3550" s="184"/>
      <c r="F3550" s="185">
        <v>45008</v>
      </c>
      <c r="G3550" s="183" t="s">
        <v>55</v>
      </c>
      <c r="H3550" s="186">
        <v>1290000</v>
      </c>
      <c r="I3550" s="183" t="s">
        <v>19</v>
      </c>
      <c r="J3550" s="184"/>
      <c r="K3550" s="184"/>
      <c r="L3550" s="183">
        <v>2022</v>
      </c>
      <c r="M3550" s="184"/>
      <c r="N3550" s="183" t="s">
        <v>34</v>
      </c>
      <c r="O3550" s="184"/>
    </row>
    <row r="3551" spans="1:15" s="176" customFormat="1" ht="15" x14ac:dyDescent="0.15">
      <c r="A3551" s="183" t="s">
        <v>20</v>
      </c>
      <c r="B3551" s="183" t="s">
        <v>54</v>
      </c>
      <c r="C3551" s="184"/>
      <c r="D3551" s="184"/>
      <c r="E3551" s="184"/>
      <c r="F3551" s="185">
        <v>45008</v>
      </c>
      <c r="G3551" s="183" t="s">
        <v>60</v>
      </c>
      <c r="H3551" s="186">
        <v>240000</v>
      </c>
      <c r="I3551" s="183" t="s">
        <v>33</v>
      </c>
      <c r="J3551" s="184"/>
      <c r="K3551" s="184"/>
      <c r="L3551" s="183">
        <v>2022</v>
      </c>
      <c r="M3551" s="184"/>
      <c r="N3551" s="183" t="s">
        <v>34</v>
      </c>
      <c r="O3551" s="184"/>
    </row>
    <row r="3552" spans="1:15" s="176" customFormat="1" ht="15" x14ac:dyDescent="0.15">
      <c r="A3552" s="183" t="s">
        <v>20</v>
      </c>
      <c r="B3552" s="183" t="s">
        <v>54</v>
      </c>
      <c r="C3552" s="184"/>
      <c r="D3552" s="184"/>
      <c r="E3552" s="184"/>
      <c r="F3552" s="185">
        <v>45009</v>
      </c>
      <c r="G3552" s="183" t="s">
        <v>58</v>
      </c>
      <c r="H3552" s="186">
        <v>1260000</v>
      </c>
      <c r="I3552" s="183" t="s">
        <v>19</v>
      </c>
      <c r="J3552" s="184"/>
      <c r="K3552" s="184"/>
      <c r="L3552" s="183">
        <v>2022</v>
      </c>
      <c r="M3552" s="184"/>
      <c r="N3552" s="183" t="s">
        <v>34</v>
      </c>
      <c r="O3552" s="184"/>
    </row>
    <row r="3553" spans="1:15" s="176" customFormat="1" ht="15" x14ac:dyDescent="0.15">
      <c r="A3553" s="183" t="s">
        <v>20</v>
      </c>
      <c r="B3553" s="183" t="s">
        <v>54</v>
      </c>
      <c r="C3553" s="184"/>
      <c r="D3553" s="184"/>
      <c r="E3553" s="184"/>
      <c r="F3553" s="185">
        <v>45009</v>
      </c>
      <c r="G3553" s="183" t="s">
        <v>56</v>
      </c>
      <c r="H3553" s="186">
        <v>110000</v>
      </c>
      <c r="I3553" s="183" t="s">
        <v>19</v>
      </c>
      <c r="J3553" s="184"/>
      <c r="K3553" s="184"/>
      <c r="L3553" s="183">
        <v>2022</v>
      </c>
      <c r="M3553" s="184"/>
      <c r="N3553" s="183" t="s">
        <v>34</v>
      </c>
      <c r="O3553" s="184"/>
    </row>
    <row r="3554" spans="1:15" s="176" customFormat="1" ht="15" x14ac:dyDescent="0.15">
      <c r="A3554" s="183" t="s">
        <v>20</v>
      </c>
      <c r="B3554" s="183" t="s">
        <v>54</v>
      </c>
      <c r="C3554" s="184"/>
      <c r="D3554" s="184"/>
      <c r="E3554" s="184"/>
      <c r="F3554" s="185">
        <v>45009</v>
      </c>
      <c r="G3554" s="183" t="s">
        <v>55</v>
      </c>
      <c r="H3554" s="186">
        <v>1150000</v>
      </c>
      <c r="I3554" s="183" t="s">
        <v>19</v>
      </c>
      <c r="J3554" s="184"/>
      <c r="K3554" s="184"/>
      <c r="L3554" s="183">
        <v>2022</v>
      </c>
      <c r="M3554" s="184"/>
      <c r="N3554" s="183" t="s">
        <v>34</v>
      </c>
      <c r="O3554" s="184"/>
    </row>
    <row r="3555" spans="1:15" s="176" customFormat="1" ht="15" x14ac:dyDescent="0.15">
      <c r="A3555" s="183" t="s">
        <v>20</v>
      </c>
      <c r="B3555" s="183" t="s">
        <v>54</v>
      </c>
      <c r="C3555" s="184"/>
      <c r="D3555" s="184"/>
      <c r="E3555" s="184"/>
      <c r="F3555" s="185">
        <v>45009</v>
      </c>
      <c r="G3555" s="183" t="s">
        <v>57</v>
      </c>
      <c r="H3555" s="186">
        <v>200000</v>
      </c>
      <c r="I3555" s="183" t="s">
        <v>19</v>
      </c>
      <c r="J3555" s="184"/>
      <c r="K3555" s="184"/>
      <c r="L3555" s="183">
        <v>2022</v>
      </c>
      <c r="M3555" s="184"/>
      <c r="N3555" s="183" t="s">
        <v>34</v>
      </c>
      <c r="O3555" s="184"/>
    </row>
    <row r="3556" spans="1:15" s="176" customFormat="1" ht="15" x14ac:dyDescent="0.15">
      <c r="A3556" s="183" t="s">
        <v>20</v>
      </c>
      <c r="B3556" s="183" t="s">
        <v>54</v>
      </c>
      <c r="C3556" s="184"/>
      <c r="D3556" s="184"/>
      <c r="E3556" s="184"/>
      <c r="F3556" s="185">
        <v>45009</v>
      </c>
      <c r="G3556" s="183" t="s">
        <v>60</v>
      </c>
      <c r="H3556" s="186">
        <v>210000</v>
      </c>
      <c r="I3556" s="183" t="s">
        <v>33</v>
      </c>
      <c r="J3556" s="184"/>
      <c r="K3556" s="184"/>
      <c r="L3556" s="183">
        <v>2022</v>
      </c>
      <c r="M3556" s="184"/>
      <c r="N3556" s="183" t="s">
        <v>34</v>
      </c>
      <c r="O3556" s="184"/>
    </row>
    <row r="3557" spans="1:15" s="176" customFormat="1" ht="15" x14ac:dyDescent="0.15">
      <c r="A3557" s="183" t="s">
        <v>20</v>
      </c>
      <c r="B3557" s="183" t="s">
        <v>54</v>
      </c>
      <c r="C3557" s="184"/>
      <c r="D3557" s="184"/>
      <c r="E3557" s="184"/>
      <c r="F3557" s="185">
        <v>45012</v>
      </c>
      <c r="G3557" s="183" t="s">
        <v>55</v>
      </c>
      <c r="H3557" s="186">
        <v>860000</v>
      </c>
      <c r="I3557" s="183" t="s">
        <v>19</v>
      </c>
      <c r="J3557" s="184"/>
      <c r="K3557" s="184"/>
      <c r="L3557" s="183">
        <v>2022</v>
      </c>
      <c r="M3557" s="184"/>
      <c r="N3557" s="183" t="s">
        <v>34</v>
      </c>
      <c r="O3557" s="184"/>
    </row>
    <row r="3558" spans="1:15" s="176" customFormat="1" ht="15" x14ac:dyDescent="0.15">
      <c r="A3558" s="183" t="s">
        <v>20</v>
      </c>
      <c r="B3558" s="183" t="s">
        <v>54</v>
      </c>
      <c r="C3558" s="184"/>
      <c r="D3558" s="184"/>
      <c r="E3558" s="184"/>
      <c r="F3558" s="185">
        <v>45012</v>
      </c>
      <c r="G3558" s="183" t="s">
        <v>59</v>
      </c>
      <c r="H3558" s="186">
        <v>530000</v>
      </c>
      <c r="I3558" s="183" t="s">
        <v>19</v>
      </c>
      <c r="J3558" s="184"/>
      <c r="K3558" s="184"/>
      <c r="L3558" s="183">
        <v>2022</v>
      </c>
      <c r="M3558" s="184"/>
      <c r="N3558" s="183" t="s">
        <v>34</v>
      </c>
      <c r="O3558" s="184"/>
    </row>
    <row r="3559" spans="1:15" s="176" customFormat="1" ht="15" x14ac:dyDescent="0.15">
      <c r="A3559" s="183" t="s">
        <v>20</v>
      </c>
      <c r="B3559" s="183" t="s">
        <v>54</v>
      </c>
      <c r="C3559" s="184"/>
      <c r="D3559" s="184"/>
      <c r="E3559" s="184"/>
      <c r="F3559" s="185">
        <v>45012</v>
      </c>
      <c r="G3559" s="183" t="s">
        <v>58</v>
      </c>
      <c r="H3559" s="186">
        <v>1980000</v>
      </c>
      <c r="I3559" s="183" t="s">
        <v>19</v>
      </c>
      <c r="J3559" s="184"/>
      <c r="K3559" s="184"/>
      <c r="L3559" s="183">
        <v>2022</v>
      </c>
      <c r="M3559" s="184"/>
      <c r="N3559" s="183" t="s">
        <v>34</v>
      </c>
      <c r="O3559" s="184"/>
    </row>
    <row r="3560" spans="1:15" s="176" customFormat="1" ht="15" x14ac:dyDescent="0.15">
      <c r="A3560" s="183" t="s">
        <v>20</v>
      </c>
      <c r="B3560" s="183" t="s">
        <v>54</v>
      </c>
      <c r="C3560" s="184"/>
      <c r="D3560" s="184"/>
      <c r="E3560" s="184"/>
      <c r="F3560" s="185">
        <v>45012</v>
      </c>
      <c r="G3560" s="183" t="s">
        <v>57</v>
      </c>
      <c r="H3560" s="186">
        <v>90000</v>
      </c>
      <c r="I3560" s="183" t="s">
        <v>19</v>
      </c>
      <c r="J3560" s="184"/>
      <c r="K3560" s="184"/>
      <c r="L3560" s="183">
        <v>2022</v>
      </c>
      <c r="M3560" s="184"/>
      <c r="N3560" s="183" t="s">
        <v>34</v>
      </c>
      <c r="O3560" s="184"/>
    </row>
    <row r="3561" spans="1:15" s="176" customFormat="1" ht="15" x14ac:dyDescent="0.15">
      <c r="A3561" s="183" t="s">
        <v>20</v>
      </c>
      <c r="B3561" s="183" t="s">
        <v>54</v>
      </c>
      <c r="C3561" s="184"/>
      <c r="D3561" s="184"/>
      <c r="E3561" s="184"/>
      <c r="F3561" s="185">
        <v>45012</v>
      </c>
      <c r="G3561" s="183" t="s">
        <v>56</v>
      </c>
      <c r="H3561" s="186">
        <v>40000</v>
      </c>
      <c r="I3561" s="183" t="s">
        <v>19</v>
      </c>
      <c r="J3561" s="184"/>
      <c r="K3561" s="184"/>
      <c r="L3561" s="183">
        <v>2022</v>
      </c>
      <c r="M3561" s="184"/>
      <c r="N3561" s="183" t="s">
        <v>34</v>
      </c>
      <c r="O3561" s="184"/>
    </row>
    <row r="3562" spans="1:15" s="176" customFormat="1" ht="15" x14ac:dyDescent="0.15">
      <c r="A3562" s="183" t="s">
        <v>20</v>
      </c>
      <c r="B3562" s="183" t="s">
        <v>54</v>
      </c>
      <c r="C3562" s="184"/>
      <c r="D3562" s="184"/>
      <c r="E3562" s="184"/>
      <c r="F3562" s="185">
        <v>45013</v>
      </c>
      <c r="G3562" s="183" t="s">
        <v>59</v>
      </c>
      <c r="H3562" s="186">
        <v>870000</v>
      </c>
      <c r="I3562" s="183" t="s">
        <v>19</v>
      </c>
      <c r="J3562" s="184"/>
      <c r="K3562" s="184"/>
      <c r="L3562" s="183">
        <v>2022</v>
      </c>
      <c r="M3562" s="184"/>
      <c r="N3562" s="183" t="s">
        <v>34</v>
      </c>
      <c r="O3562" s="184"/>
    </row>
    <row r="3563" spans="1:15" s="176" customFormat="1" ht="15" x14ac:dyDescent="0.15">
      <c r="A3563" s="183" t="s">
        <v>20</v>
      </c>
      <c r="B3563" s="183" t="s">
        <v>54</v>
      </c>
      <c r="C3563" s="184"/>
      <c r="D3563" s="184"/>
      <c r="E3563" s="184"/>
      <c r="F3563" s="185">
        <v>45013</v>
      </c>
      <c r="G3563" s="183" t="s">
        <v>55</v>
      </c>
      <c r="H3563" s="186">
        <v>7270000</v>
      </c>
      <c r="I3563" s="183" t="s">
        <v>19</v>
      </c>
      <c r="J3563" s="184"/>
      <c r="K3563" s="184"/>
      <c r="L3563" s="183">
        <v>2022</v>
      </c>
      <c r="M3563" s="184"/>
      <c r="N3563" s="183" t="s">
        <v>34</v>
      </c>
      <c r="O3563" s="184"/>
    </row>
    <row r="3564" spans="1:15" s="176" customFormat="1" ht="15" x14ac:dyDescent="0.15">
      <c r="A3564" s="183" t="s">
        <v>20</v>
      </c>
      <c r="B3564" s="183" t="s">
        <v>54</v>
      </c>
      <c r="C3564" s="184"/>
      <c r="D3564" s="184"/>
      <c r="E3564" s="184"/>
      <c r="F3564" s="185">
        <v>45013</v>
      </c>
      <c r="G3564" s="183" t="s">
        <v>56</v>
      </c>
      <c r="H3564" s="186">
        <v>650000</v>
      </c>
      <c r="I3564" s="183" t="s">
        <v>19</v>
      </c>
      <c r="J3564" s="184"/>
      <c r="K3564" s="184"/>
      <c r="L3564" s="183">
        <v>2022</v>
      </c>
      <c r="M3564" s="184"/>
      <c r="N3564" s="183" t="s">
        <v>34</v>
      </c>
      <c r="O3564" s="184"/>
    </row>
    <row r="3565" spans="1:15" s="176" customFormat="1" ht="15" x14ac:dyDescent="0.15">
      <c r="A3565" s="183" t="s">
        <v>20</v>
      </c>
      <c r="B3565" s="183" t="s">
        <v>54</v>
      </c>
      <c r="C3565" s="184"/>
      <c r="D3565" s="184"/>
      <c r="E3565" s="184"/>
      <c r="F3565" s="185">
        <v>45013</v>
      </c>
      <c r="G3565" s="183" t="s">
        <v>58</v>
      </c>
      <c r="H3565" s="186">
        <v>2220000</v>
      </c>
      <c r="I3565" s="183" t="s">
        <v>19</v>
      </c>
      <c r="J3565" s="184"/>
      <c r="K3565" s="184"/>
      <c r="L3565" s="183">
        <v>2022</v>
      </c>
      <c r="M3565" s="184"/>
      <c r="N3565" s="183" t="s">
        <v>34</v>
      </c>
      <c r="O3565" s="184"/>
    </row>
    <row r="3566" spans="1:15" s="176" customFormat="1" ht="15" x14ac:dyDescent="0.15">
      <c r="A3566" s="183" t="s">
        <v>20</v>
      </c>
      <c r="B3566" s="183" t="s">
        <v>54</v>
      </c>
      <c r="C3566" s="184"/>
      <c r="D3566" s="184"/>
      <c r="E3566" s="184"/>
      <c r="F3566" s="185">
        <v>45013</v>
      </c>
      <c r="G3566" s="183" t="s">
        <v>60</v>
      </c>
      <c r="H3566" s="186">
        <v>160000</v>
      </c>
      <c r="I3566" s="183" t="s">
        <v>33</v>
      </c>
      <c r="J3566" s="184"/>
      <c r="K3566" s="184"/>
      <c r="L3566" s="183">
        <v>2022</v>
      </c>
      <c r="M3566" s="184"/>
      <c r="N3566" s="183" t="s">
        <v>34</v>
      </c>
      <c r="O3566" s="184"/>
    </row>
    <row r="3567" spans="1:15" s="176" customFormat="1" ht="15" x14ac:dyDescent="0.15">
      <c r="A3567" s="183" t="s">
        <v>20</v>
      </c>
      <c r="B3567" s="183" t="s">
        <v>54</v>
      </c>
      <c r="C3567" s="184"/>
      <c r="D3567" s="184"/>
      <c r="E3567" s="184"/>
      <c r="F3567" s="185">
        <v>45013</v>
      </c>
      <c r="G3567" s="183" t="s">
        <v>57</v>
      </c>
      <c r="H3567" s="186">
        <v>210000</v>
      </c>
      <c r="I3567" s="183" t="s">
        <v>19</v>
      </c>
      <c r="J3567" s="184"/>
      <c r="K3567" s="184"/>
      <c r="L3567" s="183">
        <v>2022</v>
      </c>
      <c r="M3567" s="184"/>
      <c r="N3567" s="183" t="s">
        <v>34</v>
      </c>
      <c r="O3567" s="184"/>
    </row>
    <row r="3568" spans="1:15" s="176" customFormat="1" ht="15" x14ac:dyDescent="0.15">
      <c r="A3568" s="183" t="s">
        <v>20</v>
      </c>
      <c r="B3568" s="183" t="s">
        <v>54</v>
      </c>
      <c r="C3568" s="184"/>
      <c r="D3568" s="184"/>
      <c r="E3568" s="184"/>
      <c r="F3568" s="185">
        <v>45014</v>
      </c>
      <c r="G3568" s="183" t="s">
        <v>58</v>
      </c>
      <c r="H3568" s="186">
        <v>3220000</v>
      </c>
      <c r="I3568" s="183" t="s">
        <v>19</v>
      </c>
      <c r="J3568" s="184"/>
      <c r="K3568" s="184"/>
      <c r="L3568" s="183">
        <v>2022</v>
      </c>
      <c r="M3568" s="184"/>
      <c r="N3568" s="183" t="s">
        <v>34</v>
      </c>
      <c r="O3568" s="184"/>
    </row>
    <row r="3569" spans="1:15" s="176" customFormat="1" ht="15" x14ac:dyDescent="0.15">
      <c r="A3569" s="183" t="s">
        <v>20</v>
      </c>
      <c r="B3569" s="183" t="s">
        <v>54</v>
      </c>
      <c r="C3569" s="184"/>
      <c r="D3569" s="184"/>
      <c r="E3569" s="184"/>
      <c r="F3569" s="185">
        <v>45014</v>
      </c>
      <c r="G3569" s="183" t="s">
        <v>55</v>
      </c>
      <c r="H3569" s="186">
        <v>4800000</v>
      </c>
      <c r="I3569" s="183" t="s">
        <v>19</v>
      </c>
      <c r="J3569" s="184"/>
      <c r="K3569" s="184"/>
      <c r="L3569" s="183">
        <v>2022</v>
      </c>
      <c r="M3569" s="184"/>
      <c r="N3569" s="183" t="s">
        <v>34</v>
      </c>
      <c r="O3569" s="184"/>
    </row>
    <row r="3570" spans="1:15" s="176" customFormat="1" ht="15" x14ac:dyDescent="0.15">
      <c r="A3570" s="183" t="s">
        <v>20</v>
      </c>
      <c r="B3570" s="183" t="s">
        <v>54</v>
      </c>
      <c r="C3570" s="184"/>
      <c r="D3570" s="184"/>
      <c r="E3570" s="184"/>
      <c r="F3570" s="185">
        <v>45014</v>
      </c>
      <c r="G3570" s="183" t="s">
        <v>60</v>
      </c>
      <c r="H3570" s="186">
        <v>120000</v>
      </c>
      <c r="I3570" s="183" t="s">
        <v>33</v>
      </c>
      <c r="J3570" s="184"/>
      <c r="K3570" s="184"/>
      <c r="L3570" s="183">
        <v>2022</v>
      </c>
      <c r="M3570" s="184"/>
      <c r="N3570" s="183" t="s">
        <v>34</v>
      </c>
      <c r="O3570" s="184"/>
    </row>
    <row r="3571" spans="1:15" s="176" customFormat="1" ht="15" x14ac:dyDescent="0.15">
      <c r="A3571" s="183" t="s">
        <v>20</v>
      </c>
      <c r="B3571" s="183" t="s">
        <v>54</v>
      </c>
      <c r="C3571" s="184"/>
      <c r="D3571" s="184"/>
      <c r="E3571" s="184"/>
      <c r="F3571" s="185">
        <v>45014</v>
      </c>
      <c r="G3571" s="183" t="s">
        <v>57</v>
      </c>
      <c r="H3571" s="186">
        <v>210000</v>
      </c>
      <c r="I3571" s="183" t="s">
        <v>19</v>
      </c>
      <c r="J3571" s="184"/>
      <c r="K3571" s="184"/>
      <c r="L3571" s="183">
        <v>2022</v>
      </c>
      <c r="M3571" s="184"/>
      <c r="N3571" s="183" t="s">
        <v>34</v>
      </c>
      <c r="O3571" s="184"/>
    </row>
    <row r="3572" spans="1:15" s="176" customFormat="1" ht="15" x14ac:dyDescent="0.15">
      <c r="A3572" s="183" t="s">
        <v>20</v>
      </c>
      <c r="B3572" s="183" t="s">
        <v>54</v>
      </c>
      <c r="C3572" s="184"/>
      <c r="D3572" s="184"/>
      <c r="E3572" s="184"/>
      <c r="F3572" s="185">
        <v>45014</v>
      </c>
      <c r="G3572" s="183" t="s">
        <v>59</v>
      </c>
      <c r="H3572" s="186">
        <v>1400000</v>
      </c>
      <c r="I3572" s="183" t="s">
        <v>19</v>
      </c>
      <c r="J3572" s="184"/>
      <c r="K3572" s="184"/>
      <c r="L3572" s="183">
        <v>2022</v>
      </c>
      <c r="M3572" s="184"/>
      <c r="N3572" s="183" t="s">
        <v>34</v>
      </c>
      <c r="O3572" s="184"/>
    </row>
    <row r="3573" spans="1:15" s="176" customFormat="1" ht="15" x14ac:dyDescent="0.15">
      <c r="A3573" s="183" t="s">
        <v>20</v>
      </c>
      <c r="B3573" s="183" t="s">
        <v>54</v>
      </c>
      <c r="C3573" s="184"/>
      <c r="D3573" s="184"/>
      <c r="E3573" s="184"/>
      <c r="F3573" s="185">
        <v>45014</v>
      </c>
      <c r="G3573" s="183" t="s">
        <v>56</v>
      </c>
      <c r="H3573" s="186">
        <v>1380000</v>
      </c>
      <c r="I3573" s="183" t="s">
        <v>19</v>
      </c>
      <c r="J3573" s="184"/>
      <c r="K3573" s="184"/>
      <c r="L3573" s="183">
        <v>2022</v>
      </c>
      <c r="M3573" s="184"/>
      <c r="N3573" s="183" t="s">
        <v>34</v>
      </c>
      <c r="O3573" s="184"/>
    </row>
    <row r="3574" spans="1:15" s="176" customFormat="1" ht="15" x14ac:dyDescent="0.15">
      <c r="A3574" s="183" t="s">
        <v>20</v>
      </c>
      <c r="B3574" s="183" t="s">
        <v>54</v>
      </c>
      <c r="C3574" s="184"/>
      <c r="D3574" s="184"/>
      <c r="E3574" s="184"/>
      <c r="F3574" s="185">
        <v>45015</v>
      </c>
      <c r="G3574" s="183" t="s">
        <v>57</v>
      </c>
      <c r="H3574" s="186">
        <v>280000</v>
      </c>
      <c r="I3574" s="183" t="s">
        <v>19</v>
      </c>
      <c r="J3574" s="184"/>
      <c r="K3574" s="184"/>
      <c r="L3574" s="183">
        <v>2022</v>
      </c>
      <c r="M3574" s="184"/>
      <c r="N3574" s="183" t="s">
        <v>34</v>
      </c>
      <c r="O3574" s="184"/>
    </row>
    <row r="3575" spans="1:15" s="176" customFormat="1" ht="15" x14ac:dyDescent="0.15">
      <c r="A3575" s="183" t="s">
        <v>20</v>
      </c>
      <c r="B3575" s="183" t="s">
        <v>54</v>
      </c>
      <c r="C3575" s="184"/>
      <c r="D3575" s="184"/>
      <c r="E3575" s="184"/>
      <c r="F3575" s="185">
        <v>45015</v>
      </c>
      <c r="G3575" s="183" t="s">
        <v>60</v>
      </c>
      <c r="H3575" s="186">
        <v>240000</v>
      </c>
      <c r="I3575" s="183" t="s">
        <v>33</v>
      </c>
      <c r="J3575" s="184"/>
      <c r="K3575" s="184"/>
      <c r="L3575" s="183">
        <v>2022</v>
      </c>
      <c r="M3575" s="184"/>
      <c r="N3575" s="183" t="s">
        <v>34</v>
      </c>
      <c r="O3575" s="184"/>
    </row>
    <row r="3576" spans="1:15" s="176" customFormat="1" ht="15" x14ac:dyDescent="0.15">
      <c r="A3576" s="183" t="s">
        <v>20</v>
      </c>
      <c r="B3576" s="183" t="s">
        <v>54</v>
      </c>
      <c r="C3576" s="184"/>
      <c r="D3576" s="184"/>
      <c r="E3576" s="184"/>
      <c r="F3576" s="185">
        <v>45015</v>
      </c>
      <c r="G3576" s="183" t="s">
        <v>56</v>
      </c>
      <c r="H3576" s="186">
        <v>280000</v>
      </c>
      <c r="I3576" s="183" t="s">
        <v>19</v>
      </c>
      <c r="J3576" s="184"/>
      <c r="K3576" s="184"/>
      <c r="L3576" s="183">
        <v>2022</v>
      </c>
      <c r="M3576" s="184"/>
      <c r="N3576" s="183" t="s">
        <v>34</v>
      </c>
      <c r="O3576" s="184"/>
    </row>
    <row r="3577" spans="1:15" s="176" customFormat="1" ht="15" x14ac:dyDescent="0.15">
      <c r="A3577" s="183" t="s">
        <v>20</v>
      </c>
      <c r="B3577" s="183" t="s">
        <v>54</v>
      </c>
      <c r="C3577" s="184"/>
      <c r="D3577" s="184"/>
      <c r="E3577" s="184"/>
      <c r="F3577" s="185">
        <v>45015</v>
      </c>
      <c r="G3577" s="183" t="s">
        <v>55</v>
      </c>
      <c r="H3577" s="186">
        <v>630000</v>
      </c>
      <c r="I3577" s="183" t="s">
        <v>19</v>
      </c>
      <c r="J3577" s="184"/>
      <c r="K3577" s="184"/>
      <c r="L3577" s="183">
        <v>2022</v>
      </c>
      <c r="M3577" s="184"/>
      <c r="N3577" s="183" t="s">
        <v>34</v>
      </c>
      <c r="O3577" s="184"/>
    </row>
    <row r="3578" spans="1:15" s="176" customFormat="1" ht="15" x14ac:dyDescent="0.15">
      <c r="A3578" s="183" t="s">
        <v>20</v>
      </c>
      <c r="B3578" s="183" t="s">
        <v>54</v>
      </c>
      <c r="C3578" s="184"/>
      <c r="D3578" s="184"/>
      <c r="E3578" s="184"/>
      <c r="F3578" s="185">
        <v>45015</v>
      </c>
      <c r="G3578" s="183" t="s">
        <v>58</v>
      </c>
      <c r="H3578" s="186">
        <v>2070000</v>
      </c>
      <c r="I3578" s="183" t="s">
        <v>19</v>
      </c>
      <c r="J3578" s="184"/>
      <c r="K3578" s="184"/>
      <c r="L3578" s="183">
        <v>2022</v>
      </c>
      <c r="M3578" s="184"/>
      <c r="N3578" s="183" t="s">
        <v>34</v>
      </c>
      <c r="O3578" s="184"/>
    </row>
    <row r="3579" spans="1:15" s="176" customFormat="1" ht="15" x14ac:dyDescent="0.15">
      <c r="A3579" s="183" t="s">
        <v>20</v>
      </c>
      <c r="B3579" s="183" t="s">
        <v>54</v>
      </c>
      <c r="C3579" s="184"/>
      <c r="D3579" s="184"/>
      <c r="E3579" s="184"/>
      <c r="F3579" s="185">
        <v>45016</v>
      </c>
      <c r="G3579" s="183" t="s">
        <v>61</v>
      </c>
      <c r="H3579" s="186">
        <v>30000</v>
      </c>
      <c r="I3579" s="183" t="s">
        <v>19</v>
      </c>
      <c r="J3579" s="184"/>
      <c r="K3579" s="184"/>
      <c r="L3579" s="183">
        <v>2022</v>
      </c>
      <c r="M3579" s="184"/>
      <c r="N3579" s="183" t="s">
        <v>34</v>
      </c>
      <c r="O3579" s="184"/>
    </row>
    <row r="3580" spans="1:15" s="176" customFormat="1" ht="15" x14ac:dyDescent="0.15">
      <c r="A3580" s="183" t="s">
        <v>20</v>
      </c>
      <c r="B3580" s="183" t="s">
        <v>54</v>
      </c>
      <c r="C3580" s="184"/>
      <c r="D3580" s="184"/>
      <c r="E3580" s="184"/>
      <c r="F3580" s="185">
        <v>45016</v>
      </c>
      <c r="G3580" s="183" t="s">
        <v>55</v>
      </c>
      <c r="H3580" s="186">
        <v>1450000</v>
      </c>
      <c r="I3580" s="183" t="s">
        <v>19</v>
      </c>
      <c r="J3580" s="184"/>
      <c r="K3580" s="184"/>
      <c r="L3580" s="183">
        <v>2022</v>
      </c>
      <c r="M3580" s="184"/>
      <c r="N3580" s="183" t="s">
        <v>34</v>
      </c>
      <c r="O3580" s="184"/>
    </row>
    <row r="3581" spans="1:15" s="176" customFormat="1" ht="15" x14ac:dyDescent="0.15">
      <c r="A3581" s="183" t="s">
        <v>20</v>
      </c>
      <c r="B3581" s="183" t="s">
        <v>54</v>
      </c>
      <c r="C3581" s="184"/>
      <c r="D3581" s="184"/>
      <c r="E3581" s="184"/>
      <c r="F3581" s="185">
        <v>45016</v>
      </c>
      <c r="G3581" s="183" t="s">
        <v>549</v>
      </c>
      <c r="H3581" s="186">
        <v>40000</v>
      </c>
      <c r="I3581" s="183" t="s">
        <v>19</v>
      </c>
      <c r="J3581" s="184"/>
      <c r="K3581" s="184"/>
      <c r="L3581" s="183">
        <v>2022</v>
      </c>
      <c r="M3581" s="184"/>
      <c r="N3581" s="183" t="s">
        <v>34</v>
      </c>
      <c r="O3581" s="184"/>
    </row>
    <row r="3582" spans="1:15" s="176" customFormat="1" ht="15" x14ac:dyDescent="0.15">
      <c r="A3582" s="183" t="s">
        <v>20</v>
      </c>
      <c r="B3582" s="183" t="s">
        <v>54</v>
      </c>
      <c r="C3582" s="184"/>
      <c r="D3582" s="184"/>
      <c r="E3582" s="184"/>
      <c r="F3582" s="185">
        <v>45016</v>
      </c>
      <c r="G3582" s="183" t="s">
        <v>57</v>
      </c>
      <c r="H3582" s="186">
        <v>330000</v>
      </c>
      <c r="I3582" s="183" t="s">
        <v>19</v>
      </c>
      <c r="J3582" s="184"/>
      <c r="K3582" s="184"/>
      <c r="L3582" s="183">
        <v>2022</v>
      </c>
      <c r="M3582" s="184"/>
      <c r="N3582" s="183" t="s">
        <v>34</v>
      </c>
      <c r="O3582" s="184"/>
    </row>
    <row r="3583" spans="1:15" s="176" customFormat="1" ht="15" x14ac:dyDescent="0.15">
      <c r="A3583" s="183" t="s">
        <v>20</v>
      </c>
      <c r="B3583" s="183" t="s">
        <v>54</v>
      </c>
      <c r="C3583" s="184"/>
      <c r="D3583" s="184"/>
      <c r="E3583" s="184"/>
      <c r="F3583" s="185">
        <v>45016</v>
      </c>
      <c r="G3583" s="183" t="s">
        <v>58</v>
      </c>
      <c r="H3583" s="186">
        <v>1960000</v>
      </c>
      <c r="I3583" s="183" t="s">
        <v>19</v>
      </c>
      <c r="J3583" s="184"/>
      <c r="K3583" s="184"/>
      <c r="L3583" s="183">
        <v>2022</v>
      </c>
      <c r="M3583" s="184"/>
      <c r="N3583" s="183" t="s">
        <v>34</v>
      </c>
      <c r="O3583" s="184"/>
    </row>
    <row r="3584" spans="1:15" s="176" customFormat="1" ht="15" x14ac:dyDescent="0.15">
      <c r="A3584" s="183" t="s">
        <v>20</v>
      </c>
      <c r="B3584" s="183" t="s">
        <v>54</v>
      </c>
      <c r="C3584" s="184"/>
      <c r="D3584" s="184"/>
      <c r="E3584" s="184"/>
      <c r="F3584" s="185">
        <v>45016</v>
      </c>
      <c r="G3584" s="183" t="s">
        <v>56</v>
      </c>
      <c r="H3584" s="186">
        <v>180000</v>
      </c>
      <c r="I3584" s="183" t="s">
        <v>19</v>
      </c>
      <c r="J3584" s="184"/>
      <c r="K3584" s="184"/>
      <c r="L3584" s="183">
        <v>2022</v>
      </c>
      <c r="M3584" s="184"/>
      <c r="N3584" s="183" t="s">
        <v>34</v>
      </c>
      <c r="O3584" s="184"/>
    </row>
    <row r="3585" spans="1:15" s="176" customFormat="1" ht="15" x14ac:dyDescent="0.15">
      <c r="A3585" s="183" t="s">
        <v>20</v>
      </c>
      <c r="B3585" s="183" t="s">
        <v>54</v>
      </c>
      <c r="C3585" s="184"/>
      <c r="D3585" s="184"/>
      <c r="E3585" s="184"/>
      <c r="F3585" s="185">
        <v>45016</v>
      </c>
      <c r="G3585" s="183" t="s">
        <v>60</v>
      </c>
      <c r="H3585" s="186">
        <v>80000</v>
      </c>
      <c r="I3585" s="183" t="s">
        <v>33</v>
      </c>
      <c r="J3585" s="184"/>
      <c r="K3585" s="184"/>
      <c r="L3585" s="183">
        <v>2022</v>
      </c>
      <c r="M3585" s="184"/>
      <c r="N3585" s="183" t="s">
        <v>34</v>
      </c>
      <c r="O3585" s="184"/>
    </row>
    <row r="3586" spans="1:15" s="176" customFormat="1" ht="15" x14ac:dyDescent="0.15">
      <c r="A3586" s="183" t="s">
        <v>20</v>
      </c>
      <c r="B3586" s="183" t="s">
        <v>54</v>
      </c>
      <c r="C3586" s="184"/>
      <c r="D3586" s="184"/>
      <c r="E3586" s="184"/>
      <c r="F3586" s="185">
        <v>45019</v>
      </c>
      <c r="G3586" s="183" t="s">
        <v>57</v>
      </c>
      <c r="H3586" s="186">
        <v>70000</v>
      </c>
      <c r="I3586" s="183" t="s">
        <v>19</v>
      </c>
      <c r="J3586" s="184"/>
      <c r="K3586" s="184"/>
      <c r="L3586" s="183">
        <v>2022</v>
      </c>
      <c r="M3586" s="184"/>
      <c r="N3586" s="183" t="s">
        <v>34</v>
      </c>
      <c r="O3586" s="184"/>
    </row>
    <row r="3587" spans="1:15" s="176" customFormat="1" ht="15" x14ac:dyDescent="0.15">
      <c r="A3587" s="183" t="s">
        <v>20</v>
      </c>
      <c r="B3587" s="183" t="s">
        <v>54</v>
      </c>
      <c r="C3587" s="184"/>
      <c r="D3587" s="184"/>
      <c r="E3587" s="184"/>
      <c r="F3587" s="185">
        <v>45019</v>
      </c>
      <c r="G3587" s="183" t="s">
        <v>61</v>
      </c>
      <c r="H3587" s="186">
        <v>10000</v>
      </c>
      <c r="I3587" s="183" t="s">
        <v>19</v>
      </c>
      <c r="J3587" s="184"/>
      <c r="K3587" s="184"/>
      <c r="L3587" s="183">
        <v>2022</v>
      </c>
      <c r="M3587" s="184"/>
      <c r="N3587" s="183" t="s">
        <v>34</v>
      </c>
      <c r="O3587" s="184"/>
    </row>
    <row r="3588" spans="1:15" s="176" customFormat="1" ht="15" x14ac:dyDescent="0.15">
      <c r="A3588" s="183" t="s">
        <v>20</v>
      </c>
      <c r="B3588" s="183" t="s">
        <v>54</v>
      </c>
      <c r="C3588" s="184"/>
      <c r="D3588" s="184"/>
      <c r="E3588" s="184"/>
      <c r="F3588" s="185">
        <v>45019</v>
      </c>
      <c r="G3588" s="183" t="s">
        <v>55</v>
      </c>
      <c r="H3588" s="186">
        <v>740000</v>
      </c>
      <c r="I3588" s="183" t="s">
        <v>19</v>
      </c>
      <c r="J3588" s="184"/>
      <c r="K3588" s="184"/>
      <c r="L3588" s="183">
        <v>2022</v>
      </c>
      <c r="M3588" s="184"/>
      <c r="N3588" s="183" t="s">
        <v>34</v>
      </c>
      <c r="O3588" s="184"/>
    </row>
    <row r="3589" spans="1:15" s="176" customFormat="1" ht="15" x14ac:dyDescent="0.15">
      <c r="A3589" s="183" t="s">
        <v>20</v>
      </c>
      <c r="B3589" s="183" t="s">
        <v>54</v>
      </c>
      <c r="C3589" s="184"/>
      <c r="D3589" s="184"/>
      <c r="E3589" s="184"/>
      <c r="F3589" s="185">
        <v>45019</v>
      </c>
      <c r="G3589" s="183" t="s">
        <v>59</v>
      </c>
      <c r="H3589" s="186">
        <v>800000</v>
      </c>
      <c r="I3589" s="183" t="s">
        <v>19</v>
      </c>
      <c r="J3589" s="184"/>
      <c r="K3589" s="184"/>
      <c r="L3589" s="183">
        <v>2022</v>
      </c>
      <c r="M3589" s="184"/>
      <c r="N3589" s="183" t="s">
        <v>34</v>
      </c>
      <c r="O3589" s="184"/>
    </row>
    <row r="3590" spans="1:15" s="176" customFormat="1" ht="15" x14ac:dyDescent="0.15">
      <c r="A3590" s="183" t="s">
        <v>20</v>
      </c>
      <c r="B3590" s="183" t="s">
        <v>54</v>
      </c>
      <c r="C3590" s="184"/>
      <c r="D3590" s="184"/>
      <c r="E3590" s="184"/>
      <c r="F3590" s="185">
        <v>45019</v>
      </c>
      <c r="G3590" s="183" t="s">
        <v>56</v>
      </c>
      <c r="H3590" s="186">
        <v>310000</v>
      </c>
      <c r="I3590" s="183" t="s">
        <v>19</v>
      </c>
      <c r="J3590" s="184"/>
      <c r="K3590" s="184"/>
      <c r="L3590" s="183">
        <v>2022</v>
      </c>
      <c r="M3590" s="184"/>
      <c r="N3590" s="183" t="s">
        <v>34</v>
      </c>
      <c r="O3590" s="184"/>
    </row>
    <row r="3591" spans="1:15" s="176" customFormat="1" ht="15" x14ac:dyDescent="0.15">
      <c r="A3591" s="183" t="s">
        <v>20</v>
      </c>
      <c r="B3591" s="183" t="s">
        <v>54</v>
      </c>
      <c r="C3591" s="184"/>
      <c r="D3591" s="184"/>
      <c r="E3591" s="184"/>
      <c r="F3591" s="185">
        <v>45019</v>
      </c>
      <c r="G3591" s="183" t="s">
        <v>58</v>
      </c>
      <c r="H3591" s="186">
        <v>3070000</v>
      </c>
      <c r="I3591" s="183" t="s">
        <v>19</v>
      </c>
      <c r="J3591" s="184"/>
      <c r="K3591" s="184"/>
      <c r="L3591" s="183">
        <v>2022</v>
      </c>
      <c r="M3591" s="184"/>
      <c r="N3591" s="183" t="s">
        <v>34</v>
      </c>
      <c r="O3591" s="184"/>
    </row>
    <row r="3592" spans="1:15" s="176" customFormat="1" ht="15" x14ac:dyDescent="0.15">
      <c r="A3592" s="183" t="s">
        <v>20</v>
      </c>
      <c r="B3592" s="183" t="s">
        <v>54</v>
      </c>
      <c r="C3592" s="184"/>
      <c r="D3592" s="184"/>
      <c r="E3592" s="184"/>
      <c r="F3592" s="185">
        <v>45020</v>
      </c>
      <c r="G3592" s="183" t="s">
        <v>58</v>
      </c>
      <c r="H3592" s="186">
        <v>1940000</v>
      </c>
      <c r="I3592" s="183" t="s">
        <v>19</v>
      </c>
      <c r="J3592" s="184"/>
      <c r="K3592" s="184"/>
      <c r="L3592" s="183">
        <v>2022</v>
      </c>
      <c r="M3592" s="184"/>
      <c r="N3592" s="183" t="s">
        <v>34</v>
      </c>
      <c r="O3592" s="184"/>
    </row>
    <row r="3593" spans="1:15" s="176" customFormat="1" ht="15" x14ac:dyDescent="0.15">
      <c r="A3593" s="183" t="s">
        <v>20</v>
      </c>
      <c r="B3593" s="183" t="s">
        <v>54</v>
      </c>
      <c r="C3593" s="184"/>
      <c r="D3593" s="184"/>
      <c r="E3593" s="184"/>
      <c r="F3593" s="185">
        <v>45020</v>
      </c>
      <c r="G3593" s="183" t="s">
        <v>60</v>
      </c>
      <c r="H3593" s="186">
        <v>120000</v>
      </c>
      <c r="I3593" s="183" t="s">
        <v>33</v>
      </c>
      <c r="J3593" s="184"/>
      <c r="K3593" s="184"/>
      <c r="L3593" s="183">
        <v>2022</v>
      </c>
      <c r="M3593" s="184"/>
      <c r="N3593" s="183" t="s">
        <v>34</v>
      </c>
      <c r="O3593" s="184"/>
    </row>
    <row r="3594" spans="1:15" s="176" customFormat="1" ht="15" x14ac:dyDescent="0.15">
      <c r="A3594" s="183" t="s">
        <v>20</v>
      </c>
      <c r="B3594" s="183" t="s">
        <v>54</v>
      </c>
      <c r="C3594" s="184"/>
      <c r="D3594" s="184"/>
      <c r="E3594" s="184"/>
      <c r="F3594" s="185">
        <v>45020</v>
      </c>
      <c r="G3594" s="183" t="s">
        <v>55</v>
      </c>
      <c r="H3594" s="186">
        <v>7620000</v>
      </c>
      <c r="I3594" s="183" t="s">
        <v>19</v>
      </c>
      <c r="J3594" s="184"/>
      <c r="K3594" s="184"/>
      <c r="L3594" s="183">
        <v>2022</v>
      </c>
      <c r="M3594" s="184"/>
      <c r="N3594" s="183" t="s">
        <v>34</v>
      </c>
      <c r="O3594" s="184"/>
    </row>
    <row r="3595" spans="1:15" s="176" customFormat="1" ht="15" x14ac:dyDescent="0.15">
      <c r="A3595" s="183" t="s">
        <v>20</v>
      </c>
      <c r="B3595" s="183" t="s">
        <v>54</v>
      </c>
      <c r="C3595" s="184"/>
      <c r="D3595" s="184"/>
      <c r="E3595" s="184"/>
      <c r="F3595" s="185">
        <v>45020</v>
      </c>
      <c r="G3595" s="183" t="s">
        <v>56</v>
      </c>
      <c r="H3595" s="186">
        <v>710000</v>
      </c>
      <c r="I3595" s="183" t="s">
        <v>19</v>
      </c>
      <c r="J3595" s="184"/>
      <c r="K3595" s="184"/>
      <c r="L3595" s="183">
        <v>2022</v>
      </c>
      <c r="M3595" s="184"/>
      <c r="N3595" s="183" t="s">
        <v>34</v>
      </c>
      <c r="O3595" s="184"/>
    </row>
    <row r="3596" spans="1:15" s="176" customFormat="1" ht="15" x14ac:dyDescent="0.15">
      <c r="A3596" s="183" t="s">
        <v>20</v>
      </c>
      <c r="B3596" s="183" t="s">
        <v>54</v>
      </c>
      <c r="C3596" s="184"/>
      <c r="D3596" s="184"/>
      <c r="E3596" s="184"/>
      <c r="F3596" s="185">
        <v>45020</v>
      </c>
      <c r="G3596" s="183" t="s">
        <v>59</v>
      </c>
      <c r="H3596" s="186">
        <v>240000</v>
      </c>
      <c r="I3596" s="183" t="s">
        <v>19</v>
      </c>
      <c r="J3596" s="184"/>
      <c r="K3596" s="184"/>
      <c r="L3596" s="183">
        <v>2022</v>
      </c>
      <c r="M3596" s="184"/>
      <c r="N3596" s="183" t="s">
        <v>34</v>
      </c>
      <c r="O3596" s="184"/>
    </row>
    <row r="3597" spans="1:15" s="176" customFormat="1" ht="15" x14ac:dyDescent="0.15">
      <c r="A3597" s="183" t="s">
        <v>20</v>
      </c>
      <c r="B3597" s="183" t="s">
        <v>54</v>
      </c>
      <c r="C3597" s="184"/>
      <c r="D3597" s="184"/>
      <c r="E3597" s="184"/>
      <c r="F3597" s="185">
        <v>45020</v>
      </c>
      <c r="G3597" s="183" t="s">
        <v>57</v>
      </c>
      <c r="H3597" s="186">
        <v>190000</v>
      </c>
      <c r="I3597" s="183" t="s">
        <v>19</v>
      </c>
      <c r="J3597" s="184"/>
      <c r="K3597" s="184"/>
      <c r="L3597" s="183">
        <v>2022</v>
      </c>
      <c r="M3597" s="184"/>
      <c r="N3597" s="183" t="s">
        <v>34</v>
      </c>
      <c r="O3597" s="184"/>
    </row>
    <row r="3598" spans="1:15" s="176" customFormat="1" ht="15" x14ac:dyDescent="0.15">
      <c r="A3598" s="183" t="s">
        <v>20</v>
      </c>
      <c r="B3598" s="183" t="s">
        <v>54</v>
      </c>
      <c r="C3598" s="184"/>
      <c r="D3598" s="184"/>
      <c r="E3598" s="184"/>
      <c r="F3598" s="185">
        <v>45021</v>
      </c>
      <c r="G3598" s="183" t="s">
        <v>57</v>
      </c>
      <c r="H3598" s="186">
        <v>100000</v>
      </c>
      <c r="I3598" s="183" t="s">
        <v>19</v>
      </c>
      <c r="J3598" s="184"/>
      <c r="K3598" s="184"/>
      <c r="L3598" s="183">
        <v>2022</v>
      </c>
      <c r="M3598" s="184"/>
      <c r="N3598" s="183" t="s">
        <v>34</v>
      </c>
      <c r="O3598" s="184"/>
    </row>
    <row r="3599" spans="1:15" s="176" customFormat="1" ht="15" x14ac:dyDescent="0.15">
      <c r="A3599" s="183" t="s">
        <v>20</v>
      </c>
      <c r="B3599" s="183" t="s">
        <v>54</v>
      </c>
      <c r="C3599" s="184"/>
      <c r="D3599" s="184"/>
      <c r="E3599" s="184"/>
      <c r="F3599" s="185">
        <v>45021</v>
      </c>
      <c r="G3599" s="183" t="s">
        <v>55</v>
      </c>
      <c r="H3599" s="186">
        <v>5260000</v>
      </c>
      <c r="I3599" s="183" t="s">
        <v>19</v>
      </c>
      <c r="J3599" s="184"/>
      <c r="K3599" s="184"/>
      <c r="L3599" s="183">
        <v>2022</v>
      </c>
      <c r="M3599" s="184"/>
      <c r="N3599" s="183" t="s">
        <v>34</v>
      </c>
      <c r="O3599" s="184"/>
    </row>
    <row r="3600" spans="1:15" s="176" customFormat="1" ht="15" x14ac:dyDescent="0.15">
      <c r="A3600" s="183" t="s">
        <v>20</v>
      </c>
      <c r="B3600" s="183" t="s">
        <v>54</v>
      </c>
      <c r="C3600" s="184"/>
      <c r="D3600" s="184"/>
      <c r="E3600" s="184"/>
      <c r="F3600" s="185">
        <v>45021</v>
      </c>
      <c r="G3600" s="183" t="s">
        <v>59</v>
      </c>
      <c r="H3600" s="186">
        <v>740000</v>
      </c>
      <c r="I3600" s="183" t="s">
        <v>19</v>
      </c>
      <c r="J3600" s="184"/>
      <c r="K3600" s="184"/>
      <c r="L3600" s="183">
        <v>2022</v>
      </c>
      <c r="M3600" s="184"/>
      <c r="N3600" s="183" t="s">
        <v>34</v>
      </c>
      <c r="O3600" s="184"/>
    </row>
    <row r="3601" spans="1:15" s="176" customFormat="1" ht="15" x14ac:dyDescent="0.15">
      <c r="A3601" s="183" t="s">
        <v>20</v>
      </c>
      <c r="B3601" s="183" t="s">
        <v>54</v>
      </c>
      <c r="C3601" s="184"/>
      <c r="D3601" s="184"/>
      <c r="E3601" s="184"/>
      <c r="F3601" s="185">
        <v>45021</v>
      </c>
      <c r="G3601" s="183" t="s">
        <v>58</v>
      </c>
      <c r="H3601" s="186">
        <v>3330000</v>
      </c>
      <c r="I3601" s="183" t="s">
        <v>19</v>
      </c>
      <c r="J3601" s="184"/>
      <c r="K3601" s="184"/>
      <c r="L3601" s="183">
        <v>2022</v>
      </c>
      <c r="M3601" s="184"/>
      <c r="N3601" s="183" t="s">
        <v>34</v>
      </c>
      <c r="O3601" s="184"/>
    </row>
    <row r="3602" spans="1:15" s="176" customFormat="1" ht="15" x14ac:dyDescent="0.15">
      <c r="A3602" s="183" t="s">
        <v>20</v>
      </c>
      <c r="B3602" s="183" t="s">
        <v>54</v>
      </c>
      <c r="C3602" s="184"/>
      <c r="D3602" s="184"/>
      <c r="E3602" s="184"/>
      <c r="F3602" s="185">
        <v>45021</v>
      </c>
      <c r="G3602" s="183" t="s">
        <v>56</v>
      </c>
      <c r="H3602" s="186">
        <v>1960000</v>
      </c>
      <c r="I3602" s="183" t="s">
        <v>19</v>
      </c>
      <c r="J3602" s="184"/>
      <c r="K3602" s="184"/>
      <c r="L3602" s="183">
        <v>2022</v>
      </c>
      <c r="M3602" s="184"/>
      <c r="N3602" s="183" t="s">
        <v>34</v>
      </c>
      <c r="O3602" s="184"/>
    </row>
    <row r="3603" spans="1:15" s="176" customFormat="1" ht="15" x14ac:dyDescent="0.15">
      <c r="A3603" s="183" t="s">
        <v>20</v>
      </c>
      <c r="B3603" s="183" t="s">
        <v>54</v>
      </c>
      <c r="C3603" s="184"/>
      <c r="D3603" s="184"/>
      <c r="E3603" s="184"/>
      <c r="F3603" s="185">
        <v>45022</v>
      </c>
      <c r="G3603" s="183" t="s">
        <v>61</v>
      </c>
      <c r="H3603" s="186">
        <v>10000</v>
      </c>
      <c r="I3603" s="183" t="s">
        <v>19</v>
      </c>
      <c r="J3603" s="184"/>
      <c r="K3603" s="184"/>
      <c r="L3603" s="183">
        <v>2022</v>
      </c>
      <c r="M3603" s="184"/>
      <c r="N3603" s="183" t="s">
        <v>34</v>
      </c>
      <c r="O3603" s="184"/>
    </row>
    <row r="3604" spans="1:15" s="176" customFormat="1" ht="15" x14ac:dyDescent="0.15">
      <c r="A3604" s="183" t="s">
        <v>20</v>
      </c>
      <c r="B3604" s="183" t="s">
        <v>54</v>
      </c>
      <c r="C3604" s="184"/>
      <c r="D3604" s="184"/>
      <c r="E3604" s="184"/>
      <c r="F3604" s="185">
        <v>45022</v>
      </c>
      <c r="G3604" s="183" t="s">
        <v>57</v>
      </c>
      <c r="H3604" s="186">
        <v>40000</v>
      </c>
      <c r="I3604" s="183" t="s">
        <v>19</v>
      </c>
      <c r="J3604" s="184"/>
      <c r="K3604" s="184"/>
      <c r="L3604" s="183">
        <v>2022</v>
      </c>
      <c r="M3604" s="184"/>
      <c r="N3604" s="183" t="s">
        <v>34</v>
      </c>
      <c r="O3604" s="184"/>
    </row>
    <row r="3605" spans="1:15" s="176" customFormat="1" ht="15" x14ac:dyDescent="0.15">
      <c r="A3605" s="183" t="s">
        <v>20</v>
      </c>
      <c r="B3605" s="183" t="s">
        <v>54</v>
      </c>
      <c r="C3605" s="184"/>
      <c r="D3605" s="184"/>
      <c r="E3605" s="184"/>
      <c r="F3605" s="185">
        <v>45022</v>
      </c>
      <c r="G3605" s="183" t="s">
        <v>60</v>
      </c>
      <c r="H3605" s="186">
        <v>160000</v>
      </c>
      <c r="I3605" s="183" t="s">
        <v>33</v>
      </c>
      <c r="J3605" s="184"/>
      <c r="K3605" s="184"/>
      <c r="L3605" s="183">
        <v>2022</v>
      </c>
      <c r="M3605" s="184"/>
      <c r="N3605" s="183" t="s">
        <v>34</v>
      </c>
      <c r="O3605" s="184"/>
    </row>
    <row r="3606" spans="1:15" s="176" customFormat="1" ht="15" x14ac:dyDescent="0.15">
      <c r="A3606" s="183" t="s">
        <v>20</v>
      </c>
      <c r="B3606" s="183" t="s">
        <v>54</v>
      </c>
      <c r="C3606" s="184"/>
      <c r="D3606" s="184"/>
      <c r="E3606" s="184"/>
      <c r="F3606" s="185">
        <v>45022</v>
      </c>
      <c r="G3606" s="183" t="s">
        <v>56</v>
      </c>
      <c r="H3606" s="186">
        <v>260000</v>
      </c>
      <c r="I3606" s="183" t="s">
        <v>19</v>
      </c>
      <c r="J3606" s="184"/>
      <c r="K3606" s="184"/>
      <c r="L3606" s="183">
        <v>2022</v>
      </c>
      <c r="M3606" s="184"/>
      <c r="N3606" s="183" t="s">
        <v>34</v>
      </c>
      <c r="O3606" s="184"/>
    </row>
    <row r="3607" spans="1:15" s="176" customFormat="1" ht="15" x14ac:dyDescent="0.15">
      <c r="A3607" s="183" t="s">
        <v>20</v>
      </c>
      <c r="B3607" s="183" t="s">
        <v>54</v>
      </c>
      <c r="C3607" s="184"/>
      <c r="D3607" s="184"/>
      <c r="E3607" s="184"/>
      <c r="F3607" s="185">
        <v>45022</v>
      </c>
      <c r="G3607" s="183" t="s">
        <v>58</v>
      </c>
      <c r="H3607" s="186">
        <v>2680000</v>
      </c>
      <c r="I3607" s="183" t="s">
        <v>19</v>
      </c>
      <c r="J3607" s="184"/>
      <c r="K3607" s="184"/>
      <c r="L3607" s="183">
        <v>2022</v>
      </c>
      <c r="M3607" s="184"/>
      <c r="N3607" s="183" t="s">
        <v>34</v>
      </c>
      <c r="O3607" s="184"/>
    </row>
    <row r="3608" spans="1:15" s="176" customFormat="1" ht="15" x14ac:dyDescent="0.15">
      <c r="A3608" s="183" t="s">
        <v>20</v>
      </c>
      <c r="B3608" s="183" t="s">
        <v>54</v>
      </c>
      <c r="C3608" s="184"/>
      <c r="D3608" s="184"/>
      <c r="E3608" s="184"/>
      <c r="F3608" s="185">
        <v>45022</v>
      </c>
      <c r="G3608" s="183" t="s">
        <v>55</v>
      </c>
      <c r="H3608" s="186">
        <v>1000000</v>
      </c>
      <c r="I3608" s="183" t="s">
        <v>19</v>
      </c>
      <c r="J3608" s="184"/>
      <c r="K3608" s="184"/>
      <c r="L3608" s="183">
        <v>2022</v>
      </c>
      <c r="M3608" s="184"/>
      <c r="N3608" s="183" t="s">
        <v>34</v>
      </c>
      <c r="O3608" s="184"/>
    </row>
    <row r="3609" spans="1:15" s="176" customFormat="1" ht="15" x14ac:dyDescent="0.15">
      <c r="A3609" s="183" t="s">
        <v>20</v>
      </c>
      <c r="B3609" s="183" t="s">
        <v>54</v>
      </c>
      <c r="C3609" s="184"/>
      <c r="D3609" s="184"/>
      <c r="E3609" s="184"/>
      <c r="F3609" s="185">
        <v>45023</v>
      </c>
      <c r="G3609" s="183" t="s">
        <v>58</v>
      </c>
      <c r="H3609" s="186">
        <v>2550000</v>
      </c>
      <c r="I3609" s="183" t="s">
        <v>19</v>
      </c>
      <c r="J3609" s="184"/>
      <c r="K3609" s="184"/>
      <c r="L3609" s="183">
        <v>2022</v>
      </c>
      <c r="M3609" s="184"/>
      <c r="N3609" s="183" t="s">
        <v>34</v>
      </c>
      <c r="O3609" s="184"/>
    </row>
    <row r="3610" spans="1:15" s="176" customFormat="1" ht="15" x14ac:dyDescent="0.15">
      <c r="A3610" s="183" t="s">
        <v>20</v>
      </c>
      <c r="B3610" s="183" t="s">
        <v>54</v>
      </c>
      <c r="C3610" s="184"/>
      <c r="D3610" s="184"/>
      <c r="E3610" s="184"/>
      <c r="F3610" s="185">
        <v>45023</v>
      </c>
      <c r="G3610" s="183" t="s">
        <v>60</v>
      </c>
      <c r="H3610" s="186">
        <v>120000</v>
      </c>
      <c r="I3610" s="183" t="s">
        <v>33</v>
      </c>
      <c r="J3610" s="184"/>
      <c r="K3610" s="184"/>
      <c r="L3610" s="183">
        <v>2022</v>
      </c>
      <c r="M3610" s="184"/>
      <c r="N3610" s="183" t="s">
        <v>34</v>
      </c>
      <c r="O3610" s="184"/>
    </row>
    <row r="3611" spans="1:15" s="176" customFormat="1" ht="15" x14ac:dyDescent="0.15">
      <c r="A3611" s="183" t="s">
        <v>20</v>
      </c>
      <c r="B3611" s="183" t="s">
        <v>54</v>
      </c>
      <c r="C3611" s="184"/>
      <c r="D3611" s="184"/>
      <c r="E3611" s="184"/>
      <c r="F3611" s="185">
        <v>45023</v>
      </c>
      <c r="G3611" s="183" t="s">
        <v>55</v>
      </c>
      <c r="H3611" s="186">
        <v>970000</v>
      </c>
      <c r="I3611" s="183" t="s">
        <v>19</v>
      </c>
      <c r="J3611" s="184"/>
      <c r="K3611" s="184"/>
      <c r="L3611" s="183">
        <v>2022</v>
      </c>
      <c r="M3611" s="184"/>
      <c r="N3611" s="183" t="s">
        <v>34</v>
      </c>
      <c r="O3611" s="184"/>
    </row>
    <row r="3612" spans="1:15" s="176" customFormat="1" ht="15" x14ac:dyDescent="0.15">
      <c r="A3612" s="183" t="s">
        <v>20</v>
      </c>
      <c r="B3612" s="183" t="s">
        <v>54</v>
      </c>
      <c r="C3612" s="184"/>
      <c r="D3612" s="184"/>
      <c r="E3612" s="184"/>
      <c r="F3612" s="185">
        <v>45023</v>
      </c>
      <c r="G3612" s="183" t="s">
        <v>56</v>
      </c>
      <c r="H3612" s="186">
        <v>340000</v>
      </c>
      <c r="I3612" s="183" t="s">
        <v>19</v>
      </c>
      <c r="J3612" s="184"/>
      <c r="K3612" s="184"/>
      <c r="L3612" s="183">
        <v>2022</v>
      </c>
      <c r="M3612" s="184"/>
      <c r="N3612" s="183" t="s">
        <v>34</v>
      </c>
      <c r="O3612" s="184"/>
    </row>
    <row r="3613" spans="1:15" s="176" customFormat="1" ht="15" x14ac:dyDescent="0.15">
      <c r="A3613" s="183" t="s">
        <v>20</v>
      </c>
      <c r="B3613" s="183" t="s">
        <v>54</v>
      </c>
      <c r="C3613" s="184"/>
      <c r="D3613" s="184"/>
      <c r="E3613" s="184"/>
      <c r="F3613" s="185">
        <v>45023</v>
      </c>
      <c r="G3613" s="183" t="s">
        <v>57</v>
      </c>
      <c r="H3613" s="186">
        <v>250000</v>
      </c>
      <c r="I3613" s="183" t="s">
        <v>19</v>
      </c>
      <c r="J3613" s="184"/>
      <c r="K3613" s="184"/>
      <c r="L3613" s="183">
        <v>2022</v>
      </c>
      <c r="M3613" s="184"/>
      <c r="N3613" s="183" t="s">
        <v>34</v>
      </c>
      <c r="O3613" s="184"/>
    </row>
    <row r="3614" spans="1:15" s="176" customFormat="1" ht="15" x14ac:dyDescent="0.15">
      <c r="A3614" s="183" t="s">
        <v>20</v>
      </c>
      <c r="B3614" s="183" t="s">
        <v>54</v>
      </c>
      <c r="C3614" s="184"/>
      <c r="D3614" s="184"/>
      <c r="E3614" s="184"/>
      <c r="F3614" s="185">
        <v>45026</v>
      </c>
      <c r="G3614" s="183" t="s">
        <v>58</v>
      </c>
      <c r="H3614" s="186">
        <v>4000000</v>
      </c>
      <c r="I3614" s="183" t="s">
        <v>19</v>
      </c>
      <c r="J3614" s="184"/>
      <c r="K3614" s="184"/>
      <c r="L3614" s="183">
        <v>2022</v>
      </c>
      <c r="M3614" s="184"/>
      <c r="N3614" s="183" t="s">
        <v>34</v>
      </c>
      <c r="O3614" s="184"/>
    </row>
    <row r="3615" spans="1:15" s="176" customFormat="1" ht="15" x14ac:dyDescent="0.15">
      <c r="A3615" s="183" t="s">
        <v>20</v>
      </c>
      <c r="B3615" s="183" t="s">
        <v>54</v>
      </c>
      <c r="C3615" s="184"/>
      <c r="D3615" s="184"/>
      <c r="E3615" s="184"/>
      <c r="F3615" s="185">
        <v>45026</v>
      </c>
      <c r="G3615" s="183" t="s">
        <v>59</v>
      </c>
      <c r="H3615" s="186">
        <v>280000</v>
      </c>
      <c r="I3615" s="183" t="s">
        <v>19</v>
      </c>
      <c r="J3615" s="184"/>
      <c r="K3615" s="184"/>
      <c r="L3615" s="183">
        <v>2022</v>
      </c>
      <c r="M3615" s="184"/>
      <c r="N3615" s="183" t="s">
        <v>34</v>
      </c>
      <c r="O3615" s="184"/>
    </row>
    <row r="3616" spans="1:15" s="176" customFormat="1" ht="15" x14ac:dyDescent="0.15">
      <c r="A3616" s="183" t="s">
        <v>20</v>
      </c>
      <c r="B3616" s="183" t="s">
        <v>54</v>
      </c>
      <c r="C3616" s="184"/>
      <c r="D3616" s="184"/>
      <c r="E3616" s="184"/>
      <c r="F3616" s="185">
        <v>45026</v>
      </c>
      <c r="G3616" s="183" t="s">
        <v>56</v>
      </c>
      <c r="H3616" s="186">
        <v>610000</v>
      </c>
      <c r="I3616" s="183" t="s">
        <v>19</v>
      </c>
      <c r="J3616" s="184"/>
      <c r="K3616" s="184"/>
      <c r="L3616" s="183">
        <v>2022</v>
      </c>
      <c r="M3616" s="184"/>
      <c r="N3616" s="183" t="s">
        <v>34</v>
      </c>
      <c r="O3616" s="184"/>
    </row>
    <row r="3617" spans="1:15" s="176" customFormat="1" ht="15" x14ac:dyDescent="0.15">
      <c r="A3617" s="183" t="s">
        <v>20</v>
      </c>
      <c r="B3617" s="183" t="s">
        <v>54</v>
      </c>
      <c r="C3617" s="184"/>
      <c r="D3617" s="184"/>
      <c r="E3617" s="184"/>
      <c r="F3617" s="185">
        <v>45026</v>
      </c>
      <c r="G3617" s="183" t="s">
        <v>55</v>
      </c>
      <c r="H3617" s="186">
        <v>1760000</v>
      </c>
      <c r="I3617" s="183" t="s">
        <v>19</v>
      </c>
      <c r="J3617" s="184"/>
      <c r="K3617" s="184"/>
      <c r="L3617" s="183">
        <v>2022</v>
      </c>
      <c r="M3617" s="184"/>
      <c r="N3617" s="183" t="s">
        <v>34</v>
      </c>
      <c r="O3617" s="184"/>
    </row>
    <row r="3618" spans="1:15" s="176" customFormat="1" ht="15" x14ac:dyDescent="0.15">
      <c r="A3618" s="183" t="s">
        <v>20</v>
      </c>
      <c r="B3618" s="183" t="s">
        <v>54</v>
      </c>
      <c r="C3618" s="184"/>
      <c r="D3618" s="184"/>
      <c r="E3618" s="184"/>
      <c r="F3618" s="185">
        <v>45026</v>
      </c>
      <c r="G3618" s="183" t="s">
        <v>57</v>
      </c>
      <c r="H3618" s="186">
        <v>240000</v>
      </c>
      <c r="I3618" s="183" t="s">
        <v>19</v>
      </c>
      <c r="J3618" s="184"/>
      <c r="K3618" s="184"/>
      <c r="L3618" s="183">
        <v>2022</v>
      </c>
      <c r="M3618" s="184"/>
      <c r="N3618" s="183" t="s">
        <v>34</v>
      </c>
      <c r="O3618" s="184"/>
    </row>
    <row r="3619" spans="1:15" s="176" customFormat="1" ht="15" x14ac:dyDescent="0.15">
      <c r="A3619" s="183" t="s">
        <v>20</v>
      </c>
      <c r="B3619" s="183" t="s">
        <v>54</v>
      </c>
      <c r="C3619" s="184"/>
      <c r="D3619" s="184"/>
      <c r="E3619" s="184"/>
      <c r="F3619" s="185">
        <v>45027</v>
      </c>
      <c r="G3619" s="183" t="s">
        <v>60</v>
      </c>
      <c r="H3619" s="186">
        <v>80000</v>
      </c>
      <c r="I3619" s="183" t="s">
        <v>33</v>
      </c>
      <c r="J3619" s="184"/>
      <c r="K3619" s="184"/>
      <c r="L3619" s="183">
        <v>2022</v>
      </c>
      <c r="M3619" s="184"/>
      <c r="N3619" s="183" t="s">
        <v>34</v>
      </c>
      <c r="O3619" s="184"/>
    </row>
    <row r="3620" spans="1:15" s="176" customFormat="1" ht="15" x14ac:dyDescent="0.15">
      <c r="A3620" s="183" t="s">
        <v>20</v>
      </c>
      <c r="B3620" s="183" t="s">
        <v>54</v>
      </c>
      <c r="C3620" s="184"/>
      <c r="D3620" s="184"/>
      <c r="E3620" s="184"/>
      <c r="F3620" s="185">
        <v>45027</v>
      </c>
      <c r="G3620" s="183" t="s">
        <v>58</v>
      </c>
      <c r="H3620" s="186">
        <v>2720000</v>
      </c>
      <c r="I3620" s="183" t="s">
        <v>19</v>
      </c>
      <c r="J3620" s="184"/>
      <c r="K3620" s="184"/>
      <c r="L3620" s="183">
        <v>2022</v>
      </c>
      <c r="M3620" s="184"/>
      <c r="N3620" s="183" t="s">
        <v>34</v>
      </c>
      <c r="O3620" s="184"/>
    </row>
    <row r="3621" spans="1:15" s="176" customFormat="1" ht="15" x14ac:dyDescent="0.15">
      <c r="A3621" s="183" t="s">
        <v>20</v>
      </c>
      <c r="B3621" s="183" t="s">
        <v>54</v>
      </c>
      <c r="C3621" s="184"/>
      <c r="D3621" s="184"/>
      <c r="E3621" s="184"/>
      <c r="F3621" s="185">
        <v>45027</v>
      </c>
      <c r="G3621" s="183" t="s">
        <v>55</v>
      </c>
      <c r="H3621" s="186">
        <v>3850000</v>
      </c>
      <c r="I3621" s="183" t="s">
        <v>19</v>
      </c>
      <c r="J3621" s="184"/>
      <c r="K3621" s="184"/>
      <c r="L3621" s="183">
        <v>2022</v>
      </c>
      <c r="M3621" s="184"/>
      <c r="N3621" s="183" t="s">
        <v>34</v>
      </c>
      <c r="O3621" s="184"/>
    </row>
    <row r="3622" spans="1:15" s="176" customFormat="1" ht="15" x14ac:dyDescent="0.15">
      <c r="A3622" s="183" t="s">
        <v>20</v>
      </c>
      <c r="B3622" s="183" t="s">
        <v>54</v>
      </c>
      <c r="C3622" s="184"/>
      <c r="D3622" s="184"/>
      <c r="E3622" s="184"/>
      <c r="F3622" s="185">
        <v>45027</v>
      </c>
      <c r="G3622" s="183" t="s">
        <v>57</v>
      </c>
      <c r="H3622" s="186">
        <v>140000</v>
      </c>
      <c r="I3622" s="183" t="s">
        <v>19</v>
      </c>
      <c r="J3622" s="184"/>
      <c r="K3622" s="184"/>
      <c r="L3622" s="183">
        <v>2022</v>
      </c>
      <c r="M3622" s="184"/>
      <c r="N3622" s="183" t="s">
        <v>34</v>
      </c>
      <c r="O3622" s="184"/>
    </row>
    <row r="3623" spans="1:15" s="176" customFormat="1" ht="15" x14ac:dyDescent="0.15">
      <c r="A3623" s="183" t="s">
        <v>20</v>
      </c>
      <c r="B3623" s="183" t="s">
        <v>54</v>
      </c>
      <c r="C3623" s="184"/>
      <c r="D3623" s="184"/>
      <c r="E3623" s="184"/>
      <c r="F3623" s="185">
        <v>45027</v>
      </c>
      <c r="G3623" s="183" t="s">
        <v>59</v>
      </c>
      <c r="H3623" s="186">
        <v>160000</v>
      </c>
      <c r="I3623" s="183" t="s">
        <v>19</v>
      </c>
      <c r="J3623" s="184"/>
      <c r="K3623" s="184"/>
      <c r="L3623" s="183">
        <v>2022</v>
      </c>
      <c r="M3623" s="184"/>
      <c r="N3623" s="183" t="s">
        <v>34</v>
      </c>
      <c r="O3623" s="184"/>
    </row>
    <row r="3624" spans="1:15" s="176" customFormat="1" ht="15" x14ac:dyDescent="0.15">
      <c r="A3624" s="183" t="s">
        <v>20</v>
      </c>
      <c r="B3624" s="183" t="s">
        <v>54</v>
      </c>
      <c r="C3624" s="184"/>
      <c r="D3624" s="184"/>
      <c r="E3624" s="184"/>
      <c r="F3624" s="185">
        <v>45027</v>
      </c>
      <c r="G3624" s="183" t="s">
        <v>56</v>
      </c>
      <c r="H3624" s="186">
        <v>330000</v>
      </c>
      <c r="I3624" s="183" t="s">
        <v>19</v>
      </c>
      <c r="J3624" s="184"/>
      <c r="K3624" s="184"/>
      <c r="L3624" s="183">
        <v>2022</v>
      </c>
      <c r="M3624" s="184"/>
      <c r="N3624" s="183" t="s">
        <v>34</v>
      </c>
      <c r="O3624" s="184"/>
    </row>
    <row r="3625" spans="1:15" s="176" customFormat="1" ht="15" x14ac:dyDescent="0.15">
      <c r="A3625" s="183" t="s">
        <v>20</v>
      </c>
      <c r="B3625" s="183" t="s">
        <v>54</v>
      </c>
      <c r="C3625" s="184"/>
      <c r="D3625" s="184"/>
      <c r="E3625" s="184"/>
      <c r="F3625" s="185">
        <v>45028</v>
      </c>
      <c r="G3625" s="183" t="s">
        <v>55</v>
      </c>
      <c r="H3625" s="186">
        <v>5630000</v>
      </c>
      <c r="I3625" s="183" t="s">
        <v>19</v>
      </c>
      <c r="J3625" s="184"/>
      <c r="K3625" s="184"/>
      <c r="L3625" s="183">
        <v>2022</v>
      </c>
      <c r="M3625" s="184"/>
      <c r="N3625" s="183" t="s">
        <v>34</v>
      </c>
      <c r="O3625" s="184"/>
    </row>
    <row r="3626" spans="1:15" s="176" customFormat="1" ht="15" x14ac:dyDescent="0.15">
      <c r="A3626" s="183" t="s">
        <v>20</v>
      </c>
      <c r="B3626" s="183" t="s">
        <v>54</v>
      </c>
      <c r="C3626" s="184"/>
      <c r="D3626" s="184"/>
      <c r="E3626" s="184"/>
      <c r="F3626" s="185">
        <v>45028</v>
      </c>
      <c r="G3626" s="183" t="s">
        <v>58</v>
      </c>
      <c r="H3626" s="186">
        <v>3080000</v>
      </c>
      <c r="I3626" s="183" t="s">
        <v>19</v>
      </c>
      <c r="J3626" s="184"/>
      <c r="K3626" s="184"/>
      <c r="L3626" s="183">
        <v>2022</v>
      </c>
      <c r="M3626" s="184"/>
      <c r="N3626" s="183" t="s">
        <v>34</v>
      </c>
      <c r="O3626" s="184"/>
    </row>
    <row r="3627" spans="1:15" s="176" customFormat="1" ht="15" x14ac:dyDescent="0.15">
      <c r="A3627" s="183" t="s">
        <v>20</v>
      </c>
      <c r="B3627" s="183" t="s">
        <v>54</v>
      </c>
      <c r="C3627" s="184"/>
      <c r="D3627" s="184"/>
      <c r="E3627" s="184"/>
      <c r="F3627" s="185">
        <v>45028</v>
      </c>
      <c r="G3627" s="183" t="s">
        <v>59</v>
      </c>
      <c r="H3627" s="186">
        <v>750000</v>
      </c>
      <c r="I3627" s="183" t="s">
        <v>19</v>
      </c>
      <c r="J3627" s="184"/>
      <c r="K3627" s="184"/>
      <c r="L3627" s="183">
        <v>2022</v>
      </c>
      <c r="M3627" s="184"/>
      <c r="N3627" s="183" t="s">
        <v>34</v>
      </c>
      <c r="O3627" s="184"/>
    </row>
    <row r="3628" spans="1:15" s="176" customFormat="1" ht="15" x14ac:dyDescent="0.15">
      <c r="A3628" s="183" t="s">
        <v>20</v>
      </c>
      <c r="B3628" s="183" t="s">
        <v>54</v>
      </c>
      <c r="C3628" s="184"/>
      <c r="D3628" s="184"/>
      <c r="E3628" s="184"/>
      <c r="F3628" s="185">
        <v>45028</v>
      </c>
      <c r="G3628" s="183" t="s">
        <v>56</v>
      </c>
      <c r="H3628" s="186">
        <v>2100000</v>
      </c>
      <c r="I3628" s="183" t="s">
        <v>19</v>
      </c>
      <c r="J3628" s="184"/>
      <c r="K3628" s="184"/>
      <c r="L3628" s="183">
        <v>2022</v>
      </c>
      <c r="M3628" s="184"/>
      <c r="N3628" s="183" t="s">
        <v>34</v>
      </c>
      <c r="O3628" s="184"/>
    </row>
    <row r="3629" spans="1:15" s="176" customFormat="1" ht="15" x14ac:dyDescent="0.15">
      <c r="A3629" s="183" t="s">
        <v>20</v>
      </c>
      <c r="B3629" s="183" t="s">
        <v>54</v>
      </c>
      <c r="C3629" s="184"/>
      <c r="D3629" s="184"/>
      <c r="E3629" s="184"/>
      <c r="F3629" s="185">
        <v>45028</v>
      </c>
      <c r="G3629" s="183" t="s">
        <v>60</v>
      </c>
      <c r="H3629" s="186">
        <v>80000</v>
      </c>
      <c r="I3629" s="183" t="s">
        <v>33</v>
      </c>
      <c r="J3629" s="184"/>
      <c r="K3629" s="184"/>
      <c r="L3629" s="183">
        <v>2022</v>
      </c>
      <c r="M3629" s="184"/>
      <c r="N3629" s="183" t="s">
        <v>34</v>
      </c>
      <c r="O3629" s="184"/>
    </row>
    <row r="3630" spans="1:15" s="176" customFormat="1" ht="15" x14ac:dyDescent="0.15">
      <c r="A3630" s="183" t="s">
        <v>20</v>
      </c>
      <c r="B3630" s="183" t="s">
        <v>54</v>
      </c>
      <c r="C3630" s="184"/>
      <c r="D3630" s="184"/>
      <c r="E3630" s="184"/>
      <c r="F3630" s="185">
        <v>45028</v>
      </c>
      <c r="G3630" s="183" t="s">
        <v>57</v>
      </c>
      <c r="H3630" s="186">
        <v>400000</v>
      </c>
      <c r="I3630" s="183" t="s">
        <v>19</v>
      </c>
      <c r="J3630" s="184"/>
      <c r="K3630" s="184"/>
      <c r="L3630" s="183">
        <v>2022</v>
      </c>
      <c r="M3630" s="184"/>
      <c r="N3630" s="183" t="s">
        <v>34</v>
      </c>
      <c r="O3630" s="184"/>
    </row>
    <row r="3631" spans="1:15" s="176" customFormat="1" ht="15" x14ac:dyDescent="0.15">
      <c r="A3631" s="183" t="s">
        <v>20</v>
      </c>
      <c r="B3631" s="183" t="s">
        <v>54</v>
      </c>
      <c r="C3631" s="184"/>
      <c r="D3631" s="184"/>
      <c r="E3631" s="184"/>
      <c r="F3631" s="185">
        <v>45029</v>
      </c>
      <c r="G3631" s="183" t="s">
        <v>56</v>
      </c>
      <c r="H3631" s="186">
        <v>180000</v>
      </c>
      <c r="I3631" s="183" t="s">
        <v>19</v>
      </c>
      <c r="J3631" s="184"/>
      <c r="K3631" s="184"/>
      <c r="L3631" s="183">
        <v>2022</v>
      </c>
      <c r="M3631" s="184"/>
      <c r="N3631" s="183" t="s">
        <v>34</v>
      </c>
      <c r="O3631" s="184"/>
    </row>
    <row r="3632" spans="1:15" s="176" customFormat="1" ht="15" x14ac:dyDescent="0.15">
      <c r="A3632" s="183" t="s">
        <v>20</v>
      </c>
      <c r="B3632" s="183" t="s">
        <v>54</v>
      </c>
      <c r="C3632" s="184"/>
      <c r="D3632" s="184"/>
      <c r="E3632" s="184"/>
      <c r="F3632" s="185">
        <v>45029</v>
      </c>
      <c r="G3632" s="183" t="s">
        <v>55</v>
      </c>
      <c r="H3632" s="186">
        <v>1420000</v>
      </c>
      <c r="I3632" s="183" t="s">
        <v>19</v>
      </c>
      <c r="J3632" s="184"/>
      <c r="K3632" s="184"/>
      <c r="L3632" s="183">
        <v>2022</v>
      </c>
      <c r="M3632" s="184"/>
      <c r="N3632" s="183" t="s">
        <v>34</v>
      </c>
      <c r="O3632" s="184"/>
    </row>
    <row r="3633" spans="1:15" s="176" customFormat="1" ht="15" x14ac:dyDescent="0.15">
      <c r="A3633" s="183" t="s">
        <v>20</v>
      </c>
      <c r="B3633" s="183" t="s">
        <v>54</v>
      </c>
      <c r="C3633" s="184"/>
      <c r="D3633" s="184"/>
      <c r="E3633" s="184"/>
      <c r="F3633" s="185">
        <v>45029</v>
      </c>
      <c r="G3633" s="183" t="s">
        <v>57</v>
      </c>
      <c r="H3633" s="186">
        <v>240000</v>
      </c>
      <c r="I3633" s="183" t="s">
        <v>19</v>
      </c>
      <c r="J3633" s="184"/>
      <c r="K3633" s="184"/>
      <c r="L3633" s="183">
        <v>2022</v>
      </c>
      <c r="M3633" s="184"/>
      <c r="N3633" s="183" t="s">
        <v>34</v>
      </c>
      <c r="O3633" s="184"/>
    </row>
    <row r="3634" spans="1:15" s="176" customFormat="1" ht="15" x14ac:dyDescent="0.15">
      <c r="A3634" s="183" t="s">
        <v>20</v>
      </c>
      <c r="B3634" s="183" t="s">
        <v>54</v>
      </c>
      <c r="C3634" s="184"/>
      <c r="D3634" s="184"/>
      <c r="E3634" s="184"/>
      <c r="F3634" s="185">
        <v>45029</v>
      </c>
      <c r="G3634" s="183" t="s">
        <v>58</v>
      </c>
      <c r="H3634" s="186">
        <v>2660000</v>
      </c>
      <c r="I3634" s="183" t="s">
        <v>19</v>
      </c>
      <c r="J3634" s="184"/>
      <c r="K3634" s="184"/>
      <c r="L3634" s="183">
        <v>2022</v>
      </c>
      <c r="M3634" s="184"/>
      <c r="N3634" s="183" t="s">
        <v>34</v>
      </c>
      <c r="O3634" s="184"/>
    </row>
    <row r="3635" spans="1:15" s="176" customFormat="1" ht="15" x14ac:dyDescent="0.15">
      <c r="A3635" s="183" t="s">
        <v>20</v>
      </c>
      <c r="B3635" s="183" t="s">
        <v>54</v>
      </c>
      <c r="C3635" s="184"/>
      <c r="D3635" s="184"/>
      <c r="E3635" s="184"/>
      <c r="F3635" s="185">
        <v>45029</v>
      </c>
      <c r="G3635" s="183" t="s">
        <v>60</v>
      </c>
      <c r="H3635" s="186">
        <v>40000</v>
      </c>
      <c r="I3635" s="183" t="s">
        <v>33</v>
      </c>
      <c r="J3635" s="184"/>
      <c r="K3635" s="184"/>
      <c r="L3635" s="183">
        <v>2022</v>
      </c>
      <c r="M3635" s="184"/>
      <c r="N3635" s="183" t="s">
        <v>34</v>
      </c>
      <c r="O3635" s="184"/>
    </row>
    <row r="3636" spans="1:15" s="176" customFormat="1" ht="15" x14ac:dyDescent="0.15">
      <c r="A3636" s="183" t="s">
        <v>20</v>
      </c>
      <c r="B3636" s="183" t="s">
        <v>54</v>
      </c>
      <c r="C3636" s="184"/>
      <c r="D3636" s="184"/>
      <c r="E3636" s="184"/>
      <c r="F3636" s="185">
        <v>45030</v>
      </c>
      <c r="G3636" s="183" t="s">
        <v>55</v>
      </c>
      <c r="H3636" s="186">
        <v>1160000</v>
      </c>
      <c r="I3636" s="183" t="s">
        <v>19</v>
      </c>
      <c r="J3636" s="184"/>
      <c r="K3636" s="184"/>
      <c r="L3636" s="183">
        <v>2022</v>
      </c>
      <c r="M3636" s="184"/>
      <c r="N3636" s="183" t="s">
        <v>34</v>
      </c>
      <c r="O3636" s="184"/>
    </row>
    <row r="3637" spans="1:15" s="176" customFormat="1" ht="15" x14ac:dyDescent="0.15">
      <c r="A3637" s="183" t="s">
        <v>20</v>
      </c>
      <c r="B3637" s="183" t="s">
        <v>54</v>
      </c>
      <c r="C3637" s="184"/>
      <c r="D3637" s="184"/>
      <c r="E3637" s="184"/>
      <c r="F3637" s="185">
        <v>45030</v>
      </c>
      <c r="G3637" s="183" t="s">
        <v>58</v>
      </c>
      <c r="H3637" s="186">
        <v>1550000</v>
      </c>
      <c r="I3637" s="183" t="s">
        <v>19</v>
      </c>
      <c r="J3637" s="184"/>
      <c r="K3637" s="184"/>
      <c r="L3637" s="183">
        <v>2022</v>
      </c>
      <c r="M3637" s="184"/>
      <c r="N3637" s="183" t="s">
        <v>34</v>
      </c>
      <c r="O3637" s="184"/>
    </row>
    <row r="3638" spans="1:15" s="176" customFormat="1" ht="15" x14ac:dyDescent="0.15">
      <c r="A3638" s="183" t="s">
        <v>20</v>
      </c>
      <c r="B3638" s="183" t="s">
        <v>54</v>
      </c>
      <c r="C3638" s="184"/>
      <c r="D3638" s="184"/>
      <c r="E3638" s="184"/>
      <c r="F3638" s="185">
        <v>45030</v>
      </c>
      <c r="G3638" s="183" t="s">
        <v>56</v>
      </c>
      <c r="H3638" s="186">
        <v>420000</v>
      </c>
      <c r="I3638" s="183" t="s">
        <v>19</v>
      </c>
      <c r="J3638" s="184"/>
      <c r="K3638" s="184"/>
      <c r="L3638" s="183">
        <v>2022</v>
      </c>
      <c r="M3638" s="184"/>
      <c r="N3638" s="183" t="s">
        <v>34</v>
      </c>
      <c r="O3638" s="184"/>
    </row>
    <row r="3639" spans="1:15" s="176" customFormat="1" ht="15" x14ac:dyDescent="0.15">
      <c r="A3639" s="183" t="s">
        <v>20</v>
      </c>
      <c r="B3639" s="183" t="s">
        <v>54</v>
      </c>
      <c r="C3639" s="184"/>
      <c r="D3639" s="184"/>
      <c r="E3639" s="184"/>
      <c r="F3639" s="185">
        <v>45030</v>
      </c>
      <c r="G3639" s="183" t="s">
        <v>57</v>
      </c>
      <c r="H3639" s="186">
        <v>310000</v>
      </c>
      <c r="I3639" s="183" t="s">
        <v>19</v>
      </c>
      <c r="J3639" s="184"/>
      <c r="K3639" s="184"/>
      <c r="L3639" s="183">
        <v>2022</v>
      </c>
      <c r="M3639" s="184"/>
      <c r="N3639" s="183" t="s">
        <v>34</v>
      </c>
      <c r="O3639" s="184"/>
    </row>
    <row r="3640" spans="1:15" s="176" customFormat="1" ht="15" x14ac:dyDescent="0.15">
      <c r="A3640" s="183" t="s">
        <v>20</v>
      </c>
      <c r="B3640" s="183" t="s">
        <v>54</v>
      </c>
      <c r="C3640" s="184"/>
      <c r="D3640" s="184"/>
      <c r="E3640" s="184"/>
      <c r="F3640" s="185">
        <v>45033</v>
      </c>
      <c r="G3640" s="183" t="s">
        <v>60</v>
      </c>
      <c r="H3640" s="186">
        <v>40000</v>
      </c>
      <c r="I3640" s="183" t="s">
        <v>33</v>
      </c>
      <c r="J3640" s="184"/>
      <c r="K3640" s="184"/>
      <c r="L3640" s="183">
        <v>2022</v>
      </c>
      <c r="M3640" s="184"/>
      <c r="N3640" s="183" t="s">
        <v>34</v>
      </c>
      <c r="O3640" s="183" t="s">
        <v>587</v>
      </c>
    </row>
    <row r="3641" spans="1:15" s="176" customFormat="1" ht="15" x14ac:dyDescent="0.15">
      <c r="A3641" s="183" t="s">
        <v>20</v>
      </c>
      <c r="B3641" s="183" t="s">
        <v>54</v>
      </c>
      <c r="C3641" s="184"/>
      <c r="D3641" s="184"/>
      <c r="E3641" s="184"/>
      <c r="F3641" s="185">
        <v>45033</v>
      </c>
      <c r="G3641" s="183" t="s">
        <v>58</v>
      </c>
      <c r="H3641" s="186">
        <v>2910000</v>
      </c>
      <c r="I3641" s="183" t="s">
        <v>19</v>
      </c>
      <c r="J3641" s="184"/>
      <c r="K3641" s="184"/>
      <c r="L3641" s="183">
        <v>2022</v>
      </c>
      <c r="M3641" s="184"/>
      <c r="N3641" s="183" t="s">
        <v>34</v>
      </c>
      <c r="O3641" s="183" t="s">
        <v>587</v>
      </c>
    </row>
    <row r="3642" spans="1:15" s="176" customFormat="1" ht="15" x14ac:dyDescent="0.15">
      <c r="A3642" s="183" t="s">
        <v>20</v>
      </c>
      <c r="B3642" s="183" t="s">
        <v>54</v>
      </c>
      <c r="C3642" s="184"/>
      <c r="D3642" s="184"/>
      <c r="E3642" s="184"/>
      <c r="F3642" s="185">
        <v>45033</v>
      </c>
      <c r="G3642" s="183" t="s">
        <v>55</v>
      </c>
      <c r="H3642" s="186">
        <v>1920000</v>
      </c>
      <c r="I3642" s="183" t="s">
        <v>19</v>
      </c>
      <c r="J3642" s="184"/>
      <c r="K3642" s="184"/>
      <c r="L3642" s="183">
        <v>2022</v>
      </c>
      <c r="M3642" s="184"/>
      <c r="N3642" s="183" t="s">
        <v>34</v>
      </c>
      <c r="O3642" s="183" t="s">
        <v>587</v>
      </c>
    </row>
    <row r="3643" spans="1:15" s="176" customFormat="1" ht="15" x14ac:dyDescent="0.15">
      <c r="A3643" s="183" t="s">
        <v>20</v>
      </c>
      <c r="B3643" s="183" t="s">
        <v>54</v>
      </c>
      <c r="C3643" s="184"/>
      <c r="D3643" s="184"/>
      <c r="E3643" s="184"/>
      <c r="F3643" s="185">
        <v>45033</v>
      </c>
      <c r="G3643" s="183" t="s">
        <v>56</v>
      </c>
      <c r="H3643" s="186">
        <v>680000</v>
      </c>
      <c r="I3643" s="183" t="s">
        <v>19</v>
      </c>
      <c r="J3643" s="184"/>
      <c r="K3643" s="184"/>
      <c r="L3643" s="183">
        <v>2022</v>
      </c>
      <c r="M3643" s="184"/>
      <c r="N3643" s="183" t="s">
        <v>34</v>
      </c>
      <c r="O3643" s="183" t="s">
        <v>587</v>
      </c>
    </row>
    <row r="3644" spans="1:15" s="176" customFormat="1" ht="15" x14ac:dyDescent="0.15">
      <c r="A3644" s="183" t="s">
        <v>20</v>
      </c>
      <c r="B3644" s="183" t="s">
        <v>54</v>
      </c>
      <c r="C3644" s="184"/>
      <c r="D3644" s="184"/>
      <c r="E3644" s="184"/>
      <c r="F3644" s="185">
        <v>45033</v>
      </c>
      <c r="G3644" s="183" t="s">
        <v>57</v>
      </c>
      <c r="H3644" s="186">
        <v>130000</v>
      </c>
      <c r="I3644" s="183" t="s">
        <v>19</v>
      </c>
      <c r="J3644" s="184"/>
      <c r="K3644" s="184"/>
      <c r="L3644" s="183">
        <v>2022</v>
      </c>
      <c r="M3644" s="184"/>
      <c r="N3644" s="183" t="s">
        <v>34</v>
      </c>
      <c r="O3644" s="183" t="s">
        <v>587</v>
      </c>
    </row>
    <row r="3645" spans="1:15" s="176" customFormat="1" ht="15" x14ac:dyDescent="0.15">
      <c r="A3645" s="183" t="s">
        <v>20</v>
      </c>
      <c r="B3645" s="183" t="s">
        <v>54</v>
      </c>
      <c r="C3645" s="184"/>
      <c r="D3645" s="184"/>
      <c r="E3645" s="184"/>
      <c r="F3645" s="185">
        <v>45033</v>
      </c>
      <c r="G3645" s="183" t="s">
        <v>59</v>
      </c>
      <c r="H3645" s="186">
        <v>400000</v>
      </c>
      <c r="I3645" s="183" t="s">
        <v>19</v>
      </c>
      <c r="J3645" s="184"/>
      <c r="K3645" s="184"/>
      <c r="L3645" s="183">
        <v>2022</v>
      </c>
      <c r="M3645" s="184"/>
      <c r="N3645" s="183" t="s">
        <v>34</v>
      </c>
      <c r="O3645" s="183" t="s">
        <v>587</v>
      </c>
    </row>
    <row r="3646" spans="1:15" s="176" customFormat="1" ht="15" x14ac:dyDescent="0.15">
      <c r="A3646" s="183" t="s">
        <v>20</v>
      </c>
      <c r="B3646" s="183" t="s">
        <v>54</v>
      </c>
      <c r="C3646" s="184"/>
      <c r="D3646" s="184"/>
      <c r="E3646" s="184"/>
      <c r="F3646" s="185">
        <v>45034</v>
      </c>
      <c r="G3646" s="183" t="s">
        <v>56</v>
      </c>
      <c r="H3646" s="186">
        <v>340000</v>
      </c>
      <c r="I3646" s="183" t="s">
        <v>19</v>
      </c>
      <c r="J3646" s="184"/>
      <c r="K3646" s="184"/>
      <c r="L3646" s="183">
        <v>2022</v>
      </c>
      <c r="M3646" s="184"/>
      <c r="N3646" s="183" t="s">
        <v>34</v>
      </c>
      <c r="O3646" s="184"/>
    </row>
    <row r="3647" spans="1:15" s="176" customFormat="1" ht="15" x14ac:dyDescent="0.15">
      <c r="A3647" s="183" t="s">
        <v>20</v>
      </c>
      <c r="B3647" s="183" t="s">
        <v>54</v>
      </c>
      <c r="C3647" s="184"/>
      <c r="D3647" s="184"/>
      <c r="E3647" s="184"/>
      <c r="F3647" s="185">
        <v>45034</v>
      </c>
      <c r="G3647" s="183" t="s">
        <v>60</v>
      </c>
      <c r="H3647" s="186">
        <v>80000</v>
      </c>
      <c r="I3647" s="183" t="s">
        <v>33</v>
      </c>
      <c r="J3647" s="184"/>
      <c r="K3647" s="184"/>
      <c r="L3647" s="183">
        <v>2022</v>
      </c>
      <c r="M3647" s="184"/>
      <c r="N3647" s="183" t="s">
        <v>34</v>
      </c>
      <c r="O3647" s="184"/>
    </row>
    <row r="3648" spans="1:15" s="176" customFormat="1" ht="15" x14ac:dyDescent="0.15">
      <c r="A3648" s="183" t="s">
        <v>20</v>
      </c>
      <c r="B3648" s="183" t="s">
        <v>54</v>
      </c>
      <c r="C3648" s="184"/>
      <c r="D3648" s="184"/>
      <c r="E3648" s="184"/>
      <c r="F3648" s="185">
        <v>45034</v>
      </c>
      <c r="G3648" s="183" t="s">
        <v>58</v>
      </c>
      <c r="H3648" s="186">
        <v>2230000</v>
      </c>
      <c r="I3648" s="183" t="s">
        <v>19</v>
      </c>
      <c r="J3648" s="184"/>
      <c r="K3648" s="184"/>
      <c r="L3648" s="183">
        <v>2022</v>
      </c>
      <c r="M3648" s="184"/>
      <c r="N3648" s="183" t="s">
        <v>34</v>
      </c>
      <c r="O3648" s="184"/>
    </row>
    <row r="3649" spans="1:15" s="176" customFormat="1" ht="15" x14ac:dyDescent="0.15">
      <c r="A3649" s="183" t="s">
        <v>20</v>
      </c>
      <c r="B3649" s="183" t="s">
        <v>54</v>
      </c>
      <c r="C3649" s="184"/>
      <c r="D3649" s="184"/>
      <c r="E3649" s="184"/>
      <c r="F3649" s="185">
        <v>45034</v>
      </c>
      <c r="G3649" s="183" t="s">
        <v>57</v>
      </c>
      <c r="H3649" s="186">
        <v>230000</v>
      </c>
      <c r="I3649" s="183" t="s">
        <v>19</v>
      </c>
      <c r="J3649" s="184"/>
      <c r="K3649" s="184"/>
      <c r="L3649" s="183">
        <v>2022</v>
      </c>
      <c r="M3649" s="184"/>
      <c r="N3649" s="183" t="s">
        <v>34</v>
      </c>
      <c r="O3649" s="184"/>
    </row>
    <row r="3650" spans="1:15" s="176" customFormat="1" ht="15" x14ac:dyDescent="0.15">
      <c r="A3650" s="183" t="s">
        <v>20</v>
      </c>
      <c r="B3650" s="183" t="s">
        <v>54</v>
      </c>
      <c r="C3650" s="184"/>
      <c r="D3650" s="184"/>
      <c r="E3650" s="184"/>
      <c r="F3650" s="185">
        <v>45034</v>
      </c>
      <c r="G3650" s="183" t="s">
        <v>59</v>
      </c>
      <c r="H3650" s="186">
        <v>550000</v>
      </c>
      <c r="I3650" s="183" t="s">
        <v>19</v>
      </c>
      <c r="J3650" s="184"/>
      <c r="K3650" s="184"/>
      <c r="L3650" s="183">
        <v>2022</v>
      </c>
      <c r="M3650" s="184"/>
      <c r="N3650" s="183" t="s">
        <v>34</v>
      </c>
      <c r="O3650" s="184"/>
    </row>
    <row r="3651" spans="1:15" s="176" customFormat="1" ht="15" x14ac:dyDescent="0.15">
      <c r="A3651" s="183" t="s">
        <v>20</v>
      </c>
      <c r="B3651" s="183" t="s">
        <v>54</v>
      </c>
      <c r="C3651" s="184"/>
      <c r="D3651" s="184"/>
      <c r="E3651" s="184"/>
      <c r="F3651" s="185">
        <v>45034</v>
      </c>
      <c r="G3651" s="183" t="s">
        <v>55</v>
      </c>
      <c r="H3651" s="186">
        <v>1830000</v>
      </c>
      <c r="I3651" s="183" t="s">
        <v>19</v>
      </c>
      <c r="J3651" s="184"/>
      <c r="K3651" s="184"/>
      <c r="L3651" s="183">
        <v>2022</v>
      </c>
      <c r="M3651" s="184"/>
      <c r="N3651" s="183" t="s">
        <v>34</v>
      </c>
      <c r="O3651" s="184"/>
    </row>
    <row r="3652" spans="1:15" s="176" customFormat="1" ht="15" x14ac:dyDescent="0.15">
      <c r="A3652" s="183" t="s">
        <v>20</v>
      </c>
      <c r="B3652" s="183" t="s">
        <v>54</v>
      </c>
      <c r="C3652" s="184"/>
      <c r="D3652" s="184"/>
      <c r="E3652" s="184"/>
      <c r="F3652" s="185">
        <v>45035</v>
      </c>
      <c r="G3652" s="183" t="s">
        <v>58</v>
      </c>
      <c r="H3652" s="186">
        <v>2020000</v>
      </c>
      <c r="I3652" s="183" t="s">
        <v>19</v>
      </c>
      <c r="J3652" s="184"/>
      <c r="K3652" s="184"/>
      <c r="L3652" s="183">
        <v>2022</v>
      </c>
      <c r="M3652" s="184"/>
      <c r="N3652" s="183" t="s">
        <v>34</v>
      </c>
      <c r="O3652" s="184"/>
    </row>
    <row r="3653" spans="1:15" s="176" customFormat="1" ht="15" x14ac:dyDescent="0.15">
      <c r="A3653" s="183" t="s">
        <v>20</v>
      </c>
      <c r="B3653" s="183" t="s">
        <v>54</v>
      </c>
      <c r="C3653" s="184"/>
      <c r="D3653" s="184"/>
      <c r="E3653" s="184"/>
      <c r="F3653" s="185">
        <v>45035</v>
      </c>
      <c r="G3653" s="183" t="s">
        <v>57</v>
      </c>
      <c r="H3653" s="186">
        <v>300000</v>
      </c>
      <c r="I3653" s="183" t="s">
        <v>19</v>
      </c>
      <c r="J3653" s="184"/>
      <c r="K3653" s="184"/>
      <c r="L3653" s="183">
        <v>2022</v>
      </c>
      <c r="M3653" s="184"/>
      <c r="N3653" s="183" t="s">
        <v>34</v>
      </c>
      <c r="O3653" s="184"/>
    </row>
    <row r="3654" spans="1:15" s="176" customFormat="1" ht="15" x14ac:dyDescent="0.15">
      <c r="A3654" s="183" t="s">
        <v>20</v>
      </c>
      <c r="B3654" s="183" t="s">
        <v>54</v>
      </c>
      <c r="C3654" s="184"/>
      <c r="D3654" s="184"/>
      <c r="E3654" s="184"/>
      <c r="F3654" s="185">
        <v>45035</v>
      </c>
      <c r="G3654" s="183" t="s">
        <v>55</v>
      </c>
      <c r="H3654" s="186">
        <v>2490000</v>
      </c>
      <c r="I3654" s="183" t="s">
        <v>19</v>
      </c>
      <c r="J3654" s="184"/>
      <c r="K3654" s="184"/>
      <c r="L3654" s="183">
        <v>2022</v>
      </c>
      <c r="M3654" s="184"/>
      <c r="N3654" s="183" t="s">
        <v>34</v>
      </c>
      <c r="O3654" s="184"/>
    </row>
    <row r="3655" spans="1:15" s="176" customFormat="1" ht="15" x14ac:dyDescent="0.15">
      <c r="A3655" s="183" t="s">
        <v>20</v>
      </c>
      <c r="B3655" s="183" t="s">
        <v>54</v>
      </c>
      <c r="C3655" s="184"/>
      <c r="D3655" s="184"/>
      <c r="E3655" s="184"/>
      <c r="F3655" s="185">
        <v>45035</v>
      </c>
      <c r="G3655" s="183" t="s">
        <v>59</v>
      </c>
      <c r="H3655" s="186">
        <v>630000</v>
      </c>
      <c r="I3655" s="183" t="s">
        <v>19</v>
      </c>
      <c r="J3655" s="184"/>
      <c r="K3655" s="184"/>
      <c r="L3655" s="183">
        <v>2022</v>
      </c>
      <c r="M3655" s="184"/>
      <c r="N3655" s="183" t="s">
        <v>34</v>
      </c>
      <c r="O3655" s="184"/>
    </row>
    <row r="3656" spans="1:15" s="176" customFormat="1" ht="15" x14ac:dyDescent="0.15">
      <c r="A3656" s="183" t="s">
        <v>20</v>
      </c>
      <c r="B3656" s="183" t="s">
        <v>54</v>
      </c>
      <c r="C3656" s="184"/>
      <c r="D3656" s="184"/>
      <c r="E3656" s="184"/>
      <c r="F3656" s="185">
        <v>45035</v>
      </c>
      <c r="G3656" s="183" t="s">
        <v>56</v>
      </c>
      <c r="H3656" s="186">
        <v>620000</v>
      </c>
      <c r="I3656" s="183" t="s">
        <v>19</v>
      </c>
      <c r="J3656" s="184"/>
      <c r="K3656" s="184"/>
      <c r="L3656" s="183">
        <v>2022</v>
      </c>
      <c r="M3656" s="184"/>
      <c r="N3656" s="183" t="s">
        <v>34</v>
      </c>
      <c r="O3656" s="184"/>
    </row>
    <row r="3657" spans="1:15" s="176" customFormat="1" ht="15" x14ac:dyDescent="0.15">
      <c r="A3657" s="183" t="s">
        <v>20</v>
      </c>
      <c r="B3657" s="183" t="s">
        <v>54</v>
      </c>
      <c r="C3657" s="184"/>
      <c r="D3657" s="184"/>
      <c r="E3657" s="184"/>
      <c r="F3657" s="185">
        <v>45036</v>
      </c>
      <c r="G3657" s="183" t="s">
        <v>57</v>
      </c>
      <c r="H3657" s="186">
        <v>270000</v>
      </c>
      <c r="I3657" s="183" t="s">
        <v>19</v>
      </c>
      <c r="J3657" s="184"/>
      <c r="K3657" s="184"/>
      <c r="L3657" s="183">
        <v>2022</v>
      </c>
      <c r="M3657" s="184"/>
      <c r="N3657" s="183" t="s">
        <v>34</v>
      </c>
      <c r="O3657" s="184"/>
    </row>
    <row r="3658" spans="1:15" s="176" customFormat="1" ht="15" x14ac:dyDescent="0.15">
      <c r="A3658" s="183" t="s">
        <v>20</v>
      </c>
      <c r="B3658" s="183" t="s">
        <v>54</v>
      </c>
      <c r="C3658" s="184"/>
      <c r="D3658" s="184"/>
      <c r="E3658" s="184"/>
      <c r="F3658" s="185">
        <v>45036</v>
      </c>
      <c r="G3658" s="183" t="s">
        <v>58</v>
      </c>
      <c r="H3658" s="186">
        <v>1530000</v>
      </c>
      <c r="I3658" s="183" t="s">
        <v>19</v>
      </c>
      <c r="J3658" s="184"/>
      <c r="K3658" s="184"/>
      <c r="L3658" s="183">
        <v>2022</v>
      </c>
      <c r="M3658" s="184"/>
      <c r="N3658" s="183" t="s">
        <v>34</v>
      </c>
      <c r="O3658" s="184"/>
    </row>
    <row r="3659" spans="1:15" s="176" customFormat="1" ht="15" x14ac:dyDescent="0.15">
      <c r="A3659" s="183" t="s">
        <v>20</v>
      </c>
      <c r="B3659" s="183" t="s">
        <v>54</v>
      </c>
      <c r="C3659" s="184"/>
      <c r="D3659" s="184"/>
      <c r="E3659" s="184"/>
      <c r="F3659" s="185">
        <v>45036</v>
      </c>
      <c r="G3659" s="183" t="s">
        <v>56</v>
      </c>
      <c r="H3659" s="186">
        <v>460000</v>
      </c>
      <c r="I3659" s="183" t="s">
        <v>19</v>
      </c>
      <c r="J3659" s="184"/>
      <c r="K3659" s="184"/>
      <c r="L3659" s="183">
        <v>2022</v>
      </c>
      <c r="M3659" s="184"/>
      <c r="N3659" s="183" t="s">
        <v>34</v>
      </c>
      <c r="O3659" s="184"/>
    </row>
    <row r="3660" spans="1:15" s="176" customFormat="1" ht="15" x14ac:dyDescent="0.15">
      <c r="A3660" s="183" t="s">
        <v>20</v>
      </c>
      <c r="B3660" s="183" t="s">
        <v>54</v>
      </c>
      <c r="C3660" s="184"/>
      <c r="D3660" s="184"/>
      <c r="E3660" s="184"/>
      <c r="F3660" s="185">
        <v>45036</v>
      </c>
      <c r="G3660" s="183" t="s">
        <v>55</v>
      </c>
      <c r="H3660" s="186">
        <v>1080000</v>
      </c>
      <c r="I3660" s="183" t="s">
        <v>19</v>
      </c>
      <c r="J3660" s="184"/>
      <c r="K3660" s="184"/>
      <c r="L3660" s="183">
        <v>2022</v>
      </c>
      <c r="M3660" s="184"/>
      <c r="N3660" s="183" t="s">
        <v>34</v>
      </c>
      <c r="O3660" s="184"/>
    </row>
    <row r="3661" spans="1:15" s="176" customFormat="1" ht="15" x14ac:dyDescent="0.15">
      <c r="A3661" s="183" t="s">
        <v>20</v>
      </c>
      <c r="B3661" s="183" t="s">
        <v>54</v>
      </c>
      <c r="C3661" s="184"/>
      <c r="D3661" s="184"/>
      <c r="E3661" s="184"/>
      <c r="F3661" s="185">
        <v>45037</v>
      </c>
      <c r="G3661" s="183" t="s">
        <v>56</v>
      </c>
      <c r="H3661" s="186">
        <v>170000</v>
      </c>
      <c r="I3661" s="183" t="s">
        <v>19</v>
      </c>
      <c r="J3661" s="184"/>
      <c r="K3661" s="184"/>
      <c r="L3661" s="183">
        <v>2022</v>
      </c>
      <c r="M3661" s="184"/>
      <c r="N3661" s="183" t="s">
        <v>34</v>
      </c>
      <c r="O3661" s="184"/>
    </row>
    <row r="3662" spans="1:15" s="176" customFormat="1" ht="15" x14ac:dyDescent="0.15">
      <c r="A3662" s="183" t="s">
        <v>20</v>
      </c>
      <c r="B3662" s="183" t="s">
        <v>54</v>
      </c>
      <c r="C3662" s="184"/>
      <c r="D3662" s="184"/>
      <c r="E3662" s="184"/>
      <c r="F3662" s="185">
        <v>45037</v>
      </c>
      <c r="G3662" s="183" t="s">
        <v>55</v>
      </c>
      <c r="H3662" s="186">
        <v>670000</v>
      </c>
      <c r="I3662" s="183" t="s">
        <v>19</v>
      </c>
      <c r="J3662" s="184"/>
      <c r="K3662" s="184"/>
      <c r="L3662" s="183">
        <v>2022</v>
      </c>
      <c r="M3662" s="184"/>
      <c r="N3662" s="183" t="s">
        <v>34</v>
      </c>
      <c r="O3662" s="184"/>
    </row>
    <row r="3663" spans="1:15" s="176" customFormat="1" ht="15" x14ac:dyDescent="0.15">
      <c r="A3663" s="183" t="s">
        <v>20</v>
      </c>
      <c r="B3663" s="183" t="s">
        <v>54</v>
      </c>
      <c r="C3663" s="184"/>
      <c r="D3663" s="184"/>
      <c r="E3663" s="184"/>
      <c r="F3663" s="185">
        <v>45037</v>
      </c>
      <c r="G3663" s="183" t="s">
        <v>58</v>
      </c>
      <c r="H3663" s="186">
        <v>2370000</v>
      </c>
      <c r="I3663" s="183" t="s">
        <v>19</v>
      </c>
      <c r="J3663" s="184"/>
      <c r="K3663" s="184"/>
      <c r="L3663" s="183">
        <v>2022</v>
      </c>
      <c r="M3663" s="184"/>
      <c r="N3663" s="183" t="s">
        <v>34</v>
      </c>
      <c r="O3663" s="184"/>
    </row>
    <row r="3664" spans="1:15" s="176" customFormat="1" ht="15" x14ac:dyDescent="0.15">
      <c r="A3664" s="183" t="s">
        <v>20</v>
      </c>
      <c r="B3664" s="183" t="s">
        <v>54</v>
      </c>
      <c r="C3664" s="184"/>
      <c r="D3664" s="184"/>
      <c r="E3664" s="184"/>
      <c r="F3664" s="185">
        <v>45037</v>
      </c>
      <c r="G3664" s="183" t="s">
        <v>549</v>
      </c>
      <c r="H3664" s="186">
        <v>80000</v>
      </c>
      <c r="I3664" s="183" t="s">
        <v>19</v>
      </c>
      <c r="J3664" s="184"/>
      <c r="K3664" s="184"/>
      <c r="L3664" s="183">
        <v>2022</v>
      </c>
      <c r="M3664" s="184"/>
      <c r="N3664" s="183" t="s">
        <v>34</v>
      </c>
      <c r="O3664" s="184"/>
    </row>
    <row r="3665" spans="1:15" s="176" customFormat="1" ht="15" x14ac:dyDescent="0.15">
      <c r="A3665" s="183" t="s">
        <v>20</v>
      </c>
      <c r="B3665" s="183" t="s">
        <v>54</v>
      </c>
      <c r="C3665" s="184"/>
      <c r="D3665" s="184"/>
      <c r="E3665" s="184"/>
      <c r="F3665" s="185">
        <v>45037</v>
      </c>
      <c r="G3665" s="183" t="s">
        <v>57</v>
      </c>
      <c r="H3665" s="186">
        <v>370000</v>
      </c>
      <c r="I3665" s="183" t="s">
        <v>19</v>
      </c>
      <c r="J3665" s="184"/>
      <c r="K3665" s="184"/>
      <c r="L3665" s="183">
        <v>2022</v>
      </c>
      <c r="M3665" s="184"/>
      <c r="N3665" s="183" t="s">
        <v>34</v>
      </c>
      <c r="O3665" s="184"/>
    </row>
    <row r="3666" spans="1:15" s="176" customFormat="1" ht="15" x14ac:dyDescent="0.15">
      <c r="A3666" s="183" t="s">
        <v>20</v>
      </c>
      <c r="B3666" s="183" t="s">
        <v>54</v>
      </c>
      <c r="C3666" s="184"/>
      <c r="D3666" s="184"/>
      <c r="E3666" s="184"/>
      <c r="F3666" s="185">
        <v>45040</v>
      </c>
      <c r="G3666" s="183" t="s">
        <v>57</v>
      </c>
      <c r="H3666" s="186">
        <v>270000</v>
      </c>
      <c r="I3666" s="183" t="s">
        <v>19</v>
      </c>
      <c r="J3666" s="184"/>
      <c r="K3666" s="184"/>
      <c r="L3666" s="183">
        <v>2022</v>
      </c>
      <c r="M3666" s="184"/>
      <c r="N3666" s="183" t="s">
        <v>34</v>
      </c>
      <c r="O3666" s="184"/>
    </row>
    <row r="3667" spans="1:15" s="176" customFormat="1" ht="15" x14ac:dyDescent="0.15">
      <c r="A3667" s="183" t="s">
        <v>20</v>
      </c>
      <c r="B3667" s="183" t="s">
        <v>54</v>
      </c>
      <c r="C3667" s="184"/>
      <c r="D3667" s="184"/>
      <c r="E3667" s="184"/>
      <c r="F3667" s="185">
        <v>45040</v>
      </c>
      <c r="G3667" s="183" t="s">
        <v>56</v>
      </c>
      <c r="H3667" s="186">
        <v>370000</v>
      </c>
      <c r="I3667" s="183" t="s">
        <v>19</v>
      </c>
      <c r="J3667" s="184"/>
      <c r="K3667" s="184"/>
      <c r="L3667" s="183">
        <v>2022</v>
      </c>
      <c r="M3667" s="184"/>
      <c r="N3667" s="183" t="s">
        <v>34</v>
      </c>
      <c r="O3667" s="184"/>
    </row>
    <row r="3668" spans="1:15" s="176" customFormat="1" ht="15" x14ac:dyDescent="0.15">
      <c r="A3668" s="183" t="s">
        <v>20</v>
      </c>
      <c r="B3668" s="183" t="s">
        <v>54</v>
      </c>
      <c r="C3668" s="184"/>
      <c r="D3668" s="184"/>
      <c r="E3668" s="184"/>
      <c r="F3668" s="185">
        <v>45040</v>
      </c>
      <c r="G3668" s="183" t="s">
        <v>55</v>
      </c>
      <c r="H3668" s="186">
        <v>1190000</v>
      </c>
      <c r="I3668" s="183" t="s">
        <v>19</v>
      </c>
      <c r="J3668" s="184"/>
      <c r="K3668" s="184"/>
      <c r="L3668" s="183">
        <v>2022</v>
      </c>
      <c r="M3668" s="184"/>
      <c r="N3668" s="183" t="s">
        <v>34</v>
      </c>
      <c r="O3668" s="184"/>
    </row>
    <row r="3669" spans="1:15" s="176" customFormat="1" ht="15" x14ac:dyDescent="0.15">
      <c r="A3669" s="183" t="s">
        <v>20</v>
      </c>
      <c r="B3669" s="183" t="s">
        <v>54</v>
      </c>
      <c r="C3669" s="184"/>
      <c r="D3669" s="184"/>
      <c r="E3669" s="184"/>
      <c r="F3669" s="185">
        <v>45040</v>
      </c>
      <c r="G3669" s="183" t="s">
        <v>58</v>
      </c>
      <c r="H3669" s="186">
        <v>3130000</v>
      </c>
      <c r="I3669" s="183" t="s">
        <v>19</v>
      </c>
      <c r="J3669" s="184"/>
      <c r="K3669" s="184"/>
      <c r="L3669" s="183">
        <v>2022</v>
      </c>
      <c r="M3669" s="184"/>
      <c r="N3669" s="183" t="s">
        <v>34</v>
      </c>
      <c r="O3669" s="184"/>
    </row>
    <row r="3670" spans="1:15" s="176" customFormat="1" ht="15" x14ac:dyDescent="0.15">
      <c r="A3670" s="183" t="s">
        <v>20</v>
      </c>
      <c r="B3670" s="183" t="s">
        <v>54</v>
      </c>
      <c r="C3670" s="184"/>
      <c r="D3670" s="184"/>
      <c r="E3670" s="184"/>
      <c r="F3670" s="185">
        <v>45040</v>
      </c>
      <c r="G3670" s="183" t="s">
        <v>59</v>
      </c>
      <c r="H3670" s="186">
        <v>630000</v>
      </c>
      <c r="I3670" s="183" t="s">
        <v>19</v>
      </c>
      <c r="J3670" s="184"/>
      <c r="K3670" s="184"/>
      <c r="L3670" s="183">
        <v>2022</v>
      </c>
      <c r="M3670" s="184"/>
      <c r="N3670" s="183" t="s">
        <v>34</v>
      </c>
      <c r="O3670" s="184"/>
    </row>
    <row r="3671" spans="1:15" s="176" customFormat="1" ht="15" x14ac:dyDescent="0.15">
      <c r="A3671" s="183" t="s">
        <v>20</v>
      </c>
      <c r="B3671" s="183" t="s">
        <v>54</v>
      </c>
      <c r="C3671" s="184"/>
      <c r="D3671" s="184"/>
      <c r="E3671" s="184"/>
      <c r="F3671" s="185">
        <v>45041</v>
      </c>
      <c r="G3671" s="183" t="s">
        <v>60</v>
      </c>
      <c r="H3671" s="186">
        <v>40000</v>
      </c>
      <c r="I3671" s="183" t="s">
        <v>33</v>
      </c>
      <c r="J3671" s="184"/>
      <c r="K3671" s="184"/>
      <c r="L3671" s="183">
        <v>2022</v>
      </c>
      <c r="M3671" s="184"/>
      <c r="N3671" s="183" t="s">
        <v>34</v>
      </c>
      <c r="O3671" s="184"/>
    </row>
    <row r="3672" spans="1:15" s="176" customFormat="1" ht="15" x14ac:dyDescent="0.15">
      <c r="A3672" s="183" t="s">
        <v>20</v>
      </c>
      <c r="B3672" s="183" t="s">
        <v>54</v>
      </c>
      <c r="C3672" s="184"/>
      <c r="D3672" s="184"/>
      <c r="E3672" s="184"/>
      <c r="F3672" s="185">
        <v>45041</v>
      </c>
      <c r="G3672" s="183" t="s">
        <v>55</v>
      </c>
      <c r="H3672" s="186">
        <v>1960000</v>
      </c>
      <c r="I3672" s="183" t="s">
        <v>19</v>
      </c>
      <c r="J3672" s="184"/>
      <c r="K3672" s="184"/>
      <c r="L3672" s="183">
        <v>2022</v>
      </c>
      <c r="M3672" s="184"/>
      <c r="N3672" s="183" t="s">
        <v>34</v>
      </c>
      <c r="O3672" s="184"/>
    </row>
    <row r="3673" spans="1:15" s="176" customFormat="1" ht="15" x14ac:dyDescent="0.15">
      <c r="A3673" s="183" t="s">
        <v>20</v>
      </c>
      <c r="B3673" s="183" t="s">
        <v>54</v>
      </c>
      <c r="C3673" s="184"/>
      <c r="D3673" s="184"/>
      <c r="E3673" s="184"/>
      <c r="F3673" s="185">
        <v>45041</v>
      </c>
      <c r="G3673" s="183" t="s">
        <v>58</v>
      </c>
      <c r="H3673" s="186">
        <v>3970000</v>
      </c>
      <c r="I3673" s="183" t="s">
        <v>19</v>
      </c>
      <c r="J3673" s="184"/>
      <c r="K3673" s="184"/>
      <c r="L3673" s="183">
        <v>2022</v>
      </c>
      <c r="M3673" s="184"/>
      <c r="N3673" s="183" t="s">
        <v>34</v>
      </c>
      <c r="O3673" s="184"/>
    </row>
    <row r="3674" spans="1:15" s="176" customFormat="1" ht="15" x14ac:dyDescent="0.15">
      <c r="A3674" s="183" t="s">
        <v>20</v>
      </c>
      <c r="B3674" s="183" t="s">
        <v>54</v>
      </c>
      <c r="C3674" s="184"/>
      <c r="D3674" s="184"/>
      <c r="E3674" s="184"/>
      <c r="F3674" s="185">
        <v>45041</v>
      </c>
      <c r="G3674" s="183" t="s">
        <v>57</v>
      </c>
      <c r="H3674" s="186">
        <v>360000</v>
      </c>
      <c r="I3674" s="183" t="s">
        <v>19</v>
      </c>
      <c r="J3674" s="184"/>
      <c r="K3674" s="184"/>
      <c r="L3674" s="183">
        <v>2022</v>
      </c>
      <c r="M3674" s="184"/>
      <c r="N3674" s="183" t="s">
        <v>34</v>
      </c>
      <c r="O3674" s="184"/>
    </row>
    <row r="3675" spans="1:15" s="176" customFormat="1" ht="15" x14ac:dyDescent="0.15">
      <c r="A3675" s="183" t="s">
        <v>20</v>
      </c>
      <c r="B3675" s="183" t="s">
        <v>54</v>
      </c>
      <c r="C3675" s="184"/>
      <c r="D3675" s="184"/>
      <c r="E3675" s="184"/>
      <c r="F3675" s="185">
        <v>45041</v>
      </c>
      <c r="G3675" s="183" t="s">
        <v>59</v>
      </c>
      <c r="H3675" s="186">
        <v>1510000</v>
      </c>
      <c r="I3675" s="183" t="s">
        <v>19</v>
      </c>
      <c r="J3675" s="184"/>
      <c r="K3675" s="184"/>
      <c r="L3675" s="183">
        <v>2022</v>
      </c>
      <c r="M3675" s="184"/>
      <c r="N3675" s="183" t="s">
        <v>34</v>
      </c>
      <c r="O3675" s="184"/>
    </row>
    <row r="3676" spans="1:15" s="176" customFormat="1" ht="15" x14ac:dyDescent="0.15">
      <c r="A3676" s="183" t="s">
        <v>20</v>
      </c>
      <c r="B3676" s="183" t="s">
        <v>54</v>
      </c>
      <c r="C3676" s="184"/>
      <c r="D3676" s="184"/>
      <c r="E3676" s="184"/>
      <c r="F3676" s="185">
        <v>45041</v>
      </c>
      <c r="G3676" s="183" t="s">
        <v>56</v>
      </c>
      <c r="H3676" s="186">
        <v>560000</v>
      </c>
      <c r="I3676" s="183" t="s">
        <v>19</v>
      </c>
      <c r="J3676" s="184"/>
      <c r="K3676" s="184"/>
      <c r="L3676" s="183">
        <v>2022</v>
      </c>
      <c r="M3676" s="184"/>
      <c r="N3676" s="183" t="s">
        <v>34</v>
      </c>
      <c r="O3676" s="184"/>
    </row>
    <row r="3677" spans="1:15" s="176" customFormat="1" ht="15" x14ac:dyDescent="0.15">
      <c r="A3677" s="183" t="s">
        <v>20</v>
      </c>
      <c r="B3677" s="183" t="s">
        <v>54</v>
      </c>
      <c r="C3677" s="184"/>
      <c r="D3677" s="184"/>
      <c r="E3677" s="184"/>
      <c r="F3677" s="185">
        <v>45042</v>
      </c>
      <c r="G3677" s="183" t="s">
        <v>59</v>
      </c>
      <c r="H3677" s="186">
        <v>1050000</v>
      </c>
      <c r="I3677" s="183" t="s">
        <v>19</v>
      </c>
      <c r="J3677" s="184"/>
      <c r="K3677" s="184"/>
      <c r="L3677" s="183">
        <v>2022</v>
      </c>
      <c r="M3677" s="184"/>
      <c r="N3677" s="183" t="s">
        <v>34</v>
      </c>
      <c r="O3677" s="184"/>
    </row>
    <row r="3678" spans="1:15" s="176" customFormat="1" ht="15" x14ac:dyDescent="0.15">
      <c r="A3678" s="183" t="s">
        <v>20</v>
      </c>
      <c r="B3678" s="183" t="s">
        <v>54</v>
      </c>
      <c r="C3678" s="184"/>
      <c r="D3678" s="184"/>
      <c r="E3678" s="184"/>
      <c r="F3678" s="185">
        <v>45042</v>
      </c>
      <c r="G3678" s="183" t="s">
        <v>58</v>
      </c>
      <c r="H3678" s="186">
        <v>5800000</v>
      </c>
      <c r="I3678" s="183" t="s">
        <v>19</v>
      </c>
      <c r="J3678" s="184"/>
      <c r="K3678" s="184"/>
      <c r="L3678" s="183">
        <v>2022</v>
      </c>
      <c r="M3678" s="184"/>
      <c r="N3678" s="183" t="s">
        <v>34</v>
      </c>
      <c r="O3678" s="184"/>
    </row>
    <row r="3679" spans="1:15" s="176" customFormat="1" ht="15" x14ac:dyDescent="0.15">
      <c r="A3679" s="183" t="s">
        <v>20</v>
      </c>
      <c r="B3679" s="183" t="s">
        <v>54</v>
      </c>
      <c r="C3679" s="184"/>
      <c r="D3679" s="184"/>
      <c r="E3679" s="184"/>
      <c r="F3679" s="185">
        <v>45042</v>
      </c>
      <c r="G3679" s="183" t="s">
        <v>57</v>
      </c>
      <c r="H3679" s="186">
        <v>160000</v>
      </c>
      <c r="I3679" s="183" t="s">
        <v>19</v>
      </c>
      <c r="J3679" s="184"/>
      <c r="K3679" s="184"/>
      <c r="L3679" s="183">
        <v>2022</v>
      </c>
      <c r="M3679" s="184"/>
      <c r="N3679" s="183" t="s">
        <v>34</v>
      </c>
      <c r="O3679" s="184"/>
    </row>
    <row r="3680" spans="1:15" s="176" customFormat="1" ht="15" x14ac:dyDescent="0.15">
      <c r="A3680" s="183" t="s">
        <v>20</v>
      </c>
      <c r="B3680" s="183" t="s">
        <v>54</v>
      </c>
      <c r="C3680" s="184"/>
      <c r="D3680" s="184"/>
      <c r="E3680" s="184"/>
      <c r="F3680" s="185">
        <v>45042</v>
      </c>
      <c r="G3680" s="183" t="s">
        <v>56</v>
      </c>
      <c r="H3680" s="186">
        <v>220000</v>
      </c>
      <c r="I3680" s="183" t="s">
        <v>19</v>
      </c>
      <c r="J3680" s="184"/>
      <c r="K3680" s="184"/>
      <c r="L3680" s="183">
        <v>2022</v>
      </c>
      <c r="M3680" s="184"/>
      <c r="N3680" s="183" t="s">
        <v>34</v>
      </c>
      <c r="O3680" s="184"/>
    </row>
    <row r="3681" spans="1:15" s="176" customFormat="1" ht="15" x14ac:dyDescent="0.15">
      <c r="A3681" s="183" t="s">
        <v>20</v>
      </c>
      <c r="B3681" s="183" t="s">
        <v>54</v>
      </c>
      <c r="C3681" s="184"/>
      <c r="D3681" s="184"/>
      <c r="E3681" s="184"/>
      <c r="F3681" s="185">
        <v>45042</v>
      </c>
      <c r="G3681" s="183" t="s">
        <v>55</v>
      </c>
      <c r="H3681" s="186">
        <v>2520000</v>
      </c>
      <c r="I3681" s="183" t="s">
        <v>19</v>
      </c>
      <c r="J3681" s="184"/>
      <c r="K3681" s="184"/>
      <c r="L3681" s="183">
        <v>2022</v>
      </c>
      <c r="M3681" s="184"/>
      <c r="N3681" s="183" t="s">
        <v>34</v>
      </c>
      <c r="O3681" s="184"/>
    </row>
    <row r="3682" spans="1:15" s="176" customFormat="1" ht="15" x14ac:dyDescent="0.15">
      <c r="A3682" s="183" t="s">
        <v>20</v>
      </c>
      <c r="B3682" s="183" t="s">
        <v>54</v>
      </c>
      <c r="C3682" s="184"/>
      <c r="D3682" s="184"/>
      <c r="E3682" s="184"/>
      <c r="F3682" s="185">
        <v>45043</v>
      </c>
      <c r="G3682" s="183" t="s">
        <v>57</v>
      </c>
      <c r="H3682" s="186">
        <v>140000</v>
      </c>
      <c r="I3682" s="183" t="s">
        <v>19</v>
      </c>
      <c r="J3682" s="184"/>
      <c r="K3682" s="184"/>
      <c r="L3682" s="183">
        <v>2022</v>
      </c>
      <c r="M3682" s="184"/>
      <c r="N3682" s="183" t="s">
        <v>34</v>
      </c>
      <c r="O3682" s="184"/>
    </row>
    <row r="3683" spans="1:15" s="176" customFormat="1" ht="15" x14ac:dyDescent="0.15">
      <c r="A3683" s="183" t="s">
        <v>20</v>
      </c>
      <c r="B3683" s="183" t="s">
        <v>54</v>
      </c>
      <c r="C3683" s="184"/>
      <c r="D3683" s="184"/>
      <c r="E3683" s="184"/>
      <c r="F3683" s="185">
        <v>45043</v>
      </c>
      <c r="G3683" s="183" t="s">
        <v>58</v>
      </c>
      <c r="H3683" s="186">
        <v>4520000</v>
      </c>
      <c r="I3683" s="183" t="s">
        <v>19</v>
      </c>
      <c r="J3683" s="184"/>
      <c r="K3683" s="184"/>
      <c r="L3683" s="183">
        <v>2022</v>
      </c>
      <c r="M3683" s="184"/>
      <c r="N3683" s="183" t="s">
        <v>34</v>
      </c>
      <c r="O3683" s="184"/>
    </row>
    <row r="3684" spans="1:15" s="176" customFormat="1" ht="15" x14ac:dyDescent="0.15">
      <c r="A3684" s="183" t="s">
        <v>20</v>
      </c>
      <c r="B3684" s="183" t="s">
        <v>54</v>
      </c>
      <c r="C3684" s="184"/>
      <c r="D3684" s="184"/>
      <c r="E3684" s="184"/>
      <c r="F3684" s="185">
        <v>45043</v>
      </c>
      <c r="G3684" s="183" t="s">
        <v>56</v>
      </c>
      <c r="H3684" s="186">
        <v>370000</v>
      </c>
      <c r="I3684" s="183" t="s">
        <v>19</v>
      </c>
      <c r="J3684" s="184"/>
      <c r="K3684" s="184"/>
      <c r="L3684" s="183">
        <v>2022</v>
      </c>
      <c r="M3684" s="184"/>
      <c r="N3684" s="183" t="s">
        <v>34</v>
      </c>
      <c r="O3684" s="184"/>
    </row>
    <row r="3685" spans="1:15" s="176" customFormat="1" ht="15" x14ac:dyDescent="0.15">
      <c r="A3685" s="183" t="s">
        <v>20</v>
      </c>
      <c r="B3685" s="183" t="s">
        <v>54</v>
      </c>
      <c r="C3685" s="184"/>
      <c r="D3685" s="184"/>
      <c r="E3685" s="184"/>
      <c r="F3685" s="185">
        <v>45043</v>
      </c>
      <c r="G3685" s="183" t="s">
        <v>55</v>
      </c>
      <c r="H3685" s="186">
        <v>700000</v>
      </c>
      <c r="I3685" s="183" t="s">
        <v>19</v>
      </c>
      <c r="J3685" s="184"/>
      <c r="K3685" s="184"/>
      <c r="L3685" s="183">
        <v>2022</v>
      </c>
      <c r="M3685" s="184"/>
      <c r="N3685" s="183" t="s">
        <v>34</v>
      </c>
      <c r="O3685" s="184"/>
    </row>
    <row r="3686" spans="1:15" s="176" customFormat="1" ht="15" x14ac:dyDescent="0.15">
      <c r="A3686" s="183" t="s">
        <v>20</v>
      </c>
      <c r="B3686" s="183" t="s">
        <v>54</v>
      </c>
      <c r="C3686" s="184"/>
      <c r="D3686" s="184"/>
      <c r="E3686" s="184"/>
      <c r="F3686" s="185">
        <v>45044</v>
      </c>
      <c r="G3686" s="183" t="s">
        <v>55</v>
      </c>
      <c r="H3686" s="186">
        <v>510000</v>
      </c>
      <c r="I3686" s="183" t="s">
        <v>19</v>
      </c>
      <c r="J3686" s="184"/>
      <c r="K3686" s="184"/>
      <c r="L3686" s="183">
        <v>2022</v>
      </c>
      <c r="M3686" s="183" t="s">
        <v>565</v>
      </c>
      <c r="N3686" s="183" t="s">
        <v>34</v>
      </c>
      <c r="O3686" s="184"/>
    </row>
    <row r="3687" spans="1:15" s="176" customFormat="1" ht="15" x14ac:dyDescent="0.15">
      <c r="A3687" s="183" t="s">
        <v>20</v>
      </c>
      <c r="B3687" s="183" t="s">
        <v>54</v>
      </c>
      <c r="C3687" s="184"/>
      <c r="D3687" s="184"/>
      <c r="E3687" s="184"/>
      <c r="F3687" s="185">
        <v>45044</v>
      </c>
      <c r="G3687" s="183" t="s">
        <v>58</v>
      </c>
      <c r="H3687" s="186">
        <v>6690000</v>
      </c>
      <c r="I3687" s="183" t="s">
        <v>19</v>
      </c>
      <c r="J3687" s="184"/>
      <c r="K3687" s="184"/>
      <c r="L3687" s="183">
        <v>2022</v>
      </c>
      <c r="M3687" s="183" t="s">
        <v>565</v>
      </c>
      <c r="N3687" s="183" t="s">
        <v>34</v>
      </c>
      <c r="O3687" s="184"/>
    </row>
    <row r="3688" spans="1:15" s="176" customFormat="1" ht="15" x14ac:dyDescent="0.15">
      <c r="A3688" s="183" t="s">
        <v>20</v>
      </c>
      <c r="B3688" s="183" t="s">
        <v>54</v>
      </c>
      <c r="C3688" s="184"/>
      <c r="D3688" s="184"/>
      <c r="E3688" s="184"/>
      <c r="F3688" s="185">
        <v>45044</v>
      </c>
      <c r="G3688" s="183" t="s">
        <v>57</v>
      </c>
      <c r="H3688" s="186">
        <v>410000</v>
      </c>
      <c r="I3688" s="183" t="s">
        <v>19</v>
      </c>
      <c r="J3688" s="184"/>
      <c r="K3688" s="184"/>
      <c r="L3688" s="183">
        <v>2022</v>
      </c>
      <c r="M3688" s="183" t="s">
        <v>565</v>
      </c>
      <c r="N3688" s="183" t="s">
        <v>34</v>
      </c>
      <c r="O3688" s="184"/>
    </row>
    <row r="3689" spans="1:15" s="176" customFormat="1" ht="15" x14ac:dyDescent="0.15">
      <c r="A3689" s="183" t="s">
        <v>20</v>
      </c>
      <c r="B3689" s="183" t="s">
        <v>54</v>
      </c>
      <c r="C3689" s="184"/>
      <c r="D3689" s="184"/>
      <c r="E3689" s="184"/>
      <c r="F3689" s="185">
        <v>45044</v>
      </c>
      <c r="G3689" s="183" t="s">
        <v>56</v>
      </c>
      <c r="H3689" s="186">
        <v>90000</v>
      </c>
      <c r="I3689" s="183" t="s">
        <v>19</v>
      </c>
      <c r="J3689" s="184"/>
      <c r="K3689" s="184"/>
      <c r="L3689" s="183">
        <v>2022</v>
      </c>
      <c r="M3689" s="183" t="s">
        <v>565</v>
      </c>
      <c r="N3689" s="183" t="s">
        <v>34</v>
      </c>
      <c r="O3689" s="184"/>
    </row>
    <row r="3690" spans="1:15" s="176" customFormat="1" ht="15" x14ac:dyDescent="0.15">
      <c r="A3690" s="183" t="s">
        <v>20</v>
      </c>
      <c r="B3690" s="183" t="s">
        <v>54</v>
      </c>
      <c r="C3690" s="184"/>
      <c r="D3690" s="184"/>
      <c r="E3690" s="184"/>
      <c r="F3690" s="185">
        <v>45047</v>
      </c>
      <c r="G3690" s="183" t="s">
        <v>58</v>
      </c>
      <c r="H3690" s="186">
        <v>9800000</v>
      </c>
      <c r="I3690" s="183" t="s">
        <v>19</v>
      </c>
      <c r="J3690" s="184"/>
      <c r="K3690" s="184"/>
      <c r="L3690" s="183">
        <v>2022</v>
      </c>
      <c r="M3690" s="184"/>
      <c r="N3690" s="183" t="s">
        <v>34</v>
      </c>
      <c r="O3690" s="184"/>
    </row>
    <row r="3691" spans="1:15" s="176" customFormat="1" ht="15" x14ac:dyDescent="0.15">
      <c r="A3691" s="183" t="s">
        <v>20</v>
      </c>
      <c r="B3691" s="183" t="s">
        <v>54</v>
      </c>
      <c r="C3691" s="184"/>
      <c r="D3691" s="184"/>
      <c r="E3691" s="184"/>
      <c r="F3691" s="185">
        <v>45047</v>
      </c>
      <c r="G3691" s="183" t="s">
        <v>59</v>
      </c>
      <c r="H3691" s="186">
        <v>1390000</v>
      </c>
      <c r="I3691" s="183" t="s">
        <v>19</v>
      </c>
      <c r="J3691" s="184"/>
      <c r="K3691" s="184"/>
      <c r="L3691" s="183">
        <v>2022</v>
      </c>
      <c r="M3691" s="184"/>
      <c r="N3691" s="183" t="s">
        <v>34</v>
      </c>
      <c r="O3691" s="184"/>
    </row>
    <row r="3692" spans="1:15" s="176" customFormat="1" ht="15" x14ac:dyDescent="0.15">
      <c r="A3692" s="183" t="s">
        <v>20</v>
      </c>
      <c r="B3692" s="183" t="s">
        <v>54</v>
      </c>
      <c r="C3692" s="184"/>
      <c r="D3692" s="184"/>
      <c r="E3692" s="184"/>
      <c r="F3692" s="185">
        <v>45047</v>
      </c>
      <c r="G3692" s="183" t="s">
        <v>55</v>
      </c>
      <c r="H3692" s="186">
        <v>880000</v>
      </c>
      <c r="I3692" s="183" t="s">
        <v>19</v>
      </c>
      <c r="J3692" s="184"/>
      <c r="K3692" s="184"/>
      <c r="L3692" s="183">
        <v>2022</v>
      </c>
      <c r="M3692" s="184"/>
      <c r="N3692" s="183" t="s">
        <v>34</v>
      </c>
      <c r="O3692" s="184"/>
    </row>
    <row r="3693" spans="1:15" s="176" customFormat="1" ht="15" x14ac:dyDescent="0.15">
      <c r="A3693" s="183" t="s">
        <v>20</v>
      </c>
      <c r="B3693" s="183" t="s">
        <v>54</v>
      </c>
      <c r="C3693" s="184"/>
      <c r="D3693" s="184"/>
      <c r="E3693" s="184"/>
      <c r="F3693" s="185">
        <v>45047</v>
      </c>
      <c r="G3693" s="183" t="s">
        <v>57</v>
      </c>
      <c r="H3693" s="186">
        <v>70000</v>
      </c>
      <c r="I3693" s="183" t="s">
        <v>19</v>
      </c>
      <c r="J3693" s="184"/>
      <c r="K3693" s="184"/>
      <c r="L3693" s="183">
        <v>2022</v>
      </c>
      <c r="M3693" s="184"/>
      <c r="N3693" s="183" t="s">
        <v>34</v>
      </c>
      <c r="O3693" s="184"/>
    </row>
    <row r="3694" spans="1:15" s="176" customFormat="1" ht="15" x14ac:dyDescent="0.15">
      <c r="A3694" s="183" t="s">
        <v>20</v>
      </c>
      <c r="B3694" s="183" t="s">
        <v>54</v>
      </c>
      <c r="C3694" s="184"/>
      <c r="D3694" s="184"/>
      <c r="E3694" s="184"/>
      <c r="F3694" s="185">
        <v>45048</v>
      </c>
      <c r="G3694" s="183" t="s">
        <v>58</v>
      </c>
      <c r="H3694" s="186">
        <v>26270000</v>
      </c>
      <c r="I3694" s="183" t="s">
        <v>19</v>
      </c>
      <c r="J3694" s="184"/>
      <c r="K3694" s="184"/>
      <c r="L3694" s="183">
        <v>2022</v>
      </c>
      <c r="M3694" s="184"/>
      <c r="N3694" s="183" t="s">
        <v>34</v>
      </c>
      <c r="O3694" s="184"/>
    </row>
    <row r="3695" spans="1:15" s="176" customFormat="1" ht="15" x14ac:dyDescent="0.15">
      <c r="A3695" s="183" t="s">
        <v>20</v>
      </c>
      <c r="B3695" s="183" t="s">
        <v>54</v>
      </c>
      <c r="C3695" s="184"/>
      <c r="D3695" s="184"/>
      <c r="E3695" s="184"/>
      <c r="F3695" s="185">
        <v>45048</v>
      </c>
      <c r="G3695" s="183" t="s">
        <v>59</v>
      </c>
      <c r="H3695" s="186">
        <v>80000</v>
      </c>
      <c r="I3695" s="183" t="s">
        <v>19</v>
      </c>
      <c r="J3695" s="184"/>
      <c r="K3695" s="184"/>
      <c r="L3695" s="183">
        <v>2022</v>
      </c>
      <c r="M3695" s="184"/>
      <c r="N3695" s="183" t="s">
        <v>34</v>
      </c>
      <c r="O3695" s="184"/>
    </row>
    <row r="3696" spans="1:15" s="176" customFormat="1" ht="15" x14ac:dyDescent="0.15">
      <c r="A3696" s="183" t="s">
        <v>20</v>
      </c>
      <c r="B3696" s="183" t="s">
        <v>54</v>
      </c>
      <c r="C3696" s="184"/>
      <c r="D3696" s="184"/>
      <c r="E3696" s="184"/>
      <c r="F3696" s="185">
        <v>45048</v>
      </c>
      <c r="G3696" s="183" t="s">
        <v>55</v>
      </c>
      <c r="H3696" s="186">
        <v>940000</v>
      </c>
      <c r="I3696" s="183" t="s">
        <v>19</v>
      </c>
      <c r="J3696" s="184"/>
      <c r="K3696" s="184"/>
      <c r="L3696" s="183">
        <v>2022</v>
      </c>
      <c r="M3696" s="184"/>
      <c r="N3696" s="183" t="s">
        <v>34</v>
      </c>
      <c r="O3696" s="184"/>
    </row>
    <row r="3697" spans="1:15" s="176" customFormat="1" ht="15" x14ac:dyDescent="0.15">
      <c r="A3697" s="183" t="s">
        <v>20</v>
      </c>
      <c r="B3697" s="183" t="s">
        <v>54</v>
      </c>
      <c r="C3697" s="184"/>
      <c r="D3697" s="184"/>
      <c r="E3697" s="184"/>
      <c r="F3697" s="185">
        <v>45048</v>
      </c>
      <c r="G3697" s="183" t="s">
        <v>57</v>
      </c>
      <c r="H3697" s="186">
        <v>700000</v>
      </c>
      <c r="I3697" s="183" t="s">
        <v>19</v>
      </c>
      <c r="J3697" s="184"/>
      <c r="K3697" s="184"/>
      <c r="L3697" s="183">
        <v>2022</v>
      </c>
      <c r="M3697" s="184"/>
      <c r="N3697" s="183" t="s">
        <v>34</v>
      </c>
      <c r="O3697" s="184"/>
    </row>
    <row r="3698" spans="1:15" s="176" customFormat="1" ht="15" x14ac:dyDescent="0.15">
      <c r="A3698" s="183" t="s">
        <v>20</v>
      </c>
      <c r="B3698" s="183" t="s">
        <v>54</v>
      </c>
      <c r="C3698" s="184"/>
      <c r="D3698" s="184"/>
      <c r="E3698" s="184"/>
      <c r="F3698" s="185">
        <v>45049</v>
      </c>
      <c r="G3698" s="183" t="s">
        <v>58</v>
      </c>
      <c r="H3698" s="186">
        <v>15340000</v>
      </c>
      <c r="I3698" s="183" t="s">
        <v>19</v>
      </c>
      <c r="J3698" s="184"/>
      <c r="K3698" s="184"/>
      <c r="L3698" s="183">
        <v>2022</v>
      </c>
      <c r="M3698" s="184"/>
      <c r="N3698" s="183" t="s">
        <v>34</v>
      </c>
      <c r="O3698" s="184"/>
    </row>
    <row r="3699" spans="1:15" s="176" customFormat="1" ht="15" x14ac:dyDescent="0.15">
      <c r="A3699" s="183" t="s">
        <v>20</v>
      </c>
      <c r="B3699" s="183" t="s">
        <v>54</v>
      </c>
      <c r="C3699" s="184"/>
      <c r="D3699" s="184"/>
      <c r="E3699" s="184"/>
      <c r="F3699" s="185">
        <v>45049</v>
      </c>
      <c r="G3699" s="183" t="s">
        <v>59</v>
      </c>
      <c r="H3699" s="186">
        <v>1250000</v>
      </c>
      <c r="I3699" s="183" t="s">
        <v>19</v>
      </c>
      <c r="J3699" s="184"/>
      <c r="K3699" s="184"/>
      <c r="L3699" s="183">
        <v>2022</v>
      </c>
      <c r="M3699" s="184"/>
      <c r="N3699" s="183" t="s">
        <v>34</v>
      </c>
      <c r="O3699" s="184"/>
    </row>
    <row r="3700" spans="1:15" s="176" customFormat="1" ht="15" x14ac:dyDescent="0.15">
      <c r="A3700" s="183" t="s">
        <v>20</v>
      </c>
      <c r="B3700" s="183" t="s">
        <v>54</v>
      </c>
      <c r="C3700" s="184"/>
      <c r="D3700" s="184"/>
      <c r="E3700" s="184"/>
      <c r="F3700" s="185">
        <v>45049</v>
      </c>
      <c r="G3700" s="183" t="s">
        <v>57</v>
      </c>
      <c r="H3700" s="186">
        <v>60000</v>
      </c>
      <c r="I3700" s="183" t="s">
        <v>19</v>
      </c>
      <c r="J3700" s="184"/>
      <c r="K3700" s="184"/>
      <c r="L3700" s="183">
        <v>2022</v>
      </c>
      <c r="M3700" s="184"/>
      <c r="N3700" s="183" t="s">
        <v>34</v>
      </c>
      <c r="O3700" s="184"/>
    </row>
    <row r="3701" spans="1:15" s="176" customFormat="1" ht="15" x14ac:dyDescent="0.15">
      <c r="A3701" s="183" t="s">
        <v>20</v>
      </c>
      <c r="B3701" s="183" t="s">
        <v>54</v>
      </c>
      <c r="C3701" s="184"/>
      <c r="D3701" s="184"/>
      <c r="E3701" s="184"/>
      <c r="F3701" s="185">
        <v>45049</v>
      </c>
      <c r="G3701" s="183" t="s">
        <v>56</v>
      </c>
      <c r="H3701" s="186">
        <v>120000</v>
      </c>
      <c r="I3701" s="183" t="s">
        <v>19</v>
      </c>
      <c r="J3701" s="184"/>
      <c r="K3701" s="184"/>
      <c r="L3701" s="183">
        <v>2022</v>
      </c>
      <c r="M3701" s="184"/>
      <c r="N3701" s="183" t="s">
        <v>34</v>
      </c>
      <c r="O3701" s="184"/>
    </row>
    <row r="3702" spans="1:15" s="176" customFormat="1" ht="15" x14ac:dyDescent="0.15">
      <c r="A3702" s="183" t="s">
        <v>20</v>
      </c>
      <c r="B3702" s="183" t="s">
        <v>54</v>
      </c>
      <c r="C3702" s="184"/>
      <c r="D3702" s="184"/>
      <c r="E3702" s="184"/>
      <c r="F3702" s="185">
        <v>45049</v>
      </c>
      <c r="G3702" s="183" t="s">
        <v>61</v>
      </c>
      <c r="H3702" s="186">
        <v>20000</v>
      </c>
      <c r="I3702" s="183" t="s">
        <v>19</v>
      </c>
      <c r="J3702" s="184"/>
      <c r="K3702" s="184"/>
      <c r="L3702" s="183">
        <v>2022</v>
      </c>
      <c r="M3702" s="184"/>
      <c r="N3702" s="183" t="s">
        <v>34</v>
      </c>
      <c r="O3702" s="184"/>
    </row>
    <row r="3703" spans="1:15" s="176" customFormat="1" ht="15" x14ac:dyDescent="0.15">
      <c r="A3703" s="183" t="s">
        <v>20</v>
      </c>
      <c r="B3703" s="183" t="s">
        <v>54</v>
      </c>
      <c r="C3703" s="184"/>
      <c r="D3703" s="184"/>
      <c r="E3703" s="184"/>
      <c r="F3703" s="185">
        <v>45049</v>
      </c>
      <c r="G3703" s="183" t="s">
        <v>55</v>
      </c>
      <c r="H3703" s="186">
        <v>2610000</v>
      </c>
      <c r="I3703" s="183" t="s">
        <v>19</v>
      </c>
      <c r="J3703" s="184"/>
      <c r="K3703" s="184"/>
      <c r="L3703" s="183">
        <v>2022</v>
      </c>
      <c r="M3703" s="184"/>
      <c r="N3703" s="183" t="s">
        <v>34</v>
      </c>
      <c r="O3703" s="184"/>
    </row>
    <row r="3704" spans="1:15" s="176" customFormat="1" ht="15" x14ac:dyDescent="0.15">
      <c r="A3704" s="183" t="s">
        <v>20</v>
      </c>
      <c r="B3704" s="183" t="s">
        <v>54</v>
      </c>
      <c r="C3704" s="184"/>
      <c r="D3704" s="184"/>
      <c r="E3704" s="184"/>
      <c r="F3704" s="185">
        <v>45050</v>
      </c>
      <c r="G3704" s="183" t="s">
        <v>57</v>
      </c>
      <c r="H3704" s="186">
        <v>90000</v>
      </c>
      <c r="I3704" s="183" t="s">
        <v>19</v>
      </c>
      <c r="J3704" s="184"/>
      <c r="K3704" s="184"/>
      <c r="L3704" s="183">
        <v>2022</v>
      </c>
      <c r="M3704" s="184"/>
      <c r="N3704" s="183" t="s">
        <v>34</v>
      </c>
      <c r="O3704" s="184"/>
    </row>
    <row r="3705" spans="1:15" s="176" customFormat="1" ht="15" x14ac:dyDescent="0.15">
      <c r="A3705" s="183" t="s">
        <v>20</v>
      </c>
      <c r="B3705" s="183" t="s">
        <v>54</v>
      </c>
      <c r="C3705" s="184"/>
      <c r="D3705" s="184"/>
      <c r="E3705" s="184"/>
      <c r="F3705" s="185">
        <v>45050</v>
      </c>
      <c r="G3705" s="183" t="s">
        <v>58</v>
      </c>
      <c r="H3705" s="186">
        <v>10080000</v>
      </c>
      <c r="I3705" s="183" t="s">
        <v>19</v>
      </c>
      <c r="J3705" s="184"/>
      <c r="K3705" s="184"/>
      <c r="L3705" s="183">
        <v>2022</v>
      </c>
      <c r="M3705" s="184"/>
      <c r="N3705" s="183" t="s">
        <v>34</v>
      </c>
      <c r="O3705" s="184"/>
    </row>
    <row r="3706" spans="1:15" s="176" customFormat="1" ht="15" x14ac:dyDescent="0.15">
      <c r="A3706" s="183" t="s">
        <v>20</v>
      </c>
      <c r="B3706" s="183" t="s">
        <v>54</v>
      </c>
      <c r="C3706" s="184"/>
      <c r="D3706" s="184"/>
      <c r="E3706" s="184"/>
      <c r="F3706" s="185">
        <v>45050</v>
      </c>
      <c r="G3706" s="183" t="s">
        <v>58</v>
      </c>
      <c r="H3706" s="186">
        <v>-460000</v>
      </c>
      <c r="I3706" s="183" t="s">
        <v>19</v>
      </c>
      <c r="J3706" s="184"/>
      <c r="K3706" s="184"/>
      <c r="L3706" s="183">
        <v>2022</v>
      </c>
      <c r="M3706" s="184"/>
      <c r="N3706" s="183" t="s">
        <v>34</v>
      </c>
      <c r="O3706" s="183" t="s">
        <v>588</v>
      </c>
    </row>
    <row r="3707" spans="1:15" s="176" customFormat="1" ht="15" x14ac:dyDescent="0.15">
      <c r="A3707" s="183" t="s">
        <v>20</v>
      </c>
      <c r="B3707" s="183" t="s">
        <v>54</v>
      </c>
      <c r="C3707" s="184"/>
      <c r="D3707" s="184"/>
      <c r="E3707" s="184"/>
      <c r="F3707" s="185">
        <v>45050</v>
      </c>
      <c r="G3707" s="183" t="s">
        <v>55</v>
      </c>
      <c r="H3707" s="186">
        <v>1010000</v>
      </c>
      <c r="I3707" s="183" t="s">
        <v>19</v>
      </c>
      <c r="J3707" s="184"/>
      <c r="K3707" s="184"/>
      <c r="L3707" s="183">
        <v>2022</v>
      </c>
      <c r="M3707" s="184"/>
      <c r="N3707" s="183" t="s">
        <v>34</v>
      </c>
      <c r="O3707" s="184"/>
    </row>
    <row r="3708" spans="1:15" s="176" customFormat="1" ht="15" x14ac:dyDescent="0.15">
      <c r="A3708" s="183" t="s">
        <v>20</v>
      </c>
      <c r="B3708" s="183" t="s">
        <v>54</v>
      </c>
      <c r="C3708" s="184"/>
      <c r="D3708" s="184"/>
      <c r="E3708" s="184"/>
      <c r="F3708" s="185">
        <v>45051</v>
      </c>
      <c r="G3708" s="183" t="s">
        <v>61</v>
      </c>
      <c r="H3708" s="186">
        <v>10000</v>
      </c>
      <c r="I3708" s="183" t="s">
        <v>19</v>
      </c>
      <c r="J3708" s="184"/>
      <c r="K3708" s="184"/>
      <c r="L3708" s="183">
        <v>2022</v>
      </c>
      <c r="M3708" s="184"/>
      <c r="N3708" s="183" t="s">
        <v>34</v>
      </c>
      <c r="O3708" s="184"/>
    </row>
    <row r="3709" spans="1:15" s="176" customFormat="1" ht="15" x14ac:dyDescent="0.15">
      <c r="A3709" s="183" t="s">
        <v>20</v>
      </c>
      <c r="B3709" s="183" t="s">
        <v>54</v>
      </c>
      <c r="C3709" s="184"/>
      <c r="D3709" s="184"/>
      <c r="E3709" s="184"/>
      <c r="F3709" s="185">
        <v>45051</v>
      </c>
      <c r="G3709" s="183" t="s">
        <v>55</v>
      </c>
      <c r="H3709" s="186">
        <v>170000</v>
      </c>
      <c r="I3709" s="183" t="s">
        <v>19</v>
      </c>
      <c r="J3709" s="184"/>
      <c r="K3709" s="184"/>
      <c r="L3709" s="183">
        <v>2022</v>
      </c>
      <c r="M3709" s="184"/>
      <c r="N3709" s="183" t="s">
        <v>34</v>
      </c>
      <c r="O3709" s="184"/>
    </row>
    <row r="3710" spans="1:15" s="176" customFormat="1" ht="15" x14ac:dyDescent="0.15">
      <c r="A3710" s="183" t="s">
        <v>20</v>
      </c>
      <c r="B3710" s="183" t="s">
        <v>54</v>
      </c>
      <c r="C3710" s="184"/>
      <c r="D3710" s="184"/>
      <c r="E3710" s="184"/>
      <c r="F3710" s="185">
        <v>45051</v>
      </c>
      <c r="G3710" s="183" t="s">
        <v>57</v>
      </c>
      <c r="H3710" s="186">
        <v>640000</v>
      </c>
      <c r="I3710" s="183" t="s">
        <v>19</v>
      </c>
      <c r="J3710" s="184"/>
      <c r="K3710" s="184"/>
      <c r="L3710" s="183">
        <v>2022</v>
      </c>
      <c r="M3710" s="184"/>
      <c r="N3710" s="183" t="s">
        <v>34</v>
      </c>
      <c r="O3710" s="184"/>
    </row>
    <row r="3711" spans="1:15" s="176" customFormat="1" ht="15" x14ac:dyDescent="0.15">
      <c r="A3711" s="183" t="s">
        <v>20</v>
      </c>
      <c r="B3711" s="183" t="s">
        <v>54</v>
      </c>
      <c r="C3711" s="184"/>
      <c r="D3711" s="184"/>
      <c r="E3711" s="184"/>
      <c r="F3711" s="185">
        <v>45051</v>
      </c>
      <c r="G3711" s="183" t="s">
        <v>58</v>
      </c>
      <c r="H3711" s="186">
        <v>9960000</v>
      </c>
      <c r="I3711" s="183" t="s">
        <v>19</v>
      </c>
      <c r="J3711" s="184"/>
      <c r="K3711" s="184"/>
      <c r="L3711" s="183">
        <v>2022</v>
      </c>
      <c r="M3711" s="184"/>
      <c r="N3711" s="183" t="s">
        <v>34</v>
      </c>
      <c r="O3711" s="184"/>
    </row>
    <row r="3712" spans="1:15" s="176" customFormat="1" ht="15" x14ac:dyDescent="0.15">
      <c r="A3712" s="183" t="s">
        <v>20</v>
      </c>
      <c r="B3712" s="183" t="s">
        <v>54</v>
      </c>
      <c r="C3712" s="184"/>
      <c r="D3712" s="184"/>
      <c r="E3712" s="184"/>
      <c r="F3712" s="185">
        <v>45052</v>
      </c>
      <c r="G3712" s="183" t="s">
        <v>58</v>
      </c>
      <c r="H3712" s="186">
        <v>130000</v>
      </c>
      <c r="I3712" s="183" t="s">
        <v>19</v>
      </c>
      <c r="J3712" s="184"/>
      <c r="K3712" s="184"/>
      <c r="L3712" s="183">
        <v>2022</v>
      </c>
      <c r="M3712" s="184"/>
      <c r="N3712" s="183" t="s">
        <v>34</v>
      </c>
      <c r="O3712" s="184"/>
    </row>
    <row r="3713" spans="1:15" s="176" customFormat="1" ht="15" x14ac:dyDescent="0.15">
      <c r="A3713" s="183" t="s">
        <v>20</v>
      </c>
      <c r="B3713" s="183" t="s">
        <v>54</v>
      </c>
      <c r="C3713" s="184"/>
      <c r="D3713" s="184"/>
      <c r="E3713" s="184"/>
      <c r="F3713" s="185">
        <v>45054</v>
      </c>
      <c r="G3713" s="183" t="s">
        <v>57</v>
      </c>
      <c r="H3713" s="186">
        <v>120000</v>
      </c>
      <c r="I3713" s="183" t="s">
        <v>19</v>
      </c>
      <c r="J3713" s="184"/>
      <c r="K3713" s="184"/>
      <c r="L3713" s="183">
        <v>2022</v>
      </c>
      <c r="M3713" s="184"/>
      <c r="N3713" s="183" t="s">
        <v>34</v>
      </c>
      <c r="O3713" s="184"/>
    </row>
    <row r="3714" spans="1:15" s="176" customFormat="1" ht="15" x14ac:dyDescent="0.15">
      <c r="A3714" s="183" t="s">
        <v>20</v>
      </c>
      <c r="B3714" s="183" t="s">
        <v>54</v>
      </c>
      <c r="C3714" s="184"/>
      <c r="D3714" s="184"/>
      <c r="E3714" s="184"/>
      <c r="F3714" s="185">
        <v>45054</v>
      </c>
      <c r="G3714" s="183" t="s">
        <v>59</v>
      </c>
      <c r="H3714" s="186">
        <v>740000</v>
      </c>
      <c r="I3714" s="183" t="s">
        <v>19</v>
      </c>
      <c r="J3714" s="184"/>
      <c r="K3714" s="184"/>
      <c r="L3714" s="183">
        <v>2022</v>
      </c>
      <c r="M3714" s="184"/>
      <c r="N3714" s="183" t="s">
        <v>34</v>
      </c>
      <c r="O3714" s="184"/>
    </row>
    <row r="3715" spans="1:15" s="176" customFormat="1" ht="15" x14ac:dyDescent="0.15">
      <c r="A3715" s="183" t="s">
        <v>20</v>
      </c>
      <c r="B3715" s="183" t="s">
        <v>54</v>
      </c>
      <c r="C3715" s="184"/>
      <c r="D3715" s="184"/>
      <c r="E3715" s="184"/>
      <c r="F3715" s="185">
        <v>45054</v>
      </c>
      <c r="G3715" s="183" t="s">
        <v>58</v>
      </c>
      <c r="H3715" s="186">
        <v>13850000</v>
      </c>
      <c r="I3715" s="183" t="s">
        <v>19</v>
      </c>
      <c r="J3715" s="184"/>
      <c r="K3715" s="184"/>
      <c r="L3715" s="183">
        <v>2022</v>
      </c>
      <c r="M3715" s="184"/>
      <c r="N3715" s="183" t="s">
        <v>34</v>
      </c>
      <c r="O3715" s="184"/>
    </row>
    <row r="3716" spans="1:15" s="176" customFormat="1" ht="15" x14ac:dyDescent="0.15">
      <c r="A3716" s="183" t="s">
        <v>20</v>
      </c>
      <c r="B3716" s="183" t="s">
        <v>54</v>
      </c>
      <c r="C3716" s="184"/>
      <c r="D3716" s="184"/>
      <c r="E3716" s="184"/>
      <c r="F3716" s="185">
        <v>45054</v>
      </c>
      <c r="G3716" s="183" t="s">
        <v>55</v>
      </c>
      <c r="H3716" s="186">
        <v>480000</v>
      </c>
      <c r="I3716" s="183" t="s">
        <v>19</v>
      </c>
      <c r="J3716" s="184"/>
      <c r="K3716" s="184"/>
      <c r="L3716" s="183">
        <v>2022</v>
      </c>
      <c r="M3716" s="184"/>
      <c r="N3716" s="183" t="s">
        <v>34</v>
      </c>
      <c r="O3716" s="184"/>
    </row>
    <row r="3717" spans="1:15" s="176" customFormat="1" ht="15" x14ac:dyDescent="0.15">
      <c r="A3717" s="183" t="s">
        <v>20</v>
      </c>
      <c r="B3717" s="183" t="s">
        <v>54</v>
      </c>
      <c r="C3717" s="184"/>
      <c r="D3717" s="184"/>
      <c r="E3717" s="184"/>
      <c r="F3717" s="185">
        <v>45055</v>
      </c>
      <c r="G3717" s="183" t="s">
        <v>57</v>
      </c>
      <c r="H3717" s="186">
        <v>90000</v>
      </c>
      <c r="I3717" s="183" t="s">
        <v>19</v>
      </c>
      <c r="J3717" s="184"/>
      <c r="K3717" s="184"/>
      <c r="L3717" s="183">
        <v>2022</v>
      </c>
      <c r="M3717" s="184"/>
      <c r="N3717" s="183" t="s">
        <v>34</v>
      </c>
      <c r="O3717" s="184"/>
    </row>
    <row r="3718" spans="1:15" s="176" customFormat="1" ht="15" x14ac:dyDescent="0.15">
      <c r="A3718" s="183" t="s">
        <v>20</v>
      </c>
      <c r="B3718" s="183" t="s">
        <v>54</v>
      </c>
      <c r="C3718" s="184"/>
      <c r="D3718" s="184"/>
      <c r="E3718" s="184"/>
      <c r="F3718" s="185">
        <v>45055</v>
      </c>
      <c r="G3718" s="183" t="s">
        <v>58</v>
      </c>
      <c r="H3718" s="186">
        <v>19030000</v>
      </c>
      <c r="I3718" s="183" t="s">
        <v>19</v>
      </c>
      <c r="J3718" s="184"/>
      <c r="K3718" s="184"/>
      <c r="L3718" s="183">
        <v>2022</v>
      </c>
      <c r="M3718" s="184"/>
      <c r="N3718" s="183" t="s">
        <v>34</v>
      </c>
      <c r="O3718" s="184"/>
    </row>
    <row r="3719" spans="1:15" s="176" customFormat="1" ht="15" x14ac:dyDescent="0.15">
      <c r="A3719" s="183" t="s">
        <v>20</v>
      </c>
      <c r="B3719" s="183" t="s">
        <v>54</v>
      </c>
      <c r="C3719" s="184"/>
      <c r="D3719" s="184"/>
      <c r="E3719" s="184"/>
      <c r="F3719" s="185">
        <v>45055</v>
      </c>
      <c r="G3719" s="183" t="s">
        <v>55</v>
      </c>
      <c r="H3719" s="186">
        <v>570000</v>
      </c>
      <c r="I3719" s="183" t="s">
        <v>19</v>
      </c>
      <c r="J3719" s="184"/>
      <c r="K3719" s="184"/>
      <c r="L3719" s="183">
        <v>2022</v>
      </c>
      <c r="M3719" s="184"/>
      <c r="N3719" s="183" t="s">
        <v>34</v>
      </c>
      <c r="O3719" s="184"/>
    </row>
    <row r="3720" spans="1:15" s="176" customFormat="1" ht="15" x14ac:dyDescent="0.15">
      <c r="A3720" s="183" t="s">
        <v>20</v>
      </c>
      <c r="B3720" s="183" t="s">
        <v>54</v>
      </c>
      <c r="C3720" s="184"/>
      <c r="D3720" s="184"/>
      <c r="E3720" s="184"/>
      <c r="F3720" s="185">
        <v>45055</v>
      </c>
      <c r="G3720" s="183" t="s">
        <v>56</v>
      </c>
      <c r="H3720" s="186">
        <v>60000</v>
      </c>
      <c r="I3720" s="183" t="s">
        <v>19</v>
      </c>
      <c r="J3720" s="184"/>
      <c r="K3720" s="184"/>
      <c r="L3720" s="183">
        <v>2022</v>
      </c>
      <c r="M3720" s="184"/>
      <c r="N3720" s="183" t="s">
        <v>34</v>
      </c>
      <c r="O3720" s="184"/>
    </row>
    <row r="3721" spans="1:15" s="176" customFormat="1" ht="15" x14ac:dyDescent="0.15">
      <c r="A3721" s="183" t="s">
        <v>20</v>
      </c>
      <c r="B3721" s="183" t="s">
        <v>54</v>
      </c>
      <c r="C3721" s="184"/>
      <c r="D3721" s="184"/>
      <c r="E3721" s="184"/>
      <c r="F3721" s="185">
        <v>45055</v>
      </c>
      <c r="G3721" s="183" t="s">
        <v>59</v>
      </c>
      <c r="H3721" s="186">
        <v>870000</v>
      </c>
      <c r="I3721" s="183" t="s">
        <v>19</v>
      </c>
      <c r="J3721" s="184"/>
      <c r="K3721" s="184"/>
      <c r="L3721" s="183">
        <v>2022</v>
      </c>
      <c r="M3721" s="184"/>
      <c r="N3721" s="183" t="s">
        <v>34</v>
      </c>
      <c r="O3721" s="184"/>
    </row>
    <row r="3722" spans="1:15" s="176" customFormat="1" ht="15" x14ac:dyDescent="0.15">
      <c r="A3722" s="183" t="s">
        <v>20</v>
      </c>
      <c r="B3722" s="183" t="s">
        <v>54</v>
      </c>
      <c r="C3722" s="184"/>
      <c r="D3722" s="184"/>
      <c r="E3722" s="184"/>
      <c r="F3722" s="185">
        <v>45056</v>
      </c>
      <c r="G3722" s="183" t="s">
        <v>57</v>
      </c>
      <c r="H3722" s="186">
        <v>40000</v>
      </c>
      <c r="I3722" s="183" t="s">
        <v>19</v>
      </c>
      <c r="J3722" s="184"/>
      <c r="K3722" s="184"/>
      <c r="L3722" s="183">
        <v>2022</v>
      </c>
      <c r="M3722" s="184"/>
      <c r="N3722" s="183" t="s">
        <v>34</v>
      </c>
      <c r="O3722" s="184"/>
    </row>
    <row r="3723" spans="1:15" s="176" customFormat="1" ht="15" x14ac:dyDescent="0.15">
      <c r="A3723" s="183" t="s">
        <v>20</v>
      </c>
      <c r="B3723" s="183" t="s">
        <v>54</v>
      </c>
      <c r="C3723" s="184"/>
      <c r="D3723" s="184"/>
      <c r="E3723" s="184"/>
      <c r="F3723" s="185">
        <v>45056</v>
      </c>
      <c r="G3723" s="183" t="s">
        <v>58</v>
      </c>
      <c r="H3723" s="186">
        <v>17960000</v>
      </c>
      <c r="I3723" s="183" t="s">
        <v>19</v>
      </c>
      <c r="J3723" s="184"/>
      <c r="K3723" s="184"/>
      <c r="L3723" s="183">
        <v>2022</v>
      </c>
      <c r="M3723" s="184"/>
      <c r="N3723" s="183" t="s">
        <v>34</v>
      </c>
      <c r="O3723" s="184"/>
    </row>
    <row r="3724" spans="1:15" s="176" customFormat="1" ht="15" x14ac:dyDescent="0.15">
      <c r="A3724" s="183" t="s">
        <v>20</v>
      </c>
      <c r="B3724" s="183" t="s">
        <v>54</v>
      </c>
      <c r="C3724" s="184"/>
      <c r="D3724" s="184"/>
      <c r="E3724" s="184"/>
      <c r="F3724" s="185">
        <v>45056</v>
      </c>
      <c r="G3724" s="183" t="s">
        <v>55</v>
      </c>
      <c r="H3724" s="186">
        <v>1920000</v>
      </c>
      <c r="I3724" s="183" t="s">
        <v>19</v>
      </c>
      <c r="J3724" s="184"/>
      <c r="K3724" s="184"/>
      <c r="L3724" s="183">
        <v>2022</v>
      </c>
      <c r="M3724" s="184"/>
      <c r="N3724" s="183" t="s">
        <v>34</v>
      </c>
      <c r="O3724" s="184"/>
    </row>
    <row r="3725" spans="1:15" s="176" customFormat="1" ht="15" x14ac:dyDescent="0.15">
      <c r="A3725" s="183" t="s">
        <v>20</v>
      </c>
      <c r="B3725" s="183" t="s">
        <v>54</v>
      </c>
      <c r="C3725" s="184"/>
      <c r="D3725" s="184"/>
      <c r="E3725" s="184"/>
      <c r="F3725" s="185">
        <v>45056</v>
      </c>
      <c r="G3725" s="183" t="s">
        <v>59</v>
      </c>
      <c r="H3725" s="186">
        <v>1150000</v>
      </c>
      <c r="I3725" s="183" t="s">
        <v>19</v>
      </c>
      <c r="J3725" s="184"/>
      <c r="K3725" s="184"/>
      <c r="L3725" s="183">
        <v>2022</v>
      </c>
      <c r="M3725" s="184"/>
      <c r="N3725" s="183" t="s">
        <v>34</v>
      </c>
      <c r="O3725" s="184"/>
    </row>
    <row r="3726" spans="1:15" s="176" customFormat="1" ht="15" x14ac:dyDescent="0.15">
      <c r="A3726" s="183" t="s">
        <v>20</v>
      </c>
      <c r="B3726" s="183" t="s">
        <v>54</v>
      </c>
      <c r="C3726" s="184"/>
      <c r="D3726" s="184"/>
      <c r="E3726" s="184"/>
      <c r="F3726" s="185">
        <v>45056</v>
      </c>
      <c r="G3726" s="183" t="s">
        <v>56</v>
      </c>
      <c r="H3726" s="186">
        <v>520000</v>
      </c>
      <c r="I3726" s="183" t="s">
        <v>19</v>
      </c>
      <c r="J3726" s="184"/>
      <c r="K3726" s="184"/>
      <c r="L3726" s="183">
        <v>2022</v>
      </c>
      <c r="M3726" s="184"/>
      <c r="N3726" s="183" t="s">
        <v>34</v>
      </c>
      <c r="O3726" s="184"/>
    </row>
    <row r="3727" spans="1:15" s="176" customFormat="1" ht="15" x14ac:dyDescent="0.15">
      <c r="A3727" s="183" t="s">
        <v>20</v>
      </c>
      <c r="B3727" s="183" t="s">
        <v>54</v>
      </c>
      <c r="C3727" s="184"/>
      <c r="D3727" s="184"/>
      <c r="E3727" s="184"/>
      <c r="F3727" s="185">
        <v>45057</v>
      </c>
      <c r="G3727" s="183" t="s">
        <v>55</v>
      </c>
      <c r="H3727" s="186">
        <v>210000</v>
      </c>
      <c r="I3727" s="183" t="s">
        <v>19</v>
      </c>
      <c r="J3727" s="184"/>
      <c r="K3727" s="184"/>
      <c r="L3727" s="183">
        <v>2022</v>
      </c>
      <c r="M3727" s="184"/>
      <c r="N3727" s="183" t="s">
        <v>34</v>
      </c>
      <c r="O3727" s="184"/>
    </row>
    <row r="3728" spans="1:15" s="176" customFormat="1" ht="15" x14ac:dyDescent="0.15">
      <c r="A3728" s="183" t="s">
        <v>20</v>
      </c>
      <c r="B3728" s="183" t="s">
        <v>54</v>
      </c>
      <c r="C3728" s="184"/>
      <c r="D3728" s="184"/>
      <c r="E3728" s="184"/>
      <c r="F3728" s="185">
        <v>45057</v>
      </c>
      <c r="G3728" s="183" t="s">
        <v>58</v>
      </c>
      <c r="H3728" s="186">
        <v>11050000</v>
      </c>
      <c r="I3728" s="183" t="s">
        <v>19</v>
      </c>
      <c r="J3728" s="184"/>
      <c r="K3728" s="184"/>
      <c r="L3728" s="183">
        <v>2022</v>
      </c>
      <c r="M3728" s="184"/>
      <c r="N3728" s="183" t="s">
        <v>34</v>
      </c>
      <c r="O3728" s="184"/>
    </row>
    <row r="3729" spans="1:15" s="176" customFormat="1" ht="15" x14ac:dyDescent="0.15">
      <c r="A3729" s="183" t="s">
        <v>20</v>
      </c>
      <c r="B3729" s="183" t="s">
        <v>54</v>
      </c>
      <c r="C3729" s="184"/>
      <c r="D3729" s="184"/>
      <c r="E3729" s="184"/>
      <c r="F3729" s="185">
        <v>45057</v>
      </c>
      <c r="G3729" s="183" t="s">
        <v>57</v>
      </c>
      <c r="H3729" s="186">
        <v>220000</v>
      </c>
      <c r="I3729" s="183" t="s">
        <v>19</v>
      </c>
      <c r="J3729" s="184"/>
      <c r="K3729" s="184"/>
      <c r="L3729" s="183">
        <v>2022</v>
      </c>
      <c r="M3729" s="184"/>
      <c r="N3729" s="183" t="s">
        <v>34</v>
      </c>
      <c r="O3729" s="184"/>
    </row>
    <row r="3730" spans="1:15" s="176" customFormat="1" ht="15" x14ac:dyDescent="0.15">
      <c r="A3730" s="183" t="s">
        <v>20</v>
      </c>
      <c r="B3730" s="183" t="s">
        <v>54</v>
      </c>
      <c r="C3730" s="184"/>
      <c r="D3730" s="184"/>
      <c r="E3730" s="184"/>
      <c r="F3730" s="185">
        <v>45058</v>
      </c>
      <c r="G3730" s="183" t="s">
        <v>55</v>
      </c>
      <c r="H3730" s="186">
        <v>200000</v>
      </c>
      <c r="I3730" s="183" t="s">
        <v>19</v>
      </c>
      <c r="J3730" s="184"/>
      <c r="K3730" s="184"/>
      <c r="L3730" s="183">
        <v>2022</v>
      </c>
      <c r="M3730" s="184"/>
      <c r="N3730" s="183" t="s">
        <v>34</v>
      </c>
      <c r="O3730" s="184"/>
    </row>
    <row r="3731" spans="1:15" s="176" customFormat="1" ht="15" x14ac:dyDescent="0.15">
      <c r="A3731" s="183" t="s">
        <v>20</v>
      </c>
      <c r="B3731" s="183" t="s">
        <v>54</v>
      </c>
      <c r="C3731" s="184"/>
      <c r="D3731" s="184"/>
      <c r="E3731" s="184"/>
      <c r="F3731" s="185">
        <v>45058</v>
      </c>
      <c r="G3731" s="183" t="s">
        <v>57</v>
      </c>
      <c r="H3731" s="186">
        <v>360000</v>
      </c>
      <c r="I3731" s="183" t="s">
        <v>19</v>
      </c>
      <c r="J3731" s="184"/>
      <c r="K3731" s="184"/>
      <c r="L3731" s="183">
        <v>2022</v>
      </c>
      <c r="M3731" s="184"/>
      <c r="N3731" s="183" t="s">
        <v>34</v>
      </c>
      <c r="O3731" s="184"/>
    </row>
    <row r="3732" spans="1:15" s="176" customFormat="1" ht="15" x14ac:dyDescent="0.15">
      <c r="A3732" s="183" t="s">
        <v>20</v>
      </c>
      <c r="B3732" s="183" t="s">
        <v>54</v>
      </c>
      <c r="C3732" s="184"/>
      <c r="D3732" s="184"/>
      <c r="E3732" s="184"/>
      <c r="F3732" s="185">
        <v>45058</v>
      </c>
      <c r="G3732" s="183" t="s">
        <v>58</v>
      </c>
      <c r="H3732" s="186">
        <v>11410000</v>
      </c>
      <c r="I3732" s="183" t="s">
        <v>19</v>
      </c>
      <c r="J3732" s="184"/>
      <c r="K3732" s="184"/>
      <c r="L3732" s="183">
        <v>2022</v>
      </c>
      <c r="M3732" s="184"/>
      <c r="N3732" s="183" t="s">
        <v>34</v>
      </c>
      <c r="O3732" s="184"/>
    </row>
    <row r="3733" spans="1:15" s="176" customFormat="1" ht="15" x14ac:dyDescent="0.15">
      <c r="A3733" s="183" t="s">
        <v>20</v>
      </c>
      <c r="B3733" s="183" t="s">
        <v>54</v>
      </c>
      <c r="C3733" s="184"/>
      <c r="D3733" s="184"/>
      <c r="E3733" s="184"/>
      <c r="F3733" s="185">
        <v>45061</v>
      </c>
      <c r="G3733" s="183" t="s">
        <v>56</v>
      </c>
      <c r="H3733" s="186">
        <v>360000</v>
      </c>
      <c r="I3733" s="183" t="s">
        <v>19</v>
      </c>
      <c r="J3733" s="184"/>
      <c r="K3733" s="184"/>
      <c r="L3733" s="183">
        <v>2022</v>
      </c>
      <c r="M3733" s="184"/>
      <c r="N3733" s="183" t="s">
        <v>34</v>
      </c>
      <c r="O3733" s="184"/>
    </row>
    <row r="3734" spans="1:15" s="176" customFormat="1" ht="15" x14ac:dyDescent="0.15">
      <c r="A3734" s="183" t="s">
        <v>20</v>
      </c>
      <c r="B3734" s="183" t="s">
        <v>54</v>
      </c>
      <c r="C3734" s="184"/>
      <c r="D3734" s="184"/>
      <c r="E3734" s="184"/>
      <c r="F3734" s="185">
        <v>45061</v>
      </c>
      <c r="G3734" s="183" t="s">
        <v>55</v>
      </c>
      <c r="H3734" s="186">
        <v>1570000</v>
      </c>
      <c r="I3734" s="183" t="s">
        <v>19</v>
      </c>
      <c r="J3734" s="184"/>
      <c r="K3734" s="184"/>
      <c r="L3734" s="183">
        <v>2022</v>
      </c>
      <c r="M3734" s="184"/>
      <c r="N3734" s="183" t="s">
        <v>34</v>
      </c>
      <c r="O3734" s="184"/>
    </row>
    <row r="3735" spans="1:15" s="176" customFormat="1" ht="15" x14ac:dyDescent="0.15">
      <c r="A3735" s="183" t="s">
        <v>20</v>
      </c>
      <c r="B3735" s="183" t="s">
        <v>54</v>
      </c>
      <c r="C3735" s="184"/>
      <c r="D3735" s="184"/>
      <c r="E3735" s="184"/>
      <c r="F3735" s="185">
        <v>45061</v>
      </c>
      <c r="G3735" s="183" t="s">
        <v>58</v>
      </c>
      <c r="H3735" s="186">
        <v>16740000</v>
      </c>
      <c r="I3735" s="183" t="s">
        <v>19</v>
      </c>
      <c r="J3735" s="184"/>
      <c r="K3735" s="184"/>
      <c r="L3735" s="183">
        <v>2022</v>
      </c>
      <c r="M3735" s="184"/>
      <c r="N3735" s="183" t="s">
        <v>34</v>
      </c>
      <c r="O3735" s="184"/>
    </row>
    <row r="3736" spans="1:15" s="176" customFormat="1" ht="15" x14ac:dyDescent="0.15">
      <c r="A3736" s="183" t="s">
        <v>20</v>
      </c>
      <c r="B3736" s="183" t="s">
        <v>54</v>
      </c>
      <c r="C3736" s="184"/>
      <c r="D3736" s="184"/>
      <c r="E3736" s="184"/>
      <c r="F3736" s="185">
        <v>45061</v>
      </c>
      <c r="G3736" s="183" t="s">
        <v>57</v>
      </c>
      <c r="H3736" s="186">
        <v>320000</v>
      </c>
      <c r="I3736" s="183" t="s">
        <v>19</v>
      </c>
      <c r="J3736" s="184"/>
      <c r="K3736" s="184"/>
      <c r="L3736" s="183">
        <v>2022</v>
      </c>
      <c r="M3736" s="184"/>
      <c r="N3736" s="183" t="s">
        <v>34</v>
      </c>
      <c r="O3736" s="184"/>
    </row>
    <row r="3737" spans="1:15" s="176" customFormat="1" ht="15" x14ac:dyDescent="0.15">
      <c r="A3737" s="183" t="s">
        <v>20</v>
      </c>
      <c r="B3737" s="183" t="s">
        <v>54</v>
      </c>
      <c r="C3737" s="184"/>
      <c r="D3737" s="184"/>
      <c r="E3737" s="184"/>
      <c r="F3737" s="185">
        <v>45061</v>
      </c>
      <c r="G3737" s="183" t="s">
        <v>59</v>
      </c>
      <c r="H3737" s="186">
        <v>1100000</v>
      </c>
      <c r="I3737" s="183" t="s">
        <v>19</v>
      </c>
      <c r="J3737" s="184"/>
      <c r="K3737" s="184"/>
      <c r="L3737" s="183">
        <v>2022</v>
      </c>
      <c r="M3737" s="184"/>
      <c r="N3737" s="183" t="s">
        <v>34</v>
      </c>
      <c r="O3737" s="184"/>
    </row>
    <row r="3738" spans="1:15" s="176" customFormat="1" ht="15" x14ac:dyDescent="0.15">
      <c r="A3738" s="183" t="s">
        <v>20</v>
      </c>
      <c r="B3738" s="183" t="s">
        <v>54</v>
      </c>
      <c r="C3738" s="184"/>
      <c r="D3738" s="184"/>
      <c r="E3738" s="184"/>
      <c r="F3738" s="185">
        <v>45062</v>
      </c>
      <c r="G3738" s="183" t="s">
        <v>57</v>
      </c>
      <c r="H3738" s="186">
        <v>320000</v>
      </c>
      <c r="I3738" s="183" t="s">
        <v>19</v>
      </c>
      <c r="J3738" s="184"/>
      <c r="K3738" s="184"/>
      <c r="L3738" s="183">
        <v>2022</v>
      </c>
      <c r="M3738" s="184"/>
      <c r="N3738" s="183" t="s">
        <v>34</v>
      </c>
      <c r="O3738" s="184"/>
    </row>
    <row r="3739" spans="1:15" s="176" customFormat="1" ht="15" x14ac:dyDescent="0.15">
      <c r="A3739" s="183" t="s">
        <v>20</v>
      </c>
      <c r="B3739" s="183" t="s">
        <v>54</v>
      </c>
      <c r="C3739" s="184"/>
      <c r="D3739" s="184"/>
      <c r="E3739" s="184"/>
      <c r="F3739" s="185">
        <v>45062</v>
      </c>
      <c r="G3739" s="183" t="s">
        <v>55</v>
      </c>
      <c r="H3739" s="186">
        <v>530000</v>
      </c>
      <c r="I3739" s="183" t="s">
        <v>19</v>
      </c>
      <c r="J3739" s="184"/>
      <c r="K3739" s="184"/>
      <c r="L3739" s="183">
        <v>2022</v>
      </c>
      <c r="M3739" s="184"/>
      <c r="N3739" s="183" t="s">
        <v>34</v>
      </c>
      <c r="O3739" s="184"/>
    </row>
    <row r="3740" spans="1:15" s="176" customFormat="1" ht="15" x14ac:dyDescent="0.15">
      <c r="A3740" s="183" t="s">
        <v>20</v>
      </c>
      <c r="B3740" s="183" t="s">
        <v>54</v>
      </c>
      <c r="C3740" s="184"/>
      <c r="D3740" s="184"/>
      <c r="E3740" s="184"/>
      <c r="F3740" s="185">
        <v>45062</v>
      </c>
      <c r="G3740" s="183" t="s">
        <v>58</v>
      </c>
      <c r="H3740" s="186">
        <v>17000000</v>
      </c>
      <c r="I3740" s="183" t="s">
        <v>19</v>
      </c>
      <c r="J3740" s="184"/>
      <c r="K3740" s="184"/>
      <c r="L3740" s="183">
        <v>2022</v>
      </c>
      <c r="M3740" s="184"/>
      <c r="N3740" s="183" t="s">
        <v>34</v>
      </c>
      <c r="O3740" s="184"/>
    </row>
    <row r="3741" spans="1:15" s="176" customFormat="1" ht="15" x14ac:dyDescent="0.15">
      <c r="A3741" s="183" t="s">
        <v>20</v>
      </c>
      <c r="B3741" s="183" t="s">
        <v>54</v>
      </c>
      <c r="C3741" s="184"/>
      <c r="D3741" s="184"/>
      <c r="E3741" s="184"/>
      <c r="F3741" s="185">
        <v>45062</v>
      </c>
      <c r="G3741" s="183" t="s">
        <v>56</v>
      </c>
      <c r="H3741" s="186">
        <v>160000</v>
      </c>
      <c r="I3741" s="183" t="s">
        <v>19</v>
      </c>
      <c r="J3741" s="184"/>
      <c r="K3741" s="184"/>
      <c r="L3741" s="183">
        <v>2022</v>
      </c>
      <c r="M3741" s="184"/>
      <c r="N3741" s="183" t="s">
        <v>34</v>
      </c>
      <c r="O3741" s="184"/>
    </row>
    <row r="3742" spans="1:15" s="176" customFormat="1" ht="15" x14ac:dyDescent="0.15">
      <c r="A3742" s="183" t="s">
        <v>20</v>
      </c>
      <c r="B3742" s="183" t="s">
        <v>54</v>
      </c>
      <c r="C3742" s="184"/>
      <c r="D3742" s="184"/>
      <c r="E3742" s="184"/>
      <c r="F3742" s="185">
        <v>45062</v>
      </c>
      <c r="G3742" s="183" t="s">
        <v>59</v>
      </c>
      <c r="H3742" s="186">
        <v>530000</v>
      </c>
      <c r="I3742" s="183" t="s">
        <v>19</v>
      </c>
      <c r="J3742" s="184"/>
      <c r="K3742" s="184"/>
      <c r="L3742" s="183">
        <v>2022</v>
      </c>
      <c r="M3742" s="184"/>
      <c r="N3742" s="183" t="s">
        <v>34</v>
      </c>
      <c r="O3742" s="184"/>
    </row>
    <row r="3743" spans="1:15" s="176" customFormat="1" ht="15" x14ac:dyDescent="0.15">
      <c r="A3743" s="183" t="s">
        <v>20</v>
      </c>
      <c r="B3743" s="183" t="s">
        <v>54</v>
      </c>
      <c r="C3743" s="184"/>
      <c r="D3743" s="184"/>
      <c r="E3743" s="184"/>
      <c r="F3743" s="185">
        <v>45063</v>
      </c>
      <c r="G3743" s="183" t="s">
        <v>59</v>
      </c>
      <c r="H3743" s="186">
        <v>2040000</v>
      </c>
      <c r="I3743" s="183" t="s">
        <v>19</v>
      </c>
      <c r="J3743" s="184"/>
      <c r="K3743" s="184"/>
      <c r="L3743" s="183">
        <v>2022</v>
      </c>
      <c r="M3743" s="184"/>
      <c r="N3743" s="183" t="s">
        <v>34</v>
      </c>
      <c r="O3743" s="184"/>
    </row>
    <row r="3744" spans="1:15" s="176" customFormat="1" ht="15" x14ac:dyDescent="0.15">
      <c r="A3744" s="183" t="s">
        <v>20</v>
      </c>
      <c r="B3744" s="183" t="s">
        <v>54</v>
      </c>
      <c r="C3744" s="184"/>
      <c r="D3744" s="184"/>
      <c r="E3744" s="184"/>
      <c r="F3744" s="185">
        <v>45063</v>
      </c>
      <c r="G3744" s="183" t="s">
        <v>56</v>
      </c>
      <c r="H3744" s="186">
        <v>320000</v>
      </c>
      <c r="I3744" s="183" t="s">
        <v>19</v>
      </c>
      <c r="J3744" s="184"/>
      <c r="K3744" s="184"/>
      <c r="L3744" s="183">
        <v>2022</v>
      </c>
      <c r="M3744" s="184"/>
      <c r="N3744" s="183" t="s">
        <v>34</v>
      </c>
      <c r="O3744" s="184"/>
    </row>
    <row r="3745" spans="1:15" s="176" customFormat="1" ht="15" x14ac:dyDescent="0.15">
      <c r="A3745" s="183" t="s">
        <v>20</v>
      </c>
      <c r="B3745" s="183" t="s">
        <v>54</v>
      </c>
      <c r="C3745" s="184"/>
      <c r="D3745" s="184"/>
      <c r="E3745" s="184"/>
      <c r="F3745" s="185">
        <v>45063</v>
      </c>
      <c r="G3745" s="183" t="s">
        <v>55</v>
      </c>
      <c r="H3745" s="186">
        <v>2910000</v>
      </c>
      <c r="I3745" s="183" t="s">
        <v>19</v>
      </c>
      <c r="J3745" s="184"/>
      <c r="K3745" s="184"/>
      <c r="L3745" s="183">
        <v>2022</v>
      </c>
      <c r="M3745" s="184"/>
      <c r="N3745" s="183" t="s">
        <v>34</v>
      </c>
      <c r="O3745" s="184"/>
    </row>
    <row r="3746" spans="1:15" s="176" customFormat="1" ht="15" x14ac:dyDescent="0.15">
      <c r="A3746" s="183" t="s">
        <v>20</v>
      </c>
      <c r="B3746" s="183" t="s">
        <v>54</v>
      </c>
      <c r="C3746" s="184"/>
      <c r="D3746" s="184"/>
      <c r="E3746" s="184"/>
      <c r="F3746" s="185">
        <v>45063</v>
      </c>
      <c r="G3746" s="183" t="s">
        <v>57</v>
      </c>
      <c r="H3746" s="186">
        <v>110000</v>
      </c>
      <c r="I3746" s="183" t="s">
        <v>19</v>
      </c>
      <c r="J3746" s="184"/>
      <c r="K3746" s="184"/>
      <c r="L3746" s="183">
        <v>2022</v>
      </c>
      <c r="M3746" s="184"/>
      <c r="N3746" s="183" t="s">
        <v>34</v>
      </c>
      <c r="O3746" s="184"/>
    </row>
    <row r="3747" spans="1:15" s="176" customFormat="1" ht="15" x14ac:dyDescent="0.15">
      <c r="A3747" s="183" t="s">
        <v>20</v>
      </c>
      <c r="B3747" s="183" t="s">
        <v>54</v>
      </c>
      <c r="C3747" s="184"/>
      <c r="D3747" s="184"/>
      <c r="E3747" s="184"/>
      <c r="F3747" s="185">
        <v>45063</v>
      </c>
      <c r="G3747" s="183" t="s">
        <v>58</v>
      </c>
      <c r="H3747" s="186">
        <v>19420000</v>
      </c>
      <c r="I3747" s="183" t="s">
        <v>19</v>
      </c>
      <c r="J3747" s="184"/>
      <c r="K3747" s="184"/>
      <c r="L3747" s="183">
        <v>2022</v>
      </c>
      <c r="M3747" s="184"/>
      <c r="N3747" s="183" t="s">
        <v>34</v>
      </c>
      <c r="O3747" s="184"/>
    </row>
    <row r="3748" spans="1:15" s="176" customFormat="1" ht="15" x14ac:dyDescent="0.15">
      <c r="A3748" s="183" t="s">
        <v>20</v>
      </c>
      <c r="B3748" s="183" t="s">
        <v>54</v>
      </c>
      <c r="C3748" s="184"/>
      <c r="D3748" s="184"/>
      <c r="E3748" s="184"/>
      <c r="F3748" s="185">
        <v>45064</v>
      </c>
      <c r="G3748" s="183" t="s">
        <v>55</v>
      </c>
      <c r="H3748" s="186">
        <v>110000</v>
      </c>
      <c r="I3748" s="183" t="s">
        <v>19</v>
      </c>
      <c r="J3748" s="184"/>
      <c r="K3748" s="184"/>
      <c r="L3748" s="183">
        <v>2022</v>
      </c>
      <c r="M3748" s="184"/>
      <c r="N3748" s="183" t="s">
        <v>34</v>
      </c>
      <c r="O3748" s="184"/>
    </row>
    <row r="3749" spans="1:15" s="176" customFormat="1" ht="15" x14ac:dyDescent="0.15">
      <c r="A3749" s="183" t="s">
        <v>20</v>
      </c>
      <c r="B3749" s="183" t="s">
        <v>54</v>
      </c>
      <c r="C3749" s="184"/>
      <c r="D3749" s="184"/>
      <c r="E3749" s="184"/>
      <c r="F3749" s="185">
        <v>45064</v>
      </c>
      <c r="G3749" s="183" t="s">
        <v>57</v>
      </c>
      <c r="H3749" s="186">
        <v>240000</v>
      </c>
      <c r="I3749" s="183" t="s">
        <v>19</v>
      </c>
      <c r="J3749" s="184"/>
      <c r="K3749" s="184"/>
      <c r="L3749" s="183">
        <v>2022</v>
      </c>
      <c r="M3749" s="184"/>
      <c r="N3749" s="183" t="s">
        <v>34</v>
      </c>
      <c r="O3749" s="184"/>
    </row>
    <row r="3750" spans="1:15" s="176" customFormat="1" ht="15" x14ac:dyDescent="0.15">
      <c r="A3750" s="183" t="s">
        <v>20</v>
      </c>
      <c r="B3750" s="183" t="s">
        <v>54</v>
      </c>
      <c r="C3750" s="184"/>
      <c r="D3750" s="184"/>
      <c r="E3750" s="184"/>
      <c r="F3750" s="185">
        <v>45064</v>
      </c>
      <c r="G3750" s="183" t="s">
        <v>58</v>
      </c>
      <c r="H3750" s="186">
        <v>9400000</v>
      </c>
      <c r="I3750" s="183" t="s">
        <v>19</v>
      </c>
      <c r="J3750" s="184"/>
      <c r="K3750" s="184"/>
      <c r="L3750" s="183">
        <v>2022</v>
      </c>
      <c r="M3750" s="184"/>
      <c r="N3750" s="183" t="s">
        <v>34</v>
      </c>
      <c r="O3750" s="184"/>
    </row>
    <row r="3751" spans="1:15" s="176" customFormat="1" ht="15" x14ac:dyDescent="0.15">
      <c r="A3751" s="183" t="s">
        <v>20</v>
      </c>
      <c r="B3751" s="183" t="s">
        <v>54</v>
      </c>
      <c r="C3751" s="184"/>
      <c r="D3751" s="184"/>
      <c r="E3751" s="184"/>
      <c r="F3751" s="185">
        <v>45065</v>
      </c>
      <c r="G3751" s="183" t="s">
        <v>58</v>
      </c>
      <c r="H3751" s="186">
        <v>9400000</v>
      </c>
      <c r="I3751" s="183" t="s">
        <v>19</v>
      </c>
      <c r="J3751" s="184"/>
      <c r="K3751" s="184"/>
      <c r="L3751" s="183">
        <v>2022</v>
      </c>
      <c r="M3751" s="184"/>
      <c r="N3751" s="183" t="s">
        <v>34</v>
      </c>
      <c r="O3751" s="184"/>
    </row>
    <row r="3752" spans="1:15" s="176" customFormat="1" ht="15" x14ac:dyDescent="0.15">
      <c r="A3752" s="183" t="s">
        <v>20</v>
      </c>
      <c r="B3752" s="183" t="s">
        <v>54</v>
      </c>
      <c r="C3752" s="184"/>
      <c r="D3752" s="184"/>
      <c r="E3752" s="184"/>
      <c r="F3752" s="185">
        <v>45065</v>
      </c>
      <c r="G3752" s="183" t="s">
        <v>55</v>
      </c>
      <c r="H3752" s="186">
        <v>110000</v>
      </c>
      <c r="I3752" s="183" t="s">
        <v>19</v>
      </c>
      <c r="J3752" s="184"/>
      <c r="K3752" s="184"/>
      <c r="L3752" s="183">
        <v>2022</v>
      </c>
      <c r="M3752" s="184"/>
      <c r="N3752" s="183" t="s">
        <v>34</v>
      </c>
      <c r="O3752" s="184"/>
    </row>
    <row r="3753" spans="1:15" s="176" customFormat="1" ht="15" x14ac:dyDescent="0.15">
      <c r="A3753" s="183" t="s">
        <v>20</v>
      </c>
      <c r="B3753" s="183" t="s">
        <v>54</v>
      </c>
      <c r="C3753" s="184"/>
      <c r="D3753" s="184"/>
      <c r="E3753" s="184"/>
      <c r="F3753" s="185">
        <v>45065</v>
      </c>
      <c r="G3753" s="183" t="s">
        <v>57</v>
      </c>
      <c r="H3753" s="186">
        <v>280000</v>
      </c>
      <c r="I3753" s="183" t="s">
        <v>19</v>
      </c>
      <c r="J3753" s="184"/>
      <c r="K3753" s="184"/>
      <c r="L3753" s="183">
        <v>2022</v>
      </c>
      <c r="M3753" s="184"/>
      <c r="N3753" s="183" t="s">
        <v>34</v>
      </c>
      <c r="O3753" s="184"/>
    </row>
    <row r="3754" spans="1:15" s="176" customFormat="1" ht="15" x14ac:dyDescent="0.15">
      <c r="A3754" s="183" t="s">
        <v>20</v>
      </c>
      <c r="B3754" s="183" t="s">
        <v>54</v>
      </c>
      <c r="C3754" s="184"/>
      <c r="D3754" s="184"/>
      <c r="E3754" s="184"/>
      <c r="F3754" s="185">
        <v>45068</v>
      </c>
      <c r="G3754" s="183" t="s">
        <v>57</v>
      </c>
      <c r="H3754" s="186">
        <v>380000</v>
      </c>
      <c r="I3754" s="183" t="s">
        <v>19</v>
      </c>
      <c r="J3754" s="184"/>
      <c r="K3754" s="184"/>
      <c r="L3754" s="183">
        <v>2022</v>
      </c>
      <c r="M3754" s="184"/>
      <c r="N3754" s="183" t="s">
        <v>34</v>
      </c>
      <c r="O3754" s="184"/>
    </row>
    <row r="3755" spans="1:15" s="176" customFormat="1" ht="15" x14ac:dyDescent="0.15">
      <c r="A3755" s="183" t="s">
        <v>20</v>
      </c>
      <c r="B3755" s="183" t="s">
        <v>54</v>
      </c>
      <c r="C3755" s="184"/>
      <c r="D3755" s="184"/>
      <c r="E3755" s="184"/>
      <c r="F3755" s="185">
        <v>45068</v>
      </c>
      <c r="G3755" s="183" t="s">
        <v>55</v>
      </c>
      <c r="H3755" s="186">
        <v>240000</v>
      </c>
      <c r="I3755" s="183" t="s">
        <v>19</v>
      </c>
      <c r="J3755" s="184"/>
      <c r="K3755" s="184"/>
      <c r="L3755" s="183">
        <v>2022</v>
      </c>
      <c r="M3755" s="184"/>
      <c r="N3755" s="183" t="s">
        <v>34</v>
      </c>
      <c r="O3755" s="184"/>
    </row>
    <row r="3756" spans="1:15" s="176" customFormat="1" ht="15" x14ac:dyDescent="0.15">
      <c r="A3756" s="183" t="s">
        <v>20</v>
      </c>
      <c r="B3756" s="183" t="s">
        <v>54</v>
      </c>
      <c r="C3756" s="184"/>
      <c r="D3756" s="184"/>
      <c r="E3756" s="184"/>
      <c r="F3756" s="185">
        <v>45068</v>
      </c>
      <c r="G3756" s="183" t="s">
        <v>58</v>
      </c>
      <c r="H3756" s="186">
        <v>13580000</v>
      </c>
      <c r="I3756" s="183" t="s">
        <v>19</v>
      </c>
      <c r="J3756" s="184"/>
      <c r="K3756" s="184"/>
      <c r="L3756" s="183">
        <v>2022</v>
      </c>
      <c r="M3756" s="184"/>
      <c r="N3756" s="183" t="s">
        <v>34</v>
      </c>
      <c r="O3756" s="184"/>
    </row>
    <row r="3757" spans="1:15" s="176" customFormat="1" ht="15" x14ac:dyDescent="0.15">
      <c r="A3757" s="183" t="s">
        <v>20</v>
      </c>
      <c r="B3757" s="183" t="s">
        <v>54</v>
      </c>
      <c r="C3757" s="184"/>
      <c r="D3757" s="184"/>
      <c r="E3757" s="184"/>
      <c r="F3757" s="185">
        <v>45068</v>
      </c>
      <c r="G3757" s="183" t="s">
        <v>59</v>
      </c>
      <c r="H3757" s="186">
        <v>1040000</v>
      </c>
      <c r="I3757" s="183" t="s">
        <v>19</v>
      </c>
      <c r="J3757" s="184"/>
      <c r="K3757" s="184"/>
      <c r="L3757" s="183">
        <v>2022</v>
      </c>
      <c r="M3757" s="184"/>
      <c r="N3757" s="183" t="s">
        <v>34</v>
      </c>
      <c r="O3757" s="184"/>
    </row>
    <row r="3758" spans="1:15" s="176" customFormat="1" ht="15" x14ac:dyDescent="0.15">
      <c r="A3758" s="183" t="s">
        <v>20</v>
      </c>
      <c r="B3758" s="183" t="s">
        <v>54</v>
      </c>
      <c r="C3758" s="184"/>
      <c r="D3758" s="184"/>
      <c r="E3758" s="184"/>
      <c r="F3758" s="185">
        <v>45069</v>
      </c>
      <c r="G3758" s="183" t="s">
        <v>57</v>
      </c>
      <c r="H3758" s="186">
        <v>200000</v>
      </c>
      <c r="I3758" s="183" t="s">
        <v>19</v>
      </c>
      <c r="J3758" s="184"/>
      <c r="K3758" s="184"/>
      <c r="L3758" s="183">
        <v>2022</v>
      </c>
      <c r="M3758" s="184"/>
      <c r="N3758" s="183" t="s">
        <v>34</v>
      </c>
      <c r="O3758" s="184"/>
    </row>
    <row r="3759" spans="1:15" s="176" customFormat="1" ht="15" x14ac:dyDescent="0.15">
      <c r="A3759" s="183" t="s">
        <v>20</v>
      </c>
      <c r="B3759" s="183" t="s">
        <v>54</v>
      </c>
      <c r="C3759" s="184"/>
      <c r="D3759" s="184"/>
      <c r="E3759" s="184"/>
      <c r="F3759" s="185">
        <v>45069</v>
      </c>
      <c r="G3759" s="183" t="s">
        <v>55</v>
      </c>
      <c r="H3759" s="186">
        <v>370000</v>
      </c>
      <c r="I3759" s="183" t="s">
        <v>19</v>
      </c>
      <c r="J3759" s="184"/>
      <c r="K3759" s="184"/>
      <c r="L3759" s="183">
        <v>2022</v>
      </c>
      <c r="M3759" s="184"/>
      <c r="N3759" s="183" t="s">
        <v>34</v>
      </c>
      <c r="O3759" s="184"/>
    </row>
    <row r="3760" spans="1:15" s="176" customFormat="1" ht="15" x14ac:dyDescent="0.15">
      <c r="A3760" s="183" t="s">
        <v>20</v>
      </c>
      <c r="B3760" s="183" t="s">
        <v>54</v>
      </c>
      <c r="C3760" s="184"/>
      <c r="D3760" s="184"/>
      <c r="E3760" s="184"/>
      <c r="F3760" s="185">
        <v>45069</v>
      </c>
      <c r="G3760" s="183" t="s">
        <v>58</v>
      </c>
      <c r="H3760" s="186">
        <v>12440000</v>
      </c>
      <c r="I3760" s="183" t="s">
        <v>19</v>
      </c>
      <c r="J3760" s="184"/>
      <c r="K3760" s="184"/>
      <c r="L3760" s="183">
        <v>2022</v>
      </c>
      <c r="M3760" s="184"/>
      <c r="N3760" s="183" t="s">
        <v>34</v>
      </c>
      <c r="O3760" s="184"/>
    </row>
    <row r="3761" spans="1:15" s="176" customFormat="1" ht="15" x14ac:dyDescent="0.15">
      <c r="A3761" s="183" t="s">
        <v>20</v>
      </c>
      <c r="B3761" s="183" t="s">
        <v>54</v>
      </c>
      <c r="C3761" s="184"/>
      <c r="D3761" s="184"/>
      <c r="E3761" s="184"/>
      <c r="F3761" s="185">
        <v>45069</v>
      </c>
      <c r="G3761" s="183" t="s">
        <v>59</v>
      </c>
      <c r="H3761" s="186">
        <v>760000</v>
      </c>
      <c r="I3761" s="183" t="s">
        <v>19</v>
      </c>
      <c r="J3761" s="184"/>
      <c r="K3761" s="184"/>
      <c r="L3761" s="183">
        <v>2022</v>
      </c>
      <c r="M3761" s="184"/>
      <c r="N3761" s="183" t="s">
        <v>34</v>
      </c>
      <c r="O3761" s="184"/>
    </row>
    <row r="3762" spans="1:15" s="176" customFormat="1" ht="15" x14ac:dyDescent="0.15">
      <c r="A3762" s="183" t="s">
        <v>20</v>
      </c>
      <c r="B3762" s="183" t="s">
        <v>54</v>
      </c>
      <c r="C3762" s="184"/>
      <c r="D3762" s="184"/>
      <c r="E3762" s="184"/>
      <c r="F3762" s="185">
        <v>45070</v>
      </c>
      <c r="G3762" s="183" t="s">
        <v>58</v>
      </c>
      <c r="H3762" s="186">
        <v>19220000</v>
      </c>
      <c r="I3762" s="183" t="s">
        <v>19</v>
      </c>
      <c r="J3762" s="184"/>
      <c r="K3762" s="184"/>
      <c r="L3762" s="183">
        <v>2022</v>
      </c>
      <c r="M3762" s="184"/>
      <c r="N3762" s="183" t="s">
        <v>34</v>
      </c>
      <c r="O3762" s="184"/>
    </row>
    <row r="3763" spans="1:15" s="176" customFormat="1" ht="15" x14ac:dyDescent="0.15">
      <c r="A3763" s="183" t="s">
        <v>20</v>
      </c>
      <c r="B3763" s="183" t="s">
        <v>54</v>
      </c>
      <c r="C3763" s="184"/>
      <c r="D3763" s="184"/>
      <c r="E3763" s="184"/>
      <c r="F3763" s="185">
        <v>45070</v>
      </c>
      <c r="G3763" s="183" t="s">
        <v>57</v>
      </c>
      <c r="H3763" s="186">
        <v>230000</v>
      </c>
      <c r="I3763" s="183" t="s">
        <v>19</v>
      </c>
      <c r="J3763" s="184"/>
      <c r="K3763" s="184"/>
      <c r="L3763" s="183">
        <v>2022</v>
      </c>
      <c r="M3763" s="184"/>
      <c r="N3763" s="183" t="s">
        <v>34</v>
      </c>
      <c r="O3763" s="184"/>
    </row>
    <row r="3764" spans="1:15" s="176" customFormat="1" ht="15" x14ac:dyDescent="0.15">
      <c r="A3764" s="183" t="s">
        <v>20</v>
      </c>
      <c r="B3764" s="183" t="s">
        <v>54</v>
      </c>
      <c r="C3764" s="184"/>
      <c r="D3764" s="184"/>
      <c r="E3764" s="184"/>
      <c r="F3764" s="185">
        <v>45070</v>
      </c>
      <c r="G3764" s="183" t="s">
        <v>55</v>
      </c>
      <c r="H3764" s="186">
        <v>1030000</v>
      </c>
      <c r="I3764" s="183" t="s">
        <v>19</v>
      </c>
      <c r="J3764" s="184"/>
      <c r="K3764" s="184"/>
      <c r="L3764" s="183">
        <v>2022</v>
      </c>
      <c r="M3764" s="184"/>
      <c r="N3764" s="183" t="s">
        <v>34</v>
      </c>
      <c r="O3764" s="184"/>
    </row>
    <row r="3765" spans="1:15" s="176" customFormat="1" ht="15" x14ac:dyDescent="0.15">
      <c r="A3765" s="183" t="s">
        <v>20</v>
      </c>
      <c r="B3765" s="183" t="s">
        <v>54</v>
      </c>
      <c r="C3765" s="184"/>
      <c r="D3765" s="184"/>
      <c r="E3765" s="184"/>
      <c r="F3765" s="185">
        <v>45070</v>
      </c>
      <c r="G3765" s="183" t="s">
        <v>56</v>
      </c>
      <c r="H3765" s="186">
        <v>240000</v>
      </c>
      <c r="I3765" s="183" t="s">
        <v>19</v>
      </c>
      <c r="J3765" s="184"/>
      <c r="K3765" s="184"/>
      <c r="L3765" s="183">
        <v>2022</v>
      </c>
      <c r="M3765" s="184"/>
      <c r="N3765" s="183" t="s">
        <v>34</v>
      </c>
      <c r="O3765" s="184"/>
    </row>
    <row r="3766" spans="1:15" s="176" customFormat="1" ht="15" x14ac:dyDescent="0.15">
      <c r="A3766" s="183" t="s">
        <v>20</v>
      </c>
      <c r="B3766" s="183" t="s">
        <v>54</v>
      </c>
      <c r="C3766" s="184"/>
      <c r="D3766" s="184"/>
      <c r="E3766" s="184"/>
      <c r="F3766" s="185">
        <v>45070</v>
      </c>
      <c r="G3766" s="183" t="s">
        <v>59</v>
      </c>
      <c r="H3766" s="186">
        <v>870000</v>
      </c>
      <c r="I3766" s="183" t="s">
        <v>19</v>
      </c>
      <c r="J3766" s="184"/>
      <c r="K3766" s="184"/>
      <c r="L3766" s="183">
        <v>2022</v>
      </c>
      <c r="M3766" s="184"/>
      <c r="N3766" s="183" t="s">
        <v>34</v>
      </c>
      <c r="O3766" s="184"/>
    </row>
    <row r="3767" spans="1:15" s="176" customFormat="1" ht="15" x14ac:dyDescent="0.15">
      <c r="A3767" s="183" t="s">
        <v>20</v>
      </c>
      <c r="B3767" s="183" t="s">
        <v>54</v>
      </c>
      <c r="C3767" s="184"/>
      <c r="D3767" s="184"/>
      <c r="E3767" s="184"/>
      <c r="F3767" s="185">
        <v>45071</v>
      </c>
      <c r="G3767" s="183" t="s">
        <v>57</v>
      </c>
      <c r="H3767" s="186">
        <v>180000</v>
      </c>
      <c r="I3767" s="183" t="s">
        <v>19</v>
      </c>
      <c r="J3767" s="184"/>
      <c r="K3767" s="184"/>
      <c r="L3767" s="183">
        <v>2022</v>
      </c>
      <c r="M3767" s="184"/>
      <c r="N3767" s="183" t="s">
        <v>34</v>
      </c>
      <c r="O3767" s="184"/>
    </row>
    <row r="3768" spans="1:15" s="176" customFormat="1" ht="15" x14ac:dyDescent="0.15">
      <c r="A3768" s="183" t="s">
        <v>20</v>
      </c>
      <c r="B3768" s="183" t="s">
        <v>54</v>
      </c>
      <c r="C3768" s="184"/>
      <c r="D3768" s="184"/>
      <c r="E3768" s="184"/>
      <c r="F3768" s="185">
        <v>45071</v>
      </c>
      <c r="G3768" s="183" t="s">
        <v>58</v>
      </c>
      <c r="H3768" s="186">
        <v>11000000</v>
      </c>
      <c r="I3768" s="183" t="s">
        <v>19</v>
      </c>
      <c r="J3768" s="184"/>
      <c r="K3768" s="184"/>
      <c r="L3768" s="183">
        <v>2022</v>
      </c>
      <c r="M3768" s="184"/>
      <c r="N3768" s="183" t="s">
        <v>34</v>
      </c>
      <c r="O3768" s="184"/>
    </row>
    <row r="3769" spans="1:15" s="176" customFormat="1" ht="15" x14ac:dyDescent="0.15">
      <c r="A3769" s="183" t="s">
        <v>20</v>
      </c>
      <c r="B3769" s="183" t="s">
        <v>54</v>
      </c>
      <c r="C3769" s="184"/>
      <c r="D3769" s="184"/>
      <c r="E3769" s="184"/>
      <c r="F3769" s="185">
        <v>45072</v>
      </c>
      <c r="G3769" s="183" t="s">
        <v>57</v>
      </c>
      <c r="H3769" s="186">
        <v>190000</v>
      </c>
      <c r="I3769" s="183" t="s">
        <v>19</v>
      </c>
      <c r="J3769" s="184"/>
      <c r="K3769" s="184"/>
      <c r="L3769" s="183">
        <v>2022</v>
      </c>
      <c r="M3769" s="184"/>
      <c r="N3769" s="183" t="s">
        <v>34</v>
      </c>
      <c r="O3769" s="184"/>
    </row>
    <row r="3770" spans="1:15" s="176" customFormat="1" ht="15" x14ac:dyDescent="0.15">
      <c r="A3770" s="183" t="s">
        <v>20</v>
      </c>
      <c r="B3770" s="183" t="s">
        <v>54</v>
      </c>
      <c r="C3770" s="184"/>
      <c r="D3770" s="184"/>
      <c r="E3770" s="184"/>
      <c r="F3770" s="185">
        <v>45072</v>
      </c>
      <c r="G3770" s="183" t="s">
        <v>58</v>
      </c>
      <c r="H3770" s="186">
        <v>10200000</v>
      </c>
      <c r="I3770" s="183" t="s">
        <v>19</v>
      </c>
      <c r="J3770" s="184"/>
      <c r="K3770" s="184"/>
      <c r="L3770" s="183">
        <v>2022</v>
      </c>
      <c r="M3770" s="184"/>
      <c r="N3770" s="183" t="s">
        <v>34</v>
      </c>
      <c r="O3770" s="184"/>
    </row>
    <row r="3771" spans="1:15" s="176" customFormat="1" ht="15" x14ac:dyDescent="0.15">
      <c r="A3771" s="183" t="s">
        <v>20</v>
      </c>
      <c r="B3771" s="183" t="s">
        <v>54</v>
      </c>
      <c r="C3771" s="184"/>
      <c r="D3771" s="184"/>
      <c r="E3771" s="184"/>
      <c r="F3771" s="185">
        <v>45076</v>
      </c>
      <c r="G3771" s="183" t="s">
        <v>56</v>
      </c>
      <c r="H3771" s="186">
        <v>80000</v>
      </c>
      <c r="I3771" s="183" t="s">
        <v>19</v>
      </c>
      <c r="J3771" s="184"/>
      <c r="K3771" s="184"/>
      <c r="L3771" s="183">
        <v>2022</v>
      </c>
      <c r="M3771" s="184"/>
      <c r="N3771" s="183" t="s">
        <v>34</v>
      </c>
      <c r="O3771" s="184"/>
    </row>
    <row r="3772" spans="1:15" s="176" customFormat="1" ht="15" x14ac:dyDescent="0.15">
      <c r="A3772" s="183" t="s">
        <v>20</v>
      </c>
      <c r="B3772" s="183" t="s">
        <v>54</v>
      </c>
      <c r="C3772" s="184"/>
      <c r="D3772" s="184"/>
      <c r="E3772" s="184"/>
      <c r="F3772" s="185">
        <v>45076</v>
      </c>
      <c r="G3772" s="183" t="s">
        <v>57</v>
      </c>
      <c r="H3772" s="186">
        <v>420000</v>
      </c>
      <c r="I3772" s="183" t="s">
        <v>19</v>
      </c>
      <c r="J3772" s="184"/>
      <c r="K3772" s="184"/>
      <c r="L3772" s="183">
        <v>2022</v>
      </c>
      <c r="M3772" s="184"/>
      <c r="N3772" s="183" t="s">
        <v>34</v>
      </c>
      <c r="O3772" s="184"/>
    </row>
    <row r="3773" spans="1:15" s="176" customFormat="1" ht="15" x14ac:dyDescent="0.15">
      <c r="A3773" s="183" t="s">
        <v>20</v>
      </c>
      <c r="B3773" s="183" t="s">
        <v>54</v>
      </c>
      <c r="C3773" s="184"/>
      <c r="D3773" s="184"/>
      <c r="E3773" s="184"/>
      <c r="F3773" s="185">
        <v>45076</v>
      </c>
      <c r="G3773" s="183" t="s">
        <v>55</v>
      </c>
      <c r="H3773" s="186">
        <v>200000</v>
      </c>
      <c r="I3773" s="183" t="s">
        <v>19</v>
      </c>
      <c r="J3773" s="184"/>
      <c r="K3773" s="184"/>
      <c r="L3773" s="183">
        <v>2022</v>
      </c>
      <c r="M3773" s="184"/>
      <c r="N3773" s="183" t="s">
        <v>34</v>
      </c>
      <c r="O3773" s="184"/>
    </row>
    <row r="3774" spans="1:15" s="176" customFormat="1" ht="15" x14ac:dyDescent="0.15">
      <c r="A3774" s="183" t="s">
        <v>20</v>
      </c>
      <c r="B3774" s="183" t="s">
        <v>54</v>
      </c>
      <c r="C3774" s="184"/>
      <c r="D3774" s="184"/>
      <c r="E3774" s="184"/>
      <c r="F3774" s="185">
        <v>45076</v>
      </c>
      <c r="G3774" s="183" t="s">
        <v>58</v>
      </c>
      <c r="H3774" s="186">
        <v>15890000</v>
      </c>
      <c r="I3774" s="183" t="s">
        <v>19</v>
      </c>
      <c r="J3774" s="184"/>
      <c r="K3774" s="184"/>
      <c r="L3774" s="183">
        <v>2022</v>
      </c>
      <c r="M3774" s="184"/>
      <c r="N3774" s="183" t="s">
        <v>34</v>
      </c>
      <c r="O3774" s="184"/>
    </row>
    <row r="3775" spans="1:15" s="176" customFormat="1" ht="15" x14ac:dyDescent="0.15">
      <c r="A3775" s="183" t="s">
        <v>20</v>
      </c>
      <c r="B3775" s="183" t="s">
        <v>54</v>
      </c>
      <c r="C3775" s="184"/>
      <c r="D3775" s="184"/>
      <c r="E3775" s="184"/>
      <c r="F3775" s="185">
        <v>45076</v>
      </c>
      <c r="G3775" s="183" t="s">
        <v>59</v>
      </c>
      <c r="H3775" s="186">
        <v>620000</v>
      </c>
      <c r="I3775" s="183" t="s">
        <v>19</v>
      </c>
      <c r="J3775" s="184"/>
      <c r="K3775" s="184"/>
      <c r="L3775" s="183">
        <v>2022</v>
      </c>
      <c r="M3775" s="184"/>
      <c r="N3775" s="183" t="s">
        <v>34</v>
      </c>
      <c r="O3775" s="184"/>
    </row>
    <row r="3776" spans="1:15" s="176" customFormat="1" ht="15" x14ac:dyDescent="0.15">
      <c r="A3776" s="183" t="s">
        <v>20</v>
      </c>
      <c r="B3776" s="183" t="s">
        <v>54</v>
      </c>
      <c r="C3776" s="184"/>
      <c r="D3776" s="184"/>
      <c r="E3776" s="184"/>
      <c r="F3776" s="185">
        <v>45077</v>
      </c>
      <c r="G3776" s="183" t="s">
        <v>56</v>
      </c>
      <c r="H3776" s="186">
        <v>320000</v>
      </c>
      <c r="I3776" s="183" t="s">
        <v>19</v>
      </c>
      <c r="J3776" s="184"/>
      <c r="K3776" s="184"/>
      <c r="L3776" s="183">
        <v>2022</v>
      </c>
      <c r="M3776" s="184"/>
      <c r="N3776" s="183" t="s">
        <v>34</v>
      </c>
      <c r="O3776" s="184"/>
    </row>
    <row r="3777" spans="1:15" s="176" customFormat="1" ht="15" x14ac:dyDescent="0.15">
      <c r="A3777" s="183" t="s">
        <v>20</v>
      </c>
      <c r="B3777" s="183" t="s">
        <v>54</v>
      </c>
      <c r="C3777" s="184"/>
      <c r="D3777" s="184"/>
      <c r="E3777" s="184"/>
      <c r="F3777" s="185">
        <v>45077</v>
      </c>
      <c r="G3777" s="183" t="s">
        <v>55</v>
      </c>
      <c r="H3777" s="186">
        <v>990000</v>
      </c>
      <c r="I3777" s="183" t="s">
        <v>19</v>
      </c>
      <c r="J3777" s="184"/>
      <c r="K3777" s="184"/>
      <c r="L3777" s="183">
        <v>2022</v>
      </c>
      <c r="M3777" s="184"/>
      <c r="N3777" s="183" t="s">
        <v>34</v>
      </c>
      <c r="O3777" s="184"/>
    </row>
    <row r="3778" spans="1:15" s="176" customFormat="1" ht="15" x14ac:dyDescent="0.15">
      <c r="A3778" s="183" t="s">
        <v>20</v>
      </c>
      <c r="B3778" s="183" t="s">
        <v>54</v>
      </c>
      <c r="C3778" s="184"/>
      <c r="D3778" s="184"/>
      <c r="E3778" s="184"/>
      <c r="F3778" s="185">
        <v>45077</v>
      </c>
      <c r="G3778" s="183" t="s">
        <v>57</v>
      </c>
      <c r="H3778" s="186">
        <v>150000</v>
      </c>
      <c r="I3778" s="183" t="s">
        <v>19</v>
      </c>
      <c r="J3778" s="184"/>
      <c r="K3778" s="184"/>
      <c r="L3778" s="183">
        <v>2022</v>
      </c>
      <c r="M3778" s="184"/>
      <c r="N3778" s="183" t="s">
        <v>34</v>
      </c>
      <c r="O3778" s="184"/>
    </row>
    <row r="3779" spans="1:15" s="176" customFormat="1" ht="15" x14ac:dyDescent="0.15">
      <c r="A3779" s="183" t="s">
        <v>20</v>
      </c>
      <c r="B3779" s="183" t="s">
        <v>54</v>
      </c>
      <c r="C3779" s="184"/>
      <c r="D3779" s="184"/>
      <c r="E3779" s="184"/>
      <c r="F3779" s="185">
        <v>45077</v>
      </c>
      <c r="G3779" s="183" t="s">
        <v>58</v>
      </c>
      <c r="H3779" s="186">
        <v>9570000</v>
      </c>
      <c r="I3779" s="183" t="s">
        <v>19</v>
      </c>
      <c r="J3779" s="184"/>
      <c r="K3779" s="184"/>
      <c r="L3779" s="183">
        <v>2022</v>
      </c>
      <c r="M3779" s="184"/>
      <c r="N3779" s="183" t="s">
        <v>34</v>
      </c>
      <c r="O3779" s="184"/>
    </row>
    <row r="3780" spans="1:15" s="176" customFormat="1" ht="15" x14ac:dyDescent="0.15">
      <c r="A3780" s="183" t="s">
        <v>20</v>
      </c>
      <c r="B3780" s="183" t="s">
        <v>54</v>
      </c>
      <c r="C3780" s="184"/>
      <c r="D3780" s="184"/>
      <c r="E3780" s="184"/>
      <c r="F3780" s="185">
        <v>45077</v>
      </c>
      <c r="G3780" s="183" t="s">
        <v>59</v>
      </c>
      <c r="H3780" s="186">
        <v>650000</v>
      </c>
      <c r="I3780" s="183" t="s">
        <v>19</v>
      </c>
      <c r="J3780" s="184"/>
      <c r="K3780" s="184"/>
      <c r="L3780" s="183">
        <v>2022</v>
      </c>
      <c r="M3780" s="184"/>
      <c r="N3780" s="183" t="s">
        <v>34</v>
      </c>
      <c r="O3780" s="184"/>
    </row>
    <row r="3781" spans="1:15" s="176" customFormat="1" ht="15" x14ac:dyDescent="0.15">
      <c r="A3781" s="183" t="s">
        <v>20</v>
      </c>
      <c r="B3781" s="183" t="s">
        <v>54</v>
      </c>
      <c r="C3781" s="184"/>
      <c r="D3781" s="184"/>
      <c r="E3781" s="184"/>
      <c r="F3781" s="185">
        <v>45078</v>
      </c>
      <c r="G3781" s="183" t="s">
        <v>58</v>
      </c>
      <c r="H3781" s="186">
        <v>18370000</v>
      </c>
      <c r="I3781" s="183" t="s">
        <v>19</v>
      </c>
      <c r="J3781" s="184"/>
      <c r="K3781" s="184"/>
      <c r="L3781" s="183">
        <v>2022</v>
      </c>
      <c r="M3781" s="184"/>
      <c r="N3781" s="183" t="s">
        <v>34</v>
      </c>
      <c r="O3781" s="184"/>
    </row>
    <row r="3782" spans="1:15" s="176" customFormat="1" ht="15" x14ac:dyDescent="0.15">
      <c r="A3782" s="183" t="s">
        <v>20</v>
      </c>
      <c r="B3782" s="183" t="s">
        <v>54</v>
      </c>
      <c r="C3782" s="184"/>
      <c r="D3782" s="184"/>
      <c r="E3782" s="184"/>
      <c r="F3782" s="185">
        <v>45078</v>
      </c>
      <c r="G3782" s="183" t="s">
        <v>549</v>
      </c>
      <c r="H3782" s="186">
        <v>0</v>
      </c>
      <c r="I3782" s="183" t="s">
        <v>19</v>
      </c>
      <c r="J3782" s="184"/>
      <c r="K3782" s="184"/>
      <c r="L3782" s="183">
        <v>2022</v>
      </c>
      <c r="M3782" s="184"/>
      <c r="N3782" s="183" t="s">
        <v>34</v>
      </c>
      <c r="O3782" s="184"/>
    </row>
    <row r="3783" spans="1:15" s="176" customFormat="1" ht="15" x14ac:dyDescent="0.15">
      <c r="A3783" s="183" t="s">
        <v>20</v>
      </c>
      <c r="B3783" s="183" t="s">
        <v>54</v>
      </c>
      <c r="C3783" s="184"/>
      <c r="D3783" s="184"/>
      <c r="E3783" s="184"/>
      <c r="F3783" s="185">
        <v>45078</v>
      </c>
      <c r="G3783" s="183" t="s">
        <v>57</v>
      </c>
      <c r="H3783" s="186">
        <v>230000</v>
      </c>
      <c r="I3783" s="183" t="s">
        <v>19</v>
      </c>
      <c r="J3783" s="184"/>
      <c r="K3783" s="184"/>
      <c r="L3783" s="183">
        <v>2022</v>
      </c>
      <c r="M3783" s="184"/>
      <c r="N3783" s="183" t="s">
        <v>34</v>
      </c>
      <c r="O3783" s="184"/>
    </row>
    <row r="3784" spans="1:15" s="176" customFormat="1" ht="15" x14ac:dyDescent="0.15">
      <c r="A3784" s="183" t="s">
        <v>20</v>
      </c>
      <c r="B3784" s="183" t="s">
        <v>54</v>
      </c>
      <c r="C3784" s="184"/>
      <c r="D3784" s="184"/>
      <c r="E3784" s="184"/>
      <c r="F3784" s="185">
        <v>45079</v>
      </c>
      <c r="G3784" s="183" t="s">
        <v>63</v>
      </c>
      <c r="H3784" s="186">
        <v>230000</v>
      </c>
      <c r="I3784" s="183" t="s">
        <v>19</v>
      </c>
      <c r="J3784" s="184"/>
      <c r="K3784" s="184"/>
      <c r="L3784" s="183">
        <v>2022</v>
      </c>
      <c r="M3784" s="184"/>
      <c r="N3784" s="183" t="s">
        <v>34</v>
      </c>
      <c r="O3784" s="184"/>
    </row>
    <row r="3785" spans="1:15" s="176" customFormat="1" ht="15" x14ac:dyDescent="0.15">
      <c r="A3785" s="183" t="s">
        <v>20</v>
      </c>
      <c r="B3785" s="183" t="s">
        <v>54</v>
      </c>
      <c r="C3785" s="184"/>
      <c r="D3785" s="184"/>
      <c r="E3785" s="184"/>
      <c r="F3785" s="185">
        <v>45079</v>
      </c>
      <c r="G3785" s="183" t="s">
        <v>58</v>
      </c>
      <c r="H3785" s="186">
        <v>10170000</v>
      </c>
      <c r="I3785" s="183" t="s">
        <v>19</v>
      </c>
      <c r="J3785" s="184"/>
      <c r="K3785" s="184"/>
      <c r="L3785" s="183">
        <v>2022</v>
      </c>
      <c r="M3785" s="184"/>
      <c r="N3785" s="183" t="s">
        <v>34</v>
      </c>
      <c r="O3785" s="184"/>
    </row>
    <row r="3786" spans="1:15" s="176" customFormat="1" ht="15" x14ac:dyDescent="0.15">
      <c r="A3786" s="183" t="s">
        <v>20</v>
      </c>
      <c r="B3786" s="183" t="s">
        <v>54</v>
      </c>
      <c r="C3786" s="184"/>
      <c r="D3786" s="184"/>
      <c r="E3786" s="184"/>
      <c r="F3786" s="185">
        <v>45079</v>
      </c>
      <c r="G3786" s="183" t="s">
        <v>57</v>
      </c>
      <c r="H3786" s="186">
        <v>180000</v>
      </c>
      <c r="I3786" s="183" t="s">
        <v>19</v>
      </c>
      <c r="J3786" s="184"/>
      <c r="K3786" s="184"/>
      <c r="L3786" s="183">
        <v>2022</v>
      </c>
      <c r="M3786" s="184"/>
      <c r="N3786" s="183" t="s">
        <v>34</v>
      </c>
      <c r="O3786" s="184"/>
    </row>
    <row r="3787" spans="1:15" s="176" customFormat="1" ht="15" x14ac:dyDescent="0.15">
      <c r="A3787" s="183" t="s">
        <v>20</v>
      </c>
      <c r="B3787" s="183" t="s">
        <v>54</v>
      </c>
      <c r="C3787" s="184"/>
      <c r="D3787" s="184"/>
      <c r="E3787" s="184"/>
      <c r="F3787" s="185">
        <v>45080</v>
      </c>
      <c r="G3787" s="183" t="s">
        <v>57</v>
      </c>
      <c r="H3787" s="186">
        <v>50000</v>
      </c>
      <c r="I3787" s="183" t="s">
        <v>19</v>
      </c>
      <c r="J3787" s="184"/>
      <c r="K3787" s="184"/>
      <c r="L3787" s="183">
        <v>2022</v>
      </c>
      <c r="M3787" s="184"/>
      <c r="N3787" s="183" t="s">
        <v>34</v>
      </c>
      <c r="O3787" s="184"/>
    </row>
    <row r="3788" spans="1:15" s="176" customFormat="1" ht="15" x14ac:dyDescent="0.15">
      <c r="A3788" s="183" t="s">
        <v>20</v>
      </c>
      <c r="B3788" s="183" t="s">
        <v>54</v>
      </c>
      <c r="C3788" s="184"/>
      <c r="D3788" s="184"/>
      <c r="E3788" s="184"/>
      <c r="F3788" s="185">
        <v>45082</v>
      </c>
      <c r="G3788" s="183" t="s">
        <v>58</v>
      </c>
      <c r="H3788" s="186">
        <v>14290000</v>
      </c>
      <c r="I3788" s="183" t="s">
        <v>19</v>
      </c>
      <c r="J3788" s="184"/>
      <c r="K3788" s="184"/>
      <c r="L3788" s="183">
        <v>2022</v>
      </c>
      <c r="M3788" s="184"/>
      <c r="N3788" s="183" t="s">
        <v>34</v>
      </c>
      <c r="O3788" s="184"/>
    </row>
    <row r="3789" spans="1:15" s="176" customFormat="1" ht="15" x14ac:dyDescent="0.15">
      <c r="A3789" s="183" t="s">
        <v>20</v>
      </c>
      <c r="B3789" s="183" t="s">
        <v>54</v>
      </c>
      <c r="C3789" s="184"/>
      <c r="D3789" s="184"/>
      <c r="E3789" s="184"/>
      <c r="F3789" s="185">
        <v>45082</v>
      </c>
      <c r="G3789" s="183" t="s">
        <v>57</v>
      </c>
      <c r="H3789" s="186">
        <v>420000</v>
      </c>
      <c r="I3789" s="183" t="s">
        <v>19</v>
      </c>
      <c r="J3789" s="184"/>
      <c r="K3789" s="184"/>
      <c r="L3789" s="183">
        <v>2022</v>
      </c>
      <c r="M3789" s="184"/>
      <c r="N3789" s="183" t="s">
        <v>34</v>
      </c>
      <c r="O3789" s="184"/>
    </row>
    <row r="3790" spans="1:15" s="176" customFormat="1" ht="15" x14ac:dyDescent="0.15">
      <c r="A3790" s="183" t="s">
        <v>20</v>
      </c>
      <c r="B3790" s="183" t="s">
        <v>54</v>
      </c>
      <c r="C3790" s="184"/>
      <c r="D3790" s="184"/>
      <c r="E3790" s="184"/>
      <c r="F3790" s="185">
        <v>45082</v>
      </c>
      <c r="G3790" s="183" t="s">
        <v>62</v>
      </c>
      <c r="H3790" s="186">
        <v>120000</v>
      </c>
      <c r="I3790" s="183" t="s">
        <v>19</v>
      </c>
      <c r="J3790" s="184"/>
      <c r="K3790" s="184"/>
      <c r="L3790" s="183">
        <v>2022</v>
      </c>
      <c r="M3790" s="184"/>
      <c r="N3790" s="183" t="s">
        <v>34</v>
      </c>
      <c r="O3790" s="184"/>
    </row>
    <row r="3791" spans="1:15" s="176" customFormat="1" ht="15" x14ac:dyDescent="0.15">
      <c r="A3791" s="183" t="s">
        <v>20</v>
      </c>
      <c r="B3791" s="183" t="s">
        <v>54</v>
      </c>
      <c r="C3791" s="184"/>
      <c r="D3791" s="184"/>
      <c r="E3791" s="184"/>
      <c r="F3791" s="185">
        <v>45082</v>
      </c>
      <c r="G3791" s="183" t="s">
        <v>59</v>
      </c>
      <c r="H3791" s="186">
        <v>930000</v>
      </c>
      <c r="I3791" s="183" t="s">
        <v>19</v>
      </c>
      <c r="J3791" s="184"/>
      <c r="K3791" s="184"/>
      <c r="L3791" s="183">
        <v>2022</v>
      </c>
      <c r="M3791" s="184"/>
      <c r="N3791" s="183" t="s">
        <v>34</v>
      </c>
      <c r="O3791" s="184"/>
    </row>
    <row r="3792" spans="1:15" s="176" customFormat="1" ht="15" x14ac:dyDescent="0.15">
      <c r="A3792" s="183" t="s">
        <v>20</v>
      </c>
      <c r="B3792" s="183" t="s">
        <v>54</v>
      </c>
      <c r="C3792" s="184"/>
      <c r="D3792" s="184"/>
      <c r="E3792" s="184"/>
      <c r="F3792" s="185">
        <v>45082</v>
      </c>
      <c r="G3792" s="183" t="s">
        <v>56</v>
      </c>
      <c r="H3792" s="186">
        <v>80000</v>
      </c>
      <c r="I3792" s="183" t="s">
        <v>19</v>
      </c>
      <c r="J3792" s="184"/>
      <c r="K3792" s="184"/>
      <c r="L3792" s="183">
        <v>2022</v>
      </c>
      <c r="M3792" s="184"/>
      <c r="N3792" s="183" t="s">
        <v>34</v>
      </c>
      <c r="O3792" s="184"/>
    </row>
    <row r="3793" spans="1:15" s="176" customFormat="1" ht="15" x14ac:dyDescent="0.15">
      <c r="A3793" s="183" t="s">
        <v>20</v>
      </c>
      <c r="B3793" s="183" t="s">
        <v>54</v>
      </c>
      <c r="C3793" s="184"/>
      <c r="D3793" s="184"/>
      <c r="E3793" s="184"/>
      <c r="F3793" s="185">
        <v>45082</v>
      </c>
      <c r="G3793" s="183" t="s">
        <v>55</v>
      </c>
      <c r="H3793" s="186">
        <v>510000</v>
      </c>
      <c r="I3793" s="183" t="s">
        <v>19</v>
      </c>
      <c r="J3793" s="184"/>
      <c r="K3793" s="184"/>
      <c r="L3793" s="183">
        <v>2022</v>
      </c>
      <c r="M3793" s="184"/>
      <c r="N3793" s="183" t="s">
        <v>34</v>
      </c>
      <c r="O3793" s="184"/>
    </row>
    <row r="3794" spans="1:15" s="176" customFormat="1" ht="15" x14ac:dyDescent="0.15">
      <c r="A3794" s="183" t="s">
        <v>20</v>
      </c>
      <c r="B3794" s="183" t="s">
        <v>54</v>
      </c>
      <c r="C3794" s="184"/>
      <c r="D3794" s="184"/>
      <c r="E3794" s="184"/>
      <c r="F3794" s="185">
        <v>45082</v>
      </c>
      <c r="G3794" s="183" t="s">
        <v>63</v>
      </c>
      <c r="H3794" s="186">
        <v>710000</v>
      </c>
      <c r="I3794" s="183" t="s">
        <v>19</v>
      </c>
      <c r="J3794" s="184"/>
      <c r="K3794" s="184"/>
      <c r="L3794" s="183">
        <v>2022</v>
      </c>
      <c r="M3794" s="184"/>
      <c r="N3794" s="183" t="s">
        <v>34</v>
      </c>
      <c r="O3794" s="184"/>
    </row>
    <row r="3795" spans="1:15" s="176" customFormat="1" ht="15" x14ac:dyDescent="0.15">
      <c r="A3795" s="183" t="s">
        <v>20</v>
      </c>
      <c r="B3795" s="183" t="s">
        <v>54</v>
      </c>
      <c r="C3795" s="184"/>
      <c r="D3795" s="184"/>
      <c r="E3795" s="184"/>
      <c r="F3795" s="185">
        <v>45083</v>
      </c>
      <c r="G3795" s="183" t="s">
        <v>63</v>
      </c>
      <c r="H3795" s="186">
        <v>340000</v>
      </c>
      <c r="I3795" s="183" t="s">
        <v>19</v>
      </c>
      <c r="J3795" s="184"/>
      <c r="K3795" s="184"/>
      <c r="L3795" s="183">
        <v>2022</v>
      </c>
      <c r="M3795" s="184"/>
      <c r="N3795" s="183" t="s">
        <v>34</v>
      </c>
      <c r="O3795" s="183" t="s">
        <v>611</v>
      </c>
    </row>
    <row r="3796" spans="1:15" s="176" customFormat="1" ht="15" x14ac:dyDescent="0.15">
      <c r="A3796" s="183" t="s">
        <v>20</v>
      </c>
      <c r="B3796" s="183" t="s">
        <v>54</v>
      </c>
      <c r="C3796" s="184"/>
      <c r="D3796" s="184"/>
      <c r="E3796" s="184"/>
      <c r="F3796" s="185">
        <v>45083</v>
      </c>
      <c r="G3796" s="183" t="s">
        <v>55</v>
      </c>
      <c r="H3796" s="186">
        <v>400000</v>
      </c>
      <c r="I3796" s="183" t="s">
        <v>19</v>
      </c>
      <c r="J3796" s="184"/>
      <c r="K3796" s="184"/>
      <c r="L3796" s="183">
        <v>2022</v>
      </c>
      <c r="M3796" s="184"/>
      <c r="N3796" s="183" t="s">
        <v>34</v>
      </c>
      <c r="O3796" s="183" t="s">
        <v>611</v>
      </c>
    </row>
    <row r="3797" spans="1:15" s="176" customFormat="1" ht="15" x14ac:dyDescent="0.15">
      <c r="A3797" s="183" t="s">
        <v>20</v>
      </c>
      <c r="B3797" s="183" t="s">
        <v>54</v>
      </c>
      <c r="C3797" s="184"/>
      <c r="D3797" s="184"/>
      <c r="E3797" s="184"/>
      <c r="F3797" s="185">
        <v>45083</v>
      </c>
      <c r="G3797" s="183" t="s">
        <v>62</v>
      </c>
      <c r="H3797" s="186">
        <v>270000</v>
      </c>
      <c r="I3797" s="183" t="s">
        <v>19</v>
      </c>
      <c r="J3797" s="184"/>
      <c r="K3797" s="184"/>
      <c r="L3797" s="183">
        <v>2022</v>
      </c>
      <c r="M3797" s="184"/>
      <c r="N3797" s="183" t="s">
        <v>34</v>
      </c>
      <c r="O3797" s="183" t="s">
        <v>611</v>
      </c>
    </row>
    <row r="3798" spans="1:15" s="176" customFormat="1" ht="15" x14ac:dyDescent="0.15">
      <c r="A3798" s="183" t="s">
        <v>20</v>
      </c>
      <c r="B3798" s="183" t="s">
        <v>54</v>
      </c>
      <c r="C3798" s="184"/>
      <c r="D3798" s="184"/>
      <c r="E3798" s="184"/>
      <c r="F3798" s="185">
        <v>45083</v>
      </c>
      <c r="G3798" s="183" t="s">
        <v>57</v>
      </c>
      <c r="H3798" s="186">
        <v>50000</v>
      </c>
      <c r="I3798" s="183" t="s">
        <v>19</v>
      </c>
      <c r="J3798" s="184"/>
      <c r="K3798" s="184"/>
      <c r="L3798" s="183">
        <v>2022</v>
      </c>
      <c r="M3798" s="184"/>
      <c r="N3798" s="183" t="s">
        <v>34</v>
      </c>
      <c r="O3798" s="183" t="s">
        <v>611</v>
      </c>
    </row>
    <row r="3799" spans="1:15" s="176" customFormat="1" ht="15" x14ac:dyDescent="0.15">
      <c r="A3799" s="183" t="s">
        <v>20</v>
      </c>
      <c r="B3799" s="183" t="s">
        <v>54</v>
      </c>
      <c r="C3799" s="184"/>
      <c r="D3799" s="184"/>
      <c r="E3799" s="184"/>
      <c r="F3799" s="185">
        <v>45083</v>
      </c>
      <c r="G3799" s="183" t="s">
        <v>58</v>
      </c>
      <c r="H3799" s="186">
        <v>14500000</v>
      </c>
      <c r="I3799" s="183" t="s">
        <v>19</v>
      </c>
      <c r="J3799" s="184"/>
      <c r="K3799" s="184"/>
      <c r="L3799" s="183">
        <v>2022</v>
      </c>
      <c r="M3799" s="184"/>
      <c r="N3799" s="183" t="s">
        <v>34</v>
      </c>
      <c r="O3799" s="183" t="s">
        <v>611</v>
      </c>
    </row>
    <row r="3800" spans="1:15" s="176" customFormat="1" ht="15" x14ac:dyDescent="0.15">
      <c r="A3800" s="183" t="s">
        <v>20</v>
      </c>
      <c r="B3800" s="183" t="s">
        <v>54</v>
      </c>
      <c r="C3800" s="184"/>
      <c r="D3800" s="184"/>
      <c r="E3800" s="184"/>
      <c r="F3800" s="185">
        <v>45083</v>
      </c>
      <c r="G3800" s="183" t="s">
        <v>59</v>
      </c>
      <c r="H3800" s="186">
        <v>510000</v>
      </c>
      <c r="I3800" s="183" t="s">
        <v>19</v>
      </c>
      <c r="J3800" s="184"/>
      <c r="K3800" s="184"/>
      <c r="L3800" s="183">
        <v>2022</v>
      </c>
      <c r="M3800" s="184"/>
      <c r="N3800" s="183" t="s">
        <v>34</v>
      </c>
      <c r="O3800" s="183" t="s">
        <v>611</v>
      </c>
    </row>
    <row r="3801" spans="1:15" s="176" customFormat="1" ht="15" x14ac:dyDescent="0.15">
      <c r="A3801" s="183" t="s">
        <v>20</v>
      </c>
      <c r="B3801" s="183" t="s">
        <v>54</v>
      </c>
      <c r="C3801" s="184"/>
      <c r="D3801" s="184"/>
      <c r="E3801" s="184"/>
      <c r="F3801" s="185">
        <v>45084</v>
      </c>
      <c r="G3801" s="183" t="s">
        <v>58</v>
      </c>
      <c r="H3801" s="186">
        <v>8600000</v>
      </c>
      <c r="I3801" s="183" t="s">
        <v>19</v>
      </c>
      <c r="J3801" s="184"/>
      <c r="K3801" s="184"/>
      <c r="L3801" s="183">
        <v>2022</v>
      </c>
      <c r="M3801" s="184"/>
      <c r="N3801" s="183" t="s">
        <v>34</v>
      </c>
      <c r="O3801" s="184"/>
    </row>
    <row r="3802" spans="1:15" s="176" customFormat="1" ht="15" x14ac:dyDescent="0.15">
      <c r="A3802" s="183" t="s">
        <v>20</v>
      </c>
      <c r="B3802" s="183" t="s">
        <v>54</v>
      </c>
      <c r="C3802" s="184"/>
      <c r="D3802" s="184"/>
      <c r="E3802" s="184"/>
      <c r="F3802" s="185">
        <v>45084</v>
      </c>
      <c r="G3802" s="183" t="s">
        <v>62</v>
      </c>
      <c r="H3802" s="186">
        <v>260000</v>
      </c>
      <c r="I3802" s="183" t="s">
        <v>19</v>
      </c>
      <c r="J3802" s="184"/>
      <c r="K3802" s="184"/>
      <c r="L3802" s="183">
        <v>2022</v>
      </c>
      <c r="M3802" s="184"/>
      <c r="N3802" s="183" t="s">
        <v>34</v>
      </c>
      <c r="O3802" s="184"/>
    </row>
    <row r="3803" spans="1:15" s="176" customFormat="1" ht="15" x14ac:dyDescent="0.15">
      <c r="A3803" s="183" t="s">
        <v>20</v>
      </c>
      <c r="B3803" s="183" t="s">
        <v>54</v>
      </c>
      <c r="C3803" s="184"/>
      <c r="D3803" s="184"/>
      <c r="E3803" s="184"/>
      <c r="F3803" s="185">
        <v>45084</v>
      </c>
      <c r="G3803" s="183" t="s">
        <v>55</v>
      </c>
      <c r="H3803" s="186">
        <v>400000</v>
      </c>
      <c r="I3803" s="183" t="s">
        <v>19</v>
      </c>
      <c r="J3803" s="184"/>
      <c r="K3803" s="184"/>
      <c r="L3803" s="183">
        <v>2022</v>
      </c>
      <c r="M3803" s="184"/>
      <c r="N3803" s="183" t="s">
        <v>34</v>
      </c>
      <c r="O3803" s="184"/>
    </row>
    <row r="3804" spans="1:15" s="176" customFormat="1" ht="15" x14ac:dyDescent="0.15">
      <c r="A3804" s="183" t="s">
        <v>20</v>
      </c>
      <c r="B3804" s="183" t="s">
        <v>54</v>
      </c>
      <c r="C3804" s="184"/>
      <c r="D3804" s="184"/>
      <c r="E3804" s="184"/>
      <c r="F3804" s="185">
        <v>45084</v>
      </c>
      <c r="G3804" s="183" t="s">
        <v>56</v>
      </c>
      <c r="H3804" s="186">
        <v>80000</v>
      </c>
      <c r="I3804" s="183" t="s">
        <v>19</v>
      </c>
      <c r="J3804" s="184"/>
      <c r="K3804" s="184"/>
      <c r="L3804" s="183">
        <v>2022</v>
      </c>
      <c r="M3804" s="184"/>
      <c r="N3804" s="183" t="s">
        <v>34</v>
      </c>
      <c r="O3804" s="184"/>
    </row>
    <row r="3805" spans="1:15" s="176" customFormat="1" ht="15" x14ac:dyDescent="0.15">
      <c r="A3805" s="183" t="s">
        <v>20</v>
      </c>
      <c r="B3805" s="183" t="s">
        <v>54</v>
      </c>
      <c r="C3805" s="184"/>
      <c r="D3805" s="184"/>
      <c r="E3805" s="184"/>
      <c r="F3805" s="185">
        <v>45084</v>
      </c>
      <c r="G3805" s="183" t="s">
        <v>59</v>
      </c>
      <c r="H3805" s="186">
        <v>570000</v>
      </c>
      <c r="I3805" s="183" t="s">
        <v>19</v>
      </c>
      <c r="J3805" s="184"/>
      <c r="K3805" s="184"/>
      <c r="L3805" s="183">
        <v>2022</v>
      </c>
      <c r="M3805" s="184"/>
      <c r="N3805" s="183" t="s">
        <v>34</v>
      </c>
      <c r="O3805" s="184"/>
    </row>
    <row r="3806" spans="1:15" s="176" customFormat="1" ht="15" x14ac:dyDescent="0.15">
      <c r="A3806" s="183" t="s">
        <v>20</v>
      </c>
      <c r="B3806" s="183" t="s">
        <v>54</v>
      </c>
      <c r="C3806" s="184"/>
      <c r="D3806" s="184"/>
      <c r="E3806" s="184"/>
      <c r="F3806" s="185">
        <v>45084</v>
      </c>
      <c r="G3806" s="183" t="s">
        <v>63</v>
      </c>
      <c r="H3806" s="186">
        <v>670000</v>
      </c>
      <c r="I3806" s="183" t="s">
        <v>19</v>
      </c>
      <c r="J3806" s="184"/>
      <c r="K3806" s="184"/>
      <c r="L3806" s="183">
        <v>2022</v>
      </c>
      <c r="M3806" s="184"/>
      <c r="N3806" s="183" t="s">
        <v>34</v>
      </c>
      <c r="O3806" s="184"/>
    </row>
    <row r="3807" spans="1:15" s="176" customFormat="1" ht="15" x14ac:dyDescent="0.15">
      <c r="A3807" s="183" t="s">
        <v>20</v>
      </c>
      <c r="B3807" s="183" t="s">
        <v>54</v>
      </c>
      <c r="C3807" s="184"/>
      <c r="D3807" s="184"/>
      <c r="E3807" s="184"/>
      <c r="F3807" s="185">
        <v>45084</v>
      </c>
      <c r="G3807" s="183" t="s">
        <v>57</v>
      </c>
      <c r="H3807" s="186">
        <v>130000</v>
      </c>
      <c r="I3807" s="183" t="s">
        <v>19</v>
      </c>
      <c r="J3807" s="184"/>
      <c r="K3807" s="184"/>
      <c r="L3807" s="183">
        <v>2022</v>
      </c>
      <c r="M3807" s="184"/>
      <c r="N3807" s="183" t="s">
        <v>34</v>
      </c>
      <c r="O3807" s="184"/>
    </row>
    <row r="3808" spans="1:15" s="176" customFormat="1" ht="15" x14ac:dyDescent="0.15">
      <c r="A3808" s="183" t="s">
        <v>20</v>
      </c>
      <c r="B3808" s="183" t="s">
        <v>54</v>
      </c>
      <c r="C3808" s="184"/>
      <c r="D3808" s="184"/>
      <c r="E3808" s="184"/>
      <c r="F3808" s="185">
        <v>45085</v>
      </c>
      <c r="G3808" s="183" t="s">
        <v>57</v>
      </c>
      <c r="H3808" s="186">
        <v>280000</v>
      </c>
      <c r="I3808" s="183" t="s">
        <v>19</v>
      </c>
      <c r="J3808" s="184"/>
      <c r="K3808" s="184"/>
      <c r="L3808" s="183">
        <v>2022</v>
      </c>
      <c r="M3808" s="184"/>
      <c r="N3808" s="183" t="s">
        <v>34</v>
      </c>
      <c r="O3808" s="184"/>
    </row>
    <row r="3809" spans="1:15" s="176" customFormat="1" ht="15" x14ac:dyDescent="0.15">
      <c r="A3809" s="183" t="s">
        <v>20</v>
      </c>
      <c r="B3809" s="183" t="s">
        <v>54</v>
      </c>
      <c r="C3809" s="184"/>
      <c r="D3809" s="184"/>
      <c r="E3809" s="184"/>
      <c r="F3809" s="185">
        <v>45085</v>
      </c>
      <c r="G3809" s="183" t="s">
        <v>63</v>
      </c>
      <c r="H3809" s="186">
        <v>840000</v>
      </c>
      <c r="I3809" s="183" t="s">
        <v>19</v>
      </c>
      <c r="J3809" s="184"/>
      <c r="K3809" s="184"/>
      <c r="L3809" s="183">
        <v>2022</v>
      </c>
      <c r="M3809" s="184"/>
      <c r="N3809" s="183" t="s">
        <v>34</v>
      </c>
      <c r="O3809" s="184"/>
    </row>
    <row r="3810" spans="1:15" s="176" customFormat="1" ht="15" x14ac:dyDescent="0.15">
      <c r="A3810" s="183" t="s">
        <v>20</v>
      </c>
      <c r="B3810" s="183" t="s">
        <v>54</v>
      </c>
      <c r="C3810" s="184"/>
      <c r="D3810" s="184"/>
      <c r="E3810" s="184"/>
      <c r="F3810" s="185">
        <v>45085</v>
      </c>
      <c r="G3810" s="183" t="s">
        <v>58</v>
      </c>
      <c r="H3810" s="186">
        <v>18390000</v>
      </c>
      <c r="I3810" s="183" t="s">
        <v>19</v>
      </c>
      <c r="J3810" s="184"/>
      <c r="K3810" s="184"/>
      <c r="L3810" s="183">
        <v>2022</v>
      </c>
      <c r="M3810" s="184"/>
      <c r="N3810" s="183" t="s">
        <v>34</v>
      </c>
      <c r="O3810" s="184"/>
    </row>
    <row r="3811" spans="1:15" s="176" customFormat="1" ht="15" x14ac:dyDescent="0.15">
      <c r="A3811" s="183" t="s">
        <v>20</v>
      </c>
      <c r="B3811" s="183" t="s">
        <v>54</v>
      </c>
      <c r="C3811" s="184"/>
      <c r="D3811" s="184"/>
      <c r="E3811" s="184"/>
      <c r="F3811" s="185">
        <v>45085</v>
      </c>
      <c r="G3811" s="183" t="s">
        <v>62</v>
      </c>
      <c r="H3811" s="186">
        <v>200000</v>
      </c>
      <c r="I3811" s="183" t="s">
        <v>19</v>
      </c>
      <c r="J3811" s="184"/>
      <c r="K3811" s="184"/>
      <c r="L3811" s="183">
        <v>2022</v>
      </c>
      <c r="M3811" s="184"/>
      <c r="N3811" s="183" t="s">
        <v>34</v>
      </c>
      <c r="O3811" s="184"/>
    </row>
    <row r="3812" spans="1:15" s="176" customFormat="1" ht="15" x14ac:dyDescent="0.15">
      <c r="A3812" s="183" t="s">
        <v>20</v>
      </c>
      <c r="B3812" s="183" t="s">
        <v>54</v>
      </c>
      <c r="C3812" s="184"/>
      <c r="D3812" s="184"/>
      <c r="E3812" s="184"/>
      <c r="F3812" s="185">
        <v>45086</v>
      </c>
      <c r="G3812" s="183" t="s">
        <v>58</v>
      </c>
      <c r="H3812" s="186">
        <v>8350000</v>
      </c>
      <c r="I3812" s="183" t="s">
        <v>19</v>
      </c>
      <c r="J3812" s="184"/>
      <c r="K3812" s="184"/>
      <c r="L3812" s="183">
        <v>2022</v>
      </c>
      <c r="M3812" s="184"/>
      <c r="N3812" s="183" t="s">
        <v>34</v>
      </c>
      <c r="O3812" s="184"/>
    </row>
    <row r="3813" spans="1:15" s="176" customFormat="1" ht="15" x14ac:dyDescent="0.15">
      <c r="A3813" s="183" t="s">
        <v>20</v>
      </c>
      <c r="B3813" s="183" t="s">
        <v>54</v>
      </c>
      <c r="C3813" s="184"/>
      <c r="D3813" s="184"/>
      <c r="E3813" s="184"/>
      <c r="F3813" s="185">
        <v>45086</v>
      </c>
      <c r="G3813" s="183" t="s">
        <v>63</v>
      </c>
      <c r="H3813" s="186">
        <v>800000</v>
      </c>
      <c r="I3813" s="183" t="s">
        <v>19</v>
      </c>
      <c r="J3813" s="184"/>
      <c r="K3813" s="184"/>
      <c r="L3813" s="183">
        <v>2022</v>
      </c>
      <c r="M3813" s="184"/>
      <c r="N3813" s="183" t="s">
        <v>34</v>
      </c>
      <c r="O3813" s="184"/>
    </row>
    <row r="3814" spans="1:15" s="176" customFormat="1" ht="15" x14ac:dyDescent="0.15">
      <c r="A3814" s="183" t="s">
        <v>20</v>
      </c>
      <c r="B3814" s="183" t="s">
        <v>54</v>
      </c>
      <c r="C3814" s="184"/>
      <c r="D3814" s="184"/>
      <c r="E3814" s="184"/>
      <c r="F3814" s="185">
        <v>45086</v>
      </c>
      <c r="G3814" s="183" t="s">
        <v>57</v>
      </c>
      <c r="H3814" s="186">
        <v>100000</v>
      </c>
      <c r="I3814" s="183" t="s">
        <v>19</v>
      </c>
      <c r="J3814" s="184"/>
      <c r="K3814" s="184"/>
      <c r="L3814" s="183">
        <v>2022</v>
      </c>
      <c r="M3814" s="184"/>
      <c r="N3814" s="183" t="s">
        <v>34</v>
      </c>
      <c r="O3814" s="184"/>
    </row>
    <row r="3815" spans="1:15" s="176" customFormat="1" ht="15" x14ac:dyDescent="0.15">
      <c r="A3815" s="183" t="s">
        <v>20</v>
      </c>
      <c r="B3815" s="183" t="s">
        <v>54</v>
      </c>
      <c r="C3815" s="184"/>
      <c r="D3815" s="184"/>
      <c r="E3815" s="184"/>
      <c r="F3815" s="185">
        <v>45086</v>
      </c>
      <c r="G3815" s="183" t="s">
        <v>62</v>
      </c>
      <c r="H3815" s="186">
        <v>610000</v>
      </c>
      <c r="I3815" s="183" t="s">
        <v>19</v>
      </c>
      <c r="J3815" s="184"/>
      <c r="K3815" s="184"/>
      <c r="L3815" s="183">
        <v>2022</v>
      </c>
      <c r="M3815" s="184"/>
      <c r="N3815" s="183" t="s">
        <v>34</v>
      </c>
      <c r="O3815" s="184"/>
    </row>
    <row r="3816" spans="1:15" s="176" customFormat="1" ht="15" x14ac:dyDescent="0.15">
      <c r="A3816" s="183" t="s">
        <v>20</v>
      </c>
      <c r="B3816" s="183" t="s">
        <v>54</v>
      </c>
      <c r="C3816" s="184"/>
      <c r="D3816" s="184"/>
      <c r="E3816" s="184"/>
      <c r="F3816" s="185">
        <v>45087</v>
      </c>
      <c r="G3816" s="183" t="s">
        <v>58</v>
      </c>
      <c r="H3816" s="186">
        <v>110000</v>
      </c>
      <c r="I3816" s="183" t="s">
        <v>19</v>
      </c>
      <c r="J3816" s="184"/>
      <c r="K3816" s="184"/>
      <c r="L3816" s="183">
        <v>2022</v>
      </c>
      <c r="M3816" s="183" t="s">
        <v>565</v>
      </c>
      <c r="N3816" s="183" t="s">
        <v>34</v>
      </c>
      <c r="O3816" s="184"/>
    </row>
    <row r="3817" spans="1:15" s="176" customFormat="1" ht="15" x14ac:dyDescent="0.15">
      <c r="A3817" s="183" t="s">
        <v>20</v>
      </c>
      <c r="B3817" s="183" t="s">
        <v>54</v>
      </c>
      <c r="C3817" s="184"/>
      <c r="D3817" s="184"/>
      <c r="E3817" s="184"/>
      <c r="F3817" s="185">
        <v>45089</v>
      </c>
      <c r="G3817" s="183" t="s">
        <v>58</v>
      </c>
      <c r="H3817" s="186">
        <v>12630000</v>
      </c>
      <c r="I3817" s="183" t="s">
        <v>19</v>
      </c>
      <c r="J3817" s="184"/>
      <c r="K3817" s="184"/>
      <c r="L3817" s="183">
        <v>2022</v>
      </c>
      <c r="M3817" s="184"/>
      <c r="N3817" s="183" t="s">
        <v>34</v>
      </c>
      <c r="O3817" s="184"/>
    </row>
    <row r="3818" spans="1:15" s="176" customFormat="1" ht="15" x14ac:dyDescent="0.15">
      <c r="A3818" s="183" t="s">
        <v>20</v>
      </c>
      <c r="B3818" s="183" t="s">
        <v>54</v>
      </c>
      <c r="C3818" s="184"/>
      <c r="D3818" s="184"/>
      <c r="E3818" s="184"/>
      <c r="F3818" s="185">
        <v>45089</v>
      </c>
      <c r="G3818" s="183" t="s">
        <v>63</v>
      </c>
      <c r="H3818" s="186">
        <v>80000</v>
      </c>
      <c r="I3818" s="183" t="s">
        <v>19</v>
      </c>
      <c r="J3818" s="184"/>
      <c r="K3818" s="184"/>
      <c r="L3818" s="183">
        <v>2022</v>
      </c>
      <c r="M3818" s="184"/>
      <c r="N3818" s="183" t="s">
        <v>34</v>
      </c>
      <c r="O3818" s="184"/>
    </row>
    <row r="3819" spans="1:15" s="176" customFormat="1" ht="15" x14ac:dyDescent="0.15">
      <c r="A3819" s="183" t="s">
        <v>20</v>
      </c>
      <c r="B3819" s="183" t="s">
        <v>54</v>
      </c>
      <c r="C3819" s="184"/>
      <c r="D3819" s="184"/>
      <c r="E3819" s="184"/>
      <c r="F3819" s="185">
        <v>45089</v>
      </c>
      <c r="G3819" s="183" t="s">
        <v>57</v>
      </c>
      <c r="H3819" s="186">
        <v>180000</v>
      </c>
      <c r="I3819" s="183" t="s">
        <v>19</v>
      </c>
      <c r="J3819" s="184"/>
      <c r="K3819" s="184"/>
      <c r="L3819" s="183">
        <v>2022</v>
      </c>
      <c r="M3819" s="184"/>
      <c r="N3819" s="183" t="s">
        <v>34</v>
      </c>
      <c r="O3819" s="184"/>
    </row>
    <row r="3820" spans="1:15" s="176" customFormat="1" ht="15" x14ac:dyDescent="0.15">
      <c r="A3820" s="183" t="s">
        <v>20</v>
      </c>
      <c r="B3820" s="183" t="s">
        <v>54</v>
      </c>
      <c r="C3820" s="184"/>
      <c r="D3820" s="184"/>
      <c r="E3820" s="184"/>
      <c r="F3820" s="185">
        <v>45089</v>
      </c>
      <c r="G3820" s="183" t="s">
        <v>62</v>
      </c>
      <c r="H3820" s="186">
        <v>400000</v>
      </c>
      <c r="I3820" s="183" t="s">
        <v>19</v>
      </c>
      <c r="J3820" s="184"/>
      <c r="K3820" s="184"/>
      <c r="L3820" s="183">
        <v>2022</v>
      </c>
      <c r="M3820" s="184"/>
      <c r="N3820" s="183" t="s">
        <v>34</v>
      </c>
      <c r="O3820" s="184"/>
    </row>
    <row r="3821" spans="1:15" s="176" customFormat="1" ht="15" x14ac:dyDescent="0.15">
      <c r="A3821" s="183" t="s">
        <v>20</v>
      </c>
      <c r="B3821" s="183" t="s">
        <v>54</v>
      </c>
      <c r="C3821" s="184"/>
      <c r="D3821" s="184"/>
      <c r="E3821" s="184"/>
      <c r="F3821" s="185">
        <v>45090</v>
      </c>
      <c r="G3821" s="183" t="s">
        <v>55</v>
      </c>
      <c r="H3821" s="186">
        <v>160000</v>
      </c>
      <c r="I3821" s="183" t="s">
        <v>19</v>
      </c>
      <c r="J3821" s="184"/>
      <c r="K3821" s="184"/>
      <c r="L3821" s="183">
        <v>2022</v>
      </c>
      <c r="M3821" s="184"/>
      <c r="N3821" s="183" t="s">
        <v>34</v>
      </c>
      <c r="O3821" s="184"/>
    </row>
    <row r="3822" spans="1:15" s="176" customFormat="1" ht="15" x14ac:dyDescent="0.15">
      <c r="A3822" s="183" t="s">
        <v>20</v>
      </c>
      <c r="B3822" s="183" t="s">
        <v>54</v>
      </c>
      <c r="C3822" s="184"/>
      <c r="D3822" s="184"/>
      <c r="E3822" s="184"/>
      <c r="F3822" s="185">
        <v>45090</v>
      </c>
      <c r="G3822" s="183" t="s">
        <v>59</v>
      </c>
      <c r="H3822" s="186">
        <v>90000</v>
      </c>
      <c r="I3822" s="183" t="s">
        <v>19</v>
      </c>
      <c r="J3822" s="184"/>
      <c r="K3822" s="184"/>
      <c r="L3822" s="183">
        <v>2022</v>
      </c>
      <c r="M3822" s="184"/>
      <c r="N3822" s="183" t="s">
        <v>34</v>
      </c>
      <c r="O3822" s="184"/>
    </row>
    <row r="3823" spans="1:15" s="176" customFormat="1" ht="15" x14ac:dyDescent="0.15">
      <c r="A3823" s="183" t="s">
        <v>20</v>
      </c>
      <c r="B3823" s="183" t="s">
        <v>54</v>
      </c>
      <c r="C3823" s="184"/>
      <c r="D3823" s="184"/>
      <c r="E3823" s="184"/>
      <c r="F3823" s="185">
        <v>45090</v>
      </c>
      <c r="G3823" s="183" t="s">
        <v>62</v>
      </c>
      <c r="H3823" s="186">
        <v>220000</v>
      </c>
      <c r="I3823" s="183" t="s">
        <v>19</v>
      </c>
      <c r="J3823" s="184"/>
      <c r="K3823" s="184"/>
      <c r="L3823" s="183">
        <v>2022</v>
      </c>
      <c r="M3823" s="184"/>
      <c r="N3823" s="183" t="s">
        <v>34</v>
      </c>
      <c r="O3823" s="184"/>
    </row>
    <row r="3824" spans="1:15" s="176" customFormat="1" ht="15" x14ac:dyDescent="0.15">
      <c r="A3824" s="183" t="s">
        <v>20</v>
      </c>
      <c r="B3824" s="183" t="s">
        <v>54</v>
      </c>
      <c r="C3824" s="184"/>
      <c r="D3824" s="184"/>
      <c r="E3824" s="184"/>
      <c r="F3824" s="185">
        <v>45090</v>
      </c>
      <c r="G3824" s="183" t="s">
        <v>63</v>
      </c>
      <c r="H3824" s="186">
        <v>390000</v>
      </c>
      <c r="I3824" s="183" t="s">
        <v>19</v>
      </c>
      <c r="J3824" s="184"/>
      <c r="K3824" s="184"/>
      <c r="L3824" s="183">
        <v>2022</v>
      </c>
      <c r="M3824" s="184"/>
      <c r="N3824" s="183" t="s">
        <v>34</v>
      </c>
      <c r="O3824" s="184"/>
    </row>
    <row r="3825" spans="1:15" s="176" customFormat="1" ht="15" x14ac:dyDescent="0.15">
      <c r="A3825" s="183" t="s">
        <v>20</v>
      </c>
      <c r="B3825" s="183" t="s">
        <v>54</v>
      </c>
      <c r="C3825" s="184"/>
      <c r="D3825" s="184"/>
      <c r="E3825" s="184"/>
      <c r="F3825" s="185">
        <v>45090</v>
      </c>
      <c r="G3825" s="183" t="s">
        <v>58</v>
      </c>
      <c r="H3825" s="186">
        <v>7470000</v>
      </c>
      <c r="I3825" s="183" t="s">
        <v>19</v>
      </c>
      <c r="J3825" s="184"/>
      <c r="K3825" s="184"/>
      <c r="L3825" s="183">
        <v>2022</v>
      </c>
      <c r="M3825" s="184"/>
      <c r="N3825" s="183" t="s">
        <v>34</v>
      </c>
      <c r="O3825" s="184"/>
    </row>
    <row r="3826" spans="1:15" s="176" customFormat="1" ht="15" x14ac:dyDescent="0.15">
      <c r="A3826" s="183" t="s">
        <v>20</v>
      </c>
      <c r="B3826" s="183" t="s">
        <v>54</v>
      </c>
      <c r="C3826" s="184"/>
      <c r="D3826" s="184"/>
      <c r="E3826" s="184"/>
      <c r="F3826" s="185">
        <v>45090</v>
      </c>
      <c r="G3826" s="183" t="s">
        <v>57</v>
      </c>
      <c r="H3826" s="186">
        <v>150000</v>
      </c>
      <c r="I3826" s="183" t="s">
        <v>19</v>
      </c>
      <c r="J3826" s="184"/>
      <c r="K3826" s="184"/>
      <c r="L3826" s="183">
        <v>2022</v>
      </c>
      <c r="M3826" s="184"/>
      <c r="N3826" s="183" t="s">
        <v>34</v>
      </c>
      <c r="O3826" s="184"/>
    </row>
    <row r="3827" spans="1:15" s="176" customFormat="1" ht="15" x14ac:dyDescent="0.15">
      <c r="A3827" s="183" t="s">
        <v>20</v>
      </c>
      <c r="B3827" s="183" t="s">
        <v>54</v>
      </c>
      <c r="C3827" s="184"/>
      <c r="D3827" s="184"/>
      <c r="E3827" s="184"/>
      <c r="F3827" s="185">
        <v>45090</v>
      </c>
      <c r="G3827" s="183" t="s">
        <v>56</v>
      </c>
      <c r="H3827" s="186">
        <v>120000</v>
      </c>
      <c r="I3827" s="183" t="s">
        <v>19</v>
      </c>
      <c r="J3827" s="184"/>
      <c r="K3827" s="184"/>
      <c r="L3827" s="183">
        <v>2022</v>
      </c>
      <c r="M3827" s="184"/>
      <c r="N3827" s="183" t="s">
        <v>34</v>
      </c>
      <c r="O3827" s="184"/>
    </row>
    <row r="3828" spans="1:15" s="176" customFormat="1" ht="15" x14ac:dyDescent="0.15">
      <c r="A3828" s="183" t="s">
        <v>20</v>
      </c>
      <c r="B3828" s="183" t="s">
        <v>54</v>
      </c>
      <c r="C3828" s="184"/>
      <c r="D3828" s="184"/>
      <c r="E3828" s="184"/>
      <c r="F3828" s="185">
        <v>45091</v>
      </c>
      <c r="G3828" s="183" t="s">
        <v>55</v>
      </c>
      <c r="H3828" s="186">
        <v>1120000</v>
      </c>
      <c r="I3828" s="183" t="s">
        <v>19</v>
      </c>
      <c r="J3828" s="184"/>
      <c r="K3828" s="184"/>
      <c r="L3828" s="183">
        <v>2022</v>
      </c>
      <c r="M3828" s="184"/>
      <c r="N3828" s="183" t="s">
        <v>34</v>
      </c>
      <c r="O3828" s="184"/>
    </row>
    <row r="3829" spans="1:15" s="176" customFormat="1" ht="15" x14ac:dyDescent="0.15">
      <c r="A3829" s="183" t="s">
        <v>20</v>
      </c>
      <c r="B3829" s="183" t="s">
        <v>54</v>
      </c>
      <c r="C3829" s="184"/>
      <c r="D3829" s="184"/>
      <c r="E3829" s="184"/>
      <c r="F3829" s="185">
        <v>45091</v>
      </c>
      <c r="G3829" s="183" t="s">
        <v>56</v>
      </c>
      <c r="H3829" s="186">
        <v>290000</v>
      </c>
      <c r="I3829" s="183" t="s">
        <v>19</v>
      </c>
      <c r="J3829" s="184"/>
      <c r="K3829" s="184"/>
      <c r="L3829" s="183">
        <v>2022</v>
      </c>
      <c r="M3829" s="184"/>
      <c r="N3829" s="183" t="s">
        <v>34</v>
      </c>
      <c r="O3829" s="184"/>
    </row>
    <row r="3830" spans="1:15" s="176" customFormat="1" ht="15" x14ac:dyDescent="0.15">
      <c r="A3830" s="183" t="s">
        <v>20</v>
      </c>
      <c r="B3830" s="183" t="s">
        <v>54</v>
      </c>
      <c r="C3830" s="184"/>
      <c r="D3830" s="184"/>
      <c r="E3830" s="184"/>
      <c r="F3830" s="185">
        <v>45091</v>
      </c>
      <c r="G3830" s="183" t="s">
        <v>63</v>
      </c>
      <c r="H3830" s="186">
        <v>220000</v>
      </c>
      <c r="I3830" s="183" t="s">
        <v>19</v>
      </c>
      <c r="J3830" s="184"/>
      <c r="K3830" s="184"/>
      <c r="L3830" s="183">
        <v>2022</v>
      </c>
      <c r="M3830" s="184"/>
      <c r="N3830" s="183" t="s">
        <v>34</v>
      </c>
      <c r="O3830" s="184"/>
    </row>
    <row r="3831" spans="1:15" s="176" customFormat="1" ht="15" x14ac:dyDescent="0.15">
      <c r="A3831" s="183" t="s">
        <v>20</v>
      </c>
      <c r="B3831" s="183" t="s">
        <v>54</v>
      </c>
      <c r="C3831" s="184"/>
      <c r="D3831" s="184"/>
      <c r="E3831" s="184"/>
      <c r="F3831" s="185">
        <v>45091</v>
      </c>
      <c r="G3831" s="183" t="s">
        <v>57</v>
      </c>
      <c r="H3831" s="186">
        <v>150000</v>
      </c>
      <c r="I3831" s="183" t="s">
        <v>19</v>
      </c>
      <c r="J3831" s="184"/>
      <c r="K3831" s="184"/>
      <c r="L3831" s="183">
        <v>2022</v>
      </c>
      <c r="M3831" s="184"/>
      <c r="N3831" s="183" t="s">
        <v>34</v>
      </c>
      <c r="O3831" s="184"/>
    </row>
    <row r="3832" spans="1:15" s="176" customFormat="1" ht="15" x14ac:dyDescent="0.15">
      <c r="A3832" s="183" t="s">
        <v>20</v>
      </c>
      <c r="B3832" s="183" t="s">
        <v>54</v>
      </c>
      <c r="C3832" s="184"/>
      <c r="D3832" s="184"/>
      <c r="E3832" s="184"/>
      <c r="F3832" s="185">
        <v>45091</v>
      </c>
      <c r="G3832" s="183" t="s">
        <v>58</v>
      </c>
      <c r="H3832" s="186">
        <v>12960000</v>
      </c>
      <c r="I3832" s="183" t="s">
        <v>19</v>
      </c>
      <c r="J3832" s="184"/>
      <c r="K3832" s="184"/>
      <c r="L3832" s="183">
        <v>2022</v>
      </c>
      <c r="M3832" s="184"/>
      <c r="N3832" s="183" t="s">
        <v>34</v>
      </c>
      <c r="O3832" s="184"/>
    </row>
    <row r="3833" spans="1:15" s="176" customFormat="1" ht="15" x14ac:dyDescent="0.15">
      <c r="A3833" s="183" t="s">
        <v>20</v>
      </c>
      <c r="B3833" s="183" t="s">
        <v>54</v>
      </c>
      <c r="C3833" s="184"/>
      <c r="D3833" s="184"/>
      <c r="E3833" s="184"/>
      <c r="F3833" s="185">
        <v>45091</v>
      </c>
      <c r="G3833" s="183" t="s">
        <v>62</v>
      </c>
      <c r="H3833" s="186">
        <v>130000</v>
      </c>
      <c r="I3833" s="183" t="s">
        <v>19</v>
      </c>
      <c r="J3833" s="184"/>
      <c r="K3833" s="184"/>
      <c r="L3833" s="183">
        <v>2022</v>
      </c>
      <c r="M3833" s="184"/>
      <c r="N3833" s="183" t="s">
        <v>34</v>
      </c>
      <c r="O3833" s="184"/>
    </row>
    <row r="3834" spans="1:15" s="176" customFormat="1" ht="15" x14ac:dyDescent="0.15">
      <c r="A3834" s="183" t="s">
        <v>20</v>
      </c>
      <c r="B3834" s="183" t="s">
        <v>54</v>
      </c>
      <c r="C3834" s="184"/>
      <c r="D3834" s="184"/>
      <c r="E3834" s="184"/>
      <c r="F3834" s="185">
        <v>45092</v>
      </c>
      <c r="G3834" s="183" t="s">
        <v>58</v>
      </c>
      <c r="H3834" s="186">
        <v>7370000</v>
      </c>
      <c r="I3834" s="183" t="s">
        <v>19</v>
      </c>
      <c r="J3834" s="184"/>
      <c r="K3834" s="184"/>
      <c r="L3834" s="183">
        <v>2022</v>
      </c>
      <c r="M3834" s="184"/>
      <c r="N3834" s="183" t="s">
        <v>34</v>
      </c>
      <c r="O3834" s="184"/>
    </row>
    <row r="3835" spans="1:15" s="176" customFormat="1" ht="15" x14ac:dyDescent="0.15">
      <c r="A3835" s="183" t="s">
        <v>20</v>
      </c>
      <c r="B3835" s="183" t="s">
        <v>54</v>
      </c>
      <c r="C3835" s="184"/>
      <c r="D3835" s="184"/>
      <c r="E3835" s="184"/>
      <c r="F3835" s="185">
        <v>45092</v>
      </c>
      <c r="G3835" s="183" t="s">
        <v>56</v>
      </c>
      <c r="H3835" s="186">
        <v>80000</v>
      </c>
      <c r="I3835" s="183" t="s">
        <v>19</v>
      </c>
      <c r="J3835" s="184"/>
      <c r="K3835" s="184"/>
      <c r="L3835" s="183">
        <v>2022</v>
      </c>
      <c r="M3835" s="184"/>
      <c r="N3835" s="183" t="s">
        <v>34</v>
      </c>
      <c r="O3835" s="184"/>
    </row>
    <row r="3836" spans="1:15" s="176" customFormat="1" ht="15" x14ac:dyDescent="0.15">
      <c r="A3836" s="183" t="s">
        <v>20</v>
      </c>
      <c r="B3836" s="183" t="s">
        <v>54</v>
      </c>
      <c r="C3836" s="184"/>
      <c r="D3836" s="184"/>
      <c r="E3836" s="184"/>
      <c r="F3836" s="185">
        <v>45092</v>
      </c>
      <c r="G3836" s="183" t="s">
        <v>63</v>
      </c>
      <c r="H3836" s="186">
        <v>1230000</v>
      </c>
      <c r="I3836" s="183" t="s">
        <v>19</v>
      </c>
      <c r="J3836" s="184"/>
      <c r="K3836" s="184"/>
      <c r="L3836" s="183">
        <v>2022</v>
      </c>
      <c r="M3836" s="184"/>
      <c r="N3836" s="183" t="s">
        <v>34</v>
      </c>
      <c r="O3836" s="184"/>
    </row>
    <row r="3837" spans="1:15" s="176" customFormat="1" ht="15" x14ac:dyDescent="0.15">
      <c r="A3837" s="183" t="s">
        <v>20</v>
      </c>
      <c r="B3837" s="183" t="s">
        <v>54</v>
      </c>
      <c r="C3837" s="184"/>
      <c r="D3837" s="184"/>
      <c r="E3837" s="184"/>
      <c r="F3837" s="185">
        <v>45092</v>
      </c>
      <c r="G3837" s="183" t="s">
        <v>62</v>
      </c>
      <c r="H3837" s="186">
        <v>90000</v>
      </c>
      <c r="I3837" s="183" t="s">
        <v>19</v>
      </c>
      <c r="J3837" s="184"/>
      <c r="K3837" s="184"/>
      <c r="L3837" s="183">
        <v>2022</v>
      </c>
      <c r="M3837" s="184"/>
      <c r="N3837" s="183" t="s">
        <v>34</v>
      </c>
      <c r="O3837" s="184"/>
    </row>
    <row r="3838" spans="1:15" s="176" customFormat="1" ht="15" x14ac:dyDescent="0.15">
      <c r="A3838" s="183" t="s">
        <v>20</v>
      </c>
      <c r="B3838" s="183" t="s">
        <v>54</v>
      </c>
      <c r="C3838" s="184"/>
      <c r="D3838" s="184"/>
      <c r="E3838" s="184"/>
      <c r="F3838" s="185">
        <v>45092</v>
      </c>
      <c r="G3838" s="183" t="s">
        <v>57</v>
      </c>
      <c r="H3838" s="186">
        <v>220000</v>
      </c>
      <c r="I3838" s="183" t="s">
        <v>19</v>
      </c>
      <c r="J3838" s="184"/>
      <c r="K3838" s="184"/>
      <c r="L3838" s="183">
        <v>2022</v>
      </c>
      <c r="M3838" s="184"/>
      <c r="N3838" s="183" t="s">
        <v>34</v>
      </c>
      <c r="O3838" s="184"/>
    </row>
    <row r="3839" spans="1:15" s="176" customFormat="1" ht="15" x14ac:dyDescent="0.15">
      <c r="A3839" s="183" t="s">
        <v>20</v>
      </c>
      <c r="B3839" s="183" t="s">
        <v>54</v>
      </c>
      <c r="C3839" s="184"/>
      <c r="D3839" s="184"/>
      <c r="E3839" s="184"/>
      <c r="F3839" s="185">
        <v>45093</v>
      </c>
      <c r="G3839" s="183" t="s">
        <v>62</v>
      </c>
      <c r="H3839" s="186">
        <v>530000</v>
      </c>
      <c r="I3839" s="183" t="s">
        <v>19</v>
      </c>
      <c r="J3839" s="184"/>
      <c r="K3839" s="184"/>
      <c r="L3839" s="183">
        <v>2022</v>
      </c>
      <c r="M3839" s="184"/>
      <c r="N3839" s="183" t="s">
        <v>34</v>
      </c>
      <c r="O3839" s="184"/>
    </row>
    <row r="3840" spans="1:15" s="176" customFormat="1" ht="15" x14ac:dyDescent="0.15">
      <c r="A3840" s="183" t="s">
        <v>20</v>
      </c>
      <c r="B3840" s="183" t="s">
        <v>54</v>
      </c>
      <c r="C3840" s="184"/>
      <c r="D3840" s="184"/>
      <c r="E3840" s="184"/>
      <c r="F3840" s="185">
        <v>45093</v>
      </c>
      <c r="G3840" s="183" t="s">
        <v>63</v>
      </c>
      <c r="H3840" s="186">
        <v>750000</v>
      </c>
      <c r="I3840" s="183" t="s">
        <v>19</v>
      </c>
      <c r="J3840" s="184"/>
      <c r="K3840" s="184"/>
      <c r="L3840" s="183">
        <v>2022</v>
      </c>
      <c r="M3840" s="184"/>
      <c r="N3840" s="183" t="s">
        <v>34</v>
      </c>
      <c r="O3840" s="184"/>
    </row>
    <row r="3841" spans="1:15" s="176" customFormat="1" ht="15" x14ac:dyDescent="0.15">
      <c r="A3841" s="183" t="s">
        <v>20</v>
      </c>
      <c r="B3841" s="183" t="s">
        <v>54</v>
      </c>
      <c r="C3841" s="184"/>
      <c r="D3841" s="184"/>
      <c r="E3841" s="184"/>
      <c r="F3841" s="185">
        <v>45093</v>
      </c>
      <c r="G3841" s="183" t="s">
        <v>57</v>
      </c>
      <c r="H3841" s="186">
        <v>150000</v>
      </c>
      <c r="I3841" s="183" t="s">
        <v>19</v>
      </c>
      <c r="J3841" s="184"/>
      <c r="K3841" s="184"/>
      <c r="L3841" s="183">
        <v>2022</v>
      </c>
      <c r="M3841" s="184"/>
      <c r="N3841" s="183" t="s">
        <v>34</v>
      </c>
      <c r="O3841" s="184"/>
    </row>
    <row r="3842" spans="1:15" s="176" customFormat="1" ht="15" x14ac:dyDescent="0.15">
      <c r="A3842" s="183" t="s">
        <v>20</v>
      </c>
      <c r="B3842" s="183" t="s">
        <v>54</v>
      </c>
      <c r="C3842" s="184"/>
      <c r="D3842" s="184"/>
      <c r="E3842" s="184"/>
      <c r="F3842" s="185">
        <v>45093</v>
      </c>
      <c r="G3842" s="183" t="s">
        <v>58</v>
      </c>
      <c r="H3842" s="186">
        <v>6220000</v>
      </c>
      <c r="I3842" s="183" t="s">
        <v>19</v>
      </c>
      <c r="J3842" s="184"/>
      <c r="K3842" s="184"/>
      <c r="L3842" s="183">
        <v>2022</v>
      </c>
      <c r="M3842" s="184"/>
      <c r="N3842" s="183" t="s">
        <v>34</v>
      </c>
      <c r="O3842" s="184"/>
    </row>
    <row r="3843" spans="1:15" s="176" customFormat="1" ht="15" x14ac:dyDescent="0.15">
      <c r="A3843" s="183" t="s">
        <v>20</v>
      </c>
      <c r="B3843" s="183" t="s">
        <v>54</v>
      </c>
      <c r="C3843" s="184"/>
      <c r="D3843" s="184"/>
      <c r="E3843" s="184"/>
      <c r="F3843" s="185">
        <v>45097</v>
      </c>
      <c r="G3843" s="183" t="s">
        <v>57</v>
      </c>
      <c r="H3843" s="186">
        <v>160000</v>
      </c>
      <c r="I3843" s="183" t="s">
        <v>19</v>
      </c>
      <c r="J3843" s="184"/>
      <c r="K3843" s="184"/>
      <c r="L3843" s="183">
        <v>2022</v>
      </c>
      <c r="M3843" s="184"/>
      <c r="N3843" s="183" t="s">
        <v>34</v>
      </c>
      <c r="O3843" s="184"/>
    </row>
    <row r="3844" spans="1:15" s="176" customFormat="1" ht="15" x14ac:dyDescent="0.15">
      <c r="A3844" s="183" t="s">
        <v>20</v>
      </c>
      <c r="B3844" s="183" t="s">
        <v>54</v>
      </c>
      <c r="C3844" s="184"/>
      <c r="D3844" s="184"/>
      <c r="E3844" s="184"/>
      <c r="F3844" s="185">
        <v>45097</v>
      </c>
      <c r="G3844" s="183" t="s">
        <v>63</v>
      </c>
      <c r="H3844" s="186">
        <v>560000</v>
      </c>
      <c r="I3844" s="183" t="s">
        <v>19</v>
      </c>
      <c r="J3844" s="184"/>
      <c r="K3844" s="184"/>
      <c r="L3844" s="183">
        <v>2022</v>
      </c>
      <c r="M3844" s="184"/>
      <c r="N3844" s="183" t="s">
        <v>34</v>
      </c>
      <c r="O3844" s="184"/>
    </row>
    <row r="3845" spans="1:15" s="176" customFormat="1" ht="15" x14ac:dyDescent="0.15">
      <c r="A3845" s="183" t="s">
        <v>20</v>
      </c>
      <c r="B3845" s="183" t="s">
        <v>54</v>
      </c>
      <c r="C3845" s="184"/>
      <c r="D3845" s="184"/>
      <c r="E3845" s="184"/>
      <c r="F3845" s="185">
        <v>45097</v>
      </c>
      <c r="G3845" s="183" t="s">
        <v>58</v>
      </c>
      <c r="H3845" s="186">
        <v>10780000</v>
      </c>
      <c r="I3845" s="183" t="s">
        <v>19</v>
      </c>
      <c r="J3845" s="184"/>
      <c r="K3845" s="184"/>
      <c r="L3845" s="183">
        <v>2022</v>
      </c>
      <c r="M3845" s="184"/>
      <c r="N3845" s="183" t="s">
        <v>34</v>
      </c>
      <c r="O3845" s="184"/>
    </row>
    <row r="3846" spans="1:15" s="176" customFormat="1" ht="15" x14ac:dyDescent="0.15">
      <c r="A3846" s="183" t="s">
        <v>20</v>
      </c>
      <c r="B3846" s="183" t="s">
        <v>54</v>
      </c>
      <c r="C3846" s="184"/>
      <c r="D3846" s="184"/>
      <c r="E3846" s="184"/>
      <c r="F3846" s="185">
        <v>45097</v>
      </c>
      <c r="G3846" s="183" t="s">
        <v>62</v>
      </c>
      <c r="H3846" s="186">
        <v>280000</v>
      </c>
      <c r="I3846" s="183" t="s">
        <v>19</v>
      </c>
      <c r="J3846" s="184"/>
      <c r="K3846" s="184"/>
      <c r="L3846" s="183">
        <v>2022</v>
      </c>
      <c r="M3846" s="184"/>
      <c r="N3846" s="183" t="s">
        <v>34</v>
      </c>
      <c r="O3846" s="184"/>
    </row>
    <row r="3847" spans="1:15" s="176" customFormat="1" ht="15" x14ac:dyDescent="0.15">
      <c r="A3847" s="183" t="s">
        <v>20</v>
      </c>
      <c r="B3847" s="183" t="s">
        <v>54</v>
      </c>
      <c r="C3847" s="184"/>
      <c r="D3847" s="184"/>
      <c r="E3847" s="184"/>
      <c r="F3847" s="185">
        <v>45098</v>
      </c>
      <c r="G3847" s="183" t="s">
        <v>55</v>
      </c>
      <c r="H3847" s="186">
        <v>90000</v>
      </c>
      <c r="I3847" s="183" t="s">
        <v>19</v>
      </c>
      <c r="J3847" s="184"/>
      <c r="K3847" s="184"/>
      <c r="L3847" s="183">
        <v>2022</v>
      </c>
      <c r="M3847" s="184"/>
      <c r="N3847" s="183" t="s">
        <v>34</v>
      </c>
      <c r="O3847" s="184"/>
    </row>
    <row r="3848" spans="1:15" s="176" customFormat="1" ht="15" x14ac:dyDescent="0.15">
      <c r="A3848" s="183" t="s">
        <v>20</v>
      </c>
      <c r="B3848" s="183" t="s">
        <v>54</v>
      </c>
      <c r="C3848" s="184"/>
      <c r="D3848" s="184"/>
      <c r="E3848" s="184"/>
      <c r="F3848" s="185">
        <v>45098</v>
      </c>
      <c r="G3848" s="183" t="s">
        <v>62</v>
      </c>
      <c r="H3848" s="186">
        <v>520000</v>
      </c>
      <c r="I3848" s="183" t="s">
        <v>19</v>
      </c>
      <c r="J3848" s="184"/>
      <c r="K3848" s="184"/>
      <c r="L3848" s="183">
        <v>2022</v>
      </c>
      <c r="M3848" s="184"/>
      <c r="N3848" s="183" t="s">
        <v>34</v>
      </c>
      <c r="O3848" s="184"/>
    </row>
    <row r="3849" spans="1:15" s="176" customFormat="1" ht="15" x14ac:dyDescent="0.15">
      <c r="A3849" s="183" t="s">
        <v>20</v>
      </c>
      <c r="B3849" s="183" t="s">
        <v>54</v>
      </c>
      <c r="C3849" s="184"/>
      <c r="D3849" s="184"/>
      <c r="E3849" s="184"/>
      <c r="F3849" s="185">
        <v>45098</v>
      </c>
      <c r="G3849" s="183" t="s">
        <v>63</v>
      </c>
      <c r="H3849" s="186">
        <v>460000</v>
      </c>
      <c r="I3849" s="183" t="s">
        <v>19</v>
      </c>
      <c r="J3849" s="184"/>
      <c r="K3849" s="184"/>
      <c r="L3849" s="183">
        <v>2022</v>
      </c>
      <c r="M3849" s="184"/>
      <c r="N3849" s="183" t="s">
        <v>34</v>
      </c>
      <c r="O3849" s="184"/>
    </row>
    <row r="3850" spans="1:15" s="176" customFormat="1" ht="15" x14ac:dyDescent="0.15">
      <c r="A3850" s="183" t="s">
        <v>20</v>
      </c>
      <c r="B3850" s="183" t="s">
        <v>54</v>
      </c>
      <c r="C3850" s="184"/>
      <c r="D3850" s="184"/>
      <c r="E3850" s="184"/>
      <c r="F3850" s="185">
        <v>45098</v>
      </c>
      <c r="G3850" s="183" t="s">
        <v>58</v>
      </c>
      <c r="H3850" s="186">
        <v>7120000</v>
      </c>
      <c r="I3850" s="183" t="s">
        <v>19</v>
      </c>
      <c r="J3850" s="184"/>
      <c r="K3850" s="184"/>
      <c r="L3850" s="183">
        <v>2022</v>
      </c>
      <c r="M3850" s="184"/>
      <c r="N3850" s="183" t="s">
        <v>34</v>
      </c>
      <c r="O3850" s="184"/>
    </row>
    <row r="3851" spans="1:15" s="176" customFormat="1" ht="15" x14ac:dyDescent="0.15">
      <c r="A3851" s="183" t="s">
        <v>20</v>
      </c>
      <c r="B3851" s="183" t="s">
        <v>54</v>
      </c>
      <c r="C3851" s="184"/>
      <c r="D3851" s="184"/>
      <c r="E3851" s="184"/>
      <c r="F3851" s="185">
        <v>45098</v>
      </c>
      <c r="G3851" s="183" t="s">
        <v>57</v>
      </c>
      <c r="H3851" s="186">
        <v>50000</v>
      </c>
      <c r="I3851" s="183" t="s">
        <v>19</v>
      </c>
      <c r="J3851" s="184"/>
      <c r="K3851" s="184"/>
      <c r="L3851" s="183">
        <v>2022</v>
      </c>
      <c r="M3851" s="184"/>
      <c r="N3851" s="183" t="s">
        <v>34</v>
      </c>
      <c r="O3851" s="184"/>
    </row>
    <row r="3852" spans="1:15" s="176" customFormat="1" ht="15" x14ac:dyDescent="0.15">
      <c r="A3852" s="183" t="s">
        <v>20</v>
      </c>
      <c r="B3852" s="183" t="s">
        <v>54</v>
      </c>
      <c r="C3852" s="184"/>
      <c r="D3852" s="184"/>
      <c r="E3852" s="184"/>
      <c r="F3852" s="185">
        <v>45099</v>
      </c>
      <c r="G3852" s="183" t="s">
        <v>56</v>
      </c>
      <c r="H3852" s="186">
        <v>40000</v>
      </c>
      <c r="I3852" s="183" t="s">
        <v>19</v>
      </c>
      <c r="J3852" s="184"/>
      <c r="K3852" s="184"/>
      <c r="L3852" s="183">
        <v>2022</v>
      </c>
      <c r="M3852" s="184"/>
      <c r="N3852" s="183" t="s">
        <v>34</v>
      </c>
      <c r="O3852" s="184"/>
    </row>
    <row r="3853" spans="1:15" s="176" customFormat="1" ht="15" x14ac:dyDescent="0.15">
      <c r="A3853" s="183" t="s">
        <v>20</v>
      </c>
      <c r="B3853" s="183" t="s">
        <v>54</v>
      </c>
      <c r="C3853" s="184"/>
      <c r="D3853" s="184"/>
      <c r="E3853" s="184"/>
      <c r="F3853" s="185">
        <v>45099</v>
      </c>
      <c r="G3853" s="183" t="s">
        <v>61</v>
      </c>
      <c r="H3853" s="186">
        <v>20000</v>
      </c>
      <c r="I3853" s="183" t="s">
        <v>19</v>
      </c>
      <c r="J3853" s="184"/>
      <c r="K3853" s="184"/>
      <c r="L3853" s="183">
        <v>2022</v>
      </c>
      <c r="M3853" s="184"/>
      <c r="N3853" s="183" t="s">
        <v>34</v>
      </c>
      <c r="O3853" s="184"/>
    </row>
    <row r="3854" spans="1:15" s="176" customFormat="1" ht="15" x14ac:dyDescent="0.15">
      <c r="A3854" s="183" t="s">
        <v>20</v>
      </c>
      <c r="B3854" s="183" t="s">
        <v>54</v>
      </c>
      <c r="C3854" s="184"/>
      <c r="D3854" s="184"/>
      <c r="E3854" s="184"/>
      <c r="F3854" s="185">
        <v>45099</v>
      </c>
      <c r="G3854" s="183" t="s">
        <v>63</v>
      </c>
      <c r="H3854" s="186">
        <v>420000</v>
      </c>
      <c r="I3854" s="183" t="s">
        <v>19</v>
      </c>
      <c r="J3854" s="184"/>
      <c r="K3854" s="184"/>
      <c r="L3854" s="183">
        <v>2022</v>
      </c>
      <c r="M3854" s="184"/>
      <c r="N3854" s="183" t="s">
        <v>34</v>
      </c>
      <c r="O3854" s="184"/>
    </row>
    <row r="3855" spans="1:15" s="176" customFormat="1" ht="15" x14ac:dyDescent="0.15">
      <c r="A3855" s="183" t="s">
        <v>20</v>
      </c>
      <c r="B3855" s="183" t="s">
        <v>54</v>
      </c>
      <c r="C3855" s="184"/>
      <c r="D3855" s="184"/>
      <c r="E3855" s="184"/>
      <c r="F3855" s="185">
        <v>45099</v>
      </c>
      <c r="G3855" s="183" t="s">
        <v>62</v>
      </c>
      <c r="H3855" s="186">
        <v>810000</v>
      </c>
      <c r="I3855" s="183" t="s">
        <v>19</v>
      </c>
      <c r="J3855" s="184"/>
      <c r="K3855" s="184"/>
      <c r="L3855" s="183">
        <v>2022</v>
      </c>
      <c r="M3855" s="184"/>
      <c r="N3855" s="183" t="s">
        <v>34</v>
      </c>
      <c r="O3855" s="184"/>
    </row>
    <row r="3856" spans="1:15" s="176" customFormat="1" ht="15" x14ac:dyDescent="0.15">
      <c r="A3856" s="183" t="s">
        <v>20</v>
      </c>
      <c r="B3856" s="183" t="s">
        <v>54</v>
      </c>
      <c r="C3856" s="184"/>
      <c r="D3856" s="184"/>
      <c r="E3856" s="184"/>
      <c r="F3856" s="185">
        <v>45099</v>
      </c>
      <c r="G3856" s="183" t="s">
        <v>58</v>
      </c>
      <c r="H3856" s="186">
        <v>9350000</v>
      </c>
      <c r="I3856" s="183" t="s">
        <v>19</v>
      </c>
      <c r="J3856" s="184"/>
      <c r="K3856" s="184"/>
      <c r="L3856" s="183">
        <v>2022</v>
      </c>
      <c r="M3856" s="184"/>
      <c r="N3856" s="183" t="s">
        <v>34</v>
      </c>
      <c r="O3856" s="184"/>
    </row>
    <row r="3857" spans="1:15" s="176" customFormat="1" ht="15" x14ac:dyDescent="0.15">
      <c r="A3857" s="183" t="s">
        <v>20</v>
      </c>
      <c r="B3857" s="183" t="s">
        <v>54</v>
      </c>
      <c r="C3857" s="184"/>
      <c r="D3857" s="184"/>
      <c r="E3857" s="184"/>
      <c r="F3857" s="185">
        <v>45099</v>
      </c>
      <c r="G3857" s="183" t="s">
        <v>57</v>
      </c>
      <c r="H3857" s="186">
        <v>150000</v>
      </c>
      <c r="I3857" s="183" t="s">
        <v>19</v>
      </c>
      <c r="J3857" s="184"/>
      <c r="K3857" s="184"/>
      <c r="L3857" s="183">
        <v>2022</v>
      </c>
      <c r="M3857" s="184"/>
      <c r="N3857" s="183" t="s">
        <v>34</v>
      </c>
      <c r="O3857" s="184"/>
    </row>
    <row r="3858" spans="1:15" s="176" customFormat="1" ht="15" x14ac:dyDescent="0.15">
      <c r="A3858" s="183" t="s">
        <v>20</v>
      </c>
      <c r="B3858" s="183" t="s">
        <v>54</v>
      </c>
      <c r="C3858" s="184"/>
      <c r="D3858" s="184"/>
      <c r="E3858" s="184"/>
      <c r="F3858" s="185">
        <v>45100</v>
      </c>
      <c r="G3858" s="183" t="s">
        <v>56</v>
      </c>
      <c r="H3858" s="186">
        <v>40000</v>
      </c>
      <c r="I3858" s="183" t="s">
        <v>19</v>
      </c>
      <c r="J3858" s="184"/>
      <c r="K3858" s="184"/>
      <c r="L3858" s="183">
        <v>2022</v>
      </c>
      <c r="M3858" s="184"/>
      <c r="N3858" s="183" t="s">
        <v>34</v>
      </c>
      <c r="O3858" s="184"/>
    </row>
    <row r="3859" spans="1:15" s="176" customFormat="1" ht="15" x14ac:dyDescent="0.15">
      <c r="A3859" s="183" t="s">
        <v>20</v>
      </c>
      <c r="B3859" s="183" t="s">
        <v>54</v>
      </c>
      <c r="C3859" s="184"/>
      <c r="D3859" s="184"/>
      <c r="E3859" s="184"/>
      <c r="F3859" s="185">
        <v>45100</v>
      </c>
      <c r="G3859" s="183" t="s">
        <v>63</v>
      </c>
      <c r="H3859" s="186">
        <v>1200000</v>
      </c>
      <c r="I3859" s="183" t="s">
        <v>19</v>
      </c>
      <c r="J3859" s="184"/>
      <c r="K3859" s="184"/>
      <c r="L3859" s="183">
        <v>2022</v>
      </c>
      <c r="M3859" s="184"/>
      <c r="N3859" s="183" t="s">
        <v>34</v>
      </c>
      <c r="O3859" s="184"/>
    </row>
    <row r="3860" spans="1:15" s="176" customFormat="1" ht="15" x14ac:dyDescent="0.15">
      <c r="A3860" s="183" t="s">
        <v>20</v>
      </c>
      <c r="B3860" s="183" t="s">
        <v>54</v>
      </c>
      <c r="C3860" s="184"/>
      <c r="D3860" s="184"/>
      <c r="E3860" s="184"/>
      <c r="F3860" s="185">
        <v>45100</v>
      </c>
      <c r="G3860" s="183" t="s">
        <v>62</v>
      </c>
      <c r="H3860" s="186">
        <v>210000</v>
      </c>
      <c r="I3860" s="183" t="s">
        <v>19</v>
      </c>
      <c r="J3860" s="184"/>
      <c r="K3860" s="184"/>
      <c r="L3860" s="183">
        <v>2022</v>
      </c>
      <c r="M3860" s="184"/>
      <c r="N3860" s="183" t="s">
        <v>34</v>
      </c>
      <c r="O3860" s="184"/>
    </row>
    <row r="3861" spans="1:15" s="176" customFormat="1" ht="15" x14ac:dyDescent="0.15">
      <c r="A3861" s="183" t="s">
        <v>20</v>
      </c>
      <c r="B3861" s="183" t="s">
        <v>54</v>
      </c>
      <c r="C3861" s="184"/>
      <c r="D3861" s="184"/>
      <c r="E3861" s="184"/>
      <c r="F3861" s="185">
        <v>45100</v>
      </c>
      <c r="G3861" s="183" t="s">
        <v>58</v>
      </c>
      <c r="H3861" s="186">
        <v>7540000</v>
      </c>
      <c r="I3861" s="183" t="s">
        <v>19</v>
      </c>
      <c r="J3861" s="184"/>
      <c r="K3861" s="184"/>
      <c r="L3861" s="183">
        <v>2022</v>
      </c>
      <c r="M3861" s="184"/>
      <c r="N3861" s="183" t="s">
        <v>34</v>
      </c>
      <c r="O3861" s="184"/>
    </row>
    <row r="3862" spans="1:15" s="176" customFormat="1" ht="15" x14ac:dyDescent="0.15">
      <c r="A3862" s="183" t="s">
        <v>20</v>
      </c>
      <c r="B3862" s="183" t="s">
        <v>54</v>
      </c>
      <c r="C3862" s="184"/>
      <c r="D3862" s="184"/>
      <c r="E3862" s="184"/>
      <c r="F3862" s="185">
        <v>45100</v>
      </c>
      <c r="G3862" s="183" t="s">
        <v>57</v>
      </c>
      <c r="H3862" s="186">
        <v>210000</v>
      </c>
      <c r="I3862" s="183" t="s">
        <v>19</v>
      </c>
      <c r="J3862" s="184"/>
      <c r="K3862" s="184"/>
      <c r="L3862" s="183">
        <v>2022</v>
      </c>
      <c r="M3862" s="184"/>
      <c r="N3862" s="183" t="s">
        <v>34</v>
      </c>
      <c r="O3862" s="184"/>
    </row>
    <row r="3863" spans="1:15" s="176" customFormat="1" ht="15" x14ac:dyDescent="0.15">
      <c r="A3863" s="183" t="s">
        <v>20</v>
      </c>
      <c r="B3863" s="183" t="s">
        <v>54</v>
      </c>
      <c r="C3863" s="184"/>
      <c r="D3863" s="184"/>
      <c r="E3863" s="184"/>
      <c r="F3863" s="185">
        <v>45103</v>
      </c>
      <c r="G3863" s="183" t="s">
        <v>61</v>
      </c>
      <c r="H3863" s="186">
        <v>10000</v>
      </c>
      <c r="I3863" s="183" t="s">
        <v>19</v>
      </c>
      <c r="J3863" s="184"/>
      <c r="K3863" s="184"/>
      <c r="L3863" s="183">
        <v>2022</v>
      </c>
      <c r="M3863" s="184"/>
      <c r="N3863" s="183" t="s">
        <v>34</v>
      </c>
      <c r="O3863" s="184"/>
    </row>
    <row r="3864" spans="1:15" s="176" customFormat="1" ht="15" x14ac:dyDescent="0.15">
      <c r="A3864" s="183" t="s">
        <v>20</v>
      </c>
      <c r="B3864" s="183" t="s">
        <v>54</v>
      </c>
      <c r="C3864" s="184"/>
      <c r="D3864" s="184"/>
      <c r="E3864" s="184"/>
      <c r="F3864" s="185">
        <v>45103</v>
      </c>
      <c r="G3864" s="183" t="s">
        <v>57</v>
      </c>
      <c r="H3864" s="186">
        <v>300000</v>
      </c>
      <c r="I3864" s="183" t="s">
        <v>19</v>
      </c>
      <c r="J3864" s="184"/>
      <c r="K3864" s="184"/>
      <c r="L3864" s="183">
        <v>2022</v>
      </c>
      <c r="M3864" s="184"/>
      <c r="N3864" s="183" t="s">
        <v>34</v>
      </c>
      <c r="O3864" s="184"/>
    </row>
    <row r="3865" spans="1:15" s="176" customFormat="1" ht="15" x14ac:dyDescent="0.15">
      <c r="A3865" s="183" t="s">
        <v>20</v>
      </c>
      <c r="B3865" s="183" t="s">
        <v>54</v>
      </c>
      <c r="C3865" s="184"/>
      <c r="D3865" s="184"/>
      <c r="E3865" s="184"/>
      <c r="F3865" s="185">
        <v>45103</v>
      </c>
      <c r="G3865" s="183" t="s">
        <v>58</v>
      </c>
      <c r="H3865" s="186">
        <v>5910000</v>
      </c>
      <c r="I3865" s="183" t="s">
        <v>19</v>
      </c>
      <c r="J3865" s="184"/>
      <c r="K3865" s="184"/>
      <c r="L3865" s="183">
        <v>2022</v>
      </c>
      <c r="M3865" s="184"/>
      <c r="N3865" s="183" t="s">
        <v>34</v>
      </c>
      <c r="O3865" s="184"/>
    </row>
    <row r="3866" spans="1:15" s="176" customFormat="1" ht="15" x14ac:dyDescent="0.15">
      <c r="A3866" s="183" t="s">
        <v>20</v>
      </c>
      <c r="B3866" s="183" t="s">
        <v>54</v>
      </c>
      <c r="C3866" s="184"/>
      <c r="D3866" s="184"/>
      <c r="E3866" s="184"/>
      <c r="F3866" s="185">
        <v>45103</v>
      </c>
      <c r="G3866" s="183" t="s">
        <v>63</v>
      </c>
      <c r="H3866" s="186">
        <v>1070000</v>
      </c>
      <c r="I3866" s="183" t="s">
        <v>19</v>
      </c>
      <c r="J3866" s="184"/>
      <c r="K3866" s="184"/>
      <c r="L3866" s="183">
        <v>2022</v>
      </c>
      <c r="M3866" s="184"/>
      <c r="N3866" s="183" t="s">
        <v>34</v>
      </c>
      <c r="O3866" s="184"/>
    </row>
    <row r="3867" spans="1:15" s="176" customFormat="1" ht="15" x14ac:dyDescent="0.15">
      <c r="A3867" s="183" t="s">
        <v>20</v>
      </c>
      <c r="B3867" s="183" t="s">
        <v>54</v>
      </c>
      <c r="C3867" s="184"/>
      <c r="D3867" s="184"/>
      <c r="E3867" s="184"/>
      <c r="F3867" s="185">
        <v>45103</v>
      </c>
      <c r="G3867" s="183" t="s">
        <v>62</v>
      </c>
      <c r="H3867" s="186">
        <v>340000</v>
      </c>
      <c r="I3867" s="183" t="s">
        <v>19</v>
      </c>
      <c r="J3867" s="184"/>
      <c r="K3867" s="184"/>
      <c r="L3867" s="183">
        <v>2022</v>
      </c>
      <c r="M3867" s="184"/>
      <c r="N3867" s="183" t="s">
        <v>34</v>
      </c>
      <c r="O3867" s="184"/>
    </row>
    <row r="3868" spans="1:15" s="176" customFormat="1" ht="15" x14ac:dyDescent="0.15">
      <c r="A3868" s="183" t="s">
        <v>20</v>
      </c>
      <c r="B3868" s="183" t="s">
        <v>54</v>
      </c>
      <c r="C3868" s="184"/>
      <c r="D3868" s="184"/>
      <c r="E3868" s="184"/>
      <c r="F3868" s="185">
        <v>45104</v>
      </c>
      <c r="G3868" s="183" t="s">
        <v>55</v>
      </c>
      <c r="H3868" s="186">
        <v>170000</v>
      </c>
      <c r="I3868" s="183" t="s">
        <v>19</v>
      </c>
      <c r="J3868" s="184"/>
      <c r="K3868" s="184"/>
      <c r="L3868" s="183">
        <v>2022</v>
      </c>
      <c r="M3868" s="184"/>
      <c r="N3868" s="183" t="s">
        <v>34</v>
      </c>
      <c r="O3868" s="184"/>
    </row>
    <row r="3869" spans="1:15" s="176" customFormat="1" ht="15" x14ac:dyDescent="0.15">
      <c r="A3869" s="183" t="s">
        <v>20</v>
      </c>
      <c r="B3869" s="183" t="s">
        <v>54</v>
      </c>
      <c r="C3869" s="184"/>
      <c r="D3869" s="184"/>
      <c r="E3869" s="184"/>
      <c r="F3869" s="185">
        <v>45104</v>
      </c>
      <c r="G3869" s="183" t="s">
        <v>63</v>
      </c>
      <c r="H3869" s="186">
        <v>780000</v>
      </c>
      <c r="I3869" s="183" t="s">
        <v>19</v>
      </c>
      <c r="J3869" s="184"/>
      <c r="K3869" s="184"/>
      <c r="L3869" s="183">
        <v>2022</v>
      </c>
      <c r="M3869" s="184"/>
      <c r="N3869" s="183" t="s">
        <v>34</v>
      </c>
      <c r="O3869" s="184"/>
    </row>
    <row r="3870" spans="1:15" s="176" customFormat="1" ht="15" x14ac:dyDescent="0.15">
      <c r="A3870" s="183" t="s">
        <v>20</v>
      </c>
      <c r="B3870" s="183" t="s">
        <v>54</v>
      </c>
      <c r="C3870" s="184"/>
      <c r="D3870" s="184"/>
      <c r="E3870" s="184"/>
      <c r="F3870" s="185">
        <v>45104</v>
      </c>
      <c r="G3870" s="183" t="s">
        <v>56</v>
      </c>
      <c r="H3870" s="186">
        <v>0</v>
      </c>
      <c r="I3870" s="183" t="s">
        <v>19</v>
      </c>
      <c r="J3870" s="184"/>
      <c r="K3870" s="184"/>
      <c r="L3870" s="183">
        <v>2022</v>
      </c>
      <c r="M3870" s="184"/>
      <c r="N3870" s="183" t="s">
        <v>34</v>
      </c>
      <c r="O3870" s="184"/>
    </row>
    <row r="3871" spans="1:15" s="176" customFormat="1" ht="15" x14ac:dyDescent="0.15">
      <c r="A3871" s="183" t="s">
        <v>20</v>
      </c>
      <c r="B3871" s="183" t="s">
        <v>54</v>
      </c>
      <c r="C3871" s="184"/>
      <c r="D3871" s="184"/>
      <c r="E3871" s="184"/>
      <c r="F3871" s="185">
        <v>45104</v>
      </c>
      <c r="G3871" s="183" t="s">
        <v>62</v>
      </c>
      <c r="H3871" s="186">
        <v>330000</v>
      </c>
      <c r="I3871" s="183" t="s">
        <v>19</v>
      </c>
      <c r="J3871" s="184"/>
      <c r="K3871" s="184"/>
      <c r="L3871" s="183">
        <v>2022</v>
      </c>
      <c r="M3871" s="184"/>
      <c r="N3871" s="183" t="s">
        <v>34</v>
      </c>
      <c r="O3871" s="184"/>
    </row>
    <row r="3872" spans="1:15" s="176" customFormat="1" ht="15" x14ac:dyDescent="0.15">
      <c r="A3872" s="183" t="s">
        <v>20</v>
      </c>
      <c r="B3872" s="183" t="s">
        <v>54</v>
      </c>
      <c r="C3872" s="184"/>
      <c r="D3872" s="184"/>
      <c r="E3872" s="184"/>
      <c r="F3872" s="185">
        <v>45104</v>
      </c>
      <c r="G3872" s="183" t="s">
        <v>57</v>
      </c>
      <c r="H3872" s="186">
        <v>140000</v>
      </c>
      <c r="I3872" s="183" t="s">
        <v>19</v>
      </c>
      <c r="J3872" s="184"/>
      <c r="K3872" s="184"/>
      <c r="L3872" s="183">
        <v>2022</v>
      </c>
      <c r="M3872" s="184"/>
      <c r="N3872" s="183" t="s">
        <v>34</v>
      </c>
      <c r="O3872" s="184"/>
    </row>
    <row r="3873" spans="1:15" s="176" customFormat="1" ht="15" x14ac:dyDescent="0.15">
      <c r="A3873" s="183" t="s">
        <v>20</v>
      </c>
      <c r="B3873" s="183" t="s">
        <v>54</v>
      </c>
      <c r="C3873" s="184"/>
      <c r="D3873" s="184"/>
      <c r="E3873" s="184"/>
      <c r="F3873" s="185">
        <v>45104</v>
      </c>
      <c r="G3873" s="183" t="s">
        <v>58</v>
      </c>
      <c r="H3873" s="186">
        <v>9470000</v>
      </c>
      <c r="I3873" s="183" t="s">
        <v>19</v>
      </c>
      <c r="J3873" s="184"/>
      <c r="K3873" s="184"/>
      <c r="L3873" s="183">
        <v>2022</v>
      </c>
      <c r="M3873" s="184"/>
      <c r="N3873" s="183" t="s">
        <v>34</v>
      </c>
      <c r="O3873" s="184"/>
    </row>
    <row r="3874" spans="1:15" s="176" customFormat="1" ht="15" x14ac:dyDescent="0.15">
      <c r="A3874" s="183" t="s">
        <v>20</v>
      </c>
      <c r="B3874" s="183" t="s">
        <v>54</v>
      </c>
      <c r="C3874" s="184"/>
      <c r="D3874" s="184"/>
      <c r="E3874" s="184"/>
      <c r="F3874" s="185">
        <v>45105</v>
      </c>
      <c r="G3874" s="183" t="s">
        <v>55</v>
      </c>
      <c r="H3874" s="186">
        <v>480000</v>
      </c>
      <c r="I3874" s="183" t="s">
        <v>19</v>
      </c>
      <c r="J3874" s="184"/>
      <c r="K3874" s="184"/>
      <c r="L3874" s="183">
        <v>2022</v>
      </c>
      <c r="M3874" s="184"/>
      <c r="N3874" s="183" t="s">
        <v>34</v>
      </c>
      <c r="O3874" s="184"/>
    </row>
    <row r="3875" spans="1:15" s="176" customFormat="1" ht="15" x14ac:dyDescent="0.15">
      <c r="A3875" s="183" t="s">
        <v>20</v>
      </c>
      <c r="B3875" s="183" t="s">
        <v>54</v>
      </c>
      <c r="C3875" s="184"/>
      <c r="D3875" s="184"/>
      <c r="E3875" s="184"/>
      <c r="F3875" s="185">
        <v>45105</v>
      </c>
      <c r="G3875" s="183" t="s">
        <v>56</v>
      </c>
      <c r="H3875" s="186">
        <v>40000</v>
      </c>
      <c r="I3875" s="183" t="s">
        <v>19</v>
      </c>
      <c r="J3875" s="184"/>
      <c r="K3875" s="184"/>
      <c r="L3875" s="183">
        <v>2022</v>
      </c>
      <c r="M3875" s="184"/>
      <c r="N3875" s="183" t="s">
        <v>34</v>
      </c>
      <c r="O3875" s="184"/>
    </row>
    <row r="3876" spans="1:15" s="176" customFormat="1" ht="15" x14ac:dyDescent="0.15">
      <c r="A3876" s="183" t="s">
        <v>20</v>
      </c>
      <c r="B3876" s="183" t="s">
        <v>54</v>
      </c>
      <c r="C3876" s="184"/>
      <c r="D3876" s="184"/>
      <c r="E3876" s="184"/>
      <c r="F3876" s="185">
        <v>45105</v>
      </c>
      <c r="G3876" s="183" t="s">
        <v>57</v>
      </c>
      <c r="H3876" s="186">
        <v>330000</v>
      </c>
      <c r="I3876" s="183" t="s">
        <v>19</v>
      </c>
      <c r="J3876" s="184"/>
      <c r="K3876" s="184"/>
      <c r="L3876" s="183">
        <v>2022</v>
      </c>
      <c r="M3876" s="184"/>
      <c r="N3876" s="183" t="s">
        <v>34</v>
      </c>
      <c r="O3876" s="184"/>
    </row>
    <row r="3877" spans="1:15" s="176" customFormat="1" ht="15" x14ac:dyDescent="0.15">
      <c r="A3877" s="183" t="s">
        <v>20</v>
      </c>
      <c r="B3877" s="183" t="s">
        <v>54</v>
      </c>
      <c r="C3877" s="184"/>
      <c r="D3877" s="184"/>
      <c r="E3877" s="184"/>
      <c r="F3877" s="185">
        <v>45105</v>
      </c>
      <c r="G3877" s="183" t="s">
        <v>58</v>
      </c>
      <c r="H3877" s="186">
        <v>3980000</v>
      </c>
      <c r="I3877" s="183" t="s">
        <v>19</v>
      </c>
      <c r="J3877" s="184"/>
      <c r="K3877" s="184"/>
      <c r="L3877" s="183">
        <v>2022</v>
      </c>
      <c r="M3877" s="184"/>
      <c r="N3877" s="183" t="s">
        <v>34</v>
      </c>
      <c r="O3877" s="184"/>
    </row>
    <row r="3878" spans="1:15" s="176" customFormat="1" ht="15" x14ac:dyDescent="0.15">
      <c r="A3878" s="183" t="s">
        <v>20</v>
      </c>
      <c r="B3878" s="183" t="s">
        <v>54</v>
      </c>
      <c r="C3878" s="184"/>
      <c r="D3878" s="184"/>
      <c r="E3878" s="184"/>
      <c r="F3878" s="185">
        <v>45105</v>
      </c>
      <c r="G3878" s="183" t="s">
        <v>62</v>
      </c>
      <c r="H3878" s="186">
        <v>340000</v>
      </c>
      <c r="I3878" s="183" t="s">
        <v>19</v>
      </c>
      <c r="J3878" s="184"/>
      <c r="K3878" s="184"/>
      <c r="L3878" s="183">
        <v>2022</v>
      </c>
      <c r="M3878" s="184"/>
      <c r="N3878" s="183" t="s">
        <v>34</v>
      </c>
      <c r="O3878" s="184"/>
    </row>
    <row r="3879" spans="1:15" s="176" customFormat="1" ht="15" x14ac:dyDescent="0.15">
      <c r="A3879" s="183" t="s">
        <v>20</v>
      </c>
      <c r="B3879" s="183" t="s">
        <v>54</v>
      </c>
      <c r="C3879" s="184"/>
      <c r="D3879" s="184"/>
      <c r="E3879" s="184"/>
      <c r="F3879" s="185">
        <v>45105</v>
      </c>
      <c r="G3879" s="183" t="s">
        <v>63</v>
      </c>
      <c r="H3879" s="186">
        <v>610000</v>
      </c>
      <c r="I3879" s="183" t="s">
        <v>19</v>
      </c>
      <c r="J3879" s="184"/>
      <c r="K3879" s="184"/>
      <c r="L3879" s="183">
        <v>2022</v>
      </c>
      <c r="M3879" s="184"/>
      <c r="N3879" s="183" t="s">
        <v>34</v>
      </c>
      <c r="O3879" s="184"/>
    </row>
    <row r="3880" spans="1:15" s="176" customFormat="1" ht="15" x14ac:dyDescent="0.15">
      <c r="A3880" s="183" t="s">
        <v>20</v>
      </c>
      <c r="B3880" s="183" t="s">
        <v>54</v>
      </c>
      <c r="C3880" s="184"/>
      <c r="D3880" s="184"/>
      <c r="E3880" s="184"/>
      <c r="F3880" s="185">
        <v>45106</v>
      </c>
      <c r="G3880" s="183" t="s">
        <v>58</v>
      </c>
      <c r="H3880" s="186">
        <v>6820000</v>
      </c>
      <c r="I3880" s="183" t="s">
        <v>19</v>
      </c>
      <c r="J3880" s="184"/>
      <c r="K3880" s="184"/>
      <c r="L3880" s="183">
        <v>2022</v>
      </c>
      <c r="M3880" s="184"/>
      <c r="N3880" s="183" t="s">
        <v>34</v>
      </c>
      <c r="O3880" s="184"/>
    </row>
    <row r="3881" spans="1:15" s="176" customFormat="1" ht="15" x14ac:dyDescent="0.15">
      <c r="A3881" s="183" t="s">
        <v>20</v>
      </c>
      <c r="B3881" s="183" t="s">
        <v>54</v>
      </c>
      <c r="C3881" s="184"/>
      <c r="D3881" s="184"/>
      <c r="E3881" s="184"/>
      <c r="F3881" s="185">
        <v>45106</v>
      </c>
      <c r="G3881" s="183" t="s">
        <v>549</v>
      </c>
      <c r="H3881" s="186">
        <v>0</v>
      </c>
      <c r="I3881" s="183" t="s">
        <v>19</v>
      </c>
      <c r="J3881" s="184"/>
      <c r="K3881" s="184"/>
      <c r="L3881" s="183">
        <v>2022</v>
      </c>
      <c r="M3881" s="184"/>
      <c r="N3881" s="183" t="s">
        <v>34</v>
      </c>
      <c r="O3881" s="184"/>
    </row>
    <row r="3882" spans="1:15" s="176" customFormat="1" ht="15" x14ac:dyDescent="0.15">
      <c r="A3882" s="183" t="s">
        <v>20</v>
      </c>
      <c r="B3882" s="183" t="s">
        <v>54</v>
      </c>
      <c r="C3882" s="184"/>
      <c r="D3882" s="184"/>
      <c r="E3882" s="184"/>
      <c r="F3882" s="185">
        <v>45106</v>
      </c>
      <c r="G3882" s="183" t="s">
        <v>57</v>
      </c>
      <c r="H3882" s="186">
        <v>100000</v>
      </c>
      <c r="I3882" s="183" t="s">
        <v>19</v>
      </c>
      <c r="J3882" s="184"/>
      <c r="K3882" s="184"/>
      <c r="L3882" s="183">
        <v>2022</v>
      </c>
      <c r="M3882" s="184"/>
      <c r="N3882" s="183" t="s">
        <v>34</v>
      </c>
      <c r="O3882" s="184"/>
    </row>
    <row r="3883" spans="1:15" s="176" customFormat="1" ht="15" x14ac:dyDescent="0.15">
      <c r="A3883" s="183" t="s">
        <v>20</v>
      </c>
      <c r="B3883" s="183" t="s">
        <v>54</v>
      </c>
      <c r="C3883" s="184"/>
      <c r="D3883" s="184"/>
      <c r="E3883" s="184"/>
      <c r="F3883" s="185">
        <v>45106</v>
      </c>
      <c r="G3883" s="183" t="s">
        <v>62</v>
      </c>
      <c r="H3883" s="186">
        <v>210000</v>
      </c>
      <c r="I3883" s="183" t="s">
        <v>19</v>
      </c>
      <c r="J3883" s="184"/>
      <c r="K3883" s="184"/>
      <c r="L3883" s="183">
        <v>2022</v>
      </c>
      <c r="M3883" s="184"/>
      <c r="N3883" s="183" t="s">
        <v>34</v>
      </c>
      <c r="O3883" s="184"/>
    </row>
    <row r="3884" spans="1:15" s="176" customFormat="1" ht="15" x14ac:dyDescent="0.15">
      <c r="A3884" s="183" t="s">
        <v>20</v>
      </c>
      <c r="B3884" s="183" t="s">
        <v>54</v>
      </c>
      <c r="C3884" s="184"/>
      <c r="D3884" s="184"/>
      <c r="E3884" s="184"/>
      <c r="F3884" s="185">
        <v>45106</v>
      </c>
      <c r="G3884" s="183" t="s">
        <v>63</v>
      </c>
      <c r="H3884" s="186">
        <v>560000</v>
      </c>
      <c r="I3884" s="183" t="s">
        <v>19</v>
      </c>
      <c r="J3884" s="184"/>
      <c r="K3884" s="184"/>
      <c r="L3884" s="183">
        <v>2022</v>
      </c>
      <c r="M3884" s="184"/>
      <c r="N3884" s="183" t="s">
        <v>34</v>
      </c>
      <c r="O3884" s="184"/>
    </row>
    <row r="3885" spans="1:15" s="176" customFormat="1" ht="15" x14ac:dyDescent="0.15">
      <c r="A3885" s="183" t="s">
        <v>20</v>
      </c>
      <c r="B3885" s="183" t="s">
        <v>54</v>
      </c>
      <c r="C3885" s="184"/>
      <c r="D3885" s="184"/>
      <c r="E3885" s="184"/>
      <c r="F3885" s="185">
        <v>45106</v>
      </c>
      <c r="G3885" s="183" t="s">
        <v>56</v>
      </c>
      <c r="H3885" s="186">
        <v>0</v>
      </c>
      <c r="I3885" s="183" t="s">
        <v>19</v>
      </c>
      <c r="J3885" s="184"/>
      <c r="K3885" s="184"/>
      <c r="L3885" s="183">
        <v>2022</v>
      </c>
      <c r="M3885" s="184"/>
      <c r="N3885" s="183" t="s">
        <v>34</v>
      </c>
      <c r="O3885" s="184"/>
    </row>
    <row r="3886" spans="1:15" s="176" customFormat="1" ht="15" x14ac:dyDescent="0.15">
      <c r="A3886" s="183" t="s">
        <v>20</v>
      </c>
      <c r="B3886" s="183" t="s">
        <v>54</v>
      </c>
      <c r="C3886" s="184"/>
      <c r="D3886" s="184"/>
      <c r="E3886" s="184"/>
      <c r="F3886" s="185">
        <v>45107</v>
      </c>
      <c r="G3886" s="183" t="s">
        <v>63</v>
      </c>
      <c r="H3886" s="186">
        <v>2200000</v>
      </c>
      <c r="I3886" s="183" t="s">
        <v>19</v>
      </c>
      <c r="J3886" s="184"/>
      <c r="K3886" s="184"/>
      <c r="L3886" s="183">
        <v>2022</v>
      </c>
      <c r="M3886" s="184"/>
      <c r="N3886" s="183" t="s">
        <v>34</v>
      </c>
      <c r="O3886" s="184"/>
    </row>
    <row r="3887" spans="1:15" s="176" customFormat="1" ht="15" x14ac:dyDescent="0.15">
      <c r="A3887" s="183" t="s">
        <v>20</v>
      </c>
      <c r="B3887" s="183" t="s">
        <v>54</v>
      </c>
      <c r="C3887" s="184"/>
      <c r="D3887" s="184"/>
      <c r="E3887" s="184"/>
      <c r="F3887" s="185">
        <v>45107</v>
      </c>
      <c r="G3887" s="183" t="s">
        <v>57</v>
      </c>
      <c r="H3887" s="186">
        <v>190000</v>
      </c>
      <c r="I3887" s="183" t="s">
        <v>19</v>
      </c>
      <c r="J3887" s="184"/>
      <c r="K3887" s="184"/>
      <c r="L3887" s="183">
        <v>2022</v>
      </c>
      <c r="M3887" s="184"/>
      <c r="N3887" s="183" t="s">
        <v>34</v>
      </c>
      <c r="O3887" s="184"/>
    </row>
    <row r="3888" spans="1:15" s="176" customFormat="1" ht="15" x14ac:dyDescent="0.15">
      <c r="A3888" s="183" t="s">
        <v>20</v>
      </c>
      <c r="B3888" s="183" t="s">
        <v>54</v>
      </c>
      <c r="C3888" s="184"/>
      <c r="D3888" s="184"/>
      <c r="E3888" s="184"/>
      <c r="F3888" s="185">
        <v>45107</v>
      </c>
      <c r="G3888" s="183" t="s">
        <v>58</v>
      </c>
      <c r="H3888" s="186">
        <v>2040000</v>
      </c>
      <c r="I3888" s="183" t="s">
        <v>19</v>
      </c>
      <c r="J3888" s="184"/>
      <c r="K3888" s="184"/>
      <c r="L3888" s="183">
        <v>2022</v>
      </c>
      <c r="M3888" s="184"/>
      <c r="N3888" s="183" t="s">
        <v>34</v>
      </c>
      <c r="O3888" s="184"/>
    </row>
    <row r="3889" spans="1:15" s="176" customFormat="1" ht="15" x14ac:dyDescent="0.15">
      <c r="A3889" s="183" t="s">
        <v>20</v>
      </c>
      <c r="B3889" s="183" t="s">
        <v>54</v>
      </c>
      <c r="C3889" s="184"/>
      <c r="D3889" s="184"/>
      <c r="E3889" s="184"/>
      <c r="F3889" s="185">
        <v>45107</v>
      </c>
      <c r="G3889" s="183" t="s">
        <v>56</v>
      </c>
      <c r="H3889" s="186">
        <v>40000</v>
      </c>
      <c r="I3889" s="183" t="s">
        <v>19</v>
      </c>
      <c r="J3889" s="184"/>
      <c r="K3889" s="184"/>
      <c r="L3889" s="183">
        <v>2022</v>
      </c>
      <c r="M3889" s="184"/>
      <c r="N3889" s="183" t="s">
        <v>34</v>
      </c>
      <c r="O3889" s="184"/>
    </row>
    <row r="3890" spans="1:15" s="176" customFormat="1" ht="15" x14ac:dyDescent="0.15">
      <c r="A3890" s="183" t="s">
        <v>20</v>
      </c>
      <c r="B3890" s="183" t="s">
        <v>54</v>
      </c>
      <c r="C3890" s="184"/>
      <c r="D3890" s="184"/>
      <c r="E3890" s="184"/>
      <c r="F3890" s="185">
        <v>45107</v>
      </c>
      <c r="G3890" s="183" t="s">
        <v>62</v>
      </c>
      <c r="H3890" s="186">
        <v>280000</v>
      </c>
      <c r="I3890" s="183" t="s">
        <v>19</v>
      </c>
      <c r="J3890" s="184"/>
      <c r="K3890" s="184"/>
      <c r="L3890" s="183">
        <v>2022</v>
      </c>
      <c r="M3890" s="184"/>
      <c r="N3890" s="183" t="s">
        <v>34</v>
      </c>
      <c r="O3890" s="184"/>
    </row>
    <row r="3891" spans="1:15" s="176" customFormat="1" ht="15" x14ac:dyDescent="0.15">
      <c r="A3891" s="183" t="s">
        <v>20</v>
      </c>
      <c r="B3891" s="183" t="s">
        <v>54</v>
      </c>
      <c r="C3891" s="184"/>
      <c r="D3891" s="184"/>
      <c r="E3891" s="184"/>
      <c r="F3891" s="185">
        <v>45110</v>
      </c>
      <c r="G3891" s="183" t="s">
        <v>55</v>
      </c>
      <c r="H3891" s="186">
        <v>160000</v>
      </c>
      <c r="I3891" s="183" t="s">
        <v>19</v>
      </c>
      <c r="J3891" s="184"/>
      <c r="K3891" s="184"/>
      <c r="L3891" s="183">
        <v>2022</v>
      </c>
      <c r="M3891" s="184"/>
      <c r="N3891" s="183" t="s">
        <v>34</v>
      </c>
      <c r="O3891" s="184"/>
    </row>
    <row r="3892" spans="1:15" s="176" customFormat="1" ht="15" x14ac:dyDescent="0.15">
      <c r="A3892" s="183" t="s">
        <v>20</v>
      </c>
      <c r="B3892" s="183" t="s">
        <v>54</v>
      </c>
      <c r="C3892" s="184"/>
      <c r="D3892" s="184"/>
      <c r="E3892" s="184"/>
      <c r="F3892" s="185">
        <v>45110</v>
      </c>
      <c r="G3892" s="183" t="s">
        <v>62</v>
      </c>
      <c r="H3892" s="186">
        <v>210000</v>
      </c>
      <c r="I3892" s="183" t="s">
        <v>19</v>
      </c>
      <c r="J3892" s="184"/>
      <c r="K3892" s="184"/>
      <c r="L3892" s="183">
        <v>2022</v>
      </c>
      <c r="M3892" s="184"/>
      <c r="N3892" s="183" t="s">
        <v>34</v>
      </c>
      <c r="O3892" s="184"/>
    </row>
    <row r="3893" spans="1:15" s="176" customFormat="1" ht="15" x14ac:dyDescent="0.15">
      <c r="A3893" s="183" t="s">
        <v>20</v>
      </c>
      <c r="B3893" s="183" t="s">
        <v>54</v>
      </c>
      <c r="C3893" s="184"/>
      <c r="D3893" s="184"/>
      <c r="E3893" s="184"/>
      <c r="F3893" s="185">
        <v>45110</v>
      </c>
      <c r="G3893" s="183" t="s">
        <v>58</v>
      </c>
      <c r="H3893" s="186">
        <v>2450000</v>
      </c>
      <c r="I3893" s="183" t="s">
        <v>19</v>
      </c>
      <c r="J3893" s="184"/>
      <c r="K3893" s="184"/>
      <c r="L3893" s="183">
        <v>2022</v>
      </c>
      <c r="M3893" s="184"/>
      <c r="N3893" s="183" t="s">
        <v>34</v>
      </c>
      <c r="O3893" s="184"/>
    </row>
    <row r="3894" spans="1:15" s="176" customFormat="1" ht="15" x14ac:dyDescent="0.15">
      <c r="A3894" s="183" t="s">
        <v>20</v>
      </c>
      <c r="B3894" s="183" t="s">
        <v>54</v>
      </c>
      <c r="C3894" s="184"/>
      <c r="D3894" s="184"/>
      <c r="E3894" s="184"/>
      <c r="F3894" s="185">
        <v>45110</v>
      </c>
      <c r="G3894" s="183" t="s">
        <v>63</v>
      </c>
      <c r="H3894" s="186">
        <v>290000</v>
      </c>
      <c r="I3894" s="183" t="s">
        <v>19</v>
      </c>
      <c r="J3894" s="184"/>
      <c r="K3894" s="184"/>
      <c r="L3894" s="183">
        <v>2022</v>
      </c>
      <c r="M3894" s="184"/>
      <c r="N3894" s="183" t="s">
        <v>34</v>
      </c>
      <c r="O3894" s="184"/>
    </row>
    <row r="3895" spans="1:15" s="176" customFormat="1" ht="15" x14ac:dyDescent="0.15">
      <c r="A3895" s="183" t="s">
        <v>20</v>
      </c>
      <c r="B3895" s="183" t="s">
        <v>54</v>
      </c>
      <c r="C3895" s="184"/>
      <c r="D3895" s="184"/>
      <c r="E3895" s="184"/>
      <c r="F3895" s="185">
        <v>45110</v>
      </c>
      <c r="G3895" s="183" t="s">
        <v>57</v>
      </c>
      <c r="H3895" s="186">
        <v>210000</v>
      </c>
      <c r="I3895" s="183" t="s">
        <v>19</v>
      </c>
      <c r="J3895" s="184"/>
      <c r="K3895" s="184"/>
      <c r="L3895" s="183">
        <v>2022</v>
      </c>
      <c r="M3895" s="184"/>
      <c r="N3895" s="183" t="s">
        <v>34</v>
      </c>
      <c r="O3895" s="184"/>
    </row>
    <row r="3896" spans="1:15" s="176" customFormat="1" ht="15" x14ac:dyDescent="0.15">
      <c r="A3896" s="183" t="s">
        <v>20</v>
      </c>
      <c r="B3896" s="183" t="s">
        <v>54</v>
      </c>
      <c r="C3896" s="184"/>
      <c r="D3896" s="184"/>
      <c r="E3896" s="184"/>
      <c r="F3896" s="185">
        <v>45112</v>
      </c>
      <c r="G3896" s="183" t="s">
        <v>55</v>
      </c>
      <c r="H3896" s="186">
        <v>530000</v>
      </c>
      <c r="I3896" s="183" t="s">
        <v>19</v>
      </c>
      <c r="J3896" s="184"/>
      <c r="K3896" s="184"/>
      <c r="L3896" s="183">
        <v>2022</v>
      </c>
      <c r="M3896" s="184"/>
      <c r="N3896" s="183" t="s">
        <v>34</v>
      </c>
      <c r="O3896" s="184"/>
    </row>
    <row r="3897" spans="1:15" s="176" customFormat="1" ht="15" x14ac:dyDescent="0.15">
      <c r="A3897" s="183" t="s">
        <v>20</v>
      </c>
      <c r="B3897" s="183" t="s">
        <v>54</v>
      </c>
      <c r="C3897" s="184"/>
      <c r="D3897" s="184"/>
      <c r="E3897" s="184"/>
      <c r="F3897" s="185">
        <v>45112</v>
      </c>
      <c r="G3897" s="183" t="s">
        <v>555</v>
      </c>
      <c r="H3897" s="186">
        <v>340000</v>
      </c>
      <c r="I3897" s="183" t="s">
        <v>19</v>
      </c>
      <c r="J3897" s="184"/>
      <c r="K3897" s="184"/>
      <c r="L3897" s="183">
        <v>2022</v>
      </c>
      <c r="M3897" s="184"/>
      <c r="N3897" s="183" t="s">
        <v>34</v>
      </c>
      <c r="O3897" s="184"/>
    </row>
    <row r="3898" spans="1:15" s="176" customFormat="1" ht="15" x14ac:dyDescent="0.15">
      <c r="A3898" s="183" t="s">
        <v>20</v>
      </c>
      <c r="B3898" s="183" t="s">
        <v>54</v>
      </c>
      <c r="C3898" s="184"/>
      <c r="D3898" s="184"/>
      <c r="E3898" s="184"/>
      <c r="F3898" s="185">
        <v>45112</v>
      </c>
      <c r="G3898" s="183" t="s">
        <v>56</v>
      </c>
      <c r="H3898" s="186">
        <v>0</v>
      </c>
      <c r="I3898" s="183" t="s">
        <v>19</v>
      </c>
      <c r="J3898" s="184"/>
      <c r="K3898" s="184"/>
      <c r="L3898" s="183">
        <v>2022</v>
      </c>
      <c r="M3898" s="184"/>
      <c r="N3898" s="183" t="s">
        <v>34</v>
      </c>
      <c r="O3898" s="184"/>
    </row>
    <row r="3899" spans="1:15" s="176" customFormat="1" ht="15" x14ac:dyDescent="0.15">
      <c r="A3899" s="183" t="s">
        <v>20</v>
      </c>
      <c r="B3899" s="183" t="s">
        <v>54</v>
      </c>
      <c r="C3899" s="184"/>
      <c r="D3899" s="184"/>
      <c r="E3899" s="184"/>
      <c r="F3899" s="185">
        <v>45112</v>
      </c>
      <c r="G3899" s="183" t="s">
        <v>62</v>
      </c>
      <c r="H3899" s="186">
        <v>160000</v>
      </c>
      <c r="I3899" s="183" t="s">
        <v>19</v>
      </c>
      <c r="J3899" s="184"/>
      <c r="K3899" s="184"/>
      <c r="L3899" s="183">
        <v>2022</v>
      </c>
      <c r="M3899" s="184"/>
      <c r="N3899" s="183" t="s">
        <v>34</v>
      </c>
      <c r="O3899" s="184"/>
    </row>
    <row r="3900" spans="1:15" s="176" customFormat="1" ht="15" x14ac:dyDescent="0.15">
      <c r="A3900" s="183" t="s">
        <v>20</v>
      </c>
      <c r="B3900" s="183" t="s">
        <v>54</v>
      </c>
      <c r="C3900" s="184"/>
      <c r="D3900" s="184"/>
      <c r="E3900" s="184"/>
      <c r="F3900" s="185">
        <v>45112</v>
      </c>
      <c r="G3900" s="183" t="s">
        <v>63</v>
      </c>
      <c r="H3900" s="186">
        <v>490000</v>
      </c>
      <c r="I3900" s="183" t="s">
        <v>19</v>
      </c>
      <c r="J3900" s="184"/>
      <c r="K3900" s="184"/>
      <c r="L3900" s="183">
        <v>2022</v>
      </c>
      <c r="M3900" s="184"/>
      <c r="N3900" s="183" t="s">
        <v>34</v>
      </c>
      <c r="O3900" s="184"/>
    </row>
    <row r="3901" spans="1:15" s="176" customFormat="1" ht="15" x14ac:dyDescent="0.15">
      <c r="A3901" s="183" t="s">
        <v>20</v>
      </c>
      <c r="B3901" s="183" t="s">
        <v>54</v>
      </c>
      <c r="C3901" s="184"/>
      <c r="D3901" s="184"/>
      <c r="E3901" s="184"/>
      <c r="F3901" s="185">
        <v>45112</v>
      </c>
      <c r="G3901" s="183" t="s">
        <v>57</v>
      </c>
      <c r="H3901" s="186">
        <v>200000</v>
      </c>
      <c r="I3901" s="183" t="s">
        <v>19</v>
      </c>
      <c r="J3901" s="184"/>
      <c r="K3901" s="184"/>
      <c r="L3901" s="183">
        <v>2022</v>
      </c>
      <c r="M3901" s="184"/>
      <c r="N3901" s="183" t="s">
        <v>34</v>
      </c>
      <c r="O3901" s="184"/>
    </row>
    <row r="3902" spans="1:15" s="176" customFormat="1" ht="15" x14ac:dyDescent="0.15">
      <c r="A3902" s="183" t="s">
        <v>20</v>
      </c>
      <c r="B3902" s="183" t="s">
        <v>54</v>
      </c>
      <c r="C3902" s="184"/>
      <c r="D3902" s="184"/>
      <c r="E3902" s="184"/>
      <c r="F3902" s="185">
        <v>45112</v>
      </c>
      <c r="G3902" s="183" t="s">
        <v>58</v>
      </c>
      <c r="H3902" s="186">
        <v>1810000</v>
      </c>
      <c r="I3902" s="183" t="s">
        <v>19</v>
      </c>
      <c r="J3902" s="184"/>
      <c r="K3902" s="184"/>
      <c r="L3902" s="183">
        <v>2022</v>
      </c>
      <c r="M3902" s="184"/>
      <c r="N3902" s="183" t="s">
        <v>34</v>
      </c>
      <c r="O3902" s="184"/>
    </row>
    <row r="3903" spans="1:15" s="176" customFormat="1" ht="15" x14ac:dyDescent="0.15">
      <c r="A3903" s="183" t="s">
        <v>20</v>
      </c>
      <c r="B3903" s="183" t="s">
        <v>54</v>
      </c>
      <c r="C3903" s="184"/>
      <c r="D3903" s="184"/>
      <c r="E3903" s="184"/>
      <c r="F3903" s="185">
        <v>45113</v>
      </c>
      <c r="G3903" s="183" t="s">
        <v>62</v>
      </c>
      <c r="H3903" s="186">
        <v>140000</v>
      </c>
      <c r="I3903" s="183" t="s">
        <v>19</v>
      </c>
      <c r="J3903" s="184"/>
      <c r="K3903" s="184"/>
      <c r="L3903" s="183">
        <v>2022</v>
      </c>
      <c r="M3903" s="184"/>
      <c r="N3903" s="183" t="s">
        <v>34</v>
      </c>
      <c r="O3903" s="184"/>
    </row>
    <row r="3904" spans="1:15" s="176" customFormat="1" ht="15" x14ac:dyDescent="0.15">
      <c r="A3904" s="183" t="s">
        <v>20</v>
      </c>
      <c r="B3904" s="183" t="s">
        <v>54</v>
      </c>
      <c r="C3904" s="184"/>
      <c r="D3904" s="184"/>
      <c r="E3904" s="184"/>
      <c r="F3904" s="185">
        <v>45113</v>
      </c>
      <c r="G3904" s="183" t="s">
        <v>58</v>
      </c>
      <c r="H3904" s="186">
        <v>2640000</v>
      </c>
      <c r="I3904" s="183" t="s">
        <v>19</v>
      </c>
      <c r="J3904" s="184"/>
      <c r="K3904" s="184"/>
      <c r="L3904" s="183">
        <v>2022</v>
      </c>
      <c r="M3904" s="184"/>
      <c r="N3904" s="183" t="s">
        <v>34</v>
      </c>
      <c r="O3904" s="184"/>
    </row>
    <row r="3905" spans="1:15" s="176" customFormat="1" ht="15" x14ac:dyDescent="0.15">
      <c r="A3905" s="183" t="s">
        <v>20</v>
      </c>
      <c r="B3905" s="183" t="s">
        <v>54</v>
      </c>
      <c r="C3905" s="184"/>
      <c r="D3905" s="184"/>
      <c r="E3905" s="184"/>
      <c r="F3905" s="185">
        <v>45113</v>
      </c>
      <c r="G3905" s="183" t="s">
        <v>63</v>
      </c>
      <c r="H3905" s="186">
        <v>780000</v>
      </c>
      <c r="I3905" s="183" t="s">
        <v>19</v>
      </c>
      <c r="J3905" s="184"/>
      <c r="K3905" s="184"/>
      <c r="L3905" s="183">
        <v>2022</v>
      </c>
      <c r="M3905" s="184"/>
      <c r="N3905" s="183" t="s">
        <v>34</v>
      </c>
      <c r="O3905" s="184"/>
    </row>
    <row r="3906" spans="1:15" s="176" customFormat="1" ht="15" x14ac:dyDescent="0.15">
      <c r="A3906" s="183" t="s">
        <v>20</v>
      </c>
      <c r="B3906" s="183" t="s">
        <v>54</v>
      </c>
      <c r="C3906" s="184"/>
      <c r="D3906" s="184"/>
      <c r="E3906" s="184"/>
      <c r="F3906" s="185">
        <v>45113</v>
      </c>
      <c r="G3906" s="183" t="s">
        <v>57</v>
      </c>
      <c r="H3906" s="186">
        <v>90000</v>
      </c>
      <c r="I3906" s="183" t="s">
        <v>19</v>
      </c>
      <c r="J3906" s="184"/>
      <c r="K3906" s="184"/>
      <c r="L3906" s="183">
        <v>2022</v>
      </c>
      <c r="M3906" s="184"/>
      <c r="N3906" s="183" t="s">
        <v>34</v>
      </c>
      <c r="O3906" s="184"/>
    </row>
    <row r="3907" spans="1:15" s="176" customFormat="1" ht="15" x14ac:dyDescent="0.15">
      <c r="A3907" s="183" t="s">
        <v>20</v>
      </c>
      <c r="B3907" s="183" t="s">
        <v>54</v>
      </c>
      <c r="C3907" s="184"/>
      <c r="D3907" s="184"/>
      <c r="E3907" s="184"/>
      <c r="F3907" s="185">
        <v>45113</v>
      </c>
      <c r="G3907" s="183" t="s">
        <v>55</v>
      </c>
      <c r="H3907" s="186">
        <v>130000</v>
      </c>
      <c r="I3907" s="183" t="s">
        <v>19</v>
      </c>
      <c r="J3907" s="184"/>
      <c r="K3907" s="184"/>
      <c r="L3907" s="183">
        <v>2022</v>
      </c>
      <c r="M3907" s="184"/>
      <c r="N3907" s="183" t="s">
        <v>34</v>
      </c>
      <c r="O3907" s="184"/>
    </row>
    <row r="3908" spans="1:15" s="176" customFormat="1" ht="15" x14ac:dyDescent="0.15">
      <c r="A3908" s="183" t="s">
        <v>20</v>
      </c>
      <c r="B3908" s="183" t="s">
        <v>54</v>
      </c>
      <c r="C3908" s="184"/>
      <c r="D3908" s="184"/>
      <c r="E3908" s="184"/>
      <c r="F3908" s="185">
        <v>45114</v>
      </c>
      <c r="G3908" s="183" t="s">
        <v>62</v>
      </c>
      <c r="H3908" s="186">
        <v>100000</v>
      </c>
      <c r="I3908" s="183" t="s">
        <v>19</v>
      </c>
      <c r="J3908" s="184"/>
      <c r="K3908" s="184"/>
      <c r="L3908" s="183">
        <v>2022</v>
      </c>
      <c r="M3908" s="184"/>
      <c r="N3908" s="183" t="s">
        <v>34</v>
      </c>
      <c r="O3908" s="184"/>
    </row>
    <row r="3909" spans="1:15" s="176" customFormat="1" ht="15" x14ac:dyDescent="0.15">
      <c r="A3909" s="183" t="s">
        <v>20</v>
      </c>
      <c r="B3909" s="183" t="s">
        <v>54</v>
      </c>
      <c r="C3909" s="184"/>
      <c r="D3909" s="184"/>
      <c r="E3909" s="184"/>
      <c r="F3909" s="185">
        <v>45114</v>
      </c>
      <c r="G3909" s="183" t="s">
        <v>555</v>
      </c>
      <c r="H3909" s="186">
        <v>90000</v>
      </c>
      <c r="I3909" s="183" t="s">
        <v>19</v>
      </c>
      <c r="J3909" s="184"/>
      <c r="K3909" s="184"/>
      <c r="L3909" s="183">
        <v>2022</v>
      </c>
      <c r="M3909" s="184"/>
      <c r="N3909" s="183" t="s">
        <v>34</v>
      </c>
      <c r="O3909" s="184"/>
    </row>
    <row r="3910" spans="1:15" s="176" customFormat="1" ht="15" x14ac:dyDescent="0.15">
      <c r="A3910" s="183" t="s">
        <v>20</v>
      </c>
      <c r="B3910" s="183" t="s">
        <v>54</v>
      </c>
      <c r="C3910" s="184"/>
      <c r="D3910" s="184"/>
      <c r="E3910" s="184"/>
      <c r="F3910" s="185">
        <v>45114</v>
      </c>
      <c r="G3910" s="183" t="s">
        <v>63</v>
      </c>
      <c r="H3910" s="186">
        <v>1640000</v>
      </c>
      <c r="I3910" s="183" t="s">
        <v>19</v>
      </c>
      <c r="J3910" s="184"/>
      <c r="K3910" s="184"/>
      <c r="L3910" s="183">
        <v>2022</v>
      </c>
      <c r="M3910" s="184"/>
      <c r="N3910" s="183" t="s">
        <v>34</v>
      </c>
      <c r="O3910" s="184"/>
    </row>
    <row r="3911" spans="1:15" s="176" customFormat="1" ht="15" x14ac:dyDescent="0.15">
      <c r="A3911" s="183" t="s">
        <v>20</v>
      </c>
      <c r="B3911" s="183" t="s">
        <v>54</v>
      </c>
      <c r="C3911" s="184"/>
      <c r="D3911" s="184"/>
      <c r="E3911" s="184"/>
      <c r="F3911" s="185">
        <v>45114</v>
      </c>
      <c r="G3911" s="183" t="s">
        <v>58</v>
      </c>
      <c r="H3911" s="186">
        <v>700000</v>
      </c>
      <c r="I3911" s="183" t="s">
        <v>19</v>
      </c>
      <c r="J3911" s="184"/>
      <c r="K3911" s="184"/>
      <c r="L3911" s="183">
        <v>2022</v>
      </c>
      <c r="M3911" s="184"/>
      <c r="N3911" s="183" t="s">
        <v>34</v>
      </c>
      <c r="O3911" s="184"/>
    </row>
    <row r="3912" spans="1:15" s="176" customFormat="1" ht="15" x14ac:dyDescent="0.15">
      <c r="A3912" s="183" t="s">
        <v>20</v>
      </c>
      <c r="B3912" s="183" t="s">
        <v>54</v>
      </c>
      <c r="C3912" s="184"/>
      <c r="D3912" s="184"/>
      <c r="E3912" s="184"/>
      <c r="F3912" s="185">
        <v>45114</v>
      </c>
      <c r="G3912" s="183" t="s">
        <v>61</v>
      </c>
      <c r="H3912" s="186">
        <v>30000</v>
      </c>
      <c r="I3912" s="183" t="s">
        <v>19</v>
      </c>
      <c r="J3912" s="184"/>
      <c r="K3912" s="184"/>
      <c r="L3912" s="183">
        <v>2022</v>
      </c>
      <c r="M3912" s="184"/>
      <c r="N3912" s="183" t="s">
        <v>34</v>
      </c>
      <c r="O3912" s="184"/>
    </row>
    <row r="3913" spans="1:15" s="176" customFormat="1" ht="15" x14ac:dyDescent="0.15">
      <c r="A3913" s="183" t="s">
        <v>20</v>
      </c>
      <c r="B3913" s="183" t="s">
        <v>54</v>
      </c>
      <c r="C3913" s="184"/>
      <c r="D3913" s="184"/>
      <c r="E3913" s="184"/>
      <c r="F3913" s="185">
        <v>45114</v>
      </c>
      <c r="G3913" s="183" t="s">
        <v>56</v>
      </c>
      <c r="H3913" s="186">
        <v>50000</v>
      </c>
      <c r="I3913" s="183" t="s">
        <v>19</v>
      </c>
      <c r="J3913" s="184"/>
      <c r="K3913" s="184"/>
      <c r="L3913" s="183">
        <v>2022</v>
      </c>
      <c r="M3913" s="184"/>
      <c r="N3913" s="183" t="s">
        <v>34</v>
      </c>
      <c r="O3913" s="184"/>
    </row>
    <row r="3914" spans="1:15" s="176" customFormat="1" ht="15" x14ac:dyDescent="0.15">
      <c r="A3914" s="183" t="s">
        <v>20</v>
      </c>
      <c r="B3914" s="183" t="s">
        <v>54</v>
      </c>
      <c r="C3914" s="184"/>
      <c r="D3914" s="184"/>
      <c r="E3914" s="184"/>
      <c r="F3914" s="185">
        <v>45114</v>
      </c>
      <c r="G3914" s="183" t="s">
        <v>57</v>
      </c>
      <c r="H3914" s="186">
        <v>200000</v>
      </c>
      <c r="I3914" s="183" t="s">
        <v>19</v>
      </c>
      <c r="J3914" s="184"/>
      <c r="K3914" s="184"/>
      <c r="L3914" s="183">
        <v>2022</v>
      </c>
      <c r="M3914" s="184"/>
      <c r="N3914" s="183" t="s">
        <v>34</v>
      </c>
      <c r="O3914" s="184"/>
    </row>
    <row r="3915" spans="1:15" s="176" customFormat="1" ht="15" x14ac:dyDescent="0.15">
      <c r="A3915" s="183" t="s">
        <v>20</v>
      </c>
      <c r="B3915" s="183" t="s">
        <v>54</v>
      </c>
      <c r="C3915" s="184"/>
      <c r="D3915" s="184"/>
      <c r="E3915" s="184"/>
      <c r="F3915" s="185">
        <v>45117</v>
      </c>
      <c r="G3915" s="183" t="s">
        <v>57</v>
      </c>
      <c r="H3915" s="186">
        <v>280000</v>
      </c>
      <c r="I3915" s="183" t="s">
        <v>19</v>
      </c>
      <c r="J3915" s="184"/>
      <c r="K3915" s="184"/>
      <c r="L3915" s="183">
        <v>2022</v>
      </c>
      <c r="M3915" s="184"/>
      <c r="N3915" s="183" t="s">
        <v>34</v>
      </c>
      <c r="O3915" s="184"/>
    </row>
    <row r="3916" spans="1:15" s="176" customFormat="1" ht="15" x14ac:dyDescent="0.15">
      <c r="A3916" s="183" t="s">
        <v>20</v>
      </c>
      <c r="B3916" s="183" t="s">
        <v>54</v>
      </c>
      <c r="C3916" s="184"/>
      <c r="D3916" s="184"/>
      <c r="E3916" s="184"/>
      <c r="F3916" s="185">
        <v>45117</v>
      </c>
      <c r="G3916" s="183" t="s">
        <v>58</v>
      </c>
      <c r="H3916" s="186">
        <v>1190000</v>
      </c>
      <c r="I3916" s="183" t="s">
        <v>19</v>
      </c>
      <c r="J3916" s="184"/>
      <c r="K3916" s="184"/>
      <c r="L3916" s="183">
        <v>2022</v>
      </c>
      <c r="M3916" s="184"/>
      <c r="N3916" s="183" t="s">
        <v>34</v>
      </c>
      <c r="O3916" s="184"/>
    </row>
    <row r="3917" spans="1:15" s="176" customFormat="1" ht="15" x14ac:dyDescent="0.15">
      <c r="A3917" s="183" t="s">
        <v>20</v>
      </c>
      <c r="B3917" s="183" t="s">
        <v>54</v>
      </c>
      <c r="C3917" s="184"/>
      <c r="D3917" s="184"/>
      <c r="E3917" s="184"/>
      <c r="F3917" s="185">
        <v>45117</v>
      </c>
      <c r="G3917" s="183" t="s">
        <v>555</v>
      </c>
      <c r="H3917" s="186">
        <v>100000</v>
      </c>
      <c r="I3917" s="183" t="s">
        <v>19</v>
      </c>
      <c r="J3917" s="184"/>
      <c r="K3917" s="184"/>
      <c r="L3917" s="183">
        <v>2022</v>
      </c>
      <c r="M3917" s="184"/>
      <c r="N3917" s="183" t="s">
        <v>34</v>
      </c>
      <c r="O3917" s="184"/>
    </row>
    <row r="3918" spans="1:15" s="176" customFormat="1" ht="15" x14ac:dyDescent="0.15">
      <c r="A3918" s="183" t="s">
        <v>20</v>
      </c>
      <c r="B3918" s="183" t="s">
        <v>54</v>
      </c>
      <c r="C3918" s="184"/>
      <c r="D3918" s="184"/>
      <c r="E3918" s="184"/>
      <c r="F3918" s="185">
        <v>45117</v>
      </c>
      <c r="G3918" s="183" t="s">
        <v>56</v>
      </c>
      <c r="H3918" s="186">
        <v>80000</v>
      </c>
      <c r="I3918" s="183" t="s">
        <v>19</v>
      </c>
      <c r="J3918" s="184"/>
      <c r="K3918" s="184"/>
      <c r="L3918" s="183">
        <v>2022</v>
      </c>
      <c r="M3918" s="184"/>
      <c r="N3918" s="183" t="s">
        <v>34</v>
      </c>
      <c r="O3918" s="184"/>
    </row>
    <row r="3919" spans="1:15" s="176" customFormat="1" ht="15" x14ac:dyDescent="0.15">
      <c r="A3919" s="183" t="s">
        <v>20</v>
      </c>
      <c r="B3919" s="183" t="s">
        <v>54</v>
      </c>
      <c r="C3919" s="184"/>
      <c r="D3919" s="184"/>
      <c r="E3919" s="184"/>
      <c r="F3919" s="185">
        <v>45117</v>
      </c>
      <c r="G3919" s="183" t="s">
        <v>63</v>
      </c>
      <c r="H3919" s="186">
        <v>740000</v>
      </c>
      <c r="I3919" s="183" t="s">
        <v>19</v>
      </c>
      <c r="J3919" s="184"/>
      <c r="K3919" s="184"/>
      <c r="L3919" s="183">
        <v>2022</v>
      </c>
      <c r="M3919" s="184"/>
      <c r="N3919" s="183" t="s">
        <v>34</v>
      </c>
      <c r="O3919" s="184"/>
    </row>
    <row r="3920" spans="1:15" s="176" customFormat="1" ht="15" x14ac:dyDescent="0.15">
      <c r="A3920" s="183" t="s">
        <v>20</v>
      </c>
      <c r="B3920" s="183" t="s">
        <v>54</v>
      </c>
      <c r="C3920" s="184"/>
      <c r="D3920" s="184"/>
      <c r="E3920" s="184"/>
      <c r="F3920" s="185">
        <v>45118</v>
      </c>
      <c r="G3920" s="183" t="s">
        <v>55</v>
      </c>
      <c r="H3920" s="186">
        <v>680000</v>
      </c>
      <c r="I3920" s="183" t="s">
        <v>19</v>
      </c>
      <c r="J3920" s="184"/>
      <c r="K3920" s="184"/>
      <c r="L3920" s="183">
        <v>2022</v>
      </c>
      <c r="M3920" s="184"/>
      <c r="N3920" s="183" t="s">
        <v>34</v>
      </c>
      <c r="O3920" s="184"/>
    </row>
    <row r="3921" spans="1:15" s="176" customFormat="1" ht="15" x14ac:dyDescent="0.15">
      <c r="A3921" s="183" t="s">
        <v>20</v>
      </c>
      <c r="B3921" s="183" t="s">
        <v>54</v>
      </c>
      <c r="C3921" s="184"/>
      <c r="D3921" s="184"/>
      <c r="E3921" s="184"/>
      <c r="F3921" s="185">
        <v>45118</v>
      </c>
      <c r="G3921" s="183" t="s">
        <v>56</v>
      </c>
      <c r="H3921" s="186">
        <v>80000</v>
      </c>
      <c r="I3921" s="183" t="s">
        <v>19</v>
      </c>
      <c r="J3921" s="184"/>
      <c r="K3921" s="184"/>
      <c r="L3921" s="183">
        <v>2022</v>
      </c>
      <c r="M3921" s="184"/>
      <c r="N3921" s="183" t="s">
        <v>34</v>
      </c>
      <c r="O3921" s="184"/>
    </row>
    <row r="3922" spans="1:15" s="176" customFormat="1" ht="15" x14ac:dyDescent="0.15">
      <c r="A3922" s="183" t="s">
        <v>20</v>
      </c>
      <c r="B3922" s="183" t="s">
        <v>54</v>
      </c>
      <c r="C3922" s="184"/>
      <c r="D3922" s="184"/>
      <c r="E3922" s="184"/>
      <c r="F3922" s="185">
        <v>45118</v>
      </c>
      <c r="G3922" s="183" t="s">
        <v>63</v>
      </c>
      <c r="H3922" s="186">
        <v>360000</v>
      </c>
      <c r="I3922" s="183" t="s">
        <v>19</v>
      </c>
      <c r="J3922" s="184"/>
      <c r="K3922" s="184"/>
      <c r="L3922" s="183">
        <v>2022</v>
      </c>
      <c r="M3922" s="184"/>
      <c r="N3922" s="183" t="s">
        <v>34</v>
      </c>
      <c r="O3922" s="184"/>
    </row>
    <row r="3923" spans="1:15" s="176" customFormat="1" ht="15" x14ac:dyDescent="0.15">
      <c r="A3923" s="183" t="s">
        <v>20</v>
      </c>
      <c r="B3923" s="183" t="s">
        <v>54</v>
      </c>
      <c r="C3923" s="184"/>
      <c r="D3923" s="184"/>
      <c r="E3923" s="184"/>
      <c r="F3923" s="185">
        <v>45118</v>
      </c>
      <c r="G3923" s="183" t="s">
        <v>555</v>
      </c>
      <c r="H3923" s="186">
        <v>50000</v>
      </c>
      <c r="I3923" s="183" t="s">
        <v>19</v>
      </c>
      <c r="J3923" s="184"/>
      <c r="K3923" s="184"/>
      <c r="L3923" s="183">
        <v>2022</v>
      </c>
      <c r="M3923" s="184"/>
      <c r="N3923" s="183" t="s">
        <v>34</v>
      </c>
      <c r="O3923" s="184"/>
    </row>
    <row r="3924" spans="1:15" s="176" customFormat="1" ht="15" x14ac:dyDescent="0.15">
      <c r="A3924" s="183" t="s">
        <v>20</v>
      </c>
      <c r="B3924" s="183" t="s">
        <v>54</v>
      </c>
      <c r="C3924" s="184"/>
      <c r="D3924" s="184"/>
      <c r="E3924" s="184"/>
      <c r="F3924" s="185">
        <v>45118</v>
      </c>
      <c r="G3924" s="183" t="s">
        <v>58</v>
      </c>
      <c r="H3924" s="186">
        <v>870000</v>
      </c>
      <c r="I3924" s="183" t="s">
        <v>19</v>
      </c>
      <c r="J3924" s="184"/>
      <c r="K3924" s="184"/>
      <c r="L3924" s="183">
        <v>2022</v>
      </c>
      <c r="M3924" s="184"/>
      <c r="N3924" s="183" t="s">
        <v>34</v>
      </c>
      <c r="O3924" s="184"/>
    </row>
    <row r="3925" spans="1:15" s="176" customFormat="1" ht="15" x14ac:dyDescent="0.15">
      <c r="A3925" s="183" t="s">
        <v>20</v>
      </c>
      <c r="B3925" s="183" t="s">
        <v>54</v>
      </c>
      <c r="C3925" s="184"/>
      <c r="D3925" s="184"/>
      <c r="E3925" s="184"/>
      <c r="F3925" s="185">
        <v>45118</v>
      </c>
      <c r="G3925" s="183" t="s">
        <v>57</v>
      </c>
      <c r="H3925" s="186">
        <v>120000</v>
      </c>
      <c r="I3925" s="183" t="s">
        <v>19</v>
      </c>
      <c r="J3925" s="184"/>
      <c r="K3925" s="184"/>
      <c r="L3925" s="183">
        <v>2022</v>
      </c>
      <c r="M3925" s="184"/>
      <c r="N3925" s="183" t="s">
        <v>34</v>
      </c>
      <c r="O3925" s="184"/>
    </row>
    <row r="3926" spans="1:15" s="176" customFormat="1" ht="15" x14ac:dyDescent="0.15">
      <c r="A3926" s="183" t="s">
        <v>20</v>
      </c>
      <c r="B3926" s="183" t="s">
        <v>54</v>
      </c>
      <c r="C3926" s="184"/>
      <c r="D3926" s="184"/>
      <c r="E3926" s="184"/>
      <c r="F3926" s="185">
        <v>45119</v>
      </c>
      <c r="G3926" s="183" t="s">
        <v>63</v>
      </c>
      <c r="H3926" s="186">
        <v>430000</v>
      </c>
      <c r="I3926" s="183" t="s">
        <v>19</v>
      </c>
      <c r="J3926" s="184"/>
      <c r="K3926" s="184"/>
      <c r="L3926" s="183">
        <v>2022</v>
      </c>
      <c r="M3926" s="184"/>
      <c r="N3926" s="183" t="s">
        <v>34</v>
      </c>
      <c r="O3926" s="184"/>
    </row>
    <row r="3927" spans="1:15" s="176" customFormat="1" ht="15" x14ac:dyDescent="0.15">
      <c r="A3927" s="183" t="s">
        <v>20</v>
      </c>
      <c r="B3927" s="183" t="s">
        <v>54</v>
      </c>
      <c r="C3927" s="184"/>
      <c r="D3927" s="184"/>
      <c r="E3927" s="184"/>
      <c r="F3927" s="185">
        <v>45119</v>
      </c>
      <c r="G3927" s="183" t="s">
        <v>57</v>
      </c>
      <c r="H3927" s="186">
        <v>40000</v>
      </c>
      <c r="I3927" s="183" t="s">
        <v>19</v>
      </c>
      <c r="J3927" s="184"/>
      <c r="K3927" s="184"/>
      <c r="L3927" s="183">
        <v>2022</v>
      </c>
      <c r="M3927" s="184"/>
      <c r="N3927" s="183" t="s">
        <v>34</v>
      </c>
      <c r="O3927" s="184"/>
    </row>
    <row r="3928" spans="1:15" s="176" customFormat="1" ht="15" x14ac:dyDescent="0.15">
      <c r="A3928" s="183" t="s">
        <v>20</v>
      </c>
      <c r="B3928" s="183" t="s">
        <v>54</v>
      </c>
      <c r="C3928" s="184"/>
      <c r="D3928" s="184"/>
      <c r="E3928" s="184"/>
      <c r="F3928" s="185">
        <v>45119</v>
      </c>
      <c r="G3928" s="183" t="s">
        <v>56</v>
      </c>
      <c r="H3928" s="186">
        <v>190000</v>
      </c>
      <c r="I3928" s="183" t="s">
        <v>19</v>
      </c>
      <c r="J3928" s="184"/>
      <c r="K3928" s="184"/>
      <c r="L3928" s="183">
        <v>2022</v>
      </c>
      <c r="M3928" s="184"/>
      <c r="N3928" s="183" t="s">
        <v>34</v>
      </c>
      <c r="O3928" s="184"/>
    </row>
    <row r="3929" spans="1:15" s="176" customFormat="1" ht="15" x14ac:dyDescent="0.15">
      <c r="A3929" s="183" t="s">
        <v>20</v>
      </c>
      <c r="B3929" s="183" t="s">
        <v>54</v>
      </c>
      <c r="C3929" s="184"/>
      <c r="D3929" s="184"/>
      <c r="E3929" s="184"/>
      <c r="F3929" s="185">
        <v>45119</v>
      </c>
      <c r="G3929" s="183" t="s">
        <v>58</v>
      </c>
      <c r="H3929" s="186">
        <v>860000</v>
      </c>
      <c r="I3929" s="183" t="s">
        <v>19</v>
      </c>
      <c r="J3929" s="184"/>
      <c r="K3929" s="184"/>
      <c r="L3929" s="183">
        <v>2022</v>
      </c>
      <c r="M3929" s="184"/>
      <c r="N3929" s="183" t="s">
        <v>34</v>
      </c>
      <c r="O3929" s="184"/>
    </row>
    <row r="3930" spans="1:15" s="176" customFormat="1" ht="15" x14ac:dyDescent="0.15">
      <c r="A3930" s="183" t="s">
        <v>20</v>
      </c>
      <c r="B3930" s="183" t="s">
        <v>54</v>
      </c>
      <c r="C3930" s="184"/>
      <c r="D3930" s="184"/>
      <c r="E3930" s="184"/>
      <c r="F3930" s="185">
        <v>45119</v>
      </c>
      <c r="G3930" s="183" t="s">
        <v>555</v>
      </c>
      <c r="H3930" s="186">
        <v>50000</v>
      </c>
      <c r="I3930" s="183" t="s">
        <v>19</v>
      </c>
      <c r="J3930" s="184"/>
      <c r="K3930" s="184"/>
      <c r="L3930" s="183">
        <v>2022</v>
      </c>
      <c r="M3930" s="184"/>
      <c r="N3930" s="183" t="s">
        <v>34</v>
      </c>
      <c r="O3930" s="184"/>
    </row>
    <row r="3931" spans="1:15" s="176" customFormat="1" ht="15" x14ac:dyDescent="0.15">
      <c r="A3931" s="183" t="s">
        <v>20</v>
      </c>
      <c r="B3931" s="183" t="s">
        <v>54</v>
      </c>
      <c r="C3931" s="184"/>
      <c r="D3931" s="184"/>
      <c r="E3931" s="184"/>
      <c r="F3931" s="185">
        <v>45119</v>
      </c>
      <c r="G3931" s="183" t="s">
        <v>55</v>
      </c>
      <c r="H3931" s="186">
        <v>90000</v>
      </c>
      <c r="I3931" s="183" t="s">
        <v>19</v>
      </c>
      <c r="J3931" s="184"/>
      <c r="K3931" s="184"/>
      <c r="L3931" s="183">
        <v>2022</v>
      </c>
      <c r="M3931" s="184"/>
      <c r="N3931" s="183" t="s">
        <v>34</v>
      </c>
      <c r="O3931" s="184"/>
    </row>
    <row r="3932" spans="1:15" s="176" customFormat="1" ht="15" x14ac:dyDescent="0.15">
      <c r="A3932" s="183" t="s">
        <v>20</v>
      </c>
      <c r="B3932" s="183" t="s">
        <v>54</v>
      </c>
      <c r="C3932" s="184"/>
      <c r="D3932" s="184"/>
      <c r="E3932" s="184"/>
      <c r="F3932" s="185">
        <v>45120</v>
      </c>
      <c r="G3932" s="183" t="s">
        <v>56</v>
      </c>
      <c r="H3932" s="186">
        <v>330000</v>
      </c>
      <c r="I3932" s="183" t="s">
        <v>19</v>
      </c>
      <c r="J3932" s="184"/>
      <c r="K3932" s="184"/>
      <c r="L3932" s="183">
        <v>2022</v>
      </c>
      <c r="M3932" s="184"/>
      <c r="N3932" s="183" t="s">
        <v>34</v>
      </c>
      <c r="O3932" s="184"/>
    </row>
    <row r="3933" spans="1:15" s="176" customFormat="1" ht="15" x14ac:dyDescent="0.15">
      <c r="A3933" s="183" t="s">
        <v>20</v>
      </c>
      <c r="B3933" s="183" t="s">
        <v>54</v>
      </c>
      <c r="C3933" s="184"/>
      <c r="D3933" s="184"/>
      <c r="E3933" s="184"/>
      <c r="F3933" s="185">
        <v>45120</v>
      </c>
      <c r="G3933" s="183" t="s">
        <v>61</v>
      </c>
      <c r="H3933" s="186">
        <v>20000</v>
      </c>
      <c r="I3933" s="183" t="s">
        <v>19</v>
      </c>
      <c r="J3933" s="184"/>
      <c r="K3933" s="184"/>
      <c r="L3933" s="183">
        <v>2022</v>
      </c>
      <c r="M3933" s="184"/>
      <c r="N3933" s="183" t="s">
        <v>34</v>
      </c>
      <c r="O3933" s="184"/>
    </row>
    <row r="3934" spans="1:15" s="176" customFormat="1" ht="15" x14ac:dyDescent="0.15">
      <c r="A3934" s="183" t="s">
        <v>20</v>
      </c>
      <c r="B3934" s="183" t="s">
        <v>54</v>
      </c>
      <c r="C3934" s="184"/>
      <c r="D3934" s="184"/>
      <c r="E3934" s="184"/>
      <c r="F3934" s="185">
        <v>45120</v>
      </c>
      <c r="G3934" s="183" t="s">
        <v>555</v>
      </c>
      <c r="H3934" s="186">
        <v>100000</v>
      </c>
      <c r="I3934" s="183" t="s">
        <v>19</v>
      </c>
      <c r="J3934" s="184"/>
      <c r="K3934" s="184"/>
      <c r="L3934" s="183">
        <v>2022</v>
      </c>
      <c r="M3934" s="184"/>
      <c r="N3934" s="183" t="s">
        <v>34</v>
      </c>
      <c r="O3934" s="184"/>
    </row>
    <row r="3935" spans="1:15" s="176" customFormat="1" ht="15" x14ac:dyDescent="0.15">
      <c r="A3935" s="183" t="s">
        <v>20</v>
      </c>
      <c r="B3935" s="183" t="s">
        <v>54</v>
      </c>
      <c r="C3935" s="184"/>
      <c r="D3935" s="184"/>
      <c r="E3935" s="184"/>
      <c r="F3935" s="185">
        <v>45120</v>
      </c>
      <c r="G3935" s="183" t="s">
        <v>57</v>
      </c>
      <c r="H3935" s="186">
        <v>70000</v>
      </c>
      <c r="I3935" s="183" t="s">
        <v>19</v>
      </c>
      <c r="J3935" s="184"/>
      <c r="K3935" s="184"/>
      <c r="L3935" s="183">
        <v>2022</v>
      </c>
      <c r="M3935" s="184"/>
      <c r="N3935" s="183" t="s">
        <v>34</v>
      </c>
      <c r="O3935" s="184"/>
    </row>
    <row r="3936" spans="1:15" s="176" customFormat="1" ht="15" x14ac:dyDescent="0.15">
      <c r="A3936" s="183" t="s">
        <v>20</v>
      </c>
      <c r="B3936" s="183" t="s">
        <v>54</v>
      </c>
      <c r="C3936" s="184"/>
      <c r="D3936" s="184"/>
      <c r="E3936" s="184"/>
      <c r="F3936" s="185">
        <v>45120</v>
      </c>
      <c r="G3936" s="183" t="s">
        <v>55</v>
      </c>
      <c r="H3936" s="186">
        <v>260000</v>
      </c>
      <c r="I3936" s="183" t="s">
        <v>19</v>
      </c>
      <c r="J3936" s="184"/>
      <c r="K3936" s="184"/>
      <c r="L3936" s="183">
        <v>2022</v>
      </c>
      <c r="M3936" s="184"/>
      <c r="N3936" s="183" t="s">
        <v>34</v>
      </c>
      <c r="O3936" s="184"/>
    </row>
    <row r="3937" spans="1:15" s="176" customFormat="1" ht="15" x14ac:dyDescent="0.15">
      <c r="A3937" s="183" t="s">
        <v>20</v>
      </c>
      <c r="B3937" s="183" t="s">
        <v>54</v>
      </c>
      <c r="C3937" s="184"/>
      <c r="D3937" s="184"/>
      <c r="E3937" s="184"/>
      <c r="F3937" s="185">
        <v>45120</v>
      </c>
      <c r="G3937" s="183" t="s">
        <v>58</v>
      </c>
      <c r="H3937" s="186">
        <v>960000</v>
      </c>
      <c r="I3937" s="183" t="s">
        <v>19</v>
      </c>
      <c r="J3937" s="184"/>
      <c r="K3937" s="184"/>
      <c r="L3937" s="183">
        <v>2022</v>
      </c>
      <c r="M3937" s="184"/>
      <c r="N3937" s="183" t="s">
        <v>34</v>
      </c>
      <c r="O3937" s="184"/>
    </row>
    <row r="3938" spans="1:15" s="176" customFormat="1" ht="15" x14ac:dyDescent="0.15">
      <c r="A3938" s="183" t="s">
        <v>20</v>
      </c>
      <c r="B3938" s="183" t="s">
        <v>54</v>
      </c>
      <c r="C3938" s="184"/>
      <c r="D3938" s="184"/>
      <c r="E3938" s="184"/>
      <c r="F3938" s="185">
        <v>45120</v>
      </c>
      <c r="G3938" s="183" t="s">
        <v>62</v>
      </c>
      <c r="H3938" s="186">
        <v>70000</v>
      </c>
      <c r="I3938" s="183" t="s">
        <v>19</v>
      </c>
      <c r="J3938" s="184"/>
      <c r="K3938" s="184"/>
      <c r="L3938" s="183">
        <v>2022</v>
      </c>
      <c r="M3938" s="184"/>
      <c r="N3938" s="183" t="s">
        <v>34</v>
      </c>
      <c r="O3938" s="184"/>
    </row>
    <row r="3939" spans="1:15" s="176" customFormat="1" ht="15" x14ac:dyDescent="0.15">
      <c r="A3939" s="183" t="s">
        <v>20</v>
      </c>
      <c r="B3939" s="183" t="s">
        <v>54</v>
      </c>
      <c r="C3939" s="184"/>
      <c r="D3939" s="184"/>
      <c r="E3939" s="184"/>
      <c r="F3939" s="185">
        <v>45120</v>
      </c>
      <c r="G3939" s="183" t="s">
        <v>63</v>
      </c>
      <c r="H3939" s="186">
        <v>340000</v>
      </c>
      <c r="I3939" s="183" t="s">
        <v>19</v>
      </c>
      <c r="J3939" s="184"/>
      <c r="K3939" s="184"/>
      <c r="L3939" s="183">
        <v>2022</v>
      </c>
      <c r="M3939" s="184"/>
      <c r="N3939" s="183" t="s">
        <v>34</v>
      </c>
      <c r="O3939" s="184"/>
    </row>
    <row r="3940" spans="1:15" s="176" customFormat="1" ht="15" x14ac:dyDescent="0.15">
      <c r="A3940" s="183" t="s">
        <v>20</v>
      </c>
      <c r="B3940" s="183" t="s">
        <v>54</v>
      </c>
      <c r="C3940" s="184"/>
      <c r="D3940" s="184"/>
      <c r="E3940" s="184"/>
      <c r="F3940" s="185">
        <v>45121</v>
      </c>
      <c r="G3940" s="183" t="s">
        <v>62</v>
      </c>
      <c r="H3940" s="186">
        <v>30000</v>
      </c>
      <c r="I3940" s="183" t="s">
        <v>19</v>
      </c>
      <c r="J3940" s="184"/>
      <c r="K3940" s="184"/>
      <c r="L3940" s="183">
        <v>2022</v>
      </c>
      <c r="M3940" s="184"/>
      <c r="N3940" s="183" t="s">
        <v>34</v>
      </c>
      <c r="O3940" s="184"/>
    </row>
    <row r="3941" spans="1:15" s="176" customFormat="1" ht="15" x14ac:dyDescent="0.15">
      <c r="A3941" s="183" t="s">
        <v>20</v>
      </c>
      <c r="B3941" s="183" t="s">
        <v>54</v>
      </c>
      <c r="C3941" s="184"/>
      <c r="D3941" s="184"/>
      <c r="E3941" s="184"/>
      <c r="F3941" s="185">
        <v>45121</v>
      </c>
      <c r="G3941" s="183" t="s">
        <v>63</v>
      </c>
      <c r="H3941" s="186">
        <v>1510000</v>
      </c>
      <c r="I3941" s="183" t="s">
        <v>19</v>
      </c>
      <c r="J3941" s="184"/>
      <c r="K3941" s="184"/>
      <c r="L3941" s="183">
        <v>2022</v>
      </c>
      <c r="M3941" s="184"/>
      <c r="N3941" s="183" t="s">
        <v>34</v>
      </c>
      <c r="O3941" s="184"/>
    </row>
    <row r="3942" spans="1:15" s="176" customFormat="1" ht="15" x14ac:dyDescent="0.15">
      <c r="A3942" s="183" t="s">
        <v>20</v>
      </c>
      <c r="B3942" s="183" t="s">
        <v>54</v>
      </c>
      <c r="C3942" s="184"/>
      <c r="D3942" s="184"/>
      <c r="E3942" s="184"/>
      <c r="F3942" s="185">
        <v>45121</v>
      </c>
      <c r="G3942" s="183" t="s">
        <v>55</v>
      </c>
      <c r="H3942" s="186">
        <v>40000</v>
      </c>
      <c r="I3942" s="183" t="s">
        <v>19</v>
      </c>
      <c r="J3942" s="184"/>
      <c r="K3942" s="184"/>
      <c r="L3942" s="183">
        <v>2022</v>
      </c>
      <c r="M3942" s="184"/>
      <c r="N3942" s="183" t="s">
        <v>34</v>
      </c>
      <c r="O3942" s="184"/>
    </row>
    <row r="3943" spans="1:15" s="176" customFormat="1" ht="15" x14ac:dyDescent="0.15">
      <c r="A3943" s="183" t="s">
        <v>20</v>
      </c>
      <c r="B3943" s="183" t="s">
        <v>54</v>
      </c>
      <c r="C3943" s="184"/>
      <c r="D3943" s="184"/>
      <c r="E3943" s="184"/>
      <c r="F3943" s="185">
        <v>45121</v>
      </c>
      <c r="G3943" s="183" t="s">
        <v>57</v>
      </c>
      <c r="H3943" s="186">
        <v>140000</v>
      </c>
      <c r="I3943" s="183" t="s">
        <v>19</v>
      </c>
      <c r="J3943" s="184"/>
      <c r="K3943" s="184"/>
      <c r="L3943" s="183">
        <v>2022</v>
      </c>
      <c r="M3943" s="184"/>
      <c r="N3943" s="183" t="s">
        <v>34</v>
      </c>
      <c r="O3943" s="184"/>
    </row>
    <row r="3944" spans="1:15" s="176" customFormat="1" ht="15" x14ac:dyDescent="0.15">
      <c r="A3944" s="183" t="s">
        <v>20</v>
      </c>
      <c r="B3944" s="183" t="s">
        <v>54</v>
      </c>
      <c r="C3944" s="184"/>
      <c r="D3944" s="184"/>
      <c r="E3944" s="184"/>
      <c r="F3944" s="185">
        <v>45121</v>
      </c>
      <c r="G3944" s="183" t="s">
        <v>61</v>
      </c>
      <c r="H3944" s="186">
        <v>30000</v>
      </c>
      <c r="I3944" s="183" t="s">
        <v>19</v>
      </c>
      <c r="J3944" s="184"/>
      <c r="K3944" s="184"/>
      <c r="L3944" s="183">
        <v>2022</v>
      </c>
      <c r="M3944" s="184"/>
      <c r="N3944" s="183" t="s">
        <v>34</v>
      </c>
      <c r="O3944" s="184"/>
    </row>
    <row r="3945" spans="1:15" s="176" customFormat="1" ht="15" x14ac:dyDescent="0.15">
      <c r="A3945" s="183" t="s">
        <v>20</v>
      </c>
      <c r="B3945" s="183" t="s">
        <v>54</v>
      </c>
      <c r="C3945" s="184"/>
      <c r="D3945" s="184"/>
      <c r="E3945" s="184"/>
      <c r="F3945" s="185">
        <v>45121</v>
      </c>
      <c r="G3945" s="183" t="s">
        <v>58</v>
      </c>
      <c r="H3945" s="186">
        <v>170000</v>
      </c>
      <c r="I3945" s="183" t="s">
        <v>19</v>
      </c>
      <c r="J3945" s="184"/>
      <c r="K3945" s="184"/>
      <c r="L3945" s="183">
        <v>2022</v>
      </c>
      <c r="M3945" s="184"/>
      <c r="N3945" s="183" t="s">
        <v>34</v>
      </c>
      <c r="O3945" s="184"/>
    </row>
    <row r="3946" spans="1:15" s="176" customFormat="1" ht="15" x14ac:dyDescent="0.15">
      <c r="A3946" s="183" t="s">
        <v>20</v>
      </c>
      <c r="B3946" s="183" t="s">
        <v>54</v>
      </c>
      <c r="C3946" s="184"/>
      <c r="D3946" s="184"/>
      <c r="E3946" s="184"/>
      <c r="F3946" s="185">
        <v>45121</v>
      </c>
      <c r="G3946" s="183" t="s">
        <v>56</v>
      </c>
      <c r="H3946" s="186">
        <v>410000</v>
      </c>
      <c r="I3946" s="183" t="s">
        <v>19</v>
      </c>
      <c r="J3946" s="184"/>
      <c r="K3946" s="184"/>
      <c r="L3946" s="183">
        <v>2022</v>
      </c>
      <c r="M3946" s="184"/>
      <c r="N3946" s="183" t="s">
        <v>34</v>
      </c>
      <c r="O3946" s="184"/>
    </row>
    <row r="3947" spans="1:15" s="176" customFormat="1" ht="15" x14ac:dyDescent="0.15">
      <c r="A3947" s="183" t="s">
        <v>20</v>
      </c>
      <c r="B3947" s="183" t="s">
        <v>54</v>
      </c>
      <c r="C3947" s="184"/>
      <c r="D3947" s="184"/>
      <c r="E3947" s="184"/>
      <c r="F3947" s="185">
        <v>45121</v>
      </c>
      <c r="G3947" s="183" t="s">
        <v>555</v>
      </c>
      <c r="H3947" s="186">
        <v>140000</v>
      </c>
      <c r="I3947" s="183" t="s">
        <v>19</v>
      </c>
      <c r="J3947" s="184"/>
      <c r="K3947" s="184"/>
      <c r="L3947" s="183">
        <v>2022</v>
      </c>
      <c r="M3947" s="184"/>
      <c r="N3947" s="183" t="s">
        <v>34</v>
      </c>
      <c r="O3947" s="184"/>
    </row>
    <row r="3948" spans="1:15" s="176" customFormat="1" ht="15" x14ac:dyDescent="0.15">
      <c r="A3948" s="183" t="s">
        <v>20</v>
      </c>
      <c r="B3948" s="183" t="s">
        <v>54</v>
      </c>
      <c r="C3948" s="184"/>
      <c r="D3948" s="184"/>
      <c r="E3948" s="184"/>
      <c r="F3948" s="185">
        <v>45124</v>
      </c>
      <c r="G3948" s="183" t="s">
        <v>57</v>
      </c>
      <c r="H3948" s="186">
        <v>20000</v>
      </c>
      <c r="I3948" s="183" t="s">
        <v>19</v>
      </c>
      <c r="J3948" s="184"/>
      <c r="K3948" s="184"/>
      <c r="L3948" s="183">
        <v>2022</v>
      </c>
      <c r="M3948" s="184"/>
      <c r="N3948" s="183" t="s">
        <v>34</v>
      </c>
      <c r="O3948" s="184"/>
    </row>
    <row r="3949" spans="1:15" s="176" customFormat="1" ht="15" x14ac:dyDescent="0.15">
      <c r="A3949" s="183" t="s">
        <v>20</v>
      </c>
      <c r="B3949" s="183" t="s">
        <v>54</v>
      </c>
      <c r="C3949" s="184"/>
      <c r="D3949" s="184"/>
      <c r="E3949" s="184"/>
      <c r="F3949" s="185">
        <v>45124</v>
      </c>
      <c r="G3949" s="183" t="s">
        <v>58</v>
      </c>
      <c r="H3949" s="186">
        <v>160000</v>
      </c>
      <c r="I3949" s="183" t="s">
        <v>19</v>
      </c>
      <c r="J3949" s="184"/>
      <c r="K3949" s="184"/>
      <c r="L3949" s="183">
        <v>2022</v>
      </c>
      <c r="M3949" s="184"/>
      <c r="N3949" s="183" t="s">
        <v>34</v>
      </c>
      <c r="O3949" s="184"/>
    </row>
    <row r="3950" spans="1:15" s="176" customFormat="1" ht="15" x14ac:dyDescent="0.15">
      <c r="A3950" s="183" t="s">
        <v>20</v>
      </c>
      <c r="B3950" s="183" t="s">
        <v>54</v>
      </c>
      <c r="C3950" s="184"/>
      <c r="D3950" s="184"/>
      <c r="E3950" s="184"/>
      <c r="F3950" s="185">
        <v>45124</v>
      </c>
      <c r="G3950" s="183" t="s">
        <v>63</v>
      </c>
      <c r="H3950" s="186">
        <v>780000</v>
      </c>
      <c r="I3950" s="183" t="s">
        <v>19</v>
      </c>
      <c r="J3950" s="184"/>
      <c r="K3950" s="184"/>
      <c r="L3950" s="183">
        <v>2022</v>
      </c>
      <c r="M3950" s="184"/>
      <c r="N3950" s="183" t="s">
        <v>34</v>
      </c>
      <c r="O3950" s="184"/>
    </row>
    <row r="3951" spans="1:15" s="176" customFormat="1" ht="15" x14ac:dyDescent="0.15">
      <c r="A3951" s="183" t="s">
        <v>20</v>
      </c>
      <c r="B3951" s="183" t="s">
        <v>54</v>
      </c>
      <c r="C3951" s="184"/>
      <c r="D3951" s="184"/>
      <c r="E3951" s="184"/>
      <c r="F3951" s="185">
        <v>45124</v>
      </c>
      <c r="G3951" s="183" t="s">
        <v>555</v>
      </c>
      <c r="H3951" s="186">
        <v>770000</v>
      </c>
      <c r="I3951" s="183" t="s">
        <v>19</v>
      </c>
      <c r="J3951" s="184"/>
      <c r="K3951" s="184"/>
      <c r="L3951" s="183">
        <v>2022</v>
      </c>
      <c r="M3951" s="184"/>
      <c r="N3951" s="183" t="s">
        <v>34</v>
      </c>
      <c r="O3951" s="184"/>
    </row>
    <row r="3952" spans="1:15" s="176" customFormat="1" ht="15" x14ac:dyDescent="0.15">
      <c r="A3952" s="183" t="s">
        <v>20</v>
      </c>
      <c r="B3952" s="183" t="s">
        <v>54</v>
      </c>
      <c r="C3952" s="184"/>
      <c r="D3952" s="184"/>
      <c r="E3952" s="184"/>
      <c r="F3952" s="185">
        <v>45124</v>
      </c>
      <c r="G3952" s="183" t="s">
        <v>56</v>
      </c>
      <c r="H3952" s="186">
        <v>330000</v>
      </c>
      <c r="I3952" s="183" t="s">
        <v>19</v>
      </c>
      <c r="J3952" s="184"/>
      <c r="K3952" s="184"/>
      <c r="L3952" s="183">
        <v>2022</v>
      </c>
      <c r="M3952" s="184"/>
      <c r="N3952" s="183" t="s">
        <v>34</v>
      </c>
      <c r="O3952" s="184"/>
    </row>
    <row r="3953" spans="1:15" s="176" customFormat="1" ht="15" x14ac:dyDescent="0.15">
      <c r="A3953" s="183" t="s">
        <v>20</v>
      </c>
      <c r="B3953" s="183" t="s">
        <v>54</v>
      </c>
      <c r="C3953" s="184"/>
      <c r="D3953" s="184"/>
      <c r="E3953" s="184"/>
      <c r="F3953" s="185">
        <v>45125</v>
      </c>
      <c r="G3953" s="183" t="s">
        <v>62</v>
      </c>
      <c r="H3953" s="186">
        <v>10000</v>
      </c>
      <c r="I3953" s="183" t="s">
        <v>19</v>
      </c>
      <c r="J3953" s="184"/>
      <c r="K3953" s="184"/>
      <c r="L3953" s="183">
        <v>2022</v>
      </c>
      <c r="M3953" s="184"/>
      <c r="N3953" s="183" t="s">
        <v>34</v>
      </c>
      <c r="O3953" s="184"/>
    </row>
    <row r="3954" spans="1:15" s="176" customFormat="1" ht="15" x14ac:dyDescent="0.15">
      <c r="A3954" s="183" t="s">
        <v>20</v>
      </c>
      <c r="B3954" s="183" t="s">
        <v>54</v>
      </c>
      <c r="C3954" s="184"/>
      <c r="D3954" s="184"/>
      <c r="E3954" s="184"/>
      <c r="F3954" s="185">
        <v>45125</v>
      </c>
      <c r="G3954" s="183" t="s">
        <v>63</v>
      </c>
      <c r="H3954" s="186">
        <v>350000</v>
      </c>
      <c r="I3954" s="183" t="s">
        <v>19</v>
      </c>
      <c r="J3954" s="184"/>
      <c r="K3954" s="184"/>
      <c r="L3954" s="183">
        <v>2022</v>
      </c>
      <c r="M3954" s="184"/>
      <c r="N3954" s="183" t="s">
        <v>34</v>
      </c>
      <c r="O3954" s="184"/>
    </row>
    <row r="3955" spans="1:15" s="176" customFormat="1" ht="15" x14ac:dyDescent="0.15">
      <c r="A3955" s="183" t="s">
        <v>20</v>
      </c>
      <c r="B3955" s="183" t="s">
        <v>54</v>
      </c>
      <c r="C3955" s="184"/>
      <c r="D3955" s="184"/>
      <c r="E3955" s="184"/>
      <c r="F3955" s="185">
        <v>45125</v>
      </c>
      <c r="G3955" s="183" t="s">
        <v>555</v>
      </c>
      <c r="H3955" s="186">
        <v>690000</v>
      </c>
      <c r="I3955" s="183" t="s">
        <v>19</v>
      </c>
      <c r="J3955" s="184"/>
      <c r="K3955" s="184"/>
      <c r="L3955" s="183">
        <v>2022</v>
      </c>
      <c r="M3955" s="184"/>
      <c r="N3955" s="183" t="s">
        <v>34</v>
      </c>
      <c r="O3955" s="184"/>
    </row>
    <row r="3956" spans="1:15" s="176" customFormat="1" ht="15" x14ac:dyDescent="0.15">
      <c r="A3956" s="183" t="s">
        <v>20</v>
      </c>
      <c r="B3956" s="183" t="s">
        <v>54</v>
      </c>
      <c r="C3956" s="184"/>
      <c r="D3956" s="184"/>
      <c r="E3956" s="184"/>
      <c r="F3956" s="185">
        <v>45125</v>
      </c>
      <c r="G3956" s="183" t="s">
        <v>55</v>
      </c>
      <c r="H3956" s="186">
        <v>240000</v>
      </c>
      <c r="I3956" s="183" t="s">
        <v>19</v>
      </c>
      <c r="J3956" s="184"/>
      <c r="K3956" s="184"/>
      <c r="L3956" s="183">
        <v>2022</v>
      </c>
      <c r="M3956" s="184"/>
      <c r="N3956" s="183" t="s">
        <v>34</v>
      </c>
      <c r="O3956" s="184"/>
    </row>
    <row r="3957" spans="1:15" s="176" customFormat="1" ht="15" x14ac:dyDescent="0.15">
      <c r="A3957" s="183" t="s">
        <v>20</v>
      </c>
      <c r="B3957" s="183" t="s">
        <v>54</v>
      </c>
      <c r="C3957" s="184"/>
      <c r="D3957" s="184"/>
      <c r="E3957" s="184"/>
      <c r="F3957" s="185">
        <v>45125</v>
      </c>
      <c r="G3957" s="183" t="s">
        <v>56</v>
      </c>
      <c r="H3957" s="186">
        <v>580000</v>
      </c>
      <c r="I3957" s="183" t="s">
        <v>19</v>
      </c>
      <c r="J3957" s="184"/>
      <c r="K3957" s="184"/>
      <c r="L3957" s="183">
        <v>2022</v>
      </c>
      <c r="M3957" s="184"/>
      <c r="N3957" s="183" t="s">
        <v>34</v>
      </c>
      <c r="O3957" s="184"/>
    </row>
    <row r="3958" spans="1:15" s="176" customFormat="1" ht="28" x14ac:dyDescent="0.15">
      <c r="A3958" s="183" t="s">
        <v>20</v>
      </c>
      <c r="B3958" s="183" t="s">
        <v>54</v>
      </c>
      <c r="C3958" s="184"/>
      <c r="D3958" s="184"/>
      <c r="E3958" s="184"/>
      <c r="F3958" s="185">
        <v>45125</v>
      </c>
      <c r="G3958" s="183" t="s">
        <v>567</v>
      </c>
      <c r="H3958" s="186">
        <v>10000</v>
      </c>
      <c r="I3958" s="183" t="s">
        <v>19</v>
      </c>
      <c r="J3958" s="184"/>
      <c r="K3958" s="184"/>
      <c r="L3958" s="183">
        <v>2022</v>
      </c>
      <c r="M3958" s="184"/>
      <c r="N3958" s="183" t="s">
        <v>34</v>
      </c>
      <c r="O3958" s="184"/>
    </row>
    <row r="3959" spans="1:15" s="176" customFormat="1" ht="15" x14ac:dyDescent="0.15">
      <c r="A3959" s="183" t="s">
        <v>20</v>
      </c>
      <c r="B3959" s="183" t="s">
        <v>54</v>
      </c>
      <c r="C3959" s="184"/>
      <c r="D3959" s="184"/>
      <c r="E3959" s="184"/>
      <c r="F3959" s="185">
        <v>45126</v>
      </c>
      <c r="G3959" s="183" t="s">
        <v>56</v>
      </c>
      <c r="H3959" s="186">
        <v>200000</v>
      </c>
      <c r="I3959" s="183" t="s">
        <v>19</v>
      </c>
      <c r="J3959" s="184"/>
      <c r="K3959" s="184"/>
      <c r="L3959" s="183">
        <v>2022</v>
      </c>
      <c r="M3959" s="184"/>
      <c r="N3959" s="183" t="s">
        <v>34</v>
      </c>
      <c r="O3959" s="184"/>
    </row>
    <row r="3960" spans="1:15" s="176" customFormat="1" ht="15" x14ac:dyDescent="0.15">
      <c r="A3960" s="183" t="s">
        <v>20</v>
      </c>
      <c r="B3960" s="183" t="s">
        <v>54</v>
      </c>
      <c r="C3960" s="184"/>
      <c r="D3960" s="184"/>
      <c r="E3960" s="184"/>
      <c r="F3960" s="185">
        <v>45126</v>
      </c>
      <c r="G3960" s="183" t="s">
        <v>555</v>
      </c>
      <c r="H3960" s="186">
        <v>100000</v>
      </c>
      <c r="I3960" s="183" t="s">
        <v>19</v>
      </c>
      <c r="J3960" s="184"/>
      <c r="K3960" s="184"/>
      <c r="L3960" s="183">
        <v>2022</v>
      </c>
      <c r="M3960" s="184"/>
      <c r="N3960" s="183" t="s">
        <v>34</v>
      </c>
      <c r="O3960" s="184"/>
    </row>
    <row r="3961" spans="1:15" s="176" customFormat="1" ht="15" x14ac:dyDescent="0.15">
      <c r="A3961" s="183" t="s">
        <v>20</v>
      </c>
      <c r="B3961" s="183" t="s">
        <v>54</v>
      </c>
      <c r="C3961" s="184"/>
      <c r="D3961" s="184"/>
      <c r="E3961" s="184"/>
      <c r="F3961" s="185">
        <v>45126</v>
      </c>
      <c r="G3961" s="183" t="s">
        <v>55</v>
      </c>
      <c r="H3961" s="186">
        <v>100000</v>
      </c>
      <c r="I3961" s="183" t="s">
        <v>19</v>
      </c>
      <c r="J3961" s="184"/>
      <c r="K3961" s="184"/>
      <c r="L3961" s="183">
        <v>2022</v>
      </c>
      <c r="M3961" s="184"/>
      <c r="N3961" s="183" t="s">
        <v>34</v>
      </c>
      <c r="O3961" s="184"/>
    </row>
    <row r="3962" spans="1:15" s="176" customFormat="1" ht="15" x14ac:dyDescent="0.15">
      <c r="A3962" s="183" t="s">
        <v>20</v>
      </c>
      <c r="B3962" s="183" t="s">
        <v>54</v>
      </c>
      <c r="C3962" s="184"/>
      <c r="D3962" s="184"/>
      <c r="E3962" s="184"/>
      <c r="F3962" s="185">
        <v>45126</v>
      </c>
      <c r="G3962" s="183" t="s">
        <v>63</v>
      </c>
      <c r="H3962" s="186">
        <v>310000</v>
      </c>
      <c r="I3962" s="183" t="s">
        <v>19</v>
      </c>
      <c r="J3962" s="184"/>
      <c r="K3962" s="184"/>
      <c r="L3962" s="183">
        <v>2022</v>
      </c>
      <c r="M3962" s="184"/>
      <c r="N3962" s="183" t="s">
        <v>34</v>
      </c>
      <c r="O3962" s="184"/>
    </row>
    <row r="3963" spans="1:15" s="176" customFormat="1" ht="15" x14ac:dyDescent="0.15">
      <c r="A3963" s="183" t="s">
        <v>20</v>
      </c>
      <c r="B3963" s="183" t="s">
        <v>54</v>
      </c>
      <c r="C3963" s="184"/>
      <c r="D3963" s="184"/>
      <c r="E3963" s="184"/>
      <c r="F3963" s="185">
        <v>45127</v>
      </c>
      <c r="G3963" s="183" t="s">
        <v>57</v>
      </c>
      <c r="H3963" s="186">
        <v>90000</v>
      </c>
      <c r="I3963" s="183" t="s">
        <v>19</v>
      </c>
      <c r="J3963" s="184"/>
      <c r="K3963" s="184"/>
      <c r="L3963" s="183">
        <v>2022</v>
      </c>
      <c r="M3963" s="184"/>
      <c r="N3963" s="183" t="s">
        <v>34</v>
      </c>
      <c r="O3963" s="184"/>
    </row>
    <row r="3964" spans="1:15" s="176" customFormat="1" ht="15" x14ac:dyDescent="0.15">
      <c r="A3964" s="183" t="s">
        <v>20</v>
      </c>
      <c r="B3964" s="183" t="s">
        <v>54</v>
      </c>
      <c r="C3964" s="184"/>
      <c r="D3964" s="184"/>
      <c r="E3964" s="184"/>
      <c r="F3964" s="185">
        <v>45127</v>
      </c>
      <c r="G3964" s="183" t="s">
        <v>56</v>
      </c>
      <c r="H3964" s="186">
        <v>280000</v>
      </c>
      <c r="I3964" s="183" t="s">
        <v>19</v>
      </c>
      <c r="J3964" s="184"/>
      <c r="K3964" s="184"/>
      <c r="L3964" s="183">
        <v>2022</v>
      </c>
      <c r="M3964" s="184"/>
      <c r="N3964" s="183" t="s">
        <v>34</v>
      </c>
      <c r="O3964" s="184"/>
    </row>
    <row r="3965" spans="1:15" s="176" customFormat="1" ht="15" x14ac:dyDescent="0.15">
      <c r="A3965" s="183" t="s">
        <v>20</v>
      </c>
      <c r="B3965" s="183" t="s">
        <v>54</v>
      </c>
      <c r="C3965" s="184"/>
      <c r="D3965" s="184"/>
      <c r="E3965" s="184"/>
      <c r="F3965" s="185">
        <v>45127</v>
      </c>
      <c r="G3965" s="183" t="s">
        <v>63</v>
      </c>
      <c r="H3965" s="186">
        <v>640000</v>
      </c>
      <c r="I3965" s="183" t="s">
        <v>19</v>
      </c>
      <c r="J3965" s="184"/>
      <c r="K3965" s="184"/>
      <c r="L3965" s="183">
        <v>2022</v>
      </c>
      <c r="M3965" s="184"/>
      <c r="N3965" s="183" t="s">
        <v>34</v>
      </c>
      <c r="O3965" s="184"/>
    </row>
    <row r="3966" spans="1:15" s="176" customFormat="1" ht="15" x14ac:dyDescent="0.15">
      <c r="A3966" s="183" t="s">
        <v>20</v>
      </c>
      <c r="B3966" s="183" t="s">
        <v>54</v>
      </c>
      <c r="C3966" s="184"/>
      <c r="D3966" s="184"/>
      <c r="E3966" s="184"/>
      <c r="F3966" s="185">
        <v>45127</v>
      </c>
      <c r="G3966" s="183" t="s">
        <v>555</v>
      </c>
      <c r="H3966" s="186">
        <v>240000</v>
      </c>
      <c r="I3966" s="183" t="s">
        <v>19</v>
      </c>
      <c r="J3966" s="184"/>
      <c r="K3966" s="184"/>
      <c r="L3966" s="183">
        <v>2022</v>
      </c>
      <c r="M3966" s="184"/>
      <c r="N3966" s="183" t="s">
        <v>34</v>
      </c>
      <c r="O3966" s="184"/>
    </row>
    <row r="3967" spans="1:15" s="176" customFormat="1" ht="15" x14ac:dyDescent="0.15">
      <c r="A3967" s="183" t="s">
        <v>20</v>
      </c>
      <c r="B3967" s="183" t="s">
        <v>54</v>
      </c>
      <c r="C3967" s="184"/>
      <c r="D3967" s="184"/>
      <c r="E3967" s="184"/>
      <c r="F3967" s="185">
        <v>45127</v>
      </c>
      <c r="G3967" s="183" t="s">
        <v>55</v>
      </c>
      <c r="H3967" s="186">
        <v>180000</v>
      </c>
      <c r="I3967" s="183" t="s">
        <v>19</v>
      </c>
      <c r="J3967" s="184"/>
      <c r="K3967" s="184"/>
      <c r="L3967" s="183">
        <v>2022</v>
      </c>
      <c r="M3967" s="184"/>
      <c r="N3967" s="183" t="s">
        <v>34</v>
      </c>
      <c r="O3967" s="184"/>
    </row>
    <row r="3968" spans="1:15" s="176" customFormat="1" ht="15" x14ac:dyDescent="0.15">
      <c r="A3968" s="183" t="s">
        <v>20</v>
      </c>
      <c r="B3968" s="183" t="s">
        <v>54</v>
      </c>
      <c r="C3968" s="184"/>
      <c r="D3968" s="184"/>
      <c r="E3968" s="184"/>
      <c r="F3968" s="185">
        <v>45128</v>
      </c>
      <c r="G3968" s="183" t="s">
        <v>555</v>
      </c>
      <c r="H3968" s="186">
        <v>200000</v>
      </c>
      <c r="I3968" s="183" t="s">
        <v>19</v>
      </c>
      <c r="J3968" s="184"/>
      <c r="K3968" s="184"/>
      <c r="L3968" s="183">
        <v>2022</v>
      </c>
      <c r="M3968" s="184"/>
      <c r="N3968" s="183" t="s">
        <v>34</v>
      </c>
      <c r="O3968" s="184"/>
    </row>
    <row r="3969" spans="1:15" s="176" customFormat="1" ht="15" x14ac:dyDescent="0.15">
      <c r="A3969" s="183" t="s">
        <v>20</v>
      </c>
      <c r="B3969" s="183" t="s">
        <v>54</v>
      </c>
      <c r="C3969" s="184"/>
      <c r="D3969" s="184"/>
      <c r="E3969" s="184"/>
      <c r="F3969" s="185">
        <v>45128</v>
      </c>
      <c r="G3969" s="183" t="s">
        <v>56</v>
      </c>
      <c r="H3969" s="186">
        <v>290000</v>
      </c>
      <c r="I3969" s="183" t="s">
        <v>19</v>
      </c>
      <c r="J3969" s="184"/>
      <c r="K3969" s="184"/>
      <c r="L3969" s="183">
        <v>2022</v>
      </c>
      <c r="M3969" s="184"/>
      <c r="N3969" s="183" t="s">
        <v>34</v>
      </c>
      <c r="O3969" s="184"/>
    </row>
    <row r="3970" spans="1:15" s="176" customFormat="1" ht="15" x14ac:dyDescent="0.15">
      <c r="A3970" s="183" t="s">
        <v>20</v>
      </c>
      <c r="B3970" s="183" t="s">
        <v>54</v>
      </c>
      <c r="C3970" s="184"/>
      <c r="D3970" s="184"/>
      <c r="E3970" s="184"/>
      <c r="F3970" s="185">
        <v>45128</v>
      </c>
      <c r="G3970" s="183" t="s">
        <v>55</v>
      </c>
      <c r="H3970" s="186">
        <v>170000</v>
      </c>
      <c r="I3970" s="183" t="s">
        <v>19</v>
      </c>
      <c r="J3970" s="184"/>
      <c r="K3970" s="184"/>
      <c r="L3970" s="183">
        <v>2022</v>
      </c>
      <c r="M3970" s="184"/>
      <c r="N3970" s="183" t="s">
        <v>34</v>
      </c>
      <c r="O3970" s="184"/>
    </row>
    <row r="3971" spans="1:15" s="176" customFormat="1" ht="15" x14ac:dyDescent="0.15">
      <c r="A3971" s="183" t="s">
        <v>20</v>
      </c>
      <c r="B3971" s="183" t="s">
        <v>54</v>
      </c>
      <c r="C3971" s="184"/>
      <c r="D3971" s="184"/>
      <c r="E3971" s="184"/>
      <c r="F3971" s="185">
        <v>45128</v>
      </c>
      <c r="G3971" s="183" t="s">
        <v>63</v>
      </c>
      <c r="H3971" s="186">
        <v>50000</v>
      </c>
      <c r="I3971" s="183" t="s">
        <v>19</v>
      </c>
      <c r="J3971" s="184"/>
      <c r="K3971" s="184"/>
      <c r="L3971" s="183">
        <v>2022</v>
      </c>
      <c r="M3971" s="184"/>
      <c r="N3971" s="183" t="s">
        <v>34</v>
      </c>
      <c r="O3971" s="184"/>
    </row>
    <row r="3972" spans="1:15" s="176" customFormat="1" ht="15" x14ac:dyDescent="0.15">
      <c r="A3972" s="183" t="s">
        <v>20</v>
      </c>
      <c r="B3972" s="183" t="s">
        <v>54</v>
      </c>
      <c r="C3972" s="184"/>
      <c r="D3972" s="184"/>
      <c r="E3972" s="184"/>
      <c r="F3972" s="185">
        <v>45128</v>
      </c>
      <c r="G3972" s="183" t="s">
        <v>62</v>
      </c>
      <c r="H3972" s="186">
        <v>20000</v>
      </c>
      <c r="I3972" s="183" t="s">
        <v>19</v>
      </c>
      <c r="J3972" s="184"/>
      <c r="K3972" s="184"/>
      <c r="L3972" s="183">
        <v>2022</v>
      </c>
      <c r="M3972" s="184"/>
      <c r="N3972" s="183" t="s">
        <v>34</v>
      </c>
      <c r="O3972" s="184"/>
    </row>
    <row r="3973" spans="1:15" s="176" customFormat="1" ht="15" x14ac:dyDescent="0.15">
      <c r="A3973" s="183" t="s">
        <v>20</v>
      </c>
      <c r="B3973" s="183" t="s">
        <v>54</v>
      </c>
      <c r="C3973" s="184"/>
      <c r="D3973" s="184"/>
      <c r="E3973" s="184"/>
      <c r="F3973" s="185">
        <v>45128</v>
      </c>
      <c r="G3973" s="183" t="s">
        <v>57</v>
      </c>
      <c r="H3973" s="186">
        <v>180000</v>
      </c>
      <c r="I3973" s="183" t="s">
        <v>19</v>
      </c>
      <c r="J3973" s="184"/>
      <c r="K3973" s="184"/>
      <c r="L3973" s="183">
        <v>2022</v>
      </c>
      <c r="M3973" s="184"/>
      <c r="N3973" s="183" t="s">
        <v>34</v>
      </c>
      <c r="O3973" s="184"/>
    </row>
    <row r="3974" spans="1:15" s="176" customFormat="1" ht="15" x14ac:dyDescent="0.15">
      <c r="A3974" s="183" t="s">
        <v>20</v>
      </c>
      <c r="B3974" s="183" t="s">
        <v>54</v>
      </c>
      <c r="C3974" s="184"/>
      <c r="D3974" s="184"/>
      <c r="E3974" s="184"/>
      <c r="F3974" s="185">
        <v>45128</v>
      </c>
      <c r="G3974" s="183" t="s">
        <v>61</v>
      </c>
      <c r="H3974" s="186">
        <v>0</v>
      </c>
      <c r="I3974" s="183" t="s">
        <v>19</v>
      </c>
      <c r="J3974" s="184"/>
      <c r="K3974" s="184"/>
      <c r="L3974" s="183">
        <v>2022</v>
      </c>
      <c r="M3974" s="184"/>
      <c r="N3974" s="183" t="s">
        <v>34</v>
      </c>
      <c r="O3974" s="184"/>
    </row>
    <row r="3975" spans="1:15" s="176" customFormat="1" ht="15" x14ac:dyDescent="0.15">
      <c r="A3975" s="183" t="s">
        <v>20</v>
      </c>
      <c r="B3975" s="183" t="s">
        <v>54</v>
      </c>
      <c r="C3975" s="184"/>
      <c r="D3975" s="184"/>
      <c r="E3975" s="184"/>
      <c r="F3975" s="185">
        <v>45131</v>
      </c>
      <c r="G3975" s="183" t="s">
        <v>555</v>
      </c>
      <c r="H3975" s="186">
        <v>150000</v>
      </c>
      <c r="I3975" s="183" t="s">
        <v>19</v>
      </c>
      <c r="J3975" s="184"/>
      <c r="K3975" s="184"/>
      <c r="L3975" s="183">
        <v>2022</v>
      </c>
      <c r="M3975" s="184"/>
      <c r="N3975" s="183" t="s">
        <v>34</v>
      </c>
      <c r="O3975" s="184"/>
    </row>
    <row r="3976" spans="1:15" s="176" customFormat="1" ht="15" x14ac:dyDescent="0.15">
      <c r="A3976" s="183" t="s">
        <v>20</v>
      </c>
      <c r="B3976" s="183" t="s">
        <v>54</v>
      </c>
      <c r="C3976" s="184"/>
      <c r="D3976" s="184"/>
      <c r="E3976" s="184"/>
      <c r="F3976" s="185">
        <v>45131</v>
      </c>
      <c r="G3976" s="183" t="s">
        <v>56</v>
      </c>
      <c r="H3976" s="186">
        <v>270000</v>
      </c>
      <c r="I3976" s="183" t="s">
        <v>19</v>
      </c>
      <c r="J3976" s="184"/>
      <c r="K3976" s="184"/>
      <c r="L3976" s="183">
        <v>2022</v>
      </c>
      <c r="M3976" s="184"/>
      <c r="N3976" s="183" t="s">
        <v>34</v>
      </c>
      <c r="O3976" s="184"/>
    </row>
    <row r="3977" spans="1:15" s="176" customFormat="1" ht="15" x14ac:dyDescent="0.15">
      <c r="A3977" s="183" t="s">
        <v>20</v>
      </c>
      <c r="B3977" s="183" t="s">
        <v>54</v>
      </c>
      <c r="C3977" s="184"/>
      <c r="D3977" s="184"/>
      <c r="E3977" s="184"/>
      <c r="F3977" s="185">
        <v>45131</v>
      </c>
      <c r="G3977" s="183" t="s">
        <v>61</v>
      </c>
      <c r="H3977" s="186">
        <v>30000</v>
      </c>
      <c r="I3977" s="183" t="s">
        <v>19</v>
      </c>
      <c r="J3977" s="184"/>
      <c r="K3977" s="184"/>
      <c r="L3977" s="183">
        <v>2022</v>
      </c>
      <c r="M3977" s="184"/>
      <c r="N3977" s="183" t="s">
        <v>34</v>
      </c>
      <c r="O3977" s="184"/>
    </row>
    <row r="3978" spans="1:15" s="176" customFormat="1" ht="15" x14ac:dyDescent="0.15">
      <c r="A3978" s="183" t="s">
        <v>20</v>
      </c>
      <c r="B3978" s="183" t="s">
        <v>54</v>
      </c>
      <c r="C3978" s="184"/>
      <c r="D3978" s="184"/>
      <c r="E3978" s="184"/>
      <c r="F3978" s="185">
        <v>45131</v>
      </c>
      <c r="G3978" s="183" t="s">
        <v>55</v>
      </c>
      <c r="H3978" s="186">
        <v>90000</v>
      </c>
      <c r="I3978" s="183" t="s">
        <v>19</v>
      </c>
      <c r="J3978" s="184"/>
      <c r="K3978" s="184"/>
      <c r="L3978" s="183">
        <v>2022</v>
      </c>
      <c r="M3978" s="184"/>
      <c r="N3978" s="183" t="s">
        <v>34</v>
      </c>
      <c r="O3978" s="184"/>
    </row>
    <row r="3979" spans="1:15" s="176" customFormat="1" ht="15" x14ac:dyDescent="0.15">
      <c r="A3979" s="183" t="s">
        <v>20</v>
      </c>
      <c r="B3979" s="183" t="s">
        <v>54</v>
      </c>
      <c r="C3979" s="184"/>
      <c r="D3979" s="184"/>
      <c r="E3979" s="184"/>
      <c r="F3979" s="185">
        <v>45131</v>
      </c>
      <c r="G3979" s="183" t="s">
        <v>57</v>
      </c>
      <c r="H3979" s="186">
        <v>120000</v>
      </c>
      <c r="I3979" s="183" t="s">
        <v>19</v>
      </c>
      <c r="J3979" s="184"/>
      <c r="K3979" s="184"/>
      <c r="L3979" s="183">
        <v>2022</v>
      </c>
      <c r="M3979" s="184"/>
      <c r="N3979" s="183" t="s">
        <v>34</v>
      </c>
      <c r="O3979" s="184"/>
    </row>
    <row r="3980" spans="1:15" s="176" customFormat="1" ht="15" x14ac:dyDescent="0.15">
      <c r="A3980" s="183" t="s">
        <v>20</v>
      </c>
      <c r="B3980" s="183" t="s">
        <v>54</v>
      </c>
      <c r="C3980" s="184"/>
      <c r="D3980" s="184"/>
      <c r="E3980" s="184"/>
      <c r="F3980" s="185">
        <v>45132</v>
      </c>
      <c r="G3980" s="183" t="s">
        <v>55</v>
      </c>
      <c r="H3980" s="186">
        <v>250000</v>
      </c>
      <c r="I3980" s="183" t="s">
        <v>19</v>
      </c>
      <c r="J3980" s="184"/>
      <c r="K3980" s="184"/>
      <c r="L3980" s="183">
        <v>2022</v>
      </c>
      <c r="M3980" s="184"/>
      <c r="N3980" s="183" t="s">
        <v>34</v>
      </c>
      <c r="O3980" s="184"/>
    </row>
    <row r="3981" spans="1:15" s="176" customFormat="1" ht="15" x14ac:dyDescent="0.15">
      <c r="A3981" s="183" t="s">
        <v>20</v>
      </c>
      <c r="B3981" s="183" t="s">
        <v>54</v>
      </c>
      <c r="C3981" s="184"/>
      <c r="D3981" s="184"/>
      <c r="E3981" s="184"/>
      <c r="F3981" s="185">
        <v>45132</v>
      </c>
      <c r="G3981" s="183" t="s">
        <v>555</v>
      </c>
      <c r="H3981" s="186">
        <v>200000</v>
      </c>
      <c r="I3981" s="183" t="s">
        <v>19</v>
      </c>
      <c r="J3981" s="184"/>
      <c r="K3981" s="184"/>
      <c r="L3981" s="183">
        <v>2022</v>
      </c>
      <c r="M3981" s="184"/>
      <c r="N3981" s="183" t="s">
        <v>34</v>
      </c>
      <c r="O3981" s="184"/>
    </row>
    <row r="3982" spans="1:15" s="176" customFormat="1" ht="15" x14ac:dyDescent="0.15">
      <c r="A3982" s="183" t="s">
        <v>20</v>
      </c>
      <c r="B3982" s="183" t="s">
        <v>54</v>
      </c>
      <c r="C3982" s="184"/>
      <c r="D3982" s="184"/>
      <c r="E3982" s="184"/>
      <c r="F3982" s="185">
        <v>45132</v>
      </c>
      <c r="G3982" s="183" t="s">
        <v>57</v>
      </c>
      <c r="H3982" s="186">
        <v>90000</v>
      </c>
      <c r="I3982" s="183" t="s">
        <v>19</v>
      </c>
      <c r="J3982" s="184"/>
      <c r="K3982" s="184"/>
      <c r="L3982" s="183">
        <v>2022</v>
      </c>
      <c r="M3982" s="184"/>
      <c r="N3982" s="183" t="s">
        <v>34</v>
      </c>
      <c r="O3982" s="184"/>
    </row>
    <row r="3983" spans="1:15" s="176" customFormat="1" ht="15" x14ac:dyDescent="0.15">
      <c r="A3983" s="183" t="s">
        <v>20</v>
      </c>
      <c r="B3983" s="183" t="s">
        <v>54</v>
      </c>
      <c r="C3983" s="184"/>
      <c r="D3983" s="184"/>
      <c r="E3983" s="184"/>
      <c r="F3983" s="185">
        <v>45132</v>
      </c>
      <c r="G3983" s="183" t="s">
        <v>56</v>
      </c>
      <c r="H3983" s="186">
        <v>520000</v>
      </c>
      <c r="I3983" s="183" t="s">
        <v>19</v>
      </c>
      <c r="J3983" s="184"/>
      <c r="K3983" s="184"/>
      <c r="L3983" s="183">
        <v>2022</v>
      </c>
      <c r="M3983" s="184"/>
      <c r="N3983" s="183" t="s">
        <v>34</v>
      </c>
      <c r="O3983" s="184"/>
    </row>
    <row r="3984" spans="1:15" s="176" customFormat="1" ht="15" x14ac:dyDescent="0.15">
      <c r="A3984" s="183" t="s">
        <v>20</v>
      </c>
      <c r="B3984" s="183" t="s">
        <v>54</v>
      </c>
      <c r="C3984" s="184"/>
      <c r="D3984" s="184"/>
      <c r="E3984" s="184"/>
      <c r="F3984" s="185">
        <v>45133</v>
      </c>
      <c r="G3984" s="183" t="s">
        <v>55</v>
      </c>
      <c r="H3984" s="186">
        <v>870000</v>
      </c>
      <c r="I3984" s="183" t="s">
        <v>19</v>
      </c>
      <c r="J3984" s="184"/>
      <c r="K3984" s="184"/>
      <c r="L3984" s="183">
        <v>2022</v>
      </c>
      <c r="M3984" s="184"/>
      <c r="N3984" s="183" t="s">
        <v>34</v>
      </c>
      <c r="O3984" s="184"/>
    </row>
    <row r="3985" spans="1:15" s="176" customFormat="1" ht="15" x14ac:dyDescent="0.15">
      <c r="A3985" s="183" t="s">
        <v>20</v>
      </c>
      <c r="B3985" s="183" t="s">
        <v>54</v>
      </c>
      <c r="C3985" s="184"/>
      <c r="D3985" s="184"/>
      <c r="E3985" s="184"/>
      <c r="F3985" s="185">
        <v>45133</v>
      </c>
      <c r="G3985" s="183" t="s">
        <v>59</v>
      </c>
      <c r="H3985" s="186">
        <v>40000</v>
      </c>
      <c r="I3985" s="183" t="s">
        <v>19</v>
      </c>
      <c r="J3985" s="184"/>
      <c r="K3985" s="184"/>
      <c r="L3985" s="183">
        <v>2022</v>
      </c>
      <c r="M3985" s="184"/>
      <c r="N3985" s="183" t="s">
        <v>34</v>
      </c>
      <c r="O3985" s="184"/>
    </row>
    <row r="3986" spans="1:15" s="176" customFormat="1" ht="15" x14ac:dyDescent="0.15">
      <c r="A3986" s="183" t="s">
        <v>20</v>
      </c>
      <c r="B3986" s="183" t="s">
        <v>54</v>
      </c>
      <c r="C3986" s="184"/>
      <c r="D3986" s="184"/>
      <c r="E3986" s="184"/>
      <c r="F3986" s="185">
        <v>45133</v>
      </c>
      <c r="G3986" s="183" t="s">
        <v>61</v>
      </c>
      <c r="H3986" s="186">
        <v>40000</v>
      </c>
      <c r="I3986" s="183" t="s">
        <v>19</v>
      </c>
      <c r="J3986" s="184"/>
      <c r="K3986" s="184"/>
      <c r="L3986" s="183">
        <v>2022</v>
      </c>
      <c r="M3986" s="184"/>
      <c r="N3986" s="183" t="s">
        <v>34</v>
      </c>
      <c r="O3986" s="184"/>
    </row>
    <row r="3987" spans="1:15" s="176" customFormat="1" ht="15" x14ac:dyDescent="0.15">
      <c r="A3987" s="183" t="s">
        <v>20</v>
      </c>
      <c r="B3987" s="183" t="s">
        <v>54</v>
      </c>
      <c r="C3987" s="184"/>
      <c r="D3987" s="184"/>
      <c r="E3987" s="184"/>
      <c r="F3987" s="185">
        <v>45133</v>
      </c>
      <c r="G3987" s="183" t="s">
        <v>555</v>
      </c>
      <c r="H3987" s="186">
        <v>120000</v>
      </c>
      <c r="I3987" s="183" t="s">
        <v>19</v>
      </c>
      <c r="J3987" s="184"/>
      <c r="K3987" s="184"/>
      <c r="L3987" s="183">
        <v>2022</v>
      </c>
      <c r="M3987" s="184"/>
      <c r="N3987" s="183" t="s">
        <v>34</v>
      </c>
      <c r="O3987" s="184"/>
    </row>
    <row r="3988" spans="1:15" s="176" customFormat="1" ht="15" x14ac:dyDescent="0.15">
      <c r="A3988" s="183" t="s">
        <v>20</v>
      </c>
      <c r="B3988" s="183" t="s">
        <v>54</v>
      </c>
      <c r="C3988" s="184"/>
      <c r="D3988" s="184"/>
      <c r="E3988" s="184"/>
      <c r="F3988" s="185">
        <v>45133</v>
      </c>
      <c r="G3988" s="183" t="s">
        <v>56</v>
      </c>
      <c r="H3988" s="186">
        <v>150000</v>
      </c>
      <c r="I3988" s="183" t="s">
        <v>19</v>
      </c>
      <c r="J3988" s="184"/>
      <c r="K3988" s="184"/>
      <c r="L3988" s="183">
        <v>2022</v>
      </c>
      <c r="M3988" s="184"/>
      <c r="N3988" s="183" t="s">
        <v>34</v>
      </c>
      <c r="O3988" s="184"/>
    </row>
    <row r="3989" spans="1:15" s="176" customFormat="1" ht="15" x14ac:dyDescent="0.15">
      <c r="A3989" s="183" t="s">
        <v>20</v>
      </c>
      <c r="B3989" s="183" t="s">
        <v>54</v>
      </c>
      <c r="C3989" s="184"/>
      <c r="D3989" s="184"/>
      <c r="E3989" s="184"/>
      <c r="F3989" s="185">
        <v>45133</v>
      </c>
      <c r="G3989" s="183" t="s">
        <v>57</v>
      </c>
      <c r="H3989" s="186">
        <v>150000</v>
      </c>
      <c r="I3989" s="183" t="s">
        <v>19</v>
      </c>
      <c r="J3989" s="184"/>
      <c r="K3989" s="184"/>
      <c r="L3989" s="183">
        <v>2022</v>
      </c>
      <c r="M3989" s="184"/>
      <c r="N3989" s="183" t="s">
        <v>34</v>
      </c>
      <c r="O3989" s="184"/>
    </row>
    <row r="3990" spans="1:15" s="176" customFormat="1" ht="15" x14ac:dyDescent="0.15">
      <c r="A3990" s="183" t="s">
        <v>20</v>
      </c>
      <c r="B3990" s="183" t="s">
        <v>54</v>
      </c>
      <c r="C3990" s="184"/>
      <c r="D3990" s="184"/>
      <c r="E3990" s="184"/>
      <c r="F3990" s="185">
        <v>45134</v>
      </c>
      <c r="G3990" s="183" t="s">
        <v>58</v>
      </c>
      <c r="H3990" s="186">
        <v>40000</v>
      </c>
      <c r="I3990" s="183" t="s">
        <v>19</v>
      </c>
      <c r="J3990" s="184"/>
      <c r="K3990" s="184"/>
      <c r="L3990" s="183">
        <v>2022</v>
      </c>
      <c r="M3990" s="184"/>
      <c r="N3990" s="183" t="s">
        <v>34</v>
      </c>
      <c r="O3990" s="184"/>
    </row>
    <row r="3991" spans="1:15" s="176" customFormat="1" ht="15" x14ac:dyDescent="0.15">
      <c r="A3991" s="183" t="s">
        <v>20</v>
      </c>
      <c r="B3991" s="183" t="s">
        <v>54</v>
      </c>
      <c r="C3991" s="184"/>
      <c r="D3991" s="184"/>
      <c r="E3991" s="184"/>
      <c r="F3991" s="185">
        <v>45134</v>
      </c>
      <c r="G3991" s="183" t="s">
        <v>56</v>
      </c>
      <c r="H3991" s="186">
        <v>460000</v>
      </c>
      <c r="I3991" s="183" t="s">
        <v>19</v>
      </c>
      <c r="J3991" s="184"/>
      <c r="K3991" s="184"/>
      <c r="L3991" s="183">
        <v>2022</v>
      </c>
      <c r="M3991" s="184"/>
      <c r="N3991" s="183" t="s">
        <v>34</v>
      </c>
      <c r="O3991" s="184"/>
    </row>
    <row r="3992" spans="1:15" s="176" customFormat="1" ht="15" x14ac:dyDescent="0.15">
      <c r="A3992" s="183" t="s">
        <v>20</v>
      </c>
      <c r="B3992" s="183" t="s">
        <v>54</v>
      </c>
      <c r="C3992" s="184"/>
      <c r="D3992" s="184"/>
      <c r="E3992" s="184"/>
      <c r="F3992" s="185">
        <v>45134</v>
      </c>
      <c r="G3992" s="183" t="s">
        <v>57</v>
      </c>
      <c r="H3992" s="186">
        <v>20000</v>
      </c>
      <c r="I3992" s="183" t="s">
        <v>19</v>
      </c>
      <c r="J3992" s="184"/>
      <c r="K3992" s="184"/>
      <c r="L3992" s="183">
        <v>2022</v>
      </c>
      <c r="M3992" s="184"/>
      <c r="N3992" s="183" t="s">
        <v>34</v>
      </c>
      <c r="O3992" s="184"/>
    </row>
    <row r="3993" spans="1:15" s="176" customFormat="1" ht="15" x14ac:dyDescent="0.15">
      <c r="A3993" s="183" t="s">
        <v>20</v>
      </c>
      <c r="B3993" s="183" t="s">
        <v>54</v>
      </c>
      <c r="C3993" s="184"/>
      <c r="D3993" s="184"/>
      <c r="E3993" s="184"/>
      <c r="F3993" s="185">
        <v>45134</v>
      </c>
      <c r="G3993" s="183" t="s">
        <v>55</v>
      </c>
      <c r="H3993" s="186">
        <v>90000</v>
      </c>
      <c r="I3993" s="183" t="s">
        <v>19</v>
      </c>
      <c r="J3993" s="184"/>
      <c r="K3993" s="184"/>
      <c r="L3993" s="183">
        <v>2022</v>
      </c>
      <c r="M3993" s="184"/>
      <c r="N3993" s="183" t="s">
        <v>34</v>
      </c>
      <c r="O3993" s="184"/>
    </row>
    <row r="3994" spans="1:15" s="176" customFormat="1" ht="15" x14ac:dyDescent="0.15">
      <c r="A3994" s="183" t="s">
        <v>20</v>
      </c>
      <c r="B3994" s="183" t="s">
        <v>54</v>
      </c>
      <c r="C3994" s="184"/>
      <c r="D3994" s="184"/>
      <c r="E3994" s="184"/>
      <c r="F3994" s="185">
        <v>45134</v>
      </c>
      <c r="G3994" s="183" t="s">
        <v>555</v>
      </c>
      <c r="H3994" s="186">
        <v>250000</v>
      </c>
      <c r="I3994" s="183" t="s">
        <v>19</v>
      </c>
      <c r="J3994" s="184"/>
      <c r="K3994" s="184"/>
      <c r="L3994" s="183">
        <v>2022</v>
      </c>
      <c r="M3994" s="184"/>
      <c r="N3994" s="183" t="s">
        <v>34</v>
      </c>
      <c r="O3994" s="184"/>
    </row>
    <row r="3995" spans="1:15" s="176" customFormat="1" ht="15" x14ac:dyDescent="0.15">
      <c r="A3995" s="183" t="s">
        <v>20</v>
      </c>
      <c r="B3995" s="183" t="s">
        <v>54</v>
      </c>
      <c r="C3995" s="184"/>
      <c r="D3995" s="184"/>
      <c r="E3995" s="184"/>
      <c r="F3995" s="185">
        <v>45135</v>
      </c>
      <c r="G3995" s="183" t="s">
        <v>58</v>
      </c>
      <c r="H3995" s="186">
        <v>40000</v>
      </c>
      <c r="I3995" s="183" t="s">
        <v>19</v>
      </c>
      <c r="J3995" s="184"/>
      <c r="K3995" s="184"/>
      <c r="L3995" s="183">
        <v>2022</v>
      </c>
      <c r="M3995" s="184"/>
      <c r="N3995" s="183" t="s">
        <v>34</v>
      </c>
      <c r="O3995" s="184"/>
    </row>
    <row r="3996" spans="1:15" s="176" customFormat="1" ht="15" x14ac:dyDescent="0.15">
      <c r="A3996" s="183" t="s">
        <v>20</v>
      </c>
      <c r="B3996" s="183" t="s">
        <v>54</v>
      </c>
      <c r="C3996" s="184"/>
      <c r="D3996" s="184"/>
      <c r="E3996" s="184"/>
      <c r="F3996" s="185">
        <v>45135</v>
      </c>
      <c r="G3996" s="183" t="s">
        <v>57</v>
      </c>
      <c r="H3996" s="186">
        <v>300000</v>
      </c>
      <c r="I3996" s="183" t="s">
        <v>19</v>
      </c>
      <c r="J3996" s="184"/>
      <c r="K3996" s="184"/>
      <c r="L3996" s="183">
        <v>2022</v>
      </c>
      <c r="M3996" s="184"/>
      <c r="N3996" s="183" t="s">
        <v>34</v>
      </c>
      <c r="O3996" s="184"/>
    </row>
    <row r="3997" spans="1:15" s="176" customFormat="1" ht="15" x14ac:dyDescent="0.15">
      <c r="A3997" s="183" t="s">
        <v>20</v>
      </c>
      <c r="B3997" s="183" t="s">
        <v>54</v>
      </c>
      <c r="C3997" s="184"/>
      <c r="D3997" s="184"/>
      <c r="E3997" s="184"/>
      <c r="F3997" s="185">
        <v>45135</v>
      </c>
      <c r="G3997" s="183" t="s">
        <v>555</v>
      </c>
      <c r="H3997" s="186">
        <v>720000</v>
      </c>
      <c r="I3997" s="183" t="s">
        <v>19</v>
      </c>
      <c r="J3997" s="184"/>
      <c r="K3997" s="184"/>
      <c r="L3997" s="183">
        <v>2022</v>
      </c>
      <c r="M3997" s="184"/>
      <c r="N3997" s="183" t="s">
        <v>34</v>
      </c>
      <c r="O3997" s="184"/>
    </row>
    <row r="3998" spans="1:15" s="176" customFormat="1" ht="15" x14ac:dyDescent="0.15">
      <c r="A3998" s="183" t="s">
        <v>20</v>
      </c>
      <c r="B3998" s="183" t="s">
        <v>54</v>
      </c>
      <c r="C3998" s="184"/>
      <c r="D3998" s="184"/>
      <c r="E3998" s="184"/>
      <c r="F3998" s="185">
        <v>45135</v>
      </c>
      <c r="G3998" s="183" t="s">
        <v>55</v>
      </c>
      <c r="H3998" s="186">
        <v>330000</v>
      </c>
      <c r="I3998" s="183" t="s">
        <v>19</v>
      </c>
      <c r="J3998" s="184"/>
      <c r="K3998" s="184"/>
      <c r="L3998" s="183">
        <v>2022</v>
      </c>
      <c r="M3998" s="184"/>
      <c r="N3998" s="183" t="s">
        <v>34</v>
      </c>
      <c r="O3998" s="184"/>
    </row>
    <row r="3999" spans="1:15" s="176" customFormat="1" ht="15" x14ac:dyDescent="0.15">
      <c r="A3999" s="183" t="s">
        <v>20</v>
      </c>
      <c r="B3999" s="183" t="s">
        <v>54</v>
      </c>
      <c r="C3999" s="184"/>
      <c r="D3999" s="184"/>
      <c r="E3999" s="184"/>
      <c r="F3999" s="185">
        <v>45135</v>
      </c>
      <c r="G3999" s="183" t="s">
        <v>56</v>
      </c>
      <c r="H3999" s="186">
        <v>460000</v>
      </c>
      <c r="I3999" s="183" t="s">
        <v>19</v>
      </c>
      <c r="J3999" s="184"/>
      <c r="K3999" s="184"/>
      <c r="L3999" s="183">
        <v>2022</v>
      </c>
      <c r="M3999" s="184"/>
      <c r="N3999" s="183" t="s">
        <v>34</v>
      </c>
      <c r="O3999" s="184"/>
    </row>
    <row r="4000" spans="1:15" s="176" customFormat="1" ht="15" x14ac:dyDescent="0.15">
      <c r="A4000" s="183" t="s">
        <v>20</v>
      </c>
      <c r="B4000" s="183" t="s">
        <v>54</v>
      </c>
      <c r="C4000" s="184"/>
      <c r="D4000" s="184"/>
      <c r="E4000" s="184"/>
      <c r="F4000" s="185">
        <v>45135</v>
      </c>
      <c r="G4000" s="183" t="s">
        <v>61</v>
      </c>
      <c r="H4000" s="186">
        <v>10000</v>
      </c>
      <c r="I4000" s="183" t="s">
        <v>19</v>
      </c>
      <c r="J4000" s="184"/>
      <c r="K4000" s="184"/>
      <c r="L4000" s="183">
        <v>2022</v>
      </c>
      <c r="M4000" s="184"/>
      <c r="N4000" s="183" t="s">
        <v>34</v>
      </c>
      <c r="O4000" s="184"/>
    </row>
    <row r="4001" spans="1:15" s="176" customFormat="1" ht="15" x14ac:dyDescent="0.15">
      <c r="A4001" s="183" t="s">
        <v>20</v>
      </c>
      <c r="B4001" s="183" t="s">
        <v>54</v>
      </c>
      <c r="C4001" s="184"/>
      <c r="D4001" s="184"/>
      <c r="E4001" s="184"/>
      <c r="F4001" s="185">
        <v>45138</v>
      </c>
      <c r="G4001" s="183" t="s">
        <v>61</v>
      </c>
      <c r="H4001" s="186">
        <v>0</v>
      </c>
      <c r="I4001" s="183" t="s">
        <v>19</v>
      </c>
      <c r="J4001" s="184"/>
      <c r="K4001" s="184"/>
      <c r="L4001" s="183">
        <v>2022</v>
      </c>
      <c r="M4001" s="184"/>
      <c r="N4001" s="183" t="s">
        <v>34</v>
      </c>
      <c r="O4001" s="184"/>
    </row>
    <row r="4002" spans="1:15" s="176" customFormat="1" ht="15" x14ac:dyDescent="0.15">
      <c r="A4002" s="183" t="s">
        <v>20</v>
      </c>
      <c r="B4002" s="183" t="s">
        <v>54</v>
      </c>
      <c r="C4002" s="184"/>
      <c r="D4002" s="184"/>
      <c r="E4002" s="184"/>
      <c r="F4002" s="185">
        <v>45138</v>
      </c>
      <c r="G4002" s="183" t="s">
        <v>55</v>
      </c>
      <c r="H4002" s="186">
        <v>260000</v>
      </c>
      <c r="I4002" s="183" t="s">
        <v>19</v>
      </c>
      <c r="J4002" s="184"/>
      <c r="K4002" s="184"/>
      <c r="L4002" s="183">
        <v>2022</v>
      </c>
      <c r="M4002" s="184"/>
      <c r="N4002" s="183" t="s">
        <v>34</v>
      </c>
      <c r="O4002" s="184"/>
    </row>
    <row r="4003" spans="1:15" s="176" customFormat="1" ht="15" x14ac:dyDescent="0.15">
      <c r="A4003" s="183" t="s">
        <v>20</v>
      </c>
      <c r="B4003" s="183" t="s">
        <v>54</v>
      </c>
      <c r="C4003" s="184"/>
      <c r="D4003" s="184"/>
      <c r="E4003" s="184"/>
      <c r="F4003" s="185">
        <v>45138</v>
      </c>
      <c r="G4003" s="183" t="s">
        <v>58</v>
      </c>
      <c r="H4003" s="186">
        <v>40000</v>
      </c>
      <c r="I4003" s="183" t="s">
        <v>19</v>
      </c>
      <c r="J4003" s="184"/>
      <c r="K4003" s="184"/>
      <c r="L4003" s="183">
        <v>2022</v>
      </c>
      <c r="M4003" s="184"/>
      <c r="N4003" s="183" t="s">
        <v>34</v>
      </c>
      <c r="O4003" s="184"/>
    </row>
    <row r="4004" spans="1:15" s="176" customFormat="1" ht="15" x14ac:dyDescent="0.15">
      <c r="A4004" s="183" t="s">
        <v>20</v>
      </c>
      <c r="B4004" s="183" t="s">
        <v>54</v>
      </c>
      <c r="C4004" s="184"/>
      <c r="D4004" s="184"/>
      <c r="E4004" s="184"/>
      <c r="F4004" s="185">
        <v>45138</v>
      </c>
      <c r="G4004" s="183" t="s">
        <v>555</v>
      </c>
      <c r="H4004" s="186">
        <v>240000</v>
      </c>
      <c r="I4004" s="183" t="s">
        <v>19</v>
      </c>
      <c r="J4004" s="184"/>
      <c r="K4004" s="184"/>
      <c r="L4004" s="183">
        <v>2022</v>
      </c>
      <c r="M4004" s="184"/>
      <c r="N4004" s="183" t="s">
        <v>34</v>
      </c>
      <c r="O4004" s="184"/>
    </row>
    <row r="4005" spans="1:15" s="176" customFormat="1" ht="15" x14ac:dyDescent="0.15">
      <c r="A4005" s="183" t="s">
        <v>20</v>
      </c>
      <c r="B4005" s="183" t="s">
        <v>54</v>
      </c>
      <c r="C4005" s="184"/>
      <c r="D4005" s="184"/>
      <c r="E4005" s="184"/>
      <c r="F4005" s="185">
        <v>45138</v>
      </c>
      <c r="G4005" s="183" t="s">
        <v>57</v>
      </c>
      <c r="H4005" s="186">
        <v>220000</v>
      </c>
      <c r="I4005" s="183" t="s">
        <v>19</v>
      </c>
      <c r="J4005" s="184"/>
      <c r="K4005" s="184"/>
      <c r="L4005" s="183">
        <v>2022</v>
      </c>
      <c r="M4005" s="184"/>
      <c r="N4005" s="183" t="s">
        <v>34</v>
      </c>
      <c r="O4005" s="184"/>
    </row>
    <row r="4006" spans="1:15" s="176" customFormat="1" ht="15" x14ac:dyDescent="0.15">
      <c r="A4006" s="183" t="s">
        <v>20</v>
      </c>
      <c r="B4006" s="183" t="s">
        <v>54</v>
      </c>
      <c r="C4006" s="184"/>
      <c r="D4006" s="184"/>
      <c r="E4006" s="184"/>
      <c r="F4006" s="185">
        <v>45138</v>
      </c>
      <c r="G4006" s="183" t="s">
        <v>56</v>
      </c>
      <c r="H4006" s="186">
        <v>660000</v>
      </c>
      <c r="I4006" s="183" t="s">
        <v>19</v>
      </c>
      <c r="J4006" s="184"/>
      <c r="K4006" s="184"/>
      <c r="L4006" s="183">
        <v>2022</v>
      </c>
      <c r="M4006" s="184"/>
      <c r="N4006" s="183" t="s">
        <v>34</v>
      </c>
      <c r="O4006" s="184"/>
    </row>
    <row r="4007" spans="1:15" s="176" customFormat="1" ht="15" x14ac:dyDescent="0.15">
      <c r="A4007" s="183" t="s">
        <v>20</v>
      </c>
      <c r="B4007" s="183" t="s">
        <v>54</v>
      </c>
      <c r="C4007" s="184"/>
      <c r="D4007" s="184"/>
      <c r="E4007" s="184"/>
      <c r="F4007" s="185">
        <v>45139</v>
      </c>
      <c r="G4007" s="183" t="s">
        <v>56</v>
      </c>
      <c r="H4007" s="186">
        <v>190000</v>
      </c>
      <c r="I4007" s="183" t="s">
        <v>19</v>
      </c>
      <c r="J4007" s="184"/>
      <c r="K4007" s="184"/>
      <c r="L4007" s="183">
        <v>2022</v>
      </c>
      <c r="M4007" s="184"/>
      <c r="N4007" s="183" t="s">
        <v>34</v>
      </c>
      <c r="O4007" s="184"/>
    </row>
    <row r="4008" spans="1:15" s="176" customFormat="1" ht="15" x14ac:dyDescent="0.15">
      <c r="A4008" s="183" t="s">
        <v>20</v>
      </c>
      <c r="B4008" s="183" t="s">
        <v>54</v>
      </c>
      <c r="C4008" s="184"/>
      <c r="D4008" s="184"/>
      <c r="E4008" s="184"/>
      <c r="F4008" s="185">
        <v>45139</v>
      </c>
      <c r="G4008" s="183" t="s">
        <v>57</v>
      </c>
      <c r="H4008" s="186">
        <v>150000</v>
      </c>
      <c r="I4008" s="183" t="s">
        <v>19</v>
      </c>
      <c r="J4008" s="184"/>
      <c r="K4008" s="184"/>
      <c r="L4008" s="183">
        <v>2022</v>
      </c>
      <c r="M4008" s="184"/>
      <c r="N4008" s="183" t="s">
        <v>34</v>
      </c>
      <c r="O4008" s="184"/>
    </row>
    <row r="4009" spans="1:15" s="176" customFormat="1" ht="15" x14ac:dyDescent="0.15">
      <c r="A4009" s="183" t="s">
        <v>20</v>
      </c>
      <c r="B4009" s="183" t="s">
        <v>54</v>
      </c>
      <c r="C4009" s="184"/>
      <c r="D4009" s="184"/>
      <c r="E4009" s="184"/>
      <c r="F4009" s="185">
        <v>45139</v>
      </c>
      <c r="G4009" s="183" t="s">
        <v>55</v>
      </c>
      <c r="H4009" s="186">
        <v>980000</v>
      </c>
      <c r="I4009" s="183" t="s">
        <v>19</v>
      </c>
      <c r="J4009" s="184"/>
      <c r="K4009" s="184"/>
      <c r="L4009" s="183">
        <v>2022</v>
      </c>
      <c r="M4009" s="184"/>
      <c r="N4009" s="183" t="s">
        <v>34</v>
      </c>
      <c r="O4009" s="184"/>
    </row>
    <row r="4010" spans="1:15" s="176" customFormat="1" ht="15" x14ac:dyDescent="0.15">
      <c r="A4010" s="183" t="s">
        <v>20</v>
      </c>
      <c r="B4010" s="183" t="s">
        <v>54</v>
      </c>
      <c r="C4010" s="184"/>
      <c r="D4010" s="184"/>
      <c r="E4010" s="184"/>
      <c r="F4010" s="185">
        <v>45139</v>
      </c>
      <c r="G4010" s="183" t="s">
        <v>555</v>
      </c>
      <c r="H4010" s="186">
        <v>430000</v>
      </c>
      <c r="I4010" s="183" t="s">
        <v>19</v>
      </c>
      <c r="J4010" s="184"/>
      <c r="K4010" s="184"/>
      <c r="L4010" s="183">
        <v>2022</v>
      </c>
      <c r="M4010" s="184"/>
      <c r="N4010" s="183" t="s">
        <v>34</v>
      </c>
      <c r="O4010" s="184"/>
    </row>
    <row r="4011" spans="1:15" s="176" customFormat="1" ht="15" x14ac:dyDescent="0.15">
      <c r="A4011" s="183" t="s">
        <v>20</v>
      </c>
      <c r="B4011" s="183" t="s">
        <v>54</v>
      </c>
      <c r="C4011" s="184"/>
      <c r="D4011" s="184"/>
      <c r="E4011" s="184"/>
      <c r="F4011" s="185">
        <v>45140</v>
      </c>
      <c r="G4011" s="183" t="s">
        <v>57</v>
      </c>
      <c r="H4011" s="186">
        <v>140000</v>
      </c>
      <c r="I4011" s="183" t="s">
        <v>19</v>
      </c>
      <c r="J4011" s="184"/>
      <c r="K4011" s="184"/>
      <c r="L4011" s="183">
        <v>2022</v>
      </c>
      <c r="M4011" s="184"/>
      <c r="N4011" s="183" t="s">
        <v>34</v>
      </c>
      <c r="O4011" s="184"/>
    </row>
    <row r="4012" spans="1:15" s="176" customFormat="1" ht="15" x14ac:dyDescent="0.15">
      <c r="A4012" s="183" t="s">
        <v>20</v>
      </c>
      <c r="B4012" s="183" t="s">
        <v>54</v>
      </c>
      <c r="C4012" s="184"/>
      <c r="D4012" s="184"/>
      <c r="E4012" s="184"/>
      <c r="F4012" s="185">
        <v>45140</v>
      </c>
      <c r="G4012" s="183" t="s">
        <v>56</v>
      </c>
      <c r="H4012" s="186">
        <v>230000</v>
      </c>
      <c r="I4012" s="183" t="s">
        <v>19</v>
      </c>
      <c r="J4012" s="184"/>
      <c r="K4012" s="184"/>
      <c r="L4012" s="183">
        <v>2022</v>
      </c>
      <c r="M4012" s="184"/>
      <c r="N4012" s="183" t="s">
        <v>34</v>
      </c>
      <c r="O4012" s="184"/>
    </row>
    <row r="4013" spans="1:15" s="176" customFormat="1" ht="15" x14ac:dyDescent="0.15">
      <c r="A4013" s="183" t="s">
        <v>20</v>
      </c>
      <c r="B4013" s="183" t="s">
        <v>54</v>
      </c>
      <c r="C4013" s="184"/>
      <c r="D4013" s="184"/>
      <c r="E4013" s="184"/>
      <c r="F4013" s="185">
        <v>45140</v>
      </c>
      <c r="G4013" s="183" t="s">
        <v>555</v>
      </c>
      <c r="H4013" s="186">
        <v>120000</v>
      </c>
      <c r="I4013" s="183" t="s">
        <v>19</v>
      </c>
      <c r="J4013" s="184"/>
      <c r="K4013" s="184"/>
      <c r="L4013" s="183">
        <v>2022</v>
      </c>
      <c r="M4013" s="184"/>
      <c r="N4013" s="183" t="s">
        <v>34</v>
      </c>
      <c r="O4013" s="184"/>
    </row>
    <row r="4014" spans="1:15" s="176" customFormat="1" ht="15" x14ac:dyDescent="0.15">
      <c r="A4014" s="183" t="s">
        <v>20</v>
      </c>
      <c r="B4014" s="183" t="s">
        <v>54</v>
      </c>
      <c r="C4014" s="184"/>
      <c r="D4014" s="184"/>
      <c r="E4014" s="184"/>
      <c r="F4014" s="185">
        <v>45140</v>
      </c>
      <c r="G4014" s="183" t="s">
        <v>55</v>
      </c>
      <c r="H4014" s="186">
        <v>1650000</v>
      </c>
      <c r="I4014" s="183" t="s">
        <v>19</v>
      </c>
      <c r="J4014" s="184"/>
      <c r="K4014" s="184"/>
      <c r="L4014" s="183">
        <v>2022</v>
      </c>
      <c r="M4014" s="184"/>
      <c r="N4014" s="183" t="s">
        <v>34</v>
      </c>
      <c r="O4014" s="184"/>
    </row>
    <row r="4015" spans="1:15" s="176" customFormat="1" ht="15" x14ac:dyDescent="0.15">
      <c r="A4015" s="183" t="s">
        <v>20</v>
      </c>
      <c r="B4015" s="183" t="s">
        <v>54</v>
      </c>
      <c r="C4015" s="184"/>
      <c r="D4015" s="184"/>
      <c r="E4015" s="184"/>
      <c r="F4015" s="185">
        <v>45140</v>
      </c>
      <c r="G4015" s="183" t="s">
        <v>61</v>
      </c>
      <c r="H4015" s="186">
        <v>70000</v>
      </c>
      <c r="I4015" s="183" t="s">
        <v>19</v>
      </c>
      <c r="J4015" s="184"/>
      <c r="K4015" s="184"/>
      <c r="L4015" s="183">
        <v>2022</v>
      </c>
      <c r="M4015" s="184"/>
      <c r="N4015" s="183" t="s">
        <v>34</v>
      </c>
      <c r="O4015" s="184"/>
    </row>
    <row r="4016" spans="1:15" s="176" customFormat="1" ht="15" x14ac:dyDescent="0.15">
      <c r="A4016" s="183" t="s">
        <v>20</v>
      </c>
      <c r="B4016" s="183" t="s">
        <v>54</v>
      </c>
      <c r="C4016" s="184"/>
      <c r="D4016" s="184"/>
      <c r="E4016" s="184"/>
      <c r="F4016" s="185">
        <v>45141</v>
      </c>
      <c r="G4016" s="183" t="s">
        <v>55</v>
      </c>
      <c r="H4016" s="186">
        <v>420000</v>
      </c>
      <c r="I4016" s="183" t="s">
        <v>19</v>
      </c>
      <c r="J4016" s="184"/>
      <c r="K4016" s="184"/>
      <c r="L4016" s="183">
        <v>2022</v>
      </c>
      <c r="M4016" s="184"/>
      <c r="N4016" s="183" t="s">
        <v>34</v>
      </c>
      <c r="O4016" s="184"/>
    </row>
    <row r="4017" spans="1:15" s="176" customFormat="1" ht="15" x14ac:dyDescent="0.15">
      <c r="A4017" s="183" t="s">
        <v>20</v>
      </c>
      <c r="B4017" s="183" t="s">
        <v>54</v>
      </c>
      <c r="C4017" s="184"/>
      <c r="D4017" s="184"/>
      <c r="E4017" s="184"/>
      <c r="F4017" s="185">
        <v>45141</v>
      </c>
      <c r="G4017" s="183" t="s">
        <v>56</v>
      </c>
      <c r="H4017" s="186">
        <v>460000</v>
      </c>
      <c r="I4017" s="183" t="s">
        <v>19</v>
      </c>
      <c r="J4017" s="184"/>
      <c r="K4017" s="184"/>
      <c r="L4017" s="183">
        <v>2022</v>
      </c>
      <c r="M4017" s="184"/>
      <c r="N4017" s="183" t="s">
        <v>34</v>
      </c>
      <c r="O4017" s="184"/>
    </row>
    <row r="4018" spans="1:15" s="176" customFormat="1" ht="15" x14ac:dyDescent="0.15">
      <c r="A4018" s="183" t="s">
        <v>20</v>
      </c>
      <c r="B4018" s="183" t="s">
        <v>54</v>
      </c>
      <c r="C4018" s="184"/>
      <c r="D4018" s="184"/>
      <c r="E4018" s="184"/>
      <c r="F4018" s="185">
        <v>45141</v>
      </c>
      <c r="G4018" s="183" t="s">
        <v>58</v>
      </c>
      <c r="H4018" s="186">
        <v>0</v>
      </c>
      <c r="I4018" s="183" t="s">
        <v>19</v>
      </c>
      <c r="J4018" s="184"/>
      <c r="K4018" s="184"/>
      <c r="L4018" s="183">
        <v>2022</v>
      </c>
      <c r="M4018" s="184"/>
      <c r="N4018" s="183" t="s">
        <v>34</v>
      </c>
      <c r="O4018" s="184"/>
    </row>
    <row r="4019" spans="1:15" s="176" customFormat="1" ht="15" x14ac:dyDescent="0.15">
      <c r="A4019" s="183" t="s">
        <v>20</v>
      </c>
      <c r="B4019" s="183" t="s">
        <v>54</v>
      </c>
      <c r="C4019" s="184"/>
      <c r="D4019" s="184"/>
      <c r="E4019" s="184"/>
      <c r="F4019" s="185">
        <v>45141</v>
      </c>
      <c r="G4019" s="183" t="s">
        <v>57</v>
      </c>
      <c r="H4019" s="186">
        <v>190000</v>
      </c>
      <c r="I4019" s="183" t="s">
        <v>19</v>
      </c>
      <c r="J4019" s="184"/>
      <c r="K4019" s="184"/>
      <c r="L4019" s="183">
        <v>2022</v>
      </c>
      <c r="M4019" s="184"/>
      <c r="N4019" s="183" t="s">
        <v>34</v>
      </c>
      <c r="O4019" s="184"/>
    </row>
    <row r="4020" spans="1:15" s="176" customFormat="1" ht="15" x14ac:dyDescent="0.15">
      <c r="A4020" s="183" t="s">
        <v>20</v>
      </c>
      <c r="B4020" s="183" t="s">
        <v>54</v>
      </c>
      <c r="C4020" s="184"/>
      <c r="D4020" s="184"/>
      <c r="E4020" s="184"/>
      <c r="F4020" s="185">
        <v>45142</v>
      </c>
      <c r="G4020" s="183" t="s">
        <v>55</v>
      </c>
      <c r="H4020" s="186">
        <v>90000</v>
      </c>
      <c r="I4020" s="183" t="s">
        <v>19</v>
      </c>
      <c r="J4020" s="184"/>
      <c r="K4020" s="184"/>
      <c r="L4020" s="183">
        <v>2022</v>
      </c>
      <c r="M4020" s="184"/>
      <c r="N4020" s="183" t="s">
        <v>34</v>
      </c>
      <c r="O4020" s="184"/>
    </row>
    <row r="4021" spans="1:15" s="176" customFormat="1" ht="15" x14ac:dyDescent="0.15">
      <c r="A4021" s="183" t="s">
        <v>20</v>
      </c>
      <c r="B4021" s="183" t="s">
        <v>54</v>
      </c>
      <c r="C4021" s="184"/>
      <c r="D4021" s="184"/>
      <c r="E4021" s="184"/>
      <c r="F4021" s="185">
        <v>45142</v>
      </c>
      <c r="G4021" s="183" t="s">
        <v>555</v>
      </c>
      <c r="H4021" s="186">
        <v>130000</v>
      </c>
      <c r="I4021" s="183" t="s">
        <v>19</v>
      </c>
      <c r="J4021" s="184"/>
      <c r="K4021" s="184"/>
      <c r="L4021" s="183">
        <v>2022</v>
      </c>
      <c r="M4021" s="184"/>
      <c r="N4021" s="183" t="s">
        <v>34</v>
      </c>
      <c r="O4021" s="184"/>
    </row>
    <row r="4022" spans="1:15" s="176" customFormat="1" ht="15" x14ac:dyDescent="0.15">
      <c r="A4022" s="183" t="s">
        <v>20</v>
      </c>
      <c r="B4022" s="183" t="s">
        <v>54</v>
      </c>
      <c r="C4022" s="184"/>
      <c r="D4022" s="184"/>
      <c r="E4022" s="184"/>
      <c r="F4022" s="185">
        <v>45142</v>
      </c>
      <c r="G4022" s="183" t="s">
        <v>57</v>
      </c>
      <c r="H4022" s="186">
        <v>280000</v>
      </c>
      <c r="I4022" s="183" t="s">
        <v>19</v>
      </c>
      <c r="J4022" s="184"/>
      <c r="K4022" s="184"/>
      <c r="L4022" s="183">
        <v>2022</v>
      </c>
      <c r="M4022" s="184"/>
      <c r="N4022" s="183" t="s">
        <v>34</v>
      </c>
      <c r="O4022" s="184"/>
    </row>
    <row r="4023" spans="1:15" s="176" customFormat="1" ht="15" x14ac:dyDescent="0.15">
      <c r="A4023" s="183" t="s">
        <v>20</v>
      </c>
      <c r="B4023" s="183" t="s">
        <v>54</v>
      </c>
      <c r="C4023" s="184"/>
      <c r="D4023" s="184"/>
      <c r="E4023" s="184"/>
      <c r="F4023" s="185">
        <v>45142</v>
      </c>
      <c r="G4023" s="183" t="s">
        <v>61</v>
      </c>
      <c r="H4023" s="186">
        <v>20000</v>
      </c>
      <c r="I4023" s="183" t="s">
        <v>19</v>
      </c>
      <c r="J4023" s="184"/>
      <c r="K4023" s="184"/>
      <c r="L4023" s="183">
        <v>2022</v>
      </c>
      <c r="M4023" s="184"/>
      <c r="N4023" s="183" t="s">
        <v>34</v>
      </c>
      <c r="O4023" s="184"/>
    </row>
    <row r="4024" spans="1:15" s="176" customFormat="1" ht="15" x14ac:dyDescent="0.15">
      <c r="A4024" s="183" t="s">
        <v>20</v>
      </c>
      <c r="B4024" s="183" t="s">
        <v>54</v>
      </c>
      <c r="C4024" s="184"/>
      <c r="D4024" s="184"/>
      <c r="E4024" s="184"/>
      <c r="F4024" s="185">
        <v>45142</v>
      </c>
      <c r="G4024" s="183" t="s">
        <v>58</v>
      </c>
      <c r="H4024" s="186">
        <v>50000</v>
      </c>
      <c r="I4024" s="183" t="s">
        <v>19</v>
      </c>
      <c r="J4024" s="184"/>
      <c r="K4024" s="184"/>
      <c r="L4024" s="183">
        <v>2022</v>
      </c>
      <c r="M4024" s="184"/>
      <c r="N4024" s="183" t="s">
        <v>34</v>
      </c>
      <c r="O4024" s="184"/>
    </row>
    <row r="4025" spans="1:15" s="176" customFormat="1" ht="15" x14ac:dyDescent="0.15">
      <c r="A4025" s="183" t="s">
        <v>20</v>
      </c>
      <c r="B4025" s="183" t="s">
        <v>54</v>
      </c>
      <c r="C4025" s="184"/>
      <c r="D4025" s="184"/>
      <c r="E4025" s="184"/>
      <c r="F4025" s="185">
        <v>45142</v>
      </c>
      <c r="G4025" s="183" t="s">
        <v>56</v>
      </c>
      <c r="H4025" s="186">
        <v>400000</v>
      </c>
      <c r="I4025" s="183" t="s">
        <v>19</v>
      </c>
      <c r="J4025" s="184"/>
      <c r="K4025" s="184"/>
      <c r="L4025" s="183">
        <v>2022</v>
      </c>
      <c r="M4025" s="184"/>
      <c r="N4025" s="183" t="s">
        <v>34</v>
      </c>
      <c r="O4025" s="184"/>
    </row>
    <row r="4026" spans="1:15" s="176" customFormat="1" ht="15" x14ac:dyDescent="0.15">
      <c r="A4026" s="183" t="s">
        <v>20</v>
      </c>
      <c r="B4026" s="183" t="s">
        <v>54</v>
      </c>
      <c r="C4026" s="184"/>
      <c r="D4026" s="184"/>
      <c r="E4026" s="184"/>
      <c r="F4026" s="185">
        <v>45145</v>
      </c>
      <c r="G4026" s="183" t="s">
        <v>56</v>
      </c>
      <c r="H4026" s="186">
        <v>450000</v>
      </c>
      <c r="I4026" s="183" t="s">
        <v>19</v>
      </c>
      <c r="J4026" s="184"/>
      <c r="K4026" s="184"/>
      <c r="L4026" s="183">
        <v>2022</v>
      </c>
      <c r="M4026" s="184"/>
      <c r="N4026" s="183" t="s">
        <v>34</v>
      </c>
      <c r="O4026" s="184"/>
    </row>
    <row r="4027" spans="1:15" s="176" customFormat="1" ht="15" x14ac:dyDescent="0.15">
      <c r="A4027" s="183" t="s">
        <v>20</v>
      </c>
      <c r="B4027" s="183" t="s">
        <v>54</v>
      </c>
      <c r="C4027" s="184"/>
      <c r="D4027" s="184"/>
      <c r="E4027" s="184"/>
      <c r="F4027" s="185">
        <v>45145</v>
      </c>
      <c r="G4027" s="183" t="s">
        <v>55</v>
      </c>
      <c r="H4027" s="186">
        <v>420000</v>
      </c>
      <c r="I4027" s="183" t="s">
        <v>19</v>
      </c>
      <c r="J4027" s="184"/>
      <c r="K4027" s="184"/>
      <c r="L4027" s="183">
        <v>2022</v>
      </c>
      <c r="M4027" s="184"/>
      <c r="N4027" s="183" t="s">
        <v>34</v>
      </c>
      <c r="O4027" s="184"/>
    </row>
    <row r="4028" spans="1:15" s="176" customFormat="1" ht="15" x14ac:dyDescent="0.15">
      <c r="A4028" s="183" t="s">
        <v>20</v>
      </c>
      <c r="B4028" s="183" t="s">
        <v>54</v>
      </c>
      <c r="C4028" s="184"/>
      <c r="D4028" s="184"/>
      <c r="E4028" s="184"/>
      <c r="F4028" s="185">
        <v>45145</v>
      </c>
      <c r="G4028" s="183" t="s">
        <v>555</v>
      </c>
      <c r="H4028" s="186">
        <v>230000</v>
      </c>
      <c r="I4028" s="183" t="s">
        <v>19</v>
      </c>
      <c r="J4028" s="184"/>
      <c r="K4028" s="184"/>
      <c r="L4028" s="183">
        <v>2022</v>
      </c>
      <c r="M4028" s="184"/>
      <c r="N4028" s="183" t="s">
        <v>34</v>
      </c>
      <c r="O4028" s="184"/>
    </row>
    <row r="4029" spans="1:15" s="176" customFormat="1" ht="15" x14ac:dyDescent="0.15">
      <c r="A4029" s="183" t="s">
        <v>20</v>
      </c>
      <c r="B4029" s="183" t="s">
        <v>54</v>
      </c>
      <c r="C4029" s="184"/>
      <c r="D4029" s="184"/>
      <c r="E4029" s="184"/>
      <c r="F4029" s="185">
        <v>45145</v>
      </c>
      <c r="G4029" s="183" t="s">
        <v>58</v>
      </c>
      <c r="H4029" s="186">
        <v>90000</v>
      </c>
      <c r="I4029" s="183" t="s">
        <v>19</v>
      </c>
      <c r="J4029" s="184"/>
      <c r="K4029" s="184"/>
      <c r="L4029" s="183">
        <v>2022</v>
      </c>
      <c r="M4029" s="184"/>
      <c r="N4029" s="183" t="s">
        <v>34</v>
      </c>
      <c r="O4029" s="184"/>
    </row>
    <row r="4030" spans="1:15" s="176" customFormat="1" ht="15" x14ac:dyDescent="0.15">
      <c r="A4030" s="183" t="s">
        <v>20</v>
      </c>
      <c r="B4030" s="183" t="s">
        <v>54</v>
      </c>
      <c r="C4030" s="184"/>
      <c r="D4030" s="184"/>
      <c r="E4030" s="184"/>
      <c r="F4030" s="185">
        <v>45145</v>
      </c>
      <c r="G4030" s="183" t="s">
        <v>57</v>
      </c>
      <c r="H4030" s="186">
        <v>130000</v>
      </c>
      <c r="I4030" s="183" t="s">
        <v>19</v>
      </c>
      <c r="J4030" s="184"/>
      <c r="K4030" s="184"/>
      <c r="L4030" s="183">
        <v>2022</v>
      </c>
      <c r="M4030" s="184"/>
      <c r="N4030" s="183" t="s">
        <v>34</v>
      </c>
      <c r="O4030" s="184"/>
    </row>
    <row r="4031" spans="1:15" s="176" customFormat="1" ht="15" x14ac:dyDescent="0.15">
      <c r="A4031" s="183" t="s">
        <v>20</v>
      </c>
      <c r="B4031" s="183" t="s">
        <v>54</v>
      </c>
      <c r="C4031" s="184"/>
      <c r="D4031" s="184"/>
      <c r="E4031" s="184"/>
      <c r="F4031" s="185">
        <v>45145</v>
      </c>
      <c r="G4031" s="183" t="s">
        <v>59</v>
      </c>
      <c r="H4031" s="186">
        <v>90000</v>
      </c>
      <c r="I4031" s="183" t="s">
        <v>19</v>
      </c>
      <c r="J4031" s="184"/>
      <c r="K4031" s="184"/>
      <c r="L4031" s="183">
        <v>2022</v>
      </c>
      <c r="M4031" s="184"/>
      <c r="N4031" s="183" t="s">
        <v>34</v>
      </c>
      <c r="O4031" s="184"/>
    </row>
    <row r="4032" spans="1:15" s="176" customFormat="1" ht="15" x14ac:dyDescent="0.15">
      <c r="A4032" s="183" t="s">
        <v>20</v>
      </c>
      <c r="B4032" s="183" t="s">
        <v>54</v>
      </c>
      <c r="C4032" s="184"/>
      <c r="D4032" s="184"/>
      <c r="E4032" s="184"/>
      <c r="F4032" s="185">
        <v>45146</v>
      </c>
      <c r="G4032" s="183" t="s">
        <v>61</v>
      </c>
      <c r="H4032" s="186">
        <v>20000</v>
      </c>
      <c r="I4032" s="183" t="s">
        <v>19</v>
      </c>
      <c r="J4032" s="184"/>
      <c r="K4032" s="184"/>
      <c r="L4032" s="183">
        <v>2022</v>
      </c>
      <c r="M4032" s="184"/>
      <c r="N4032" s="183" t="s">
        <v>34</v>
      </c>
      <c r="O4032" s="184"/>
    </row>
    <row r="4033" spans="1:15" s="176" customFormat="1" ht="15" x14ac:dyDescent="0.15">
      <c r="A4033" s="183" t="s">
        <v>20</v>
      </c>
      <c r="B4033" s="183" t="s">
        <v>54</v>
      </c>
      <c r="C4033" s="184"/>
      <c r="D4033" s="184"/>
      <c r="E4033" s="184"/>
      <c r="F4033" s="185">
        <v>45146</v>
      </c>
      <c r="G4033" s="183" t="s">
        <v>57</v>
      </c>
      <c r="H4033" s="186">
        <v>130000</v>
      </c>
      <c r="I4033" s="183" t="s">
        <v>19</v>
      </c>
      <c r="J4033" s="184"/>
      <c r="K4033" s="184"/>
      <c r="L4033" s="183">
        <v>2022</v>
      </c>
      <c r="M4033" s="184"/>
      <c r="N4033" s="183" t="s">
        <v>34</v>
      </c>
      <c r="O4033" s="184"/>
    </row>
    <row r="4034" spans="1:15" s="176" customFormat="1" ht="15" x14ac:dyDescent="0.15">
      <c r="A4034" s="183" t="s">
        <v>20</v>
      </c>
      <c r="B4034" s="183" t="s">
        <v>54</v>
      </c>
      <c r="C4034" s="184"/>
      <c r="D4034" s="184"/>
      <c r="E4034" s="184"/>
      <c r="F4034" s="185">
        <v>45146</v>
      </c>
      <c r="G4034" s="183" t="s">
        <v>59</v>
      </c>
      <c r="H4034" s="186">
        <v>90000</v>
      </c>
      <c r="I4034" s="183" t="s">
        <v>19</v>
      </c>
      <c r="J4034" s="184"/>
      <c r="K4034" s="184"/>
      <c r="L4034" s="183">
        <v>2022</v>
      </c>
      <c r="M4034" s="184"/>
      <c r="N4034" s="183" t="s">
        <v>34</v>
      </c>
      <c r="O4034" s="184"/>
    </row>
    <row r="4035" spans="1:15" s="176" customFormat="1" ht="15" x14ac:dyDescent="0.15">
      <c r="A4035" s="183" t="s">
        <v>20</v>
      </c>
      <c r="B4035" s="183" t="s">
        <v>54</v>
      </c>
      <c r="C4035" s="184"/>
      <c r="D4035" s="184"/>
      <c r="E4035" s="184"/>
      <c r="F4035" s="185">
        <v>45146</v>
      </c>
      <c r="G4035" s="183" t="s">
        <v>555</v>
      </c>
      <c r="H4035" s="186">
        <v>190000</v>
      </c>
      <c r="I4035" s="183" t="s">
        <v>19</v>
      </c>
      <c r="J4035" s="184"/>
      <c r="K4035" s="184"/>
      <c r="L4035" s="183">
        <v>2022</v>
      </c>
      <c r="M4035" s="184"/>
      <c r="N4035" s="183" t="s">
        <v>34</v>
      </c>
      <c r="O4035" s="184"/>
    </row>
    <row r="4036" spans="1:15" s="176" customFormat="1" ht="15" x14ac:dyDescent="0.15">
      <c r="A4036" s="183" t="s">
        <v>20</v>
      </c>
      <c r="B4036" s="183" t="s">
        <v>54</v>
      </c>
      <c r="C4036" s="184"/>
      <c r="D4036" s="184"/>
      <c r="E4036" s="184"/>
      <c r="F4036" s="185">
        <v>45146</v>
      </c>
      <c r="G4036" s="183" t="s">
        <v>56</v>
      </c>
      <c r="H4036" s="186">
        <v>820000</v>
      </c>
      <c r="I4036" s="183" t="s">
        <v>19</v>
      </c>
      <c r="J4036" s="184"/>
      <c r="K4036" s="184"/>
      <c r="L4036" s="183">
        <v>2022</v>
      </c>
      <c r="M4036" s="184"/>
      <c r="N4036" s="183" t="s">
        <v>34</v>
      </c>
      <c r="O4036" s="184"/>
    </row>
    <row r="4037" spans="1:15" s="176" customFormat="1" ht="15" x14ac:dyDescent="0.15">
      <c r="A4037" s="183" t="s">
        <v>20</v>
      </c>
      <c r="B4037" s="183" t="s">
        <v>54</v>
      </c>
      <c r="C4037" s="184"/>
      <c r="D4037" s="184"/>
      <c r="E4037" s="184"/>
      <c r="F4037" s="185">
        <v>45146</v>
      </c>
      <c r="G4037" s="183" t="s">
        <v>55</v>
      </c>
      <c r="H4037" s="186">
        <v>1000000</v>
      </c>
      <c r="I4037" s="183" t="s">
        <v>19</v>
      </c>
      <c r="J4037" s="184"/>
      <c r="K4037" s="184"/>
      <c r="L4037" s="183">
        <v>2022</v>
      </c>
      <c r="M4037" s="184"/>
      <c r="N4037" s="183" t="s">
        <v>34</v>
      </c>
      <c r="O4037" s="184"/>
    </row>
    <row r="4038" spans="1:15" s="176" customFormat="1" ht="15" x14ac:dyDescent="0.15">
      <c r="A4038" s="183" t="s">
        <v>20</v>
      </c>
      <c r="B4038" s="183" t="s">
        <v>54</v>
      </c>
      <c r="C4038" s="184"/>
      <c r="D4038" s="184"/>
      <c r="E4038" s="184"/>
      <c r="F4038" s="185">
        <v>45147</v>
      </c>
      <c r="G4038" s="183" t="s">
        <v>59</v>
      </c>
      <c r="H4038" s="186">
        <v>90000</v>
      </c>
      <c r="I4038" s="183" t="s">
        <v>19</v>
      </c>
      <c r="J4038" s="184"/>
      <c r="K4038" s="184"/>
      <c r="L4038" s="183">
        <v>2022</v>
      </c>
      <c r="M4038" s="184"/>
      <c r="N4038" s="183" t="s">
        <v>34</v>
      </c>
      <c r="O4038" s="184"/>
    </row>
    <row r="4039" spans="1:15" s="176" customFormat="1" ht="15" x14ac:dyDescent="0.15">
      <c r="A4039" s="183" t="s">
        <v>20</v>
      </c>
      <c r="B4039" s="183" t="s">
        <v>54</v>
      </c>
      <c r="C4039" s="184"/>
      <c r="D4039" s="184"/>
      <c r="E4039" s="184"/>
      <c r="F4039" s="185">
        <v>45147</v>
      </c>
      <c r="G4039" s="183" t="s">
        <v>56</v>
      </c>
      <c r="H4039" s="186">
        <v>290000</v>
      </c>
      <c r="I4039" s="183" t="s">
        <v>19</v>
      </c>
      <c r="J4039" s="184"/>
      <c r="K4039" s="184"/>
      <c r="L4039" s="183">
        <v>2022</v>
      </c>
      <c r="M4039" s="184"/>
      <c r="N4039" s="183" t="s">
        <v>34</v>
      </c>
      <c r="O4039" s="184"/>
    </row>
    <row r="4040" spans="1:15" s="176" customFormat="1" ht="15" x14ac:dyDescent="0.15">
      <c r="A4040" s="183" t="s">
        <v>20</v>
      </c>
      <c r="B4040" s="183" t="s">
        <v>54</v>
      </c>
      <c r="C4040" s="184"/>
      <c r="D4040" s="184"/>
      <c r="E4040" s="184"/>
      <c r="F4040" s="185">
        <v>45147</v>
      </c>
      <c r="G4040" s="183" t="s">
        <v>555</v>
      </c>
      <c r="H4040" s="186">
        <v>350000</v>
      </c>
      <c r="I4040" s="183" t="s">
        <v>19</v>
      </c>
      <c r="J4040" s="184"/>
      <c r="K4040" s="184"/>
      <c r="L4040" s="183">
        <v>2022</v>
      </c>
      <c r="M4040" s="184"/>
      <c r="N4040" s="183" t="s">
        <v>34</v>
      </c>
      <c r="O4040" s="184"/>
    </row>
    <row r="4041" spans="1:15" s="176" customFormat="1" ht="15" x14ac:dyDescent="0.15">
      <c r="A4041" s="183" t="s">
        <v>20</v>
      </c>
      <c r="B4041" s="183" t="s">
        <v>54</v>
      </c>
      <c r="C4041" s="184"/>
      <c r="D4041" s="184"/>
      <c r="E4041" s="184"/>
      <c r="F4041" s="185">
        <v>45147</v>
      </c>
      <c r="G4041" s="183" t="s">
        <v>57</v>
      </c>
      <c r="H4041" s="186">
        <v>40000</v>
      </c>
      <c r="I4041" s="183" t="s">
        <v>19</v>
      </c>
      <c r="J4041" s="184"/>
      <c r="K4041" s="184"/>
      <c r="L4041" s="183">
        <v>2022</v>
      </c>
      <c r="M4041" s="184"/>
      <c r="N4041" s="183" t="s">
        <v>34</v>
      </c>
      <c r="O4041" s="184"/>
    </row>
    <row r="4042" spans="1:15" s="176" customFormat="1" ht="15" x14ac:dyDescent="0.15">
      <c r="A4042" s="183" t="s">
        <v>20</v>
      </c>
      <c r="B4042" s="183" t="s">
        <v>54</v>
      </c>
      <c r="C4042" s="184"/>
      <c r="D4042" s="184"/>
      <c r="E4042" s="184"/>
      <c r="F4042" s="185">
        <v>45147</v>
      </c>
      <c r="G4042" s="183" t="s">
        <v>55</v>
      </c>
      <c r="H4042" s="186">
        <v>2400000</v>
      </c>
      <c r="I4042" s="183" t="s">
        <v>19</v>
      </c>
      <c r="J4042" s="184"/>
      <c r="K4042" s="184"/>
      <c r="L4042" s="183">
        <v>2022</v>
      </c>
      <c r="M4042" s="184"/>
      <c r="N4042" s="183" t="s">
        <v>34</v>
      </c>
      <c r="O4042" s="184"/>
    </row>
    <row r="4043" spans="1:15" s="176" customFormat="1" ht="15" x14ac:dyDescent="0.15">
      <c r="A4043" s="183" t="s">
        <v>20</v>
      </c>
      <c r="B4043" s="183" t="s">
        <v>54</v>
      </c>
      <c r="C4043" s="184"/>
      <c r="D4043" s="184"/>
      <c r="E4043" s="184"/>
      <c r="F4043" s="185">
        <v>45148</v>
      </c>
      <c r="G4043" s="183" t="s">
        <v>56</v>
      </c>
      <c r="H4043" s="186">
        <v>460000</v>
      </c>
      <c r="I4043" s="183" t="s">
        <v>19</v>
      </c>
      <c r="J4043" s="184"/>
      <c r="K4043" s="184"/>
      <c r="L4043" s="183">
        <v>2022</v>
      </c>
      <c r="M4043" s="184"/>
      <c r="N4043" s="183" t="s">
        <v>34</v>
      </c>
      <c r="O4043" s="184"/>
    </row>
    <row r="4044" spans="1:15" s="176" customFormat="1" ht="15" x14ac:dyDescent="0.15">
      <c r="A4044" s="183" t="s">
        <v>20</v>
      </c>
      <c r="B4044" s="183" t="s">
        <v>54</v>
      </c>
      <c r="C4044" s="184"/>
      <c r="D4044" s="184"/>
      <c r="E4044" s="184"/>
      <c r="F4044" s="185">
        <v>45148</v>
      </c>
      <c r="G4044" s="183" t="s">
        <v>555</v>
      </c>
      <c r="H4044" s="186">
        <v>610000</v>
      </c>
      <c r="I4044" s="183" t="s">
        <v>19</v>
      </c>
      <c r="J4044" s="184"/>
      <c r="K4044" s="184"/>
      <c r="L4044" s="183">
        <v>2022</v>
      </c>
      <c r="M4044" s="184"/>
      <c r="N4044" s="183" t="s">
        <v>34</v>
      </c>
      <c r="O4044" s="184"/>
    </row>
    <row r="4045" spans="1:15" s="176" customFormat="1" ht="15" x14ac:dyDescent="0.15">
      <c r="A4045" s="183" t="s">
        <v>20</v>
      </c>
      <c r="B4045" s="183" t="s">
        <v>54</v>
      </c>
      <c r="C4045" s="184"/>
      <c r="D4045" s="184"/>
      <c r="E4045" s="184"/>
      <c r="F4045" s="185">
        <v>45148</v>
      </c>
      <c r="G4045" s="183" t="s">
        <v>57</v>
      </c>
      <c r="H4045" s="186">
        <v>140000</v>
      </c>
      <c r="I4045" s="183" t="s">
        <v>19</v>
      </c>
      <c r="J4045" s="184"/>
      <c r="K4045" s="184"/>
      <c r="L4045" s="183">
        <v>2022</v>
      </c>
      <c r="M4045" s="184"/>
      <c r="N4045" s="183" t="s">
        <v>34</v>
      </c>
      <c r="O4045" s="184"/>
    </row>
    <row r="4046" spans="1:15" s="176" customFormat="1" ht="15" x14ac:dyDescent="0.15">
      <c r="A4046" s="183" t="s">
        <v>20</v>
      </c>
      <c r="B4046" s="183" t="s">
        <v>54</v>
      </c>
      <c r="C4046" s="184"/>
      <c r="D4046" s="184"/>
      <c r="E4046" s="184"/>
      <c r="F4046" s="185">
        <v>45148</v>
      </c>
      <c r="G4046" s="183" t="s">
        <v>55</v>
      </c>
      <c r="H4046" s="186">
        <v>460000</v>
      </c>
      <c r="I4046" s="183" t="s">
        <v>19</v>
      </c>
      <c r="J4046" s="184"/>
      <c r="K4046" s="184"/>
      <c r="L4046" s="183">
        <v>2022</v>
      </c>
      <c r="M4046" s="184"/>
      <c r="N4046" s="183" t="s">
        <v>34</v>
      </c>
      <c r="O4046" s="184"/>
    </row>
    <row r="4047" spans="1:15" s="176" customFormat="1" ht="15" x14ac:dyDescent="0.15">
      <c r="A4047" s="183" t="s">
        <v>20</v>
      </c>
      <c r="B4047" s="183" t="s">
        <v>54</v>
      </c>
      <c r="C4047" s="184"/>
      <c r="D4047" s="184"/>
      <c r="E4047" s="184"/>
      <c r="F4047" s="185">
        <v>45149</v>
      </c>
      <c r="G4047" s="183" t="s">
        <v>555</v>
      </c>
      <c r="H4047" s="186">
        <v>430000</v>
      </c>
      <c r="I4047" s="183" t="s">
        <v>19</v>
      </c>
      <c r="J4047" s="184"/>
      <c r="K4047" s="184"/>
      <c r="L4047" s="183">
        <v>2022</v>
      </c>
      <c r="M4047" s="184"/>
      <c r="N4047" s="183" t="s">
        <v>34</v>
      </c>
      <c r="O4047" s="184"/>
    </row>
    <row r="4048" spans="1:15" s="176" customFormat="1" ht="15" x14ac:dyDescent="0.15">
      <c r="A4048" s="183" t="s">
        <v>20</v>
      </c>
      <c r="B4048" s="183" t="s">
        <v>54</v>
      </c>
      <c r="C4048" s="184"/>
      <c r="D4048" s="184"/>
      <c r="E4048" s="184"/>
      <c r="F4048" s="185">
        <v>45149</v>
      </c>
      <c r="G4048" s="183" t="s">
        <v>58</v>
      </c>
      <c r="H4048" s="186">
        <v>90000</v>
      </c>
      <c r="I4048" s="183" t="s">
        <v>19</v>
      </c>
      <c r="J4048" s="184"/>
      <c r="K4048" s="184"/>
      <c r="L4048" s="183">
        <v>2022</v>
      </c>
      <c r="M4048" s="184"/>
      <c r="N4048" s="183" t="s">
        <v>34</v>
      </c>
      <c r="O4048" s="184"/>
    </row>
    <row r="4049" spans="1:15" s="176" customFormat="1" ht="15" x14ac:dyDescent="0.15">
      <c r="A4049" s="183" t="s">
        <v>20</v>
      </c>
      <c r="B4049" s="183" t="s">
        <v>54</v>
      </c>
      <c r="C4049" s="184"/>
      <c r="D4049" s="184"/>
      <c r="E4049" s="184"/>
      <c r="F4049" s="185">
        <v>45149</v>
      </c>
      <c r="G4049" s="183" t="s">
        <v>56</v>
      </c>
      <c r="H4049" s="186">
        <v>250000</v>
      </c>
      <c r="I4049" s="183" t="s">
        <v>19</v>
      </c>
      <c r="J4049" s="184"/>
      <c r="K4049" s="184"/>
      <c r="L4049" s="183">
        <v>2022</v>
      </c>
      <c r="M4049" s="184"/>
      <c r="N4049" s="183" t="s">
        <v>34</v>
      </c>
      <c r="O4049" s="184"/>
    </row>
    <row r="4050" spans="1:15" s="176" customFormat="1" ht="15" x14ac:dyDescent="0.15">
      <c r="A4050" s="183" t="s">
        <v>20</v>
      </c>
      <c r="B4050" s="183" t="s">
        <v>54</v>
      </c>
      <c r="C4050" s="184"/>
      <c r="D4050" s="184"/>
      <c r="E4050" s="184"/>
      <c r="F4050" s="185">
        <v>45149</v>
      </c>
      <c r="G4050" s="183" t="s">
        <v>55</v>
      </c>
      <c r="H4050" s="186">
        <v>570000</v>
      </c>
      <c r="I4050" s="183" t="s">
        <v>19</v>
      </c>
      <c r="J4050" s="184"/>
      <c r="K4050" s="184"/>
      <c r="L4050" s="183">
        <v>2022</v>
      </c>
      <c r="M4050" s="184"/>
      <c r="N4050" s="183" t="s">
        <v>34</v>
      </c>
      <c r="O4050" s="184"/>
    </row>
    <row r="4051" spans="1:15" s="176" customFormat="1" ht="15" x14ac:dyDescent="0.15">
      <c r="A4051" s="183" t="s">
        <v>20</v>
      </c>
      <c r="B4051" s="183" t="s">
        <v>54</v>
      </c>
      <c r="C4051" s="184"/>
      <c r="D4051" s="184"/>
      <c r="E4051" s="184"/>
      <c r="F4051" s="185">
        <v>45149</v>
      </c>
      <c r="G4051" s="183" t="s">
        <v>57</v>
      </c>
      <c r="H4051" s="186">
        <v>210000</v>
      </c>
      <c r="I4051" s="183" t="s">
        <v>19</v>
      </c>
      <c r="J4051" s="184"/>
      <c r="K4051" s="184"/>
      <c r="L4051" s="183">
        <v>2022</v>
      </c>
      <c r="M4051" s="184"/>
      <c r="N4051" s="183" t="s">
        <v>34</v>
      </c>
      <c r="O4051" s="184"/>
    </row>
    <row r="4052" spans="1:15" s="176" customFormat="1" ht="15" x14ac:dyDescent="0.15">
      <c r="A4052" s="183" t="s">
        <v>20</v>
      </c>
      <c r="B4052" s="183" t="s">
        <v>54</v>
      </c>
      <c r="C4052" s="184"/>
      <c r="D4052" s="184"/>
      <c r="E4052" s="184"/>
      <c r="F4052" s="185">
        <v>45152</v>
      </c>
      <c r="G4052" s="183" t="s">
        <v>56</v>
      </c>
      <c r="H4052" s="186">
        <v>610000</v>
      </c>
      <c r="I4052" s="183" t="s">
        <v>19</v>
      </c>
      <c r="J4052" s="184"/>
      <c r="K4052" s="184"/>
      <c r="L4052" s="183">
        <v>2022</v>
      </c>
      <c r="M4052" s="184"/>
      <c r="N4052" s="183" t="s">
        <v>34</v>
      </c>
      <c r="O4052" s="184"/>
    </row>
    <row r="4053" spans="1:15" s="176" customFormat="1" ht="15" x14ac:dyDescent="0.15">
      <c r="A4053" s="183" t="s">
        <v>20</v>
      </c>
      <c r="B4053" s="183" t="s">
        <v>54</v>
      </c>
      <c r="C4053" s="184"/>
      <c r="D4053" s="184"/>
      <c r="E4053" s="184"/>
      <c r="F4053" s="185">
        <v>45152</v>
      </c>
      <c r="G4053" s="183" t="s">
        <v>55</v>
      </c>
      <c r="H4053" s="186">
        <v>210000</v>
      </c>
      <c r="I4053" s="183" t="s">
        <v>19</v>
      </c>
      <c r="J4053" s="184"/>
      <c r="K4053" s="184"/>
      <c r="L4053" s="183">
        <v>2022</v>
      </c>
      <c r="M4053" s="184"/>
      <c r="N4053" s="183" t="s">
        <v>34</v>
      </c>
      <c r="O4053" s="184"/>
    </row>
    <row r="4054" spans="1:15" s="176" customFormat="1" ht="15" x14ac:dyDescent="0.15">
      <c r="A4054" s="183" t="s">
        <v>20</v>
      </c>
      <c r="B4054" s="183" t="s">
        <v>54</v>
      </c>
      <c r="C4054" s="184"/>
      <c r="D4054" s="184"/>
      <c r="E4054" s="184"/>
      <c r="F4054" s="185">
        <v>45152</v>
      </c>
      <c r="G4054" s="183" t="s">
        <v>555</v>
      </c>
      <c r="H4054" s="186">
        <v>240000</v>
      </c>
      <c r="I4054" s="183" t="s">
        <v>19</v>
      </c>
      <c r="J4054" s="184"/>
      <c r="K4054" s="184"/>
      <c r="L4054" s="183">
        <v>2022</v>
      </c>
      <c r="M4054" s="184"/>
      <c r="N4054" s="183" t="s">
        <v>34</v>
      </c>
      <c r="O4054" s="184"/>
    </row>
    <row r="4055" spans="1:15" s="176" customFormat="1" ht="15" x14ac:dyDescent="0.15">
      <c r="A4055" s="183" t="s">
        <v>20</v>
      </c>
      <c r="B4055" s="183" t="s">
        <v>54</v>
      </c>
      <c r="C4055" s="184"/>
      <c r="D4055" s="184"/>
      <c r="E4055" s="184"/>
      <c r="F4055" s="185">
        <v>45153</v>
      </c>
      <c r="G4055" s="183" t="s">
        <v>57</v>
      </c>
      <c r="H4055" s="186">
        <v>300000</v>
      </c>
      <c r="I4055" s="183" t="s">
        <v>19</v>
      </c>
      <c r="J4055" s="184"/>
      <c r="K4055" s="184"/>
      <c r="L4055" s="183">
        <v>2022</v>
      </c>
      <c r="M4055" s="184"/>
      <c r="N4055" s="183" t="s">
        <v>34</v>
      </c>
      <c r="O4055" s="184"/>
    </row>
    <row r="4056" spans="1:15" s="176" customFormat="1" ht="15" x14ac:dyDescent="0.15">
      <c r="A4056" s="183" t="s">
        <v>20</v>
      </c>
      <c r="B4056" s="183" t="s">
        <v>54</v>
      </c>
      <c r="C4056" s="184"/>
      <c r="D4056" s="184"/>
      <c r="E4056" s="184"/>
      <c r="F4056" s="185">
        <v>45153</v>
      </c>
      <c r="G4056" s="183" t="s">
        <v>56</v>
      </c>
      <c r="H4056" s="186">
        <v>840000</v>
      </c>
      <c r="I4056" s="183" t="s">
        <v>19</v>
      </c>
      <c r="J4056" s="184"/>
      <c r="K4056" s="184"/>
      <c r="L4056" s="183">
        <v>2022</v>
      </c>
      <c r="M4056" s="184"/>
      <c r="N4056" s="183" t="s">
        <v>34</v>
      </c>
      <c r="O4056" s="184"/>
    </row>
    <row r="4057" spans="1:15" s="176" customFormat="1" ht="15" x14ac:dyDescent="0.15">
      <c r="A4057" s="183" t="s">
        <v>20</v>
      </c>
      <c r="B4057" s="183" t="s">
        <v>54</v>
      </c>
      <c r="C4057" s="184"/>
      <c r="D4057" s="184"/>
      <c r="E4057" s="184"/>
      <c r="F4057" s="185">
        <v>45153</v>
      </c>
      <c r="G4057" s="183" t="s">
        <v>55</v>
      </c>
      <c r="H4057" s="186">
        <v>1160000</v>
      </c>
      <c r="I4057" s="183" t="s">
        <v>19</v>
      </c>
      <c r="J4057" s="184"/>
      <c r="K4057" s="184"/>
      <c r="L4057" s="183">
        <v>2022</v>
      </c>
      <c r="M4057" s="184"/>
      <c r="N4057" s="183" t="s">
        <v>34</v>
      </c>
      <c r="O4057" s="184"/>
    </row>
    <row r="4058" spans="1:15" s="176" customFormat="1" ht="15" x14ac:dyDescent="0.15">
      <c r="A4058" s="183" t="s">
        <v>20</v>
      </c>
      <c r="B4058" s="183" t="s">
        <v>54</v>
      </c>
      <c r="C4058" s="184"/>
      <c r="D4058" s="184"/>
      <c r="E4058" s="184"/>
      <c r="F4058" s="185">
        <v>45154</v>
      </c>
      <c r="G4058" s="183" t="s">
        <v>57</v>
      </c>
      <c r="H4058" s="186">
        <v>170000</v>
      </c>
      <c r="I4058" s="183" t="s">
        <v>19</v>
      </c>
      <c r="J4058" s="184"/>
      <c r="K4058" s="184"/>
      <c r="L4058" s="183">
        <v>2022</v>
      </c>
      <c r="M4058" s="184"/>
      <c r="N4058" s="183" t="s">
        <v>34</v>
      </c>
      <c r="O4058" s="184"/>
    </row>
    <row r="4059" spans="1:15" s="176" customFormat="1" ht="15" x14ac:dyDescent="0.15">
      <c r="A4059" s="183" t="s">
        <v>20</v>
      </c>
      <c r="B4059" s="183" t="s">
        <v>54</v>
      </c>
      <c r="C4059" s="184"/>
      <c r="D4059" s="184"/>
      <c r="E4059" s="184"/>
      <c r="F4059" s="185">
        <v>45154</v>
      </c>
      <c r="G4059" s="183" t="s">
        <v>55</v>
      </c>
      <c r="H4059" s="186">
        <v>1680000</v>
      </c>
      <c r="I4059" s="183" t="s">
        <v>19</v>
      </c>
      <c r="J4059" s="184"/>
      <c r="K4059" s="184"/>
      <c r="L4059" s="183">
        <v>2022</v>
      </c>
      <c r="M4059" s="184"/>
      <c r="N4059" s="183" t="s">
        <v>34</v>
      </c>
      <c r="O4059" s="184"/>
    </row>
    <row r="4060" spans="1:15" s="176" customFormat="1" ht="15" x14ac:dyDescent="0.15">
      <c r="A4060" s="183" t="s">
        <v>20</v>
      </c>
      <c r="B4060" s="183" t="s">
        <v>54</v>
      </c>
      <c r="C4060" s="184"/>
      <c r="D4060" s="184"/>
      <c r="E4060" s="184"/>
      <c r="F4060" s="185">
        <v>45154</v>
      </c>
      <c r="G4060" s="183" t="s">
        <v>56</v>
      </c>
      <c r="H4060" s="186">
        <v>130000</v>
      </c>
      <c r="I4060" s="183" t="s">
        <v>19</v>
      </c>
      <c r="J4060" s="184"/>
      <c r="K4060" s="184"/>
      <c r="L4060" s="183">
        <v>2022</v>
      </c>
      <c r="M4060" s="184"/>
      <c r="N4060" s="183" t="s">
        <v>34</v>
      </c>
      <c r="O4060" s="184"/>
    </row>
    <row r="4061" spans="1:15" s="176" customFormat="1" ht="15" x14ac:dyDescent="0.15">
      <c r="A4061" s="183" t="s">
        <v>20</v>
      </c>
      <c r="B4061" s="183" t="s">
        <v>54</v>
      </c>
      <c r="C4061" s="184"/>
      <c r="D4061" s="184"/>
      <c r="E4061" s="184"/>
      <c r="F4061" s="185">
        <v>45154</v>
      </c>
      <c r="G4061" s="183" t="s">
        <v>555</v>
      </c>
      <c r="H4061" s="186">
        <v>570000</v>
      </c>
      <c r="I4061" s="183" t="s">
        <v>19</v>
      </c>
      <c r="J4061" s="184"/>
      <c r="K4061" s="184"/>
      <c r="L4061" s="183">
        <v>2022</v>
      </c>
      <c r="M4061" s="184"/>
      <c r="N4061" s="183" t="s">
        <v>34</v>
      </c>
      <c r="O4061" s="184"/>
    </row>
    <row r="4062" spans="1:15" s="176" customFormat="1" ht="15" x14ac:dyDescent="0.15">
      <c r="A4062" s="183" t="s">
        <v>20</v>
      </c>
      <c r="B4062" s="183" t="s">
        <v>54</v>
      </c>
      <c r="C4062" s="184"/>
      <c r="D4062" s="184"/>
      <c r="E4062" s="184"/>
      <c r="F4062" s="185">
        <v>45155</v>
      </c>
      <c r="G4062" s="183" t="s">
        <v>61</v>
      </c>
      <c r="H4062" s="186">
        <v>50000</v>
      </c>
      <c r="I4062" s="183" t="s">
        <v>19</v>
      </c>
      <c r="J4062" s="184"/>
      <c r="K4062" s="184"/>
      <c r="L4062" s="183">
        <v>2022</v>
      </c>
      <c r="M4062" s="184"/>
      <c r="N4062" s="183" t="s">
        <v>34</v>
      </c>
      <c r="O4062" s="184"/>
    </row>
    <row r="4063" spans="1:15" s="176" customFormat="1" ht="15" x14ac:dyDescent="0.15">
      <c r="A4063" s="183" t="s">
        <v>20</v>
      </c>
      <c r="B4063" s="183" t="s">
        <v>54</v>
      </c>
      <c r="C4063" s="184"/>
      <c r="D4063" s="184"/>
      <c r="E4063" s="184"/>
      <c r="F4063" s="185">
        <v>45155</v>
      </c>
      <c r="G4063" s="183" t="s">
        <v>57</v>
      </c>
      <c r="H4063" s="186">
        <v>110000</v>
      </c>
      <c r="I4063" s="183" t="s">
        <v>19</v>
      </c>
      <c r="J4063" s="184"/>
      <c r="K4063" s="184"/>
      <c r="L4063" s="183">
        <v>2022</v>
      </c>
      <c r="M4063" s="184"/>
      <c r="N4063" s="183" t="s">
        <v>34</v>
      </c>
      <c r="O4063" s="184"/>
    </row>
    <row r="4064" spans="1:15" s="176" customFormat="1" ht="15" x14ac:dyDescent="0.15">
      <c r="A4064" s="183" t="s">
        <v>20</v>
      </c>
      <c r="B4064" s="183" t="s">
        <v>54</v>
      </c>
      <c r="C4064" s="184"/>
      <c r="D4064" s="184"/>
      <c r="E4064" s="184"/>
      <c r="F4064" s="185">
        <v>45155</v>
      </c>
      <c r="G4064" s="183" t="s">
        <v>555</v>
      </c>
      <c r="H4064" s="186">
        <v>820000</v>
      </c>
      <c r="I4064" s="183" t="s">
        <v>19</v>
      </c>
      <c r="J4064" s="184"/>
      <c r="K4064" s="184"/>
      <c r="L4064" s="183">
        <v>2022</v>
      </c>
      <c r="M4064" s="184"/>
      <c r="N4064" s="183" t="s">
        <v>34</v>
      </c>
      <c r="O4064" s="184"/>
    </row>
    <row r="4065" spans="1:15" s="176" customFormat="1" ht="15" x14ac:dyDescent="0.15">
      <c r="A4065" s="183" t="s">
        <v>20</v>
      </c>
      <c r="B4065" s="183" t="s">
        <v>54</v>
      </c>
      <c r="C4065" s="184"/>
      <c r="D4065" s="184"/>
      <c r="E4065" s="184"/>
      <c r="F4065" s="185">
        <v>45155</v>
      </c>
      <c r="G4065" s="183" t="s">
        <v>56</v>
      </c>
      <c r="H4065" s="186">
        <v>430000</v>
      </c>
      <c r="I4065" s="183" t="s">
        <v>19</v>
      </c>
      <c r="J4065" s="184"/>
      <c r="K4065" s="184"/>
      <c r="L4065" s="183">
        <v>2022</v>
      </c>
      <c r="M4065" s="184"/>
      <c r="N4065" s="183" t="s">
        <v>34</v>
      </c>
      <c r="O4065" s="184"/>
    </row>
    <row r="4066" spans="1:15" s="176" customFormat="1" ht="15" x14ac:dyDescent="0.15">
      <c r="A4066" s="183" t="s">
        <v>20</v>
      </c>
      <c r="B4066" s="183" t="s">
        <v>54</v>
      </c>
      <c r="C4066" s="184"/>
      <c r="D4066" s="184"/>
      <c r="E4066" s="184"/>
      <c r="F4066" s="185">
        <v>45155</v>
      </c>
      <c r="G4066" s="183" t="s">
        <v>55</v>
      </c>
      <c r="H4066" s="186">
        <v>3640000</v>
      </c>
      <c r="I4066" s="183" t="s">
        <v>19</v>
      </c>
      <c r="J4066" s="184"/>
      <c r="K4066" s="184"/>
      <c r="L4066" s="183">
        <v>2022</v>
      </c>
      <c r="M4066" s="184"/>
      <c r="N4066" s="183" t="s">
        <v>34</v>
      </c>
      <c r="O4066" s="184"/>
    </row>
    <row r="4067" spans="1:15" s="176" customFormat="1" ht="15" x14ac:dyDescent="0.15">
      <c r="A4067" s="183" t="s">
        <v>20</v>
      </c>
      <c r="B4067" s="183" t="s">
        <v>54</v>
      </c>
      <c r="C4067" s="184"/>
      <c r="D4067" s="184"/>
      <c r="E4067" s="184"/>
      <c r="F4067" s="185">
        <v>45156</v>
      </c>
      <c r="G4067" s="183" t="s">
        <v>57</v>
      </c>
      <c r="H4067" s="186">
        <v>240000</v>
      </c>
      <c r="I4067" s="183" t="s">
        <v>19</v>
      </c>
      <c r="J4067" s="184"/>
      <c r="K4067" s="184"/>
      <c r="L4067" s="183">
        <v>2022</v>
      </c>
      <c r="M4067" s="184"/>
      <c r="N4067" s="183" t="s">
        <v>34</v>
      </c>
      <c r="O4067" s="184"/>
    </row>
    <row r="4068" spans="1:15" s="176" customFormat="1" ht="15" x14ac:dyDescent="0.15">
      <c r="A4068" s="183" t="s">
        <v>20</v>
      </c>
      <c r="B4068" s="183" t="s">
        <v>54</v>
      </c>
      <c r="C4068" s="184"/>
      <c r="D4068" s="184"/>
      <c r="E4068" s="184"/>
      <c r="F4068" s="185">
        <v>45156</v>
      </c>
      <c r="G4068" s="183" t="s">
        <v>56</v>
      </c>
      <c r="H4068" s="186">
        <v>420000</v>
      </c>
      <c r="I4068" s="183" t="s">
        <v>19</v>
      </c>
      <c r="J4068" s="184"/>
      <c r="K4068" s="184"/>
      <c r="L4068" s="183">
        <v>2022</v>
      </c>
      <c r="M4068" s="184"/>
      <c r="N4068" s="183" t="s">
        <v>34</v>
      </c>
      <c r="O4068" s="184"/>
    </row>
    <row r="4069" spans="1:15" s="176" customFormat="1" ht="15" x14ac:dyDescent="0.15">
      <c r="A4069" s="183" t="s">
        <v>20</v>
      </c>
      <c r="B4069" s="183" t="s">
        <v>54</v>
      </c>
      <c r="C4069" s="184"/>
      <c r="D4069" s="184"/>
      <c r="E4069" s="184"/>
      <c r="F4069" s="185">
        <v>45156</v>
      </c>
      <c r="G4069" s="183" t="s">
        <v>555</v>
      </c>
      <c r="H4069" s="186">
        <v>190000</v>
      </c>
      <c r="I4069" s="183" t="s">
        <v>19</v>
      </c>
      <c r="J4069" s="184"/>
      <c r="K4069" s="184"/>
      <c r="L4069" s="183">
        <v>2022</v>
      </c>
      <c r="M4069" s="184"/>
      <c r="N4069" s="183" t="s">
        <v>34</v>
      </c>
      <c r="O4069" s="184"/>
    </row>
    <row r="4070" spans="1:15" s="176" customFormat="1" ht="15" x14ac:dyDescent="0.15">
      <c r="A4070" s="183" t="s">
        <v>20</v>
      </c>
      <c r="B4070" s="183" t="s">
        <v>54</v>
      </c>
      <c r="C4070" s="184"/>
      <c r="D4070" s="184"/>
      <c r="E4070" s="184"/>
      <c r="F4070" s="185">
        <v>45156</v>
      </c>
      <c r="G4070" s="183" t="s">
        <v>55</v>
      </c>
      <c r="H4070" s="186">
        <v>460000</v>
      </c>
      <c r="I4070" s="183" t="s">
        <v>19</v>
      </c>
      <c r="J4070" s="184"/>
      <c r="K4070" s="184"/>
      <c r="L4070" s="183">
        <v>2022</v>
      </c>
      <c r="M4070" s="184"/>
      <c r="N4070" s="183" t="s">
        <v>34</v>
      </c>
      <c r="O4070" s="184"/>
    </row>
    <row r="4071" spans="1:15" s="176" customFormat="1" ht="15" x14ac:dyDescent="0.15">
      <c r="A4071" s="183" t="s">
        <v>20</v>
      </c>
      <c r="B4071" s="183" t="s">
        <v>54</v>
      </c>
      <c r="C4071" s="184"/>
      <c r="D4071" s="184"/>
      <c r="E4071" s="184"/>
      <c r="F4071" s="185">
        <v>45156</v>
      </c>
      <c r="G4071" s="183" t="s">
        <v>61</v>
      </c>
      <c r="H4071" s="186">
        <v>10000</v>
      </c>
      <c r="I4071" s="183" t="s">
        <v>19</v>
      </c>
      <c r="J4071" s="184"/>
      <c r="K4071" s="184"/>
      <c r="L4071" s="183">
        <v>2022</v>
      </c>
      <c r="M4071" s="184"/>
      <c r="N4071" s="183" t="s">
        <v>34</v>
      </c>
      <c r="O4071" s="184"/>
    </row>
    <row r="4072" spans="1:15" s="176" customFormat="1" ht="15" x14ac:dyDescent="0.15">
      <c r="A4072" s="183" t="s">
        <v>20</v>
      </c>
      <c r="B4072" s="183" t="s">
        <v>54</v>
      </c>
      <c r="C4072" s="184"/>
      <c r="D4072" s="184"/>
      <c r="E4072" s="184"/>
      <c r="F4072" s="185">
        <v>45159</v>
      </c>
      <c r="G4072" s="183" t="s">
        <v>57</v>
      </c>
      <c r="H4072" s="186">
        <v>140000</v>
      </c>
      <c r="I4072" s="183" t="s">
        <v>19</v>
      </c>
      <c r="J4072" s="184"/>
      <c r="K4072" s="184"/>
      <c r="L4072" s="183">
        <v>2022</v>
      </c>
      <c r="M4072" s="184"/>
      <c r="N4072" s="183" t="s">
        <v>34</v>
      </c>
      <c r="O4072" s="184"/>
    </row>
    <row r="4073" spans="1:15" s="176" customFormat="1" ht="15" x14ac:dyDescent="0.15">
      <c r="A4073" s="183" t="s">
        <v>20</v>
      </c>
      <c r="B4073" s="183" t="s">
        <v>54</v>
      </c>
      <c r="C4073" s="184"/>
      <c r="D4073" s="184"/>
      <c r="E4073" s="184"/>
      <c r="F4073" s="185">
        <v>45159</v>
      </c>
      <c r="G4073" s="183" t="s">
        <v>58</v>
      </c>
      <c r="H4073" s="186">
        <v>100000</v>
      </c>
      <c r="I4073" s="183" t="s">
        <v>19</v>
      </c>
      <c r="J4073" s="184"/>
      <c r="K4073" s="184"/>
      <c r="L4073" s="183">
        <v>2022</v>
      </c>
      <c r="M4073" s="184"/>
      <c r="N4073" s="183" t="s">
        <v>34</v>
      </c>
      <c r="O4073" s="184"/>
    </row>
    <row r="4074" spans="1:15" s="176" customFormat="1" ht="15" x14ac:dyDescent="0.15">
      <c r="A4074" s="183" t="s">
        <v>20</v>
      </c>
      <c r="B4074" s="183" t="s">
        <v>54</v>
      </c>
      <c r="C4074" s="184"/>
      <c r="D4074" s="184"/>
      <c r="E4074" s="184"/>
      <c r="F4074" s="185">
        <v>45159</v>
      </c>
      <c r="G4074" s="183" t="s">
        <v>555</v>
      </c>
      <c r="H4074" s="186">
        <v>510000</v>
      </c>
      <c r="I4074" s="183" t="s">
        <v>19</v>
      </c>
      <c r="J4074" s="184"/>
      <c r="K4074" s="184"/>
      <c r="L4074" s="183">
        <v>2022</v>
      </c>
      <c r="M4074" s="184"/>
      <c r="N4074" s="183" t="s">
        <v>34</v>
      </c>
      <c r="O4074" s="184"/>
    </row>
    <row r="4075" spans="1:15" s="176" customFormat="1" ht="15" x14ac:dyDescent="0.15">
      <c r="A4075" s="183" t="s">
        <v>20</v>
      </c>
      <c r="B4075" s="183" t="s">
        <v>54</v>
      </c>
      <c r="C4075" s="184"/>
      <c r="D4075" s="184"/>
      <c r="E4075" s="184"/>
      <c r="F4075" s="185">
        <v>45159</v>
      </c>
      <c r="G4075" s="183" t="s">
        <v>55</v>
      </c>
      <c r="H4075" s="186">
        <v>450000</v>
      </c>
      <c r="I4075" s="183" t="s">
        <v>19</v>
      </c>
      <c r="J4075" s="184"/>
      <c r="K4075" s="184"/>
      <c r="L4075" s="183">
        <v>2022</v>
      </c>
      <c r="M4075" s="184"/>
      <c r="N4075" s="183" t="s">
        <v>34</v>
      </c>
      <c r="O4075" s="184"/>
    </row>
    <row r="4076" spans="1:15" s="176" customFormat="1" ht="15" x14ac:dyDescent="0.15">
      <c r="A4076" s="183" t="s">
        <v>20</v>
      </c>
      <c r="B4076" s="183" t="s">
        <v>54</v>
      </c>
      <c r="C4076" s="184"/>
      <c r="D4076" s="184"/>
      <c r="E4076" s="184"/>
      <c r="F4076" s="185">
        <v>45159</v>
      </c>
      <c r="G4076" s="183" t="s">
        <v>56</v>
      </c>
      <c r="H4076" s="186">
        <v>750000</v>
      </c>
      <c r="I4076" s="183" t="s">
        <v>19</v>
      </c>
      <c r="J4076" s="184"/>
      <c r="K4076" s="184"/>
      <c r="L4076" s="183">
        <v>2022</v>
      </c>
      <c r="M4076" s="184"/>
      <c r="N4076" s="183" t="s">
        <v>34</v>
      </c>
      <c r="O4076" s="184"/>
    </row>
    <row r="4077" spans="1:15" s="176" customFormat="1" ht="15" x14ac:dyDescent="0.15">
      <c r="A4077" s="183" t="s">
        <v>20</v>
      </c>
      <c r="B4077" s="183" t="s">
        <v>54</v>
      </c>
      <c r="C4077" s="184"/>
      <c r="D4077" s="184"/>
      <c r="E4077" s="184"/>
      <c r="F4077" s="185">
        <v>45159</v>
      </c>
      <c r="G4077" s="183" t="s">
        <v>59</v>
      </c>
      <c r="H4077" s="186">
        <v>90000</v>
      </c>
      <c r="I4077" s="183" t="s">
        <v>19</v>
      </c>
      <c r="J4077" s="184"/>
      <c r="K4077" s="184"/>
      <c r="L4077" s="183">
        <v>2022</v>
      </c>
      <c r="M4077" s="184"/>
      <c r="N4077" s="183" t="s">
        <v>34</v>
      </c>
      <c r="O4077" s="184"/>
    </row>
    <row r="4078" spans="1:15" s="176" customFormat="1" ht="15" x14ac:dyDescent="0.15">
      <c r="A4078" s="183" t="s">
        <v>20</v>
      </c>
      <c r="B4078" s="183" t="s">
        <v>54</v>
      </c>
      <c r="C4078" s="184"/>
      <c r="D4078" s="184"/>
      <c r="E4078" s="184"/>
      <c r="F4078" s="185">
        <v>45160</v>
      </c>
      <c r="G4078" s="183" t="s">
        <v>56</v>
      </c>
      <c r="H4078" s="186">
        <v>720000</v>
      </c>
      <c r="I4078" s="183" t="s">
        <v>19</v>
      </c>
      <c r="J4078" s="184"/>
      <c r="K4078" s="184"/>
      <c r="L4078" s="183">
        <v>2022</v>
      </c>
      <c r="M4078" s="184"/>
      <c r="N4078" s="183" t="s">
        <v>34</v>
      </c>
      <c r="O4078" s="184"/>
    </row>
    <row r="4079" spans="1:15" s="176" customFormat="1" ht="15" x14ac:dyDescent="0.15">
      <c r="A4079" s="183" t="s">
        <v>20</v>
      </c>
      <c r="B4079" s="183" t="s">
        <v>54</v>
      </c>
      <c r="C4079" s="184"/>
      <c r="D4079" s="184"/>
      <c r="E4079" s="184"/>
      <c r="F4079" s="185">
        <v>45160</v>
      </c>
      <c r="G4079" s="183" t="s">
        <v>57</v>
      </c>
      <c r="H4079" s="186">
        <v>210000</v>
      </c>
      <c r="I4079" s="183" t="s">
        <v>19</v>
      </c>
      <c r="J4079" s="184"/>
      <c r="K4079" s="184"/>
      <c r="L4079" s="183">
        <v>2022</v>
      </c>
      <c r="M4079" s="184"/>
      <c r="N4079" s="183" t="s">
        <v>34</v>
      </c>
      <c r="O4079" s="184"/>
    </row>
    <row r="4080" spans="1:15" s="176" customFormat="1" ht="15" x14ac:dyDescent="0.15">
      <c r="A4080" s="183" t="s">
        <v>20</v>
      </c>
      <c r="B4080" s="183" t="s">
        <v>54</v>
      </c>
      <c r="C4080" s="184"/>
      <c r="D4080" s="184"/>
      <c r="E4080" s="184"/>
      <c r="F4080" s="185">
        <v>45160</v>
      </c>
      <c r="G4080" s="183" t="s">
        <v>58</v>
      </c>
      <c r="H4080" s="186">
        <v>40000</v>
      </c>
      <c r="I4080" s="183" t="s">
        <v>19</v>
      </c>
      <c r="J4080" s="184"/>
      <c r="K4080" s="184"/>
      <c r="L4080" s="183">
        <v>2022</v>
      </c>
      <c r="M4080" s="184"/>
      <c r="N4080" s="183" t="s">
        <v>34</v>
      </c>
      <c r="O4080" s="184"/>
    </row>
    <row r="4081" spans="1:15" s="176" customFormat="1" ht="15" x14ac:dyDescent="0.15">
      <c r="A4081" s="183" t="s">
        <v>20</v>
      </c>
      <c r="B4081" s="183" t="s">
        <v>54</v>
      </c>
      <c r="C4081" s="184"/>
      <c r="D4081" s="184"/>
      <c r="E4081" s="184"/>
      <c r="F4081" s="185">
        <v>45160</v>
      </c>
      <c r="G4081" s="183" t="s">
        <v>555</v>
      </c>
      <c r="H4081" s="186">
        <v>360000</v>
      </c>
      <c r="I4081" s="183" t="s">
        <v>19</v>
      </c>
      <c r="J4081" s="184"/>
      <c r="K4081" s="184"/>
      <c r="L4081" s="183">
        <v>2022</v>
      </c>
      <c r="M4081" s="184"/>
      <c r="N4081" s="183" t="s">
        <v>34</v>
      </c>
      <c r="O4081" s="184"/>
    </row>
    <row r="4082" spans="1:15" s="176" customFormat="1" ht="15" x14ac:dyDescent="0.15">
      <c r="A4082" s="183" t="s">
        <v>20</v>
      </c>
      <c r="B4082" s="183" t="s">
        <v>54</v>
      </c>
      <c r="C4082" s="184"/>
      <c r="D4082" s="184"/>
      <c r="E4082" s="184"/>
      <c r="F4082" s="185">
        <v>45160</v>
      </c>
      <c r="G4082" s="183" t="s">
        <v>55</v>
      </c>
      <c r="H4082" s="186">
        <v>1230000</v>
      </c>
      <c r="I4082" s="183" t="s">
        <v>19</v>
      </c>
      <c r="J4082" s="184"/>
      <c r="K4082" s="184"/>
      <c r="L4082" s="183">
        <v>2022</v>
      </c>
      <c r="M4082" s="184"/>
      <c r="N4082" s="183" t="s">
        <v>34</v>
      </c>
      <c r="O4082" s="184"/>
    </row>
    <row r="4083" spans="1:15" s="176" customFormat="1" ht="15" x14ac:dyDescent="0.15">
      <c r="A4083" s="183" t="s">
        <v>20</v>
      </c>
      <c r="B4083" s="183" t="s">
        <v>54</v>
      </c>
      <c r="C4083" s="184"/>
      <c r="D4083" s="184"/>
      <c r="E4083" s="184"/>
      <c r="F4083" s="185">
        <v>45161</v>
      </c>
      <c r="G4083" s="183" t="s">
        <v>55</v>
      </c>
      <c r="H4083" s="186">
        <v>3760000</v>
      </c>
      <c r="I4083" s="183" t="s">
        <v>19</v>
      </c>
      <c r="J4083" s="184"/>
      <c r="K4083" s="184"/>
      <c r="L4083" s="183">
        <v>2022</v>
      </c>
      <c r="M4083" s="184"/>
      <c r="N4083" s="183" t="s">
        <v>34</v>
      </c>
      <c r="O4083" s="184"/>
    </row>
    <row r="4084" spans="1:15" s="176" customFormat="1" ht="15" x14ac:dyDescent="0.15">
      <c r="A4084" s="183" t="s">
        <v>20</v>
      </c>
      <c r="B4084" s="183" t="s">
        <v>54</v>
      </c>
      <c r="C4084" s="184"/>
      <c r="D4084" s="184"/>
      <c r="E4084" s="184"/>
      <c r="F4084" s="185">
        <v>45161</v>
      </c>
      <c r="G4084" s="183" t="s">
        <v>555</v>
      </c>
      <c r="H4084" s="186">
        <v>170000</v>
      </c>
      <c r="I4084" s="183" t="s">
        <v>19</v>
      </c>
      <c r="J4084" s="184"/>
      <c r="K4084" s="184"/>
      <c r="L4084" s="183">
        <v>2022</v>
      </c>
      <c r="M4084" s="184"/>
      <c r="N4084" s="183" t="s">
        <v>34</v>
      </c>
      <c r="O4084" s="184"/>
    </row>
    <row r="4085" spans="1:15" s="176" customFormat="1" ht="15" x14ac:dyDescent="0.15">
      <c r="A4085" s="183" t="s">
        <v>20</v>
      </c>
      <c r="B4085" s="183" t="s">
        <v>54</v>
      </c>
      <c r="C4085" s="184"/>
      <c r="D4085" s="184"/>
      <c r="E4085" s="184"/>
      <c r="F4085" s="185">
        <v>45161</v>
      </c>
      <c r="G4085" s="183" t="s">
        <v>56</v>
      </c>
      <c r="H4085" s="186">
        <v>250000</v>
      </c>
      <c r="I4085" s="183" t="s">
        <v>19</v>
      </c>
      <c r="J4085" s="184"/>
      <c r="K4085" s="184"/>
      <c r="L4085" s="183">
        <v>2022</v>
      </c>
      <c r="M4085" s="184"/>
      <c r="N4085" s="183" t="s">
        <v>34</v>
      </c>
      <c r="O4085" s="184"/>
    </row>
    <row r="4086" spans="1:15" s="176" customFormat="1" ht="15" x14ac:dyDescent="0.15">
      <c r="A4086" s="183" t="s">
        <v>20</v>
      </c>
      <c r="B4086" s="183" t="s">
        <v>54</v>
      </c>
      <c r="C4086" s="184"/>
      <c r="D4086" s="184"/>
      <c r="E4086" s="184"/>
      <c r="F4086" s="185">
        <v>45161</v>
      </c>
      <c r="G4086" s="183" t="s">
        <v>57</v>
      </c>
      <c r="H4086" s="186">
        <v>110000</v>
      </c>
      <c r="I4086" s="183" t="s">
        <v>19</v>
      </c>
      <c r="J4086" s="184"/>
      <c r="K4086" s="184"/>
      <c r="L4086" s="183">
        <v>2022</v>
      </c>
      <c r="M4086" s="184"/>
      <c r="N4086" s="183" t="s">
        <v>34</v>
      </c>
      <c r="O4086" s="184"/>
    </row>
    <row r="4087" spans="1:15" s="176" customFormat="1" ht="15" x14ac:dyDescent="0.15">
      <c r="A4087" s="183" t="s">
        <v>20</v>
      </c>
      <c r="B4087" s="183" t="s">
        <v>54</v>
      </c>
      <c r="C4087" s="184"/>
      <c r="D4087" s="184"/>
      <c r="E4087" s="184"/>
      <c r="F4087" s="185">
        <v>45161</v>
      </c>
      <c r="G4087" s="183" t="s">
        <v>58</v>
      </c>
      <c r="H4087" s="186">
        <v>80000</v>
      </c>
      <c r="I4087" s="183" t="s">
        <v>19</v>
      </c>
      <c r="J4087" s="184"/>
      <c r="K4087" s="184"/>
      <c r="L4087" s="183">
        <v>2022</v>
      </c>
      <c r="M4087" s="184"/>
      <c r="N4087" s="183" t="s">
        <v>34</v>
      </c>
      <c r="O4087" s="184"/>
    </row>
    <row r="4088" spans="1:15" s="176" customFormat="1" ht="15" x14ac:dyDescent="0.15">
      <c r="A4088" s="183" t="s">
        <v>20</v>
      </c>
      <c r="B4088" s="183" t="s">
        <v>54</v>
      </c>
      <c r="C4088" s="184"/>
      <c r="D4088" s="184"/>
      <c r="E4088" s="184"/>
      <c r="F4088" s="185">
        <v>45162</v>
      </c>
      <c r="G4088" s="183" t="s">
        <v>555</v>
      </c>
      <c r="H4088" s="186">
        <v>290000</v>
      </c>
      <c r="I4088" s="183" t="s">
        <v>19</v>
      </c>
      <c r="J4088" s="184"/>
      <c r="K4088" s="184"/>
      <c r="L4088" s="183">
        <v>2022</v>
      </c>
      <c r="M4088" s="184"/>
      <c r="N4088" s="183" t="s">
        <v>34</v>
      </c>
      <c r="O4088" s="184"/>
    </row>
    <row r="4089" spans="1:15" s="176" customFormat="1" ht="15" x14ac:dyDescent="0.15">
      <c r="A4089" s="183" t="s">
        <v>20</v>
      </c>
      <c r="B4089" s="183" t="s">
        <v>54</v>
      </c>
      <c r="C4089" s="184"/>
      <c r="D4089" s="184"/>
      <c r="E4089" s="184"/>
      <c r="F4089" s="185">
        <v>45162</v>
      </c>
      <c r="G4089" s="183" t="s">
        <v>58</v>
      </c>
      <c r="H4089" s="186">
        <v>80000</v>
      </c>
      <c r="I4089" s="183" t="s">
        <v>19</v>
      </c>
      <c r="J4089" s="184"/>
      <c r="K4089" s="184"/>
      <c r="L4089" s="183">
        <v>2022</v>
      </c>
      <c r="M4089" s="184"/>
      <c r="N4089" s="183" t="s">
        <v>34</v>
      </c>
      <c r="O4089" s="184"/>
    </row>
    <row r="4090" spans="1:15" s="176" customFormat="1" ht="15" x14ac:dyDescent="0.15">
      <c r="A4090" s="183" t="s">
        <v>20</v>
      </c>
      <c r="B4090" s="183" t="s">
        <v>54</v>
      </c>
      <c r="C4090" s="184"/>
      <c r="D4090" s="184"/>
      <c r="E4090" s="184"/>
      <c r="F4090" s="185">
        <v>45162</v>
      </c>
      <c r="G4090" s="183" t="s">
        <v>57</v>
      </c>
      <c r="H4090" s="186">
        <v>220000</v>
      </c>
      <c r="I4090" s="183" t="s">
        <v>19</v>
      </c>
      <c r="J4090" s="184"/>
      <c r="K4090" s="184"/>
      <c r="L4090" s="183">
        <v>2022</v>
      </c>
      <c r="M4090" s="184"/>
      <c r="N4090" s="183" t="s">
        <v>34</v>
      </c>
      <c r="O4090" s="184"/>
    </row>
    <row r="4091" spans="1:15" s="176" customFormat="1" ht="15" x14ac:dyDescent="0.15">
      <c r="A4091" s="183" t="s">
        <v>20</v>
      </c>
      <c r="B4091" s="183" t="s">
        <v>54</v>
      </c>
      <c r="C4091" s="184"/>
      <c r="D4091" s="184"/>
      <c r="E4091" s="184"/>
      <c r="F4091" s="185">
        <v>45162</v>
      </c>
      <c r="G4091" s="183" t="s">
        <v>56</v>
      </c>
      <c r="H4091" s="186">
        <v>320000</v>
      </c>
      <c r="I4091" s="183" t="s">
        <v>19</v>
      </c>
      <c r="J4091" s="184"/>
      <c r="K4091" s="184"/>
      <c r="L4091" s="183">
        <v>2022</v>
      </c>
      <c r="M4091" s="184"/>
      <c r="N4091" s="183" t="s">
        <v>34</v>
      </c>
      <c r="O4091" s="184"/>
    </row>
    <row r="4092" spans="1:15" s="176" customFormat="1" ht="15" x14ac:dyDescent="0.15">
      <c r="A4092" s="183" t="s">
        <v>20</v>
      </c>
      <c r="B4092" s="183" t="s">
        <v>54</v>
      </c>
      <c r="C4092" s="184"/>
      <c r="D4092" s="184"/>
      <c r="E4092" s="184"/>
      <c r="F4092" s="185">
        <v>45162</v>
      </c>
      <c r="G4092" s="183" t="s">
        <v>55</v>
      </c>
      <c r="H4092" s="186">
        <v>1110000</v>
      </c>
      <c r="I4092" s="183" t="s">
        <v>19</v>
      </c>
      <c r="J4092" s="184"/>
      <c r="K4092" s="184"/>
      <c r="L4092" s="183">
        <v>2022</v>
      </c>
      <c r="M4092" s="184"/>
      <c r="N4092" s="183" t="s">
        <v>34</v>
      </c>
      <c r="O4092" s="184"/>
    </row>
    <row r="4093" spans="1:15" s="176" customFormat="1" ht="15" x14ac:dyDescent="0.15">
      <c r="A4093" s="183" t="s">
        <v>20</v>
      </c>
      <c r="B4093" s="183" t="s">
        <v>54</v>
      </c>
      <c r="C4093" s="184"/>
      <c r="D4093" s="184"/>
      <c r="E4093" s="184"/>
      <c r="F4093" s="185">
        <v>45163</v>
      </c>
      <c r="G4093" s="183" t="s">
        <v>56</v>
      </c>
      <c r="H4093" s="186">
        <v>590000</v>
      </c>
      <c r="I4093" s="183" t="s">
        <v>19</v>
      </c>
      <c r="J4093" s="184"/>
      <c r="K4093" s="184"/>
      <c r="L4093" s="183">
        <v>2022</v>
      </c>
      <c r="M4093" s="184"/>
      <c r="N4093" s="183" t="s">
        <v>34</v>
      </c>
      <c r="O4093" s="184"/>
    </row>
    <row r="4094" spans="1:15" s="176" customFormat="1" ht="15" x14ac:dyDescent="0.15">
      <c r="A4094" s="183" t="s">
        <v>20</v>
      </c>
      <c r="B4094" s="183" t="s">
        <v>54</v>
      </c>
      <c r="C4094" s="184"/>
      <c r="D4094" s="184"/>
      <c r="E4094" s="184"/>
      <c r="F4094" s="185">
        <v>45163</v>
      </c>
      <c r="G4094" s="183" t="s">
        <v>57</v>
      </c>
      <c r="H4094" s="186">
        <v>340000</v>
      </c>
      <c r="I4094" s="183" t="s">
        <v>19</v>
      </c>
      <c r="J4094" s="184"/>
      <c r="K4094" s="184"/>
      <c r="L4094" s="183">
        <v>2022</v>
      </c>
      <c r="M4094" s="184"/>
      <c r="N4094" s="183" t="s">
        <v>34</v>
      </c>
      <c r="O4094" s="184"/>
    </row>
    <row r="4095" spans="1:15" s="176" customFormat="1" ht="15" x14ac:dyDescent="0.15">
      <c r="A4095" s="183" t="s">
        <v>20</v>
      </c>
      <c r="B4095" s="183" t="s">
        <v>54</v>
      </c>
      <c r="C4095" s="184"/>
      <c r="D4095" s="184"/>
      <c r="E4095" s="184"/>
      <c r="F4095" s="185">
        <v>45163</v>
      </c>
      <c r="G4095" s="183" t="s">
        <v>555</v>
      </c>
      <c r="H4095" s="186">
        <v>610000</v>
      </c>
      <c r="I4095" s="183" t="s">
        <v>19</v>
      </c>
      <c r="J4095" s="184"/>
      <c r="K4095" s="184"/>
      <c r="L4095" s="183">
        <v>2022</v>
      </c>
      <c r="M4095" s="184"/>
      <c r="N4095" s="183" t="s">
        <v>34</v>
      </c>
      <c r="O4095" s="184"/>
    </row>
    <row r="4096" spans="1:15" s="176" customFormat="1" ht="15" x14ac:dyDescent="0.15">
      <c r="A4096" s="183" t="s">
        <v>20</v>
      </c>
      <c r="B4096" s="183" t="s">
        <v>54</v>
      </c>
      <c r="C4096" s="184"/>
      <c r="D4096" s="184"/>
      <c r="E4096" s="184"/>
      <c r="F4096" s="185">
        <v>45166</v>
      </c>
      <c r="G4096" s="183" t="s">
        <v>57</v>
      </c>
      <c r="H4096" s="186">
        <v>230000</v>
      </c>
      <c r="I4096" s="183" t="s">
        <v>19</v>
      </c>
      <c r="J4096" s="184"/>
      <c r="K4096" s="184"/>
      <c r="L4096" s="183">
        <v>2022</v>
      </c>
      <c r="M4096" s="184"/>
      <c r="N4096" s="183" t="s">
        <v>34</v>
      </c>
      <c r="O4096" s="184"/>
    </row>
    <row r="4097" spans="1:15" s="176" customFormat="1" ht="15" x14ac:dyDescent="0.15">
      <c r="A4097" s="183" t="s">
        <v>20</v>
      </c>
      <c r="B4097" s="183" t="s">
        <v>54</v>
      </c>
      <c r="C4097" s="184"/>
      <c r="D4097" s="184"/>
      <c r="E4097" s="184"/>
      <c r="F4097" s="185">
        <v>45166</v>
      </c>
      <c r="G4097" s="183" t="s">
        <v>56</v>
      </c>
      <c r="H4097" s="186">
        <v>680000</v>
      </c>
      <c r="I4097" s="183" t="s">
        <v>19</v>
      </c>
      <c r="J4097" s="184"/>
      <c r="K4097" s="184"/>
      <c r="L4097" s="183">
        <v>2022</v>
      </c>
      <c r="M4097" s="184"/>
      <c r="N4097" s="183" t="s">
        <v>34</v>
      </c>
      <c r="O4097" s="184"/>
    </row>
    <row r="4098" spans="1:15" s="176" customFormat="1" ht="15" x14ac:dyDescent="0.15">
      <c r="A4098" s="183" t="s">
        <v>20</v>
      </c>
      <c r="B4098" s="183" t="s">
        <v>54</v>
      </c>
      <c r="C4098" s="184"/>
      <c r="D4098" s="184"/>
      <c r="E4098" s="184"/>
      <c r="F4098" s="185">
        <v>45166</v>
      </c>
      <c r="G4098" s="183" t="s">
        <v>555</v>
      </c>
      <c r="H4098" s="186">
        <v>190000</v>
      </c>
      <c r="I4098" s="183" t="s">
        <v>19</v>
      </c>
      <c r="J4098" s="184"/>
      <c r="K4098" s="184"/>
      <c r="L4098" s="183">
        <v>2022</v>
      </c>
      <c r="M4098" s="184"/>
      <c r="N4098" s="183" t="s">
        <v>34</v>
      </c>
      <c r="O4098" s="184"/>
    </row>
    <row r="4099" spans="1:15" s="176" customFormat="1" ht="15" x14ac:dyDescent="0.15">
      <c r="A4099" s="183" t="s">
        <v>20</v>
      </c>
      <c r="B4099" s="183" t="s">
        <v>54</v>
      </c>
      <c r="C4099" s="184"/>
      <c r="D4099" s="184"/>
      <c r="E4099" s="184"/>
      <c r="F4099" s="185">
        <v>45166</v>
      </c>
      <c r="G4099" s="183" t="s">
        <v>55</v>
      </c>
      <c r="H4099" s="186">
        <v>270000</v>
      </c>
      <c r="I4099" s="183" t="s">
        <v>19</v>
      </c>
      <c r="J4099" s="184"/>
      <c r="K4099" s="184"/>
      <c r="L4099" s="183">
        <v>2022</v>
      </c>
      <c r="M4099" s="184"/>
      <c r="N4099" s="183" t="s">
        <v>34</v>
      </c>
      <c r="O4099" s="184"/>
    </row>
    <row r="4100" spans="1:15" s="176" customFormat="1" ht="15" x14ac:dyDescent="0.15">
      <c r="A4100" s="183" t="s">
        <v>20</v>
      </c>
      <c r="B4100" s="183" t="s">
        <v>54</v>
      </c>
      <c r="C4100" s="184"/>
      <c r="D4100" s="184"/>
      <c r="E4100" s="184"/>
      <c r="F4100" s="185">
        <v>45167</v>
      </c>
      <c r="G4100" s="183" t="s">
        <v>55</v>
      </c>
      <c r="H4100" s="186">
        <v>430000</v>
      </c>
      <c r="I4100" s="183" t="s">
        <v>19</v>
      </c>
      <c r="J4100" s="184"/>
      <c r="K4100" s="184"/>
      <c r="L4100" s="183">
        <v>2022</v>
      </c>
      <c r="M4100" s="184"/>
      <c r="N4100" s="183" t="s">
        <v>34</v>
      </c>
      <c r="O4100" s="184"/>
    </row>
    <row r="4101" spans="1:15" s="176" customFormat="1" ht="15" x14ac:dyDescent="0.15">
      <c r="A4101" s="183" t="s">
        <v>20</v>
      </c>
      <c r="B4101" s="183" t="s">
        <v>54</v>
      </c>
      <c r="C4101" s="184"/>
      <c r="D4101" s="184"/>
      <c r="E4101" s="184"/>
      <c r="F4101" s="185">
        <v>45167</v>
      </c>
      <c r="G4101" s="183" t="s">
        <v>555</v>
      </c>
      <c r="H4101" s="186">
        <v>240000</v>
      </c>
      <c r="I4101" s="183" t="s">
        <v>19</v>
      </c>
      <c r="J4101" s="184"/>
      <c r="K4101" s="184"/>
      <c r="L4101" s="183">
        <v>2022</v>
      </c>
      <c r="M4101" s="184"/>
      <c r="N4101" s="183" t="s">
        <v>34</v>
      </c>
      <c r="O4101" s="184"/>
    </row>
    <row r="4102" spans="1:15" s="176" customFormat="1" ht="15" x14ac:dyDescent="0.15">
      <c r="A4102" s="183" t="s">
        <v>20</v>
      </c>
      <c r="B4102" s="183" t="s">
        <v>54</v>
      </c>
      <c r="C4102" s="184"/>
      <c r="D4102" s="184"/>
      <c r="E4102" s="184"/>
      <c r="F4102" s="185">
        <v>45167</v>
      </c>
      <c r="G4102" s="183" t="s">
        <v>56</v>
      </c>
      <c r="H4102" s="186">
        <v>610000</v>
      </c>
      <c r="I4102" s="183" t="s">
        <v>19</v>
      </c>
      <c r="J4102" s="184"/>
      <c r="K4102" s="184"/>
      <c r="L4102" s="183">
        <v>2022</v>
      </c>
      <c r="M4102" s="184"/>
      <c r="N4102" s="183" t="s">
        <v>34</v>
      </c>
      <c r="O4102" s="184"/>
    </row>
    <row r="4103" spans="1:15" s="176" customFormat="1" ht="15" x14ac:dyDescent="0.15">
      <c r="A4103" s="183" t="s">
        <v>20</v>
      </c>
      <c r="B4103" s="183" t="s">
        <v>54</v>
      </c>
      <c r="C4103" s="184"/>
      <c r="D4103" s="184"/>
      <c r="E4103" s="184"/>
      <c r="F4103" s="185">
        <v>45167</v>
      </c>
      <c r="G4103" s="183" t="s">
        <v>57</v>
      </c>
      <c r="H4103" s="186">
        <v>10000</v>
      </c>
      <c r="I4103" s="183" t="s">
        <v>19</v>
      </c>
      <c r="J4103" s="184"/>
      <c r="K4103" s="184"/>
      <c r="L4103" s="183">
        <v>2022</v>
      </c>
      <c r="M4103" s="184"/>
      <c r="N4103" s="183" t="s">
        <v>34</v>
      </c>
      <c r="O4103" s="184"/>
    </row>
    <row r="4104" spans="1:15" s="176" customFormat="1" ht="15" x14ac:dyDescent="0.15">
      <c r="A4104" s="183" t="s">
        <v>20</v>
      </c>
      <c r="B4104" s="183" t="s">
        <v>54</v>
      </c>
      <c r="C4104" s="184"/>
      <c r="D4104" s="184"/>
      <c r="E4104" s="184"/>
      <c r="F4104" s="185">
        <v>45168</v>
      </c>
      <c r="G4104" s="183" t="s">
        <v>55</v>
      </c>
      <c r="H4104" s="186">
        <v>1340000</v>
      </c>
      <c r="I4104" s="183" t="s">
        <v>19</v>
      </c>
      <c r="J4104" s="184"/>
      <c r="K4104" s="184"/>
      <c r="L4104" s="183">
        <v>2022</v>
      </c>
      <c r="M4104" s="184"/>
      <c r="N4104" s="183" t="s">
        <v>34</v>
      </c>
      <c r="O4104" s="184"/>
    </row>
    <row r="4105" spans="1:15" s="176" customFormat="1" ht="15" x14ac:dyDescent="0.15">
      <c r="A4105" s="183" t="s">
        <v>20</v>
      </c>
      <c r="B4105" s="183" t="s">
        <v>54</v>
      </c>
      <c r="C4105" s="184"/>
      <c r="D4105" s="184"/>
      <c r="E4105" s="184"/>
      <c r="F4105" s="185">
        <v>45168</v>
      </c>
      <c r="G4105" s="183" t="s">
        <v>56</v>
      </c>
      <c r="H4105" s="186">
        <v>230000</v>
      </c>
      <c r="I4105" s="183" t="s">
        <v>19</v>
      </c>
      <c r="J4105" s="184"/>
      <c r="K4105" s="184"/>
      <c r="L4105" s="183">
        <v>2022</v>
      </c>
      <c r="M4105" s="184"/>
      <c r="N4105" s="183" t="s">
        <v>34</v>
      </c>
      <c r="O4105" s="184"/>
    </row>
    <row r="4106" spans="1:15" s="176" customFormat="1" ht="15" x14ac:dyDescent="0.15">
      <c r="A4106" s="183" t="s">
        <v>20</v>
      </c>
      <c r="B4106" s="183" t="s">
        <v>54</v>
      </c>
      <c r="C4106" s="184"/>
      <c r="D4106" s="184"/>
      <c r="E4106" s="184"/>
      <c r="F4106" s="185">
        <v>45168</v>
      </c>
      <c r="G4106" s="183" t="s">
        <v>555</v>
      </c>
      <c r="H4106" s="186">
        <v>330000</v>
      </c>
      <c r="I4106" s="183" t="s">
        <v>19</v>
      </c>
      <c r="J4106" s="184"/>
      <c r="K4106" s="184"/>
      <c r="L4106" s="183">
        <v>2022</v>
      </c>
      <c r="M4106" s="184"/>
      <c r="N4106" s="183" t="s">
        <v>34</v>
      </c>
      <c r="O4106" s="184"/>
    </row>
    <row r="4107" spans="1:15" s="176" customFormat="1" ht="15" x14ac:dyDescent="0.15">
      <c r="A4107" s="183" t="s">
        <v>20</v>
      </c>
      <c r="B4107" s="183" t="s">
        <v>54</v>
      </c>
      <c r="C4107" s="184"/>
      <c r="D4107" s="184"/>
      <c r="E4107" s="184"/>
      <c r="F4107" s="185">
        <v>45168</v>
      </c>
      <c r="G4107" s="183" t="s">
        <v>57</v>
      </c>
      <c r="H4107" s="186">
        <v>100000</v>
      </c>
      <c r="I4107" s="183" t="s">
        <v>19</v>
      </c>
      <c r="J4107" s="184"/>
      <c r="K4107" s="184"/>
      <c r="L4107" s="183">
        <v>2022</v>
      </c>
      <c r="M4107" s="184"/>
      <c r="N4107" s="183" t="s">
        <v>34</v>
      </c>
      <c r="O4107" s="184"/>
    </row>
    <row r="4108" spans="1:15" s="176" customFormat="1" ht="15" x14ac:dyDescent="0.15">
      <c r="A4108" s="183" t="s">
        <v>20</v>
      </c>
      <c r="B4108" s="183" t="s">
        <v>54</v>
      </c>
      <c r="C4108" s="184"/>
      <c r="D4108" s="184"/>
      <c r="E4108" s="184"/>
      <c r="F4108" s="185">
        <v>45169</v>
      </c>
      <c r="G4108" s="183" t="s">
        <v>55</v>
      </c>
      <c r="H4108" s="186">
        <v>780000</v>
      </c>
      <c r="I4108" s="183" t="s">
        <v>19</v>
      </c>
      <c r="J4108" s="184"/>
      <c r="K4108" s="184"/>
      <c r="L4108" s="183">
        <v>2022</v>
      </c>
      <c r="M4108" s="184"/>
      <c r="N4108" s="183" t="s">
        <v>34</v>
      </c>
      <c r="O4108" s="184"/>
    </row>
    <row r="4109" spans="1:15" s="176" customFormat="1" ht="15" x14ac:dyDescent="0.15">
      <c r="A4109" s="183" t="s">
        <v>20</v>
      </c>
      <c r="B4109" s="183" t="s">
        <v>54</v>
      </c>
      <c r="C4109" s="184"/>
      <c r="D4109" s="184"/>
      <c r="E4109" s="184"/>
      <c r="F4109" s="185">
        <v>45169</v>
      </c>
      <c r="G4109" s="183" t="s">
        <v>56</v>
      </c>
      <c r="H4109" s="186">
        <v>270000</v>
      </c>
      <c r="I4109" s="183" t="s">
        <v>19</v>
      </c>
      <c r="J4109" s="184"/>
      <c r="K4109" s="184"/>
      <c r="L4109" s="183">
        <v>2022</v>
      </c>
      <c r="M4109" s="184"/>
      <c r="N4109" s="183" t="s">
        <v>34</v>
      </c>
      <c r="O4109" s="184"/>
    </row>
    <row r="4110" spans="1:15" s="176" customFormat="1" ht="15" x14ac:dyDescent="0.15">
      <c r="A4110" s="183" t="s">
        <v>20</v>
      </c>
      <c r="B4110" s="183" t="s">
        <v>54</v>
      </c>
      <c r="C4110" s="184"/>
      <c r="D4110" s="184"/>
      <c r="E4110" s="184"/>
      <c r="F4110" s="185">
        <v>45169</v>
      </c>
      <c r="G4110" s="183" t="s">
        <v>57</v>
      </c>
      <c r="H4110" s="186">
        <v>150000</v>
      </c>
      <c r="I4110" s="183" t="s">
        <v>19</v>
      </c>
      <c r="J4110" s="184"/>
      <c r="K4110" s="184"/>
      <c r="L4110" s="183">
        <v>2022</v>
      </c>
      <c r="M4110" s="184"/>
      <c r="N4110" s="183" t="s">
        <v>34</v>
      </c>
      <c r="O4110" s="184"/>
    </row>
    <row r="4111" spans="1:15" s="176" customFormat="1" ht="15" x14ac:dyDescent="0.15">
      <c r="A4111" s="183" t="s">
        <v>20</v>
      </c>
      <c r="B4111" s="183" t="s">
        <v>54</v>
      </c>
      <c r="C4111" s="184"/>
      <c r="D4111" s="184"/>
      <c r="E4111" s="184"/>
      <c r="F4111" s="185">
        <v>45169</v>
      </c>
      <c r="G4111" s="183" t="s">
        <v>58</v>
      </c>
      <c r="H4111" s="186">
        <v>40000</v>
      </c>
      <c r="I4111" s="183" t="s">
        <v>19</v>
      </c>
      <c r="J4111" s="184"/>
      <c r="K4111" s="184"/>
      <c r="L4111" s="183">
        <v>2022</v>
      </c>
      <c r="M4111" s="184"/>
      <c r="N4111" s="183" t="s">
        <v>34</v>
      </c>
      <c r="O4111" s="184"/>
    </row>
    <row r="4112" spans="1:15" s="176" customFormat="1" ht="15" x14ac:dyDescent="0.15">
      <c r="A4112" s="183" t="s">
        <v>20</v>
      </c>
      <c r="B4112" s="183" t="s">
        <v>54</v>
      </c>
      <c r="C4112" s="184"/>
      <c r="D4112" s="184"/>
      <c r="E4112" s="184"/>
      <c r="F4112" s="185">
        <v>45169</v>
      </c>
      <c r="G4112" s="183" t="s">
        <v>555</v>
      </c>
      <c r="H4112" s="186">
        <v>340000</v>
      </c>
      <c r="I4112" s="183" t="s">
        <v>19</v>
      </c>
      <c r="J4112" s="184"/>
      <c r="K4112" s="184"/>
      <c r="L4112" s="183">
        <v>2022</v>
      </c>
      <c r="M4112" s="184"/>
      <c r="N4112" s="183" t="s">
        <v>34</v>
      </c>
      <c r="O4112" s="184"/>
    </row>
    <row r="4113" spans="1:15" s="176" customFormat="1" ht="15" x14ac:dyDescent="0.15">
      <c r="A4113" s="183" t="s">
        <v>20</v>
      </c>
      <c r="B4113" s="183" t="s">
        <v>54</v>
      </c>
      <c r="C4113" s="184"/>
      <c r="D4113" s="184"/>
      <c r="E4113" s="184"/>
      <c r="F4113" s="185">
        <v>45170</v>
      </c>
      <c r="G4113" s="183" t="s">
        <v>57</v>
      </c>
      <c r="H4113" s="186">
        <v>500000</v>
      </c>
      <c r="I4113" s="183" t="s">
        <v>19</v>
      </c>
      <c r="J4113" s="184"/>
      <c r="K4113" s="184"/>
      <c r="L4113" s="183">
        <v>2023</v>
      </c>
      <c r="M4113" s="184"/>
      <c r="N4113" s="183" t="s">
        <v>34</v>
      </c>
      <c r="O4113" s="184"/>
    </row>
    <row r="4114" spans="1:15" s="176" customFormat="1" ht="15" x14ac:dyDescent="0.15">
      <c r="A4114" s="183" t="s">
        <v>20</v>
      </c>
      <c r="B4114" s="183" t="s">
        <v>54</v>
      </c>
      <c r="C4114" s="184"/>
      <c r="D4114" s="184"/>
      <c r="E4114" s="184"/>
      <c r="F4114" s="185">
        <v>45170</v>
      </c>
      <c r="G4114" s="183" t="s">
        <v>555</v>
      </c>
      <c r="H4114" s="186">
        <v>300000</v>
      </c>
      <c r="I4114" s="183" t="s">
        <v>19</v>
      </c>
      <c r="J4114" s="184"/>
      <c r="K4114" s="184"/>
      <c r="L4114" s="183">
        <v>2023</v>
      </c>
      <c r="M4114" s="184"/>
      <c r="N4114" s="183" t="s">
        <v>34</v>
      </c>
      <c r="O4114" s="184"/>
    </row>
    <row r="4115" spans="1:15" s="176" customFormat="1" ht="15" x14ac:dyDescent="0.15">
      <c r="A4115" s="183" t="s">
        <v>20</v>
      </c>
      <c r="B4115" s="183" t="s">
        <v>54</v>
      </c>
      <c r="C4115" s="184"/>
      <c r="D4115" s="184"/>
      <c r="E4115" s="184"/>
      <c r="F4115" s="185">
        <v>45170</v>
      </c>
      <c r="G4115" s="183" t="s">
        <v>55</v>
      </c>
      <c r="H4115" s="186">
        <v>80000</v>
      </c>
      <c r="I4115" s="183" t="s">
        <v>19</v>
      </c>
      <c r="J4115" s="184"/>
      <c r="K4115" s="184"/>
      <c r="L4115" s="183">
        <v>2023</v>
      </c>
      <c r="M4115" s="184"/>
      <c r="N4115" s="183" t="s">
        <v>34</v>
      </c>
      <c r="O4115" s="184"/>
    </row>
    <row r="4116" spans="1:15" s="176" customFormat="1" ht="15" x14ac:dyDescent="0.15">
      <c r="A4116" s="183" t="s">
        <v>20</v>
      </c>
      <c r="B4116" s="183" t="s">
        <v>54</v>
      </c>
      <c r="C4116" s="184"/>
      <c r="D4116" s="184"/>
      <c r="E4116" s="184"/>
      <c r="F4116" s="185">
        <v>45170</v>
      </c>
      <c r="G4116" s="183" t="s">
        <v>58</v>
      </c>
      <c r="H4116" s="186">
        <v>10000</v>
      </c>
      <c r="I4116" s="183" t="s">
        <v>19</v>
      </c>
      <c r="J4116" s="184"/>
      <c r="K4116" s="184"/>
      <c r="L4116" s="183">
        <v>2023</v>
      </c>
      <c r="M4116" s="184"/>
      <c r="N4116" s="183" t="s">
        <v>34</v>
      </c>
      <c r="O4116" s="184"/>
    </row>
    <row r="4117" spans="1:15" s="176" customFormat="1" ht="15" x14ac:dyDescent="0.15">
      <c r="A4117" s="183" t="s">
        <v>20</v>
      </c>
      <c r="B4117" s="183" t="s">
        <v>54</v>
      </c>
      <c r="C4117" s="184"/>
      <c r="D4117" s="184"/>
      <c r="E4117" s="184"/>
      <c r="F4117" s="185">
        <v>45170</v>
      </c>
      <c r="G4117" s="183" t="s">
        <v>56</v>
      </c>
      <c r="H4117" s="186">
        <v>290000</v>
      </c>
      <c r="I4117" s="183" t="s">
        <v>19</v>
      </c>
      <c r="J4117" s="184"/>
      <c r="K4117" s="184"/>
      <c r="L4117" s="183">
        <v>2023</v>
      </c>
      <c r="M4117" s="184"/>
      <c r="N4117" s="183" t="s">
        <v>34</v>
      </c>
      <c r="O4117" s="184"/>
    </row>
    <row r="4118" spans="1:15" s="176" customFormat="1" ht="15" x14ac:dyDescent="0.15">
      <c r="A4118" s="183" t="s">
        <v>20</v>
      </c>
      <c r="B4118" s="183" t="s">
        <v>54</v>
      </c>
      <c r="C4118" s="184"/>
      <c r="D4118" s="184"/>
      <c r="E4118" s="184"/>
      <c r="F4118" s="185">
        <v>45174</v>
      </c>
      <c r="G4118" s="183" t="s">
        <v>58</v>
      </c>
      <c r="H4118" s="186">
        <v>10000</v>
      </c>
      <c r="I4118" s="183" t="s">
        <v>19</v>
      </c>
      <c r="J4118" s="184"/>
      <c r="K4118" s="184"/>
      <c r="L4118" s="183">
        <v>2023</v>
      </c>
      <c r="M4118" s="184"/>
      <c r="N4118" s="183" t="s">
        <v>34</v>
      </c>
      <c r="O4118" s="184"/>
    </row>
    <row r="4119" spans="1:15" s="176" customFormat="1" ht="15" x14ac:dyDescent="0.15">
      <c r="A4119" s="183" t="s">
        <v>20</v>
      </c>
      <c r="B4119" s="183" t="s">
        <v>54</v>
      </c>
      <c r="C4119" s="184"/>
      <c r="D4119" s="184"/>
      <c r="E4119" s="184"/>
      <c r="F4119" s="185">
        <v>45174</v>
      </c>
      <c r="G4119" s="183" t="s">
        <v>555</v>
      </c>
      <c r="H4119" s="186">
        <v>350000</v>
      </c>
      <c r="I4119" s="183" t="s">
        <v>19</v>
      </c>
      <c r="J4119" s="184"/>
      <c r="K4119" s="184"/>
      <c r="L4119" s="183">
        <v>2023</v>
      </c>
      <c r="M4119" s="184"/>
      <c r="N4119" s="183" t="s">
        <v>34</v>
      </c>
      <c r="O4119" s="184"/>
    </row>
    <row r="4120" spans="1:15" s="176" customFormat="1" ht="15" x14ac:dyDescent="0.15">
      <c r="A4120" s="183" t="s">
        <v>20</v>
      </c>
      <c r="B4120" s="183" t="s">
        <v>54</v>
      </c>
      <c r="C4120" s="184"/>
      <c r="D4120" s="184"/>
      <c r="E4120" s="184"/>
      <c r="F4120" s="185">
        <v>45174</v>
      </c>
      <c r="G4120" s="183" t="s">
        <v>56</v>
      </c>
      <c r="H4120" s="186">
        <v>760000</v>
      </c>
      <c r="I4120" s="183" t="s">
        <v>19</v>
      </c>
      <c r="J4120" s="184"/>
      <c r="K4120" s="184"/>
      <c r="L4120" s="183">
        <v>2023</v>
      </c>
      <c r="M4120" s="184"/>
      <c r="N4120" s="183" t="s">
        <v>34</v>
      </c>
      <c r="O4120" s="184"/>
    </row>
    <row r="4121" spans="1:15" s="176" customFormat="1" ht="15" x14ac:dyDescent="0.15">
      <c r="A4121" s="183" t="s">
        <v>20</v>
      </c>
      <c r="B4121" s="183" t="s">
        <v>54</v>
      </c>
      <c r="C4121" s="184"/>
      <c r="D4121" s="184"/>
      <c r="E4121" s="184"/>
      <c r="F4121" s="185">
        <v>45174</v>
      </c>
      <c r="G4121" s="183" t="s">
        <v>55</v>
      </c>
      <c r="H4121" s="186">
        <v>260000</v>
      </c>
      <c r="I4121" s="183" t="s">
        <v>19</v>
      </c>
      <c r="J4121" s="184"/>
      <c r="K4121" s="184"/>
      <c r="L4121" s="183">
        <v>2023</v>
      </c>
      <c r="M4121" s="184"/>
      <c r="N4121" s="183" t="s">
        <v>34</v>
      </c>
      <c r="O4121" s="184"/>
    </row>
    <row r="4122" spans="1:15" s="176" customFormat="1" ht="15" x14ac:dyDescent="0.15">
      <c r="A4122" s="183" t="s">
        <v>20</v>
      </c>
      <c r="B4122" s="183" t="s">
        <v>54</v>
      </c>
      <c r="C4122" s="184"/>
      <c r="D4122" s="184"/>
      <c r="E4122" s="184"/>
      <c r="F4122" s="185">
        <v>45174</v>
      </c>
      <c r="G4122" s="183" t="s">
        <v>57</v>
      </c>
      <c r="H4122" s="186">
        <v>210000</v>
      </c>
      <c r="I4122" s="183" t="s">
        <v>19</v>
      </c>
      <c r="J4122" s="184"/>
      <c r="K4122" s="184"/>
      <c r="L4122" s="183">
        <v>2023</v>
      </c>
      <c r="M4122" s="184"/>
      <c r="N4122" s="183" t="s">
        <v>34</v>
      </c>
      <c r="O4122" s="184"/>
    </row>
    <row r="4123" spans="1:15" s="176" customFormat="1" ht="15" x14ac:dyDescent="0.15">
      <c r="A4123" s="183" t="s">
        <v>20</v>
      </c>
      <c r="B4123" s="183" t="s">
        <v>54</v>
      </c>
      <c r="C4123" s="184"/>
      <c r="D4123" s="184"/>
      <c r="E4123" s="184"/>
      <c r="F4123" s="185">
        <v>45175</v>
      </c>
      <c r="G4123" s="183" t="s">
        <v>58</v>
      </c>
      <c r="H4123" s="186">
        <v>50000</v>
      </c>
      <c r="I4123" s="183" t="s">
        <v>19</v>
      </c>
      <c r="J4123" s="184"/>
      <c r="K4123" s="184"/>
      <c r="L4123" s="183">
        <v>2023</v>
      </c>
      <c r="M4123" s="184"/>
      <c r="N4123" s="183" t="s">
        <v>34</v>
      </c>
      <c r="O4123" s="184"/>
    </row>
    <row r="4124" spans="1:15" s="176" customFormat="1" ht="15" x14ac:dyDescent="0.15">
      <c r="A4124" s="183" t="s">
        <v>20</v>
      </c>
      <c r="B4124" s="183" t="s">
        <v>54</v>
      </c>
      <c r="C4124" s="184"/>
      <c r="D4124" s="184"/>
      <c r="E4124" s="184"/>
      <c r="F4124" s="185">
        <v>45175</v>
      </c>
      <c r="G4124" s="183" t="s">
        <v>57</v>
      </c>
      <c r="H4124" s="186">
        <v>140000</v>
      </c>
      <c r="I4124" s="183" t="s">
        <v>19</v>
      </c>
      <c r="J4124" s="184"/>
      <c r="K4124" s="184"/>
      <c r="L4124" s="183">
        <v>2023</v>
      </c>
      <c r="M4124" s="184"/>
      <c r="N4124" s="183" t="s">
        <v>34</v>
      </c>
      <c r="O4124" s="184"/>
    </row>
    <row r="4125" spans="1:15" s="176" customFormat="1" ht="15" x14ac:dyDescent="0.15">
      <c r="A4125" s="183" t="s">
        <v>20</v>
      </c>
      <c r="B4125" s="183" t="s">
        <v>54</v>
      </c>
      <c r="C4125" s="184"/>
      <c r="D4125" s="184"/>
      <c r="E4125" s="184"/>
      <c r="F4125" s="185">
        <v>45175</v>
      </c>
      <c r="G4125" s="183" t="s">
        <v>55</v>
      </c>
      <c r="H4125" s="186">
        <v>740000</v>
      </c>
      <c r="I4125" s="183" t="s">
        <v>19</v>
      </c>
      <c r="J4125" s="184"/>
      <c r="K4125" s="184"/>
      <c r="L4125" s="183">
        <v>2023</v>
      </c>
      <c r="M4125" s="184"/>
      <c r="N4125" s="183" t="s">
        <v>34</v>
      </c>
      <c r="O4125" s="184"/>
    </row>
    <row r="4126" spans="1:15" s="176" customFormat="1" ht="15" x14ac:dyDescent="0.15">
      <c r="A4126" s="183" t="s">
        <v>20</v>
      </c>
      <c r="B4126" s="183" t="s">
        <v>54</v>
      </c>
      <c r="C4126" s="184"/>
      <c r="D4126" s="184"/>
      <c r="E4126" s="184"/>
      <c r="F4126" s="185">
        <v>45175</v>
      </c>
      <c r="G4126" s="183" t="s">
        <v>555</v>
      </c>
      <c r="H4126" s="186">
        <v>510000</v>
      </c>
      <c r="I4126" s="183" t="s">
        <v>19</v>
      </c>
      <c r="J4126" s="184"/>
      <c r="K4126" s="184"/>
      <c r="L4126" s="183">
        <v>2023</v>
      </c>
      <c r="M4126" s="184"/>
      <c r="N4126" s="183" t="s">
        <v>34</v>
      </c>
      <c r="O4126" s="184"/>
    </row>
    <row r="4127" spans="1:15" s="176" customFormat="1" ht="15" x14ac:dyDescent="0.15">
      <c r="A4127" s="183" t="s">
        <v>20</v>
      </c>
      <c r="B4127" s="183" t="s">
        <v>54</v>
      </c>
      <c r="C4127" s="184"/>
      <c r="D4127" s="184"/>
      <c r="E4127" s="184"/>
      <c r="F4127" s="185">
        <v>45175</v>
      </c>
      <c r="G4127" s="183" t="s">
        <v>56</v>
      </c>
      <c r="H4127" s="186">
        <v>130000</v>
      </c>
      <c r="I4127" s="183" t="s">
        <v>19</v>
      </c>
      <c r="J4127" s="184"/>
      <c r="K4127" s="184"/>
      <c r="L4127" s="183">
        <v>2023</v>
      </c>
      <c r="M4127" s="184"/>
      <c r="N4127" s="183" t="s">
        <v>34</v>
      </c>
      <c r="O4127" s="184"/>
    </row>
    <row r="4128" spans="1:15" s="176" customFormat="1" ht="15" x14ac:dyDescent="0.15">
      <c r="A4128" s="183" t="s">
        <v>20</v>
      </c>
      <c r="B4128" s="183" t="s">
        <v>54</v>
      </c>
      <c r="C4128" s="184"/>
      <c r="D4128" s="184"/>
      <c r="E4128" s="184"/>
      <c r="F4128" s="185">
        <v>45176</v>
      </c>
      <c r="G4128" s="183" t="s">
        <v>555</v>
      </c>
      <c r="H4128" s="186">
        <v>60000</v>
      </c>
      <c r="I4128" s="183" t="s">
        <v>19</v>
      </c>
      <c r="J4128" s="184"/>
      <c r="K4128" s="184"/>
      <c r="L4128" s="183">
        <v>2023</v>
      </c>
      <c r="M4128" s="184"/>
      <c r="N4128" s="183" t="s">
        <v>34</v>
      </c>
      <c r="O4128" s="184"/>
    </row>
    <row r="4129" spans="1:15" s="176" customFormat="1" ht="15" x14ac:dyDescent="0.15">
      <c r="A4129" s="183" t="s">
        <v>20</v>
      </c>
      <c r="B4129" s="183" t="s">
        <v>54</v>
      </c>
      <c r="C4129" s="184"/>
      <c r="D4129" s="184"/>
      <c r="E4129" s="184"/>
      <c r="F4129" s="185">
        <v>45176</v>
      </c>
      <c r="G4129" s="183" t="s">
        <v>55</v>
      </c>
      <c r="H4129" s="186">
        <v>900000</v>
      </c>
      <c r="I4129" s="183" t="s">
        <v>19</v>
      </c>
      <c r="J4129" s="184"/>
      <c r="K4129" s="184"/>
      <c r="L4129" s="183">
        <v>2023</v>
      </c>
      <c r="M4129" s="184"/>
      <c r="N4129" s="183" t="s">
        <v>34</v>
      </c>
      <c r="O4129" s="184"/>
    </row>
    <row r="4130" spans="1:15" s="176" customFormat="1" ht="15" x14ac:dyDescent="0.15">
      <c r="A4130" s="183" t="s">
        <v>20</v>
      </c>
      <c r="B4130" s="183" t="s">
        <v>54</v>
      </c>
      <c r="C4130" s="184"/>
      <c r="D4130" s="184"/>
      <c r="E4130" s="184"/>
      <c r="F4130" s="185">
        <v>45176</v>
      </c>
      <c r="G4130" s="183" t="s">
        <v>57</v>
      </c>
      <c r="H4130" s="186">
        <v>180000</v>
      </c>
      <c r="I4130" s="183" t="s">
        <v>19</v>
      </c>
      <c r="J4130" s="184"/>
      <c r="K4130" s="184"/>
      <c r="L4130" s="183">
        <v>2023</v>
      </c>
      <c r="M4130" s="184"/>
      <c r="N4130" s="183" t="s">
        <v>34</v>
      </c>
      <c r="O4130" s="184"/>
    </row>
    <row r="4131" spans="1:15" s="176" customFormat="1" ht="15" x14ac:dyDescent="0.15">
      <c r="A4131" s="183" t="s">
        <v>20</v>
      </c>
      <c r="B4131" s="183" t="s">
        <v>54</v>
      </c>
      <c r="C4131" s="184"/>
      <c r="D4131" s="184"/>
      <c r="E4131" s="184"/>
      <c r="F4131" s="185">
        <v>45176</v>
      </c>
      <c r="G4131" s="183" t="s">
        <v>58</v>
      </c>
      <c r="H4131" s="186">
        <v>10000</v>
      </c>
      <c r="I4131" s="183" t="s">
        <v>19</v>
      </c>
      <c r="J4131" s="184"/>
      <c r="K4131" s="184"/>
      <c r="L4131" s="183">
        <v>2023</v>
      </c>
      <c r="M4131" s="184"/>
      <c r="N4131" s="183" t="s">
        <v>34</v>
      </c>
      <c r="O4131" s="184"/>
    </row>
    <row r="4132" spans="1:15" s="176" customFormat="1" ht="15" x14ac:dyDescent="0.15">
      <c r="A4132" s="183" t="s">
        <v>20</v>
      </c>
      <c r="B4132" s="183" t="s">
        <v>54</v>
      </c>
      <c r="C4132" s="184"/>
      <c r="D4132" s="184"/>
      <c r="E4132" s="184"/>
      <c r="F4132" s="185">
        <v>45177</v>
      </c>
      <c r="G4132" s="183" t="s">
        <v>57</v>
      </c>
      <c r="H4132" s="186">
        <v>220000</v>
      </c>
      <c r="I4132" s="183" t="s">
        <v>19</v>
      </c>
      <c r="J4132" s="184"/>
      <c r="K4132" s="184"/>
      <c r="L4132" s="183">
        <v>2023</v>
      </c>
      <c r="M4132" s="184"/>
      <c r="N4132" s="183" t="s">
        <v>34</v>
      </c>
      <c r="O4132" s="184"/>
    </row>
    <row r="4133" spans="1:15" s="176" customFormat="1" ht="15" x14ac:dyDescent="0.15">
      <c r="A4133" s="183" t="s">
        <v>20</v>
      </c>
      <c r="B4133" s="183" t="s">
        <v>54</v>
      </c>
      <c r="C4133" s="184"/>
      <c r="D4133" s="184"/>
      <c r="E4133" s="184"/>
      <c r="F4133" s="185">
        <v>45177</v>
      </c>
      <c r="G4133" s="183" t="s">
        <v>555</v>
      </c>
      <c r="H4133" s="186">
        <v>500000</v>
      </c>
      <c r="I4133" s="183" t="s">
        <v>19</v>
      </c>
      <c r="J4133" s="184"/>
      <c r="K4133" s="184"/>
      <c r="L4133" s="183">
        <v>2023</v>
      </c>
      <c r="M4133" s="184"/>
      <c r="N4133" s="183" t="s">
        <v>34</v>
      </c>
      <c r="O4133" s="184"/>
    </row>
    <row r="4134" spans="1:15" s="176" customFormat="1" ht="15" x14ac:dyDescent="0.15">
      <c r="A4134" s="183" t="s">
        <v>20</v>
      </c>
      <c r="B4134" s="183" t="s">
        <v>54</v>
      </c>
      <c r="C4134" s="184"/>
      <c r="D4134" s="184"/>
      <c r="E4134" s="184"/>
      <c r="F4134" s="185">
        <v>45177</v>
      </c>
      <c r="G4134" s="183" t="s">
        <v>55</v>
      </c>
      <c r="H4134" s="186">
        <v>270000</v>
      </c>
      <c r="I4134" s="183" t="s">
        <v>19</v>
      </c>
      <c r="J4134" s="184"/>
      <c r="K4134" s="184"/>
      <c r="L4134" s="183">
        <v>2023</v>
      </c>
      <c r="M4134" s="184"/>
      <c r="N4134" s="183" t="s">
        <v>34</v>
      </c>
      <c r="O4134" s="184"/>
    </row>
    <row r="4135" spans="1:15" s="176" customFormat="1" ht="15" x14ac:dyDescent="0.15">
      <c r="A4135" s="183" t="s">
        <v>20</v>
      </c>
      <c r="B4135" s="183" t="s">
        <v>54</v>
      </c>
      <c r="C4135" s="184"/>
      <c r="D4135" s="184"/>
      <c r="E4135" s="184"/>
      <c r="F4135" s="185">
        <v>45180</v>
      </c>
      <c r="G4135" s="183" t="s">
        <v>555</v>
      </c>
      <c r="H4135" s="186">
        <v>390000</v>
      </c>
      <c r="I4135" s="183" t="s">
        <v>19</v>
      </c>
      <c r="J4135" s="184"/>
      <c r="K4135" s="184"/>
      <c r="L4135" s="183">
        <v>2023</v>
      </c>
      <c r="M4135" s="184"/>
      <c r="N4135" s="183" t="s">
        <v>34</v>
      </c>
      <c r="O4135" s="184"/>
    </row>
    <row r="4136" spans="1:15" s="176" customFormat="1" ht="15" x14ac:dyDescent="0.15">
      <c r="A4136" s="183" t="s">
        <v>20</v>
      </c>
      <c r="B4136" s="183" t="s">
        <v>54</v>
      </c>
      <c r="C4136" s="184"/>
      <c r="D4136" s="184"/>
      <c r="E4136" s="184"/>
      <c r="F4136" s="185">
        <v>45180</v>
      </c>
      <c r="G4136" s="183" t="s">
        <v>56</v>
      </c>
      <c r="H4136" s="186">
        <v>130000</v>
      </c>
      <c r="I4136" s="183" t="s">
        <v>19</v>
      </c>
      <c r="J4136" s="184"/>
      <c r="K4136" s="184"/>
      <c r="L4136" s="183">
        <v>2023</v>
      </c>
      <c r="M4136" s="184"/>
      <c r="N4136" s="183" t="s">
        <v>34</v>
      </c>
      <c r="O4136" s="184"/>
    </row>
    <row r="4137" spans="1:15" s="176" customFormat="1" ht="15" x14ac:dyDescent="0.15">
      <c r="A4137" s="183" t="s">
        <v>20</v>
      </c>
      <c r="B4137" s="183" t="s">
        <v>54</v>
      </c>
      <c r="C4137" s="184"/>
      <c r="D4137" s="184"/>
      <c r="E4137" s="184"/>
      <c r="F4137" s="185">
        <v>45180</v>
      </c>
      <c r="G4137" s="183" t="s">
        <v>55</v>
      </c>
      <c r="H4137" s="186">
        <v>470000</v>
      </c>
      <c r="I4137" s="183" t="s">
        <v>19</v>
      </c>
      <c r="J4137" s="184"/>
      <c r="K4137" s="184"/>
      <c r="L4137" s="183">
        <v>2023</v>
      </c>
      <c r="M4137" s="184"/>
      <c r="N4137" s="183" t="s">
        <v>34</v>
      </c>
      <c r="O4137" s="184"/>
    </row>
    <row r="4138" spans="1:15" s="176" customFormat="1" ht="15" x14ac:dyDescent="0.15">
      <c r="A4138" s="183" t="s">
        <v>20</v>
      </c>
      <c r="B4138" s="183" t="s">
        <v>54</v>
      </c>
      <c r="C4138" s="184"/>
      <c r="D4138" s="184"/>
      <c r="E4138" s="184"/>
      <c r="F4138" s="185">
        <v>45180</v>
      </c>
      <c r="G4138" s="183" t="s">
        <v>57</v>
      </c>
      <c r="H4138" s="186">
        <v>160000</v>
      </c>
      <c r="I4138" s="183" t="s">
        <v>19</v>
      </c>
      <c r="J4138" s="184"/>
      <c r="K4138" s="184"/>
      <c r="L4138" s="183">
        <v>2023</v>
      </c>
      <c r="M4138" s="184"/>
      <c r="N4138" s="183" t="s">
        <v>34</v>
      </c>
      <c r="O4138" s="184"/>
    </row>
    <row r="4139" spans="1:15" s="176" customFormat="1" ht="15" x14ac:dyDescent="0.15">
      <c r="A4139" s="183" t="s">
        <v>20</v>
      </c>
      <c r="B4139" s="183" t="s">
        <v>54</v>
      </c>
      <c r="C4139" s="184"/>
      <c r="D4139" s="184"/>
      <c r="E4139" s="184"/>
      <c r="F4139" s="185">
        <v>45181</v>
      </c>
      <c r="G4139" s="183" t="s">
        <v>55</v>
      </c>
      <c r="H4139" s="186">
        <v>1060000</v>
      </c>
      <c r="I4139" s="183" t="s">
        <v>19</v>
      </c>
      <c r="J4139" s="184"/>
      <c r="K4139" s="184"/>
      <c r="L4139" s="183">
        <v>2023</v>
      </c>
      <c r="M4139" s="184"/>
      <c r="N4139" s="183" t="s">
        <v>34</v>
      </c>
      <c r="O4139" s="183" t="s">
        <v>733</v>
      </c>
    </row>
    <row r="4140" spans="1:15" s="176" customFormat="1" ht="15" x14ac:dyDescent="0.15">
      <c r="A4140" s="183" t="s">
        <v>20</v>
      </c>
      <c r="B4140" s="183" t="s">
        <v>54</v>
      </c>
      <c r="C4140" s="184"/>
      <c r="D4140" s="184"/>
      <c r="E4140" s="184"/>
      <c r="F4140" s="185">
        <v>45181</v>
      </c>
      <c r="G4140" s="183" t="s">
        <v>56</v>
      </c>
      <c r="H4140" s="186">
        <v>300000</v>
      </c>
      <c r="I4140" s="183" t="s">
        <v>19</v>
      </c>
      <c r="J4140" s="184"/>
      <c r="K4140" s="184"/>
      <c r="L4140" s="183">
        <v>2023</v>
      </c>
      <c r="M4140" s="184"/>
      <c r="N4140" s="183" t="s">
        <v>34</v>
      </c>
      <c r="O4140" s="183" t="s">
        <v>733</v>
      </c>
    </row>
    <row r="4141" spans="1:15" s="176" customFormat="1" ht="15" x14ac:dyDescent="0.15">
      <c r="A4141" s="183" t="s">
        <v>20</v>
      </c>
      <c r="B4141" s="183" t="s">
        <v>54</v>
      </c>
      <c r="C4141" s="184"/>
      <c r="D4141" s="184"/>
      <c r="E4141" s="184"/>
      <c r="F4141" s="185">
        <v>45181</v>
      </c>
      <c r="G4141" s="183" t="s">
        <v>58</v>
      </c>
      <c r="H4141" s="186">
        <v>80000</v>
      </c>
      <c r="I4141" s="183" t="s">
        <v>19</v>
      </c>
      <c r="J4141" s="184"/>
      <c r="K4141" s="184"/>
      <c r="L4141" s="183">
        <v>2023</v>
      </c>
      <c r="M4141" s="184"/>
      <c r="N4141" s="183" t="s">
        <v>34</v>
      </c>
      <c r="O4141" s="183" t="s">
        <v>733</v>
      </c>
    </row>
    <row r="4142" spans="1:15" s="176" customFormat="1" ht="15" x14ac:dyDescent="0.15">
      <c r="A4142" s="183" t="s">
        <v>20</v>
      </c>
      <c r="B4142" s="183" t="s">
        <v>54</v>
      </c>
      <c r="C4142" s="184"/>
      <c r="D4142" s="184"/>
      <c r="E4142" s="184"/>
      <c r="F4142" s="185">
        <v>45181</v>
      </c>
      <c r="G4142" s="183" t="s">
        <v>555</v>
      </c>
      <c r="H4142" s="186">
        <v>330000</v>
      </c>
      <c r="I4142" s="183" t="s">
        <v>19</v>
      </c>
      <c r="J4142" s="184"/>
      <c r="K4142" s="184"/>
      <c r="L4142" s="183">
        <v>2023</v>
      </c>
      <c r="M4142" s="184"/>
      <c r="N4142" s="183" t="s">
        <v>34</v>
      </c>
      <c r="O4142" s="183" t="s">
        <v>733</v>
      </c>
    </row>
    <row r="4143" spans="1:15" s="176" customFormat="1" ht="15" x14ac:dyDescent="0.15">
      <c r="A4143" s="183" t="s">
        <v>20</v>
      </c>
      <c r="B4143" s="183" t="s">
        <v>54</v>
      </c>
      <c r="C4143" s="184"/>
      <c r="D4143" s="184"/>
      <c r="E4143" s="184"/>
      <c r="F4143" s="185">
        <v>45181</v>
      </c>
      <c r="G4143" s="183" t="s">
        <v>57</v>
      </c>
      <c r="H4143" s="186">
        <v>130000</v>
      </c>
      <c r="I4143" s="183" t="s">
        <v>19</v>
      </c>
      <c r="J4143" s="184"/>
      <c r="K4143" s="184"/>
      <c r="L4143" s="183">
        <v>2023</v>
      </c>
      <c r="M4143" s="184"/>
      <c r="N4143" s="183" t="s">
        <v>34</v>
      </c>
      <c r="O4143" s="183" t="s">
        <v>733</v>
      </c>
    </row>
    <row r="4144" spans="1:15" s="176" customFormat="1" ht="15" x14ac:dyDescent="0.15">
      <c r="A4144" s="183" t="s">
        <v>20</v>
      </c>
      <c r="B4144" s="183" t="s">
        <v>54</v>
      </c>
      <c r="C4144" s="184"/>
      <c r="D4144" s="184"/>
      <c r="E4144" s="184"/>
      <c r="F4144" s="185">
        <v>45182</v>
      </c>
      <c r="G4144" s="183" t="s">
        <v>555</v>
      </c>
      <c r="H4144" s="186">
        <v>740000</v>
      </c>
      <c r="I4144" s="183" t="s">
        <v>19</v>
      </c>
      <c r="J4144" s="184"/>
      <c r="K4144" s="184"/>
      <c r="L4144" s="183">
        <v>2023</v>
      </c>
      <c r="M4144" s="184"/>
      <c r="N4144" s="183" t="s">
        <v>34</v>
      </c>
      <c r="O4144" s="183" t="s">
        <v>734</v>
      </c>
    </row>
    <row r="4145" spans="1:15" s="176" customFormat="1" ht="15" x14ac:dyDescent="0.15">
      <c r="A4145" s="183" t="s">
        <v>20</v>
      </c>
      <c r="B4145" s="183" t="s">
        <v>54</v>
      </c>
      <c r="C4145" s="184"/>
      <c r="D4145" s="184"/>
      <c r="E4145" s="184"/>
      <c r="F4145" s="185">
        <v>45182</v>
      </c>
      <c r="G4145" s="183" t="s">
        <v>55</v>
      </c>
      <c r="H4145" s="186">
        <v>2540000</v>
      </c>
      <c r="I4145" s="183" t="s">
        <v>19</v>
      </c>
      <c r="J4145" s="184"/>
      <c r="K4145" s="184"/>
      <c r="L4145" s="183">
        <v>2023</v>
      </c>
      <c r="M4145" s="184"/>
      <c r="N4145" s="183" t="s">
        <v>34</v>
      </c>
      <c r="O4145" s="183" t="s">
        <v>734</v>
      </c>
    </row>
    <row r="4146" spans="1:15" s="176" customFormat="1" ht="15" x14ac:dyDescent="0.15">
      <c r="A4146" s="183" t="s">
        <v>20</v>
      </c>
      <c r="B4146" s="183" t="s">
        <v>54</v>
      </c>
      <c r="C4146" s="184"/>
      <c r="D4146" s="184"/>
      <c r="E4146" s="184"/>
      <c r="F4146" s="185">
        <v>45182</v>
      </c>
      <c r="G4146" s="183" t="s">
        <v>59</v>
      </c>
      <c r="H4146" s="186">
        <v>180000</v>
      </c>
      <c r="I4146" s="183" t="s">
        <v>19</v>
      </c>
      <c r="J4146" s="184"/>
      <c r="K4146" s="184"/>
      <c r="L4146" s="183">
        <v>2023</v>
      </c>
      <c r="M4146" s="184"/>
      <c r="N4146" s="183" t="s">
        <v>34</v>
      </c>
      <c r="O4146" s="183" t="s">
        <v>734</v>
      </c>
    </row>
    <row r="4147" spans="1:15" s="176" customFormat="1" ht="15" x14ac:dyDescent="0.15">
      <c r="A4147" s="183" t="s">
        <v>20</v>
      </c>
      <c r="B4147" s="183" t="s">
        <v>54</v>
      </c>
      <c r="C4147" s="184"/>
      <c r="D4147" s="184"/>
      <c r="E4147" s="184"/>
      <c r="F4147" s="185">
        <v>45182</v>
      </c>
      <c r="G4147" s="183" t="s">
        <v>56</v>
      </c>
      <c r="H4147" s="186">
        <v>400000</v>
      </c>
      <c r="I4147" s="183" t="s">
        <v>19</v>
      </c>
      <c r="J4147" s="184"/>
      <c r="K4147" s="184"/>
      <c r="L4147" s="183">
        <v>2023</v>
      </c>
      <c r="M4147" s="184"/>
      <c r="N4147" s="183" t="s">
        <v>34</v>
      </c>
      <c r="O4147" s="183" t="s">
        <v>734</v>
      </c>
    </row>
    <row r="4148" spans="1:15" s="176" customFormat="1" ht="15" x14ac:dyDescent="0.15">
      <c r="A4148" s="183" t="s">
        <v>20</v>
      </c>
      <c r="B4148" s="183" t="s">
        <v>54</v>
      </c>
      <c r="C4148" s="184"/>
      <c r="D4148" s="184"/>
      <c r="E4148" s="184"/>
      <c r="F4148" s="185">
        <v>45182</v>
      </c>
      <c r="G4148" s="183" t="s">
        <v>57</v>
      </c>
      <c r="H4148" s="186">
        <v>330000</v>
      </c>
      <c r="I4148" s="183" t="s">
        <v>19</v>
      </c>
      <c r="J4148" s="184"/>
      <c r="K4148" s="184"/>
      <c r="L4148" s="183">
        <v>2023</v>
      </c>
      <c r="M4148" s="184"/>
      <c r="N4148" s="183" t="s">
        <v>34</v>
      </c>
      <c r="O4148" s="183" t="s">
        <v>734</v>
      </c>
    </row>
    <row r="4149" spans="1:15" s="176" customFormat="1" ht="15" x14ac:dyDescent="0.15">
      <c r="A4149" s="183" t="s">
        <v>20</v>
      </c>
      <c r="B4149" s="183" t="s">
        <v>54</v>
      </c>
      <c r="C4149" s="184"/>
      <c r="D4149" s="184"/>
      <c r="E4149" s="184"/>
      <c r="F4149" s="185">
        <v>45182</v>
      </c>
      <c r="G4149" s="183" t="s">
        <v>58</v>
      </c>
      <c r="H4149" s="186">
        <v>110000</v>
      </c>
      <c r="I4149" s="183" t="s">
        <v>19</v>
      </c>
      <c r="J4149" s="184"/>
      <c r="K4149" s="184"/>
      <c r="L4149" s="183">
        <v>2023</v>
      </c>
      <c r="M4149" s="184"/>
      <c r="N4149" s="183" t="s">
        <v>34</v>
      </c>
      <c r="O4149" s="183" t="s">
        <v>734</v>
      </c>
    </row>
    <row r="4150" spans="1:15" s="176" customFormat="1" ht="15" x14ac:dyDescent="0.15">
      <c r="A4150" s="183" t="s">
        <v>20</v>
      </c>
      <c r="B4150" s="183" t="s">
        <v>54</v>
      </c>
      <c r="C4150" s="184"/>
      <c r="D4150" s="184"/>
      <c r="E4150" s="184"/>
      <c r="F4150" s="185">
        <v>45183</v>
      </c>
      <c r="G4150" s="183" t="s">
        <v>55</v>
      </c>
      <c r="H4150" s="186">
        <v>1420000</v>
      </c>
      <c r="I4150" s="183" t="s">
        <v>19</v>
      </c>
      <c r="J4150" s="184"/>
      <c r="K4150" s="184"/>
      <c r="L4150" s="183">
        <v>2023</v>
      </c>
      <c r="M4150" s="184"/>
      <c r="N4150" s="183" t="s">
        <v>34</v>
      </c>
      <c r="O4150" s="184"/>
    </row>
    <row r="4151" spans="1:15" s="176" customFormat="1" ht="15" x14ac:dyDescent="0.15">
      <c r="A4151" s="183" t="s">
        <v>20</v>
      </c>
      <c r="B4151" s="183" t="s">
        <v>54</v>
      </c>
      <c r="C4151" s="184"/>
      <c r="D4151" s="184"/>
      <c r="E4151" s="184"/>
      <c r="F4151" s="185">
        <v>45183</v>
      </c>
      <c r="G4151" s="183" t="s">
        <v>57</v>
      </c>
      <c r="H4151" s="186">
        <v>130000</v>
      </c>
      <c r="I4151" s="183" t="s">
        <v>19</v>
      </c>
      <c r="J4151" s="184"/>
      <c r="K4151" s="184"/>
      <c r="L4151" s="183">
        <v>2023</v>
      </c>
      <c r="M4151" s="184"/>
      <c r="N4151" s="183" t="s">
        <v>34</v>
      </c>
      <c r="O4151" s="184"/>
    </row>
    <row r="4152" spans="1:15" s="176" customFormat="1" ht="15" x14ac:dyDescent="0.15">
      <c r="A4152" s="183" t="s">
        <v>20</v>
      </c>
      <c r="B4152" s="183" t="s">
        <v>54</v>
      </c>
      <c r="C4152" s="184"/>
      <c r="D4152" s="184"/>
      <c r="E4152" s="184"/>
      <c r="F4152" s="185">
        <v>45183</v>
      </c>
      <c r="G4152" s="183" t="s">
        <v>58</v>
      </c>
      <c r="H4152" s="186">
        <v>60000</v>
      </c>
      <c r="I4152" s="183" t="s">
        <v>19</v>
      </c>
      <c r="J4152" s="184"/>
      <c r="K4152" s="184"/>
      <c r="L4152" s="183">
        <v>2023</v>
      </c>
      <c r="M4152" s="184"/>
      <c r="N4152" s="183" t="s">
        <v>34</v>
      </c>
      <c r="O4152" s="184"/>
    </row>
    <row r="4153" spans="1:15" s="176" customFormat="1" ht="15" x14ac:dyDescent="0.15">
      <c r="A4153" s="183" t="s">
        <v>20</v>
      </c>
      <c r="B4153" s="183" t="s">
        <v>54</v>
      </c>
      <c r="C4153" s="184"/>
      <c r="D4153" s="184"/>
      <c r="E4153" s="184"/>
      <c r="F4153" s="185">
        <v>45183</v>
      </c>
      <c r="G4153" s="183" t="s">
        <v>56</v>
      </c>
      <c r="H4153" s="186">
        <v>40000</v>
      </c>
      <c r="I4153" s="183" t="s">
        <v>19</v>
      </c>
      <c r="J4153" s="184"/>
      <c r="K4153" s="184"/>
      <c r="L4153" s="183">
        <v>2023</v>
      </c>
      <c r="M4153" s="184"/>
      <c r="N4153" s="183" t="s">
        <v>34</v>
      </c>
      <c r="O4153" s="184"/>
    </row>
    <row r="4154" spans="1:15" s="176" customFormat="1" ht="15" x14ac:dyDescent="0.15">
      <c r="A4154" s="183" t="s">
        <v>20</v>
      </c>
      <c r="B4154" s="183" t="s">
        <v>54</v>
      </c>
      <c r="C4154" s="184"/>
      <c r="D4154" s="184"/>
      <c r="E4154" s="184"/>
      <c r="F4154" s="185">
        <v>45183</v>
      </c>
      <c r="G4154" s="183" t="s">
        <v>555</v>
      </c>
      <c r="H4154" s="186">
        <v>560000</v>
      </c>
      <c r="I4154" s="183" t="s">
        <v>19</v>
      </c>
      <c r="J4154" s="184"/>
      <c r="K4154" s="184"/>
      <c r="L4154" s="183">
        <v>2023</v>
      </c>
      <c r="M4154" s="184"/>
      <c r="N4154" s="183" t="s">
        <v>34</v>
      </c>
      <c r="O4154" s="184"/>
    </row>
    <row r="4155" spans="1:15" s="176" customFormat="1" ht="15" x14ac:dyDescent="0.15">
      <c r="A4155" s="183" t="s">
        <v>20</v>
      </c>
      <c r="B4155" s="183" t="s">
        <v>54</v>
      </c>
      <c r="C4155" s="184"/>
      <c r="D4155" s="184"/>
      <c r="E4155" s="184"/>
      <c r="F4155" s="185">
        <v>45184</v>
      </c>
      <c r="G4155" s="183" t="s">
        <v>57</v>
      </c>
      <c r="H4155" s="186">
        <v>130000</v>
      </c>
      <c r="I4155" s="183" t="s">
        <v>19</v>
      </c>
      <c r="J4155" s="184"/>
      <c r="K4155" s="184"/>
      <c r="L4155" s="183">
        <v>2023</v>
      </c>
      <c r="M4155" s="184"/>
      <c r="N4155" s="183" t="s">
        <v>34</v>
      </c>
      <c r="O4155" s="184"/>
    </row>
    <row r="4156" spans="1:15" s="176" customFormat="1" ht="15" x14ac:dyDescent="0.15">
      <c r="A4156" s="183" t="s">
        <v>20</v>
      </c>
      <c r="B4156" s="183" t="s">
        <v>54</v>
      </c>
      <c r="C4156" s="184"/>
      <c r="D4156" s="184"/>
      <c r="E4156" s="184"/>
      <c r="F4156" s="185">
        <v>45184</v>
      </c>
      <c r="G4156" s="183" t="s">
        <v>58</v>
      </c>
      <c r="H4156" s="186">
        <v>40000</v>
      </c>
      <c r="I4156" s="183" t="s">
        <v>19</v>
      </c>
      <c r="J4156" s="184"/>
      <c r="K4156" s="184"/>
      <c r="L4156" s="183">
        <v>2023</v>
      </c>
      <c r="M4156" s="184"/>
      <c r="N4156" s="183" t="s">
        <v>34</v>
      </c>
      <c r="O4156" s="184"/>
    </row>
    <row r="4157" spans="1:15" s="176" customFormat="1" ht="15" x14ac:dyDescent="0.15">
      <c r="A4157" s="183" t="s">
        <v>20</v>
      </c>
      <c r="B4157" s="183" t="s">
        <v>54</v>
      </c>
      <c r="C4157" s="184"/>
      <c r="D4157" s="184"/>
      <c r="E4157" s="184"/>
      <c r="F4157" s="185">
        <v>45184</v>
      </c>
      <c r="G4157" s="183" t="s">
        <v>55</v>
      </c>
      <c r="H4157" s="186">
        <v>170000</v>
      </c>
      <c r="I4157" s="183" t="s">
        <v>19</v>
      </c>
      <c r="J4157" s="184"/>
      <c r="K4157" s="184"/>
      <c r="L4157" s="183">
        <v>2023</v>
      </c>
      <c r="M4157" s="184"/>
      <c r="N4157" s="183" t="s">
        <v>34</v>
      </c>
      <c r="O4157" s="184"/>
    </row>
    <row r="4158" spans="1:15" s="176" customFormat="1" ht="15" x14ac:dyDescent="0.15">
      <c r="A4158" s="183" t="s">
        <v>20</v>
      </c>
      <c r="B4158" s="183" t="s">
        <v>54</v>
      </c>
      <c r="C4158" s="184"/>
      <c r="D4158" s="184"/>
      <c r="E4158" s="184"/>
      <c r="F4158" s="185">
        <v>45187</v>
      </c>
      <c r="G4158" s="183" t="s">
        <v>57</v>
      </c>
      <c r="H4158" s="186">
        <v>10000</v>
      </c>
      <c r="I4158" s="183" t="s">
        <v>19</v>
      </c>
      <c r="J4158" s="184"/>
      <c r="K4158" s="184"/>
      <c r="L4158" s="183">
        <v>2023</v>
      </c>
      <c r="M4158" s="184"/>
      <c r="N4158" s="183" t="s">
        <v>34</v>
      </c>
      <c r="O4158" s="183" t="s">
        <v>738</v>
      </c>
    </row>
    <row r="4159" spans="1:15" s="176" customFormat="1" ht="15" x14ac:dyDescent="0.15">
      <c r="A4159" s="183" t="s">
        <v>20</v>
      </c>
      <c r="B4159" s="183" t="s">
        <v>54</v>
      </c>
      <c r="C4159" s="184"/>
      <c r="D4159" s="184"/>
      <c r="E4159" s="184"/>
      <c r="F4159" s="185">
        <v>45187</v>
      </c>
      <c r="G4159" s="183" t="s">
        <v>59</v>
      </c>
      <c r="H4159" s="186">
        <v>310000</v>
      </c>
      <c r="I4159" s="183" t="s">
        <v>19</v>
      </c>
      <c r="J4159" s="184"/>
      <c r="K4159" s="184"/>
      <c r="L4159" s="183">
        <v>2023</v>
      </c>
      <c r="M4159" s="184"/>
      <c r="N4159" s="183" t="s">
        <v>34</v>
      </c>
      <c r="O4159" s="183" t="s">
        <v>738</v>
      </c>
    </row>
    <row r="4160" spans="1:15" s="176" customFormat="1" ht="15" x14ac:dyDescent="0.15">
      <c r="A4160" s="183" t="s">
        <v>20</v>
      </c>
      <c r="B4160" s="183" t="s">
        <v>54</v>
      </c>
      <c r="C4160" s="184"/>
      <c r="D4160" s="184"/>
      <c r="E4160" s="184"/>
      <c r="F4160" s="185">
        <v>45187</v>
      </c>
      <c r="G4160" s="183" t="s">
        <v>58</v>
      </c>
      <c r="H4160" s="186">
        <v>80000</v>
      </c>
      <c r="I4160" s="183" t="s">
        <v>19</v>
      </c>
      <c r="J4160" s="184"/>
      <c r="K4160" s="184"/>
      <c r="L4160" s="183">
        <v>2023</v>
      </c>
      <c r="M4160" s="184"/>
      <c r="N4160" s="183" t="s">
        <v>34</v>
      </c>
      <c r="O4160" s="183" t="s">
        <v>738</v>
      </c>
    </row>
    <row r="4161" spans="1:15" s="176" customFormat="1" ht="15" x14ac:dyDescent="0.15">
      <c r="A4161" s="183" t="s">
        <v>20</v>
      </c>
      <c r="B4161" s="183" t="s">
        <v>54</v>
      </c>
      <c r="C4161" s="184"/>
      <c r="D4161" s="184"/>
      <c r="E4161" s="184"/>
      <c r="F4161" s="185">
        <v>45187</v>
      </c>
      <c r="G4161" s="183" t="s">
        <v>56</v>
      </c>
      <c r="H4161" s="186">
        <v>400000</v>
      </c>
      <c r="I4161" s="183" t="s">
        <v>19</v>
      </c>
      <c r="J4161" s="184"/>
      <c r="K4161" s="184"/>
      <c r="L4161" s="183">
        <v>2023</v>
      </c>
      <c r="M4161" s="184"/>
      <c r="N4161" s="183" t="s">
        <v>34</v>
      </c>
      <c r="O4161" s="183" t="s">
        <v>738</v>
      </c>
    </row>
    <row r="4162" spans="1:15" s="176" customFormat="1" ht="15" x14ac:dyDescent="0.15">
      <c r="A4162" s="183" t="s">
        <v>20</v>
      </c>
      <c r="B4162" s="183" t="s">
        <v>54</v>
      </c>
      <c r="C4162" s="184"/>
      <c r="D4162" s="184"/>
      <c r="E4162" s="184"/>
      <c r="F4162" s="185">
        <v>45187</v>
      </c>
      <c r="G4162" s="183" t="s">
        <v>55</v>
      </c>
      <c r="H4162" s="186">
        <v>800000</v>
      </c>
      <c r="I4162" s="183" t="s">
        <v>19</v>
      </c>
      <c r="J4162" s="184"/>
      <c r="K4162" s="184"/>
      <c r="L4162" s="183">
        <v>2023</v>
      </c>
      <c r="M4162" s="184"/>
      <c r="N4162" s="183" t="s">
        <v>34</v>
      </c>
      <c r="O4162" s="183" t="s">
        <v>738</v>
      </c>
    </row>
    <row r="4163" spans="1:15" s="176" customFormat="1" ht="15" x14ac:dyDescent="0.15">
      <c r="A4163" s="183" t="s">
        <v>20</v>
      </c>
      <c r="B4163" s="183" t="s">
        <v>54</v>
      </c>
      <c r="C4163" s="184"/>
      <c r="D4163" s="184"/>
      <c r="E4163" s="184"/>
      <c r="F4163" s="185">
        <v>45187</v>
      </c>
      <c r="G4163" s="183" t="s">
        <v>555</v>
      </c>
      <c r="H4163" s="186">
        <v>500000</v>
      </c>
      <c r="I4163" s="183" t="s">
        <v>19</v>
      </c>
      <c r="J4163" s="184"/>
      <c r="K4163" s="184"/>
      <c r="L4163" s="183">
        <v>2023</v>
      </c>
      <c r="M4163" s="184"/>
      <c r="N4163" s="183" t="s">
        <v>34</v>
      </c>
      <c r="O4163" s="183" t="s">
        <v>738</v>
      </c>
    </row>
    <row r="4164" spans="1:15" s="176" customFormat="1" ht="15" x14ac:dyDescent="0.15">
      <c r="A4164" s="183" t="s">
        <v>20</v>
      </c>
      <c r="B4164" s="183" t="s">
        <v>54</v>
      </c>
      <c r="C4164" s="184"/>
      <c r="D4164" s="184"/>
      <c r="E4164" s="184"/>
      <c r="F4164" s="185">
        <v>45188</v>
      </c>
      <c r="G4164" s="183" t="s">
        <v>56</v>
      </c>
      <c r="H4164" s="186">
        <v>400000</v>
      </c>
      <c r="I4164" s="183" t="s">
        <v>19</v>
      </c>
      <c r="J4164" s="184"/>
      <c r="K4164" s="184"/>
      <c r="L4164" s="183">
        <v>2023</v>
      </c>
      <c r="M4164" s="184"/>
      <c r="N4164" s="183" t="s">
        <v>34</v>
      </c>
      <c r="O4164" s="184"/>
    </row>
    <row r="4165" spans="1:15" s="176" customFormat="1" ht="15" x14ac:dyDescent="0.15">
      <c r="A4165" s="183" t="s">
        <v>20</v>
      </c>
      <c r="B4165" s="183" t="s">
        <v>54</v>
      </c>
      <c r="C4165" s="184"/>
      <c r="D4165" s="184"/>
      <c r="E4165" s="184"/>
      <c r="F4165" s="185">
        <v>45188</v>
      </c>
      <c r="G4165" s="183" t="s">
        <v>55</v>
      </c>
      <c r="H4165" s="186">
        <v>790000</v>
      </c>
      <c r="I4165" s="183" t="s">
        <v>19</v>
      </c>
      <c r="J4165" s="184"/>
      <c r="K4165" s="184"/>
      <c r="L4165" s="183">
        <v>2023</v>
      </c>
      <c r="M4165" s="184"/>
      <c r="N4165" s="183" t="s">
        <v>34</v>
      </c>
      <c r="O4165" s="184"/>
    </row>
    <row r="4166" spans="1:15" s="176" customFormat="1" ht="15" x14ac:dyDescent="0.15">
      <c r="A4166" s="183" t="s">
        <v>20</v>
      </c>
      <c r="B4166" s="183" t="s">
        <v>54</v>
      </c>
      <c r="C4166" s="184"/>
      <c r="D4166" s="184"/>
      <c r="E4166" s="184"/>
      <c r="F4166" s="185">
        <v>45188</v>
      </c>
      <c r="G4166" s="183" t="s">
        <v>555</v>
      </c>
      <c r="H4166" s="186">
        <v>360000</v>
      </c>
      <c r="I4166" s="183" t="s">
        <v>19</v>
      </c>
      <c r="J4166" s="184"/>
      <c r="K4166" s="184"/>
      <c r="L4166" s="183">
        <v>2023</v>
      </c>
      <c r="M4166" s="184"/>
      <c r="N4166" s="183" t="s">
        <v>34</v>
      </c>
      <c r="O4166" s="184"/>
    </row>
    <row r="4167" spans="1:15" s="176" customFormat="1" ht="15" x14ac:dyDescent="0.15">
      <c r="A4167" s="183" t="s">
        <v>20</v>
      </c>
      <c r="B4167" s="183" t="s">
        <v>54</v>
      </c>
      <c r="C4167" s="184"/>
      <c r="D4167" s="184"/>
      <c r="E4167" s="184"/>
      <c r="F4167" s="185">
        <v>45188</v>
      </c>
      <c r="G4167" s="183" t="s">
        <v>57</v>
      </c>
      <c r="H4167" s="186">
        <v>240000</v>
      </c>
      <c r="I4167" s="183" t="s">
        <v>19</v>
      </c>
      <c r="J4167" s="184"/>
      <c r="K4167" s="184"/>
      <c r="L4167" s="183">
        <v>2023</v>
      </c>
      <c r="M4167" s="184"/>
      <c r="N4167" s="183" t="s">
        <v>34</v>
      </c>
      <c r="O4167" s="184"/>
    </row>
    <row r="4168" spans="1:15" s="176" customFormat="1" ht="15" x14ac:dyDescent="0.15">
      <c r="A4168" s="183" t="s">
        <v>20</v>
      </c>
      <c r="B4168" s="183" t="s">
        <v>54</v>
      </c>
      <c r="C4168" s="184"/>
      <c r="D4168" s="184"/>
      <c r="E4168" s="184"/>
      <c r="F4168" s="185">
        <v>45188</v>
      </c>
      <c r="G4168" s="183" t="s">
        <v>59</v>
      </c>
      <c r="H4168" s="186">
        <v>550000</v>
      </c>
      <c r="I4168" s="183" t="s">
        <v>19</v>
      </c>
      <c r="J4168" s="184"/>
      <c r="K4168" s="184"/>
      <c r="L4168" s="183">
        <v>2023</v>
      </c>
      <c r="M4168" s="184"/>
      <c r="N4168" s="183" t="s">
        <v>34</v>
      </c>
      <c r="O4168" s="184"/>
    </row>
    <row r="4169" spans="1:15" s="176" customFormat="1" ht="15" x14ac:dyDescent="0.15">
      <c r="A4169" s="183" t="s">
        <v>20</v>
      </c>
      <c r="B4169" s="183" t="s">
        <v>54</v>
      </c>
      <c r="C4169" s="184"/>
      <c r="D4169" s="184"/>
      <c r="E4169" s="184"/>
      <c r="F4169" s="185">
        <v>45188</v>
      </c>
      <c r="G4169" s="183" t="s">
        <v>58</v>
      </c>
      <c r="H4169" s="186">
        <v>110000</v>
      </c>
      <c r="I4169" s="183" t="s">
        <v>19</v>
      </c>
      <c r="J4169" s="184"/>
      <c r="K4169" s="184"/>
      <c r="L4169" s="183">
        <v>2023</v>
      </c>
      <c r="M4169" s="184"/>
      <c r="N4169" s="183" t="s">
        <v>34</v>
      </c>
      <c r="O4169" s="184"/>
    </row>
    <row r="4170" spans="1:15" s="176" customFormat="1" ht="15" x14ac:dyDescent="0.15">
      <c r="A4170" s="183" t="s">
        <v>20</v>
      </c>
      <c r="B4170" s="183" t="s">
        <v>54</v>
      </c>
      <c r="C4170" s="184"/>
      <c r="D4170" s="184"/>
      <c r="E4170" s="184"/>
      <c r="F4170" s="185">
        <v>45189</v>
      </c>
      <c r="G4170" s="183" t="s">
        <v>555</v>
      </c>
      <c r="H4170" s="186">
        <v>140000</v>
      </c>
      <c r="I4170" s="183" t="s">
        <v>19</v>
      </c>
      <c r="J4170" s="184"/>
      <c r="K4170" s="184"/>
      <c r="L4170" s="183">
        <v>2023</v>
      </c>
      <c r="M4170" s="184"/>
      <c r="N4170" s="183" t="s">
        <v>34</v>
      </c>
      <c r="O4170" s="184"/>
    </row>
    <row r="4171" spans="1:15" s="176" customFormat="1" ht="15" x14ac:dyDescent="0.15">
      <c r="A4171" s="183" t="s">
        <v>20</v>
      </c>
      <c r="B4171" s="183" t="s">
        <v>54</v>
      </c>
      <c r="C4171" s="184"/>
      <c r="D4171" s="184"/>
      <c r="E4171" s="184"/>
      <c r="F4171" s="185">
        <v>45189</v>
      </c>
      <c r="G4171" s="183" t="s">
        <v>58</v>
      </c>
      <c r="H4171" s="186">
        <v>130000</v>
      </c>
      <c r="I4171" s="183" t="s">
        <v>19</v>
      </c>
      <c r="J4171" s="184"/>
      <c r="K4171" s="184"/>
      <c r="L4171" s="183">
        <v>2023</v>
      </c>
      <c r="M4171" s="184"/>
      <c r="N4171" s="183" t="s">
        <v>34</v>
      </c>
      <c r="O4171" s="184"/>
    </row>
    <row r="4172" spans="1:15" s="176" customFormat="1" ht="15" x14ac:dyDescent="0.15">
      <c r="A4172" s="183" t="s">
        <v>20</v>
      </c>
      <c r="B4172" s="183" t="s">
        <v>54</v>
      </c>
      <c r="C4172" s="184"/>
      <c r="D4172" s="184"/>
      <c r="E4172" s="184"/>
      <c r="F4172" s="185">
        <v>45189</v>
      </c>
      <c r="G4172" s="183" t="s">
        <v>56</v>
      </c>
      <c r="H4172" s="186">
        <v>160000</v>
      </c>
      <c r="I4172" s="183" t="s">
        <v>19</v>
      </c>
      <c r="J4172" s="184"/>
      <c r="K4172" s="184"/>
      <c r="L4172" s="183">
        <v>2023</v>
      </c>
      <c r="M4172" s="184"/>
      <c r="N4172" s="183" t="s">
        <v>34</v>
      </c>
      <c r="O4172" s="184"/>
    </row>
    <row r="4173" spans="1:15" s="176" customFormat="1" ht="15" x14ac:dyDescent="0.15">
      <c r="A4173" s="183" t="s">
        <v>20</v>
      </c>
      <c r="B4173" s="183" t="s">
        <v>54</v>
      </c>
      <c r="C4173" s="184"/>
      <c r="D4173" s="184"/>
      <c r="E4173" s="184"/>
      <c r="F4173" s="185">
        <v>45189</v>
      </c>
      <c r="G4173" s="183" t="s">
        <v>55</v>
      </c>
      <c r="H4173" s="186">
        <v>1720000</v>
      </c>
      <c r="I4173" s="183" t="s">
        <v>19</v>
      </c>
      <c r="J4173" s="184"/>
      <c r="K4173" s="184"/>
      <c r="L4173" s="183">
        <v>2023</v>
      </c>
      <c r="M4173" s="184"/>
      <c r="N4173" s="183" t="s">
        <v>34</v>
      </c>
      <c r="O4173" s="184"/>
    </row>
    <row r="4174" spans="1:15" s="176" customFormat="1" ht="15" x14ac:dyDescent="0.15">
      <c r="A4174" s="183" t="s">
        <v>20</v>
      </c>
      <c r="B4174" s="183" t="s">
        <v>54</v>
      </c>
      <c r="C4174" s="184"/>
      <c r="D4174" s="184"/>
      <c r="E4174" s="184"/>
      <c r="F4174" s="185">
        <v>45189</v>
      </c>
      <c r="G4174" s="183" t="s">
        <v>57</v>
      </c>
      <c r="H4174" s="186">
        <v>100000</v>
      </c>
      <c r="I4174" s="183" t="s">
        <v>19</v>
      </c>
      <c r="J4174" s="184"/>
      <c r="K4174" s="184"/>
      <c r="L4174" s="183">
        <v>2023</v>
      </c>
      <c r="M4174" s="184"/>
      <c r="N4174" s="183" t="s">
        <v>34</v>
      </c>
      <c r="O4174" s="184"/>
    </row>
    <row r="4175" spans="1:15" s="176" customFormat="1" ht="15" x14ac:dyDescent="0.15">
      <c r="A4175" s="183" t="s">
        <v>20</v>
      </c>
      <c r="B4175" s="183" t="s">
        <v>54</v>
      </c>
      <c r="C4175" s="184"/>
      <c r="D4175" s="184"/>
      <c r="E4175" s="184"/>
      <c r="F4175" s="185">
        <v>45189</v>
      </c>
      <c r="G4175" s="183" t="s">
        <v>59</v>
      </c>
      <c r="H4175" s="186">
        <v>820000</v>
      </c>
      <c r="I4175" s="183" t="s">
        <v>19</v>
      </c>
      <c r="J4175" s="184"/>
      <c r="K4175" s="184"/>
      <c r="L4175" s="183">
        <v>2023</v>
      </c>
      <c r="M4175" s="184"/>
      <c r="N4175" s="183" t="s">
        <v>34</v>
      </c>
      <c r="O4175" s="184"/>
    </row>
    <row r="4176" spans="1:15" s="176" customFormat="1" ht="15" x14ac:dyDescent="0.15">
      <c r="A4176" s="183" t="s">
        <v>20</v>
      </c>
      <c r="B4176" s="183" t="s">
        <v>54</v>
      </c>
      <c r="C4176" s="184"/>
      <c r="D4176" s="184"/>
      <c r="E4176" s="184"/>
      <c r="F4176" s="185">
        <v>45190</v>
      </c>
      <c r="G4176" s="183" t="s">
        <v>55</v>
      </c>
      <c r="H4176" s="186">
        <v>820000</v>
      </c>
      <c r="I4176" s="183" t="s">
        <v>19</v>
      </c>
      <c r="J4176" s="184"/>
      <c r="K4176" s="184"/>
      <c r="L4176" s="183">
        <v>2023</v>
      </c>
      <c r="M4176" s="184"/>
      <c r="N4176" s="183" t="s">
        <v>34</v>
      </c>
      <c r="O4176" s="184"/>
    </row>
    <row r="4177" spans="1:15" s="176" customFormat="1" ht="15" x14ac:dyDescent="0.15">
      <c r="A4177" s="183" t="s">
        <v>20</v>
      </c>
      <c r="B4177" s="183" t="s">
        <v>54</v>
      </c>
      <c r="C4177" s="184"/>
      <c r="D4177" s="184"/>
      <c r="E4177" s="184"/>
      <c r="F4177" s="185">
        <v>45190</v>
      </c>
      <c r="G4177" s="183" t="s">
        <v>57</v>
      </c>
      <c r="H4177" s="186">
        <v>10000</v>
      </c>
      <c r="I4177" s="183" t="s">
        <v>19</v>
      </c>
      <c r="J4177" s="184"/>
      <c r="K4177" s="184"/>
      <c r="L4177" s="183">
        <v>2023</v>
      </c>
      <c r="M4177" s="184"/>
      <c r="N4177" s="183" t="s">
        <v>34</v>
      </c>
      <c r="O4177" s="184"/>
    </row>
    <row r="4178" spans="1:15" s="176" customFormat="1" ht="15" x14ac:dyDescent="0.15">
      <c r="A4178" s="183" t="s">
        <v>20</v>
      </c>
      <c r="B4178" s="183" t="s">
        <v>54</v>
      </c>
      <c r="C4178" s="184"/>
      <c r="D4178" s="184"/>
      <c r="E4178" s="184"/>
      <c r="F4178" s="185">
        <v>45190</v>
      </c>
      <c r="G4178" s="183" t="s">
        <v>555</v>
      </c>
      <c r="H4178" s="186">
        <v>740000</v>
      </c>
      <c r="I4178" s="183" t="s">
        <v>19</v>
      </c>
      <c r="J4178" s="184"/>
      <c r="K4178" s="184"/>
      <c r="L4178" s="183">
        <v>2023</v>
      </c>
      <c r="M4178" s="184"/>
      <c r="N4178" s="183" t="s">
        <v>34</v>
      </c>
      <c r="O4178" s="184"/>
    </row>
    <row r="4179" spans="1:15" s="176" customFormat="1" ht="15" x14ac:dyDescent="0.15">
      <c r="A4179" s="183" t="s">
        <v>20</v>
      </c>
      <c r="B4179" s="183" t="s">
        <v>54</v>
      </c>
      <c r="C4179" s="184"/>
      <c r="D4179" s="184"/>
      <c r="E4179" s="184"/>
      <c r="F4179" s="185">
        <v>45190</v>
      </c>
      <c r="G4179" s="183" t="s">
        <v>58</v>
      </c>
      <c r="H4179" s="186">
        <v>40000</v>
      </c>
      <c r="I4179" s="183" t="s">
        <v>19</v>
      </c>
      <c r="J4179" s="184"/>
      <c r="K4179" s="184"/>
      <c r="L4179" s="183">
        <v>2023</v>
      </c>
      <c r="M4179" s="184"/>
      <c r="N4179" s="183" t="s">
        <v>34</v>
      </c>
      <c r="O4179" s="184"/>
    </row>
    <row r="4180" spans="1:15" s="176" customFormat="1" ht="15" x14ac:dyDescent="0.15">
      <c r="A4180" s="183" t="s">
        <v>20</v>
      </c>
      <c r="B4180" s="183" t="s">
        <v>54</v>
      </c>
      <c r="C4180" s="184"/>
      <c r="D4180" s="184"/>
      <c r="E4180" s="184"/>
      <c r="F4180" s="185">
        <v>45191</v>
      </c>
      <c r="G4180" s="183" t="s">
        <v>55</v>
      </c>
      <c r="H4180" s="186">
        <v>80000</v>
      </c>
      <c r="I4180" s="183" t="s">
        <v>19</v>
      </c>
      <c r="J4180" s="184"/>
      <c r="K4180" s="184"/>
      <c r="L4180" s="183">
        <v>2023</v>
      </c>
      <c r="M4180" s="184"/>
      <c r="N4180" s="183" t="s">
        <v>34</v>
      </c>
      <c r="O4180" s="184"/>
    </row>
    <row r="4181" spans="1:15" s="176" customFormat="1" ht="15" x14ac:dyDescent="0.15">
      <c r="A4181" s="183" t="s">
        <v>20</v>
      </c>
      <c r="B4181" s="183" t="s">
        <v>54</v>
      </c>
      <c r="C4181" s="184"/>
      <c r="D4181" s="184"/>
      <c r="E4181" s="184"/>
      <c r="F4181" s="185">
        <v>45191</v>
      </c>
      <c r="G4181" s="183" t="s">
        <v>58</v>
      </c>
      <c r="H4181" s="186">
        <v>250000</v>
      </c>
      <c r="I4181" s="183" t="s">
        <v>19</v>
      </c>
      <c r="J4181" s="184"/>
      <c r="K4181" s="184"/>
      <c r="L4181" s="183">
        <v>2023</v>
      </c>
      <c r="M4181" s="184"/>
      <c r="N4181" s="183" t="s">
        <v>34</v>
      </c>
      <c r="O4181" s="184"/>
    </row>
    <row r="4182" spans="1:15" s="176" customFormat="1" ht="15" x14ac:dyDescent="0.15">
      <c r="A4182" s="183" t="s">
        <v>20</v>
      </c>
      <c r="B4182" s="183" t="s">
        <v>54</v>
      </c>
      <c r="C4182" s="184"/>
      <c r="D4182" s="184"/>
      <c r="E4182" s="184"/>
      <c r="F4182" s="185">
        <v>45191</v>
      </c>
      <c r="G4182" s="183" t="s">
        <v>57</v>
      </c>
      <c r="H4182" s="186">
        <v>140000</v>
      </c>
      <c r="I4182" s="183" t="s">
        <v>19</v>
      </c>
      <c r="J4182" s="184"/>
      <c r="K4182" s="184"/>
      <c r="L4182" s="183">
        <v>2023</v>
      </c>
      <c r="M4182" s="184"/>
      <c r="N4182" s="183" t="s">
        <v>34</v>
      </c>
      <c r="O4182" s="184"/>
    </row>
    <row r="4183" spans="1:15" s="176" customFormat="1" ht="15" x14ac:dyDescent="0.15">
      <c r="A4183" s="183" t="s">
        <v>20</v>
      </c>
      <c r="B4183" s="183" t="s">
        <v>54</v>
      </c>
      <c r="C4183" s="184"/>
      <c r="D4183" s="184"/>
      <c r="E4183" s="184"/>
      <c r="F4183" s="185">
        <v>45191</v>
      </c>
      <c r="G4183" s="183" t="s">
        <v>555</v>
      </c>
      <c r="H4183" s="186">
        <v>160000</v>
      </c>
      <c r="I4183" s="183" t="s">
        <v>19</v>
      </c>
      <c r="J4183" s="184"/>
      <c r="K4183" s="184"/>
      <c r="L4183" s="183">
        <v>2023</v>
      </c>
      <c r="M4183" s="184"/>
      <c r="N4183" s="183" t="s">
        <v>34</v>
      </c>
      <c r="O4183" s="184"/>
    </row>
    <row r="4184" spans="1:15" s="176" customFormat="1" ht="15" x14ac:dyDescent="0.15">
      <c r="A4184" s="183" t="s">
        <v>20</v>
      </c>
      <c r="B4184" s="183" t="s">
        <v>54</v>
      </c>
      <c r="C4184" s="184"/>
      <c r="D4184" s="184"/>
      <c r="E4184" s="184"/>
      <c r="F4184" s="185">
        <v>45194</v>
      </c>
      <c r="G4184" s="183" t="s">
        <v>56</v>
      </c>
      <c r="H4184" s="186">
        <v>240000</v>
      </c>
      <c r="I4184" s="183" t="s">
        <v>19</v>
      </c>
      <c r="J4184" s="184"/>
      <c r="K4184" s="184"/>
      <c r="L4184" s="183">
        <v>2023</v>
      </c>
      <c r="M4184" s="184"/>
      <c r="N4184" s="183" t="s">
        <v>34</v>
      </c>
      <c r="O4184" s="184"/>
    </row>
    <row r="4185" spans="1:15" s="176" customFormat="1" ht="15" x14ac:dyDescent="0.15">
      <c r="A4185" s="183" t="s">
        <v>20</v>
      </c>
      <c r="B4185" s="183" t="s">
        <v>54</v>
      </c>
      <c r="C4185" s="184"/>
      <c r="D4185" s="184"/>
      <c r="E4185" s="184"/>
      <c r="F4185" s="185">
        <v>45194</v>
      </c>
      <c r="G4185" s="183" t="s">
        <v>59</v>
      </c>
      <c r="H4185" s="186">
        <v>510000</v>
      </c>
      <c r="I4185" s="183" t="s">
        <v>19</v>
      </c>
      <c r="J4185" s="184"/>
      <c r="K4185" s="184"/>
      <c r="L4185" s="183">
        <v>2023</v>
      </c>
      <c r="M4185" s="184"/>
      <c r="N4185" s="183" t="s">
        <v>34</v>
      </c>
      <c r="O4185" s="184"/>
    </row>
    <row r="4186" spans="1:15" s="176" customFormat="1" ht="15" x14ac:dyDescent="0.15">
      <c r="A4186" s="183" t="s">
        <v>20</v>
      </c>
      <c r="B4186" s="183" t="s">
        <v>54</v>
      </c>
      <c r="C4186" s="184"/>
      <c r="D4186" s="184"/>
      <c r="E4186" s="184"/>
      <c r="F4186" s="185">
        <v>45194</v>
      </c>
      <c r="G4186" s="183" t="s">
        <v>55</v>
      </c>
      <c r="H4186" s="186">
        <v>790000</v>
      </c>
      <c r="I4186" s="183" t="s">
        <v>19</v>
      </c>
      <c r="J4186" s="184"/>
      <c r="K4186" s="184"/>
      <c r="L4186" s="183">
        <v>2023</v>
      </c>
      <c r="M4186" s="184"/>
      <c r="N4186" s="183" t="s">
        <v>34</v>
      </c>
      <c r="O4186" s="184"/>
    </row>
    <row r="4187" spans="1:15" s="176" customFormat="1" ht="15" x14ac:dyDescent="0.15">
      <c r="A4187" s="183" t="s">
        <v>20</v>
      </c>
      <c r="B4187" s="183" t="s">
        <v>54</v>
      </c>
      <c r="C4187" s="184"/>
      <c r="D4187" s="184"/>
      <c r="E4187" s="184"/>
      <c r="F4187" s="185">
        <v>45194</v>
      </c>
      <c r="G4187" s="183" t="s">
        <v>555</v>
      </c>
      <c r="H4187" s="186">
        <v>100000</v>
      </c>
      <c r="I4187" s="183" t="s">
        <v>19</v>
      </c>
      <c r="J4187" s="184"/>
      <c r="K4187" s="184"/>
      <c r="L4187" s="183">
        <v>2023</v>
      </c>
      <c r="M4187" s="184"/>
      <c r="N4187" s="183" t="s">
        <v>34</v>
      </c>
      <c r="O4187" s="184"/>
    </row>
    <row r="4188" spans="1:15" s="176" customFormat="1" ht="15" x14ac:dyDescent="0.15">
      <c r="A4188" s="183" t="s">
        <v>20</v>
      </c>
      <c r="B4188" s="183" t="s">
        <v>54</v>
      </c>
      <c r="C4188" s="184"/>
      <c r="D4188" s="184"/>
      <c r="E4188" s="184"/>
      <c r="F4188" s="185">
        <v>45195</v>
      </c>
      <c r="G4188" s="183" t="s">
        <v>56</v>
      </c>
      <c r="H4188" s="186">
        <v>200000</v>
      </c>
      <c r="I4188" s="183" t="s">
        <v>19</v>
      </c>
      <c r="J4188" s="184"/>
      <c r="K4188" s="184"/>
      <c r="L4188" s="183">
        <v>2023</v>
      </c>
      <c r="M4188" s="184"/>
      <c r="N4188" s="183" t="s">
        <v>34</v>
      </c>
      <c r="O4188" s="184"/>
    </row>
    <row r="4189" spans="1:15" s="176" customFormat="1" ht="15" x14ac:dyDescent="0.15">
      <c r="A4189" s="183" t="s">
        <v>20</v>
      </c>
      <c r="B4189" s="183" t="s">
        <v>54</v>
      </c>
      <c r="C4189" s="184"/>
      <c r="D4189" s="184"/>
      <c r="E4189" s="184"/>
      <c r="F4189" s="185">
        <v>45195</v>
      </c>
      <c r="G4189" s="183" t="s">
        <v>55</v>
      </c>
      <c r="H4189" s="186">
        <v>500000</v>
      </c>
      <c r="I4189" s="183" t="s">
        <v>19</v>
      </c>
      <c r="J4189" s="184"/>
      <c r="K4189" s="184"/>
      <c r="L4189" s="183">
        <v>2023</v>
      </c>
      <c r="M4189" s="184"/>
      <c r="N4189" s="183" t="s">
        <v>34</v>
      </c>
      <c r="O4189" s="184"/>
    </row>
    <row r="4190" spans="1:15" s="176" customFormat="1" ht="15" x14ac:dyDescent="0.15">
      <c r="A4190" s="183" t="s">
        <v>20</v>
      </c>
      <c r="B4190" s="183" t="s">
        <v>54</v>
      </c>
      <c r="C4190" s="184"/>
      <c r="D4190" s="184"/>
      <c r="E4190" s="184"/>
      <c r="F4190" s="185">
        <v>45195</v>
      </c>
      <c r="G4190" s="183" t="s">
        <v>555</v>
      </c>
      <c r="H4190" s="186">
        <v>140000</v>
      </c>
      <c r="I4190" s="183" t="s">
        <v>19</v>
      </c>
      <c r="J4190" s="184"/>
      <c r="K4190" s="184"/>
      <c r="L4190" s="183">
        <v>2023</v>
      </c>
      <c r="M4190" s="184"/>
      <c r="N4190" s="183" t="s">
        <v>34</v>
      </c>
      <c r="O4190" s="184"/>
    </row>
    <row r="4191" spans="1:15" s="176" customFormat="1" ht="15" x14ac:dyDescent="0.15">
      <c r="A4191" s="183" t="s">
        <v>20</v>
      </c>
      <c r="B4191" s="183" t="s">
        <v>54</v>
      </c>
      <c r="C4191" s="184"/>
      <c r="D4191" s="184"/>
      <c r="E4191" s="184"/>
      <c r="F4191" s="185">
        <v>45195</v>
      </c>
      <c r="G4191" s="183" t="s">
        <v>57</v>
      </c>
      <c r="H4191" s="186">
        <v>160000</v>
      </c>
      <c r="I4191" s="183" t="s">
        <v>19</v>
      </c>
      <c r="J4191" s="184"/>
      <c r="K4191" s="184"/>
      <c r="L4191" s="183">
        <v>2023</v>
      </c>
      <c r="M4191" s="184"/>
      <c r="N4191" s="183" t="s">
        <v>34</v>
      </c>
      <c r="O4191" s="184"/>
    </row>
    <row r="4192" spans="1:15" s="176" customFormat="1" ht="15" x14ac:dyDescent="0.15">
      <c r="A4192" s="183" t="s">
        <v>20</v>
      </c>
      <c r="B4192" s="183" t="s">
        <v>54</v>
      </c>
      <c r="C4192" s="184"/>
      <c r="D4192" s="184"/>
      <c r="E4192" s="184"/>
      <c r="F4192" s="185">
        <v>45195</v>
      </c>
      <c r="G4192" s="183" t="s">
        <v>58</v>
      </c>
      <c r="H4192" s="186">
        <v>190000</v>
      </c>
      <c r="I4192" s="183" t="s">
        <v>19</v>
      </c>
      <c r="J4192" s="184"/>
      <c r="K4192" s="184"/>
      <c r="L4192" s="183">
        <v>2023</v>
      </c>
      <c r="M4192" s="184"/>
      <c r="N4192" s="183" t="s">
        <v>34</v>
      </c>
      <c r="O4192" s="184"/>
    </row>
    <row r="4193" spans="1:15" s="176" customFormat="1" ht="15" x14ac:dyDescent="0.15">
      <c r="A4193" s="183" t="s">
        <v>20</v>
      </c>
      <c r="B4193" s="183" t="s">
        <v>54</v>
      </c>
      <c r="C4193" s="184"/>
      <c r="D4193" s="184"/>
      <c r="E4193" s="184"/>
      <c r="F4193" s="185">
        <v>45196</v>
      </c>
      <c r="G4193" s="183" t="s">
        <v>555</v>
      </c>
      <c r="H4193" s="186">
        <v>350000</v>
      </c>
      <c r="I4193" s="183" t="s">
        <v>19</v>
      </c>
      <c r="J4193" s="184"/>
      <c r="K4193" s="184"/>
      <c r="L4193" s="183">
        <v>2023</v>
      </c>
      <c r="M4193" s="184"/>
      <c r="N4193" s="183" t="s">
        <v>34</v>
      </c>
      <c r="O4193" s="184"/>
    </row>
    <row r="4194" spans="1:15" s="176" customFormat="1" ht="15" x14ac:dyDescent="0.15">
      <c r="A4194" s="183" t="s">
        <v>20</v>
      </c>
      <c r="B4194" s="183" t="s">
        <v>54</v>
      </c>
      <c r="C4194" s="184"/>
      <c r="D4194" s="184"/>
      <c r="E4194" s="184"/>
      <c r="F4194" s="185">
        <v>45196</v>
      </c>
      <c r="G4194" s="183" t="s">
        <v>55</v>
      </c>
      <c r="H4194" s="186">
        <v>3820000</v>
      </c>
      <c r="I4194" s="183" t="s">
        <v>19</v>
      </c>
      <c r="J4194" s="184"/>
      <c r="K4194" s="184"/>
      <c r="L4194" s="183">
        <v>2023</v>
      </c>
      <c r="M4194" s="184"/>
      <c r="N4194" s="183" t="s">
        <v>34</v>
      </c>
      <c r="O4194" s="184"/>
    </row>
    <row r="4195" spans="1:15" s="176" customFormat="1" ht="15" x14ac:dyDescent="0.15">
      <c r="A4195" s="183" t="s">
        <v>20</v>
      </c>
      <c r="B4195" s="183" t="s">
        <v>54</v>
      </c>
      <c r="C4195" s="184"/>
      <c r="D4195" s="184"/>
      <c r="E4195" s="184"/>
      <c r="F4195" s="185">
        <v>45196</v>
      </c>
      <c r="G4195" s="183" t="s">
        <v>59</v>
      </c>
      <c r="H4195" s="186">
        <v>1210000</v>
      </c>
      <c r="I4195" s="183" t="s">
        <v>19</v>
      </c>
      <c r="J4195" s="184"/>
      <c r="K4195" s="184"/>
      <c r="L4195" s="183">
        <v>2023</v>
      </c>
      <c r="M4195" s="184"/>
      <c r="N4195" s="183" t="s">
        <v>34</v>
      </c>
      <c r="O4195" s="184"/>
    </row>
    <row r="4196" spans="1:15" s="176" customFormat="1" ht="15" x14ac:dyDescent="0.15">
      <c r="A4196" s="183" t="s">
        <v>20</v>
      </c>
      <c r="B4196" s="183" t="s">
        <v>54</v>
      </c>
      <c r="C4196" s="184"/>
      <c r="D4196" s="184"/>
      <c r="E4196" s="184"/>
      <c r="F4196" s="185">
        <v>45196</v>
      </c>
      <c r="G4196" s="183" t="s">
        <v>57</v>
      </c>
      <c r="H4196" s="186">
        <v>90000</v>
      </c>
      <c r="I4196" s="183" t="s">
        <v>19</v>
      </c>
      <c r="J4196" s="184"/>
      <c r="K4196" s="184"/>
      <c r="L4196" s="183">
        <v>2023</v>
      </c>
      <c r="M4196" s="184"/>
      <c r="N4196" s="183" t="s">
        <v>34</v>
      </c>
      <c r="O4196" s="184"/>
    </row>
    <row r="4197" spans="1:15" s="176" customFormat="1" ht="15" x14ac:dyDescent="0.15">
      <c r="A4197" s="183" t="s">
        <v>20</v>
      </c>
      <c r="B4197" s="183" t="s">
        <v>54</v>
      </c>
      <c r="C4197" s="184"/>
      <c r="D4197" s="184"/>
      <c r="E4197" s="184"/>
      <c r="F4197" s="185">
        <v>45196</v>
      </c>
      <c r="G4197" s="183" t="s">
        <v>56</v>
      </c>
      <c r="H4197" s="186">
        <v>700000</v>
      </c>
      <c r="I4197" s="183" t="s">
        <v>19</v>
      </c>
      <c r="J4197" s="184"/>
      <c r="K4197" s="184"/>
      <c r="L4197" s="183">
        <v>2023</v>
      </c>
      <c r="M4197" s="184"/>
      <c r="N4197" s="183" t="s">
        <v>34</v>
      </c>
      <c r="O4197" s="184"/>
    </row>
    <row r="4198" spans="1:15" s="176" customFormat="1" ht="15" x14ac:dyDescent="0.15">
      <c r="A4198" s="183" t="s">
        <v>20</v>
      </c>
      <c r="B4198" s="183" t="s">
        <v>54</v>
      </c>
      <c r="C4198" s="184"/>
      <c r="D4198" s="184"/>
      <c r="E4198" s="184"/>
      <c r="F4198" s="185">
        <v>45197</v>
      </c>
      <c r="G4198" s="183" t="s">
        <v>58</v>
      </c>
      <c r="H4198" s="186">
        <v>80000</v>
      </c>
      <c r="I4198" s="183" t="s">
        <v>19</v>
      </c>
      <c r="J4198" s="184"/>
      <c r="K4198" s="184"/>
      <c r="L4198" s="183">
        <v>2023</v>
      </c>
      <c r="M4198" s="184"/>
      <c r="N4198" s="183" t="s">
        <v>34</v>
      </c>
      <c r="O4198" s="184"/>
    </row>
    <row r="4199" spans="1:15" s="176" customFormat="1" ht="15" x14ac:dyDescent="0.15">
      <c r="A4199" s="183" t="s">
        <v>20</v>
      </c>
      <c r="B4199" s="183" t="s">
        <v>54</v>
      </c>
      <c r="C4199" s="184"/>
      <c r="D4199" s="184"/>
      <c r="E4199" s="184"/>
      <c r="F4199" s="185">
        <v>45197</v>
      </c>
      <c r="G4199" s="183" t="s">
        <v>55</v>
      </c>
      <c r="H4199" s="186">
        <v>500000</v>
      </c>
      <c r="I4199" s="183" t="s">
        <v>19</v>
      </c>
      <c r="J4199" s="184"/>
      <c r="K4199" s="184"/>
      <c r="L4199" s="183">
        <v>2023</v>
      </c>
      <c r="M4199" s="184"/>
      <c r="N4199" s="183" t="s">
        <v>34</v>
      </c>
      <c r="O4199" s="184"/>
    </row>
    <row r="4200" spans="1:15" s="176" customFormat="1" ht="15" x14ac:dyDescent="0.15">
      <c r="A4200" s="183" t="s">
        <v>20</v>
      </c>
      <c r="B4200" s="183" t="s">
        <v>54</v>
      </c>
      <c r="C4200" s="184"/>
      <c r="D4200" s="184"/>
      <c r="E4200" s="184"/>
      <c r="F4200" s="185">
        <v>45197</v>
      </c>
      <c r="G4200" s="183" t="s">
        <v>555</v>
      </c>
      <c r="H4200" s="186">
        <v>100000</v>
      </c>
      <c r="I4200" s="183" t="s">
        <v>19</v>
      </c>
      <c r="J4200" s="184"/>
      <c r="K4200" s="184"/>
      <c r="L4200" s="183">
        <v>2023</v>
      </c>
      <c r="M4200" s="184"/>
      <c r="N4200" s="183" t="s">
        <v>34</v>
      </c>
      <c r="O4200" s="184"/>
    </row>
    <row r="4201" spans="1:15" s="176" customFormat="1" ht="15" x14ac:dyDescent="0.15">
      <c r="A4201" s="183" t="s">
        <v>20</v>
      </c>
      <c r="B4201" s="183" t="s">
        <v>54</v>
      </c>
      <c r="C4201" s="184"/>
      <c r="D4201" s="184"/>
      <c r="E4201" s="184"/>
      <c r="F4201" s="185">
        <v>45197</v>
      </c>
      <c r="G4201" s="183" t="s">
        <v>57</v>
      </c>
      <c r="H4201" s="186">
        <v>40000</v>
      </c>
      <c r="I4201" s="183" t="s">
        <v>19</v>
      </c>
      <c r="J4201" s="184"/>
      <c r="K4201" s="184"/>
      <c r="L4201" s="183">
        <v>2023</v>
      </c>
      <c r="M4201" s="184"/>
      <c r="N4201" s="183" t="s">
        <v>34</v>
      </c>
      <c r="O4201" s="184"/>
    </row>
    <row r="4202" spans="1:15" s="176" customFormat="1" ht="15" x14ac:dyDescent="0.15">
      <c r="A4202" s="183" t="s">
        <v>20</v>
      </c>
      <c r="B4202" s="183" t="s">
        <v>54</v>
      </c>
      <c r="C4202" s="184"/>
      <c r="D4202" s="184"/>
      <c r="E4202" s="184"/>
      <c r="F4202" s="185">
        <v>45197</v>
      </c>
      <c r="G4202" s="183" t="s">
        <v>56</v>
      </c>
      <c r="H4202" s="186">
        <v>160000</v>
      </c>
      <c r="I4202" s="183" t="s">
        <v>19</v>
      </c>
      <c r="J4202" s="184"/>
      <c r="K4202" s="184"/>
      <c r="L4202" s="183">
        <v>2023</v>
      </c>
      <c r="M4202" s="184"/>
      <c r="N4202" s="183" t="s">
        <v>34</v>
      </c>
      <c r="O4202" s="184"/>
    </row>
    <row r="4203" spans="1:15" s="176" customFormat="1" ht="15" x14ac:dyDescent="0.15">
      <c r="A4203" s="183" t="s">
        <v>20</v>
      </c>
      <c r="B4203" s="183" t="s">
        <v>54</v>
      </c>
      <c r="C4203" s="184"/>
      <c r="D4203" s="184"/>
      <c r="E4203" s="184"/>
      <c r="F4203" s="185">
        <v>45198</v>
      </c>
      <c r="G4203" s="183" t="s">
        <v>55</v>
      </c>
      <c r="H4203" s="186">
        <v>480000</v>
      </c>
      <c r="I4203" s="183" t="s">
        <v>19</v>
      </c>
      <c r="J4203" s="184"/>
      <c r="K4203" s="184"/>
      <c r="L4203" s="183">
        <v>2023</v>
      </c>
      <c r="M4203" s="184"/>
      <c r="N4203" s="183" t="s">
        <v>34</v>
      </c>
      <c r="O4203" s="184"/>
    </row>
    <row r="4204" spans="1:15" s="176" customFormat="1" ht="15" x14ac:dyDescent="0.15">
      <c r="A4204" s="183" t="s">
        <v>20</v>
      </c>
      <c r="B4204" s="183" t="s">
        <v>54</v>
      </c>
      <c r="C4204" s="184"/>
      <c r="D4204" s="184"/>
      <c r="E4204" s="184"/>
      <c r="F4204" s="185">
        <v>45198</v>
      </c>
      <c r="G4204" s="183" t="s">
        <v>57</v>
      </c>
      <c r="H4204" s="186">
        <v>40000</v>
      </c>
      <c r="I4204" s="183" t="s">
        <v>19</v>
      </c>
      <c r="J4204" s="184"/>
      <c r="K4204" s="184"/>
      <c r="L4204" s="183">
        <v>2023</v>
      </c>
      <c r="M4204" s="184"/>
      <c r="N4204" s="183" t="s">
        <v>34</v>
      </c>
      <c r="O4204" s="184"/>
    </row>
    <row r="4205" spans="1:15" s="176" customFormat="1" ht="15" x14ac:dyDescent="0.15">
      <c r="A4205" s="183" t="s">
        <v>20</v>
      </c>
      <c r="B4205" s="183" t="s">
        <v>54</v>
      </c>
      <c r="C4205" s="184"/>
      <c r="D4205" s="184"/>
      <c r="E4205" s="184"/>
      <c r="F4205" s="185">
        <v>45198</v>
      </c>
      <c r="G4205" s="183" t="s">
        <v>555</v>
      </c>
      <c r="H4205" s="186">
        <v>280000</v>
      </c>
      <c r="I4205" s="183" t="s">
        <v>19</v>
      </c>
      <c r="J4205" s="184"/>
      <c r="K4205" s="184"/>
      <c r="L4205" s="183">
        <v>2023</v>
      </c>
      <c r="M4205" s="184"/>
      <c r="N4205" s="183" t="s">
        <v>34</v>
      </c>
      <c r="O4205" s="184"/>
    </row>
    <row r="4206" spans="1:15" s="176" customFormat="1" ht="15" x14ac:dyDescent="0.15">
      <c r="A4206" s="183" t="s">
        <v>20</v>
      </c>
      <c r="B4206" s="183" t="s">
        <v>54</v>
      </c>
      <c r="C4206" s="184"/>
      <c r="D4206" s="184"/>
      <c r="E4206" s="184"/>
      <c r="F4206" s="185">
        <v>45198</v>
      </c>
      <c r="G4206" s="183" t="s">
        <v>56</v>
      </c>
      <c r="H4206" s="186">
        <v>100000</v>
      </c>
      <c r="I4206" s="183" t="s">
        <v>19</v>
      </c>
      <c r="J4206" s="184"/>
      <c r="K4206" s="184"/>
      <c r="L4206" s="183">
        <v>2023</v>
      </c>
      <c r="M4206" s="184"/>
      <c r="N4206" s="183" t="s">
        <v>34</v>
      </c>
      <c r="O4206" s="184"/>
    </row>
    <row r="4207" spans="1:15" s="176" customFormat="1" ht="15" x14ac:dyDescent="0.15">
      <c r="A4207" s="183" t="s">
        <v>20</v>
      </c>
      <c r="B4207" s="183" t="s">
        <v>54</v>
      </c>
      <c r="C4207" s="184"/>
      <c r="D4207" s="184"/>
      <c r="E4207" s="184"/>
      <c r="F4207" s="185">
        <v>45201</v>
      </c>
      <c r="G4207" s="183" t="s">
        <v>58</v>
      </c>
      <c r="H4207" s="186">
        <v>0</v>
      </c>
      <c r="I4207" s="183" t="s">
        <v>19</v>
      </c>
      <c r="J4207" s="184"/>
      <c r="K4207" s="184"/>
      <c r="L4207" s="183">
        <v>2023</v>
      </c>
      <c r="M4207" s="184"/>
      <c r="N4207" s="183" t="s">
        <v>34</v>
      </c>
      <c r="O4207" s="184"/>
    </row>
    <row r="4208" spans="1:15" s="176" customFormat="1" ht="15" x14ac:dyDescent="0.15">
      <c r="A4208" s="183" t="s">
        <v>20</v>
      </c>
      <c r="B4208" s="183" t="s">
        <v>54</v>
      </c>
      <c r="C4208" s="184"/>
      <c r="D4208" s="184"/>
      <c r="E4208" s="184"/>
      <c r="F4208" s="185">
        <v>45201</v>
      </c>
      <c r="G4208" s="183" t="s">
        <v>57</v>
      </c>
      <c r="H4208" s="186">
        <v>90000</v>
      </c>
      <c r="I4208" s="183" t="s">
        <v>19</v>
      </c>
      <c r="J4208" s="184"/>
      <c r="K4208" s="184"/>
      <c r="L4208" s="183">
        <v>2023</v>
      </c>
      <c r="M4208" s="184"/>
      <c r="N4208" s="183" t="s">
        <v>34</v>
      </c>
      <c r="O4208" s="184"/>
    </row>
    <row r="4209" spans="1:15" s="176" customFormat="1" ht="15" x14ac:dyDescent="0.15">
      <c r="A4209" s="183" t="s">
        <v>20</v>
      </c>
      <c r="B4209" s="183" t="s">
        <v>54</v>
      </c>
      <c r="C4209" s="184"/>
      <c r="D4209" s="184"/>
      <c r="E4209" s="184"/>
      <c r="F4209" s="185">
        <v>45201</v>
      </c>
      <c r="G4209" s="183" t="s">
        <v>55</v>
      </c>
      <c r="H4209" s="186">
        <v>1120000</v>
      </c>
      <c r="I4209" s="183" t="s">
        <v>19</v>
      </c>
      <c r="J4209" s="184"/>
      <c r="K4209" s="184"/>
      <c r="L4209" s="183">
        <v>2023</v>
      </c>
      <c r="M4209" s="184"/>
      <c r="N4209" s="183" t="s">
        <v>34</v>
      </c>
      <c r="O4209" s="184"/>
    </row>
    <row r="4210" spans="1:15" s="176" customFormat="1" ht="15" x14ac:dyDescent="0.15">
      <c r="A4210" s="183" t="s">
        <v>20</v>
      </c>
      <c r="B4210" s="183" t="s">
        <v>54</v>
      </c>
      <c r="C4210" s="184"/>
      <c r="D4210" s="184"/>
      <c r="E4210" s="184"/>
      <c r="F4210" s="185">
        <v>45201</v>
      </c>
      <c r="G4210" s="183" t="s">
        <v>56</v>
      </c>
      <c r="H4210" s="186">
        <v>490000</v>
      </c>
      <c r="I4210" s="183" t="s">
        <v>19</v>
      </c>
      <c r="J4210" s="184"/>
      <c r="K4210" s="184"/>
      <c r="L4210" s="183">
        <v>2023</v>
      </c>
      <c r="M4210" s="184"/>
      <c r="N4210" s="183" t="s">
        <v>34</v>
      </c>
      <c r="O4210" s="184"/>
    </row>
    <row r="4211" spans="1:15" s="176" customFormat="1" ht="15" x14ac:dyDescent="0.15">
      <c r="A4211" s="183" t="s">
        <v>20</v>
      </c>
      <c r="B4211" s="183" t="s">
        <v>54</v>
      </c>
      <c r="C4211" s="184"/>
      <c r="D4211" s="184"/>
      <c r="E4211" s="184"/>
      <c r="F4211" s="185">
        <v>45201</v>
      </c>
      <c r="G4211" s="183" t="s">
        <v>59</v>
      </c>
      <c r="H4211" s="186">
        <v>560000</v>
      </c>
      <c r="I4211" s="183" t="s">
        <v>19</v>
      </c>
      <c r="J4211" s="184"/>
      <c r="K4211" s="184"/>
      <c r="L4211" s="183">
        <v>2023</v>
      </c>
      <c r="M4211" s="184"/>
      <c r="N4211" s="183" t="s">
        <v>34</v>
      </c>
      <c r="O4211" s="184"/>
    </row>
    <row r="4212" spans="1:15" s="176" customFormat="1" ht="15" x14ac:dyDescent="0.15">
      <c r="A4212" s="183" t="s">
        <v>20</v>
      </c>
      <c r="B4212" s="183" t="s">
        <v>54</v>
      </c>
      <c r="C4212" s="184"/>
      <c r="D4212" s="184"/>
      <c r="E4212" s="184"/>
      <c r="F4212" s="185">
        <v>45201</v>
      </c>
      <c r="G4212" s="183" t="s">
        <v>555</v>
      </c>
      <c r="H4212" s="186">
        <v>400000</v>
      </c>
      <c r="I4212" s="183" t="s">
        <v>19</v>
      </c>
      <c r="J4212" s="184"/>
      <c r="K4212" s="184"/>
      <c r="L4212" s="183">
        <v>2023</v>
      </c>
      <c r="M4212" s="184"/>
      <c r="N4212" s="183" t="s">
        <v>34</v>
      </c>
      <c r="O4212" s="184"/>
    </row>
    <row r="4213" spans="1:15" s="176" customFormat="1" ht="15" x14ac:dyDescent="0.15">
      <c r="A4213" s="183" t="s">
        <v>20</v>
      </c>
      <c r="B4213" s="183" t="s">
        <v>54</v>
      </c>
      <c r="C4213" s="184"/>
      <c r="D4213" s="184"/>
      <c r="E4213" s="184"/>
      <c r="F4213" s="185">
        <v>45202</v>
      </c>
      <c r="G4213" s="183" t="s">
        <v>57</v>
      </c>
      <c r="H4213" s="186">
        <v>30000</v>
      </c>
      <c r="I4213" s="183" t="s">
        <v>19</v>
      </c>
      <c r="J4213" s="184"/>
      <c r="K4213" s="184"/>
      <c r="L4213" s="183">
        <v>2023</v>
      </c>
      <c r="M4213" s="184"/>
      <c r="N4213" s="183" t="s">
        <v>34</v>
      </c>
      <c r="O4213" s="184"/>
    </row>
    <row r="4214" spans="1:15" s="176" customFormat="1" ht="15" x14ac:dyDescent="0.15">
      <c r="A4214" s="183" t="s">
        <v>20</v>
      </c>
      <c r="B4214" s="183" t="s">
        <v>54</v>
      </c>
      <c r="C4214" s="184"/>
      <c r="D4214" s="184"/>
      <c r="E4214" s="184"/>
      <c r="F4214" s="185">
        <v>45202</v>
      </c>
      <c r="G4214" s="183" t="s">
        <v>55</v>
      </c>
      <c r="H4214" s="186">
        <v>1020000</v>
      </c>
      <c r="I4214" s="183" t="s">
        <v>19</v>
      </c>
      <c r="J4214" s="184"/>
      <c r="K4214" s="184"/>
      <c r="L4214" s="183">
        <v>2023</v>
      </c>
      <c r="M4214" s="184"/>
      <c r="N4214" s="183" t="s">
        <v>34</v>
      </c>
      <c r="O4214" s="184"/>
    </row>
    <row r="4215" spans="1:15" s="176" customFormat="1" ht="15" x14ac:dyDescent="0.15">
      <c r="A4215" s="183" t="s">
        <v>20</v>
      </c>
      <c r="B4215" s="183" t="s">
        <v>54</v>
      </c>
      <c r="C4215" s="184"/>
      <c r="D4215" s="184"/>
      <c r="E4215" s="184"/>
      <c r="F4215" s="185">
        <v>45202</v>
      </c>
      <c r="G4215" s="183" t="s">
        <v>59</v>
      </c>
      <c r="H4215" s="186">
        <v>190000</v>
      </c>
      <c r="I4215" s="183" t="s">
        <v>19</v>
      </c>
      <c r="J4215" s="184"/>
      <c r="K4215" s="184"/>
      <c r="L4215" s="183">
        <v>2023</v>
      </c>
      <c r="M4215" s="184"/>
      <c r="N4215" s="183" t="s">
        <v>34</v>
      </c>
      <c r="O4215" s="184"/>
    </row>
    <row r="4216" spans="1:15" s="176" customFormat="1" ht="15" x14ac:dyDescent="0.15">
      <c r="A4216" s="183" t="s">
        <v>20</v>
      </c>
      <c r="B4216" s="183" t="s">
        <v>54</v>
      </c>
      <c r="C4216" s="184"/>
      <c r="D4216" s="184"/>
      <c r="E4216" s="184"/>
      <c r="F4216" s="185">
        <v>45202</v>
      </c>
      <c r="G4216" s="183" t="s">
        <v>58</v>
      </c>
      <c r="H4216" s="186">
        <v>50000</v>
      </c>
      <c r="I4216" s="183" t="s">
        <v>19</v>
      </c>
      <c r="J4216" s="184"/>
      <c r="K4216" s="184"/>
      <c r="L4216" s="183">
        <v>2023</v>
      </c>
      <c r="M4216" s="184"/>
      <c r="N4216" s="183" t="s">
        <v>34</v>
      </c>
      <c r="O4216" s="184"/>
    </row>
    <row r="4217" spans="1:15" s="176" customFormat="1" ht="15" x14ac:dyDescent="0.15">
      <c r="A4217" s="183" t="s">
        <v>20</v>
      </c>
      <c r="B4217" s="183" t="s">
        <v>54</v>
      </c>
      <c r="C4217" s="184"/>
      <c r="D4217" s="184"/>
      <c r="E4217" s="184"/>
      <c r="F4217" s="185">
        <v>45202</v>
      </c>
      <c r="G4217" s="183" t="s">
        <v>555</v>
      </c>
      <c r="H4217" s="186">
        <v>400000</v>
      </c>
      <c r="I4217" s="183" t="s">
        <v>19</v>
      </c>
      <c r="J4217" s="184"/>
      <c r="K4217" s="184"/>
      <c r="L4217" s="183">
        <v>2023</v>
      </c>
      <c r="M4217" s="184"/>
      <c r="N4217" s="183" t="s">
        <v>34</v>
      </c>
      <c r="O4217" s="184"/>
    </row>
    <row r="4218" spans="1:15" s="176" customFormat="1" ht="15" x14ac:dyDescent="0.15">
      <c r="A4218" s="183" t="s">
        <v>20</v>
      </c>
      <c r="B4218" s="183" t="s">
        <v>54</v>
      </c>
      <c r="C4218" s="184"/>
      <c r="D4218" s="184"/>
      <c r="E4218" s="184"/>
      <c r="F4218" s="185">
        <v>45202</v>
      </c>
      <c r="G4218" s="183" t="s">
        <v>56</v>
      </c>
      <c r="H4218" s="186">
        <v>280000</v>
      </c>
      <c r="I4218" s="183" t="s">
        <v>19</v>
      </c>
      <c r="J4218" s="184"/>
      <c r="K4218" s="184"/>
      <c r="L4218" s="183">
        <v>2023</v>
      </c>
      <c r="M4218" s="184"/>
      <c r="N4218" s="183" t="s">
        <v>34</v>
      </c>
      <c r="O4218" s="184"/>
    </row>
    <row r="4219" spans="1:15" s="176" customFormat="1" ht="15" x14ac:dyDescent="0.15">
      <c r="A4219" s="183" t="s">
        <v>20</v>
      </c>
      <c r="B4219" s="183" t="s">
        <v>54</v>
      </c>
      <c r="C4219" s="184"/>
      <c r="D4219" s="184"/>
      <c r="E4219" s="184"/>
      <c r="F4219" s="185">
        <v>45203</v>
      </c>
      <c r="G4219" s="183" t="s">
        <v>58</v>
      </c>
      <c r="H4219" s="186">
        <v>130000</v>
      </c>
      <c r="I4219" s="183" t="s">
        <v>19</v>
      </c>
      <c r="J4219" s="184"/>
      <c r="K4219" s="184"/>
      <c r="L4219" s="183">
        <v>2023</v>
      </c>
      <c r="M4219" s="184"/>
      <c r="N4219" s="183" t="s">
        <v>34</v>
      </c>
      <c r="O4219" s="184"/>
    </row>
    <row r="4220" spans="1:15" s="176" customFormat="1" ht="15" x14ac:dyDescent="0.15">
      <c r="A4220" s="183" t="s">
        <v>20</v>
      </c>
      <c r="B4220" s="183" t="s">
        <v>54</v>
      </c>
      <c r="C4220" s="184"/>
      <c r="D4220" s="184"/>
      <c r="E4220" s="184"/>
      <c r="F4220" s="185">
        <v>45203</v>
      </c>
      <c r="G4220" s="183" t="s">
        <v>55</v>
      </c>
      <c r="H4220" s="186">
        <v>2630000</v>
      </c>
      <c r="I4220" s="183" t="s">
        <v>19</v>
      </c>
      <c r="J4220" s="184"/>
      <c r="K4220" s="184"/>
      <c r="L4220" s="183">
        <v>2023</v>
      </c>
      <c r="M4220" s="184"/>
      <c r="N4220" s="183" t="s">
        <v>34</v>
      </c>
      <c r="O4220" s="184"/>
    </row>
    <row r="4221" spans="1:15" s="176" customFormat="1" ht="15" x14ac:dyDescent="0.15">
      <c r="A4221" s="183" t="s">
        <v>20</v>
      </c>
      <c r="B4221" s="183" t="s">
        <v>54</v>
      </c>
      <c r="C4221" s="184"/>
      <c r="D4221" s="184"/>
      <c r="E4221" s="184"/>
      <c r="F4221" s="185">
        <v>45203</v>
      </c>
      <c r="G4221" s="183" t="s">
        <v>555</v>
      </c>
      <c r="H4221" s="186">
        <v>40000</v>
      </c>
      <c r="I4221" s="183" t="s">
        <v>19</v>
      </c>
      <c r="J4221" s="184"/>
      <c r="K4221" s="184"/>
      <c r="L4221" s="183">
        <v>2023</v>
      </c>
      <c r="M4221" s="184"/>
      <c r="N4221" s="183" t="s">
        <v>34</v>
      </c>
      <c r="O4221" s="184"/>
    </row>
    <row r="4222" spans="1:15" s="176" customFormat="1" ht="15" x14ac:dyDescent="0.15">
      <c r="A4222" s="183" t="s">
        <v>20</v>
      </c>
      <c r="B4222" s="183" t="s">
        <v>54</v>
      </c>
      <c r="C4222" s="184"/>
      <c r="D4222" s="184"/>
      <c r="E4222" s="184"/>
      <c r="F4222" s="185">
        <v>45203</v>
      </c>
      <c r="G4222" s="183" t="s">
        <v>59</v>
      </c>
      <c r="H4222" s="186">
        <v>960000</v>
      </c>
      <c r="I4222" s="183" t="s">
        <v>19</v>
      </c>
      <c r="J4222" s="184"/>
      <c r="K4222" s="184"/>
      <c r="L4222" s="183">
        <v>2023</v>
      </c>
      <c r="M4222" s="184"/>
      <c r="N4222" s="183" t="s">
        <v>34</v>
      </c>
      <c r="O4222" s="184"/>
    </row>
    <row r="4223" spans="1:15" s="176" customFormat="1" ht="15" x14ac:dyDescent="0.15">
      <c r="A4223" s="183" t="s">
        <v>20</v>
      </c>
      <c r="B4223" s="183" t="s">
        <v>54</v>
      </c>
      <c r="C4223" s="184"/>
      <c r="D4223" s="184"/>
      <c r="E4223" s="184"/>
      <c r="F4223" s="185">
        <v>45203</v>
      </c>
      <c r="G4223" s="183" t="s">
        <v>56</v>
      </c>
      <c r="H4223" s="186">
        <v>200000</v>
      </c>
      <c r="I4223" s="183" t="s">
        <v>19</v>
      </c>
      <c r="J4223" s="184"/>
      <c r="K4223" s="184"/>
      <c r="L4223" s="183">
        <v>2023</v>
      </c>
      <c r="M4223" s="184"/>
      <c r="N4223" s="183" t="s">
        <v>34</v>
      </c>
      <c r="O4223" s="184"/>
    </row>
    <row r="4224" spans="1:15" s="176" customFormat="1" ht="15" x14ac:dyDescent="0.15">
      <c r="A4224" s="183" t="s">
        <v>20</v>
      </c>
      <c r="B4224" s="183" t="s">
        <v>54</v>
      </c>
      <c r="C4224" s="184"/>
      <c r="D4224" s="184"/>
      <c r="E4224" s="184"/>
      <c r="F4224" s="185">
        <v>45203</v>
      </c>
      <c r="G4224" s="183" t="s">
        <v>57</v>
      </c>
      <c r="H4224" s="186">
        <v>160000</v>
      </c>
      <c r="I4224" s="183" t="s">
        <v>19</v>
      </c>
      <c r="J4224" s="184"/>
      <c r="K4224" s="184"/>
      <c r="L4224" s="183">
        <v>2023</v>
      </c>
      <c r="M4224" s="184"/>
      <c r="N4224" s="183" t="s">
        <v>34</v>
      </c>
      <c r="O4224" s="184"/>
    </row>
    <row r="4225" spans="1:15" s="176" customFormat="1" ht="15" x14ac:dyDescent="0.15">
      <c r="A4225" s="183" t="s">
        <v>20</v>
      </c>
      <c r="B4225" s="183" t="s">
        <v>54</v>
      </c>
      <c r="C4225" s="184"/>
      <c r="D4225" s="184"/>
      <c r="E4225" s="184"/>
      <c r="F4225" s="185">
        <v>45204</v>
      </c>
      <c r="G4225" s="183" t="s">
        <v>57</v>
      </c>
      <c r="H4225" s="186">
        <v>140000</v>
      </c>
      <c r="I4225" s="183" t="s">
        <v>19</v>
      </c>
      <c r="J4225" s="184"/>
      <c r="K4225" s="184"/>
      <c r="L4225" s="183">
        <v>2023</v>
      </c>
      <c r="M4225" s="184"/>
      <c r="N4225" s="183" t="s">
        <v>34</v>
      </c>
      <c r="O4225" s="184"/>
    </row>
    <row r="4226" spans="1:15" s="176" customFormat="1" ht="15" x14ac:dyDescent="0.15">
      <c r="A4226" s="183" t="s">
        <v>20</v>
      </c>
      <c r="B4226" s="183" t="s">
        <v>54</v>
      </c>
      <c r="C4226" s="184"/>
      <c r="D4226" s="184"/>
      <c r="E4226" s="184"/>
      <c r="F4226" s="185">
        <v>45204</v>
      </c>
      <c r="G4226" s="183" t="s">
        <v>56</v>
      </c>
      <c r="H4226" s="186">
        <v>80000</v>
      </c>
      <c r="I4226" s="183" t="s">
        <v>19</v>
      </c>
      <c r="J4226" s="184"/>
      <c r="K4226" s="184"/>
      <c r="L4226" s="183">
        <v>2023</v>
      </c>
      <c r="M4226" s="184"/>
      <c r="N4226" s="183" t="s">
        <v>34</v>
      </c>
      <c r="O4226" s="184"/>
    </row>
    <row r="4227" spans="1:15" s="176" customFormat="1" ht="15" x14ac:dyDescent="0.15">
      <c r="A4227" s="183" t="s">
        <v>20</v>
      </c>
      <c r="B4227" s="183" t="s">
        <v>54</v>
      </c>
      <c r="C4227" s="184"/>
      <c r="D4227" s="184"/>
      <c r="E4227" s="184"/>
      <c r="F4227" s="185">
        <v>45204</v>
      </c>
      <c r="G4227" s="183" t="s">
        <v>55</v>
      </c>
      <c r="H4227" s="186">
        <v>310000</v>
      </c>
      <c r="I4227" s="183" t="s">
        <v>19</v>
      </c>
      <c r="J4227" s="184"/>
      <c r="K4227" s="184"/>
      <c r="L4227" s="183">
        <v>2023</v>
      </c>
      <c r="M4227" s="184"/>
      <c r="N4227" s="183" t="s">
        <v>34</v>
      </c>
      <c r="O4227" s="184"/>
    </row>
    <row r="4228" spans="1:15" s="176" customFormat="1" ht="15" x14ac:dyDescent="0.15">
      <c r="A4228" s="183" t="s">
        <v>20</v>
      </c>
      <c r="B4228" s="183" t="s">
        <v>54</v>
      </c>
      <c r="C4228" s="184"/>
      <c r="D4228" s="184"/>
      <c r="E4228" s="184"/>
      <c r="F4228" s="185">
        <v>45204</v>
      </c>
      <c r="G4228" s="183" t="s">
        <v>555</v>
      </c>
      <c r="H4228" s="186">
        <v>240000</v>
      </c>
      <c r="I4228" s="183" t="s">
        <v>19</v>
      </c>
      <c r="J4228" s="184"/>
      <c r="K4228" s="184"/>
      <c r="L4228" s="183">
        <v>2023</v>
      </c>
      <c r="M4228" s="184"/>
      <c r="N4228" s="183" t="s">
        <v>34</v>
      </c>
      <c r="O4228" s="184"/>
    </row>
    <row r="4229" spans="1:15" s="176" customFormat="1" ht="15" x14ac:dyDescent="0.15">
      <c r="A4229" s="183" t="s">
        <v>20</v>
      </c>
      <c r="B4229" s="183" t="s">
        <v>54</v>
      </c>
      <c r="C4229" s="184"/>
      <c r="D4229" s="184"/>
      <c r="E4229" s="184"/>
      <c r="F4229" s="185">
        <v>45204</v>
      </c>
      <c r="G4229" s="183" t="s">
        <v>58</v>
      </c>
      <c r="H4229" s="186">
        <v>220000</v>
      </c>
      <c r="I4229" s="183" t="s">
        <v>19</v>
      </c>
      <c r="J4229" s="184"/>
      <c r="K4229" s="184"/>
      <c r="L4229" s="183">
        <v>2023</v>
      </c>
      <c r="M4229" s="184"/>
      <c r="N4229" s="183" t="s">
        <v>34</v>
      </c>
      <c r="O4229" s="184"/>
    </row>
    <row r="4230" spans="1:15" s="176" customFormat="1" ht="15" x14ac:dyDescent="0.15">
      <c r="A4230" s="183" t="s">
        <v>20</v>
      </c>
      <c r="B4230" s="183" t="s">
        <v>54</v>
      </c>
      <c r="C4230" s="184"/>
      <c r="D4230" s="184"/>
      <c r="E4230" s="184"/>
      <c r="F4230" s="185">
        <v>45205</v>
      </c>
      <c r="G4230" s="183" t="s">
        <v>55</v>
      </c>
      <c r="H4230" s="186">
        <v>480000</v>
      </c>
      <c r="I4230" s="183" t="s">
        <v>19</v>
      </c>
      <c r="J4230" s="184"/>
      <c r="K4230" s="184"/>
      <c r="L4230" s="183">
        <v>2023</v>
      </c>
      <c r="M4230" s="184"/>
      <c r="N4230" s="183" t="s">
        <v>34</v>
      </c>
      <c r="O4230" s="184"/>
    </row>
    <row r="4231" spans="1:15" s="176" customFormat="1" ht="15" x14ac:dyDescent="0.15">
      <c r="A4231" s="183" t="s">
        <v>20</v>
      </c>
      <c r="B4231" s="183" t="s">
        <v>54</v>
      </c>
      <c r="C4231" s="184"/>
      <c r="D4231" s="184"/>
      <c r="E4231" s="184"/>
      <c r="F4231" s="185">
        <v>45205</v>
      </c>
      <c r="G4231" s="183" t="s">
        <v>58</v>
      </c>
      <c r="H4231" s="186">
        <v>230000</v>
      </c>
      <c r="I4231" s="183" t="s">
        <v>19</v>
      </c>
      <c r="J4231" s="184"/>
      <c r="K4231" s="184"/>
      <c r="L4231" s="183">
        <v>2023</v>
      </c>
      <c r="M4231" s="184"/>
      <c r="N4231" s="183" t="s">
        <v>34</v>
      </c>
      <c r="O4231" s="184"/>
    </row>
    <row r="4232" spans="1:15" s="176" customFormat="1" ht="15" x14ac:dyDescent="0.15">
      <c r="A4232" s="183" t="s">
        <v>20</v>
      </c>
      <c r="B4232" s="183" t="s">
        <v>54</v>
      </c>
      <c r="C4232" s="184"/>
      <c r="D4232" s="184"/>
      <c r="E4232" s="184"/>
      <c r="F4232" s="185">
        <v>45205</v>
      </c>
      <c r="G4232" s="183" t="s">
        <v>555</v>
      </c>
      <c r="H4232" s="186">
        <v>190000</v>
      </c>
      <c r="I4232" s="183" t="s">
        <v>19</v>
      </c>
      <c r="J4232" s="184"/>
      <c r="K4232" s="184"/>
      <c r="L4232" s="183">
        <v>2023</v>
      </c>
      <c r="M4232" s="184"/>
      <c r="N4232" s="183" t="s">
        <v>34</v>
      </c>
      <c r="O4232" s="184"/>
    </row>
    <row r="4233" spans="1:15" s="176" customFormat="1" ht="15" x14ac:dyDescent="0.15">
      <c r="A4233" s="183" t="s">
        <v>20</v>
      </c>
      <c r="B4233" s="183" t="s">
        <v>54</v>
      </c>
      <c r="C4233" s="184"/>
      <c r="D4233" s="184"/>
      <c r="E4233" s="184"/>
      <c r="F4233" s="185">
        <v>45205</v>
      </c>
      <c r="G4233" s="183" t="s">
        <v>56</v>
      </c>
      <c r="H4233" s="186">
        <v>40000</v>
      </c>
      <c r="I4233" s="183" t="s">
        <v>19</v>
      </c>
      <c r="J4233" s="184"/>
      <c r="K4233" s="184"/>
      <c r="L4233" s="183">
        <v>2023</v>
      </c>
      <c r="M4233" s="184"/>
      <c r="N4233" s="183" t="s">
        <v>34</v>
      </c>
      <c r="O4233" s="184"/>
    </row>
    <row r="4234" spans="1:15" s="176" customFormat="1" ht="15" x14ac:dyDescent="0.15">
      <c r="A4234" s="183" t="s">
        <v>20</v>
      </c>
      <c r="B4234" s="183" t="s">
        <v>54</v>
      </c>
      <c r="C4234" s="184"/>
      <c r="D4234" s="184"/>
      <c r="E4234" s="184"/>
      <c r="F4234" s="185">
        <v>45205</v>
      </c>
      <c r="G4234" s="183" t="s">
        <v>57</v>
      </c>
      <c r="H4234" s="186">
        <v>180000</v>
      </c>
      <c r="I4234" s="183" t="s">
        <v>19</v>
      </c>
      <c r="J4234" s="184"/>
      <c r="K4234" s="184"/>
      <c r="L4234" s="183">
        <v>2023</v>
      </c>
      <c r="M4234" s="184"/>
      <c r="N4234" s="183" t="s">
        <v>34</v>
      </c>
      <c r="O4234" s="184"/>
    </row>
    <row r="4235" spans="1:15" s="176" customFormat="1" ht="15" x14ac:dyDescent="0.15">
      <c r="A4235" s="183" t="s">
        <v>20</v>
      </c>
      <c r="B4235" s="183" t="s">
        <v>54</v>
      </c>
      <c r="C4235" s="184"/>
      <c r="D4235" s="184"/>
      <c r="E4235" s="184"/>
      <c r="F4235" s="185">
        <v>45209</v>
      </c>
      <c r="G4235" s="183" t="s">
        <v>57</v>
      </c>
      <c r="H4235" s="186">
        <v>110000</v>
      </c>
      <c r="I4235" s="183" t="s">
        <v>19</v>
      </c>
      <c r="J4235" s="184"/>
      <c r="K4235" s="184"/>
      <c r="L4235" s="183">
        <v>2023</v>
      </c>
      <c r="M4235" s="184"/>
      <c r="N4235" s="183" t="s">
        <v>34</v>
      </c>
      <c r="O4235" s="184"/>
    </row>
    <row r="4236" spans="1:15" s="176" customFormat="1" ht="15" x14ac:dyDescent="0.15">
      <c r="A4236" s="183" t="s">
        <v>20</v>
      </c>
      <c r="B4236" s="183" t="s">
        <v>54</v>
      </c>
      <c r="C4236" s="184"/>
      <c r="D4236" s="184"/>
      <c r="E4236" s="184"/>
      <c r="F4236" s="185">
        <v>45209</v>
      </c>
      <c r="G4236" s="183" t="s">
        <v>737</v>
      </c>
      <c r="H4236" s="186">
        <v>30000</v>
      </c>
      <c r="I4236" s="183" t="s">
        <v>19</v>
      </c>
      <c r="J4236" s="184"/>
      <c r="K4236" s="184"/>
      <c r="L4236" s="183">
        <v>2023</v>
      </c>
      <c r="M4236" s="184"/>
      <c r="N4236" s="183" t="s">
        <v>34</v>
      </c>
      <c r="O4236" s="184"/>
    </row>
    <row r="4237" spans="1:15" s="176" customFormat="1" ht="15" x14ac:dyDescent="0.15">
      <c r="A4237" s="183" t="s">
        <v>20</v>
      </c>
      <c r="B4237" s="183" t="s">
        <v>54</v>
      </c>
      <c r="C4237" s="184"/>
      <c r="D4237" s="184"/>
      <c r="E4237" s="184"/>
      <c r="F4237" s="185">
        <v>45209</v>
      </c>
      <c r="G4237" s="183" t="s">
        <v>58</v>
      </c>
      <c r="H4237" s="186">
        <v>550000</v>
      </c>
      <c r="I4237" s="183" t="s">
        <v>19</v>
      </c>
      <c r="J4237" s="184"/>
      <c r="K4237" s="184"/>
      <c r="L4237" s="183">
        <v>2023</v>
      </c>
      <c r="M4237" s="184"/>
      <c r="N4237" s="183" t="s">
        <v>34</v>
      </c>
      <c r="O4237" s="184"/>
    </row>
    <row r="4238" spans="1:15" s="176" customFormat="1" ht="15" x14ac:dyDescent="0.15">
      <c r="A4238" s="183" t="s">
        <v>20</v>
      </c>
      <c r="B4238" s="183" t="s">
        <v>54</v>
      </c>
      <c r="C4238" s="184"/>
      <c r="D4238" s="184"/>
      <c r="E4238" s="184"/>
      <c r="F4238" s="185">
        <v>45209</v>
      </c>
      <c r="G4238" s="183" t="s">
        <v>55</v>
      </c>
      <c r="H4238" s="186">
        <v>790000</v>
      </c>
      <c r="I4238" s="183" t="s">
        <v>19</v>
      </c>
      <c r="J4238" s="184"/>
      <c r="K4238" s="184"/>
      <c r="L4238" s="183">
        <v>2023</v>
      </c>
      <c r="M4238" s="184"/>
      <c r="N4238" s="183" t="s">
        <v>34</v>
      </c>
      <c r="O4238" s="184"/>
    </row>
    <row r="4239" spans="1:15" s="176" customFormat="1" ht="15" x14ac:dyDescent="0.15">
      <c r="A4239" s="183" t="s">
        <v>20</v>
      </c>
      <c r="B4239" s="183" t="s">
        <v>54</v>
      </c>
      <c r="C4239" s="184"/>
      <c r="D4239" s="184"/>
      <c r="E4239" s="184"/>
      <c r="F4239" s="185">
        <v>45209</v>
      </c>
      <c r="G4239" s="183" t="s">
        <v>56</v>
      </c>
      <c r="H4239" s="186">
        <v>280000</v>
      </c>
      <c r="I4239" s="183" t="s">
        <v>19</v>
      </c>
      <c r="J4239" s="184"/>
      <c r="K4239" s="184"/>
      <c r="L4239" s="183">
        <v>2023</v>
      </c>
      <c r="M4239" s="184"/>
      <c r="N4239" s="183" t="s">
        <v>34</v>
      </c>
      <c r="O4239" s="184"/>
    </row>
    <row r="4240" spans="1:15" s="176" customFormat="1" ht="15" x14ac:dyDescent="0.15">
      <c r="A4240" s="183" t="s">
        <v>20</v>
      </c>
      <c r="B4240" s="183" t="s">
        <v>54</v>
      </c>
      <c r="C4240" s="184"/>
      <c r="D4240" s="184"/>
      <c r="E4240" s="184"/>
      <c r="F4240" s="185">
        <v>45209</v>
      </c>
      <c r="G4240" s="183" t="s">
        <v>59</v>
      </c>
      <c r="H4240" s="186">
        <v>280000</v>
      </c>
      <c r="I4240" s="183" t="s">
        <v>19</v>
      </c>
      <c r="J4240" s="184"/>
      <c r="K4240" s="184"/>
      <c r="L4240" s="183">
        <v>2023</v>
      </c>
      <c r="M4240" s="184"/>
      <c r="N4240" s="183" t="s">
        <v>34</v>
      </c>
      <c r="O4240" s="184"/>
    </row>
    <row r="4241" spans="1:15" s="176" customFormat="1" ht="15" x14ac:dyDescent="0.15">
      <c r="A4241" s="183" t="s">
        <v>20</v>
      </c>
      <c r="B4241" s="183" t="s">
        <v>54</v>
      </c>
      <c r="C4241" s="184"/>
      <c r="D4241" s="184"/>
      <c r="E4241" s="184"/>
      <c r="F4241" s="185">
        <v>45209</v>
      </c>
      <c r="G4241" s="183" t="s">
        <v>555</v>
      </c>
      <c r="H4241" s="186">
        <v>260000</v>
      </c>
      <c r="I4241" s="183" t="s">
        <v>19</v>
      </c>
      <c r="J4241" s="184"/>
      <c r="K4241" s="184"/>
      <c r="L4241" s="183">
        <v>2023</v>
      </c>
      <c r="M4241" s="184"/>
      <c r="N4241" s="183" t="s">
        <v>34</v>
      </c>
      <c r="O4241" s="184"/>
    </row>
    <row r="4242" spans="1:15" s="176" customFormat="1" ht="15" x14ac:dyDescent="0.15">
      <c r="A4242" s="183" t="s">
        <v>20</v>
      </c>
      <c r="B4242" s="183" t="s">
        <v>54</v>
      </c>
      <c r="C4242" s="184"/>
      <c r="D4242" s="184"/>
      <c r="E4242" s="184"/>
      <c r="F4242" s="185">
        <v>45210</v>
      </c>
      <c r="G4242" s="183" t="s">
        <v>55</v>
      </c>
      <c r="H4242" s="186">
        <v>1210000</v>
      </c>
      <c r="I4242" s="183" t="s">
        <v>19</v>
      </c>
      <c r="J4242" s="184"/>
      <c r="K4242" s="184"/>
      <c r="L4242" s="183">
        <v>2023</v>
      </c>
      <c r="M4242" s="184"/>
      <c r="N4242" s="183" t="s">
        <v>34</v>
      </c>
      <c r="O4242" s="184"/>
    </row>
    <row r="4243" spans="1:15" s="176" customFormat="1" ht="15" x14ac:dyDescent="0.15">
      <c r="A4243" s="183" t="s">
        <v>20</v>
      </c>
      <c r="B4243" s="183" t="s">
        <v>54</v>
      </c>
      <c r="C4243" s="184"/>
      <c r="D4243" s="184"/>
      <c r="E4243" s="184"/>
      <c r="F4243" s="185">
        <v>45210</v>
      </c>
      <c r="G4243" s="183" t="s">
        <v>555</v>
      </c>
      <c r="H4243" s="186">
        <v>50000</v>
      </c>
      <c r="I4243" s="183" t="s">
        <v>19</v>
      </c>
      <c r="J4243" s="184"/>
      <c r="K4243" s="184"/>
      <c r="L4243" s="183">
        <v>2023</v>
      </c>
      <c r="M4243" s="184"/>
      <c r="N4243" s="183" t="s">
        <v>34</v>
      </c>
      <c r="O4243" s="184"/>
    </row>
    <row r="4244" spans="1:15" s="176" customFormat="1" ht="15" x14ac:dyDescent="0.15">
      <c r="A4244" s="183" t="s">
        <v>20</v>
      </c>
      <c r="B4244" s="183" t="s">
        <v>54</v>
      </c>
      <c r="C4244" s="184"/>
      <c r="D4244" s="184"/>
      <c r="E4244" s="184"/>
      <c r="F4244" s="185">
        <v>45210</v>
      </c>
      <c r="G4244" s="183" t="s">
        <v>56</v>
      </c>
      <c r="H4244" s="186">
        <v>50000</v>
      </c>
      <c r="I4244" s="183" t="s">
        <v>19</v>
      </c>
      <c r="J4244" s="184"/>
      <c r="K4244" s="184"/>
      <c r="L4244" s="183">
        <v>2023</v>
      </c>
      <c r="M4244" s="184"/>
      <c r="N4244" s="183" t="s">
        <v>34</v>
      </c>
      <c r="O4244" s="184"/>
    </row>
    <row r="4245" spans="1:15" s="176" customFormat="1" ht="15" x14ac:dyDescent="0.15">
      <c r="A4245" s="183" t="s">
        <v>20</v>
      </c>
      <c r="B4245" s="183" t="s">
        <v>54</v>
      </c>
      <c r="C4245" s="184"/>
      <c r="D4245" s="184"/>
      <c r="E4245" s="184"/>
      <c r="F4245" s="185">
        <v>45210</v>
      </c>
      <c r="G4245" s="183" t="s">
        <v>58</v>
      </c>
      <c r="H4245" s="186">
        <v>1300000</v>
      </c>
      <c r="I4245" s="183" t="s">
        <v>19</v>
      </c>
      <c r="J4245" s="184"/>
      <c r="K4245" s="184"/>
      <c r="L4245" s="183">
        <v>2023</v>
      </c>
      <c r="M4245" s="184"/>
      <c r="N4245" s="183" t="s">
        <v>34</v>
      </c>
      <c r="O4245" s="184"/>
    </row>
    <row r="4246" spans="1:15" s="176" customFormat="1" ht="15" x14ac:dyDescent="0.15">
      <c r="A4246" s="183" t="s">
        <v>20</v>
      </c>
      <c r="B4246" s="183" t="s">
        <v>54</v>
      </c>
      <c r="C4246" s="184"/>
      <c r="D4246" s="184"/>
      <c r="E4246" s="184"/>
      <c r="F4246" s="185">
        <v>45210</v>
      </c>
      <c r="G4246" s="183" t="s">
        <v>59</v>
      </c>
      <c r="H4246" s="186">
        <v>90000</v>
      </c>
      <c r="I4246" s="183" t="s">
        <v>19</v>
      </c>
      <c r="J4246" s="184"/>
      <c r="K4246" s="184"/>
      <c r="L4246" s="183">
        <v>2023</v>
      </c>
      <c r="M4246" s="184"/>
      <c r="N4246" s="183" t="s">
        <v>34</v>
      </c>
      <c r="O4246" s="184"/>
    </row>
    <row r="4247" spans="1:15" s="176" customFormat="1" ht="15" x14ac:dyDescent="0.15">
      <c r="A4247" s="183" t="s">
        <v>20</v>
      </c>
      <c r="B4247" s="183" t="s">
        <v>54</v>
      </c>
      <c r="C4247" s="184"/>
      <c r="D4247" s="184"/>
      <c r="E4247" s="184"/>
      <c r="F4247" s="185">
        <v>45210</v>
      </c>
      <c r="G4247" s="183" t="s">
        <v>57</v>
      </c>
      <c r="H4247" s="186">
        <v>90000</v>
      </c>
      <c r="I4247" s="183" t="s">
        <v>19</v>
      </c>
      <c r="J4247" s="184"/>
      <c r="K4247" s="184"/>
      <c r="L4247" s="183">
        <v>2023</v>
      </c>
      <c r="M4247" s="184"/>
      <c r="N4247" s="183" t="s">
        <v>34</v>
      </c>
      <c r="O4247" s="184"/>
    </row>
    <row r="4248" spans="1:15" s="176" customFormat="1" ht="15" x14ac:dyDescent="0.15">
      <c r="A4248" s="183" t="s">
        <v>20</v>
      </c>
      <c r="B4248" s="183" t="s">
        <v>54</v>
      </c>
      <c r="C4248" s="184"/>
      <c r="D4248" s="184"/>
      <c r="E4248" s="184"/>
      <c r="F4248" s="185">
        <v>45211</v>
      </c>
      <c r="G4248" s="183" t="s">
        <v>57</v>
      </c>
      <c r="H4248" s="186">
        <v>90000</v>
      </c>
      <c r="I4248" s="183" t="s">
        <v>19</v>
      </c>
      <c r="J4248" s="184"/>
      <c r="K4248" s="184"/>
      <c r="L4248" s="183">
        <v>2023</v>
      </c>
      <c r="M4248" s="184"/>
      <c r="N4248" s="183" t="s">
        <v>34</v>
      </c>
      <c r="O4248" s="184"/>
    </row>
    <row r="4249" spans="1:15" s="176" customFormat="1" ht="15" x14ac:dyDescent="0.15">
      <c r="A4249" s="183" t="s">
        <v>20</v>
      </c>
      <c r="B4249" s="183" t="s">
        <v>54</v>
      </c>
      <c r="C4249" s="184"/>
      <c r="D4249" s="184"/>
      <c r="E4249" s="184"/>
      <c r="F4249" s="185">
        <v>45211</v>
      </c>
      <c r="G4249" s="183" t="s">
        <v>555</v>
      </c>
      <c r="H4249" s="186">
        <v>130000</v>
      </c>
      <c r="I4249" s="183" t="s">
        <v>19</v>
      </c>
      <c r="J4249" s="184"/>
      <c r="K4249" s="184"/>
      <c r="L4249" s="183">
        <v>2023</v>
      </c>
      <c r="M4249" s="184"/>
      <c r="N4249" s="183" t="s">
        <v>34</v>
      </c>
      <c r="O4249" s="184"/>
    </row>
    <row r="4250" spans="1:15" s="176" customFormat="1" ht="15" x14ac:dyDescent="0.15">
      <c r="A4250" s="183" t="s">
        <v>20</v>
      </c>
      <c r="B4250" s="183" t="s">
        <v>54</v>
      </c>
      <c r="C4250" s="184"/>
      <c r="D4250" s="184"/>
      <c r="E4250" s="184"/>
      <c r="F4250" s="185">
        <v>45211</v>
      </c>
      <c r="G4250" s="183" t="s">
        <v>55</v>
      </c>
      <c r="H4250" s="186">
        <v>890000</v>
      </c>
      <c r="I4250" s="183" t="s">
        <v>19</v>
      </c>
      <c r="J4250" s="184"/>
      <c r="K4250" s="184"/>
      <c r="L4250" s="183">
        <v>2023</v>
      </c>
      <c r="M4250" s="184"/>
      <c r="N4250" s="183" t="s">
        <v>34</v>
      </c>
      <c r="O4250" s="184"/>
    </row>
    <row r="4251" spans="1:15" s="176" customFormat="1" ht="15" x14ac:dyDescent="0.15">
      <c r="A4251" s="183" t="s">
        <v>20</v>
      </c>
      <c r="B4251" s="183" t="s">
        <v>54</v>
      </c>
      <c r="C4251" s="184"/>
      <c r="D4251" s="184"/>
      <c r="E4251" s="184"/>
      <c r="F4251" s="185">
        <v>45211</v>
      </c>
      <c r="G4251" s="183" t="s">
        <v>58</v>
      </c>
      <c r="H4251" s="186">
        <v>1520000</v>
      </c>
      <c r="I4251" s="183" t="s">
        <v>19</v>
      </c>
      <c r="J4251" s="184"/>
      <c r="K4251" s="184"/>
      <c r="L4251" s="183">
        <v>2023</v>
      </c>
      <c r="M4251" s="184"/>
      <c r="N4251" s="183" t="s">
        <v>34</v>
      </c>
      <c r="O4251" s="184"/>
    </row>
    <row r="4252" spans="1:15" s="176" customFormat="1" ht="28" x14ac:dyDescent="0.15">
      <c r="A4252" s="183" t="s">
        <v>20</v>
      </c>
      <c r="B4252" s="183" t="s">
        <v>54</v>
      </c>
      <c r="C4252" s="184"/>
      <c r="D4252" s="184"/>
      <c r="E4252" s="184"/>
      <c r="F4252" s="185">
        <v>45211</v>
      </c>
      <c r="G4252" s="183" t="s">
        <v>567</v>
      </c>
      <c r="H4252" s="186">
        <v>20000</v>
      </c>
      <c r="I4252" s="183" t="s">
        <v>19</v>
      </c>
      <c r="J4252" s="184"/>
      <c r="K4252" s="184"/>
      <c r="L4252" s="183">
        <v>2023</v>
      </c>
      <c r="M4252" s="184"/>
      <c r="N4252" s="183" t="s">
        <v>34</v>
      </c>
      <c r="O4252" s="184"/>
    </row>
    <row r="4253" spans="1:15" s="176" customFormat="1" ht="15" x14ac:dyDescent="0.15">
      <c r="A4253" s="183" t="s">
        <v>20</v>
      </c>
      <c r="B4253" s="183" t="s">
        <v>54</v>
      </c>
      <c r="C4253" s="184"/>
      <c r="D4253" s="184"/>
      <c r="E4253" s="184"/>
      <c r="F4253" s="185">
        <v>45211</v>
      </c>
      <c r="G4253" s="183" t="s">
        <v>56</v>
      </c>
      <c r="H4253" s="186">
        <v>80000</v>
      </c>
      <c r="I4253" s="183" t="s">
        <v>19</v>
      </c>
      <c r="J4253" s="184"/>
      <c r="K4253" s="184"/>
      <c r="L4253" s="183">
        <v>2023</v>
      </c>
      <c r="M4253" s="184"/>
      <c r="N4253" s="183" t="s">
        <v>34</v>
      </c>
      <c r="O4253" s="184"/>
    </row>
    <row r="4254" spans="1:15" s="176" customFormat="1" ht="15" x14ac:dyDescent="0.15">
      <c r="A4254" s="183" t="s">
        <v>20</v>
      </c>
      <c r="B4254" s="183" t="s">
        <v>54</v>
      </c>
      <c r="C4254" s="184"/>
      <c r="D4254" s="184"/>
      <c r="E4254" s="184"/>
      <c r="F4254" s="185">
        <v>45212</v>
      </c>
      <c r="G4254" s="183" t="s">
        <v>55</v>
      </c>
      <c r="H4254" s="186">
        <v>130000</v>
      </c>
      <c r="I4254" s="183" t="s">
        <v>19</v>
      </c>
      <c r="J4254" s="184"/>
      <c r="K4254" s="184"/>
      <c r="L4254" s="183">
        <v>2023</v>
      </c>
      <c r="M4254" s="184"/>
      <c r="N4254" s="183" t="s">
        <v>34</v>
      </c>
      <c r="O4254" s="184"/>
    </row>
    <row r="4255" spans="1:15" s="176" customFormat="1" ht="15" x14ac:dyDescent="0.15">
      <c r="A4255" s="183" t="s">
        <v>20</v>
      </c>
      <c r="B4255" s="183" t="s">
        <v>54</v>
      </c>
      <c r="C4255" s="184"/>
      <c r="D4255" s="184"/>
      <c r="E4255" s="184"/>
      <c r="F4255" s="185">
        <v>45212</v>
      </c>
      <c r="G4255" s="183" t="s">
        <v>555</v>
      </c>
      <c r="H4255" s="186">
        <v>180000</v>
      </c>
      <c r="I4255" s="183" t="s">
        <v>19</v>
      </c>
      <c r="J4255" s="184"/>
      <c r="K4255" s="184"/>
      <c r="L4255" s="183">
        <v>2023</v>
      </c>
      <c r="M4255" s="184"/>
      <c r="N4255" s="183" t="s">
        <v>34</v>
      </c>
      <c r="O4255" s="184"/>
    </row>
    <row r="4256" spans="1:15" s="176" customFormat="1" ht="15" x14ac:dyDescent="0.15">
      <c r="A4256" s="183" t="s">
        <v>20</v>
      </c>
      <c r="B4256" s="183" t="s">
        <v>54</v>
      </c>
      <c r="C4256" s="184"/>
      <c r="D4256" s="184"/>
      <c r="E4256" s="184"/>
      <c r="F4256" s="185">
        <v>45212</v>
      </c>
      <c r="G4256" s="183" t="s">
        <v>57</v>
      </c>
      <c r="H4256" s="186">
        <v>80000</v>
      </c>
      <c r="I4256" s="183" t="s">
        <v>19</v>
      </c>
      <c r="J4256" s="184"/>
      <c r="K4256" s="184"/>
      <c r="L4256" s="183">
        <v>2023</v>
      </c>
      <c r="M4256" s="184"/>
      <c r="N4256" s="183" t="s">
        <v>34</v>
      </c>
      <c r="O4256" s="184"/>
    </row>
    <row r="4257" spans="1:15" s="176" customFormat="1" ht="15" x14ac:dyDescent="0.15">
      <c r="A4257" s="183" t="s">
        <v>20</v>
      </c>
      <c r="B4257" s="183" t="s">
        <v>54</v>
      </c>
      <c r="C4257" s="184"/>
      <c r="D4257" s="184"/>
      <c r="E4257" s="184"/>
      <c r="F4257" s="185">
        <v>45212</v>
      </c>
      <c r="G4257" s="183" t="s">
        <v>56</v>
      </c>
      <c r="H4257" s="186">
        <v>120000</v>
      </c>
      <c r="I4257" s="183" t="s">
        <v>19</v>
      </c>
      <c r="J4257" s="184"/>
      <c r="K4257" s="184"/>
      <c r="L4257" s="183">
        <v>2023</v>
      </c>
      <c r="M4257" s="184"/>
      <c r="N4257" s="183" t="s">
        <v>34</v>
      </c>
      <c r="O4257" s="184"/>
    </row>
    <row r="4258" spans="1:15" s="176" customFormat="1" ht="15" x14ac:dyDescent="0.15">
      <c r="A4258" s="183" t="s">
        <v>20</v>
      </c>
      <c r="B4258" s="183" t="s">
        <v>54</v>
      </c>
      <c r="C4258" s="184"/>
      <c r="D4258" s="184"/>
      <c r="E4258" s="184"/>
      <c r="F4258" s="185">
        <v>45212</v>
      </c>
      <c r="G4258" s="183" t="s">
        <v>58</v>
      </c>
      <c r="H4258" s="186">
        <v>410000</v>
      </c>
      <c r="I4258" s="183" t="s">
        <v>19</v>
      </c>
      <c r="J4258" s="184"/>
      <c r="K4258" s="184"/>
      <c r="L4258" s="183">
        <v>2023</v>
      </c>
      <c r="M4258" s="184"/>
      <c r="N4258" s="183" t="s">
        <v>34</v>
      </c>
      <c r="O4258" s="184"/>
    </row>
    <row r="4259" spans="1:15" s="176" customFormat="1" ht="15" x14ac:dyDescent="0.15">
      <c r="A4259" s="183" t="s">
        <v>20</v>
      </c>
      <c r="B4259" s="183" t="s">
        <v>54</v>
      </c>
      <c r="C4259" s="184"/>
      <c r="D4259" s="184"/>
      <c r="E4259" s="184"/>
      <c r="F4259" s="185">
        <v>45215</v>
      </c>
      <c r="G4259" s="183" t="s">
        <v>56</v>
      </c>
      <c r="H4259" s="186">
        <v>90000</v>
      </c>
      <c r="I4259" s="183" t="s">
        <v>19</v>
      </c>
      <c r="J4259" s="184"/>
      <c r="K4259" s="184"/>
      <c r="L4259" s="183">
        <v>2023</v>
      </c>
      <c r="M4259" s="184"/>
      <c r="N4259" s="183" t="s">
        <v>34</v>
      </c>
      <c r="O4259" s="184"/>
    </row>
    <row r="4260" spans="1:15" s="176" customFormat="1" ht="15" x14ac:dyDescent="0.15">
      <c r="A4260" s="183" t="s">
        <v>20</v>
      </c>
      <c r="B4260" s="183" t="s">
        <v>54</v>
      </c>
      <c r="C4260" s="184"/>
      <c r="D4260" s="184"/>
      <c r="E4260" s="184"/>
      <c r="F4260" s="185">
        <v>45215</v>
      </c>
      <c r="G4260" s="183" t="s">
        <v>57</v>
      </c>
      <c r="H4260" s="186">
        <v>310000</v>
      </c>
      <c r="I4260" s="183" t="s">
        <v>19</v>
      </c>
      <c r="J4260" s="184"/>
      <c r="K4260" s="184"/>
      <c r="L4260" s="183">
        <v>2023</v>
      </c>
      <c r="M4260" s="184"/>
      <c r="N4260" s="183" t="s">
        <v>34</v>
      </c>
      <c r="O4260" s="184"/>
    </row>
    <row r="4261" spans="1:15" s="176" customFormat="1" ht="15" x14ac:dyDescent="0.15">
      <c r="A4261" s="183" t="s">
        <v>20</v>
      </c>
      <c r="B4261" s="183" t="s">
        <v>54</v>
      </c>
      <c r="C4261" s="184"/>
      <c r="D4261" s="184"/>
      <c r="E4261" s="184"/>
      <c r="F4261" s="185">
        <v>45215</v>
      </c>
      <c r="G4261" s="183" t="s">
        <v>555</v>
      </c>
      <c r="H4261" s="186">
        <v>130000</v>
      </c>
      <c r="I4261" s="183" t="s">
        <v>19</v>
      </c>
      <c r="J4261" s="184"/>
      <c r="K4261" s="184"/>
      <c r="L4261" s="183">
        <v>2023</v>
      </c>
      <c r="M4261" s="184"/>
      <c r="N4261" s="183" t="s">
        <v>34</v>
      </c>
      <c r="O4261" s="184"/>
    </row>
    <row r="4262" spans="1:15" s="176" customFormat="1" ht="15" x14ac:dyDescent="0.15">
      <c r="A4262" s="183" t="s">
        <v>20</v>
      </c>
      <c r="B4262" s="183" t="s">
        <v>54</v>
      </c>
      <c r="C4262" s="184"/>
      <c r="D4262" s="184"/>
      <c r="E4262" s="184"/>
      <c r="F4262" s="185">
        <v>45215</v>
      </c>
      <c r="G4262" s="183" t="s">
        <v>549</v>
      </c>
      <c r="H4262" s="186">
        <v>30000</v>
      </c>
      <c r="I4262" s="183" t="s">
        <v>19</v>
      </c>
      <c r="J4262" s="184"/>
      <c r="K4262" s="184"/>
      <c r="L4262" s="183">
        <v>2023</v>
      </c>
      <c r="M4262" s="184"/>
      <c r="N4262" s="183" t="s">
        <v>34</v>
      </c>
      <c r="O4262" s="184"/>
    </row>
    <row r="4263" spans="1:15" s="176" customFormat="1" ht="15" x14ac:dyDescent="0.15">
      <c r="A4263" s="183" t="s">
        <v>20</v>
      </c>
      <c r="B4263" s="183" t="s">
        <v>54</v>
      </c>
      <c r="C4263" s="184"/>
      <c r="D4263" s="184"/>
      <c r="E4263" s="184"/>
      <c r="F4263" s="185">
        <v>45215</v>
      </c>
      <c r="G4263" s="183" t="s">
        <v>59</v>
      </c>
      <c r="H4263" s="186">
        <v>450000</v>
      </c>
      <c r="I4263" s="183" t="s">
        <v>19</v>
      </c>
      <c r="J4263" s="184"/>
      <c r="K4263" s="184"/>
      <c r="L4263" s="183">
        <v>2023</v>
      </c>
      <c r="M4263" s="184"/>
      <c r="N4263" s="183" t="s">
        <v>34</v>
      </c>
      <c r="O4263" s="184"/>
    </row>
    <row r="4264" spans="1:15" s="176" customFormat="1" ht="15" x14ac:dyDescent="0.15">
      <c r="A4264" s="183" t="s">
        <v>20</v>
      </c>
      <c r="B4264" s="183" t="s">
        <v>54</v>
      </c>
      <c r="C4264" s="184"/>
      <c r="D4264" s="184"/>
      <c r="E4264" s="184"/>
      <c r="F4264" s="185">
        <v>45215</v>
      </c>
      <c r="G4264" s="183" t="s">
        <v>58</v>
      </c>
      <c r="H4264" s="186">
        <v>2980000</v>
      </c>
      <c r="I4264" s="183" t="s">
        <v>19</v>
      </c>
      <c r="J4264" s="184"/>
      <c r="K4264" s="184"/>
      <c r="L4264" s="183">
        <v>2023</v>
      </c>
      <c r="M4264" s="184"/>
      <c r="N4264" s="183" t="s">
        <v>34</v>
      </c>
      <c r="O4264" s="184"/>
    </row>
    <row r="4265" spans="1:15" s="176" customFormat="1" ht="15" x14ac:dyDescent="0.15">
      <c r="A4265" s="183" t="s">
        <v>20</v>
      </c>
      <c r="B4265" s="183" t="s">
        <v>54</v>
      </c>
      <c r="C4265" s="184"/>
      <c r="D4265" s="184"/>
      <c r="E4265" s="184"/>
      <c r="F4265" s="185">
        <v>45215</v>
      </c>
      <c r="G4265" s="183" t="s">
        <v>55</v>
      </c>
      <c r="H4265" s="186">
        <v>860000</v>
      </c>
      <c r="I4265" s="183" t="s">
        <v>19</v>
      </c>
      <c r="J4265" s="184"/>
      <c r="K4265" s="184"/>
      <c r="L4265" s="183">
        <v>2023</v>
      </c>
      <c r="M4265" s="184"/>
      <c r="N4265" s="183" t="s">
        <v>34</v>
      </c>
      <c r="O4265" s="184"/>
    </row>
    <row r="4266" spans="1:15" s="176" customFormat="1" ht="15" x14ac:dyDescent="0.15">
      <c r="A4266" s="183" t="s">
        <v>20</v>
      </c>
      <c r="B4266" s="183" t="s">
        <v>54</v>
      </c>
      <c r="C4266" s="184"/>
      <c r="D4266" s="184"/>
      <c r="E4266" s="184"/>
      <c r="F4266" s="185">
        <v>45216</v>
      </c>
      <c r="G4266" s="183" t="s">
        <v>55</v>
      </c>
      <c r="H4266" s="186">
        <v>1540000</v>
      </c>
      <c r="I4266" s="183" t="s">
        <v>19</v>
      </c>
      <c r="J4266" s="184"/>
      <c r="K4266" s="184"/>
      <c r="L4266" s="183">
        <v>2023</v>
      </c>
      <c r="M4266" s="184"/>
      <c r="N4266" s="183" t="s">
        <v>34</v>
      </c>
      <c r="O4266" s="184"/>
    </row>
    <row r="4267" spans="1:15" s="176" customFormat="1" ht="15" x14ac:dyDescent="0.15">
      <c r="A4267" s="183" t="s">
        <v>20</v>
      </c>
      <c r="B4267" s="183" t="s">
        <v>54</v>
      </c>
      <c r="C4267" s="184"/>
      <c r="D4267" s="184"/>
      <c r="E4267" s="184"/>
      <c r="F4267" s="185">
        <v>45216</v>
      </c>
      <c r="G4267" s="183" t="s">
        <v>555</v>
      </c>
      <c r="H4267" s="186">
        <v>50000</v>
      </c>
      <c r="I4267" s="183" t="s">
        <v>19</v>
      </c>
      <c r="J4267" s="184"/>
      <c r="K4267" s="184"/>
      <c r="L4267" s="183">
        <v>2023</v>
      </c>
      <c r="M4267" s="184"/>
      <c r="N4267" s="183" t="s">
        <v>34</v>
      </c>
      <c r="O4267" s="184"/>
    </row>
    <row r="4268" spans="1:15" s="176" customFormat="1" ht="15" x14ac:dyDescent="0.15">
      <c r="A4268" s="183" t="s">
        <v>20</v>
      </c>
      <c r="B4268" s="183" t="s">
        <v>54</v>
      </c>
      <c r="C4268" s="184"/>
      <c r="D4268" s="184"/>
      <c r="E4268" s="184"/>
      <c r="F4268" s="185">
        <v>45216</v>
      </c>
      <c r="G4268" s="183" t="s">
        <v>58</v>
      </c>
      <c r="H4268" s="186">
        <v>3790000</v>
      </c>
      <c r="I4268" s="183" t="s">
        <v>19</v>
      </c>
      <c r="J4268" s="184"/>
      <c r="K4268" s="184"/>
      <c r="L4268" s="183">
        <v>2023</v>
      </c>
      <c r="M4268" s="184"/>
      <c r="N4268" s="183" t="s">
        <v>34</v>
      </c>
      <c r="O4268" s="184"/>
    </row>
    <row r="4269" spans="1:15" s="176" customFormat="1" ht="15" x14ac:dyDescent="0.15">
      <c r="A4269" s="183" t="s">
        <v>20</v>
      </c>
      <c r="B4269" s="183" t="s">
        <v>54</v>
      </c>
      <c r="C4269" s="184"/>
      <c r="D4269" s="184"/>
      <c r="E4269" s="184"/>
      <c r="F4269" s="185">
        <v>45216</v>
      </c>
      <c r="G4269" s="183" t="s">
        <v>57</v>
      </c>
      <c r="H4269" s="186">
        <v>140000</v>
      </c>
      <c r="I4269" s="183" t="s">
        <v>19</v>
      </c>
      <c r="J4269" s="184"/>
      <c r="K4269" s="184"/>
      <c r="L4269" s="183">
        <v>2023</v>
      </c>
      <c r="M4269" s="184"/>
      <c r="N4269" s="183" t="s">
        <v>34</v>
      </c>
      <c r="O4269" s="184"/>
    </row>
    <row r="4270" spans="1:15" s="176" customFormat="1" ht="15" x14ac:dyDescent="0.15">
      <c r="A4270" s="183" t="s">
        <v>20</v>
      </c>
      <c r="B4270" s="183" t="s">
        <v>54</v>
      </c>
      <c r="C4270" s="184"/>
      <c r="D4270" s="184"/>
      <c r="E4270" s="184"/>
      <c r="F4270" s="185">
        <v>45216</v>
      </c>
      <c r="G4270" s="183" t="s">
        <v>56</v>
      </c>
      <c r="H4270" s="186">
        <v>290000</v>
      </c>
      <c r="I4270" s="183" t="s">
        <v>19</v>
      </c>
      <c r="J4270" s="184"/>
      <c r="K4270" s="184"/>
      <c r="L4270" s="183">
        <v>2023</v>
      </c>
      <c r="M4270" s="184"/>
      <c r="N4270" s="183" t="s">
        <v>34</v>
      </c>
      <c r="O4270" s="184"/>
    </row>
    <row r="4271" spans="1:15" s="176" customFormat="1" ht="15" x14ac:dyDescent="0.15">
      <c r="A4271" s="183" t="s">
        <v>20</v>
      </c>
      <c r="B4271" s="183" t="s">
        <v>54</v>
      </c>
      <c r="C4271" s="184"/>
      <c r="D4271" s="184"/>
      <c r="E4271" s="184"/>
      <c r="F4271" s="185">
        <v>45217</v>
      </c>
      <c r="G4271" s="183" t="s">
        <v>59</v>
      </c>
      <c r="H4271" s="186">
        <v>90000</v>
      </c>
      <c r="I4271" s="183" t="s">
        <v>19</v>
      </c>
      <c r="J4271" s="184"/>
      <c r="K4271" s="184"/>
      <c r="L4271" s="183">
        <v>2023</v>
      </c>
      <c r="M4271" s="184"/>
      <c r="N4271" s="183" t="s">
        <v>34</v>
      </c>
      <c r="O4271" s="184"/>
    </row>
    <row r="4272" spans="1:15" s="176" customFormat="1" ht="15" x14ac:dyDescent="0.15">
      <c r="A4272" s="183" t="s">
        <v>20</v>
      </c>
      <c r="B4272" s="183" t="s">
        <v>54</v>
      </c>
      <c r="C4272" s="184"/>
      <c r="D4272" s="184"/>
      <c r="E4272" s="184"/>
      <c r="F4272" s="185">
        <v>45217</v>
      </c>
      <c r="G4272" s="183" t="s">
        <v>57</v>
      </c>
      <c r="H4272" s="186">
        <v>310000</v>
      </c>
      <c r="I4272" s="183" t="s">
        <v>19</v>
      </c>
      <c r="J4272" s="184"/>
      <c r="K4272" s="184"/>
      <c r="L4272" s="183">
        <v>2023</v>
      </c>
      <c r="M4272" s="184"/>
      <c r="N4272" s="183" t="s">
        <v>34</v>
      </c>
      <c r="O4272" s="184"/>
    </row>
    <row r="4273" spans="1:15" s="176" customFormat="1" ht="15" x14ac:dyDescent="0.15">
      <c r="A4273" s="183" t="s">
        <v>20</v>
      </c>
      <c r="B4273" s="183" t="s">
        <v>54</v>
      </c>
      <c r="C4273" s="184"/>
      <c r="D4273" s="184"/>
      <c r="E4273" s="184"/>
      <c r="F4273" s="185">
        <v>45217</v>
      </c>
      <c r="G4273" s="183" t="s">
        <v>55</v>
      </c>
      <c r="H4273" s="186">
        <v>4880000</v>
      </c>
      <c r="I4273" s="183" t="s">
        <v>19</v>
      </c>
      <c r="J4273" s="184"/>
      <c r="K4273" s="184"/>
      <c r="L4273" s="183">
        <v>2023</v>
      </c>
      <c r="M4273" s="184"/>
      <c r="N4273" s="183" t="s">
        <v>34</v>
      </c>
      <c r="O4273" s="184"/>
    </row>
    <row r="4274" spans="1:15" s="176" customFormat="1" ht="15" x14ac:dyDescent="0.15">
      <c r="A4274" s="183" t="s">
        <v>20</v>
      </c>
      <c r="B4274" s="183" t="s">
        <v>54</v>
      </c>
      <c r="C4274" s="184"/>
      <c r="D4274" s="184"/>
      <c r="E4274" s="184"/>
      <c r="F4274" s="185">
        <v>45217</v>
      </c>
      <c r="G4274" s="183" t="s">
        <v>58</v>
      </c>
      <c r="H4274" s="186">
        <v>3800000</v>
      </c>
      <c r="I4274" s="183" t="s">
        <v>19</v>
      </c>
      <c r="J4274" s="184"/>
      <c r="K4274" s="184"/>
      <c r="L4274" s="183">
        <v>2023</v>
      </c>
      <c r="M4274" s="184"/>
      <c r="N4274" s="183" t="s">
        <v>34</v>
      </c>
      <c r="O4274" s="184"/>
    </row>
    <row r="4275" spans="1:15" s="176" customFormat="1" ht="15" x14ac:dyDescent="0.15">
      <c r="A4275" s="183" t="s">
        <v>20</v>
      </c>
      <c r="B4275" s="183" t="s">
        <v>54</v>
      </c>
      <c r="C4275" s="184"/>
      <c r="D4275" s="184"/>
      <c r="E4275" s="184"/>
      <c r="F4275" s="185">
        <v>45217</v>
      </c>
      <c r="G4275" s="183" t="s">
        <v>56</v>
      </c>
      <c r="H4275" s="186">
        <v>550000</v>
      </c>
      <c r="I4275" s="183" t="s">
        <v>19</v>
      </c>
      <c r="J4275" s="184"/>
      <c r="K4275" s="184"/>
      <c r="L4275" s="183">
        <v>2023</v>
      </c>
      <c r="M4275" s="184"/>
      <c r="N4275" s="183" t="s">
        <v>34</v>
      </c>
      <c r="O4275" s="184"/>
    </row>
    <row r="4276" spans="1:15" s="176" customFormat="1" ht="15" x14ac:dyDescent="0.15">
      <c r="A4276" s="183" t="s">
        <v>20</v>
      </c>
      <c r="B4276" s="183" t="s">
        <v>54</v>
      </c>
      <c r="C4276" s="184"/>
      <c r="D4276" s="184"/>
      <c r="E4276" s="184"/>
      <c r="F4276" s="185">
        <v>45218</v>
      </c>
      <c r="G4276" s="183" t="s">
        <v>56</v>
      </c>
      <c r="H4276" s="186">
        <v>0</v>
      </c>
      <c r="I4276" s="183" t="s">
        <v>19</v>
      </c>
      <c r="J4276" s="184"/>
      <c r="K4276" s="184"/>
      <c r="L4276" s="183">
        <v>2023</v>
      </c>
      <c r="M4276" s="184"/>
      <c r="N4276" s="183" t="s">
        <v>34</v>
      </c>
      <c r="O4276" s="184"/>
    </row>
    <row r="4277" spans="1:15" s="176" customFormat="1" ht="15" x14ac:dyDescent="0.15">
      <c r="A4277" s="183" t="s">
        <v>20</v>
      </c>
      <c r="B4277" s="183" t="s">
        <v>54</v>
      </c>
      <c r="C4277" s="184"/>
      <c r="D4277" s="184"/>
      <c r="E4277" s="184"/>
      <c r="F4277" s="185">
        <v>45218</v>
      </c>
      <c r="G4277" s="183" t="s">
        <v>55</v>
      </c>
      <c r="H4277" s="186">
        <v>4470000</v>
      </c>
      <c r="I4277" s="183" t="s">
        <v>19</v>
      </c>
      <c r="J4277" s="184"/>
      <c r="K4277" s="184"/>
      <c r="L4277" s="183">
        <v>2023</v>
      </c>
      <c r="M4277" s="184"/>
      <c r="N4277" s="183" t="s">
        <v>34</v>
      </c>
      <c r="O4277" s="184"/>
    </row>
    <row r="4278" spans="1:15" s="176" customFormat="1" ht="15" x14ac:dyDescent="0.15">
      <c r="A4278" s="183" t="s">
        <v>20</v>
      </c>
      <c r="B4278" s="183" t="s">
        <v>54</v>
      </c>
      <c r="C4278" s="184"/>
      <c r="D4278" s="184"/>
      <c r="E4278" s="184"/>
      <c r="F4278" s="185">
        <v>45218</v>
      </c>
      <c r="G4278" s="183" t="s">
        <v>58</v>
      </c>
      <c r="H4278" s="186">
        <v>6400000</v>
      </c>
      <c r="I4278" s="183" t="s">
        <v>19</v>
      </c>
      <c r="J4278" s="184"/>
      <c r="K4278" s="184"/>
      <c r="L4278" s="183">
        <v>2023</v>
      </c>
      <c r="M4278" s="184"/>
      <c r="N4278" s="183" t="s">
        <v>34</v>
      </c>
      <c r="O4278" s="184"/>
    </row>
    <row r="4279" spans="1:15" s="176" customFormat="1" ht="15" x14ac:dyDescent="0.15">
      <c r="A4279" s="183" t="s">
        <v>20</v>
      </c>
      <c r="B4279" s="183" t="s">
        <v>54</v>
      </c>
      <c r="C4279" s="184"/>
      <c r="D4279" s="184"/>
      <c r="E4279" s="184"/>
      <c r="F4279" s="185">
        <v>45218</v>
      </c>
      <c r="G4279" s="183" t="s">
        <v>57</v>
      </c>
      <c r="H4279" s="186">
        <v>60000</v>
      </c>
      <c r="I4279" s="183" t="s">
        <v>19</v>
      </c>
      <c r="J4279" s="184"/>
      <c r="K4279" s="184"/>
      <c r="L4279" s="183">
        <v>2023</v>
      </c>
      <c r="M4279" s="184"/>
      <c r="N4279" s="183" t="s">
        <v>34</v>
      </c>
      <c r="O4279" s="184"/>
    </row>
    <row r="4280" spans="1:15" s="176" customFormat="1" ht="15" x14ac:dyDescent="0.15">
      <c r="A4280" s="183" t="s">
        <v>20</v>
      </c>
      <c r="B4280" s="183" t="s">
        <v>54</v>
      </c>
      <c r="C4280" s="184"/>
      <c r="D4280" s="184"/>
      <c r="E4280" s="184"/>
      <c r="F4280" s="185">
        <v>45219</v>
      </c>
      <c r="G4280" s="183" t="s">
        <v>58</v>
      </c>
      <c r="H4280" s="186">
        <v>5440000</v>
      </c>
      <c r="I4280" s="183" t="s">
        <v>19</v>
      </c>
      <c r="J4280" s="184"/>
      <c r="K4280" s="184"/>
      <c r="L4280" s="183">
        <v>2023</v>
      </c>
      <c r="M4280" s="184"/>
      <c r="N4280" s="183" t="s">
        <v>34</v>
      </c>
      <c r="O4280" s="184"/>
    </row>
    <row r="4281" spans="1:15" s="176" customFormat="1" ht="15" x14ac:dyDescent="0.15">
      <c r="A4281" s="183" t="s">
        <v>20</v>
      </c>
      <c r="B4281" s="183" t="s">
        <v>54</v>
      </c>
      <c r="C4281" s="184"/>
      <c r="D4281" s="184"/>
      <c r="E4281" s="184"/>
      <c r="F4281" s="185">
        <v>45219</v>
      </c>
      <c r="G4281" s="183" t="s">
        <v>58</v>
      </c>
      <c r="H4281" s="186">
        <v>-1190000</v>
      </c>
      <c r="I4281" s="183" t="s">
        <v>19</v>
      </c>
      <c r="J4281" s="184"/>
      <c r="K4281" s="184"/>
      <c r="L4281" s="183">
        <v>2023</v>
      </c>
      <c r="M4281" s="184"/>
      <c r="N4281" s="183" t="s">
        <v>34</v>
      </c>
      <c r="O4281" s="183" t="s">
        <v>755</v>
      </c>
    </row>
    <row r="4282" spans="1:15" s="176" customFormat="1" ht="15" x14ac:dyDescent="0.15">
      <c r="A4282" s="183" t="s">
        <v>20</v>
      </c>
      <c r="B4282" s="183" t="s">
        <v>54</v>
      </c>
      <c r="C4282" s="184"/>
      <c r="D4282" s="184"/>
      <c r="E4282" s="184"/>
      <c r="F4282" s="185">
        <v>45219</v>
      </c>
      <c r="G4282" s="183" t="s">
        <v>57</v>
      </c>
      <c r="H4282" s="186">
        <v>230000</v>
      </c>
      <c r="I4282" s="183" t="s">
        <v>19</v>
      </c>
      <c r="J4282" s="184"/>
      <c r="K4282" s="184"/>
      <c r="L4282" s="183">
        <v>2023</v>
      </c>
      <c r="M4282" s="184"/>
      <c r="N4282" s="183" t="s">
        <v>34</v>
      </c>
      <c r="O4282" s="184"/>
    </row>
    <row r="4283" spans="1:15" s="176" customFormat="1" ht="15" x14ac:dyDescent="0.15">
      <c r="A4283" s="183" t="s">
        <v>20</v>
      </c>
      <c r="B4283" s="183" t="s">
        <v>54</v>
      </c>
      <c r="C4283" s="184"/>
      <c r="D4283" s="184"/>
      <c r="E4283" s="184"/>
      <c r="F4283" s="185">
        <v>45219</v>
      </c>
      <c r="G4283" s="183" t="s">
        <v>55</v>
      </c>
      <c r="H4283" s="186">
        <v>820000</v>
      </c>
      <c r="I4283" s="183" t="s">
        <v>19</v>
      </c>
      <c r="J4283" s="184"/>
      <c r="K4283" s="184"/>
      <c r="L4283" s="183">
        <v>2023</v>
      </c>
      <c r="M4283" s="184"/>
      <c r="N4283" s="183" t="s">
        <v>34</v>
      </c>
      <c r="O4283" s="184"/>
    </row>
    <row r="4284" spans="1:15" s="176" customFormat="1" ht="15" x14ac:dyDescent="0.15">
      <c r="A4284" s="183" t="s">
        <v>20</v>
      </c>
      <c r="B4284" s="183" t="s">
        <v>54</v>
      </c>
      <c r="C4284" s="184"/>
      <c r="D4284" s="184"/>
      <c r="E4284" s="184"/>
      <c r="F4284" s="185">
        <v>45222</v>
      </c>
      <c r="G4284" s="183" t="s">
        <v>549</v>
      </c>
      <c r="H4284" s="186">
        <v>40000</v>
      </c>
      <c r="I4284" s="183" t="s">
        <v>19</v>
      </c>
      <c r="J4284" s="184"/>
      <c r="K4284" s="184"/>
      <c r="L4284" s="183">
        <v>2023</v>
      </c>
      <c r="M4284" s="184"/>
      <c r="N4284" s="183" t="s">
        <v>34</v>
      </c>
      <c r="O4284" s="184"/>
    </row>
    <row r="4285" spans="1:15" s="176" customFormat="1" ht="15" x14ac:dyDescent="0.15">
      <c r="A4285" s="183" t="s">
        <v>20</v>
      </c>
      <c r="B4285" s="183" t="s">
        <v>54</v>
      </c>
      <c r="C4285" s="184"/>
      <c r="D4285" s="184"/>
      <c r="E4285" s="184"/>
      <c r="F4285" s="185">
        <v>45222</v>
      </c>
      <c r="G4285" s="183" t="s">
        <v>555</v>
      </c>
      <c r="H4285" s="186">
        <v>400000</v>
      </c>
      <c r="I4285" s="183" t="s">
        <v>19</v>
      </c>
      <c r="J4285" s="184"/>
      <c r="K4285" s="184"/>
      <c r="L4285" s="183">
        <v>2023</v>
      </c>
      <c r="M4285" s="184"/>
      <c r="N4285" s="183" t="s">
        <v>34</v>
      </c>
      <c r="O4285" s="184"/>
    </row>
    <row r="4286" spans="1:15" s="176" customFormat="1" ht="15" x14ac:dyDescent="0.15">
      <c r="A4286" s="183" t="s">
        <v>20</v>
      </c>
      <c r="B4286" s="183" t="s">
        <v>54</v>
      </c>
      <c r="C4286" s="184"/>
      <c r="D4286" s="184"/>
      <c r="E4286" s="184"/>
      <c r="F4286" s="185">
        <v>45222</v>
      </c>
      <c r="G4286" s="183" t="s">
        <v>57</v>
      </c>
      <c r="H4286" s="186">
        <v>120000</v>
      </c>
      <c r="I4286" s="183" t="s">
        <v>19</v>
      </c>
      <c r="J4286" s="184"/>
      <c r="K4286" s="184"/>
      <c r="L4286" s="183">
        <v>2023</v>
      </c>
      <c r="M4286" s="184"/>
      <c r="N4286" s="183" t="s">
        <v>34</v>
      </c>
      <c r="O4286" s="184"/>
    </row>
    <row r="4287" spans="1:15" s="176" customFormat="1" ht="15" x14ac:dyDescent="0.15">
      <c r="A4287" s="183" t="s">
        <v>20</v>
      </c>
      <c r="B4287" s="183" t="s">
        <v>54</v>
      </c>
      <c r="C4287" s="184"/>
      <c r="D4287" s="184"/>
      <c r="E4287" s="184"/>
      <c r="F4287" s="185">
        <v>45222</v>
      </c>
      <c r="G4287" s="183" t="s">
        <v>56</v>
      </c>
      <c r="H4287" s="186">
        <v>80000</v>
      </c>
      <c r="I4287" s="183" t="s">
        <v>19</v>
      </c>
      <c r="J4287" s="184"/>
      <c r="K4287" s="184"/>
      <c r="L4287" s="183">
        <v>2023</v>
      </c>
      <c r="M4287" s="184"/>
      <c r="N4287" s="183" t="s">
        <v>34</v>
      </c>
      <c r="O4287" s="184"/>
    </row>
    <row r="4288" spans="1:15" s="176" customFormat="1" ht="15" x14ac:dyDescent="0.15">
      <c r="A4288" s="183" t="s">
        <v>20</v>
      </c>
      <c r="B4288" s="183" t="s">
        <v>54</v>
      </c>
      <c r="C4288" s="184"/>
      <c r="D4288" s="184"/>
      <c r="E4288" s="184"/>
      <c r="F4288" s="185">
        <v>45222</v>
      </c>
      <c r="G4288" s="183" t="s">
        <v>55</v>
      </c>
      <c r="H4288" s="186">
        <v>870000</v>
      </c>
      <c r="I4288" s="183" t="s">
        <v>19</v>
      </c>
      <c r="J4288" s="184"/>
      <c r="K4288" s="184"/>
      <c r="L4288" s="183">
        <v>2023</v>
      </c>
      <c r="M4288" s="184"/>
      <c r="N4288" s="183" t="s">
        <v>34</v>
      </c>
      <c r="O4288" s="184"/>
    </row>
    <row r="4289" spans="1:15" s="176" customFormat="1" ht="15" x14ac:dyDescent="0.15">
      <c r="A4289" s="183" t="s">
        <v>20</v>
      </c>
      <c r="B4289" s="183" t="s">
        <v>54</v>
      </c>
      <c r="C4289" s="184"/>
      <c r="D4289" s="184"/>
      <c r="E4289" s="184"/>
      <c r="F4289" s="185">
        <v>45222</v>
      </c>
      <c r="G4289" s="183" t="s">
        <v>58</v>
      </c>
      <c r="H4289" s="186">
        <v>7840000</v>
      </c>
      <c r="I4289" s="183" t="s">
        <v>19</v>
      </c>
      <c r="J4289" s="184"/>
      <c r="K4289" s="184"/>
      <c r="L4289" s="183">
        <v>2023</v>
      </c>
      <c r="M4289" s="184"/>
      <c r="N4289" s="183" t="s">
        <v>34</v>
      </c>
      <c r="O4289" s="184"/>
    </row>
    <row r="4290" spans="1:15" s="176" customFormat="1" ht="15" x14ac:dyDescent="0.15">
      <c r="A4290" s="183" t="s">
        <v>20</v>
      </c>
      <c r="B4290" s="183" t="s">
        <v>54</v>
      </c>
      <c r="C4290" s="184"/>
      <c r="D4290" s="184"/>
      <c r="E4290" s="184"/>
      <c r="F4290" s="185">
        <v>45223</v>
      </c>
      <c r="G4290" s="183" t="s">
        <v>555</v>
      </c>
      <c r="H4290" s="186">
        <v>50000</v>
      </c>
      <c r="I4290" s="183" t="s">
        <v>19</v>
      </c>
      <c r="J4290" s="184"/>
      <c r="K4290" s="184"/>
      <c r="L4290" s="183">
        <v>2023</v>
      </c>
      <c r="M4290" s="184"/>
      <c r="N4290" s="183" t="s">
        <v>34</v>
      </c>
      <c r="O4290" s="184"/>
    </row>
    <row r="4291" spans="1:15" s="176" customFormat="1" ht="15" x14ac:dyDescent="0.15">
      <c r="A4291" s="183" t="s">
        <v>20</v>
      </c>
      <c r="B4291" s="183" t="s">
        <v>54</v>
      </c>
      <c r="C4291" s="184"/>
      <c r="D4291" s="184"/>
      <c r="E4291" s="184"/>
      <c r="F4291" s="185">
        <v>45223</v>
      </c>
      <c r="G4291" s="183" t="s">
        <v>57</v>
      </c>
      <c r="H4291" s="186">
        <v>110000</v>
      </c>
      <c r="I4291" s="183" t="s">
        <v>19</v>
      </c>
      <c r="J4291" s="184"/>
      <c r="K4291" s="184"/>
      <c r="L4291" s="183">
        <v>2023</v>
      </c>
      <c r="M4291" s="184"/>
      <c r="N4291" s="183" t="s">
        <v>34</v>
      </c>
      <c r="O4291" s="184"/>
    </row>
    <row r="4292" spans="1:15" s="176" customFormat="1" ht="15" x14ac:dyDescent="0.15">
      <c r="A4292" s="183" t="s">
        <v>20</v>
      </c>
      <c r="B4292" s="183" t="s">
        <v>54</v>
      </c>
      <c r="C4292" s="184"/>
      <c r="D4292" s="184"/>
      <c r="E4292" s="184"/>
      <c r="F4292" s="185">
        <v>45223</v>
      </c>
      <c r="G4292" s="183" t="s">
        <v>58</v>
      </c>
      <c r="H4292" s="186">
        <v>8340000</v>
      </c>
      <c r="I4292" s="183" t="s">
        <v>19</v>
      </c>
      <c r="J4292" s="184"/>
      <c r="K4292" s="184"/>
      <c r="L4292" s="183">
        <v>2023</v>
      </c>
      <c r="M4292" s="184"/>
      <c r="N4292" s="183" t="s">
        <v>34</v>
      </c>
      <c r="O4292" s="184"/>
    </row>
    <row r="4293" spans="1:15" s="176" customFormat="1" ht="15" x14ac:dyDescent="0.15">
      <c r="A4293" s="183" t="s">
        <v>20</v>
      </c>
      <c r="B4293" s="183" t="s">
        <v>54</v>
      </c>
      <c r="C4293" s="184"/>
      <c r="D4293" s="184"/>
      <c r="E4293" s="184"/>
      <c r="F4293" s="185">
        <v>45223</v>
      </c>
      <c r="G4293" s="183" t="s">
        <v>549</v>
      </c>
      <c r="H4293" s="186">
        <v>40000</v>
      </c>
      <c r="I4293" s="183" t="s">
        <v>19</v>
      </c>
      <c r="J4293" s="184"/>
      <c r="K4293" s="184"/>
      <c r="L4293" s="183">
        <v>2023</v>
      </c>
      <c r="M4293" s="184"/>
      <c r="N4293" s="183" t="s">
        <v>34</v>
      </c>
      <c r="O4293" s="184"/>
    </row>
    <row r="4294" spans="1:15" s="176" customFormat="1" ht="15" x14ac:dyDescent="0.15">
      <c r="A4294" s="183" t="s">
        <v>20</v>
      </c>
      <c r="B4294" s="183" t="s">
        <v>54</v>
      </c>
      <c r="C4294" s="184"/>
      <c r="D4294" s="184"/>
      <c r="E4294" s="184"/>
      <c r="F4294" s="185">
        <v>45223</v>
      </c>
      <c r="G4294" s="183" t="s">
        <v>56</v>
      </c>
      <c r="H4294" s="186">
        <v>210000</v>
      </c>
      <c r="I4294" s="183" t="s">
        <v>19</v>
      </c>
      <c r="J4294" s="184"/>
      <c r="K4294" s="184"/>
      <c r="L4294" s="183">
        <v>2023</v>
      </c>
      <c r="M4294" s="184"/>
      <c r="N4294" s="183" t="s">
        <v>34</v>
      </c>
      <c r="O4294" s="184"/>
    </row>
    <row r="4295" spans="1:15" s="176" customFormat="1" ht="15" x14ac:dyDescent="0.15">
      <c r="A4295" s="183" t="s">
        <v>20</v>
      </c>
      <c r="B4295" s="183" t="s">
        <v>54</v>
      </c>
      <c r="C4295" s="184"/>
      <c r="D4295" s="184"/>
      <c r="E4295" s="184"/>
      <c r="F4295" s="185">
        <v>45223</v>
      </c>
      <c r="G4295" s="183" t="s">
        <v>55</v>
      </c>
      <c r="H4295" s="186">
        <v>1320000</v>
      </c>
      <c r="I4295" s="183" t="s">
        <v>19</v>
      </c>
      <c r="J4295" s="184"/>
      <c r="K4295" s="184"/>
      <c r="L4295" s="183">
        <v>2023</v>
      </c>
      <c r="M4295" s="184"/>
      <c r="N4295" s="183" t="s">
        <v>34</v>
      </c>
      <c r="O4295" s="184"/>
    </row>
    <row r="4296" spans="1:15" s="176" customFormat="1" ht="15" x14ac:dyDescent="0.15">
      <c r="A4296" s="183" t="s">
        <v>20</v>
      </c>
      <c r="B4296" s="183" t="s">
        <v>54</v>
      </c>
      <c r="C4296" s="184"/>
      <c r="D4296" s="184"/>
      <c r="E4296" s="184"/>
      <c r="F4296" s="185">
        <v>45224</v>
      </c>
      <c r="G4296" s="183" t="s">
        <v>56</v>
      </c>
      <c r="H4296" s="186">
        <v>510000</v>
      </c>
      <c r="I4296" s="183" t="s">
        <v>19</v>
      </c>
      <c r="J4296" s="184"/>
      <c r="K4296" s="184"/>
      <c r="L4296" s="183">
        <v>2023</v>
      </c>
      <c r="M4296" s="184"/>
      <c r="N4296" s="183" t="s">
        <v>34</v>
      </c>
      <c r="O4296" s="184"/>
    </row>
    <row r="4297" spans="1:15" s="176" customFormat="1" ht="15" x14ac:dyDescent="0.15">
      <c r="A4297" s="183" t="s">
        <v>20</v>
      </c>
      <c r="B4297" s="183" t="s">
        <v>54</v>
      </c>
      <c r="C4297" s="184"/>
      <c r="D4297" s="184"/>
      <c r="E4297" s="184"/>
      <c r="F4297" s="185">
        <v>45224</v>
      </c>
      <c r="G4297" s="183" t="s">
        <v>57</v>
      </c>
      <c r="H4297" s="186">
        <v>160000</v>
      </c>
      <c r="I4297" s="183" t="s">
        <v>19</v>
      </c>
      <c r="J4297" s="184"/>
      <c r="K4297" s="184"/>
      <c r="L4297" s="183">
        <v>2023</v>
      </c>
      <c r="M4297" s="184"/>
      <c r="N4297" s="183" t="s">
        <v>34</v>
      </c>
      <c r="O4297" s="184"/>
    </row>
    <row r="4298" spans="1:15" s="176" customFormat="1" ht="15" x14ac:dyDescent="0.15">
      <c r="A4298" s="183" t="s">
        <v>20</v>
      </c>
      <c r="B4298" s="183" t="s">
        <v>54</v>
      </c>
      <c r="C4298" s="184"/>
      <c r="D4298" s="184"/>
      <c r="E4298" s="184"/>
      <c r="F4298" s="185">
        <v>45224</v>
      </c>
      <c r="G4298" s="183" t="s">
        <v>59</v>
      </c>
      <c r="H4298" s="186">
        <v>90000</v>
      </c>
      <c r="I4298" s="183" t="s">
        <v>19</v>
      </c>
      <c r="J4298" s="184"/>
      <c r="K4298" s="184"/>
      <c r="L4298" s="183">
        <v>2023</v>
      </c>
      <c r="M4298" s="184"/>
      <c r="N4298" s="183" t="s">
        <v>34</v>
      </c>
      <c r="O4298" s="184"/>
    </row>
    <row r="4299" spans="1:15" s="176" customFormat="1" ht="15" x14ac:dyDescent="0.15">
      <c r="A4299" s="183" t="s">
        <v>20</v>
      </c>
      <c r="B4299" s="183" t="s">
        <v>54</v>
      </c>
      <c r="C4299" s="184"/>
      <c r="D4299" s="184"/>
      <c r="E4299" s="184"/>
      <c r="F4299" s="185">
        <v>45224</v>
      </c>
      <c r="G4299" s="183" t="s">
        <v>555</v>
      </c>
      <c r="H4299" s="186">
        <v>140000</v>
      </c>
      <c r="I4299" s="183" t="s">
        <v>19</v>
      </c>
      <c r="J4299" s="184"/>
      <c r="K4299" s="184"/>
      <c r="L4299" s="183">
        <v>2023</v>
      </c>
      <c r="M4299" s="184"/>
      <c r="N4299" s="183" t="s">
        <v>34</v>
      </c>
      <c r="O4299" s="184"/>
    </row>
    <row r="4300" spans="1:15" s="176" customFormat="1" ht="15" x14ac:dyDescent="0.15">
      <c r="A4300" s="183" t="s">
        <v>20</v>
      </c>
      <c r="B4300" s="183" t="s">
        <v>54</v>
      </c>
      <c r="C4300" s="184"/>
      <c r="D4300" s="184"/>
      <c r="E4300" s="184"/>
      <c r="F4300" s="185">
        <v>45224</v>
      </c>
      <c r="G4300" s="183" t="s">
        <v>58</v>
      </c>
      <c r="H4300" s="186">
        <v>9320000</v>
      </c>
      <c r="I4300" s="183" t="s">
        <v>19</v>
      </c>
      <c r="J4300" s="184"/>
      <c r="K4300" s="184"/>
      <c r="L4300" s="183">
        <v>2023</v>
      </c>
      <c r="M4300" s="184"/>
      <c r="N4300" s="183" t="s">
        <v>34</v>
      </c>
      <c r="O4300" s="184"/>
    </row>
    <row r="4301" spans="1:15" s="176" customFormat="1" ht="15" x14ac:dyDescent="0.15">
      <c r="A4301" s="183" t="s">
        <v>20</v>
      </c>
      <c r="B4301" s="183" t="s">
        <v>54</v>
      </c>
      <c r="C4301" s="184"/>
      <c r="D4301" s="184"/>
      <c r="E4301" s="184"/>
      <c r="F4301" s="185">
        <v>45224</v>
      </c>
      <c r="G4301" s="183" t="s">
        <v>55</v>
      </c>
      <c r="H4301" s="186">
        <v>5420000</v>
      </c>
      <c r="I4301" s="183" t="s">
        <v>19</v>
      </c>
      <c r="J4301" s="184"/>
      <c r="K4301" s="184"/>
      <c r="L4301" s="183">
        <v>2023</v>
      </c>
      <c r="M4301" s="184"/>
      <c r="N4301" s="183" t="s">
        <v>34</v>
      </c>
      <c r="O4301" s="184"/>
    </row>
    <row r="4302" spans="1:15" s="176" customFormat="1" ht="15" x14ac:dyDescent="0.15">
      <c r="A4302" s="183" t="s">
        <v>20</v>
      </c>
      <c r="B4302" s="183" t="s">
        <v>54</v>
      </c>
      <c r="C4302" s="184"/>
      <c r="D4302" s="184"/>
      <c r="E4302" s="184"/>
      <c r="F4302" s="185">
        <v>45225</v>
      </c>
      <c r="G4302" s="183" t="s">
        <v>57</v>
      </c>
      <c r="H4302" s="186">
        <v>50000</v>
      </c>
      <c r="I4302" s="183" t="s">
        <v>19</v>
      </c>
      <c r="J4302" s="184"/>
      <c r="K4302" s="184"/>
      <c r="L4302" s="183">
        <v>2023</v>
      </c>
      <c r="M4302" s="184"/>
      <c r="N4302" s="183" t="s">
        <v>34</v>
      </c>
      <c r="O4302" s="184"/>
    </row>
    <row r="4303" spans="1:15" s="176" customFormat="1" ht="15" x14ac:dyDescent="0.15">
      <c r="A4303" s="183" t="s">
        <v>20</v>
      </c>
      <c r="B4303" s="183" t="s">
        <v>54</v>
      </c>
      <c r="C4303" s="184"/>
      <c r="D4303" s="184"/>
      <c r="E4303" s="184"/>
      <c r="F4303" s="185">
        <v>45225</v>
      </c>
      <c r="G4303" s="183" t="s">
        <v>55</v>
      </c>
      <c r="H4303" s="186">
        <v>1640000</v>
      </c>
      <c r="I4303" s="183" t="s">
        <v>19</v>
      </c>
      <c r="J4303" s="184"/>
      <c r="K4303" s="184"/>
      <c r="L4303" s="183">
        <v>2023</v>
      </c>
      <c r="M4303" s="184"/>
      <c r="N4303" s="183" t="s">
        <v>34</v>
      </c>
      <c r="O4303" s="184"/>
    </row>
    <row r="4304" spans="1:15" s="176" customFormat="1" ht="15" x14ac:dyDescent="0.15">
      <c r="A4304" s="183" t="s">
        <v>20</v>
      </c>
      <c r="B4304" s="183" t="s">
        <v>54</v>
      </c>
      <c r="C4304" s="184"/>
      <c r="D4304" s="184"/>
      <c r="E4304" s="184"/>
      <c r="F4304" s="185">
        <v>45225</v>
      </c>
      <c r="G4304" s="183" t="s">
        <v>58</v>
      </c>
      <c r="H4304" s="186">
        <v>6090000</v>
      </c>
      <c r="I4304" s="183" t="s">
        <v>19</v>
      </c>
      <c r="J4304" s="184"/>
      <c r="K4304" s="184"/>
      <c r="L4304" s="183">
        <v>2023</v>
      </c>
      <c r="M4304" s="184"/>
      <c r="N4304" s="183" t="s">
        <v>34</v>
      </c>
      <c r="O4304" s="184"/>
    </row>
    <row r="4305" spans="1:15" s="176" customFormat="1" ht="15" x14ac:dyDescent="0.15">
      <c r="A4305" s="183" t="s">
        <v>20</v>
      </c>
      <c r="B4305" s="183" t="s">
        <v>54</v>
      </c>
      <c r="C4305" s="184"/>
      <c r="D4305" s="184"/>
      <c r="E4305" s="184"/>
      <c r="F4305" s="185">
        <v>45225</v>
      </c>
      <c r="G4305" s="183" t="s">
        <v>56</v>
      </c>
      <c r="H4305" s="186">
        <v>40000</v>
      </c>
      <c r="I4305" s="183" t="s">
        <v>19</v>
      </c>
      <c r="J4305" s="184"/>
      <c r="K4305" s="184"/>
      <c r="L4305" s="183">
        <v>2023</v>
      </c>
      <c r="M4305" s="184"/>
      <c r="N4305" s="183" t="s">
        <v>34</v>
      </c>
      <c r="O4305" s="184"/>
    </row>
    <row r="4306" spans="1:15" s="176" customFormat="1" ht="15" x14ac:dyDescent="0.15">
      <c r="A4306" s="183" t="s">
        <v>20</v>
      </c>
      <c r="B4306" s="183" t="s">
        <v>54</v>
      </c>
      <c r="C4306" s="184"/>
      <c r="D4306" s="184"/>
      <c r="E4306" s="184"/>
      <c r="F4306" s="185">
        <v>45226</v>
      </c>
      <c r="G4306" s="183" t="s">
        <v>58</v>
      </c>
      <c r="H4306" s="186">
        <v>7230000</v>
      </c>
      <c r="I4306" s="183" t="s">
        <v>19</v>
      </c>
      <c r="J4306" s="184"/>
      <c r="K4306" s="184"/>
      <c r="L4306" s="183">
        <v>2023</v>
      </c>
      <c r="M4306" s="184"/>
      <c r="N4306" s="183" t="s">
        <v>34</v>
      </c>
      <c r="O4306" s="184"/>
    </row>
    <row r="4307" spans="1:15" s="176" customFormat="1" ht="15" x14ac:dyDescent="0.15">
      <c r="A4307" s="183" t="s">
        <v>20</v>
      </c>
      <c r="B4307" s="183" t="s">
        <v>54</v>
      </c>
      <c r="C4307" s="184"/>
      <c r="D4307" s="184"/>
      <c r="E4307" s="184"/>
      <c r="F4307" s="185">
        <v>45226</v>
      </c>
      <c r="G4307" s="183" t="s">
        <v>55</v>
      </c>
      <c r="H4307" s="186">
        <v>940000</v>
      </c>
      <c r="I4307" s="183" t="s">
        <v>19</v>
      </c>
      <c r="J4307" s="184"/>
      <c r="K4307" s="184"/>
      <c r="L4307" s="183">
        <v>2023</v>
      </c>
      <c r="M4307" s="184"/>
      <c r="N4307" s="183" t="s">
        <v>34</v>
      </c>
      <c r="O4307" s="184"/>
    </row>
    <row r="4308" spans="1:15" s="176" customFormat="1" ht="15" x14ac:dyDescent="0.15">
      <c r="A4308" s="183" t="s">
        <v>20</v>
      </c>
      <c r="B4308" s="183" t="s">
        <v>54</v>
      </c>
      <c r="C4308" s="184"/>
      <c r="D4308" s="184"/>
      <c r="E4308" s="184"/>
      <c r="F4308" s="185">
        <v>45226</v>
      </c>
      <c r="G4308" s="183" t="s">
        <v>56</v>
      </c>
      <c r="H4308" s="186">
        <v>40000</v>
      </c>
      <c r="I4308" s="183" t="s">
        <v>19</v>
      </c>
      <c r="J4308" s="184"/>
      <c r="K4308" s="184"/>
      <c r="L4308" s="183">
        <v>2023</v>
      </c>
      <c r="M4308" s="184"/>
      <c r="N4308" s="183" t="s">
        <v>34</v>
      </c>
      <c r="O4308" s="184"/>
    </row>
    <row r="4309" spans="1:15" s="176" customFormat="1" ht="15" x14ac:dyDescent="0.15">
      <c r="A4309" s="183" t="s">
        <v>20</v>
      </c>
      <c r="B4309" s="183" t="s">
        <v>54</v>
      </c>
      <c r="C4309" s="184"/>
      <c r="D4309" s="184"/>
      <c r="E4309" s="184"/>
      <c r="F4309" s="185">
        <v>45226</v>
      </c>
      <c r="G4309" s="183" t="s">
        <v>57</v>
      </c>
      <c r="H4309" s="186">
        <v>180000</v>
      </c>
      <c r="I4309" s="183" t="s">
        <v>19</v>
      </c>
      <c r="J4309" s="184"/>
      <c r="K4309" s="184"/>
      <c r="L4309" s="183">
        <v>2023</v>
      </c>
      <c r="M4309" s="184"/>
      <c r="N4309" s="183" t="s">
        <v>34</v>
      </c>
      <c r="O4309" s="184"/>
    </row>
    <row r="4310" spans="1:15" s="176" customFormat="1" ht="15" x14ac:dyDescent="0.15">
      <c r="A4310" s="183" t="s">
        <v>20</v>
      </c>
      <c r="B4310" s="183" t="s">
        <v>54</v>
      </c>
      <c r="C4310" s="184"/>
      <c r="D4310" s="184"/>
      <c r="E4310" s="184"/>
      <c r="F4310" s="185">
        <v>45226</v>
      </c>
      <c r="G4310" s="183" t="s">
        <v>564</v>
      </c>
      <c r="H4310" s="186">
        <v>0</v>
      </c>
      <c r="I4310" s="183" t="s">
        <v>19</v>
      </c>
      <c r="J4310" s="184"/>
      <c r="K4310" s="184"/>
      <c r="L4310" s="183">
        <v>2023</v>
      </c>
      <c r="M4310" s="184"/>
      <c r="N4310" s="183" t="s">
        <v>34</v>
      </c>
      <c r="O4310" s="184"/>
    </row>
    <row r="4311" spans="1:15" s="176" customFormat="1" ht="15" x14ac:dyDescent="0.15">
      <c r="A4311" s="183" t="s">
        <v>20</v>
      </c>
      <c r="B4311" s="183" t="s">
        <v>54</v>
      </c>
      <c r="C4311" s="184"/>
      <c r="D4311" s="184"/>
      <c r="E4311" s="184"/>
      <c r="F4311" s="185">
        <v>45229</v>
      </c>
      <c r="G4311" s="183" t="s">
        <v>58</v>
      </c>
      <c r="H4311" s="186">
        <v>11860000</v>
      </c>
      <c r="I4311" s="183" t="s">
        <v>19</v>
      </c>
      <c r="J4311" s="184"/>
      <c r="K4311" s="184"/>
      <c r="L4311" s="183">
        <v>2023</v>
      </c>
      <c r="M4311" s="184"/>
      <c r="N4311" s="183" t="s">
        <v>34</v>
      </c>
      <c r="O4311" s="184"/>
    </row>
    <row r="4312" spans="1:15" s="176" customFormat="1" ht="15" x14ac:dyDescent="0.15">
      <c r="A4312" s="183" t="s">
        <v>20</v>
      </c>
      <c r="B4312" s="183" t="s">
        <v>54</v>
      </c>
      <c r="C4312" s="184"/>
      <c r="D4312" s="184"/>
      <c r="E4312" s="184"/>
      <c r="F4312" s="185">
        <v>45229</v>
      </c>
      <c r="G4312" s="183" t="s">
        <v>55</v>
      </c>
      <c r="H4312" s="186">
        <v>2100000</v>
      </c>
      <c r="I4312" s="183" t="s">
        <v>19</v>
      </c>
      <c r="J4312" s="184"/>
      <c r="K4312" s="184"/>
      <c r="L4312" s="183">
        <v>2023</v>
      </c>
      <c r="M4312" s="184"/>
      <c r="N4312" s="183" t="s">
        <v>34</v>
      </c>
      <c r="O4312" s="184"/>
    </row>
    <row r="4313" spans="1:15" s="176" customFormat="1" ht="15" x14ac:dyDescent="0.15">
      <c r="A4313" s="183" t="s">
        <v>20</v>
      </c>
      <c r="B4313" s="183" t="s">
        <v>54</v>
      </c>
      <c r="C4313" s="184"/>
      <c r="D4313" s="184"/>
      <c r="E4313" s="184"/>
      <c r="F4313" s="185">
        <v>45229</v>
      </c>
      <c r="G4313" s="183" t="s">
        <v>57</v>
      </c>
      <c r="H4313" s="186">
        <v>50000</v>
      </c>
      <c r="I4313" s="183" t="s">
        <v>19</v>
      </c>
      <c r="J4313" s="184"/>
      <c r="K4313" s="184"/>
      <c r="L4313" s="183">
        <v>2023</v>
      </c>
      <c r="M4313" s="184"/>
      <c r="N4313" s="183" t="s">
        <v>34</v>
      </c>
      <c r="O4313" s="184"/>
    </row>
    <row r="4314" spans="1:15" s="176" customFormat="1" ht="15" x14ac:dyDescent="0.15">
      <c r="A4314" s="183" t="s">
        <v>20</v>
      </c>
      <c r="B4314" s="183" t="s">
        <v>54</v>
      </c>
      <c r="C4314" s="184"/>
      <c r="D4314" s="184"/>
      <c r="E4314" s="184"/>
      <c r="F4314" s="185">
        <v>45229</v>
      </c>
      <c r="G4314" s="183" t="s">
        <v>56</v>
      </c>
      <c r="H4314" s="186">
        <v>320000</v>
      </c>
      <c r="I4314" s="183" t="s">
        <v>19</v>
      </c>
      <c r="J4314" s="184"/>
      <c r="K4314" s="184"/>
      <c r="L4314" s="183">
        <v>2023</v>
      </c>
      <c r="M4314" s="184"/>
      <c r="N4314" s="183" t="s">
        <v>34</v>
      </c>
      <c r="O4314" s="184"/>
    </row>
    <row r="4315" spans="1:15" s="176" customFormat="1" ht="15" x14ac:dyDescent="0.15">
      <c r="A4315" s="183" t="s">
        <v>20</v>
      </c>
      <c r="B4315" s="183" t="s">
        <v>54</v>
      </c>
      <c r="C4315" s="184"/>
      <c r="D4315" s="184"/>
      <c r="E4315" s="184"/>
      <c r="F4315" s="185">
        <v>45229</v>
      </c>
      <c r="G4315" s="183" t="s">
        <v>59</v>
      </c>
      <c r="H4315" s="186">
        <v>90000</v>
      </c>
      <c r="I4315" s="183" t="s">
        <v>19</v>
      </c>
      <c r="J4315" s="184"/>
      <c r="K4315" s="184"/>
      <c r="L4315" s="183">
        <v>2023</v>
      </c>
      <c r="M4315" s="184"/>
      <c r="N4315" s="183" t="s">
        <v>34</v>
      </c>
      <c r="O4315" s="184"/>
    </row>
    <row r="4316" spans="1:15" s="176" customFormat="1" ht="15" x14ac:dyDescent="0.15">
      <c r="A4316" s="183" t="s">
        <v>20</v>
      </c>
      <c r="B4316" s="183" t="s">
        <v>54</v>
      </c>
      <c r="C4316" s="184"/>
      <c r="D4316" s="184"/>
      <c r="E4316" s="184"/>
      <c r="F4316" s="185">
        <v>45229</v>
      </c>
      <c r="G4316" s="183" t="s">
        <v>555</v>
      </c>
      <c r="H4316" s="186">
        <v>50000</v>
      </c>
      <c r="I4316" s="183" t="s">
        <v>19</v>
      </c>
      <c r="J4316" s="184"/>
      <c r="K4316" s="184"/>
      <c r="L4316" s="183">
        <v>2023</v>
      </c>
      <c r="M4316" s="184"/>
      <c r="N4316" s="183" t="s">
        <v>34</v>
      </c>
      <c r="O4316" s="184"/>
    </row>
    <row r="4317" spans="1:15" s="176" customFormat="1" ht="15" x14ac:dyDescent="0.15">
      <c r="A4317" s="183" t="s">
        <v>20</v>
      </c>
      <c r="B4317" s="183" t="s">
        <v>54</v>
      </c>
      <c r="C4317" s="184"/>
      <c r="D4317" s="184"/>
      <c r="E4317" s="184"/>
      <c r="F4317" s="185">
        <v>45230</v>
      </c>
      <c r="G4317" s="183" t="s">
        <v>58</v>
      </c>
      <c r="H4317" s="186">
        <v>9620000</v>
      </c>
      <c r="I4317" s="183" t="s">
        <v>19</v>
      </c>
      <c r="J4317" s="184"/>
      <c r="K4317" s="184"/>
      <c r="L4317" s="183">
        <v>2023</v>
      </c>
      <c r="M4317" s="184"/>
      <c r="N4317" s="183" t="s">
        <v>34</v>
      </c>
      <c r="O4317" s="184"/>
    </row>
    <row r="4318" spans="1:15" s="176" customFormat="1" ht="15" x14ac:dyDescent="0.15">
      <c r="A4318" s="183" t="s">
        <v>20</v>
      </c>
      <c r="B4318" s="183" t="s">
        <v>54</v>
      </c>
      <c r="C4318" s="184"/>
      <c r="D4318" s="184"/>
      <c r="E4318" s="184"/>
      <c r="F4318" s="185">
        <v>45230</v>
      </c>
      <c r="G4318" s="183" t="s">
        <v>57</v>
      </c>
      <c r="H4318" s="186">
        <v>10000</v>
      </c>
      <c r="I4318" s="183" t="s">
        <v>19</v>
      </c>
      <c r="J4318" s="184"/>
      <c r="K4318" s="184"/>
      <c r="L4318" s="183">
        <v>2023</v>
      </c>
      <c r="M4318" s="184"/>
      <c r="N4318" s="183" t="s">
        <v>34</v>
      </c>
      <c r="O4318" s="184"/>
    </row>
    <row r="4319" spans="1:15" s="176" customFormat="1" ht="15" x14ac:dyDescent="0.15">
      <c r="A4319" s="183" t="s">
        <v>20</v>
      </c>
      <c r="B4319" s="183" t="s">
        <v>54</v>
      </c>
      <c r="C4319" s="184"/>
      <c r="D4319" s="184"/>
      <c r="E4319" s="184"/>
      <c r="F4319" s="185">
        <v>45230</v>
      </c>
      <c r="G4319" s="183" t="s">
        <v>56</v>
      </c>
      <c r="H4319" s="186">
        <v>290000</v>
      </c>
      <c r="I4319" s="183" t="s">
        <v>19</v>
      </c>
      <c r="J4319" s="184"/>
      <c r="K4319" s="184"/>
      <c r="L4319" s="183">
        <v>2023</v>
      </c>
      <c r="M4319" s="184"/>
      <c r="N4319" s="183" t="s">
        <v>34</v>
      </c>
      <c r="O4319" s="184"/>
    </row>
    <row r="4320" spans="1:15" s="176" customFormat="1" ht="15" x14ac:dyDescent="0.15">
      <c r="A4320" s="183" t="s">
        <v>20</v>
      </c>
      <c r="B4320" s="183" t="s">
        <v>54</v>
      </c>
      <c r="C4320" s="184"/>
      <c r="D4320" s="184"/>
      <c r="E4320" s="184"/>
      <c r="F4320" s="185">
        <v>45230</v>
      </c>
      <c r="G4320" s="183" t="s">
        <v>55</v>
      </c>
      <c r="H4320" s="186">
        <v>4050000</v>
      </c>
      <c r="I4320" s="183" t="s">
        <v>19</v>
      </c>
      <c r="J4320" s="184"/>
      <c r="K4320" s="184"/>
      <c r="L4320" s="183">
        <v>2023</v>
      </c>
      <c r="M4320" s="184"/>
      <c r="N4320" s="183" t="s">
        <v>34</v>
      </c>
      <c r="O4320" s="184"/>
    </row>
    <row r="4321" spans="1:15" s="176" customFormat="1" ht="15" x14ac:dyDescent="0.15">
      <c r="A4321" s="183" t="s">
        <v>20</v>
      </c>
      <c r="B4321" s="183" t="s">
        <v>54</v>
      </c>
      <c r="C4321" s="184"/>
      <c r="D4321" s="184"/>
      <c r="E4321" s="184"/>
      <c r="F4321" s="185">
        <v>45230</v>
      </c>
      <c r="G4321" s="183" t="s">
        <v>59</v>
      </c>
      <c r="H4321" s="186">
        <v>90000</v>
      </c>
      <c r="I4321" s="183" t="s">
        <v>19</v>
      </c>
      <c r="J4321" s="184"/>
      <c r="K4321" s="184"/>
      <c r="L4321" s="183">
        <v>2023</v>
      </c>
      <c r="M4321" s="184"/>
      <c r="N4321" s="183" t="s">
        <v>34</v>
      </c>
      <c r="O4321" s="184"/>
    </row>
    <row r="4322" spans="1:15" s="176" customFormat="1" ht="15" x14ac:dyDescent="0.15">
      <c r="A4322" s="183" t="s">
        <v>20</v>
      </c>
      <c r="B4322" s="183" t="s">
        <v>54</v>
      </c>
      <c r="C4322" s="184"/>
      <c r="D4322" s="184"/>
      <c r="E4322" s="184"/>
      <c r="F4322" s="185">
        <v>45231</v>
      </c>
      <c r="G4322" s="183" t="s">
        <v>57</v>
      </c>
      <c r="H4322" s="186">
        <v>130000</v>
      </c>
      <c r="I4322" s="183" t="s">
        <v>19</v>
      </c>
      <c r="J4322" s="184"/>
      <c r="K4322" s="184"/>
      <c r="L4322" s="183">
        <v>2023</v>
      </c>
      <c r="M4322" s="184"/>
      <c r="N4322" s="183" t="s">
        <v>34</v>
      </c>
      <c r="O4322" s="184"/>
    </row>
    <row r="4323" spans="1:15" s="176" customFormat="1" ht="15" x14ac:dyDescent="0.15">
      <c r="A4323" s="183" t="s">
        <v>20</v>
      </c>
      <c r="B4323" s="183" t="s">
        <v>54</v>
      </c>
      <c r="C4323" s="184"/>
      <c r="D4323" s="184"/>
      <c r="E4323" s="184"/>
      <c r="F4323" s="185">
        <v>45231</v>
      </c>
      <c r="G4323" s="183" t="s">
        <v>58</v>
      </c>
      <c r="H4323" s="186">
        <v>13560000</v>
      </c>
      <c r="I4323" s="183" t="s">
        <v>19</v>
      </c>
      <c r="J4323" s="184"/>
      <c r="K4323" s="184"/>
      <c r="L4323" s="183">
        <v>2023</v>
      </c>
      <c r="M4323" s="184"/>
      <c r="N4323" s="183" t="s">
        <v>34</v>
      </c>
      <c r="O4323" s="184"/>
    </row>
    <row r="4324" spans="1:15" s="176" customFormat="1" ht="15" x14ac:dyDescent="0.15">
      <c r="A4324" s="183" t="s">
        <v>20</v>
      </c>
      <c r="B4324" s="183" t="s">
        <v>54</v>
      </c>
      <c r="C4324" s="184"/>
      <c r="D4324" s="184"/>
      <c r="E4324" s="184"/>
      <c r="F4324" s="185">
        <v>45231</v>
      </c>
      <c r="G4324" s="183" t="s">
        <v>56</v>
      </c>
      <c r="H4324" s="186">
        <v>420000</v>
      </c>
      <c r="I4324" s="183" t="s">
        <v>19</v>
      </c>
      <c r="J4324" s="184"/>
      <c r="K4324" s="184"/>
      <c r="L4324" s="183">
        <v>2023</v>
      </c>
      <c r="M4324" s="184"/>
      <c r="N4324" s="183" t="s">
        <v>34</v>
      </c>
      <c r="O4324" s="184"/>
    </row>
    <row r="4325" spans="1:15" s="176" customFormat="1" ht="15" x14ac:dyDescent="0.15">
      <c r="A4325" s="183" t="s">
        <v>20</v>
      </c>
      <c r="B4325" s="183" t="s">
        <v>54</v>
      </c>
      <c r="C4325" s="184"/>
      <c r="D4325" s="184"/>
      <c r="E4325" s="184"/>
      <c r="F4325" s="185">
        <v>45231</v>
      </c>
      <c r="G4325" s="183" t="s">
        <v>55</v>
      </c>
      <c r="H4325" s="186">
        <v>1940000</v>
      </c>
      <c r="I4325" s="183" t="s">
        <v>19</v>
      </c>
      <c r="J4325" s="184"/>
      <c r="K4325" s="184"/>
      <c r="L4325" s="183">
        <v>2023</v>
      </c>
      <c r="M4325" s="184"/>
      <c r="N4325" s="183" t="s">
        <v>34</v>
      </c>
      <c r="O4325" s="184"/>
    </row>
    <row r="4326" spans="1:15" s="176" customFormat="1" ht="15" x14ac:dyDescent="0.15">
      <c r="A4326" s="183" t="s">
        <v>20</v>
      </c>
      <c r="B4326" s="183" t="s">
        <v>54</v>
      </c>
      <c r="C4326" s="184"/>
      <c r="D4326" s="184"/>
      <c r="E4326" s="184"/>
      <c r="F4326" s="185">
        <v>45231</v>
      </c>
      <c r="G4326" s="183" t="s">
        <v>59</v>
      </c>
      <c r="H4326" s="186">
        <v>270000</v>
      </c>
      <c r="I4326" s="183" t="s">
        <v>19</v>
      </c>
      <c r="J4326" s="184"/>
      <c r="K4326" s="184"/>
      <c r="L4326" s="183">
        <v>2023</v>
      </c>
      <c r="M4326" s="184"/>
      <c r="N4326" s="183" t="s">
        <v>34</v>
      </c>
      <c r="O4326" s="184"/>
    </row>
    <row r="4327" spans="1:15" s="176" customFormat="1" ht="15" x14ac:dyDescent="0.15">
      <c r="A4327" s="183" t="s">
        <v>20</v>
      </c>
      <c r="B4327" s="183" t="s">
        <v>54</v>
      </c>
      <c r="C4327" s="184"/>
      <c r="D4327" s="184"/>
      <c r="E4327" s="184"/>
      <c r="F4327" s="185">
        <v>45231</v>
      </c>
      <c r="G4327" s="183" t="s">
        <v>555</v>
      </c>
      <c r="H4327" s="186">
        <v>50000</v>
      </c>
      <c r="I4327" s="183" t="s">
        <v>19</v>
      </c>
      <c r="J4327" s="184"/>
      <c r="K4327" s="184"/>
      <c r="L4327" s="183">
        <v>2023</v>
      </c>
      <c r="M4327" s="184"/>
      <c r="N4327" s="183" t="s">
        <v>34</v>
      </c>
      <c r="O4327" s="184"/>
    </row>
    <row r="4328" spans="1:15" s="176" customFormat="1" ht="15" x14ac:dyDescent="0.15">
      <c r="A4328" s="183" t="s">
        <v>20</v>
      </c>
      <c r="B4328" s="183" t="s">
        <v>54</v>
      </c>
      <c r="C4328" s="184"/>
      <c r="D4328" s="184"/>
      <c r="E4328" s="184"/>
      <c r="F4328" s="185">
        <v>45232</v>
      </c>
      <c r="G4328" s="183" t="s">
        <v>58</v>
      </c>
      <c r="H4328" s="186">
        <v>8550000</v>
      </c>
      <c r="I4328" s="183" t="s">
        <v>19</v>
      </c>
      <c r="J4328" s="184"/>
      <c r="K4328" s="184"/>
      <c r="L4328" s="183">
        <v>2023</v>
      </c>
      <c r="M4328" s="184"/>
      <c r="N4328" s="183" t="s">
        <v>34</v>
      </c>
      <c r="O4328" s="184"/>
    </row>
    <row r="4329" spans="1:15" s="176" customFormat="1" ht="15" x14ac:dyDescent="0.15">
      <c r="A4329" s="183" t="s">
        <v>20</v>
      </c>
      <c r="B4329" s="183" t="s">
        <v>54</v>
      </c>
      <c r="C4329" s="184"/>
      <c r="D4329" s="184"/>
      <c r="E4329" s="184"/>
      <c r="F4329" s="185">
        <v>45232</v>
      </c>
      <c r="G4329" s="183" t="s">
        <v>56</v>
      </c>
      <c r="H4329" s="186">
        <v>180000</v>
      </c>
      <c r="I4329" s="183" t="s">
        <v>19</v>
      </c>
      <c r="J4329" s="184"/>
      <c r="K4329" s="184"/>
      <c r="L4329" s="183">
        <v>2023</v>
      </c>
      <c r="M4329" s="184"/>
      <c r="N4329" s="183" t="s">
        <v>34</v>
      </c>
      <c r="O4329" s="184"/>
    </row>
    <row r="4330" spans="1:15" s="176" customFormat="1" ht="15" x14ac:dyDescent="0.15">
      <c r="A4330" s="183" t="s">
        <v>20</v>
      </c>
      <c r="B4330" s="183" t="s">
        <v>54</v>
      </c>
      <c r="C4330" s="184"/>
      <c r="D4330" s="184"/>
      <c r="E4330" s="184"/>
      <c r="F4330" s="185">
        <v>45232</v>
      </c>
      <c r="G4330" s="183" t="s">
        <v>61</v>
      </c>
      <c r="H4330" s="186">
        <v>20000</v>
      </c>
      <c r="I4330" s="183" t="s">
        <v>19</v>
      </c>
      <c r="J4330" s="184"/>
      <c r="K4330" s="184"/>
      <c r="L4330" s="183">
        <v>2023</v>
      </c>
      <c r="M4330" s="184"/>
      <c r="N4330" s="183" t="s">
        <v>34</v>
      </c>
      <c r="O4330" s="184"/>
    </row>
    <row r="4331" spans="1:15" s="176" customFormat="1" ht="15" x14ac:dyDescent="0.15">
      <c r="A4331" s="183" t="s">
        <v>20</v>
      </c>
      <c r="B4331" s="183" t="s">
        <v>54</v>
      </c>
      <c r="C4331" s="184"/>
      <c r="D4331" s="184"/>
      <c r="E4331" s="184"/>
      <c r="F4331" s="185">
        <v>45232</v>
      </c>
      <c r="G4331" s="183" t="s">
        <v>55</v>
      </c>
      <c r="H4331" s="186">
        <v>1140000</v>
      </c>
      <c r="I4331" s="183" t="s">
        <v>19</v>
      </c>
      <c r="J4331" s="184"/>
      <c r="K4331" s="184"/>
      <c r="L4331" s="183">
        <v>2023</v>
      </c>
      <c r="M4331" s="184"/>
      <c r="N4331" s="183" t="s">
        <v>34</v>
      </c>
      <c r="O4331" s="184"/>
    </row>
    <row r="4332" spans="1:15" s="176" customFormat="1" ht="15" x14ac:dyDescent="0.15">
      <c r="A4332" s="183" t="s">
        <v>20</v>
      </c>
      <c r="B4332" s="183" t="s">
        <v>54</v>
      </c>
      <c r="C4332" s="184"/>
      <c r="D4332" s="184"/>
      <c r="E4332" s="184"/>
      <c r="F4332" s="185">
        <v>45232</v>
      </c>
      <c r="G4332" s="183" t="s">
        <v>57</v>
      </c>
      <c r="H4332" s="186">
        <v>40000</v>
      </c>
      <c r="I4332" s="183" t="s">
        <v>19</v>
      </c>
      <c r="J4332" s="184"/>
      <c r="K4332" s="184"/>
      <c r="L4332" s="183">
        <v>2023</v>
      </c>
      <c r="M4332" s="184"/>
      <c r="N4332" s="183" t="s">
        <v>34</v>
      </c>
      <c r="O4332" s="184"/>
    </row>
    <row r="4333" spans="1:15" s="176" customFormat="1" ht="15" x14ac:dyDescent="0.15">
      <c r="A4333" s="183" t="s">
        <v>20</v>
      </c>
      <c r="B4333" s="183" t="s">
        <v>54</v>
      </c>
      <c r="C4333" s="184"/>
      <c r="D4333" s="184"/>
      <c r="E4333" s="184"/>
      <c r="F4333" s="185">
        <v>45233</v>
      </c>
      <c r="G4333" s="183" t="s">
        <v>58</v>
      </c>
      <c r="H4333" s="186">
        <v>8730000</v>
      </c>
      <c r="I4333" s="183" t="s">
        <v>19</v>
      </c>
      <c r="J4333" s="184"/>
      <c r="K4333" s="184"/>
      <c r="L4333" s="183">
        <v>2023</v>
      </c>
      <c r="M4333" s="184"/>
      <c r="N4333" s="183" t="s">
        <v>34</v>
      </c>
      <c r="O4333" s="184"/>
    </row>
    <row r="4334" spans="1:15" s="176" customFormat="1" ht="15" x14ac:dyDescent="0.15">
      <c r="A4334" s="183" t="s">
        <v>20</v>
      </c>
      <c r="B4334" s="183" t="s">
        <v>54</v>
      </c>
      <c r="C4334" s="184"/>
      <c r="D4334" s="184"/>
      <c r="E4334" s="184"/>
      <c r="F4334" s="185">
        <v>45233</v>
      </c>
      <c r="G4334" s="183" t="s">
        <v>55</v>
      </c>
      <c r="H4334" s="186">
        <v>450000</v>
      </c>
      <c r="I4334" s="183" t="s">
        <v>19</v>
      </c>
      <c r="J4334" s="184"/>
      <c r="K4334" s="184"/>
      <c r="L4334" s="183">
        <v>2023</v>
      </c>
      <c r="M4334" s="184"/>
      <c r="N4334" s="183" t="s">
        <v>34</v>
      </c>
      <c r="O4334" s="184"/>
    </row>
    <row r="4335" spans="1:15" s="176" customFormat="1" ht="15" x14ac:dyDescent="0.15">
      <c r="A4335" s="183" t="s">
        <v>20</v>
      </c>
      <c r="B4335" s="183" t="s">
        <v>54</v>
      </c>
      <c r="C4335" s="184"/>
      <c r="D4335" s="184"/>
      <c r="E4335" s="184"/>
      <c r="F4335" s="185">
        <v>45233</v>
      </c>
      <c r="G4335" s="183" t="s">
        <v>56</v>
      </c>
      <c r="H4335" s="186">
        <v>270000</v>
      </c>
      <c r="I4335" s="183" t="s">
        <v>19</v>
      </c>
      <c r="J4335" s="184"/>
      <c r="K4335" s="184"/>
      <c r="L4335" s="183">
        <v>2023</v>
      </c>
      <c r="M4335" s="184"/>
      <c r="N4335" s="183" t="s">
        <v>34</v>
      </c>
      <c r="O4335" s="184"/>
    </row>
    <row r="4336" spans="1:15" s="176" customFormat="1" ht="15" x14ac:dyDescent="0.15">
      <c r="A4336" s="183" t="s">
        <v>20</v>
      </c>
      <c r="B4336" s="183" t="s">
        <v>54</v>
      </c>
      <c r="C4336" s="184"/>
      <c r="D4336" s="184"/>
      <c r="E4336" s="184"/>
      <c r="F4336" s="185">
        <v>45233</v>
      </c>
      <c r="G4336" s="183" t="s">
        <v>57</v>
      </c>
      <c r="H4336" s="186">
        <v>60000</v>
      </c>
      <c r="I4336" s="183" t="s">
        <v>19</v>
      </c>
      <c r="J4336" s="184"/>
      <c r="K4336" s="184"/>
      <c r="L4336" s="183">
        <v>2023</v>
      </c>
      <c r="M4336" s="184"/>
      <c r="N4336" s="183" t="s">
        <v>34</v>
      </c>
      <c r="O4336" s="184"/>
    </row>
    <row r="4337" spans="1:15" s="176" customFormat="1" ht="15" x14ac:dyDescent="0.15">
      <c r="A4337" s="183" t="s">
        <v>20</v>
      </c>
      <c r="B4337" s="183" t="s">
        <v>54</v>
      </c>
      <c r="C4337" s="184"/>
      <c r="D4337" s="184"/>
      <c r="E4337" s="184"/>
      <c r="F4337" s="185">
        <v>45236</v>
      </c>
      <c r="G4337" s="183" t="s">
        <v>58</v>
      </c>
      <c r="H4337" s="186">
        <v>9740000</v>
      </c>
      <c r="I4337" s="183" t="s">
        <v>19</v>
      </c>
      <c r="J4337" s="184"/>
      <c r="K4337" s="184"/>
      <c r="L4337" s="183">
        <v>2023</v>
      </c>
      <c r="M4337" s="184"/>
      <c r="N4337" s="183" t="s">
        <v>34</v>
      </c>
      <c r="O4337" s="184"/>
    </row>
    <row r="4338" spans="1:15" s="176" customFormat="1" ht="15" x14ac:dyDescent="0.15">
      <c r="A4338" s="183" t="s">
        <v>20</v>
      </c>
      <c r="B4338" s="183" t="s">
        <v>54</v>
      </c>
      <c r="C4338" s="184"/>
      <c r="D4338" s="184"/>
      <c r="E4338" s="184"/>
      <c r="F4338" s="185">
        <v>45236</v>
      </c>
      <c r="G4338" s="183" t="s">
        <v>55</v>
      </c>
      <c r="H4338" s="186">
        <v>310000</v>
      </c>
      <c r="I4338" s="183" t="s">
        <v>19</v>
      </c>
      <c r="J4338" s="184"/>
      <c r="K4338" s="184"/>
      <c r="L4338" s="183">
        <v>2023</v>
      </c>
      <c r="M4338" s="184"/>
      <c r="N4338" s="183" t="s">
        <v>34</v>
      </c>
      <c r="O4338" s="184"/>
    </row>
    <row r="4339" spans="1:15" s="176" customFormat="1" ht="15" x14ac:dyDescent="0.15">
      <c r="A4339" s="183" t="s">
        <v>20</v>
      </c>
      <c r="B4339" s="183" t="s">
        <v>54</v>
      </c>
      <c r="C4339" s="184"/>
      <c r="D4339" s="184"/>
      <c r="E4339" s="184"/>
      <c r="F4339" s="185">
        <v>45236</v>
      </c>
      <c r="G4339" s="183" t="s">
        <v>56</v>
      </c>
      <c r="H4339" s="186">
        <v>170000</v>
      </c>
      <c r="I4339" s="183" t="s">
        <v>19</v>
      </c>
      <c r="J4339" s="184"/>
      <c r="K4339" s="184"/>
      <c r="L4339" s="183">
        <v>2023</v>
      </c>
      <c r="M4339" s="184"/>
      <c r="N4339" s="183" t="s">
        <v>34</v>
      </c>
      <c r="O4339" s="184"/>
    </row>
    <row r="4340" spans="1:15" s="176" customFormat="1" ht="15" x14ac:dyDescent="0.15">
      <c r="A4340" s="183" t="s">
        <v>20</v>
      </c>
      <c r="B4340" s="183" t="s">
        <v>54</v>
      </c>
      <c r="C4340" s="184"/>
      <c r="D4340" s="184"/>
      <c r="E4340" s="184"/>
      <c r="F4340" s="185">
        <v>45236</v>
      </c>
      <c r="G4340" s="183" t="s">
        <v>57</v>
      </c>
      <c r="H4340" s="186">
        <v>40000</v>
      </c>
      <c r="I4340" s="183" t="s">
        <v>19</v>
      </c>
      <c r="J4340" s="184"/>
      <c r="K4340" s="184"/>
      <c r="L4340" s="183">
        <v>2023</v>
      </c>
      <c r="M4340" s="184"/>
      <c r="N4340" s="183" t="s">
        <v>34</v>
      </c>
      <c r="O4340" s="184"/>
    </row>
    <row r="4341" spans="1:15" s="176" customFormat="1" ht="15" x14ac:dyDescent="0.15">
      <c r="A4341" s="183" t="s">
        <v>20</v>
      </c>
      <c r="B4341" s="183" t="s">
        <v>54</v>
      </c>
      <c r="C4341" s="184"/>
      <c r="D4341" s="184"/>
      <c r="E4341" s="184"/>
      <c r="F4341" s="185">
        <v>45237</v>
      </c>
      <c r="G4341" s="183" t="s">
        <v>55</v>
      </c>
      <c r="H4341" s="186">
        <v>1570000</v>
      </c>
      <c r="I4341" s="183" t="s">
        <v>19</v>
      </c>
      <c r="J4341" s="184"/>
      <c r="K4341" s="184"/>
      <c r="L4341" s="183">
        <v>2023</v>
      </c>
      <c r="M4341" s="184"/>
      <c r="N4341" s="183" t="s">
        <v>34</v>
      </c>
      <c r="O4341" s="184"/>
    </row>
    <row r="4342" spans="1:15" s="176" customFormat="1" ht="15" x14ac:dyDescent="0.15">
      <c r="A4342" s="183" t="s">
        <v>20</v>
      </c>
      <c r="B4342" s="183" t="s">
        <v>54</v>
      </c>
      <c r="C4342" s="184"/>
      <c r="D4342" s="184"/>
      <c r="E4342" s="184"/>
      <c r="F4342" s="185">
        <v>45237</v>
      </c>
      <c r="G4342" s="183" t="s">
        <v>56</v>
      </c>
      <c r="H4342" s="186">
        <v>130000</v>
      </c>
      <c r="I4342" s="183" t="s">
        <v>19</v>
      </c>
      <c r="J4342" s="184"/>
      <c r="K4342" s="184"/>
      <c r="L4342" s="183">
        <v>2023</v>
      </c>
      <c r="M4342" s="184"/>
      <c r="N4342" s="183" t="s">
        <v>34</v>
      </c>
      <c r="O4342" s="184"/>
    </row>
    <row r="4343" spans="1:15" s="176" customFormat="1" ht="15" x14ac:dyDescent="0.15">
      <c r="A4343" s="183" t="s">
        <v>20</v>
      </c>
      <c r="B4343" s="183" t="s">
        <v>54</v>
      </c>
      <c r="C4343" s="184"/>
      <c r="D4343" s="184"/>
      <c r="E4343" s="184"/>
      <c r="F4343" s="185">
        <v>45237</v>
      </c>
      <c r="G4343" s="183" t="s">
        <v>57</v>
      </c>
      <c r="H4343" s="186">
        <v>70000</v>
      </c>
      <c r="I4343" s="183" t="s">
        <v>19</v>
      </c>
      <c r="J4343" s="184"/>
      <c r="K4343" s="184"/>
      <c r="L4343" s="183">
        <v>2023</v>
      </c>
      <c r="M4343" s="184"/>
      <c r="N4343" s="183" t="s">
        <v>34</v>
      </c>
      <c r="O4343" s="184"/>
    </row>
    <row r="4344" spans="1:15" s="176" customFormat="1" ht="15" x14ac:dyDescent="0.15">
      <c r="A4344" s="183" t="s">
        <v>20</v>
      </c>
      <c r="B4344" s="183" t="s">
        <v>54</v>
      </c>
      <c r="C4344" s="184"/>
      <c r="D4344" s="184"/>
      <c r="E4344" s="184"/>
      <c r="F4344" s="185">
        <v>45237</v>
      </c>
      <c r="G4344" s="183" t="s">
        <v>58</v>
      </c>
      <c r="H4344" s="186">
        <v>8290000</v>
      </c>
      <c r="I4344" s="183" t="s">
        <v>19</v>
      </c>
      <c r="J4344" s="184"/>
      <c r="K4344" s="184"/>
      <c r="L4344" s="183">
        <v>2023</v>
      </c>
      <c r="M4344" s="184"/>
      <c r="N4344" s="183" t="s">
        <v>34</v>
      </c>
      <c r="O4344" s="184"/>
    </row>
    <row r="4345" spans="1:15" s="176" customFormat="1" ht="15" x14ac:dyDescent="0.15">
      <c r="A4345" s="183" t="s">
        <v>20</v>
      </c>
      <c r="B4345" s="183" t="s">
        <v>54</v>
      </c>
      <c r="C4345" s="184"/>
      <c r="D4345" s="184"/>
      <c r="E4345" s="184"/>
      <c r="F4345" s="185">
        <v>45238</v>
      </c>
      <c r="G4345" s="183" t="s">
        <v>59</v>
      </c>
      <c r="H4345" s="186">
        <v>290000</v>
      </c>
      <c r="I4345" s="183" t="s">
        <v>19</v>
      </c>
      <c r="J4345" s="184"/>
      <c r="K4345" s="184"/>
      <c r="L4345" s="183">
        <v>2023</v>
      </c>
      <c r="M4345" s="184"/>
      <c r="N4345" s="183" t="s">
        <v>34</v>
      </c>
      <c r="O4345" s="184"/>
    </row>
    <row r="4346" spans="1:15" s="176" customFormat="1" ht="15" x14ac:dyDescent="0.15">
      <c r="A4346" s="183" t="s">
        <v>20</v>
      </c>
      <c r="B4346" s="183" t="s">
        <v>54</v>
      </c>
      <c r="C4346" s="184"/>
      <c r="D4346" s="184"/>
      <c r="E4346" s="184"/>
      <c r="F4346" s="185">
        <v>45238</v>
      </c>
      <c r="G4346" s="183" t="s">
        <v>55</v>
      </c>
      <c r="H4346" s="186">
        <v>1660000</v>
      </c>
      <c r="I4346" s="183" t="s">
        <v>19</v>
      </c>
      <c r="J4346" s="184"/>
      <c r="K4346" s="184"/>
      <c r="L4346" s="183">
        <v>2023</v>
      </c>
      <c r="M4346" s="184"/>
      <c r="N4346" s="183" t="s">
        <v>34</v>
      </c>
      <c r="O4346" s="184"/>
    </row>
    <row r="4347" spans="1:15" s="176" customFormat="1" ht="15" x14ac:dyDescent="0.15">
      <c r="A4347" s="183" t="s">
        <v>20</v>
      </c>
      <c r="B4347" s="183" t="s">
        <v>54</v>
      </c>
      <c r="C4347" s="184"/>
      <c r="D4347" s="184"/>
      <c r="E4347" s="184"/>
      <c r="F4347" s="185">
        <v>45238</v>
      </c>
      <c r="G4347" s="183" t="s">
        <v>56</v>
      </c>
      <c r="H4347" s="186">
        <v>140000</v>
      </c>
      <c r="I4347" s="183" t="s">
        <v>19</v>
      </c>
      <c r="J4347" s="184"/>
      <c r="K4347" s="184"/>
      <c r="L4347" s="183">
        <v>2023</v>
      </c>
      <c r="M4347" s="184"/>
      <c r="N4347" s="183" t="s">
        <v>34</v>
      </c>
      <c r="O4347" s="184"/>
    </row>
    <row r="4348" spans="1:15" s="176" customFormat="1" ht="15" x14ac:dyDescent="0.15">
      <c r="A4348" s="183" t="s">
        <v>20</v>
      </c>
      <c r="B4348" s="183" t="s">
        <v>54</v>
      </c>
      <c r="C4348" s="184"/>
      <c r="D4348" s="184"/>
      <c r="E4348" s="184"/>
      <c r="F4348" s="185">
        <v>45238</v>
      </c>
      <c r="G4348" s="183" t="s">
        <v>58</v>
      </c>
      <c r="H4348" s="186">
        <v>11750000</v>
      </c>
      <c r="I4348" s="183" t="s">
        <v>19</v>
      </c>
      <c r="J4348" s="184"/>
      <c r="K4348" s="184"/>
      <c r="L4348" s="183">
        <v>2023</v>
      </c>
      <c r="M4348" s="184"/>
      <c r="N4348" s="183" t="s">
        <v>34</v>
      </c>
      <c r="O4348" s="184"/>
    </row>
    <row r="4349" spans="1:15" s="176" customFormat="1" ht="15" x14ac:dyDescent="0.15">
      <c r="A4349" s="183" t="s">
        <v>20</v>
      </c>
      <c r="B4349" s="183" t="s">
        <v>54</v>
      </c>
      <c r="C4349" s="184"/>
      <c r="D4349" s="184"/>
      <c r="E4349" s="184"/>
      <c r="F4349" s="185">
        <v>45238</v>
      </c>
      <c r="G4349" s="183" t="s">
        <v>57</v>
      </c>
      <c r="H4349" s="186">
        <v>40000</v>
      </c>
      <c r="I4349" s="183" t="s">
        <v>19</v>
      </c>
      <c r="J4349" s="184"/>
      <c r="K4349" s="184"/>
      <c r="L4349" s="183">
        <v>2023</v>
      </c>
      <c r="M4349" s="184"/>
      <c r="N4349" s="183" t="s">
        <v>34</v>
      </c>
      <c r="O4349" s="184"/>
    </row>
    <row r="4350" spans="1:15" s="176" customFormat="1" ht="15" x14ac:dyDescent="0.15">
      <c r="A4350" s="183" t="s">
        <v>20</v>
      </c>
      <c r="B4350" s="183" t="s">
        <v>54</v>
      </c>
      <c r="C4350" s="184"/>
      <c r="D4350" s="184"/>
      <c r="E4350" s="184"/>
      <c r="F4350" s="185">
        <v>45239</v>
      </c>
      <c r="G4350" s="183" t="s">
        <v>57</v>
      </c>
      <c r="H4350" s="186">
        <v>40000</v>
      </c>
      <c r="I4350" s="183" t="s">
        <v>19</v>
      </c>
      <c r="J4350" s="184"/>
      <c r="K4350" s="184"/>
      <c r="L4350" s="183">
        <v>2023</v>
      </c>
      <c r="M4350" s="184"/>
      <c r="N4350" s="183" t="s">
        <v>34</v>
      </c>
      <c r="O4350" s="184"/>
    </row>
    <row r="4351" spans="1:15" s="176" customFormat="1" ht="15" x14ac:dyDescent="0.15">
      <c r="A4351" s="183" t="s">
        <v>20</v>
      </c>
      <c r="B4351" s="183" t="s">
        <v>54</v>
      </c>
      <c r="C4351" s="184"/>
      <c r="D4351" s="184"/>
      <c r="E4351" s="184"/>
      <c r="F4351" s="185">
        <v>45239</v>
      </c>
      <c r="G4351" s="183" t="s">
        <v>55</v>
      </c>
      <c r="H4351" s="186">
        <v>690000</v>
      </c>
      <c r="I4351" s="183" t="s">
        <v>19</v>
      </c>
      <c r="J4351" s="184"/>
      <c r="K4351" s="184"/>
      <c r="L4351" s="183">
        <v>2023</v>
      </c>
      <c r="M4351" s="184"/>
      <c r="N4351" s="183" t="s">
        <v>34</v>
      </c>
      <c r="O4351" s="184"/>
    </row>
    <row r="4352" spans="1:15" s="176" customFormat="1" ht="15" x14ac:dyDescent="0.15">
      <c r="A4352" s="183" t="s">
        <v>20</v>
      </c>
      <c r="B4352" s="183" t="s">
        <v>54</v>
      </c>
      <c r="C4352" s="184"/>
      <c r="D4352" s="184"/>
      <c r="E4352" s="184"/>
      <c r="F4352" s="185">
        <v>45239</v>
      </c>
      <c r="G4352" s="183" t="s">
        <v>56</v>
      </c>
      <c r="H4352" s="186">
        <v>220000</v>
      </c>
      <c r="I4352" s="183" t="s">
        <v>19</v>
      </c>
      <c r="J4352" s="184"/>
      <c r="K4352" s="184"/>
      <c r="L4352" s="183">
        <v>2023</v>
      </c>
      <c r="M4352" s="184"/>
      <c r="N4352" s="183" t="s">
        <v>34</v>
      </c>
      <c r="O4352" s="184"/>
    </row>
    <row r="4353" spans="1:15" s="176" customFormat="1" ht="15" x14ac:dyDescent="0.15">
      <c r="A4353" s="183" t="s">
        <v>20</v>
      </c>
      <c r="B4353" s="183" t="s">
        <v>54</v>
      </c>
      <c r="C4353" s="184"/>
      <c r="D4353" s="184"/>
      <c r="E4353" s="184"/>
      <c r="F4353" s="185">
        <v>45239</v>
      </c>
      <c r="G4353" s="183" t="s">
        <v>58</v>
      </c>
      <c r="H4353" s="186">
        <v>7520000</v>
      </c>
      <c r="I4353" s="183" t="s">
        <v>19</v>
      </c>
      <c r="J4353" s="184"/>
      <c r="K4353" s="184"/>
      <c r="L4353" s="183">
        <v>2023</v>
      </c>
      <c r="M4353" s="184"/>
      <c r="N4353" s="183" t="s">
        <v>34</v>
      </c>
      <c r="O4353" s="184"/>
    </row>
    <row r="4354" spans="1:15" s="176" customFormat="1" ht="15" x14ac:dyDescent="0.15">
      <c r="A4354" s="183" t="s">
        <v>20</v>
      </c>
      <c r="B4354" s="183" t="s">
        <v>54</v>
      </c>
      <c r="C4354" s="184"/>
      <c r="D4354" s="184"/>
      <c r="E4354" s="184"/>
      <c r="F4354" s="185">
        <v>45243</v>
      </c>
      <c r="G4354" s="183" t="s">
        <v>56</v>
      </c>
      <c r="H4354" s="186">
        <v>310000</v>
      </c>
      <c r="I4354" s="183" t="s">
        <v>19</v>
      </c>
      <c r="J4354" s="184"/>
      <c r="K4354" s="184"/>
      <c r="L4354" s="183">
        <v>2023</v>
      </c>
      <c r="M4354" s="184"/>
      <c r="N4354" s="183" t="s">
        <v>34</v>
      </c>
      <c r="O4354" s="184"/>
    </row>
    <row r="4355" spans="1:15" s="176" customFormat="1" ht="15" x14ac:dyDescent="0.15">
      <c r="A4355" s="183" t="s">
        <v>20</v>
      </c>
      <c r="B4355" s="183" t="s">
        <v>54</v>
      </c>
      <c r="C4355" s="184"/>
      <c r="D4355" s="184"/>
      <c r="E4355" s="184"/>
      <c r="F4355" s="185">
        <v>45243</v>
      </c>
      <c r="G4355" s="183" t="s">
        <v>57</v>
      </c>
      <c r="H4355" s="186">
        <v>70000</v>
      </c>
      <c r="I4355" s="183" t="s">
        <v>19</v>
      </c>
      <c r="J4355" s="184"/>
      <c r="K4355" s="184"/>
      <c r="L4355" s="183">
        <v>2023</v>
      </c>
      <c r="M4355" s="184"/>
      <c r="N4355" s="183" t="s">
        <v>34</v>
      </c>
      <c r="O4355" s="184"/>
    </row>
    <row r="4356" spans="1:15" s="176" customFormat="1" ht="15" x14ac:dyDescent="0.15">
      <c r="A4356" s="183" t="s">
        <v>20</v>
      </c>
      <c r="B4356" s="183" t="s">
        <v>54</v>
      </c>
      <c r="C4356" s="184"/>
      <c r="D4356" s="184"/>
      <c r="E4356" s="184"/>
      <c r="F4356" s="185">
        <v>45243</v>
      </c>
      <c r="G4356" s="183" t="s">
        <v>58</v>
      </c>
      <c r="H4356" s="186">
        <v>7300000</v>
      </c>
      <c r="I4356" s="183" t="s">
        <v>19</v>
      </c>
      <c r="J4356" s="184"/>
      <c r="K4356" s="184"/>
      <c r="L4356" s="183">
        <v>2023</v>
      </c>
      <c r="M4356" s="184"/>
      <c r="N4356" s="183" t="s">
        <v>34</v>
      </c>
      <c r="O4356" s="184"/>
    </row>
    <row r="4357" spans="1:15" s="176" customFormat="1" ht="15" x14ac:dyDescent="0.15">
      <c r="A4357" s="183" t="s">
        <v>20</v>
      </c>
      <c r="B4357" s="183" t="s">
        <v>54</v>
      </c>
      <c r="C4357" s="184"/>
      <c r="D4357" s="184"/>
      <c r="E4357" s="184"/>
      <c r="F4357" s="185">
        <v>45243</v>
      </c>
      <c r="G4357" s="183" t="s">
        <v>55</v>
      </c>
      <c r="H4357" s="186">
        <v>780000</v>
      </c>
      <c r="I4357" s="183" t="s">
        <v>19</v>
      </c>
      <c r="J4357" s="184"/>
      <c r="K4357" s="184"/>
      <c r="L4357" s="183">
        <v>2023</v>
      </c>
      <c r="M4357" s="184"/>
      <c r="N4357" s="183" t="s">
        <v>34</v>
      </c>
      <c r="O4357" s="184"/>
    </row>
    <row r="4358" spans="1:15" s="176" customFormat="1" ht="15" x14ac:dyDescent="0.15">
      <c r="A4358" s="183" t="s">
        <v>20</v>
      </c>
      <c r="B4358" s="183" t="s">
        <v>54</v>
      </c>
      <c r="C4358" s="184"/>
      <c r="D4358" s="184"/>
      <c r="E4358" s="184"/>
      <c r="F4358" s="185">
        <v>45244</v>
      </c>
      <c r="G4358" s="183" t="s">
        <v>56</v>
      </c>
      <c r="H4358" s="186">
        <v>330000</v>
      </c>
      <c r="I4358" s="183" t="s">
        <v>19</v>
      </c>
      <c r="J4358" s="184"/>
      <c r="K4358" s="184"/>
      <c r="L4358" s="183">
        <v>2023</v>
      </c>
      <c r="M4358" s="184"/>
      <c r="N4358" s="183" t="s">
        <v>34</v>
      </c>
      <c r="O4358" s="184"/>
    </row>
    <row r="4359" spans="1:15" s="176" customFormat="1" ht="15" x14ac:dyDescent="0.15">
      <c r="A4359" s="183" t="s">
        <v>20</v>
      </c>
      <c r="B4359" s="183" t="s">
        <v>54</v>
      </c>
      <c r="C4359" s="184"/>
      <c r="D4359" s="184"/>
      <c r="E4359" s="184"/>
      <c r="F4359" s="185">
        <v>45244</v>
      </c>
      <c r="G4359" s="183" t="s">
        <v>57</v>
      </c>
      <c r="H4359" s="186">
        <v>100000</v>
      </c>
      <c r="I4359" s="183" t="s">
        <v>19</v>
      </c>
      <c r="J4359" s="184"/>
      <c r="K4359" s="184"/>
      <c r="L4359" s="183">
        <v>2023</v>
      </c>
      <c r="M4359" s="184"/>
      <c r="N4359" s="183" t="s">
        <v>34</v>
      </c>
      <c r="O4359" s="184"/>
    </row>
    <row r="4360" spans="1:15" s="176" customFormat="1" ht="15" x14ac:dyDescent="0.15">
      <c r="A4360" s="183" t="s">
        <v>20</v>
      </c>
      <c r="B4360" s="183" t="s">
        <v>54</v>
      </c>
      <c r="C4360" s="184"/>
      <c r="D4360" s="184"/>
      <c r="E4360" s="184"/>
      <c r="F4360" s="185">
        <v>45244</v>
      </c>
      <c r="G4360" s="183" t="s">
        <v>58</v>
      </c>
      <c r="H4360" s="186">
        <v>8880000</v>
      </c>
      <c r="I4360" s="183" t="s">
        <v>19</v>
      </c>
      <c r="J4360" s="184"/>
      <c r="K4360" s="184"/>
      <c r="L4360" s="183">
        <v>2023</v>
      </c>
      <c r="M4360" s="184"/>
      <c r="N4360" s="183" t="s">
        <v>34</v>
      </c>
      <c r="O4360" s="184"/>
    </row>
    <row r="4361" spans="1:15" s="176" customFormat="1" ht="15" x14ac:dyDescent="0.15">
      <c r="A4361" s="183" t="s">
        <v>20</v>
      </c>
      <c r="B4361" s="183" t="s">
        <v>54</v>
      </c>
      <c r="C4361" s="184"/>
      <c r="D4361" s="184"/>
      <c r="E4361" s="184"/>
      <c r="F4361" s="185">
        <v>45244</v>
      </c>
      <c r="G4361" s="183" t="s">
        <v>55</v>
      </c>
      <c r="H4361" s="186">
        <v>3140000</v>
      </c>
      <c r="I4361" s="183" t="s">
        <v>19</v>
      </c>
      <c r="J4361" s="184"/>
      <c r="K4361" s="184"/>
      <c r="L4361" s="183">
        <v>2023</v>
      </c>
      <c r="M4361" s="184"/>
      <c r="N4361" s="183" t="s">
        <v>34</v>
      </c>
      <c r="O4361" s="184"/>
    </row>
    <row r="4362" spans="1:15" s="176" customFormat="1" ht="15" x14ac:dyDescent="0.15">
      <c r="A4362" s="183" t="s">
        <v>20</v>
      </c>
      <c r="B4362" s="183" t="s">
        <v>54</v>
      </c>
      <c r="C4362" s="184"/>
      <c r="D4362" s="184"/>
      <c r="E4362" s="184"/>
      <c r="F4362" s="185">
        <v>45245</v>
      </c>
      <c r="G4362" s="183" t="s">
        <v>56</v>
      </c>
      <c r="H4362" s="186">
        <v>480000</v>
      </c>
      <c r="I4362" s="183" t="s">
        <v>19</v>
      </c>
      <c r="J4362" s="184"/>
      <c r="K4362" s="184"/>
      <c r="L4362" s="183">
        <v>2023</v>
      </c>
      <c r="M4362" s="184"/>
      <c r="N4362" s="183" t="s">
        <v>34</v>
      </c>
      <c r="O4362" s="184"/>
    </row>
    <row r="4363" spans="1:15" s="176" customFormat="1" ht="15" x14ac:dyDescent="0.15">
      <c r="A4363" s="183" t="s">
        <v>20</v>
      </c>
      <c r="B4363" s="183" t="s">
        <v>54</v>
      </c>
      <c r="C4363" s="184"/>
      <c r="D4363" s="184"/>
      <c r="E4363" s="184"/>
      <c r="F4363" s="185">
        <v>45245</v>
      </c>
      <c r="G4363" s="183" t="s">
        <v>59</v>
      </c>
      <c r="H4363" s="186">
        <v>650000</v>
      </c>
      <c r="I4363" s="183" t="s">
        <v>19</v>
      </c>
      <c r="J4363" s="184"/>
      <c r="K4363" s="184"/>
      <c r="L4363" s="183">
        <v>2023</v>
      </c>
      <c r="M4363" s="184"/>
      <c r="N4363" s="183" t="s">
        <v>34</v>
      </c>
      <c r="O4363" s="184"/>
    </row>
    <row r="4364" spans="1:15" s="176" customFormat="1" ht="15" x14ac:dyDescent="0.15">
      <c r="A4364" s="183" t="s">
        <v>20</v>
      </c>
      <c r="B4364" s="183" t="s">
        <v>54</v>
      </c>
      <c r="C4364" s="184"/>
      <c r="D4364" s="184"/>
      <c r="E4364" s="184"/>
      <c r="F4364" s="185">
        <v>45245</v>
      </c>
      <c r="G4364" s="183" t="s">
        <v>55</v>
      </c>
      <c r="H4364" s="186">
        <v>1440000</v>
      </c>
      <c r="I4364" s="183" t="s">
        <v>19</v>
      </c>
      <c r="J4364" s="184"/>
      <c r="K4364" s="184"/>
      <c r="L4364" s="183">
        <v>2023</v>
      </c>
      <c r="M4364" s="184"/>
      <c r="N4364" s="183" t="s">
        <v>34</v>
      </c>
      <c r="O4364" s="184"/>
    </row>
    <row r="4365" spans="1:15" s="176" customFormat="1" ht="15" x14ac:dyDescent="0.15">
      <c r="A4365" s="183" t="s">
        <v>20</v>
      </c>
      <c r="B4365" s="183" t="s">
        <v>54</v>
      </c>
      <c r="C4365" s="184"/>
      <c r="D4365" s="184"/>
      <c r="E4365" s="184"/>
      <c r="F4365" s="185">
        <v>45245</v>
      </c>
      <c r="G4365" s="183" t="s">
        <v>58</v>
      </c>
      <c r="H4365" s="186">
        <v>5840000</v>
      </c>
      <c r="I4365" s="183" t="s">
        <v>19</v>
      </c>
      <c r="J4365" s="184"/>
      <c r="K4365" s="184"/>
      <c r="L4365" s="183">
        <v>2023</v>
      </c>
      <c r="M4365" s="184"/>
      <c r="N4365" s="183" t="s">
        <v>34</v>
      </c>
      <c r="O4365" s="184"/>
    </row>
    <row r="4366" spans="1:15" s="176" customFormat="1" ht="15" x14ac:dyDescent="0.15">
      <c r="A4366" s="183" t="s">
        <v>20</v>
      </c>
      <c r="B4366" s="183" t="s">
        <v>54</v>
      </c>
      <c r="C4366" s="184"/>
      <c r="D4366" s="184"/>
      <c r="E4366" s="184"/>
      <c r="F4366" s="185">
        <v>45246</v>
      </c>
      <c r="G4366" s="183" t="s">
        <v>55</v>
      </c>
      <c r="H4366" s="186">
        <v>350000</v>
      </c>
      <c r="I4366" s="183" t="s">
        <v>19</v>
      </c>
      <c r="J4366" s="184"/>
      <c r="K4366" s="184"/>
      <c r="L4366" s="183">
        <v>2023</v>
      </c>
      <c r="M4366" s="184"/>
      <c r="N4366" s="183" t="s">
        <v>34</v>
      </c>
      <c r="O4366" s="183" t="s">
        <v>757</v>
      </c>
    </row>
    <row r="4367" spans="1:15" s="176" customFormat="1" ht="15" x14ac:dyDescent="0.15">
      <c r="A4367" s="183" t="s">
        <v>20</v>
      </c>
      <c r="B4367" s="183" t="s">
        <v>54</v>
      </c>
      <c r="C4367" s="184"/>
      <c r="D4367" s="184"/>
      <c r="E4367" s="184"/>
      <c r="F4367" s="185">
        <v>45246</v>
      </c>
      <c r="G4367" s="183" t="s">
        <v>57</v>
      </c>
      <c r="H4367" s="186">
        <v>120000</v>
      </c>
      <c r="I4367" s="183" t="s">
        <v>19</v>
      </c>
      <c r="J4367" s="184"/>
      <c r="K4367" s="184"/>
      <c r="L4367" s="183">
        <v>2023</v>
      </c>
      <c r="M4367" s="184"/>
      <c r="N4367" s="183" t="s">
        <v>34</v>
      </c>
      <c r="O4367" s="183" t="s">
        <v>757</v>
      </c>
    </row>
    <row r="4368" spans="1:15" s="176" customFormat="1" ht="15" x14ac:dyDescent="0.15">
      <c r="A4368" s="183" t="s">
        <v>20</v>
      </c>
      <c r="B4368" s="183" t="s">
        <v>54</v>
      </c>
      <c r="C4368" s="184"/>
      <c r="D4368" s="184"/>
      <c r="E4368" s="184"/>
      <c r="F4368" s="185">
        <v>45246</v>
      </c>
      <c r="G4368" s="183" t="s">
        <v>56</v>
      </c>
      <c r="H4368" s="186">
        <v>290000</v>
      </c>
      <c r="I4368" s="183" t="s">
        <v>19</v>
      </c>
      <c r="J4368" s="184"/>
      <c r="K4368" s="184"/>
      <c r="L4368" s="183">
        <v>2023</v>
      </c>
      <c r="M4368" s="184"/>
      <c r="N4368" s="183" t="s">
        <v>34</v>
      </c>
      <c r="O4368" s="183" t="s">
        <v>757</v>
      </c>
    </row>
    <row r="4369" spans="1:15" s="176" customFormat="1" ht="15" x14ac:dyDescent="0.15">
      <c r="A4369" s="183" t="s">
        <v>20</v>
      </c>
      <c r="B4369" s="183" t="s">
        <v>54</v>
      </c>
      <c r="C4369" s="184"/>
      <c r="D4369" s="184"/>
      <c r="E4369" s="184"/>
      <c r="F4369" s="185">
        <v>45246</v>
      </c>
      <c r="G4369" s="183" t="s">
        <v>58</v>
      </c>
      <c r="H4369" s="186">
        <v>8420000</v>
      </c>
      <c r="I4369" s="183" t="s">
        <v>19</v>
      </c>
      <c r="J4369" s="184"/>
      <c r="K4369" s="184"/>
      <c r="L4369" s="183">
        <v>2023</v>
      </c>
      <c r="M4369" s="184"/>
      <c r="N4369" s="183" t="s">
        <v>34</v>
      </c>
      <c r="O4369" s="183" t="s">
        <v>757</v>
      </c>
    </row>
    <row r="4370" spans="1:15" s="176" customFormat="1" ht="15" x14ac:dyDescent="0.15">
      <c r="A4370" s="183" t="s">
        <v>20</v>
      </c>
      <c r="B4370" s="183" t="s">
        <v>54</v>
      </c>
      <c r="C4370" s="184"/>
      <c r="D4370" s="184"/>
      <c r="E4370" s="184"/>
      <c r="F4370" s="185">
        <v>45247</v>
      </c>
      <c r="G4370" s="183" t="s">
        <v>56</v>
      </c>
      <c r="H4370" s="186">
        <v>530000</v>
      </c>
      <c r="I4370" s="183" t="s">
        <v>19</v>
      </c>
      <c r="J4370" s="184"/>
      <c r="K4370" s="184"/>
      <c r="L4370" s="183">
        <v>2023</v>
      </c>
      <c r="M4370" s="184"/>
      <c r="N4370" s="183" t="s">
        <v>34</v>
      </c>
      <c r="O4370" s="184"/>
    </row>
    <row r="4371" spans="1:15" s="176" customFormat="1" ht="15" x14ac:dyDescent="0.15">
      <c r="A4371" s="183" t="s">
        <v>20</v>
      </c>
      <c r="B4371" s="183" t="s">
        <v>54</v>
      </c>
      <c r="C4371" s="184"/>
      <c r="D4371" s="184"/>
      <c r="E4371" s="184"/>
      <c r="F4371" s="185">
        <v>45247</v>
      </c>
      <c r="G4371" s="183" t="s">
        <v>57</v>
      </c>
      <c r="H4371" s="186">
        <v>50000</v>
      </c>
      <c r="I4371" s="183" t="s">
        <v>19</v>
      </c>
      <c r="J4371" s="184"/>
      <c r="K4371" s="184"/>
      <c r="L4371" s="183">
        <v>2023</v>
      </c>
      <c r="M4371" s="184"/>
      <c r="N4371" s="183" t="s">
        <v>34</v>
      </c>
      <c r="O4371" s="184"/>
    </row>
    <row r="4372" spans="1:15" s="176" customFormat="1" ht="15" x14ac:dyDescent="0.15">
      <c r="A4372" s="183" t="s">
        <v>20</v>
      </c>
      <c r="B4372" s="183" t="s">
        <v>54</v>
      </c>
      <c r="C4372" s="184"/>
      <c r="D4372" s="184"/>
      <c r="E4372" s="184"/>
      <c r="F4372" s="185">
        <v>45247</v>
      </c>
      <c r="G4372" s="183" t="s">
        <v>55</v>
      </c>
      <c r="H4372" s="186">
        <v>80000</v>
      </c>
      <c r="I4372" s="183" t="s">
        <v>19</v>
      </c>
      <c r="J4372" s="184"/>
      <c r="K4372" s="184"/>
      <c r="L4372" s="183">
        <v>2023</v>
      </c>
      <c r="M4372" s="184"/>
      <c r="N4372" s="183" t="s">
        <v>34</v>
      </c>
      <c r="O4372" s="184"/>
    </row>
    <row r="4373" spans="1:15" s="176" customFormat="1" ht="15" x14ac:dyDescent="0.15">
      <c r="A4373" s="183" t="s">
        <v>20</v>
      </c>
      <c r="B4373" s="183" t="s">
        <v>54</v>
      </c>
      <c r="C4373" s="184"/>
      <c r="D4373" s="184"/>
      <c r="E4373" s="184"/>
      <c r="F4373" s="185">
        <v>45247</v>
      </c>
      <c r="G4373" s="183" t="s">
        <v>58</v>
      </c>
      <c r="H4373" s="186">
        <v>4530000</v>
      </c>
      <c r="I4373" s="183" t="s">
        <v>19</v>
      </c>
      <c r="J4373" s="184"/>
      <c r="K4373" s="184"/>
      <c r="L4373" s="183">
        <v>2023</v>
      </c>
      <c r="M4373" s="184"/>
      <c r="N4373" s="183" t="s">
        <v>34</v>
      </c>
      <c r="O4373" s="184"/>
    </row>
    <row r="4374" spans="1:15" s="176" customFormat="1" ht="15" x14ac:dyDescent="0.15">
      <c r="A4374" s="183" t="s">
        <v>20</v>
      </c>
      <c r="B4374" s="183" t="s">
        <v>54</v>
      </c>
      <c r="C4374" s="184"/>
      <c r="D4374" s="184"/>
      <c r="E4374" s="184"/>
      <c r="F4374" s="185">
        <v>45250</v>
      </c>
      <c r="G4374" s="183" t="s">
        <v>55</v>
      </c>
      <c r="H4374" s="186">
        <v>240000</v>
      </c>
      <c r="I4374" s="183" t="s">
        <v>19</v>
      </c>
      <c r="J4374" s="184"/>
      <c r="K4374" s="184"/>
      <c r="L4374" s="183">
        <v>2023</v>
      </c>
      <c r="M4374" s="184"/>
      <c r="N4374" s="183" t="s">
        <v>34</v>
      </c>
      <c r="O4374" s="184"/>
    </row>
    <row r="4375" spans="1:15" s="176" customFormat="1" ht="15" x14ac:dyDescent="0.15">
      <c r="A4375" s="183" t="s">
        <v>20</v>
      </c>
      <c r="B4375" s="183" t="s">
        <v>54</v>
      </c>
      <c r="C4375" s="184"/>
      <c r="D4375" s="184"/>
      <c r="E4375" s="184"/>
      <c r="F4375" s="185">
        <v>45250</v>
      </c>
      <c r="G4375" s="183" t="s">
        <v>56</v>
      </c>
      <c r="H4375" s="186">
        <v>380000</v>
      </c>
      <c r="I4375" s="183" t="s">
        <v>19</v>
      </c>
      <c r="J4375" s="184"/>
      <c r="K4375" s="184"/>
      <c r="L4375" s="183">
        <v>2023</v>
      </c>
      <c r="M4375" s="184"/>
      <c r="N4375" s="183" t="s">
        <v>34</v>
      </c>
      <c r="O4375" s="184"/>
    </row>
    <row r="4376" spans="1:15" s="176" customFormat="1" ht="15" x14ac:dyDescent="0.15">
      <c r="A4376" s="183" t="s">
        <v>20</v>
      </c>
      <c r="B4376" s="183" t="s">
        <v>54</v>
      </c>
      <c r="C4376" s="184"/>
      <c r="D4376" s="184"/>
      <c r="E4376" s="184"/>
      <c r="F4376" s="185">
        <v>45250</v>
      </c>
      <c r="G4376" s="183" t="s">
        <v>58</v>
      </c>
      <c r="H4376" s="186">
        <v>5380000</v>
      </c>
      <c r="I4376" s="183" t="s">
        <v>19</v>
      </c>
      <c r="J4376" s="184"/>
      <c r="K4376" s="184"/>
      <c r="L4376" s="183">
        <v>2023</v>
      </c>
      <c r="M4376" s="184"/>
      <c r="N4376" s="183" t="s">
        <v>34</v>
      </c>
      <c r="O4376" s="184"/>
    </row>
    <row r="4377" spans="1:15" s="176" customFormat="1" ht="15" x14ac:dyDescent="0.15">
      <c r="A4377" s="183" t="s">
        <v>20</v>
      </c>
      <c r="B4377" s="183" t="s">
        <v>54</v>
      </c>
      <c r="C4377" s="184"/>
      <c r="D4377" s="184"/>
      <c r="E4377" s="184"/>
      <c r="F4377" s="185">
        <v>45250</v>
      </c>
      <c r="G4377" s="183" t="s">
        <v>57</v>
      </c>
      <c r="H4377" s="186">
        <v>40000</v>
      </c>
      <c r="I4377" s="183" t="s">
        <v>19</v>
      </c>
      <c r="J4377" s="184"/>
      <c r="K4377" s="184"/>
      <c r="L4377" s="183">
        <v>2023</v>
      </c>
      <c r="M4377" s="184"/>
      <c r="N4377" s="183" t="s">
        <v>34</v>
      </c>
      <c r="O4377" s="184"/>
    </row>
    <row r="4378" spans="1:15" s="176" customFormat="1" ht="15" x14ac:dyDescent="0.15">
      <c r="A4378" s="183" t="s">
        <v>20</v>
      </c>
      <c r="B4378" s="183" t="s">
        <v>54</v>
      </c>
      <c r="C4378" s="184"/>
      <c r="D4378" s="184"/>
      <c r="E4378" s="184"/>
      <c r="F4378" s="185">
        <v>45250</v>
      </c>
      <c r="G4378" s="183" t="s">
        <v>59</v>
      </c>
      <c r="H4378" s="186">
        <v>440000</v>
      </c>
      <c r="I4378" s="183" t="s">
        <v>19</v>
      </c>
      <c r="J4378" s="184"/>
      <c r="K4378" s="184"/>
      <c r="L4378" s="183">
        <v>2023</v>
      </c>
      <c r="M4378" s="184"/>
      <c r="N4378" s="183" t="s">
        <v>34</v>
      </c>
      <c r="O4378" s="184"/>
    </row>
    <row r="4379" spans="1:15" s="176" customFormat="1" ht="15" x14ac:dyDescent="0.15">
      <c r="A4379" s="183" t="s">
        <v>20</v>
      </c>
      <c r="B4379" s="183" t="s">
        <v>54</v>
      </c>
      <c r="C4379" s="184"/>
      <c r="D4379" s="184"/>
      <c r="E4379" s="184"/>
      <c r="F4379" s="185">
        <v>45251</v>
      </c>
      <c r="G4379" s="183" t="s">
        <v>55</v>
      </c>
      <c r="H4379" s="186">
        <v>200000</v>
      </c>
      <c r="I4379" s="183" t="s">
        <v>19</v>
      </c>
      <c r="J4379" s="184"/>
      <c r="K4379" s="184"/>
      <c r="L4379" s="183">
        <v>2023</v>
      </c>
      <c r="M4379" s="184"/>
      <c r="N4379" s="183" t="s">
        <v>34</v>
      </c>
      <c r="O4379" s="184"/>
    </row>
    <row r="4380" spans="1:15" s="176" customFormat="1" ht="15" x14ac:dyDescent="0.15">
      <c r="A4380" s="183" t="s">
        <v>20</v>
      </c>
      <c r="B4380" s="183" t="s">
        <v>54</v>
      </c>
      <c r="C4380" s="184"/>
      <c r="D4380" s="184"/>
      <c r="E4380" s="184"/>
      <c r="F4380" s="185">
        <v>45251</v>
      </c>
      <c r="G4380" s="183" t="s">
        <v>61</v>
      </c>
      <c r="H4380" s="186">
        <v>10000</v>
      </c>
      <c r="I4380" s="183" t="s">
        <v>19</v>
      </c>
      <c r="J4380" s="184"/>
      <c r="K4380" s="184"/>
      <c r="L4380" s="183">
        <v>2023</v>
      </c>
      <c r="M4380" s="184"/>
      <c r="N4380" s="183" t="s">
        <v>34</v>
      </c>
      <c r="O4380" s="184"/>
    </row>
    <row r="4381" spans="1:15" s="176" customFormat="1" ht="15" x14ac:dyDescent="0.15">
      <c r="A4381" s="183" t="s">
        <v>20</v>
      </c>
      <c r="B4381" s="183" t="s">
        <v>54</v>
      </c>
      <c r="C4381" s="184"/>
      <c r="D4381" s="184"/>
      <c r="E4381" s="184"/>
      <c r="F4381" s="185">
        <v>45251</v>
      </c>
      <c r="G4381" s="183" t="s">
        <v>59</v>
      </c>
      <c r="H4381" s="186">
        <v>180000</v>
      </c>
      <c r="I4381" s="183" t="s">
        <v>19</v>
      </c>
      <c r="J4381" s="184"/>
      <c r="K4381" s="184"/>
      <c r="L4381" s="183">
        <v>2023</v>
      </c>
      <c r="M4381" s="184"/>
      <c r="N4381" s="183" t="s">
        <v>34</v>
      </c>
      <c r="O4381" s="184"/>
    </row>
    <row r="4382" spans="1:15" s="176" customFormat="1" ht="15" x14ac:dyDescent="0.15">
      <c r="A4382" s="183" t="s">
        <v>20</v>
      </c>
      <c r="B4382" s="183" t="s">
        <v>54</v>
      </c>
      <c r="C4382" s="184"/>
      <c r="D4382" s="184"/>
      <c r="E4382" s="184"/>
      <c r="F4382" s="185">
        <v>45251</v>
      </c>
      <c r="G4382" s="183" t="s">
        <v>56</v>
      </c>
      <c r="H4382" s="186">
        <v>50000</v>
      </c>
      <c r="I4382" s="183" t="s">
        <v>19</v>
      </c>
      <c r="J4382" s="184"/>
      <c r="K4382" s="184"/>
      <c r="L4382" s="183">
        <v>2023</v>
      </c>
      <c r="M4382" s="184"/>
      <c r="N4382" s="183" t="s">
        <v>34</v>
      </c>
      <c r="O4382" s="184"/>
    </row>
    <row r="4383" spans="1:15" s="176" customFormat="1" ht="15" x14ac:dyDescent="0.15">
      <c r="A4383" s="183" t="s">
        <v>20</v>
      </c>
      <c r="B4383" s="183" t="s">
        <v>54</v>
      </c>
      <c r="C4383" s="184"/>
      <c r="D4383" s="184"/>
      <c r="E4383" s="184"/>
      <c r="F4383" s="185">
        <v>45251</v>
      </c>
      <c r="G4383" s="183" t="s">
        <v>57</v>
      </c>
      <c r="H4383" s="186">
        <v>70000</v>
      </c>
      <c r="I4383" s="183" t="s">
        <v>19</v>
      </c>
      <c r="J4383" s="184"/>
      <c r="K4383" s="184"/>
      <c r="L4383" s="183">
        <v>2023</v>
      </c>
      <c r="M4383" s="184"/>
      <c r="N4383" s="183" t="s">
        <v>34</v>
      </c>
      <c r="O4383" s="184"/>
    </row>
    <row r="4384" spans="1:15" s="176" customFormat="1" ht="15" x14ac:dyDescent="0.15">
      <c r="A4384" s="183" t="s">
        <v>20</v>
      </c>
      <c r="B4384" s="183" t="s">
        <v>54</v>
      </c>
      <c r="C4384" s="184"/>
      <c r="D4384" s="184"/>
      <c r="E4384" s="184"/>
      <c r="F4384" s="185">
        <v>45251</v>
      </c>
      <c r="G4384" s="183" t="s">
        <v>58</v>
      </c>
      <c r="H4384" s="186">
        <v>4080000</v>
      </c>
      <c r="I4384" s="183" t="s">
        <v>19</v>
      </c>
      <c r="J4384" s="184"/>
      <c r="K4384" s="184"/>
      <c r="L4384" s="183">
        <v>2023</v>
      </c>
      <c r="M4384" s="184"/>
      <c r="N4384" s="183" t="s">
        <v>34</v>
      </c>
      <c r="O4384" s="184"/>
    </row>
    <row r="4385" spans="1:15" s="176" customFormat="1" ht="15" x14ac:dyDescent="0.15">
      <c r="A4385" s="183" t="s">
        <v>20</v>
      </c>
      <c r="B4385" s="183" t="s">
        <v>54</v>
      </c>
      <c r="C4385" s="184"/>
      <c r="D4385" s="184"/>
      <c r="E4385" s="184"/>
      <c r="F4385" s="185">
        <v>45252</v>
      </c>
      <c r="G4385" s="183" t="s">
        <v>56</v>
      </c>
      <c r="H4385" s="186">
        <v>380000</v>
      </c>
      <c r="I4385" s="183" t="s">
        <v>19</v>
      </c>
      <c r="J4385" s="184"/>
      <c r="K4385" s="184"/>
      <c r="L4385" s="183">
        <v>2023</v>
      </c>
      <c r="M4385" s="184"/>
      <c r="N4385" s="183" t="s">
        <v>34</v>
      </c>
      <c r="O4385" s="184"/>
    </row>
    <row r="4386" spans="1:15" s="176" customFormat="1" ht="15" x14ac:dyDescent="0.15">
      <c r="A4386" s="183" t="s">
        <v>20</v>
      </c>
      <c r="B4386" s="183" t="s">
        <v>54</v>
      </c>
      <c r="C4386" s="184"/>
      <c r="D4386" s="184"/>
      <c r="E4386" s="184"/>
      <c r="F4386" s="185">
        <v>45252</v>
      </c>
      <c r="G4386" s="183" t="s">
        <v>55</v>
      </c>
      <c r="H4386" s="186">
        <v>790000</v>
      </c>
      <c r="I4386" s="183" t="s">
        <v>19</v>
      </c>
      <c r="J4386" s="184"/>
      <c r="K4386" s="184"/>
      <c r="L4386" s="183">
        <v>2023</v>
      </c>
      <c r="M4386" s="184"/>
      <c r="N4386" s="183" t="s">
        <v>34</v>
      </c>
      <c r="O4386" s="184"/>
    </row>
    <row r="4387" spans="1:15" s="176" customFormat="1" ht="15" x14ac:dyDescent="0.15">
      <c r="A4387" s="183" t="s">
        <v>20</v>
      </c>
      <c r="B4387" s="183" t="s">
        <v>54</v>
      </c>
      <c r="C4387" s="184"/>
      <c r="D4387" s="184"/>
      <c r="E4387" s="184"/>
      <c r="F4387" s="185">
        <v>45252</v>
      </c>
      <c r="G4387" s="183" t="s">
        <v>57</v>
      </c>
      <c r="H4387" s="186">
        <v>100000</v>
      </c>
      <c r="I4387" s="183" t="s">
        <v>19</v>
      </c>
      <c r="J4387" s="184"/>
      <c r="K4387" s="184"/>
      <c r="L4387" s="183">
        <v>2023</v>
      </c>
      <c r="M4387" s="184"/>
      <c r="N4387" s="183" t="s">
        <v>34</v>
      </c>
      <c r="O4387" s="184"/>
    </row>
    <row r="4388" spans="1:15" s="176" customFormat="1" ht="15" x14ac:dyDescent="0.15">
      <c r="A4388" s="183" t="s">
        <v>20</v>
      </c>
      <c r="B4388" s="183" t="s">
        <v>54</v>
      </c>
      <c r="C4388" s="184"/>
      <c r="D4388" s="184"/>
      <c r="E4388" s="184"/>
      <c r="F4388" s="185">
        <v>45252</v>
      </c>
      <c r="G4388" s="183" t="s">
        <v>58</v>
      </c>
      <c r="H4388" s="186">
        <v>8770000</v>
      </c>
      <c r="I4388" s="183" t="s">
        <v>19</v>
      </c>
      <c r="J4388" s="184"/>
      <c r="K4388" s="184"/>
      <c r="L4388" s="183">
        <v>2023</v>
      </c>
      <c r="M4388" s="184"/>
      <c r="N4388" s="183" t="s">
        <v>34</v>
      </c>
      <c r="O4388" s="184"/>
    </row>
    <row r="4389" spans="1:15" s="176" customFormat="1" ht="15" x14ac:dyDescent="0.15">
      <c r="A4389" s="183" t="s">
        <v>20</v>
      </c>
      <c r="B4389" s="183" t="s">
        <v>54</v>
      </c>
      <c r="C4389" s="184"/>
      <c r="D4389" s="184"/>
      <c r="E4389" s="184"/>
      <c r="F4389" s="185">
        <v>45252</v>
      </c>
      <c r="G4389" s="183" t="s">
        <v>59</v>
      </c>
      <c r="H4389" s="186">
        <v>770000</v>
      </c>
      <c r="I4389" s="183" t="s">
        <v>19</v>
      </c>
      <c r="J4389" s="184"/>
      <c r="K4389" s="184"/>
      <c r="L4389" s="183">
        <v>2023</v>
      </c>
      <c r="M4389" s="184"/>
      <c r="N4389" s="183" t="s">
        <v>34</v>
      </c>
      <c r="O4389" s="184"/>
    </row>
    <row r="4390" spans="1:15" s="176" customFormat="1" ht="15" x14ac:dyDescent="0.15">
      <c r="A4390" s="183" t="s">
        <v>20</v>
      </c>
      <c r="B4390" s="183" t="s">
        <v>54</v>
      </c>
      <c r="C4390" s="184"/>
      <c r="D4390" s="184"/>
      <c r="E4390" s="184"/>
      <c r="F4390" s="185">
        <v>45254</v>
      </c>
      <c r="G4390" s="183" t="s">
        <v>58</v>
      </c>
      <c r="H4390" s="186">
        <v>3140000</v>
      </c>
      <c r="I4390" s="183" t="s">
        <v>19</v>
      </c>
      <c r="J4390" s="184"/>
      <c r="K4390" s="184"/>
      <c r="L4390" s="183">
        <v>2023</v>
      </c>
      <c r="M4390" s="184"/>
      <c r="N4390" s="183" t="s">
        <v>34</v>
      </c>
      <c r="O4390" s="184"/>
    </row>
    <row r="4391" spans="1:15" s="176" customFormat="1" ht="15" x14ac:dyDescent="0.15">
      <c r="A4391" s="183" t="s">
        <v>20</v>
      </c>
      <c r="B4391" s="183" t="s">
        <v>54</v>
      </c>
      <c r="C4391" s="184"/>
      <c r="D4391" s="184"/>
      <c r="E4391" s="184"/>
      <c r="F4391" s="185">
        <v>45254</v>
      </c>
      <c r="G4391" s="183" t="s">
        <v>55</v>
      </c>
      <c r="H4391" s="186">
        <v>230000</v>
      </c>
      <c r="I4391" s="183" t="s">
        <v>19</v>
      </c>
      <c r="J4391" s="184"/>
      <c r="K4391" s="184"/>
      <c r="L4391" s="183">
        <v>2023</v>
      </c>
      <c r="M4391" s="184"/>
      <c r="N4391" s="183" t="s">
        <v>34</v>
      </c>
      <c r="O4391" s="184"/>
    </row>
    <row r="4392" spans="1:15" s="176" customFormat="1" ht="15" x14ac:dyDescent="0.15">
      <c r="A4392" s="183" t="s">
        <v>20</v>
      </c>
      <c r="B4392" s="183" t="s">
        <v>54</v>
      </c>
      <c r="C4392" s="184"/>
      <c r="D4392" s="184"/>
      <c r="E4392" s="184"/>
      <c r="F4392" s="185">
        <v>45254</v>
      </c>
      <c r="G4392" s="183" t="s">
        <v>56</v>
      </c>
      <c r="H4392" s="186">
        <v>310000</v>
      </c>
      <c r="I4392" s="183" t="s">
        <v>19</v>
      </c>
      <c r="J4392" s="184"/>
      <c r="K4392" s="184"/>
      <c r="L4392" s="183">
        <v>2023</v>
      </c>
      <c r="M4392" s="184"/>
      <c r="N4392" s="183" t="s">
        <v>34</v>
      </c>
      <c r="O4392" s="184"/>
    </row>
    <row r="4393" spans="1:15" s="176" customFormat="1" ht="15" x14ac:dyDescent="0.15">
      <c r="A4393" s="183" t="s">
        <v>20</v>
      </c>
      <c r="B4393" s="183" t="s">
        <v>54</v>
      </c>
      <c r="C4393" s="184"/>
      <c r="D4393" s="184"/>
      <c r="E4393" s="184"/>
      <c r="F4393" s="185">
        <v>45254</v>
      </c>
      <c r="G4393" s="183" t="s">
        <v>57</v>
      </c>
      <c r="H4393" s="186">
        <v>30000</v>
      </c>
      <c r="I4393" s="183" t="s">
        <v>19</v>
      </c>
      <c r="J4393" s="184"/>
      <c r="K4393" s="184"/>
      <c r="L4393" s="183">
        <v>2023</v>
      </c>
      <c r="M4393" s="184"/>
      <c r="N4393" s="183" t="s">
        <v>34</v>
      </c>
      <c r="O4393" s="184"/>
    </row>
    <row r="4394" spans="1:15" s="176" customFormat="1" ht="15" x14ac:dyDescent="0.15">
      <c r="A4394" s="183" t="s">
        <v>20</v>
      </c>
      <c r="B4394" s="183" t="s">
        <v>54</v>
      </c>
      <c r="C4394" s="184"/>
      <c r="D4394" s="184"/>
      <c r="E4394" s="184"/>
      <c r="F4394" s="185">
        <v>45257</v>
      </c>
      <c r="G4394" s="183" t="s">
        <v>58</v>
      </c>
      <c r="H4394" s="186">
        <v>1930000</v>
      </c>
      <c r="I4394" s="183" t="s">
        <v>19</v>
      </c>
      <c r="J4394" s="184"/>
      <c r="K4394" s="184"/>
      <c r="L4394" s="183">
        <v>2023</v>
      </c>
      <c r="M4394" s="184"/>
      <c r="N4394" s="183" t="s">
        <v>34</v>
      </c>
      <c r="O4394" s="184"/>
    </row>
    <row r="4395" spans="1:15" s="176" customFormat="1" ht="15" x14ac:dyDescent="0.15">
      <c r="A4395" s="183" t="s">
        <v>20</v>
      </c>
      <c r="B4395" s="183" t="s">
        <v>54</v>
      </c>
      <c r="C4395" s="184"/>
      <c r="D4395" s="184"/>
      <c r="E4395" s="184"/>
      <c r="F4395" s="185">
        <v>45257</v>
      </c>
      <c r="G4395" s="183" t="s">
        <v>57</v>
      </c>
      <c r="H4395" s="186">
        <v>150000</v>
      </c>
      <c r="I4395" s="183" t="s">
        <v>19</v>
      </c>
      <c r="J4395" s="184"/>
      <c r="K4395" s="184"/>
      <c r="L4395" s="183">
        <v>2023</v>
      </c>
      <c r="M4395" s="184"/>
      <c r="N4395" s="183" t="s">
        <v>34</v>
      </c>
      <c r="O4395" s="184"/>
    </row>
    <row r="4396" spans="1:15" s="176" customFormat="1" ht="15" x14ac:dyDescent="0.15">
      <c r="A4396" s="183" t="s">
        <v>20</v>
      </c>
      <c r="B4396" s="183" t="s">
        <v>54</v>
      </c>
      <c r="C4396" s="184"/>
      <c r="D4396" s="184"/>
      <c r="E4396" s="184"/>
      <c r="F4396" s="185">
        <v>45257</v>
      </c>
      <c r="G4396" s="183" t="s">
        <v>59</v>
      </c>
      <c r="H4396" s="186">
        <v>120000</v>
      </c>
      <c r="I4396" s="183" t="s">
        <v>19</v>
      </c>
      <c r="J4396" s="184"/>
      <c r="K4396" s="184"/>
      <c r="L4396" s="183">
        <v>2023</v>
      </c>
      <c r="M4396" s="184"/>
      <c r="N4396" s="183" t="s">
        <v>34</v>
      </c>
      <c r="O4396" s="184"/>
    </row>
    <row r="4397" spans="1:15" s="176" customFormat="1" ht="15" x14ac:dyDescent="0.15">
      <c r="A4397" s="183" t="s">
        <v>20</v>
      </c>
      <c r="B4397" s="183" t="s">
        <v>54</v>
      </c>
      <c r="C4397" s="184"/>
      <c r="D4397" s="184"/>
      <c r="E4397" s="184"/>
      <c r="F4397" s="185">
        <v>45257</v>
      </c>
      <c r="G4397" s="183" t="s">
        <v>56</v>
      </c>
      <c r="H4397" s="186">
        <v>220000</v>
      </c>
      <c r="I4397" s="183" t="s">
        <v>19</v>
      </c>
      <c r="J4397" s="184"/>
      <c r="K4397" s="184"/>
      <c r="L4397" s="183">
        <v>2023</v>
      </c>
      <c r="M4397" s="184"/>
      <c r="N4397" s="183" t="s">
        <v>34</v>
      </c>
      <c r="O4397" s="184"/>
    </row>
    <row r="4398" spans="1:15" s="176" customFormat="1" ht="15" x14ac:dyDescent="0.15">
      <c r="A4398" s="183" t="s">
        <v>20</v>
      </c>
      <c r="B4398" s="183" t="s">
        <v>54</v>
      </c>
      <c r="C4398" s="184"/>
      <c r="D4398" s="184"/>
      <c r="E4398" s="184"/>
      <c r="F4398" s="185">
        <v>45257</v>
      </c>
      <c r="G4398" s="183" t="s">
        <v>55</v>
      </c>
      <c r="H4398" s="186">
        <v>540000</v>
      </c>
      <c r="I4398" s="183" t="s">
        <v>19</v>
      </c>
      <c r="J4398" s="184"/>
      <c r="K4398" s="184"/>
      <c r="L4398" s="183">
        <v>2023</v>
      </c>
      <c r="M4398" s="184"/>
      <c r="N4398" s="183" t="s">
        <v>34</v>
      </c>
      <c r="O4398" s="184"/>
    </row>
    <row r="4399" spans="1:15" s="176" customFormat="1" ht="15" x14ac:dyDescent="0.15">
      <c r="A4399" s="183" t="s">
        <v>20</v>
      </c>
      <c r="B4399" s="183" t="s">
        <v>54</v>
      </c>
      <c r="C4399" s="184"/>
      <c r="D4399" s="184"/>
      <c r="E4399" s="184"/>
      <c r="F4399" s="185">
        <v>45258</v>
      </c>
      <c r="G4399" s="183" t="s">
        <v>55</v>
      </c>
      <c r="H4399" s="186">
        <v>860000</v>
      </c>
      <c r="I4399" s="183" t="s">
        <v>19</v>
      </c>
      <c r="J4399" s="184"/>
      <c r="K4399" s="184"/>
      <c r="L4399" s="183">
        <v>2023</v>
      </c>
      <c r="M4399" s="184"/>
      <c r="N4399" s="183" t="s">
        <v>34</v>
      </c>
      <c r="O4399" s="184"/>
    </row>
    <row r="4400" spans="1:15" s="176" customFormat="1" ht="15" x14ac:dyDescent="0.15">
      <c r="A4400" s="183" t="s">
        <v>20</v>
      </c>
      <c r="B4400" s="183" t="s">
        <v>54</v>
      </c>
      <c r="C4400" s="184"/>
      <c r="D4400" s="184"/>
      <c r="E4400" s="184"/>
      <c r="F4400" s="185">
        <v>45258</v>
      </c>
      <c r="G4400" s="183" t="s">
        <v>59</v>
      </c>
      <c r="H4400" s="186">
        <v>270000</v>
      </c>
      <c r="I4400" s="183" t="s">
        <v>19</v>
      </c>
      <c r="J4400" s="184"/>
      <c r="K4400" s="184"/>
      <c r="L4400" s="183">
        <v>2023</v>
      </c>
      <c r="M4400" s="184"/>
      <c r="N4400" s="183" t="s">
        <v>34</v>
      </c>
      <c r="O4400" s="184"/>
    </row>
    <row r="4401" spans="1:15" s="176" customFormat="1" ht="15" x14ac:dyDescent="0.15">
      <c r="A4401" s="183" t="s">
        <v>20</v>
      </c>
      <c r="B4401" s="183" t="s">
        <v>54</v>
      </c>
      <c r="C4401" s="184"/>
      <c r="D4401" s="184"/>
      <c r="E4401" s="184"/>
      <c r="F4401" s="185">
        <v>45258</v>
      </c>
      <c r="G4401" s="183" t="s">
        <v>57</v>
      </c>
      <c r="H4401" s="186">
        <v>140000</v>
      </c>
      <c r="I4401" s="183" t="s">
        <v>19</v>
      </c>
      <c r="J4401" s="184"/>
      <c r="K4401" s="184"/>
      <c r="L4401" s="183">
        <v>2023</v>
      </c>
      <c r="M4401" s="184"/>
      <c r="N4401" s="183" t="s">
        <v>34</v>
      </c>
      <c r="O4401" s="184"/>
    </row>
    <row r="4402" spans="1:15" s="176" customFormat="1" ht="15" x14ac:dyDescent="0.15">
      <c r="A4402" s="183" t="s">
        <v>20</v>
      </c>
      <c r="B4402" s="183" t="s">
        <v>54</v>
      </c>
      <c r="C4402" s="184"/>
      <c r="D4402" s="184"/>
      <c r="E4402" s="184"/>
      <c r="F4402" s="185">
        <v>45258</v>
      </c>
      <c r="G4402" s="183" t="s">
        <v>56</v>
      </c>
      <c r="H4402" s="186">
        <v>230000</v>
      </c>
      <c r="I4402" s="183" t="s">
        <v>19</v>
      </c>
      <c r="J4402" s="184"/>
      <c r="K4402" s="184"/>
      <c r="L4402" s="183">
        <v>2023</v>
      </c>
      <c r="M4402" s="184"/>
      <c r="N4402" s="183" t="s">
        <v>34</v>
      </c>
      <c r="O4402" s="184"/>
    </row>
    <row r="4403" spans="1:15" s="176" customFormat="1" ht="15" x14ac:dyDescent="0.15">
      <c r="A4403" s="183" t="s">
        <v>20</v>
      </c>
      <c r="B4403" s="183" t="s">
        <v>54</v>
      </c>
      <c r="C4403" s="184"/>
      <c r="D4403" s="184"/>
      <c r="E4403" s="184"/>
      <c r="F4403" s="185">
        <v>45258</v>
      </c>
      <c r="G4403" s="183" t="s">
        <v>58</v>
      </c>
      <c r="H4403" s="186">
        <v>3520000</v>
      </c>
      <c r="I4403" s="183" t="s">
        <v>19</v>
      </c>
      <c r="J4403" s="184"/>
      <c r="K4403" s="184"/>
      <c r="L4403" s="183">
        <v>2023</v>
      </c>
      <c r="M4403" s="184"/>
      <c r="N4403" s="183" t="s">
        <v>34</v>
      </c>
      <c r="O4403" s="184"/>
    </row>
    <row r="4404" spans="1:15" s="176" customFormat="1" ht="15" x14ac:dyDescent="0.15">
      <c r="A4404" s="183" t="s">
        <v>20</v>
      </c>
      <c r="B4404" s="183" t="s">
        <v>54</v>
      </c>
      <c r="C4404" s="184"/>
      <c r="D4404" s="184"/>
      <c r="E4404" s="184"/>
      <c r="F4404" s="185">
        <v>45259</v>
      </c>
      <c r="G4404" s="183" t="s">
        <v>57</v>
      </c>
      <c r="H4404" s="186">
        <v>170000</v>
      </c>
      <c r="I4404" s="183" t="s">
        <v>19</v>
      </c>
      <c r="J4404" s="184"/>
      <c r="K4404" s="184"/>
      <c r="L4404" s="183">
        <v>2023</v>
      </c>
      <c r="M4404" s="184"/>
      <c r="N4404" s="183" t="s">
        <v>34</v>
      </c>
      <c r="O4404" s="184"/>
    </row>
    <row r="4405" spans="1:15" s="176" customFormat="1" ht="15" x14ac:dyDescent="0.15">
      <c r="A4405" s="183" t="s">
        <v>20</v>
      </c>
      <c r="B4405" s="183" t="s">
        <v>54</v>
      </c>
      <c r="C4405" s="184"/>
      <c r="D4405" s="184"/>
      <c r="E4405" s="184"/>
      <c r="F4405" s="185">
        <v>45259</v>
      </c>
      <c r="G4405" s="183" t="s">
        <v>55</v>
      </c>
      <c r="H4405" s="186">
        <v>830000</v>
      </c>
      <c r="I4405" s="183" t="s">
        <v>19</v>
      </c>
      <c r="J4405" s="184"/>
      <c r="K4405" s="184"/>
      <c r="L4405" s="183">
        <v>2023</v>
      </c>
      <c r="M4405" s="184"/>
      <c r="N4405" s="183" t="s">
        <v>34</v>
      </c>
      <c r="O4405" s="184"/>
    </row>
    <row r="4406" spans="1:15" s="176" customFormat="1" ht="15" x14ac:dyDescent="0.15">
      <c r="A4406" s="183" t="s">
        <v>20</v>
      </c>
      <c r="B4406" s="183" t="s">
        <v>54</v>
      </c>
      <c r="C4406" s="184"/>
      <c r="D4406" s="184"/>
      <c r="E4406" s="184"/>
      <c r="F4406" s="185">
        <v>45259</v>
      </c>
      <c r="G4406" s="183" t="s">
        <v>56</v>
      </c>
      <c r="H4406" s="186">
        <v>90000</v>
      </c>
      <c r="I4406" s="183" t="s">
        <v>19</v>
      </c>
      <c r="J4406" s="184"/>
      <c r="K4406" s="184"/>
      <c r="L4406" s="183">
        <v>2023</v>
      </c>
      <c r="M4406" s="184"/>
      <c r="N4406" s="183" t="s">
        <v>34</v>
      </c>
      <c r="O4406" s="184"/>
    </row>
    <row r="4407" spans="1:15" s="176" customFormat="1" ht="15" x14ac:dyDescent="0.15">
      <c r="A4407" s="183" t="s">
        <v>20</v>
      </c>
      <c r="B4407" s="183" t="s">
        <v>54</v>
      </c>
      <c r="C4407" s="184"/>
      <c r="D4407" s="184"/>
      <c r="E4407" s="184"/>
      <c r="F4407" s="185">
        <v>45259</v>
      </c>
      <c r="G4407" s="183" t="s">
        <v>58</v>
      </c>
      <c r="H4407" s="186">
        <v>1800000</v>
      </c>
      <c r="I4407" s="183" t="s">
        <v>19</v>
      </c>
      <c r="J4407" s="184"/>
      <c r="K4407" s="184"/>
      <c r="L4407" s="183">
        <v>2023</v>
      </c>
      <c r="M4407" s="184"/>
      <c r="N4407" s="183" t="s">
        <v>34</v>
      </c>
      <c r="O4407" s="184"/>
    </row>
    <row r="4408" spans="1:15" s="176" customFormat="1" ht="15" x14ac:dyDescent="0.15">
      <c r="A4408" s="183" t="s">
        <v>20</v>
      </c>
      <c r="B4408" s="183" t="s">
        <v>54</v>
      </c>
      <c r="C4408" s="184"/>
      <c r="D4408" s="184"/>
      <c r="E4408" s="184"/>
      <c r="F4408" s="185">
        <v>45259</v>
      </c>
      <c r="G4408" s="183" t="s">
        <v>59</v>
      </c>
      <c r="H4408" s="186">
        <v>1490000</v>
      </c>
      <c r="I4408" s="183" t="s">
        <v>19</v>
      </c>
      <c r="J4408" s="184"/>
      <c r="K4408" s="184"/>
      <c r="L4408" s="183">
        <v>2023</v>
      </c>
      <c r="M4408" s="184"/>
      <c r="N4408" s="183" t="s">
        <v>34</v>
      </c>
      <c r="O4408" s="184"/>
    </row>
    <row r="4409" spans="1:15" s="176" customFormat="1" ht="15" x14ac:dyDescent="0.15">
      <c r="A4409" s="183" t="s">
        <v>20</v>
      </c>
      <c r="B4409" s="183" t="s">
        <v>54</v>
      </c>
      <c r="C4409" s="184"/>
      <c r="D4409" s="184"/>
      <c r="E4409" s="184"/>
      <c r="F4409" s="185">
        <v>45260</v>
      </c>
      <c r="G4409" s="183" t="s">
        <v>57</v>
      </c>
      <c r="H4409" s="186">
        <v>150000</v>
      </c>
      <c r="I4409" s="183" t="s">
        <v>19</v>
      </c>
      <c r="J4409" s="184"/>
      <c r="K4409" s="184"/>
      <c r="L4409" s="183">
        <v>2023</v>
      </c>
      <c r="M4409" s="184"/>
      <c r="N4409" s="183" t="s">
        <v>34</v>
      </c>
      <c r="O4409" s="184"/>
    </row>
    <row r="4410" spans="1:15" s="176" customFormat="1" ht="15" x14ac:dyDescent="0.15">
      <c r="A4410" s="183" t="s">
        <v>20</v>
      </c>
      <c r="B4410" s="183" t="s">
        <v>54</v>
      </c>
      <c r="C4410" s="184"/>
      <c r="D4410" s="184"/>
      <c r="E4410" s="184"/>
      <c r="F4410" s="185">
        <v>45260</v>
      </c>
      <c r="G4410" s="183" t="s">
        <v>56</v>
      </c>
      <c r="H4410" s="186">
        <v>140000</v>
      </c>
      <c r="I4410" s="183" t="s">
        <v>19</v>
      </c>
      <c r="J4410" s="184"/>
      <c r="K4410" s="184"/>
      <c r="L4410" s="183">
        <v>2023</v>
      </c>
      <c r="M4410" s="184"/>
      <c r="N4410" s="183" t="s">
        <v>34</v>
      </c>
      <c r="O4410" s="184"/>
    </row>
    <row r="4411" spans="1:15" s="176" customFormat="1" ht="15" x14ac:dyDescent="0.15">
      <c r="A4411" s="183" t="s">
        <v>20</v>
      </c>
      <c r="B4411" s="183" t="s">
        <v>54</v>
      </c>
      <c r="C4411" s="184"/>
      <c r="D4411" s="184"/>
      <c r="E4411" s="184"/>
      <c r="F4411" s="185">
        <v>45260</v>
      </c>
      <c r="G4411" s="183" t="s">
        <v>55</v>
      </c>
      <c r="H4411" s="186">
        <v>870000</v>
      </c>
      <c r="I4411" s="183" t="s">
        <v>19</v>
      </c>
      <c r="J4411" s="184"/>
      <c r="K4411" s="184"/>
      <c r="L4411" s="183">
        <v>2023</v>
      </c>
      <c r="M4411" s="184"/>
      <c r="N4411" s="183" t="s">
        <v>34</v>
      </c>
      <c r="O4411" s="184"/>
    </row>
    <row r="4412" spans="1:15" s="176" customFormat="1" ht="15" x14ac:dyDescent="0.15">
      <c r="A4412" s="183" t="s">
        <v>20</v>
      </c>
      <c r="B4412" s="183" t="s">
        <v>54</v>
      </c>
      <c r="C4412" s="184"/>
      <c r="D4412" s="184"/>
      <c r="E4412" s="184"/>
      <c r="F4412" s="185">
        <v>45260</v>
      </c>
      <c r="G4412" s="183" t="s">
        <v>58</v>
      </c>
      <c r="H4412" s="186">
        <v>3740000</v>
      </c>
      <c r="I4412" s="183" t="s">
        <v>19</v>
      </c>
      <c r="J4412" s="184"/>
      <c r="K4412" s="184"/>
      <c r="L4412" s="183">
        <v>2023</v>
      </c>
      <c r="M4412" s="184"/>
      <c r="N4412" s="183" t="s">
        <v>34</v>
      </c>
      <c r="O4412" s="184"/>
    </row>
    <row r="4413" spans="1:15" s="176" customFormat="1" ht="15" x14ac:dyDescent="0.15">
      <c r="A4413" s="183" t="s">
        <v>20</v>
      </c>
      <c r="B4413" s="183" t="s">
        <v>54</v>
      </c>
      <c r="C4413" s="184"/>
      <c r="D4413" s="184"/>
      <c r="E4413" s="184"/>
      <c r="F4413" s="185">
        <v>45261</v>
      </c>
      <c r="G4413" s="183" t="s">
        <v>58</v>
      </c>
      <c r="H4413" s="186">
        <v>1610000</v>
      </c>
      <c r="I4413" s="183" t="s">
        <v>19</v>
      </c>
      <c r="J4413" s="184"/>
      <c r="K4413" s="184"/>
      <c r="L4413" s="183">
        <v>2023</v>
      </c>
      <c r="M4413" s="184"/>
      <c r="N4413" s="183" t="s">
        <v>34</v>
      </c>
      <c r="O4413" s="184"/>
    </row>
    <row r="4414" spans="1:15" s="176" customFormat="1" ht="15" x14ac:dyDescent="0.15">
      <c r="A4414" s="183" t="s">
        <v>20</v>
      </c>
      <c r="B4414" s="183" t="s">
        <v>54</v>
      </c>
      <c r="C4414" s="184"/>
      <c r="D4414" s="184"/>
      <c r="E4414" s="184"/>
      <c r="F4414" s="185">
        <v>45261</v>
      </c>
      <c r="G4414" s="183" t="s">
        <v>56</v>
      </c>
      <c r="H4414" s="186">
        <v>180000</v>
      </c>
      <c r="I4414" s="183" t="s">
        <v>19</v>
      </c>
      <c r="J4414" s="184"/>
      <c r="K4414" s="184"/>
      <c r="L4414" s="183">
        <v>2023</v>
      </c>
      <c r="M4414" s="184"/>
      <c r="N4414" s="183" t="s">
        <v>34</v>
      </c>
      <c r="O4414" s="184"/>
    </row>
    <row r="4415" spans="1:15" s="176" customFormat="1" ht="15" x14ac:dyDescent="0.15">
      <c r="A4415" s="183" t="s">
        <v>20</v>
      </c>
      <c r="B4415" s="183" t="s">
        <v>54</v>
      </c>
      <c r="C4415" s="184"/>
      <c r="D4415" s="184"/>
      <c r="E4415" s="184"/>
      <c r="F4415" s="185">
        <v>45261</v>
      </c>
      <c r="G4415" s="183" t="s">
        <v>57</v>
      </c>
      <c r="H4415" s="186">
        <v>300000</v>
      </c>
      <c r="I4415" s="183" t="s">
        <v>19</v>
      </c>
      <c r="J4415" s="184"/>
      <c r="K4415" s="184"/>
      <c r="L4415" s="183">
        <v>2023</v>
      </c>
      <c r="M4415" s="184"/>
      <c r="N4415" s="183" t="s">
        <v>34</v>
      </c>
      <c r="O4415" s="184"/>
    </row>
    <row r="4416" spans="1:15" s="176" customFormat="1" ht="15" x14ac:dyDescent="0.15">
      <c r="A4416" s="183" t="s">
        <v>20</v>
      </c>
      <c r="B4416" s="183" t="s">
        <v>54</v>
      </c>
      <c r="C4416" s="184"/>
      <c r="D4416" s="184"/>
      <c r="E4416" s="184"/>
      <c r="F4416" s="185">
        <v>45261</v>
      </c>
      <c r="G4416" s="183" t="s">
        <v>55</v>
      </c>
      <c r="H4416" s="186">
        <v>660000</v>
      </c>
      <c r="I4416" s="183" t="s">
        <v>19</v>
      </c>
      <c r="J4416" s="184"/>
      <c r="K4416" s="184"/>
      <c r="L4416" s="183">
        <v>2023</v>
      </c>
      <c r="M4416" s="184"/>
      <c r="N4416" s="183" t="s">
        <v>34</v>
      </c>
      <c r="O4416" s="184"/>
    </row>
    <row r="4417" spans="1:15" s="176" customFormat="1" ht="15" x14ac:dyDescent="0.15">
      <c r="A4417" s="183" t="s">
        <v>20</v>
      </c>
      <c r="B4417" s="183" t="s">
        <v>54</v>
      </c>
      <c r="C4417" s="184"/>
      <c r="D4417" s="184"/>
      <c r="E4417" s="184"/>
      <c r="F4417" s="185">
        <v>45264</v>
      </c>
      <c r="G4417" s="183" t="s">
        <v>57</v>
      </c>
      <c r="H4417" s="186">
        <v>310000</v>
      </c>
      <c r="I4417" s="183" t="s">
        <v>19</v>
      </c>
      <c r="J4417" s="184"/>
      <c r="K4417" s="184"/>
      <c r="L4417" s="183">
        <v>2023</v>
      </c>
      <c r="M4417" s="184"/>
      <c r="N4417" s="183" t="s">
        <v>34</v>
      </c>
      <c r="O4417" s="184"/>
    </row>
    <row r="4418" spans="1:15" s="176" customFormat="1" ht="15" x14ac:dyDescent="0.15">
      <c r="A4418" s="183" t="s">
        <v>20</v>
      </c>
      <c r="B4418" s="183" t="s">
        <v>54</v>
      </c>
      <c r="C4418" s="184"/>
      <c r="D4418" s="184"/>
      <c r="E4418" s="184"/>
      <c r="F4418" s="185">
        <v>45264</v>
      </c>
      <c r="G4418" s="183" t="s">
        <v>56</v>
      </c>
      <c r="H4418" s="186">
        <v>350000</v>
      </c>
      <c r="I4418" s="183" t="s">
        <v>19</v>
      </c>
      <c r="J4418" s="184"/>
      <c r="K4418" s="184"/>
      <c r="L4418" s="183">
        <v>2023</v>
      </c>
      <c r="M4418" s="184"/>
      <c r="N4418" s="183" t="s">
        <v>34</v>
      </c>
      <c r="O4418" s="184"/>
    </row>
    <row r="4419" spans="1:15" s="176" customFormat="1" ht="15" x14ac:dyDescent="0.15">
      <c r="A4419" s="183" t="s">
        <v>20</v>
      </c>
      <c r="B4419" s="183" t="s">
        <v>54</v>
      </c>
      <c r="C4419" s="184"/>
      <c r="D4419" s="184"/>
      <c r="E4419" s="184"/>
      <c r="F4419" s="185">
        <v>45264</v>
      </c>
      <c r="G4419" s="183" t="s">
        <v>59</v>
      </c>
      <c r="H4419" s="186">
        <v>1260000</v>
      </c>
      <c r="I4419" s="183" t="s">
        <v>19</v>
      </c>
      <c r="J4419" s="184"/>
      <c r="K4419" s="184"/>
      <c r="L4419" s="183">
        <v>2023</v>
      </c>
      <c r="M4419" s="184"/>
      <c r="N4419" s="183" t="s">
        <v>34</v>
      </c>
      <c r="O4419" s="184"/>
    </row>
    <row r="4420" spans="1:15" s="176" customFormat="1" ht="15" x14ac:dyDescent="0.15">
      <c r="A4420" s="183" t="s">
        <v>20</v>
      </c>
      <c r="B4420" s="183" t="s">
        <v>54</v>
      </c>
      <c r="C4420" s="184"/>
      <c r="D4420" s="184"/>
      <c r="E4420" s="184"/>
      <c r="F4420" s="185">
        <v>45264</v>
      </c>
      <c r="G4420" s="183" t="s">
        <v>58</v>
      </c>
      <c r="H4420" s="186">
        <v>3590000</v>
      </c>
      <c r="I4420" s="183" t="s">
        <v>19</v>
      </c>
      <c r="J4420" s="184"/>
      <c r="K4420" s="184"/>
      <c r="L4420" s="183">
        <v>2023</v>
      </c>
      <c r="M4420" s="184"/>
      <c r="N4420" s="183" t="s">
        <v>34</v>
      </c>
      <c r="O4420" s="184"/>
    </row>
    <row r="4421" spans="1:15" s="176" customFormat="1" ht="15" x14ac:dyDescent="0.15">
      <c r="A4421" s="183" t="s">
        <v>20</v>
      </c>
      <c r="B4421" s="183" t="s">
        <v>54</v>
      </c>
      <c r="C4421" s="184"/>
      <c r="D4421" s="184"/>
      <c r="E4421" s="184"/>
      <c r="F4421" s="185">
        <v>45264</v>
      </c>
      <c r="G4421" s="183" t="s">
        <v>55</v>
      </c>
      <c r="H4421" s="186">
        <v>380000</v>
      </c>
      <c r="I4421" s="183" t="s">
        <v>19</v>
      </c>
      <c r="J4421" s="184"/>
      <c r="K4421" s="184"/>
      <c r="L4421" s="183">
        <v>2023</v>
      </c>
      <c r="M4421" s="184"/>
      <c r="N4421" s="183" t="s">
        <v>34</v>
      </c>
      <c r="O4421" s="184"/>
    </row>
    <row r="4422" spans="1:15" s="176" customFormat="1" ht="15" x14ac:dyDescent="0.15">
      <c r="A4422" s="183" t="s">
        <v>20</v>
      </c>
      <c r="B4422" s="183" t="s">
        <v>54</v>
      </c>
      <c r="C4422" s="184"/>
      <c r="D4422" s="184"/>
      <c r="E4422" s="184"/>
      <c r="F4422" s="185">
        <v>45265</v>
      </c>
      <c r="G4422" s="183" t="s">
        <v>55</v>
      </c>
      <c r="H4422" s="186">
        <v>480000</v>
      </c>
      <c r="I4422" s="183" t="s">
        <v>19</v>
      </c>
      <c r="J4422" s="184"/>
      <c r="K4422" s="184"/>
      <c r="L4422" s="183">
        <v>2023</v>
      </c>
      <c r="M4422" s="184"/>
      <c r="N4422" s="183" t="s">
        <v>34</v>
      </c>
      <c r="O4422" s="184"/>
    </row>
    <row r="4423" spans="1:15" s="176" customFormat="1" ht="15" x14ac:dyDescent="0.15">
      <c r="A4423" s="183" t="s">
        <v>20</v>
      </c>
      <c r="B4423" s="183" t="s">
        <v>54</v>
      </c>
      <c r="C4423" s="184"/>
      <c r="D4423" s="184"/>
      <c r="E4423" s="184"/>
      <c r="F4423" s="185">
        <v>45265</v>
      </c>
      <c r="G4423" s="183" t="s">
        <v>56</v>
      </c>
      <c r="H4423" s="186">
        <v>140000</v>
      </c>
      <c r="I4423" s="183" t="s">
        <v>19</v>
      </c>
      <c r="J4423" s="184"/>
      <c r="K4423" s="184"/>
      <c r="L4423" s="183">
        <v>2023</v>
      </c>
      <c r="M4423" s="184"/>
      <c r="N4423" s="183" t="s">
        <v>34</v>
      </c>
      <c r="O4423" s="184"/>
    </row>
    <row r="4424" spans="1:15" s="176" customFormat="1" ht="15" x14ac:dyDescent="0.15">
      <c r="A4424" s="183" t="s">
        <v>20</v>
      </c>
      <c r="B4424" s="183" t="s">
        <v>54</v>
      </c>
      <c r="C4424" s="184"/>
      <c r="D4424" s="184"/>
      <c r="E4424" s="184"/>
      <c r="F4424" s="185">
        <v>45265</v>
      </c>
      <c r="G4424" s="183" t="s">
        <v>57</v>
      </c>
      <c r="H4424" s="186">
        <v>80000</v>
      </c>
      <c r="I4424" s="183" t="s">
        <v>19</v>
      </c>
      <c r="J4424" s="184"/>
      <c r="K4424" s="184"/>
      <c r="L4424" s="183">
        <v>2023</v>
      </c>
      <c r="M4424" s="184"/>
      <c r="N4424" s="183" t="s">
        <v>34</v>
      </c>
      <c r="O4424" s="184"/>
    </row>
    <row r="4425" spans="1:15" s="176" customFormat="1" ht="15" x14ac:dyDescent="0.15">
      <c r="A4425" s="183" t="s">
        <v>20</v>
      </c>
      <c r="B4425" s="183" t="s">
        <v>54</v>
      </c>
      <c r="C4425" s="184"/>
      <c r="D4425" s="184"/>
      <c r="E4425" s="184"/>
      <c r="F4425" s="185">
        <v>45265</v>
      </c>
      <c r="G4425" s="183" t="s">
        <v>58</v>
      </c>
      <c r="H4425" s="186">
        <v>1560000</v>
      </c>
      <c r="I4425" s="183" t="s">
        <v>19</v>
      </c>
      <c r="J4425" s="184"/>
      <c r="K4425" s="184"/>
      <c r="L4425" s="183">
        <v>2023</v>
      </c>
      <c r="M4425" s="184"/>
      <c r="N4425" s="183" t="s">
        <v>34</v>
      </c>
      <c r="O4425" s="184"/>
    </row>
    <row r="4426" spans="1:15" s="176" customFormat="1" ht="15" x14ac:dyDescent="0.15">
      <c r="A4426" s="183" t="s">
        <v>20</v>
      </c>
      <c r="B4426" s="183" t="s">
        <v>54</v>
      </c>
      <c r="C4426" s="184"/>
      <c r="D4426" s="184"/>
      <c r="E4426" s="184"/>
      <c r="F4426" s="185">
        <v>45266</v>
      </c>
      <c r="G4426" s="183" t="s">
        <v>56</v>
      </c>
      <c r="H4426" s="186">
        <v>560000</v>
      </c>
      <c r="I4426" s="183" t="s">
        <v>19</v>
      </c>
      <c r="J4426" s="184"/>
      <c r="K4426" s="184"/>
      <c r="L4426" s="183">
        <v>2023</v>
      </c>
      <c r="M4426" s="184"/>
      <c r="N4426" s="183" t="s">
        <v>34</v>
      </c>
      <c r="O4426" s="184"/>
    </row>
    <row r="4427" spans="1:15" s="176" customFormat="1" ht="15" x14ac:dyDescent="0.15">
      <c r="A4427" s="183" t="s">
        <v>20</v>
      </c>
      <c r="B4427" s="183" t="s">
        <v>54</v>
      </c>
      <c r="C4427" s="184"/>
      <c r="D4427" s="184"/>
      <c r="E4427" s="184"/>
      <c r="F4427" s="185">
        <v>45266</v>
      </c>
      <c r="G4427" s="183" t="s">
        <v>58</v>
      </c>
      <c r="H4427" s="186">
        <v>3970000</v>
      </c>
      <c r="I4427" s="183" t="s">
        <v>19</v>
      </c>
      <c r="J4427" s="184"/>
      <c r="K4427" s="184"/>
      <c r="L4427" s="183">
        <v>2023</v>
      </c>
      <c r="M4427" s="184"/>
      <c r="N4427" s="183" t="s">
        <v>34</v>
      </c>
      <c r="O4427" s="184"/>
    </row>
    <row r="4428" spans="1:15" s="176" customFormat="1" ht="15" x14ac:dyDescent="0.15">
      <c r="A4428" s="183" t="s">
        <v>20</v>
      </c>
      <c r="B4428" s="183" t="s">
        <v>54</v>
      </c>
      <c r="C4428" s="184"/>
      <c r="D4428" s="184"/>
      <c r="E4428" s="184"/>
      <c r="F4428" s="185">
        <v>45266</v>
      </c>
      <c r="G4428" s="183" t="s">
        <v>59</v>
      </c>
      <c r="H4428" s="186">
        <v>960000</v>
      </c>
      <c r="I4428" s="183" t="s">
        <v>19</v>
      </c>
      <c r="J4428" s="184"/>
      <c r="K4428" s="184"/>
      <c r="L4428" s="183">
        <v>2023</v>
      </c>
      <c r="M4428" s="184"/>
      <c r="N4428" s="183" t="s">
        <v>34</v>
      </c>
      <c r="O4428" s="184"/>
    </row>
    <row r="4429" spans="1:15" s="176" customFormat="1" ht="15" x14ac:dyDescent="0.15">
      <c r="A4429" s="183" t="s">
        <v>20</v>
      </c>
      <c r="B4429" s="183" t="s">
        <v>54</v>
      </c>
      <c r="C4429" s="184"/>
      <c r="D4429" s="184"/>
      <c r="E4429" s="184"/>
      <c r="F4429" s="185">
        <v>45266</v>
      </c>
      <c r="G4429" s="183" t="s">
        <v>55</v>
      </c>
      <c r="H4429" s="186">
        <v>930000</v>
      </c>
      <c r="I4429" s="183" t="s">
        <v>19</v>
      </c>
      <c r="J4429" s="184"/>
      <c r="K4429" s="184"/>
      <c r="L4429" s="183">
        <v>2023</v>
      </c>
      <c r="M4429" s="184"/>
      <c r="N4429" s="183" t="s">
        <v>34</v>
      </c>
      <c r="O4429" s="184"/>
    </row>
    <row r="4430" spans="1:15" s="176" customFormat="1" ht="15" x14ac:dyDescent="0.15">
      <c r="A4430" s="183" t="s">
        <v>20</v>
      </c>
      <c r="B4430" s="183" t="s">
        <v>54</v>
      </c>
      <c r="C4430" s="184"/>
      <c r="D4430" s="184"/>
      <c r="E4430" s="184"/>
      <c r="F4430" s="185">
        <v>45266</v>
      </c>
      <c r="G4430" s="183" t="s">
        <v>57</v>
      </c>
      <c r="H4430" s="186">
        <v>40000</v>
      </c>
      <c r="I4430" s="183" t="s">
        <v>19</v>
      </c>
      <c r="J4430" s="184"/>
      <c r="K4430" s="184"/>
      <c r="L4430" s="183">
        <v>2023</v>
      </c>
      <c r="M4430" s="184"/>
      <c r="N4430" s="183" t="s">
        <v>34</v>
      </c>
      <c r="O4430" s="184"/>
    </row>
    <row r="4431" spans="1:15" s="176" customFormat="1" ht="15" x14ac:dyDescent="0.15">
      <c r="A4431" s="183" t="s">
        <v>20</v>
      </c>
      <c r="B4431" s="183" t="s">
        <v>54</v>
      </c>
      <c r="C4431" s="184"/>
      <c r="D4431" s="184"/>
      <c r="E4431" s="184"/>
      <c r="F4431" s="185">
        <v>45267</v>
      </c>
      <c r="G4431" s="183" t="s">
        <v>58</v>
      </c>
      <c r="H4431" s="186">
        <v>1840000</v>
      </c>
      <c r="I4431" s="183" t="s">
        <v>19</v>
      </c>
      <c r="J4431" s="184"/>
      <c r="K4431" s="184"/>
      <c r="L4431" s="183">
        <v>2023</v>
      </c>
      <c r="M4431" s="184"/>
      <c r="N4431" s="183" t="s">
        <v>34</v>
      </c>
      <c r="O4431" s="184"/>
    </row>
    <row r="4432" spans="1:15" s="176" customFormat="1" ht="15" x14ac:dyDescent="0.15">
      <c r="A4432" s="183" t="s">
        <v>20</v>
      </c>
      <c r="B4432" s="183" t="s">
        <v>54</v>
      </c>
      <c r="C4432" s="184"/>
      <c r="D4432" s="184"/>
      <c r="E4432" s="184"/>
      <c r="F4432" s="185">
        <v>45267</v>
      </c>
      <c r="G4432" s="183" t="s">
        <v>56</v>
      </c>
      <c r="H4432" s="186">
        <v>330000</v>
      </c>
      <c r="I4432" s="183" t="s">
        <v>19</v>
      </c>
      <c r="J4432" s="184"/>
      <c r="K4432" s="184"/>
      <c r="L4432" s="183">
        <v>2023</v>
      </c>
      <c r="M4432" s="184"/>
      <c r="N4432" s="183" t="s">
        <v>34</v>
      </c>
      <c r="O4432" s="184"/>
    </row>
    <row r="4433" spans="1:15" s="176" customFormat="1" ht="15" x14ac:dyDescent="0.15">
      <c r="A4433" s="183" t="s">
        <v>20</v>
      </c>
      <c r="B4433" s="183" t="s">
        <v>54</v>
      </c>
      <c r="C4433" s="184"/>
      <c r="D4433" s="184"/>
      <c r="E4433" s="184"/>
      <c r="F4433" s="185">
        <v>45267</v>
      </c>
      <c r="G4433" s="183" t="s">
        <v>55</v>
      </c>
      <c r="H4433" s="186">
        <v>890000</v>
      </c>
      <c r="I4433" s="183" t="s">
        <v>19</v>
      </c>
      <c r="J4433" s="184"/>
      <c r="K4433" s="184"/>
      <c r="L4433" s="183">
        <v>2023</v>
      </c>
      <c r="M4433" s="184"/>
      <c r="N4433" s="183" t="s">
        <v>34</v>
      </c>
      <c r="O4433" s="184"/>
    </row>
    <row r="4434" spans="1:15" s="176" customFormat="1" ht="15" x14ac:dyDescent="0.15">
      <c r="A4434" s="183" t="s">
        <v>20</v>
      </c>
      <c r="B4434" s="183" t="s">
        <v>54</v>
      </c>
      <c r="C4434" s="184"/>
      <c r="D4434" s="184"/>
      <c r="E4434" s="184"/>
      <c r="F4434" s="185">
        <v>45267</v>
      </c>
      <c r="G4434" s="183" t="s">
        <v>57</v>
      </c>
      <c r="H4434" s="186">
        <v>50000</v>
      </c>
      <c r="I4434" s="183" t="s">
        <v>19</v>
      </c>
      <c r="J4434" s="184"/>
      <c r="K4434" s="184"/>
      <c r="L4434" s="183">
        <v>2023</v>
      </c>
      <c r="M4434" s="184"/>
      <c r="N4434" s="183" t="s">
        <v>34</v>
      </c>
      <c r="O4434" s="184"/>
    </row>
    <row r="4435" spans="1:15" s="176" customFormat="1" ht="15" x14ac:dyDescent="0.15">
      <c r="A4435" s="183" t="s">
        <v>20</v>
      </c>
      <c r="B4435" s="183" t="s">
        <v>54</v>
      </c>
      <c r="C4435" s="184"/>
      <c r="D4435" s="184"/>
      <c r="E4435" s="184"/>
      <c r="F4435" s="185">
        <v>45268</v>
      </c>
      <c r="G4435" s="183" t="s">
        <v>58</v>
      </c>
      <c r="H4435" s="186">
        <v>2010000</v>
      </c>
      <c r="I4435" s="183" t="s">
        <v>19</v>
      </c>
      <c r="J4435" s="184"/>
      <c r="K4435" s="184"/>
      <c r="L4435" s="183">
        <v>2023</v>
      </c>
      <c r="M4435" s="184"/>
      <c r="N4435" s="183" t="s">
        <v>34</v>
      </c>
      <c r="O4435" s="184"/>
    </row>
    <row r="4436" spans="1:15" s="176" customFormat="1" ht="15" x14ac:dyDescent="0.15">
      <c r="A4436" s="183" t="s">
        <v>20</v>
      </c>
      <c r="B4436" s="183" t="s">
        <v>54</v>
      </c>
      <c r="C4436" s="184"/>
      <c r="D4436" s="184"/>
      <c r="E4436" s="184"/>
      <c r="F4436" s="185">
        <v>45268</v>
      </c>
      <c r="G4436" s="183" t="s">
        <v>56</v>
      </c>
      <c r="H4436" s="186">
        <v>190000</v>
      </c>
      <c r="I4436" s="183" t="s">
        <v>19</v>
      </c>
      <c r="J4436" s="184"/>
      <c r="K4436" s="184"/>
      <c r="L4436" s="183">
        <v>2023</v>
      </c>
      <c r="M4436" s="184"/>
      <c r="N4436" s="183" t="s">
        <v>34</v>
      </c>
      <c r="O4436" s="184"/>
    </row>
    <row r="4437" spans="1:15" s="176" customFormat="1" ht="15" x14ac:dyDescent="0.15">
      <c r="A4437" s="183" t="s">
        <v>20</v>
      </c>
      <c r="B4437" s="183" t="s">
        <v>54</v>
      </c>
      <c r="C4437" s="184"/>
      <c r="D4437" s="184"/>
      <c r="E4437" s="184"/>
      <c r="F4437" s="185">
        <v>45268</v>
      </c>
      <c r="G4437" s="183" t="s">
        <v>55</v>
      </c>
      <c r="H4437" s="186">
        <v>180000</v>
      </c>
      <c r="I4437" s="183" t="s">
        <v>19</v>
      </c>
      <c r="J4437" s="184"/>
      <c r="K4437" s="184"/>
      <c r="L4437" s="183">
        <v>2023</v>
      </c>
      <c r="M4437" s="184"/>
      <c r="N4437" s="183" t="s">
        <v>34</v>
      </c>
      <c r="O4437" s="184"/>
    </row>
    <row r="4438" spans="1:15" s="176" customFormat="1" ht="15" x14ac:dyDescent="0.15">
      <c r="A4438" s="183" t="s">
        <v>20</v>
      </c>
      <c r="B4438" s="183" t="s">
        <v>54</v>
      </c>
      <c r="C4438" s="184"/>
      <c r="D4438" s="184"/>
      <c r="E4438" s="184"/>
      <c r="F4438" s="185">
        <v>45268</v>
      </c>
      <c r="G4438" s="183" t="s">
        <v>57</v>
      </c>
      <c r="H4438" s="186">
        <v>150000</v>
      </c>
      <c r="I4438" s="183" t="s">
        <v>19</v>
      </c>
      <c r="J4438" s="184"/>
      <c r="K4438" s="184"/>
      <c r="L4438" s="183">
        <v>2023</v>
      </c>
      <c r="M4438" s="184"/>
      <c r="N4438" s="183" t="s">
        <v>34</v>
      </c>
      <c r="O4438" s="184"/>
    </row>
    <row r="4439" spans="1:15" s="176" customFormat="1" ht="15" x14ac:dyDescent="0.15">
      <c r="A4439" s="183" t="s">
        <v>20</v>
      </c>
      <c r="B4439" s="183" t="s">
        <v>54</v>
      </c>
      <c r="C4439" s="184"/>
      <c r="D4439" s="184"/>
      <c r="E4439" s="184"/>
      <c r="F4439" s="185">
        <v>45271</v>
      </c>
      <c r="G4439" s="183" t="s">
        <v>58</v>
      </c>
      <c r="H4439" s="186">
        <v>1680000</v>
      </c>
      <c r="I4439" s="183" t="s">
        <v>19</v>
      </c>
      <c r="J4439" s="184"/>
      <c r="K4439" s="184"/>
      <c r="L4439" s="183">
        <v>2023</v>
      </c>
      <c r="M4439" s="184"/>
      <c r="N4439" s="183" t="s">
        <v>34</v>
      </c>
      <c r="O4439" s="184"/>
    </row>
    <row r="4440" spans="1:15" s="176" customFormat="1" ht="15" x14ac:dyDescent="0.15">
      <c r="A4440" s="183" t="s">
        <v>20</v>
      </c>
      <c r="B4440" s="183" t="s">
        <v>54</v>
      </c>
      <c r="C4440" s="184"/>
      <c r="D4440" s="184"/>
      <c r="E4440" s="184"/>
      <c r="F4440" s="185">
        <v>45271</v>
      </c>
      <c r="G4440" s="183" t="s">
        <v>55</v>
      </c>
      <c r="H4440" s="186">
        <v>420000</v>
      </c>
      <c r="I4440" s="183" t="s">
        <v>19</v>
      </c>
      <c r="J4440" s="184"/>
      <c r="K4440" s="184"/>
      <c r="L4440" s="183">
        <v>2023</v>
      </c>
      <c r="M4440" s="184"/>
      <c r="N4440" s="183" t="s">
        <v>34</v>
      </c>
      <c r="O4440" s="184"/>
    </row>
    <row r="4441" spans="1:15" s="176" customFormat="1" ht="15" x14ac:dyDescent="0.15">
      <c r="A4441" s="183" t="s">
        <v>20</v>
      </c>
      <c r="B4441" s="183" t="s">
        <v>54</v>
      </c>
      <c r="C4441" s="184"/>
      <c r="D4441" s="184"/>
      <c r="E4441" s="184"/>
      <c r="F4441" s="185">
        <v>45271</v>
      </c>
      <c r="G4441" s="183" t="s">
        <v>59</v>
      </c>
      <c r="H4441" s="186">
        <v>820000</v>
      </c>
      <c r="I4441" s="183" t="s">
        <v>19</v>
      </c>
      <c r="J4441" s="184"/>
      <c r="K4441" s="184"/>
      <c r="L4441" s="183">
        <v>2023</v>
      </c>
      <c r="M4441" s="184"/>
      <c r="N4441" s="183" t="s">
        <v>34</v>
      </c>
      <c r="O4441" s="184"/>
    </row>
    <row r="4442" spans="1:15" s="176" customFormat="1" ht="15" x14ac:dyDescent="0.15">
      <c r="A4442" s="183" t="s">
        <v>20</v>
      </c>
      <c r="B4442" s="183" t="s">
        <v>54</v>
      </c>
      <c r="C4442" s="184"/>
      <c r="D4442" s="184"/>
      <c r="E4442" s="184"/>
      <c r="F4442" s="185">
        <v>45271</v>
      </c>
      <c r="G4442" s="183" t="s">
        <v>56</v>
      </c>
      <c r="H4442" s="186">
        <v>120000</v>
      </c>
      <c r="I4442" s="183" t="s">
        <v>19</v>
      </c>
      <c r="J4442" s="184"/>
      <c r="K4442" s="184"/>
      <c r="L4442" s="183">
        <v>2023</v>
      </c>
      <c r="M4442" s="184"/>
      <c r="N4442" s="183" t="s">
        <v>34</v>
      </c>
      <c r="O4442" s="184"/>
    </row>
    <row r="4443" spans="1:15" s="176" customFormat="1" ht="15" x14ac:dyDescent="0.15">
      <c r="A4443" s="183" t="s">
        <v>20</v>
      </c>
      <c r="B4443" s="183" t="s">
        <v>54</v>
      </c>
      <c r="C4443" s="184"/>
      <c r="D4443" s="184"/>
      <c r="E4443" s="184"/>
      <c r="F4443" s="185">
        <v>45271</v>
      </c>
      <c r="G4443" s="183" t="s">
        <v>57</v>
      </c>
      <c r="H4443" s="186">
        <v>230000</v>
      </c>
      <c r="I4443" s="183" t="s">
        <v>19</v>
      </c>
      <c r="J4443" s="184"/>
      <c r="K4443" s="184"/>
      <c r="L4443" s="183">
        <v>2023</v>
      </c>
      <c r="M4443" s="184"/>
      <c r="N4443" s="183" t="s">
        <v>34</v>
      </c>
      <c r="O4443" s="184"/>
    </row>
    <row r="4444" spans="1:15" s="176" customFormat="1" ht="15" x14ac:dyDescent="0.15">
      <c r="A4444" s="183" t="s">
        <v>20</v>
      </c>
      <c r="B4444" s="183" t="s">
        <v>54</v>
      </c>
      <c r="C4444" s="184"/>
      <c r="D4444" s="184"/>
      <c r="E4444" s="184"/>
      <c r="F4444" s="185">
        <v>45272</v>
      </c>
      <c r="G4444" s="183" t="s">
        <v>59</v>
      </c>
      <c r="H4444" s="186">
        <v>180000</v>
      </c>
      <c r="I4444" s="183" t="s">
        <v>19</v>
      </c>
      <c r="J4444" s="184"/>
      <c r="K4444" s="184"/>
      <c r="L4444" s="183">
        <v>2023</v>
      </c>
      <c r="M4444" s="184"/>
      <c r="N4444" s="183" t="s">
        <v>34</v>
      </c>
      <c r="O4444" s="184"/>
    </row>
    <row r="4445" spans="1:15" s="176" customFormat="1" ht="15" x14ac:dyDescent="0.15">
      <c r="A4445" s="183" t="s">
        <v>20</v>
      </c>
      <c r="B4445" s="183" t="s">
        <v>54</v>
      </c>
      <c r="C4445" s="184"/>
      <c r="D4445" s="184"/>
      <c r="E4445" s="184"/>
      <c r="F4445" s="185">
        <v>45272</v>
      </c>
      <c r="G4445" s="183" t="s">
        <v>55</v>
      </c>
      <c r="H4445" s="186">
        <v>2480000</v>
      </c>
      <c r="I4445" s="183" t="s">
        <v>19</v>
      </c>
      <c r="J4445" s="184"/>
      <c r="K4445" s="184"/>
      <c r="L4445" s="183">
        <v>2023</v>
      </c>
      <c r="M4445" s="184"/>
      <c r="N4445" s="183" t="s">
        <v>34</v>
      </c>
      <c r="O4445" s="184"/>
    </row>
    <row r="4446" spans="1:15" s="176" customFormat="1" ht="15" x14ac:dyDescent="0.15">
      <c r="A4446" s="183" t="s">
        <v>20</v>
      </c>
      <c r="B4446" s="183" t="s">
        <v>54</v>
      </c>
      <c r="C4446" s="184"/>
      <c r="D4446" s="184"/>
      <c r="E4446" s="184"/>
      <c r="F4446" s="185">
        <v>45272</v>
      </c>
      <c r="G4446" s="183" t="s">
        <v>58</v>
      </c>
      <c r="H4446" s="186">
        <v>1820000</v>
      </c>
      <c r="I4446" s="183" t="s">
        <v>19</v>
      </c>
      <c r="J4446" s="184"/>
      <c r="K4446" s="184"/>
      <c r="L4446" s="183">
        <v>2023</v>
      </c>
      <c r="M4446" s="184"/>
      <c r="N4446" s="183" t="s">
        <v>34</v>
      </c>
      <c r="O4446" s="184"/>
    </row>
    <row r="4447" spans="1:15" s="176" customFormat="1" ht="15" x14ac:dyDescent="0.15">
      <c r="A4447" s="183" t="s">
        <v>20</v>
      </c>
      <c r="B4447" s="183" t="s">
        <v>54</v>
      </c>
      <c r="C4447" s="184"/>
      <c r="D4447" s="184"/>
      <c r="E4447" s="184"/>
      <c r="F4447" s="185">
        <v>45272</v>
      </c>
      <c r="G4447" s="183" t="s">
        <v>57</v>
      </c>
      <c r="H4447" s="186">
        <v>110000</v>
      </c>
      <c r="I4447" s="183" t="s">
        <v>19</v>
      </c>
      <c r="J4447" s="184"/>
      <c r="K4447" s="184"/>
      <c r="L4447" s="183">
        <v>2023</v>
      </c>
      <c r="M4447" s="184"/>
      <c r="N4447" s="183" t="s">
        <v>34</v>
      </c>
      <c r="O4447" s="184"/>
    </row>
    <row r="4448" spans="1:15" s="176" customFormat="1" ht="15" x14ac:dyDescent="0.15">
      <c r="A4448" s="183" t="s">
        <v>20</v>
      </c>
      <c r="B4448" s="183" t="s">
        <v>54</v>
      </c>
      <c r="C4448" s="184"/>
      <c r="D4448" s="184"/>
      <c r="E4448" s="184"/>
      <c r="F4448" s="185">
        <v>45273</v>
      </c>
      <c r="G4448" s="183" t="s">
        <v>57</v>
      </c>
      <c r="H4448" s="186">
        <v>140000</v>
      </c>
      <c r="I4448" s="183" t="s">
        <v>19</v>
      </c>
      <c r="J4448" s="184"/>
      <c r="K4448" s="184"/>
      <c r="L4448" s="183">
        <v>2023</v>
      </c>
      <c r="M4448" s="184"/>
      <c r="N4448" s="183" t="s">
        <v>34</v>
      </c>
      <c r="O4448" s="184"/>
    </row>
    <row r="4449" spans="1:15" s="176" customFormat="1" ht="15" x14ac:dyDescent="0.15">
      <c r="A4449" s="183" t="s">
        <v>20</v>
      </c>
      <c r="B4449" s="183" t="s">
        <v>54</v>
      </c>
      <c r="C4449" s="184"/>
      <c r="D4449" s="184"/>
      <c r="E4449" s="184"/>
      <c r="F4449" s="185">
        <v>45273</v>
      </c>
      <c r="G4449" s="183" t="s">
        <v>55</v>
      </c>
      <c r="H4449" s="186">
        <v>3240000</v>
      </c>
      <c r="I4449" s="183" t="s">
        <v>19</v>
      </c>
      <c r="J4449" s="184"/>
      <c r="K4449" s="184"/>
      <c r="L4449" s="183">
        <v>2023</v>
      </c>
      <c r="M4449" s="184"/>
      <c r="N4449" s="183" t="s">
        <v>34</v>
      </c>
      <c r="O4449" s="184"/>
    </row>
    <row r="4450" spans="1:15" s="176" customFormat="1" ht="15" x14ac:dyDescent="0.15">
      <c r="A4450" s="183" t="s">
        <v>20</v>
      </c>
      <c r="B4450" s="183" t="s">
        <v>54</v>
      </c>
      <c r="C4450" s="184"/>
      <c r="D4450" s="184"/>
      <c r="E4450" s="184"/>
      <c r="F4450" s="185">
        <v>45273</v>
      </c>
      <c r="G4450" s="183" t="s">
        <v>56</v>
      </c>
      <c r="H4450" s="186">
        <v>60000</v>
      </c>
      <c r="I4450" s="183" t="s">
        <v>19</v>
      </c>
      <c r="J4450" s="184"/>
      <c r="K4450" s="184"/>
      <c r="L4450" s="183">
        <v>2023</v>
      </c>
      <c r="M4450" s="184"/>
      <c r="N4450" s="183" t="s">
        <v>34</v>
      </c>
      <c r="O4450" s="184"/>
    </row>
    <row r="4451" spans="1:15" s="176" customFormat="1" ht="15" x14ac:dyDescent="0.15">
      <c r="A4451" s="183" t="s">
        <v>20</v>
      </c>
      <c r="B4451" s="183" t="s">
        <v>54</v>
      </c>
      <c r="C4451" s="184"/>
      <c r="D4451" s="184"/>
      <c r="E4451" s="184"/>
      <c r="F4451" s="185">
        <v>45273</v>
      </c>
      <c r="G4451" s="183" t="s">
        <v>59</v>
      </c>
      <c r="H4451" s="186">
        <v>1450000</v>
      </c>
      <c r="I4451" s="183" t="s">
        <v>19</v>
      </c>
      <c r="J4451" s="184"/>
      <c r="K4451" s="184"/>
      <c r="L4451" s="183">
        <v>2023</v>
      </c>
      <c r="M4451" s="184"/>
      <c r="N4451" s="183" t="s">
        <v>34</v>
      </c>
      <c r="O4451" s="184"/>
    </row>
    <row r="4452" spans="1:15" s="176" customFormat="1" ht="15" x14ac:dyDescent="0.15">
      <c r="A4452" s="183" t="s">
        <v>20</v>
      </c>
      <c r="B4452" s="183" t="s">
        <v>54</v>
      </c>
      <c r="C4452" s="184"/>
      <c r="D4452" s="184"/>
      <c r="E4452" s="184"/>
      <c r="F4452" s="185">
        <v>45273</v>
      </c>
      <c r="G4452" s="183" t="s">
        <v>58</v>
      </c>
      <c r="H4452" s="186">
        <v>2570000</v>
      </c>
      <c r="I4452" s="183" t="s">
        <v>19</v>
      </c>
      <c r="J4452" s="184"/>
      <c r="K4452" s="184"/>
      <c r="L4452" s="183">
        <v>2023</v>
      </c>
      <c r="M4452" s="184"/>
      <c r="N4452" s="183" t="s">
        <v>34</v>
      </c>
      <c r="O4452" s="184"/>
    </row>
    <row r="4453" spans="1:15" s="176" customFormat="1" ht="15" x14ac:dyDescent="0.15">
      <c r="A4453" s="183" t="s">
        <v>20</v>
      </c>
      <c r="B4453" s="183" t="s">
        <v>54</v>
      </c>
      <c r="C4453" s="184"/>
      <c r="D4453" s="184"/>
      <c r="E4453" s="184"/>
      <c r="F4453" s="185">
        <v>45274</v>
      </c>
      <c r="G4453" s="183" t="s">
        <v>55</v>
      </c>
      <c r="H4453" s="186">
        <v>1430000</v>
      </c>
      <c r="I4453" s="183" t="s">
        <v>19</v>
      </c>
      <c r="J4453" s="184"/>
      <c r="K4453" s="184"/>
      <c r="L4453" s="183">
        <v>2023</v>
      </c>
      <c r="M4453" s="184"/>
      <c r="N4453" s="183" t="s">
        <v>34</v>
      </c>
      <c r="O4453" s="184"/>
    </row>
    <row r="4454" spans="1:15" s="176" customFormat="1" ht="15" x14ac:dyDescent="0.15">
      <c r="A4454" s="183" t="s">
        <v>20</v>
      </c>
      <c r="B4454" s="183" t="s">
        <v>54</v>
      </c>
      <c r="C4454" s="184"/>
      <c r="D4454" s="184"/>
      <c r="E4454" s="184"/>
      <c r="F4454" s="185">
        <v>45274</v>
      </c>
      <c r="G4454" s="183" t="s">
        <v>57</v>
      </c>
      <c r="H4454" s="186">
        <v>180000</v>
      </c>
      <c r="I4454" s="183" t="s">
        <v>19</v>
      </c>
      <c r="J4454" s="184"/>
      <c r="K4454" s="184"/>
      <c r="L4454" s="183">
        <v>2023</v>
      </c>
      <c r="M4454" s="184"/>
      <c r="N4454" s="183" t="s">
        <v>34</v>
      </c>
      <c r="O4454" s="184"/>
    </row>
    <row r="4455" spans="1:15" s="176" customFormat="1" ht="15" x14ac:dyDescent="0.15">
      <c r="A4455" s="183" t="s">
        <v>20</v>
      </c>
      <c r="B4455" s="183" t="s">
        <v>54</v>
      </c>
      <c r="C4455" s="184"/>
      <c r="D4455" s="184"/>
      <c r="E4455" s="184"/>
      <c r="F4455" s="185">
        <v>45274</v>
      </c>
      <c r="G4455" s="183" t="s">
        <v>58</v>
      </c>
      <c r="H4455" s="186">
        <v>1730000</v>
      </c>
      <c r="I4455" s="183" t="s">
        <v>19</v>
      </c>
      <c r="J4455" s="184"/>
      <c r="K4455" s="184"/>
      <c r="L4455" s="183">
        <v>2023</v>
      </c>
      <c r="M4455" s="184"/>
      <c r="N4455" s="183" t="s">
        <v>34</v>
      </c>
      <c r="O4455" s="184"/>
    </row>
    <row r="4456" spans="1:15" s="176" customFormat="1" ht="15" x14ac:dyDescent="0.15">
      <c r="A4456" s="183" t="s">
        <v>20</v>
      </c>
      <c r="B4456" s="183" t="s">
        <v>54</v>
      </c>
      <c r="C4456" s="184"/>
      <c r="D4456" s="184"/>
      <c r="E4456" s="184"/>
      <c r="F4456" s="185">
        <v>45275</v>
      </c>
      <c r="G4456" s="183" t="s">
        <v>55</v>
      </c>
      <c r="H4456" s="186">
        <v>870000</v>
      </c>
      <c r="I4456" s="183" t="s">
        <v>19</v>
      </c>
      <c r="J4456" s="184"/>
      <c r="K4456" s="184"/>
      <c r="L4456" s="183">
        <v>2023</v>
      </c>
      <c r="M4456" s="184"/>
      <c r="N4456" s="183" t="s">
        <v>34</v>
      </c>
      <c r="O4456" s="184"/>
    </row>
    <row r="4457" spans="1:15" s="176" customFormat="1" ht="15" x14ac:dyDescent="0.15">
      <c r="A4457" s="183" t="s">
        <v>20</v>
      </c>
      <c r="B4457" s="183" t="s">
        <v>54</v>
      </c>
      <c r="C4457" s="184"/>
      <c r="D4457" s="184"/>
      <c r="E4457" s="184"/>
      <c r="F4457" s="185">
        <v>45275</v>
      </c>
      <c r="G4457" s="183" t="s">
        <v>57</v>
      </c>
      <c r="H4457" s="186">
        <v>290000</v>
      </c>
      <c r="I4457" s="183" t="s">
        <v>19</v>
      </c>
      <c r="J4457" s="184"/>
      <c r="K4457" s="184"/>
      <c r="L4457" s="183">
        <v>2023</v>
      </c>
      <c r="M4457" s="184"/>
      <c r="N4457" s="183" t="s">
        <v>34</v>
      </c>
      <c r="O4457" s="184"/>
    </row>
    <row r="4458" spans="1:15" s="176" customFormat="1" ht="15" x14ac:dyDescent="0.15">
      <c r="A4458" s="183" t="s">
        <v>20</v>
      </c>
      <c r="B4458" s="183" t="s">
        <v>54</v>
      </c>
      <c r="C4458" s="184"/>
      <c r="D4458" s="184"/>
      <c r="E4458" s="184"/>
      <c r="F4458" s="185">
        <v>45275</v>
      </c>
      <c r="G4458" s="183" t="s">
        <v>56</v>
      </c>
      <c r="H4458" s="186">
        <v>30000</v>
      </c>
      <c r="I4458" s="183" t="s">
        <v>19</v>
      </c>
      <c r="J4458" s="184"/>
      <c r="K4458" s="184"/>
      <c r="L4458" s="183">
        <v>2023</v>
      </c>
      <c r="M4458" s="184"/>
      <c r="N4458" s="183" t="s">
        <v>34</v>
      </c>
      <c r="O4458" s="184"/>
    </row>
    <row r="4459" spans="1:15" s="176" customFormat="1" ht="15" x14ac:dyDescent="0.15">
      <c r="A4459" s="183" t="s">
        <v>20</v>
      </c>
      <c r="B4459" s="183" t="s">
        <v>54</v>
      </c>
      <c r="C4459" s="184"/>
      <c r="D4459" s="184"/>
      <c r="E4459" s="184"/>
      <c r="F4459" s="185">
        <v>45275</v>
      </c>
      <c r="G4459" s="183" t="s">
        <v>58</v>
      </c>
      <c r="H4459" s="186">
        <v>1610000</v>
      </c>
      <c r="I4459" s="183" t="s">
        <v>19</v>
      </c>
      <c r="J4459" s="184"/>
      <c r="K4459" s="184"/>
      <c r="L4459" s="183">
        <v>2023</v>
      </c>
      <c r="M4459" s="184"/>
      <c r="N4459" s="183" t="s">
        <v>34</v>
      </c>
      <c r="O4459" s="184"/>
    </row>
    <row r="4460" spans="1:15" s="176" customFormat="1" ht="15" x14ac:dyDescent="0.15">
      <c r="A4460" s="183" t="s">
        <v>20</v>
      </c>
      <c r="B4460" s="183" t="s">
        <v>54</v>
      </c>
      <c r="C4460" s="184"/>
      <c r="D4460" s="184"/>
      <c r="E4460" s="183" t="s">
        <v>28</v>
      </c>
      <c r="F4460" s="185">
        <v>44928</v>
      </c>
      <c r="G4460" s="183" t="s">
        <v>58</v>
      </c>
      <c r="H4460" s="186">
        <v>60000</v>
      </c>
      <c r="I4460" s="183" t="s">
        <v>19</v>
      </c>
      <c r="J4460" s="184"/>
      <c r="K4460" s="184"/>
      <c r="L4460" s="183">
        <v>2022</v>
      </c>
      <c r="M4460" s="184"/>
      <c r="N4460" s="183" t="s">
        <v>34</v>
      </c>
      <c r="O4460" s="184"/>
    </row>
    <row r="4461" spans="1:15" s="176" customFormat="1" ht="15" x14ac:dyDescent="0.15">
      <c r="A4461" s="183" t="s">
        <v>20</v>
      </c>
      <c r="B4461" s="183" t="s">
        <v>54</v>
      </c>
      <c r="C4461" s="184"/>
      <c r="D4461" s="184"/>
      <c r="E4461" s="183" t="s">
        <v>28</v>
      </c>
      <c r="F4461" s="185">
        <v>44929</v>
      </c>
      <c r="G4461" s="183" t="s">
        <v>58</v>
      </c>
      <c r="H4461" s="186">
        <v>60000</v>
      </c>
      <c r="I4461" s="183" t="s">
        <v>19</v>
      </c>
      <c r="J4461" s="184"/>
      <c r="K4461" s="184"/>
      <c r="L4461" s="183">
        <v>2022</v>
      </c>
      <c r="M4461" s="184"/>
      <c r="N4461" s="183" t="s">
        <v>34</v>
      </c>
      <c r="O4461" s="184"/>
    </row>
    <row r="4462" spans="1:15" s="176" customFormat="1" ht="15" x14ac:dyDescent="0.15">
      <c r="A4462" s="183" t="s">
        <v>20</v>
      </c>
      <c r="B4462" s="183" t="s">
        <v>54</v>
      </c>
      <c r="C4462" s="184"/>
      <c r="D4462" s="184"/>
      <c r="E4462" s="183" t="s">
        <v>28</v>
      </c>
      <c r="F4462" s="185">
        <v>44930</v>
      </c>
      <c r="G4462" s="183" t="s">
        <v>58</v>
      </c>
      <c r="H4462" s="186">
        <v>230000</v>
      </c>
      <c r="I4462" s="183" t="s">
        <v>19</v>
      </c>
      <c r="J4462" s="184"/>
      <c r="K4462" s="184"/>
      <c r="L4462" s="183">
        <v>2022</v>
      </c>
      <c r="M4462" s="184"/>
      <c r="N4462" s="183" t="s">
        <v>34</v>
      </c>
      <c r="O4462" s="184"/>
    </row>
    <row r="4463" spans="1:15" s="176" customFormat="1" ht="15" x14ac:dyDescent="0.15">
      <c r="A4463" s="183" t="s">
        <v>20</v>
      </c>
      <c r="B4463" s="183" t="s">
        <v>54</v>
      </c>
      <c r="C4463" s="184"/>
      <c r="D4463" s="184"/>
      <c r="E4463" s="183" t="s">
        <v>28</v>
      </c>
      <c r="F4463" s="185">
        <v>44931</v>
      </c>
      <c r="G4463" s="183" t="s">
        <v>58</v>
      </c>
      <c r="H4463" s="186">
        <v>60000</v>
      </c>
      <c r="I4463" s="183" t="s">
        <v>19</v>
      </c>
      <c r="J4463" s="184"/>
      <c r="K4463" s="184"/>
      <c r="L4463" s="183">
        <v>2022</v>
      </c>
      <c r="M4463" s="184"/>
      <c r="N4463" s="183" t="s">
        <v>34</v>
      </c>
      <c r="O4463" s="184"/>
    </row>
    <row r="4464" spans="1:15" s="176" customFormat="1" ht="15" x14ac:dyDescent="0.15">
      <c r="A4464" s="183" t="s">
        <v>20</v>
      </c>
      <c r="B4464" s="183" t="s">
        <v>54</v>
      </c>
      <c r="C4464" s="184"/>
      <c r="D4464" s="184"/>
      <c r="E4464" s="183" t="s">
        <v>28</v>
      </c>
      <c r="F4464" s="185">
        <v>44932</v>
      </c>
      <c r="G4464" s="183" t="s">
        <v>58</v>
      </c>
      <c r="H4464" s="186">
        <v>110000</v>
      </c>
      <c r="I4464" s="183" t="s">
        <v>19</v>
      </c>
      <c r="J4464" s="184"/>
      <c r="K4464" s="184"/>
      <c r="L4464" s="183">
        <v>2022</v>
      </c>
      <c r="M4464" s="184"/>
      <c r="N4464" s="183" t="s">
        <v>34</v>
      </c>
      <c r="O4464" s="184"/>
    </row>
    <row r="4465" spans="1:15" s="176" customFormat="1" ht="15" x14ac:dyDescent="0.15">
      <c r="A4465" s="183" t="s">
        <v>20</v>
      </c>
      <c r="B4465" s="183" t="s">
        <v>54</v>
      </c>
      <c r="C4465" s="184"/>
      <c r="D4465" s="184"/>
      <c r="E4465" s="183" t="s">
        <v>28</v>
      </c>
      <c r="F4465" s="185">
        <v>44933</v>
      </c>
      <c r="G4465" s="183" t="s">
        <v>58</v>
      </c>
      <c r="H4465" s="186">
        <v>370000</v>
      </c>
      <c r="I4465" s="183" t="s">
        <v>19</v>
      </c>
      <c r="J4465" s="184"/>
      <c r="K4465" s="184"/>
      <c r="L4465" s="183">
        <v>2022</v>
      </c>
      <c r="M4465" s="184"/>
      <c r="N4465" s="183" t="s">
        <v>34</v>
      </c>
      <c r="O4465" s="184"/>
    </row>
    <row r="4466" spans="1:15" s="176" customFormat="1" ht="15" x14ac:dyDescent="0.15">
      <c r="A4466" s="183" t="s">
        <v>20</v>
      </c>
      <c r="B4466" s="183" t="s">
        <v>54</v>
      </c>
      <c r="C4466" s="184"/>
      <c r="D4466" s="184"/>
      <c r="E4466" s="183" t="s">
        <v>28</v>
      </c>
      <c r="F4466" s="185">
        <v>44935</v>
      </c>
      <c r="G4466" s="183" t="s">
        <v>58</v>
      </c>
      <c r="H4466" s="186">
        <v>310000</v>
      </c>
      <c r="I4466" s="183" t="s">
        <v>19</v>
      </c>
      <c r="J4466" s="184"/>
      <c r="K4466" s="184"/>
      <c r="L4466" s="183">
        <v>2022</v>
      </c>
      <c r="M4466" s="184"/>
      <c r="N4466" s="183" t="s">
        <v>34</v>
      </c>
      <c r="O4466" s="184"/>
    </row>
    <row r="4467" spans="1:15" s="176" customFormat="1" ht="15" x14ac:dyDescent="0.15">
      <c r="A4467" s="183" t="s">
        <v>20</v>
      </c>
      <c r="B4467" s="183" t="s">
        <v>54</v>
      </c>
      <c r="C4467" s="184"/>
      <c r="D4467" s="184"/>
      <c r="E4467" s="183" t="s">
        <v>28</v>
      </c>
      <c r="F4467" s="185">
        <v>44936</v>
      </c>
      <c r="G4467" s="183" t="s">
        <v>58</v>
      </c>
      <c r="H4467" s="186">
        <v>90000</v>
      </c>
      <c r="I4467" s="183" t="s">
        <v>19</v>
      </c>
      <c r="J4467" s="184"/>
      <c r="K4467" s="184"/>
      <c r="L4467" s="183">
        <v>2022</v>
      </c>
      <c r="M4467" s="184"/>
      <c r="N4467" s="183" t="s">
        <v>34</v>
      </c>
      <c r="O4467" s="184"/>
    </row>
    <row r="4468" spans="1:15" s="176" customFormat="1" ht="15" x14ac:dyDescent="0.15">
      <c r="A4468" s="183" t="s">
        <v>20</v>
      </c>
      <c r="B4468" s="183" t="s">
        <v>54</v>
      </c>
      <c r="C4468" s="184"/>
      <c r="D4468" s="184"/>
      <c r="E4468" s="183" t="s">
        <v>28</v>
      </c>
      <c r="F4468" s="185">
        <v>44937</v>
      </c>
      <c r="G4468" s="183" t="s">
        <v>58</v>
      </c>
      <c r="H4468" s="186">
        <v>270000</v>
      </c>
      <c r="I4468" s="183" t="s">
        <v>19</v>
      </c>
      <c r="J4468" s="184"/>
      <c r="K4468" s="184"/>
      <c r="L4468" s="183">
        <v>2022</v>
      </c>
      <c r="M4468" s="184"/>
      <c r="N4468" s="183" t="s">
        <v>34</v>
      </c>
      <c r="O4468" s="184"/>
    </row>
    <row r="4469" spans="1:15" s="176" customFormat="1" ht="15" x14ac:dyDescent="0.15">
      <c r="A4469" s="183" t="s">
        <v>20</v>
      </c>
      <c r="B4469" s="183" t="s">
        <v>54</v>
      </c>
      <c r="C4469" s="184"/>
      <c r="D4469" s="184"/>
      <c r="E4469" s="183" t="s">
        <v>28</v>
      </c>
      <c r="F4469" s="185">
        <v>44938</v>
      </c>
      <c r="G4469" s="183" t="s">
        <v>58</v>
      </c>
      <c r="H4469" s="186">
        <v>260000</v>
      </c>
      <c r="I4469" s="183" t="s">
        <v>19</v>
      </c>
      <c r="J4469" s="184"/>
      <c r="K4469" s="184"/>
      <c r="L4469" s="183">
        <v>2022</v>
      </c>
      <c r="M4469" s="184"/>
      <c r="N4469" s="183" t="s">
        <v>34</v>
      </c>
      <c r="O4469" s="184"/>
    </row>
    <row r="4470" spans="1:15" s="176" customFormat="1" ht="15" x14ac:dyDescent="0.15">
      <c r="A4470" s="183" t="s">
        <v>20</v>
      </c>
      <c r="B4470" s="183" t="s">
        <v>54</v>
      </c>
      <c r="C4470" s="184"/>
      <c r="D4470" s="184"/>
      <c r="E4470" s="183" t="s">
        <v>28</v>
      </c>
      <c r="F4470" s="185">
        <v>44940</v>
      </c>
      <c r="G4470" s="183" t="s">
        <v>58</v>
      </c>
      <c r="H4470" s="186">
        <v>400000</v>
      </c>
      <c r="I4470" s="183" t="s">
        <v>19</v>
      </c>
      <c r="J4470" s="184"/>
      <c r="K4470" s="184"/>
      <c r="L4470" s="183">
        <v>2022</v>
      </c>
      <c r="M4470" s="184"/>
      <c r="N4470" s="183" t="s">
        <v>34</v>
      </c>
      <c r="O4470" s="184"/>
    </row>
    <row r="4471" spans="1:15" s="176" customFormat="1" ht="15" x14ac:dyDescent="0.15">
      <c r="A4471" s="183" t="s">
        <v>20</v>
      </c>
      <c r="B4471" s="183" t="s">
        <v>54</v>
      </c>
      <c r="C4471" s="184"/>
      <c r="D4471" s="184"/>
      <c r="E4471" s="183" t="s">
        <v>28</v>
      </c>
      <c r="F4471" s="185">
        <v>44943</v>
      </c>
      <c r="G4471" s="183" t="s">
        <v>58</v>
      </c>
      <c r="H4471" s="186">
        <v>330000</v>
      </c>
      <c r="I4471" s="183" t="s">
        <v>19</v>
      </c>
      <c r="J4471" s="184"/>
      <c r="K4471" s="184"/>
      <c r="L4471" s="183">
        <v>2022</v>
      </c>
      <c r="M4471" s="184"/>
      <c r="N4471" s="183" t="s">
        <v>34</v>
      </c>
      <c r="O4471" s="184"/>
    </row>
    <row r="4472" spans="1:15" s="176" customFormat="1" ht="15" x14ac:dyDescent="0.15">
      <c r="A4472" s="183" t="s">
        <v>20</v>
      </c>
      <c r="B4472" s="183" t="s">
        <v>54</v>
      </c>
      <c r="C4472" s="184"/>
      <c r="D4472" s="184"/>
      <c r="E4472" s="183" t="s">
        <v>28</v>
      </c>
      <c r="F4472" s="185">
        <v>44944</v>
      </c>
      <c r="G4472" s="183" t="s">
        <v>58</v>
      </c>
      <c r="H4472" s="186">
        <v>550000</v>
      </c>
      <c r="I4472" s="183" t="s">
        <v>19</v>
      </c>
      <c r="J4472" s="184"/>
      <c r="K4472" s="184"/>
      <c r="L4472" s="183">
        <v>2022</v>
      </c>
      <c r="M4472" s="184"/>
      <c r="N4472" s="183" t="s">
        <v>34</v>
      </c>
      <c r="O4472" s="184"/>
    </row>
    <row r="4473" spans="1:15" s="176" customFormat="1" ht="15" x14ac:dyDescent="0.15">
      <c r="A4473" s="183" t="s">
        <v>20</v>
      </c>
      <c r="B4473" s="183" t="s">
        <v>54</v>
      </c>
      <c r="C4473" s="184"/>
      <c r="D4473" s="184"/>
      <c r="E4473" s="183" t="s">
        <v>28</v>
      </c>
      <c r="F4473" s="185">
        <v>44945</v>
      </c>
      <c r="G4473" s="183" t="s">
        <v>58</v>
      </c>
      <c r="H4473" s="186">
        <v>250000</v>
      </c>
      <c r="I4473" s="183" t="s">
        <v>19</v>
      </c>
      <c r="J4473" s="184"/>
      <c r="K4473" s="184"/>
      <c r="L4473" s="183">
        <v>2022</v>
      </c>
      <c r="M4473" s="184"/>
      <c r="N4473" s="183" t="s">
        <v>34</v>
      </c>
      <c r="O4473" s="184"/>
    </row>
    <row r="4474" spans="1:15" s="176" customFormat="1" ht="15" x14ac:dyDescent="0.15">
      <c r="A4474" s="183" t="s">
        <v>20</v>
      </c>
      <c r="B4474" s="183" t="s">
        <v>54</v>
      </c>
      <c r="C4474" s="184"/>
      <c r="D4474" s="184"/>
      <c r="E4474" s="183" t="s">
        <v>28</v>
      </c>
      <c r="F4474" s="185">
        <v>44946</v>
      </c>
      <c r="G4474" s="183" t="s">
        <v>58</v>
      </c>
      <c r="H4474" s="186">
        <v>0</v>
      </c>
      <c r="I4474" s="183" t="s">
        <v>19</v>
      </c>
      <c r="J4474" s="184"/>
      <c r="K4474" s="184"/>
      <c r="L4474" s="183">
        <v>2022</v>
      </c>
      <c r="M4474" s="184"/>
      <c r="N4474" s="183" t="s">
        <v>34</v>
      </c>
      <c r="O4474" s="184"/>
    </row>
    <row r="4475" spans="1:15" s="176" customFormat="1" ht="15" x14ac:dyDescent="0.15">
      <c r="A4475" s="183" t="s">
        <v>20</v>
      </c>
      <c r="B4475" s="183" t="s">
        <v>54</v>
      </c>
      <c r="C4475" s="184"/>
      <c r="D4475" s="184"/>
      <c r="E4475" s="183" t="s">
        <v>28</v>
      </c>
      <c r="F4475" s="185">
        <v>44947</v>
      </c>
      <c r="G4475" s="183" t="s">
        <v>58</v>
      </c>
      <c r="H4475" s="186">
        <v>80000</v>
      </c>
      <c r="I4475" s="183" t="s">
        <v>19</v>
      </c>
      <c r="J4475" s="184"/>
      <c r="K4475" s="184"/>
      <c r="L4475" s="183">
        <v>2022</v>
      </c>
      <c r="M4475" s="184"/>
      <c r="N4475" s="183" t="s">
        <v>34</v>
      </c>
      <c r="O4475" s="184"/>
    </row>
    <row r="4476" spans="1:15" s="176" customFormat="1" ht="15" x14ac:dyDescent="0.15">
      <c r="A4476" s="183" t="s">
        <v>20</v>
      </c>
      <c r="B4476" s="183" t="s">
        <v>54</v>
      </c>
      <c r="C4476" s="184"/>
      <c r="D4476" s="184"/>
      <c r="E4476" s="183" t="s">
        <v>28</v>
      </c>
      <c r="F4476" s="185">
        <v>44950</v>
      </c>
      <c r="G4476" s="183" t="s">
        <v>58</v>
      </c>
      <c r="H4476" s="186">
        <v>100000</v>
      </c>
      <c r="I4476" s="183" t="s">
        <v>19</v>
      </c>
      <c r="J4476" s="184"/>
      <c r="K4476" s="184"/>
      <c r="L4476" s="183">
        <v>2022</v>
      </c>
      <c r="M4476" s="184"/>
      <c r="N4476" s="183" t="s">
        <v>34</v>
      </c>
      <c r="O4476" s="184"/>
    </row>
    <row r="4477" spans="1:15" s="176" customFormat="1" ht="15" x14ac:dyDescent="0.15">
      <c r="A4477" s="183" t="s">
        <v>20</v>
      </c>
      <c r="B4477" s="183" t="s">
        <v>54</v>
      </c>
      <c r="C4477" s="184"/>
      <c r="D4477" s="184"/>
      <c r="E4477" s="183" t="s">
        <v>28</v>
      </c>
      <c r="F4477" s="185">
        <v>44953</v>
      </c>
      <c r="G4477" s="183" t="s">
        <v>58</v>
      </c>
      <c r="H4477" s="186">
        <v>0</v>
      </c>
      <c r="I4477" s="183" t="s">
        <v>19</v>
      </c>
      <c r="J4477" s="184"/>
      <c r="K4477" s="184"/>
      <c r="L4477" s="183">
        <v>2022</v>
      </c>
      <c r="M4477" s="184"/>
      <c r="N4477" s="183" t="s">
        <v>34</v>
      </c>
      <c r="O4477" s="184"/>
    </row>
    <row r="4478" spans="1:15" s="176" customFormat="1" ht="15" x14ac:dyDescent="0.15">
      <c r="A4478" s="183" t="s">
        <v>20</v>
      </c>
      <c r="B4478" s="183" t="s">
        <v>54</v>
      </c>
      <c r="C4478" s="184"/>
      <c r="D4478" s="184"/>
      <c r="E4478" s="183" t="s">
        <v>28</v>
      </c>
      <c r="F4478" s="185">
        <v>44954</v>
      </c>
      <c r="G4478" s="183" t="s">
        <v>58</v>
      </c>
      <c r="H4478" s="186">
        <v>210000</v>
      </c>
      <c r="I4478" s="183" t="s">
        <v>19</v>
      </c>
      <c r="J4478" s="184"/>
      <c r="K4478" s="184"/>
      <c r="L4478" s="183">
        <v>2022</v>
      </c>
      <c r="M4478" s="184"/>
      <c r="N4478" s="183" t="s">
        <v>34</v>
      </c>
      <c r="O4478" s="184"/>
    </row>
    <row r="4479" spans="1:15" s="176" customFormat="1" ht="15" x14ac:dyDescent="0.15">
      <c r="A4479" s="183" t="s">
        <v>20</v>
      </c>
      <c r="B4479" s="183" t="s">
        <v>54</v>
      </c>
      <c r="C4479" s="184"/>
      <c r="D4479" s="184"/>
      <c r="E4479" s="183" t="s">
        <v>28</v>
      </c>
      <c r="F4479" s="185">
        <v>44956</v>
      </c>
      <c r="G4479" s="183" t="s">
        <v>58</v>
      </c>
      <c r="H4479" s="186">
        <v>490000</v>
      </c>
      <c r="I4479" s="183" t="s">
        <v>19</v>
      </c>
      <c r="J4479" s="184"/>
      <c r="K4479" s="184"/>
      <c r="L4479" s="183">
        <v>2022</v>
      </c>
      <c r="M4479" s="184"/>
      <c r="N4479" s="183" t="s">
        <v>34</v>
      </c>
      <c r="O4479" s="184"/>
    </row>
    <row r="4480" spans="1:15" s="176" customFormat="1" ht="15" x14ac:dyDescent="0.15">
      <c r="A4480" s="183" t="s">
        <v>20</v>
      </c>
      <c r="B4480" s="183" t="s">
        <v>54</v>
      </c>
      <c r="C4480" s="184"/>
      <c r="D4480" s="184"/>
      <c r="E4480" s="183" t="s">
        <v>28</v>
      </c>
      <c r="F4480" s="185">
        <v>44957</v>
      </c>
      <c r="G4480" s="183" t="s">
        <v>58</v>
      </c>
      <c r="H4480" s="186">
        <v>290000</v>
      </c>
      <c r="I4480" s="183" t="s">
        <v>19</v>
      </c>
      <c r="J4480" s="184"/>
      <c r="K4480" s="184"/>
      <c r="L4480" s="183">
        <v>2022</v>
      </c>
      <c r="M4480" s="184"/>
      <c r="N4480" s="183" t="s">
        <v>34</v>
      </c>
      <c r="O4480" s="184"/>
    </row>
    <row r="4481" spans="1:15" s="176" customFormat="1" ht="15" x14ac:dyDescent="0.15">
      <c r="A4481" s="183" t="s">
        <v>20</v>
      </c>
      <c r="B4481" s="183" t="s">
        <v>54</v>
      </c>
      <c r="C4481" s="184"/>
      <c r="D4481" s="184"/>
      <c r="E4481" s="183" t="s">
        <v>28</v>
      </c>
      <c r="F4481" s="185">
        <v>44959</v>
      </c>
      <c r="G4481" s="183" t="s">
        <v>58</v>
      </c>
      <c r="H4481" s="186">
        <v>300000</v>
      </c>
      <c r="I4481" s="183" t="s">
        <v>19</v>
      </c>
      <c r="J4481" s="184"/>
      <c r="K4481" s="184"/>
      <c r="L4481" s="183">
        <v>2022</v>
      </c>
      <c r="M4481" s="184"/>
      <c r="N4481" s="183" t="s">
        <v>34</v>
      </c>
      <c r="O4481" s="184"/>
    </row>
    <row r="4482" spans="1:15" s="176" customFormat="1" ht="15" x14ac:dyDescent="0.15">
      <c r="A4482" s="183" t="s">
        <v>20</v>
      </c>
      <c r="B4482" s="183" t="s">
        <v>54</v>
      </c>
      <c r="C4482" s="184"/>
      <c r="D4482" s="184"/>
      <c r="E4482" s="183" t="s">
        <v>28</v>
      </c>
      <c r="F4482" s="185">
        <v>44960</v>
      </c>
      <c r="G4482" s="183" t="s">
        <v>58</v>
      </c>
      <c r="H4482" s="186">
        <v>330000</v>
      </c>
      <c r="I4482" s="183" t="s">
        <v>19</v>
      </c>
      <c r="J4482" s="184"/>
      <c r="K4482" s="184"/>
      <c r="L4482" s="183">
        <v>2022</v>
      </c>
      <c r="M4482" s="184"/>
      <c r="N4482" s="183" t="s">
        <v>34</v>
      </c>
      <c r="O4482" s="184"/>
    </row>
    <row r="4483" spans="1:15" s="176" customFormat="1" ht="15" x14ac:dyDescent="0.15">
      <c r="A4483" s="183" t="s">
        <v>20</v>
      </c>
      <c r="B4483" s="183" t="s">
        <v>54</v>
      </c>
      <c r="C4483" s="184"/>
      <c r="D4483" s="184"/>
      <c r="E4483" s="183" t="s">
        <v>28</v>
      </c>
      <c r="F4483" s="185">
        <v>44963</v>
      </c>
      <c r="G4483" s="183" t="s">
        <v>58</v>
      </c>
      <c r="H4483" s="186">
        <v>10000</v>
      </c>
      <c r="I4483" s="183" t="s">
        <v>19</v>
      </c>
      <c r="J4483" s="184"/>
      <c r="K4483" s="184"/>
      <c r="L4483" s="183">
        <v>2022</v>
      </c>
      <c r="M4483" s="184"/>
      <c r="N4483" s="183" t="s">
        <v>34</v>
      </c>
      <c r="O4483" s="184"/>
    </row>
    <row r="4484" spans="1:15" s="176" customFormat="1" ht="15" x14ac:dyDescent="0.15">
      <c r="A4484" s="183" t="s">
        <v>20</v>
      </c>
      <c r="B4484" s="183" t="s">
        <v>54</v>
      </c>
      <c r="C4484" s="184"/>
      <c r="D4484" s="184"/>
      <c r="E4484" s="183" t="s">
        <v>28</v>
      </c>
      <c r="F4484" s="185">
        <v>44965</v>
      </c>
      <c r="G4484" s="183" t="s">
        <v>58</v>
      </c>
      <c r="H4484" s="186">
        <v>100000</v>
      </c>
      <c r="I4484" s="183" t="s">
        <v>19</v>
      </c>
      <c r="J4484" s="184"/>
      <c r="K4484" s="184"/>
      <c r="L4484" s="183">
        <v>2022</v>
      </c>
      <c r="M4484" s="184"/>
      <c r="N4484" s="183" t="s">
        <v>34</v>
      </c>
      <c r="O4484" s="184"/>
    </row>
    <row r="4485" spans="1:15" s="176" customFormat="1" ht="15" x14ac:dyDescent="0.15">
      <c r="A4485" s="183" t="s">
        <v>20</v>
      </c>
      <c r="B4485" s="183" t="s">
        <v>54</v>
      </c>
      <c r="C4485" s="184"/>
      <c r="D4485" s="184"/>
      <c r="E4485" s="183" t="s">
        <v>28</v>
      </c>
      <c r="F4485" s="185">
        <v>44966</v>
      </c>
      <c r="G4485" s="183" t="s">
        <v>58</v>
      </c>
      <c r="H4485" s="186">
        <v>350000</v>
      </c>
      <c r="I4485" s="183" t="s">
        <v>19</v>
      </c>
      <c r="J4485" s="184"/>
      <c r="K4485" s="184"/>
      <c r="L4485" s="183">
        <v>2022</v>
      </c>
      <c r="M4485" s="184"/>
      <c r="N4485" s="183" t="s">
        <v>34</v>
      </c>
      <c r="O4485" s="184"/>
    </row>
    <row r="4486" spans="1:15" s="176" customFormat="1" ht="15" x14ac:dyDescent="0.15">
      <c r="A4486" s="183" t="s">
        <v>20</v>
      </c>
      <c r="B4486" s="183" t="s">
        <v>54</v>
      </c>
      <c r="C4486" s="184"/>
      <c r="D4486" s="184"/>
      <c r="E4486" s="183" t="s">
        <v>28</v>
      </c>
      <c r="F4486" s="185">
        <v>44967</v>
      </c>
      <c r="G4486" s="183" t="s">
        <v>58</v>
      </c>
      <c r="H4486" s="186">
        <v>350000</v>
      </c>
      <c r="I4486" s="183" t="s">
        <v>19</v>
      </c>
      <c r="J4486" s="184"/>
      <c r="K4486" s="184"/>
      <c r="L4486" s="183">
        <v>2022</v>
      </c>
      <c r="M4486" s="184"/>
      <c r="N4486" s="183" t="s">
        <v>34</v>
      </c>
      <c r="O4486" s="184"/>
    </row>
    <row r="4487" spans="1:15" s="176" customFormat="1" ht="15" x14ac:dyDescent="0.15">
      <c r="A4487" s="183" t="s">
        <v>20</v>
      </c>
      <c r="B4487" s="183" t="s">
        <v>54</v>
      </c>
      <c r="C4487" s="184"/>
      <c r="D4487" s="184"/>
      <c r="E4487" s="183" t="s">
        <v>28</v>
      </c>
      <c r="F4487" s="185">
        <v>44968</v>
      </c>
      <c r="G4487" s="183" t="s">
        <v>58</v>
      </c>
      <c r="H4487" s="186">
        <v>370000</v>
      </c>
      <c r="I4487" s="183" t="s">
        <v>19</v>
      </c>
      <c r="J4487" s="184"/>
      <c r="K4487" s="184"/>
      <c r="L4487" s="183">
        <v>2022</v>
      </c>
      <c r="M4487" s="184"/>
      <c r="N4487" s="183" t="s">
        <v>34</v>
      </c>
      <c r="O4487" s="184"/>
    </row>
    <row r="4488" spans="1:15" s="176" customFormat="1" ht="15" x14ac:dyDescent="0.15">
      <c r="A4488" s="183" t="s">
        <v>20</v>
      </c>
      <c r="B4488" s="183" t="s">
        <v>54</v>
      </c>
      <c r="C4488" s="184"/>
      <c r="D4488" s="184"/>
      <c r="E4488" s="183" t="s">
        <v>28</v>
      </c>
      <c r="F4488" s="185">
        <v>44970</v>
      </c>
      <c r="G4488" s="183" t="s">
        <v>58</v>
      </c>
      <c r="H4488" s="186">
        <v>90000</v>
      </c>
      <c r="I4488" s="183" t="s">
        <v>19</v>
      </c>
      <c r="J4488" s="184"/>
      <c r="K4488" s="184"/>
      <c r="L4488" s="183">
        <v>2022</v>
      </c>
      <c r="M4488" s="184"/>
      <c r="N4488" s="183" t="s">
        <v>34</v>
      </c>
      <c r="O4488" s="184"/>
    </row>
    <row r="4489" spans="1:15" s="176" customFormat="1" ht="15" x14ac:dyDescent="0.15">
      <c r="A4489" s="183" t="s">
        <v>20</v>
      </c>
      <c r="B4489" s="183" t="s">
        <v>54</v>
      </c>
      <c r="C4489" s="184"/>
      <c r="D4489" s="184"/>
      <c r="E4489" s="183" t="s">
        <v>28</v>
      </c>
      <c r="F4489" s="185">
        <v>44971</v>
      </c>
      <c r="G4489" s="183" t="s">
        <v>58</v>
      </c>
      <c r="H4489" s="186">
        <v>110000</v>
      </c>
      <c r="I4489" s="183" t="s">
        <v>19</v>
      </c>
      <c r="J4489" s="184"/>
      <c r="K4489" s="184"/>
      <c r="L4489" s="183">
        <v>2022</v>
      </c>
      <c r="M4489" s="184"/>
      <c r="N4489" s="183" t="s">
        <v>34</v>
      </c>
      <c r="O4489" s="184"/>
    </row>
    <row r="4490" spans="1:15" s="176" customFormat="1" ht="15" x14ac:dyDescent="0.15">
      <c r="A4490" s="183" t="s">
        <v>20</v>
      </c>
      <c r="B4490" s="183" t="s">
        <v>54</v>
      </c>
      <c r="C4490" s="184"/>
      <c r="D4490" s="184"/>
      <c r="E4490" s="183" t="s">
        <v>28</v>
      </c>
      <c r="F4490" s="185">
        <v>44972</v>
      </c>
      <c r="G4490" s="183" t="s">
        <v>58</v>
      </c>
      <c r="H4490" s="186">
        <v>210000</v>
      </c>
      <c r="I4490" s="183" t="s">
        <v>19</v>
      </c>
      <c r="J4490" s="184"/>
      <c r="K4490" s="184"/>
      <c r="L4490" s="183">
        <v>2022</v>
      </c>
      <c r="M4490" s="184"/>
      <c r="N4490" s="183" t="s">
        <v>34</v>
      </c>
      <c r="O4490" s="184"/>
    </row>
    <row r="4491" spans="1:15" s="176" customFormat="1" ht="15" x14ac:dyDescent="0.15">
      <c r="A4491" s="183" t="s">
        <v>20</v>
      </c>
      <c r="B4491" s="183" t="s">
        <v>54</v>
      </c>
      <c r="C4491" s="184"/>
      <c r="D4491" s="184"/>
      <c r="E4491" s="183" t="s">
        <v>28</v>
      </c>
      <c r="F4491" s="185">
        <v>44973</v>
      </c>
      <c r="G4491" s="183" t="s">
        <v>58</v>
      </c>
      <c r="H4491" s="186">
        <v>160000</v>
      </c>
      <c r="I4491" s="183" t="s">
        <v>19</v>
      </c>
      <c r="J4491" s="184"/>
      <c r="K4491" s="184"/>
      <c r="L4491" s="183">
        <v>2022</v>
      </c>
      <c r="M4491" s="184"/>
      <c r="N4491" s="183" t="s">
        <v>34</v>
      </c>
      <c r="O4491" s="184"/>
    </row>
    <row r="4492" spans="1:15" s="176" customFormat="1" ht="15" x14ac:dyDescent="0.15">
      <c r="A4492" s="183" t="s">
        <v>20</v>
      </c>
      <c r="B4492" s="183" t="s">
        <v>54</v>
      </c>
      <c r="C4492" s="184"/>
      <c r="D4492" s="184"/>
      <c r="E4492" s="183" t="s">
        <v>28</v>
      </c>
      <c r="F4492" s="185">
        <v>44974</v>
      </c>
      <c r="G4492" s="183" t="s">
        <v>58</v>
      </c>
      <c r="H4492" s="186">
        <v>280000</v>
      </c>
      <c r="I4492" s="183" t="s">
        <v>19</v>
      </c>
      <c r="J4492" s="184"/>
      <c r="K4492" s="184"/>
      <c r="L4492" s="183">
        <v>2022</v>
      </c>
      <c r="M4492" s="184"/>
      <c r="N4492" s="183" t="s">
        <v>34</v>
      </c>
      <c r="O4492" s="184"/>
    </row>
    <row r="4493" spans="1:15" s="176" customFormat="1" ht="15" x14ac:dyDescent="0.15">
      <c r="A4493" s="183" t="s">
        <v>20</v>
      </c>
      <c r="B4493" s="183" t="s">
        <v>54</v>
      </c>
      <c r="C4493" s="184"/>
      <c r="D4493" s="184"/>
      <c r="E4493" s="183" t="s">
        <v>28</v>
      </c>
      <c r="F4493" s="185">
        <v>44975</v>
      </c>
      <c r="G4493" s="183" t="s">
        <v>58</v>
      </c>
      <c r="H4493" s="186">
        <v>160000</v>
      </c>
      <c r="I4493" s="183" t="s">
        <v>19</v>
      </c>
      <c r="J4493" s="184"/>
      <c r="K4493" s="184"/>
      <c r="L4493" s="183">
        <v>2022</v>
      </c>
      <c r="M4493" s="184"/>
      <c r="N4493" s="183" t="s">
        <v>34</v>
      </c>
      <c r="O4493" s="184"/>
    </row>
    <row r="4494" spans="1:15" s="176" customFormat="1" ht="15" x14ac:dyDescent="0.15">
      <c r="A4494" s="183" t="s">
        <v>20</v>
      </c>
      <c r="B4494" s="183" t="s">
        <v>54</v>
      </c>
      <c r="C4494" s="184"/>
      <c r="D4494" s="184"/>
      <c r="E4494" s="183" t="s">
        <v>28</v>
      </c>
      <c r="F4494" s="185">
        <v>44977</v>
      </c>
      <c r="G4494" s="183" t="s">
        <v>58</v>
      </c>
      <c r="H4494" s="186">
        <v>50000</v>
      </c>
      <c r="I4494" s="183" t="s">
        <v>19</v>
      </c>
      <c r="J4494" s="184"/>
      <c r="K4494" s="184"/>
      <c r="L4494" s="183">
        <v>2022</v>
      </c>
      <c r="M4494" s="184"/>
      <c r="N4494" s="183" t="s">
        <v>34</v>
      </c>
      <c r="O4494" s="184"/>
    </row>
    <row r="4495" spans="1:15" s="176" customFormat="1" ht="15" x14ac:dyDescent="0.15">
      <c r="A4495" s="183" t="s">
        <v>20</v>
      </c>
      <c r="B4495" s="183" t="s">
        <v>54</v>
      </c>
      <c r="C4495" s="184"/>
      <c r="D4495" s="184"/>
      <c r="E4495" s="183" t="s">
        <v>28</v>
      </c>
      <c r="F4495" s="185">
        <v>44978</v>
      </c>
      <c r="G4495" s="183" t="s">
        <v>58</v>
      </c>
      <c r="H4495" s="186">
        <v>160000</v>
      </c>
      <c r="I4495" s="183" t="s">
        <v>19</v>
      </c>
      <c r="J4495" s="184"/>
      <c r="K4495" s="184"/>
      <c r="L4495" s="183">
        <v>2022</v>
      </c>
      <c r="M4495" s="184"/>
      <c r="N4495" s="183" t="s">
        <v>34</v>
      </c>
      <c r="O4495" s="184"/>
    </row>
    <row r="4496" spans="1:15" s="176" customFormat="1" ht="15" x14ac:dyDescent="0.15">
      <c r="A4496" s="183" t="s">
        <v>20</v>
      </c>
      <c r="B4496" s="183" t="s">
        <v>54</v>
      </c>
      <c r="C4496" s="184"/>
      <c r="D4496" s="184"/>
      <c r="E4496" s="183" t="s">
        <v>28</v>
      </c>
      <c r="F4496" s="185">
        <v>44979</v>
      </c>
      <c r="G4496" s="183" t="s">
        <v>58</v>
      </c>
      <c r="H4496" s="186">
        <v>80000</v>
      </c>
      <c r="I4496" s="183" t="s">
        <v>19</v>
      </c>
      <c r="J4496" s="184"/>
      <c r="K4496" s="184"/>
      <c r="L4496" s="183">
        <v>2022</v>
      </c>
      <c r="M4496" s="184"/>
      <c r="N4496" s="183" t="s">
        <v>34</v>
      </c>
      <c r="O4496" s="184"/>
    </row>
    <row r="4497" spans="1:15" s="176" customFormat="1" ht="15" x14ac:dyDescent="0.15">
      <c r="A4497" s="183" t="s">
        <v>20</v>
      </c>
      <c r="B4497" s="183" t="s">
        <v>54</v>
      </c>
      <c r="C4497" s="184"/>
      <c r="D4497" s="184"/>
      <c r="E4497" s="183" t="s">
        <v>28</v>
      </c>
      <c r="F4497" s="185">
        <v>44980</v>
      </c>
      <c r="G4497" s="183" t="s">
        <v>58</v>
      </c>
      <c r="H4497" s="186">
        <v>70000</v>
      </c>
      <c r="I4497" s="183" t="s">
        <v>19</v>
      </c>
      <c r="J4497" s="184"/>
      <c r="K4497" s="184"/>
      <c r="L4497" s="183">
        <v>2022</v>
      </c>
      <c r="M4497" s="184"/>
      <c r="N4497" s="183" t="s">
        <v>34</v>
      </c>
      <c r="O4497" s="184"/>
    </row>
    <row r="4498" spans="1:15" s="176" customFormat="1" ht="15" x14ac:dyDescent="0.15">
      <c r="A4498" s="183" t="s">
        <v>20</v>
      </c>
      <c r="B4498" s="183" t="s">
        <v>54</v>
      </c>
      <c r="C4498" s="184"/>
      <c r="D4498" s="184"/>
      <c r="E4498" s="183" t="s">
        <v>28</v>
      </c>
      <c r="F4498" s="185">
        <v>44981</v>
      </c>
      <c r="G4498" s="183" t="s">
        <v>58</v>
      </c>
      <c r="H4498" s="186">
        <v>10000</v>
      </c>
      <c r="I4498" s="183" t="s">
        <v>19</v>
      </c>
      <c r="J4498" s="184"/>
      <c r="K4498" s="184"/>
      <c r="L4498" s="183">
        <v>2022</v>
      </c>
      <c r="M4498" s="184"/>
      <c r="N4498" s="183" t="s">
        <v>34</v>
      </c>
      <c r="O4498" s="184"/>
    </row>
    <row r="4499" spans="1:15" s="176" customFormat="1" ht="15" x14ac:dyDescent="0.15">
      <c r="A4499" s="183" t="s">
        <v>20</v>
      </c>
      <c r="B4499" s="183" t="s">
        <v>54</v>
      </c>
      <c r="C4499" s="184"/>
      <c r="D4499" s="184"/>
      <c r="E4499" s="183" t="s">
        <v>28</v>
      </c>
      <c r="F4499" s="185">
        <v>44985</v>
      </c>
      <c r="G4499" s="183" t="s">
        <v>58</v>
      </c>
      <c r="H4499" s="186">
        <v>40000</v>
      </c>
      <c r="I4499" s="183" t="s">
        <v>19</v>
      </c>
      <c r="J4499" s="184"/>
      <c r="K4499" s="184"/>
      <c r="L4499" s="183">
        <v>2022</v>
      </c>
      <c r="M4499" s="184"/>
      <c r="N4499" s="183" t="s">
        <v>34</v>
      </c>
      <c r="O4499" s="184"/>
    </row>
    <row r="4500" spans="1:15" s="176" customFormat="1" ht="15" x14ac:dyDescent="0.15">
      <c r="A4500" s="183" t="s">
        <v>20</v>
      </c>
      <c r="B4500" s="183" t="s">
        <v>54</v>
      </c>
      <c r="C4500" s="184"/>
      <c r="D4500" s="184"/>
      <c r="E4500" s="183" t="s">
        <v>28</v>
      </c>
      <c r="F4500" s="185">
        <v>44986</v>
      </c>
      <c r="G4500" s="183" t="s">
        <v>58</v>
      </c>
      <c r="H4500" s="186">
        <v>160000</v>
      </c>
      <c r="I4500" s="183" t="s">
        <v>19</v>
      </c>
      <c r="J4500" s="184"/>
      <c r="K4500" s="184"/>
      <c r="L4500" s="183">
        <v>2022</v>
      </c>
      <c r="M4500" s="184"/>
      <c r="N4500" s="183" t="s">
        <v>34</v>
      </c>
      <c r="O4500" s="184"/>
    </row>
    <row r="4501" spans="1:15" s="176" customFormat="1" ht="15" x14ac:dyDescent="0.15">
      <c r="A4501" s="183" t="s">
        <v>20</v>
      </c>
      <c r="B4501" s="183" t="s">
        <v>54</v>
      </c>
      <c r="C4501" s="184"/>
      <c r="D4501" s="184"/>
      <c r="E4501" s="183" t="s">
        <v>28</v>
      </c>
      <c r="F4501" s="185">
        <v>44987</v>
      </c>
      <c r="G4501" s="183" t="s">
        <v>58</v>
      </c>
      <c r="H4501" s="186">
        <v>50000</v>
      </c>
      <c r="I4501" s="183" t="s">
        <v>19</v>
      </c>
      <c r="J4501" s="184"/>
      <c r="K4501" s="184"/>
      <c r="L4501" s="183">
        <v>2022</v>
      </c>
      <c r="M4501" s="184"/>
      <c r="N4501" s="183" t="s">
        <v>34</v>
      </c>
      <c r="O4501" s="184"/>
    </row>
    <row r="4502" spans="1:15" s="176" customFormat="1" ht="15" x14ac:dyDescent="0.15">
      <c r="A4502" s="183" t="s">
        <v>20</v>
      </c>
      <c r="B4502" s="183" t="s">
        <v>54</v>
      </c>
      <c r="C4502" s="184"/>
      <c r="D4502" s="184"/>
      <c r="E4502" s="183" t="s">
        <v>28</v>
      </c>
      <c r="F4502" s="185">
        <v>44988</v>
      </c>
      <c r="G4502" s="183" t="s">
        <v>58</v>
      </c>
      <c r="H4502" s="186">
        <v>160000</v>
      </c>
      <c r="I4502" s="183" t="s">
        <v>19</v>
      </c>
      <c r="J4502" s="184"/>
      <c r="K4502" s="184"/>
      <c r="L4502" s="183">
        <v>2022</v>
      </c>
      <c r="M4502" s="184"/>
      <c r="N4502" s="183" t="s">
        <v>34</v>
      </c>
      <c r="O4502" s="184"/>
    </row>
    <row r="4503" spans="1:15" s="176" customFormat="1" ht="15" x14ac:dyDescent="0.15">
      <c r="A4503" s="183" t="s">
        <v>20</v>
      </c>
      <c r="B4503" s="183" t="s">
        <v>54</v>
      </c>
      <c r="C4503" s="184"/>
      <c r="D4503" s="184"/>
      <c r="E4503" s="183" t="s">
        <v>28</v>
      </c>
      <c r="F4503" s="185">
        <v>44989</v>
      </c>
      <c r="G4503" s="183" t="s">
        <v>58</v>
      </c>
      <c r="H4503" s="186">
        <v>330000</v>
      </c>
      <c r="I4503" s="183" t="s">
        <v>19</v>
      </c>
      <c r="J4503" s="184"/>
      <c r="K4503" s="184"/>
      <c r="L4503" s="183">
        <v>2022</v>
      </c>
      <c r="M4503" s="184"/>
      <c r="N4503" s="183" t="s">
        <v>34</v>
      </c>
      <c r="O4503" s="184"/>
    </row>
    <row r="4504" spans="1:15" s="176" customFormat="1" ht="15" x14ac:dyDescent="0.15">
      <c r="A4504" s="183" t="s">
        <v>20</v>
      </c>
      <c r="B4504" s="183" t="s">
        <v>54</v>
      </c>
      <c r="C4504" s="184"/>
      <c r="D4504" s="184"/>
      <c r="E4504" s="183" t="s">
        <v>28</v>
      </c>
      <c r="F4504" s="185">
        <v>44991</v>
      </c>
      <c r="G4504" s="183" t="s">
        <v>58</v>
      </c>
      <c r="H4504" s="186">
        <v>290000</v>
      </c>
      <c r="I4504" s="183" t="s">
        <v>19</v>
      </c>
      <c r="J4504" s="184"/>
      <c r="K4504" s="184"/>
      <c r="L4504" s="183">
        <v>2022</v>
      </c>
      <c r="M4504" s="184"/>
      <c r="N4504" s="183" t="s">
        <v>34</v>
      </c>
      <c r="O4504" s="184"/>
    </row>
    <row r="4505" spans="1:15" s="176" customFormat="1" ht="15" x14ac:dyDescent="0.15">
      <c r="A4505" s="183" t="s">
        <v>20</v>
      </c>
      <c r="B4505" s="183" t="s">
        <v>54</v>
      </c>
      <c r="C4505" s="184"/>
      <c r="D4505" s="184"/>
      <c r="E4505" s="183" t="s">
        <v>28</v>
      </c>
      <c r="F4505" s="185">
        <v>44992</v>
      </c>
      <c r="G4505" s="183" t="s">
        <v>58</v>
      </c>
      <c r="H4505" s="186">
        <v>200000</v>
      </c>
      <c r="I4505" s="183" t="s">
        <v>19</v>
      </c>
      <c r="J4505" s="184"/>
      <c r="K4505" s="184"/>
      <c r="L4505" s="183">
        <v>2022</v>
      </c>
      <c r="M4505" s="184"/>
      <c r="N4505" s="183" t="s">
        <v>34</v>
      </c>
      <c r="O4505" s="184"/>
    </row>
    <row r="4506" spans="1:15" s="176" customFormat="1" ht="15" x14ac:dyDescent="0.15">
      <c r="A4506" s="183" t="s">
        <v>20</v>
      </c>
      <c r="B4506" s="183" t="s">
        <v>54</v>
      </c>
      <c r="C4506" s="184"/>
      <c r="D4506" s="184"/>
      <c r="E4506" s="183" t="s">
        <v>28</v>
      </c>
      <c r="F4506" s="185">
        <v>44993</v>
      </c>
      <c r="G4506" s="183" t="s">
        <v>58</v>
      </c>
      <c r="H4506" s="186">
        <v>150000</v>
      </c>
      <c r="I4506" s="183" t="s">
        <v>19</v>
      </c>
      <c r="J4506" s="184"/>
      <c r="K4506" s="184"/>
      <c r="L4506" s="183">
        <v>2022</v>
      </c>
      <c r="M4506" s="184"/>
      <c r="N4506" s="183" t="s">
        <v>34</v>
      </c>
      <c r="O4506" s="184"/>
    </row>
    <row r="4507" spans="1:15" s="176" customFormat="1" ht="15" x14ac:dyDescent="0.15">
      <c r="A4507" s="183" t="s">
        <v>20</v>
      </c>
      <c r="B4507" s="183" t="s">
        <v>54</v>
      </c>
      <c r="C4507" s="184"/>
      <c r="D4507" s="184"/>
      <c r="E4507" s="183" t="s">
        <v>28</v>
      </c>
      <c r="F4507" s="185">
        <v>44994</v>
      </c>
      <c r="G4507" s="183" t="s">
        <v>58</v>
      </c>
      <c r="H4507" s="186">
        <v>40000</v>
      </c>
      <c r="I4507" s="183" t="s">
        <v>19</v>
      </c>
      <c r="J4507" s="184"/>
      <c r="K4507" s="184"/>
      <c r="L4507" s="183">
        <v>2022</v>
      </c>
      <c r="M4507" s="184"/>
      <c r="N4507" s="183" t="s">
        <v>34</v>
      </c>
      <c r="O4507" s="184"/>
    </row>
    <row r="4508" spans="1:15" s="176" customFormat="1" ht="15" x14ac:dyDescent="0.15">
      <c r="A4508" s="183" t="s">
        <v>20</v>
      </c>
      <c r="B4508" s="183" t="s">
        <v>54</v>
      </c>
      <c r="C4508" s="184"/>
      <c r="D4508" s="184"/>
      <c r="E4508" s="183" t="s">
        <v>28</v>
      </c>
      <c r="F4508" s="185">
        <v>44995</v>
      </c>
      <c r="G4508" s="183" t="s">
        <v>58</v>
      </c>
      <c r="H4508" s="186">
        <v>250000</v>
      </c>
      <c r="I4508" s="183" t="s">
        <v>19</v>
      </c>
      <c r="J4508" s="184"/>
      <c r="K4508" s="184"/>
      <c r="L4508" s="183">
        <v>2022</v>
      </c>
      <c r="M4508" s="184"/>
      <c r="N4508" s="183" t="s">
        <v>34</v>
      </c>
      <c r="O4508" s="184"/>
    </row>
    <row r="4509" spans="1:15" s="176" customFormat="1" ht="15" x14ac:dyDescent="0.15">
      <c r="A4509" s="183" t="s">
        <v>20</v>
      </c>
      <c r="B4509" s="183" t="s">
        <v>54</v>
      </c>
      <c r="C4509" s="184"/>
      <c r="D4509" s="184"/>
      <c r="E4509" s="183" t="s">
        <v>28</v>
      </c>
      <c r="F4509" s="185">
        <v>44996</v>
      </c>
      <c r="G4509" s="183" t="s">
        <v>58</v>
      </c>
      <c r="H4509" s="186">
        <v>310000</v>
      </c>
      <c r="I4509" s="183" t="s">
        <v>19</v>
      </c>
      <c r="J4509" s="184"/>
      <c r="K4509" s="184"/>
      <c r="L4509" s="183">
        <v>2022</v>
      </c>
      <c r="M4509" s="184"/>
      <c r="N4509" s="183" t="s">
        <v>34</v>
      </c>
      <c r="O4509" s="184"/>
    </row>
    <row r="4510" spans="1:15" s="176" customFormat="1" ht="15" x14ac:dyDescent="0.15">
      <c r="A4510" s="183" t="s">
        <v>20</v>
      </c>
      <c r="B4510" s="183" t="s">
        <v>54</v>
      </c>
      <c r="C4510" s="184"/>
      <c r="D4510" s="184"/>
      <c r="E4510" s="183" t="s">
        <v>28</v>
      </c>
      <c r="F4510" s="185">
        <v>44998</v>
      </c>
      <c r="G4510" s="183" t="s">
        <v>58</v>
      </c>
      <c r="H4510" s="186">
        <v>220000</v>
      </c>
      <c r="I4510" s="183" t="s">
        <v>19</v>
      </c>
      <c r="J4510" s="184"/>
      <c r="K4510" s="184"/>
      <c r="L4510" s="183">
        <v>2022</v>
      </c>
      <c r="M4510" s="184"/>
      <c r="N4510" s="183" t="s">
        <v>34</v>
      </c>
      <c r="O4510" s="184"/>
    </row>
    <row r="4511" spans="1:15" s="176" customFormat="1" ht="15" x14ac:dyDescent="0.15">
      <c r="A4511" s="183" t="s">
        <v>20</v>
      </c>
      <c r="B4511" s="183" t="s">
        <v>54</v>
      </c>
      <c r="C4511" s="184"/>
      <c r="D4511" s="184"/>
      <c r="E4511" s="183" t="s">
        <v>28</v>
      </c>
      <c r="F4511" s="185">
        <v>45001</v>
      </c>
      <c r="G4511" s="183" t="s">
        <v>58</v>
      </c>
      <c r="H4511" s="186">
        <v>250000</v>
      </c>
      <c r="I4511" s="183" t="s">
        <v>19</v>
      </c>
      <c r="J4511" s="184"/>
      <c r="K4511" s="184"/>
      <c r="L4511" s="183">
        <v>2022</v>
      </c>
      <c r="M4511" s="184"/>
      <c r="N4511" s="183" t="s">
        <v>34</v>
      </c>
      <c r="O4511" s="183" t="s">
        <v>580</v>
      </c>
    </row>
    <row r="4512" spans="1:15" s="176" customFormat="1" ht="15" x14ac:dyDescent="0.15">
      <c r="A4512" s="183" t="s">
        <v>20</v>
      </c>
      <c r="B4512" s="183" t="s">
        <v>54</v>
      </c>
      <c r="C4512" s="184"/>
      <c r="D4512" s="184"/>
      <c r="E4512" s="183" t="s">
        <v>28</v>
      </c>
      <c r="F4512" s="185">
        <v>45002</v>
      </c>
      <c r="G4512" s="183" t="s">
        <v>58</v>
      </c>
      <c r="H4512" s="186">
        <v>180000</v>
      </c>
      <c r="I4512" s="183" t="s">
        <v>19</v>
      </c>
      <c r="J4512" s="184"/>
      <c r="K4512" s="184"/>
      <c r="L4512" s="183">
        <v>2022</v>
      </c>
      <c r="M4512" s="184"/>
      <c r="N4512" s="183" t="s">
        <v>34</v>
      </c>
      <c r="O4512" s="184"/>
    </row>
    <row r="4513" spans="1:15" s="176" customFormat="1" ht="15" x14ac:dyDescent="0.15">
      <c r="A4513" s="183" t="s">
        <v>20</v>
      </c>
      <c r="B4513" s="183" t="s">
        <v>54</v>
      </c>
      <c r="C4513" s="184"/>
      <c r="D4513" s="184"/>
      <c r="E4513" s="183" t="s">
        <v>28</v>
      </c>
      <c r="F4513" s="185">
        <v>45003</v>
      </c>
      <c r="G4513" s="183" t="s">
        <v>58</v>
      </c>
      <c r="H4513" s="186">
        <v>120000</v>
      </c>
      <c r="I4513" s="183" t="s">
        <v>19</v>
      </c>
      <c r="J4513" s="184"/>
      <c r="K4513" s="184"/>
      <c r="L4513" s="183">
        <v>2022</v>
      </c>
      <c r="M4513" s="184"/>
      <c r="N4513" s="183" t="s">
        <v>34</v>
      </c>
      <c r="O4513" s="184"/>
    </row>
    <row r="4514" spans="1:15" s="176" customFormat="1" ht="15" x14ac:dyDescent="0.15">
      <c r="A4514" s="183" t="s">
        <v>20</v>
      </c>
      <c r="B4514" s="183" t="s">
        <v>54</v>
      </c>
      <c r="C4514" s="184"/>
      <c r="D4514" s="184"/>
      <c r="E4514" s="183" t="s">
        <v>28</v>
      </c>
      <c r="F4514" s="185">
        <v>45005</v>
      </c>
      <c r="G4514" s="183" t="s">
        <v>58</v>
      </c>
      <c r="H4514" s="186">
        <v>30000</v>
      </c>
      <c r="I4514" s="183" t="s">
        <v>19</v>
      </c>
      <c r="J4514" s="184"/>
      <c r="K4514" s="184"/>
      <c r="L4514" s="183">
        <v>2022</v>
      </c>
      <c r="M4514" s="184"/>
      <c r="N4514" s="183" t="s">
        <v>34</v>
      </c>
      <c r="O4514" s="184"/>
    </row>
    <row r="4515" spans="1:15" s="176" customFormat="1" ht="15" x14ac:dyDescent="0.15">
      <c r="A4515" s="183" t="s">
        <v>20</v>
      </c>
      <c r="B4515" s="183" t="s">
        <v>54</v>
      </c>
      <c r="C4515" s="184"/>
      <c r="D4515" s="184"/>
      <c r="E4515" s="183" t="s">
        <v>28</v>
      </c>
      <c r="F4515" s="185">
        <v>45006</v>
      </c>
      <c r="G4515" s="183" t="s">
        <v>58</v>
      </c>
      <c r="H4515" s="186">
        <v>440000</v>
      </c>
      <c r="I4515" s="183" t="s">
        <v>19</v>
      </c>
      <c r="J4515" s="184"/>
      <c r="K4515" s="184"/>
      <c r="L4515" s="183">
        <v>2022</v>
      </c>
      <c r="M4515" s="184"/>
      <c r="N4515" s="183" t="s">
        <v>34</v>
      </c>
      <c r="O4515" s="184"/>
    </row>
    <row r="4516" spans="1:15" s="176" customFormat="1" ht="15" x14ac:dyDescent="0.15">
      <c r="A4516" s="183" t="s">
        <v>20</v>
      </c>
      <c r="B4516" s="183" t="s">
        <v>54</v>
      </c>
      <c r="C4516" s="184"/>
      <c r="D4516" s="184"/>
      <c r="E4516" s="183" t="s">
        <v>28</v>
      </c>
      <c r="F4516" s="185">
        <v>45007</v>
      </c>
      <c r="G4516" s="183" t="s">
        <v>58</v>
      </c>
      <c r="H4516" s="186">
        <v>250000</v>
      </c>
      <c r="I4516" s="183" t="s">
        <v>19</v>
      </c>
      <c r="J4516" s="184"/>
      <c r="K4516" s="184"/>
      <c r="L4516" s="183">
        <v>2022</v>
      </c>
      <c r="M4516" s="184"/>
      <c r="N4516" s="183" t="s">
        <v>34</v>
      </c>
      <c r="O4516" s="184"/>
    </row>
    <row r="4517" spans="1:15" s="176" customFormat="1" ht="15" x14ac:dyDescent="0.15">
      <c r="A4517" s="183" t="s">
        <v>20</v>
      </c>
      <c r="B4517" s="183" t="s">
        <v>54</v>
      </c>
      <c r="C4517" s="184"/>
      <c r="D4517" s="184"/>
      <c r="E4517" s="183" t="s">
        <v>28</v>
      </c>
      <c r="F4517" s="185">
        <v>45008</v>
      </c>
      <c r="G4517" s="183" t="s">
        <v>58</v>
      </c>
      <c r="H4517" s="186">
        <v>410000</v>
      </c>
      <c r="I4517" s="183" t="s">
        <v>19</v>
      </c>
      <c r="J4517" s="184"/>
      <c r="K4517" s="184"/>
      <c r="L4517" s="183">
        <v>2022</v>
      </c>
      <c r="M4517" s="184"/>
      <c r="N4517" s="183" t="s">
        <v>34</v>
      </c>
      <c r="O4517" s="184"/>
    </row>
    <row r="4518" spans="1:15" s="176" customFormat="1" ht="15" x14ac:dyDescent="0.15">
      <c r="A4518" s="183" t="s">
        <v>20</v>
      </c>
      <c r="B4518" s="183" t="s">
        <v>54</v>
      </c>
      <c r="C4518" s="184"/>
      <c r="D4518" s="184"/>
      <c r="E4518" s="183" t="s">
        <v>28</v>
      </c>
      <c r="F4518" s="185">
        <v>45008</v>
      </c>
      <c r="G4518" s="183" t="s">
        <v>58</v>
      </c>
      <c r="H4518" s="186">
        <v>-410000</v>
      </c>
      <c r="I4518" s="183" t="s">
        <v>19</v>
      </c>
      <c r="J4518" s="184"/>
      <c r="K4518" s="184"/>
      <c r="L4518" s="183">
        <v>2022</v>
      </c>
      <c r="M4518" s="184"/>
      <c r="N4518" s="183" t="s">
        <v>34</v>
      </c>
      <c r="O4518" s="183" t="s">
        <v>583</v>
      </c>
    </row>
    <row r="4519" spans="1:15" s="176" customFormat="1" ht="15" x14ac:dyDescent="0.15">
      <c r="A4519" s="183" t="s">
        <v>20</v>
      </c>
      <c r="B4519" s="183" t="s">
        <v>54</v>
      </c>
      <c r="C4519" s="184"/>
      <c r="D4519" s="184"/>
      <c r="E4519" s="183" t="s">
        <v>28</v>
      </c>
      <c r="F4519" s="185">
        <v>45009</v>
      </c>
      <c r="G4519" s="183" t="s">
        <v>58</v>
      </c>
      <c r="H4519" s="186">
        <v>330000</v>
      </c>
      <c r="I4519" s="183" t="s">
        <v>19</v>
      </c>
      <c r="J4519" s="184"/>
      <c r="K4519" s="184"/>
      <c r="L4519" s="183">
        <v>2022</v>
      </c>
      <c r="M4519" s="184"/>
      <c r="N4519" s="183" t="s">
        <v>34</v>
      </c>
      <c r="O4519" s="184"/>
    </row>
    <row r="4520" spans="1:15" s="176" customFormat="1" ht="15" x14ac:dyDescent="0.15">
      <c r="A4520" s="183" t="s">
        <v>20</v>
      </c>
      <c r="B4520" s="183" t="s">
        <v>54</v>
      </c>
      <c r="C4520" s="184"/>
      <c r="D4520" s="184"/>
      <c r="E4520" s="183" t="s">
        <v>28</v>
      </c>
      <c r="F4520" s="185">
        <v>45010</v>
      </c>
      <c r="G4520" s="183" t="s">
        <v>58</v>
      </c>
      <c r="H4520" s="186">
        <v>280000</v>
      </c>
      <c r="I4520" s="183" t="s">
        <v>19</v>
      </c>
      <c r="J4520" s="184"/>
      <c r="K4520" s="184"/>
      <c r="L4520" s="183">
        <v>2022</v>
      </c>
      <c r="M4520" s="184"/>
      <c r="N4520" s="183" t="s">
        <v>34</v>
      </c>
      <c r="O4520" s="184"/>
    </row>
    <row r="4521" spans="1:15" s="176" customFormat="1" ht="15" x14ac:dyDescent="0.15">
      <c r="A4521" s="183" t="s">
        <v>20</v>
      </c>
      <c r="B4521" s="183" t="s">
        <v>54</v>
      </c>
      <c r="C4521" s="184"/>
      <c r="D4521" s="184"/>
      <c r="E4521" s="183" t="s">
        <v>28</v>
      </c>
      <c r="F4521" s="185">
        <v>45012</v>
      </c>
      <c r="G4521" s="183" t="s">
        <v>58</v>
      </c>
      <c r="H4521" s="186">
        <v>420000</v>
      </c>
      <c r="I4521" s="183" t="s">
        <v>19</v>
      </c>
      <c r="J4521" s="184"/>
      <c r="K4521" s="184"/>
      <c r="L4521" s="183">
        <v>2022</v>
      </c>
      <c r="M4521" s="184"/>
      <c r="N4521" s="183" t="s">
        <v>34</v>
      </c>
      <c r="O4521" s="184"/>
    </row>
    <row r="4522" spans="1:15" s="176" customFormat="1" ht="15" x14ac:dyDescent="0.15">
      <c r="A4522" s="183" t="s">
        <v>20</v>
      </c>
      <c r="B4522" s="183" t="s">
        <v>54</v>
      </c>
      <c r="C4522" s="184"/>
      <c r="D4522" s="184"/>
      <c r="E4522" s="183" t="s">
        <v>28</v>
      </c>
      <c r="F4522" s="185">
        <v>45013</v>
      </c>
      <c r="G4522" s="183" t="s">
        <v>58</v>
      </c>
      <c r="H4522" s="186">
        <v>160000</v>
      </c>
      <c r="I4522" s="183" t="s">
        <v>19</v>
      </c>
      <c r="J4522" s="184"/>
      <c r="K4522" s="184"/>
      <c r="L4522" s="183">
        <v>2022</v>
      </c>
      <c r="M4522" s="184"/>
      <c r="N4522" s="183" t="s">
        <v>34</v>
      </c>
      <c r="O4522" s="184"/>
    </row>
    <row r="4523" spans="1:15" s="176" customFormat="1" ht="15" x14ac:dyDescent="0.15">
      <c r="A4523" s="183" t="s">
        <v>20</v>
      </c>
      <c r="B4523" s="183" t="s">
        <v>54</v>
      </c>
      <c r="C4523" s="184"/>
      <c r="D4523" s="184"/>
      <c r="E4523" s="183" t="s">
        <v>28</v>
      </c>
      <c r="F4523" s="185">
        <v>45015</v>
      </c>
      <c r="G4523" s="183" t="s">
        <v>58</v>
      </c>
      <c r="H4523" s="186">
        <v>220000</v>
      </c>
      <c r="I4523" s="183" t="s">
        <v>19</v>
      </c>
      <c r="J4523" s="184"/>
      <c r="K4523" s="184"/>
      <c r="L4523" s="183">
        <v>2022</v>
      </c>
      <c r="M4523" s="184"/>
      <c r="N4523" s="183" t="s">
        <v>34</v>
      </c>
      <c r="O4523" s="184"/>
    </row>
    <row r="4524" spans="1:15" s="176" customFormat="1" ht="15" x14ac:dyDescent="0.15">
      <c r="A4524" s="183" t="s">
        <v>20</v>
      </c>
      <c r="B4524" s="183" t="s">
        <v>54</v>
      </c>
      <c r="C4524" s="184"/>
      <c r="D4524" s="184"/>
      <c r="E4524" s="183" t="s">
        <v>28</v>
      </c>
      <c r="F4524" s="185">
        <v>45016</v>
      </c>
      <c r="G4524" s="183" t="s">
        <v>58</v>
      </c>
      <c r="H4524" s="186">
        <v>770000</v>
      </c>
      <c r="I4524" s="183" t="s">
        <v>19</v>
      </c>
      <c r="J4524" s="184"/>
      <c r="K4524" s="184"/>
      <c r="L4524" s="183">
        <v>2022</v>
      </c>
      <c r="M4524" s="184"/>
      <c r="N4524" s="183" t="s">
        <v>34</v>
      </c>
      <c r="O4524" s="184"/>
    </row>
    <row r="4525" spans="1:15" s="176" customFormat="1" ht="15" x14ac:dyDescent="0.15">
      <c r="A4525" s="183" t="s">
        <v>20</v>
      </c>
      <c r="B4525" s="183" t="s">
        <v>54</v>
      </c>
      <c r="C4525" s="184"/>
      <c r="D4525" s="184"/>
      <c r="E4525" s="183" t="s">
        <v>28</v>
      </c>
      <c r="F4525" s="185">
        <v>45019</v>
      </c>
      <c r="G4525" s="183" t="s">
        <v>58</v>
      </c>
      <c r="H4525" s="186">
        <v>200000</v>
      </c>
      <c r="I4525" s="183" t="s">
        <v>19</v>
      </c>
      <c r="J4525" s="184"/>
      <c r="K4525" s="184"/>
      <c r="L4525" s="183">
        <v>2022</v>
      </c>
      <c r="M4525" s="184"/>
      <c r="N4525" s="183" t="s">
        <v>34</v>
      </c>
      <c r="O4525" s="184"/>
    </row>
    <row r="4526" spans="1:15" s="176" customFormat="1" ht="15" x14ac:dyDescent="0.15">
      <c r="A4526" s="183" t="s">
        <v>20</v>
      </c>
      <c r="B4526" s="183" t="s">
        <v>54</v>
      </c>
      <c r="C4526" s="184"/>
      <c r="D4526" s="184"/>
      <c r="E4526" s="183" t="s">
        <v>28</v>
      </c>
      <c r="F4526" s="185">
        <v>45020</v>
      </c>
      <c r="G4526" s="183" t="s">
        <v>58</v>
      </c>
      <c r="H4526" s="186">
        <v>300000</v>
      </c>
      <c r="I4526" s="183" t="s">
        <v>19</v>
      </c>
      <c r="J4526" s="184"/>
      <c r="K4526" s="184"/>
      <c r="L4526" s="183">
        <v>2022</v>
      </c>
      <c r="M4526" s="184"/>
      <c r="N4526" s="183" t="s">
        <v>34</v>
      </c>
      <c r="O4526" s="184"/>
    </row>
    <row r="4527" spans="1:15" s="176" customFormat="1" ht="15" x14ac:dyDescent="0.15">
      <c r="A4527" s="183" t="s">
        <v>20</v>
      </c>
      <c r="B4527" s="183" t="s">
        <v>54</v>
      </c>
      <c r="C4527" s="184"/>
      <c r="D4527" s="184"/>
      <c r="E4527" s="183" t="s">
        <v>28</v>
      </c>
      <c r="F4527" s="185">
        <v>45021</v>
      </c>
      <c r="G4527" s="183" t="s">
        <v>58</v>
      </c>
      <c r="H4527" s="186">
        <v>60000</v>
      </c>
      <c r="I4527" s="183" t="s">
        <v>19</v>
      </c>
      <c r="J4527" s="184"/>
      <c r="K4527" s="184"/>
      <c r="L4527" s="183">
        <v>2022</v>
      </c>
      <c r="M4527" s="184"/>
      <c r="N4527" s="183" t="s">
        <v>34</v>
      </c>
      <c r="O4527" s="184"/>
    </row>
    <row r="4528" spans="1:15" s="176" customFormat="1" ht="15" x14ac:dyDescent="0.15">
      <c r="A4528" s="183" t="s">
        <v>20</v>
      </c>
      <c r="B4528" s="183" t="s">
        <v>54</v>
      </c>
      <c r="C4528" s="184"/>
      <c r="D4528" s="184"/>
      <c r="E4528" s="183" t="s">
        <v>28</v>
      </c>
      <c r="F4528" s="185">
        <v>45023</v>
      </c>
      <c r="G4528" s="183" t="s">
        <v>58</v>
      </c>
      <c r="H4528" s="186">
        <v>200000</v>
      </c>
      <c r="I4528" s="183" t="s">
        <v>19</v>
      </c>
      <c r="J4528" s="184"/>
      <c r="K4528" s="184"/>
      <c r="L4528" s="183">
        <v>2022</v>
      </c>
      <c r="M4528" s="184"/>
      <c r="N4528" s="183" t="s">
        <v>34</v>
      </c>
      <c r="O4528" s="184"/>
    </row>
    <row r="4529" spans="1:15" s="176" customFormat="1" ht="15" x14ac:dyDescent="0.15">
      <c r="A4529" s="183" t="s">
        <v>20</v>
      </c>
      <c r="B4529" s="183" t="s">
        <v>54</v>
      </c>
      <c r="C4529" s="184"/>
      <c r="D4529" s="184"/>
      <c r="E4529" s="183" t="s">
        <v>28</v>
      </c>
      <c r="F4529" s="185">
        <v>45024</v>
      </c>
      <c r="G4529" s="183" t="s">
        <v>58</v>
      </c>
      <c r="H4529" s="186">
        <v>200000</v>
      </c>
      <c r="I4529" s="183" t="s">
        <v>19</v>
      </c>
      <c r="J4529" s="184"/>
      <c r="K4529" s="184"/>
      <c r="L4529" s="183">
        <v>2022</v>
      </c>
      <c r="M4529" s="184"/>
      <c r="N4529" s="183" t="s">
        <v>34</v>
      </c>
      <c r="O4529" s="184"/>
    </row>
    <row r="4530" spans="1:15" s="176" customFormat="1" ht="15" x14ac:dyDescent="0.15">
      <c r="A4530" s="183" t="s">
        <v>20</v>
      </c>
      <c r="B4530" s="183" t="s">
        <v>54</v>
      </c>
      <c r="C4530" s="184"/>
      <c r="D4530" s="184"/>
      <c r="E4530" s="183" t="s">
        <v>28</v>
      </c>
      <c r="F4530" s="185">
        <v>45026</v>
      </c>
      <c r="G4530" s="183" t="s">
        <v>58</v>
      </c>
      <c r="H4530" s="186">
        <v>80000</v>
      </c>
      <c r="I4530" s="183" t="s">
        <v>19</v>
      </c>
      <c r="J4530" s="184"/>
      <c r="K4530" s="184"/>
      <c r="L4530" s="183">
        <v>2022</v>
      </c>
      <c r="M4530" s="184"/>
      <c r="N4530" s="183" t="s">
        <v>34</v>
      </c>
      <c r="O4530" s="184"/>
    </row>
    <row r="4531" spans="1:15" s="176" customFormat="1" ht="15" x14ac:dyDescent="0.15">
      <c r="A4531" s="183" t="s">
        <v>20</v>
      </c>
      <c r="B4531" s="183" t="s">
        <v>54</v>
      </c>
      <c r="C4531" s="184"/>
      <c r="D4531" s="184"/>
      <c r="E4531" s="183" t="s">
        <v>28</v>
      </c>
      <c r="F4531" s="185">
        <v>45027</v>
      </c>
      <c r="G4531" s="183" t="s">
        <v>58</v>
      </c>
      <c r="H4531" s="186">
        <v>270000</v>
      </c>
      <c r="I4531" s="183" t="s">
        <v>19</v>
      </c>
      <c r="J4531" s="184"/>
      <c r="K4531" s="184"/>
      <c r="L4531" s="183">
        <v>2022</v>
      </c>
      <c r="M4531" s="184"/>
      <c r="N4531" s="183" t="s">
        <v>34</v>
      </c>
      <c r="O4531" s="184"/>
    </row>
    <row r="4532" spans="1:15" s="176" customFormat="1" ht="15" x14ac:dyDescent="0.15">
      <c r="A4532" s="183" t="s">
        <v>20</v>
      </c>
      <c r="B4532" s="183" t="s">
        <v>54</v>
      </c>
      <c r="C4532" s="184"/>
      <c r="D4532" s="184"/>
      <c r="E4532" s="183" t="s">
        <v>28</v>
      </c>
      <c r="F4532" s="185">
        <v>45028</v>
      </c>
      <c r="G4532" s="183" t="s">
        <v>58</v>
      </c>
      <c r="H4532" s="186">
        <v>160000</v>
      </c>
      <c r="I4532" s="183" t="s">
        <v>19</v>
      </c>
      <c r="J4532" s="184"/>
      <c r="K4532" s="184"/>
      <c r="L4532" s="183">
        <v>2022</v>
      </c>
      <c r="M4532" s="184"/>
      <c r="N4532" s="183" t="s">
        <v>34</v>
      </c>
      <c r="O4532" s="184"/>
    </row>
    <row r="4533" spans="1:15" s="176" customFormat="1" ht="15" x14ac:dyDescent="0.15">
      <c r="A4533" s="183" t="s">
        <v>20</v>
      </c>
      <c r="B4533" s="183" t="s">
        <v>54</v>
      </c>
      <c r="C4533" s="184"/>
      <c r="D4533" s="184"/>
      <c r="E4533" s="183" t="s">
        <v>28</v>
      </c>
      <c r="F4533" s="185">
        <v>45029</v>
      </c>
      <c r="G4533" s="183" t="s">
        <v>58</v>
      </c>
      <c r="H4533" s="186">
        <v>400000</v>
      </c>
      <c r="I4533" s="183" t="s">
        <v>19</v>
      </c>
      <c r="J4533" s="184"/>
      <c r="K4533" s="184"/>
      <c r="L4533" s="183">
        <v>2022</v>
      </c>
      <c r="M4533" s="184"/>
      <c r="N4533" s="183" t="s">
        <v>34</v>
      </c>
      <c r="O4533" s="184"/>
    </row>
    <row r="4534" spans="1:15" s="176" customFormat="1" ht="15" x14ac:dyDescent="0.15">
      <c r="A4534" s="183" t="s">
        <v>20</v>
      </c>
      <c r="B4534" s="183" t="s">
        <v>54</v>
      </c>
      <c r="C4534" s="184"/>
      <c r="D4534" s="184"/>
      <c r="E4534" s="183" t="s">
        <v>28</v>
      </c>
      <c r="F4534" s="185">
        <v>45030</v>
      </c>
      <c r="G4534" s="183" t="s">
        <v>58</v>
      </c>
      <c r="H4534" s="186">
        <v>390000</v>
      </c>
      <c r="I4534" s="183" t="s">
        <v>19</v>
      </c>
      <c r="J4534" s="184"/>
      <c r="K4534" s="184"/>
      <c r="L4534" s="183">
        <v>2022</v>
      </c>
      <c r="M4534" s="184"/>
      <c r="N4534" s="183" t="s">
        <v>34</v>
      </c>
      <c r="O4534" s="184"/>
    </row>
    <row r="4535" spans="1:15" s="176" customFormat="1" ht="15" x14ac:dyDescent="0.15">
      <c r="A4535" s="183" t="s">
        <v>20</v>
      </c>
      <c r="B4535" s="183" t="s">
        <v>54</v>
      </c>
      <c r="C4535" s="184"/>
      <c r="D4535" s="184"/>
      <c r="E4535" s="183" t="s">
        <v>28</v>
      </c>
      <c r="F4535" s="185">
        <v>45031</v>
      </c>
      <c r="G4535" s="183" t="s">
        <v>58</v>
      </c>
      <c r="H4535" s="186">
        <v>160000</v>
      </c>
      <c r="I4535" s="183" t="s">
        <v>19</v>
      </c>
      <c r="J4535" s="184"/>
      <c r="K4535" s="184"/>
      <c r="L4535" s="183">
        <v>2022</v>
      </c>
      <c r="M4535" s="184"/>
      <c r="N4535" s="183" t="s">
        <v>34</v>
      </c>
      <c r="O4535" s="184"/>
    </row>
    <row r="4536" spans="1:15" s="176" customFormat="1" ht="15" x14ac:dyDescent="0.15">
      <c r="A4536" s="183" t="s">
        <v>20</v>
      </c>
      <c r="B4536" s="183" t="s">
        <v>54</v>
      </c>
      <c r="C4536" s="184"/>
      <c r="D4536" s="184"/>
      <c r="E4536" s="183" t="s">
        <v>28</v>
      </c>
      <c r="F4536" s="185">
        <v>45033</v>
      </c>
      <c r="G4536" s="183" t="s">
        <v>58</v>
      </c>
      <c r="H4536" s="186">
        <v>200000</v>
      </c>
      <c r="I4536" s="183" t="s">
        <v>19</v>
      </c>
      <c r="J4536" s="184"/>
      <c r="K4536" s="184"/>
      <c r="L4536" s="183">
        <v>2022</v>
      </c>
      <c r="M4536" s="184"/>
      <c r="N4536" s="183" t="s">
        <v>34</v>
      </c>
      <c r="O4536" s="183" t="s">
        <v>587</v>
      </c>
    </row>
    <row r="4537" spans="1:15" s="176" customFormat="1" ht="15" x14ac:dyDescent="0.15">
      <c r="A4537" s="183" t="s">
        <v>20</v>
      </c>
      <c r="B4537" s="183" t="s">
        <v>54</v>
      </c>
      <c r="C4537" s="184"/>
      <c r="D4537" s="184"/>
      <c r="E4537" s="183" t="s">
        <v>28</v>
      </c>
      <c r="F4537" s="185">
        <v>45034</v>
      </c>
      <c r="G4537" s="183" t="s">
        <v>58</v>
      </c>
      <c r="H4537" s="186">
        <v>440000</v>
      </c>
      <c r="I4537" s="183" t="s">
        <v>19</v>
      </c>
      <c r="J4537" s="184"/>
      <c r="K4537" s="184"/>
      <c r="L4537" s="183">
        <v>2022</v>
      </c>
      <c r="M4537" s="184"/>
      <c r="N4537" s="183" t="s">
        <v>34</v>
      </c>
      <c r="O4537" s="184"/>
    </row>
    <row r="4538" spans="1:15" s="176" customFormat="1" ht="15" x14ac:dyDescent="0.15">
      <c r="A4538" s="183" t="s">
        <v>20</v>
      </c>
      <c r="B4538" s="183" t="s">
        <v>54</v>
      </c>
      <c r="C4538" s="184"/>
      <c r="D4538" s="184"/>
      <c r="E4538" s="183" t="s">
        <v>28</v>
      </c>
      <c r="F4538" s="185">
        <v>45035</v>
      </c>
      <c r="G4538" s="183" t="s">
        <v>58</v>
      </c>
      <c r="H4538" s="186">
        <v>410000</v>
      </c>
      <c r="I4538" s="183" t="s">
        <v>19</v>
      </c>
      <c r="J4538" s="184"/>
      <c r="K4538" s="184"/>
      <c r="L4538" s="183">
        <v>2022</v>
      </c>
      <c r="M4538" s="184"/>
      <c r="N4538" s="183" t="s">
        <v>34</v>
      </c>
      <c r="O4538" s="184"/>
    </row>
    <row r="4539" spans="1:15" s="176" customFormat="1" ht="15" x14ac:dyDescent="0.15">
      <c r="A4539" s="183" t="s">
        <v>20</v>
      </c>
      <c r="B4539" s="183" t="s">
        <v>54</v>
      </c>
      <c r="C4539" s="184"/>
      <c r="D4539" s="184"/>
      <c r="E4539" s="183" t="s">
        <v>28</v>
      </c>
      <c r="F4539" s="185">
        <v>45036</v>
      </c>
      <c r="G4539" s="183" t="s">
        <v>58</v>
      </c>
      <c r="H4539" s="186">
        <v>450000</v>
      </c>
      <c r="I4539" s="183" t="s">
        <v>19</v>
      </c>
      <c r="J4539" s="184"/>
      <c r="K4539" s="184"/>
      <c r="L4539" s="183">
        <v>2022</v>
      </c>
      <c r="M4539" s="184"/>
      <c r="N4539" s="183" t="s">
        <v>34</v>
      </c>
      <c r="O4539" s="184"/>
    </row>
    <row r="4540" spans="1:15" s="176" customFormat="1" ht="15" x14ac:dyDescent="0.15">
      <c r="A4540" s="183" t="s">
        <v>20</v>
      </c>
      <c r="B4540" s="183" t="s">
        <v>54</v>
      </c>
      <c r="C4540" s="184"/>
      <c r="D4540" s="184"/>
      <c r="E4540" s="183" t="s">
        <v>28</v>
      </c>
      <c r="F4540" s="185">
        <v>45037</v>
      </c>
      <c r="G4540" s="183" t="s">
        <v>58</v>
      </c>
      <c r="H4540" s="186">
        <v>220000</v>
      </c>
      <c r="I4540" s="183" t="s">
        <v>19</v>
      </c>
      <c r="J4540" s="184"/>
      <c r="K4540" s="184"/>
      <c r="L4540" s="183">
        <v>2022</v>
      </c>
      <c r="M4540" s="184"/>
      <c r="N4540" s="183" t="s">
        <v>34</v>
      </c>
      <c r="O4540" s="184"/>
    </row>
    <row r="4541" spans="1:15" s="176" customFormat="1" ht="15" x14ac:dyDescent="0.15">
      <c r="A4541" s="183" t="s">
        <v>20</v>
      </c>
      <c r="B4541" s="183" t="s">
        <v>54</v>
      </c>
      <c r="C4541" s="184"/>
      <c r="D4541" s="184"/>
      <c r="E4541" s="183" t="s">
        <v>28</v>
      </c>
      <c r="F4541" s="185">
        <v>45038</v>
      </c>
      <c r="G4541" s="183" t="s">
        <v>58</v>
      </c>
      <c r="H4541" s="186">
        <v>470000</v>
      </c>
      <c r="I4541" s="183" t="s">
        <v>19</v>
      </c>
      <c r="J4541" s="184"/>
      <c r="K4541" s="184"/>
      <c r="L4541" s="183">
        <v>2022</v>
      </c>
      <c r="M4541" s="184"/>
      <c r="N4541" s="183" t="s">
        <v>34</v>
      </c>
      <c r="O4541" s="184"/>
    </row>
    <row r="4542" spans="1:15" s="176" customFormat="1" ht="15" x14ac:dyDescent="0.15">
      <c r="A4542" s="183" t="s">
        <v>20</v>
      </c>
      <c r="B4542" s="183" t="s">
        <v>54</v>
      </c>
      <c r="C4542" s="184"/>
      <c r="D4542" s="184"/>
      <c r="E4542" s="183" t="s">
        <v>28</v>
      </c>
      <c r="F4542" s="185">
        <v>45039</v>
      </c>
      <c r="G4542" s="183" t="s">
        <v>58</v>
      </c>
      <c r="H4542" s="186">
        <v>240000</v>
      </c>
      <c r="I4542" s="183" t="s">
        <v>19</v>
      </c>
      <c r="J4542" s="184"/>
      <c r="K4542" s="184"/>
      <c r="L4542" s="183">
        <v>2022</v>
      </c>
      <c r="M4542" s="184"/>
      <c r="N4542" s="183" t="s">
        <v>34</v>
      </c>
      <c r="O4542" s="184"/>
    </row>
    <row r="4543" spans="1:15" s="176" customFormat="1" ht="15" x14ac:dyDescent="0.15">
      <c r="A4543" s="183" t="s">
        <v>20</v>
      </c>
      <c r="B4543" s="183" t="s">
        <v>54</v>
      </c>
      <c r="C4543" s="184"/>
      <c r="D4543" s="184"/>
      <c r="E4543" s="183" t="s">
        <v>28</v>
      </c>
      <c r="F4543" s="185">
        <v>45040</v>
      </c>
      <c r="G4543" s="183" t="s">
        <v>58</v>
      </c>
      <c r="H4543" s="186">
        <v>520000</v>
      </c>
      <c r="I4543" s="183" t="s">
        <v>19</v>
      </c>
      <c r="J4543" s="184"/>
      <c r="K4543" s="184"/>
      <c r="L4543" s="183">
        <v>2022</v>
      </c>
      <c r="M4543" s="184"/>
      <c r="N4543" s="183" t="s">
        <v>34</v>
      </c>
      <c r="O4543" s="184"/>
    </row>
    <row r="4544" spans="1:15" s="176" customFormat="1" ht="15" x14ac:dyDescent="0.15">
      <c r="A4544" s="183" t="s">
        <v>20</v>
      </c>
      <c r="B4544" s="183" t="s">
        <v>54</v>
      </c>
      <c r="C4544" s="184"/>
      <c r="D4544" s="184"/>
      <c r="E4544" s="183" t="s">
        <v>28</v>
      </c>
      <c r="F4544" s="185">
        <v>45041</v>
      </c>
      <c r="G4544" s="183" t="s">
        <v>58</v>
      </c>
      <c r="H4544" s="186">
        <v>50000</v>
      </c>
      <c r="I4544" s="183" t="s">
        <v>19</v>
      </c>
      <c r="J4544" s="184"/>
      <c r="K4544" s="184"/>
      <c r="L4544" s="183">
        <v>2022</v>
      </c>
      <c r="M4544" s="184"/>
      <c r="N4544" s="183" t="s">
        <v>34</v>
      </c>
      <c r="O4544" s="184"/>
    </row>
    <row r="4545" spans="1:15" s="176" customFormat="1" ht="15" x14ac:dyDescent="0.15">
      <c r="A4545" s="183" t="s">
        <v>20</v>
      </c>
      <c r="B4545" s="183" t="s">
        <v>54</v>
      </c>
      <c r="C4545" s="184"/>
      <c r="D4545" s="184"/>
      <c r="E4545" s="183" t="s">
        <v>28</v>
      </c>
      <c r="F4545" s="185">
        <v>45042</v>
      </c>
      <c r="G4545" s="183" t="s">
        <v>58</v>
      </c>
      <c r="H4545" s="186">
        <v>300000</v>
      </c>
      <c r="I4545" s="183" t="s">
        <v>19</v>
      </c>
      <c r="J4545" s="184"/>
      <c r="K4545" s="184"/>
      <c r="L4545" s="183">
        <v>2022</v>
      </c>
      <c r="M4545" s="184"/>
      <c r="N4545" s="183" t="s">
        <v>34</v>
      </c>
      <c r="O4545" s="184"/>
    </row>
    <row r="4546" spans="1:15" s="176" customFormat="1" ht="15" x14ac:dyDescent="0.15">
      <c r="A4546" s="183" t="s">
        <v>20</v>
      </c>
      <c r="B4546" s="183" t="s">
        <v>54</v>
      </c>
      <c r="C4546" s="184"/>
      <c r="D4546" s="184"/>
      <c r="E4546" s="183" t="s">
        <v>28</v>
      </c>
      <c r="F4546" s="185">
        <v>45043</v>
      </c>
      <c r="G4546" s="183" t="s">
        <v>58</v>
      </c>
      <c r="H4546" s="186">
        <v>200000</v>
      </c>
      <c r="I4546" s="183" t="s">
        <v>19</v>
      </c>
      <c r="J4546" s="184"/>
      <c r="K4546" s="184"/>
      <c r="L4546" s="183">
        <v>2022</v>
      </c>
      <c r="M4546" s="184"/>
      <c r="N4546" s="183" t="s">
        <v>34</v>
      </c>
      <c r="O4546" s="184"/>
    </row>
    <row r="4547" spans="1:15" s="176" customFormat="1" ht="15" x14ac:dyDescent="0.15">
      <c r="A4547" s="183" t="s">
        <v>20</v>
      </c>
      <c r="B4547" s="183" t="s">
        <v>54</v>
      </c>
      <c r="C4547" s="184"/>
      <c r="D4547" s="184"/>
      <c r="E4547" s="183" t="s">
        <v>28</v>
      </c>
      <c r="F4547" s="185">
        <v>45044</v>
      </c>
      <c r="G4547" s="183" t="s">
        <v>58</v>
      </c>
      <c r="H4547" s="186">
        <v>190000</v>
      </c>
      <c r="I4547" s="183" t="s">
        <v>19</v>
      </c>
      <c r="J4547" s="184"/>
      <c r="K4547" s="184"/>
      <c r="L4547" s="183">
        <v>2022</v>
      </c>
      <c r="M4547" s="184"/>
      <c r="N4547" s="183" t="s">
        <v>34</v>
      </c>
      <c r="O4547" s="184"/>
    </row>
    <row r="4548" spans="1:15" s="176" customFormat="1" ht="15" x14ac:dyDescent="0.15">
      <c r="A4548" s="183" t="s">
        <v>20</v>
      </c>
      <c r="B4548" s="183" t="s">
        <v>54</v>
      </c>
      <c r="C4548" s="184"/>
      <c r="D4548" s="184"/>
      <c r="E4548" s="183" t="s">
        <v>28</v>
      </c>
      <c r="F4548" s="185">
        <v>45045</v>
      </c>
      <c r="G4548" s="183" t="s">
        <v>58</v>
      </c>
      <c r="H4548" s="186">
        <v>190000</v>
      </c>
      <c r="I4548" s="183" t="s">
        <v>19</v>
      </c>
      <c r="J4548" s="184"/>
      <c r="K4548" s="184"/>
      <c r="L4548" s="183">
        <v>2022</v>
      </c>
      <c r="M4548" s="184"/>
      <c r="N4548" s="183" t="s">
        <v>34</v>
      </c>
      <c r="O4548" s="184"/>
    </row>
    <row r="4549" spans="1:15" s="176" customFormat="1" ht="15" x14ac:dyDescent="0.15">
      <c r="A4549" s="183" t="s">
        <v>20</v>
      </c>
      <c r="B4549" s="183" t="s">
        <v>54</v>
      </c>
      <c r="C4549" s="184"/>
      <c r="D4549" s="184"/>
      <c r="E4549" s="183" t="s">
        <v>28</v>
      </c>
      <c r="F4549" s="185">
        <v>45047</v>
      </c>
      <c r="G4549" s="183" t="s">
        <v>58</v>
      </c>
      <c r="H4549" s="186">
        <v>230000</v>
      </c>
      <c r="I4549" s="183" t="s">
        <v>19</v>
      </c>
      <c r="J4549" s="184"/>
      <c r="K4549" s="184"/>
      <c r="L4549" s="183">
        <v>2022</v>
      </c>
      <c r="M4549" s="184"/>
      <c r="N4549" s="183" t="s">
        <v>34</v>
      </c>
      <c r="O4549" s="184"/>
    </row>
    <row r="4550" spans="1:15" s="176" customFormat="1" ht="15" x14ac:dyDescent="0.15">
      <c r="A4550" s="183" t="s">
        <v>20</v>
      </c>
      <c r="B4550" s="183" t="s">
        <v>54</v>
      </c>
      <c r="C4550" s="184"/>
      <c r="D4550" s="184"/>
      <c r="E4550" s="183" t="s">
        <v>28</v>
      </c>
      <c r="F4550" s="185">
        <v>45048</v>
      </c>
      <c r="G4550" s="183" t="s">
        <v>58</v>
      </c>
      <c r="H4550" s="186">
        <v>290000</v>
      </c>
      <c r="I4550" s="183" t="s">
        <v>19</v>
      </c>
      <c r="J4550" s="184"/>
      <c r="K4550" s="184"/>
      <c r="L4550" s="183">
        <v>2022</v>
      </c>
      <c r="M4550" s="184"/>
      <c r="N4550" s="183" t="s">
        <v>34</v>
      </c>
      <c r="O4550" s="184"/>
    </row>
    <row r="4551" spans="1:15" s="176" customFormat="1" ht="15" x14ac:dyDescent="0.15">
      <c r="A4551" s="183" t="s">
        <v>20</v>
      </c>
      <c r="B4551" s="183" t="s">
        <v>54</v>
      </c>
      <c r="C4551" s="184"/>
      <c r="D4551" s="184"/>
      <c r="E4551" s="183" t="s">
        <v>28</v>
      </c>
      <c r="F4551" s="185">
        <v>45049</v>
      </c>
      <c r="G4551" s="183" t="s">
        <v>58</v>
      </c>
      <c r="H4551" s="186">
        <v>360000</v>
      </c>
      <c r="I4551" s="183" t="s">
        <v>19</v>
      </c>
      <c r="J4551" s="184"/>
      <c r="K4551" s="184"/>
      <c r="L4551" s="183">
        <v>2022</v>
      </c>
      <c r="M4551" s="184"/>
      <c r="N4551" s="183" t="s">
        <v>34</v>
      </c>
      <c r="O4551" s="184"/>
    </row>
    <row r="4552" spans="1:15" s="176" customFormat="1" ht="15" x14ac:dyDescent="0.15">
      <c r="A4552" s="183" t="s">
        <v>20</v>
      </c>
      <c r="B4552" s="183" t="s">
        <v>54</v>
      </c>
      <c r="C4552" s="184"/>
      <c r="D4552" s="184"/>
      <c r="E4552" s="183" t="s">
        <v>28</v>
      </c>
      <c r="F4552" s="185">
        <v>45050</v>
      </c>
      <c r="G4552" s="183" t="s">
        <v>58</v>
      </c>
      <c r="H4552" s="186">
        <v>170000</v>
      </c>
      <c r="I4552" s="183" t="s">
        <v>19</v>
      </c>
      <c r="J4552" s="184"/>
      <c r="K4552" s="184"/>
      <c r="L4552" s="183">
        <v>2022</v>
      </c>
      <c r="M4552" s="184"/>
      <c r="N4552" s="183" t="s">
        <v>34</v>
      </c>
      <c r="O4552" s="184"/>
    </row>
    <row r="4553" spans="1:15" s="176" customFormat="1" ht="15" x14ac:dyDescent="0.15">
      <c r="A4553" s="183" t="s">
        <v>20</v>
      </c>
      <c r="B4553" s="183" t="s">
        <v>54</v>
      </c>
      <c r="C4553" s="184"/>
      <c r="D4553" s="184"/>
      <c r="E4553" s="183" t="s">
        <v>28</v>
      </c>
      <c r="F4553" s="185">
        <v>45051</v>
      </c>
      <c r="G4553" s="183" t="s">
        <v>58</v>
      </c>
      <c r="H4553" s="186">
        <v>90000</v>
      </c>
      <c r="I4553" s="183" t="s">
        <v>19</v>
      </c>
      <c r="J4553" s="184"/>
      <c r="K4553" s="184"/>
      <c r="L4553" s="183">
        <v>2022</v>
      </c>
      <c r="M4553" s="184"/>
      <c r="N4553" s="183" t="s">
        <v>34</v>
      </c>
      <c r="O4553" s="184"/>
    </row>
    <row r="4554" spans="1:15" s="176" customFormat="1" ht="15" x14ac:dyDescent="0.15">
      <c r="A4554" s="183" t="s">
        <v>20</v>
      </c>
      <c r="B4554" s="183" t="s">
        <v>54</v>
      </c>
      <c r="C4554" s="184"/>
      <c r="D4554" s="184"/>
      <c r="E4554" s="183" t="s">
        <v>28</v>
      </c>
      <c r="F4554" s="185">
        <v>45052</v>
      </c>
      <c r="G4554" s="183" t="s">
        <v>58</v>
      </c>
      <c r="H4554" s="186">
        <v>360000</v>
      </c>
      <c r="I4554" s="183" t="s">
        <v>19</v>
      </c>
      <c r="J4554" s="184"/>
      <c r="K4554" s="184"/>
      <c r="L4554" s="183">
        <v>2022</v>
      </c>
      <c r="M4554" s="184"/>
      <c r="N4554" s="183" t="s">
        <v>34</v>
      </c>
      <c r="O4554" s="184"/>
    </row>
    <row r="4555" spans="1:15" s="176" customFormat="1" ht="15" x14ac:dyDescent="0.15">
      <c r="A4555" s="183" t="s">
        <v>20</v>
      </c>
      <c r="B4555" s="183" t="s">
        <v>54</v>
      </c>
      <c r="C4555" s="184"/>
      <c r="D4555" s="184"/>
      <c r="E4555" s="183" t="s">
        <v>28</v>
      </c>
      <c r="F4555" s="185">
        <v>45053</v>
      </c>
      <c r="G4555" s="183" t="s">
        <v>58</v>
      </c>
      <c r="H4555" s="186">
        <v>0</v>
      </c>
      <c r="I4555" s="183" t="s">
        <v>19</v>
      </c>
      <c r="J4555" s="184"/>
      <c r="K4555" s="184"/>
      <c r="L4555" s="183">
        <v>2022</v>
      </c>
      <c r="M4555" s="184"/>
      <c r="N4555" s="183" t="s">
        <v>34</v>
      </c>
      <c r="O4555" s="184"/>
    </row>
    <row r="4556" spans="1:15" s="176" customFormat="1" ht="15" x14ac:dyDescent="0.15">
      <c r="A4556" s="183" t="s">
        <v>20</v>
      </c>
      <c r="B4556" s="183" t="s">
        <v>54</v>
      </c>
      <c r="C4556" s="184"/>
      <c r="D4556" s="184"/>
      <c r="E4556" s="183" t="s">
        <v>28</v>
      </c>
      <c r="F4556" s="185">
        <v>45054</v>
      </c>
      <c r="G4556" s="183" t="s">
        <v>58</v>
      </c>
      <c r="H4556" s="186">
        <v>360000</v>
      </c>
      <c r="I4556" s="183" t="s">
        <v>19</v>
      </c>
      <c r="J4556" s="184"/>
      <c r="K4556" s="184"/>
      <c r="L4556" s="183">
        <v>2022</v>
      </c>
      <c r="M4556" s="184"/>
      <c r="N4556" s="183" t="s">
        <v>34</v>
      </c>
      <c r="O4556" s="184"/>
    </row>
    <row r="4557" spans="1:15" s="176" customFormat="1" ht="15" x14ac:dyDescent="0.15">
      <c r="A4557" s="183" t="s">
        <v>20</v>
      </c>
      <c r="B4557" s="183" t="s">
        <v>54</v>
      </c>
      <c r="C4557" s="184"/>
      <c r="D4557" s="184"/>
      <c r="E4557" s="183" t="s">
        <v>28</v>
      </c>
      <c r="F4557" s="185">
        <v>45055</v>
      </c>
      <c r="G4557" s="183" t="s">
        <v>58</v>
      </c>
      <c r="H4557" s="186">
        <v>390000</v>
      </c>
      <c r="I4557" s="183" t="s">
        <v>19</v>
      </c>
      <c r="J4557" s="184"/>
      <c r="K4557" s="184"/>
      <c r="L4557" s="183">
        <v>2022</v>
      </c>
      <c r="M4557" s="184"/>
      <c r="N4557" s="183" t="s">
        <v>34</v>
      </c>
      <c r="O4557" s="184"/>
    </row>
    <row r="4558" spans="1:15" s="176" customFormat="1" ht="15" x14ac:dyDescent="0.15">
      <c r="A4558" s="183" t="s">
        <v>20</v>
      </c>
      <c r="B4558" s="183" t="s">
        <v>54</v>
      </c>
      <c r="C4558" s="184"/>
      <c r="D4558" s="184"/>
      <c r="E4558" s="183" t="s">
        <v>28</v>
      </c>
      <c r="F4558" s="185">
        <v>45056</v>
      </c>
      <c r="G4558" s="183" t="s">
        <v>58</v>
      </c>
      <c r="H4558" s="186">
        <v>330000</v>
      </c>
      <c r="I4558" s="183" t="s">
        <v>19</v>
      </c>
      <c r="J4558" s="184"/>
      <c r="K4558" s="184"/>
      <c r="L4558" s="183">
        <v>2022</v>
      </c>
      <c r="M4558" s="184"/>
      <c r="N4558" s="183" t="s">
        <v>34</v>
      </c>
      <c r="O4558" s="184"/>
    </row>
    <row r="4559" spans="1:15" s="176" customFormat="1" ht="15" x14ac:dyDescent="0.15">
      <c r="A4559" s="183" t="s">
        <v>20</v>
      </c>
      <c r="B4559" s="183" t="s">
        <v>54</v>
      </c>
      <c r="C4559" s="184"/>
      <c r="D4559" s="184"/>
      <c r="E4559" s="183" t="s">
        <v>28</v>
      </c>
      <c r="F4559" s="185">
        <v>45057</v>
      </c>
      <c r="G4559" s="183" t="s">
        <v>58</v>
      </c>
      <c r="H4559" s="186">
        <v>150000</v>
      </c>
      <c r="I4559" s="183" t="s">
        <v>19</v>
      </c>
      <c r="J4559" s="184"/>
      <c r="K4559" s="184"/>
      <c r="L4559" s="183">
        <v>2022</v>
      </c>
      <c r="M4559" s="184"/>
      <c r="N4559" s="183" t="s">
        <v>34</v>
      </c>
      <c r="O4559" s="184"/>
    </row>
    <row r="4560" spans="1:15" s="176" customFormat="1" ht="15" x14ac:dyDescent="0.15">
      <c r="A4560" s="183" t="s">
        <v>20</v>
      </c>
      <c r="B4560" s="183" t="s">
        <v>54</v>
      </c>
      <c r="C4560" s="184"/>
      <c r="D4560" s="184"/>
      <c r="E4560" s="183" t="s">
        <v>28</v>
      </c>
      <c r="F4560" s="185">
        <v>45058</v>
      </c>
      <c r="G4560" s="183" t="s">
        <v>58</v>
      </c>
      <c r="H4560" s="186">
        <v>220000</v>
      </c>
      <c r="I4560" s="183" t="s">
        <v>19</v>
      </c>
      <c r="J4560" s="184"/>
      <c r="K4560" s="184"/>
      <c r="L4560" s="183">
        <v>2022</v>
      </c>
      <c r="M4560" s="184"/>
      <c r="N4560" s="183" t="s">
        <v>34</v>
      </c>
      <c r="O4560" s="184"/>
    </row>
    <row r="4561" spans="1:15" s="176" customFormat="1" ht="15" x14ac:dyDescent="0.15">
      <c r="A4561" s="183" t="s">
        <v>20</v>
      </c>
      <c r="B4561" s="183" t="s">
        <v>54</v>
      </c>
      <c r="C4561" s="184"/>
      <c r="D4561" s="184"/>
      <c r="E4561" s="183" t="s">
        <v>28</v>
      </c>
      <c r="F4561" s="185">
        <v>45059</v>
      </c>
      <c r="G4561" s="183" t="s">
        <v>58</v>
      </c>
      <c r="H4561" s="186">
        <v>250000</v>
      </c>
      <c r="I4561" s="183" t="s">
        <v>19</v>
      </c>
      <c r="J4561" s="184"/>
      <c r="K4561" s="184"/>
      <c r="L4561" s="183">
        <v>2022</v>
      </c>
      <c r="M4561" s="184"/>
      <c r="N4561" s="183" t="s">
        <v>34</v>
      </c>
      <c r="O4561" s="184"/>
    </row>
    <row r="4562" spans="1:15" s="176" customFormat="1" ht="15" x14ac:dyDescent="0.15">
      <c r="A4562" s="183" t="s">
        <v>20</v>
      </c>
      <c r="B4562" s="183" t="s">
        <v>54</v>
      </c>
      <c r="C4562" s="184"/>
      <c r="D4562" s="184"/>
      <c r="E4562" s="183" t="s">
        <v>28</v>
      </c>
      <c r="F4562" s="185">
        <v>45061</v>
      </c>
      <c r="G4562" s="183" t="s">
        <v>58</v>
      </c>
      <c r="H4562" s="186">
        <v>360000</v>
      </c>
      <c r="I4562" s="183" t="s">
        <v>19</v>
      </c>
      <c r="J4562" s="184"/>
      <c r="K4562" s="184"/>
      <c r="L4562" s="183">
        <v>2022</v>
      </c>
      <c r="M4562" s="184"/>
      <c r="N4562" s="183" t="s">
        <v>34</v>
      </c>
      <c r="O4562" s="184"/>
    </row>
    <row r="4563" spans="1:15" s="176" customFormat="1" ht="15" x14ac:dyDescent="0.15">
      <c r="A4563" s="183" t="s">
        <v>20</v>
      </c>
      <c r="B4563" s="183" t="s">
        <v>54</v>
      </c>
      <c r="C4563" s="184"/>
      <c r="D4563" s="184"/>
      <c r="E4563" s="183" t="s">
        <v>28</v>
      </c>
      <c r="F4563" s="185">
        <v>45062</v>
      </c>
      <c r="G4563" s="183" t="s">
        <v>58</v>
      </c>
      <c r="H4563" s="186">
        <v>270000</v>
      </c>
      <c r="I4563" s="183" t="s">
        <v>19</v>
      </c>
      <c r="J4563" s="184"/>
      <c r="K4563" s="184"/>
      <c r="L4563" s="183">
        <v>2022</v>
      </c>
      <c r="M4563" s="184"/>
      <c r="N4563" s="183" t="s">
        <v>34</v>
      </c>
      <c r="O4563" s="184"/>
    </row>
    <row r="4564" spans="1:15" s="176" customFormat="1" ht="15" x14ac:dyDescent="0.15">
      <c r="A4564" s="183" t="s">
        <v>20</v>
      </c>
      <c r="B4564" s="183" t="s">
        <v>54</v>
      </c>
      <c r="C4564" s="184"/>
      <c r="D4564" s="184"/>
      <c r="E4564" s="183" t="s">
        <v>28</v>
      </c>
      <c r="F4564" s="185">
        <v>45063</v>
      </c>
      <c r="G4564" s="183" t="s">
        <v>58</v>
      </c>
      <c r="H4564" s="186">
        <v>310000</v>
      </c>
      <c r="I4564" s="183" t="s">
        <v>19</v>
      </c>
      <c r="J4564" s="184"/>
      <c r="K4564" s="184"/>
      <c r="L4564" s="183">
        <v>2022</v>
      </c>
      <c r="M4564" s="184"/>
      <c r="N4564" s="183" t="s">
        <v>34</v>
      </c>
      <c r="O4564" s="184"/>
    </row>
    <row r="4565" spans="1:15" s="176" customFormat="1" ht="15" x14ac:dyDescent="0.15">
      <c r="A4565" s="183" t="s">
        <v>20</v>
      </c>
      <c r="B4565" s="183" t="s">
        <v>54</v>
      </c>
      <c r="C4565" s="184"/>
      <c r="D4565" s="184"/>
      <c r="E4565" s="183" t="s">
        <v>28</v>
      </c>
      <c r="F4565" s="185">
        <v>45064</v>
      </c>
      <c r="G4565" s="183" t="s">
        <v>58</v>
      </c>
      <c r="H4565" s="186">
        <v>210000</v>
      </c>
      <c r="I4565" s="183" t="s">
        <v>19</v>
      </c>
      <c r="J4565" s="184"/>
      <c r="K4565" s="184"/>
      <c r="L4565" s="183">
        <v>2022</v>
      </c>
      <c r="M4565" s="184"/>
      <c r="N4565" s="183" t="s">
        <v>34</v>
      </c>
      <c r="O4565" s="184"/>
    </row>
    <row r="4566" spans="1:15" s="176" customFormat="1" ht="15" x14ac:dyDescent="0.15">
      <c r="A4566" s="183" t="s">
        <v>20</v>
      </c>
      <c r="B4566" s="183" t="s">
        <v>54</v>
      </c>
      <c r="C4566" s="184"/>
      <c r="D4566" s="184"/>
      <c r="E4566" s="183" t="s">
        <v>28</v>
      </c>
      <c r="F4566" s="185">
        <v>45065</v>
      </c>
      <c r="G4566" s="183" t="s">
        <v>58</v>
      </c>
      <c r="H4566" s="186">
        <v>280000</v>
      </c>
      <c r="I4566" s="183" t="s">
        <v>19</v>
      </c>
      <c r="J4566" s="184"/>
      <c r="K4566" s="184"/>
      <c r="L4566" s="183">
        <v>2022</v>
      </c>
      <c r="M4566" s="184"/>
      <c r="N4566" s="183" t="s">
        <v>34</v>
      </c>
      <c r="O4566" s="184"/>
    </row>
    <row r="4567" spans="1:15" s="176" customFormat="1" ht="15" x14ac:dyDescent="0.15">
      <c r="A4567" s="183" t="s">
        <v>20</v>
      </c>
      <c r="B4567" s="183" t="s">
        <v>54</v>
      </c>
      <c r="C4567" s="184"/>
      <c r="D4567" s="184"/>
      <c r="E4567" s="183" t="s">
        <v>28</v>
      </c>
      <c r="F4567" s="185">
        <v>45066</v>
      </c>
      <c r="G4567" s="183" t="s">
        <v>58</v>
      </c>
      <c r="H4567" s="186">
        <v>370000</v>
      </c>
      <c r="I4567" s="183" t="s">
        <v>19</v>
      </c>
      <c r="J4567" s="184"/>
      <c r="K4567" s="184"/>
      <c r="L4567" s="183">
        <v>2022</v>
      </c>
      <c r="M4567" s="184"/>
      <c r="N4567" s="183" t="s">
        <v>34</v>
      </c>
      <c r="O4567" s="184"/>
    </row>
    <row r="4568" spans="1:15" s="176" customFormat="1" ht="15" x14ac:dyDescent="0.15">
      <c r="A4568" s="183" t="s">
        <v>20</v>
      </c>
      <c r="B4568" s="183" t="s">
        <v>54</v>
      </c>
      <c r="C4568" s="184"/>
      <c r="D4568" s="184"/>
      <c r="E4568" s="183" t="s">
        <v>28</v>
      </c>
      <c r="F4568" s="185">
        <v>45067</v>
      </c>
      <c r="G4568" s="183" t="s">
        <v>58</v>
      </c>
      <c r="H4568" s="186">
        <v>230000</v>
      </c>
      <c r="I4568" s="183" t="s">
        <v>19</v>
      </c>
      <c r="J4568" s="184"/>
      <c r="K4568" s="184"/>
      <c r="L4568" s="183">
        <v>2022</v>
      </c>
      <c r="M4568" s="184"/>
      <c r="N4568" s="183" t="s">
        <v>34</v>
      </c>
      <c r="O4568" s="184"/>
    </row>
    <row r="4569" spans="1:15" s="176" customFormat="1" ht="15" x14ac:dyDescent="0.15">
      <c r="A4569" s="183" t="s">
        <v>20</v>
      </c>
      <c r="B4569" s="183" t="s">
        <v>54</v>
      </c>
      <c r="C4569" s="184"/>
      <c r="D4569" s="184"/>
      <c r="E4569" s="183" t="s">
        <v>28</v>
      </c>
      <c r="F4569" s="185">
        <v>45068</v>
      </c>
      <c r="G4569" s="183" t="s">
        <v>58</v>
      </c>
      <c r="H4569" s="186">
        <v>350000</v>
      </c>
      <c r="I4569" s="183" t="s">
        <v>19</v>
      </c>
      <c r="J4569" s="184"/>
      <c r="K4569" s="184"/>
      <c r="L4569" s="183">
        <v>2022</v>
      </c>
      <c r="M4569" s="184"/>
      <c r="N4569" s="183" t="s">
        <v>34</v>
      </c>
      <c r="O4569" s="184"/>
    </row>
    <row r="4570" spans="1:15" s="176" customFormat="1" ht="15" x14ac:dyDescent="0.15">
      <c r="A4570" s="183" t="s">
        <v>20</v>
      </c>
      <c r="B4570" s="183" t="s">
        <v>54</v>
      </c>
      <c r="C4570" s="184"/>
      <c r="D4570" s="184"/>
      <c r="E4570" s="183" t="s">
        <v>28</v>
      </c>
      <c r="F4570" s="185">
        <v>45069</v>
      </c>
      <c r="G4570" s="183" t="s">
        <v>58</v>
      </c>
      <c r="H4570" s="186">
        <v>430000</v>
      </c>
      <c r="I4570" s="183" t="s">
        <v>19</v>
      </c>
      <c r="J4570" s="184"/>
      <c r="K4570" s="184"/>
      <c r="L4570" s="183">
        <v>2022</v>
      </c>
      <c r="M4570" s="184"/>
      <c r="N4570" s="183" t="s">
        <v>34</v>
      </c>
      <c r="O4570" s="184"/>
    </row>
    <row r="4571" spans="1:15" s="176" customFormat="1" ht="15" x14ac:dyDescent="0.15">
      <c r="A4571" s="183" t="s">
        <v>20</v>
      </c>
      <c r="B4571" s="183" t="s">
        <v>54</v>
      </c>
      <c r="C4571" s="184"/>
      <c r="D4571" s="184"/>
      <c r="E4571" s="183" t="s">
        <v>28</v>
      </c>
      <c r="F4571" s="185">
        <v>45070</v>
      </c>
      <c r="G4571" s="183" t="s">
        <v>58</v>
      </c>
      <c r="H4571" s="186">
        <v>390000</v>
      </c>
      <c r="I4571" s="183" t="s">
        <v>19</v>
      </c>
      <c r="J4571" s="184"/>
      <c r="K4571" s="184"/>
      <c r="L4571" s="183">
        <v>2022</v>
      </c>
      <c r="M4571" s="184"/>
      <c r="N4571" s="183" t="s">
        <v>34</v>
      </c>
      <c r="O4571" s="184"/>
    </row>
    <row r="4572" spans="1:15" s="176" customFormat="1" ht="15" x14ac:dyDescent="0.15">
      <c r="A4572" s="183" t="s">
        <v>20</v>
      </c>
      <c r="B4572" s="183" t="s">
        <v>54</v>
      </c>
      <c r="C4572" s="184"/>
      <c r="D4572" s="184"/>
      <c r="E4572" s="183" t="s">
        <v>28</v>
      </c>
      <c r="F4572" s="185">
        <v>45071</v>
      </c>
      <c r="G4572" s="183" t="s">
        <v>58</v>
      </c>
      <c r="H4572" s="186">
        <v>660000</v>
      </c>
      <c r="I4572" s="183" t="s">
        <v>19</v>
      </c>
      <c r="J4572" s="184"/>
      <c r="K4572" s="184"/>
      <c r="L4572" s="183">
        <v>2022</v>
      </c>
      <c r="M4572" s="184"/>
      <c r="N4572" s="183" t="s">
        <v>34</v>
      </c>
      <c r="O4572" s="184"/>
    </row>
    <row r="4573" spans="1:15" s="176" customFormat="1" ht="15" x14ac:dyDescent="0.15">
      <c r="A4573" s="183" t="s">
        <v>20</v>
      </c>
      <c r="B4573" s="183" t="s">
        <v>54</v>
      </c>
      <c r="C4573" s="184"/>
      <c r="D4573" s="184"/>
      <c r="E4573" s="183" t="s">
        <v>28</v>
      </c>
      <c r="F4573" s="185">
        <v>45072</v>
      </c>
      <c r="G4573" s="183" t="s">
        <v>58</v>
      </c>
      <c r="H4573" s="186">
        <v>620000</v>
      </c>
      <c r="I4573" s="183" t="s">
        <v>19</v>
      </c>
      <c r="J4573" s="184"/>
      <c r="K4573" s="184"/>
      <c r="L4573" s="183">
        <v>2022</v>
      </c>
      <c r="M4573" s="184"/>
      <c r="N4573" s="183" t="s">
        <v>34</v>
      </c>
      <c r="O4573" s="184"/>
    </row>
    <row r="4574" spans="1:15" s="176" customFormat="1" ht="15" x14ac:dyDescent="0.15">
      <c r="A4574" s="183" t="s">
        <v>20</v>
      </c>
      <c r="B4574" s="183" t="s">
        <v>54</v>
      </c>
      <c r="C4574" s="184"/>
      <c r="D4574" s="184"/>
      <c r="E4574" s="183" t="s">
        <v>28</v>
      </c>
      <c r="F4574" s="185">
        <v>45073</v>
      </c>
      <c r="G4574" s="183" t="s">
        <v>58</v>
      </c>
      <c r="H4574" s="186">
        <v>520000</v>
      </c>
      <c r="I4574" s="183" t="s">
        <v>19</v>
      </c>
      <c r="J4574" s="184"/>
      <c r="K4574" s="184"/>
      <c r="L4574" s="183">
        <v>2022</v>
      </c>
      <c r="M4574" s="184"/>
      <c r="N4574" s="183" t="s">
        <v>34</v>
      </c>
      <c r="O4574" s="184"/>
    </row>
    <row r="4575" spans="1:15" s="176" customFormat="1" ht="15" x14ac:dyDescent="0.15">
      <c r="A4575" s="183" t="s">
        <v>20</v>
      </c>
      <c r="B4575" s="183" t="s">
        <v>54</v>
      </c>
      <c r="C4575" s="184"/>
      <c r="D4575" s="184"/>
      <c r="E4575" s="183" t="s">
        <v>28</v>
      </c>
      <c r="F4575" s="185">
        <v>45074</v>
      </c>
      <c r="G4575" s="183" t="s">
        <v>58</v>
      </c>
      <c r="H4575" s="186">
        <v>210000</v>
      </c>
      <c r="I4575" s="183" t="s">
        <v>19</v>
      </c>
      <c r="J4575" s="184"/>
      <c r="K4575" s="184"/>
      <c r="L4575" s="183">
        <v>2022</v>
      </c>
      <c r="M4575" s="184"/>
      <c r="N4575" s="183" t="s">
        <v>34</v>
      </c>
      <c r="O4575" s="184"/>
    </row>
    <row r="4576" spans="1:15" s="176" customFormat="1" ht="15" x14ac:dyDescent="0.15">
      <c r="A4576" s="183" t="s">
        <v>20</v>
      </c>
      <c r="B4576" s="183" t="s">
        <v>54</v>
      </c>
      <c r="C4576" s="184"/>
      <c r="D4576" s="184"/>
      <c r="E4576" s="183" t="s">
        <v>28</v>
      </c>
      <c r="F4576" s="185">
        <v>45075</v>
      </c>
      <c r="G4576" s="183" t="s">
        <v>58</v>
      </c>
      <c r="H4576" s="186">
        <v>700000</v>
      </c>
      <c r="I4576" s="183" t="s">
        <v>19</v>
      </c>
      <c r="J4576" s="184"/>
      <c r="K4576" s="184"/>
      <c r="L4576" s="183">
        <v>2022</v>
      </c>
      <c r="M4576" s="184"/>
      <c r="N4576" s="183" t="s">
        <v>34</v>
      </c>
      <c r="O4576" s="184"/>
    </row>
    <row r="4577" spans="1:15" s="176" customFormat="1" ht="15" x14ac:dyDescent="0.15">
      <c r="A4577" s="183" t="s">
        <v>20</v>
      </c>
      <c r="B4577" s="183" t="s">
        <v>54</v>
      </c>
      <c r="C4577" s="184"/>
      <c r="D4577" s="184"/>
      <c r="E4577" s="183" t="s">
        <v>28</v>
      </c>
      <c r="F4577" s="185">
        <v>45076</v>
      </c>
      <c r="G4577" s="183" t="s">
        <v>58</v>
      </c>
      <c r="H4577" s="186">
        <v>540000</v>
      </c>
      <c r="I4577" s="183" t="s">
        <v>19</v>
      </c>
      <c r="J4577" s="184"/>
      <c r="K4577" s="184"/>
      <c r="L4577" s="183">
        <v>2022</v>
      </c>
      <c r="M4577" s="184"/>
      <c r="N4577" s="183" t="s">
        <v>34</v>
      </c>
      <c r="O4577" s="184"/>
    </row>
    <row r="4578" spans="1:15" s="176" customFormat="1" ht="15" x14ac:dyDescent="0.15">
      <c r="A4578" s="183" t="s">
        <v>20</v>
      </c>
      <c r="B4578" s="183" t="s">
        <v>54</v>
      </c>
      <c r="C4578" s="184"/>
      <c r="D4578" s="184"/>
      <c r="E4578" s="183" t="s">
        <v>28</v>
      </c>
      <c r="F4578" s="185">
        <v>45077</v>
      </c>
      <c r="G4578" s="183" t="s">
        <v>58</v>
      </c>
      <c r="H4578" s="186">
        <v>370000</v>
      </c>
      <c r="I4578" s="183" t="s">
        <v>19</v>
      </c>
      <c r="J4578" s="184"/>
      <c r="K4578" s="184"/>
      <c r="L4578" s="183">
        <v>2022</v>
      </c>
      <c r="M4578" s="184"/>
      <c r="N4578" s="183" t="s">
        <v>34</v>
      </c>
      <c r="O4578" s="184"/>
    </row>
    <row r="4579" spans="1:15" s="176" customFormat="1" ht="15" x14ac:dyDescent="0.15">
      <c r="A4579" s="183" t="s">
        <v>20</v>
      </c>
      <c r="B4579" s="183" t="s">
        <v>54</v>
      </c>
      <c r="C4579" s="184"/>
      <c r="D4579" s="184"/>
      <c r="E4579" s="183" t="s">
        <v>28</v>
      </c>
      <c r="F4579" s="185">
        <v>45078</v>
      </c>
      <c r="G4579" s="183" t="s">
        <v>58</v>
      </c>
      <c r="H4579" s="186">
        <v>630000</v>
      </c>
      <c r="I4579" s="183" t="s">
        <v>19</v>
      </c>
      <c r="J4579" s="184"/>
      <c r="K4579" s="184"/>
      <c r="L4579" s="183">
        <v>2022</v>
      </c>
      <c r="M4579" s="184"/>
      <c r="N4579" s="183" t="s">
        <v>34</v>
      </c>
      <c r="O4579" s="184"/>
    </row>
    <row r="4580" spans="1:15" s="176" customFormat="1" ht="15" x14ac:dyDescent="0.15">
      <c r="A4580" s="183" t="s">
        <v>20</v>
      </c>
      <c r="B4580" s="183" t="s">
        <v>54</v>
      </c>
      <c r="C4580" s="184"/>
      <c r="D4580" s="184"/>
      <c r="E4580" s="183" t="s">
        <v>28</v>
      </c>
      <c r="F4580" s="185">
        <v>45079</v>
      </c>
      <c r="G4580" s="183" t="s">
        <v>58</v>
      </c>
      <c r="H4580" s="186">
        <v>430000</v>
      </c>
      <c r="I4580" s="183" t="s">
        <v>19</v>
      </c>
      <c r="J4580" s="184"/>
      <c r="K4580" s="184"/>
      <c r="L4580" s="183">
        <v>2022</v>
      </c>
      <c r="M4580" s="184"/>
      <c r="N4580" s="183" t="s">
        <v>34</v>
      </c>
      <c r="O4580" s="184"/>
    </row>
    <row r="4581" spans="1:15" s="176" customFormat="1" ht="15" x14ac:dyDescent="0.15">
      <c r="A4581" s="183" t="s">
        <v>20</v>
      </c>
      <c r="B4581" s="183" t="s">
        <v>54</v>
      </c>
      <c r="C4581" s="184"/>
      <c r="D4581" s="184"/>
      <c r="E4581" s="183" t="s">
        <v>28</v>
      </c>
      <c r="F4581" s="185">
        <v>45080</v>
      </c>
      <c r="G4581" s="183" t="s">
        <v>58</v>
      </c>
      <c r="H4581" s="186">
        <v>570000</v>
      </c>
      <c r="I4581" s="183" t="s">
        <v>19</v>
      </c>
      <c r="J4581" s="184"/>
      <c r="K4581" s="184"/>
      <c r="L4581" s="183">
        <v>2022</v>
      </c>
      <c r="M4581" s="184"/>
      <c r="N4581" s="183" t="s">
        <v>34</v>
      </c>
      <c r="O4581" s="184"/>
    </row>
    <row r="4582" spans="1:15" s="176" customFormat="1" ht="15" x14ac:dyDescent="0.15">
      <c r="A4582" s="183" t="s">
        <v>20</v>
      </c>
      <c r="B4582" s="183" t="s">
        <v>54</v>
      </c>
      <c r="C4582" s="184"/>
      <c r="D4582" s="184"/>
      <c r="E4582" s="183" t="s">
        <v>28</v>
      </c>
      <c r="F4582" s="185">
        <v>45082</v>
      </c>
      <c r="G4582" s="183" t="s">
        <v>58</v>
      </c>
      <c r="H4582" s="186">
        <v>310000</v>
      </c>
      <c r="I4582" s="183" t="s">
        <v>19</v>
      </c>
      <c r="J4582" s="184"/>
      <c r="K4582" s="184"/>
      <c r="L4582" s="183">
        <v>2022</v>
      </c>
      <c r="M4582" s="184"/>
      <c r="N4582" s="183" t="s">
        <v>34</v>
      </c>
      <c r="O4582" s="184"/>
    </row>
    <row r="4583" spans="1:15" s="176" customFormat="1" ht="15" x14ac:dyDescent="0.15">
      <c r="A4583" s="183" t="s">
        <v>20</v>
      </c>
      <c r="B4583" s="183" t="s">
        <v>54</v>
      </c>
      <c r="C4583" s="184"/>
      <c r="D4583" s="184"/>
      <c r="E4583" s="183" t="s">
        <v>28</v>
      </c>
      <c r="F4583" s="185">
        <v>45083</v>
      </c>
      <c r="G4583" s="183" t="s">
        <v>58</v>
      </c>
      <c r="H4583" s="186">
        <v>190000</v>
      </c>
      <c r="I4583" s="183" t="s">
        <v>19</v>
      </c>
      <c r="J4583" s="184"/>
      <c r="K4583" s="184"/>
      <c r="L4583" s="183">
        <v>2022</v>
      </c>
      <c r="M4583" s="184"/>
      <c r="N4583" s="183" t="s">
        <v>34</v>
      </c>
      <c r="O4583" s="184"/>
    </row>
    <row r="4584" spans="1:15" s="176" customFormat="1" ht="15" x14ac:dyDescent="0.15">
      <c r="A4584" s="183" t="s">
        <v>20</v>
      </c>
      <c r="B4584" s="183" t="s">
        <v>54</v>
      </c>
      <c r="C4584" s="184"/>
      <c r="D4584" s="184"/>
      <c r="E4584" s="183" t="s">
        <v>28</v>
      </c>
      <c r="F4584" s="185">
        <v>45084</v>
      </c>
      <c r="G4584" s="183" t="s">
        <v>58</v>
      </c>
      <c r="H4584" s="186">
        <v>430000</v>
      </c>
      <c r="I4584" s="183" t="s">
        <v>19</v>
      </c>
      <c r="J4584" s="184"/>
      <c r="K4584" s="184"/>
      <c r="L4584" s="183">
        <v>2022</v>
      </c>
      <c r="M4584" s="184"/>
      <c r="N4584" s="183" t="s">
        <v>34</v>
      </c>
      <c r="O4584" s="184"/>
    </row>
    <row r="4585" spans="1:15" s="176" customFormat="1" ht="15" x14ac:dyDescent="0.15">
      <c r="A4585" s="183" t="s">
        <v>20</v>
      </c>
      <c r="B4585" s="183" t="s">
        <v>54</v>
      </c>
      <c r="C4585" s="184"/>
      <c r="D4585" s="184"/>
      <c r="E4585" s="183" t="s">
        <v>28</v>
      </c>
      <c r="F4585" s="185">
        <v>45085</v>
      </c>
      <c r="G4585" s="183" t="s">
        <v>58</v>
      </c>
      <c r="H4585" s="186">
        <v>310000</v>
      </c>
      <c r="I4585" s="183" t="s">
        <v>19</v>
      </c>
      <c r="J4585" s="184"/>
      <c r="K4585" s="184"/>
      <c r="L4585" s="183">
        <v>2022</v>
      </c>
      <c r="M4585" s="184"/>
      <c r="N4585" s="183" t="s">
        <v>34</v>
      </c>
      <c r="O4585" s="184"/>
    </row>
    <row r="4586" spans="1:15" s="176" customFormat="1" ht="15" x14ac:dyDescent="0.15">
      <c r="A4586" s="183" t="s">
        <v>20</v>
      </c>
      <c r="B4586" s="183" t="s">
        <v>54</v>
      </c>
      <c r="C4586" s="184"/>
      <c r="D4586" s="184"/>
      <c r="E4586" s="183" t="s">
        <v>28</v>
      </c>
      <c r="F4586" s="185">
        <v>45086</v>
      </c>
      <c r="G4586" s="183" t="s">
        <v>58</v>
      </c>
      <c r="H4586" s="186">
        <v>260000</v>
      </c>
      <c r="I4586" s="183" t="s">
        <v>19</v>
      </c>
      <c r="J4586" s="184"/>
      <c r="K4586" s="184"/>
      <c r="L4586" s="183">
        <v>2022</v>
      </c>
      <c r="M4586" s="184"/>
      <c r="N4586" s="183" t="s">
        <v>34</v>
      </c>
      <c r="O4586" s="184"/>
    </row>
    <row r="4587" spans="1:15" s="176" customFormat="1" ht="15" x14ac:dyDescent="0.15">
      <c r="A4587" s="183" t="s">
        <v>20</v>
      </c>
      <c r="B4587" s="183" t="s">
        <v>54</v>
      </c>
      <c r="C4587" s="184"/>
      <c r="D4587" s="184"/>
      <c r="E4587" s="183" t="s">
        <v>28</v>
      </c>
      <c r="F4587" s="185">
        <v>45087</v>
      </c>
      <c r="G4587" s="183" t="s">
        <v>58</v>
      </c>
      <c r="H4587" s="186">
        <v>460000</v>
      </c>
      <c r="I4587" s="183" t="s">
        <v>19</v>
      </c>
      <c r="J4587" s="184"/>
      <c r="K4587" s="184"/>
      <c r="L4587" s="183">
        <v>2022</v>
      </c>
      <c r="M4587" s="184"/>
      <c r="N4587" s="183" t="s">
        <v>34</v>
      </c>
      <c r="O4587" s="184"/>
    </row>
    <row r="4588" spans="1:15" s="176" customFormat="1" ht="15" x14ac:dyDescent="0.15">
      <c r="A4588" s="183" t="s">
        <v>20</v>
      </c>
      <c r="B4588" s="183" t="s">
        <v>54</v>
      </c>
      <c r="C4588" s="184"/>
      <c r="D4588" s="184"/>
      <c r="E4588" s="183" t="s">
        <v>28</v>
      </c>
      <c r="F4588" s="185">
        <v>45089</v>
      </c>
      <c r="G4588" s="183" t="s">
        <v>58</v>
      </c>
      <c r="H4588" s="186">
        <v>40000</v>
      </c>
      <c r="I4588" s="183" t="s">
        <v>19</v>
      </c>
      <c r="J4588" s="184"/>
      <c r="K4588" s="184"/>
      <c r="L4588" s="183">
        <v>2022</v>
      </c>
      <c r="M4588" s="184"/>
      <c r="N4588" s="183" t="s">
        <v>34</v>
      </c>
      <c r="O4588" s="184"/>
    </row>
    <row r="4589" spans="1:15" s="176" customFormat="1" ht="15" x14ac:dyDescent="0.15">
      <c r="A4589" s="183" t="s">
        <v>20</v>
      </c>
      <c r="B4589" s="183" t="s">
        <v>54</v>
      </c>
      <c r="C4589" s="184"/>
      <c r="D4589" s="184"/>
      <c r="E4589" s="183" t="s">
        <v>28</v>
      </c>
      <c r="F4589" s="185">
        <v>45090</v>
      </c>
      <c r="G4589" s="183" t="s">
        <v>58</v>
      </c>
      <c r="H4589" s="186">
        <v>80000</v>
      </c>
      <c r="I4589" s="183" t="s">
        <v>19</v>
      </c>
      <c r="J4589" s="184"/>
      <c r="K4589" s="184"/>
      <c r="L4589" s="183">
        <v>2022</v>
      </c>
      <c r="M4589" s="184"/>
      <c r="N4589" s="183" t="s">
        <v>34</v>
      </c>
      <c r="O4589" s="184"/>
    </row>
    <row r="4590" spans="1:15" s="176" customFormat="1" ht="15" x14ac:dyDescent="0.15">
      <c r="A4590" s="183" t="s">
        <v>20</v>
      </c>
      <c r="B4590" s="183" t="s">
        <v>54</v>
      </c>
      <c r="C4590" s="184"/>
      <c r="D4590" s="184"/>
      <c r="E4590" s="183" t="s">
        <v>28</v>
      </c>
      <c r="F4590" s="185">
        <v>45091</v>
      </c>
      <c r="G4590" s="183" t="s">
        <v>58</v>
      </c>
      <c r="H4590" s="186">
        <v>110000</v>
      </c>
      <c r="I4590" s="183" t="s">
        <v>19</v>
      </c>
      <c r="J4590" s="184"/>
      <c r="K4590" s="184"/>
      <c r="L4590" s="183">
        <v>2022</v>
      </c>
      <c r="M4590" s="184"/>
      <c r="N4590" s="183" t="s">
        <v>34</v>
      </c>
      <c r="O4590" s="184"/>
    </row>
    <row r="4591" spans="1:15" s="176" customFormat="1" ht="15" x14ac:dyDescent="0.15">
      <c r="A4591" s="183" t="s">
        <v>20</v>
      </c>
      <c r="B4591" s="183" t="s">
        <v>54</v>
      </c>
      <c r="C4591" s="184"/>
      <c r="D4591" s="184"/>
      <c r="E4591" s="183" t="s">
        <v>28</v>
      </c>
      <c r="F4591" s="185">
        <v>45092</v>
      </c>
      <c r="G4591" s="183" t="s">
        <v>58</v>
      </c>
      <c r="H4591" s="186">
        <v>120000</v>
      </c>
      <c r="I4591" s="183" t="s">
        <v>19</v>
      </c>
      <c r="J4591" s="184"/>
      <c r="K4591" s="184"/>
      <c r="L4591" s="183">
        <v>2022</v>
      </c>
      <c r="M4591" s="184"/>
      <c r="N4591" s="183" t="s">
        <v>34</v>
      </c>
      <c r="O4591" s="184"/>
    </row>
    <row r="4592" spans="1:15" s="176" customFormat="1" ht="15" x14ac:dyDescent="0.15">
      <c r="A4592" s="183" t="s">
        <v>20</v>
      </c>
      <c r="B4592" s="183" t="s">
        <v>54</v>
      </c>
      <c r="C4592" s="184"/>
      <c r="D4592" s="184"/>
      <c r="E4592" s="183" t="s">
        <v>28</v>
      </c>
      <c r="F4592" s="185">
        <v>45093</v>
      </c>
      <c r="G4592" s="183" t="s">
        <v>58</v>
      </c>
      <c r="H4592" s="186">
        <v>110000</v>
      </c>
      <c r="I4592" s="183" t="s">
        <v>19</v>
      </c>
      <c r="J4592" s="184"/>
      <c r="K4592" s="184"/>
      <c r="L4592" s="183">
        <v>2022</v>
      </c>
      <c r="M4592" s="184"/>
      <c r="N4592" s="183" t="s">
        <v>34</v>
      </c>
      <c r="O4592" s="184"/>
    </row>
    <row r="4593" spans="1:15" s="176" customFormat="1" ht="15" x14ac:dyDescent="0.15">
      <c r="A4593" s="183" t="s">
        <v>20</v>
      </c>
      <c r="B4593" s="183" t="s">
        <v>54</v>
      </c>
      <c r="C4593" s="184"/>
      <c r="D4593" s="184"/>
      <c r="E4593" s="183" t="s">
        <v>28</v>
      </c>
      <c r="F4593" s="185">
        <v>45094</v>
      </c>
      <c r="G4593" s="183" t="s">
        <v>58</v>
      </c>
      <c r="H4593" s="186">
        <v>70000</v>
      </c>
      <c r="I4593" s="183" t="s">
        <v>19</v>
      </c>
      <c r="J4593" s="184"/>
      <c r="K4593" s="184"/>
      <c r="L4593" s="183">
        <v>2022</v>
      </c>
      <c r="M4593" s="184"/>
      <c r="N4593" s="183" t="s">
        <v>34</v>
      </c>
      <c r="O4593" s="184"/>
    </row>
    <row r="4594" spans="1:15" s="176" customFormat="1" ht="15" x14ac:dyDescent="0.15">
      <c r="A4594" s="183" t="s">
        <v>20</v>
      </c>
      <c r="B4594" s="183" t="s">
        <v>54</v>
      </c>
      <c r="C4594" s="184"/>
      <c r="D4594" s="184"/>
      <c r="E4594" s="183" t="s">
        <v>28</v>
      </c>
      <c r="F4594" s="185">
        <v>45095</v>
      </c>
      <c r="G4594" s="183" t="s">
        <v>58</v>
      </c>
      <c r="H4594" s="186">
        <v>110000</v>
      </c>
      <c r="I4594" s="183" t="s">
        <v>19</v>
      </c>
      <c r="J4594" s="184"/>
      <c r="K4594" s="184"/>
      <c r="L4594" s="183">
        <v>2022</v>
      </c>
      <c r="M4594" s="184"/>
      <c r="N4594" s="183" t="s">
        <v>34</v>
      </c>
      <c r="O4594" s="184"/>
    </row>
    <row r="4595" spans="1:15" s="176" customFormat="1" ht="15" x14ac:dyDescent="0.15">
      <c r="A4595" s="183" t="s">
        <v>20</v>
      </c>
      <c r="B4595" s="183" t="s">
        <v>54</v>
      </c>
      <c r="C4595" s="184"/>
      <c r="D4595" s="184"/>
      <c r="E4595" s="183" t="s">
        <v>28</v>
      </c>
      <c r="F4595" s="185">
        <v>45096</v>
      </c>
      <c r="G4595" s="183" t="s">
        <v>58</v>
      </c>
      <c r="H4595" s="186">
        <v>70000</v>
      </c>
      <c r="I4595" s="183" t="s">
        <v>19</v>
      </c>
      <c r="J4595" s="184"/>
      <c r="K4595" s="184"/>
      <c r="L4595" s="183">
        <v>2022</v>
      </c>
      <c r="M4595" s="184"/>
      <c r="N4595" s="183" t="s">
        <v>34</v>
      </c>
      <c r="O4595" s="184"/>
    </row>
    <row r="4596" spans="1:15" s="176" customFormat="1" ht="15" x14ac:dyDescent="0.15">
      <c r="A4596" s="183" t="s">
        <v>20</v>
      </c>
      <c r="B4596" s="183" t="s">
        <v>54</v>
      </c>
      <c r="C4596" s="184"/>
      <c r="D4596" s="184"/>
      <c r="E4596" s="183" t="s">
        <v>28</v>
      </c>
      <c r="F4596" s="185">
        <v>45097</v>
      </c>
      <c r="G4596" s="183" t="s">
        <v>58</v>
      </c>
      <c r="H4596" s="186">
        <v>90000</v>
      </c>
      <c r="I4596" s="183" t="s">
        <v>19</v>
      </c>
      <c r="J4596" s="184"/>
      <c r="K4596" s="184"/>
      <c r="L4596" s="183">
        <v>2022</v>
      </c>
      <c r="M4596" s="184"/>
      <c r="N4596" s="183" t="s">
        <v>34</v>
      </c>
      <c r="O4596" s="184"/>
    </row>
    <row r="4597" spans="1:15" s="176" customFormat="1" ht="15" x14ac:dyDescent="0.15">
      <c r="A4597" s="183" t="s">
        <v>20</v>
      </c>
      <c r="B4597" s="183" t="s">
        <v>54</v>
      </c>
      <c r="C4597" s="184"/>
      <c r="D4597" s="184"/>
      <c r="E4597" s="183" t="s">
        <v>28</v>
      </c>
      <c r="F4597" s="185">
        <v>45098</v>
      </c>
      <c r="G4597" s="183" t="s">
        <v>58</v>
      </c>
      <c r="H4597" s="186">
        <v>50000</v>
      </c>
      <c r="I4597" s="183" t="s">
        <v>19</v>
      </c>
      <c r="J4597" s="184"/>
      <c r="K4597" s="184"/>
      <c r="L4597" s="183">
        <v>2022</v>
      </c>
      <c r="M4597" s="184"/>
      <c r="N4597" s="183" t="s">
        <v>34</v>
      </c>
      <c r="O4597" s="184"/>
    </row>
    <row r="4598" spans="1:15" s="176" customFormat="1" ht="15" x14ac:dyDescent="0.15">
      <c r="A4598" s="183" t="s">
        <v>20</v>
      </c>
      <c r="B4598" s="183" t="s">
        <v>54</v>
      </c>
      <c r="C4598" s="184"/>
      <c r="D4598" s="184"/>
      <c r="E4598" s="183" t="s">
        <v>28</v>
      </c>
      <c r="F4598" s="185">
        <v>45099</v>
      </c>
      <c r="G4598" s="183" t="s">
        <v>58</v>
      </c>
      <c r="H4598" s="186">
        <v>40000</v>
      </c>
      <c r="I4598" s="183" t="s">
        <v>19</v>
      </c>
      <c r="J4598" s="184"/>
      <c r="K4598" s="184"/>
      <c r="L4598" s="183">
        <v>2022</v>
      </c>
      <c r="M4598" s="184"/>
      <c r="N4598" s="183" t="s">
        <v>34</v>
      </c>
      <c r="O4598" s="184"/>
    </row>
    <row r="4599" spans="1:15" s="176" customFormat="1" ht="15" x14ac:dyDescent="0.15">
      <c r="A4599" s="183" t="s">
        <v>20</v>
      </c>
      <c r="B4599" s="183" t="s">
        <v>54</v>
      </c>
      <c r="C4599" s="184"/>
      <c r="D4599" s="184"/>
      <c r="E4599" s="183" t="s">
        <v>28</v>
      </c>
      <c r="F4599" s="185">
        <v>45100</v>
      </c>
      <c r="G4599" s="183" t="s">
        <v>58</v>
      </c>
      <c r="H4599" s="186">
        <v>70000</v>
      </c>
      <c r="I4599" s="183" t="s">
        <v>19</v>
      </c>
      <c r="J4599" s="184"/>
      <c r="K4599" s="184"/>
      <c r="L4599" s="183">
        <v>2022</v>
      </c>
      <c r="M4599" s="184"/>
      <c r="N4599" s="183" t="s">
        <v>34</v>
      </c>
      <c r="O4599" s="184"/>
    </row>
    <row r="4600" spans="1:15" s="176" customFormat="1" ht="15" x14ac:dyDescent="0.15">
      <c r="A4600" s="183" t="s">
        <v>20</v>
      </c>
      <c r="B4600" s="183" t="s">
        <v>54</v>
      </c>
      <c r="C4600" s="184"/>
      <c r="D4600" s="184"/>
      <c r="E4600" s="183" t="s">
        <v>28</v>
      </c>
      <c r="F4600" s="185">
        <v>45101</v>
      </c>
      <c r="G4600" s="183" t="s">
        <v>58</v>
      </c>
      <c r="H4600" s="186">
        <v>60000</v>
      </c>
      <c r="I4600" s="183" t="s">
        <v>19</v>
      </c>
      <c r="J4600" s="184"/>
      <c r="K4600" s="184"/>
      <c r="L4600" s="183">
        <v>2022</v>
      </c>
      <c r="M4600" s="184"/>
      <c r="N4600" s="183" t="s">
        <v>34</v>
      </c>
      <c r="O4600" s="184"/>
    </row>
    <row r="4601" spans="1:15" s="176" customFormat="1" ht="15" x14ac:dyDescent="0.15">
      <c r="A4601" s="183" t="s">
        <v>20</v>
      </c>
      <c r="B4601" s="183" t="s">
        <v>54</v>
      </c>
      <c r="C4601" s="184"/>
      <c r="D4601" s="184"/>
      <c r="E4601" s="183" t="s">
        <v>28</v>
      </c>
      <c r="F4601" s="185">
        <v>45103</v>
      </c>
      <c r="G4601" s="183" t="s">
        <v>58</v>
      </c>
      <c r="H4601" s="186">
        <v>130000</v>
      </c>
      <c r="I4601" s="183" t="s">
        <v>19</v>
      </c>
      <c r="J4601" s="184"/>
      <c r="K4601" s="184"/>
      <c r="L4601" s="183">
        <v>2022</v>
      </c>
      <c r="M4601" s="184"/>
      <c r="N4601" s="183" t="s">
        <v>34</v>
      </c>
      <c r="O4601" s="184"/>
    </row>
    <row r="4602" spans="1:15" s="176" customFormat="1" ht="15" x14ac:dyDescent="0.15">
      <c r="A4602" s="183" t="s">
        <v>20</v>
      </c>
      <c r="B4602" s="183" t="s">
        <v>54</v>
      </c>
      <c r="C4602" s="184"/>
      <c r="D4602" s="184"/>
      <c r="E4602" s="183" t="s">
        <v>28</v>
      </c>
      <c r="F4602" s="185">
        <v>45104</v>
      </c>
      <c r="G4602" s="183" t="s">
        <v>58</v>
      </c>
      <c r="H4602" s="186">
        <v>20000</v>
      </c>
      <c r="I4602" s="183" t="s">
        <v>19</v>
      </c>
      <c r="J4602" s="184"/>
      <c r="K4602" s="184"/>
      <c r="L4602" s="183">
        <v>2022</v>
      </c>
      <c r="M4602" s="184"/>
      <c r="N4602" s="183" t="s">
        <v>34</v>
      </c>
      <c r="O4602" s="184"/>
    </row>
    <row r="4603" spans="1:15" s="176" customFormat="1" ht="15" x14ac:dyDescent="0.15">
      <c r="A4603" s="183" t="s">
        <v>20</v>
      </c>
      <c r="B4603" s="183" t="s">
        <v>54</v>
      </c>
      <c r="C4603" s="184"/>
      <c r="D4603" s="184"/>
      <c r="E4603" s="183" t="s">
        <v>28</v>
      </c>
      <c r="F4603" s="185">
        <v>45105</v>
      </c>
      <c r="G4603" s="183" t="s">
        <v>58</v>
      </c>
      <c r="H4603" s="186">
        <v>60000</v>
      </c>
      <c r="I4603" s="183" t="s">
        <v>19</v>
      </c>
      <c r="J4603" s="184"/>
      <c r="K4603" s="184"/>
      <c r="L4603" s="183">
        <v>2022</v>
      </c>
      <c r="M4603" s="184"/>
      <c r="N4603" s="183" t="s">
        <v>34</v>
      </c>
      <c r="O4603" s="184"/>
    </row>
    <row r="4604" spans="1:15" s="176" customFormat="1" ht="15" x14ac:dyDescent="0.15">
      <c r="A4604" s="183" t="s">
        <v>20</v>
      </c>
      <c r="B4604" s="183" t="s">
        <v>54</v>
      </c>
      <c r="C4604" s="184"/>
      <c r="D4604" s="184"/>
      <c r="E4604" s="183" t="s">
        <v>28</v>
      </c>
      <c r="F4604" s="185">
        <v>45106</v>
      </c>
      <c r="G4604" s="183" t="s">
        <v>58</v>
      </c>
      <c r="H4604" s="186">
        <v>0</v>
      </c>
      <c r="I4604" s="183" t="s">
        <v>19</v>
      </c>
      <c r="J4604" s="184"/>
      <c r="K4604" s="184"/>
      <c r="L4604" s="183">
        <v>2022</v>
      </c>
      <c r="M4604" s="184"/>
      <c r="N4604" s="183" t="s">
        <v>34</v>
      </c>
      <c r="O4604" s="184"/>
    </row>
    <row r="4605" spans="1:15" s="176" customFormat="1" ht="15" x14ac:dyDescent="0.15">
      <c r="A4605" s="183" t="s">
        <v>20</v>
      </c>
      <c r="B4605" s="183" t="s">
        <v>54</v>
      </c>
      <c r="C4605" s="184"/>
      <c r="D4605" s="184"/>
      <c r="E4605" s="183" t="s">
        <v>28</v>
      </c>
      <c r="F4605" s="185">
        <v>45107</v>
      </c>
      <c r="G4605" s="183" t="s">
        <v>58</v>
      </c>
      <c r="H4605" s="186">
        <v>20000</v>
      </c>
      <c r="I4605" s="183" t="s">
        <v>19</v>
      </c>
      <c r="J4605" s="184"/>
      <c r="K4605" s="184"/>
      <c r="L4605" s="183">
        <v>2022</v>
      </c>
      <c r="M4605" s="184"/>
      <c r="N4605" s="183" t="s">
        <v>34</v>
      </c>
      <c r="O4605" s="184"/>
    </row>
    <row r="4606" spans="1:15" s="176" customFormat="1" ht="15" x14ac:dyDescent="0.15">
      <c r="A4606" s="183" t="s">
        <v>20</v>
      </c>
      <c r="B4606" s="183" t="s">
        <v>54</v>
      </c>
      <c r="C4606" s="184"/>
      <c r="D4606" s="184"/>
      <c r="E4606" s="183" t="s">
        <v>28</v>
      </c>
      <c r="F4606" s="185">
        <v>45219</v>
      </c>
      <c r="G4606" s="183" t="s">
        <v>58</v>
      </c>
      <c r="H4606" s="186">
        <v>1190000</v>
      </c>
      <c r="I4606" s="183" t="s">
        <v>19</v>
      </c>
      <c r="J4606" s="184"/>
      <c r="K4606" s="184"/>
      <c r="L4606" s="183">
        <v>2023</v>
      </c>
      <c r="M4606" s="184"/>
      <c r="N4606" s="183" t="s">
        <v>34</v>
      </c>
      <c r="O4606" s="183" t="s">
        <v>756</v>
      </c>
    </row>
    <row r="4607" spans="1:15" s="176" customFormat="1" ht="15" x14ac:dyDescent="0.15">
      <c r="A4607" s="183" t="s">
        <v>20</v>
      </c>
      <c r="B4607" s="183" t="s">
        <v>54</v>
      </c>
      <c r="C4607" s="184"/>
      <c r="D4607" s="184"/>
      <c r="E4607" s="183" t="s">
        <v>28</v>
      </c>
      <c r="F4607" s="185">
        <v>45222</v>
      </c>
      <c r="G4607" s="183" t="s">
        <v>58</v>
      </c>
      <c r="H4607" s="186">
        <v>640000</v>
      </c>
      <c r="I4607" s="183" t="s">
        <v>19</v>
      </c>
      <c r="J4607" s="184"/>
      <c r="K4607" s="184"/>
      <c r="L4607" s="183">
        <v>2023</v>
      </c>
      <c r="M4607" s="184"/>
      <c r="N4607" s="183" t="s">
        <v>34</v>
      </c>
      <c r="O4607" s="184"/>
    </row>
    <row r="4608" spans="1:15" s="176" customFormat="1" ht="15" x14ac:dyDescent="0.15">
      <c r="A4608" s="183" t="s">
        <v>20</v>
      </c>
      <c r="B4608" s="183" t="s">
        <v>54</v>
      </c>
      <c r="C4608" s="184"/>
      <c r="D4608" s="184"/>
      <c r="E4608" s="183" t="s">
        <v>28</v>
      </c>
      <c r="F4608" s="185">
        <v>45223</v>
      </c>
      <c r="G4608" s="183" t="s">
        <v>58</v>
      </c>
      <c r="H4608" s="186">
        <v>720000</v>
      </c>
      <c r="I4608" s="183" t="s">
        <v>19</v>
      </c>
      <c r="J4608" s="184"/>
      <c r="K4608" s="184"/>
      <c r="L4608" s="183">
        <v>2023</v>
      </c>
      <c r="M4608" s="184"/>
      <c r="N4608" s="183" t="s">
        <v>34</v>
      </c>
      <c r="O4608" s="184"/>
    </row>
    <row r="4609" spans="1:15" s="176" customFormat="1" ht="15" x14ac:dyDescent="0.15">
      <c r="A4609" s="183" t="s">
        <v>20</v>
      </c>
      <c r="B4609" s="183" t="s">
        <v>54</v>
      </c>
      <c r="C4609" s="184"/>
      <c r="D4609" s="184"/>
      <c r="E4609" s="183" t="s">
        <v>28</v>
      </c>
      <c r="F4609" s="185">
        <v>45224</v>
      </c>
      <c r="G4609" s="183" t="s">
        <v>58</v>
      </c>
      <c r="H4609" s="186">
        <v>690000</v>
      </c>
      <c r="I4609" s="183" t="s">
        <v>19</v>
      </c>
      <c r="J4609" s="184"/>
      <c r="K4609" s="184"/>
      <c r="L4609" s="183">
        <v>2023</v>
      </c>
      <c r="M4609" s="184"/>
      <c r="N4609" s="183" t="s">
        <v>34</v>
      </c>
      <c r="O4609" s="184"/>
    </row>
    <row r="4610" spans="1:15" s="176" customFormat="1" ht="15" x14ac:dyDescent="0.15">
      <c r="A4610" s="183" t="s">
        <v>20</v>
      </c>
      <c r="B4610" s="183" t="s">
        <v>54</v>
      </c>
      <c r="C4610" s="184"/>
      <c r="D4610" s="184"/>
      <c r="E4610" s="183" t="s">
        <v>28</v>
      </c>
      <c r="F4610" s="185">
        <v>45225</v>
      </c>
      <c r="G4610" s="183" t="s">
        <v>58</v>
      </c>
      <c r="H4610" s="186">
        <v>720000</v>
      </c>
      <c r="I4610" s="183" t="s">
        <v>19</v>
      </c>
      <c r="J4610" s="184"/>
      <c r="K4610" s="184"/>
      <c r="L4610" s="183">
        <v>2023</v>
      </c>
      <c r="M4610" s="184"/>
      <c r="N4610" s="183" t="s">
        <v>34</v>
      </c>
      <c r="O4610" s="184"/>
    </row>
    <row r="4611" spans="1:15" s="176" customFormat="1" ht="15" x14ac:dyDescent="0.15">
      <c r="A4611" s="183" t="s">
        <v>20</v>
      </c>
      <c r="B4611" s="183" t="s">
        <v>54</v>
      </c>
      <c r="C4611" s="184"/>
      <c r="D4611" s="184"/>
      <c r="E4611" s="183" t="s">
        <v>28</v>
      </c>
      <c r="F4611" s="185">
        <v>45226</v>
      </c>
      <c r="G4611" s="183" t="s">
        <v>58</v>
      </c>
      <c r="H4611" s="186">
        <v>530000</v>
      </c>
      <c r="I4611" s="183" t="s">
        <v>19</v>
      </c>
      <c r="J4611" s="184"/>
      <c r="K4611" s="184"/>
      <c r="L4611" s="183">
        <v>2023</v>
      </c>
      <c r="M4611" s="184"/>
      <c r="N4611" s="183" t="s">
        <v>34</v>
      </c>
      <c r="O4611" s="184"/>
    </row>
    <row r="4612" spans="1:15" s="176" customFormat="1" ht="15" x14ac:dyDescent="0.15">
      <c r="A4612" s="183" t="s">
        <v>20</v>
      </c>
      <c r="B4612" s="183" t="s">
        <v>54</v>
      </c>
      <c r="C4612" s="184"/>
      <c r="D4612" s="184"/>
      <c r="E4612" s="183" t="s">
        <v>28</v>
      </c>
      <c r="F4612" s="185">
        <v>45227</v>
      </c>
      <c r="G4612" s="183" t="s">
        <v>58</v>
      </c>
      <c r="H4612" s="186">
        <v>540000</v>
      </c>
      <c r="I4612" s="183" t="s">
        <v>19</v>
      </c>
      <c r="J4612" s="184"/>
      <c r="K4612" s="184"/>
      <c r="L4612" s="183">
        <v>2023</v>
      </c>
      <c r="M4612" s="184"/>
      <c r="N4612" s="183" t="s">
        <v>34</v>
      </c>
      <c r="O4612" s="184"/>
    </row>
    <row r="4613" spans="1:15" s="176" customFormat="1" ht="15" x14ac:dyDescent="0.15">
      <c r="A4613" s="183" t="s">
        <v>20</v>
      </c>
      <c r="B4613" s="183" t="s">
        <v>54</v>
      </c>
      <c r="C4613" s="184"/>
      <c r="D4613" s="184"/>
      <c r="E4613" s="183" t="s">
        <v>28</v>
      </c>
      <c r="F4613" s="185">
        <v>45228</v>
      </c>
      <c r="G4613" s="183" t="s">
        <v>58</v>
      </c>
      <c r="H4613" s="186">
        <v>140000</v>
      </c>
      <c r="I4613" s="183" t="s">
        <v>19</v>
      </c>
      <c r="J4613" s="184"/>
      <c r="K4613" s="184"/>
      <c r="L4613" s="183">
        <v>2023</v>
      </c>
      <c r="M4613" s="184"/>
      <c r="N4613" s="183" t="s">
        <v>34</v>
      </c>
      <c r="O4613" s="184"/>
    </row>
    <row r="4614" spans="1:15" s="176" customFormat="1" ht="15" x14ac:dyDescent="0.15">
      <c r="A4614" s="183" t="s">
        <v>20</v>
      </c>
      <c r="B4614" s="183" t="s">
        <v>54</v>
      </c>
      <c r="C4614" s="184"/>
      <c r="D4614" s="184"/>
      <c r="E4614" s="183" t="s">
        <v>28</v>
      </c>
      <c r="F4614" s="185">
        <v>45229</v>
      </c>
      <c r="G4614" s="183" t="s">
        <v>58</v>
      </c>
      <c r="H4614" s="186">
        <v>450000</v>
      </c>
      <c r="I4614" s="183" t="s">
        <v>19</v>
      </c>
      <c r="J4614" s="184"/>
      <c r="K4614" s="184"/>
      <c r="L4614" s="183">
        <v>2023</v>
      </c>
      <c r="M4614" s="184"/>
      <c r="N4614" s="183" t="s">
        <v>34</v>
      </c>
      <c r="O4614" s="184"/>
    </row>
    <row r="4615" spans="1:15" s="176" customFormat="1" ht="15" x14ac:dyDescent="0.15">
      <c r="A4615" s="183" t="s">
        <v>20</v>
      </c>
      <c r="B4615" s="183" t="s">
        <v>54</v>
      </c>
      <c r="C4615" s="184"/>
      <c r="D4615" s="184"/>
      <c r="E4615" s="183" t="s">
        <v>28</v>
      </c>
      <c r="F4615" s="185">
        <v>45230</v>
      </c>
      <c r="G4615" s="183" t="s">
        <v>58</v>
      </c>
      <c r="H4615" s="186">
        <v>540000</v>
      </c>
      <c r="I4615" s="183" t="s">
        <v>19</v>
      </c>
      <c r="J4615" s="184"/>
      <c r="K4615" s="184"/>
      <c r="L4615" s="183">
        <v>2023</v>
      </c>
      <c r="M4615" s="184"/>
      <c r="N4615" s="183" t="s">
        <v>34</v>
      </c>
      <c r="O4615" s="184"/>
    </row>
    <row r="4616" spans="1:15" s="176" customFormat="1" ht="15" x14ac:dyDescent="0.15">
      <c r="A4616" s="183" t="s">
        <v>20</v>
      </c>
      <c r="B4616" s="183" t="s">
        <v>54</v>
      </c>
      <c r="C4616" s="184"/>
      <c r="D4616" s="184"/>
      <c r="E4616" s="183" t="s">
        <v>28</v>
      </c>
      <c r="F4616" s="185">
        <v>45231</v>
      </c>
      <c r="G4616" s="183" t="s">
        <v>58</v>
      </c>
      <c r="H4616" s="186">
        <v>480000</v>
      </c>
      <c r="I4616" s="183" t="s">
        <v>19</v>
      </c>
      <c r="J4616" s="184"/>
      <c r="K4616" s="184"/>
      <c r="L4616" s="183">
        <v>2023</v>
      </c>
      <c r="M4616" s="184"/>
      <c r="N4616" s="183" t="s">
        <v>34</v>
      </c>
      <c r="O4616" s="184"/>
    </row>
    <row r="4617" spans="1:15" s="176" customFormat="1" ht="15" x14ac:dyDescent="0.15">
      <c r="A4617" s="183" t="s">
        <v>20</v>
      </c>
      <c r="B4617" s="183" t="s">
        <v>54</v>
      </c>
      <c r="C4617" s="184"/>
      <c r="D4617" s="184"/>
      <c r="E4617" s="183" t="s">
        <v>28</v>
      </c>
      <c r="F4617" s="185">
        <v>45232</v>
      </c>
      <c r="G4617" s="183" t="s">
        <v>58</v>
      </c>
      <c r="H4617" s="186">
        <v>520000</v>
      </c>
      <c r="I4617" s="183" t="s">
        <v>19</v>
      </c>
      <c r="J4617" s="184"/>
      <c r="K4617" s="184"/>
      <c r="L4617" s="183">
        <v>2023</v>
      </c>
      <c r="M4617" s="184"/>
      <c r="N4617" s="183" t="s">
        <v>34</v>
      </c>
      <c r="O4617" s="184"/>
    </row>
    <row r="4618" spans="1:15" s="176" customFormat="1" ht="15" x14ac:dyDescent="0.15">
      <c r="A4618" s="183" t="s">
        <v>20</v>
      </c>
      <c r="B4618" s="183" t="s">
        <v>54</v>
      </c>
      <c r="C4618" s="184"/>
      <c r="D4618" s="184"/>
      <c r="E4618" s="183" t="s">
        <v>28</v>
      </c>
      <c r="F4618" s="185">
        <v>45233</v>
      </c>
      <c r="G4618" s="183" t="s">
        <v>58</v>
      </c>
      <c r="H4618" s="186">
        <v>380000</v>
      </c>
      <c r="I4618" s="183" t="s">
        <v>19</v>
      </c>
      <c r="J4618" s="184"/>
      <c r="K4618" s="184"/>
      <c r="L4618" s="183">
        <v>2023</v>
      </c>
      <c r="M4618" s="184"/>
      <c r="N4618" s="183" t="s">
        <v>34</v>
      </c>
      <c r="O4618" s="184"/>
    </row>
    <row r="4619" spans="1:15" s="176" customFormat="1" ht="15" x14ac:dyDescent="0.15">
      <c r="A4619" s="183" t="s">
        <v>20</v>
      </c>
      <c r="B4619" s="183" t="s">
        <v>54</v>
      </c>
      <c r="C4619" s="184"/>
      <c r="D4619" s="184"/>
      <c r="E4619" s="183" t="s">
        <v>28</v>
      </c>
      <c r="F4619" s="185">
        <v>45234</v>
      </c>
      <c r="G4619" s="183" t="s">
        <v>58</v>
      </c>
      <c r="H4619" s="186">
        <v>430000</v>
      </c>
      <c r="I4619" s="183" t="s">
        <v>19</v>
      </c>
      <c r="J4619" s="184"/>
      <c r="K4619" s="184"/>
      <c r="L4619" s="183">
        <v>2023</v>
      </c>
      <c r="M4619" s="184"/>
      <c r="N4619" s="183" t="s">
        <v>34</v>
      </c>
      <c r="O4619" s="184"/>
    </row>
    <row r="4620" spans="1:15" s="176" customFormat="1" ht="15" x14ac:dyDescent="0.15">
      <c r="A4620" s="183" t="s">
        <v>20</v>
      </c>
      <c r="B4620" s="183" t="s">
        <v>54</v>
      </c>
      <c r="C4620" s="184"/>
      <c r="D4620" s="184"/>
      <c r="E4620" s="183" t="s">
        <v>28</v>
      </c>
      <c r="F4620" s="185">
        <v>45236</v>
      </c>
      <c r="G4620" s="183" t="s">
        <v>58</v>
      </c>
      <c r="H4620" s="186">
        <v>180000</v>
      </c>
      <c r="I4620" s="183" t="s">
        <v>19</v>
      </c>
      <c r="J4620" s="184"/>
      <c r="K4620" s="184"/>
      <c r="L4620" s="183">
        <v>2023</v>
      </c>
      <c r="M4620" s="184"/>
      <c r="N4620" s="183" t="s">
        <v>34</v>
      </c>
      <c r="O4620" s="184"/>
    </row>
    <row r="4621" spans="1:15" s="176" customFormat="1" ht="15" x14ac:dyDescent="0.15">
      <c r="A4621" s="183" t="s">
        <v>20</v>
      </c>
      <c r="B4621" s="183" t="s">
        <v>54</v>
      </c>
      <c r="C4621" s="184"/>
      <c r="D4621" s="184"/>
      <c r="E4621" s="183" t="s">
        <v>28</v>
      </c>
      <c r="F4621" s="185">
        <v>45237</v>
      </c>
      <c r="G4621" s="183" t="s">
        <v>58</v>
      </c>
      <c r="H4621" s="186">
        <v>100000</v>
      </c>
      <c r="I4621" s="183" t="s">
        <v>19</v>
      </c>
      <c r="J4621" s="184"/>
      <c r="K4621" s="184"/>
      <c r="L4621" s="183">
        <v>2023</v>
      </c>
      <c r="M4621" s="184"/>
      <c r="N4621" s="183" t="s">
        <v>34</v>
      </c>
      <c r="O4621" s="184"/>
    </row>
    <row r="4622" spans="1:15" s="176" customFormat="1" ht="15" x14ac:dyDescent="0.15">
      <c r="A4622" s="183" t="s">
        <v>20</v>
      </c>
      <c r="B4622" s="183" t="s">
        <v>54</v>
      </c>
      <c r="C4622" s="184"/>
      <c r="D4622" s="184"/>
      <c r="E4622" s="183" t="s">
        <v>28</v>
      </c>
      <c r="F4622" s="185">
        <v>45238</v>
      </c>
      <c r="G4622" s="183" t="s">
        <v>58</v>
      </c>
      <c r="H4622" s="186">
        <v>130000</v>
      </c>
      <c r="I4622" s="183" t="s">
        <v>19</v>
      </c>
      <c r="J4622" s="184"/>
      <c r="K4622" s="184"/>
      <c r="L4622" s="183">
        <v>2023</v>
      </c>
      <c r="M4622" s="184"/>
      <c r="N4622" s="183" t="s">
        <v>34</v>
      </c>
      <c r="O4622" s="184"/>
    </row>
    <row r="4623" spans="1:15" s="176" customFormat="1" ht="15" x14ac:dyDescent="0.15">
      <c r="A4623" s="183" t="s">
        <v>20</v>
      </c>
      <c r="B4623" s="183" t="s">
        <v>54</v>
      </c>
      <c r="C4623" s="184"/>
      <c r="D4623" s="184"/>
      <c r="E4623" s="183" t="s">
        <v>28</v>
      </c>
      <c r="F4623" s="185">
        <v>45239</v>
      </c>
      <c r="G4623" s="183" t="s">
        <v>58</v>
      </c>
      <c r="H4623" s="186">
        <v>110000</v>
      </c>
      <c r="I4623" s="183" t="s">
        <v>19</v>
      </c>
      <c r="J4623" s="184"/>
      <c r="K4623" s="184"/>
      <c r="L4623" s="183">
        <v>2023</v>
      </c>
      <c r="M4623" s="184"/>
      <c r="N4623" s="183" t="s">
        <v>34</v>
      </c>
      <c r="O4623" s="184"/>
    </row>
    <row r="4624" spans="1:15" s="176" customFormat="1" ht="15" x14ac:dyDescent="0.15">
      <c r="A4624" s="183" t="s">
        <v>20</v>
      </c>
      <c r="B4624" s="183" t="s">
        <v>54</v>
      </c>
      <c r="C4624" s="184"/>
      <c r="D4624" s="184"/>
      <c r="E4624" s="183" t="s">
        <v>28</v>
      </c>
      <c r="F4624" s="185">
        <v>45240</v>
      </c>
      <c r="G4624" s="183" t="s">
        <v>58</v>
      </c>
      <c r="H4624" s="186">
        <v>40000</v>
      </c>
      <c r="I4624" s="183" t="s">
        <v>19</v>
      </c>
      <c r="J4624" s="184"/>
      <c r="K4624" s="184"/>
      <c r="L4624" s="183">
        <v>2023</v>
      </c>
      <c r="M4624" s="184"/>
      <c r="N4624" s="183" t="s">
        <v>34</v>
      </c>
      <c r="O4624" s="184"/>
    </row>
    <row r="4625" spans="1:15" s="176" customFormat="1" ht="15" x14ac:dyDescent="0.15">
      <c r="A4625" s="183" t="s">
        <v>20</v>
      </c>
      <c r="B4625" s="183" t="s">
        <v>54</v>
      </c>
      <c r="C4625" s="184"/>
      <c r="D4625" s="184"/>
      <c r="E4625" s="183" t="s">
        <v>28</v>
      </c>
      <c r="F4625" s="185">
        <v>45241</v>
      </c>
      <c r="G4625" s="183" t="s">
        <v>58</v>
      </c>
      <c r="H4625" s="186">
        <v>80000</v>
      </c>
      <c r="I4625" s="183" t="s">
        <v>19</v>
      </c>
      <c r="J4625" s="184"/>
      <c r="K4625" s="184"/>
      <c r="L4625" s="183">
        <v>2023</v>
      </c>
      <c r="M4625" s="184"/>
      <c r="N4625" s="183" t="s">
        <v>34</v>
      </c>
      <c r="O4625" s="184"/>
    </row>
    <row r="4626" spans="1:15" s="176" customFormat="1" ht="15" x14ac:dyDescent="0.15">
      <c r="A4626" s="183" t="s">
        <v>20</v>
      </c>
      <c r="B4626" s="183" t="s">
        <v>54</v>
      </c>
      <c r="C4626" s="184"/>
      <c r="D4626" s="184"/>
      <c r="E4626" s="183" t="s">
        <v>28</v>
      </c>
      <c r="F4626" s="185">
        <v>45243</v>
      </c>
      <c r="G4626" s="183" t="s">
        <v>58</v>
      </c>
      <c r="H4626" s="186">
        <v>60000</v>
      </c>
      <c r="I4626" s="183" t="s">
        <v>19</v>
      </c>
      <c r="J4626" s="184"/>
      <c r="K4626" s="184"/>
      <c r="L4626" s="183">
        <v>2023</v>
      </c>
      <c r="M4626" s="184"/>
      <c r="N4626" s="183" t="s">
        <v>34</v>
      </c>
      <c r="O4626" s="184"/>
    </row>
    <row r="4627" spans="1:15" s="176" customFormat="1" ht="15" x14ac:dyDescent="0.15">
      <c r="A4627" s="183" t="s">
        <v>20</v>
      </c>
      <c r="B4627" s="183" t="s">
        <v>54</v>
      </c>
      <c r="C4627" s="184"/>
      <c r="D4627" s="184"/>
      <c r="E4627" s="183" t="s">
        <v>28</v>
      </c>
      <c r="F4627" s="185">
        <v>45244</v>
      </c>
      <c r="G4627" s="183" t="s">
        <v>58</v>
      </c>
      <c r="H4627" s="186">
        <v>100000</v>
      </c>
      <c r="I4627" s="183" t="s">
        <v>19</v>
      </c>
      <c r="J4627" s="184"/>
      <c r="K4627" s="184"/>
      <c r="L4627" s="183">
        <v>2023</v>
      </c>
      <c r="M4627" s="184"/>
      <c r="N4627" s="183" t="s">
        <v>34</v>
      </c>
      <c r="O4627" s="184"/>
    </row>
    <row r="4628" spans="1:15" s="176" customFormat="1" ht="15" x14ac:dyDescent="0.15">
      <c r="A4628" s="183" t="s">
        <v>20</v>
      </c>
      <c r="B4628" s="183" t="s">
        <v>54</v>
      </c>
      <c r="C4628" s="184"/>
      <c r="D4628" s="184"/>
      <c r="E4628" s="183" t="s">
        <v>28</v>
      </c>
      <c r="F4628" s="185">
        <v>45245</v>
      </c>
      <c r="G4628" s="183" t="s">
        <v>58</v>
      </c>
      <c r="H4628" s="186">
        <v>30000</v>
      </c>
      <c r="I4628" s="183" t="s">
        <v>19</v>
      </c>
      <c r="J4628" s="184"/>
      <c r="K4628" s="184"/>
      <c r="L4628" s="183">
        <v>2023</v>
      </c>
      <c r="M4628" s="184"/>
      <c r="N4628" s="183" t="s">
        <v>34</v>
      </c>
      <c r="O4628" s="184"/>
    </row>
    <row r="4629" spans="1:15" s="176" customFormat="1" ht="15" x14ac:dyDescent="0.15">
      <c r="A4629" s="183" t="s">
        <v>20</v>
      </c>
      <c r="B4629" s="183" t="s">
        <v>54</v>
      </c>
      <c r="C4629" s="184"/>
      <c r="D4629" s="184"/>
      <c r="E4629" s="183" t="s">
        <v>28</v>
      </c>
      <c r="F4629" s="185">
        <v>45246</v>
      </c>
      <c r="G4629" s="183" t="s">
        <v>58</v>
      </c>
      <c r="H4629" s="186">
        <v>150000</v>
      </c>
      <c r="I4629" s="183" t="s">
        <v>19</v>
      </c>
      <c r="J4629" s="184"/>
      <c r="K4629" s="184"/>
      <c r="L4629" s="183">
        <v>2023</v>
      </c>
      <c r="M4629" s="184"/>
      <c r="N4629" s="183" t="s">
        <v>34</v>
      </c>
      <c r="O4629" s="183" t="s">
        <v>758</v>
      </c>
    </row>
    <row r="4630" spans="1:15" s="176" customFormat="1" ht="15" x14ac:dyDescent="0.15">
      <c r="A4630" s="183" t="s">
        <v>20</v>
      </c>
      <c r="B4630" s="183" t="s">
        <v>54</v>
      </c>
      <c r="C4630" s="184"/>
      <c r="D4630" s="184"/>
      <c r="E4630" s="183" t="s">
        <v>28</v>
      </c>
      <c r="F4630" s="185">
        <v>45247</v>
      </c>
      <c r="G4630" s="183" t="s">
        <v>58</v>
      </c>
      <c r="H4630" s="186">
        <v>80000</v>
      </c>
      <c r="I4630" s="183" t="s">
        <v>19</v>
      </c>
      <c r="J4630" s="184"/>
      <c r="K4630" s="184"/>
      <c r="L4630" s="183">
        <v>2023</v>
      </c>
      <c r="M4630" s="184"/>
      <c r="N4630" s="183" t="s">
        <v>34</v>
      </c>
      <c r="O4630" s="184"/>
    </row>
    <row r="4631" spans="1:15" s="176" customFormat="1" ht="15" x14ac:dyDescent="0.15">
      <c r="A4631" s="183" t="s">
        <v>20</v>
      </c>
      <c r="B4631" s="183" t="s">
        <v>54</v>
      </c>
      <c r="C4631" s="184"/>
      <c r="D4631" s="184"/>
      <c r="E4631" s="183" t="s">
        <v>28</v>
      </c>
      <c r="F4631" s="185">
        <v>45248</v>
      </c>
      <c r="G4631" s="183" t="s">
        <v>58</v>
      </c>
      <c r="H4631" s="186">
        <v>90000</v>
      </c>
      <c r="I4631" s="183" t="s">
        <v>19</v>
      </c>
      <c r="J4631" s="184"/>
      <c r="K4631" s="184"/>
      <c r="L4631" s="183">
        <v>2023</v>
      </c>
      <c r="M4631" s="184"/>
      <c r="N4631" s="183" t="s">
        <v>34</v>
      </c>
      <c r="O4631" s="184"/>
    </row>
    <row r="4632" spans="1:15" s="176" customFormat="1" ht="15" x14ac:dyDescent="0.15">
      <c r="A4632" s="183" t="s">
        <v>20</v>
      </c>
      <c r="B4632" s="183" t="s">
        <v>54</v>
      </c>
      <c r="C4632" s="184"/>
      <c r="D4632" s="184"/>
      <c r="E4632" s="183" t="s">
        <v>28</v>
      </c>
      <c r="F4632" s="185">
        <v>45250</v>
      </c>
      <c r="G4632" s="183" t="s">
        <v>58</v>
      </c>
      <c r="H4632" s="186">
        <v>10000</v>
      </c>
      <c r="I4632" s="183" t="s">
        <v>19</v>
      </c>
      <c r="J4632" s="184"/>
      <c r="K4632" s="184"/>
      <c r="L4632" s="183">
        <v>2023</v>
      </c>
      <c r="M4632" s="184"/>
      <c r="N4632" s="183" t="s">
        <v>34</v>
      </c>
      <c r="O4632" s="184"/>
    </row>
    <row r="4633" spans="1:15" s="176" customFormat="1" ht="15" x14ac:dyDescent="0.15">
      <c r="A4633" s="183" t="s">
        <v>20</v>
      </c>
      <c r="B4633" s="183" t="s">
        <v>54</v>
      </c>
      <c r="C4633" s="184"/>
      <c r="D4633" s="184"/>
      <c r="E4633" s="183" t="s">
        <v>28</v>
      </c>
      <c r="F4633" s="185">
        <v>45251</v>
      </c>
      <c r="G4633" s="183" t="s">
        <v>58</v>
      </c>
      <c r="H4633" s="186">
        <v>10000</v>
      </c>
      <c r="I4633" s="183" t="s">
        <v>19</v>
      </c>
      <c r="J4633" s="184"/>
      <c r="K4633" s="184"/>
      <c r="L4633" s="183">
        <v>2023</v>
      </c>
      <c r="M4633" s="184"/>
      <c r="N4633" s="183" t="s">
        <v>34</v>
      </c>
      <c r="O4633" s="184"/>
    </row>
    <row r="4634" spans="1:15" s="176" customFormat="1" ht="15" x14ac:dyDescent="0.15">
      <c r="A4634" s="183" t="s">
        <v>20</v>
      </c>
      <c r="B4634" s="183" t="s">
        <v>54</v>
      </c>
      <c r="C4634" s="184"/>
      <c r="D4634" s="184"/>
      <c r="E4634" s="183" t="s">
        <v>28</v>
      </c>
      <c r="F4634" s="185">
        <v>45254</v>
      </c>
      <c r="G4634" s="183" t="s">
        <v>58</v>
      </c>
      <c r="H4634" s="186">
        <v>240000</v>
      </c>
      <c r="I4634" s="183" t="s">
        <v>19</v>
      </c>
      <c r="J4634" s="184"/>
      <c r="K4634" s="184"/>
      <c r="L4634" s="183">
        <v>2023</v>
      </c>
      <c r="M4634" s="184"/>
      <c r="N4634" s="183" t="s">
        <v>34</v>
      </c>
      <c r="O4634" s="184"/>
    </row>
    <row r="4635" spans="1:15" s="176" customFormat="1" ht="15" x14ac:dyDescent="0.15">
      <c r="A4635" s="183" t="s">
        <v>20</v>
      </c>
      <c r="B4635" s="183" t="s">
        <v>54</v>
      </c>
      <c r="C4635" s="184"/>
      <c r="D4635" s="184"/>
      <c r="E4635" s="183" t="s">
        <v>28</v>
      </c>
      <c r="F4635" s="185">
        <v>45255</v>
      </c>
      <c r="G4635" s="183" t="s">
        <v>58</v>
      </c>
      <c r="H4635" s="186">
        <v>20000</v>
      </c>
      <c r="I4635" s="183" t="s">
        <v>19</v>
      </c>
      <c r="J4635" s="184"/>
      <c r="K4635" s="184"/>
      <c r="L4635" s="183">
        <v>2023</v>
      </c>
      <c r="M4635" s="184"/>
      <c r="N4635" s="183" t="s">
        <v>34</v>
      </c>
      <c r="O4635" s="184"/>
    </row>
    <row r="4636" spans="1:15" s="176" customFormat="1" ht="15" x14ac:dyDescent="0.15">
      <c r="A4636" s="183" t="s">
        <v>20</v>
      </c>
      <c r="B4636" s="183" t="s">
        <v>54</v>
      </c>
      <c r="C4636" s="184"/>
      <c r="D4636" s="184"/>
      <c r="E4636" s="183" t="s">
        <v>28</v>
      </c>
      <c r="F4636" s="185">
        <v>45257</v>
      </c>
      <c r="G4636" s="183" t="s">
        <v>58</v>
      </c>
      <c r="H4636" s="186">
        <v>50000</v>
      </c>
      <c r="I4636" s="183" t="s">
        <v>19</v>
      </c>
      <c r="J4636" s="184"/>
      <c r="K4636" s="184"/>
      <c r="L4636" s="183">
        <v>2023</v>
      </c>
      <c r="M4636" s="184"/>
      <c r="N4636" s="183" t="s">
        <v>34</v>
      </c>
      <c r="O4636" s="184"/>
    </row>
    <row r="4637" spans="1:15" s="176" customFormat="1" ht="15" x14ac:dyDescent="0.15">
      <c r="A4637" s="183" t="s">
        <v>20</v>
      </c>
      <c r="B4637" s="183" t="s">
        <v>54</v>
      </c>
      <c r="C4637" s="184"/>
      <c r="D4637" s="184"/>
      <c r="E4637" s="183" t="s">
        <v>28</v>
      </c>
      <c r="F4637" s="185">
        <v>45258</v>
      </c>
      <c r="G4637" s="183" t="s">
        <v>58</v>
      </c>
      <c r="H4637" s="186">
        <v>100000</v>
      </c>
      <c r="I4637" s="183" t="s">
        <v>19</v>
      </c>
      <c r="J4637" s="184"/>
      <c r="K4637" s="184"/>
      <c r="L4637" s="183">
        <v>2023</v>
      </c>
      <c r="M4637" s="184"/>
      <c r="N4637" s="183" t="s">
        <v>34</v>
      </c>
      <c r="O4637" s="184"/>
    </row>
    <row r="4638" spans="1:15" s="176" customFormat="1" ht="15" x14ac:dyDescent="0.15">
      <c r="A4638" s="183" t="s">
        <v>20</v>
      </c>
      <c r="B4638" s="183" t="s">
        <v>54</v>
      </c>
      <c r="C4638" s="184"/>
      <c r="D4638" s="184"/>
      <c r="E4638" s="183" t="s">
        <v>28</v>
      </c>
      <c r="F4638" s="185">
        <v>45259</v>
      </c>
      <c r="G4638" s="183" t="s">
        <v>58</v>
      </c>
      <c r="H4638" s="186">
        <v>160000</v>
      </c>
      <c r="I4638" s="183" t="s">
        <v>19</v>
      </c>
      <c r="J4638" s="184"/>
      <c r="K4638" s="184"/>
      <c r="L4638" s="183">
        <v>2023</v>
      </c>
      <c r="M4638" s="184"/>
      <c r="N4638" s="183" t="s">
        <v>34</v>
      </c>
      <c r="O4638" s="184"/>
    </row>
    <row r="4639" spans="1:15" s="176" customFormat="1" ht="15" x14ac:dyDescent="0.15">
      <c r="A4639" s="183" t="s">
        <v>20</v>
      </c>
      <c r="B4639" s="183" t="s">
        <v>54</v>
      </c>
      <c r="C4639" s="184"/>
      <c r="D4639" s="184"/>
      <c r="E4639" s="183" t="s">
        <v>28</v>
      </c>
      <c r="F4639" s="185">
        <v>45261</v>
      </c>
      <c r="G4639" s="183" t="s">
        <v>58</v>
      </c>
      <c r="H4639" s="186">
        <v>150000</v>
      </c>
      <c r="I4639" s="183" t="s">
        <v>19</v>
      </c>
      <c r="J4639" s="184"/>
      <c r="K4639" s="184"/>
      <c r="L4639" s="183">
        <v>2023</v>
      </c>
      <c r="M4639" s="184"/>
      <c r="N4639" s="183" t="s">
        <v>34</v>
      </c>
      <c r="O4639" s="184"/>
    </row>
    <row r="4640" spans="1:15" s="176" customFormat="1" ht="15" x14ac:dyDescent="0.15">
      <c r="A4640" s="183" t="s">
        <v>20</v>
      </c>
      <c r="B4640" s="183" t="s">
        <v>54</v>
      </c>
      <c r="C4640" s="184"/>
      <c r="D4640" s="184"/>
      <c r="E4640" s="183" t="s">
        <v>28</v>
      </c>
      <c r="F4640" s="185">
        <v>45262</v>
      </c>
      <c r="G4640" s="183" t="s">
        <v>58</v>
      </c>
      <c r="H4640" s="186">
        <v>180000</v>
      </c>
      <c r="I4640" s="183" t="s">
        <v>19</v>
      </c>
      <c r="J4640" s="184"/>
      <c r="K4640" s="184"/>
      <c r="L4640" s="183">
        <v>2023</v>
      </c>
      <c r="M4640" s="184"/>
      <c r="N4640" s="183" t="s">
        <v>34</v>
      </c>
      <c r="O4640" s="184"/>
    </row>
    <row r="4641" spans="1:15" s="176" customFormat="1" ht="15" x14ac:dyDescent="0.15">
      <c r="A4641" s="183" t="s">
        <v>20</v>
      </c>
      <c r="B4641" s="183" t="s">
        <v>54</v>
      </c>
      <c r="C4641" s="184"/>
      <c r="D4641" s="184"/>
      <c r="E4641" s="183" t="s">
        <v>28</v>
      </c>
      <c r="F4641" s="185">
        <v>45264</v>
      </c>
      <c r="G4641" s="183" t="s">
        <v>58</v>
      </c>
      <c r="H4641" s="186">
        <v>140000</v>
      </c>
      <c r="I4641" s="183" t="s">
        <v>19</v>
      </c>
      <c r="J4641" s="184"/>
      <c r="K4641" s="184"/>
      <c r="L4641" s="183">
        <v>2023</v>
      </c>
      <c r="M4641" s="184"/>
      <c r="N4641" s="183" t="s">
        <v>34</v>
      </c>
      <c r="O4641" s="184"/>
    </row>
    <row r="4642" spans="1:15" s="176" customFormat="1" ht="15" x14ac:dyDescent="0.15">
      <c r="A4642" s="183" t="s">
        <v>20</v>
      </c>
      <c r="B4642" s="183" t="s">
        <v>54</v>
      </c>
      <c r="C4642" s="184"/>
      <c r="D4642" s="184"/>
      <c r="E4642" s="183" t="s">
        <v>28</v>
      </c>
      <c r="F4642" s="185">
        <v>45265</v>
      </c>
      <c r="G4642" s="183" t="s">
        <v>58</v>
      </c>
      <c r="H4642" s="186">
        <v>190000</v>
      </c>
      <c r="I4642" s="183" t="s">
        <v>19</v>
      </c>
      <c r="J4642" s="184"/>
      <c r="K4642" s="184"/>
      <c r="L4642" s="183">
        <v>2023</v>
      </c>
      <c r="M4642" s="184"/>
      <c r="N4642" s="183" t="s">
        <v>34</v>
      </c>
      <c r="O4642" s="184"/>
    </row>
    <row r="4643" spans="1:15" s="176" customFormat="1" ht="15" x14ac:dyDescent="0.15">
      <c r="A4643" s="183" t="s">
        <v>20</v>
      </c>
      <c r="B4643" s="183" t="s">
        <v>54</v>
      </c>
      <c r="C4643" s="184"/>
      <c r="D4643" s="184"/>
      <c r="E4643" s="183" t="s">
        <v>28</v>
      </c>
      <c r="F4643" s="185">
        <v>45266</v>
      </c>
      <c r="G4643" s="183" t="s">
        <v>58</v>
      </c>
      <c r="H4643" s="186">
        <v>110000</v>
      </c>
      <c r="I4643" s="183" t="s">
        <v>19</v>
      </c>
      <c r="J4643" s="184"/>
      <c r="K4643" s="184"/>
      <c r="L4643" s="183">
        <v>2023</v>
      </c>
      <c r="M4643" s="184"/>
      <c r="N4643" s="183" t="s">
        <v>34</v>
      </c>
      <c r="O4643" s="184"/>
    </row>
    <row r="4644" spans="1:15" s="176" customFormat="1" ht="15" x14ac:dyDescent="0.15">
      <c r="A4644" s="183" t="s">
        <v>20</v>
      </c>
      <c r="B4644" s="183" t="s">
        <v>54</v>
      </c>
      <c r="C4644" s="184"/>
      <c r="D4644" s="184"/>
      <c r="E4644" s="183" t="s">
        <v>28</v>
      </c>
      <c r="F4644" s="185">
        <v>45267</v>
      </c>
      <c r="G4644" s="183" t="s">
        <v>58</v>
      </c>
      <c r="H4644" s="186">
        <v>170000</v>
      </c>
      <c r="I4644" s="183" t="s">
        <v>19</v>
      </c>
      <c r="J4644" s="184"/>
      <c r="K4644" s="184"/>
      <c r="L4644" s="183">
        <v>2023</v>
      </c>
      <c r="M4644" s="184"/>
      <c r="N4644" s="183" t="s">
        <v>34</v>
      </c>
      <c r="O4644" s="184"/>
    </row>
    <row r="4645" spans="1:15" s="176" customFormat="1" ht="15" x14ac:dyDescent="0.15">
      <c r="A4645" s="183" t="s">
        <v>20</v>
      </c>
      <c r="B4645" s="183" t="s">
        <v>54</v>
      </c>
      <c r="C4645" s="184"/>
      <c r="D4645" s="184"/>
      <c r="E4645" s="183" t="s">
        <v>28</v>
      </c>
      <c r="F4645" s="185">
        <v>45268</v>
      </c>
      <c r="G4645" s="183" t="s">
        <v>58</v>
      </c>
      <c r="H4645" s="186">
        <v>140000</v>
      </c>
      <c r="I4645" s="183" t="s">
        <v>19</v>
      </c>
      <c r="J4645" s="184"/>
      <c r="K4645" s="184"/>
      <c r="L4645" s="183">
        <v>2023</v>
      </c>
      <c r="M4645" s="184"/>
      <c r="N4645" s="183" t="s">
        <v>34</v>
      </c>
      <c r="O4645" s="184"/>
    </row>
    <row r="4646" spans="1:15" s="176" customFormat="1" ht="15" x14ac:dyDescent="0.15">
      <c r="A4646" s="183" t="s">
        <v>20</v>
      </c>
      <c r="B4646" s="183" t="s">
        <v>54</v>
      </c>
      <c r="C4646" s="184"/>
      <c r="D4646" s="184"/>
      <c r="E4646" s="183" t="s">
        <v>28</v>
      </c>
      <c r="F4646" s="185">
        <v>45269</v>
      </c>
      <c r="G4646" s="183" t="s">
        <v>58</v>
      </c>
      <c r="H4646" s="186">
        <v>240000</v>
      </c>
      <c r="I4646" s="183" t="s">
        <v>19</v>
      </c>
      <c r="J4646" s="184"/>
      <c r="K4646" s="184"/>
      <c r="L4646" s="183">
        <v>2023</v>
      </c>
      <c r="M4646" s="184"/>
      <c r="N4646" s="183" t="s">
        <v>34</v>
      </c>
      <c r="O4646" s="184"/>
    </row>
    <row r="4647" spans="1:15" s="176" customFormat="1" ht="15" x14ac:dyDescent="0.15">
      <c r="A4647" s="183" t="s">
        <v>20</v>
      </c>
      <c r="B4647" s="183" t="s">
        <v>54</v>
      </c>
      <c r="C4647" s="184"/>
      <c r="D4647" s="184"/>
      <c r="E4647" s="183" t="s">
        <v>28</v>
      </c>
      <c r="F4647" s="185">
        <v>45271</v>
      </c>
      <c r="G4647" s="183" t="s">
        <v>58</v>
      </c>
      <c r="H4647" s="186">
        <v>140000</v>
      </c>
      <c r="I4647" s="183" t="s">
        <v>19</v>
      </c>
      <c r="J4647" s="184"/>
      <c r="K4647" s="184"/>
      <c r="L4647" s="183">
        <v>2023</v>
      </c>
      <c r="M4647" s="184"/>
      <c r="N4647" s="183" t="s">
        <v>34</v>
      </c>
      <c r="O4647" s="184"/>
    </row>
    <row r="4648" spans="1:15" s="176" customFormat="1" ht="15" x14ac:dyDescent="0.15">
      <c r="A4648" s="183" t="s">
        <v>20</v>
      </c>
      <c r="B4648" s="183" t="s">
        <v>54</v>
      </c>
      <c r="C4648" s="184"/>
      <c r="D4648" s="184"/>
      <c r="E4648" s="183" t="s">
        <v>28</v>
      </c>
      <c r="F4648" s="185">
        <v>45272</v>
      </c>
      <c r="G4648" s="183" t="s">
        <v>58</v>
      </c>
      <c r="H4648" s="186">
        <v>110000</v>
      </c>
      <c r="I4648" s="183" t="s">
        <v>19</v>
      </c>
      <c r="J4648" s="184"/>
      <c r="K4648" s="184"/>
      <c r="L4648" s="183">
        <v>2023</v>
      </c>
      <c r="M4648" s="184"/>
      <c r="N4648" s="183" t="s">
        <v>34</v>
      </c>
      <c r="O4648" s="184"/>
    </row>
    <row r="4649" spans="1:15" s="176" customFormat="1" ht="15" x14ac:dyDescent="0.15">
      <c r="A4649" s="183" t="s">
        <v>20</v>
      </c>
      <c r="B4649" s="183" t="s">
        <v>54</v>
      </c>
      <c r="C4649" s="184"/>
      <c r="D4649" s="184"/>
      <c r="E4649" s="183" t="s">
        <v>28</v>
      </c>
      <c r="F4649" s="185">
        <v>45273</v>
      </c>
      <c r="G4649" s="183" t="s">
        <v>58</v>
      </c>
      <c r="H4649" s="186">
        <v>50000</v>
      </c>
      <c r="I4649" s="183" t="s">
        <v>19</v>
      </c>
      <c r="J4649" s="184"/>
      <c r="K4649" s="184"/>
      <c r="L4649" s="183">
        <v>2023</v>
      </c>
      <c r="M4649" s="184"/>
      <c r="N4649" s="183" t="s">
        <v>34</v>
      </c>
      <c r="O4649" s="184"/>
    </row>
    <row r="4650" spans="1:15" s="176" customFormat="1" ht="15" x14ac:dyDescent="0.15">
      <c r="A4650" s="183" t="s">
        <v>20</v>
      </c>
      <c r="B4650" s="183" t="s">
        <v>54</v>
      </c>
      <c r="C4650" s="184"/>
      <c r="D4650" s="184"/>
      <c r="E4650" s="183" t="s">
        <v>28</v>
      </c>
      <c r="F4650" s="185">
        <v>45275</v>
      </c>
      <c r="G4650" s="183" t="s">
        <v>58</v>
      </c>
      <c r="H4650" s="186">
        <v>20000</v>
      </c>
      <c r="I4650" s="183" t="s">
        <v>19</v>
      </c>
      <c r="J4650" s="184"/>
      <c r="K4650" s="184"/>
      <c r="L4650" s="183">
        <v>2023</v>
      </c>
      <c r="M4650" s="184"/>
      <c r="N4650" s="183" t="s">
        <v>34</v>
      </c>
      <c r="O4650" s="184"/>
    </row>
    <row r="4651" spans="1:15" s="176" customFormat="1" ht="15" x14ac:dyDescent="0.15">
      <c r="A4651" s="183" t="s">
        <v>20</v>
      </c>
      <c r="B4651" s="183" t="s">
        <v>54</v>
      </c>
      <c r="C4651" s="183" t="s">
        <v>26</v>
      </c>
      <c r="D4651" s="184"/>
      <c r="E4651" s="183" t="s">
        <v>28</v>
      </c>
      <c r="F4651" s="185">
        <v>45219</v>
      </c>
      <c r="G4651" s="183" t="s">
        <v>58</v>
      </c>
      <c r="H4651" s="186">
        <v>20000</v>
      </c>
      <c r="I4651" s="183" t="s">
        <v>19</v>
      </c>
      <c r="J4651" s="184"/>
      <c r="K4651" s="184"/>
      <c r="L4651" s="183">
        <v>2023</v>
      </c>
      <c r="M4651" s="184"/>
      <c r="N4651" s="183" t="s">
        <v>34</v>
      </c>
      <c r="O4651" s="184"/>
    </row>
    <row r="4652" spans="1:15" s="176" customFormat="1" ht="15" x14ac:dyDescent="0.15">
      <c r="A4652" s="183" t="s">
        <v>20</v>
      </c>
      <c r="B4652" s="183" t="s">
        <v>54</v>
      </c>
      <c r="C4652" s="183" t="s">
        <v>26</v>
      </c>
      <c r="D4652" s="184"/>
      <c r="E4652" s="183" t="s">
        <v>28</v>
      </c>
      <c r="F4652" s="185">
        <v>45223</v>
      </c>
      <c r="G4652" s="183" t="s">
        <v>58</v>
      </c>
      <c r="H4652" s="186">
        <v>50000</v>
      </c>
      <c r="I4652" s="183" t="s">
        <v>19</v>
      </c>
      <c r="J4652" s="184"/>
      <c r="K4652" s="184"/>
      <c r="L4652" s="183">
        <v>2023</v>
      </c>
      <c r="M4652" s="184"/>
      <c r="N4652" s="183" t="s">
        <v>34</v>
      </c>
      <c r="O4652" s="184"/>
    </row>
    <row r="4653" spans="1:15" s="176" customFormat="1" ht="15" x14ac:dyDescent="0.15">
      <c r="A4653" s="183" t="s">
        <v>20</v>
      </c>
      <c r="B4653" s="183" t="s">
        <v>54</v>
      </c>
      <c r="C4653" s="183" t="s">
        <v>26</v>
      </c>
      <c r="D4653" s="184"/>
      <c r="E4653" s="183" t="s">
        <v>28</v>
      </c>
      <c r="F4653" s="185">
        <v>45224</v>
      </c>
      <c r="G4653" s="183" t="s">
        <v>58</v>
      </c>
      <c r="H4653" s="186">
        <v>40000</v>
      </c>
      <c r="I4653" s="183" t="s">
        <v>19</v>
      </c>
      <c r="J4653" s="184"/>
      <c r="K4653" s="184"/>
      <c r="L4653" s="183">
        <v>2023</v>
      </c>
      <c r="M4653" s="184"/>
      <c r="N4653" s="183" t="s">
        <v>34</v>
      </c>
      <c r="O4653" s="184"/>
    </row>
    <row r="4654" spans="1:15" s="176" customFormat="1" ht="15" x14ac:dyDescent="0.15">
      <c r="A4654" s="183" t="s">
        <v>20</v>
      </c>
      <c r="B4654" s="183" t="s">
        <v>54</v>
      </c>
      <c r="C4654" s="183" t="s">
        <v>26</v>
      </c>
      <c r="D4654" s="184"/>
      <c r="E4654" s="183" t="s">
        <v>28</v>
      </c>
      <c r="F4654" s="185">
        <v>45225</v>
      </c>
      <c r="G4654" s="183" t="s">
        <v>58</v>
      </c>
      <c r="H4654" s="186">
        <v>50000</v>
      </c>
      <c r="I4654" s="183" t="s">
        <v>19</v>
      </c>
      <c r="J4654" s="184"/>
      <c r="K4654" s="184"/>
      <c r="L4654" s="183">
        <v>2023</v>
      </c>
      <c r="M4654" s="184"/>
      <c r="N4654" s="183" t="s">
        <v>34</v>
      </c>
      <c r="O4654" s="184"/>
    </row>
    <row r="4655" spans="1:15" s="176" customFormat="1" ht="15" x14ac:dyDescent="0.15">
      <c r="A4655" s="183" t="s">
        <v>20</v>
      </c>
      <c r="B4655" s="183" t="s">
        <v>54</v>
      </c>
      <c r="C4655" s="183" t="s">
        <v>26</v>
      </c>
      <c r="D4655" s="184"/>
      <c r="E4655" s="183" t="s">
        <v>28</v>
      </c>
      <c r="F4655" s="185">
        <v>45226</v>
      </c>
      <c r="G4655" s="183" t="s">
        <v>58</v>
      </c>
      <c r="H4655" s="186">
        <v>150000</v>
      </c>
      <c r="I4655" s="183" t="s">
        <v>19</v>
      </c>
      <c r="J4655" s="184"/>
      <c r="K4655" s="184"/>
      <c r="L4655" s="183">
        <v>2023</v>
      </c>
      <c r="M4655" s="184"/>
      <c r="N4655" s="183" t="s">
        <v>34</v>
      </c>
      <c r="O4655" s="184"/>
    </row>
    <row r="4656" spans="1:15" s="176" customFormat="1" ht="15" x14ac:dyDescent="0.15">
      <c r="A4656" s="183" t="s">
        <v>20</v>
      </c>
      <c r="B4656" s="183" t="s">
        <v>54</v>
      </c>
      <c r="C4656" s="183" t="s">
        <v>26</v>
      </c>
      <c r="D4656" s="184"/>
      <c r="E4656" s="183" t="s">
        <v>28</v>
      </c>
      <c r="F4656" s="185">
        <v>45227</v>
      </c>
      <c r="G4656" s="183" t="s">
        <v>58</v>
      </c>
      <c r="H4656" s="186">
        <v>130000</v>
      </c>
      <c r="I4656" s="183" t="s">
        <v>19</v>
      </c>
      <c r="J4656" s="184"/>
      <c r="K4656" s="184"/>
      <c r="L4656" s="183">
        <v>2023</v>
      </c>
      <c r="M4656" s="184"/>
      <c r="N4656" s="183" t="s">
        <v>34</v>
      </c>
      <c r="O4656" s="184"/>
    </row>
    <row r="4657" spans="1:15" s="176" customFormat="1" ht="15" x14ac:dyDescent="0.15">
      <c r="A4657" s="183" t="s">
        <v>20</v>
      </c>
      <c r="B4657" s="183" t="s">
        <v>54</v>
      </c>
      <c r="C4657" s="183" t="s">
        <v>26</v>
      </c>
      <c r="D4657" s="184"/>
      <c r="E4657" s="183" t="s">
        <v>28</v>
      </c>
      <c r="F4657" s="185">
        <v>45228</v>
      </c>
      <c r="G4657" s="183" t="s">
        <v>58</v>
      </c>
      <c r="H4657" s="186">
        <v>90000</v>
      </c>
      <c r="I4657" s="183" t="s">
        <v>19</v>
      </c>
      <c r="J4657" s="184"/>
      <c r="K4657" s="184"/>
      <c r="L4657" s="183">
        <v>2023</v>
      </c>
      <c r="M4657" s="184"/>
      <c r="N4657" s="183" t="s">
        <v>34</v>
      </c>
      <c r="O4657" s="184"/>
    </row>
    <row r="4658" spans="1:15" s="176" customFormat="1" ht="15" x14ac:dyDescent="0.15">
      <c r="A4658" s="183" t="s">
        <v>20</v>
      </c>
      <c r="B4658" s="183" t="s">
        <v>54</v>
      </c>
      <c r="C4658" s="183" t="s">
        <v>26</v>
      </c>
      <c r="D4658" s="184"/>
      <c r="E4658" s="183" t="s">
        <v>28</v>
      </c>
      <c r="F4658" s="185">
        <v>45229</v>
      </c>
      <c r="G4658" s="183" t="s">
        <v>58</v>
      </c>
      <c r="H4658" s="186">
        <v>110000</v>
      </c>
      <c r="I4658" s="183" t="s">
        <v>19</v>
      </c>
      <c r="J4658" s="184"/>
      <c r="K4658" s="184"/>
      <c r="L4658" s="183">
        <v>2023</v>
      </c>
      <c r="M4658" s="184"/>
      <c r="N4658" s="183" t="s">
        <v>34</v>
      </c>
      <c r="O4658" s="184"/>
    </row>
    <row r="4659" spans="1:15" s="176" customFormat="1" ht="15" x14ac:dyDescent="0.15">
      <c r="A4659" s="183" t="s">
        <v>20</v>
      </c>
      <c r="B4659" s="183" t="s">
        <v>54</v>
      </c>
      <c r="C4659" s="183" t="s">
        <v>26</v>
      </c>
      <c r="D4659" s="184"/>
      <c r="E4659" s="183" t="s">
        <v>28</v>
      </c>
      <c r="F4659" s="185">
        <v>45230</v>
      </c>
      <c r="G4659" s="183" t="s">
        <v>58</v>
      </c>
      <c r="H4659" s="186">
        <v>140000</v>
      </c>
      <c r="I4659" s="183" t="s">
        <v>19</v>
      </c>
      <c r="J4659" s="184"/>
      <c r="K4659" s="184"/>
      <c r="L4659" s="183">
        <v>2023</v>
      </c>
      <c r="M4659" s="184"/>
      <c r="N4659" s="183" t="s">
        <v>34</v>
      </c>
      <c r="O4659" s="184"/>
    </row>
    <row r="4660" spans="1:15" s="176" customFormat="1" ht="15" x14ac:dyDescent="0.15">
      <c r="A4660" s="183" t="s">
        <v>20</v>
      </c>
      <c r="B4660" s="183" t="s">
        <v>54</v>
      </c>
      <c r="C4660" s="183" t="s">
        <v>26</v>
      </c>
      <c r="D4660" s="184"/>
      <c r="E4660" s="183" t="s">
        <v>28</v>
      </c>
      <c r="F4660" s="185">
        <v>45231</v>
      </c>
      <c r="G4660" s="183" t="s">
        <v>58</v>
      </c>
      <c r="H4660" s="186">
        <v>20000</v>
      </c>
      <c r="I4660" s="183" t="s">
        <v>19</v>
      </c>
      <c r="J4660" s="184"/>
      <c r="K4660" s="184"/>
      <c r="L4660" s="183">
        <v>2023</v>
      </c>
      <c r="M4660" s="184"/>
      <c r="N4660" s="183" t="s">
        <v>34</v>
      </c>
      <c r="O4660" s="184"/>
    </row>
    <row r="4661" spans="1:15" s="176" customFormat="1" ht="15" x14ac:dyDescent="0.15">
      <c r="A4661" s="183" t="s">
        <v>20</v>
      </c>
      <c r="B4661" s="183" t="s">
        <v>54</v>
      </c>
      <c r="C4661" s="183" t="s">
        <v>26</v>
      </c>
      <c r="D4661" s="184"/>
      <c r="E4661" s="183" t="s">
        <v>28</v>
      </c>
      <c r="F4661" s="185">
        <v>45232</v>
      </c>
      <c r="G4661" s="183" t="s">
        <v>58</v>
      </c>
      <c r="H4661" s="186">
        <v>80000</v>
      </c>
      <c r="I4661" s="183" t="s">
        <v>19</v>
      </c>
      <c r="J4661" s="184"/>
      <c r="K4661" s="184"/>
      <c r="L4661" s="183">
        <v>2023</v>
      </c>
      <c r="M4661" s="184"/>
      <c r="N4661" s="183" t="s">
        <v>34</v>
      </c>
      <c r="O4661" s="184"/>
    </row>
    <row r="4662" spans="1:15" s="176" customFormat="1" ht="15" x14ac:dyDescent="0.15">
      <c r="A4662" s="183" t="s">
        <v>20</v>
      </c>
      <c r="B4662" s="183" t="s">
        <v>54</v>
      </c>
      <c r="C4662" s="183" t="s">
        <v>26</v>
      </c>
      <c r="D4662" s="184"/>
      <c r="E4662" s="183" t="s">
        <v>28</v>
      </c>
      <c r="F4662" s="185">
        <v>45233</v>
      </c>
      <c r="G4662" s="183" t="s">
        <v>58</v>
      </c>
      <c r="H4662" s="186">
        <v>110000</v>
      </c>
      <c r="I4662" s="183" t="s">
        <v>19</v>
      </c>
      <c r="J4662" s="184"/>
      <c r="K4662" s="184"/>
      <c r="L4662" s="183">
        <v>2023</v>
      </c>
      <c r="M4662" s="184"/>
      <c r="N4662" s="183" t="s">
        <v>34</v>
      </c>
      <c r="O4662" s="184"/>
    </row>
    <row r="4663" spans="1:15" s="176" customFormat="1" ht="15" x14ac:dyDescent="0.15">
      <c r="A4663" s="183" t="s">
        <v>20</v>
      </c>
      <c r="B4663" s="183" t="s">
        <v>54</v>
      </c>
      <c r="C4663" s="183" t="s">
        <v>26</v>
      </c>
      <c r="D4663" s="184"/>
      <c r="E4663" s="183" t="s">
        <v>28</v>
      </c>
      <c r="F4663" s="185">
        <v>45234</v>
      </c>
      <c r="G4663" s="183" t="s">
        <v>58</v>
      </c>
      <c r="H4663" s="186">
        <v>190000</v>
      </c>
      <c r="I4663" s="183" t="s">
        <v>19</v>
      </c>
      <c r="J4663" s="184"/>
      <c r="K4663" s="184"/>
      <c r="L4663" s="183">
        <v>2023</v>
      </c>
      <c r="M4663" s="184"/>
      <c r="N4663" s="183" t="s">
        <v>34</v>
      </c>
      <c r="O4663" s="184"/>
    </row>
    <row r="4664" spans="1:15" s="176" customFormat="1" ht="15" x14ac:dyDescent="0.15">
      <c r="A4664" s="183" t="s">
        <v>20</v>
      </c>
      <c r="B4664" s="183" t="s">
        <v>54</v>
      </c>
      <c r="C4664" s="183" t="s">
        <v>26</v>
      </c>
      <c r="D4664" s="184"/>
      <c r="E4664" s="183" t="s">
        <v>28</v>
      </c>
      <c r="F4664" s="185">
        <v>45236</v>
      </c>
      <c r="G4664" s="183" t="s">
        <v>58</v>
      </c>
      <c r="H4664" s="186">
        <v>100000</v>
      </c>
      <c r="I4664" s="183" t="s">
        <v>19</v>
      </c>
      <c r="J4664" s="184"/>
      <c r="K4664" s="184"/>
      <c r="L4664" s="183">
        <v>2023</v>
      </c>
      <c r="M4664" s="184"/>
      <c r="N4664" s="183" t="s">
        <v>34</v>
      </c>
      <c r="O4664" s="184"/>
    </row>
    <row r="4665" spans="1:15" s="176" customFormat="1" ht="15" x14ac:dyDescent="0.15">
      <c r="A4665" s="183" t="s">
        <v>20</v>
      </c>
      <c r="B4665" s="183" t="s">
        <v>54</v>
      </c>
      <c r="C4665" s="183" t="s">
        <v>26</v>
      </c>
      <c r="D4665" s="184"/>
      <c r="E4665" s="183" t="s">
        <v>28</v>
      </c>
      <c r="F4665" s="185">
        <v>45241</v>
      </c>
      <c r="G4665" s="183" t="s">
        <v>58</v>
      </c>
      <c r="H4665" s="186">
        <v>40000</v>
      </c>
      <c r="I4665" s="183" t="s">
        <v>19</v>
      </c>
      <c r="J4665" s="184"/>
      <c r="K4665" s="184"/>
      <c r="L4665" s="183">
        <v>2023</v>
      </c>
      <c r="M4665" s="184"/>
      <c r="N4665" s="183" t="s">
        <v>34</v>
      </c>
      <c r="O4665" s="184"/>
    </row>
    <row r="4666" spans="1:15" s="176" customFormat="1" ht="15" x14ac:dyDescent="0.15">
      <c r="A4666" s="183" t="s">
        <v>20</v>
      </c>
      <c r="B4666" s="183" t="s">
        <v>54</v>
      </c>
      <c r="C4666" s="183" t="s">
        <v>26</v>
      </c>
      <c r="D4666" s="184"/>
      <c r="E4666" s="183" t="s">
        <v>28</v>
      </c>
      <c r="F4666" s="185">
        <v>45243</v>
      </c>
      <c r="G4666" s="183" t="s">
        <v>58</v>
      </c>
      <c r="H4666" s="186">
        <v>50000</v>
      </c>
      <c r="I4666" s="183" t="s">
        <v>19</v>
      </c>
      <c r="J4666" s="184"/>
      <c r="K4666" s="184"/>
      <c r="L4666" s="183">
        <v>2023</v>
      </c>
      <c r="M4666" s="184"/>
      <c r="N4666" s="183" t="s">
        <v>34</v>
      </c>
      <c r="O4666" s="184"/>
    </row>
    <row r="4667" spans="1:15" s="176" customFormat="1" ht="15" x14ac:dyDescent="0.15">
      <c r="A4667" s="183" t="s">
        <v>20</v>
      </c>
      <c r="B4667" s="183" t="s">
        <v>54</v>
      </c>
      <c r="C4667" s="183" t="s">
        <v>26</v>
      </c>
      <c r="D4667" s="184"/>
      <c r="E4667" s="183" t="s">
        <v>28</v>
      </c>
      <c r="F4667" s="185">
        <v>45246</v>
      </c>
      <c r="G4667" s="183" t="s">
        <v>58</v>
      </c>
      <c r="H4667" s="186">
        <v>40000</v>
      </c>
      <c r="I4667" s="183" t="s">
        <v>19</v>
      </c>
      <c r="J4667" s="184"/>
      <c r="K4667" s="184"/>
      <c r="L4667" s="183">
        <v>2023</v>
      </c>
      <c r="M4667" s="184"/>
      <c r="N4667" s="183" t="s">
        <v>34</v>
      </c>
      <c r="O4667" s="183" t="s">
        <v>758</v>
      </c>
    </row>
    <row r="4668" spans="1:15" s="176" customFormat="1" ht="15" x14ac:dyDescent="0.15">
      <c r="A4668" s="183" t="s">
        <v>20</v>
      </c>
      <c r="B4668" s="183" t="s">
        <v>54</v>
      </c>
      <c r="C4668" s="183" t="s">
        <v>26</v>
      </c>
      <c r="D4668" s="184"/>
      <c r="E4668" s="183" t="s">
        <v>28</v>
      </c>
      <c r="F4668" s="185">
        <v>45247</v>
      </c>
      <c r="G4668" s="183" t="s">
        <v>58</v>
      </c>
      <c r="H4668" s="186">
        <v>110000</v>
      </c>
      <c r="I4668" s="183" t="s">
        <v>19</v>
      </c>
      <c r="J4668" s="184"/>
      <c r="K4668" s="184"/>
      <c r="L4668" s="183">
        <v>2023</v>
      </c>
      <c r="M4668" s="184"/>
      <c r="N4668" s="183" t="s">
        <v>34</v>
      </c>
      <c r="O4668" s="184"/>
    </row>
    <row r="4669" spans="1:15" s="176" customFormat="1" ht="15" x14ac:dyDescent="0.15">
      <c r="A4669" s="183" t="s">
        <v>20</v>
      </c>
      <c r="B4669" s="183" t="s">
        <v>54</v>
      </c>
      <c r="C4669" s="183" t="s">
        <v>26</v>
      </c>
      <c r="D4669" s="184"/>
      <c r="E4669" s="183" t="s">
        <v>28</v>
      </c>
      <c r="F4669" s="185">
        <v>45250</v>
      </c>
      <c r="G4669" s="183" t="s">
        <v>58</v>
      </c>
      <c r="H4669" s="186">
        <v>140000</v>
      </c>
      <c r="I4669" s="183" t="s">
        <v>19</v>
      </c>
      <c r="J4669" s="184"/>
      <c r="K4669" s="184"/>
      <c r="L4669" s="183">
        <v>2023</v>
      </c>
      <c r="M4669" s="184"/>
      <c r="N4669" s="183" t="s">
        <v>34</v>
      </c>
      <c r="O4669" s="184"/>
    </row>
    <row r="4670" spans="1:15" s="176" customFormat="1" ht="15" x14ac:dyDescent="0.15">
      <c r="A4670" s="183" t="s">
        <v>15</v>
      </c>
      <c r="B4670" s="183" t="s">
        <v>65</v>
      </c>
      <c r="C4670" s="184"/>
      <c r="D4670" s="183" t="s">
        <v>17</v>
      </c>
      <c r="E4670" s="183" t="s">
        <v>18</v>
      </c>
      <c r="F4670" s="185">
        <v>45146</v>
      </c>
      <c r="G4670" s="183" t="s">
        <v>66</v>
      </c>
      <c r="H4670" s="186">
        <v>160000</v>
      </c>
      <c r="I4670" s="183" t="s">
        <v>19</v>
      </c>
      <c r="J4670" s="183">
        <v>1600</v>
      </c>
      <c r="K4670" s="184"/>
      <c r="L4670" s="183">
        <v>2023</v>
      </c>
      <c r="M4670" s="184"/>
      <c r="N4670" s="184"/>
      <c r="O4670" s="184"/>
    </row>
    <row r="4671" spans="1:15" s="176" customFormat="1" ht="15" x14ac:dyDescent="0.15">
      <c r="A4671" s="183" t="s">
        <v>15</v>
      </c>
      <c r="B4671" s="183" t="s">
        <v>65</v>
      </c>
      <c r="C4671" s="184"/>
      <c r="D4671" s="183" t="s">
        <v>17</v>
      </c>
      <c r="E4671" s="183" t="s">
        <v>18</v>
      </c>
      <c r="F4671" s="185">
        <v>45147</v>
      </c>
      <c r="G4671" s="183" t="s">
        <v>66</v>
      </c>
      <c r="H4671" s="186">
        <v>80000</v>
      </c>
      <c r="I4671" s="183" t="s">
        <v>19</v>
      </c>
      <c r="J4671" s="183">
        <v>800</v>
      </c>
      <c r="K4671" s="184"/>
      <c r="L4671" s="183">
        <v>2023</v>
      </c>
      <c r="M4671" s="184"/>
      <c r="N4671" s="184"/>
      <c r="O4671" s="184"/>
    </row>
    <row r="4672" spans="1:15" s="176" customFormat="1" ht="15" x14ac:dyDescent="0.15">
      <c r="A4672" s="183" t="s">
        <v>15</v>
      </c>
      <c r="B4672" s="183" t="s">
        <v>65</v>
      </c>
      <c r="C4672" s="184"/>
      <c r="D4672" s="183" t="s">
        <v>17</v>
      </c>
      <c r="E4672" s="183" t="s">
        <v>18</v>
      </c>
      <c r="F4672" s="185">
        <v>45148</v>
      </c>
      <c r="G4672" s="183" t="s">
        <v>66</v>
      </c>
      <c r="H4672" s="186">
        <v>240000</v>
      </c>
      <c r="I4672" s="183" t="s">
        <v>19</v>
      </c>
      <c r="J4672" s="183">
        <v>2400</v>
      </c>
      <c r="K4672" s="184"/>
      <c r="L4672" s="183">
        <v>2023</v>
      </c>
      <c r="M4672" s="184"/>
      <c r="N4672" s="184"/>
      <c r="O4672" s="184"/>
    </row>
    <row r="4673" spans="1:15" s="176" customFormat="1" ht="15" x14ac:dyDescent="0.15">
      <c r="A4673" s="183" t="s">
        <v>15</v>
      </c>
      <c r="B4673" s="183" t="s">
        <v>65</v>
      </c>
      <c r="C4673" s="184"/>
      <c r="D4673" s="183" t="s">
        <v>17</v>
      </c>
      <c r="E4673" s="183" t="s">
        <v>18</v>
      </c>
      <c r="F4673" s="185">
        <v>45149</v>
      </c>
      <c r="G4673" s="183" t="s">
        <v>66</v>
      </c>
      <c r="H4673" s="186">
        <v>120000</v>
      </c>
      <c r="I4673" s="183" t="s">
        <v>19</v>
      </c>
      <c r="J4673" s="183">
        <v>1200</v>
      </c>
      <c r="K4673" s="184"/>
      <c r="L4673" s="183">
        <v>2023</v>
      </c>
      <c r="M4673" s="184"/>
      <c r="N4673" s="184"/>
      <c r="O4673" s="184"/>
    </row>
    <row r="4674" spans="1:15" s="176" customFormat="1" ht="15" x14ac:dyDescent="0.15">
      <c r="A4674" s="183" t="s">
        <v>15</v>
      </c>
      <c r="B4674" s="183" t="s">
        <v>65</v>
      </c>
      <c r="C4674" s="184"/>
      <c r="D4674" s="183" t="s">
        <v>17</v>
      </c>
      <c r="E4674" s="183" t="s">
        <v>18</v>
      </c>
      <c r="F4674" s="185">
        <v>45150</v>
      </c>
      <c r="G4674" s="183" t="s">
        <v>66</v>
      </c>
      <c r="H4674" s="186">
        <v>120000</v>
      </c>
      <c r="I4674" s="183" t="s">
        <v>19</v>
      </c>
      <c r="J4674" s="183">
        <v>1200</v>
      </c>
      <c r="K4674" s="184"/>
      <c r="L4674" s="183">
        <v>2023</v>
      </c>
      <c r="M4674" s="184"/>
      <c r="N4674" s="184"/>
      <c r="O4674" s="184"/>
    </row>
    <row r="4675" spans="1:15" s="176" customFormat="1" ht="15" x14ac:dyDescent="0.15">
      <c r="A4675" s="183" t="s">
        <v>15</v>
      </c>
      <c r="B4675" s="183" t="s">
        <v>65</v>
      </c>
      <c r="C4675" s="184"/>
      <c r="D4675" s="183" t="s">
        <v>17</v>
      </c>
      <c r="E4675" s="183" t="s">
        <v>18</v>
      </c>
      <c r="F4675" s="185">
        <v>45151</v>
      </c>
      <c r="G4675" s="183" t="s">
        <v>66</v>
      </c>
      <c r="H4675" s="186">
        <v>40000</v>
      </c>
      <c r="I4675" s="183" t="s">
        <v>19</v>
      </c>
      <c r="J4675" s="183">
        <v>400</v>
      </c>
      <c r="K4675" s="184"/>
      <c r="L4675" s="183">
        <v>2023</v>
      </c>
      <c r="M4675" s="184"/>
      <c r="N4675" s="184"/>
      <c r="O4675" s="184"/>
    </row>
    <row r="4676" spans="1:15" s="176" customFormat="1" ht="15" x14ac:dyDescent="0.15">
      <c r="A4676" s="183" t="s">
        <v>15</v>
      </c>
      <c r="B4676" s="183" t="s">
        <v>65</v>
      </c>
      <c r="C4676" s="184"/>
      <c r="D4676" s="183" t="s">
        <v>17</v>
      </c>
      <c r="E4676" s="183" t="s">
        <v>18</v>
      </c>
      <c r="F4676" s="185">
        <v>45152</v>
      </c>
      <c r="G4676" s="183" t="s">
        <v>66</v>
      </c>
      <c r="H4676" s="186">
        <v>40000</v>
      </c>
      <c r="I4676" s="183" t="s">
        <v>19</v>
      </c>
      <c r="J4676" s="183">
        <v>400</v>
      </c>
      <c r="K4676" s="184"/>
      <c r="L4676" s="183">
        <v>2023</v>
      </c>
      <c r="M4676" s="184"/>
      <c r="N4676" s="184"/>
      <c r="O4676" s="184"/>
    </row>
    <row r="4677" spans="1:15" s="176" customFormat="1" ht="15" x14ac:dyDescent="0.15">
      <c r="A4677" s="183" t="s">
        <v>15</v>
      </c>
      <c r="B4677" s="183" t="s">
        <v>65</v>
      </c>
      <c r="C4677" s="184"/>
      <c r="D4677" s="183" t="s">
        <v>17</v>
      </c>
      <c r="E4677" s="183" t="s">
        <v>18</v>
      </c>
      <c r="F4677" s="185">
        <v>45153</v>
      </c>
      <c r="G4677" s="183" t="s">
        <v>66</v>
      </c>
      <c r="H4677" s="186">
        <v>170000</v>
      </c>
      <c r="I4677" s="183" t="s">
        <v>19</v>
      </c>
      <c r="J4677" s="183">
        <v>1680</v>
      </c>
      <c r="K4677" s="184"/>
      <c r="L4677" s="183">
        <v>2023</v>
      </c>
      <c r="M4677" s="184"/>
      <c r="N4677" s="184"/>
      <c r="O4677" s="184"/>
    </row>
    <row r="4678" spans="1:15" s="176" customFormat="1" ht="15" x14ac:dyDescent="0.15">
      <c r="A4678" s="183" t="s">
        <v>15</v>
      </c>
      <c r="B4678" s="183" t="s">
        <v>65</v>
      </c>
      <c r="C4678" s="184"/>
      <c r="D4678" s="183" t="s">
        <v>17</v>
      </c>
      <c r="E4678" s="183" t="s">
        <v>18</v>
      </c>
      <c r="F4678" s="185">
        <v>45154</v>
      </c>
      <c r="G4678" s="183" t="s">
        <v>66</v>
      </c>
      <c r="H4678" s="186">
        <v>120000</v>
      </c>
      <c r="I4678" s="183" t="s">
        <v>19</v>
      </c>
      <c r="J4678" s="183">
        <v>1200</v>
      </c>
      <c r="K4678" s="184"/>
      <c r="L4678" s="183">
        <v>2023</v>
      </c>
      <c r="M4678" s="184"/>
      <c r="N4678" s="184"/>
      <c r="O4678" s="184"/>
    </row>
    <row r="4679" spans="1:15" s="176" customFormat="1" ht="15" x14ac:dyDescent="0.15">
      <c r="A4679" s="183" t="s">
        <v>15</v>
      </c>
      <c r="B4679" s="183" t="s">
        <v>65</v>
      </c>
      <c r="C4679" s="184"/>
      <c r="D4679" s="183" t="s">
        <v>17</v>
      </c>
      <c r="E4679" s="183" t="s">
        <v>18</v>
      </c>
      <c r="F4679" s="185">
        <v>45155</v>
      </c>
      <c r="G4679" s="183" t="s">
        <v>66</v>
      </c>
      <c r="H4679" s="186">
        <v>80000</v>
      </c>
      <c r="I4679" s="183" t="s">
        <v>19</v>
      </c>
      <c r="J4679" s="183">
        <v>800</v>
      </c>
      <c r="K4679" s="184"/>
      <c r="L4679" s="183">
        <v>2023</v>
      </c>
      <c r="M4679" s="184"/>
      <c r="N4679" s="184"/>
      <c r="O4679" s="184"/>
    </row>
    <row r="4680" spans="1:15" s="176" customFormat="1" ht="15" x14ac:dyDescent="0.15">
      <c r="A4680" s="183" t="s">
        <v>15</v>
      </c>
      <c r="B4680" s="183" t="s">
        <v>65</v>
      </c>
      <c r="C4680" s="184"/>
      <c r="D4680" s="183" t="s">
        <v>17</v>
      </c>
      <c r="E4680" s="183" t="s">
        <v>18</v>
      </c>
      <c r="F4680" s="185">
        <v>45156</v>
      </c>
      <c r="G4680" s="183" t="s">
        <v>66</v>
      </c>
      <c r="H4680" s="186">
        <v>200000</v>
      </c>
      <c r="I4680" s="183" t="s">
        <v>19</v>
      </c>
      <c r="J4680" s="183">
        <v>2000</v>
      </c>
      <c r="K4680" s="184"/>
      <c r="L4680" s="183">
        <v>2023</v>
      </c>
      <c r="M4680" s="184"/>
      <c r="N4680" s="184"/>
      <c r="O4680" s="184"/>
    </row>
    <row r="4681" spans="1:15" s="176" customFormat="1" ht="15" x14ac:dyDescent="0.15">
      <c r="A4681" s="183" t="s">
        <v>15</v>
      </c>
      <c r="B4681" s="183" t="s">
        <v>65</v>
      </c>
      <c r="C4681" s="184"/>
      <c r="D4681" s="183" t="s">
        <v>17</v>
      </c>
      <c r="E4681" s="183" t="s">
        <v>18</v>
      </c>
      <c r="F4681" s="185">
        <v>45157</v>
      </c>
      <c r="G4681" s="183" t="s">
        <v>66</v>
      </c>
      <c r="H4681" s="186">
        <v>160000</v>
      </c>
      <c r="I4681" s="183" t="s">
        <v>19</v>
      </c>
      <c r="J4681" s="183">
        <v>1600</v>
      </c>
      <c r="K4681" s="184"/>
      <c r="L4681" s="183">
        <v>2023</v>
      </c>
      <c r="M4681" s="184"/>
      <c r="N4681" s="184"/>
      <c r="O4681" s="184"/>
    </row>
    <row r="4682" spans="1:15" s="176" customFormat="1" ht="15" x14ac:dyDescent="0.15">
      <c r="A4682" s="183" t="s">
        <v>15</v>
      </c>
      <c r="B4682" s="183" t="s">
        <v>65</v>
      </c>
      <c r="C4682" s="184"/>
      <c r="D4682" s="183" t="s">
        <v>17</v>
      </c>
      <c r="E4682" s="183" t="s">
        <v>18</v>
      </c>
      <c r="F4682" s="185">
        <v>45158</v>
      </c>
      <c r="G4682" s="183" t="s">
        <v>66</v>
      </c>
      <c r="H4682" s="186">
        <v>160000</v>
      </c>
      <c r="I4682" s="183" t="s">
        <v>19</v>
      </c>
      <c r="J4682" s="183">
        <v>1600</v>
      </c>
      <c r="K4682" s="184"/>
      <c r="L4682" s="183">
        <v>2023</v>
      </c>
      <c r="M4682" s="184"/>
      <c r="N4682" s="184"/>
      <c r="O4682" s="184"/>
    </row>
    <row r="4683" spans="1:15" s="176" customFormat="1" ht="15" x14ac:dyDescent="0.15">
      <c r="A4683" s="183" t="s">
        <v>15</v>
      </c>
      <c r="B4683" s="183" t="s">
        <v>65</v>
      </c>
      <c r="C4683" s="184"/>
      <c r="D4683" s="183" t="s">
        <v>17</v>
      </c>
      <c r="E4683" s="183" t="s">
        <v>18</v>
      </c>
      <c r="F4683" s="185">
        <v>45159</v>
      </c>
      <c r="G4683" s="183" t="s">
        <v>66</v>
      </c>
      <c r="H4683" s="186">
        <v>160000</v>
      </c>
      <c r="I4683" s="183" t="s">
        <v>19</v>
      </c>
      <c r="J4683" s="183">
        <v>1600</v>
      </c>
      <c r="K4683" s="184"/>
      <c r="L4683" s="183">
        <v>2023</v>
      </c>
      <c r="M4683" s="184"/>
      <c r="N4683" s="184"/>
      <c r="O4683" s="184"/>
    </row>
    <row r="4684" spans="1:15" s="176" customFormat="1" ht="15" x14ac:dyDescent="0.15">
      <c r="A4684" s="183" t="s">
        <v>15</v>
      </c>
      <c r="B4684" s="183" t="s">
        <v>65</v>
      </c>
      <c r="C4684" s="184"/>
      <c r="D4684" s="183" t="s">
        <v>17</v>
      </c>
      <c r="E4684" s="183" t="s">
        <v>18</v>
      </c>
      <c r="F4684" s="185">
        <v>45160</v>
      </c>
      <c r="G4684" s="183" t="s">
        <v>66</v>
      </c>
      <c r="H4684" s="186">
        <v>80000</v>
      </c>
      <c r="I4684" s="183" t="s">
        <v>19</v>
      </c>
      <c r="J4684" s="183">
        <v>800</v>
      </c>
      <c r="K4684" s="184"/>
      <c r="L4684" s="183">
        <v>2023</v>
      </c>
      <c r="M4684" s="184"/>
      <c r="N4684" s="184"/>
      <c r="O4684" s="184"/>
    </row>
    <row r="4685" spans="1:15" s="176" customFormat="1" ht="15" x14ac:dyDescent="0.15">
      <c r="A4685" s="183" t="s">
        <v>15</v>
      </c>
      <c r="B4685" s="183" t="s">
        <v>65</v>
      </c>
      <c r="C4685" s="184"/>
      <c r="D4685" s="183" t="s">
        <v>17</v>
      </c>
      <c r="E4685" s="183" t="s">
        <v>18</v>
      </c>
      <c r="F4685" s="185">
        <v>45161</v>
      </c>
      <c r="G4685" s="183" t="s">
        <v>66</v>
      </c>
      <c r="H4685" s="186">
        <v>80000</v>
      </c>
      <c r="I4685" s="183" t="s">
        <v>19</v>
      </c>
      <c r="J4685" s="183">
        <v>800</v>
      </c>
      <c r="K4685" s="184"/>
      <c r="L4685" s="183">
        <v>2023</v>
      </c>
      <c r="M4685" s="184"/>
      <c r="N4685" s="184"/>
      <c r="O4685" s="184"/>
    </row>
    <row r="4686" spans="1:15" s="176" customFormat="1" ht="15" x14ac:dyDescent="0.15">
      <c r="A4686" s="183" t="s">
        <v>15</v>
      </c>
      <c r="B4686" s="183" t="s">
        <v>65</v>
      </c>
      <c r="C4686" s="184"/>
      <c r="D4686" s="183" t="s">
        <v>17</v>
      </c>
      <c r="E4686" s="183" t="s">
        <v>18</v>
      </c>
      <c r="F4686" s="185">
        <v>45162</v>
      </c>
      <c r="G4686" s="183" t="s">
        <v>66</v>
      </c>
      <c r="H4686" s="186">
        <v>80000</v>
      </c>
      <c r="I4686" s="183" t="s">
        <v>19</v>
      </c>
      <c r="J4686" s="183">
        <v>800</v>
      </c>
      <c r="K4686" s="184"/>
      <c r="L4686" s="183">
        <v>2023</v>
      </c>
      <c r="M4686" s="184"/>
      <c r="N4686" s="184"/>
      <c r="O4686" s="184"/>
    </row>
    <row r="4687" spans="1:15" s="176" customFormat="1" ht="15" x14ac:dyDescent="0.15">
      <c r="A4687" s="183" t="s">
        <v>15</v>
      </c>
      <c r="B4687" s="183" t="s">
        <v>65</v>
      </c>
      <c r="C4687" s="184"/>
      <c r="D4687" s="183" t="s">
        <v>17</v>
      </c>
      <c r="E4687" s="183" t="s">
        <v>18</v>
      </c>
      <c r="F4687" s="185">
        <v>45163</v>
      </c>
      <c r="G4687" s="183" t="s">
        <v>66</v>
      </c>
      <c r="H4687" s="186">
        <v>160000</v>
      </c>
      <c r="I4687" s="183" t="s">
        <v>19</v>
      </c>
      <c r="J4687" s="183">
        <v>1600</v>
      </c>
      <c r="K4687" s="184"/>
      <c r="L4687" s="183">
        <v>2023</v>
      </c>
      <c r="M4687" s="184"/>
      <c r="N4687" s="184"/>
      <c r="O4687" s="184"/>
    </row>
    <row r="4688" spans="1:15" s="176" customFormat="1" ht="15" x14ac:dyDescent="0.15">
      <c r="A4688" s="183" t="s">
        <v>15</v>
      </c>
      <c r="B4688" s="183" t="s">
        <v>65</v>
      </c>
      <c r="C4688" s="184"/>
      <c r="D4688" s="183" t="s">
        <v>17</v>
      </c>
      <c r="E4688" s="183" t="s">
        <v>18</v>
      </c>
      <c r="F4688" s="185">
        <v>45164</v>
      </c>
      <c r="G4688" s="183" t="s">
        <v>66</v>
      </c>
      <c r="H4688" s="186">
        <v>120000</v>
      </c>
      <c r="I4688" s="183" t="s">
        <v>19</v>
      </c>
      <c r="J4688" s="183">
        <v>1200</v>
      </c>
      <c r="K4688" s="184"/>
      <c r="L4688" s="183">
        <v>2023</v>
      </c>
      <c r="M4688" s="184"/>
      <c r="N4688" s="184"/>
      <c r="O4688" s="184"/>
    </row>
    <row r="4689" spans="1:15" s="176" customFormat="1" ht="15" x14ac:dyDescent="0.15">
      <c r="A4689" s="183" t="s">
        <v>15</v>
      </c>
      <c r="B4689" s="183" t="s">
        <v>65</v>
      </c>
      <c r="C4689" s="184"/>
      <c r="D4689" s="183" t="s">
        <v>17</v>
      </c>
      <c r="E4689" s="183" t="s">
        <v>18</v>
      </c>
      <c r="F4689" s="185">
        <v>45165</v>
      </c>
      <c r="G4689" s="183" t="s">
        <v>66</v>
      </c>
      <c r="H4689" s="186">
        <v>120000</v>
      </c>
      <c r="I4689" s="183" t="s">
        <v>19</v>
      </c>
      <c r="J4689" s="183">
        <v>1200</v>
      </c>
      <c r="K4689" s="184"/>
      <c r="L4689" s="183">
        <v>2023</v>
      </c>
      <c r="M4689" s="184"/>
      <c r="N4689" s="184"/>
      <c r="O4689" s="184"/>
    </row>
    <row r="4690" spans="1:15" s="176" customFormat="1" ht="15" x14ac:dyDescent="0.15">
      <c r="A4690" s="183" t="s">
        <v>15</v>
      </c>
      <c r="B4690" s="183" t="s">
        <v>65</v>
      </c>
      <c r="C4690" s="184"/>
      <c r="D4690" s="183" t="s">
        <v>17</v>
      </c>
      <c r="E4690" s="183" t="s">
        <v>18</v>
      </c>
      <c r="F4690" s="185">
        <v>45166</v>
      </c>
      <c r="G4690" s="183" t="s">
        <v>66</v>
      </c>
      <c r="H4690" s="186">
        <v>160000</v>
      </c>
      <c r="I4690" s="183" t="s">
        <v>19</v>
      </c>
      <c r="J4690" s="183">
        <v>1600</v>
      </c>
      <c r="K4690" s="184"/>
      <c r="L4690" s="183">
        <v>2023</v>
      </c>
      <c r="M4690" s="184"/>
      <c r="N4690" s="184"/>
      <c r="O4690" s="184"/>
    </row>
    <row r="4691" spans="1:15" s="176" customFormat="1" ht="15" x14ac:dyDescent="0.15">
      <c r="A4691" s="183" t="s">
        <v>15</v>
      </c>
      <c r="B4691" s="183" t="s">
        <v>65</v>
      </c>
      <c r="C4691" s="184"/>
      <c r="D4691" s="183" t="s">
        <v>17</v>
      </c>
      <c r="E4691" s="183" t="s">
        <v>18</v>
      </c>
      <c r="F4691" s="185">
        <v>45167</v>
      </c>
      <c r="G4691" s="183" t="s">
        <v>66</v>
      </c>
      <c r="H4691" s="186">
        <v>120000</v>
      </c>
      <c r="I4691" s="183" t="s">
        <v>19</v>
      </c>
      <c r="J4691" s="183">
        <v>1200</v>
      </c>
      <c r="K4691" s="184"/>
      <c r="L4691" s="183">
        <v>2023</v>
      </c>
      <c r="M4691" s="184"/>
      <c r="N4691" s="184"/>
      <c r="O4691" s="184"/>
    </row>
    <row r="4692" spans="1:15" s="176" customFormat="1" ht="15" x14ac:dyDescent="0.15">
      <c r="A4692" s="183" t="s">
        <v>15</v>
      </c>
      <c r="B4692" s="183" t="s">
        <v>65</v>
      </c>
      <c r="C4692" s="184"/>
      <c r="D4692" s="183" t="s">
        <v>17</v>
      </c>
      <c r="E4692" s="183" t="s">
        <v>18</v>
      </c>
      <c r="F4692" s="185">
        <v>45168</v>
      </c>
      <c r="G4692" s="183" t="s">
        <v>66</v>
      </c>
      <c r="H4692" s="186">
        <v>160000</v>
      </c>
      <c r="I4692" s="183" t="s">
        <v>19</v>
      </c>
      <c r="J4692" s="183">
        <v>1600</v>
      </c>
      <c r="K4692" s="184"/>
      <c r="L4692" s="183">
        <v>2023</v>
      </c>
      <c r="M4692" s="184"/>
      <c r="N4692" s="184"/>
      <c r="O4692" s="184"/>
    </row>
    <row r="4693" spans="1:15" s="176" customFormat="1" ht="15" x14ac:dyDescent="0.15">
      <c r="A4693" s="183" t="s">
        <v>15</v>
      </c>
      <c r="B4693" s="183" t="s">
        <v>65</v>
      </c>
      <c r="C4693" s="184"/>
      <c r="D4693" s="183" t="s">
        <v>17</v>
      </c>
      <c r="E4693" s="183" t="s">
        <v>18</v>
      </c>
      <c r="F4693" s="185">
        <v>45169</v>
      </c>
      <c r="G4693" s="183" t="s">
        <v>66</v>
      </c>
      <c r="H4693" s="186">
        <v>240000</v>
      </c>
      <c r="I4693" s="183" t="s">
        <v>19</v>
      </c>
      <c r="J4693" s="183">
        <v>2400</v>
      </c>
      <c r="K4693" s="184"/>
      <c r="L4693" s="183">
        <v>2023</v>
      </c>
      <c r="M4693" s="184"/>
      <c r="N4693" s="184"/>
      <c r="O4693" s="184"/>
    </row>
    <row r="4694" spans="1:15" s="176" customFormat="1" ht="15" x14ac:dyDescent="0.15">
      <c r="A4694" s="183" t="s">
        <v>15</v>
      </c>
      <c r="B4694" s="183" t="s">
        <v>65</v>
      </c>
      <c r="C4694" s="184"/>
      <c r="D4694" s="183" t="s">
        <v>17</v>
      </c>
      <c r="E4694" s="183" t="s">
        <v>18</v>
      </c>
      <c r="F4694" s="185">
        <v>45170</v>
      </c>
      <c r="G4694" s="183" t="s">
        <v>66</v>
      </c>
      <c r="H4694" s="186">
        <v>80000</v>
      </c>
      <c r="I4694" s="183" t="s">
        <v>19</v>
      </c>
      <c r="J4694" s="183">
        <v>800</v>
      </c>
      <c r="K4694" s="184"/>
      <c r="L4694" s="183">
        <v>2023</v>
      </c>
      <c r="M4694" s="184"/>
      <c r="N4694" s="184"/>
      <c r="O4694" s="184"/>
    </row>
    <row r="4695" spans="1:15" s="176" customFormat="1" ht="15" x14ac:dyDescent="0.15">
      <c r="A4695" s="183" t="s">
        <v>15</v>
      </c>
      <c r="B4695" s="183" t="s">
        <v>65</v>
      </c>
      <c r="C4695" s="184"/>
      <c r="D4695" s="183" t="s">
        <v>17</v>
      </c>
      <c r="E4695" s="183" t="s">
        <v>18</v>
      </c>
      <c r="F4695" s="185">
        <v>45171</v>
      </c>
      <c r="G4695" s="183" t="s">
        <v>66</v>
      </c>
      <c r="H4695" s="186">
        <v>40000</v>
      </c>
      <c r="I4695" s="183" t="s">
        <v>19</v>
      </c>
      <c r="J4695" s="183">
        <v>400</v>
      </c>
      <c r="K4695" s="184"/>
      <c r="L4695" s="183">
        <v>2023</v>
      </c>
      <c r="M4695" s="184"/>
      <c r="N4695" s="184"/>
      <c r="O4695" s="184"/>
    </row>
    <row r="4696" spans="1:15" s="176" customFormat="1" ht="15" x14ac:dyDescent="0.15">
      <c r="A4696" s="183" t="s">
        <v>15</v>
      </c>
      <c r="B4696" s="183" t="s">
        <v>65</v>
      </c>
      <c r="C4696" s="184"/>
      <c r="D4696" s="183" t="s">
        <v>17</v>
      </c>
      <c r="E4696" s="183" t="s">
        <v>18</v>
      </c>
      <c r="F4696" s="185">
        <v>45172</v>
      </c>
      <c r="G4696" s="183" t="s">
        <v>66</v>
      </c>
      <c r="H4696" s="186">
        <v>40000</v>
      </c>
      <c r="I4696" s="183" t="s">
        <v>19</v>
      </c>
      <c r="J4696" s="183">
        <v>400</v>
      </c>
      <c r="K4696" s="184"/>
      <c r="L4696" s="183">
        <v>2023</v>
      </c>
      <c r="M4696" s="184"/>
      <c r="N4696" s="184"/>
      <c r="O4696" s="184"/>
    </row>
    <row r="4697" spans="1:15" s="176" customFormat="1" ht="15" x14ac:dyDescent="0.15">
      <c r="A4697" s="183" t="s">
        <v>15</v>
      </c>
      <c r="B4697" s="183" t="s">
        <v>65</v>
      </c>
      <c r="C4697" s="184"/>
      <c r="D4697" s="183" t="s">
        <v>17</v>
      </c>
      <c r="E4697" s="183" t="s">
        <v>18</v>
      </c>
      <c r="F4697" s="185">
        <v>45173</v>
      </c>
      <c r="G4697" s="183" t="s">
        <v>66</v>
      </c>
      <c r="H4697" s="186">
        <v>40000</v>
      </c>
      <c r="I4697" s="183" t="s">
        <v>19</v>
      </c>
      <c r="J4697" s="183">
        <v>400</v>
      </c>
      <c r="K4697" s="184"/>
      <c r="L4697" s="183">
        <v>2023</v>
      </c>
      <c r="M4697" s="184"/>
      <c r="N4697" s="184"/>
      <c r="O4697" s="184"/>
    </row>
    <row r="4698" spans="1:15" s="176" customFormat="1" ht="15" x14ac:dyDescent="0.15">
      <c r="A4698" s="183" t="s">
        <v>15</v>
      </c>
      <c r="B4698" s="183" t="s">
        <v>65</v>
      </c>
      <c r="C4698" s="184"/>
      <c r="D4698" s="183" t="s">
        <v>17</v>
      </c>
      <c r="E4698" s="183" t="s">
        <v>18</v>
      </c>
      <c r="F4698" s="185">
        <v>45174</v>
      </c>
      <c r="G4698" s="183" t="s">
        <v>66</v>
      </c>
      <c r="H4698" s="186">
        <v>80000</v>
      </c>
      <c r="I4698" s="183" t="s">
        <v>19</v>
      </c>
      <c r="J4698" s="183">
        <v>800</v>
      </c>
      <c r="K4698" s="184"/>
      <c r="L4698" s="183">
        <v>2023</v>
      </c>
      <c r="M4698" s="184"/>
      <c r="N4698" s="184"/>
      <c r="O4698" s="184"/>
    </row>
    <row r="4699" spans="1:15" s="176" customFormat="1" ht="15" x14ac:dyDescent="0.15">
      <c r="A4699" s="183" t="s">
        <v>15</v>
      </c>
      <c r="B4699" s="183" t="s">
        <v>65</v>
      </c>
      <c r="C4699" s="184"/>
      <c r="D4699" s="183" t="s">
        <v>17</v>
      </c>
      <c r="E4699" s="183" t="s">
        <v>18</v>
      </c>
      <c r="F4699" s="185">
        <v>45175</v>
      </c>
      <c r="G4699" s="183" t="s">
        <v>66</v>
      </c>
      <c r="H4699" s="186">
        <v>40000</v>
      </c>
      <c r="I4699" s="183" t="s">
        <v>19</v>
      </c>
      <c r="J4699" s="183">
        <v>400</v>
      </c>
      <c r="K4699" s="184"/>
      <c r="L4699" s="183">
        <v>2023</v>
      </c>
      <c r="M4699" s="184"/>
      <c r="N4699" s="184"/>
      <c r="O4699" s="184"/>
    </row>
    <row r="4700" spans="1:15" s="176" customFormat="1" ht="15" x14ac:dyDescent="0.15">
      <c r="A4700" s="183" t="s">
        <v>15</v>
      </c>
      <c r="B4700" s="183" t="s">
        <v>65</v>
      </c>
      <c r="C4700" s="184"/>
      <c r="D4700" s="183" t="s">
        <v>17</v>
      </c>
      <c r="E4700" s="183" t="s">
        <v>18</v>
      </c>
      <c r="F4700" s="185">
        <v>45176</v>
      </c>
      <c r="G4700" s="183" t="s">
        <v>66</v>
      </c>
      <c r="H4700" s="186">
        <v>80000</v>
      </c>
      <c r="I4700" s="183" t="s">
        <v>19</v>
      </c>
      <c r="J4700" s="183">
        <v>800</v>
      </c>
      <c r="K4700" s="184"/>
      <c r="L4700" s="183">
        <v>2023</v>
      </c>
      <c r="M4700" s="184"/>
      <c r="N4700" s="184"/>
      <c r="O4700" s="184"/>
    </row>
    <row r="4701" spans="1:15" s="176" customFormat="1" ht="15" x14ac:dyDescent="0.15">
      <c r="A4701" s="183" t="s">
        <v>15</v>
      </c>
      <c r="B4701" s="183" t="s">
        <v>65</v>
      </c>
      <c r="C4701" s="184"/>
      <c r="D4701" s="183" t="s">
        <v>17</v>
      </c>
      <c r="E4701" s="183" t="s">
        <v>18</v>
      </c>
      <c r="F4701" s="185">
        <v>45177</v>
      </c>
      <c r="G4701" s="183" t="s">
        <v>66</v>
      </c>
      <c r="H4701" s="186">
        <v>80000</v>
      </c>
      <c r="I4701" s="183" t="s">
        <v>19</v>
      </c>
      <c r="J4701" s="183">
        <v>800</v>
      </c>
      <c r="K4701" s="184"/>
      <c r="L4701" s="183">
        <v>2023</v>
      </c>
      <c r="M4701" s="184"/>
      <c r="N4701" s="184"/>
      <c r="O4701" s="184"/>
    </row>
    <row r="4702" spans="1:15" s="176" customFormat="1" ht="15" x14ac:dyDescent="0.15">
      <c r="A4702" s="183" t="s">
        <v>15</v>
      </c>
      <c r="B4702" s="183" t="s">
        <v>65</v>
      </c>
      <c r="C4702" s="184"/>
      <c r="D4702" s="183" t="s">
        <v>17</v>
      </c>
      <c r="E4702" s="183" t="s">
        <v>18</v>
      </c>
      <c r="F4702" s="185">
        <v>45178</v>
      </c>
      <c r="G4702" s="183" t="s">
        <v>66</v>
      </c>
      <c r="H4702" s="186">
        <v>40000</v>
      </c>
      <c r="I4702" s="183" t="s">
        <v>19</v>
      </c>
      <c r="J4702" s="183">
        <v>400</v>
      </c>
      <c r="K4702" s="184"/>
      <c r="L4702" s="183">
        <v>2023</v>
      </c>
      <c r="M4702" s="184"/>
      <c r="N4702" s="184"/>
      <c r="O4702" s="184"/>
    </row>
    <row r="4703" spans="1:15" s="176" customFormat="1" ht="15" x14ac:dyDescent="0.15">
      <c r="A4703" s="183" t="s">
        <v>15</v>
      </c>
      <c r="B4703" s="183" t="s">
        <v>65</v>
      </c>
      <c r="C4703" s="184"/>
      <c r="D4703" s="183" t="s">
        <v>17</v>
      </c>
      <c r="E4703" s="183" t="s">
        <v>18</v>
      </c>
      <c r="F4703" s="185">
        <v>45179</v>
      </c>
      <c r="G4703" s="183" t="s">
        <v>66</v>
      </c>
      <c r="H4703" s="186">
        <v>80000</v>
      </c>
      <c r="I4703" s="183" t="s">
        <v>19</v>
      </c>
      <c r="J4703" s="183">
        <v>800</v>
      </c>
      <c r="K4703" s="184"/>
      <c r="L4703" s="183">
        <v>2023</v>
      </c>
      <c r="M4703" s="184"/>
      <c r="N4703" s="184"/>
      <c r="O4703" s="184"/>
    </row>
    <row r="4704" spans="1:15" s="176" customFormat="1" ht="15" x14ac:dyDescent="0.15">
      <c r="A4704" s="183" t="s">
        <v>15</v>
      </c>
      <c r="B4704" s="183" t="s">
        <v>65</v>
      </c>
      <c r="C4704" s="184"/>
      <c r="D4704" s="183" t="s">
        <v>17</v>
      </c>
      <c r="E4704" s="183" t="s">
        <v>18</v>
      </c>
      <c r="F4704" s="185">
        <v>45180</v>
      </c>
      <c r="G4704" s="183" t="s">
        <v>66</v>
      </c>
      <c r="H4704" s="186">
        <v>120000</v>
      </c>
      <c r="I4704" s="183" t="s">
        <v>19</v>
      </c>
      <c r="J4704" s="183">
        <v>1200</v>
      </c>
      <c r="K4704" s="184"/>
      <c r="L4704" s="183">
        <v>2023</v>
      </c>
      <c r="M4704" s="184"/>
      <c r="N4704" s="184"/>
      <c r="O4704" s="184"/>
    </row>
    <row r="4705" spans="1:15" s="176" customFormat="1" ht="15" x14ac:dyDescent="0.15">
      <c r="A4705" s="183" t="s">
        <v>15</v>
      </c>
      <c r="B4705" s="183" t="s">
        <v>65</v>
      </c>
      <c r="C4705" s="184"/>
      <c r="D4705" s="183" t="s">
        <v>17</v>
      </c>
      <c r="E4705" s="183" t="s">
        <v>18</v>
      </c>
      <c r="F4705" s="185">
        <v>45181</v>
      </c>
      <c r="G4705" s="183" t="s">
        <v>66</v>
      </c>
      <c r="H4705" s="186">
        <v>80000</v>
      </c>
      <c r="I4705" s="183" t="s">
        <v>19</v>
      </c>
      <c r="J4705" s="183">
        <v>800</v>
      </c>
      <c r="K4705" s="184"/>
      <c r="L4705" s="183">
        <v>2023</v>
      </c>
      <c r="M4705" s="184"/>
      <c r="N4705" s="184"/>
      <c r="O4705" s="184"/>
    </row>
    <row r="4706" spans="1:15" s="176" customFormat="1" ht="15" x14ac:dyDescent="0.15">
      <c r="A4706" s="183" t="s">
        <v>15</v>
      </c>
      <c r="B4706" s="183" t="s">
        <v>65</v>
      </c>
      <c r="C4706" s="184"/>
      <c r="D4706" s="183" t="s">
        <v>17</v>
      </c>
      <c r="E4706" s="183" t="s">
        <v>18</v>
      </c>
      <c r="F4706" s="185">
        <v>45182</v>
      </c>
      <c r="G4706" s="183" t="s">
        <v>66</v>
      </c>
      <c r="H4706" s="186">
        <v>670000</v>
      </c>
      <c r="I4706" s="183" t="s">
        <v>19</v>
      </c>
      <c r="J4706" s="183">
        <v>6720</v>
      </c>
      <c r="K4706" s="184"/>
      <c r="L4706" s="183">
        <v>2023</v>
      </c>
      <c r="M4706" s="184"/>
      <c r="N4706" s="184"/>
      <c r="O4706" s="184"/>
    </row>
    <row r="4707" spans="1:15" s="176" customFormat="1" ht="15" x14ac:dyDescent="0.15">
      <c r="A4707" s="183" t="s">
        <v>15</v>
      </c>
      <c r="B4707" s="183" t="s">
        <v>65</v>
      </c>
      <c r="C4707" s="184"/>
      <c r="D4707" s="183" t="s">
        <v>17</v>
      </c>
      <c r="E4707" s="183" t="s">
        <v>18</v>
      </c>
      <c r="F4707" s="185">
        <v>45183</v>
      </c>
      <c r="G4707" s="183" t="s">
        <v>66</v>
      </c>
      <c r="H4707" s="186">
        <v>160000</v>
      </c>
      <c r="I4707" s="183" t="s">
        <v>19</v>
      </c>
      <c r="J4707" s="183">
        <v>1600</v>
      </c>
      <c r="K4707" s="184"/>
      <c r="L4707" s="183">
        <v>2023</v>
      </c>
      <c r="M4707" s="184"/>
      <c r="N4707" s="184"/>
      <c r="O4707" s="184"/>
    </row>
    <row r="4708" spans="1:15" s="176" customFormat="1" ht="15" x14ac:dyDescent="0.15">
      <c r="A4708" s="183" t="s">
        <v>15</v>
      </c>
      <c r="B4708" s="183" t="s">
        <v>65</v>
      </c>
      <c r="C4708" s="184"/>
      <c r="D4708" s="183" t="s">
        <v>17</v>
      </c>
      <c r="E4708" s="183" t="s">
        <v>18</v>
      </c>
      <c r="F4708" s="185">
        <v>45184</v>
      </c>
      <c r="G4708" s="183" t="s">
        <v>66</v>
      </c>
      <c r="H4708" s="186">
        <v>120000</v>
      </c>
      <c r="I4708" s="183" t="s">
        <v>19</v>
      </c>
      <c r="J4708" s="183">
        <v>1200</v>
      </c>
      <c r="K4708" s="184"/>
      <c r="L4708" s="183">
        <v>2023</v>
      </c>
      <c r="M4708" s="184"/>
      <c r="N4708" s="184"/>
      <c r="O4708" s="184"/>
    </row>
    <row r="4709" spans="1:15" s="176" customFormat="1" ht="15" x14ac:dyDescent="0.15">
      <c r="A4709" s="183" t="s">
        <v>15</v>
      </c>
      <c r="B4709" s="183" t="s">
        <v>65</v>
      </c>
      <c r="C4709" s="184"/>
      <c r="D4709" s="183" t="s">
        <v>17</v>
      </c>
      <c r="E4709" s="183" t="s">
        <v>18</v>
      </c>
      <c r="F4709" s="185">
        <v>45185</v>
      </c>
      <c r="G4709" s="183" t="s">
        <v>66</v>
      </c>
      <c r="H4709" s="186">
        <v>80000</v>
      </c>
      <c r="I4709" s="183" t="s">
        <v>19</v>
      </c>
      <c r="J4709" s="183">
        <v>800</v>
      </c>
      <c r="K4709" s="184"/>
      <c r="L4709" s="183">
        <v>2023</v>
      </c>
      <c r="M4709" s="184"/>
      <c r="N4709" s="184"/>
      <c r="O4709" s="184"/>
    </row>
    <row r="4710" spans="1:15" s="176" customFormat="1" ht="15" x14ac:dyDescent="0.15">
      <c r="A4710" s="183" t="s">
        <v>15</v>
      </c>
      <c r="B4710" s="183" t="s">
        <v>65</v>
      </c>
      <c r="C4710" s="184"/>
      <c r="D4710" s="183" t="s">
        <v>17</v>
      </c>
      <c r="E4710" s="183" t="s">
        <v>18</v>
      </c>
      <c r="F4710" s="185">
        <v>45186</v>
      </c>
      <c r="G4710" s="183" t="s">
        <v>66</v>
      </c>
      <c r="H4710" s="186">
        <v>80000</v>
      </c>
      <c r="I4710" s="183" t="s">
        <v>19</v>
      </c>
      <c r="J4710" s="183">
        <v>800</v>
      </c>
      <c r="K4710" s="184"/>
      <c r="L4710" s="183">
        <v>2023</v>
      </c>
      <c r="M4710" s="184"/>
      <c r="N4710" s="184"/>
      <c r="O4710" s="184"/>
    </row>
    <row r="4711" spans="1:15" s="176" customFormat="1" ht="15" x14ac:dyDescent="0.15">
      <c r="A4711" s="183" t="s">
        <v>15</v>
      </c>
      <c r="B4711" s="183" t="s">
        <v>65</v>
      </c>
      <c r="C4711" s="184"/>
      <c r="D4711" s="183" t="s">
        <v>17</v>
      </c>
      <c r="E4711" s="183" t="s">
        <v>18</v>
      </c>
      <c r="F4711" s="185">
        <v>45187</v>
      </c>
      <c r="G4711" s="183" t="s">
        <v>66</v>
      </c>
      <c r="H4711" s="186">
        <v>160000</v>
      </c>
      <c r="I4711" s="183" t="s">
        <v>19</v>
      </c>
      <c r="J4711" s="183">
        <v>1600</v>
      </c>
      <c r="K4711" s="184"/>
      <c r="L4711" s="183">
        <v>2023</v>
      </c>
      <c r="M4711" s="184"/>
      <c r="N4711" s="184"/>
      <c r="O4711" s="184"/>
    </row>
    <row r="4712" spans="1:15" s="176" customFormat="1" ht="15" x14ac:dyDescent="0.15">
      <c r="A4712" s="183" t="s">
        <v>15</v>
      </c>
      <c r="B4712" s="183" t="s">
        <v>65</v>
      </c>
      <c r="C4712" s="184"/>
      <c r="D4712" s="183" t="s">
        <v>17</v>
      </c>
      <c r="E4712" s="183" t="s">
        <v>18</v>
      </c>
      <c r="F4712" s="185">
        <v>45188</v>
      </c>
      <c r="G4712" s="183" t="s">
        <v>66</v>
      </c>
      <c r="H4712" s="186">
        <v>160000</v>
      </c>
      <c r="I4712" s="183" t="s">
        <v>19</v>
      </c>
      <c r="J4712" s="183">
        <v>1600</v>
      </c>
      <c r="K4712" s="184"/>
      <c r="L4712" s="183">
        <v>2023</v>
      </c>
      <c r="M4712" s="184"/>
      <c r="N4712" s="184"/>
      <c r="O4712" s="184"/>
    </row>
    <row r="4713" spans="1:15" s="176" customFormat="1" ht="15" x14ac:dyDescent="0.15">
      <c r="A4713" s="183" t="s">
        <v>15</v>
      </c>
      <c r="B4713" s="183" t="s">
        <v>65</v>
      </c>
      <c r="C4713" s="184"/>
      <c r="D4713" s="183" t="s">
        <v>17</v>
      </c>
      <c r="E4713" s="183" t="s">
        <v>18</v>
      </c>
      <c r="F4713" s="185">
        <v>45189</v>
      </c>
      <c r="G4713" s="183" t="s">
        <v>66</v>
      </c>
      <c r="H4713" s="186">
        <v>80000</v>
      </c>
      <c r="I4713" s="183" t="s">
        <v>19</v>
      </c>
      <c r="J4713" s="183">
        <v>800</v>
      </c>
      <c r="K4713" s="184"/>
      <c r="L4713" s="183">
        <v>2023</v>
      </c>
      <c r="M4713" s="184"/>
      <c r="N4713" s="184"/>
      <c r="O4713" s="184"/>
    </row>
    <row r="4714" spans="1:15" s="176" customFormat="1" ht="15" x14ac:dyDescent="0.15">
      <c r="A4714" s="183" t="s">
        <v>15</v>
      </c>
      <c r="B4714" s="183" t="s">
        <v>65</v>
      </c>
      <c r="C4714" s="184"/>
      <c r="D4714" s="183" t="s">
        <v>17</v>
      </c>
      <c r="E4714" s="183" t="s">
        <v>18</v>
      </c>
      <c r="F4714" s="185">
        <v>45190</v>
      </c>
      <c r="G4714" s="183" t="s">
        <v>66</v>
      </c>
      <c r="H4714" s="186">
        <v>120000</v>
      </c>
      <c r="I4714" s="183" t="s">
        <v>19</v>
      </c>
      <c r="J4714" s="183">
        <v>1200</v>
      </c>
      <c r="K4714" s="184"/>
      <c r="L4714" s="183">
        <v>2023</v>
      </c>
      <c r="M4714" s="184"/>
      <c r="N4714" s="184"/>
      <c r="O4714" s="184"/>
    </row>
    <row r="4715" spans="1:15" s="176" customFormat="1" ht="15" x14ac:dyDescent="0.15">
      <c r="A4715" s="183" t="s">
        <v>15</v>
      </c>
      <c r="B4715" s="183" t="s">
        <v>65</v>
      </c>
      <c r="C4715" s="184"/>
      <c r="D4715" s="183" t="s">
        <v>17</v>
      </c>
      <c r="E4715" s="183" t="s">
        <v>18</v>
      </c>
      <c r="F4715" s="185">
        <v>45191</v>
      </c>
      <c r="G4715" s="183" t="s">
        <v>66</v>
      </c>
      <c r="H4715" s="186">
        <v>40000</v>
      </c>
      <c r="I4715" s="183" t="s">
        <v>19</v>
      </c>
      <c r="J4715" s="183">
        <v>400</v>
      </c>
      <c r="K4715" s="184"/>
      <c r="L4715" s="183">
        <v>2023</v>
      </c>
      <c r="M4715" s="184"/>
      <c r="N4715" s="184"/>
      <c r="O4715" s="184"/>
    </row>
    <row r="4716" spans="1:15" s="176" customFormat="1" ht="15" x14ac:dyDescent="0.15">
      <c r="A4716" s="183" t="s">
        <v>15</v>
      </c>
      <c r="B4716" s="183" t="s">
        <v>65</v>
      </c>
      <c r="C4716" s="184"/>
      <c r="D4716" s="183" t="s">
        <v>17</v>
      </c>
      <c r="E4716" s="183" t="s">
        <v>18</v>
      </c>
      <c r="F4716" s="185">
        <v>45192</v>
      </c>
      <c r="G4716" s="183" t="s">
        <v>66</v>
      </c>
      <c r="H4716" s="186">
        <v>40000</v>
      </c>
      <c r="I4716" s="183" t="s">
        <v>19</v>
      </c>
      <c r="J4716" s="183">
        <v>400</v>
      </c>
      <c r="K4716" s="184"/>
      <c r="L4716" s="183">
        <v>2023</v>
      </c>
      <c r="M4716" s="184"/>
      <c r="N4716" s="184"/>
      <c r="O4716" s="184"/>
    </row>
    <row r="4717" spans="1:15" s="176" customFormat="1" ht="15" x14ac:dyDescent="0.15">
      <c r="A4717" s="183" t="s">
        <v>15</v>
      </c>
      <c r="B4717" s="183" t="s">
        <v>65</v>
      </c>
      <c r="C4717" s="184"/>
      <c r="D4717" s="183" t="s">
        <v>17</v>
      </c>
      <c r="E4717" s="183" t="s">
        <v>18</v>
      </c>
      <c r="F4717" s="185">
        <v>45193</v>
      </c>
      <c r="G4717" s="183" t="s">
        <v>66</v>
      </c>
      <c r="H4717" s="186">
        <v>40000</v>
      </c>
      <c r="I4717" s="183" t="s">
        <v>19</v>
      </c>
      <c r="J4717" s="183">
        <v>400</v>
      </c>
      <c r="K4717" s="184"/>
      <c r="L4717" s="183">
        <v>2023</v>
      </c>
      <c r="M4717" s="184"/>
      <c r="N4717" s="184"/>
      <c r="O4717" s="184"/>
    </row>
    <row r="4718" spans="1:15" s="176" customFormat="1" ht="15" x14ac:dyDescent="0.15">
      <c r="A4718" s="183" t="s">
        <v>15</v>
      </c>
      <c r="B4718" s="183" t="s">
        <v>65</v>
      </c>
      <c r="C4718" s="184"/>
      <c r="D4718" s="183" t="s">
        <v>17</v>
      </c>
      <c r="E4718" s="183" t="s">
        <v>18</v>
      </c>
      <c r="F4718" s="185">
        <v>45194</v>
      </c>
      <c r="G4718" s="183" t="s">
        <v>66</v>
      </c>
      <c r="H4718" s="186">
        <v>80000</v>
      </c>
      <c r="I4718" s="183" t="s">
        <v>19</v>
      </c>
      <c r="J4718" s="183">
        <v>800</v>
      </c>
      <c r="K4718" s="184"/>
      <c r="L4718" s="183">
        <v>2023</v>
      </c>
      <c r="M4718" s="184"/>
      <c r="N4718" s="184"/>
      <c r="O4718" s="184"/>
    </row>
    <row r="4719" spans="1:15" s="176" customFormat="1" ht="15" x14ac:dyDescent="0.15">
      <c r="A4719" s="183" t="s">
        <v>15</v>
      </c>
      <c r="B4719" s="183" t="s">
        <v>65</v>
      </c>
      <c r="C4719" s="184"/>
      <c r="D4719" s="183" t="s">
        <v>17</v>
      </c>
      <c r="E4719" s="183" t="s">
        <v>18</v>
      </c>
      <c r="F4719" s="185">
        <v>45195</v>
      </c>
      <c r="G4719" s="183" t="s">
        <v>66</v>
      </c>
      <c r="H4719" s="186">
        <v>80000</v>
      </c>
      <c r="I4719" s="183" t="s">
        <v>19</v>
      </c>
      <c r="J4719" s="183">
        <v>800</v>
      </c>
      <c r="K4719" s="184"/>
      <c r="L4719" s="183">
        <v>2023</v>
      </c>
      <c r="M4719" s="184"/>
      <c r="N4719" s="184"/>
      <c r="O4719" s="184"/>
    </row>
    <row r="4720" spans="1:15" s="176" customFormat="1" ht="15" x14ac:dyDescent="0.15">
      <c r="A4720" s="183" t="s">
        <v>15</v>
      </c>
      <c r="B4720" s="183" t="s">
        <v>65</v>
      </c>
      <c r="C4720" s="184"/>
      <c r="D4720" s="183" t="s">
        <v>17</v>
      </c>
      <c r="E4720" s="183" t="s">
        <v>18</v>
      </c>
      <c r="F4720" s="185">
        <v>45196</v>
      </c>
      <c r="G4720" s="183" t="s">
        <v>66</v>
      </c>
      <c r="H4720" s="186">
        <v>40000</v>
      </c>
      <c r="I4720" s="183" t="s">
        <v>19</v>
      </c>
      <c r="J4720" s="183">
        <v>400</v>
      </c>
      <c r="K4720" s="184"/>
      <c r="L4720" s="183">
        <v>2023</v>
      </c>
      <c r="M4720" s="184"/>
      <c r="N4720" s="184"/>
      <c r="O4720" s="184"/>
    </row>
    <row r="4721" spans="1:15" s="176" customFormat="1" ht="15" x14ac:dyDescent="0.15">
      <c r="A4721" s="183" t="s">
        <v>15</v>
      </c>
      <c r="B4721" s="183" t="s">
        <v>65</v>
      </c>
      <c r="C4721" s="184"/>
      <c r="D4721" s="183" t="s">
        <v>17</v>
      </c>
      <c r="E4721" s="183" t="s">
        <v>18</v>
      </c>
      <c r="F4721" s="185">
        <v>45197</v>
      </c>
      <c r="G4721" s="183" t="s">
        <v>66</v>
      </c>
      <c r="H4721" s="186">
        <v>40000</v>
      </c>
      <c r="I4721" s="183" t="s">
        <v>19</v>
      </c>
      <c r="J4721" s="183">
        <v>400</v>
      </c>
      <c r="K4721" s="184"/>
      <c r="L4721" s="183">
        <v>2023</v>
      </c>
      <c r="M4721" s="184"/>
      <c r="N4721" s="184"/>
      <c r="O4721" s="184"/>
    </row>
    <row r="4722" spans="1:15" s="176" customFormat="1" ht="15" x14ac:dyDescent="0.15">
      <c r="A4722" s="183" t="s">
        <v>15</v>
      </c>
      <c r="B4722" s="183" t="s">
        <v>65</v>
      </c>
      <c r="C4722" s="184"/>
      <c r="D4722" s="183" t="s">
        <v>17</v>
      </c>
      <c r="E4722" s="183" t="s">
        <v>18</v>
      </c>
      <c r="F4722" s="185">
        <v>45198</v>
      </c>
      <c r="G4722" s="183" t="s">
        <v>66</v>
      </c>
      <c r="H4722" s="186">
        <v>40000</v>
      </c>
      <c r="I4722" s="183" t="s">
        <v>19</v>
      </c>
      <c r="J4722" s="183">
        <v>400</v>
      </c>
      <c r="K4722" s="184"/>
      <c r="L4722" s="183">
        <v>2023</v>
      </c>
      <c r="M4722" s="184"/>
      <c r="N4722" s="184"/>
      <c r="O4722" s="184"/>
    </row>
    <row r="4723" spans="1:15" s="176" customFormat="1" ht="15" x14ac:dyDescent="0.15">
      <c r="A4723" s="183" t="s">
        <v>15</v>
      </c>
      <c r="B4723" s="183" t="s">
        <v>65</v>
      </c>
      <c r="C4723" s="184"/>
      <c r="D4723" s="183" t="s">
        <v>17</v>
      </c>
      <c r="E4723" s="183" t="s">
        <v>18</v>
      </c>
      <c r="F4723" s="185">
        <v>45199</v>
      </c>
      <c r="G4723" s="183" t="s">
        <v>66</v>
      </c>
      <c r="H4723" s="186">
        <v>40000</v>
      </c>
      <c r="I4723" s="183" t="s">
        <v>19</v>
      </c>
      <c r="J4723" s="183">
        <v>400</v>
      </c>
      <c r="K4723" s="184"/>
      <c r="L4723" s="183">
        <v>2023</v>
      </c>
      <c r="M4723" s="184"/>
      <c r="N4723" s="184"/>
      <c r="O4723" s="184"/>
    </row>
    <row r="4724" spans="1:15" s="176" customFormat="1" ht="15" x14ac:dyDescent="0.15">
      <c r="A4724" s="183" t="s">
        <v>15</v>
      </c>
      <c r="B4724" s="183" t="s">
        <v>65</v>
      </c>
      <c r="C4724" s="184"/>
      <c r="D4724" s="183" t="s">
        <v>17</v>
      </c>
      <c r="E4724" s="183" t="s">
        <v>18</v>
      </c>
      <c r="F4724" s="185">
        <v>45202</v>
      </c>
      <c r="G4724" s="183" t="s">
        <v>66</v>
      </c>
      <c r="H4724" s="186">
        <v>40000</v>
      </c>
      <c r="I4724" s="183" t="s">
        <v>19</v>
      </c>
      <c r="J4724" s="183">
        <v>400</v>
      </c>
      <c r="K4724" s="184"/>
      <c r="L4724" s="183">
        <v>2023</v>
      </c>
      <c r="M4724" s="184"/>
      <c r="N4724" s="184"/>
      <c r="O4724" s="184"/>
    </row>
    <row r="4725" spans="1:15" s="176" customFormat="1" ht="15" x14ac:dyDescent="0.15">
      <c r="A4725" s="183" t="s">
        <v>20</v>
      </c>
      <c r="B4725" s="183" t="s">
        <v>65</v>
      </c>
      <c r="C4725" s="184"/>
      <c r="D4725" s="183" t="s">
        <v>17</v>
      </c>
      <c r="E4725" s="183" t="s">
        <v>18</v>
      </c>
      <c r="F4725" s="185">
        <v>45141</v>
      </c>
      <c r="G4725" s="183" t="s">
        <v>66</v>
      </c>
      <c r="H4725" s="186">
        <v>200000</v>
      </c>
      <c r="I4725" s="183" t="s">
        <v>19</v>
      </c>
      <c r="J4725" s="183">
        <v>2000</v>
      </c>
      <c r="K4725" s="184"/>
      <c r="L4725" s="183">
        <v>2023</v>
      </c>
      <c r="M4725" s="184"/>
      <c r="N4725" s="184"/>
      <c r="O4725" s="184"/>
    </row>
    <row r="4726" spans="1:15" s="176" customFormat="1" ht="15" x14ac:dyDescent="0.15">
      <c r="A4726" s="183" t="s">
        <v>20</v>
      </c>
      <c r="B4726" s="183" t="s">
        <v>65</v>
      </c>
      <c r="C4726" s="184"/>
      <c r="D4726" s="183" t="s">
        <v>17</v>
      </c>
      <c r="E4726" s="183" t="s">
        <v>18</v>
      </c>
      <c r="F4726" s="185">
        <v>45142</v>
      </c>
      <c r="G4726" s="183" t="s">
        <v>66</v>
      </c>
      <c r="H4726" s="186">
        <v>800000</v>
      </c>
      <c r="I4726" s="183" t="s">
        <v>19</v>
      </c>
      <c r="J4726" s="183">
        <v>8000</v>
      </c>
      <c r="K4726" s="184"/>
      <c r="L4726" s="183">
        <v>2023</v>
      </c>
      <c r="M4726" s="184"/>
      <c r="N4726" s="184"/>
      <c r="O4726" s="183" t="s">
        <v>700</v>
      </c>
    </row>
    <row r="4727" spans="1:15" s="176" customFormat="1" ht="15" x14ac:dyDescent="0.15">
      <c r="A4727" s="183" t="s">
        <v>20</v>
      </c>
      <c r="B4727" s="183" t="s">
        <v>65</v>
      </c>
      <c r="C4727" s="184"/>
      <c r="D4727" s="183" t="s">
        <v>17</v>
      </c>
      <c r="E4727" s="183" t="s">
        <v>18</v>
      </c>
      <c r="F4727" s="185">
        <v>45142</v>
      </c>
      <c r="G4727" s="183" t="s">
        <v>66</v>
      </c>
      <c r="H4727" s="186">
        <v>800000</v>
      </c>
      <c r="I4727" s="183" t="s">
        <v>19</v>
      </c>
      <c r="J4727" s="183">
        <v>8000</v>
      </c>
      <c r="K4727" s="184"/>
      <c r="L4727" s="183">
        <v>2023</v>
      </c>
      <c r="M4727" s="184"/>
      <c r="N4727" s="184"/>
      <c r="O4727" s="184"/>
    </row>
    <row r="4728" spans="1:15" s="176" customFormat="1" ht="15" x14ac:dyDescent="0.15">
      <c r="A4728" s="183" t="s">
        <v>20</v>
      </c>
      <c r="B4728" s="183" t="s">
        <v>65</v>
      </c>
      <c r="C4728" s="184"/>
      <c r="D4728" s="183" t="s">
        <v>17</v>
      </c>
      <c r="E4728" s="183" t="s">
        <v>18</v>
      </c>
      <c r="F4728" s="185">
        <v>45143</v>
      </c>
      <c r="G4728" s="183" t="s">
        <v>66</v>
      </c>
      <c r="H4728" s="186">
        <v>600000</v>
      </c>
      <c r="I4728" s="183" t="s">
        <v>19</v>
      </c>
      <c r="J4728" s="183">
        <v>6000</v>
      </c>
      <c r="K4728" s="184"/>
      <c r="L4728" s="183">
        <v>2023</v>
      </c>
      <c r="M4728" s="184"/>
      <c r="N4728" s="184"/>
      <c r="O4728" s="183" t="s">
        <v>701</v>
      </c>
    </row>
    <row r="4729" spans="1:15" s="176" customFormat="1" ht="15" x14ac:dyDescent="0.15">
      <c r="A4729" s="183" t="s">
        <v>20</v>
      </c>
      <c r="B4729" s="183" t="s">
        <v>65</v>
      </c>
      <c r="C4729" s="184"/>
      <c r="D4729" s="183" t="s">
        <v>17</v>
      </c>
      <c r="E4729" s="183" t="s">
        <v>18</v>
      </c>
      <c r="F4729" s="185">
        <v>45143</v>
      </c>
      <c r="G4729" s="183" t="s">
        <v>66</v>
      </c>
      <c r="H4729" s="186">
        <v>600000</v>
      </c>
      <c r="I4729" s="183" t="s">
        <v>19</v>
      </c>
      <c r="J4729" s="183">
        <v>6000</v>
      </c>
      <c r="K4729" s="184"/>
      <c r="L4729" s="183">
        <v>2023</v>
      </c>
      <c r="M4729" s="184"/>
      <c r="N4729" s="184"/>
      <c r="O4729" s="184"/>
    </row>
    <row r="4730" spans="1:15" s="176" customFormat="1" ht="15" x14ac:dyDescent="0.15">
      <c r="A4730" s="183" t="s">
        <v>20</v>
      </c>
      <c r="B4730" s="183" t="s">
        <v>65</v>
      </c>
      <c r="C4730" s="184"/>
      <c r="D4730" s="183" t="s">
        <v>17</v>
      </c>
      <c r="E4730" s="183" t="s">
        <v>18</v>
      </c>
      <c r="F4730" s="185">
        <v>45144</v>
      </c>
      <c r="G4730" s="183" t="s">
        <v>66</v>
      </c>
      <c r="H4730" s="186">
        <v>360000</v>
      </c>
      <c r="I4730" s="183" t="s">
        <v>19</v>
      </c>
      <c r="J4730" s="183">
        <v>3600</v>
      </c>
      <c r="K4730" s="184"/>
      <c r="L4730" s="183">
        <v>2023</v>
      </c>
      <c r="M4730" s="184"/>
      <c r="N4730" s="184"/>
      <c r="O4730" s="183" t="s">
        <v>702</v>
      </c>
    </row>
    <row r="4731" spans="1:15" s="176" customFormat="1" ht="15" x14ac:dyDescent="0.15">
      <c r="A4731" s="183" t="s">
        <v>20</v>
      </c>
      <c r="B4731" s="183" t="s">
        <v>65</v>
      </c>
      <c r="C4731" s="184"/>
      <c r="D4731" s="183" t="s">
        <v>17</v>
      </c>
      <c r="E4731" s="183" t="s">
        <v>18</v>
      </c>
      <c r="F4731" s="185">
        <v>45144</v>
      </c>
      <c r="G4731" s="183" t="s">
        <v>66</v>
      </c>
      <c r="H4731" s="186">
        <v>360000</v>
      </c>
      <c r="I4731" s="183" t="s">
        <v>19</v>
      </c>
      <c r="J4731" s="183">
        <v>3600</v>
      </c>
      <c r="K4731" s="184"/>
      <c r="L4731" s="183">
        <v>2023</v>
      </c>
      <c r="M4731" s="184"/>
      <c r="N4731" s="184"/>
      <c r="O4731" s="184"/>
    </row>
    <row r="4732" spans="1:15" s="176" customFormat="1" ht="15" x14ac:dyDescent="0.15">
      <c r="A4732" s="183" t="s">
        <v>20</v>
      </c>
      <c r="B4732" s="183" t="s">
        <v>65</v>
      </c>
      <c r="C4732" s="184"/>
      <c r="D4732" s="183" t="s">
        <v>17</v>
      </c>
      <c r="E4732" s="183" t="s">
        <v>18</v>
      </c>
      <c r="F4732" s="185">
        <v>45146</v>
      </c>
      <c r="G4732" s="183" t="s">
        <v>66</v>
      </c>
      <c r="H4732" s="186">
        <v>1000000</v>
      </c>
      <c r="I4732" s="183" t="s">
        <v>19</v>
      </c>
      <c r="J4732" s="183">
        <v>10000</v>
      </c>
      <c r="K4732" s="184"/>
      <c r="L4732" s="183">
        <v>2023</v>
      </c>
      <c r="M4732" s="184"/>
      <c r="N4732" s="184"/>
      <c r="O4732" s="184"/>
    </row>
    <row r="4733" spans="1:15" s="176" customFormat="1" ht="15" x14ac:dyDescent="0.15">
      <c r="A4733" s="183" t="s">
        <v>20</v>
      </c>
      <c r="B4733" s="183" t="s">
        <v>65</v>
      </c>
      <c r="C4733" s="184"/>
      <c r="D4733" s="183" t="s">
        <v>17</v>
      </c>
      <c r="E4733" s="183" t="s">
        <v>18</v>
      </c>
      <c r="F4733" s="185">
        <v>45147</v>
      </c>
      <c r="G4733" s="183" t="s">
        <v>66</v>
      </c>
      <c r="H4733" s="186">
        <v>920000</v>
      </c>
      <c r="I4733" s="183" t="s">
        <v>19</v>
      </c>
      <c r="J4733" s="183">
        <v>9200</v>
      </c>
      <c r="K4733" s="184"/>
      <c r="L4733" s="183">
        <v>2023</v>
      </c>
      <c r="M4733" s="184"/>
      <c r="N4733" s="184"/>
      <c r="O4733" s="184"/>
    </row>
    <row r="4734" spans="1:15" s="176" customFormat="1" ht="15" x14ac:dyDescent="0.15">
      <c r="A4734" s="183" t="s">
        <v>20</v>
      </c>
      <c r="B4734" s="183" t="s">
        <v>65</v>
      </c>
      <c r="C4734" s="184"/>
      <c r="D4734" s="183" t="s">
        <v>17</v>
      </c>
      <c r="E4734" s="183" t="s">
        <v>18</v>
      </c>
      <c r="F4734" s="185">
        <v>45148</v>
      </c>
      <c r="G4734" s="183" t="s">
        <v>66</v>
      </c>
      <c r="H4734" s="186">
        <v>1600000</v>
      </c>
      <c r="I4734" s="183" t="s">
        <v>19</v>
      </c>
      <c r="J4734" s="183">
        <v>16000</v>
      </c>
      <c r="K4734" s="184"/>
      <c r="L4734" s="183">
        <v>2023</v>
      </c>
      <c r="M4734" s="184"/>
      <c r="N4734" s="184"/>
      <c r="O4734" s="184"/>
    </row>
    <row r="4735" spans="1:15" s="176" customFormat="1" ht="15" x14ac:dyDescent="0.15">
      <c r="A4735" s="183" t="s">
        <v>20</v>
      </c>
      <c r="B4735" s="183" t="s">
        <v>65</v>
      </c>
      <c r="C4735" s="184"/>
      <c r="D4735" s="183" t="s">
        <v>17</v>
      </c>
      <c r="E4735" s="183" t="s">
        <v>18</v>
      </c>
      <c r="F4735" s="185">
        <v>45149</v>
      </c>
      <c r="G4735" s="183" t="s">
        <v>66</v>
      </c>
      <c r="H4735" s="186">
        <v>1320000</v>
      </c>
      <c r="I4735" s="183" t="s">
        <v>19</v>
      </c>
      <c r="J4735" s="183">
        <v>13200</v>
      </c>
      <c r="K4735" s="184"/>
      <c r="L4735" s="183">
        <v>2023</v>
      </c>
      <c r="M4735" s="184"/>
      <c r="N4735" s="184"/>
      <c r="O4735" s="184"/>
    </row>
    <row r="4736" spans="1:15" s="176" customFormat="1" ht="15" x14ac:dyDescent="0.15">
      <c r="A4736" s="183" t="s">
        <v>20</v>
      </c>
      <c r="B4736" s="183" t="s">
        <v>65</v>
      </c>
      <c r="C4736" s="184"/>
      <c r="D4736" s="183" t="s">
        <v>17</v>
      </c>
      <c r="E4736" s="183" t="s">
        <v>18</v>
      </c>
      <c r="F4736" s="185">
        <v>45150</v>
      </c>
      <c r="G4736" s="183" t="s">
        <v>66</v>
      </c>
      <c r="H4736" s="186">
        <v>1120000</v>
      </c>
      <c r="I4736" s="183" t="s">
        <v>19</v>
      </c>
      <c r="J4736" s="183">
        <v>11200</v>
      </c>
      <c r="K4736" s="184"/>
      <c r="L4736" s="183">
        <v>2023</v>
      </c>
      <c r="M4736" s="184"/>
      <c r="N4736" s="184"/>
      <c r="O4736" s="184"/>
    </row>
    <row r="4737" spans="1:15" s="176" customFormat="1" ht="15" x14ac:dyDescent="0.15">
      <c r="A4737" s="183" t="s">
        <v>20</v>
      </c>
      <c r="B4737" s="183" t="s">
        <v>65</v>
      </c>
      <c r="C4737" s="184"/>
      <c r="D4737" s="183" t="s">
        <v>17</v>
      </c>
      <c r="E4737" s="183" t="s">
        <v>18</v>
      </c>
      <c r="F4737" s="185">
        <v>45151</v>
      </c>
      <c r="G4737" s="183" t="s">
        <v>66</v>
      </c>
      <c r="H4737" s="186">
        <v>1000000</v>
      </c>
      <c r="I4737" s="183" t="s">
        <v>19</v>
      </c>
      <c r="J4737" s="183">
        <v>10000</v>
      </c>
      <c r="K4737" s="184"/>
      <c r="L4737" s="183">
        <v>2023</v>
      </c>
      <c r="M4737" s="184"/>
      <c r="N4737" s="184"/>
      <c r="O4737" s="184"/>
    </row>
    <row r="4738" spans="1:15" s="176" customFormat="1" ht="15" x14ac:dyDescent="0.15">
      <c r="A4738" s="183" t="s">
        <v>20</v>
      </c>
      <c r="B4738" s="183" t="s">
        <v>65</v>
      </c>
      <c r="C4738" s="184"/>
      <c r="D4738" s="183" t="s">
        <v>17</v>
      </c>
      <c r="E4738" s="183" t="s">
        <v>18</v>
      </c>
      <c r="F4738" s="185">
        <v>45152</v>
      </c>
      <c r="G4738" s="183" t="s">
        <v>66</v>
      </c>
      <c r="H4738" s="186">
        <v>1000000</v>
      </c>
      <c r="I4738" s="183" t="s">
        <v>19</v>
      </c>
      <c r="J4738" s="183">
        <v>10000</v>
      </c>
      <c r="K4738" s="184"/>
      <c r="L4738" s="183">
        <v>2023</v>
      </c>
      <c r="M4738" s="184"/>
      <c r="N4738" s="184"/>
      <c r="O4738" s="184"/>
    </row>
    <row r="4739" spans="1:15" s="176" customFormat="1" ht="15" x14ac:dyDescent="0.15">
      <c r="A4739" s="183" t="s">
        <v>20</v>
      </c>
      <c r="B4739" s="183" t="s">
        <v>65</v>
      </c>
      <c r="C4739" s="184"/>
      <c r="D4739" s="183" t="s">
        <v>17</v>
      </c>
      <c r="E4739" s="183" t="s">
        <v>18</v>
      </c>
      <c r="F4739" s="185">
        <v>45153</v>
      </c>
      <c r="G4739" s="183" t="s">
        <v>66</v>
      </c>
      <c r="H4739" s="186">
        <v>1040000</v>
      </c>
      <c r="I4739" s="183" t="s">
        <v>19</v>
      </c>
      <c r="J4739" s="183">
        <v>10400</v>
      </c>
      <c r="K4739" s="184"/>
      <c r="L4739" s="183">
        <v>2023</v>
      </c>
      <c r="M4739" s="184"/>
      <c r="N4739" s="184"/>
      <c r="O4739" s="184"/>
    </row>
    <row r="4740" spans="1:15" s="176" customFormat="1" ht="15" x14ac:dyDescent="0.15">
      <c r="A4740" s="183" t="s">
        <v>20</v>
      </c>
      <c r="B4740" s="183" t="s">
        <v>65</v>
      </c>
      <c r="C4740" s="184"/>
      <c r="D4740" s="183" t="s">
        <v>17</v>
      </c>
      <c r="E4740" s="183" t="s">
        <v>18</v>
      </c>
      <c r="F4740" s="185">
        <v>45154</v>
      </c>
      <c r="G4740" s="183" t="s">
        <v>66</v>
      </c>
      <c r="H4740" s="186">
        <v>1000000</v>
      </c>
      <c r="I4740" s="183" t="s">
        <v>19</v>
      </c>
      <c r="J4740" s="183">
        <v>10000</v>
      </c>
      <c r="K4740" s="184"/>
      <c r="L4740" s="183">
        <v>2023</v>
      </c>
      <c r="M4740" s="184"/>
      <c r="N4740" s="184"/>
      <c r="O4740" s="184"/>
    </row>
    <row r="4741" spans="1:15" s="176" customFormat="1" ht="15" x14ac:dyDescent="0.15">
      <c r="A4741" s="183" t="s">
        <v>20</v>
      </c>
      <c r="B4741" s="183" t="s">
        <v>65</v>
      </c>
      <c r="C4741" s="184"/>
      <c r="D4741" s="183" t="s">
        <v>17</v>
      </c>
      <c r="E4741" s="183" t="s">
        <v>18</v>
      </c>
      <c r="F4741" s="185">
        <v>45155</v>
      </c>
      <c r="G4741" s="183" t="s">
        <v>66</v>
      </c>
      <c r="H4741" s="186">
        <v>1240000</v>
      </c>
      <c r="I4741" s="183" t="s">
        <v>19</v>
      </c>
      <c r="J4741" s="183">
        <v>12400</v>
      </c>
      <c r="K4741" s="184"/>
      <c r="L4741" s="183">
        <v>2023</v>
      </c>
      <c r="M4741" s="184"/>
      <c r="N4741" s="184"/>
      <c r="O4741" s="184"/>
    </row>
    <row r="4742" spans="1:15" s="176" customFormat="1" ht="15" x14ac:dyDescent="0.15">
      <c r="A4742" s="183" t="s">
        <v>20</v>
      </c>
      <c r="B4742" s="183" t="s">
        <v>65</v>
      </c>
      <c r="C4742" s="184"/>
      <c r="D4742" s="183" t="s">
        <v>17</v>
      </c>
      <c r="E4742" s="183" t="s">
        <v>18</v>
      </c>
      <c r="F4742" s="185">
        <v>45156</v>
      </c>
      <c r="G4742" s="183" t="s">
        <v>66</v>
      </c>
      <c r="H4742" s="186">
        <v>1480000</v>
      </c>
      <c r="I4742" s="183" t="s">
        <v>19</v>
      </c>
      <c r="J4742" s="183">
        <v>14800</v>
      </c>
      <c r="K4742" s="184"/>
      <c r="L4742" s="183">
        <v>2023</v>
      </c>
      <c r="M4742" s="184"/>
      <c r="N4742" s="184"/>
      <c r="O4742" s="184"/>
    </row>
    <row r="4743" spans="1:15" s="176" customFormat="1" ht="15" x14ac:dyDescent="0.15">
      <c r="A4743" s="183" t="s">
        <v>20</v>
      </c>
      <c r="B4743" s="183" t="s">
        <v>65</v>
      </c>
      <c r="C4743" s="184"/>
      <c r="D4743" s="183" t="s">
        <v>17</v>
      </c>
      <c r="E4743" s="183" t="s">
        <v>18</v>
      </c>
      <c r="F4743" s="185">
        <v>45157</v>
      </c>
      <c r="G4743" s="183" t="s">
        <v>66</v>
      </c>
      <c r="H4743" s="186">
        <v>1400000</v>
      </c>
      <c r="I4743" s="183" t="s">
        <v>19</v>
      </c>
      <c r="J4743" s="183">
        <v>14000</v>
      </c>
      <c r="K4743" s="184"/>
      <c r="L4743" s="183">
        <v>2023</v>
      </c>
      <c r="M4743" s="184"/>
      <c r="N4743" s="184"/>
      <c r="O4743" s="184"/>
    </row>
    <row r="4744" spans="1:15" s="176" customFormat="1" ht="15" x14ac:dyDescent="0.15">
      <c r="A4744" s="183" t="s">
        <v>20</v>
      </c>
      <c r="B4744" s="183" t="s">
        <v>65</v>
      </c>
      <c r="C4744" s="184"/>
      <c r="D4744" s="183" t="s">
        <v>17</v>
      </c>
      <c r="E4744" s="183" t="s">
        <v>18</v>
      </c>
      <c r="F4744" s="185">
        <v>45158</v>
      </c>
      <c r="G4744" s="183" t="s">
        <v>66</v>
      </c>
      <c r="H4744" s="186">
        <v>1240000</v>
      </c>
      <c r="I4744" s="183" t="s">
        <v>19</v>
      </c>
      <c r="J4744" s="183">
        <v>12400</v>
      </c>
      <c r="K4744" s="184"/>
      <c r="L4744" s="183">
        <v>2023</v>
      </c>
      <c r="M4744" s="184"/>
      <c r="N4744" s="184"/>
      <c r="O4744" s="184"/>
    </row>
    <row r="4745" spans="1:15" s="176" customFormat="1" ht="15" x14ac:dyDescent="0.15">
      <c r="A4745" s="183" t="s">
        <v>20</v>
      </c>
      <c r="B4745" s="183" t="s">
        <v>65</v>
      </c>
      <c r="C4745" s="184"/>
      <c r="D4745" s="183" t="s">
        <v>17</v>
      </c>
      <c r="E4745" s="183" t="s">
        <v>18</v>
      </c>
      <c r="F4745" s="185">
        <v>45159</v>
      </c>
      <c r="G4745" s="183" t="s">
        <v>66</v>
      </c>
      <c r="H4745" s="186">
        <v>2200000</v>
      </c>
      <c r="I4745" s="183" t="s">
        <v>19</v>
      </c>
      <c r="J4745" s="183">
        <v>22000</v>
      </c>
      <c r="K4745" s="184"/>
      <c r="L4745" s="183">
        <v>2023</v>
      </c>
      <c r="M4745" s="184"/>
      <c r="N4745" s="184"/>
      <c r="O4745" s="184"/>
    </row>
    <row r="4746" spans="1:15" s="176" customFormat="1" ht="15" x14ac:dyDescent="0.15">
      <c r="A4746" s="183" t="s">
        <v>20</v>
      </c>
      <c r="B4746" s="183" t="s">
        <v>65</v>
      </c>
      <c r="C4746" s="184"/>
      <c r="D4746" s="183" t="s">
        <v>17</v>
      </c>
      <c r="E4746" s="183" t="s">
        <v>18</v>
      </c>
      <c r="F4746" s="185">
        <v>45160</v>
      </c>
      <c r="G4746" s="183" t="s">
        <v>66</v>
      </c>
      <c r="H4746" s="186">
        <v>1800000</v>
      </c>
      <c r="I4746" s="183" t="s">
        <v>19</v>
      </c>
      <c r="J4746" s="183">
        <v>18000</v>
      </c>
      <c r="K4746" s="184"/>
      <c r="L4746" s="183">
        <v>2023</v>
      </c>
      <c r="M4746" s="184"/>
      <c r="N4746" s="184"/>
      <c r="O4746" s="184"/>
    </row>
    <row r="4747" spans="1:15" s="176" customFormat="1" ht="15" x14ac:dyDescent="0.15">
      <c r="A4747" s="183" t="s">
        <v>20</v>
      </c>
      <c r="B4747" s="183" t="s">
        <v>65</v>
      </c>
      <c r="C4747" s="184"/>
      <c r="D4747" s="183" t="s">
        <v>17</v>
      </c>
      <c r="E4747" s="183" t="s">
        <v>18</v>
      </c>
      <c r="F4747" s="185">
        <v>45161</v>
      </c>
      <c r="G4747" s="183" t="s">
        <v>66</v>
      </c>
      <c r="H4747" s="186">
        <v>1400000</v>
      </c>
      <c r="I4747" s="183" t="s">
        <v>19</v>
      </c>
      <c r="J4747" s="183">
        <v>14000</v>
      </c>
      <c r="K4747" s="184"/>
      <c r="L4747" s="183">
        <v>2023</v>
      </c>
      <c r="M4747" s="184"/>
      <c r="N4747" s="184"/>
      <c r="O4747" s="184"/>
    </row>
    <row r="4748" spans="1:15" s="176" customFormat="1" ht="15" x14ac:dyDescent="0.15">
      <c r="A4748" s="183" t="s">
        <v>20</v>
      </c>
      <c r="B4748" s="183" t="s">
        <v>65</v>
      </c>
      <c r="C4748" s="184"/>
      <c r="D4748" s="183" t="s">
        <v>17</v>
      </c>
      <c r="E4748" s="183" t="s">
        <v>18</v>
      </c>
      <c r="F4748" s="185">
        <v>45162</v>
      </c>
      <c r="G4748" s="183" t="s">
        <v>66</v>
      </c>
      <c r="H4748" s="186">
        <v>2200000</v>
      </c>
      <c r="I4748" s="183" t="s">
        <v>19</v>
      </c>
      <c r="J4748" s="183">
        <v>22000</v>
      </c>
      <c r="K4748" s="184"/>
      <c r="L4748" s="183">
        <v>2023</v>
      </c>
      <c r="M4748" s="184"/>
      <c r="N4748" s="184"/>
      <c r="O4748" s="184"/>
    </row>
    <row r="4749" spans="1:15" s="176" customFormat="1" ht="15" x14ac:dyDescent="0.15">
      <c r="A4749" s="183" t="s">
        <v>20</v>
      </c>
      <c r="B4749" s="183" t="s">
        <v>65</v>
      </c>
      <c r="C4749" s="184"/>
      <c r="D4749" s="183" t="s">
        <v>17</v>
      </c>
      <c r="E4749" s="183" t="s">
        <v>18</v>
      </c>
      <c r="F4749" s="185">
        <v>45163</v>
      </c>
      <c r="G4749" s="183" t="s">
        <v>66</v>
      </c>
      <c r="H4749" s="186">
        <v>1600000</v>
      </c>
      <c r="I4749" s="183" t="s">
        <v>19</v>
      </c>
      <c r="J4749" s="183">
        <v>16000</v>
      </c>
      <c r="K4749" s="184"/>
      <c r="L4749" s="183">
        <v>2023</v>
      </c>
      <c r="M4749" s="184"/>
      <c r="N4749" s="184"/>
      <c r="O4749" s="184"/>
    </row>
    <row r="4750" spans="1:15" s="176" customFormat="1" ht="15" x14ac:dyDescent="0.15">
      <c r="A4750" s="183" t="s">
        <v>20</v>
      </c>
      <c r="B4750" s="183" t="s">
        <v>65</v>
      </c>
      <c r="C4750" s="184"/>
      <c r="D4750" s="183" t="s">
        <v>17</v>
      </c>
      <c r="E4750" s="183" t="s">
        <v>18</v>
      </c>
      <c r="F4750" s="185">
        <v>45164</v>
      </c>
      <c r="G4750" s="183" t="s">
        <v>66</v>
      </c>
      <c r="H4750" s="186">
        <v>2440000</v>
      </c>
      <c r="I4750" s="183" t="s">
        <v>19</v>
      </c>
      <c r="J4750" s="183">
        <v>24400</v>
      </c>
      <c r="K4750" s="184"/>
      <c r="L4750" s="183">
        <v>2023</v>
      </c>
      <c r="M4750" s="184"/>
      <c r="N4750" s="184"/>
      <c r="O4750" s="184"/>
    </row>
    <row r="4751" spans="1:15" s="176" customFormat="1" ht="15" x14ac:dyDescent="0.15">
      <c r="A4751" s="183" t="s">
        <v>20</v>
      </c>
      <c r="B4751" s="183" t="s">
        <v>65</v>
      </c>
      <c r="C4751" s="184"/>
      <c r="D4751" s="183" t="s">
        <v>17</v>
      </c>
      <c r="E4751" s="183" t="s">
        <v>18</v>
      </c>
      <c r="F4751" s="185">
        <v>45165</v>
      </c>
      <c r="G4751" s="183" t="s">
        <v>66</v>
      </c>
      <c r="H4751" s="186">
        <v>2800000</v>
      </c>
      <c r="I4751" s="183" t="s">
        <v>19</v>
      </c>
      <c r="J4751" s="183">
        <v>28000</v>
      </c>
      <c r="K4751" s="184"/>
      <c r="L4751" s="183">
        <v>2023</v>
      </c>
      <c r="M4751" s="184"/>
      <c r="N4751" s="184"/>
      <c r="O4751" s="184"/>
    </row>
    <row r="4752" spans="1:15" s="176" customFormat="1" ht="15" x14ac:dyDescent="0.15">
      <c r="A4752" s="183" t="s">
        <v>20</v>
      </c>
      <c r="B4752" s="183" t="s">
        <v>65</v>
      </c>
      <c r="C4752" s="184"/>
      <c r="D4752" s="183" t="s">
        <v>17</v>
      </c>
      <c r="E4752" s="183" t="s">
        <v>18</v>
      </c>
      <c r="F4752" s="185">
        <v>45166</v>
      </c>
      <c r="G4752" s="183" t="s">
        <v>66</v>
      </c>
      <c r="H4752" s="186">
        <v>4200000</v>
      </c>
      <c r="I4752" s="183" t="s">
        <v>19</v>
      </c>
      <c r="J4752" s="183">
        <v>42000</v>
      </c>
      <c r="K4752" s="184"/>
      <c r="L4752" s="183">
        <v>2023</v>
      </c>
      <c r="M4752" s="184"/>
      <c r="N4752" s="184"/>
      <c r="O4752" s="184"/>
    </row>
    <row r="4753" spans="1:15" s="176" customFormat="1" ht="15" x14ac:dyDescent="0.15">
      <c r="A4753" s="183" t="s">
        <v>20</v>
      </c>
      <c r="B4753" s="183" t="s">
        <v>65</v>
      </c>
      <c r="C4753" s="184"/>
      <c r="D4753" s="183" t="s">
        <v>17</v>
      </c>
      <c r="E4753" s="183" t="s">
        <v>18</v>
      </c>
      <c r="F4753" s="185">
        <v>45167</v>
      </c>
      <c r="G4753" s="183" t="s">
        <v>66</v>
      </c>
      <c r="H4753" s="186">
        <v>3200000</v>
      </c>
      <c r="I4753" s="183" t="s">
        <v>19</v>
      </c>
      <c r="J4753" s="183">
        <v>32000</v>
      </c>
      <c r="K4753" s="184"/>
      <c r="L4753" s="183">
        <v>2023</v>
      </c>
      <c r="M4753" s="184"/>
      <c r="N4753" s="184"/>
      <c r="O4753" s="184"/>
    </row>
    <row r="4754" spans="1:15" s="176" customFormat="1" ht="15" x14ac:dyDescent="0.15">
      <c r="A4754" s="183" t="s">
        <v>20</v>
      </c>
      <c r="B4754" s="183" t="s">
        <v>65</v>
      </c>
      <c r="C4754" s="184"/>
      <c r="D4754" s="183" t="s">
        <v>17</v>
      </c>
      <c r="E4754" s="183" t="s">
        <v>18</v>
      </c>
      <c r="F4754" s="185">
        <v>45168</v>
      </c>
      <c r="G4754" s="183" t="s">
        <v>66</v>
      </c>
      <c r="H4754" s="186">
        <v>2400000</v>
      </c>
      <c r="I4754" s="183" t="s">
        <v>19</v>
      </c>
      <c r="J4754" s="183">
        <v>24000</v>
      </c>
      <c r="K4754" s="184"/>
      <c r="L4754" s="183">
        <v>2023</v>
      </c>
      <c r="M4754" s="184"/>
      <c r="N4754" s="184"/>
      <c r="O4754" s="184"/>
    </row>
    <row r="4755" spans="1:15" s="176" customFormat="1" ht="15" x14ac:dyDescent="0.15">
      <c r="A4755" s="183" t="s">
        <v>20</v>
      </c>
      <c r="B4755" s="183" t="s">
        <v>65</v>
      </c>
      <c r="C4755" s="184"/>
      <c r="D4755" s="183" t="s">
        <v>17</v>
      </c>
      <c r="E4755" s="183" t="s">
        <v>18</v>
      </c>
      <c r="F4755" s="185">
        <v>45169</v>
      </c>
      <c r="G4755" s="183" t="s">
        <v>66</v>
      </c>
      <c r="H4755" s="186">
        <v>2280000</v>
      </c>
      <c r="I4755" s="183" t="s">
        <v>19</v>
      </c>
      <c r="J4755" s="183">
        <v>22800</v>
      </c>
      <c r="K4755" s="184"/>
      <c r="L4755" s="183">
        <v>2023</v>
      </c>
      <c r="M4755" s="184"/>
      <c r="N4755" s="184"/>
      <c r="O4755" s="184"/>
    </row>
    <row r="4756" spans="1:15" s="176" customFormat="1" ht="15" x14ac:dyDescent="0.15">
      <c r="A4756" s="183" t="s">
        <v>20</v>
      </c>
      <c r="B4756" s="183" t="s">
        <v>65</v>
      </c>
      <c r="C4756" s="184"/>
      <c r="D4756" s="183" t="s">
        <v>17</v>
      </c>
      <c r="E4756" s="183" t="s">
        <v>18</v>
      </c>
      <c r="F4756" s="185">
        <v>45170</v>
      </c>
      <c r="G4756" s="183" t="s">
        <v>66</v>
      </c>
      <c r="H4756" s="186">
        <v>3000000</v>
      </c>
      <c r="I4756" s="183" t="s">
        <v>19</v>
      </c>
      <c r="J4756" s="183">
        <v>30000</v>
      </c>
      <c r="K4756" s="184"/>
      <c r="L4756" s="183">
        <v>2023</v>
      </c>
      <c r="M4756" s="184"/>
      <c r="N4756" s="184"/>
      <c r="O4756" s="184"/>
    </row>
    <row r="4757" spans="1:15" s="176" customFormat="1" ht="15" x14ac:dyDescent="0.15">
      <c r="A4757" s="183" t="s">
        <v>20</v>
      </c>
      <c r="B4757" s="183" t="s">
        <v>65</v>
      </c>
      <c r="C4757" s="184"/>
      <c r="D4757" s="183" t="s">
        <v>17</v>
      </c>
      <c r="E4757" s="183" t="s">
        <v>18</v>
      </c>
      <c r="F4757" s="185">
        <v>45171</v>
      </c>
      <c r="G4757" s="183" t="s">
        <v>66</v>
      </c>
      <c r="H4757" s="186">
        <v>2600000</v>
      </c>
      <c r="I4757" s="183" t="s">
        <v>19</v>
      </c>
      <c r="J4757" s="183">
        <v>26000</v>
      </c>
      <c r="K4757" s="184"/>
      <c r="L4757" s="183">
        <v>2023</v>
      </c>
      <c r="M4757" s="184"/>
      <c r="N4757" s="184"/>
      <c r="O4757" s="184"/>
    </row>
    <row r="4758" spans="1:15" s="176" customFormat="1" ht="15" x14ac:dyDescent="0.15">
      <c r="A4758" s="183" t="s">
        <v>20</v>
      </c>
      <c r="B4758" s="183" t="s">
        <v>65</v>
      </c>
      <c r="C4758" s="184"/>
      <c r="D4758" s="183" t="s">
        <v>17</v>
      </c>
      <c r="E4758" s="183" t="s">
        <v>18</v>
      </c>
      <c r="F4758" s="185">
        <v>45172</v>
      </c>
      <c r="G4758" s="183" t="s">
        <v>66</v>
      </c>
      <c r="H4758" s="186">
        <v>2400000</v>
      </c>
      <c r="I4758" s="183" t="s">
        <v>19</v>
      </c>
      <c r="J4758" s="183">
        <v>24000</v>
      </c>
      <c r="K4758" s="184"/>
      <c r="L4758" s="183">
        <v>2023</v>
      </c>
      <c r="M4758" s="184"/>
      <c r="N4758" s="184"/>
      <c r="O4758" s="184"/>
    </row>
    <row r="4759" spans="1:15" s="176" customFormat="1" ht="15" x14ac:dyDescent="0.15">
      <c r="A4759" s="183" t="s">
        <v>20</v>
      </c>
      <c r="B4759" s="183" t="s">
        <v>65</v>
      </c>
      <c r="C4759" s="184"/>
      <c r="D4759" s="183" t="s">
        <v>17</v>
      </c>
      <c r="E4759" s="183" t="s">
        <v>18</v>
      </c>
      <c r="F4759" s="185">
        <v>45173</v>
      </c>
      <c r="G4759" s="183" t="s">
        <v>66</v>
      </c>
      <c r="H4759" s="186">
        <v>2080000</v>
      </c>
      <c r="I4759" s="183" t="s">
        <v>19</v>
      </c>
      <c r="J4759" s="183">
        <v>20800</v>
      </c>
      <c r="K4759" s="184"/>
      <c r="L4759" s="183">
        <v>2023</v>
      </c>
      <c r="M4759" s="184"/>
      <c r="N4759" s="184"/>
      <c r="O4759" s="184"/>
    </row>
    <row r="4760" spans="1:15" s="176" customFormat="1" ht="15" x14ac:dyDescent="0.15">
      <c r="A4760" s="183" t="s">
        <v>20</v>
      </c>
      <c r="B4760" s="183" t="s">
        <v>65</v>
      </c>
      <c r="C4760" s="184"/>
      <c r="D4760" s="183" t="s">
        <v>17</v>
      </c>
      <c r="E4760" s="183" t="s">
        <v>18</v>
      </c>
      <c r="F4760" s="185">
        <v>45174</v>
      </c>
      <c r="G4760" s="183" t="s">
        <v>66</v>
      </c>
      <c r="H4760" s="186">
        <v>2640000</v>
      </c>
      <c r="I4760" s="183" t="s">
        <v>19</v>
      </c>
      <c r="J4760" s="183">
        <v>26400</v>
      </c>
      <c r="K4760" s="184"/>
      <c r="L4760" s="183">
        <v>2023</v>
      </c>
      <c r="M4760" s="184"/>
      <c r="N4760" s="184"/>
      <c r="O4760" s="184"/>
    </row>
    <row r="4761" spans="1:15" s="176" customFormat="1" ht="15" x14ac:dyDescent="0.15">
      <c r="A4761" s="183" t="s">
        <v>20</v>
      </c>
      <c r="B4761" s="183" t="s">
        <v>65</v>
      </c>
      <c r="C4761" s="184"/>
      <c r="D4761" s="183" t="s">
        <v>17</v>
      </c>
      <c r="E4761" s="183" t="s">
        <v>18</v>
      </c>
      <c r="F4761" s="185">
        <v>45175</v>
      </c>
      <c r="G4761" s="183" t="s">
        <v>66</v>
      </c>
      <c r="H4761" s="186">
        <v>2080000</v>
      </c>
      <c r="I4761" s="183" t="s">
        <v>19</v>
      </c>
      <c r="J4761" s="183">
        <v>20800</v>
      </c>
      <c r="K4761" s="184"/>
      <c r="L4761" s="183">
        <v>2023</v>
      </c>
      <c r="M4761" s="184"/>
      <c r="N4761" s="184"/>
      <c r="O4761" s="184"/>
    </row>
    <row r="4762" spans="1:15" s="176" customFormat="1" ht="15" x14ac:dyDescent="0.15">
      <c r="A4762" s="183" t="s">
        <v>20</v>
      </c>
      <c r="B4762" s="183" t="s">
        <v>65</v>
      </c>
      <c r="C4762" s="184"/>
      <c r="D4762" s="183" t="s">
        <v>17</v>
      </c>
      <c r="E4762" s="183" t="s">
        <v>18</v>
      </c>
      <c r="F4762" s="185">
        <v>45176</v>
      </c>
      <c r="G4762" s="183" t="s">
        <v>66</v>
      </c>
      <c r="H4762" s="186">
        <v>2400000</v>
      </c>
      <c r="I4762" s="183" t="s">
        <v>19</v>
      </c>
      <c r="J4762" s="183">
        <v>24000</v>
      </c>
      <c r="K4762" s="184"/>
      <c r="L4762" s="183">
        <v>2023</v>
      </c>
      <c r="M4762" s="184"/>
      <c r="N4762" s="184"/>
      <c r="O4762" s="184"/>
    </row>
    <row r="4763" spans="1:15" s="176" customFormat="1" ht="15" x14ac:dyDescent="0.15">
      <c r="A4763" s="183" t="s">
        <v>20</v>
      </c>
      <c r="B4763" s="183" t="s">
        <v>65</v>
      </c>
      <c r="C4763" s="184"/>
      <c r="D4763" s="183" t="s">
        <v>17</v>
      </c>
      <c r="E4763" s="183" t="s">
        <v>18</v>
      </c>
      <c r="F4763" s="185">
        <v>45177</v>
      </c>
      <c r="G4763" s="183" t="s">
        <v>66</v>
      </c>
      <c r="H4763" s="186">
        <v>1400000</v>
      </c>
      <c r="I4763" s="183" t="s">
        <v>19</v>
      </c>
      <c r="J4763" s="183">
        <v>14000</v>
      </c>
      <c r="K4763" s="184"/>
      <c r="L4763" s="183">
        <v>2023</v>
      </c>
      <c r="M4763" s="184"/>
      <c r="N4763" s="184"/>
      <c r="O4763" s="184"/>
    </row>
    <row r="4764" spans="1:15" s="176" customFormat="1" ht="15" x14ac:dyDescent="0.15">
      <c r="A4764" s="183" t="s">
        <v>20</v>
      </c>
      <c r="B4764" s="183" t="s">
        <v>65</v>
      </c>
      <c r="C4764" s="184"/>
      <c r="D4764" s="183" t="s">
        <v>17</v>
      </c>
      <c r="E4764" s="183" t="s">
        <v>18</v>
      </c>
      <c r="F4764" s="185">
        <v>45178</v>
      </c>
      <c r="G4764" s="183" t="s">
        <v>66</v>
      </c>
      <c r="H4764" s="186">
        <v>1920000</v>
      </c>
      <c r="I4764" s="183" t="s">
        <v>19</v>
      </c>
      <c r="J4764" s="183">
        <v>19200</v>
      </c>
      <c r="K4764" s="184"/>
      <c r="L4764" s="183">
        <v>2023</v>
      </c>
      <c r="M4764" s="184"/>
      <c r="N4764" s="184"/>
      <c r="O4764" s="184"/>
    </row>
    <row r="4765" spans="1:15" s="176" customFormat="1" ht="15" x14ac:dyDescent="0.15">
      <c r="A4765" s="183" t="s">
        <v>20</v>
      </c>
      <c r="B4765" s="183" t="s">
        <v>65</v>
      </c>
      <c r="C4765" s="184"/>
      <c r="D4765" s="183" t="s">
        <v>17</v>
      </c>
      <c r="E4765" s="183" t="s">
        <v>18</v>
      </c>
      <c r="F4765" s="185">
        <v>45179</v>
      </c>
      <c r="G4765" s="183" t="s">
        <v>66</v>
      </c>
      <c r="H4765" s="186">
        <v>200000</v>
      </c>
      <c r="I4765" s="183" t="s">
        <v>19</v>
      </c>
      <c r="J4765" s="183">
        <v>2000</v>
      </c>
      <c r="K4765" s="184"/>
      <c r="L4765" s="183">
        <v>2023</v>
      </c>
      <c r="M4765" s="184"/>
      <c r="N4765" s="184"/>
      <c r="O4765" s="184"/>
    </row>
    <row r="4766" spans="1:15" s="176" customFormat="1" ht="15" x14ac:dyDescent="0.15">
      <c r="A4766" s="183" t="s">
        <v>20</v>
      </c>
      <c r="B4766" s="183" t="s">
        <v>65</v>
      </c>
      <c r="C4766" s="184"/>
      <c r="D4766" s="183" t="s">
        <v>17</v>
      </c>
      <c r="E4766" s="183" t="s">
        <v>18</v>
      </c>
      <c r="F4766" s="185">
        <v>45180</v>
      </c>
      <c r="G4766" s="183" t="s">
        <v>66</v>
      </c>
      <c r="H4766" s="186">
        <v>2000000</v>
      </c>
      <c r="I4766" s="183" t="s">
        <v>19</v>
      </c>
      <c r="J4766" s="183">
        <v>20000</v>
      </c>
      <c r="K4766" s="184"/>
      <c r="L4766" s="183">
        <v>2023</v>
      </c>
      <c r="M4766" s="184"/>
      <c r="N4766" s="184"/>
      <c r="O4766" s="184"/>
    </row>
    <row r="4767" spans="1:15" s="176" customFormat="1" ht="15" x14ac:dyDescent="0.15">
      <c r="A4767" s="183" t="s">
        <v>20</v>
      </c>
      <c r="B4767" s="183" t="s">
        <v>65</v>
      </c>
      <c r="C4767" s="184"/>
      <c r="D4767" s="183" t="s">
        <v>17</v>
      </c>
      <c r="E4767" s="183" t="s">
        <v>18</v>
      </c>
      <c r="F4767" s="185">
        <v>45181</v>
      </c>
      <c r="G4767" s="183" t="s">
        <v>66</v>
      </c>
      <c r="H4767" s="186">
        <v>2200000</v>
      </c>
      <c r="I4767" s="183" t="s">
        <v>19</v>
      </c>
      <c r="J4767" s="183">
        <v>22000</v>
      </c>
      <c r="K4767" s="184"/>
      <c r="L4767" s="183">
        <v>2023</v>
      </c>
      <c r="M4767" s="184"/>
      <c r="N4767" s="184"/>
      <c r="O4767" s="184"/>
    </row>
    <row r="4768" spans="1:15" s="176" customFormat="1" ht="15" x14ac:dyDescent="0.15">
      <c r="A4768" s="183" t="s">
        <v>20</v>
      </c>
      <c r="B4768" s="183" t="s">
        <v>65</v>
      </c>
      <c r="C4768" s="184"/>
      <c r="D4768" s="183" t="s">
        <v>17</v>
      </c>
      <c r="E4768" s="183" t="s">
        <v>18</v>
      </c>
      <c r="F4768" s="185">
        <v>45182</v>
      </c>
      <c r="G4768" s="183" t="s">
        <v>66</v>
      </c>
      <c r="H4768" s="186">
        <v>2000000</v>
      </c>
      <c r="I4768" s="183" t="s">
        <v>19</v>
      </c>
      <c r="J4768" s="183">
        <v>20000</v>
      </c>
      <c r="K4768" s="184"/>
      <c r="L4768" s="183">
        <v>2023</v>
      </c>
      <c r="M4768" s="184"/>
      <c r="N4768" s="184"/>
      <c r="O4768" s="184"/>
    </row>
    <row r="4769" spans="1:15" s="176" customFormat="1" ht="15" x14ac:dyDescent="0.15">
      <c r="A4769" s="183" t="s">
        <v>20</v>
      </c>
      <c r="B4769" s="183" t="s">
        <v>65</v>
      </c>
      <c r="C4769" s="184"/>
      <c r="D4769" s="183" t="s">
        <v>17</v>
      </c>
      <c r="E4769" s="183" t="s">
        <v>18</v>
      </c>
      <c r="F4769" s="185">
        <v>45183</v>
      </c>
      <c r="G4769" s="183" t="s">
        <v>66</v>
      </c>
      <c r="H4769" s="186">
        <v>2200000</v>
      </c>
      <c r="I4769" s="183" t="s">
        <v>19</v>
      </c>
      <c r="J4769" s="183">
        <v>22000</v>
      </c>
      <c r="K4769" s="184"/>
      <c r="L4769" s="183">
        <v>2023</v>
      </c>
      <c r="M4769" s="184"/>
      <c r="N4769" s="184"/>
      <c r="O4769" s="184"/>
    </row>
    <row r="4770" spans="1:15" s="176" customFormat="1" ht="15" x14ac:dyDescent="0.15">
      <c r="A4770" s="183" t="s">
        <v>20</v>
      </c>
      <c r="B4770" s="183" t="s">
        <v>65</v>
      </c>
      <c r="C4770" s="184"/>
      <c r="D4770" s="183" t="s">
        <v>17</v>
      </c>
      <c r="E4770" s="183" t="s">
        <v>18</v>
      </c>
      <c r="F4770" s="185">
        <v>45184</v>
      </c>
      <c r="G4770" s="183" t="s">
        <v>66</v>
      </c>
      <c r="H4770" s="186">
        <v>2840000</v>
      </c>
      <c r="I4770" s="183" t="s">
        <v>19</v>
      </c>
      <c r="J4770" s="183">
        <v>28400</v>
      </c>
      <c r="K4770" s="184"/>
      <c r="L4770" s="183">
        <v>2023</v>
      </c>
      <c r="M4770" s="184"/>
      <c r="N4770" s="184"/>
      <c r="O4770" s="184"/>
    </row>
    <row r="4771" spans="1:15" s="176" customFormat="1" ht="15" x14ac:dyDescent="0.15">
      <c r="A4771" s="183" t="s">
        <v>20</v>
      </c>
      <c r="B4771" s="183" t="s">
        <v>65</v>
      </c>
      <c r="C4771" s="184"/>
      <c r="D4771" s="183" t="s">
        <v>17</v>
      </c>
      <c r="E4771" s="183" t="s">
        <v>18</v>
      </c>
      <c r="F4771" s="185">
        <v>45185</v>
      </c>
      <c r="G4771" s="183" t="s">
        <v>66</v>
      </c>
      <c r="H4771" s="186">
        <v>2400000</v>
      </c>
      <c r="I4771" s="183" t="s">
        <v>19</v>
      </c>
      <c r="J4771" s="183">
        <v>24000</v>
      </c>
      <c r="K4771" s="184"/>
      <c r="L4771" s="183">
        <v>2023</v>
      </c>
      <c r="M4771" s="184"/>
      <c r="N4771" s="184"/>
      <c r="O4771" s="184"/>
    </row>
    <row r="4772" spans="1:15" s="176" customFormat="1" ht="15" x14ac:dyDescent="0.15">
      <c r="A4772" s="183" t="s">
        <v>20</v>
      </c>
      <c r="B4772" s="183" t="s">
        <v>65</v>
      </c>
      <c r="C4772" s="184"/>
      <c r="D4772" s="183" t="s">
        <v>17</v>
      </c>
      <c r="E4772" s="183" t="s">
        <v>18</v>
      </c>
      <c r="F4772" s="185">
        <v>45186</v>
      </c>
      <c r="G4772" s="183" t="s">
        <v>66</v>
      </c>
      <c r="H4772" s="186">
        <v>2200000</v>
      </c>
      <c r="I4772" s="183" t="s">
        <v>19</v>
      </c>
      <c r="J4772" s="183">
        <v>22000</v>
      </c>
      <c r="K4772" s="184"/>
      <c r="L4772" s="183">
        <v>2023</v>
      </c>
      <c r="M4772" s="184"/>
      <c r="N4772" s="184"/>
      <c r="O4772" s="184"/>
    </row>
    <row r="4773" spans="1:15" s="176" customFormat="1" ht="15" x14ac:dyDescent="0.15">
      <c r="A4773" s="183" t="s">
        <v>20</v>
      </c>
      <c r="B4773" s="183" t="s">
        <v>65</v>
      </c>
      <c r="C4773" s="184"/>
      <c r="D4773" s="183" t="s">
        <v>17</v>
      </c>
      <c r="E4773" s="183" t="s">
        <v>18</v>
      </c>
      <c r="F4773" s="185">
        <v>45187</v>
      </c>
      <c r="G4773" s="183" t="s">
        <v>66</v>
      </c>
      <c r="H4773" s="186">
        <v>2840000</v>
      </c>
      <c r="I4773" s="183" t="s">
        <v>19</v>
      </c>
      <c r="J4773" s="183">
        <v>28400</v>
      </c>
      <c r="K4773" s="184"/>
      <c r="L4773" s="183">
        <v>2023</v>
      </c>
      <c r="M4773" s="184"/>
      <c r="N4773" s="184"/>
      <c r="O4773" s="184"/>
    </row>
    <row r="4774" spans="1:15" s="176" customFormat="1" ht="15" x14ac:dyDescent="0.15">
      <c r="A4774" s="183" t="s">
        <v>20</v>
      </c>
      <c r="B4774" s="183" t="s">
        <v>65</v>
      </c>
      <c r="C4774" s="184"/>
      <c r="D4774" s="183" t="s">
        <v>17</v>
      </c>
      <c r="E4774" s="183" t="s">
        <v>18</v>
      </c>
      <c r="F4774" s="185">
        <v>45188</v>
      </c>
      <c r="G4774" s="183" t="s">
        <v>66</v>
      </c>
      <c r="H4774" s="186">
        <v>2800000</v>
      </c>
      <c r="I4774" s="183" t="s">
        <v>19</v>
      </c>
      <c r="J4774" s="183">
        <v>28000</v>
      </c>
      <c r="K4774" s="184"/>
      <c r="L4774" s="183">
        <v>2023</v>
      </c>
      <c r="M4774" s="184"/>
      <c r="N4774" s="184"/>
      <c r="O4774" s="184"/>
    </row>
    <row r="4775" spans="1:15" s="176" customFormat="1" ht="15" x14ac:dyDescent="0.15">
      <c r="A4775" s="183" t="s">
        <v>20</v>
      </c>
      <c r="B4775" s="183" t="s">
        <v>65</v>
      </c>
      <c r="C4775" s="184"/>
      <c r="D4775" s="183" t="s">
        <v>17</v>
      </c>
      <c r="E4775" s="183" t="s">
        <v>18</v>
      </c>
      <c r="F4775" s="185">
        <v>45189</v>
      </c>
      <c r="G4775" s="183" t="s">
        <v>66</v>
      </c>
      <c r="H4775" s="186">
        <v>2200000</v>
      </c>
      <c r="I4775" s="183" t="s">
        <v>19</v>
      </c>
      <c r="J4775" s="183">
        <v>22000</v>
      </c>
      <c r="K4775" s="184"/>
      <c r="L4775" s="183">
        <v>2023</v>
      </c>
      <c r="M4775" s="184"/>
      <c r="N4775" s="184"/>
      <c r="O4775" s="184"/>
    </row>
    <row r="4776" spans="1:15" s="176" customFormat="1" ht="15" x14ac:dyDescent="0.15">
      <c r="A4776" s="183" t="s">
        <v>20</v>
      </c>
      <c r="B4776" s="183" t="s">
        <v>65</v>
      </c>
      <c r="C4776" s="184"/>
      <c r="D4776" s="183" t="s">
        <v>17</v>
      </c>
      <c r="E4776" s="183" t="s">
        <v>18</v>
      </c>
      <c r="F4776" s="185">
        <v>45190</v>
      </c>
      <c r="G4776" s="183" t="s">
        <v>66</v>
      </c>
      <c r="H4776" s="186">
        <v>2400000</v>
      </c>
      <c r="I4776" s="183" t="s">
        <v>19</v>
      </c>
      <c r="J4776" s="183">
        <v>24000</v>
      </c>
      <c r="K4776" s="184"/>
      <c r="L4776" s="183">
        <v>2023</v>
      </c>
      <c r="M4776" s="184"/>
      <c r="N4776" s="184"/>
      <c r="O4776" s="184"/>
    </row>
    <row r="4777" spans="1:15" s="176" customFormat="1" ht="15" x14ac:dyDescent="0.15">
      <c r="A4777" s="183" t="s">
        <v>20</v>
      </c>
      <c r="B4777" s="183" t="s">
        <v>65</v>
      </c>
      <c r="C4777" s="184"/>
      <c r="D4777" s="183" t="s">
        <v>17</v>
      </c>
      <c r="E4777" s="183" t="s">
        <v>18</v>
      </c>
      <c r="F4777" s="185">
        <v>45191</v>
      </c>
      <c r="G4777" s="183" t="s">
        <v>66</v>
      </c>
      <c r="H4777" s="186">
        <v>1800000</v>
      </c>
      <c r="I4777" s="183" t="s">
        <v>19</v>
      </c>
      <c r="J4777" s="183">
        <v>18000</v>
      </c>
      <c r="K4777" s="184"/>
      <c r="L4777" s="183">
        <v>2023</v>
      </c>
      <c r="M4777" s="184"/>
      <c r="N4777" s="184"/>
      <c r="O4777" s="184"/>
    </row>
    <row r="4778" spans="1:15" s="176" customFormat="1" ht="15" x14ac:dyDescent="0.15">
      <c r="A4778" s="183" t="s">
        <v>20</v>
      </c>
      <c r="B4778" s="183" t="s">
        <v>65</v>
      </c>
      <c r="C4778" s="184"/>
      <c r="D4778" s="183" t="s">
        <v>17</v>
      </c>
      <c r="E4778" s="183" t="s">
        <v>18</v>
      </c>
      <c r="F4778" s="185">
        <v>45192</v>
      </c>
      <c r="G4778" s="183" t="s">
        <v>66</v>
      </c>
      <c r="H4778" s="186">
        <v>1800000</v>
      </c>
      <c r="I4778" s="183" t="s">
        <v>19</v>
      </c>
      <c r="J4778" s="183">
        <v>18000</v>
      </c>
      <c r="K4778" s="184"/>
      <c r="L4778" s="183">
        <v>2023</v>
      </c>
      <c r="M4778" s="184"/>
      <c r="N4778" s="184"/>
      <c r="O4778" s="184"/>
    </row>
    <row r="4779" spans="1:15" s="176" customFormat="1" ht="15" x14ac:dyDescent="0.15">
      <c r="A4779" s="183" t="s">
        <v>20</v>
      </c>
      <c r="B4779" s="183" t="s">
        <v>65</v>
      </c>
      <c r="C4779" s="184"/>
      <c r="D4779" s="183" t="s">
        <v>17</v>
      </c>
      <c r="E4779" s="183" t="s">
        <v>18</v>
      </c>
      <c r="F4779" s="185">
        <v>45193</v>
      </c>
      <c r="G4779" s="183" t="s">
        <v>66</v>
      </c>
      <c r="H4779" s="186">
        <v>1600000</v>
      </c>
      <c r="I4779" s="183" t="s">
        <v>19</v>
      </c>
      <c r="J4779" s="183">
        <v>16000</v>
      </c>
      <c r="K4779" s="184"/>
      <c r="L4779" s="183">
        <v>2023</v>
      </c>
      <c r="M4779" s="184"/>
      <c r="N4779" s="184"/>
      <c r="O4779" s="184"/>
    </row>
    <row r="4780" spans="1:15" s="176" customFormat="1" ht="15" x14ac:dyDescent="0.15">
      <c r="A4780" s="183" t="s">
        <v>20</v>
      </c>
      <c r="B4780" s="183" t="s">
        <v>65</v>
      </c>
      <c r="C4780" s="184"/>
      <c r="D4780" s="183" t="s">
        <v>17</v>
      </c>
      <c r="E4780" s="183" t="s">
        <v>18</v>
      </c>
      <c r="F4780" s="185">
        <v>45194</v>
      </c>
      <c r="G4780" s="183" t="s">
        <v>66</v>
      </c>
      <c r="H4780" s="186">
        <v>1920000</v>
      </c>
      <c r="I4780" s="183" t="s">
        <v>19</v>
      </c>
      <c r="J4780" s="183">
        <v>19200</v>
      </c>
      <c r="K4780" s="184"/>
      <c r="L4780" s="183">
        <v>2023</v>
      </c>
      <c r="M4780" s="184"/>
      <c r="N4780" s="184"/>
      <c r="O4780" s="184"/>
    </row>
    <row r="4781" spans="1:15" s="176" customFormat="1" ht="15" x14ac:dyDescent="0.15">
      <c r="A4781" s="183" t="s">
        <v>20</v>
      </c>
      <c r="B4781" s="183" t="s">
        <v>65</v>
      </c>
      <c r="C4781" s="184"/>
      <c r="D4781" s="183" t="s">
        <v>17</v>
      </c>
      <c r="E4781" s="183" t="s">
        <v>18</v>
      </c>
      <c r="F4781" s="185">
        <v>45195</v>
      </c>
      <c r="G4781" s="183" t="s">
        <v>66</v>
      </c>
      <c r="H4781" s="186">
        <v>1800000</v>
      </c>
      <c r="I4781" s="183" t="s">
        <v>19</v>
      </c>
      <c r="J4781" s="183">
        <v>18000</v>
      </c>
      <c r="K4781" s="184"/>
      <c r="L4781" s="183">
        <v>2023</v>
      </c>
      <c r="M4781" s="184"/>
      <c r="N4781" s="184"/>
      <c r="O4781" s="184"/>
    </row>
    <row r="4782" spans="1:15" s="176" customFormat="1" ht="15" x14ac:dyDescent="0.15">
      <c r="A4782" s="183" t="s">
        <v>20</v>
      </c>
      <c r="B4782" s="183" t="s">
        <v>65</v>
      </c>
      <c r="C4782" s="184"/>
      <c r="D4782" s="183" t="s">
        <v>17</v>
      </c>
      <c r="E4782" s="183" t="s">
        <v>18</v>
      </c>
      <c r="F4782" s="185">
        <v>45196</v>
      </c>
      <c r="G4782" s="183" t="s">
        <v>66</v>
      </c>
      <c r="H4782" s="186">
        <v>1360000</v>
      </c>
      <c r="I4782" s="183" t="s">
        <v>19</v>
      </c>
      <c r="J4782" s="183">
        <v>13600</v>
      </c>
      <c r="K4782" s="184"/>
      <c r="L4782" s="183">
        <v>2023</v>
      </c>
      <c r="M4782" s="184"/>
      <c r="N4782" s="184"/>
      <c r="O4782" s="184"/>
    </row>
    <row r="4783" spans="1:15" s="176" customFormat="1" ht="15" x14ac:dyDescent="0.15">
      <c r="A4783" s="183" t="s">
        <v>20</v>
      </c>
      <c r="B4783" s="183" t="s">
        <v>65</v>
      </c>
      <c r="C4783" s="184"/>
      <c r="D4783" s="183" t="s">
        <v>17</v>
      </c>
      <c r="E4783" s="183" t="s">
        <v>18</v>
      </c>
      <c r="F4783" s="185">
        <v>45197</v>
      </c>
      <c r="G4783" s="183" t="s">
        <v>66</v>
      </c>
      <c r="H4783" s="186">
        <v>1400000</v>
      </c>
      <c r="I4783" s="183" t="s">
        <v>19</v>
      </c>
      <c r="J4783" s="183">
        <v>14000</v>
      </c>
      <c r="K4783" s="184"/>
      <c r="L4783" s="183">
        <v>2023</v>
      </c>
      <c r="M4783" s="184"/>
      <c r="N4783" s="184"/>
      <c r="O4783" s="184"/>
    </row>
    <row r="4784" spans="1:15" s="176" customFormat="1" ht="15" x14ac:dyDescent="0.15">
      <c r="A4784" s="183" t="s">
        <v>20</v>
      </c>
      <c r="B4784" s="183" t="s">
        <v>65</v>
      </c>
      <c r="C4784" s="184"/>
      <c r="D4784" s="183" t="s">
        <v>17</v>
      </c>
      <c r="E4784" s="183" t="s">
        <v>18</v>
      </c>
      <c r="F4784" s="185">
        <v>45198</v>
      </c>
      <c r="G4784" s="183" t="s">
        <v>66</v>
      </c>
      <c r="H4784" s="186">
        <v>1200000</v>
      </c>
      <c r="I4784" s="183" t="s">
        <v>19</v>
      </c>
      <c r="J4784" s="183">
        <v>12000</v>
      </c>
      <c r="K4784" s="184"/>
      <c r="L4784" s="183">
        <v>2023</v>
      </c>
      <c r="M4784" s="184"/>
      <c r="N4784" s="184"/>
      <c r="O4784" s="184"/>
    </row>
    <row r="4785" spans="1:15" s="176" customFormat="1" ht="15" x14ac:dyDescent="0.15">
      <c r="A4785" s="183" t="s">
        <v>20</v>
      </c>
      <c r="B4785" s="183" t="s">
        <v>65</v>
      </c>
      <c r="C4785" s="184"/>
      <c r="D4785" s="183" t="s">
        <v>17</v>
      </c>
      <c r="E4785" s="183" t="s">
        <v>18</v>
      </c>
      <c r="F4785" s="185">
        <v>45199</v>
      </c>
      <c r="G4785" s="183" t="s">
        <v>66</v>
      </c>
      <c r="H4785" s="186">
        <v>1200000</v>
      </c>
      <c r="I4785" s="183" t="s">
        <v>19</v>
      </c>
      <c r="J4785" s="183">
        <v>12000</v>
      </c>
      <c r="K4785" s="184"/>
      <c r="L4785" s="183">
        <v>2023</v>
      </c>
      <c r="M4785" s="184"/>
      <c r="N4785" s="184"/>
      <c r="O4785" s="184"/>
    </row>
    <row r="4786" spans="1:15" s="176" customFormat="1" ht="15" x14ac:dyDescent="0.15">
      <c r="A4786" s="183" t="s">
        <v>20</v>
      </c>
      <c r="B4786" s="183" t="s">
        <v>65</v>
      </c>
      <c r="C4786" s="184"/>
      <c r="D4786" s="183" t="s">
        <v>17</v>
      </c>
      <c r="E4786" s="183" t="s">
        <v>18</v>
      </c>
      <c r="F4786" s="185">
        <v>45200</v>
      </c>
      <c r="G4786" s="183" t="s">
        <v>66</v>
      </c>
      <c r="H4786" s="186">
        <v>800000</v>
      </c>
      <c r="I4786" s="183" t="s">
        <v>19</v>
      </c>
      <c r="J4786" s="183">
        <v>8000</v>
      </c>
      <c r="K4786" s="184"/>
      <c r="L4786" s="183">
        <v>2023</v>
      </c>
      <c r="M4786" s="184"/>
      <c r="N4786" s="184"/>
      <c r="O4786" s="184"/>
    </row>
    <row r="4787" spans="1:15" s="176" customFormat="1" ht="15" x14ac:dyDescent="0.15">
      <c r="A4787" s="183" t="s">
        <v>20</v>
      </c>
      <c r="B4787" s="183" t="s">
        <v>65</v>
      </c>
      <c r="C4787" s="184"/>
      <c r="D4787" s="183" t="s">
        <v>17</v>
      </c>
      <c r="E4787" s="183" t="s">
        <v>18</v>
      </c>
      <c r="F4787" s="185">
        <v>45201</v>
      </c>
      <c r="G4787" s="183" t="s">
        <v>66</v>
      </c>
      <c r="H4787" s="186">
        <v>1520000</v>
      </c>
      <c r="I4787" s="183" t="s">
        <v>19</v>
      </c>
      <c r="J4787" s="183">
        <v>15200</v>
      </c>
      <c r="K4787" s="184"/>
      <c r="L4787" s="183">
        <v>2023</v>
      </c>
      <c r="M4787" s="184"/>
      <c r="N4787" s="184"/>
      <c r="O4787" s="184"/>
    </row>
    <row r="4788" spans="1:15" s="176" customFormat="1" ht="15" x14ac:dyDescent="0.15">
      <c r="A4788" s="183" t="s">
        <v>20</v>
      </c>
      <c r="B4788" s="183" t="s">
        <v>65</v>
      </c>
      <c r="C4788" s="184"/>
      <c r="D4788" s="183" t="s">
        <v>17</v>
      </c>
      <c r="E4788" s="183" t="s">
        <v>18</v>
      </c>
      <c r="F4788" s="185">
        <v>45202</v>
      </c>
      <c r="G4788" s="183" t="s">
        <v>66</v>
      </c>
      <c r="H4788" s="186">
        <v>1200000</v>
      </c>
      <c r="I4788" s="183" t="s">
        <v>19</v>
      </c>
      <c r="J4788" s="183">
        <v>12000</v>
      </c>
      <c r="K4788" s="184"/>
      <c r="L4788" s="183">
        <v>2023</v>
      </c>
      <c r="M4788" s="184"/>
      <c r="N4788" s="184"/>
      <c r="O4788" s="184"/>
    </row>
    <row r="4789" spans="1:15" s="176" customFormat="1" ht="15" x14ac:dyDescent="0.15">
      <c r="A4789" s="183" t="s">
        <v>20</v>
      </c>
      <c r="B4789" s="183" t="s">
        <v>65</v>
      </c>
      <c r="C4789" s="184"/>
      <c r="D4789" s="183" t="s">
        <v>17</v>
      </c>
      <c r="E4789" s="183" t="s">
        <v>18</v>
      </c>
      <c r="F4789" s="185">
        <v>45203</v>
      </c>
      <c r="G4789" s="183" t="s">
        <v>66</v>
      </c>
      <c r="H4789" s="186">
        <v>1400000</v>
      </c>
      <c r="I4789" s="183" t="s">
        <v>19</v>
      </c>
      <c r="J4789" s="183">
        <v>14000</v>
      </c>
      <c r="K4789" s="184"/>
      <c r="L4789" s="183">
        <v>2023</v>
      </c>
      <c r="M4789" s="184"/>
      <c r="N4789" s="184"/>
      <c r="O4789" s="184"/>
    </row>
    <row r="4790" spans="1:15" s="176" customFormat="1" ht="15" x14ac:dyDescent="0.15">
      <c r="A4790" s="183" t="s">
        <v>20</v>
      </c>
      <c r="B4790" s="183" t="s">
        <v>65</v>
      </c>
      <c r="C4790" s="184"/>
      <c r="D4790" s="183" t="s">
        <v>17</v>
      </c>
      <c r="E4790" s="183" t="s">
        <v>18</v>
      </c>
      <c r="F4790" s="185">
        <v>45204</v>
      </c>
      <c r="G4790" s="183" t="s">
        <v>66</v>
      </c>
      <c r="H4790" s="186">
        <v>400000</v>
      </c>
      <c r="I4790" s="183" t="s">
        <v>19</v>
      </c>
      <c r="J4790" s="183">
        <v>4000</v>
      </c>
      <c r="K4790" s="184"/>
      <c r="L4790" s="183">
        <v>2023</v>
      </c>
      <c r="M4790" s="184"/>
      <c r="N4790" s="184"/>
      <c r="O4790" s="184"/>
    </row>
    <row r="4791" spans="1:15" s="176" customFormat="1" ht="15" x14ac:dyDescent="0.15">
      <c r="A4791" s="183" t="s">
        <v>20</v>
      </c>
      <c r="B4791" s="183" t="s">
        <v>65</v>
      </c>
      <c r="C4791" s="184"/>
      <c r="D4791" s="183" t="s">
        <v>17</v>
      </c>
      <c r="E4791" s="183" t="s">
        <v>18</v>
      </c>
      <c r="F4791" s="185">
        <v>45205</v>
      </c>
      <c r="G4791" s="183" t="s">
        <v>66</v>
      </c>
      <c r="H4791" s="186">
        <v>600000</v>
      </c>
      <c r="I4791" s="183" t="s">
        <v>19</v>
      </c>
      <c r="J4791" s="183">
        <v>6000</v>
      </c>
      <c r="K4791" s="184"/>
      <c r="L4791" s="183">
        <v>2023</v>
      </c>
      <c r="M4791" s="184"/>
      <c r="N4791" s="184"/>
      <c r="O4791" s="184"/>
    </row>
    <row r="4792" spans="1:15" s="176" customFormat="1" ht="15" x14ac:dyDescent="0.15">
      <c r="A4792" s="183" t="s">
        <v>20</v>
      </c>
      <c r="B4792" s="183" t="s">
        <v>65</v>
      </c>
      <c r="C4792" s="184"/>
      <c r="D4792" s="183" t="s">
        <v>17</v>
      </c>
      <c r="E4792" s="183" t="s">
        <v>18</v>
      </c>
      <c r="F4792" s="185">
        <v>45206</v>
      </c>
      <c r="G4792" s="183" t="s">
        <v>66</v>
      </c>
      <c r="H4792" s="186">
        <v>480000</v>
      </c>
      <c r="I4792" s="183" t="s">
        <v>19</v>
      </c>
      <c r="J4792" s="183">
        <v>4800</v>
      </c>
      <c r="K4792" s="184"/>
      <c r="L4792" s="183">
        <v>2023</v>
      </c>
      <c r="M4792" s="184"/>
      <c r="N4792" s="184"/>
      <c r="O4792" s="184"/>
    </row>
    <row r="4793" spans="1:15" s="176" customFormat="1" ht="15" x14ac:dyDescent="0.15">
      <c r="A4793" s="183" t="s">
        <v>20</v>
      </c>
      <c r="B4793" s="183" t="s">
        <v>65</v>
      </c>
      <c r="C4793" s="184"/>
      <c r="D4793" s="183" t="s">
        <v>17</v>
      </c>
      <c r="E4793" s="183" t="s">
        <v>18</v>
      </c>
      <c r="F4793" s="185">
        <v>45207</v>
      </c>
      <c r="G4793" s="183" t="s">
        <v>66</v>
      </c>
      <c r="H4793" s="186">
        <v>280000</v>
      </c>
      <c r="I4793" s="183" t="s">
        <v>19</v>
      </c>
      <c r="J4793" s="183">
        <v>2800</v>
      </c>
      <c r="K4793" s="184"/>
      <c r="L4793" s="183">
        <v>2023</v>
      </c>
      <c r="M4793" s="184"/>
      <c r="N4793" s="184"/>
      <c r="O4793" s="184"/>
    </row>
    <row r="4794" spans="1:15" s="176" customFormat="1" ht="15" x14ac:dyDescent="0.15">
      <c r="A4794" s="183" t="s">
        <v>20</v>
      </c>
      <c r="B4794" s="183" t="s">
        <v>65</v>
      </c>
      <c r="C4794" s="184"/>
      <c r="D4794" s="183" t="s">
        <v>17</v>
      </c>
      <c r="E4794" s="183" t="s">
        <v>18</v>
      </c>
      <c r="F4794" s="185">
        <v>45208</v>
      </c>
      <c r="G4794" s="183" t="s">
        <v>66</v>
      </c>
      <c r="H4794" s="186">
        <v>320000</v>
      </c>
      <c r="I4794" s="183" t="s">
        <v>19</v>
      </c>
      <c r="J4794" s="183">
        <v>3200</v>
      </c>
      <c r="K4794" s="184"/>
      <c r="L4794" s="183">
        <v>2023</v>
      </c>
      <c r="M4794" s="184"/>
      <c r="N4794" s="184"/>
      <c r="O4794" s="184"/>
    </row>
    <row r="4795" spans="1:15" s="176" customFormat="1" ht="15" x14ac:dyDescent="0.15">
      <c r="A4795" s="183" t="s">
        <v>20</v>
      </c>
      <c r="B4795" s="183" t="s">
        <v>65</v>
      </c>
      <c r="C4795" s="184"/>
      <c r="D4795" s="183" t="s">
        <v>17</v>
      </c>
      <c r="E4795" s="183" t="s">
        <v>18</v>
      </c>
      <c r="F4795" s="185">
        <v>45209</v>
      </c>
      <c r="G4795" s="183" t="s">
        <v>66</v>
      </c>
      <c r="H4795" s="186">
        <v>160000</v>
      </c>
      <c r="I4795" s="183" t="s">
        <v>19</v>
      </c>
      <c r="J4795" s="183">
        <v>1600</v>
      </c>
      <c r="K4795" s="184"/>
      <c r="L4795" s="183">
        <v>2023</v>
      </c>
      <c r="M4795" s="184"/>
      <c r="N4795" s="184"/>
      <c r="O4795" s="184"/>
    </row>
    <row r="4796" spans="1:15" s="176" customFormat="1" ht="15" x14ac:dyDescent="0.15">
      <c r="A4796" s="183" t="s">
        <v>15</v>
      </c>
      <c r="B4796" s="183" t="s">
        <v>68</v>
      </c>
      <c r="C4796" s="184"/>
      <c r="D4796" s="183" t="s">
        <v>17</v>
      </c>
      <c r="E4796" s="183" t="s">
        <v>18</v>
      </c>
      <c r="F4796" s="185">
        <v>45105</v>
      </c>
      <c r="G4796" s="183" t="s">
        <v>69</v>
      </c>
      <c r="H4796" s="186">
        <v>200000</v>
      </c>
      <c r="I4796" s="183" t="s">
        <v>19</v>
      </c>
      <c r="J4796" s="183">
        <v>2000</v>
      </c>
      <c r="K4796" s="184"/>
      <c r="L4796" s="183">
        <v>2023</v>
      </c>
      <c r="M4796" s="184"/>
      <c r="N4796" s="184"/>
      <c r="O4796" s="184"/>
    </row>
    <row r="4797" spans="1:15" s="176" customFormat="1" ht="15" x14ac:dyDescent="0.15">
      <c r="A4797" s="183" t="s">
        <v>15</v>
      </c>
      <c r="B4797" s="183" t="s">
        <v>68</v>
      </c>
      <c r="C4797" s="184"/>
      <c r="D4797" s="183" t="s">
        <v>17</v>
      </c>
      <c r="E4797" s="183" t="s">
        <v>18</v>
      </c>
      <c r="F4797" s="185">
        <v>45106</v>
      </c>
      <c r="G4797" s="183" t="s">
        <v>69</v>
      </c>
      <c r="H4797" s="186">
        <v>200000</v>
      </c>
      <c r="I4797" s="183" t="s">
        <v>19</v>
      </c>
      <c r="J4797" s="183">
        <v>2000</v>
      </c>
      <c r="K4797" s="184"/>
      <c r="L4797" s="183">
        <v>2023</v>
      </c>
      <c r="M4797" s="184"/>
      <c r="N4797" s="184"/>
      <c r="O4797" s="184"/>
    </row>
    <row r="4798" spans="1:15" s="176" customFormat="1" ht="15" x14ac:dyDescent="0.15">
      <c r="A4798" s="183" t="s">
        <v>15</v>
      </c>
      <c r="B4798" s="183" t="s">
        <v>68</v>
      </c>
      <c r="C4798" s="184"/>
      <c r="D4798" s="183" t="s">
        <v>17</v>
      </c>
      <c r="E4798" s="183" t="s">
        <v>18</v>
      </c>
      <c r="F4798" s="185">
        <v>45107</v>
      </c>
      <c r="G4798" s="183" t="s">
        <v>69</v>
      </c>
      <c r="H4798" s="186">
        <v>80000</v>
      </c>
      <c r="I4798" s="183" t="s">
        <v>19</v>
      </c>
      <c r="J4798" s="183">
        <v>800</v>
      </c>
      <c r="K4798" s="184"/>
      <c r="L4798" s="183">
        <v>2023</v>
      </c>
      <c r="M4798" s="184"/>
      <c r="N4798" s="184"/>
      <c r="O4798" s="184"/>
    </row>
    <row r="4799" spans="1:15" s="176" customFormat="1" ht="15" x14ac:dyDescent="0.15">
      <c r="A4799" s="183" t="s">
        <v>15</v>
      </c>
      <c r="B4799" s="183" t="s">
        <v>68</v>
      </c>
      <c r="C4799" s="184"/>
      <c r="D4799" s="183" t="s">
        <v>17</v>
      </c>
      <c r="E4799" s="183" t="s">
        <v>18</v>
      </c>
      <c r="F4799" s="185">
        <v>45108</v>
      </c>
      <c r="G4799" s="183" t="s">
        <v>69</v>
      </c>
      <c r="H4799" s="186">
        <v>40000</v>
      </c>
      <c r="I4799" s="183" t="s">
        <v>19</v>
      </c>
      <c r="J4799" s="183">
        <v>400</v>
      </c>
      <c r="K4799" s="184"/>
      <c r="L4799" s="183">
        <v>2023</v>
      </c>
      <c r="M4799" s="184"/>
      <c r="N4799" s="184"/>
      <c r="O4799" s="184"/>
    </row>
    <row r="4800" spans="1:15" s="176" customFormat="1" ht="15" x14ac:dyDescent="0.15">
      <c r="A4800" s="183" t="s">
        <v>15</v>
      </c>
      <c r="B4800" s="183" t="s">
        <v>68</v>
      </c>
      <c r="C4800" s="184"/>
      <c r="D4800" s="183" t="s">
        <v>17</v>
      </c>
      <c r="E4800" s="183" t="s">
        <v>18</v>
      </c>
      <c r="F4800" s="185">
        <v>45109</v>
      </c>
      <c r="G4800" s="183" t="s">
        <v>69</v>
      </c>
      <c r="H4800" s="186">
        <v>80000</v>
      </c>
      <c r="I4800" s="183" t="s">
        <v>19</v>
      </c>
      <c r="J4800" s="183">
        <v>800</v>
      </c>
      <c r="K4800" s="184"/>
      <c r="L4800" s="183">
        <v>2023</v>
      </c>
      <c r="M4800" s="184"/>
      <c r="N4800" s="184"/>
      <c r="O4800" s="184"/>
    </row>
    <row r="4801" spans="1:15" s="176" customFormat="1" ht="15" x14ac:dyDescent="0.15">
      <c r="A4801" s="183" t="s">
        <v>15</v>
      </c>
      <c r="B4801" s="183" t="s">
        <v>68</v>
      </c>
      <c r="C4801" s="184"/>
      <c r="D4801" s="183" t="s">
        <v>17</v>
      </c>
      <c r="E4801" s="183" t="s">
        <v>18</v>
      </c>
      <c r="F4801" s="185">
        <v>45110</v>
      </c>
      <c r="G4801" s="183" t="s">
        <v>69</v>
      </c>
      <c r="H4801" s="186">
        <v>120000</v>
      </c>
      <c r="I4801" s="183" t="s">
        <v>19</v>
      </c>
      <c r="J4801" s="183">
        <v>1200</v>
      </c>
      <c r="K4801" s="184"/>
      <c r="L4801" s="183">
        <v>2023</v>
      </c>
      <c r="M4801" s="184"/>
      <c r="N4801" s="184"/>
      <c r="O4801" s="184"/>
    </row>
    <row r="4802" spans="1:15" s="176" customFormat="1" ht="15" x14ac:dyDescent="0.15">
      <c r="A4802" s="183" t="s">
        <v>15</v>
      </c>
      <c r="B4802" s="183" t="s">
        <v>68</v>
      </c>
      <c r="C4802" s="184"/>
      <c r="D4802" s="183" t="s">
        <v>17</v>
      </c>
      <c r="E4802" s="183" t="s">
        <v>18</v>
      </c>
      <c r="F4802" s="185">
        <v>45111</v>
      </c>
      <c r="G4802" s="183" t="s">
        <v>69</v>
      </c>
      <c r="H4802" s="186">
        <v>40000</v>
      </c>
      <c r="I4802" s="183" t="s">
        <v>19</v>
      </c>
      <c r="J4802" s="183">
        <v>400</v>
      </c>
      <c r="K4802" s="184"/>
      <c r="L4802" s="183">
        <v>2023</v>
      </c>
      <c r="M4802" s="184"/>
      <c r="N4802" s="184"/>
      <c r="O4802" s="184"/>
    </row>
    <row r="4803" spans="1:15" s="176" customFormat="1" ht="15" x14ac:dyDescent="0.15">
      <c r="A4803" s="183" t="s">
        <v>15</v>
      </c>
      <c r="B4803" s="183" t="s">
        <v>68</v>
      </c>
      <c r="C4803" s="184"/>
      <c r="D4803" s="183" t="s">
        <v>17</v>
      </c>
      <c r="E4803" s="183" t="s">
        <v>18</v>
      </c>
      <c r="F4803" s="185">
        <v>45112</v>
      </c>
      <c r="G4803" s="183" t="s">
        <v>69</v>
      </c>
      <c r="H4803" s="186">
        <v>200000</v>
      </c>
      <c r="I4803" s="183" t="s">
        <v>19</v>
      </c>
      <c r="J4803" s="183">
        <v>2000</v>
      </c>
      <c r="K4803" s="184"/>
      <c r="L4803" s="183">
        <v>2023</v>
      </c>
      <c r="M4803" s="184"/>
      <c r="N4803" s="184"/>
      <c r="O4803" s="184"/>
    </row>
    <row r="4804" spans="1:15" s="176" customFormat="1" ht="15" x14ac:dyDescent="0.15">
      <c r="A4804" s="183" t="s">
        <v>15</v>
      </c>
      <c r="B4804" s="183" t="s">
        <v>68</v>
      </c>
      <c r="C4804" s="184"/>
      <c r="D4804" s="183" t="s">
        <v>17</v>
      </c>
      <c r="E4804" s="183" t="s">
        <v>18</v>
      </c>
      <c r="F4804" s="185">
        <v>45113</v>
      </c>
      <c r="G4804" s="183" t="s">
        <v>69</v>
      </c>
      <c r="H4804" s="186">
        <v>200000</v>
      </c>
      <c r="I4804" s="183" t="s">
        <v>19</v>
      </c>
      <c r="J4804" s="183">
        <v>2000</v>
      </c>
      <c r="K4804" s="184"/>
      <c r="L4804" s="183">
        <v>2023</v>
      </c>
      <c r="M4804" s="184"/>
      <c r="N4804" s="184"/>
      <c r="O4804" s="184"/>
    </row>
    <row r="4805" spans="1:15" s="176" customFormat="1" ht="15" x14ac:dyDescent="0.15">
      <c r="A4805" s="183" t="s">
        <v>15</v>
      </c>
      <c r="B4805" s="183" t="s">
        <v>68</v>
      </c>
      <c r="C4805" s="184"/>
      <c r="D4805" s="183" t="s">
        <v>17</v>
      </c>
      <c r="E4805" s="183" t="s">
        <v>18</v>
      </c>
      <c r="F4805" s="185">
        <v>45114</v>
      </c>
      <c r="G4805" s="183" t="s">
        <v>69</v>
      </c>
      <c r="H4805" s="186">
        <v>400000</v>
      </c>
      <c r="I4805" s="183" t="s">
        <v>19</v>
      </c>
      <c r="J4805" s="183">
        <v>4000</v>
      </c>
      <c r="K4805" s="184"/>
      <c r="L4805" s="183">
        <v>2023</v>
      </c>
      <c r="M4805" s="184"/>
      <c r="N4805" s="184"/>
      <c r="O4805" s="184"/>
    </row>
    <row r="4806" spans="1:15" s="176" customFormat="1" ht="15" x14ac:dyDescent="0.15">
      <c r="A4806" s="183" t="s">
        <v>15</v>
      </c>
      <c r="B4806" s="183" t="s">
        <v>68</v>
      </c>
      <c r="C4806" s="184"/>
      <c r="D4806" s="183" t="s">
        <v>17</v>
      </c>
      <c r="E4806" s="183" t="s">
        <v>18</v>
      </c>
      <c r="F4806" s="185">
        <v>45115</v>
      </c>
      <c r="G4806" s="183" t="s">
        <v>69</v>
      </c>
      <c r="H4806" s="186">
        <v>320000</v>
      </c>
      <c r="I4806" s="183" t="s">
        <v>19</v>
      </c>
      <c r="J4806" s="183">
        <v>3200</v>
      </c>
      <c r="K4806" s="184"/>
      <c r="L4806" s="183">
        <v>2023</v>
      </c>
      <c r="M4806" s="184"/>
      <c r="N4806" s="184"/>
      <c r="O4806" s="184"/>
    </row>
    <row r="4807" spans="1:15" s="176" customFormat="1" ht="15" x14ac:dyDescent="0.15">
      <c r="A4807" s="183" t="s">
        <v>15</v>
      </c>
      <c r="B4807" s="183" t="s">
        <v>68</v>
      </c>
      <c r="C4807" s="184"/>
      <c r="D4807" s="183" t="s">
        <v>17</v>
      </c>
      <c r="E4807" s="183" t="s">
        <v>18</v>
      </c>
      <c r="F4807" s="185">
        <v>45116</v>
      </c>
      <c r="G4807" s="183" t="s">
        <v>69</v>
      </c>
      <c r="H4807" s="186">
        <v>200000</v>
      </c>
      <c r="I4807" s="183" t="s">
        <v>19</v>
      </c>
      <c r="J4807" s="183">
        <v>2000</v>
      </c>
      <c r="K4807" s="184"/>
      <c r="L4807" s="183">
        <v>2023</v>
      </c>
      <c r="M4807" s="184"/>
      <c r="N4807" s="184"/>
      <c r="O4807" s="184"/>
    </row>
    <row r="4808" spans="1:15" s="176" customFormat="1" ht="15" x14ac:dyDescent="0.15">
      <c r="A4808" s="183" t="s">
        <v>15</v>
      </c>
      <c r="B4808" s="183" t="s">
        <v>68</v>
      </c>
      <c r="C4808" s="184"/>
      <c r="D4808" s="183" t="s">
        <v>17</v>
      </c>
      <c r="E4808" s="183" t="s">
        <v>18</v>
      </c>
      <c r="F4808" s="185">
        <v>45117</v>
      </c>
      <c r="G4808" s="183" t="s">
        <v>69</v>
      </c>
      <c r="H4808" s="186">
        <v>160000</v>
      </c>
      <c r="I4808" s="183" t="s">
        <v>19</v>
      </c>
      <c r="J4808" s="183">
        <v>1600</v>
      </c>
      <c r="K4808" s="184"/>
      <c r="L4808" s="183">
        <v>2023</v>
      </c>
      <c r="M4808" s="184"/>
      <c r="N4808" s="184"/>
      <c r="O4808" s="184"/>
    </row>
    <row r="4809" spans="1:15" s="176" customFormat="1" ht="15" x14ac:dyDescent="0.15">
      <c r="A4809" s="183" t="s">
        <v>15</v>
      </c>
      <c r="B4809" s="183" t="s">
        <v>68</v>
      </c>
      <c r="C4809" s="184"/>
      <c r="D4809" s="183" t="s">
        <v>17</v>
      </c>
      <c r="E4809" s="183" t="s">
        <v>18</v>
      </c>
      <c r="F4809" s="185">
        <v>45118</v>
      </c>
      <c r="G4809" s="183" t="s">
        <v>69</v>
      </c>
      <c r="H4809" s="186">
        <v>600000</v>
      </c>
      <c r="I4809" s="183" t="s">
        <v>19</v>
      </c>
      <c r="J4809" s="183">
        <v>6000</v>
      </c>
      <c r="K4809" s="184"/>
      <c r="L4809" s="183">
        <v>2023</v>
      </c>
      <c r="M4809" s="184"/>
      <c r="N4809" s="184"/>
      <c r="O4809" s="184"/>
    </row>
    <row r="4810" spans="1:15" s="176" customFormat="1" ht="15" x14ac:dyDescent="0.15">
      <c r="A4810" s="183" t="s">
        <v>15</v>
      </c>
      <c r="B4810" s="183" t="s">
        <v>68</v>
      </c>
      <c r="C4810" s="184"/>
      <c r="D4810" s="183" t="s">
        <v>17</v>
      </c>
      <c r="E4810" s="183" t="s">
        <v>18</v>
      </c>
      <c r="F4810" s="185">
        <v>45119</v>
      </c>
      <c r="G4810" s="183" t="s">
        <v>69</v>
      </c>
      <c r="H4810" s="186">
        <v>200000</v>
      </c>
      <c r="I4810" s="183" t="s">
        <v>19</v>
      </c>
      <c r="J4810" s="183">
        <v>2000</v>
      </c>
      <c r="K4810" s="184"/>
      <c r="L4810" s="183">
        <v>2023</v>
      </c>
      <c r="M4810" s="184"/>
      <c r="N4810" s="184"/>
      <c r="O4810" s="184"/>
    </row>
    <row r="4811" spans="1:15" s="176" customFormat="1" ht="15" x14ac:dyDescent="0.15">
      <c r="A4811" s="183" t="s">
        <v>15</v>
      </c>
      <c r="B4811" s="183" t="s">
        <v>68</v>
      </c>
      <c r="C4811" s="184"/>
      <c r="D4811" s="183" t="s">
        <v>17</v>
      </c>
      <c r="E4811" s="183" t="s">
        <v>18</v>
      </c>
      <c r="F4811" s="185">
        <v>45120</v>
      </c>
      <c r="G4811" s="183" t="s">
        <v>69</v>
      </c>
      <c r="H4811" s="186">
        <v>720000</v>
      </c>
      <c r="I4811" s="183" t="s">
        <v>19</v>
      </c>
      <c r="J4811" s="183">
        <v>7200</v>
      </c>
      <c r="K4811" s="184"/>
      <c r="L4811" s="183">
        <v>2023</v>
      </c>
      <c r="M4811" s="184"/>
      <c r="N4811" s="184"/>
      <c r="O4811" s="184"/>
    </row>
    <row r="4812" spans="1:15" s="176" customFormat="1" ht="15" x14ac:dyDescent="0.15">
      <c r="A4812" s="183" t="s">
        <v>15</v>
      </c>
      <c r="B4812" s="183" t="s">
        <v>68</v>
      </c>
      <c r="C4812" s="184"/>
      <c r="D4812" s="183" t="s">
        <v>17</v>
      </c>
      <c r="E4812" s="183" t="s">
        <v>18</v>
      </c>
      <c r="F4812" s="185">
        <v>45121</v>
      </c>
      <c r="G4812" s="183" t="s">
        <v>69</v>
      </c>
      <c r="H4812" s="186">
        <v>400000</v>
      </c>
      <c r="I4812" s="183" t="s">
        <v>19</v>
      </c>
      <c r="J4812" s="183">
        <v>4000</v>
      </c>
      <c r="K4812" s="184"/>
      <c r="L4812" s="183">
        <v>2023</v>
      </c>
      <c r="M4812" s="184"/>
      <c r="N4812" s="184"/>
      <c r="O4812" s="184"/>
    </row>
    <row r="4813" spans="1:15" s="176" customFormat="1" ht="15" x14ac:dyDescent="0.15">
      <c r="A4813" s="183" t="s">
        <v>15</v>
      </c>
      <c r="B4813" s="183" t="s">
        <v>68</v>
      </c>
      <c r="C4813" s="184"/>
      <c r="D4813" s="183" t="s">
        <v>17</v>
      </c>
      <c r="E4813" s="183" t="s">
        <v>18</v>
      </c>
      <c r="F4813" s="185">
        <v>45122</v>
      </c>
      <c r="G4813" s="183" t="s">
        <v>69</v>
      </c>
      <c r="H4813" s="186">
        <v>320000</v>
      </c>
      <c r="I4813" s="183" t="s">
        <v>19</v>
      </c>
      <c r="J4813" s="183">
        <v>3200</v>
      </c>
      <c r="K4813" s="184"/>
      <c r="L4813" s="183">
        <v>2023</v>
      </c>
      <c r="M4813" s="184"/>
      <c r="N4813" s="184"/>
      <c r="O4813" s="184"/>
    </row>
    <row r="4814" spans="1:15" s="176" customFormat="1" ht="15" x14ac:dyDescent="0.15">
      <c r="A4814" s="183" t="s">
        <v>15</v>
      </c>
      <c r="B4814" s="183" t="s">
        <v>68</v>
      </c>
      <c r="C4814" s="184"/>
      <c r="D4814" s="183" t="s">
        <v>17</v>
      </c>
      <c r="E4814" s="183" t="s">
        <v>18</v>
      </c>
      <c r="F4814" s="185">
        <v>45123</v>
      </c>
      <c r="G4814" s="183" t="s">
        <v>69</v>
      </c>
      <c r="H4814" s="186">
        <v>200000</v>
      </c>
      <c r="I4814" s="183" t="s">
        <v>19</v>
      </c>
      <c r="J4814" s="183">
        <v>2000</v>
      </c>
      <c r="K4814" s="184"/>
      <c r="L4814" s="183">
        <v>2023</v>
      </c>
      <c r="M4814" s="184"/>
      <c r="N4814" s="184"/>
      <c r="O4814" s="184"/>
    </row>
    <row r="4815" spans="1:15" s="176" customFormat="1" ht="15" x14ac:dyDescent="0.15">
      <c r="A4815" s="183" t="s">
        <v>15</v>
      </c>
      <c r="B4815" s="183" t="s">
        <v>68</v>
      </c>
      <c r="C4815" s="184"/>
      <c r="D4815" s="183" t="s">
        <v>17</v>
      </c>
      <c r="E4815" s="183" t="s">
        <v>18</v>
      </c>
      <c r="F4815" s="185">
        <v>45124</v>
      </c>
      <c r="G4815" s="183" t="s">
        <v>69</v>
      </c>
      <c r="H4815" s="186">
        <v>360000</v>
      </c>
      <c r="I4815" s="183" t="s">
        <v>19</v>
      </c>
      <c r="J4815" s="183">
        <v>3600</v>
      </c>
      <c r="K4815" s="184"/>
      <c r="L4815" s="183">
        <v>2023</v>
      </c>
      <c r="M4815" s="184"/>
      <c r="N4815" s="184"/>
      <c r="O4815" s="184"/>
    </row>
    <row r="4816" spans="1:15" s="176" customFormat="1" ht="15" x14ac:dyDescent="0.15">
      <c r="A4816" s="183" t="s">
        <v>15</v>
      </c>
      <c r="B4816" s="183" t="s">
        <v>68</v>
      </c>
      <c r="C4816" s="184"/>
      <c r="D4816" s="183" t="s">
        <v>17</v>
      </c>
      <c r="E4816" s="183" t="s">
        <v>18</v>
      </c>
      <c r="F4816" s="185">
        <v>45125</v>
      </c>
      <c r="G4816" s="183" t="s">
        <v>69</v>
      </c>
      <c r="H4816" s="186">
        <v>480000</v>
      </c>
      <c r="I4816" s="183" t="s">
        <v>19</v>
      </c>
      <c r="J4816" s="183">
        <v>4800</v>
      </c>
      <c r="K4816" s="184"/>
      <c r="L4816" s="183">
        <v>2023</v>
      </c>
      <c r="M4816" s="184"/>
      <c r="N4816" s="184"/>
      <c r="O4816" s="184"/>
    </row>
    <row r="4817" spans="1:15" s="176" customFormat="1" ht="15" x14ac:dyDescent="0.15">
      <c r="A4817" s="183" t="s">
        <v>15</v>
      </c>
      <c r="B4817" s="183" t="s">
        <v>68</v>
      </c>
      <c r="C4817" s="184"/>
      <c r="D4817" s="183" t="s">
        <v>17</v>
      </c>
      <c r="E4817" s="183" t="s">
        <v>18</v>
      </c>
      <c r="F4817" s="185">
        <v>45126</v>
      </c>
      <c r="G4817" s="183" t="s">
        <v>69</v>
      </c>
      <c r="H4817" s="186">
        <v>600000</v>
      </c>
      <c r="I4817" s="183" t="s">
        <v>19</v>
      </c>
      <c r="J4817" s="183">
        <v>6000</v>
      </c>
      <c r="K4817" s="184"/>
      <c r="L4817" s="183">
        <v>2023</v>
      </c>
      <c r="M4817" s="184"/>
      <c r="N4817" s="184"/>
      <c r="O4817" s="184"/>
    </row>
    <row r="4818" spans="1:15" s="176" customFormat="1" ht="15" x14ac:dyDescent="0.15">
      <c r="A4818" s="183" t="s">
        <v>15</v>
      </c>
      <c r="B4818" s="183" t="s">
        <v>68</v>
      </c>
      <c r="C4818" s="184"/>
      <c r="D4818" s="183" t="s">
        <v>17</v>
      </c>
      <c r="E4818" s="183" t="s">
        <v>18</v>
      </c>
      <c r="F4818" s="185">
        <v>45127</v>
      </c>
      <c r="G4818" s="183" t="s">
        <v>69</v>
      </c>
      <c r="H4818" s="186">
        <v>600000</v>
      </c>
      <c r="I4818" s="183" t="s">
        <v>19</v>
      </c>
      <c r="J4818" s="183">
        <v>6000</v>
      </c>
      <c r="K4818" s="184"/>
      <c r="L4818" s="183">
        <v>2023</v>
      </c>
      <c r="M4818" s="184"/>
      <c r="N4818" s="184"/>
      <c r="O4818" s="184"/>
    </row>
    <row r="4819" spans="1:15" s="176" customFormat="1" ht="15" x14ac:dyDescent="0.15">
      <c r="A4819" s="183" t="s">
        <v>15</v>
      </c>
      <c r="B4819" s="183" t="s">
        <v>68</v>
      </c>
      <c r="C4819" s="184"/>
      <c r="D4819" s="183" t="s">
        <v>17</v>
      </c>
      <c r="E4819" s="183" t="s">
        <v>18</v>
      </c>
      <c r="F4819" s="185">
        <v>45128</v>
      </c>
      <c r="G4819" s="183" t="s">
        <v>69</v>
      </c>
      <c r="H4819" s="186">
        <v>560000</v>
      </c>
      <c r="I4819" s="183" t="s">
        <v>19</v>
      </c>
      <c r="J4819" s="183">
        <v>5600</v>
      </c>
      <c r="K4819" s="184"/>
      <c r="L4819" s="183">
        <v>2023</v>
      </c>
      <c r="M4819" s="184"/>
      <c r="N4819" s="184"/>
      <c r="O4819" s="184"/>
    </row>
    <row r="4820" spans="1:15" s="176" customFormat="1" ht="15" x14ac:dyDescent="0.15">
      <c r="A4820" s="183" t="s">
        <v>15</v>
      </c>
      <c r="B4820" s="183" t="s">
        <v>68</v>
      </c>
      <c r="C4820" s="184"/>
      <c r="D4820" s="183" t="s">
        <v>17</v>
      </c>
      <c r="E4820" s="183" t="s">
        <v>18</v>
      </c>
      <c r="F4820" s="185">
        <v>45129</v>
      </c>
      <c r="G4820" s="183" t="s">
        <v>69</v>
      </c>
      <c r="H4820" s="186">
        <v>280000</v>
      </c>
      <c r="I4820" s="183" t="s">
        <v>19</v>
      </c>
      <c r="J4820" s="183">
        <v>2800</v>
      </c>
      <c r="K4820" s="184"/>
      <c r="L4820" s="183">
        <v>2023</v>
      </c>
      <c r="M4820" s="184"/>
      <c r="N4820" s="184"/>
      <c r="O4820" s="184"/>
    </row>
    <row r="4821" spans="1:15" s="176" customFormat="1" ht="15" x14ac:dyDescent="0.15">
      <c r="A4821" s="183" t="s">
        <v>15</v>
      </c>
      <c r="B4821" s="183" t="s">
        <v>68</v>
      </c>
      <c r="C4821" s="184"/>
      <c r="D4821" s="183" t="s">
        <v>17</v>
      </c>
      <c r="E4821" s="183" t="s">
        <v>18</v>
      </c>
      <c r="F4821" s="185">
        <v>45130</v>
      </c>
      <c r="G4821" s="183" t="s">
        <v>69</v>
      </c>
      <c r="H4821" s="186">
        <v>120000</v>
      </c>
      <c r="I4821" s="183" t="s">
        <v>19</v>
      </c>
      <c r="J4821" s="183">
        <v>1200</v>
      </c>
      <c r="K4821" s="184"/>
      <c r="L4821" s="183">
        <v>2023</v>
      </c>
      <c r="M4821" s="184"/>
      <c r="N4821" s="184"/>
      <c r="O4821" s="184"/>
    </row>
    <row r="4822" spans="1:15" s="176" customFormat="1" ht="15" x14ac:dyDescent="0.15">
      <c r="A4822" s="183" t="s">
        <v>15</v>
      </c>
      <c r="B4822" s="183" t="s">
        <v>68</v>
      </c>
      <c r="C4822" s="184"/>
      <c r="D4822" s="183" t="s">
        <v>17</v>
      </c>
      <c r="E4822" s="183" t="s">
        <v>18</v>
      </c>
      <c r="F4822" s="185">
        <v>45131</v>
      </c>
      <c r="G4822" s="183" t="s">
        <v>69</v>
      </c>
      <c r="H4822" s="186">
        <v>400000</v>
      </c>
      <c r="I4822" s="183" t="s">
        <v>19</v>
      </c>
      <c r="J4822" s="183">
        <v>4000</v>
      </c>
      <c r="K4822" s="184"/>
      <c r="L4822" s="183">
        <v>2023</v>
      </c>
      <c r="M4822" s="184"/>
      <c r="N4822" s="184"/>
      <c r="O4822" s="184"/>
    </row>
    <row r="4823" spans="1:15" s="176" customFormat="1" ht="15" x14ac:dyDescent="0.15">
      <c r="A4823" s="183" t="s">
        <v>15</v>
      </c>
      <c r="B4823" s="183" t="s">
        <v>68</v>
      </c>
      <c r="C4823" s="184"/>
      <c r="D4823" s="183" t="s">
        <v>17</v>
      </c>
      <c r="E4823" s="183" t="s">
        <v>18</v>
      </c>
      <c r="F4823" s="185">
        <v>45132</v>
      </c>
      <c r="G4823" s="183" t="s">
        <v>69</v>
      </c>
      <c r="H4823" s="186">
        <v>600000</v>
      </c>
      <c r="I4823" s="183" t="s">
        <v>19</v>
      </c>
      <c r="J4823" s="183">
        <v>6000</v>
      </c>
      <c r="K4823" s="184"/>
      <c r="L4823" s="183">
        <v>2023</v>
      </c>
      <c r="M4823" s="184"/>
      <c r="N4823" s="184"/>
      <c r="O4823" s="184"/>
    </row>
    <row r="4824" spans="1:15" s="176" customFormat="1" ht="15" x14ac:dyDescent="0.15">
      <c r="A4824" s="183" t="s">
        <v>15</v>
      </c>
      <c r="B4824" s="183" t="s">
        <v>68</v>
      </c>
      <c r="C4824" s="184"/>
      <c r="D4824" s="183" t="s">
        <v>17</v>
      </c>
      <c r="E4824" s="183" t="s">
        <v>18</v>
      </c>
      <c r="F4824" s="185">
        <v>45133</v>
      </c>
      <c r="G4824" s="183" t="s">
        <v>69</v>
      </c>
      <c r="H4824" s="186">
        <v>480000</v>
      </c>
      <c r="I4824" s="183" t="s">
        <v>19</v>
      </c>
      <c r="J4824" s="183">
        <v>4800</v>
      </c>
      <c r="K4824" s="184"/>
      <c r="L4824" s="183">
        <v>2023</v>
      </c>
      <c r="M4824" s="184"/>
      <c r="N4824" s="184"/>
      <c r="O4824" s="184"/>
    </row>
    <row r="4825" spans="1:15" s="176" customFormat="1" ht="15" x14ac:dyDescent="0.15">
      <c r="A4825" s="183" t="s">
        <v>15</v>
      </c>
      <c r="B4825" s="183" t="s">
        <v>68</v>
      </c>
      <c r="C4825" s="184"/>
      <c r="D4825" s="183" t="s">
        <v>17</v>
      </c>
      <c r="E4825" s="183" t="s">
        <v>18</v>
      </c>
      <c r="F4825" s="185">
        <v>45134</v>
      </c>
      <c r="G4825" s="183" t="s">
        <v>69</v>
      </c>
      <c r="H4825" s="186">
        <v>480000</v>
      </c>
      <c r="I4825" s="183" t="s">
        <v>19</v>
      </c>
      <c r="J4825" s="183">
        <v>4800</v>
      </c>
      <c r="K4825" s="184"/>
      <c r="L4825" s="183">
        <v>2023</v>
      </c>
      <c r="M4825" s="184"/>
      <c r="N4825" s="184"/>
      <c r="O4825" s="184"/>
    </row>
    <row r="4826" spans="1:15" s="176" customFormat="1" ht="15" x14ac:dyDescent="0.15">
      <c r="A4826" s="183" t="s">
        <v>15</v>
      </c>
      <c r="B4826" s="183" t="s">
        <v>68</v>
      </c>
      <c r="C4826" s="184"/>
      <c r="D4826" s="183" t="s">
        <v>17</v>
      </c>
      <c r="E4826" s="183" t="s">
        <v>18</v>
      </c>
      <c r="F4826" s="185">
        <v>45135</v>
      </c>
      <c r="G4826" s="183" t="s">
        <v>69</v>
      </c>
      <c r="H4826" s="186">
        <v>400000</v>
      </c>
      <c r="I4826" s="183" t="s">
        <v>19</v>
      </c>
      <c r="J4826" s="183">
        <v>4000</v>
      </c>
      <c r="K4826" s="184"/>
      <c r="L4826" s="183">
        <v>2023</v>
      </c>
      <c r="M4826" s="184"/>
      <c r="N4826" s="184"/>
      <c r="O4826" s="184"/>
    </row>
    <row r="4827" spans="1:15" s="176" customFormat="1" ht="15" x14ac:dyDescent="0.15">
      <c r="A4827" s="183" t="s">
        <v>15</v>
      </c>
      <c r="B4827" s="183" t="s">
        <v>68</v>
      </c>
      <c r="C4827" s="184"/>
      <c r="D4827" s="183" t="s">
        <v>17</v>
      </c>
      <c r="E4827" s="183" t="s">
        <v>18</v>
      </c>
      <c r="F4827" s="185">
        <v>45136</v>
      </c>
      <c r="G4827" s="183" t="s">
        <v>69</v>
      </c>
      <c r="H4827" s="186">
        <v>320000</v>
      </c>
      <c r="I4827" s="183" t="s">
        <v>19</v>
      </c>
      <c r="J4827" s="183">
        <v>3200</v>
      </c>
      <c r="K4827" s="184"/>
      <c r="L4827" s="183">
        <v>2023</v>
      </c>
      <c r="M4827" s="184"/>
      <c r="N4827" s="184"/>
      <c r="O4827" s="184"/>
    </row>
    <row r="4828" spans="1:15" s="176" customFormat="1" ht="15" x14ac:dyDescent="0.15">
      <c r="A4828" s="183" t="s">
        <v>15</v>
      </c>
      <c r="B4828" s="183" t="s">
        <v>68</v>
      </c>
      <c r="C4828" s="184"/>
      <c r="D4828" s="183" t="s">
        <v>17</v>
      </c>
      <c r="E4828" s="183" t="s">
        <v>18</v>
      </c>
      <c r="F4828" s="185">
        <v>45137</v>
      </c>
      <c r="G4828" s="183" t="s">
        <v>69</v>
      </c>
      <c r="H4828" s="186">
        <v>280000</v>
      </c>
      <c r="I4828" s="183" t="s">
        <v>19</v>
      </c>
      <c r="J4828" s="183">
        <v>2800</v>
      </c>
      <c r="K4828" s="184"/>
      <c r="L4828" s="183">
        <v>2023</v>
      </c>
      <c r="M4828" s="184"/>
      <c r="N4828" s="184"/>
      <c r="O4828" s="184"/>
    </row>
    <row r="4829" spans="1:15" s="176" customFormat="1" ht="15" x14ac:dyDescent="0.15">
      <c r="A4829" s="183" t="s">
        <v>15</v>
      </c>
      <c r="B4829" s="183" t="s">
        <v>68</v>
      </c>
      <c r="C4829" s="184"/>
      <c r="D4829" s="183" t="s">
        <v>17</v>
      </c>
      <c r="E4829" s="183" t="s">
        <v>18</v>
      </c>
      <c r="F4829" s="185">
        <v>45138</v>
      </c>
      <c r="G4829" s="183" t="s">
        <v>69</v>
      </c>
      <c r="H4829" s="186">
        <v>440000</v>
      </c>
      <c r="I4829" s="183" t="s">
        <v>19</v>
      </c>
      <c r="J4829" s="183">
        <v>4400</v>
      </c>
      <c r="K4829" s="184"/>
      <c r="L4829" s="183">
        <v>2023</v>
      </c>
      <c r="M4829" s="184"/>
      <c r="N4829" s="184"/>
      <c r="O4829" s="184"/>
    </row>
    <row r="4830" spans="1:15" s="176" customFormat="1" ht="15" x14ac:dyDescent="0.15">
      <c r="A4830" s="183" t="s">
        <v>15</v>
      </c>
      <c r="B4830" s="183" t="s">
        <v>68</v>
      </c>
      <c r="C4830" s="184"/>
      <c r="D4830" s="183" t="s">
        <v>17</v>
      </c>
      <c r="E4830" s="183" t="s">
        <v>18</v>
      </c>
      <c r="F4830" s="185">
        <v>45139</v>
      </c>
      <c r="G4830" s="183" t="s">
        <v>69</v>
      </c>
      <c r="H4830" s="186">
        <v>480000</v>
      </c>
      <c r="I4830" s="183" t="s">
        <v>19</v>
      </c>
      <c r="J4830" s="183">
        <v>4800</v>
      </c>
      <c r="K4830" s="184"/>
      <c r="L4830" s="183">
        <v>2023</v>
      </c>
      <c r="M4830" s="184"/>
      <c r="N4830" s="184"/>
      <c r="O4830" s="184"/>
    </row>
    <row r="4831" spans="1:15" s="176" customFormat="1" ht="15" x14ac:dyDescent="0.15">
      <c r="A4831" s="183" t="s">
        <v>15</v>
      </c>
      <c r="B4831" s="183" t="s">
        <v>68</v>
      </c>
      <c r="C4831" s="184"/>
      <c r="D4831" s="183" t="s">
        <v>17</v>
      </c>
      <c r="E4831" s="183" t="s">
        <v>18</v>
      </c>
      <c r="F4831" s="185">
        <v>45140</v>
      </c>
      <c r="G4831" s="183" t="s">
        <v>69</v>
      </c>
      <c r="H4831" s="186">
        <v>360000</v>
      </c>
      <c r="I4831" s="183" t="s">
        <v>19</v>
      </c>
      <c r="J4831" s="183">
        <v>3600</v>
      </c>
      <c r="K4831" s="184"/>
      <c r="L4831" s="183">
        <v>2023</v>
      </c>
      <c r="M4831" s="184"/>
      <c r="N4831" s="184"/>
      <c r="O4831" s="184"/>
    </row>
    <row r="4832" spans="1:15" s="176" customFormat="1" ht="15" x14ac:dyDescent="0.15">
      <c r="A4832" s="183" t="s">
        <v>15</v>
      </c>
      <c r="B4832" s="183" t="s">
        <v>68</v>
      </c>
      <c r="C4832" s="184"/>
      <c r="D4832" s="183" t="s">
        <v>17</v>
      </c>
      <c r="E4832" s="183" t="s">
        <v>18</v>
      </c>
      <c r="F4832" s="185">
        <v>45141</v>
      </c>
      <c r="G4832" s="183" t="s">
        <v>69</v>
      </c>
      <c r="H4832" s="186">
        <v>400000</v>
      </c>
      <c r="I4832" s="183" t="s">
        <v>19</v>
      </c>
      <c r="J4832" s="183">
        <v>4000</v>
      </c>
      <c r="K4832" s="184"/>
      <c r="L4832" s="183">
        <v>2023</v>
      </c>
      <c r="M4832" s="184"/>
      <c r="N4832" s="184"/>
      <c r="O4832" s="184"/>
    </row>
    <row r="4833" spans="1:15" s="176" customFormat="1" ht="15" x14ac:dyDescent="0.15">
      <c r="A4833" s="183" t="s">
        <v>15</v>
      </c>
      <c r="B4833" s="183" t="s">
        <v>68</v>
      </c>
      <c r="C4833" s="184"/>
      <c r="D4833" s="183" t="s">
        <v>17</v>
      </c>
      <c r="E4833" s="183" t="s">
        <v>18</v>
      </c>
      <c r="F4833" s="185">
        <v>45142</v>
      </c>
      <c r="G4833" s="183" t="s">
        <v>69</v>
      </c>
      <c r="H4833" s="186">
        <v>240000</v>
      </c>
      <c r="I4833" s="183" t="s">
        <v>19</v>
      </c>
      <c r="J4833" s="183">
        <v>2400</v>
      </c>
      <c r="K4833" s="184"/>
      <c r="L4833" s="183">
        <v>2023</v>
      </c>
      <c r="M4833" s="184"/>
      <c r="N4833" s="184"/>
      <c r="O4833" s="184"/>
    </row>
    <row r="4834" spans="1:15" s="176" customFormat="1" ht="15" x14ac:dyDescent="0.15">
      <c r="A4834" s="183" t="s">
        <v>15</v>
      </c>
      <c r="B4834" s="183" t="s">
        <v>68</v>
      </c>
      <c r="C4834" s="184"/>
      <c r="D4834" s="183" t="s">
        <v>17</v>
      </c>
      <c r="E4834" s="183" t="s">
        <v>18</v>
      </c>
      <c r="F4834" s="185">
        <v>45143</v>
      </c>
      <c r="G4834" s="183" t="s">
        <v>69</v>
      </c>
      <c r="H4834" s="186">
        <v>120000</v>
      </c>
      <c r="I4834" s="183" t="s">
        <v>19</v>
      </c>
      <c r="J4834" s="183">
        <v>1200</v>
      </c>
      <c r="K4834" s="184"/>
      <c r="L4834" s="183">
        <v>2023</v>
      </c>
      <c r="M4834" s="184"/>
      <c r="N4834" s="184"/>
      <c r="O4834" s="184"/>
    </row>
    <row r="4835" spans="1:15" s="176" customFormat="1" ht="15" x14ac:dyDescent="0.15">
      <c r="A4835" s="183" t="s">
        <v>15</v>
      </c>
      <c r="B4835" s="183" t="s">
        <v>68</v>
      </c>
      <c r="C4835" s="184"/>
      <c r="D4835" s="183" t="s">
        <v>17</v>
      </c>
      <c r="E4835" s="183" t="s">
        <v>18</v>
      </c>
      <c r="F4835" s="185">
        <v>45144</v>
      </c>
      <c r="G4835" s="183" t="s">
        <v>69</v>
      </c>
      <c r="H4835" s="186">
        <v>160000</v>
      </c>
      <c r="I4835" s="183" t="s">
        <v>19</v>
      </c>
      <c r="J4835" s="183">
        <v>1600</v>
      </c>
      <c r="K4835" s="184"/>
      <c r="L4835" s="183">
        <v>2023</v>
      </c>
      <c r="M4835" s="184"/>
      <c r="N4835" s="184"/>
      <c r="O4835" s="184"/>
    </row>
    <row r="4836" spans="1:15" s="176" customFormat="1" ht="15" x14ac:dyDescent="0.15">
      <c r="A4836" s="183" t="s">
        <v>15</v>
      </c>
      <c r="B4836" s="183" t="s">
        <v>68</v>
      </c>
      <c r="C4836" s="184"/>
      <c r="D4836" s="183" t="s">
        <v>17</v>
      </c>
      <c r="E4836" s="183" t="s">
        <v>18</v>
      </c>
      <c r="F4836" s="185">
        <v>45145</v>
      </c>
      <c r="G4836" s="183" t="s">
        <v>69</v>
      </c>
      <c r="H4836" s="186">
        <v>240000</v>
      </c>
      <c r="I4836" s="183" t="s">
        <v>19</v>
      </c>
      <c r="J4836" s="183">
        <v>2400</v>
      </c>
      <c r="K4836" s="184"/>
      <c r="L4836" s="183">
        <v>2023</v>
      </c>
      <c r="M4836" s="184"/>
      <c r="N4836" s="184"/>
      <c r="O4836" s="184"/>
    </row>
    <row r="4837" spans="1:15" s="176" customFormat="1" ht="15" x14ac:dyDescent="0.15">
      <c r="A4837" s="183" t="s">
        <v>15</v>
      </c>
      <c r="B4837" s="183" t="s">
        <v>68</v>
      </c>
      <c r="C4837" s="184"/>
      <c r="D4837" s="183" t="s">
        <v>17</v>
      </c>
      <c r="E4837" s="183" t="s">
        <v>18</v>
      </c>
      <c r="F4837" s="185">
        <v>45146</v>
      </c>
      <c r="G4837" s="183" t="s">
        <v>69</v>
      </c>
      <c r="H4837" s="186">
        <v>320000</v>
      </c>
      <c r="I4837" s="183" t="s">
        <v>19</v>
      </c>
      <c r="J4837" s="183">
        <v>3200</v>
      </c>
      <c r="K4837" s="184"/>
      <c r="L4837" s="183">
        <v>2023</v>
      </c>
      <c r="M4837" s="184"/>
      <c r="N4837" s="184"/>
      <c r="O4837" s="184"/>
    </row>
    <row r="4838" spans="1:15" s="176" customFormat="1" ht="15" x14ac:dyDescent="0.15">
      <c r="A4838" s="183" t="s">
        <v>15</v>
      </c>
      <c r="B4838" s="183" t="s">
        <v>68</v>
      </c>
      <c r="C4838" s="184"/>
      <c r="D4838" s="183" t="s">
        <v>17</v>
      </c>
      <c r="E4838" s="183" t="s">
        <v>18</v>
      </c>
      <c r="F4838" s="185">
        <v>45147</v>
      </c>
      <c r="G4838" s="183" t="s">
        <v>69</v>
      </c>
      <c r="H4838" s="186">
        <v>40000</v>
      </c>
      <c r="I4838" s="183" t="s">
        <v>19</v>
      </c>
      <c r="J4838" s="183">
        <v>400</v>
      </c>
      <c r="K4838" s="184"/>
      <c r="L4838" s="183">
        <v>2023</v>
      </c>
      <c r="M4838" s="184"/>
      <c r="N4838" s="184"/>
      <c r="O4838" s="184"/>
    </row>
    <row r="4839" spans="1:15" s="176" customFormat="1" ht="15" x14ac:dyDescent="0.15">
      <c r="A4839" s="183" t="s">
        <v>15</v>
      </c>
      <c r="B4839" s="183" t="s">
        <v>68</v>
      </c>
      <c r="C4839" s="184"/>
      <c r="D4839" s="183" t="s">
        <v>17</v>
      </c>
      <c r="E4839" s="183" t="s">
        <v>18</v>
      </c>
      <c r="F4839" s="185">
        <v>45148</v>
      </c>
      <c r="G4839" s="183" t="s">
        <v>69</v>
      </c>
      <c r="H4839" s="186">
        <v>320000</v>
      </c>
      <c r="I4839" s="183" t="s">
        <v>19</v>
      </c>
      <c r="J4839" s="183">
        <v>3200</v>
      </c>
      <c r="K4839" s="184"/>
      <c r="L4839" s="183">
        <v>2023</v>
      </c>
      <c r="M4839" s="184"/>
      <c r="N4839" s="184"/>
      <c r="O4839" s="184"/>
    </row>
    <row r="4840" spans="1:15" s="176" customFormat="1" ht="15" x14ac:dyDescent="0.15">
      <c r="A4840" s="183" t="s">
        <v>15</v>
      </c>
      <c r="B4840" s="183" t="s">
        <v>68</v>
      </c>
      <c r="C4840" s="184"/>
      <c r="D4840" s="183" t="s">
        <v>17</v>
      </c>
      <c r="E4840" s="183" t="s">
        <v>18</v>
      </c>
      <c r="F4840" s="185">
        <v>45149</v>
      </c>
      <c r="G4840" s="183" t="s">
        <v>69</v>
      </c>
      <c r="H4840" s="186">
        <v>200000</v>
      </c>
      <c r="I4840" s="183" t="s">
        <v>19</v>
      </c>
      <c r="J4840" s="183">
        <v>2000</v>
      </c>
      <c r="K4840" s="184"/>
      <c r="L4840" s="183">
        <v>2023</v>
      </c>
      <c r="M4840" s="184"/>
      <c r="N4840" s="184"/>
      <c r="O4840" s="184"/>
    </row>
    <row r="4841" spans="1:15" s="176" customFormat="1" ht="15" x14ac:dyDescent="0.15">
      <c r="A4841" s="183" t="s">
        <v>15</v>
      </c>
      <c r="B4841" s="183" t="s">
        <v>68</v>
      </c>
      <c r="C4841" s="184"/>
      <c r="D4841" s="183" t="s">
        <v>17</v>
      </c>
      <c r="E4841" s="183" t="s">
        <v>18</v>
      </c>
      <c r="F4841" s="185">
        <v>45150</v>
      </c>
      <c r="G4841" s="183" t="s">
        <v>69</v>
      </c>
      <c r="H4841" s="186">
        <v>120000</v>
      </c>
      <c r="I4841" s="183" t="s">
        <v>19</v>
      </c>
      <c r="J4841" s="183">
        <v>1200</v>
      </c>
      <c r="K4841" s="184"/>
      <c r="L4841" s="183">
        <v>2023</v>
      </c>
      <c r="M4841" s="184"/>
      <c r="N4841" s="184"/>
      <c r="O4841" s="184"/>
    </row>
    <row r="4842" spans="1:15" s="176" customFormat="1" ht="15" x14ac:dyDescent="0.15">
      <c r="A4842" s="183" t="s">
        <v>15</v>
      </c>
      <c r="B4842" s="183" t="s">
        <v>68</v>
      </c>
      <c r="C4842" s="184"/>
      <c r="D4842" s="183" t="s">
        <v>17</v>
      </c>
      <c r="E4842" s="183" t="s">
        <v>18</v>
      </c>
      <c r="F4842" s="185">
        <v>45151</v>
      </c>
      <c r="G4842" s="183" t="s">
        <v>69</v>
      </c>
      <c r="H4842" s="186">
        <v>40000</v>
      </c>
      <c r="I4842" s="183" t="s">
        <v>19</v>
      </c>
      <c r="J4842" s="183">
        <v>400</v>
      </c>
      <c r="K4842" s="184"/>
      <c r="L4842" s="183">
        <v>2023</v>
      </c>
      <c r="M4842" s="184"/>
      <c r="N4842" s="184"/>
      <c r="O4842" s="184"/>
    </row>
    <row r="4843" spans="1:15" s="176" customFormat="1" ht="15" x14ac:dyDescent="0.15">
      <c r="A4843" s="183" t="s">
        <v>15</v>
      </c>
      <c r="B4843" s="183" t="s">
        <v>68</v>
      </c>
      <c r="C4843" s="184"/>
      <c r="D4843" s="183" t="s">
        <v>17</v>
      </c>
      <c r="E4843" s="183" t="s">
        <v>18</v>
      </c>
      <c r="F4843" s="185">
        <v>45152</v>
      </c>
      <c r="G4843" s="183" t="s">
        <v>69</v>
      </c>
      <c r="H4843" s="186">
        <v>80000</v>
      </c>
      <c r="I4843" s="183" t="s">
        <v>19</v>
      </c>
      <c r="J4843" s="183">
        <v>800</v>
      </c>
      <c r="K4843" s="184"/>
      <c r="L4843" s="183">
        <v>2023</v>
      </c>
      <c r="M4843" s="184"/>
      <c r="N4843" s="184"/>
      <c r="O4843" s="184"/>
    </row>
    <row r="4844" spans="1:15" s="176" customFormat="1" ht="15" x14ac:dyDescent="0.15">
      <c r="A4844" s="183" t="s">
        <v>15</v>
      </c>
      <c r="B4844" s="183" t="s">
        <v>68</v>
      </c>
      <c r="C4844" s="184"/>
      <c r="D4844" s="183" t="s">
        <v>17</v>
      </c>
      <c r="E4844" s="183" t="s">
        <v>18</v>
      </c>
      <c r="F4844" s="185">
        <v>45153</v>
      </c>
      <c r="G4844" s="183" t="s">
        <v>69</v>
      </c>
      <c r="H4844" s="186">
        <v>40000</v>
      </c>
      <c r="I4844" s="183" t="s">
        <v>19</v>
      </c>
      <c r="J4844" s="183">
        <v>400</v>
      </c>
      <c r="K4844" s="184"/>
      <c r="L4844" s="183">
        <v>2023</v>
      </c>
      <c r="M4844" s="184"/>
      <c r="N4844" s="184"/>
      <c r="O4844" s="184"/>
    </row>
    <row r="4845" spans="1:15" s="176" customFormat="1" ht="15" x14ac:dyDescent="0.15">
      <c r="A4845" s="183" t="s">
        <v>15</v>
      </c>
      <c r="B4845" s="183" t="s">
        <v>68</v>
      </c>
      <c r="C4845" s="184"/>
      <c r="D4845" s="183" t="s">
        <v>17</v>
      </c>
      <c r="E4845" s="183" t="s">
        <v>18</v>
      </c>
      <c r="F4845" s="185">
        <v>45154</v>
      </c>
      <c r="G4845" s="183" t="s">
        <v>69</v>
      </c>
      <c r="H4845" s="186">
        <v>120000</v>
      </c>
      <c r="I4845" s="183" t="s">
        <v>19</v>
      </c>
      <c r="J4845" s="183">
        <v>1200</v>
      </c>
      <c r="K4845" s="184"/>
      <c r="L4845" s="183">
        <v>2023</v>
      </c>
      <c r="M4845" s="184"/>
      <c r="N4845" s="184"/>
      <c r="O4845" s="184"/>
    </row>
    <row r="4846" spans="1:15" s="176" customFormat="1" ht="15" x14ac:dyDescent="0.15">
      <c r="A4846" s="183" t="s">
        <v>15</v>
      </c>
      <c r="B4846" s="183" t="s">
        <v>68</v>
      </c>
      <c r="C4846" s="184"/>
      <c r="D4846" s="183" t="s">
        <v>17</v>
      </c>
      <c r="E4846" s="183" t="s">
        <v>18</v>
      </c>
      <c r="F4846" s="185">
        <v>45155</v>
      </c>
      <c r="G4846" s="183" t="s">
        <v>69</v>
      </c>
      <c r="H4846" s="186">
        <v>200000</v>
      </c>
      <c r="I4846" s="183" t="s">
        <v>19</v>
      </c>
      <c r="J4846" s="183">
        <v>2000</v>
      </c>
      <c r="K4846" s="184"/>
      <c r="L4846" s="183">
        <v>2023</v>
      </c>
      <c r="M4846" s="184"/>
      <c r="N4846" s="184"/>
      <c r="O4846" s="184"/>
    </row>
    <row r="4847" spans="1:15" s="176" customFormat="1" ht="15" x14ac:dyDescent="0.15">
      <c r="A4847" s="183" t="s">
        <v>15</v>
      </c>
      <c r="B4847" s="183" t="s">
        <v>68</v>
      </c>
      <c r="C4847" s="184"/>
      <c r="D4847" s="183" t="s">
        <v>17</v>
      </c>
      <c r="E4847" s="183" t="s">
        <v>18</v>
      </c>
      <c r="F4847" s="185">
        <v>45156</v>
      </c>
      <c r="G4847" s="183" t="s">
        <v>69</v>
      </c>
      <c r="H4847" s="186">
        <v>40000</v>
      </c>
      <c r="I4847" s="183" t="s">
        <v>19</v>
      </c>
      <c r="J4847" s="183">
        <v>400</v>
      </c>
      <c r="K4847" s="184"/>
      <c r="L4847" s="183">
        <v>2023</v>
      </c>
      <c r="M4847" s="184"/>
      <c r="N4847" s="184"/>
      <c r="O4847" s="184"/>
    </row>
    <row r="4848" spans="1:15" s="176" customFormat="1" ht="15" x14ac:dyDescent="0.15">
      <c r="A4848" s="183" t="s">
        <v>15</v>
      </c>
      <c r="B4848" s="183" t="s">
        <v>68</v>
      </c>
      <c r="C4848" s="184"/>
      <c r="D4848" s="183" t="s">
        <v>17</v>
      </c>
      <c r="E4848" s="183" t="s">
        <v>18</v>
      </c>
      <c r="F4848" s="185">
        <v>45157</v>
      </c>
      <c r="G4848" s="183" t="s">
        <v>69</v>
      </c>
      <c r="H4848" s="186">
        <v>40000</v>
      </c>
      <c r="I4848" s="183" t="s">
        <v>19</v>
      </c>
      <c r="J4848" s="183">
        <v>400</v>
      </c>
      <c r="K4848" s="184"/>
      <c r="L4848" s="183">
        <v>2023</v>
      </c>
      <c r="M4848" s="184"/>
      <c r="N4848" s="184"/>
      <c r="O4848" s="184"/>
    </row>
    <row r="4849" spans="1:15" s="176" customFormat="1" ht="15" x14ac:dyDescent="0.15">
      <c r="A4849" s="183" t="s">
        <v>15</v>
      </c>
      <c r="B4849" s="183" t="s">
        <v>68</v>
      </c>
      <c r="C4849" s="184"/>
      <c r="D4849" s="183" t="s">
        <v>17</v>
      </c>
      <c r="E4849" s="183" t="s">
        <v>18</v>
      </c>
      <c r="F4849" s="185">
        <v>45158</v>
      </c>
      <c r="G4849" s="183" t="s">
        <v>69</v>
      </c>
      <c r="H4849" s="186">
        <v>40000</v>
      </c>
      <c r="I4849" s="183" t="s">
        <v>19</v>
      </c>
      <c r="J4849" s="183">
        <v>400</v>
      </c>
      <c r="K4849" s="184"/>
      <c r="L4849" s="183">
        <v>2023</v>
      </c>
      <c r="M4849" s="184"/>
      <c r="N4849" s="184"/>
      <c r="O4849" s="184"/>
    </row>
    <row r="4850" spans="1:15" s="176" customFormat="1" ht="15" x14ac:dyDescent="0.15">
      <c r="A4850" s="183" t="s">
        <v>15</v>
      </c>
      <c r="B4850" s="183" t="s">
        <v>68</v>
      </c>
      <c r="C4850" s="184"/>
      <c r="D4850" s="183" t="s">
        <v>17</v>
      </c>
      <c r="E4850" s="183" t="s">
        <v>18</v>
      </c>
      <c r="F4850" s="185">
        <v>45159</v>
      </c>
      <c r="G4850" s="183" t="s">
        <v>69</v>
      </c>
      <c r="H4850" s="186">
        <v>40000</v>
      </c>
      <c r="I4850" s="183" t="s">
        <v>19</v>
      </c>
      <c r="J4850" s="183">
        <v>400</v>
      </c>
      <c r="K4850" s="184"/>
      <c r="L4850" s="183">
        <v>2023</v>
      </c>
      <c r="M4850" s="184"/>
      <c r="N4850" s="184"/>
      <c r="O4850" s="184"/>
    </row>
    <row r="4851" spans="1:15" s="176" customFormat="1" ht="15" x14ac:dyDescent="0.15">
      <c r="A4851" s="183" t="s">
        <v>15</v>
      </c>
      <c r="B4851" s="183" t="s">
        <v>68</v>
      </c>
      <c r="C4851" s="184"/>
      <c r="D4851" s="183" t="s">
        <v>17</v>
      </c>
      <c r="E4851" s="183" t="s">
        <v>18</v>
      </c>
      <c r="F4851" s="185">
        <v>45160</v>
      </c>
      <c r="G4851" s="183" t="s">
        <v>69</v>
      </c>
      <c r="H4851" s="186">
        <v>40000</v>
      </c>
      <c r="I4851" s="183" t="s">
        <v>19</v>
      </c>
      <c r="J4851" s="183">
        <v>400</v>
      </c>
      <c r="K4851" s="184"/>
      <c r="L4851" s="183">
        <v>2023</v>
      </c>
      <c r="M4851" s="184"/>
      <c r="N4851" s="184"/>
      <c r="O4851" s="184"/>
    </row>
    <row r="4852" spans="1:15" s="176" customFormat="1" ht="15" x14ac:dyDescent="0.15">
      <c r="A4852" s="183" t="s">
        <v>15</v>
      </c>
      <c r="B4852" s="183" t="s">
        <v>68</v>
      </c>
      <c r="C4852" s="184"/>
      <c r="D4852" s="183" t="s">
        <v>17</v>
      </c>
      <c r="E4852" s="183" t="s">
        <v>18</v>
      </c>
      <c r="F4852" s="185">
        <v>45161</v>
      </c>
      <c r="G4852" s="183" t="s">
        <v>69</v>
      </c>
      <c r="H4852" s="186">
        <v>40000</v>
      </c>
      <c r="I4852" s="183" t="s">
        <v>19</v>
      </c>
      <c r="J4852" s="183">
        <v>400</v>
      </c>
      <c r="K4852" s="184"/>
      <c r="L4852" s="183">
        <v>2023</v>
      </c>
      <c r="M4852" s="184"/>
      <c r="N4852" s="184"/>
      <c r="O4852" s="184"/>
    </row>
    <row r="4853" spans="1:15" s="176" customFormat="1" ht="15" x14ac:dyDescent="0.15">
      <c r="A4853" s="183" t="s">
        <v>15</v>
      </c>
      <c r="B4853" s="183" t="s">
        <v>68</v>
      </c>
      <c r="C4853" s="184"/>
      <c r="D4853" s="183" t="s">
        <v>17</v>
      </c>
      <c r="E4853" s="183" t="s">
        <v>18</v>
      </c>
      <c r="F4853" s="185">
        <v>45162</v>
      </c>
      <c r="G4853" s="183" t="s">
        <v>69</v>
      </c>
      <c r="H4853" s="186">
        <v>40000</v>
      </c>
      <c r="I4853" s="183" t="s">
        <v>19</v>
      </c>
      <c r="J4853" s="183">
        <v>400</v>
      </c>
      <c r="K4853" s="184"/>
      <c r="L4853" s="183">
        <v>2023</v>
      </c>
      <c r="M4853" s="184"/>
      <c r="N4853" s="184"/>
      <c r="O4853" s="184"/>
    </row>
    <row r="4854" spans="1:15" s="176" customFormat="1" ht="15" x14ac:dyDescent="0.15">
      <c r="A4854" s="183" t="s">
        <v>15</v>
      </c>
      <c r="B4854" s="183" t="s">
        <v>68</v>
      </c>
      <c r="C4854" s="184"/>
      <c r="D4854" s="183" t="s">
        <v>17</v>
      </c>
      <c r="E4854" s="183" t="s">
        <v>18</v>
      </c>
      <c r="F4854" s="185">
        <v>45163</v>
      </c>
      <c r="G4854" s="183" t="s">
        <v>69</v>
      </c>
      <c r="H4854" s="186">
        <v>40000</v>
      </c>
      <c r="I4854" s="183" t="s">
        <v>19</v>
      </c>
      <c r="J4854" s="183">
        <v>400</v>
      </c>
      <c r="K4854" s="184"/>
      <c r="L4854" s="183">
        <v>2023</v>
      </c>
      <c r="M4854" s="184"/>
      <c r="N4854" s="184"/>
      <c r="O4854" s="184"/>
    </row>
    <row r="4855" spans="1:15" s="176" customFormat="1" ht="15" x14ac:dyDescent="0.15">
      <c r="A4855" s="183" t="s">
        <v>15</v>
      </c>
      <c r="B4855" s="183" t="s">
        <v>68</v>
      </c>
      <c r="C4855" s="184"/>
      <c r="D4855" s="183" t="s">
        <v>17</v>
      </c>
      <c r="E4855" s="183" t="s">
        <v>18</v>
      </c>
      <c r="F4855" s="185">
        <v>45164</v>
      </c>
      <c r="G4855" s="183" t="s">
        <v>69</v>
      </c>
      <c r="H4855" s="186">
        <v>40000</v>
      </c>
      <c r="I4855" s="183" t="s">
        <v>19</v>
      </c>
      <c r="J4855" s="183">
        <v>400</v>
      </c>
      <c r="K4855" s="184"/>
      <c r="L4855" s="183">
        <v>2023</v>
      </c>
      <c r="M4855" s="184"/>
      <c r="N4855" s="184"/>
      <c r="O4855" s="184"/>
    </row>
    <row r="4856" spans="1:15" s="176" customFormat="1" ht="15" x14ac:dyDescent="0.15">
      <c r="A4856" s="183" t="s">
        <v>15</v>
      </c>
      <c r="B4856" s="183" t="s">
        <v>68</v>
      </c>
      <c r="C4856" s="184"/>
      <c r="D4856" s="183" t="s">
        <v>17</v>
      </c>
      <c r="E4856" s="183" t="s">
        <v>18</v>
      </c>
      <c r="F4856" s="185">
        <v>45166</v>
      </c>
      <c r="G4856" s="183" t="s">
        <v>69</v>
      </c>
      <c r="H4856" s="186">
        <v>40000</v>
      </c>
      <c r="I4856" s="183" t="s">
        <v>19</v>
      </c>
      <c r="J4856" s="183">
        <v>400</v>
      </c>
      <c r="K4856" s="184"/>
      <c r="L4856" s="183">
        <v>2023</v>
      </c>
      <c r="M4856" s="184"/>
      <c r="N4856" s="184"/>
      <c r="O4856" s="184"/>
    </row>
    <row r="4857" spans="1:15" s="176" customFormat="1" ht="15" x14ac:dyDescent="0.15">
      <c r="A4857" s="183" t="s">
        <v>15</v>
      </c>
      <c r="B4857" s="183" t="s">
        <v>68</v>
      </c>
      <c r="C4857" s="184"/>
      <c r="D4857" s="183" t="s">
        <v>17</v>
      </c>
      <c r="E4857" s="183" t="s">
        <v>18</v>
      </c>
      <c r="F4857" s="185">
        <v>45167</v>
      </c>
      <c r="G4857" s="183" t="s">
        <v>69</v>
      </c>
      <c r="H4857" s="186">
        <v>40000</v>
      </c>
      <c r="I4857" s="183" t="s">
        <v>19</v>
      </c>
      <c r="J4857" s="183">
        <v>400</v>
      </c>
      <c r="K4857" s="184"/>
      <c r="L4857" s="183">
        <v>2023</v>
      </c>
      <c r="M4857" s="184"/>
      <c r="N4857" s="184"/>
      <c r="O4857" s="184"/>
    </row>
    <row r="4858" spans="1:15" s="176" customFormat="1" ht="15" x14ac:dyDescent="0.15">
      <c r="A4858" s="183" t="s">
        <v>15</v>
      </c>
      <c r="B4858" s="183" t="s">
        <v>68</v>
      </c>
      <c r="C4858" s="184"/>
      <c r="D4858" s="183" t="s">
        <v>17</v>
      </c>
      <c r="E4858" s="183" t="s">
        <v>18</v>
      </c>
      <c r="F4858" s="185">
        <v>45168</v>
      </c>
      <c r="G4858" s="183" t="s">
        <v>69</v>
      </c>
      <c r="H4858" s="186">
        <v>80000</v>
      </c>
      <c r="I4858" s="183" t="s">
        <v>19</v>
      </c>
      <c r="J4858" s="183">
        <v>800</v>
      </c>
      <c r="K4858" s="184"/>
      <c r="L4858" s="183">
        <v>2023</v>
      </c>
      <c r="M4858" s="184"/>
      <c r="N4858" s="184"/>
      <c r="O4858" s="184"/>
    </row>
    <row r="4859" spans="1:15" s="176" customFormat="1" ht="15" x14ac:dyDescent="0.15">
      <c r="A4859" s="183" t="s">
        <v>20</v>
      </c>
      <c r="B4859" s="183" t="s">
        <v>68</v>
      </c>
      <c r="C4859" s="184"/>
      <c r="D4859" s="183" t="s">
        <v>17</v>
      </c>
      <c r="E4859" s="183" t="s">
        <v>18</v>
      </c>
      <c r="F4859" s="185">
        <v>45103</v>
      </c>
      <c r="G4859" s="183" t="s">
        <v>69</v>
      </c>
      <c r="H4859" s="186">
        <v>240000</v>
      </c>
      <c r="I4859" s="183" t="s">
        <v>19</v>
      </c>
      <c r="J4859" s="183">
        <v>2400</v>
      </c>
      <c r="K4859" s="184"/>
      <c r="L4859" s="183">
        <v>2023</v>
      </c>
      <c r="M4859" s="184"/>
      <c r="N4859" s="184"/>
      <c r="O4859" s="184"/>
    </row>
    <row r="4860" spans="1:15" s="176" customFormat="1" ht="15" x14ac:dyDescent="0.15">
      <c r="A4860" s="183" t="s">
        <v>20</v>
      </c>
      <c r="B4860" s="183" t="s">
        <v>68</v>
      </c>
      <c r="C4860" s="184"/>
      <c r="D4860" s="183" t="s">
        <v>17</v>
      </c>
      <c r="E4860" s="183" t="s">
        <v>18</v>
      </c>
      <c r="F4860" s="185">
        <v>45104</v>
      </c>
      <c r="G4860" s="183" t="s">
        <v>69</v>
      </c>
      <c r="H4860" s="186">
        <v>560000</v>
      </c>
      <c r="I4860" s="183" t="s">
        <v>19</v>
      </c>
      <c r="J4860" s="183">
        <v>5600</v>
      </c>
      <c r="K4860" s="184"/>
      <c r="L4860" s="183">
        <v>2023</v>
      </c>
      <c r="M4860" s="184"/>
      <c r="N4860" s="184"/>
      <c r="O4860" s="184"/>
    </row>
    <row r="4861" spans="1:15" s="176" customFormat="1" ht="15" x14ac:dyDescent="0.15">
      <c r="A4861" s="183" t="s">
        <v>20</v>
      </c>
      <c r="B4861" s="183" t="s">
        <v>68</v>
      </c>
      <c r="C4861" s="184"/>
      <c r="D4861" s="183" t="s">
        <v>17</v>
      </c>
      <c r="E4861" s="183" t="s">
        <v>18</v>
      </c>
      <c r="F4861" s="185">
        <v>45105</v>
      </c>
      <c r="G4861" s="183" t="s">
        <v>69</v>
      </c>
      <c r="H4861" s="186">
        <v>880000</v>
      </c>
      <c r="I4861" s="183" t="s">
        <v>19</v>
      </c>
      <c r="J4861" s="183">
        <v>8800</v>
      </c>
      <c r="K4861" s="184"/>
      <c r="L4861" s="183">
        <v>2023</v>
      </c>
      <c r="M4861" s="184"/>
      <c r="N4861" s="184"/>
      <c r="O4861" s="184"/>
    </row>
    <row r="4862" spans="1:15" s="176" customFormat="1" ht="15" x14ac:dyDescent="0.15">
      <c r="A4862" s="183" t="s">
        <v>20</v>
      </c>
      <c r="B4862" s="183" t="s">
        <v>68</v>
      </c>
      <c r="C4862" s="184"/>
      <c r="D4862" s="183" t="s">
        <v>17</v>
      </c>
      <c r="E4862" s="183" t="s">
        <v>18</v>
      </c>
      <c r="F4862" s="185">
        <v>45106</v>
      </c>
      <c r="G4862" s="183" t="s">
        <v>69</v>
      </c>
      <c r="H4862" s="186">
        <v>560000</v>
      </c>
      <c r="I4862" s="183" t="s">
        <v>19</v>
      </c>
      <c r="J4862" s="183">
        <v>5600</v>
      </c>
      <c r="K4862" s="184"/>
      <c r="L4862" s="183">
        <v>2023</v>
      </c>
      <c r="M4862" s="184"/>
      <c r="N4862" s="184"/>
      <c r="O4862" s="184"/>
    </row>
    <row r="4863" spans="1:15" s="176" customFormat="1" ht="15" x14ac:dyDescent="0.15">
      <c r="A4863" s="183" t="s">
        <v>20</v>
      </c>
      <c r="B4863" s="183" t="s">
        <v>68</v>
      </c>
      <c r="C4863" s="184"/>
      <c r="D4863" s="183" t="s">
        <v>17</v>
      </c>
      <c r="E4863" s="183" t="s">
        <v>18</v>
      </c>
      <c r="F4863" s="185">
        <v>45107</v>
      </c>
      <c r="G4863" s="183" t="s">
        <v>69</v>
      </c>
      <c r="H4863" s="186">
        <v>480000</v>
      </c>
      <c r="I4863" s="183" t="s">
        <v>19</v>
      </c>
      <c r="J4863" s="183">
        <v>4800</v>
      </c>
      <c r="K4863" s="184"/>
      <c r="L4863" s="183">
        <v>2023</v>
      </c>
      <c r="M4863" s="184"/>
      <c r="N4863" s="184"/>
      <c r="O4863" s="184"/>
    </row>
    <row r="4864" spans="1:15" s="176" customFormat="1" ht="15" x14ac:dyDescent="0.15">
      <c r="A4864" s="183" t="s">
        <v>20</v>
      </c>
      <c r="B4864" s="183" t="s">
        <v>68</v>
      </c>
      <c r="C4864" s="184"/>
      <c r="D4864" s="183" t="s">
        <v>17</v>
      </c>
      <c r="E4864" s="183" t="s">
        <v>18</v>
      </c>
      <c r="F4864" s="185">
        <v>45108</v>
      </c>
      <c r="G4864" s="183" t="s">
        <v>69</v>
      </c>
      <c r="H4864" s="186">
        <v>400000</v>
      </c>
      <c r="I4864" s="183" t="s">
        <v>19</v>
      </c>
      <c r="J4864" s="183">
        <v>4000</v>
      </c>
      <c r="K4864" s="184"/>
      <c r="L4864" s="183">
        <v>2023</v>
      </c>
      <c r="M4864" s="184"/>
      <c r="N4864" s="184"/>
      <c r="O4864" s="184"/>
    </row>
    <row r="4865" spans="1:15" s="176" customFormat="1" ht="15" x14ac:dyDescent="0.15">
      <c r="A4865" s="183" t="s">
        <v>20</v>
      </c>
      <c r="B4865" s="183" t="s">
        <v>68</v>
      </c>
      <c r="C4865" s="184"/>
      <c r="D4865" s="183" t="s">
        <v>17</v>
      </c>
      <c r="E4865" s="183" t="s">
        <v>18</v>
      </c>
      <c r="F4865" s="185">
        <v>45109</v>
      </c>
      <c r="G4865" s="183" t="s">
        <v>69</v>
      </c>
      <c r="H4865" s="186">
        <v>240000</v>
      </c>
      <c r="I4865" s="183" t="s">
        <v>19</v>
      </c>
      <c r="J4865" s="183">
        <v>2400</v>
      </c>
      <c r="K4865" s="184"/>
      <c r="L4865" s="183">
        <v>2023</v>
      </c>
      <c r="M4865" s="184"/>
      <c r="N4865" s="184"/>
      <c r="O4865" s="184"/>
    </row>
    <row r="4866" spans="1:15" s="176" customFormat="1" ht="15" x14ac:dyDescent="0.15">
      <c r="A4866" s="183" t="s">
        <v>20</v>
      </c>
      <c r="B4866" s="183" t="s">
        <v>68</v>
      </c>
      <c r="C4866" s="184"/>
      <c r="D4866" s="183" t="s">
        <v>17</v>
      </c>
      <c r="E4866" s="183" t="s">
        <v>18</v>
      </c>
      <c r="F4866" s="185">
        <v>45110</v>
      </c>
      <c r="G4866" s="183" t="s">
        <v>69</v>
      </c>
      <c r="H4866" s="186">
        <v>600000</v>
      </c>
      <c r="I4866" s="183" t="s">
        <v>19</v>
      </c>
      <c r="J4866" s="183">
        <v>6000</v>
      </c>
      <c r="K4866" s="184"/>
      <c r="L4866" s="183">
        <v>2023</v>
      </c>
      <c r="M4866" s="184"/>
      <c r="N4866" s="184"/>
      <c r="O4866" s="184"/>
    </row>
    <row r="4867" spans="1:15" s="176" customFormat="1" ht="15" x14ac:dyDescent="0.15">
      <c r="A4867" s="183" t="s">
        <v>20</v>
      </c>
      <c r="B4867" s="183" t="s">
        <v>68</v>
      </c>
      <c r="C4867" s="184"/>
      <c r="D4867" s="183" t="s">
        <v>17</v>
      </c>
      <c r="E4867" s="183" t="s">
        <v>18</v>
      </c>
      <c r="F4867" s="185">
        <v>45111</v>
      </c>
      <c r="G4867" s="183" t="s">
        <v>69</v>
      </c>
      <c r="H4867" s="186">
        <v>200000</v>
      </c>
      <c r="I4867" s="183" t="s">
        <v>19</v>
      </c>
      <c r="J4867" s="183">
        <v>2000</v>
      </c>
      <c r="K4867" s="184"/>
      <c r="L4867" s="183">
        <v>2023</v>
      </c>
      <c r="M4867" s="184"/>
      <c r="N4867" s="184"/>
      <c r="O4867" s="184"/>
    </row>
    <row r="4868" spans="1:15" s="176" customFormat="1" ht="15" x14ac:dyDescent="0.15">
      <c r="A4868" s="183" t="s">
        <v>20</v>
      </c>
      <c r="B4868" s="183" t="s">
        <v>68</v>
      </c>
      <c r="C4868" s="184"/>
      <c r="D4868" s="183" t="s">
        <v>17</v>
      </c>
      <c r="E4868" s="183" t="s">
        <v>18</v>
      </c>
      <c r="F4868" s="185">
        <v>45112</v>
      </c>
      <c r="G4868" s="183" t="s">
        <v>69</v>
      </c>
      <c r="H4868" s="186">
        <v>1600000</v>
      </c>
      <c r="I4868" s="183" t="s">
        <v>19</v>
      </c>
      <c r="J4868" s="183">
        <v>16000</v>
      </c>
      <c r="K4868" s="184"/>
      <c r="L4868" s="183">
        <v>2023</v>
      </c>
      <c r="M4868" s="184"/>
      <c r="N4868" s="184"/>
      <c r="O4868" s="184"/>
    </row>
    <row r="4869" spans="1:15" s="176" customFormat="1" ht="15" x14ac:dyDescent="0.15">
      <c r="A4869" s="183" t="s">
        <v>20</v>
      </c>
      <c r="B4869" s="183" t="s">
        <v>68</v>
      </c>
      <c r="C4869" s="184"/>
      <c r="D4869" s="183" t="s">
        <v>17</v>
      </c>
      <c r="E4869" s="183" t="s">
        <v>18</v>
      </c>
      <c r="F4869" s="185">
        <v>45113</v>
      </c>
      <c r="G4869" s="183" t="s">
        <v>69</v>
      </c>
      <c r="H4869" s="186">
        <v>1800000</v>
      </c>
      <c r="I4869" s="183" t="s">
        <v>19</v>
      </c>
      <c r="J4869" s="183">
        <v>18000</v>
      </c>
      <c r="K4869" s="184"/>
      <c r="L4869" s="183">
        <v>2023</v>
      </c>
      <c r="M4869" s="184"/>
      <c r="N4869" s="184"/>
      <c r="O4869" s="184"/>
    </row>
    <row r="4870" spans="1:15" s="176" customFormat="1" ht="15" x14ac:dyDescent="0.15">
      <c r="A4870" s="183" t="s">
        <v>20</v>
      </c>
      <c r="B4870" s="183" t="s">
        <v>68</v>
      </c>
      <c r="C4870" s="184"/>
      <c r="D4870" s="183" t="s">
        <v>17</v>
      </c>
      <c r="E4870" s="183" t="s">
        <v>18</v>
      </c>
      <c r="F4870" s="185">
        <v>45114</v>
      </c>
      <c r="G4870" s="183" t="s">
        <v>69</v>
      </c>
      <c r="H4870" s="186">
        <v>2200000</v>
      </c>
      <c r="I4870" s="183" t="s">
        <v>19</v>
      </c>
      <c r="J4870" s="183">
        <v>22000</v>
      </c>
      <c r="K4870" s="184"/>
      <c r="L4870" s="183">
        <v>2023</v>
      </c>
      <c r="M4870" s="184"/>
      <c r="N4870" s="184"/>
      <c r="O4870" s="184"/>
    </row>
    <row r="4871" spans="1:15" s="176" customFormat="1" ht="15" x14ac:dyDescent="0.15">
      <c r="A4871" s="183" t="s">
        <v>20</v>
      </c>
      <c r="B4871" s="183" t="s">
        <v>68</v>
      </c>
      <c r="C4871" s="184"/>
      <c r="D4871" s="183" t="s">
        <v>17</v>
      </c>
      <c r="E4871" s="183" t="s">
        <v>18</v>
      </c>
      <c r="F4871" s="185">
        <v>45115</v>
      </c>
      <c r="G4871" s="183" t="s">
        <v>69</v>
      </c>
      <c r="H4871" s="186">
        <v>2320000</v>
      </c>
      <c r="I4871" s="183" t="s">
        <v>19</v>
      </c>
      <c r="J4871" s="183">
        <v>23200</v>
      </c>
      <c r="K4871" s="184"/>
      <c r="L4871" s="183">
        <v>2023</v>
      </c>
      <c r="M4871" s="184"/>
      <c r="N4871" s="184"/>
      <c r="O4871" s="184"/>
    </row>
    <row r="4872" spans="1:15" s="176" customFormat="1" ht="15" x14ac:dyDescent="0.15">
      <c r="A4872" s="183" t="s">
        <v>20</v>
      </c>
      <c r="B4872" s="183" t="s">
        <v>68</v>
      </c>
      <c r="C4872" s="184"/>
      <c r="D4872" s="183" t="s">
        <v>17</v>
      </c>
      <c r="E4872" s="183" t="s">
        <v>18</v>
      </c>
      <c r="F4872" s="185">
        <v>45116</v>
      </c>
      <c r="G4872" s="183" t="s">
        <v>69</v>
      </c>
      <c r="H4872" s="186">
        <v>1240000</v>
      </c>
      <c r="I4872" s="183" t="s">
        <v>19</v>
      </c>
      <c r="J4872" s="183">
        <v>12400</v>
      </c>
      <c r="K4872" s="184"/>
      <c r="L4872" s="183">
        <v>2023</v>
      </c>
      <c r="M4872" s="184"/>
      <c r="N4872" s="184"/>
      <c r="O4872" s="184"/>
    </row>
    <row r="4873" spans="1:15" s="176" customFormat="1" ht="15" x14ac:dyDescent="0.15">
      <c r="A4873" s="183" t="s">
        <v>20</v>
      </c>
      <c r="B4873" s="183" t="s">
        <v>68</v>
      </c>
      <c r="C4873" s="184"/>
      <c r="D4873" s="183" t="s">
        <v>17</v>
      </c>
      <c r="E4873" s="183" t="s">
        <v>18</v>
      </c>
      <c r="F4873" s="185">
        <v>45117</v>
      </c>
      <c r="G4873" s="183" t="s">
        <v>69</v>
      </c>
      <c r="H4873" s="186">
        <v>2440000</v>
      </c>
      <c r="I4873" s="183" t="s">
        <v>19</v>
      </c>
      <c r="J4873" s="183">
        <v>24400</v>
      </c>
      <c r="K4873" s="184"/>
      <c r="L4873" s="183">
        <v>2023</v>
      </c>
      <c r="M4873" s="184"/>
      <c r="N4873" s="184"/>
      <c r="O4873" s="184"/>
    </row>
    <row r="4874" spans="1:15" s="176" customFormat="1" ht="15" x14ac:dyDescent="0.15">
      <c r="A4874" s="183" t="s">
        <v>20</v>
      </c>
      <c r="B4874" s="183" t="s">
        <v>68</v>
      </c>
      <c r="C4874" s="184"/>
      <c r="D4874" s="183" t="s">
        <v>17</v>
      </c>
      <c r="E4874" s="183" t="s">
        <v>18</v>
      </c>
      <c r="F4874" s="185">
        <v>45118</v>
      </c>
      <c r="G4874" s="183" t="s">
        <v>69</v>
      </c>
      <c r="H4874" s="186">
        <v>2600000</v>
      </c>
      <c r="I4874" s="183" t="s">
        <v>19</v>
      </c>
      <c r="J4874" s="183">
        <v>26000</v>
      </c>
      <c r="K4874" s="184"/>
      <c r="L4874" s="183">
        <v>2023</v>
      </c>
      <c r="M4874" s="184"/>
      <c r="N4874" s="184"/>
      <c r="O4874" s="184"/>
    </row>
    <row r="4875" spans="1:15" s="176" customFormat="1" ht="15" x14ac:dyDescent="0.15">
      <c r="A4875" s="183" t="s">
        <v>20</v>
      </c>
      <c r="B4875" s="183" t="s">
        <v>68</v>
      </c>
      <c r="C4875" s="184"/>
      <c r="D4875" s="183" t="s">
        <v>17</v>
      </c>
      <c r="E4875" s="183" t="s">
        <v>18</v>
      </c>
      <c r="F4875" s="185">
        <v>45119</v>
      </c>
      <c r="G4875" s="183" t="s">
        <v>69</v>
      </c>
      <c r="H4875" s="186">
        <v>4200000</v>
      </c>
      <c r="I4875" s="183" t="s">
        <v>19</v>
      </c>
      <c r="J4875" s="183">
        <v>42000</v>
      </c>
      <c r="K4875" s="184"/>
      <c r="L4875" s="183">
        <v>2023</v>
      </c>
      <c r="M4875" s="184"/>
      <c r="N4875" s="184"/>
      <c r="O4875" s="184"/>
    </row>
    <row r="4876" spans="1:15" s="176" customFormat="1" ht="15" x14ac:dyDescent="0.15">
      <c r="A4876" s="183" t="s">
        <v>20</v>
      </c>
      <c r="B4876" s="183" t="s">
        <v>68</v>
      </c>
      <c r="C4876" s="184"/>
      <c r="D4876" s="183" t="s">
        <v>17</v>
      </c>
      <c r="E4876" s="183" t="s">
        <v>18</v>
      </c>
      <c r="F4876" s="185">
        <v>45120</v>
      </c>
      <c r="G4876" s="183" t="s">
        <v>69</v>
      </c>
      <c r="H4876" s="186">
        <v>3920000</v>
      </c>
      <c r="I4876" s="183" t="s">
        <v>19</v>
      </c>
      <c r="J4876" s="183">
        <v>39200</v>
      </c>
      <c r="K4876" s="184"/>
      <c r="L4876" s="183">
        <v>2023</v>
      </c>
      <c r="M4876" s="184"/>
      <c r="N4876" s="184"/>
      <c r="O4876" s="184"/>
    </row>
    <row r="4877" spans="1:15" s="176" customFormat="1" ht="15" x14ac:dyDescent="0.15">
      <c r="A4877" s="183" t="s">
        <v>20</v>
      </c>
      <c r="B4877" s="183" t="s">
        <v>68</v>
      </c>
      <c r="C4877" s="184"/>
      <c r="D4877" s="183" t="s">
        <v>17</v>
      </c>
      <c r="E4877" s="183" t="s">
        <v>18</v>
      </c>
      <c r="F4877" s="185">
        <v>45121</v>
      </c>
      <c r="G4877" s="183" t="s">
        <v>69</v>
      </c>
      <c r="H4877" s="186">
        <v>4200000</v>
      </c>
      <c r="I4877" s="183" t="s">
        <v>19</v>
      </c>
      <c r="J4877" s="183">
        <v>42000</v>
      </c>
      <c r="K4877" s="184"/>
      <c r="L4877" s="183">
        <v>2023</v>
      </c>
      <c r="M4877" s="184"/>
      <c r="N4877" s="184"/>
      <c r="O4877" s="184"/>
    </row>
    <row r="4878" spans="1:15" s="176" customFormat="1" ht="15" x14ac:dyDescent="0.15">
      <c r="A4878" s="183" t="s">
        <v>20</v>
      </c>
      <c r="B4878" s="183" t="s">
        <v>68</v>
      </c>
      <c r="C4878" s="184"/>
      <c r="D4878" s="183" t="s">
        <v>17</v>
      </c>
      <c r="E4878" s="183" t="s">
        <v>18</v>
      </c>
      <c r="F4878" s="185">
        <v>45122</v>
      </c>
      <c r="G4878" s="183" t="s">
        <v>69</v>
      </c>
      <c r="H4878" s="186">
        <v>3800000</v>
      </c>
      <c r="I4878" s="183" t="s">
        <v>19</v>
      </c>
      <c r="J4878" s="183">
        <v>38000</v>
      </c>
      <c r="K4878" s="184"/>
      <c r="L4878" s="183">
        <v>2023</v>
      </c>
      <c r="M4878" s="184"/>
      <c r="N4878" s="184"/>
      <c r="O4878" s="184"/>
    </row>
    <row r="4879" spans="1:15" s="176" customFormat="1" ht="15" x14ac:dyDescent="0.15">
      <c r="A4879" s="183" t="s">
        <v>20</v>
      </c>
      <c r="B4879" s="183" t="s">
        <v>68</v>
      </c>
      <c r="C4879" s="184"/>
      <c r="D4879" s="183" t="s">
        <v>17</v>
      </c>
      <c r="E4879" s="183" t="s">
        <v>18</v>
      </c>
      <c r="F4879" s="185">
        <v>45123</v>
      </c>
      <c r="G4879" s="183" t="s">
        <v>69</v>
      </c>
      <c r="H4879" s="186">
        <v>3000000</v>
      </c>
      <c r="I4879" s="183" t="s">
        <v>19</v>
      </c>
      <c r="J4879" s="183">
        <v>30000</v>
      </c>
      <c r="K4879" s="184"/>
      <c r="L4879" s="183">
        <v>2023</v>
      </c>
      <c r="M4879" s="184"/>
      <c r="N4879" s="184"/>
      <c r="O4879" s="184"/>
    </row>
    <row r="4880" spans="1:15" s="176" customFormat="1" ht="15" x14ac:dyDescent="0.15">
      <c r="A4880" s="183" t="s">
        <v>20</v>
      </c>
      <c r="B4880" s="183" t="s">
        <v>68</v>
      </c>
      <c r="C4880" s="184"/>
      <c r="D4880" s="183" t="s">
        <v>17</v>
      </c>
      <c r="E4880" s="183" t="s">
        <v>18</v>
      </c>
      <c r="F4880" s="185">
        <v>45124</v>
      </c>
      <c r="G4880" s="183" t="s">
        <v>69</v>
      </c>
      <c r="H4880" s="186">
        <v>3560000</v>
      </c>
      <c r="I4880" s="183" t="s">
        <v>19</v>
      </c>
      <c r="J4880" s="183">
        <v>35600</v>
      </c>
      <c r="K4880" s="184"/>
      <c r="L4880" s="183">
        <v>2023</v>
      </c>
      <c r="M4880" s="184"/>
      <c r="N4880" s="184"/>
      <c r="O4880" s="184"/>
    </row>
    <row r="4881" spans="1:15" s="176" customFormat="1" ht="15" x14ac:dyDescent="0.15">
      <c r="A4881" s="183" t="s">
        <v>20</v>
      </c>
      <c r="B4881" s="183" t="s">
        <v>68</v>
      </c>
      <c r="C4881" s="184"/>
      <c r="D4881" s="183" t="s">
        <v>17</v>
      </c>
      <c r="E4881" s="183" t="s">
        <v>18</v>
      </c>
      <c r="F4881" s="185">
        <v>45125</v>
      </c>
      <c r="G4881" s="183" t="s">
        <v>69</v>
      </c>
      <c r="H4881" s="186">
        <v>3920000</v>
      </c>
      <c r="I4881" s="183" t="s">
        <v>19</v>
      </c>
      <c r="J4881" s="183">
        <v>39200</v>
      </c>
      <c r="K4881" s="184"/>
      <c r="L4881" s="183">
        <v>2023</v>
      </c>
      <c r="M4881" s="184"/>
      <c r="N4881" s="184"/>
      <c r="O4881" s="184"/>
    </row>
    <row r="4882" spans="1:15" s="176" customFormat="1" ht="15" x14ac:dyDescent="0.15">
      <c r="A4882" s="183" t="s">
        <v>20</v>
      </c>
      <c r="B4882" s="183" t="s">
        <v>68</v>
      </c>
      <c r="C4882" s="184"/>
      <c r="D4882" s="183" t="s">
        <v>17</v>
      </c>
      <c r="E4882" s="183" t="s">
        <v>18</v>
      </c>
      <c r="F4882" s="185">
        <v>45126</v>
      </c>
      <c r="G4882" s="183" t="s">
        <v>69</v>
      </c>
      <c r="H4882" s="186">
        <v>3600000</v>
      </c>
      <c r="I4882" s="183" t="s">
        <v>19</v>
      </c>
      <c r="J4882" s="183">
        <v>36000</v>
      </c>
      <c r="K4882" s="184"/>
      <c r="L4882" s="183">
        <v>2023</v>
      </c>
      <c r="M4882" s="184"/>
      <c r="N4882" s="184"/>
      <c r="O4882" s="184"/>
    </row>
    <row r="4883" spans="1:15" s="176" customFormat="1" ht="15" x14ac:dyDescent="0.15">
      <c r="A4883" s="183" t="s">
        <v>20</v>
      </c>
      <c r="B4883" s="183" t="s">
        <v>68</v>
      </c>
      <c r="C4883" s="184"/>
      <c r="D4883" s="183" t="s">
        <v>17</v>
      </c>
      <c r="E4883" s="183" t="s">
        <v>18</v>
      </c>
      <c r="F4883" s="185">
        <v>45127</v>
      </c>
      <c r="G4883" s="183" t="s">
        <v>69</v>
      </c>
      <c r="H4883" s="186">
        <v>3480000</v>
      </c>
      <c r="I4883" s="183" t="s">
        <v>19</v>
      </c>
      <c r="J4883" s="183">
        <v>34800</v>
      </c>
      <c r="K4883" s="184"/>
      <c r="L4883" s="183">
        <v>2023</v>
      </c>
      <c r="M4883" s="184"/>
      <c r="N4883" s="184"/>
      <c r="O4883" s="184"/>
    </row>
    <row r="4884" spans="1:15" s="176" customFormat="1" ht="15" x14ac:dyDescent="0.15">
      <c r="A4884" s="183" t="s">
        <v>20</v>
      </c>
      <c r="B4884" s="183" t="s">
        <v>68</v>
      </c>
      <c r="C4884" s="184"/>
      <c r="D4884" s="183" t="s">
        <v>17</v>
      </c>
      <c r="E4884" s="183" t="s">
        <v>18</v>
      </c>
      <c r="F4884" s="185">
        <v>45128</v>
      </c>
      <c r="G4884" s="183" t="s">
        <v>69</v>
      </c>
      <c r="H4884" s="186">
        <v>4400000</v>
      </c>
      <c r="I4884" s="183" t="s">
        <v>19</v>
      </c>
      <c r="J4884" s="183">
        <v>44000</v>
      </c>
      <c r="K4884" s="184"/>
      <c r="L4884" s="183">
        <v>2023</v>
      </c>
      <c r="M4884" s="184"/>
      <c r="N4884" s="184"/>
      <c r="O4884" s="184"/>
    </row>
    <row r="4885" spans="1:15" s="176" customFormat="1" ht="15" x14ac:dyDescent="0.15">
      <c r="A4885" s="183" t="s">
        <v>20</v>
      </c>
      <c r="B4885" s="183" t="s">
        <v>68</v>
      </c>
      <c r="C4885" s="184"/>
      <c r="D4885" s="183" t="s">
        <v>17</v>
      </c>
      <c r="E4885" s="183" t="s">
        <v>18</v>
      </c>
      <c r="F4885" s="185">
        <v>45129</v>
      </c>
      <c r="G4885" s="183" t="s">
        <v>69</v>
      </c>
      <c r="H4885" s="186">
        <v>3080000</v>
      </c>
      <c r="I4885" s="183" t="s">
        <v>19</v>
      </c>
      <c r="J4885" s="183">
        <v>30800</v>
      </c>
      <c r="K4885" s="184"/>
      <c r="L4885" s="183">
        <v>2023</v>
      </c>
      <c r="M4885" s="184"/>
      <c r="N4885" s="184"/>
      <c r="O4885" s="184"/>
    </row>
    <row r="4886" spans="1:15" s="176" customFormat="1" ht="15" x14ac:dyDescent="0.15">
      <c r="A4886" s="183" t="s">
        <v>20</v>
      </c>
      <c r="B4886" s="183" t="s">
        <v>68</v>
      </c>
      <c r="C4886" s="184"/>
      <c r="D4886" s="183" t="s">
        <v>17</v>
      </c>
      <c r="E4886" s="183" t="s">
        <v>18</v>
      </c>
      <c r="F4886" s="185">
        <v>45130</v>
      </c>
      <c r="G4886" s="183" t="s">
        <v>69</v>
      </c>
      <c r="H4886" s="186">
        <v>2200000</v>
      </c>
      <c r="I4886" s="183" t="s">
        <v>19</v>
      </c>
      <c r="J4886" s="183">
        <v>22000</v>
      </c>
      <c r="K4886" s="184"/>
      <c r="L4886" s="183">
        <v>2023</v>
      </c>
      <c r="M4886" s="184"/>
      <c r="N4886" s="184"/>
      <c r="O4886" s="184"/>
    </row>
    <row r="4887" spans="1:15" s="176" customFormat="1" ht="15" x14ac:dyDescent="0.15">
      <c r="A4887" s="183" t="s">
        <v>20</v>
      </c>
      <c r="B4887" s="183" t="s">
        <v>68</v>
      </c>
      <c r="C4887" s="184"/>
      <c r="D4887" s="183" t="s">
        <v>17</v>
      </c>
      <c r="E4887" s="183" t="s">
        <v>18</v>
      </c>
      <c r="F4887" s="185">
        <v>45131</v>
      </c>
      <c r="G4887" s="183" t="s">
        <v>69</v>
      </c>
      <c r="H4887" s="186">
        <v>2600000</v>
      </c>
      <c r="I4887" s="183" t="s">
        <v>19</v>
      </c>
      <c r="J4887" s="183">
        <v>26000</v>
      </c>
      <c r="K4887" s="184"/>
      <c r="L4887" s="183">
        <v>2023</v>
      </c>
      <c r="M4887" s="184"/>
      <c r="N4887" s="184"/>
      <c r="O4887" s="184"/>
    </row>
    <row r="4888" spans="1:15" s="176" customFormat="1" ht="15" x14ac:dyDescent="0.15">
      <c r="A4888" s="183" t="s">
        <v>20</v>
      </c>
      <c r="B4888" s="183" t="s">
        <v>68</v>
      </c>
      <c r="C4888" s="184"/>
      <c r="D4888" s="183" t="s">
        <v>17</v>
      </c>
      <c r="E4888" s="183" t="s">
        <v>18</v>
      </c>
      <c r="F4888" s="185">
        <v>45132</v>
      </c>
      <c r="G4888" s="183" t="s">
        <v>69</v>
      </c>
      <c r="H4888" s="186">
        <v>3200000</v>
      </c>
      <c r="I4888" s="183" t="s">
        <v>19</v>
      </c>
      <c r="J4888" s="183">
        <v>32000</v>
      </c>
      <c r="K4888" s="184"/>
      <c r="L4888" s="183">
        <v>2023</v>
      </c>
      <c r="M4888" s="184"/>
      <c r="N4888" s="184"/>
      <c r="O4888" s="184"/>
    </row>
    <row r="4889" spans="1:15" s="176" customFormat="1" ht="15" x14ac:dyDescent="0.15">
      <c r="A4889" s="183" t="s">
        <v>20</v>
      </c>
      <c r="B4889" s="183" t="s">
        <v>68</v>
      </c>
      <c r="C4889" s="184"/>
      <c r="D4889" s="183" t="s">
        <v>17</v>
      </c>
      <c r="E4889" s="183" t="s">
        <v>18</v>
      </c>
      <c r="F4889" s="185">
        <v>45133</v>
      </c>
      <c r="G4889" s="183" t="s">
        <v>69</v>
      </c>
      <c r="H4889" s="186">
        <v>2680000</v>
      </c>
      <c r="I4889" s="183" t="s">
        <v>19</v>
      </c>
      <c r="J4889" s="183">
        <v>26800</v>
      </c>
      <c r="K4889" s="184"/>
      <c r="L4889" s="183">
        <v>2023</v>
      </c>
      <c r="M4889" s="184"/>
      <c r="N4889" s="184"/>
      <c r="O4889" s="184"/>
    </row>
    <row r="4890" spans="1:15" s="176" customFormat="1" ht="15" x14ac:dyDescent="0.15">
      <c r="A4890" s="183" t="s">
        <v>20</v>
      </c>
      <c r="B4890" s="183" t="s">
        <v>68</v>
      </c>
      <c r="C4890" s="184"/>
      <c r="D4890" s="183" t="s">
        <v>17</v>
      </c>
      <c r="E4890" s="183" t="s">
        <v>18</v>
      </c>
      <c r="F4890" s="185">
        <v>45134</v>
      </c>
      <c r="G4890" s="183" t="s">
        <v>69</v>
      </c>
      <c r="H4890" s="186">
        <v>2400000</v>
      </c>
      <c r="I4890" s="183" t="s">
        <v>19</v>
      </c>
      <c r="J4890" s="183">
        <v>24000</v>
      </c>
      <c r="K4890" s="184"/>
      <c r="L4890" s="183">
        <v>2023</v>
      </c>
      <c r="M4890" s="184"/>
      <c r="N4890" s="184"/>
      <c r="O4890" s="184"/>
    </row>
    <row r="4891" spans="1:15" s="176" customFormat="1" ht="15" x14ac:dyDescent="0.15">
      <c r="A4891" s="183" t="s">
        <v>20</v>
      </c>
      <c r="B4891" s="183" t="s">
        <v>68</v>
      </c>
      <c r="C4891" s="184"/>
      <c r="D4891" s="183" t="s">
        <v>17</v>
      </c>
      <c r="E4891" s="183" t="s">
        <v>18</v>
      </c>
      <c r="F4891" s="185">
        <v>45135</v>
      </c>
      <c r="G4891" s="183" t="s">
        <v>69</v>
      </c>
      <c r="H4891" s="186">
        <v>2440000</v>
      </c>
      <c r="I4891" s="183" t="s">
        <v>19</v>
      </c>
      <c r="J4891" s="183">
        <v>24400</v>
      </c>
      <c r="K4891" s="184"/>
      <c r="L4891" s="183">
        <v>2023</v>
      </c>
      <c r="M4891" s="184"/>
      <c r="N4891" s="184"/>
      <c r="O4891" s="184"/>
    </row>
    <row r="4892" spans="1:15" s="176" customFormat="1" ht="15" x14ac:dyDescent="0.15">
      <c r="A4892" s="183" t="s">
        <v>20</v>
      </c>
      <c r="B4892" s="183" t="s">
        <v>68</v>
      </c>
      <c r="C4892" s="184"/>
      <c r="D4892" s="183" t="s">
        <v>17</v>
      </c>
      <c r="E4892" s="183" t="s">
        <v>18</v>
      </c>
      <c r="F4892" s="185">
        <v>45136</v>
      </c>
      <c r="G4892" s="183" t="s">
        <v>69</v>
      </c>
      <c r="H4892" s="186">
        <v>2320000</v>
      </c>
      <c r="I4892" s="183" t="s">
        <v>19</v>
      </c>
      <c r="J4892" s="183">
        <v>23200</v>
      </c>
      <c r="K4892" s="184"/>
      <c r="L4892" s="183">
        <v>2023</v>
      </c>
      <c r="M4892" s="184"/>
      <c r="N4892" s="184"/>
      <c r="O4892" s="184"/>
    </row>
    <row r="4893" spans="1:15" s="176" customFormat="1" ht="15" x14ac:dyDescent="0.15">
      <c r="A4893" s="183" t="s">
        <v>20</v>
      </c>
      <c r="B4893" s="183" t="s">
        <v>68</v>
      </c>
      <c r="C4893" s="184"/>
      <c r="D4893" s="183" t="s">
        <v>17</v>
      </c>
      <c r="E4893" s="183" t="s">
        <v>18</v>
      </c>
      <c r="F4893" s="185">
        <v>45137</v>
      </c>
      <c r="G4893" s="183" t="s">
        <v>69</v>
      </c>
      <c r="H4893" s="186">
        <v>1400000</v>
      </c>
      <c r="I4893" s="183" t="s">
        <v>19</v>
      </c>
      <c r="J4893" s="183">
        <v>14000</v>
      </c>
      <c r="K4893" s="184"/>
      <c r="L4893" s="183">
        <v>2023</v>
      </c>
      <c r="M4893" s="184"/>
      <c r="N4893" s="184"/>
      <c r="O4893" s="184"/>
    </row>
    <row r="4894" spans="1:15" s="176" customFormat="1" ht="15" x14ac:dyDescent="0.15">
      <c r="A4894" s="183" t="s">
        <v>20</v>
      </c>
      <c r="B4894" s="183" t="s">
        <v>68</v>
      </c>
      <c r="C4894" s="184"/>
      <c r="D4894" s="183" t="s">
        <v>17</v>
      </c>
      <c r="E4894" s="183" t="s">
        <v>18</v>
      </c>
      <c r="F4894" s="185">
        <v>45138</v>
      </c>
      <c r="G4894" s="183" t="s">
        <v>69</v>
      </c>
      <c r="H4894" s="186">
        <v>3080000</v>
      </c>
      <c r="I4894" s="183" t="s">
        <v>19</v>
      </c>
      <c r="J4894" s="183">
        <v>30800</v>
      </c>
      <c r="K4894" s="184"/>
      <c r="L4894" s="183">
        <v>2023</v>
      </c>
      <c r="M4894" s="184"/>
      <c r="N4894" s="184"/>
      <c r="O4894" s="184"/>
    </row>
    <row r="4895" spans="1:15" s="176" customFormat="1" ht="15" x14ac:dyDescent="0.15">
      <c r="A4895" s="183" t="s">
        <v>20</v>
      </c>
      <c r="B4895" s="183" t="s">
        <v>68</v>
      </c>
      <c r="C4895" s="184"/>
      <c r="D4895" s="183" t="s">
        <v>17</v>
      </c>
      <c r="E4895" s="183" t="s">
        <v>18</v>
      </c>
      <c r="F4895" s="185">
        <v>45139</v>
      </c>
      <c r="G4895" s="183" t="s">
        <v>69</v>
      </c>
      <c r="H4895" s="186">
        <v>2200000</v>
      </c>
      <c r="I4895" s="183" t="s">
        <v>19</v>
      </c>
      <c r="J4895" s="183">
        <v>22000</v>
      </c>
      <c r="K4895" s="184"/>
      <c r="L4895" s="183">
        <v>2023</v>
      </c>
      <c r="M4895" s="184"/>
      <c r="N4895" s="184"/>
      <c r="O4895" s="184"/>
    </row>
    <row r="4896" spans="1:15" s="176" customFormat="1" ht="15" x14ac:dyDescent="0.15">
      <c r="A4896" s="183" t="s">
        <v>20</v>
      </c>
      <c r="B4896" s="183" t="s">
        <v>68</v>
      </c>
      <c r="C4896" s="184"/>
      <c r="D4896" s="183" t="s">
        <v>17</v>
      </c>
      <c r="E4896" s="183" t="s">
        <v>18</v>
      </c>
      <c r="F4896" s="185">
        <v>45140</v>
      </c>
      <c r="G4896" s="183" t="s">
        <v>69</v>
      </c>
      <c r="H4896" s="186">
        <v>2720000</v>
      </c>
      <c r="I4896" s="183" t="s">
        <v>19</v>
      </c>
      <c r="J4896" s="183">
        <v>27200</v>
      </c>
      <c r="K4896" s="184"/>
      <c r="L4896" s="183">
        <v>2023</v>
      </c>
      <c r="M4896" s="184"/>
      <c r="N4896" s="184"/>
      <c r="O4896" s="184"/>
    </row>
    <row r="4897" spans="1:15" s="176" customFormat="1" ht="15" x14ac:dyDescent="0.15">
      <c r="A4897" s="183" t="s">
        <v>20</v>
      </c>
      <c r="B4897" s="183" t="s">
        <v>68</v>
      </c>
      <c r="C4897" s="184"/>
      <c r="D4897" s="183" t="s">
        <v>17</v>
      </c>
      <c r="E4897" s="183" t="s">
        <v>18</v>
      </c>
      <c r="F4897" s="185">
        <v>45141</v>
      </c>
      <c r="G4897" s="183" t="s">
        <v>69</v>
      </c>
      <c r="H4897" s="186">
        <v>2400000</v>
      </c>
      <c r="I4897" s="183" t="s">
        <v>19</v>
      </c>
      <c r="J4897" s="183">
        <v>24000</v>
      </c>
      <c r="K4897" s="184"/>
      <c r="L4897" s="183">
        <v>2023</v>
      </c>
      <c r="M4897" s="184"/>
      <c r="N4897" s="184"/>
      <c r="O4897" s="184"/>
    </row>
    <row r="4898" spans="1:15" s="176" customFormat="1" ht="15" x14ac:dyDescent="0.15">
      <c r="A4898" s="183" t="s">
        <v>20</v>
      </c>
      <c r="B4898" s="183" t="s">
        <v>68</v>
      </c>
      <c r="C4898" s="184"/>
      <c r="D4898" s="183" t="s">
        <v>17</v>
      </c>
      <c r="E4898" s="183" t="s">
        <v>18</v>
      </c>
      <c r="F4898" s="185">
        <v>45142</v>
      </c>
      <c r="G4898" s="183" t="s">
        <v>69</v>
      </c>
      <c r="H4898" s="186">
        <v>2280000</v>
      </c>
      <c r="I4898" s="183" t="s">
        <v>19</v>
      </c>
      <c r="J4898" s="183">
        <v>22800</v>
      </c>
      <c r="K4898" s="184"/>
      <c r="L4898" s="183">
        <v>2023</v>
      </c>
      <c r="M4898" s="184"/>
      <c r="N4898" s="184"/>
      <c r="O4898" s="184"/>
    </row>
    <row r="4899" spans="1:15" s="176" customFormat="1" ht="15" x14ac:dyDescent="0.15">
      <c r="A4899" s="183" t="s">
        <v>20</v>
      </c>
      <c r="B4899" s="183" t="s">
        <v>68</v>
      </c>
      <c r="C4899" s="184"/>
      <c r="D4899" s="183" t="s">
        <v>17</v>
      </c>
      <c r="E4899" s="183" t="s">
        <v>18</v>
      </c>
      <c r="F4899" s="185">
        <v>45143</v>
      </c>
      <c r="G4899" s="183" t="s">
        <v>69</v>
      </c>
      <c r="H4899" s="186">
        <v>1880000</v>
      </c>
      <c r="I4899" s="183" t="s">
        <v>19</v>
      </c>
      <c r="J4899" s="183">
        <v>18800</v>
      </c>
      <c r="K4899" s="184"/>
      <c r="L4899" s="183">
        <v>2023</v>
      </c>
      <c r="M4899" s="184"/>
      <c r="N4899" s="184"/>
      <c r="O4899" s="184"/>
    </row>
    <row r="4900" spans="1:15" s="176" customFormat="1" ht="15" x14ac:dyDescent="0.15">
      <c r="A4900" s="183" t="s">
        <v>20</v>
      </c>
      <c r="B4900" s="183" t="s">
        <v>68</v>
      </c>
      <c r="C4900" s="184"/>
      <c r="D4900" s="183" t="s">
        <v>17</v>
      </c>
      <c r="E4900" s="183" t="s">
        <v>18</v>
      </c>
      <c r="F4900" s="185">
        <v>45144</v>
      </c>
      <c r="G4900" s="183" t="s">
        <v>69</v>
      </c>
      <c r="H4900" s="186">
        <v>1400000</v>
      </c>
      <c r="I4900" s="183" t="s">
        <v>19</v>
      </c>
      <c r="J4900" s="183">
        <v>14000</v>
      </c>
      <c r="K4900" s="184"/>
      <c r="L4900" s="183">
        <v>2023</v>
      </c>
      <c r="M4900" s="184"/>
      <c r="N4900" s="184"/>
      <c r="O4900" s="184"/>
    </row>
    <row r="4901" spans="1:15" s="176" customFormat="1" ht="15" x14ac:dyDescent="0.15">
      <c r="A4901" s="183" t="s">
        <v>20</v>
      </c>
      <c r="B4901" s="183" t="s">
        <v>68</v>
      </c>
      <c r="C4901" s="184"/>
      <c r="D4901" s="183" t="s">
        <v>17</v>
      </c>
      <c r="E4901" s="183" t="s">
        <v>18</v>
      </c>
      <c r="F4901" s="185">
        <v>45145</v>
      </c>
      <c r="G4901" s="183" t="s">
        <v>69</v>
      </c>
      <c r="H4901" s="186">
        <v>2120000</v>
      </c>
      <c r="I4901" s="183" t="s">
        <v>19</v>
      </c>
      <c r="J4901" s="183">
        <v>21200</v>
      </c>
      <c r="K4901" s="184"/>
      <c r="L4901" s="183">
        <v>2023</v>
      </c>
      <c r="M4901" s="184"/>
      <c r="N4901" s="184"/>
      <c r="O4901" s="184"/>
    </row>
    <row r="4902" spans="1:15" s="176" customFormat="1" ht="15" x14ac:dyDescent="0.15">
      <c r="A4902" s="183" t="s">
        <v>20</v>
      </c>
      <c r="B4902" s="183" t="s">
        <v>68</v>
      </c>
      <c r="C4902" s="184"/>
      <c r="D4902" s="183" t="s">
        <v>17</v>
      </c>
      <c r="E4902" s="183" t="s">
        <v>18</v>
      </c>
      <c r="F4902" s="185">
        <v>45146</v>
      </c>
      <c r="G4902" s="183" t="s">
        <v>69</v>
      </c>
      <c r="H4902" s="186">
        <v>1800000</v>
      </c>
      <c r="I4902" s="183" t="s">
        <v>19</v>
      </c>
      <c r="J4902" s="183">
        <v>18000</v>
      </c>
      <c r="K4902" s="184"/>
      <c r="L4902" s="183">
        <v>2023</v>
      </c>
      <c r="M4902" s="184"/>
      <c r="N4902" s="184"/>
      <c r="O4902" s="184"/>
    </row>
    <row r="4903" spans="1:15" s="176" customFormat="1" ht="15" x14ac:dyDescent="0.15">
      <c r="A4903" s="183" t="s">
        <v>20</v>
      </c>
      <c r="B4903" s="183" t="s">
        <v>68</v>
      </c>
      <c r="C4903" s="184"/>
      <c r="D4903" s="183" t="s">
        <v>17</v>
      </c>
      <c r="E4903" s="183" t="s">
        <v>18</v>
      </c>
      <c r="F4903" s="185">
        <v>45147</v>
      </c>
      <c r="G4903" s="183" t="s">
        <v>69</v>
      </c>
      <c r="H4903" s="186">
        <v>2200000</v>
      </c>
      <c r="I4903" s="183" t="s">
        <v>19</v>
      </c>
      <c r="J4903" s="183">
        <v>22000</v>
      </c>
      <c r="K4903" s="184"/>
      <c r="L4903" s="183">
        <v>2023</v>
      </c>
      <c r="M4903" s="184"/>
      <c r="N4903" s="184"/>
      <c r="O4903" s="184"/>
    </row>
    <row r="4904" spans="1:15" s="176" customFormat="1" ht="15" x14ac:dyDescent="0.15">
      <c r="A4904" s="183" t="s">
        <v>20</v>
      </c>
      <c r="B4904" s="183" t="s">
        <v>68</v>
      </c>
      <c r="C4904" s="184"/>
      <c r="D4904" s="183" t="s">
        <v>17</v>
      </c>
      <c r="E4904" s="183" t="s">
        <v>18</v>
      </c>
      <c r="F4904" s="185">
        <v>45148</v>
      </c>
      <c r="G4904" s="183" t="s">
        <v>69</v>
      </c>
      <c r="H4904" s="186">
        <v>1600000</v>
      </c>
      <c r="I4904" s="183" t="s">
        <v>19</v>
      </c>
      <c r="J4904" s="183">
        <v>16000</v>
      </c>
      <c r="K4904" s="184"/>
      <c r="L4904" s="183">
        <v>2023</v>
      </c>
      <c r="M4904" s="184"/>
      <c r="N4904" s="184"/>
      <c r="O4904" s="184"/>
    </row>
    <row r="4905" spans="1:15" s="176" customFormat="1" ht="15" x14ac:dyDescent="0.15">
      <c r="A4905" s="183" t="s">
        <v>20</v>
      </c>
      <c r="B4905" s="183" t="s">
        <v>68</v>
      </c>
      <c r="C4905" s="184"/>
      <c r="D4905" s="183" t="s">
        <v>17</v>
      </c>
      <c r="E4905" s="183" t="s">
        <v>18</v>
      </c>
      <c r="F4905" s="185">
        <v>45149</v>
      </c>
      <c r="G4905" s="183" t="s">
        <v>69</v>
      </c>
      <c r="H4905" s="186">
        <v>1560000</v>
      </c>
      <c r="I4905" s="183" t="s">
        <v>19</v>
      </c>
      <c r="J4905" s="183">
        <v>15600</v>
      </c>
      <c r="K4905" s="184"/>
      <c r="L4905" s="183">
        <v>2023</v>
      </c>
      <c r="M4905" s="184"/>
      <c r="N4905" s="184"/>
      <c r="O4905" s="184"/>
    </row>
    <row r="4906" spans="1:15" s="176" customFormat="1" ht="15" x14ac:dyDescent="0.15">
      <c r="A4906" s="183" t="s">
        <v>20</v>
      </c>
      <c r="B4906" s="183" t="s">
        <v>68</v>
      </c>
      <c r="C4906" s="184"/>
      <c r="D4906" s="183" t="s">
        <v>17</v>
      </c>
      <c r="E4906" s="183" t="s">
        <v>18</v>
      </c>
      <c r="F4906" s="185">
        <v>45150</v>
      </c>
      <c r="G4906" s="183" t="s">
        <v>69</v>
      </c>
      <c r="H4906" s="186">
        <v>1400000</v>
      </c>
      <c r="I4906" s="183" t="s">
        <v>19</v>
      </c>
      <c r="J4906" s="183">
        <v>14000</v>
      </c>
      <c r="K4906" s="184"/>
      <c r="L4906" s="183">
        <v>2023</v>
      </c>
      <c r="M4906" s="184"/>
      <c r="N4906" s="184"/>
      <c r="O4906" s="184"/>
    </row>
    <row r="4907" spans="1:15" s="176" customFormat="1" ht="15" x14ac:dyDescent="0.15">
      <c r="A4907" s="183" t="s">
        <v>20</v>
      </c>
      <c r="B4907" s="183" t="s">
        <v>68</v>
      </c>
      <c r="C4907" s="184"/>
      <c r="D4907" s="183" t="s">
        <v>17</v>
      </c>
      <c r="E4907" s="183" t="s">
        <v>18</v>
      </c>
      <c r="F4907" s="185">
        <v>45151</v>
      </c>
      <c r="G4907" s="183" t="s">
        <v>69</v>
      </c>
      <c r="H4907" s="186">
        <v>1000000</v>
      </c>
      <c r="I4907" s="183" t="s">
        <v>19</v>
      </c>
      <c r="J4907" s="183">
        <v>10000</v>
      </c>
      <c r="K4907" s="184"/>
      <c r="L4907" s="183">
        <v>2023</v>
      </c>
      <c r="M4907" s="184"/>
      <c r="N4907" s="184"/>
      <c r="O4907" s="184"/>
    </row>
    <row r="4908" spans="1:15" s="176" customFormat="1" ht="15" x14ac:dyDescent="0.15">
      <c r="A4908" s="183" t="s">
        <v>20</v>
      </c>
      <c r="B4908" s="183" t="s">
        <v>68</v>
      </c>
      <c r="C4908" s="184"/>
      <c r="D4908" s="183" t="s">
        <v>17</v>
      </c>
      <c r="E4908" s="183" t="s">
        <v>18</v>
      </c>
      <c r="F4908" s="185">
        <v>45152</v>
      </c>
      <c r="G4908" s="183" t="s">
        <v>69</v>
      </c>
      <c r="H4908" s="186">
        <v>1800000</v>
      </c>
      <c r="I4908" s="183" t="s">
        <v>19</v>
      </c>
      <c r="J4908" s="183">
        <v>18000</v>
      </c>
      <c r="K4908" s="184"/>
      <c r="L4908" s="183">
        <v>2023</v>
      </c>
      <c r="M4908" s="184"/>
      <c r="N4908" s="184"/>
      <c r="O4908" s="184"/>
    </row>
    <row r="4909" spans="1:15" s="176" customFormat="1" ht="15" x14ac:dyDescent="0.15">
      <c r="A4909" s="183" t="s">
        <v>20</v>
      </c>
      <c r="B4909" s="183" t="s">
        <v>68</v>
      </c>
      <c r="C4909" s="184"/>
      <c r="D4909" s="183" t="s">
        <v>17</v>
      </c>
      <c r="E4909" s="183" t="s">
        <v>18</v>
      </c>
      <c r="F4909" s="185">
        <v>45153</v>
      </c>
      <c r="G4909" s="183" t="s">
        <v>69</v>
      </c>
      <c r="H4909" s="186">
        <v>1800000</v>
      </c>
      <c r="I4909" s="183" t="s">
        <v>19</v>
      </c>
      <c r="J4909" s="183">
        <v>18000</v>
      </c>
      <c r="K4909" s="184"/>
      <c r="L4909" s="183">
        <v>2023</v>
      </c>
      <c r="M4909" s="184"/>
      <c r="N4909" s="184"/>
      <c r="O4909" s="184"/>
    </row>
    <row r="4910" spans="1:15" s="176" customFormat="1" ht="15" x14ac:dyDescent="0.15">
      <c r="A4910" s="183" t="s">
        <v>20</v>
      </c>
      <c r="B4910" s="183" t="s">
        <v>68</v>
      </c>
      <c r="C4910" s="184"/>
      <c r="D4910" s="183" t="s">
        <v>17</v>
      </c>
      <c r="E4910" s="183" t="s">
        <v>18</v>
      </c>
      <c r="F4910" s="185">
        <v>45154</v>
      </c>
      <c r="G4910" s="183" t="s">
        <v>69</v>
      </c>
      <c r="H4910" s="186">
        <v>1600000</v>
      </c>
      <c r="I4910" s="183" t="s">
        <v>19</v>
      </c>
      <c r="J4910" s="183">
        <v>16000</v>
      </c>
      <c r="K4910" s="184"/>
      <c r="L4910" s="183">
        <v>2023</v>
      </c>
      <c r="M4910" s="184"/>
      <c r="N4910" s="184"/>
      <c r="O4910" s="184"/>
    </row>
    <row r="4911" spans="1:15" s="176" customFormat="1" ht="15" x14ac:dyDescent="0.15">
      <c r="A4911" s="183" t="s">
        <v>20</v>
      </c>
      <c r="B4911" s="183" t="s">
        <v>68</v>
      </c>
      <c r="C4911" s="184"/>
      <c r="D4911" s="183" t="s">
        <v>17</v>
      </c>
      <c r="E4911" s="183" t="s">
        <v>18</v>
      </c>
      <c r="F4911" s="185">
        <v>45155</v>
      </c>
      <c r="G4911" s="183" t="s">
        <v>69</v>
      </c>
      <c r="H4911" s="186">
        <v>2040000</v>
      </c>
      <c r="I4911" s="183" t="s">
        <v>19</v>
      </c>
      <c r="J4911" s="183">
        <v>20400</v>
      </c>
      <c r="K4911" s="184"/>
      <c r="L4911" s="183">
        <v>2023</v>
      </c>
      <c r="M4911" s="184"/>
      <c r="N4911" s="184"/>
      <c r="O4911" s="184"/>
    </row>
    <row r="4912" spans="1:15" s="176" customFormat="1" ht="15" x14ac:dyDescent="0.15">
      <c r="A4912" s="183" t="s">
        <v>20</v>
      </c>
      <c r="B4912" s="183" t="s">
        <v>68</v>
      </c>
      <c r="C4912" s="184"/>
      <c r="D4912" s="183" t="s">
        <v>17</v>
      </c>
      <c r="E4912" s="183" t="s">
        <v>18</v>
      </c>
      <c r="F4912" s="185">
        <v>45156</v>
      </c>
      <c r="G4912" s="183" t="s">
        <v>69</v>
      </c>
      <c r="H4912" s="186">
        <v>1800000</v>
      </c>
      <c r="I4912" s="183" t="s">
        <v>19</v>
      </c>
      <c r="J4912" s="183">
        <v>18000</v>
      </c>
      <c r="K4912" s="184"/>
      <c r="L4912" s="183">
        <v>2023</v>
      </c>
      <c r="M4912" s="184"/>
      <c r="N4912" s="184"/>
      <c r="O4912" s="184"/>
    </row>
    <row r="4913" spans="1:15" s="176" customFormat="1" ht="15" x14ac:dyDescent="0.15">
      <c r="A4913" s="183" t="s">
        <v>20</v>
      </c>
      <c r="B4913" s="183" t="s">
        <v>68</v>
      </c>
      <c r="C4913" s="184"/>
      <c r="D4913" s="183" t="s">
        <v>17</v>
      </c>
      <c r="E4913" s="183" t="s">
        <v>18</v>
      </c>
      <c r="F4913" s="185">
        <v>45157</v>
      </c>
      <c r="G4913" s="183" t="s">
        <v>69</v>
      </c>
      <c r="H4913" s="186">
        <v>1400000</v>
      </c>
      <c r="I4913" s="183" t="s">
        <v>19</v>
      </c>
      <c r="J4913" s="183">
        <v>14000</v>
      </c>
      <c r="K4913" s="184"/>
      <c r="L4913" s="183">
        <v>2023</v>
      </c>
      <c r="M4913" s="184"/>
      <c r="N4913" s="184"/>
      <c r="O4913" s="184"/>
    </row>
    <row r="4914" spans="1:15" s="176" customFormat="1" ht="15" x14ac:dyDescent="0.15">
      <c r="A4914" s="183" t="s">
        <v>20</v>
      </c>
      <c r="B4914" s="183" t="s">
        <v>68</v>
      </c>
      <c r="C4914" s="184"/>
      <c r="D4914" s="183" t="s">
        <v>17</v>
      </c>
      <c r="E4914" s="183" t="s">
        <v>18</v>
      </c>
      <c r="F4914" s="185">
        <v>45158</v>
      </c>
      <c r="G4914" s="183" t="s">
        <v>69</v>
      </c>
      <c r="H4914" s="186">
        <v>1240000</v>
      </c>
      <c r="I4914" s="183" t="s">
        <v>19</v>
      </c>
      <c r="J4914" s="183">
        <v>12400</v>
      </c>
      <c r="K4914" s="184"/>
      <c r="L4914" s="183">
        <v>2023</v>
      </c>
      <c r="M4914" s="184"/>
      <c r="N4914" s="184"/>
      <c r="O4914" s="184"/>
    </row>
    <row r="4915" spans="1:15" s="176" customFormat="1" ht="15" x14ac:dyDescent="0.15">
      <c r="A4915" s="183" t="s">
        <v>20</v>
      </c>
      <c r="B4915" s="183" t="s">
        <v>68</v>
      </c>
      <c r="C4915" s="184"/>
      <c r="D4915" s="183" t="s">
        <v>17</v>
      </c>
      <c r="E4915" s="183" t="s">
        <v>18</v>
      </c>
      <c r="F4915" s="185">
        <v>45159</v>
      </c>
      <c r="G4915" s="183" t="s">
        <v>69</v>
      </c>
      <c r="H4915" s="186">
        <v>1080000</v>
      </c>
      <c r="I4915" s="183" t="s">
        <v>19</v>
      </c>
      <c r="J4915" s="183">
        <v>10800</v>
      </c>
      <c r="K4915" s="184"/>
      <c r="L4915" s="183">
        <v>2023</v>
      </c>
      <c r="M4915" s="184"/>
      <c r="N4915" s="184"/>
      <c r="O4915" s="184"/>
    </row>
    <row r="4916" spans="1:15" s="176" customFormat="1" ht="15" x14ac:dyDescent="0.15">
      <c r="A4916" s="183" t="s">
        <v>20</v>
      </c>
      <c r="B4916" s="183" t="s">
        <v>68</v>
      </c>
      <c r="C4916" s="184"/>
      <c r="D4916" s="183" t="s">
        <v>17</v>
      </c>
      <c r="E4916" s="183" t="s">
        <v>18</v>
      </c>
      <c r="F4916" s="185">
        <v>45160</v>
      </c>
      <c r="G4916" s="183" t="s">
        <v>69</v>
      </c>
      <c r="H4916" s="186">
        <v>1400000</v>
      </c>
      <c r="I4916" s="183" t="s">
        <v>19</v>
      </c>
      <c r="J4916" s="183">
        <v>14000</v>
      </c>
      <c r="K4916" s="184"/>
      <c r="L4916" s="183">
        <v>2023</v>
      </c>
      <c r="M4916" s="184"/>
      <c r="N4916" s="184"/>
      <c r="O4916" s="184"/>
    </row>
    <row r="4917" spans="1:15" s="176" customFormat="1" ht="15" x14ac:dyDescent="0.15">
      <c r="A4917" s="183" t="s">
        <v>20</v>
      </c>
      <c r="B4917" s="183" t="s">
        <v>68</v>
      </c>
      <c r="C4917" s="184"/>
      <c r="D4917" s="183" t="s">
        <v>17</v>
      </c>
      <c r="E4917" s="183" t="s">
        <v>18</v>
      </c>
      <c r="F4917" s="185">
        <v>45161</v>
      </c>
      <c r="G4917" s="183" t="s">
        <v>69</v>
      </c>
      <c r="H4917" s="186">
        <v>1400000</v>
      </c>
      <c r="I4917" s="183" t="s">
        <v>19</v>
      </c>
      <c r="J4917" s="183">
        <v>14000</v>
      </c>
      <c r="K4917" s="184"/>
      <c r="L4917" s="183">
        <v>2023</v>
      </c>
      <c r="M4917" s="184"/>
      <c r="N4917" s="184"/>
      <c r="O4917" s="184"/>
    </row>
    <row r="4918" spans="1:15" s="176" customFormat="1" ht="15" x14ac:dyDescent="0.15">
      <c r="A4918" s="183" t="s">
        <v>20</v>
      </c>
      <c r="B4918" s="183" t="s">
        <v>68</v>
      </c>
      <c r="C4918" s="184"/>
      <c r="D4918" s="183" t="s">
        <v>17</v>
      </c>
      <c r="E4918" s="183" t="s">
        <v>18</v>
      </c>
      <c r="F4918" s="185">
        <v>45162</v>
      </c>
      <c r="G4918" s="183" t="s">
        <v>69</v>
      </c>
      <c r="H4918" s="186">
        <v>720000</v>
      </c>
      <c r="I4918" s="183" t="s">
        <v>19</v>
      </c>
      <c r="J4918" s="183">
        <v>7200</v>
      </c>
      <c r="K4918" s="184"/>
      <c r="L4918" s="183">
        <v>2023</v>
      </c>
      <c r="M4918" s="184"/>
      <c r="N4918" s="184"/>
      <c r="O4918" s="184"/>
    </row>
    <row r="4919" spans="1:15" s="176" customFormat="1" ht="15" x14ac:dyDescent="0.15">
      <c r="A4919" s="183" t="s">
        <v>20</v>
      </c>
      <c r="B4919" s="183" t="s">
        <v>68</v>
      </c>
      <c r="C4919" s="184"/>
      <c r="D4919" s="183" t="s">
        <v>17</v>
      </c>
      <c r="E4919" s="183" t="s">
        <v>18</v>
      </c>
      <c r="F4919" s="185">
        <v>45163</v>
      </c>
      <c r="G4919" s="183" t="s">
        <v>69</v>
      </c>
      <c r="H4919" s="186">
        <v>1240000</v>
      </c>
      <c r="I4919" s="183" t="s">
        <v>19</v>
      </c>
      <c r="J4919" s="183">
        <v>12400</v>
      </c>
      <c r="K4919" s="184"/>
      <c r="L4919" s="183">
        <v>2023</v>
      </c>
      <c r="M4919" s="184"/>
      <c r="N4919" s="184"/>
      <c r="O4919" s="184"/>
    </row>
    <row r="4920" spans="1:15" s="176" customFormat="1" ht="15" x14ac:dyDescent="0.15">
      <c r="A4920" s="183" t="s">
        <v>20</v>
      </c>
      <c r="B4920" s="183" t="s">
        <v>68</v>
      </c>
      <c r="C4920" s="184"/>
      <c r="D4920" s="183" t="s">
        <v>17</v>
      </c>
      <c r="E4920" s="183" t="s">
        <v>18</v>
      </c>
      <c r="F4920" s="185">
        <v>45164</v>
      </c>
      <c r="G4920" s="183" t="s">
        <v>69</v>
      </c>
      <c r="H4920" s="186">
        <v>800000</v>
      </c>
      <c r="I4920" s="183" t="s">
        <v>19</v>
      </c>
      <c r="J4920" s="183">
        <v>8000</v>
      </c>
      <c r="K4920" s="184"/>
      <c r="L4920" s="183">
        <v>2023</v>
      </c>
      <c r="M4920" s="184"/>
      <c r="N4920" s="184"/>
      <c r="O4920" s="184"/>
    </row>
    <row r="4921" spans="1:15" s="176" customFormat="1" ht="15" x14ac:dyDescent="0.15">
      <c r="A4921" s="183" t="s">
        <v>20</v>
      </c>
      <c r="B4921" s="183" t="s">
        <v>68</v>
      </c>
      <c r="C4921" s="184"/>
      <c r="D4921" s="183" t="s">
        <v>17</v>
      </c>
      <c r="E4921" s="183" t="s">
        <v>18</v>
      </c>
      <c r="F4921" s="185">
        <v>45165</v>
      </c>
      <c r="G4921" s="183" t="s">
        <v>69</v>
      </c>
      <c r="H4921" s="186">
        <v>1040000</v>
      </c>
      <c r="I4921" s="183" t="s">
        <v>19</v>
      </c>
      <c r="J4921" s="183">
        <v>10400</v>
      </c>
      <c r="K4921" s="184"/>
      <c r="L4921" s="183">
        <v>2023</v>
      </c>
      <c r="M4921" s="184"/>
      <c r="N4921" s="184"/>
      <c r="O4921" s="184"/>
    </row>
    <row r="4922" spans="1:15" s="176" customFormat="1" ht="15" x14ac:dyDescent="0.15">
      <c r="A4922" s="183" t="s">
        <v>20</v>
      </c>
      <c r="B4922" s="183" t="s">
        <v>68</v>
      </c>
      <c r="C4922" s="184"/>
      <c r="D4922" s="183" t="s">
        <v>17</v>
      </c>
      <c r="E4922" s="183" t="s">
        <v>18</v>
      </c>
      <c r="F4922" s="185">
        <v>45166</v>
      </c>
      <c r="G4922" s="183" t="s">
        <v>69</v>
      </c>
      <c r="H4922" s="186">
        <v>1400000</v>
      </c>
      <c r="I4922" s="183" t="s">
        <v>19</v>
      </c>
      <c r="J4922" s="183">
        <v>14000</v>
      </c>
      <c r="K4922" s="184"/>
      <c r="L4922" s="183">
        <v>2023</v>
      </c>
      <c r="M4922" s="184"/>
      <c r="N4922" s="184"/>
      <c r="O4922" s="184"/>
    </row>
    <row r="4923" spans="1:15" s="176" customFormat="1" ht="15" x14ac:dyDescent="0.15">
      <c r="A4923" s="183" t="s">
        <v>20</v>
      </c>
      <c r="B4923" s="183" t="s">
        <v>68</v>
      </c>
      <c r="C4923" s="184"/>
      <c r="D4923" s="183" t="s">
        <v>17</v>
      </c>
      <c r="E4923" s="183" t="s">
        <v>18</v>
      </c>
      <c r="F4923" s="185">
        <v>45167</v>
      </c>
      <c r="G4923" s="183" t="s">
        <v>69</v>
      </c>
      <c r="H4923" s="186">
        <v>1600000</v>
      </c>
      <c r="I4923" s="183" t="s">
        <v>19</v>
      </c>
      <c r="J4923" s="183">
        <v>16000</v>
      </c>
      <c r="K4923" s="184"/>
      <c r="L4923" s="183">
        <v>2023</v>
      </c>
      <c r="M4923" s="184"/>
      <c r="N4923" s="184"/>
      <c r="O4923" s="184"/>
    </row>
    <row r="4924" spans="1:15" s="176" customFormat="1" ht="15" x14ac:dyDescent="0.15">
      <c r="A4924" s="183" t="s">
        <v>20</v>
      </c>
      <c r="B4924" s="183" t="s">
        <v>68</v>
      </c>
      <c r="C4924" s="184"/>
      <c r="D4924" s="183" t="s">
        <v>17</v>
      </c>
      <c r="E4924" s="183" t="s">
        <v>18</v>
      </c>
      <c r="F4924" s="185">
        <v>45168</v>
      </c>
      <c r="G4924" s="183" t="s">
        <v>69</v>
      </c>
      <c r="H4924" s="186">
        <v>1200000</v>
      </c>
      <c r="I4924" s="183" t="s">
        <v>19</v>
      </c>
      <c r="J4924" s="183">
        <v>12000</v>
      </c>
      <c r="K4924" s="184"/>
      <c r="L4924" s="183">
        <v>2023</v>
      </c>
      <c r="M4924" s="184"/>
      <c r="N4924" s="184"/>
      <c r="O4924" s="184"/>
    </row>
    <row r="4925" spans="1:15" s="176" customFormat="1" ht="15" x14ac:dyDescent="0.15">
      <c r="A4925" s="183" t="s">
        <v>20</v>
      </c>
      <c r="B4925" s="183" t="s">
        <v>68</v>
      </c>
      <c r="C4925" s="184"/>
      <c r="D4925" s="183" t="s">
        <v>17</v>
      </c>
      <c r="E4925" s="183" t="s">
        <v>18</v>
      </c>
      <c r="F4925" s="185">
        <v>45169</v>
      </c>
      <c r="G4925" s="183" t="s">
        <v>69</v>
      </c>
      <c r="H4925" s="186">
        <v>1520000</v>
      </c>
      <c r="I4925" s="183" t="s">
        <v>19</v>
      </c>
      <c r="J4925" s="183">
        <v>15200</v>
      </c>
      <c r="K4925" s="184"/>
      <c r="L4925" s="183">
        <v>2023</v>
      </c>
      <c r="M4925" s="184"/>
      <c r="N4925" s="184"/>
      <c r="O4925" s="184"/>
    </row>
    <row r="4926" spans="1:15" s="176" customFormat="1" ht="15" x14ac:dyDescent="0.15">
      <c r="A4926" s="183" t="s">
        <v>20</v>
      </c>
      <c r="B4926" s="183" t="s">
        <v>68</v>
      </c>
      <c r="C4926" s="184"/>
      <c r="D4926" s="183" t="s">
        <v>17</v>
      </c>
      <c r="E4926" s="183" t="s">
        <v>18</v>
      </c>
      <c r="F4926" s="185">
        <v>45170</v>
      </c>
      <c r="G4926" s="183" t="s">
        <v>69</v>
      </c>
      <c r="H4926" s="186">
        <v>520000</v>
      </c>
      <c r="I4926" s="183" t="s">
        <v>19</v>
      </c>
      <c r="J4926" s="183">
        <v>5200</v>
      </c>
      <c r="K4926" s="184"/>
      <c r="L4926" s="183">
        <v>2023</v>
      </c>
      <c r="M4926" s="184"/>
      <c r="N4926" s="184"/>
      <c r="O4926" s="184"/>
    </row>
    <row r="4927" spans="1:15" s="176" customFormat="1" ht="15" x14ac:dyDescent="0.15">
      <c r="A4927" s="183" t="s">
        <v>20</v>
      </c>
      <c r="B4927" s="183" t="s">
        <v>68</v>
      </c>
      <c r="C4927" s="184"/>
      <c r="D4927" s="183" t="s">
        <v>17</v>
      </c>
      <c r="E4927" s="183" t="s">
        <v>18</v>
      </c>
      <c r="F4927" s="185">
        <v>45171</v>
      </c>
      <c r="G4927" s="183" t="s">
        <v>69</v>
      </c>
      <c r="H4927" s="186">
        <v>680000</v>
      </c>
      <c r="I4927" s="183" t="s">
        <v>19</v>
      </c>
      <c r="J4927" s="183">
        <v>6800</v>
      </c>
      <c r="K4927" s="184"/>
      <c r="L4927" s="183">
        <v>2023</v>
      </c>
      <c r="M4927" s="184"/>
      <c r="N4927" s="184"/>
      <c r="O4927" s="184"/>
    </row>
    <row r="4928" spans="1:15" s="176" customFormat="1" ht="15" x14ac:dyDescent="0.15">
      <c r="A4928" s="183" t="s">
        <v>20</v>
      </c>
      <c r="B4928" s="183" t="s">
        <v>68</v>
      </c>
      <c r="C4928" s="184"/>
      <c r="D4928" s="183" t="s">
        <v>17</v>
      </c>
      <c r="E4928" s="183" t="s">
        <v>18</v>
      </c>
      <c r="F4928" s="185">
        <v>45172</v>
      </c>
      <c r="G4928" s="183" t="s">
        <v>69</v>
      </c>
      <c r="H4928" s="186">
        <v>560000</v>
      </c>
      <c r="I4928" s="183" t="s">
        <v>19</v>
      </c>
      <c r="J4928" s="183">
        <v>5600</v>
      </c>
      <c r="K4928" s="184"/>
      <c r="L4928" s="183">
        <v>2023</v>
      </c>
      <c r="M4928" s="184"/>
      <c r="N4928" s="184"/>
      <c r="O4928" s="184"/>
    </row>
    <row r="4929" spans="1:15" s="176" customFormat="1" ht="15" x14ac:dyDescent="0.15">
      <c r="A4929" s="183" t="s">
        <v>20</v>
      </c>
      <c r="B4929" s="183" t="s">
        <v>68</v>
      </c>
      <c r="C4929" s="184"/>
      <c r="D4929" s="183" t="s">
        <v>17</v>
      </c>
      <c r="E4929" s="183" t="s">
        <v>18</v>
      </c>
      <c r="F4929" s="185">
        <v>45173</v>
      </c>
      <c r="G4929" s="183" t="s">
        <v>69</v>
      </c>
      <c r="H4929" s="186">
        <v>520000</v>
      </c>
      <c r="I4929" s="183" t="s">
        <v>19</v>
      </c>
      <c r="J4929" s="183">
        <v>5200</v>
      </c>
      <c r="K4929" s="184"/>
      <c r="L4929" s="183">
        <v>2023</v>
      </c>
      <c r="M4929" s="184"/>
      <c r="N4929" s="184"/>
      <c r="O4929" s="184"/>
    </row>
    <row r="4930" spans="1:15" s="176" customFormat="1" ht="15" x14ac:dyDescent="0.15">
      <c r="A4930" s="183" t="s">
        <v>20</v>
      </c>
      <c r="B4930" s="183" t="s">
        <v>68</v>
      </c>
      <c r="C4930" s="184"/>
      <c r="D4930" s="183" t="s">
        <v>17</v>
      </c>
      <c r="E4930" s="183" t="s">
        <v>18</v>
      </c>
      <c r="F4930" s="185">
        <v>45174</v>
      </c>
      <c r="G4930" s="183" t="s">
        <v>69</v>
      </c>
      <c r="H4930" s="186">
        <v>520000</v>
      </c>
      <c r="I4930" s="183" t="s">
        <v>19</v>
      </c>
      <c r="J4930" s="183">
        <v>5200</v>
      </c>
      <c r="K4930" s="184"/>
      <c r="L4930" s="183">
        <v>2023</v>
      </c>
      <c r="M4930" s="184"/>
      <c r="N4930" s="184"/>
      <c r="O4930" s="184"/>
    </row>
    <row r="4931" spans="1:15" s="176" customFormat="1" ht="15" x14ac:dyDescent="0.15">
      <c r="A4931" s="183" t="s">
        <v>20</v>
      </c>
      <c r="B4931" s="183" t="s">
        <v>68</v>
      </c>
      <c r="C4931" s="184"/>
      <c r="D4931" s="183" t="s">
        <v>17</v>
      </c>
      <c r="E4931" s="183" t="s">
        <v>18</v>
      </c>
      <c r="F4931" s="185">
        <v>45175</v>
      </c>
      <c r="G4931" s="183" t="s">
        <v>69</v>
      </c>
      <c r="H4931" s="186">
        <v>280000</v>
      </c>
      <c r="I4931" s="183" t="s">
        <v>19</v>
      </c>
      <c r="J4931" s="183">
        <v>2800</v>
      </c>
      <c r="K4931" s="184"/>
      <c r="L4931" s="183">
        <v>2023</v>
      </c>
      <c r="M4931" s="184"/>
      <c r="N4931" s="184"/>
      <c r="O4931" s="184"/>
    </row>
    <row r="4932" spans="1:15" s="176" customFormat="1" ht="15" x14ac:dyDescent="0.15">
      <c r="A4932" s="183" t="s">
        <v>20</v>
      </c>
      <c r="B4932" s="183" t="s">
        <v>68</v>
      </c>
      <c r="C4932" s="184"/>
      <c r="D4932" s="183" t="s">
        <v>17</v>
      </c>
      <c r="E4932" s="183" t="s">
        <v>18</v>
      </c>
      <c r="F4932" s="185">
        <v>45176</v>
      </c>
      <c r="G4932" s="183" t="s">
        <v>69</v>
      </c>
      <c r="H4932" s="186">
        <v>440000</v>
      </c>
      <c r="I4932" s="183" t="s">
        <v>19</v>
      </c>
      <c r="J4932" s="183">
        <v>4400</v>
      </c>
      <c r="K4932" s="184"/>
      <c r="L4932" s="183">
        <v>2023</v>
      </c>
      <c r="M4932" s="184"/>
      <c r="N4932" s="184"/>
      <c r="O4932" s="184"/>
    </row>
    <row r="4933" spans="1:15" s="176" customFormat="1" ht="15" x14ac:dyDescent="0.15">
      <c r="A4933" s="183" t="s">
        <v>20</v>
      </c>
      <c r="B4933" s="183" t="s">
        <v>68</v>
      </c>
      <c r="C4933" s="184"/>
      <c r="D4933" s="183" t="s">
        <v>17</v>
      </c>
      <c r="E4933" s="183" t="s">
        <v>18</v>
      </c>
      <c r="F4933" s="185">
        <v>45177</v>
      </c>
      <c r="G4933" s="183" t="s">
        <v>69</v>
      </c>
      <c r="H4933" s="186">
        <v>240000</v>
      </c>
      <c r="I4933" s="183" t="s">
        <v>19</v>
      </c>
      <c r="J4933" s="183">
        <v>2400</v>
      </c>
      <c r="K4933" s="184"/>
      <c r="L4933" s="183">
        <v>2023</v>
      </c>
      <c r="M4933" s="184"/>
      <c r="N4933" s="184"/>
      <c r="O4933" s="184"/>
    </row>
    <row r="4934" spans="1:15" s="176" customFormat="1" ht="15" x14ac:dyDescent="0.15">
      <c r="A4934" s="183" t="s">
        <v>20</v>
      </c>
      <c r="B4934" s="183" t="s">
        <v>68</v>
      </c>
      <c r="C4934" s="184"/>
      <c r="D4934" s="183" t="s">
        <v>17</v>
      </c>
      <c r="E4934" s="183" t="s">
        <v>18</v>
      </c>
      <c r="F4934" s="185">
        <v>45178</v>
      </c>
      <c r="G4934" s="183" t="s">
        <v>69</v>
      </c>
      <c r="H4934" s="186">
        <v>400000</v>
      </c>
      <c r="I4934" s="183" t="s">
        <v>19</v>
      </c>
      <c r="J4934" s="183">
        <v>4000</v>
      </c>
      <c r="K4934" s="184"/>
      <c r="L4934" s="183">
        <v>2023</v>
      </c>
      <c r="M4934" s="184"/>
      <c r="N4934" s="184"/>
      <c r="O4934" s="184"/>
    </row>
    <row r="4935" spans="1:15" s="176" customFormat="1" ht="15" x14ac:dyDescent="0.15">
      <c r="A4935" s="183" t="s">
        <v>20</v>
      </c>
      <c r="B4935" s="183" t="s">
        <v>68</v>
      </c>
      <c r="C4935" s="184"/>
      <c r="D4935" s="183" t="s">
        <v>17</v>
      </c>
      <c r="E4935" s="183" t="s">
        <v>18</v>
      </c>
      <c r="F4935" s="185">
        <v>45179</v>
      </c>
      <c r="G4935" s="183" t="s">
        <v>69</v>
      </c>
      <c r="H4935" s="186">
        <v>520000</v>
      </c>
      <c r="I4935" s="183" t="s">
        <v>19</v>
      </c>
      <c r="J4935" s="183">
        <v>5200</v>
      </c>
      <c r="K4935" s="184"/>
      <c r="L4935" s="183">
        <v>2023</v>
      </c>
      <c r="M4935" s="184"/>
      <c r="N4935" s="184"/>
      <c r="O4935" s="184"/>
    </row>
    <row r="4936" spans="1:15" s="176" customFormat="1" ht="15" x14ac:dyDescent="0.15">
      <c r="A4936" s="183" t="s">
        <v>20</v>
      </c>
      <c r="B4936" s="183" t="s">
        <v>68</v>
      </c>
      <c r="C4936" s="184"/>
      <c r="D4936" s="183" t="s">
        <v>17</v>
      </c>
      <c r="E4936" s="183" t="s">
        <v>18</v>
      </c>
      <c r="F4936" s="185">
        <v>45180</v>
      </c>
      <c r="G4936" s="183" t="s">
        <v>69</v>
      </c>
      <c r="H4936" s="186">
        <v>560000</v>
      </c>
      <c r="I4936" s="183" t="s">
        <v>19</v>
      </c>
      <c r="J4936" s="183">
        <v>5600</v>
      </c>
      <c r="K4936" s="184"/>
      <c r="L4936" s="183">
        <v>2023</v>
      </c>
      <c r="M4936" s="184"/>
      <c r="N4936" s="184"/>
      <c r="O4936" s="184"/>
    </row>
    <row r="4937" spans="1:15" s="176" customFormat="1" ht="15" x14ac:dyDescent="0.15">
      <c r="A4937" s="183" t="s">
        <v>20</v>
      </c>
      <c r="B4937" s="183" t="s">
        <v>68</v>
      </c>
      <c r="C4937" s="184"/>
      <c r="D4937" s="183" t="s">
        <v>17</v>
      </c>
      <c r="E4937" s="183" t="s">
        <v>18</v>
      </c>
      <c r="F4937" s="185">
        <v>45181</v>
      </c>
      <c r="G4937" s="183" t="s">
        <v>69</v>
      </c>
      <c r="H4937" s="186">
        <v>520000</v>
      </c>
      <c r="I4937" s="183" t="s">
        <v>19</v>
      </c>
      <c r="J4937" s="183">
        <v>5200</v>
      </c>
      <c r="K4937" s="184"/>
      <c r="L4937" s="183">
        <v>2023</v>
      </c>
      <c r="M4937" s="184"/>
      <c r="N4937" s="184"/>
      <c r="O4937" s="184"/>
    </row>
    <row r="4938" spans="1:15" s="176" customFormat="1" ht="15" x14ac:dyDescent="0.15">
      <c r="A4938" s="183" t="s">
        <v>20</v>
      </c>
      <c r="B4938" s="183" t="s">
        <v>68</v>
      </c>
      <c r="C4938" s="184"/>
      <c r="D4938" s="183" t="s">
        <v>17</v>
      </c>
      <c r="E4938" s="183" t="s">
        <v>18</v>
      </c>
      <c r="F4938" s="185">
        <v>45182</v>
      </c>
      <c r="G4938" s="183" t="s">
        <v>69</v>
      </c>
      <c r="H4938" s="186">
        <v>600000</v>
      </c>
      <c r="I4938" s="183" t="s">
        <v>19</v>
      </c>
      <c r="J4938" s="183">
        <v>6000</v>
      </c>
      <c r="K4938" s="184"/>
      <c r="L4938" s="183">
        <v>2023</v>
      </c>
      <c r="M4938" s="184"/>
      <c r="N4938" s="184"/>
      <c r="O4938" s="184"/>
    </row>
    <row r="4939" spans="1:15" s="176" customFormat="1" ht="15" x14ac:dyDescent="0.15">
      <c r="A4939" s="183" t="s">
        <v>20</v>
      </c>
      <c r="B4939" s="183" t="s">
        <v>68</v>
      </c>
      <c r="C4939" s="184"/>
      <c r="D4939" s="183" t="s">
        <v>17</v>
      </c>
      <c r="E4939" s="183" t="s">
        <v>18</v>
      </c>
      <c r="F4939" s="185">
        <v>45183</v>
      </c>
      <c r="G4939" s="183" t="s">
        <v>69</v>
      </c>
      <c r="H4939" s="186">
        <v>400000</v>
      </c>
      <c r="I4939" s="183" t="s">
        <v>19</v>
      </c>
      <c r="J4939" s="183">
        <v>4000</v>
      </c>
      <c r="K4939" s="184"/>
      <c r="L4939" s="183">
        <v>2023</v>
      </c>
      <c r="M4939" s="184"/>
      <c r="N4939" s="184"/>
      <c r="O4939" s="184"/>
    </row>
    <row r="4940" spans="1:15" s="176" customFormat="1" ht="15" x14ac:dyDescent="0.15">
      <c r="A4940" s="183" t="s">
        <v>20</v>
      </c>
      <c r="B4940" s="183" t="s">
        <v>68</v>
      </c>
      <c r="C4940" s="184"/>
      <c r="D4940" s="183" t="s">
        <v>17</v>
      </c>
      <c r="E4940" s="183" t="s">
        <v>18</v>
      </c>
      <c r="F4940" s="185">
        <v>45184</v>
      </c>
      <c r="G4940" s="183" t="s">
        <v>69</v>
      </c>
      <c r="H4940" s="186">
        <v>400000</v>
      </c>
      <c r="I4940" s="183" t="s">
        <v>19</v>
      </c>
      <c r="J4940" s="183">
        <v>4000</v>
      </c>
      <c r="K4940" s="184"/>
      <c r="L4940" s="183">
        <v>2023</v>
      </c>
      <c r="M4940" s="184"/>
      <c r="N4940" s="184"/>
      <c r="O4940" s="184"/>
    </row>
    <row r="4941" spans="1:15" s="176" customFormat="1" ht="15" x14ac:dyDescent="0.15">
      <c r="A4941" s="183" t="s">
        <v>20</v>
      </c>
      <c r="B4941" s="183" t="s">
        <v>68</v>
      </c>
      <c r="C4941" s="184"/>
      <c r="D4941" s="183" t="s">
        <v>17</v>
      </c>
      <c r="E4941" s="183" t="s">
        <v>18</v>
      </c>
      <c r="F4941" s="185">
        <v>45185</v>
      </c>
      <c r="G4941" s="183" t="s">
        <v>69</v>
      </c>
      <c r="H4941" s="186">
        <v>400000</v>
      </c>
      <c r="I4941" s="183" t="s">
        <v>19</v>
      </c>
      <c r="J4941" s="183">
        <v>4000</v>
      </c>
      <c r="K4941" s="184"/>
      <c r="L4941" s="183">
        <v>2023</v>
      </c>
      <c r="M4941" s="184"/>
      <c r="N4941" s="184"/>
      <c r="O4941" s="184"/>
    </row>
    <row r="4942" spans="1:15" s="176" customFormat="1" ht="15" x14ac:dyDescent="0.15">
      <c r="A4942" s="183" t="s">
        <v>20</v>
      </c>
      <c r="B4942" s="183" t="s">
        <v>68</v>
      </c>
      <c r="C4942" s="184"/>
      <c r="D4942" s="183" t="s">
        <v>17</v>
      </c>
      <c r="E4942" s="183" t="s">
        <v>18</v>
      </c>
      <c r="F4942" s="185">
        <v>45186</v>
      </c>
      <c r="G4942" s="183" t="s">
        <v>69</v>
      </c>
      <c r="H4942" s="186">
        <v>320000</v>
      </c>
      <c r="I4942" s="183" t="s">
        <v>19</v>
      </c>
      <c r="J4942" s="183">
        <v>3200</v>
      </c>
      <c r="K4942" s="184"/>
      <c r="L4942" s="183">
        <v>2023</v>
      </c>
      <c r="M4942" s="184"/>
      <c r="N4942" s="184"/>
      <c r="O4942" s="184"/>
    </row>
    <row r="4943" spans="1:15" s="176" customFormat="1" ht="15" x14ac:dyDescent="0.15">
      <c r="A4943" s="183" t="s">
        <v>20</v>
      </c>
      <c r="B4943" s="183" t="s">
        <v>68</v>
      </c>
      <c r="C4943" s="184"/>
      <c r="D4943" s="183" t="s">
        <v>17</v>
      </c>
      <c r="E4943" s="183" t="s">
        <v>18</v>
      </c>
      <c r="F4943" s="185">
        <v>45187</v>
      </c>
      <c r="G4943" s="183" t="s">
        <v>69</v>
      </c>
      <c r="H4943" s="186">
        <v>480000</v>
      </c>
      <c r="I4943" s="183" t="s">
        <v>19</v>
      </c>
      <c r="J4943" s="183">
        <v>4800</v>
      </c>
      <c r="K4943" s="184"/>
      <c r="L4943" s="183">
        <v>2023</v>
      </c>
      <c r="M4943" s="184"/>
      <c r="N4943" s="184"/>
      <c r="O4943" s="184"/>
    </row>
    <row r="4944" spans="1:15" s="176" customFormat="1" ht="15" x14ac:dyDescent="0.15">
      <c r="A4944" s="183" t="s">
        <v>20</v>
      </c>
      <c r="B4944" s="183" t="s">
        <v>68</v>
      </c>
      <c r="C4944" s="184"/>
      <c r="D4944" s="183" t="s">
        <v>17</v>
      </c>
      <c r="E4944" s="183" t="s">
        <v>18</v>
      </c>
      <c r="F4944" s="185">
        <v>45188</v>
      </c>
      <c r="G4944" s="183" t="s">
        <v>69</v>
      </c>
      <c r="H4944" s="186">
        <v>160000</v>
      </c>
      <c r="I4944" s="183" t="s">
        <v>19</v>
      </c>
      <c r="J4944" s="183">
        <v>1600</v>
      </c>
      <c r="K4944" s="184"/>
      <c r="L4944" s="183">
        <v>2023</v>
      </c>
      <c r="M4944" s="184"/>
      <c r="N4944" s="184"/>
      <c r="O4944" s="184"/>
    </row>
    <row r="4945" spans="1:15" s="176" customFormat="1" ht="15" x14ac:dyDescent="0.15">
      <c r="A4945" s="183" t="s">
        <v>20</v>
      </c>
      <c r="B4945" s="183" t="s">
        <v>68</v>
      </c>
      <c r="C4945" s="184"/>
      <c r="D4945" s="183" t="s">
        <v>17</v>
      </c>
      <c r="E4945" s="183" t="s">
        <v>18</v>
      </c>
      <c r="F4945" s="185">
        <v>45189</v>
      </c>
      <c r="G4945" s="183" t="s">
        <v>69</v>
      </c>
      <c r="H4945" s="186">
        <v>320000</v>
      </c>
      <c r="I4945" s="183" t="s">
        <v>19</v>
      </c>
      <c r="J4945" s="183">
        <v>3200</v>
      </c>
      <c r="K4945" s="184"/>
      <c r="L4945" s="183">
        <v>2023</v>
      </c>
      <c r="M4945" s="184"/>
      <c r="N4945" s="184"/>
      <c r="O4945" s="184"/>
    </row>
    <row r="4946" spans="1:15" s="176" customFormat="1" ht="15" x14ac:dyDescent="0.15">
      <c r="A4946" s="183" t="s">
        <v>20</v>
      </c>
      <c r="B4946" s="183" t="s">
        <v>68</v>
      </c>
      <c r="C4946" s="184"/>
      <c r="D4946" s="183" t="s">
        <v>17</v>
      </c>
      <c r="E4946" s="183" t="s">
        <v>18</v>
      </c>
      <c r="F4946" s="185">
        <v>45190</v>
      </c>
      <c r="G4946" s="183" t="s">
        <v>69</v>
      </c>
      <c r="H4946" s="186">
        <v>200000</v>
      </c>
      <c r="I4946" s="183" t="s">
        <v>19</v>
      </c>
      <c r="J4946" s="183">
        <v>2000</v>
      </c>
      <c r="K4946" s="184"/>
      <c r="L4946" s="183">
        <v>2023</v>
      </c>
      <c r="M4946" s="184"/>
      <c r="N4946" s="184"/>
      <c r="O4946" s="184"/>
    </row>
    <row r="4947" spans="1:15" s="176" customFormat="1" ht="15" x14ac:dyDescent="0.15">
      <c r="A4947" s="183" t="s">
        <v>20</v>
      </c>
      <c r="B4947" s="183" t="s">
        <v>68</v>
      </c>
      <c r="C4947" s="184"/>
      <c r="D4947" s="183" t="s">
        <v>17</v>
      </c>
      <c r="E4947" s="183" t="s">
        <v>28</v>
      </c>
      <c r="F4947" s="185">
        <v>45113</v>
      </c>
      <c r="G4947" s="183" t="s">
        <v>69</v>
      </c>
      <c r="H4947" s="186">
        <v>350000</v>
      </c>
      <c r="I4947" s="183" t="s">
        <v>19</v>
      </c>
      <c r="J4947" s="183">
        <v>3520</v>
      </c>
      <c r="K4947" s="184"/>
      <c r="L4947" s="183">
        <v>2023</v>
      </c>
      <c r="M4947" s="184"/>
      <c r="N4947" s="184"/>
      <c r="O4947" s="184"/>
    </row>
    <row r="4948" spans="1:15" s="176" customFormat="1" ht="15" x14ac:dyDescent="0.15">
      <c r="A4948" s="183" t="s">
        <v>20</v>
      </c>
      <c r="B4948" s="183" t="s">
        <v>68</v>
      </c>
      <c r="C4948" s="184"/>
      <c r="D4948" s="183" t="s">
        <v>17</v>
      </c>
      <c r="E4948" s="183" t="s">
        <v>28</v>
      </c>
      <c r="F4948" s="185">
        <v>45114</v>
      </c>
      <c r="G4948" s="183" t="s">
        <v>69</v>
      </c>
      <c r="H4948" s="186">
        <v>530000</v>
      </c>
      <c r="I4948" s="183" t="s">
        <v>19</v>
      </c>
      <c r="J4948" s="183">
        <v>5280</v>
      </c>
      <c r="K4948" s="184"/>
      <c r="L4948" s="183">
        <v>2023</v>
      </c>
      <c r="M4948" s="184"/>
      <c r="N4948" s="184"/>
      <c r="O4948" s="184"/>
    </row>
    <row r="4949" spans="1:15" s="176" customFormat="1" ht="15" x14ac:dyDescent="0.15">
      <c r="A4949" s="183" t="s">
        <v>20</v>
      </c>
      <c r="B4949" s="183" t="s">
        <v>68</v>
      </c>
      <c r="C4949" s="184"/>
      <c r="D4949" s="183" t="s">
        <v>17</v>
      </c>
      <c r="E4949" s="183" t="s">
        <v>28</v>
      </c>
      <c r="F4949" s="185">
        <v>45115</v>
      </c>
      <c r="G4949" s="183" t="s">
        <v>69</v>
      </c>
      <c r="H4949" s="186">
        <v>620000</v>
      </c>
      <c r="I4949" s="183" t="s">
        <v>19</v>
      </c>
      <c r="J4949" s="183">
        <v>6160</v>
      </c>
      <c r="K4949" s="184"/>
      <c r="L4949" s="183">
        <v>2023</v>
      </c>
      <c r="M4949" s="184"/>
      <c r="N4949" s="184"/>
      <c r="O4949" s="184"/>
    </row>
    <row r="4950" spans="1:15" s="176" customFormat="1" ht="15" x14ac:dyDescent="0.15">
      <c r="A4950" s="183" t="s">
        <v>20</v>
      </c>
      <c r="B4950" s="183" t="s">
        <v>68</v>
      </c>
      <c r="C4950" s="184"/>
      <c r="D4950" s="183" t="s">
        <v>17</v>
      </c>
      <c r="E4950" s="183" t="s">
        <v>28</v>
      </c>
      <c r="F4950" s="185">
        <v>45116</v>
      </c>
      <c r="G4950" s="183" t="s">
        <v>69</v>
      </c>
      <c r="H4950" s="186">
        <v>350000</v>
      </c>
      <c r="I4950" s="183" t="s">
        <v>19</v>
      </c>
      <c r="J4950" s="183">
        <v>3520</v>
      </c>
      <c r="K4950" s="184"/>
      <c r="L4950" s="183">
        <v>2023</v>
      </c>
      <c r="M4950" s="184"/>
      <c r="N4950" s="184"/>
      <c r="O4950" s="184"/>
    </row>
    <row r="4951" spans="1:15" s="176" customFormat="1" ht="15" x14ac:dyDescent="0.15">
      <c r="A4951" s="183" t="s">
        <v>20</v>
      </c>
      <c r="B4951" s="183" t="s">
        <v>68</v>
      </c>
      <c r="C4951" s="184"/>
      <c r="D4951" s="183" t="s">
        <v>17</v>
      </c>
      <c r="E4951" s="183" t="s">
        <v>28</v>
      </c>
      <c r="F4951" s="185">
        <v>45117</v>
      </c>
      <c r="G4951" s="183" t="s">
        <v>69</v>
      </c>
      <c r="H4951" s="186">
        <v>440000</v>
      </c>
      <c r="I4951" s="183" t="s">
        <v>19</v>
      </c>
      <c r="J4951" s="183">
        <v>4400</v>
      </c>
      <c r="K4951" s="184"/>
      <c r="L4951" s="183">
        <v>2023</v>
      </c>
      <c r="M4951" s="184"/>
      <c r="N4951" s="184"/>
      <c r="O4951" s="184"/>
    </row>
    <row r="4952" spans="1:15" s="176" customFormat="1" ht="15" x14ac:dyDescent="0.15">
      <c r="A4952" s="183" t="s">
        <v>20</v>
      </c>
      <c r="B4952" s="183" t="s">
        <v>68</v>
      </c>
      <c r="C4952" s="184"/>
      <c r="D4952" s="183" t="s">
        <v>17</v>
      </c>
      <c r="E4952" s="183" t="s">
        <v>28</v>
      </c>
      <c r="F4952" s="185">
        <v>45118</v>
      </c>
      <c r="G4952" s="183" t="s">
        <v>69</v>
      </c>
      <c r="H4952" s="186">
        <v>530000</v>
      </c>
      <c r="I4952" s="183" t="s">
        <v>19</v>
      </c>
      <c r="J4952" s="183">
        <v>5280</v>
      </c>
      <c r="K4952" s="184"/>
      <c r="L4952" s="183">
        <v>2023</v>
      </c>
      <c r="M4952" s="184"/>
      <c r="N4952" s="184"/>
      <c r="O4952" s="184"/>
    </row>
    <row r="4953" spans="1:15" s="176" customFormat="1" ht="15" x14ac:dyDescent="0.15">
      <c r="A4953" s="183" t="s">
        <v>20</v>
      </c>
      <c r="B4953" s="183" t="s">
        <v>68</v>
      </c>
      <c r="C4953" s="184"/>
      <c r="D4953" s="183" t="s">
        <v>17</v>
      </c>
      <c r="E4953" s="183" t="s">
        <v>28</v>
      </c>
      <c r="F4953" s="185">
        <v>45119</v>
      </c>
      <c r="G4953" s="183" t="s">
        <v>69</v>
      </c>
      <c r="H4953" s="186">
        <v>440000</v>
      </c>
      <c r="I4953" s="183" t="s">
        <v>19</v>
      </c>
      <c r="J4953" s="183">
        <v>4400</v>
      </c>
      <c r="K4953" s="184"/>
      <c r="L4953" s="183">
        <v>2023</v>
      </c>
      <c r="M4953" s="184"/>
      <c r="N4953" s="184"/>
      <c r="O4953" s="184"/>
    </row>
    <row r="4954" spans="1:15" s="176" customFormat="1" ht="15" x14ac:dyDescent="0.15">
      <c r="A4954" s="183" t="s">
        <v>20</v>
      </c>
      <c r="B4954" s="183" t="s">
        <v>68</v>
      </c>
      <c r="C4954" s="184"/>
      <c r="D4954" s="183" t="s">
        <v>17</v>
      </c>
      <c r="E4954" s="183" t="s">
        <v>28</v>
      </c>
      <c r="F4954" s="185">
        <v>45120</v>
      </c>
      <c r="G4954" s="183" t="s">
        <v>69</v>
      </c>
      <c r="H4954" s="186">
        <v>530000</v>
      </c>
      <c r="I4954" s="183" t="s">
        <v>19</v>
      </c>
      <c r="J4954" s="183">
        <v>5280</v>
      </c>
      <c r="K4954" s="184"/>
      <c r="L4954" s="183">
        <v>2023</v>
      </c>
      <c r="M4954" s="184"/>
      <c r="N4954" s="184"/>
      <c r="O4954" s="184"/>
    </row>
    <row r="4955" spans="1:15" s="176" customFormat="1" ht="15" x14ac:dyDescent="0.15">
      <c r="A4955" s="183" t="s">
        <v>20</v>
      </c>
      <c r="B4955" s="183" t="s">
        <v>68</v>
      </c>
      <c r="C4955" s="184"/>
      <c r="D4955" s="183" t="s">
        <v>17</v>
      </c>
      <c r="E4955" s="183" t="s">
        <v>28</v>
      </c>
      <c r="F4955" s="185">
        <v>45121</v>
      </c>
      <c r="G4955" s="183" t="s">
        <v>69</v>
      </c>
      <c r="H4955" s="186">
        <v>260000</v>
      </c>
      <c r="I4955" s="183" t="s">
        <v>19</v>
      </c>
      <c r="J4955" s="183">
        <v>2640</v>
      </c>
      <c r="K4955" s="184"/>
      <c r="L4955" s="183">
        <v>2023</v>
      </c>
      <c r="M4955" s="184"/>
      <c r="N4955" s="184"/>
      <c r="O4955" s="184"/>
    </row>
    <row r="4956" spans="1:15" s="176" customFormat="1" ht="15" x14ac:dyDescent="0.15">
      <c r="A4956" s="183" t="s">
        <v>20</v>
      </c>
      <c r="B4956" s="183" t="s">
        <v>68</v>
      </c>
      <c r="C4956" s="184"/>
      <c r="D4956" s="183" t="s">
        <v>17</v>
      </c>
      <c r="E4956" s="183" t="s">
        <v>28</v>
      </c>
      <c r="F4956" s="185">
        <v>45122</v>
      </c>
      <c r="G4956" s="183" t="s">
        <v>69</v>
      </c>
      <c r="H4956" s="186">
        <v>260000</v>
      </c>
      <c r="I4956" s="183" t="s">
        <v>19</v>
      </c>
      <c r="J4956" s="183">
        <v>2640</v>
      </c>
      <c r="K4956" s="184"/>
      <c r="L4956" s="183">
        <v>2023</v>
      </c>
      <c r="M4956" s="184"/>
      <c r="N4956" s="184"/>
      <c r="O4956" s="184"/>
    </row>
    <row r="4957" spans="1:15" s="176" customFormat="1" ht="15" x14ac:dyDescent="0.15">
      <c r="A4957" s="183" t="s">
        <v>20</v>
      </c>
      <c r="B4957" s="183" t="s">
        <v>68</v>
      </c>
      <c r="C4957" s="184"/>
      <c r="D4957" s="183" t="s">
        <v>17</v>
      </c>
      <c r="E4957" s="183" t="s">
        <v>28</v>
      </c>
      <c r="F4957" s="185">
        <v>45123</v>
      </c>
      <c r="G4957" s="183" t="s">
        <v>69</v>
      </c>
      <c r="H4957" s="186">
        <v>180000</v>
      </c>
      <c r="I4957" s="183" t="s">
        <v>19</v>
      </c>
      <c r="J4957" s="183">
        <v>1760</v>
      </c>
      <c r="K4957" s="184"/>
      <c r="L4957" s="183">
        <v>2023</v>
      </c>
      <c r="M4957" s="184"/>
      <c r="N4957" s="184"/>
      <c r="O4957" s="184"/>
    </row>
    <row r="4958" spans="1:15" s="176" customFormat="1" ht="15" x14ac:dyDescent="0.15">
      <c r="A4958" s="183" t="s">
        <v>20</v>
      </c>
      <c r="B4958" s="183" t="s">
        <v>68</v>
      </c>
      <c r="C4958" s="184"/>
      <c r="D4958" s="183" t="s">
        <v>17</v>
      </c>
      <c r="E4958" s="183" t="s">
        <v>28</v>
      </c>
      <c r="F4958" s="185">
        <v>45124</v>
      </c>
      <c r="G4958" s="183" t="s">
        <v>69</v>
      </c>
      <c r="H4958" s="186">
        <v>530000</v>
      </c>
      <c r="I4958" s="183" t="s">
        <v>19</v>
      </c>
      <c r="J4958" s="183">
        <v>5280</v>
      </c>
      <c r="K4958" s="184"/>
      <c r="L4958" s="183">
        <v>2023</v>
      </c>
      <c r="M4958" s="184"/>
      <c r="N4958" s="184"/>
      <c r="O4958" s="184"/>
    </row>
    <row r="4959" spans="1:15" s="176" customFormat="1" ht="15" x14ac:dyDescent="0.15">
      <c r="A4959" s="183" t="s">
        <v>20</v>
      </c>
      <c r="B4959" s="183" t="s">
        <v>68</v>
      </c>
      <c r="C4959" s="184"/>
      <c r="D4959" s="183" t="s">
        <v>17</v>
      </c>
      <c r="E4959" s="183" t="s">
        <v>28</v>
      </c>
      <c r="F4959" s="185">
        <v>45125</v>
      </c>
      <c r="G4959" s="183" t="s">
        <v>69</v>
      </c>
      <c r="H4959" s="186">
        <v>530000</v>
      </c>
      <c r="I4959" s="183" t="s">
        <v>19</v>
      </c>
      <c r="J4959" s="183">
        <v>5280</v>
      </c>
      <c r="K4959" s="184"/>
      <c r="L4959" s="183">
        <v>2023</v>
      </c>
      <c r="M4959" s="184"/>
      <c r="N4959" s="184"/>
      <c r="O4959" s="184"/>
    </row>
    <row r="4960" spans="1:15" s="176" customFormat="1" ht="15" x14ac:dyDescent="0.15">
      <c r="A4960" s="183" t="s">
        <v>20</v>
      </c>
      <c r="B4960" s="183" t="s">
        <v>68</v>
      </c>
      <c r="C4960" s="184"/>
      <c r="D4960" s="183" t="s">
        <v>17</v>
      </c>
      <c r="E4960" s="183" t="s">
        <v>28</v>
      </c>
      <c r="F4960" s="185">
        <v>45126</v>
      </c>
      <c r="G4960" s="183" t="s">
        <v>69</v>
      </c>
      <c r="H4960" s="186">
        <v>440000</v>
      </c>
      <c r="I4960" s="183" t="s">
        <v>19</v>
      </c>
      <c r="J4960" s="183">
        <v>4400</v>
      </c>
      <c r="K4960" s="184"/>
      <c r="L4960" s="183">
        <v>2023</v>
      </c>
      <c r="M4960" s="184"/>
      <c r="N4960" s="184"/>
      <c r="O4960" s="184"/>
    </row>
    <row r="4961" spans="1:15" s="176" customFormat="1" ht="15" x14ac:dyDescent="0.15">
      <c r="A4961" s="183" t="s">
        <v>20</v>
      </c>
      <c r="B4961" s="183" t="s">
        <v>68</v>
      </c>
      <c r="C4961" s="184"/>
      <c r="D4961" s="183" t="s">
        <v>17</v>
      </c>
      <c r="E4961" s="183" t="s">
        <v>28</v>
      </c>
      <c r="F4961" s="185">
        <v>45127</v>
      </c>
      <c r="G4961" s="183" t="s">
        <v>69</v>
      </c>
      <c r="H4961" s="186">
        <v>440000</v>
      </c>
      <c r="I4961" s="183" t="s">
        <v>19</v>
      </c>
      <c r="J4961" s="183">
        <v>4400</v>
      </c>
      <c r="K4961" s="184"/>
      <c r="L4961" s="183">
        <v>2023</v>
      </c>
      <c r="M4961" s="184"/>
      <c r="N4961" s="184"/>
      <c r="O4961" s="184"/>
    </row>
    <row r="4962" spans="1:15" s="176" customFormat="1" ht="15" x14ac:dyDescent="0.15">
      <c r="A4962" s="183" t="s">
        <v>20</v>
      </c>
      <c r="B4962" s="183" t="s">
        <v>68</v>
      </c>
      <c r="C4962" s="184"/>
      <c r="D4962" s="183" t="s">
        <v>17</v>
      </c>
      <c r="E4962" s="183" t="s">
        <v>28</v>
      </c>
      <c r="F4962" s="185">
        <v>45128</v>
      </c>
      <c r="G4962" s="183" t="s">
        <v>69</v>
      </c>
      <c r="H4962" s="186">
        <v>700000</v>
      </c>
      <c r="I4962" s="183" t="s">
        <v>19</v>
      </c>
      <c r="J4962" s="183">
        <v>7040</v>
      </c>
      <c r="K4962" s="184"/>
      <c r="L4962" s="183">
        <v>2023</v>
      </c>
      <c r="M4962" s="184"/>
      <c r="N4962" s="184"/>
      <c r="O4962" s="184"/>
    </row>
    <row r="4963" spans="1:15" s="176" customFormat="1" ht="15" x14ac:dyDescent="0.15">
      <c r="A4963" s="183" t="s">
        <v>20</v>
      </c>
      <c r="B4963" s="183" t="s">
        <v>68</v>
      </c>
      <c r="C4963" s="184"/>
      <c r="D4963" s="183" t="s">
        <v>17</v>
      </c>
      <c r="E4963" s="183" t="s">
        <v>28</v>
      </c>
      <c r="F4963" s="185">
        <v>45129</v>
      </c>
      <c r="G4963" s="183" t="s">
        <v>69</v>
      </c>
      <c r="H4963" s="186">
        <v>350000</v>
      </c>
      <c r="I4963" s="183" t="s">
        <v>19</v>
      </c>
      <c r="J4963" s="183">
        <v>3520</v>
      </c>
      <c r="K4963" s="184"/>
      <c r="L4963" s="183">
        <v>2023</v>
      </c>
      <c r="M4963" s="184"/>
      <c r="N4963" s="184"/>
      <c r="O4963" s="184"/>
    </row>
    <row r="4964" spans="1:15" s="176" customFormat="1" ht="15" x14ac:dyDescent="0.15">
      <c r="A4964" s="183" t="s">
        <v>20</v>
      </c>
      <c r="B4964" s="183" t="s">
        <v>68</v>
      </c>
      <c r="C4964" s="184"/>
      <c r="D4964" s="183" t="s">
        <v>17</v>
      </c>
      <c r="E4964" s="183" t="s">
        <v>28</v>
      </c>
      <c r="F4964" s="185">
        <v>45130</v>
      </c>
      <c r="G4964" s="183" t="s">
        <v>69</v>
      </c>
      <c r="H4964" s="186">
        <v>260000</v>
      </c>
      <c r="I4964" s="183" t="s">
        <v>19</v>
      </c>
      <c r="J4964" s="183">
        <v>2640</v>
      </c>
      <c r="K4964" s="184"/>
      <c r="L4964" s="183">
        <v>2023</v>
      </c>
      <c r="M4964" s="184"/>
      <c r="N4964" s="184"/>
      <c r="O4964" s="184"/>
    </row>
    <row r="4965" spans="1:15" s="176" customFormat="1" ht="15" x14ac:dyDescent="0.15">
      <c r="A4965" s="183" t="s">
        <v>20</v>
      </c>
      <c r="B4965" s="183" t="s">
        <v>68</v>
      </c>
      <c r="C4965" s="184"/>
      <c r="D4965" s="183" t="s">
        <v>17</v>
      </c>
      <c r="E4965" s="183" t="s">
        <v>28</v>
      </c>
      <c r="F4965" s="185">
        <v>45131</v>
      </c>
      <c r="G4965" s="183" t="s">
        <v>69</v>
      </c>
      <c r="H4965" s="186">
        <v>350000</v>
      </c>
      <c r="I4965" s="183" t="s">
        <v>19</v>
      </c>
      <c r="J4965" s="183">
        <v>3520</v>
      </c>
      <c r="K4965" s="184"/>
      <c r="L4965" s="183">
        <v>2023</v>
      </c>
      <c r="M4965" s="184"/>
      <c r="N4965" s="184"/>
      <c r="O4965" s="184"/>
    </row>
    <row r="4966" spans="1:15" s="176" customFormat="1" ht="15" x14ac:dyDescent="0.15">
      <c r="A4966" s="183" t="s">
        <v>20</v>
      </c>
      <c r="B4966" s="183" t="s">
        <v>68</v>
      </c>
      <c r="C4966" s="184"/>
      <c r="D4966" s="183" t="s">
        <v>17</v>
      </c>
      <c r="E4966" s="183" t="s">
        <v>28</v>
      </c>
      <c r="F4966" s="185">
        <v>45132</v>
      </c>
      <c r="G4966" s="183" t="s">
        <v>69</v>
      </c>
      <c r="H4966" s="186">
        <v>350000</v>
      </c>
      <c r="I4966" s="183" t="s">
        <v>19</v>
      </c>
      <c r="J4966" s="183">
        <v>3520</v>
      </c>
      <c r="K4966" s="184"/>
      <c r="L4966" s="183">
        <v>2023</v>
      </c>
      <c r="M4966" s="184"/>
      <c r="N4966" s="184"/>
      <c r="O4966" s="184"/>
    </row>
    <row r="4967" spans="1:15" s="176" customFormat="1" ht="15" x14ac:dyDescent="0.15">
      <c r="A4967" s="183" t="s">
        <v>20</v>
      </c>
      <c r="B4967" s="183" t="s">
        <v>68</v>
      </c>
      <c r="C4967" s="184"/>
      <c r="D4967" s="183" t="s">
        <v>17</v>
      </c>
      <c r="E4967" s="183" t="s">
        <v>28</v>
      </c>
      <c r="F4967" s="185">
        <v>45133</v>
      </c>
      <c r="G4967" s="183" t="s">
        <v>69</v>
      </c>
      <c r="H4967" s="186">
        <v>180000</v>
      </c>
      <c r="I4967" s="183" t="s">
        <v>19</v>
      </c>
      <c r="J4967" s="183">
        <v>1760</v>
      </c>
      <c r="K4967" s="184"/>
      <c r="L4967" s="183">
        <v>2023</v>
      </c>
      <c r="M4967" s="184"/>
      <c r="N4967" s="184"/>
      <c r="O4967" s="184"/>
    </row>
    <row r="4968" spans="1:15" s="176" customFormat="1" ht="15" x14ac:dyDescent="0.15">
      <c r="A4968" s="183" t="s">
        <v>20</v>
      </c>
      <c r="B4968" s="183" t="s">
        <v>68</v>
      </c>
      <c r="C4968" s="184"/>
      <c r="D4968" s="183" t="s">
        <v>17</v>
      </c>
      <c r="E4968" s="183" t="s">
        <v>28</v>
      </c>
      <c r="F4968" s="185">
        <v>45135</v>
      </c>
      <c r="G4968" s="183" t="s">
        <v>69</v>
      </c>
      <c r="H4968" s="186">
        <v>260000</v>
      </c>
      <c r="I4968" s="183" t="s">
        <v>19</v>
      </c>
      <c r="J4968" s="183">
        <v>2640</v>
      </c>
      <c r="K4968" s="184"/>
      <c r="L4968" s="183">
        <v>2023</v>
      </c>
      <c r="M4968" s="184"/>
      <c r="N4968" s="184"/>
      <c r="O4968" s="184"/>
    </row>
    <row r="4969" spans="1:15" s="176" customFormat="1" ht="15" x14ac:dyDescent="0.15">
      <c r="A4969" s="183" t="s">
        <v>20</v>
      </c>
      <c r="B4969" s="183" t="s">
        <v>68</v>
      </c>
      <c r="C4969" s="184"/>
      <c r="D4969" s="183" t="s">
        <v>17</v>
      </c>
      <c r="E4969" s="183" t="s">
        <v>28</v>
      </c>
      <c r="F4969" s="185">
        <v>45136</v>
      </c>
      <c r="G4969" s="183" t="s">
        <v>69</v>
      </c>
      <c r="H4969" s="186">
        <v>90000</v>
      </c>
      <c r="I4969" s="183" t="s">
        <v>19</v>
      </c>
      <c r="J4969" s="183">
        <v>880</v>
      </c>
      <c r="K4969" s="184"/>
      <c r="L4969" s="183">
        <v>2023</v>
      </c>
      <c r="M4969" s="184"/>
      <c r="N4969" s="184"/>
      <c r="O4969" s="184"/>
    </row>
    <row r="4970" spans="1:15" s="176" customFormat="1" ht="15" x14ac:dyDescent="0.15">
      <c r="A4970" s="183" t="s">
        <v>20</v>
      </c>
      <c r="B4970" s="183" t="s">
        <v>68</v>
      </c>
      <c r="C4970" s="184"/>
      <c r="D4970" s="183" t="s">
        <v>17</v>
      </c>
      <c r="E4970" s="183" t="s">
        <v>28</v>
      </c>
      <c r="F4970" s="185">
        <v>45137</v>
      </c>
      <c r="G4970" s="183" t="s">
        <v>69</v>
      </c>
      <c r="H4970" s="186">
        <v>260000</v>
      </c>
      <c r="I4970" s="183" t="s">
        <v>19</v>
      </c>
      <c r="J4970" s="183">
        <v>2640</v>
      </c>
      <c r="K4970" s="184"/>
      <c r="L4970" s="183">
        <v>2023</v>
      </c>
      <c r="M4970" s="184"/>
      <c r="N4970" s="184"/>
      <c r="O4970" s="184"/>
    </row>
    <row r="4971" spans="1:15" s="176" customFormat="1" ht="15" x14ac:dyDescent="0.15">
      <c r="A4971" s="183" t="s">
        <v>20</v>
      </c>
      <c r="B4971" s="183" t="s">
        <v>68</v>
      </c>
      <c r="C4971" s="184"/>
      <c r="D4971" s="183" t="s">
        <v>17</v>
      </c>
      <c r="E4971" s="183" t="s">
        <v>28</v>
      </c>
      <c r="F4971" s="185">
        <v>45138</v>
      </c>
      <c r="G4971" s="183" t="s">
        <v>69</v>
      </c>
      <c r="H4971" s="186">
        <v>180000</v>
      </c>
      <c r="I4971" s="183" t="s">
        <v>19</v>
      </c>
      <c r="J4971" s="183">
        <v>1760</v>
      </c>
      <c r="K4971" s="184"/>
      <c r="L4971" s="183">
        <v>2023</v>
      </c>
      <c r="M4971" s="184"/>
      <c r="N4971" s="184"/>
      <c r="O4971" s="184"/>
    </row>
    <row r="4972" spans="1:15" s="176" customFormat="1" ht="15" x14ac:dyDescent="0.15">
      <c r="A4972" s="183" t="s">
        <v>20</v>
      </c>
      <c r="B4972" s="183" t="s">
        <v>68</v>
      </c>
      <c r="C4972" s="184"/>
      <c r="D4972" s="183" t="s">
        <v>17</v>
      </c>
      <c r="E4972" s="183" t="s">
        <v>28</v>
      </c>
      <c r="F4972" s="185">
        <v>45139</v>
      </c>
      <c r="G4972" s="183" t="s">
        <v>69</v>
      </c>
      <c r="H4972" s="186">
        <v>440000</v>
      </c>
      <c r="I4972" s="183" t="s">
        <v>19</v>
      </c>
      <c r="J4972" s="183">
        <v>4400</v>
      </c>
      <c r="K4972" s="184"/>
      <c r="L4972" s="183">
        <v>2023</v>
      </c>
      <c r="M4972" s="184"/>
      <c r="N4972" s="184"/>
      <c r="O4972" s="184"/>
    </row>
    <row r="4973" spans="1:15" s="176" customFormat="1" ht="15" x14ac:dyDescent="0.15">
      <c r="A4973" s="183" t="s">
        <v>20</v>
      </c>
      <c r="B4973" s="183" t="s">
        <v>68</v>
      </c>
      <c r="C4973" s="184"/>
      <c r="D4973" s="183" t="s">
        <v>17</v>
      </c>
      <c r="E4973" s="183" t="s">
        <v>28</v>
      </c>
      <c r="F4973" s="185">
        <v>45140</v>
      </c>
      <c r="G4973" s="183" t="s">
        <v>69</v>
      </c>
      <c r="H4973" s="186">
        <v>440000</v>
      </c>
      <c r="I4973" s="183" t="s">
        <v>19</v>
      </c>
      <c r="J4973" s="183">
        <v>4400</v>
      </c>
      <c r="K4973" s="184"/>
      <c r="L4973" s="183">
        <v>2023</v>
      </c>
      <c r="M4973" s="184"/>
      <c r="N4973" s="184"/>
      <c r="O4973" s="184"/>
    </row>
    <row r="4974" spans="1:15" s="176" customFormat="1" ht="15" x14ac:dyDescent="0.15">
      <c r="A4974" s="183" t="s">
        <v>20</v>
      </c>
      <c r="B4974" s="183" t="s">
        <v>68</v>
      </c>
      <c r="C4974" s="184"/>
      <c r="D4974" s="183" t="s">
        <v>17</v>
      </c>
      <c r="E4974" s="183" t="s">
        <v>28</v>
      </c>
      <c r="F4974" s="185">
        <v>45141</v>
      </c>
      <c r="G4974" s="183" t="s">
        <v>69</v>
      </c>
      <c r="H4974" s="186">
        <v>350000</v>
      </c>
      <c r="I4974" s="183" t="s">
        <v>19</v>
      </c>
      <c r="J4974" s="183">
        <v>3520</v>
      </c>
      <c r="K4974" s="184"/>
      <c r="L4974" s="183">
        <v>2023</v>
      </c>
      <c r="M4974" s="184"/>
      <c r="N4974" s="184"/>
      <c r="O4974" s="184"/>
    </row>
    <row r="4975" spans="1:15" s="176" customFormat="1" ht="15" x14ac:dyDescent="0.15">
      <c r="A4975" s="183" t="s">
        <v>20</v>
      </c>
      <c r="B4975" s="183" t="s">
        <v>68</v>
      </c>
      <c r="C4975" s="184"/>
      <c r="D4975" s="183" t="s">
        <v>17</v>
      </c>
      <c r="E4975" s="183" t="s">
        <v>28</v>
      </c>
      <c r="F4975" s="185">
        <v>45142</v>
      </c>
      <c r="G4975" s="183" t="s">
        <v>69</v>
      </c>
      <c r="H4975" s="186">
        <v>350000</v>
      </c>
      <c r="I4975" s="183" t="s">
        <v>19</v>
      </c>
      <c r="J4975" s="183">
        <v>3520</v>
      </c>
      <c r="K4975" s="184"/>
      <c r="L4975" s="183">
        <v>2023</v>
      </c>
      <c r="M4975" s="184"/>
      <c r="N4975" s="184"/>
      <c r="O4975" s="184"/>
    </row>
    <row r="4976" spans="1:15" s="176" customFormat="1" ht="15" x14ac:dyDescent="0.15">
      <c r="A4976" s="183" t="s">
        <v>20</v>
      </c>
      <c r="B4976" s="183" t="s">
        <v>68</v>
      </c>
      <c r="C4976" s="184"/>
      <c r="D4976" s="183" t="s">
        <v>17</v>
      </c>
      <c r="E4976" s="183" t="s">
        <v>28</v>
      </c>
      <c r="F4976" s="185">
        <v>45143</v>
      </c>
      <c r="G4976" s="183" t="s">
        <v>69</v>
      </c>
      <c r="H4976" s="186">
        <v>260000</v>
      </c>
      <c r="I4976" s="183" t="s">
        <v>19</v>
      </c>
      <c r="J4976" s="183">
        <v>2640</v>
      </c>
      <c r="K4976" s="184"/>
      <c r="L4976" s="183">
        <v>2023</v>
      </c>
      <c r="M4976" s="184"/>
      <c r="N4976" s="184"/>
      <c r="O4976" s="184"/>
    </row>
    <row r="4977" spans="1:15" s="176" customFormat="1" ht="15" x14ac:dyDescent="0.15">
      <c r="A4977" s="183" t="s">
        <v>20</v>
      </c>
      <c r="B4977" s="183" t="s">
        <v>68</v>
      </c>
      <c r="C4977" s="184"/>
      <c r="D4977" s="183" t="s">
        <v>17</v>
      </c>
      <c r="E4977" s="183" t="s">
        <v>28</v>
      </c>
      <c r="F4977" s="185">
        <v>45145</v>
      </c>
      <c r="G4977" s="183" t="s">
        <v>69</v>
      </c>
      <c r="H4977" s="186">
        <v>260000</v>
      </c>
      <c r="I4977" s="183" t="s">
        <v>19</v>
      </c>
      <c r="J4977" s="183">
        <v>2640</v>
      </c>
      <c r="K4977" s="184"/>
      <c r="L4977" s="183">
        <v>2023</v>
      </c>
      <c r="M4977" s="184"/>
      <c r="N4977" s="184"/>
      <c r="O4977" s="184"/>
    </row>
    <row r="4978" spans="1:15" s="176" customFormat="1" ht="15" x14ac:dyDescent="0.15">
      <c r="A4978" s="183" t="s">
        <v>20</v>
      </c>
      <c r="B4978" s="183" t="s">
        <v>68</v>
      </c>
      <c r="C4978" s="184"/>
      <c r="D4978" s="183" t="s">
        <v>17</v>
      </c>
      <c r="E4978" s="183" t="s">
        <v>28</v>
      </c>
      <c r="F4978" s="185">
        <v>45147</v>
      </c>
      <c r="G4978" s="183" t="s">
        <v>69</v>
      </c>
      <c r="H4978" s="186">
        <v>530000</v>
      </c>
      <c r="I4978" s="183" t="s">
        <v>19</v>
      </c>
      <c r="J4978" s="183">
        <v>5280</v>
      </c>
      <c r="K4978" s="184"/>
      <c r="L4978" s="183">
        <v>2023</v>
      </c>
      <c r="M4978" s="184"/>
      <c r="N4978" s="184"/>
      <c r="O4978" s="184"/>
    </row>
    <row r="4979" spans="1:15" s="176" customFormat="1" ht="15" x14ac:dyDescent="0.15">
      <c r="A4979" s="183" t="s">
        <v>20</v>
      </c>
      <c r="B4979" s="183" t="s">
        <v>68</v>
      </c>
      <c r="C4979" s="184"/>
      <c r="D4979" s="183" t="s">
        <v>17</v>
      </c>
      <c r="E4979" s="183" t="s">
        <v>28</v>
      </c>
      <c r="F4979" s="185">
        <v>45148</v>
      </c>
      <c r="G4979" s="183" t="s">
        <v>69</v>
      </c>
      <c r="H4979" s="186">
        <v>440000</v>
      </c>
      <c r="I4979" s="183" t="s">
        <v>19</v>
      </c>
      <c r="J4979" s="183">
        <v>4400</v>
      </c>
      <c r="K4979" s="184"/>
      <c r="L4979" s="183">
        <v>2023</v>
      </c>
      <c r="M4979" s="184"/>
      <c r="N4979" s="184"/>
      <c r="O4979" s="184"/>
    </row>
    <row r="4980" spans="1:15" s="176" customFormat="1" ht="15" x14ac:dyDescent="0.15">
      <c r="A4980" s="183" t="s">
        <v>20</v>
      </c>
      <c r="B4980" s="183" t="s">
        <v>68</v>
      </c>
      <c r="C4980" s="184"/>
      <c r="D4980" s="183" t="s">
        <v>17</v>
      </c>
      <c r="E4980" s="183" t="s">
        <v>28</v>
      </c>
      <c r="F4980" s="185">
        <v>45149</v>
      </c>
      <c r="G4980" s="183" t="s">
        <v>69</v>
      </c>
      <c r="H4980" s="186">
        <v>440000</v>
      </c>
      <c r="I4980" s="183" t="s">
        <v>19</v>
      </c>
      <c r="J4980" s="183">
        <v>4400</v>
      </c>
      <c r="K4980" s="184"/>
      <c r="L4980" s="183">
        <v>2023</v>
      </c>
      <c r="M4980" s="184"/>
      <c r="N4980" s="184"/>
      <c r="O4980" s="184"/>
    </row>
    <row r="4981" spans="1:15" s="176" customFormat="1" ht="15" x14ac:dyDescent="0.15">
      <c r="A4981" s="183" t="s">
        <v>20</v>
      </c>
      <c r="B4981" s="183" t="s">
        <v>68</v>
      </c>
      <c r="C4981" s="184"/>
      <c r="D4981" s="183" t="s">
        <v>17</v>
      </c>
      <c r="E4981" s="183" t="s">
        <v>28</v>
      </c>
      <c r="F4981" s="185">
        <v>45150</v>
      </c>
      <c r="G4981" s="183" t="s">
        <v>69</v>
      </c>
      <c r="H4981" s="186">
        <v>350000</v>
      </c>
      <c r="I4981" s="183" t="s">
        <v>19</v>
      </c>
      <c r="J4981" s="183">
        <v>3520</v>
      </c>
      <c r="K4981" s="184"/>
      <c r="L4981" s="183">
        <v>2023</v>
      </c>
      <c r="M4981" s="184"/>
      <c r="N4981" s="184"/>
      <c r="O4981" s="184"/>
    </row>
    <row r="4982" spans="1:15" s="176" customFormat="1" ht="15" x14ac:dyDescent="0.15">
      <c r="A4982" s="183" t="s">
        <v>20</v>
      </c>
      <c r="B4982" s="183" t="s">
        <v>68</v>
      </c>
      <c r="C4982" s="184"/>
      <c r="D4982" s="183" t="s">
        <v>17</v>
      </c>
      <c r="E4982" s="183" t="s">
        <v>28</v>
      </c>
      <c r="F4982" s="185">
        <v>45151</v>
      </c>
      <c r="G4982" s="183" t="s">
        <v>69</v>
      </c>
      <c r="H4982" s="186">
        <v>260000</v>
      </c>
      <c r="I4982" s="183" t="s">
        <v>19</v>
      </c>
      <c r="J4982" s="183">
        <v>2640</v>
      </c>
      <c r="K4982" s="184"/>
      <c r="L4982" s="183">
        <v>2023</v>
      </c>
      <c r="M4982" s="184"/>
      <c r="N4982" s="184"/>
      <c r="O4982" s="184"/>
    </row>
    <row r="4983" spans="1:15" s="176" customFormat="1" ht="15" x14ac:dyDescent="0.15">
      <c r="A4983" s="183" t="s">
        <v>20</v>
      </c>
      <c r="B4983" s="183" t="s">
        <v>68</v>
      </c>
      <c r="C4983" s="184"/>
      <c r="D4983" s="183" t="s">
        <v>17</v>
      </c>
      <c r="E4983" s="183" t="s">
        <v>28</v>
      </c>
      <c r="F4983" s="185">
        <v>45152</v>
      </c>
      <c r="G4983" s="183" t="s">
        <v>69</v>
      </c>
      <c r="H4983" s="186">
        <v>440000</v>
      </c>
      <c r="I4983" s="183" t="s">
        <v>19</v>
      </c>
      <c r="J4983" s="183">
        <v>4400</v>
      </c>
      <c r="K4983" s="184"/>
      <c r="L4983" s="183">
        <v>2023</v>
      </c>
      <c r="M4983" s="184"/>
      <c r="N4983" s="184"/>
      <c r="O4983" s="184"/>
    </row>
    <row r="4984" spans="1:15" s="176" customFormat="1" ht="15" x14ac:dyDescent="0.15">
      <c r="A4984" s="183" t="s">
        <v>20</v>
      </c>
      <c r="B4984" s="183" t="s">
        <v>68</v>
      </c>
      <c r="C4984" s="184"/>
      <c r="D4984" s="183" t="s">
        <v>17</v>
      </c>
      <c r="E4984" s="183" t="s">
        <v>28</v>
      </c>
      <c r="F4984" s="185">
        <v>45153</v>
      </c>
      <c r="G4984" s="183" t="s">
        <v>69</v>
      </c>
      <c r="H4984" s="186">
        <v>440000</v>
      </c>
      <c r="I4984" s="183" t="s">
        <v>19</v>
      </c>
      <c r="J4984" s="183">
        <v>4400</v>
      </c>
      <c r="K4984" s="184"/>
      <c r="L4984" s="183">
        <v>2023</v>
      </c>
      <c r="M4984" s="184"/>
      <c r="N4984" s="184"/>
      <c r="O4984" s="184"/>
    </row>
    <row r="4985" spans="1:15" s="176" customFormat="1" ht="15" x14ac:dyDescent="0.15">
      <c r="A4985" s="183" t="s">
        <v>20</v>
      </c>
      <c r="B4985" s="183" t="s">
        <v>68</v>
      </c>
      <c r="C4985" s="184"/>
      <c r="D4985" s="183" t="s">
        <v>17</v>
      </c>
      <c r="E4985" s="183" t="s">
        <v>28</v>
      </c>
      <c r="F4985" s="185">
        <v>45154</v>
      </c>
      <c r="G4985" s="183" t="s">
        <v>69</v>
      </c>
      <c r="H4985" s="186">
        <v>440000</v>
      </c>
      <c r="I4985" s="183" t="s">
        <v>19</v>
      </c>
      <c r="J4985" s="183">
        <v>4400</v>
      </c>
      <c r="K4985" s="184"/>
      <c r="L4985" s="183">
        <v>2023</v>
      </c>
      <c r="M4985" s="184"/>
      <c r="N4985" s="184"/>
      <c r="O4985" s="184"/>
    </row>
    <row r="4986" spans="1:15" s="176" customFormat="1" ht="15" x14ac:dyDescent="0.15">
      <c r="A4986" s="183" t="s">
        <v>20</v>
      </c>
      <c r="B4986" s="183" t="s">
        <v>68</v>
      </c>
      <c r="C4986" s="184"/>
      <c r="D4986" s="183" t="s">
        <v>17</v>
      </c>
      <c r="E4986" s="183" t="s">
        <v>28</v>
      </c>
      <c r="F4986" s="185">
        <v>45155</v>
      </c>
      <c r="G4986" s="183" t="s">
        <v>69</v>
      </c>
      <c r="H4986" s="186">
        <v>620000</v>
      </c>
      <c r="I4986" s="183" t="s">
        <v>19</v>
      </c>
      <c r="J4986" s="183">
        <v>6160</v>
      </c>
      <c r="K4986" s="184"/>
      <c r="L4986" s="183">
        <v>2023</v>
      </c>
      <c r="M4986" s="184"/>
      <c r="N4986" s="184"/>
      <c r="O4986" s="184"/>
    </row>
    <row r="4987" spans="1:15" s="176" customFormat="1" ht="15" x14ac:dyDescent="0.15">
      <c r="A4987" s="183" t="s">
        <v>20</v>
      </c>
      <c r="B4987" s="183" t="s">
        <v>68</v>
      </c>
      <c r="C4987" s="184"/>
      <c r="D4987" s="183" t="s">
        <v>17</v>
      </c>
      <c r="E4987" s="183" t="s">
        <v>28</v>
      </c>
      <c r="F4987" s="185">
        <v>45156</v>
      </c>
      <c r="G4987" s="183" t="s">
        <v>69</v>
      </c>
      <c r="H4987" s="186">
        <v>790000</v>
      </c>
      <c r="I4987" s="183" t="s">
        <v>19</v>
      </c>
      <c r="J4987" s="183">
        <v>7920</v>
      </c>
      <c r="K4987" s="184"/>
      <c r="L4987" s="183">
        <v>2023</v>
      </c>
      <c r="M4987" s="184"/>
      <c r="N4987" s="184"/>
      <c r="O4987" s="184"/>
    </row>
    <row r="4988" spans="1:15" s="176" customFormat="1" ht="15" x14ac:dyDescent="0.15">
      <c r="A4988" s="183" t="s">
        <v>20</v>
      </c>
      <c r="B4988" s="183" t="s">
        <v>68</v>
      </c>
      <c r="C4988" s="184"/>
      <c r="D4988" s="183" t="s">
        <v>17</v>
      </c>
      <c r="E4988" s="183" t="s">
        <v>28</v>
      </c>
      <c r="F4988" s="185">
        <v>45157</v>
      </c>
      <c r="G4988" s="183" t="s">
        <v>69</v>
      </c>
      <c r="H4988" s="186">
        <v>350000</v>
      </c>
      <c r="I4988" s="183" t="s">
        <v>19</v>
      </c>
      <c r="J4988" s="183">
        <v>3520</v>
      </c>
      <c r="K4988" s="184"/>
      <c r="L4988" s="183">
        <v>2023</v>
      </c>
      <c r="M4988" s="184"/>
      <c r="N4988" s="184"/>
      <c r="O4988" s="184"/>
    </row>
    <row r="4989" spans="1:15" s="176" customFormat="1" ht="15" x14ac:dyDescent="0.15">
      <c r="A4989" s="183" t="s">
        <v>20</v>
      </c>
      <c r="B4989" s="183" t="s">
        <v>68</v>
      </c>
      <c r="C4989" s="184"/>
      <c r="D4989" s="183" t="s">
        <v>17</v>
      </c>
      <c r="E4989" s="183" t="s">
        <v>28</v>
      </c>
      <c r="F4989" s="185">
        <v>45159</v>
      </c>
      <c r="G4989" s="183" t="s">
        <v>69</v>
      </c>
      <c r="H4989" s="186">
        <v>90000</v>
      </c>
      <c r="I4989" s="183" t="s">
        <v>19</v>
      </c>
      <c r="J4989" s="183">
        <v>880</v>
      </c>
      <c r="K4989" s="184"/>
      <c r="L4989" s="183">
        <v>2023</v>
      </c>
      <c r="M4989" s="184"/>
      <c r="N4989" s="184"/>
      <c r="O4989" s="184"/>
    </row>
    <row r="4990" spans="1:15" s="176" customFormat="1" ht="15" x14ac:dyDescent="0.15">
      <c r="A4990" s="183" t="s">
        <v>20</v>
      </c>
      <c r="B4990" s="183" t="s">
        <v>68</v>
      </c>
      <c r="C4990" s="184"/>
      <c r="D4990" s="183" t="s">
        <v>17</v>
      </c>
      <c r="E4990" s="183" t="s">
        <v>28</v>
      </c>
      <c r="F4990" s="185">
        <v>45160</v>
      </c>
      <c r="G4990" s="183" t="s">
        <v>69</v>
      </c>
      <c r="H4990" s="186">
        <v>530000</v>
      </c>
      <c r="I4990" s="183" t="s">
        <v>19</v>
      </c>
      <c r="J4990" s="183">
        <v>5280</v>
      </c>
      <c r="K4990" s="184"/>
      <c r="L4990" s="183">
        <v>2023</v>
      </c>
      <c r="M4990" s="184"/>
      <c r="N4990" s="184"/>
      <c r="O4990" s="184"/>
    </row>
    <row r="4991" spans="1:15" s="176" customFormat="1" ht="15" x14ac:dyDescent="0.15">
      <c r="A4991" s="183" t="s">
        <v>20</v>
      </c>
      <c r="B4991" s="183" t="s">
        <v>68</v>
      </c>
      <c r="C4991" s="184"/>
      <c r="D4991" s="183" t="s">
        <v>17</v>
      </c>
      <c r="E4991" s="183" t="s">
        <v>28</v>
      </c>
      <c r="F4991" s="185">
        <v>45162</v>
      </c>
      <c r="G4991" s="183" t="s">
        <v>69</v>
      </c>
      <c r="H4991" s="186">
        <v>180000</v>
      </c>
      <c r="I4991" s="183" t="s">
        <v>19</v>
      </c>
      <c r="J4991" s="183">
        <v>1760</v>
      </c>
      <c r="K4991" s="184"/>
      <c r="L4991" s="183">
        <v>2023</v>
      </c>
      <c r="M4991" s="184"/>
      <c r="N4991" s="184"/>
      <c r="O4991" s="184"/>
    </row>
    <row r="4992" spans="1:15" s="176" customFormat="1" ht="15" x14ac:dyDescent="0.15">
      <c r="A4992" s="183" t="s">
        <v>20</v>
      </c>
      <c r="B4992" s="183" t="s">
        <v>68</v>
      </c>
      <c r="C4992" s="184"/>
      <c r="D4992" s="183" t="s">
        <v>17</v>
      </c>
      <c r="E4992" s="183" t="s">
        <v>28</v>
      </c>
      <c r="F4992" s="185">
        <v>45166</v>
      </c>
      <c r="G4992" s="183" t="s">
        <v>69</v>
      </c>
      <c r="H4992" s="186">
        <v>440000</v>
      </c>
      <c r="I4992" s="183" t="s">
        <v>19</v>
      </c>
      <c r="J4992" s="183">
        <v>4400</v>
      </c>
      <c r="K4992" s="184"/>
      <c r="L4992" s="183">
        <v>2023</v>
      </c>
      <c r="M4992" s="184"/>
      <c r="N4992" s="184"/>
      <c r="O4992" s="184"/>
    </row>
    <row r="4993" spans="1:15" s="176" customFormat="1" ht="15" x14ac:dyDescent="0.15">
      <c r="A4993" s="183" t="s">
        <v>20</v>
      </c>
      <c r="B4993" s="183" t="s">
        <v>68</v>
      </c>
      <c r="C4993" s="184"/>
      <c r="D4993" s="183" t="s">
        <v>17</v>
      </c>
      <c r="E4993" s="183" t="s">
        <v>28</v>
      </c>
      <c r="F4993" s="185">
        <v>45167</v>
      </c>
      <c r="G4993" s="183" t="s">
        <v>69</v>
      </c>
      <c r="H4993" s="186">
        <v>260000</v>
      </c>
      <c r="I4993" s="183" t="s">
        <v>19</v>
      </c>
      <c r="J4993" s="183">
        <v>2640</v>
      </c>
      <c r="K4993" s="184"/>
      <c r="L4993" s="183">
        <v>2023</v>
      </c>
      <c r="M4993" s="184"/>
      <c r="N4993" s="184"/>
      <c r="O4993" s="184"/>
    </row>
    <row r="4994" spans="1:15" s="176" customFormat="1" ht="15" x14ac:dyDescent="0.15">
      <c r="A4994" s="183" t="s">
        <v>20</v>
      </c>
      <c r="B4994" s="183" t="s">
        <v>68</v>
      </c>
      <c r="C4994" s="184"/>
      <c r="D4994" s="183" t="s">
        <v>17</v>
      </c>
      <c r="E4994" s="183" t="s">
        <v>28</v>
      </c>
      <c r="F4994" s="185">
        <v>45168</v>
      </c>
      <c r="G4994" s="183" t="s">
        <v>69</v>
      </c>
      <c r="H4994" s="186">
        <v>350000</v>
      </c>
      <c r="I4994" s="183" t="s">
        <v>19</v>
      </c>
      <c r="J4994" s="183">
        <v>3520</v>
      </c>
      <c r="K4994" s="184"/>
      <c r="L4994" s="183">
        <v>2023</v>
      </c>
      <c r="M4994" s="184"/>
      <c r="N4994" s="184"/>
      <c r="O4994" s="184"/>
    </row>
    <row r="4995" spans="1:15" s="176" customFormat="1" ht="15" x14ac:dyDescent="0.15">
      <c r="A4995" s="183" t="s">
        <v>20</v>
      </c>
      <c r="B4995" s="183" t="s">
        <v>68</v>
      </c>
      <c r="C4995" s="184"/>
      <c r="D4995" s="183" t="s">
        <v>17</v>
      </c>
      <c r="E4995" s="183" t="s">
        <v>28</v>
      </c>
      <c r="F4995" s="185">
        <v>45169</v>
      </c>
      <c r="G4995" s="183" t="s">
        <v>69</v>
      </c>
      <c r="H4995" s="186">
        <v>700000</v>
      </c>
      <c r="I4995" s="183" t="s">
        <v>19</v>
      </c>
      <c r="J4995" s="183">
        <v>7040</v>
      </c>
      <c r="K4995" s="184"/>
      <c r="L4995" s="183">
        <v>2023</v>
      </c>
      <c r="M4995" s="184"/>
      <c r="N4995" s="184"/>
      <c r="O4995" s="184"/>
    </row>
    <row r="4996" spans="1:15" s="176" customFormat="1" ht="15" x14ac:dyDescent="0.15">
      <c r="A4996" s="183" t="s">
        <v>20</v>
      </c>
      <c r="B4996" s="183" t="s">
        <v>68</v>
      </c>
      <c r="C4996" s="184"/>
      <c r="D4996" s="183" t="s">
        <v>17</v>
      </c>
      <c r="E4996" s="183" t="s">
        <v>28</v>
      </c>
      <c r="F4996" s="185">
        <v>45170</v>
      </c>
      <c r="G4996" s="183" t="s">
        <v>69</v>
      </c>
      <c r="H4996" s="186">
        <v>260000</v>
      </c>
      <c r="I4996" s="183" t="s">
        <v>19</v>
      </c>
      <c r="J4996" s="183">
        <v>2640</v>
      </c>
      <c r="K4996" s="184"/>
      <c r="L4996" s="183">
        <v>2023</v>
      </c>
      <c r="M4996" s="184"/>
      <c r="N4996" s="184"/>
      <c r="O4996" s="184"/>
    </row>
    <row r="4997" spans="1:15" s="176" customFormat="1" ht="15" x14ac:dyDescent="0.15">
      <c r="A4997" s="183" t="s">
        <v>20</v>
      </c>
      <c r="B4997" s="183" t="s">
        <v>68</v>
      </c>
      <c r="C4997" s="184"/>
      <c r="D4997" s="183" t="s">
        <v>17</v>
      </c>
      <c r="E4997" s="183" t="s">
        <v>28</v>
      </c>
      <c r="F4997" s="185">
        <v>45171</v>
      </c>
      <c r="G4997" s="183" t="s">
        <v>69</v>
      </c>
      <c r="H4997" s="186">
        <v>90000</v>
      </c>
      <c r="I4997" s="183" t="s">
        <v>19</v>
      </c>
      <c r="J4997" s="183">
        <v>880</v>
      </c>
      <c r="K4997" s="184"/>
      <c r="L4997" s="183">
        <v>2023</v>
      </c>
      <c r="M4997" s="184"/>
      <c r="N4997" s="184"/>
      <c r="O4997" s="184"/>
    </row>
    <row r="4998" spans="1:15" s="176" customFormat="1" ht="15" x14ac:dyDescent="0.15">
      <c r="A4998" s="183" t="s">
        <v>20</v>
      </c>
      <c r="B4998" s="183" t="s">
        <v>68</v>
      </c>
      <c r="C4998" s="184"/>
      <c r="D4998" s="183" t="s">
        <v>17</v>
      </c>
      <c r="E4998" s="183" t="s">
        <v>28</v>
      </c>
      <c r="F4998" s="185">
        <v>45174</v>
      </c>
      <c r="G4998" s="183" t="s">
        <v>69</v>
      </c>
      <c r="H4998" s="186">
        <v>90000</v>
      </c>
      <c r="I4998" s="183" t="s">
        <v>19</v>
      </c>
      <c r="J4998" s="183">
        <v>880</v>
      </c>
      <c r="K4998" s="184"/>
      <c r="L4998" s="183">
        <v>2023</v>
      </c>
      <c r="M4998" s="184"/>
      <c r="N4998" s="184"/>
      <c r="O4998" s="184"/>
    </row>
    <row r="4999" spans="1:15" s="176" customFormat="1" ht="15" x14ac:dyDescent="0.15">
      <c r="A4999" s="183" t="s">
        <v>20</v>
      </c>
      <c r="B4999" s="183" t="s">
        <v>68</v>
      </c>
      <c r="C4999" s="184"/>
      <c r="D4999" s="183" t="s">
        <v>17</v>
      </c>
      <c r="E4999" s="183" t="s">
        <v>28</v>
      </c>
      <c r="F4999" s="185">
        <v>45175</v>
      </c>
      <c r="G4999" s="183" t="s">
        <v>69</v>
      </c>
      <c r="H4999" s="186">
        <v>260000</v>
      </c>
      <c r="I4999" s="183" t="s">
        <v>19</v>
      </c>
      <c r="J4999" s="183">
        <v>2640</v>
      </c>
      <c r="K4999" s="184"/>
      <c r="L4999" s="183">
        <v>2023</v>
      </c>
      <c r="M4999" s="184"/>
      <c r="N4999" s="184"/>
      <c r="O4999" s="184"/>
    </row>
    <row r="5000" spans="1:15" s="176" customFormat="1" ht="15" x14ac:dyDescent="0.15">
      <c r="A5000" s="183" t="s">
        <v>20</v>
      </c>
      <c r="B5000" s="183" t="s">
        <v>68</v>
      </c>
      <c r="C5000" s="184"/>
      <c r="D5000" s="183" t="s">
        <v>17</v>
      </c>
      <c r="E5000" s="183" t="s">
        <v>28</v>
      </c>
      <c r="F5000" s="185">
        <v>45177</v>
      </c>
      <c r="G5000" s="183" t="s">
        <v>69</v>
      </c>
      <c r="H5000" s="186">
        <v>180000</v>
      </c>
      <c r="I5000" s="183" t="s">
        <v>19</v>
      </c>
      <c r="J5000" s="183">
        <v>1760</v>
      </c>
      <c r="K5000" s="184"/>
      <c r="L5000" s="183">
        <v>2023</v>
      </c>
      <c r="M5000" s="184"/>
      <c r="N5000" s="184"/>
      <c r="O5000" s="184"/>
    </row>
    <row r="5001" spans="1:15" s="176" customFormat="1" ht="15" x14ac:dyDescent="0.15">
      <c r="A5001" s="183" t="s">
        <v>20</v>
      </c>
      <c r="B5001" s="183" t="s">
        <v>68</v>
      </c>
      <c r="C5001" s="184"/>
      <c r="D5001" s="183" t="s">
        <v>17</v>
      </c>
      <c r="E5001" s="183" t="s">
        <v>28</v>
      </c>
      <c r="F5001" s="185">
        <v>45178</v>
      </c>
      <c r="G5001" s="183" t="s">
        <v>69</v>
      </c>
      <c r="H5001" s="186">
        <v>90000</v>
      </c>
      <c r="I5001" s="183" t="s">
        <v>19</v>
      </c>
      <c r="J5001" s="183">
        <v>880</v>
      </c>
      <c r="K5001" s="184"/>
      <c r="L5001" s="183">
        <v>2023</v>
      </c>
      <c r="M5001" s="184"/>
      <c r="N5001" s="184"/>
      <c r="O5001" s="184"/>
    </row>
    <row r="5002" spans="1:15" s="176" customFormat="1" ht="15" x14ac:dyDescent="0.15">
      <c r="A5002" s="183" t="s">
        <v>20</v>
      </c>
      <c r="B5002" s="183" t="s">
        <v>68</v>
      </c>
      <c r="C5002" s="184"/>
      <c r="D5002" s="183" t="s">
        <v>17</v>
      </c>
      <c r="E5002" s="183" t="s">
        <v>28</v>
      </c>
      <c r="F5002" s="185">
        <v>45179</v>
      </c>
      <c r="G5002" s="183" t="s">
        <v>69</v>
      </c>
      <c r="H5002" s="186">
        <v>260000</v>
      </c>
      <c r="I5002" s="183" t="s">
        <v>19</v>
      </c>
      <c r="J5002" s="183">
        <v>2640</v>
      </c>
      <c r="K5002" s="184"/>
      <c r="L5002" s="183">
        <v>2023</v>
      </c>
      <c r="M5002" s="184"/>
      <c r="N5002" s="184"/>
      <c r="O5002" s="184"/>
    </row>
    <row r="5003" spans="1:15" s="176" customFormat="1" ht="15" x14ac:dyDescent="0.15">
      <c r="A5003" s="183" t="s">
        <v>15</v>
      </c>
      <c r="B5003" s="183" t="s">
        <v>70</v>
      </c>
      <c r="C5003" s="184"/>
      <c r="D5003" s="183" t="s">
        <v>23</v>
      </c>
      <c r="E5003" s="183" t="s">
        <v>18</v>
      </c>
      <c r="F5003" s="185">
        <v>45116</v>
      </c>
      <c r="G5003" s="183" t="s">
        <v>71</v>
      </c>
      <c r="H5003" s="186">
        <v>870000</v>
      </c>
      <c r="I5003" s="183" t="s">
        <v>19</v>
      </c>
      <c r="J5003" s="183">
        <v>1200</v>
      </c>
      <c r="K5003" s="184"/>
      <c r="L5003" s="183">
        <v>2023</v>
      </c>
      <c r="M5003" s="184"/>
      <c r="N5003" s="184"/>
      <c r="O5003" s="183" t="s">
        <v>668</v>
      </c>
    </row>
    <row r="5004" spans="1:15" s="176" customFormat="1" ht="15" x14ac:dyDescent="0.15">
      <c r="A5004" s="183" t="s">
        <v>15</v>
      </c>
      <c r="B5004" s="183" t="s">
        <v>70</v>
      </c>
      <c r="C5004" s="184"/>
      <c r="D5004" s="183" t="s">
        <v>17</v>
      </c>
      <c r="E5004" s="183" t="s">
        <v>18</v>
      </c>
      <c r="F5004" s="185">
        <v>45105</v>
      </c>
      <c r="G5004" s="183" t="s">
        <v>71</v>
      </c>
      <c r="H5004" s="186">
        <v>40000</v>
      </c>
      <c r="I5004" s="183" t="s">
        <v>19</v>
      </c>
      <c r="J5004" s="183">
        <v>400</v>
      </c>
      <c r="K5004" s="184"/>
      <c r="L5004" s="183">
        <v>2023</v>
      </c>
      <c r="M5004" s="184"/>
      <c r="N5004" s="184"/>
      <c r="O5004" s="184"/>
    </row>
    <row r="5005" spans="1:15" s="176" customFormat="1" ht="15" x14ac:dyDescent="0.15">
      <c r="A5005" s="183" t="s">
        <v>15</v>
      </c>
      <c r="B5005" s="183" t="s">
        <v>70</v>
      </c>
      <c r="C5005" s="184"/>
      <c r="D5005" s="183" t="s">
        <v>17</v>
      </c>
      <c r="E5005" s="183" t="s">
        <v>18</v>
      </c>
      <c r="F5005" s="185">
        <v>45106</v>
      </c>
      <c r="G5005" s="183" t="s">
        <v>71</v>
      </c>
      <c r="H5005" s="186">
        <v>40000</v>
      </c>
      <c r="I5005" s="183" t="s">
        <v>19</v>
      </c>
      <c r="J5005" s="183">
        <v>400</v>
      </c>
      <c r="K5005" s="184"/>
      <c r="L5005" s="183">
        <v>2023</v>
      </c>
      <c r="M5005" s="184"/>
      <c r="N5005" s="184"/>
      <c r="O5005" s="184"/>
    </row>
    <row r="5006" spans="1:15" s="176" customFormat="1" ht="15" x14ac:dyDescent="0.15">
      <c r="A5006" s="183" t="s">
        <v>15</v>
      </c>
      <c r="B5006" s="183" t="s">
        <v>70</v>
      </c>
      <c r="C5006" s="184"/>
      <c r="D5006" s="183" t="s">
        <v>17</v>
      </c>
      <c r="E5006" s="183" t="s">
        <v>18</v>
      </c>
      <c r="F5006" s="185">
        <v>45107</v>
      </c>
      <c r="G5006" s="183" t="s">
        <v>71</v>
      </c>
      <c r="H5006" s="186">
        <v>80000</v>
      </c>
      <c r="I5006" s="183" t="s">
        <v>19</v>
      </c>
      <c r="J5006" s="183">
        <v>800</v>
      </c>
      <c r="K5006" s="184"/>
      <c r="L5006" s="183">
        <v>2023</v>
      </c>
      <c r="M5006" s="184"/>
      <c r="N5006" s="184"/>
      <c r="O5006" s="184"/>
    </row>
    <row r="5007" spans="1:15" s="176" customFormat="1" ht="15" x14ac:dyDescent="0.15">
      <c r="A5007" s="183" t="s">
        <v>15</v>
      </c>
      <c r="B5007" s="183" t="s">
        <v>70</v>
      </c>
      <c r="C5007" s="184"/>
      <c r="D5007" s="183" t="s">
        <v>17</v>
      </c>
      <c r="E5007" s="183" t="s">
        <v>18</v>
      </c>
      <c r="F5007" s="185">
        <v>45108</v>
      </c>
      <c r="G5007" s="183" t="s">
        <v>71</v>
      </c>
      <c r="H5007" s="186">
        <v>80000</v>
      </c>
      <c r="I5007" s="183" t="s">
        <v>19</v>
      </c>
      <c r="J5007" s="183">
        <v>800</v>
      </c>
      <c r="K5007" s="184"/>
      <c r="L5007" s="183">
        <v>2023</v>
      </c>
      <c r="M5007" s="184"/>
      <c r="N5007" s="184"/>
      <c r="O5007" s="184"/>
    </row>
    <row r="5008" spans="1:15" s="176" customFormat="1" ht="15" x14ac:dyDescent="0.15">
      <c r="A5008" s="183" t="s">
        <v>15</v>
      </c>
      <c r="B5008" s="183" t="s">
        <v>70</v>
      </c>
      <c r="C5008" s="184"/>
      <c r="D5008" s="183" t="s">
        <v>17</v>
      </c>
      <c r="E5008" s="183" t="s">
        <v>18</v>
      </c>
      <c r="F5008" s="185">
        <v>45109</v>
      </c>
      <c r="G5008" s="183" t="s">
        <v>71</v>
      </c>
      <c r="H5008" s="186">
        <v>80000</v>
      </c>
      <c r="I5008" s="183" t="s">
        <v>19</v>
      </c>
      <c r="J5008" s="183">
        <v>800</v>
      </c>
      <c r="K5008" s="184"/>
      <c r="L5008" s="183">
        <v>2023</v>
      </c>
      <c r="M5008" s="184"/>
      <c r="N5008" s="184"/>
      <c r="O5008" s="184"/>
    </row>
    <row r="5009" spans="1:15" s="176" customFormat="1" ht="15" x14ac:dyDescent="0.15">
      <c r="A5009" s="183" t="s">
        <v>15</v>
      </c>
      <c r="B5009" s="183" t="s">
        <v>70</v>
      </c>
      <c r="C5009" s="184"/>
      <c r="D5009" s="183" t="s">
        <v>17</v>
      </c>
      <c r="E5009" s="183" t="s">
        <v>18</v>
      </c>
      <c r="F5009" s="185">
        <v>45111</v>
      </c>
      <c r="G5009" s="183" t="s">
        <v>71</v>
      </c>
      <c r="H5009" s="186">
        <v>80000</v>
      </c>
      <c r="I5009" s="183" t="s">
        <v>19</v>
      </c>
      <c r="J5009" s="183">
        <v>800</v>
      </c>
      <c r="K5009" s="184"/>
      <c r="L5009" s="183">
        <v>2023</v>
      </c>
      <c r="M5009" s="184"/>
      <c r="N5009" s="184"/>
      <c r="O5009" s="184"/>
    </row>
    <row r="5010" spans="1:15" s="176" customFormat="1" ht="15" x14ac:dyDescent="0.15">
      <c r="A5010" s="183" t="s">
        <v>15</v>
      </c>
      <c r="B5010" s="183" t="s">
        <v>70</v>
      </c>
      <c r="C5010" s="184"/>
      <c r="D5010" s="183" t="s">
        <v>17</v>
      </c>
      <c r="E5010" s="183" t="s">
        <v>18</v>
      </c>
      <c r="F5010" s="185">
        <v>45112</v>
      </c>
      <c r="G5010" s="183" t="s">
        <v>71</v>
      </c>
      <c r="H5010" s="186">
        <v>160000</v>
      </c>
      <c r="I5010" s="183" t="s">
        <v>19</v>
      </c>
      <c r="J5010" s="183">
        <v>1600</v>
      </c>
      <c r="K5010" s="184"/>
      <c r="L5010" s="183">
        <v>2023</v>
      </c>
      <c r="M5010" s="184"/>
      <c r="N5010" s="184"/>
      <c r="O5010" s="184"/>
    </row>
    <row r="5011" spans="1:15" s="176" customFormat="1" ht="15" x14ac:dyDescent="0.15">
      <c r="A5011" s="183" t="s">
        <v>15</v>
      </c>
      <c r="B5011" s="183" t="s">
        <v>70</v>
      </c>
      <c r="C5011" s="184"/>
      <c r="D5011" s="183" t="s">
        <v>17</v>
      </c>
      <c r="E5011" s="183" t="s">
        <v>18</v>
      </c>
      <c r="F5011" s="185">
        <v>45113</v>
      </c>
      <c r="G5011" s="183" t="s">
        <v>71</v>
      </c>
      <c r="H5011" s="186">
        <v>80000</v>
      </c>
      <c r="I5011" s="183" t="s">
        <v>19</v>
      </c>
      <c r="J5011" s="183">
        <v>800</v>
      </c>
      <c r="K5011" s="184"/>
      <c r="L5011" s="183">
        <v>2023</v>
      </c>
      <c r="M5011" s="184"/>
      <c r="N5011" s="184"/>
      <c r="O5011" s="184"/>
    </row>
    <row r="5012" spans="1:15" s="176" customFormat="1" ht="15" x14ac:dyDescent="0.15">
      <c r="A5012" s="183" t="s">
        <v>15</v>
      </c>
      <c r="B5012" s="183" t="s">
        <v>70</v>
      </c>
      <c r="C5012" s="184"/>
      <c r="D5012" s="183" t="s">
        <v>17</v>
      </c>
      <c r="E5012" s="183" t="s">
        <v>18</v>
      </c>
      <c r="F5012" s="185">
        <v>45114</v>
      </c>
      <c r="G5012" s="183" t="s">
        <v>71</v>
      </c>
      <c r="H5012" s="186">
        <v>120000</v>
      </c>
      <c r="I5012" s="183" t="s">
        <v>19</v>
      </c>
      <c r="J5012" s="183">
        <v>1200</v>
      </c>
      <c r="K5012" s="184"/>
      <c r="L5012" s="183">
        <v>2023</v>
      </c>
      <c r="M5012" s="184"/>
      <c r="N5012" s="184"/>
      <c r="O5012" s="183" t="s">
        <v>663</v>
      </c>
    </row>
    <row r="5013" spans="1:15" s="176" customFormat="1" ht="15" x14ac:dyDescent="0.15">
      <c r="A5013" s="183" t="s">
        <v>15</v>
      </c>
      <c r="B5013" s="183" t="s">
        <v>70</v>
      </c>
      <c r="C5013" s="184"/>
      <c r="D5013" s="183" t="s">
        <v>17</v>
      </c>
      <c r="E5013" s="183" t="s">
        <v>18</v>
      </c>
      <c r="F5013" s="185">
        <v>45114</v>
      </c>
      <c r="G5013" s="183" t="s">
        <v>71</v>
      </c>
      <c r="H5013" s="186">
        <v>40000</v>
      </c>
      <c r="I5013" s="183" t="s">
        <v>19</v>
      </c>
      <c r="J5013" s="183">
        <v>400</v>
      </c>
      <c r="K5013" s="184"/>
      <c r="L5013" s="183">
        <v>2023</v>
      </c>
      <c r="M5013" s="184"/>
      <c r="N5013" s="184"/>
      <c r="O5013" s="184"/>
    </row>
    <row r="5014" spans="1:15" s="176" customFormat="1" ht="15" x14ac:dyDescent="0.15">
      <c r="A5014" s="183" t="s">
        <v>15</v>
      </c>
      <c r="B5014" s="183" t="s">
        <v>70</v>
      </c>
      <c r="C5014" s="184"/>
      <c r="D5014" s="183" t="s">
        <v>17</v>
      </c>
      <c r="E5014" s="183" t="s">
        <v>18</v>
      </c>
      <c r="F5014" s="185">
        <v>45115</v>
      </c>
      <c r="G5014" s="183" t="s">
        <v>71</v>
      </c>
      <c r="H5014" s="186">
        <v>120000</v>
      </c>
      <c r="I5014" s="183" t="s">
        <v>19</v>
      </c>
      <c r="J5014" s="183">
        <v>1200</v>
      </c>
      <c r="K5014" s="184"/>
      <c r="L5014" s="183">
        <v>2023</v>
      </c>
      <c r="M5014" s="184"/>
      <c r="N5014" s="184"/>
      <c r="O5014" s="183" t="s">
        <v>665</v>
      </c>
    </row>
    <row r="5015" spans="1:15" s="176" customFormat="1" ht="15" x14ac:dyDescent="0.15">
      <c r="A5015" s="183" t="s">
        <v>15</v>
      </c>
      <c r="B5015" s="183" t="s">
        <v>70</v>
      </c>
      <c r="C5015" s="184"/>
      <c r="D5015" s="183" t="s">
        <v>17</v>
      </c>
      <c r="E5015" s="183" t="s">
        <v>18</v>
      </c>
      <c r="F5015" s="185">
        <v>45117</v>
      </c>
      <c r="G5015" s="183" t="s">
        <v>71</v>
      </c>
      <c r="H5015" s="186">
        <v>160000</v>
      </c>
      <c r="I5015" s="183" t="s">
        <v>19</v>
      </c>
      <c r="J5015" s="183">
        <v>1600</v>
      </c>
      <c r="K5015" s="184"/>
      <c r="L5015" s="183">
        <v>2023</v>
      </c>
      <c r="M5015" s="184"/>
      <c r="N5015" s="184"/>
      <c r="O5015" s="184"/>
    </row>
    <row r="5016" spans="1:15" s="176" customFormat="1" ht="15" x14ac:dyDescent="0.15">
      <c r="A5016" s="183" t="s">
        <v>15</v>
      </c>
      <c r="B5016" s="183" t="s">
        <v>70</v>
      </c>
      <c r="C5016" s="184"/>
      <c r="D5016" s="183" t="s">
        <v>17</v>
      </c>
      <c r="E5016" s="183" t="s">
        <v>18</v>
      </c>
      <c r="F5016" s="185">
        <v>45118</v>
      </c>
      <c r="G5016" s="183" t="s">
        <v>71</v>
      </c>
      <c r="H5016" s="186">
        <v>80000</v>
      </c>
      <c r="I5016" s="183" t="s">
        <v>19</v>
      </c>
      <c r="J5016" s="183">
        <v>800</v>
      </c>
      <c r="K5016" s="184"/>
      <c r="L5016" s="183">
        <v>2023</v>
      </c>
      <c r="M5016" s="184"/>
      <c r="N5016" s="184"/>
      <c r="O5016" s="184"/>
    </row>
    <row r="5017" spans="1:15" s="176" customFormat="1" ht="15" x14ac:dyDescent="0.15">
      <c r="A5017" s="183" t="s">
        <v>15</v>
      </c>
      <c r="B5017" s="183" t="s">
        <v>70</v>
      </c>
      <c r="C5017" s="184"/>
      <c r="D5017" s="183" t="s">
        <v>17</v>
      </c>
      <c r="E5017" s="183" t="s">
        <v>18</v>
      </c>
      <c r="F5017" s="185">
        <v>45119</v>
      </c>
      <c r="G5017" s="183" t="s">
        <v>71</v>
      </c>
      <c r="H5017" s="186">
        <v>200000</v>
      </c>
      <c r="I5017" s="183" t="s">
        <v>19</v>
      </c>
      <c r="J5017" s="183">
        <v>2000</v>
      </c>
      <c r="K5017" s="184"/>
      <c r="L5017" s="183">
        <v>2023</v>
      </c>
      <c r="M5017" s="184"/>
      <c r="N5017" s="184"/>
      <c r="O5017" s="184"/>
    </row>
    <row r="5018" spans="1:15" s="176" customFormat="1" ht="15" x14ac:dyDescent="0.15">
      <c r="A5018" s="183" t="s">
        <v>15</v>
      </c>
      <c r="B5018" s="183" t="s">
        <v>70</v>
      </c>
      <c r="C5018" s="184"/>
      <c r="D5018" s="183" t="s">
        <v>17</v>
      </c>
      <c r="E5018" s="183" t="s">
        <v>18</v>
      </c>
      <c r="F5018" s="185">
        <v>45120</v>
      </c>
      <c r="G5018" s="183" t="s">
        <v>71</v>
      </c>
      <c r="H5018" s="186">
        <v>160000</v>
      </c>
      <c r="I5018" s="183" t="s">
        <v>19</v>
      </c>
      <c r="J5018" s="183">
        <v>1600</v>
      </c>
      <c r="K5018" s="184"/>
      <c r="L5018" s="183">
        <v>2023</v>
      </c>
      <c r="M5018" s="184"/>
      <c r="N5018" s="184"/>
      <c r="O5018" s="184"/>
    </row>
    <row r="5019" spans="1:15" s="176" customFormat="1" ht="15" x14ac:dyDescent="0.15">
      <c r="A5019" s="183" t="s">
        <v>15</v>
      </c>
      <c r="B5019" s="183" t="s">
        <v>70</v>
      </c>
      <c r="C5019" s="184"/>
      <c r="D5019" s="183" t="s">
        <v>17</v>
      </c>
      <c r="E5019" s="183" t="s">
        <v>18</v>
      </c>
      <c r="F5019" s="185">
        <v>45121</v>
      </c>
      <c r="G5019" s="183" t="s">
        <v>71</v>
      </c>
      <c r="H5019" s="186">
        <v>280000</v>
      </c>
      <c r="I5019" s="183" t="s">
        <v>19</v>
      </c>
      <c r="J5019" s="183">
        <v>2800</v>
      </c>
      <c r="K5019" s="184"/>
      <c r="L5019" s="183">
        <v>2023</v>
      </c>
      <c r="M5019" s="184"/>
      <c r="N5019" s="184"/>
      <c r="O5019" s="184"/>
    </row>
    <row r="5020" spans="1:15" s="176" customFormat="1" ht="15" x14ac:dyDescent="0.15">
      <c r="A5020" s="183" t="s">
        <v>15</v>
      </c>
      <c r="B5020" s="183" t="s">
        <v>70</v>
      </c>
      <c r="C5020" s="184"/>
      <c r="D5020" s="183" t="s">
        <v>17</v>
      </c>
      <c r="E5020" s="183" t="s">
        <v>18</v>
      </c>
      <c r="F5020" s="185">
        <v>45122</v>
      </c>
      <c r="G5020" s="183" t="s">
        <v>71</v>
      </c>
      <c r="H5020" s="186">
        <v>80000</v>
      </c>
      <c r="I5020" s="183" t="s">
        <v>19</v>
      </c>
      <c r="J5020" s="183">
        <v>800</v>
      </c>
      <c r="K5020" s="184"/>
      <c r="L5020" s="183">
        <v>2023</v>
      </c>
      <c r="M5020" s="184"/>
      <c r="N5020" s="184"/>
      <c r="O5020" s="184"/>
    </row>
    <row r="5021" spans="1:15" s="176" customFormat="1" ht="15" x14ac:dyDescent="0.15">
      <c r="A5021" s="183" t="s">
        <v>15</v>
      </c>
      <c r="B5021" s="183" t="s">
        <v>70</v>
      </c>
      <c r="C5021" s="184"/>
      <c r="D5021" s="183" t="s">
        <v>17</v>
      </c>
      <c r="E5021" s="183" t="s">
        <v>18</v>
      </c>
      <c r="F5021" s="185">
        <v>45123</v>
      </c>
      <c r="G5021" s="183" t="s">
        <v>71</v>
      </c>
      <c r="H5021" s="186">
        <v>120000</v>
      </c>
      <c r="I5021" s="183" t="s">
        <v>19</v>
      </c>
      <c r="J5021" s="183">
        <v>1200</v>
      </c>
      <c r="K5021" s="184"/>
      <c r="L5021" s="183">
        <v>2023</v>
      </c>
      <c r="M5021" s="184"/>
      <c r="N5021" s="184"/>
      <c r="O5021" s="184"/>
    </row>
    <row r="5022" spans="1:15" s="176" customFormat="1" ht="15" x14ac:dyDescent="0.15">
      <c r="A5022" s="183" t="s">
        <v>15</v>
      </c>
      <c r="B5022" s="183" t="s">
        <v>70</v>
      </c>
      <c r="C5022" s="184"/>
      <c r="D5022" s="183" t="s">
        <v>17</v>
      </c>
      <c r="E5022" s="183" t="s">
        <v>18</v>
      </c>
      <c r="F5022" s="185">
        <v>45124</v>
      </c>
      <c r="G5022" s="183" t="s">
        <v>71</v>
      </c>
      <c r="H5022" s="186">
        <v>240000</v>
      </c>
      <c r="I5022" s="183" t="s">
        <v>19</v>
      </c>
      <c r="J5022" s="183">
        <v>2400</v>
      </c>
      <c r="K5022" s="184"/>
      <c r="L5022" s="183">
        <v>2023</v>
      </c>
      <c r="M5022" s="184"/>
      <c r="N5022" s="184"/>
      <c r="O5022" s="184"/>
    </row>
    <row r="5023" spans="1:15" s="176" customFormat="1" ht="15" x14ac:dyDescent="0.15">
      <c r="A5023" s="183" t="s">
        <v>15</v>
      </c>
      <c r="B5023" s="183" t="s">
        <v>70</v>
      </c>
      <c r="C5023" s="184"/>
      <c r="D5023" s="183" t="s">
        <v>17</v>
      </c>
      <c r="E5023" s="183" t="s">
        <v>18</v>
      </c>
      <c r="F5023" s="185">
        <v>45125</v>
      </c>
      <c r="G5023" s="183" t="s">
        <v>71</v>
      </c>
      <c r="H5023" s="186">
        <v>320000</v>
      </c>
      <c r="I5023" s="183" t="s">
        <v>19</v>
      </c>
      <c r="J5023" s="183">
        <v>3200</v>
      </c>
      <c r="K5023" s="184"/>
      <c r="L5023" s="183">
        <v>2023</v>
      </c>
      <c r="M5023" s="184"/>
      <c r="N5023" s="184"/>
      <c r="O5023" s="184"/>
    </row>
    <row r="5024" spans="1:15" s="176" customFormat="1" ht="15" x14ac:dyDescent="0.15">
      <c r="A5024" s="183" t="s">
        <v>15</v>
      </c>
      <c r="B5024" s="183" t="s">
        <v>70</v>
      </c>
      <c r="C5024" s="184"/>
      <c r="D5024" s="183" t="s">
        <v>17</v>
      </c>
      <c r="E5024" s="183" t="s">
        <v>18</v>
      </c>
      <c r="F5024" s="185">
        <v>45126</v>
      </c>
      <c r="G5024" s="183" t="s">
        <v>71</v>
      </c>
      <c r="H5024" s="186">
        <v>400000</v>
      </c>
      <c r="I5024" s="183" t="s">
        <v>19</v>
      </c>
      <c r="J5024" s="183">
        <v>4000</v>
      </c>
      <c r="K5024" s="184"/>
      <c r="L5024" s="183">
        <v>2023</v>
      </c>
      <c r="M5024" s="184"/>
      <c r="N5024" s="184"/>
      <c r="O5024" s="184"/>
    </row>
    <row r="5025" spans="1:15" s="176" customFormat="1" ht="15" x14ac:dyDescent="0.15">
      <c r="A5025" s="183" t="s">
        <v>15</v>
      </c>
      <c r="B5025" s="183" t="s">
        <v>70</v>
      </c>
      <c r="C5025" s="184"/>
      <c r="D5025" s="183" t="s">
        <v>17</v>
      </c>
      <c r="E5025" s="183" t="s">
        <v>18</v>
      </c>
      <c r="F5025" s="185">
        <v>45127</v>
      </c>
      <c r="G5025" s="183" t="s">
        <v>71</v>
      </c>
      <c r="H5025" s="186">
        <v>520000</v>
      </c>
      <c r="I5025" s="183" t="s">
        <v>19</v>
      </c>
      <c r="J5025" s="183">
        <v>5200</v>
      </c>
      <c r="K5025" s="184"/>
      <c r="L5025" s="183">
        <v>2023</v>
      </c>
      <c r="M5025" s="184"/>
      <c r="N5025" s="184"/>
      <c r="O5025" s="184"/>
    </row>
    <row r="5026" spans="1:15" s="176" customFormat="1" ht="15" x14ac:dyDescent="0.15">
      <c r="A5026" s="183" t="s">
        <v>15</v>
      </c>
      <c r="B5026" s="183" t="s">
        <v>70</v>
      </c>
      <c r="C5026" s="184"/>
      <c r="D5026" s="183" t="s">
        <v>17</v>
      </c>
      <c r="E5026" s="183" t="s">
        <v>18</v>
      </c>
      <c r="F5026" s="185">
        <v>45128</v>
      </c>
      <c r="G5026" s="183" t="s">
        <v>71</v>
      </c>
      <c r="H5026" s="186">
        <v>380000</v>
      </c>
      <c r="I5026" s="183" t="s">
        <v>19</v>
      </c>
      <c r="J5026" s="183">
        <v>3800</v>
      </c>
      <c r="K5026" s="184"/>
      <c r="L5026" s="183">
        <v>2023</v>
      </c>
      <c r="M5026" s="184"/>
      <c r="N5026" s="184"/>
      <c r="O5026" s="184"/>
    </row>
    <row r="5027" spans="1:15" s="176" customFormat="1" ht="15" x14ac:dyDescent="0.15">
      <c r="A5027" s="183" t="s">
        <v>15</v>
      </c>
      <c r="B5027" s="183" t="s">
        <v>70</v>
      </c>
      <c r="C5027" s="184"/>
      <c r="D5027" s="183" t="s">
        <v>17</v>
      </c>
      <c r="E5027" s="183" t="s">
        <v>18</v>
      </c>
      <c r="F5027" s="185">
        <v>45129</v>
      </c>
      <c r="G5027" s="183" t="s">
        <v>71</v>
      </c>
      <c r="H5027" s="186">
        <v>200000</v>
      </c>
      <c r="I5027" s="183" t="s">
        <v>19</v>
      </c>
      <c r="J5027" s="183">
        <v>2000</v>
      </c>
      <c r="K5027" s="184"/>
      <c r="L5027" s="183">
        <v>2023</v>
      </c>
      <c r="M5027" s="184"/>
      <c r="N5027" s="184"/>
      <c r="O5027" s="184"/>
    </row>
    <row r="5028" spans="1:15" s="176" customFormat="1" ht="15" x14ac:dyDescent="0.15">
      <c r="A5028" s="183" t="s">
        <v>15</v>
      </c>
      <c r="B5028" s="183" t="s">
        <v>70</v>
      </c>
      <c r="C5028" s="184"/>
      <c r="D5028" s="183" t="s">
        <v>17</v>
      </c>
      <c r="E5028" s="183" t="s">
        <v>18</v>
      </c>
      <c r="F5028" s="185">
        <v>45130</v>
      </c>
      <c r="G5028" s="183" t="s">
        <v>71</v>
      </c>
      <c r="H5028" s="186">
        <v>80000</v>
      </c>
      <c r="I5028" s="183" t="s">
        <v>19</v>
      </c>
      <c r="J5028" s="183">
        <v>800</v>
      </c>
      <c r="K5028" s="184"/>
      <c r="L5028" s="183">
        <v>2023</v>
      </c>
      <c r="M5028" s="184"/>
      <c r="N5028" s="184"/>
      <c r="O5028" s="184"/>
    </row>
    <row r="5029" spans="1:15" s="176" customFormat="1" ht="15" x14ac:dyDescent="0.15">
      <c r="A5029" s="183" t="s">
        <v>15</v>
      </c>
      <c r="B5029" s="183" t="s">
        <v>70</v>
      </c>
      <c r="C5029" s="184"/>
      <c r="D5029" s="183" t="s">
        <v>17</v>
      </c>
      <c r="E5029" s="183" t="s">
        <v>18</v>
      </c>
      <c r="F5029" s="185">
        <v>45131</v>
      </c>
      <c r="G5029" s="183" t="s">
        <v>71</v>
      </c>
      <c r="H5029" s="186">
        <v>540000</v>
      </c>
      <c r="I5029" s="183" t="s">
        <v>19</v>
      </c>
      <c r="J5029" s="183">
        <v>5400</v>
      </c>
      <c r="K5029" s="184"/>
      <c r="L5029" s="183">
        <v>2023</v>
      </c>
      <c r="M5029" s="184"/>
      <c r="N5029" s="184"/>
      <c r="O5029" s="184"/>
    </row>
    <row r="5030" spans="1:15" s="176" customFormat="1" ht="15" x14ac:dyDescent="0.15">
      <c r="A5030" s="183" t="s">
        <v>15</v>
      </c>
      <c r="B5030" s="183" t="s">
        <v>70</v>
      </c>
      <c r="C5030" s="184"/>
      <c r="D5030" s="183" t="s">
        <v>17</v>
      </c>
      <c r="E5030" s="183" t="s">
        <v>18</v>
      </c>
      <c r="F5030" s="185">
        <v>45132</v>
      </c>
      <c r="G5030" s="183" t="s">
        <v>71</v>
      </c>
      <c r="H5030" s="186">
        <v>320000</v>
      </c>
      <c r="I5030" s="183" t="s">
        <v>19</v>
      </c>
      <c r="J5030" s="183">
        <v>3200</v>
      </c>
      <c r="K5030" s="184"/>
      <c r="L5030" s="183">
        <v>2023</v>
      </c>
      <c r="M5030" s="184"/>
      <c r="N5030" s="184"/>
      <c r="O5030" s="184"/>
    </row>
    <row r="5031" spans="1:15" s="176" customFormat="1" ht="15" x14ac:dyDescent="0.15">
      <c r="A5031" s="183" t="s">
        <v>15</v>
      </c>
      <c r="B5031" s="183" t="s">
        <v>70</v>
      </c>
      <c r="C5031" s="184"/>
      <c r="D5031" s="183" t="s">
        <v>17</v>
      </c>
      <c r="E5031" s="183" t="s">
        <v>18</v>
      </c>
      <c r="F5031" s="185">
        <v>45133</v>
      </c>
      <c r="G5031" s="183" t="s">
        <v>71</v>
      </c>
      <c r="H5031" s="186">
        <v>400000</v>
      </c>
      <c r="I5031" s="183" t="s">
        <v>19</v>
      </c>
      <c r="J5031" s="183">
        <v>4000</v>
      </c>
      <c r="K5031" s="184"/>
      <c r="L5031" s="183">
        <v>2023</v>
      </c>
      <c r="M5031" s="184"/>
      <c r="N5031" s="184"/>
      <c r="O5031" s="184"/>
    </row>
    <row r="5032" spans="1:15" s="176" customFormat="1" ht="15" x14ac:dyDescent="0.15">
      <c r="A5032" s="183" t="s">
        <v>15</v>
      </c>
      <c r="B5032" s="183" t="s">
        <v>70</v>
      </c>
      <c r="C5032" s="184"/>
      <c r="D5032" s="183" t="s">
        <v>17</v>
      </c>
      <c r="E5032" s="183" t="s">
        <v>18</v>
      </c>
      <c r="F5032" s="185">
        <v>45134</v>
      </c>
      <c r="G5032" s="183" t="s">
        <v>71</v>
      </c>
      <c r="H5032" s="186">
        <v>360000</v>
      </c>
      <c r="I5032" s="183" t="s">
        <v>19</v>
      </c>
      <c r="J5032" s="183">
        <v>3600</v>
      </c>
      <c r="K5032" s="184"/>
      <c r="L5032" s="183">
        <v>2023</v>
      </c>
      <c r="M5032" s="184"/>
      <c r="N5032" s="184"/>
      <c r="O5032" s="184"/>
    </row>
    <row r="5033" spans="1:15" s="176" customFormat="1" ht="15" x14ac:dyDescent="0.15">
      <c r="A5033" s="183" t="s">
        <v>15</v>
      </c>
      <c r="B5033" s="183" t="s">
        <v>70</v>
      </c>
      <c r="C5033" s="184"/>
      <c r="D5033" s="183" t="s">
        <v>17</v>
      </c>
      <c r="E5033" s="183" t="s">
        <v>18</v>
      </c>
      <c r="F5033" s="185">
        <v>45135</v>
      </c>
      <c r="G5033" s="183" t="s">
        <v>71</v>
      </c>
      <c r="H5033" s="186">
        <v>480000</v>
      </c>
      <c r="I5033" s="183" t="s">
        <v>19</v>
      </c>
      <c r="J5033" s="183">
        <v>4800</v>
      </c>
      <c r="K5033" s="184"/>
      <c r="L5033" s="183">
        <v>2023</v>
      </c>
      <c r="M5033" s="184"/>
      <c r="N5033" s="184"/>
      <c r="O5033" s="184"/>
    </row>
    <row r="5034" spans="1:15" s="176" customFormat="1" ht="15" x14ac:dyDescent="0.15">
      <c r="A5034" s="183" t="s">
        <v>15</v>
      </c>
      <c r="B5034" s="183" t="s">
        <v>70</v>
      </c>
      <c r="C5034" s="184"/>
      <c r="D5034" s="183" t="s">
        <v>17</v>
      </c>
      <c r="E5034" s="183" t="s">
        <v>18</v>
      </c>
      <c r="F5034" s="185">
        <v>45136</v>
      </c>
      <c r="G5034" s="183" t="s">
        <v>71</v>
      </c>
      <c r="H5034" s="186">
        <v>80000</v>
      </c>
      <c r="I5034" s="183" t="s">
        <v>19</v>
      </c>
      <c r="J5034" s="183">
        <v>800</v>
      </c>
      <c r="K5034" s="184"/>
      <c r="L5034" s="183">
        <v>2023</v>
      </c>
      <c r="M5034" s="184"/>
      <c r="N5034" s="184"/>
      <c r="O5034" s="183" t="s">
        <v>35</v>
      </c>
    </row>
    <row r="5035" spans="1:15" s="176" customFormat="1" ht="15" x14ac:dyDescent="0.15">
      <c r="A5035" s="183" t="s">
        <v>15</v>
      </c>
      <c r="B5035" s="183" t="s">
        <v>70</v>
      </c>
      <c r="C5035" s="184"/>
      <c r="D5035" s="183" t="s">
        <v>17</v>
      </c>
      <c r="E5035" s="183" t="s">
        <v>18</v>
      </c>
      <c r="F5035" s="185">
        <v>45136</v>
      </c>
      <c r="G5035" s="183" t="s">
        <v>71</v>
      </c>
      <c r="H5035" s="186">
        <v>280000</v>
      </c>
      <c r="I5035" s="183" t="s">
        <v>19</v>
      </c>
      <c r="J5035" s="183">
        <v>2800</v>
      </c>
      <c r="K5035" s="184"/>
      <c r="L5035" s="183">
        <v>2023</v>
      </c>
      <c r="M5035" s="184"/>
      <c r="N5035" s="184"/>
      <c r="O5035" s="184"/>
    </row>
    <row r="5036" spans="1:15" s="176" customFormat="1" ht="15" x14ac:dyDescent="0.15">
      <c r="A5036" s="183" t="s">
        <v>15</v>
      </c>
      <c r="B5036" s="183" t="s">
        <v>70</v>
      </c>
      <c r="C5036" s="184"/>
      <c r="D5036" s="183" t="s">
        <v>17</v>
      </c>
      <c r="E5036" s="183" t="s">
        <v>18</v>
      </c>
      <c r="F5036" s="185">
        <v>45137</v>
      </c>
      <c r="G5036" s="183" t="s">
        <v>71</v>
      </c>
      <c r="H5036" s="186">
        <v>240000</v>
      </c>
      <c r="I5036" s="183" t="s">
        <v>19</v>
      </c>
      <c r="J5036" s="183">
        <v>2400</v>
      </c>
      <c r="K5036" s="184"/>
      <c r="L5036" s="183">
        <v>2023</v>
      </c>
      <c r="M5036" s="184"/>
      <c r="N5036" s="184"/>
      <c r="O5036" s="184"/>
    </row>
    <row r="5037" spans="1:15" s="176" customFormat="1" ht="15" x14ac:dyDescent="0.15">
      <c r="A5037" s="183" t="s">
        <v>15</v>
      </c>
      <c r="B5037" s="183" t="s">
        <v>70</v>
      </c>
      <c r="C5037" s="184"/>
      <c r="D5037" s="183" t="s">
        <v>17</v>
      </c>
      <c r="E5037" s="183" t="s">
        <v>18</v>
      </c>
      <c r="F5037" s="185">
        <v>45138</v>
      </c>
      <c r="G5037" s="183" t="s">
        <v>71</v>
      </c>
      <c r="H5037" s="186">
        <v>600000</v>
      </c>
      <c r="I5037" s="183" t="s">
        <v>19</v>
      </c>
      <c r="J5037" s="183">
        <v>6000</v>
      </c>
      <c r="K5037" s="184"/>
      <c r="L5037" s="183">
        <v>2023</v>
      </c>
      <c r="M5037" s="184"/>
      <c r="N5037" s="184"/>
      <c r="O5037" s="184"/>
    </row>
    <row r="5038" spans="1:15" s="176" customFormat="1" ht="15" x14ac:dyDescent="0.15">
      <c r="A5038" s="183" t="s">
        <v>15</v>
      </c>
      <c r="B5038" s="183" t="s">
        <v>70</v>
      </c>
      <c r="C5038" s="184"/>
      <c r="D5038" s="183" t="s">
        <v>17</v>
      </c>
      <c r="E5038" s="183" t="s">
        <v>18</v>
      </c>
      <c r="F5038" s="185">
        <v>45139</v>
      </c>
      <c r="G5038" s="183" t="s">
        <v>71</v>
      </c>
      <c r="H5038" s="186">
        <v>400000</v>
      </c>
      <c r="I5038" s="183" t="s">
        <v>19</v>
      </c>
      <c r="J5038" s="183">
        <v>4000</v>
      </c>
      <c r="K5038" s="184"/>
      <c r="L5038" s="183">
        <v>2023</v>
      </c>
      <c r="M5038" s="184"/>
      <c r="N5038" s="184"/>
      <c r="O5038" s="184"/>
    </row>
    <row r="5039" spans="1:15" s="176" customFormat="1" ht="15" x14ac:dyDescent="0.15">
      <c r="A5039" s="183" t="s">
        <v>15</v>
      </c>
      <c r="B5039" s="183" t="s">
        <v>70</v>
      </c>
      <c r="C5039" s="184"/>
      <c r="D5039" s="183" t="s">
        <v>17</v>
      </c>
      <c r="E5039" s="183" t="s">
        <v>18</v>
      </c>
      <c r="F5039" s="185">
        <v>45140</v>
      </c>
      <c r="G5039" s="183" t="s">
        <v>71</v>
      </c>
      <c r="H5039" s="186">
        <v>680000</v>
      </c>
      <c r="I5039" s="183" t="s">
        <v>19</v>
      </c>
      <c r="J5039" s="183">
        <v>6800</v>
      </c>
      <c r="K5039" s="184"/>
      <c r="L5039" s="183">
        <v>2023</v>
      </c>
      <c r="M5039" s="184"/>
      <c r="N5039" s="184"/>
      <c r="O5039" s="184"/>
    </row>
    <row r="5040" spans="1:15" s="176" customFormat="1" ht="15" x14ac:dyDescent="0.15">
      <c r="A5040" s="183" t="s">
        <v>15</v>
      </c>
      <c r="B5040" s="183" t="s">
        <v>70</v>
      </c>
      <c r="C5040" s="184"/>
      <c r="D5040" s="183" t="s">
        <v>17</v>
      </c>
      <c r="E5040" s="183" t="s">
        <v>18</v>
      </c>
      <c r="F5040" s="185">
        <v>45141</v>
      </c>
      <c r="G5040" s="183" t="s">
        <v>71</v>
      </c>
      <c r="H5040" s="186">
        <v>400000</v>
      </c>
      <c r="I5040" s="183" t="s">
        <v>19</v>
      </c>
      <c r="J5040" s="183">
        <v>4000</v>
      </c>
      <c r="K5040" s="184"/>
      <c r="L5040" s="183">
        <v>2023</v>
      </c>
      <c r="M5040" s="184"/>
      <c r="N5040" s="184"/>
      <c r="O5040" s="184"/>
    </row>
    <row r="5041" spans="1:15" s="176" customFormat="1" ht="15" x14ac:dyDescent="0.15">
      <c r="A5041" s="183" t="s">
        <v>15</v>
      </c>
      <c r="B5041" s="183" t="s">
        <v>70</v>
      </c>
      <c r="C5041" s="184"/>
      <c r="D5041" s="183" t="s">
        <v>17</v>
      </c>
      <c r="E5041" s="183" t="s">
        <v>18</v>
      </c>
      <c r="F5041" s="185">
        <v>45142</v>
      </c>
      <c r="G5041" s="183" t="s">
        <v>71</v>
      </c>
      <c r="H5041" s="186">
        <v>400000</v>
      </c>
      <c r="I5041" s="183" t="s">
        <v>19</v>
      </c>
      <c r="J5041" s="183">
        <v>4000</v>
      </c>
      <c r="K5041" s="184"/>
      <c r="L5041" s="183">
        <v>2023</v>
      </c>
      <c r="M5041" s="184"/>
      <c r="N5041" s="184"/>
      <c r="O5041" s="184"/>
    </row>
    <row r="5042" spans="1:15" s="176" customFormat="1" ht="15" x14ac:dyDescent="0.15">
      <c r="A5042" s="183" t="s">
        <v>15</v>
      </c>
      <c r="B5042" s="183" t="s">
        <v>70</v>
      </c>
      <c r="C5042" s="184"/>
      <c r="D5042" s="183" t="s">
        <v>17</v>
      </c>
      <c r="E5042" s="183" t="s">
        <v>18</v>
      </c>
      <c r="F5042" s="185">
        <v>45143</v>
      </c>
      <c r="G5042" s="183" t="s">
        <v>71</v>
      </c>
      <c r="H5042" s="186">
        <v>240000</v>
      </c>
      <c r="I5042" s="183" t="s">
        <v>19</v>
      </c>
      <c r="J5042" s="183">
        <v>2400</v>
      </c>
      <c r="K5042" s="184"/>
      <c r="L5042" s="183">
        <v>2023</v>
      </c>
      <c r="M5042" s="184"/>
      <c r="N5042" s="184"/>
      <c r="O5042" s="184"/>
    </row>
    <row r="5043" spans="1:15" s="176" customFormat="1" ht="15" x14ac:dyDescent="0.15">
      <c r="A5043" s="183" t="s">
        <v>15</v>
      </c>
      <c r="B5043" s="183" t="s">
        <v>70</v>
      </c>
      <c r="C5043" s="184"/>
      <c r="D5043" s="183" t="s">
        <v>17</v>
      </c>
      <c r="E5043" s="183" t="s">
        <v>18</v>
      </c>
      <c r="F5043" s="185">
        <v>45143</v>
      </c>
      <c r="G5043" s="183" t="s">
        <v>71</v>
      </c>
      <c r="H5043" s="186">
        <v>160000</v>
      </c>
      <c r="I5043" s="183" t="s">
        <v>19</v>
      </c>
      <c r="J5043" s="183">
        <v>1600</v>
      </c>
      <c r="K5043" s="184"/>
      <c r="L5043" s="183">
        <v>2023</v>
      </c>
      <c r="M5043" s="184"/>
      <c r="N5043" s="184"/>
      <c r="O5043" s="183" t="s">
        <v>35</v>
      </c>
    </row>
    <row r="5044" spans="1:15" s="176" customFormat="1" ht="15" x14ac:dyDescent="0.15">
      <c r="A5044" s="183" t="s">
        <v>15</v>
      </c>
      <c r="B5044" s="183" t="s">
        <v>70</v>
      </c>
      <c r="C5044" s="184"/>
      <c r="D5044" s="183" t="s">
        <v>17</v>
      </c>
      <c r="E5044" s="183" t="s">
        <v>18</v>
      </c>
      <c r="F5044" s="185">
        <v>45144</v>
      </c>
      <c r="G5044" s="183" t="s">
        <v>71</v>
      </c>
      <c r="H5044" s="186">
        <v>160000</v>
      </c>
      <c r="I5044" s="183" t="s">
        <v>19</v>
      </c>
      <c r="J5044" s="183">
        <v>1600</v>
      </c>
      <c r="K5044" s="184"/>
      <c r="L5044" s="183">
        <v>2023</v>
      </c>
      <c r="M5044" s="184"/>
      <c r="N5044" s="184"/>
      <c r="O5044" s="184"/>
    </row>
    <row r="5045" spans="1:15" s="176" customFormat="1" ht="15" x14ac:dyDescent="0.15">
      <c r="A5045" s="183" t="s">
        <v>15</v>
      </c>
      <c r="B5045" s="183" t="s">
        <v>70</v>
      </c>
      <c r="C5045" s="184"/>
      <c r="D5045" s="183" t="s">
        <v>17</v>
      </c>
      <c r="E5045" s="183" t="s">
        <v>18</v>
      </c>
      <c r="F5045" s="185">
        <v>45145</v>
      </c>
      <c r="G5045" s="183" t="s">
        <v>71</v>
      </c>
      <c r="H5045" s="186">
        <v>240000</v>
      </c>
      <c r="I5045" s="183" t="s">
        <v>19</v>
      </c>
      <c r="J5045" s="183">
        <v>2400</v>
      </c>
      <c r="K5045" s="184"/>
      <c r="L5045" s="183">
        <v>2023</v>
      </c>
      <c r="M5045" s="184"/>
      <c r="N5045" s="184"/>
      <c r="O5045" s="184"/>
    </row>
    <row r="5046" spans="1:15" s="176" customFormat="1" ht="15" x14ac:dyDescent="0.15">
      <c r="A5046" s="183" t="s">
        <v>15</v>
      </c>
      <c r="B5046" s="183" t="s">
        <v>70</v>
      </c>
      <c r="C5046" s="184"/>
      <c r="D5046" s="183" t="s">
        <v>17</v>
      </c>
      <c r="E5046" s="183" t="s">
        <v>18</v>
      </c>
      <c r="F5046" s="185">
        <v>45145</v>
      </c>
      <c r="G5046" s="183" t="s">
        <v>71</v>
      </c>
      <c r="H5046" s="186">
        <v>80000</v>
      </c>
      <c r="I5046" s="183" t="s">
        <v>19</v>
      </c>
      <c r="J5046" s="183">
        <v>800</v>
      </c>
      <c r="K5046" s="184"/>
      <c r="L5046" s="183">
        <v>2023</v>
      </c>
      <c r="M5046" s="184"/>
      <c r="N5046" s="184"/>
      <c r="O5046" s="183" t="s">
        <v>699</v>
      </c>
    </row>
    <row r="5047" spans="1:15" s="176" customFormat="1" ht="15" x14ac:dyDescent="0.15">
      <c r="A5047" s="183" t="s">
        <v>15</v>
      </c>
      <c r="B5047" s="183" t="s">
        <v>70</v>
      </c>
      <c r="C5047" s="184"/>
      <c r="D5047" s="183" t="s">
        <v>17</v>
      </c>
      <c r="E5047" s="183" t="s">
        <v>18</v>
      </c>
      <c r="F5047" s="185">
        <v>45146</v>
      </c>
      <c r="G5047" s="183" t="s">
        <v>71</v>
      </c>
      <c r="H5047" s="186">
        <v>300000</v>
      </c>
      <c r="I5047" s="183" t="s">
        <v>19</v>
      </c>
      <c r="J5047" s="183">
        <v>3000</v>
      </c>
      <c r="K5047" s="184"/>
      <c r="L5047" s="183">
        <v>2023</v>
      </c>
      <c r="M5047" s="184"/>
      <c r="N5047" s="184"/>
      <c r="O5047" s="184"/>
    </row>
    <row r="5048" spans="1:15" s="176" customFormat="1" ht="15" x14ac:dyDescent="0.15">
      <c r="A5048" s="183" t="s">
        <v>15</v>
      </c>
      <c r="B5048" s="183" t="s">
        <v>70</v>
      </c>
      <c r="C5048" s="184"/>
      <c r="D5048" s="183" t="s">
        <v>17</v>
      </c>
      <c r="E5048" s="183" t="s">
        <v>18</v>
      </c>
      <c r="F5048" s="185">
        <v>45147</v>
      </c>
      <c r="G5048" s="183" t="s">
        <v>71</v>
      </c>
      <c r="H5048" s="186">
        <v>320000</v>
      </c>
      <c r="I5048" s="183" t="s">
        <v>19</v>
      </c>
      <c r="J5048" s="183">
        <v>3200</v>
      </c>
      <c r="K5048" s="184"/>
      <c r="L5048" s="183">
        <v>2023</v>
      </c>
      <c r="M5048" s="184"/>
      <c r="N5048" s="184"/>
      <c r="O5048" s="184"/>
    </row>
    <row r="5049" spans="1:15" s="176" customFormat="1" ht="15" x14ac:dyDescent="0.15">
      <c r="A5049" s="183" t="s">
        <v>15</v>
      </c>
      <c r="B5049" s="183" t="s">
        <v>70</v>
      </c>
      <c r="C5049" s="184"/>
      <c r="D5049" s="183" t="s">
        <v>17</v>
      </c>
      <c r="E5049" s="183" t="s">
        <v>18</v>
      </c>
      <c r="F5049" s="185">
        <v>45148</v>
      </c>
      <c r="G5049" s="183" t="s">
        <v>71</v>
      </c>
      <c r="H5049" s="186">
        <v>320000</v>
      </c>
      <c r="I5049" s="183" t="s">
        <v>19</v>
      </c>
      <c r="J5049" s="183">
        <v>3200</v>
      </c>
      <c r="K5049" s="184"/>
      <c r="L5049" s="183">
        <v>2023</v>
      </c>
      <c r="M5049" s="184"/>
      <c r="N5049" s="184"/>
      <c r="O5049" s="184"/>
    </row>
    <row r="5050" spans="1:15" s="176" customFormat="1" ht="15" x14ac:dyDescent="0.15">
      <c r="A5050" s="183" t="s">
        <v>15</v>
      </c>
      <c r="B5050" s="183" t="s">
        <v>70</v>
      </c>
      <c r="C5050" s="184"/>
      <c r="D5050" s="183" t="s">
        <v>17</v>
      </c>
      <c r="E5050" s="183" t="s">
        <v>18</v>
      </c>
      <c r="F5050" s="185">
        <v>45149</v>
      </c>
      <c r="G5050" s="183" t="s">
        <v>71</v>
      </c>
      <c r="H5050" s="186">
        <v>220000</v>
      </c>
      <c r="I5050" s="183" t="s">
        <v>19</v>
      </c>
      <c r="J5050" s="183">
        <v>2200</v>
      </c>
      <c r="K5050" s="184"/>
      <c r="L5050" s="183">
        <v>2023</v>
      </c>
      <c r="M5050" s="184"/>
      <c r="N5050" s="184"/>
      <c r="O5050" s="184"/>
    </row>
    <row r="5051" spans="1:15" s="176" customFormat="1" ht="15" x14ac:dyDescent="0.15">
      <c r="A5051" s="183" t="s">
        <v>15</v>
      </c>
      <c r="B5051" s="183" t="s">
        <v>70</v>
      </c>
      <c r="C5051" s="184"/>
      <c r="D5051" s="183" t="s">
        <v>17</v>
      </c>
      <c r="E5051" s="183" t="s">
        <v>18</v>
      </c>
      <c r="F5051" s="185">
        <v>45150</v>
      </c>
      <c r="G5051" s="183" t="s">
        <v>71</v>
      </c>
      <c r="H5051" s="186">
        <v>40000</v>
      </c>
      <c r="I5051" s="183" t="s">
        <v>19</v>
      </c>
      <c r="J5051" s="183">
        <v>400</v>
      </c>
      <c r="K5051" s="184"/>
      <c r="L5051" s="183">
        <v>2023</v>
      </c>
      <c r="M5051" s="184"/>
      <c r="N5051" s="184"/>
      <c r="O5051" s="184"/>
    </row>
    <row r="5052" spans="1:15" s="176" customFormat="1" ht="15" x14ac:dyDescent="0.15">
      <c r="A5052" s="183" t="s">
        <v>15</v>
      </c>
      <c r="B5052" s="183" t="s">
        <v>70</v>
      </c>
      <c r="C5052" s="184"/>
      <c r="D5052" s="183" t="s">
        <v>17</v>
      </c>
      <c r="E5052" s="183" t="s">
        <v>18</v>
      </c>
      <c r="F5052" s="185">
        <v>45152</v>
      </c>
      <c r="G5052" s="183" t="s">
        <v>71</v>
      </c>
      <c r="H5052" s="186">
        <v>80000</v>
      </c>
      <c r="I5052" s="183" t="s">
        <v>19</v>
      </c>
      <c r="J5052" s="183">
        <v>800</v>
      </c>
      <c r="K5052" s="184"/>
      <c r="L5052" s="183">
        <v>2023</v>
      </c>
      <c r="M5052" s="184"/>
      <c r="N5052" s="184"/>
      <c r="O5052" s="184"/>
    </row>
    <row r="5053" spans="1:15" s="176" customFormat="1" ht="15" x14ac:dyDescent="0.15">
      <c r="A5053" s="183" t="s">
        <v>15</v>
      </c>
      <c r="B5053" s="183" t="s">
        <v>70</v>
      </c>
      <c r="C5053" s="184"/>
      <c r="D5053" s="183" t="s">
        <v>17</v>
      </c>
      <c r="E5053" s="183" t="s">
        <v>18</v>
      </c>
      <c r="F5053" s="185">
        <v>45153</v>
      </c>
      <c r="G5053" s="183" t="s">
        <v>71</v>
      </c>
      <c r="H5053" s="186">
        <v>320000</v>
      </c>
      <c r="I5053" s="183" t="s">
        <v>19</v>
      </c>
      <c r="J5053" s="183">
        <v>3200</v>
      </c>
      <c r="K5053" s="184"/>
      <c r="L5053" s="183">
        <v>2023</v>
      </c>
      <c r="M5053" s="184"/>
      <c r="N5053" s="184"/>
      <c r="O5053" s="184"/>
    </row>
    <row r="5054" spans="1:15" s="176" customFormat="1" ht="15" x14ac:dyDescent="0.15">
      <c r="A5054" s="183" t="s">
        <v>15</v>
      </c>
      <c r="B5054" s="183" t="s">
        <v>70</v>
      </c>
      <c r="C5054" s="184"/>
      <c r="D5054" s="183" t="s">
        <v>17</v>
      </c>
      <c r="E5054" s="183" t="s">
        <v>18</v>
      </c>
      <c r="F5054" s="185">
        <v>45155</v>
      </c>
      <c r="G5054" s="183" t="s">
        <v>71</v>
      </c>
      <c r="H5054" s="186">
        <v>100000</v>
      </c>
      <c r="I5054" s="183" t="s">
        <v>19</v>
      </c>
      <c r="J5054" s="183">
        <v>1000</v>
      </c>
      <c r="K5054" s="184"/>
      <c r="L5054" s="183">
        <v>2023</v>
      </c>
      <c r="M5054" s="184"/>
      <c r="N5054" s="184"/>
      <c r="O5054" s="184"/>
    </row>
    <row r="5055" spans="1:15" s="176" customFormat="1" ht="15" x14ac:dyDescent="0.15">
      <c r="A5055" s="183" t="s">
        <v>15</v>
      </c>
      <c r="B5055" s="183" t="s">
        <v>70</v>
      </c>
      <c r="C5055" s="184"/>
      <c r="D5055" s="183" t="s">
        <v>17</v>
      </c>
      <c r="E5055" s="183" t="s">
        <v>18</v>
      </c>
      <c r="F5055" s="185">
        <v>45156</v>
      </c>
      <c r="G5055" s="183" t="s">
        <v>71</v>
      </c>
      <c r="H5055" s="186">
        <v>40000</v>
      </c>
      <c r="I5055" s="183" t="s">
        <v>19</v>
      </c>
      <c r="J5055" s="183">
        <v>400</v>
      </c>
      <c r="K5055" s="184"/>
      <c r="L5055" s="183">
        <v>2023</v>
      </c>
      <c r="M5055" s="184"/>
      <c r="N5055" s="184"/>
      <c r="O5055" s="183" t="s">
        <v>709</v>
      </c>
    </row>
    <row r="5056" spans="1:15" s="176" customFormat="1" ht="15" x14ac:dyDescent="0.15">
      <c r="A5056" s="183" t="s">
        <v>15</v>
      </c>
      <c r="B5056" s="183" t="s">
        <v>70</v>
      </c>
      <c r="C5056" s="184"/>
      <c r="D5056" s="183" t="s">
        <v>17</v>
      </c>
      <c r="E5056" s="183" t="s">
        <v>18</v>
      </c>
      <c r="F5056" s="185">
        <v>45156</v>
      </c>
      <c r="G5056" s="183" t="s">
        <v>71</v>
      </c>
      <c r="H5056" s="186">
        <v>160000</v>
      </c>
      <c r="I5056" s="183" t="s">
        <v>19</v>
      </c>
      <c r="J5056" s="183">
        <v>1600</v>
      </c>
      <c r="K5056" s="184"/>
      <c r="L5056" s="183">
        <v>2023</v>
      </c>
      <c r="M5056" s="184"/>
      <c r="N5056" s="184"/>
      <c r="O5056" s="184"/>
    </row>
    <row r="5057" spans="1:15" s="176" customFormat="1" ht="15" x14ac:dyDescent="0.15">
      <c r="A5057" s="183" t="s">
        <v>15</v>
      </c>
      <c r="B5057" s="183" t="s">
        <v>70</v>
      </c>
      <c r="C5057" s="184"/>
      <c r="D5057" s="183" t="s">
        <v>17</v>
      </c>
      <c r="E5057" s="183" t="s">
        <v>18</v>
      </c>
      <c r="F5057" s="185">
        <v>45157</v>
      </c>
      <c r="G5057" s="183" t="s">
        <v>71</v>
      </c>
      <c r="H5057" s="186">
        <v>120000</v>
      </c>
      <c r="I5057" s="183" t="s">
        <v>19</v>
      </c>
      <c r="J5057" s="183">
        <v>1200</v>
      </c>
      <c r="K5057" s="184"/>
      <c r="L5057" s="183">
        <v>2023</v>
      </c>
      <c r="M5057" s="184"/>
      <c r="N5057" s="184"/>
      <c r="O5057" s="184"/>
    </row>
    <row r="5058" spans="1:15" s="176" customFormat="1" ht="15" x14ac:dyDescent="0.15">
      <c r="A5058" s="183" t="s">
        <v>15</v>
      </c>
      <c r="B5058" s="183" t="s">
        <v>70</v>
      </c>
      <c r="C5058" s="184"/>
      <c r="D5058" s="183" t="s">
        <v>17</v>
      </c>
      <c r="E5058" s="183" t="s">
        <v>18</v>
      </c>
      <c r="F5058" s="185">
        <v>45158</v>
      </c>
      <c r="G5058" s="183" t="s">
        <v>71</v>
      </c>
      <c r="H5058" s="186">
        <v>40000</v>
      </c>
      <c r="I5058" s="183" t="s">
        <v>19</v>
      </c>
      <c r="J5058" s="183">
        <v>400</v>
      </c>
      <c r="K5058" s="184"/>
      <c r="L5058" s="183">
        <v>2023</v>
      </c>
      <c r="M5058" s="184"/>
      <c r="N5058" s="184"/>
      <c r="O5058" s="184"/>
    </row>
    <row r="5059" spans="1:15" s="176" customFormat="1" ht="15" x14ac:dyDescent="0.15">
      <c r="A5059" s="183" t="s">
        <v>15</v>
      </c>
      <c r="B5059" s="183" t="s">
        <v>70</v>
      </c>
      <c r="C5059" s="184"/>
      <c r="D5059" s="183" t="s">
        <v>17</v>
      </c>
      <c r="E5059" s="183" t="s">
        <v>18</v>
      </c>
      <c r="F5059" s="185">
        <v>45159</v>
      </c>
      <c r="G5059" s="183" t="s">
        <v>71</v>
      </c>
      <c r="H5059" s="186">
        <v>120000</v>
      </c>
      <c r="I5059" s="183" t="s">
        <v>19</v>
      </c>
      <c r="J5059" s="183">
        <v>1200</v>
      </c>
      <c r="K5059" s="184"/>
      <c r="L5059" s="183">
        <v>2023</v>
      </c>
      <c r="M5059" s="184"/>
      <c r="N5059" s="184"/>
      <c r="O5059" s="184"/>
    </row>
    <row r="5060" spans="1:15" s="176" customFormat="1" ht="15" x14ac:dyDescent="0.15">
      <c r="A5060" s="183" t="s">
        <v>15</v>
      </c>
      <c r="B5060" s="183" t="s">
        <v>70</v>
      </c>
      <c r="C5060" s="184"/>
      <c r="D5060" s="183" t="s">
        <v>17</v>
      </c>
      <c r="E5060" s="183" t="s">
        <v>18</v>
      </c>
      <c r="F5060" s="185">
        <v>45160</v>
      </c>
      <c r="G5060" s="183" t="s">
        <v>71</v>
      </c>
      <c r="H5060" s="186">
        <v>40000</v>
      </c>
      <c r="I5060" s="183" t="s">
        <v>19</v>
      </c>
      <c r="J5060" s="183">
        <v>400</v>
      </c>
      <c r="K5060" s="184"/>
      <c r="L5060" s="183">
        <v>2023</v>
      </c>
      <c r="M5060" s="184"/>
      <c r="N5060" s="184"/>
      <c r="O5060" s="184"/>
    </row>
    <row r="5061" spans="1:15" s="176" customFormat="1" ht="15" x14ac:dyDescent="0.15">
      <c r="A5061" s="183" t="s">
        <v>15</v>
      </c>
      <c r="B5061" s="183" t="s">
        <v>70</v>
      </c>
      <c r="C5061" s="184"/>
      <c r="D5061" s="183" t="s">
        <v>17</v>
      </c>
      <c r="E5061" s="183" t="s">
        <v>18</v>
      </c>
      <c r="F5061" s="185">
        <v>45161</v>
      </c>
      <c r="G5061" s="183" t="s">
        <v>71</v>
      </c>
      <c r="H5061" s="186">
        <v>40000</v>
      </c>
      <c r="I5061" s="183" t="s">
        <v>19</v>
      </c>
      <c r="J5061" s="183">
        <v>400</v>
      </c>
      <c r="K5061" s="184"/>
      <c r="L5061" s="183">
        <v>2023</v>
      </c>
      <c r="M5061" s="184"/>
      <c r="N5061" s="184"/>
      <c r="O5061" s="184"/>
    </row>
    <row r="5062" spans="1:15" s="176" customFormat="1" ht="15" x14ac:dyDescent="0.15">
      <c r="A5062" s="183" t="s">
        <v>15</v>
      </c>
      <c r="B5062" s="183" t="s">
        <v>70</v>
      </c>
      <c r="C5062" s="184"/>
      <c r="D5062" s="183" t="s">
        <v>17</v>
      </c>
      <c r="E5062" s="183" t="s">
        <v>18</v>
      </c>
      <c r="F5062" s="185">
        <v>45162</v>
      </c>
      <c r="G5062" s="183" t="s">
        <v>71</v>
      </c>
      <c r="H5062" s="186">
        <v>40000</v>
      </c>
      <c r="I5062" s="183" t="s">
        <v>19</v>
      </c>
      <c r="J5062" s="183">
        <v>400</v>
      </c>
      <c r="K5062" s="184"/>
      <c r="L5062" s="183">
        <v>2023</v>
      </c>
      <c r="M5062" s="184"/>
      <c r="N5062" s="184"/>
      <c r="O5062" s="184"/>
    </row>
    <row r="5063" spans="1:15" s="176" customFormat="1" ht="15" x14ac:dyDescent="0.15">
      <c r="A5063" s="183" t="s">
        <v>15</v>
      </c>
      <c r="B5063" s="183" t="s">
        <v>70</v>
      </c>
      <c r="C5063" s="184"/>
      <c r="D5063" s="183" t="s">
        <v>17</v>
      </c>
      <c r="E5063" s="183" t="s">
        <v>18</v>
      </c>
      <c r="F5063" s="185">
        <v>45164</v>
      </c>
      <c r="G5063" s="183" t="s">
        <v>71</v>
      </c>
      <c r="H5063" s="186">
        <v>40000</v>
      </c>
      <c r="I5063" s="183" t="s">
        <v>19</v>
      </c>
      <c r="J5063" s="183">
        <v>400</v>
      </c>
      <c r="K5063" s="184"/>
      <c r="L5063" s="183">
        <v>2023</v>
      </c>
      <c r="M5063" s="184"/>
      <c r="N5063" s="184"/>
      <c r="O5063" s="184"/>
    </row>
    <row r="5064" spans="1:15" s="176" customFormat="1" ht="15" x14ac:dyDescent="0.15">
      <c r="A5064" s="183" t="s">
        <v>15</v>
      </c>
      <c r="B5064" s="183" t="s">
        <v>70</v>
      </c>
      <c r="C5064" s="184"/>
      <c r="D5064" s="183" t="s">
        <v>17</v>
      </c>
      <c r="E5064" s="183" t="s">
        <v>18</v>
      </c>
      <c r="F5064" s="185">
        <v>45165</v>
      </c>
      <c r="G5064" s="183" t="s">
        <v>71</v>
      </c>
      <c r="H5064" s="186">
        <v>40000</v>
      </c>
      <c r="I5064" s="183" t="s">
        <v>19</v>
      </c>
      <c r="J5064" s="183">
        <v>400</v>
      </c>
      <c r="K5064" s="184"/>
      <c r="L5064" s="183">
        <v>2023</v>
      </c>
      <c r="M5064" s="184"/>
      <c r="N5064" s="184"/>
      <c r="O5064" s="184"/>
    </row>
    <row r="5065" spans="1:15" s="176" customFormat="1" ht="15" x14ac:dyDescent="0.15">
      <c r="A5065" s="183" t="s">
        <v>15</v>
      </c>
      <c r="B5065" s="183" t="s">
        <v>70</v>
      </c>
      <c r="C5065" s="184"/>
      <c r="D5065" s="183" t="s">
        <v>17</v>
      </c>
      <c r="E5065" s="183" t="s">
        <v>18</v>
      </c>
      <c r="F5065" s="185">
        <v>45166</v>
      </c>
      <c r="G5065" s="183" t="s">
        <v>71</v>
      </c>
      <c r="H5065" s="186">
        <v>80000</v>
      </c>
      <c r="I5065" s="183" t="s">
        <v>19</v>
      </c>
      <c r="J5065" s="183">
        <v>800</v>
      </c>
      <c r="K5065" s="184"/>
      <c r="L5065" s="183">
        <v>2023</v>
      </c>
      <c r="M5065" s="184"/>
      <c r="N5065" s="184"/>
      <c r="O5065" s="184"/>
    </row>
    <row r="5066" spans="1:15" s="176" customFormat="1" ht="15" x14ac:dyDescent="0.15">
      <c r="A5066" s="183" t="s">
        <v>15</v>
      </c>
      <c r="B5066" s="183" t="s">
        <v>70</v>
      </c>
      <c r="C5066" s="184"/>
      <c r="D5066" s="183" t="s">
        <v>17</v>
      </c>
      <c r="E5066" s="183" t="s">
        <v>18</v>
      </c>
      <c r="F5066" s="185">
        <v>45175</v>
      </c>
      <c r="G5066" s="183" t="s">
        <v>71</v>
      </c>
      <c r="H5066" s="186">
        <v>40000</v>
      </c>
      <c r="I5066" s="183" t="s">
        <v>19</v>
      </c>
      <c r="J5066" s="183">
        <v>400</v>
      </c>
      <c r="K5066" s="184"/>
      <c r="L5066" s="183">
        <v>2023</v>
      </c>
      <c r="M5066" s="184"/>
      <c r="N5066" s="184"/>
      <c r="O5066" s="184"/>
    </row>
    <row r="5067" spans="1:15" s="176" customFormat="1" ht="15" x14ac:dyDescent="0.15">
      <c r="A5067" s="183" t="s">
        <v>20</v>
      </c>
      <c r="B5067" s="183" t="s">
        <v>70</v>
      </c>
      <c r="C5067" s="184"/>
      <c r="D5067" s="183" t="s">
        <v>17</v>
      </c>
      <c r="E5067" s="183" t="s">
        <v>18</v>
      </c>
      <c r="F5067" s="185">
        <v>45103</v>
      </c>
      <c r="G5067" s="183" t="s">
        <v>71</v>
      </c>
      <c r="H5067" s="186">
        <v>40000</v>
      </c>
      <c r="I5067" s="183" t="s">
        <v>19</v>
      </c>
      <c r="J5067" s="183">
        <v>400</v>
      </c>
      <c r="K5067" s="184"/>
      <c r="L5067" s="183">
        <v>2023</v>
      </c>
      <c r="M5067" s="184"/>
      <c r="N5067" s="184"/>
      <c r="O5067" s="184"/>
    </row>
    <row r="5068" spans="1:15" s="176" customFormat="1" ht="15" x14ac:dyDescent="0.15">
      <c r="A5068" s="183" t="s">
        <v>20</v>
      </c>
      <c r="B5068" s="183" t="s">
        <v>70</v>
      </c>
      <c r="C5068" s="184"/>
      <c r="D5068" s="183" t="s">
        <v>17</v>
      </c>
      <c r="E5068" s="183" t="s">
        <v>18</v>
      </c>
      <c r="F5068" s="185">
        <v>45104</v>
      </c>
      <c r="G5068" s="183" t="s">
        <v>71</v>
      </c>
      <c r="H5068" s="186">
        <v>80000</v>
      </c>
      <c r="I5068" s="183" t="s">
        <v>19</v>
      </c>
      <c r="J5068" s="183">
        <v>800</v>
      </c>
      <c r="K5068" s="184"/>
      <c r="L5068" s="183">
        <v>2023</v>
      </c>
      <c r="M5068" s="184"/>
      <c r="N5068" s="184"/>
      <c r="O5068" s="184"/>
    </row>
    <row r="5069" spans="1:15" s="176" customFormat="1" ht="15" x14ac:dyDescent="0.15">
      <c r="A5069" s="183" t="s">
        <v>20</v>
      </c>
      <c r="B5069" s="183" t="s">
        <v>70</v>
      </c>
      <c r="C5069" s="184"/>
      <c r="D5069" s="183" t="s">
        <v>17</v>
      </c>
      <c r="E5069" s="183" t="s">
        <v>18</v>
      </c>
      <c r="F5069" s="185">
        <v>45105</v>
      </c>
      <c r="G5069" s="183" t="s">
        <v>71</v>
      </c>
      <c r="H5069" s="186">
        <v>320000</v>
      </c>
      <c r="I5069" s="183" t="s">
        <v>19</v>
      </c>
      <c r="J5069" s="183">
        <v>3200</v>
      </c>
      <c r="K5069" s="184"/>
      <c r="L5069" s="183">
        <v>2023</v>
      </c>
      <c r="M5069" s="184"/>
      <c r="N5069" s="184"/>
      <c r="O5069" s="184"/>
    </row>
    <row r="5070" spans="1:15" s="176" customFormat="1" ht="15" x14ac:dyDescent="0.15">
      <c r="A5070" s="183" t="s">
        <v>20</v>
      </c>
      <c r="B5070" s="183" t="s">
        <v>70</v>
      </c>
      <c r="C5070" s="184"/>
      <c r="D5070" s="183" t="s">
        <v>17</v>
      </c>
      <c r="E5070" s="183" t="s">
        <v>18</v>
      </c>
      <c r="F5070" s="185">
        <v>45106</v>
      </c>
      <c r="G5070" s="183" t="s">
        <v>71</v>
      </c>
      <c r="H5070" s="186">
        <v>160000</v>
      </c>
      <c r="I5070" s="183" t="s">
        <v>19</v>
      </c>
      <c r="J5070" s="183">
        <v>1600</v>
      </c>
      <c r="K5070" s="184"/>
      <c r="L5070" s="183">
        <v>2023</v>
      </c>
      <c r="M5070" s="184"/>
      <c r="N5070" s="184"/>
      <c r="O5070" s="184"/>
    </row>
    <row r="5071" spans="1:15" s="176" customFormat="1" ht="15" x14ac:dyDescent="0.15">
      <c r="A5071" s="183" t="s">
        <v>20</v>
      </c>
      <c r="B5071" s="183" t="s">
        <v>70</v>
      </c>
      <c r="C5071" s="184"/>
      <c r="D5071" s="183" t="s">
        <v>17</v>
      </c>
      <c r="E5071" s="183" t="s">
        <v>18</v>
      </c>
      <c r="F5071" s="185">
        <v>45107</v>
      </c>
      <c r="G5071" s="183" t="s">
        <v>71</v>
      </c>
      <c r="H5071" s="186">
        <v>360000</v>
      </c>
      <c r="I5071" s="183" t="s">
        <v>19</v>
      </c>
      <c r="J5071" s="183">
        <v>3600</v>
      </c>
      <c r="K5071" s="184"/>
      <c r="L5071" s="183">
        <v>2023</v>
      </c>
      <c r="M5071" s="184"/>
      <c r="N5071" s="184"/>
      <c r="O5071" s="184"/>
    </row>
    <row r="5072" spans="1:15" s="176" customFormat="1" ht="15" x14ac:dyDescent="0.15">
      <c r="A5072" s="183" t="s">
        <v>20</v>
      </c>
      <c r="B5072" s="183" t="s">
        <v>70</v>
      </c>
      <c r="C5072" s="184"/>
      <c r="D5072" s="183" t="s">
        <v>17</v>
      </c>
      <c r="E5072" s="183" t="s">
        <v>18</v>
      </c>
      <c r="F5072" s="185">
        <v>45108</v>
      </c>
      <c r="G5072" s="183" t="s">
        <v>71</v>
      </c>
      <c r="H5072" s="186">
        <v>280000</v>
      </c>
      <c r="I5072" s="183" t="s">
        <v>19</v>
      </c>
      <c r="J5072" s="183">
        <v>2800</v>
      </c>
      <c r="K5072" s="184"/>
      <c r="L5072" s="183">
        <v>2023</v>
      </c>
      <c r="M5072" s="184"/>
      <c r="N5072" s="184"/>
      <c r="O5072" s="184"/>
    </row>
    <row r="5073" spans="1:15" s="176" customFormat="1" ht="15" x14ac:dyDescent="0.15">
      <c r="A5073" s="183" t="s">
        <v>20</v>
      </c>
      <c r="B5073" s="183" t="s">
        <v>70</v>
      </c>
      <c r="C5073" s="184"/>
      <c r="D5073" s="183" t="s">
        <v>17</v>
      </c>
      <c r="E5073" s="183" t="s">
        <v>18</v>
      </c>
      <c r="F5073" s="185">
        <v>45109</v>
      </c>
      <c r="G5073" s="183" t="s">
        <v>71</v>
      </c>
      <c r="H5073" s="186">
        <v>120000</v>
      </c>
      <c r="I5073" s="183" t="s">
        <v>19</v>
      </c>
      <c r="J5073" s="183">
        <v>1200</v>
      </c>
      <c r="K5073" s="184"/>
      <c r="L5073" s="183">
        <v>2023</v>
      </c>
      <c r="M5073" s="184"/>
      <c r="N5073" s="184"/>
      <c r="O5073" s="184"/>
    </row>
    <row r="5074" spans="1:15" s="176" customFormat="1" ht="15" x14ac:dyDescent="0.15">
      <c r="A5074" s="183" t="s">
        <v>20</v>
      </c>
      <c r="B5074" s="183" t="s">
        <v>70</v>
      </c>
      <c r="C5074" s="184"/>
      <c r="D5074" s="183" t="s">
        <v>17</v>
      </c>
      <c r="E5074" s="183" t="s">
        <v>18</v>
      </c>
      <c r="F5074" s="185">
        <v>45110</v>
      </c>
      <c r="G5074" s="183" t="s">
        <v>71</v>
      </c>
      <c r="H5074" s="186">
        <v>120000</v>
      </c>
      <c r="I5074" s="183" t="s">
        <v>19</v>
      </c>
      <c r="J5074" s="183">
        <v>1200</v>
      </c>
      <c r="K5074" s="184"/>
      <c r="L5074" s="183">
        <v>2023</v>
      </c>
      <c r="M5074" s="184"/>
      <c r="N5074" s="184"/>
      <c r="O5074" s="184"/>
    </row>
    <row r="5075" spans="1:15" s="176" customFormat="1" ht="15" x14ac:dyDescent="0.15">
      <c r="A5075" s="183" t="s">
        <v>20</v>
      </c>
      <c r="B5075" s="183" t="s">
        <v>70</v>
      </c>
      <c r="C5075" s="184"/>
      <c r="D5075" s="183" t="s">
        <v>17</v>
      </c>
      <c r="E5075" s="183" t="s">
        <v>18</v>
      </c>
      <c r="F5075" s="185">
        <v>45111</v>
      </c>
      <c r="G5075" s="183" t="s">
        <v>71</v>
      </c>
      <c r="H5075" s="186">
        <v>80000</v>
      </c>
      <c r="I5075" s="183" t="s">
        <v>19</v>
      </c>
      <c r="J5075" s="183">
        <v>800</v>
      </c>
      <c r="K5075" s="184"/>
      <c r="L5075" s="183">
        <v>2023</v>
      </c>
      <c r="M5075" s="184"/>
      <c r="N5075" s="184"/>
      <c r="O5075" s="184"/>
    </row>
    <row r="5076" spans="1:15" s="176" customFormat="1" ht="15" x14ac:dyDescent="0.15">
      <c r="A5076" s="183" t="s">
        <v>20</v>
      </c>
      <c r="B5076" s="183" t="s">
        <v>70</v>
      </c>
      <c r="C5076" s="184"/>
      <c r="D5076" s="183" t="s">
        <v>17</v>
      </c>
      <c r="E5076" s="183" t="s">
        <v>18</v>
      </c>
      <c r="F5076" s="185">
        <v>45112</v>
      </c>
      <c r="G5076" s="183" t="s">
        <v>71</v>
      </c>
      <c r="H5076" s="186">
        <v>400000</v>
      </c>
      <c r="I5076" s="183" t="s">
        <v>19</v>
      </c>
      <c r="J5076" s="183">
        <v>4000</v>
      </c>
      <c r="K5076" s="184"/>
      <c r="L5076" s="183">
        <v>2023</v>
      </c>
      <c r="M5076" s="184"/>
      <c r="N5076" s="184"/>
      <c r="O5076" s="184"/>
    </row>
    <row r="5077" spans="1:15" s="176" customFormat="1" ht="15" x14ac:dyDescent="0.15">
      <c r="A5077" s="183" t="s">
        <v>20</v>
      </c>
      <c r="B5077" s="183" t="s">
        <v>70</v>
      </c>
      <c r="C5077" s="184"/>
      <c r="D5077" s="183" t="s">
        <v>17</v>
      </c>
      <c r="E5077" s="183" t="s">
        <v>18</v>
      </c>
      <c r="F5077" s="185">
        <v>45113</v>
      </c>
      <c r="G5077" s="183" t="s">
        <v>71</v>
      </c>
      <c r="H5077" s="186">
        <v>320000</v>
      </c>
      <c r="I5077" s="183" t="s">
        <v>19</v>
      </c>
      <c r="J5077" s="183">
        <v>3200</v>
      </c>
      <c r="K5077" s="184"/>
      <c r="L5077" s="183">
        <v>2023</v>
      </c>
      <c r="M5077" s="184"/>
      <c r="N5077" s="184"/>
      <c r="O5077" s="184"/>
    </row>
    <row r="5078" spans="1:15" s="176" customFormat="1" ht="15" x14ac:dyDescent="0.15">
      <c r="A5078" s="183" t="s">
        <v>20</v>
      </c>
      <c r="B5078" s="183" t="s">
        <v>70</v>
      </c>
      <c r="C5078" s="184"/>
      <c r="D5078" s="183" t="s">
        <v>17</v>
      </c>
      <c r="E5078" s="183" t="s">
        <v>18</v>
      </c>
      <c r="F5078" s="185">
        <v>45114</v>
      </c>
      <c r="G5078" s="183" t="s">
        <v>71</v>
      </c>
      <c r="H5078" s="186">
        <v>520000</v>
      </c>
      <c r="I5078" s="183" t="s">
        <v>19</v>
      </c>
      <c r="J5078" s="183">
        <v>5200</v>
      </c>
      <c r="K5078" s="184"/>
      <c r="L5078" s="183">
        <v>2023</v>
      </c>
      <c r="M5078" s="184"/>
      <c r="N5078" s="184"/>
      <c r="O5078" s="184"/>
    </row>
    <row r="5079" spans="1:15" s="176" customFormat="1" ht="15" x14ac:dyDescent="0.15">
      <c r="A5079" s="183" t="s">
        <v>20</v>
      </c>
      <c r="B5079" s="183" t="s">
        <v>70</v>
      </c>
      <c r="C5079" s="184"/>
      <c r="D5079" s="183" t="s">
        <v>17</v>
      </c>
      <c r="E5079" s="183" t="s">
        <v>18</v>
      </c>
      <c r="F5079" s="185">
        <v>45114</v>
      </c>
      <c r="G5079" s="183" t="s">
        <v>71</v>
      </c>
      <c r="H5079" s="186">
        <v>200000</v>
      </c>
      <c r="I5079" s="183" t="s">
        <v>19</v>
      </c>
      <c r="J5079" s="183">
        <v>2000</v>
      </c>
      <c r="K5079" s="184"/>
      <c r="L5079" s="183">
        <v>2023</v>
      </c>
      <c r="M5079" s="184"/>
      <c r="N5079" s="184"/>
      <c r="O5079" s="183" t="s">
        <v>663</v>
      </c>
    </row>
    <row r="5080" spans="1:15" s="176" customFormat="1" ht="15" x14ac:dyDescent="0.15">
      <c r="A5080" s="183" t="s">
        <v>20</v>
      </c>
      <c r="B5080" s="183" t="s">
        <v>70</v>
      </c>
      <c r="C5080" s="184"/>
      <c r="D5080" s="183" t="s">
        <v>17</v>
      </c>
      <c r="E5080" s="183" t="s">
        <v>18</v>
      </c>
      <c r="F5080" s="185">
        <v>45115</v>
      </c>
      <c r="G5080" s="183" t="s">
        <v>71</v>
      </c>
      <c r="H5080" s="186">
        <v>200000</v>
      </c>
      <c r="I5080" s="183" t="s">
        <v>19</v>
      </c>
      <c r="J5080" s="183">
        <v>2000</v>
      </c>
      <c r="K5080" s="184"/>
      <c r="L5080" s="183">
        <v>2023</v>
      </c>
      <c r="M5080" s="184"/>
      <c r="N5080" s="184"/>
      <c r="O5080" s="183" t="s">
        <v>665</v>
      </c>
    </row>
    <row r="5081" spans="1:15" s="176" customFormat="1" ht="15" x14ac:dyDescent="0.15">
      <c r="A5081" s="183" t="s">
        <v>20</v>
      </c>
      <c r="B5081" s="183" t="s">
        <v>70</v>
      </c>
      <c r="C5081" s="184"/>
      <c r="D5081" s="183" t="s">
        <v>17</v>
      </c>
      <c r="E5081" s="183" t="s">
        <v>18</v>
      </c>
      <c r="F5081" s="185">
        <v>45115</v>
      </c>
      <c r="G5081" s="183" t="s">
        <v>71</v>
      </c>
      <c r="H5081" s="186">
        <v>320000</v>
      </c>
      <c r="I5081" s="183" t="s">
        <v>19</v>
      </c>
      <c r="J5081" s="183">
        <v>3200</v>
      </c>
      <c r="K5081" s="184"/>
      <c r="L5081" s="183">
        <v>2023</v>
      </c>
      <c r="M5081" s="184"/>
      <c r="N5081" s="184"/>
      <c r="O5081" s="184"/>
    </row>
    <row r="5082" spans="1:15" s="176" customFormat="1" ht="15" x14ac:dyDescent="0.15">
      <c r="A5082" s="183" t="s">
        <v>20</v>
      </c>
      <c r="B5082" s="183" t="s">
        <v>70</v>
      </c>
      <c r="C5082" s="184"/>
      <c r="D5082" s="183" t="s">
        <v>17</v>
      </c>
      <c r="E5082" s="183" t="s">
        <v>18</v>
      </c>
      <c r="F5082" s="185">
        <v>45116</v>
      </c>
      <c r="G5082" s="183" t="s">
        <v>71</v>
      </c>
      <c r="H5082" s="186">
        <v>400000</v>
      </c>
      <c r="I5082" s="183" t="s">
        <v>19</v>
      </c>
      <c r="J5082" s="183">
        <v>4000</v>
      </c>
      <c r="K5082" s="184"/>
      <c r="L5082" s="183">
        <v>2023</v>
      </c>
      <c r="M5082" s="184"/>
      <c r="N5082" s="184"/>
      <c r="O5082" s="184"/>
    </row>
    <row r="5083" spans="1:15" s="176" customFormat="1" ht="15" x14ac:dyDescent="0.15">
      <c r="A5083" s="183" t="s">
        <v>20</v>
      </c>
      <c r="B5083" s="183" t="s">
        <v>70</v>
      </c>
      <c r="C5083" s="184"/>
      <c r="D5083" s="183" t="s">
        <v>17</v>
      </c>
      <c r="E5083" s="183" t="s">
        <v>18</v>
      </c>
      <c r="F5083" s="185">
        <v>45116</v>
      </c>
      <c r="G5083" s="183" t="s">
        <v>71</v>
      </c>
      <c r="H5083" s="186">
        <v>400000</v>
      </c>
      <c r="I5083" s="183" t="s">
        <v>19</v>
      </c>
      <c r="J5083" s="183">
        <v>4000</v>
      </c>
      <c r="K5083" s="184"/>
      <c r="L5083" s="183">
        <v>2023</v>
      </c>
      <c r="M5083" s="184"/>
      <c r="N5083" s="184"/>
      <c r="O5083" s="183" t="s">
        <v>668</v>
      </c>
    </row>
    <row r="5084" spans="1:15" s="176" customFormat="1" ht="15" x14ac:dyDescent="0.15">
      <c r="A5084" s="183" t="s">
        <v>20</v>
      </c>
      <c r="B5084" s="183" t="s">
        <v>70</v>
      </c>
      <c r="C5084" s="184"/>
      <c r="D5084" s="183" t="s">
        <v>17</v>
      </c>
      <c r="E5084" s="183" t="s">
        <v>18</v>
      </c>
      <c r="F5084" s="185">
        <v>45117</v>
      </c>
      <c r="G5084" s="183" t="s">
        <v>71</v>
      </c>
      <c r="H5084" s="186">
        <v>200000</v>
      </c>
      <c r="I5084" s="183" t="s">
        <v>19</v>
      </c>
      <c r="J5084" s="183">
        <v>2000</v>
      </c>
      <c r="K5084" s="184"/>
      <c r="L5084" s="183">
        <v>2023</v>
      </c>
      <c r="M5084" s="184"/>
      <c r="N5084" s="184"/>
      <c r="O5084" s="183" t="s">
        <v>669</v>
      </c>
    </row>
    <row r="5085" spans="1:15" s="176" customFormat="1" ht="15" x14ac:dyDescent="0.15">
      <c r="A5085" s="183" t="s">
        <v>20</v>
      </c>
      <c r="B5085" s="183" t="s">
        <v>70</v>
      </c>
      <c r="C5085" s="184"/>
      <c r="D5085" s="183" t="s">
        <v>17</v>
      </c>
      <c r="E5085" s="183" t="s">
        <v>18</v>
      </c>
      <c r="F5085" s="185">
        <v>45117</v>
      </c>
      <c r="G5085" s="183" t="s">
        <v>71</v>
      </c>
      <c r="H5085" s="186">
        <v>960000</v>
      </c>
      <c r="I5085" s="183" t="s">
        <v>19</v>
      </c>
      <c r="J5085" s="183">
        <v>9600</v>
      </c>
      <c r="K5085" s="184"/>
      <c r="L5085" s="183">
        <v>2023</v>
      </c>
      <c r="M5085" s="184"/>
      <c r="N5085" s="184"/>
      <c r="O5085" s="184"/>
    </row>
    <row r="5086" spans="1:15" s="176" customFormat="1" ht="15" x14ac:dyDescent="0.15">
      <c r="A5086" s="183" t="s">
        <v>20</v>
      </c>
      <c r="B5086" s="183" t="s">
        <v>70</v>
      </c>
      <c r="C5086" s="184"/>
      <c r="D5086" s="183" t="s">
        <v>17</v>
      </c>
      <c r="E5086" s="183" t="s">
        <v>18</v>
      </c>
      <c r="F5086" s="185">
        <v>45118</v>
      </c>
      <c r="G5086" s="183" t="s">
        <v>71</v>
      </c>
      <c r="H5086" s="186">
        <v>1480000</v>
      </c>
      <c r="I5086" s="183" t="s">
        <v>19</v>
      </c>
      <c r="J5086" s="183">
        <v>14800</v>
      </c>
      <c r="K5086" s="184"/>
      <c r="L5086" s="183">
        <v>2023</v>
      </c>
      <c r="M5086" s="184"/>
      <c r="N5086" s="184"/>
      <c r="O5086" s="184"/>
    </row>
    <row r="5087" spans="1:15" s="176" customFormat="1" ht="15" x14ac:dyDescent="0.15">
      <c r="A5087" s="183" t="s">
        <v>20</v>
      </c>
      <c r="B5087" s="183" t="s">
        <v>70</v>
      </c>
      <c r="C5087" s="184"/>
      <c r="D5087" s="183" t="s">
        <v>17</v>
      </c>
      <c r="E5087" s="183" t="s">
        <v>18</v>
      </c>
      <c r="F5087" s="185">
        <v>45118</v>
      </c>
      <c r="G5087" s="183" t="s">
        <v>71</v>
      </c>
      <c r="H5087" s="186">
        <v>240000</v>
      </c>
      <c r="I5087" s="183" t="s">
        <v>19</v>
      </c>
      <c r="J5087" s="183">
        <v>2400</v>
      </c>
      <c r="K5087" s="184"/>
      <c r="L5087" s="183">
        <v>2023</v>
      </c>
      <c r="M5087" s="184"/>
      <c r="N5087" s="184"/>
      <c r="O5087" s="183" t="s">
        <v>670</v>
      </c>
    </row>
    <row r="5088" spans="1:15" s="176" customFormat="1" ht="15" x14ac:dyDescent="0.15">
      <c r="A5088" s="183" t="s">
        <v>20</v>
      </c>
      <c r="B5088" s="183" t="s">
        <v>70</v>
      </c>
      <c r="C5088" s="184"/>
      <c r="D5088" s="183" t="s">
        <v>17</v>
      </c>
      <c r="E5088" s="183" t="s">
        <v>18</v>
      </c>
      <c r="F5088" s="185">
        <v>45119</v>
      </c>
      <c r="G5088" s="183" t="s">
        <v>71</v>
      </c>
      <c r="H5088" s="186">
        <v>1960000</v>
      </c>
      <c r="I5088" s="183" t="s">
        <v>19</v>
      </c>
      <c r="J5088" s="183">
        <v>19600</v>
      </c>
      <c r="K5088" s="184"/>
      <c r="L5088" s="183">
        <v>2023</v>
      </c>
      <c r="M5088" s="184"/>
      <c r="N5088" s="184"/>
      <c r="O5088" s="184"/>
    </row>
    <row r="5089" spans="1:15" s="176" customFormat="1" ht="15" x14ac:dyDescent="0.15">
      <c r="A5089" s="183" t="s">
        <v>20</v>
      </c>
      <c r="B5089" s="183" t="s">
        <v>70</v>
      </c>
      <c r="C5089" s="184"/>
      <c r="D5089" s="183" t="s">
        <v>17</v>
      </c>
      <c r="E5089" s="183" t="s">
        <v>18</v>
      </c>
      <c r="F5089" s="185">
        <v>45120</v>
      </c>
      <c r="G5089" s="183" t="s">
        <v>71</v>
      </c>
      <c r="H5089" s="186">
        <v>2640000</v>
      </c>
      <c r="I5089" s="183" t="s">
        <v>19</v>
      </c>
      <c r="J5089" s="183">
        <v>26400</v>
      </c>
      <c r="K5089" s="184"/>
      <c r="L5089" s="183">
        <v>2023</v>
      </c>
      <c r="M5089" s="184"/>
      <c r="N5089" s="184"/>
      <c r="O5089" s="184"/>
    </row>
    <row r="5090" spans="1:15" s="176" customFormat="1" ht="15" x14ac:dyDescent="0.15">
      <c r="A5090" s="183" t="s">
        <v>20</v>
      </c>
      <c r="B5090" s="183" t="s">
        <v>70</v>
      </c>
      <c r="C5090" s="184"/>
      <c r="D5090" s="183" t="s">
        <v>17</v>
      </c>
      <c r="E5090" s="183" t="s">
        <v>18</v>
      </c>
      <c r="F5090" s="185">
        <v>45121</v>
      </c>
      <c r="G5090" s="183" t="s">
        <v>71</v>
      </c>
      <c r="H5090" s="186">
        <v>2600000</v>
      </c>
      <c r="I5090" s="183" t="s">
        <v>19</v>
      </c>
      <c r="J5090" s="183">
        <v>26000</v>
      </c>
      <c r="K5090" s="184"/>
      <c r="L5090" s="183">
        <v>2023</v>
      </c>
      <c r="M5090" s="184"/>
      <c r="N5090" s="184"/>
      <c r="O5090" s="184"/>
    </row>
    <row r="5091" spans="1:15" s="176" customFormat="1" ht="15" x14ac:dyDescent="0.15">
      <c r="A5091" s="183" t="s">
        <v>20</v>
      </c>
      <c r="B5091" s="183" t="s">
        <v>70</v>
      </c>
      <c r="C5091" s="184"/>
      <c r="D5091" s="183" t="s">
        <v>17</v>
      </c>
      <c r="E5091" s="183" t="s">
        <v>18</v>
      </c>
      <c r="F5091" s="185">
        <v>45122</v>
      </c>
      <c r="G5091" s="183" t="s">
        <v>71</v>
      </c>
      <c r="H5091" s="186">
        <v>2240000</v>
      </c>
      <c r="I5091" s="183" t="s">
        <v>19</v>
      </c>
      <c r="J5091" s="183">
        <v>22400</v>
      </c>
      <c r="K5091" s="184"/>
      <c r="L5091" s="183">
        <v>2023</v>
      </c>
      <c r="M5091" s="184"/>
      <c r="N5091" s="184"/>
      <c r="O5091" s="184"/>
    </row>
    <row r="5092" spans="1:15" s="176" customFormat="1" ht="15" x14ac:dyDescent="0.15">
      <c r="A5092" s="183" t="s">
        <v>20</v>
      </c>
      <c r="B5092" s="183" t="s">
        <v>70</v>
      </c>
      <c r="C5092" s="184"/>
      <c r="D5092" s="183" t="s">
        <v>17</v>
      </c>
      <c r="E5092" s="183" t="s">
        <v>18</v>
      </c>
      <c r="F5092" s="185">
        <v>45123</v>
      </c>
      <c r="G5092" s="183" t="s">
        <v>71</v>
      </c>
      <c r="H5092" s="186">
        <v>1920000</v>
      </c>
      <c r="I5092" s="183" t="s">
        <v>19</v>
      </c>
      <c r="J5092" s="183">
        <v>19200</v>
      </c>
      <c r="K5092" s="184"/>
      <c r="L5092" s="183">
        <v>2023</v>
      </c>
      <c r="M5092" s="184"/>
      <c r="N5092" s="184"/>
      <c r="O5092" s="184"/>
    </row>
    <row r="5093" spans="1:15" s="176" customFormat="1" ht="15" x14ac:dyDescent="0.15">
      <c r="A5093" s="183" t="s">
        <v>20</v>
      </c>
      <c r="B5093" s="183" t="s">
        <v>70</v>
      </c>
      <c r="C5093" s="184"/>
      <c r="D5093" s="183" t="s">
        <v>17</v>
      </c>
      <c r="E5093" s="183" t="s">
        <v>18</v>
      </c>
      <c r="F5093" s="185">
        <v>45124</v>
      </c>
      <c r="G5093" s="183" t="s">
        <v>71</v>
      </c>
      <c r="H5093" s="186">
        <v>2990000</v>
      </c>
      <c r="I5093" s="183" t="s">
        <v>19</v>
      </c>
      <c r="J5093" s="183">
        <v>29900</v>
      </c>
      <c r="K5093" s="184"/>
      <c r="L5093" s="183">
        <v>2023</v>
      </c>
      <c r="M5093" s="184"/>
      <c r="N5093" s="184"/>
      <c r="O5093" s="184"/>
    </row>
    <row r="5094" spans="1:15" s="176" customFormat="1" ht="15" x14ac:dyDescent="0.15">
      <c r="A5094" s="183" t="s">
        <v>20</v>
      </c>
      <c r="B5094" s="183" t="s">
        <v>70</v>
      </c>
      <c r="C5094" s="184"/>
      <c r="D5094" s="183" t="s">
        <v>17</v>
      </c>
      <c r="E5094" s="183" t="s">
        <v>18</v>
      </c>
      <c r="F5094" s="185">
        <v>45125</v>
      </c>
      <c r="G5094" s="183" t="s">
        <v>71</v>
      </c>
      <c r="H5094" s="186">
        <v>3600000</v>
      </c>
      <c r="I5094" s="183" t="s">
        <v>19</v>
      </c>
      <c r="J5094" s="183">
        <v>36000</v>
      </c>
      <c r="K5094" s="184"/>
      <c r="L5094" s="183">
        <v>2023</v>
      </c>
      <c r="M5094" s="184"/>
      <c r="N5094" s="184"/>
      <c r="O5094" s="184"/>
    </row>
    <row r="5095" spans="1:15" s="176" customFormat="1" ht="15" x14ac:dyDescent="0.15">
      <c r="A5095" s="183" t="s">
        <v>20</v>
      </c>
      <c r="B5095" s="183" t="s">
        <v>70</v>
      </c>
      <c r="C5095" s="184"/>
      <c r="D5095" s="183" t="s">
        <v>17</v>
      </c>
      <c r="E5095" s="183" t="s">
        <v>18</v>
      </c>
      <c r="F5095" s="185">
        <v>45126</v>
      </c>
      <c r="G5095" s="183" t="s">
        <v>71</v>
      </c>
      <c r="H5095" s="186">
        <v>3920000</v>
      </c>
      <c r="I5095" s="183" t="s">
        <v>19</v>
      </c>
      <c r="J5095" s="183">
        <v>39200</v>
      </c>
      <c r="K5095" s="184"/>
      <c r="L5095" s="183">
        <v>2023</v>
      </c>
      <c r="M5095" s="184"/>
      <c r="N5095" s="184"/>
      <c r="O5095" s="184"/>
    </row>
    <row r="5096" spans="1:15" s="176" customFormat="1" ht="15" x14ac:dyDescent="0.15">
      <c r="A5096" s="183" t="s">
        <v>20</v>
      </c>
      <c r="B5096" s="183" t="s">
        <v>70</v>
      </c>
      <c r="C5096" s="184"/>
      <c r="D5096" s="183" t="s">
        <v>17</v>
      </c>
      <c r="E5096" s="183" t="s">
        <v>18</v>
      </c>
      <c r="F5096" s="185">
        <v>45127</v>
      </c>
      <c r="G5096" s="183" t="s">
        <v>71</v>
      </c>
      <c r="H5096" s="186">
        <v>3720000</v>
      </c>
      <c r="I5096" s="183" t="s">
        <v>19</v>
      </c>
      <c r="J5096" s="183">
        <v>37200</v>
      </c>
      <c r="K5096" s="184"/>
      <c r="L5096" s="183">
        <v>2023</v>
      </c>
      <c r="M5096" s="184"/>
      <c r="N5096" s="184"/>
      <c r="O5096" s="184"/>
    </row>
    <row r="5097" spans="1:15" s="176" customFormat="1" ht="15" x14ac:dyDescent="0.15">
      <c r="A5097" s="183" t="s">
        <v>20</v>
      </c>
      <c r="B5097" s="183" t="s">
        <v>70</v>
      </c>
      <c r="C5097" s="184"/>
      <c r="D5097" s="183" t="s">
        <v>17</v>
      </c>
      <c r="E5097" s="183" t="s">
        <v>18</v>
      </c>
      <c r="F5097" s="185">
        <v>45128</v>
      </c>
      <c r="G5097" s="183" t="s">
        <v>71</v>
      </c>
      <c r="H5097" s="186">
        <v>2480000</v>
      </c>
      <c r="I5097" s="183" t="s">
        <v>19</v>
      </c>
      <c r="J5097" s="183">
        <v>24800</v>
      </c>
      <c r="K5097" s="184"/>
      <c r="L5097" s="183">
        <v>2023</v>
      </c>
      <c r="M5097" s="184"/>
      <c r="N5097" s="184"/>
      <c r="O5097" s="184"/>
    </row>
    <row r="5098" spans="1:15" s="176" customFormat="1" ht="15" x14ac:dyDescent="0.15">
      <c r="A5098" s="183" t="s">
        <v>20</v>
      </c>
      <c r="B5098" s="183" t="s">
        <v>70</v>
      </c>
      <c r="C5098" s="184"/>
      <c r="D5098" s="183" t="s">
        <v>17</v>
      </c>
      <c r="E5098" s="183" t="s">
        <v>18</v>
      </c>
      <c r="F5098" s="185">
        <v>45129</v>
      </c>
      <c r="G5098" s="183" t="s">
        <v>71</v>
      </c>
      <c r="H5098" s="186">
        <v>2320000</v>
      </c>
      <c r="I5098" s="183" t="s">
        <v>19</v>
      </c>
      <c r="J5098" s="183">
        <v>23200</v>
      </c>
      <c r="K5098" s="184"/>
      <c r="L5098" s="183">
        <v>2023</v>
      </c>
      <c r="M5098" s="184"/>
      <c r="N5098" s="184"/>
      <c r="O5098" s="184"/>
    </row>
    <row r="5099" spans="1:15" s="176" customFormat="1" ht="15" x14ac:dyDescent="0.15">
      <c r="A5099" s="183" t="s">
        <v>20</v>
      </c>
      <c r="B5099" s="183" t="s">
        <v>70</v>
      </c>
      <c r="C5099" s="184"/>
      <c r="D5099" s="183" t="s">
        <v>17</v>
      </c>
      <c r="E5099" s="183" t="s">
        <v>18</v>
      </c>
      <c r="F5099" s="185">
        <v>45130</v>
      </c>
      <c r="G5099" s="183" t="s">
        <v>71</v>
      </c>
      <c r="H5099" s="186">
        <v>1400000</v>
      </c>
      <c r="I5099" s="183" t="s">
        <v>19</v>
      </c>
      <c r="J5099" s="183">
        <v>14000</v>
      </c>
      <c r="K5099" s="184"/>
      <c r="L5099" s="183">
        <v>2023</v>
      </c>
      <c r="M5099" s="184"/>
      <c r="N5099" s="184"/>
      <c r="O5099" s="184"/>
    </row>
    <row r="5100" spans="1:15" s="176" customFormat="1" ht="15" x14ac:dyDescent="0.15">
      <c r="A5100" s="183" t="s">
        <v>20</v>
      </c>
      <c r="B5100" s="183" t="s">
        <v>70</v>
      </c>
      <c r="C5100" s="184"/>
      <c r="D5100" s="183" t="s">
        <v>17</v>
      </c>
      <c r="E5100" s="183" t="s">
        <v>18</v>
      </c>
      <c r="F5100" s="185">
        <v>45131</v>
      </c>
      <c r="G5100" s="183" t="s">
        <v>71</v>
      </c>
      <c r="H5100" s="186">
        <v>4200000</v>
      </c>
      <c r="I5100" s="183" t="s">
        <v>19</v>
      </c>
      <c r="J5100" s="183">
        <v>42000</v>
      </c>
      <c r="K5100" s="184"/>
      <c r="L5100" s="183">
        <v>2023</v>
      </c>
      <c r="M5100" s="184"/>
      <c r="N5100" s="184"/>
      <c r="O5100" s="184"/>
    </row>
    <row r="5101" spans="1:15" s="176" customFormat="1" ht="15" x14ac:dyDescent="0.15">
      <c r="A5101" s="183" t="s">
        <v>20</v>
      </c>
      <c r="B5101" s="183" t="s">
        <v>70</v>
      </c>
      <c r="C5101" s="184"/>
      <c r="D5101" s="183" t="s">
        <v>17</v>
      </c>
      <c r="E5101" s="183" t="s">
        <v>18</v>
      </c>
      <c r="F5101" s="185">
        <v>45132</v>
      </c>
      <c r="G5101" s="183" t="s">
        <v>71</v>
      </c>
      <c r="H5101" s="186">
        <v>4520000</v>
      </c>
      <c r="I5101" s="183" t="s">
        <v>19</v>
      </c>
      <c r="J5101" s="183">
        <v>45200</v>
      </c>
      <c r="K5101" s="184"/>
      <c r="L5101" s="183">
        <v>2023</v>
      </c>
      <c r="M5101" s="184"/>
      <c r="N5101" s="184"/>
      <c r="O5101" s="184"/>
    </row>
    <row r="5102" spans="1:15" s="176" customFormat="1" ht="15" x14ac:dyDescent="0.15">
      <c r="A5102" s="183" t="s">
        <v>20</v>
      </c>
      <c r="B5102" s="183" t="s">
        <v>70</v>
      </c>
      <c r="C5102" s="184"/>
      <c r="D5102" s="183" t="s">
        <v>17</v>
      </c>
      <c r="E5102" s="183" t="s">
        <v>18</v>
      </c>
      <c r="F5102" s="185">
        <v>45133</v>
      </c>
      <c r="G5102" s="183" t="s">
        <v>71</v>
      </c>
      <c r="H5102" s="186">
        <v>5800000</v>
      </c>
      <c r="I5102" s="183" t="s">
        <v>19</v>
      </c>
      <c r="J5102" s="183">
        <v>58000</v>
      </c>
      <c r="K5102" s="184"/>
      <c r="L5102" s="183">
        <v>2023</v>
      </c>
      <c r="M5102" s="184"/>
      <c r="N5102" s="184"/>
      <c r="O5102" s="184"/>
    </row>
    <row r="5103" spans="1:15" s="176" customFormat="1" ht="15" x14ac:dyDescent="0.15">
      <c r="A5103" s="183" t="s">
        <v>20</v>
      </c>
      <c r="B5103" s="183" t="s">
        <v>70</v>
      </c>
      <c r="C5103" s="184"/>
      <c r="D5103" s="183" t="s">
        <v>17</v>
      </c>
      <c r="E5103" s="183" t="s">
        <v>18</v>
      </c>
      <c r="F5103" s="185">
        <v>45134</v>
      </c>
      <c r="G5103" s="183" t="s">
        <v>71</v>
      </c>
      <c r="H5103" s="186">
        <v>6560000</v>
      </c>
      <c r="I5103" s="183" t="s">
        <v>19</v>
      </c>
      <c r="J5103" s="183">
        <v>65600</v>
      </c>
      <c r="K5103" s="184"/>
      <c r="L5103" s="183">
        <v>2023</v>
      </c>
      <c r="M5103" s="184"/>
      <c r="N5103" s="184"/>
      <c r="O5103" s="184"/>
    </row>
    <row r="5104" spans="1:15" s="176" customFormat="1" ht="15" x14ac:dyDescent="0.15">
      <c r="A5104" s="183" t="s">
        <v>20</v>
      </c>
      <c r="B5104" s="183" t="s">
        <v>70</v>
      </c>
      <c r="C5104" s="184"/>
      <c r="D5104" s="183" t="s">
        <v>17</v>
      </c>
      <c r="E5104" s="183" t="s">
        <v>18</v>
      </c>
      <c r="F5104" s="185">
        <v>45135</v>
      </c>
      <c r="G5104" s="183" t="s">
        <v>71</v>
      </c>
      <c r="H5104" s="186">
        <v>7040000</v>
      </c>
      <c r="I5104" s="183" t="s">
        <v>19</v>
      </c>
      <c r="J5104" s="183">
        <v>70400</v>
      </c>
      <c r="K5104" s="184"/>
      <c r="L5104" s="183">
        <v>2023</v>
      </c>
      <c r="M5104" s="184"/>
      <c r="N5104" s="184"/>
      <c r="O5104" s="184"/>
    </row>
    <row r="5105" spans="1:15" s="176" customFormat="1" ht="15" x14ac:dyDescent="0.15">
      <c r="A5105" s="183" t="s">
        <v>20</v>
      </c>
      <c r="B5105" s="183" t="s">
        <v>70</v>
      </c>
      <c r="C5105" s="184"/>
      <c r="D5105" s="183" t="s">
        <v>17</v>
      </c>
      <c r="E5105" s="183" t="s">
        <v>18</v>
      </c>
      <c r="F5105" s="185">
        <v>45136</v>
      </c>
      <c r="G5105" s="183" t="s">
        <v>71</v>
      </c>
      <c r="H5105" s="186">
        <v>640000</v>
      </c>
      <c r="I5105" s="183" t="s">
        <v>19</v>
      </c>
      <c r="J5105" s="183">
        <v>6400</v>
      </c>
      <c r="K5105" s="184"/>
      <c r="L5105" s="183">
        <v>2023</v>
      </c>
      <c r="M5105" s="184"/>
      <c r="N5105" s="184"/>
      <c r="O5105" s="183" t="s">
        <v>35</v>
      </c>
    </row>
    <row r="5106" spans="1:15" s="176" customFormat="1" ht="15" x14ac:dyDescent="0.15">
      <c r="A5106" s="183" t="s">
        <v>20</v>
      </c>
      <c r="B5106" s="183" t="s">
        <v>70</v>
      </c>
      <c r="C5106" s="184"/>
      <c r="D5106" s="183" t="s">
        <v>17</v>
      </c>
      <c r="E5106" s="183" t="s">
        <v>18</v>
      </c>
      <c r="F5106" s="185">
        <v>45136</v>
      </c>
      <c r="G5106" s="183" t="s">
        <v>71</v>
      </c>
      <c r="H5106" s="186">
        <v>5720000</v>
      </c>
      <c r="I5106" s="183" t="s">
        <v>19</v>
      </c>
      <c r="J5106" s="183">
        <v>57200</v>
      </c>
      <c r="K5106" s="184"/>
      <c r="L5106" s="183">
        <v>2023</v>
      </c>
      <c r="M5106" s="184"/>
      <c r="N5106" s="184"/>
      <c r="O5106" s="184"/>
    </row>
    <row r="5107" spans="1:15" s="176" customFormat="1" ht="15" x14ac:dyDescent="0.15">
      <c r="A5107" s="183" t="s">
        <v>20</v>
      </c>
      <c r="B5107" s="183" t="s">
        <v>70</v>
      </c>
      <c r="C5107" s="184"/>
      <c r="D5107" s="183" t="s">
        <v>17</v>
      </c>
      <c r="E5107" s="183" t="s">
        <v>18</v>
      </c>
      <c r="F5107" s="185">
        <v>45137</v>
      </c>
      <c r="G5107" s="183" t="s">
        <v>71</v>
      </c>
      <c r="H5107" s="186">
        <v>5320000</v>
      </c>
      <c r="I5107" s="183" t="s">
        <v>19</v>
      </c>
      <c r="J5107" s="183">
        <v>53200</v>
      </c>
      <c r="K5107" s="184"/>
      <c r="L5107" s="183">
        <v>2023</v>
      </c>
      <c r="M5107" s="184"/>
      <c r="N5107" s="184"/>
      <c r="O5107" s="184"/>
    </row>
    <row r="5108" spans="1:15" s="176" customFormat="1" ht="15" x14ac:dyDescent="0.15">
      <c r="A5108" s="183" t="s">
        <v>20</v>
      </c>
      <c r="B5108" s="183" t="s">
        <v>70</v>
      </c>
      <c r="C5108" s="184"/>
      <c r="D5108" s="183" t="s">
        <v>17</v>
      </c>
      <c r="E5108" s="183" t="s">
        <v>18</v>
      </c>
      <c r="F5108" s="185">
        <v>45138</v>
      </c>
      <c r="G5108" s="183" t="s">
        <v>71</v>
      </c>
      <c r="H5108" s="186">
        <v>6960000</v>
      </c>
      <c r="I5108" s="183" t="s">
        <v>19</v>
      </c>
      <c r="J5108" s="183">
        <v>69600</v>
      </c>
      <c r="K5108" s="184"/>
      <c r="L5108" s="183">
        <v>2023</v>
      </c>
      <c r="M5108" s="184"/>
      <c r="N5108" s="184"/>
      <c r="O5108" s="184"/>
    </row>
    <row r="5109" spans="1:15" s="176" customFormat="1" ht="15" x14ac:dyDescent="0.15">
      <c r="A5109" s="183" t="s">
        <v>20</v>
      </c>
      <c r="B5109" s="183" t="s">
        <v>70</v>
      </c>
      <c r="C5109" s="184"/>
      <c r="D5109" s="183" t="s">
        <v>17</v>
      </c>
      <c r="E5109" s="183" t="s">
        <v>18</v>
      </c>
      <c r="F5109" s="185">
        <v>45139</v>
      </c>
      <c r="G5109" s="183" t="s">
        <v>71</v>
      </c>
      <c r="H5109" s="186">
        <v>7360000</v>
      </c>
      <c r="I5109" s="183" t="s">
        <v>19</v>
      </c>
      <c r="J5109" s="183">
        <v>73600</v>
      </c>
      <c r="K5109" s="184"/>
      <c r="L5109" s="183">
        <v>2023</v>
      </c>
      <c r="M5109" s="184"/>
      <c r="N5109" s="184"/>
      <c r="O5109" s="184"/>
    </row>
    <row r="5110" spans="1:15" s="176" customFormat="1" ht="15" x14ac:dyDescent="0.15">
      <c r="A5110" s="183" t="s">
        <v>20</v>
      </c>
      <c r="B5110" s="183" t="s">
        <v>70</v>
      </c>
      <c r="C5110" s="184"/>
      <c r="D5110" s="183" t="s">
        <v>17</v>
      </c>
      <c r="E5110" s="183" t="s">
        <v>18</v>
      </c>
      <c r="F5110" s="185">
        <v>45140</v>
      </c>
      <c r="G5110" s="183" t="s">
        <v>71</v>
      </c>
      <c r="H5110" s="186">
        <v>7520000</v>
      </c>
      <c r="I5110" s="183" t="s">
        <v>19</v>
      </c>
      <c r="J5110" s="183">
        <v>75200</v>
      </c>
      <c r="K5110" s="184"/>
      <c r="L5110" s="183">
        <v>2023</v>
      </c>
      <c r="M5110" s="184"/>
      <c r="N5110" s="184"/>
      <c r="O5110" s="184"/>
    </row>
    <row r="5111" spans="1:15" s="176" customFormat="1" ht="15" x14ac:dyDescent="0.15">
      <c r="A5111" s="183" t="s">
        <v>20</v>
      </c>
      <c r="B5111" s="183" t="s">
        <v>70</v>
      </c>
      <c r="C5111" s="184"/>
      <c r="D5111" s="183" t="s">
        <v>17</v>
      </c>
      <c r="E5111" s="183" t="s">
        <v>18</v>
      </c>
      <c r="F5111" s="185">
        <v>45141</v>
      </c>
      <c r="G5111" s="183" t="s">
        <v>71</v>
      </c>
      <c r="H5111" s="186">
        <v>7200000</v>
      </c>
      <c r="I5111" s="183" t="s">
        <v>19</v>
      </c>
      <c r="J5111" s="183">
        <v>72000</v>
      </c>
      <c r="K5111" s="184"/>
      <c r="L5111" s="183">
        <v>2023</v>
      </c>
      <c r="M5111" s="184"/>
      <c r="N5111" s="184"/>
      <c r="O5111" s="184"/>
    </row>
    <row r="5112" spans="1:15" s="176" customFormat="1" ht="15" x14ac:dyDescent="0.15">
      <c r="A5112" s="183" t="s">
        <v>20</v>
      </c>
      <c r="B5112" s="183" t="s">
        <v>70</v>
      </c>
      <c r="C5112" s="184"/>
      <c r="D5112" s="183" t="s">
        <v>17</v>
      </c>
      <c r="E5112" s="183" t="s">
        <v>18</v>
      </c>
      <c r="F5112" s="185">
        <v>45142</v>
      </c>
      <c r="G5112" s="183" t="s">
        <v>71</v>
      </c>
      <c r="H5112" s="186">
        <v>6600000</v>
      </c>
      <c r="I5112" s="183" t="s">
        <v>19</v>
      </c>
      <c r="J5112" s="183">
        <v>66000</v>
      </c>
      <c r="K5112" s="184"/>
      <c r="L5112" s="183">
        <v>2023</v>
      </c>
      <c r="M5112" s="184"/>
      <c r="N5112" s="184"/>
      <c r="O5112" s="184"/>
    </row>
    <row r="5113" spans="1:15" s="176" customFormat="1" ht="15" x14ac:dyDescent="0.15">
      <c r="A5113" s="183" t="s">
        <v>20</v>
      </c>
      <c r="B5113" s="183" t="s">
        <v>70</v>
      </c>
      <c r="C5113" s="184"/>
      <c r="D5113" s="183" t="s">
        <v>17</v>
      </c>
      <c r="E5113" s="183" t="s">
        <v>18</v>
      </c>
      <c r="F5113" s="185">
        <v>45143</v>
      </c>
      <c r="G5113" s="183" t="s">
        <v>71</v>
      </c>
      <c r="H5113" s="186">
        <v>6760000</v>
      </c>
      <c r="I5113" s="183" t="s">
        <v>19</v>
      </c>
      <c r="J5113" s="183">
        <v>67600</v>
      </c>
      <c r="K5113" s="184"/>
      <c r="L5113" s="183">
        <v>2023</v>
      </c>
      <c r="M5113" s="184"/>
      <c r="N5113" s="184"/>
      <c r="O5113" s="184"/>
    </row>
    <row r="5114" spans="1:15" s="176" customFormat="1" ht="15" x14ac:dyDescent="0.15">
      <c r="A5114" s="183" t="s">
        <v>20</v>
      </c>
      <c r="B5114" s="183" t="s">
        <v>70</v>
      </c>
      <c r="C5114" s="184"/>
      <c r="D5114" s="183" t="s">
        <v>17</v>
      </c>
      <c r="E5114" s="183" t="s">
        <v>18</v>
      </c>
      <c r="F5114" s="185">
        <v>45143</v>
      </c>
      <c r="G5114" s="183" t="s">
        <v>71</v>
      </c>
      <c r="H5114" s="186">
        <v>1840000</v>
      </c>
      <c r="I5114" s="183" t="s">
        <v>19</v>
      </c>
      <c r="J5114" s="183">
        <v>18400</v>
      </c>
      <c r="K5114" s="184"/>
      <c r="L5114" s="183">
        <v>2023</v>
      </c>
      <c r="M5114" s="184"/>
      <c r="N5114" s="184"/>
      <c r="O5114" s="183" t="s">
        <v>35</v>
      </c>
    </row>
    <row r="5115" spans="1:15" s="176" customFormat="1" ht="15" x14ac:dyDescent="0.15">
      <c r="A5115" s="183" t="s">
        <v>20</v>
      </c>
      <c r="B5115" s="183" t="s">
        <v>70</v>
      </c>
      <c r="C5115" s="184"/>
      <c r="D5115" s="183" t="s">
        <v>17</v>
      </c>
      <c r="E5115" s="183" t="s">
        <v>18</v>
      </c>
      <c r="F5115" s="185">
        <v>45144</v>
      </c>
      <c r="G5115" s="183" t="s">
        <v>71</v>
      </c>
      <c r="H5115" s="186">
        <v>4480000</v>
      </c>
      <c r="I5115" s="183" t="s">
        <v>19</v>
      </c>
      <c r="J5115" s="183">
        <v>44800</v>
      </c>
      <c r="K5115" s="184"/>
      <c r="L5115" s="183">
        <v>2023</v>
      </c>
      <c r="M5115" s="184"/>
      <c r="N5115" s="184"/>
      <c r="O5115" s="184"/>
    </row>
    <row r="5116" spans="1:15" s="176" customFormat="1" ht="15" x14ac:dyDescent="0.15">
      <c r="A5116" s="183" t="s">
        <v>20</v>
      </c>
      <c r="B5116" s="183" t="s">
        <v>70</v>
      </c>
      <c r="C5116" s="184"/>
      <c r="D5116" s="183" t="s">
        <v>17</v>
      </c>
      <c r="E5116" s="183" t="s">
        <v>18</v>
      </c>
      <c r="F5116" s="185">
        <v>45144</v>
      </c>
      <c r="G5116" s="183" t="s">
        <v>71</v>
      </c>
      <c r="H5116" s="186">
        <v>600000</v>
      </c>
      <c r="I5116" s="183" t="s">
        <v>19</v>
      </c>
      <c r="J5116" s="183">
        <v>6000</v>
      </c>
      <c r="K5116" s="184"/>
      <c r="L5116" s="183">
        <v>2023</v>
      </c>
      <c r="M5116" s="184"/>
      <c r="N5116" s="184"/>
      <c r="O5116" s="183" t="s">
        <v>698</v>
      </c>
    </row>
    <row r="5117" spans="1:15" s="176" customFormat="1" ht="15" x14ac:dyDescent="0.15">
      <c r="A5117" s="183" t="s">
        <v>20</v>
      </c>
      <c r="B5117" s="183" t="s">
        <v>70</v>
      </c>
      <c r="C5117" s="184"/>
      <c r="D5117" s="183" t="s">
        <v>17</v>
      </c>
      <c r="E5117" s="183" t="s">
        <v>18</v>
      </c>
      <c r="F5117" s="185">
        <v>45145</v>
      </c>
      <c r="G5117" s="183" t="s">
        <v>71</v>
      </c>
      <c r="H5117" s="186">
        <v>5940000</v>
      </c>
      <c r="I5117" s="183" t="s">
        <v>19</v>
      </c>
      <c r="J5117" s="183">
        <v>59400</v>
      </c>
      <c r="K5117" s="184"/>
      <c r="L5117" s="183">
        <v>2023</v>
      </c>
      <c r="M5117" s="184"/>
      <c r="N5117" s="184"/>
      <c r="O5117" s="184"/>
    </row>
    <row r="5118" spans="1:15" s="176" customFormat="1" ht="15" x14ac:dyDescent="0.15">
      <c r="A5118" s="183" t="s">
        <v>20</v>
      </c>
      <c r="B5118" s="183" t="s">
        <v>70</v>
      </c>
      <c r="C5118" s="184"/>
      <c r="D5118" s="183" t="s">
        <v>17</v>
      </c>
      <c r="E5118" s="183" t="s">
        <v>18</v>
      </c>
      <c r="F5118" s="185">
        <v>45145</v>
      </c>
      <c r="G5118" s="183" t="s">
        <v>71</v>
      </c>
      <c r="H5118" s="186">
        <v>1000000</v>
      </c>
      <c r="I5118" s="183" t="s">
        <v>19</v>
      </c>
      <c r="J5118" s="183">
        <v>10000</v>
      </c>
      <c r="K5118" s="184"/>
      <c r="L5118" s="183">
        <v>2023</v>
      </c>
      <c r="M5118" s="184"/>
      <c r="N5118" s="184"/>
      <c r="O5118" s="183" t="s">
        <v>699</v>
      </c>
    </row>
    <row r="5119" spans="1:15" s="176" customFormat="1" ht="15" x14ac:dyDescent="0.15">
      <c r="A5119" s="183" t="s">
        <v>20</v>
      </c>
      <c r="B5119" s="183" t="s">
        <v>70</v>
      </c>
      <c r="C5119" s="184"/>
      <c r="D5119" s="183" t="s">
        <v>17</v>
      </c>
      <c r="E5119" s="183" t="s">
        <v>18</v>
      </c>
      <c r="F5119" s="185">
        <v>45146</v>
      </c>
      <c r="G5119" s="183" t="s">
        <v>71</v>
      </c>
      <c r="H5119" s="186">
        <v>6820000</v>
      </c>
      <c r="I5119" s="183" t="s">
        <v>19</v>
      </c>
      <c r="J5119" s="183">
        <v>68200</v>
      </c>
      <c r="K5119" s="184"/>
      <c r="L5119" s="183">
        <v>2023</v>
      </c>
      <c r="M5119" s="184"/>
      <c r="N5119" s="184"/>
      <c r="O5119" s="184"/>
    </row>
    <row r="5120" spans="1:15" s="176" customFormat="1" ht="15" x14ac:dyDescent="0.15">
      <c r="A5120" s="183" t="s">
        <v>20</v>
      </c>
      <c r="B5120" s="183" t="s">
        <v>70</v>
      </c>
      <c r="C5120" s="184"/>
      <c r="D5120" s="183" t="s">
        <v>17</v>
      </c>
      <c r="E5120" s="183" t="s">
        <v>18</v>
      </c>
      <c r="F5120" s="185">
        <v>45147</v>
      </c>
      <c r="G5120" s="183" t="s">
        <v>71</v>
      </c>
      <c r="H5120" s="186">
        <v>6200000</v>
      </c>
      <c r="I5120" s="183" t="s">
        <v>19</v>
      </c>
      <c r="J5120" s="183">
        <v>62000</v>
      </c>
      <c r="K5120" s="184"/>
      <c r="L5120" s="183">
        <v>2023</v>
      </c>
      <c r="M5120" s="184"/>
      <c r="N5120" s="184"/>
      <c r="O5120" s="184"/>
    </row>
    <row r="5121" spans="1:15" s="176" customFormat="1" ht="15" x14ac:dyDescent="0.15">
      <c r="A5121" s="183" t="s">
        <v>20</v>
      </c>
      <c r="B5121" s="183" t="s">
        <v>70</v>
      </c>
      <c r="C5121" s="184"/>
      <c r="D5121" s="183" t="s">
        <v>17</v>
      </c>
      <c r="E5121" s="183" t="s">
        <v>18</v>
      </c>
      <c r="F5121" s="185">
        <v>45148</v>
      </c>
      <c r="G5121" s="183" t="s">
        <v>71</v>
      </c>
      <c r="H5121" s="186">
        <v>5810000</v>
      </c>
      <c r="I5121" s="183" t="s">
        <v>19</v>
      </c>
      <c r="J5121" s="183">
        <v>58070</v>
      </c>
      <c r="K5121" s="184"/>
      <c r="L5121" s="183">
        <v>2023</v>
      </c>
      <c r="M5121" s="184"/>
      <c r="N5121" s="184"/>
      <c r="O5121" s="184"/>
    </row>
    <row r="5122" spans="1:15" s="176" customFormat="1" ht="15" x14ac:dyDescent="0.15">
      <c r="A5122" s="183" t="s">
        <v>20</v>
      </c>
      <c r="B5122" s="183" t="s">
        <v>70</v>
      </c>
      <c r="C5122" s="184"/>
      <c r="D5122" s="183" t="s">
        <v>17</v>
      </c>
      <c r="E5122" s="183" t="s">
        <v>18</v>
      </c>
      <c r="F5122" s="185">
        <v>45149</v>
      </c>
      <c r="G5122" s="183" t="s">
        <v>71</v>
      </c>
      <c r="H5122" s="186">
        <v>5340000</v>
      </c>
      <c r="I5122" s="183" t="s">
        <v>19</v>
      </c>
      <c r="J5122" s="183">
        <v>53400</v>
      </c>
      <c r="K5122" s="184"/>
      <c r="L5122" s="183">
        <v>2023</v>
      </c>
      <c r="M5122" s="184"/>
      <c r="N5122" s="184"/>
      <c r="O5122" s="184"/>
    </row>
    <row r="5123" spans="1:15" s="176" customFormat="1" ht="15" x14ac:dyDescent="0.15">
      <c r="A5123" s="183" t="s">
        <v>20</v>
      </c>
      <c r="B5123" s="183" t="s">
        <v>70</v>
      </c>
      <c r="C5123" s="184"/>
      <c r="D5123" s="183" t="s">
        <v>17</v>
      </c>
      <c r="E5123" s="183" t="s">
        <v>18</v>
      </c>
      <c r="F5123" s="185">
        <v>45150</v>
      </c>
      <c r="G5123" s="183" t="s">
        <v>71</v>
      </c>
      <c r="H5123" s="186">
        <v>4840000</v>
      </c>
      <c r="I5123" s="183" t="s">
        <v>19</v>
      </c>
      <c r="J5123" s="183">
        <v>48400</v>
      </c>
      <c r="K5123" s="184"/>
      <c r="L5123" s="183">
        <v>2023</v>
      </c>
      <c r="M5123" s="184"/>
      <c r="N5123" s="184"/>
      <c r="O5123" s="184"/>
    </row>
    <row r="5124" spans="1:15" s="176" customFormat="1" ht="15" x14ac:dyDescent="0.15">
      <c r="A5124" s="183" t="s">
        <v>20</v>
      </c>
      <c r="B5124" s="183" t="s">
        <v>70</v>
      </c>
      <c r="C5124" s="184"/>
      <c r="D5124" s="183" t="s">
        <v>17</v>
      </c>
      <c r="E5124" s="183" t="s">
        <v>18</v>
      </c>
      <c r="F5124" s="185">
        <v>45150</v>
      </c>
      <c r="G5124" s="183" t="s">
        <v>71</v>
      </c>
      <c r="H5124" s="186">
        <v>160000</v>
      </c>
      <c r="I5124" s="183" t="s">
        <v>19</v>
      </c>
      <c r="J5124" s="183">
        <v>1600</v>
      </c>
      <c r="K5124" s="184"/>
      <c r="L5124" s="183">
        <v>2023</v>
      </c>
      <c r="M5124" s="184"/>
      <c r="N5124" s="184"/>
      <c r="O5124" s="183" t="s">
        <v>35</v>
      </c>
    </row>
    <row r="5125" spans="1:15" s="176" customFormat="1" ht="15" x14ac:dyDescent="0.15">
      <c r="A5125" s="183" t="s">
        <v>20</v>
      </c>
      <c r="B5125" s="183" t="s">
        <v>70</v>
      </c>
      <c r="C5125" s="184"/>
      <c r="D5125" s="183" t="s">
        <v>17</v>
      </c>
      <c r="E5125" s="183" t="s">
        <v>18</v>
      </c>
      <c r="F5125" s="185">
        <v>45151</v>
      </c>
      <c r="G5125" s="183" t="s">
        <v>71</v>
      </c>
      <c r="H5125" s="186">
        <v>3080000</v>
      </c>
      <c r="I5125" s="183" t="s">
        <v>19</v>
      </c>
      <c r="J5125" s="183">
        <v>30800</v>
      </c>
      <c r="K5125" s="184"/>
      <c r="L5125" s="183">
        <v>2023</v>
      </c>
      <c r="M5125" s="184"/>
      <c r="N5125" s="184"/>
      <c r="O5125" s="184"/>
    </row>
    <row r="5126" spans="1:15" s="176" customFormat="1" ht="15" x14ac:dyDescent="0.15">
      <c r="A5126" s="183" t="s">
        <v>20</v>
      </c>
      <c r="B5126" s="183" t="s">
        <v>70</v>
      </c>
      <c r="C5126" s="184"/>
      <c r="D5126" s="183" t="s">
        <v>17</v>
      </c>
      <c r="E5126" s="183" t="s">
        <v>18</v>
      </c>
      <c r="F5126" s="185">
        <v>45152</v>
      </c>
      <c r="G5126" s="183" t="s">
        <v>71</v>
      </c>
      <c r="H5126" s="186">
        <v>5320000</v>
      </c>
      <c r="I5126" s="183" t="s">
        <v>19</v>
      </c>
      <c r="J5126" s="183">
        <v>53200</v>
      </c>
      <c r="K5126" s="184"/>
      <c r="L5126" s="183">
        <v>2023</v>
      </c>
      <c r="M5126" s="184"/>
      <c r="N5126" s="184"/>
      <c r="O5126" s="184"/>
    </row>
    <row r="5127" spans="1:15" s="176" customFormat="1" ht="15" x14ac:dyDescent="0.15">
      <c r="A5127" s="183" t="s">
        <v>20</v>
      </c>
      <c r="B5127" s="183" t="s">
        <v>70</v>
      </c>
      <c r="C5127" s="184"/>
      <c r="D5127" s="183" t="s">
        <v>17</v>
      </c>
      <c r="E5127" s="183" t="s">
        <v>18</v>
      </c>
      <c r="F5127" s="185">
        <v>45153</v>
      </c>
      <c r="G5127" s="183" t="s">
        <v>71</v>
      </c>
      <c r="H5127" s="186">
        <v>4680000</v>
      </c>
      <c r="I5127" s="183" t="s">
        <v>19</v>
      </c>
      <c r="J5127" s="183">
        <v>46800</v>
      </c>
      <c r="K5127" s="184"/>
      <c r="L5127" s="183">
        <v>2023</v>
      </c>
      <c r="M5127" s="184"/>
      <c r="N5127" s="184"/>
      <c r="O5127" s="184"/>
    </row>
    <row r="5128" spans="1:15" s="176" customFormat="1" ht="15" x14ac:dyDescent="0.15">
      <c r="A5128" s="183" t="s">
        <v>20</v>
      </c>
      <c r="B5128" s="183" t="s">
        <v>70</v>
      </c>
      <c r="C5128" s="184"/>
      <c r="D5128" s="183" t="s">
        <v>17</v>
      </c>
      <c r="E5128" s="183" t="s">
        <v>18</v>
      </c>
      <c r="F5128" s="185">
        <v>45154</v>
      </c>
      <c r="G5128" s="183" t="s">
        <v>71</v>
      </c>
      <c r="H5128" s="186">
        <v>4640000</v>
      </c>
      <c r="I5128" s="183" t="s">
        <v>19</v>
      </c>
      <c r="J5128" s="183">
        <v>46400</v>
      </c>
      <c r="K5128" s="184"/>
      <c r="L5128" s="183">
        <v>2023</v>
      </c>
      <c r="M5128" s="184"/>
      <c r="N5128" s="184"/>
      <c r="O5128" s="184"/>
    </row>
    <row r="5129" spans="1:15" s="176" customFormat="1" ht="15" x14ac:dyDescent="0.15">
      <c r="A5129" s="183" t="s">
        <v>20</v>
      </c>
      <c r="B5129" s="183" t="s">
        <v>70</v>
      </c>
      <c r="C5129" s="184"/>
      <c r="D5129" s="183" t="s">
        <v>17</v>
      </c>
      <c r="E5129" s="183" t="s">
        <v>18</v>
      </c>
      <c r="F5129" s="185">
        <v>45155</v>
      </c>
      <c r="G5129" s="183" t="s">
        <v>71</v>
      </c>
      <c r="H5129" s="186">
        <v>4080000</v>
      </c>
      <c r="I5129" s="183" t="s">
        <v>19</v>
      </c>
      <c r="J5129" s="183">
        <v>40800</v>
      </c>
      <c r="K5129" s="184"/>
      <c r="L5129" s="183">
        <v>2023</v>
      </c>
      <c r="M5129" s="184"/>
      <c r="N5129" s="184"/>
      <c r="O5129" s="184"/>
    </row>
    <row r="5130" spans="1:15" s="176" customFormat="1" ht="15" x14ac:dyDescent="0.15">
      <c r="A5130" s="183" t="s">
        <v>20</v>
      </c>
      <c r="B5130" s="183" t="s">
        <v>70</v>
      </c>
      <c r="C5130" s="184"/>
      <c r="D5130" s="183" t="s">
        <v>17</v>
      </c>
      <c r="E5130" s="183" t="s">
        <v>18</v>
      </c>
      <c r="F5130" s="185">
        <v>45156</v>
      </c>
      <c r="G5130" s="183" t="s">
        <v>71</v>
      </c>
      <c r="H5130" s="186">
        <v>3720000</v>
      </c>
      <c r="I5130" s="183" t="s">
        <v>19</v>
      </c>
      <c r="J5130" s="183">
        <v>37200</v>
      </c>
      <c r="K5130" s="184"/>
      <c r="L5130" s="183">
        <v>2023</v>
      </c>
      <c r="M5130" s="184"/>
      <c r="N5130" s="184"/>
      <c r="O5130" s="184"/>
    </row>
    <row r="5131" spans="1:15" s="176" customFormat="1" ht="15" x14ac:dyDescent="0.15">
      <c r="A5131" s="183" t="s">
        <v>20</v>
      </c>
      <c r="B5131" s="183" t="s">
        <v>70</v>
      </c>
      <c r="C5131" s="184"/>
      <c r="D5131" s="183" t="s">
        <v>17</v>
      </c>
      <c r="E5131" s="183" t="s">
        <v>18</v>
      </c>
      <c r="F5131" s="185">
        <v>45156</v>
      </c>
      <c r="G5131" s="183" t="s">
        <v>71</v>
      </c>
      <c r="H5131" s="186">
        <v>120000</v>
      </c>
      <c r="I5131" s="183" t="s">
        <v>19</v>
      </c>
      <c r="J5131" s="183">
        <v>1200</v>
      </c>
      <c r="K5131" s="184"/>
      <c r="L5131" s="183">
        <v>2023</v>
      </c>
      <c r="M5131" s="184"/>
      <c r="N5131" s="184"/>
      <c r="O5131" s="183" t="s">
        <v>709</v>
      </c>
    </row>
    <row r="5132" spans="1:15" s="176" customFormat="1" ht="15" x14ac:dyDescent="0.15">
      <c r="A5132" s="183" t="s">
        <v>20</v>
      </c>
      <c r="B5132" s="183" t="s">
        <v>70</v>
      </c>
      <c r="C5132" s="184"/>
      <c r="D5132" s="183" t="s">
        <v>17</v>
      </c>
      <c r="E5132" s="183" t="s">
        <v>18</v>
      </c>
      <c r="F5132" s="185">
        <v>45157</v>
      </c>
      <c r="G5132" s="183" t="s">
        <v>71</v>
      </c>
      <c r="H5132" s="186">
        <v>3160000</v>
      </c>
      <c r="I5132" s="183" t="s">
        <v>19</v>
      </c>
      <c r="J5132" s="183">
        <v>31600</v>
      </c>
      <c r="K5132" s="184"/>
      <c r="L5132" s="183">
        <v>2023</v>
      </c>
      <c r="M5132" s="184"/>
      <c r="N5132" s="184"/>
      <c r="O5132" s="184"/>
    </row>
    <row r="5133" spans="1:15" s="176" customFormat="1" ht="15" x14ac:dyDescent="0.15">
      <c r="A5133" s="183" t="s">
        <v>20</v>
      </c>
      <c r="B5133" s="183" t="s">
        <v>70</v>
      </c>
      <c r="C5133" s="184"/>
      <c r="D5133" s="183" t="s">
        <v>17</v>
      </c>
      <c r="E5133" s="183" t="s">
        <v>18</v>
      </c>
      <c r="F5133" s="185">
        <v>45157</v>
      </c>
      <c r="G5133" s="183" t="s">
        <v>71</v>
      </c>
      <c r="H5133" s="186">
        <v>320000</v>
      </c>
      <c r="I5133" s="183" t="s">
        <v>19</v>
      </c>
      <c r="J5133" s="183">
        <v>3200</v>
      </c>
      <c r="K5133" s="184"/>
      <c r="L5133" s="183">
        <v>2023</v>
      </c>
      <c r="M5133" s="184"/>
      <c r="N5133" s="184"/>
      <c r="O5133" s="183" t="s">
        <v>710</v>
      </c>
    </row>
    <row r="5134" spans="1:15" s="176" customFormat="1" ht="15" x14ac:dyDescent="0.15">
      <c r="A5134" s="183" t="s">
        <v>20</v>
      </c>
      <c r="B5134" s="183" t="s">
        <v>70</v>
      </c>
      <c r="C5134" s="184"/>
      <c r="D5134" s="183" t="s">
        <v>17</v>
      </c>
      <c r="E5134" s="183" t="s">
        <v>18</v>
      </c>
      <c r="F5134" s="185">
        <v>45158</v>
      </c>
      <c r="G5134" s="183" t="s">
        <v>71</v>
      </c>
      <c r="H5134" s="186">
        <v>2320000</v>
      </c>
      <c r="I5134" s="183" t="s">
        <v>19</v>
      </c>
      <c r="J5134" s="183">
        <v>23200</v>
      </c>
      <c r="K5134" s="184"/>
      <c r="L5134" s="183">
        <v>2023</v>
      </c>
      <c r="M5134" s="184"/>
      <c r="N5134" s="184"/>
      <c r="O5134" s="184"/>
    </row>
    <row r="5135" spans="1:15" s="176" customFormat="1" ht="15" x14ac:dyDescent="0.15">
      <c r="A5135" s="183" t="s">
        <v>20</v>
      </c>
      <c r="B5135" s="183" t="s">
        <v>70</v>
      </c>
      <c r="C5135" s="184"/>
      <c r="D5135" s="183" t="s">
        <v>17</v>
      </c>
      <c r="E5135" s="183" t="s">
        <v>18</v>
      </c>
      <c r="F5135" s="185">
        <v>45158</v>
      </c>
      <c r="G5135" s="183" t="s">
        <v>71</v>
      </c>
      <c r="H5135" s="186">
        <v>120000</v>
      </c>
      <c r="I5135" s="183" t="s">
        <v>19</v>
      </c>
      <c r="J5135" s="183">
        <v>1200</v>
      </c>
      <c r="K5135" s="184"/>
      <c r="L5135" s="183">
        <v>2023</v>
      </c>
      <c r="M5135" s="184"/>
      <c r="N5135" s="184"/>
      <c r="O5135" s="183" t="s">
        <v>711</v>
      </c>
    </row>
    <row r="5136" spans="1:15" s="176" customFormat="1" ht="15" x14ac:dyDescent="0.15">
      <c r="A5136" s="183" t="s">
        <v>20</v>
      </c>
      <c r="B5136" s="183" t="s">
        <v>70</v>
      </c>
      <c r="C5136" s="184"/>
      <c r="D5136" s="183" t="s">
        <v>17</v>
      </c>
      <c r="E5136" s="183" t="s">
        <v>18</v>
      </c>
      <c r="F5136" s="185">
        <v>45159</v>
      </c>
      <c r="G5136" s="183" t="s">
        <v>71</v>
      </c>
      <c r="H5136" s="186">
        <v>4560000</v>
      </c>
      <c r="I5136" s="183" t="s">
        <v>19</v>
      </c>
      <c r="J5136" s="183">
        <v>45600</v>
      </c>
      <c r="K5136" s="184"/>
      <c r="L5136" s="183">
        <v>2023</v>
      </c>
      <c r="M5136" s="184"/>
      <c r="N5136" s="184"/>
      <c r="O5136" s="184"/>
    </row>
    <row r="5137" spans="1:15" s="176" customFormat="1" ht="15" x14ac:dyDescent="0.15">
      <c r="A5137" s="183" t="s">
        <v>20</v>
      </c>
      <c r="B5137" s="183" t="s">
        <v>70</v>
      </c>
      <c r="C5137" s="184"/>
      <c r="D5137" s="183" t="s">
        <v>17</v>
      </c>
      <c r="E5137" s="183" t="s">
        <v>18</v>
      </c>
      <c r="F5137" s="185">
        <v>45160</v>
      </c>
      <c r="G5137" s="183" t="s">
        <v>71</v>
      </c>
      <c r="H5137" s="186">
        <v>5080000</v>
      </c>
      <c r="I5137" s="183" t="s">
        <v>19</v>
      </c>
      <c r="J5137" s="183">
        <v>50800</v>
      </c>
      <c r="K5137" s="184"/>
      <c r="L5137" s="183">
        <v>2023</v>
      </c>
      <c r="M5137" s="184"/>
      <c r="N5137" s="184"/>
      <c r="O5137" s="184"/>
    </row>
    <row r="5138" spans="1:15" s="176" customFormat="1" ht="15" x14ac:dyDescent="0.15">
      <c r="A5138" s="183" t="s">
        <v>20</v>
      </c>
      <c r="B5138" s="183" t="s">
        <v>70</v>
      </c>
      <c r="C5138" s="184"/>
      <c r="D5138" s="183" t="s">
        <v>17</v>
      </c>
      <c r="E5138" s="183" t="s">
        <v>18</v>
      </c>
      <c r="F5138" s="185">
        <v>45161</v>
      </c>
      <c r="G5138" s="183" t="s">
        <v>71</v>
      </c>
      <c r="H5138" s="186">
        <v>4160000</v>
      </c>
      <c r="I5138" s="183" t="s">
        <v>19</v>
      </c>
      <c r="J5138" s="183">
        <v>41600</v>
      </c>
      <c r="K5138" s="184"/>
      <c r="L5138" s="183">
        <v>2023</v>
      </c>
      <c r="M5138" s="184"/>
      <c r="N5138" s="184"/>
      <c r="O5138" s="184"/>
    </row>
    <row r="5139" spans="1:15" s="176" customFormat="1" ht="15" x14ac:dyDescent="0.15">
      <c r="A5139" s="183" t="s">
        <v>20</v>
      </c>
      <c r="B5139" s="183" t="s">
        <v>70</v>
      </c>
      <c r="C5139" s="184"/>
      <c r="D5139" s="183" t="s">
        <v>17</v>
      </c>
      <c r="E5139" s="183" t="s">
        <v>18</v>
      </c>
      <c r="F5139" s="185">
        <v>45162</v>
      </c>
      <c r="G5139" s="183" t="s">
        <v>71</v>
      </c>
      <c r="H5139" s="186">
        <v>3680000</v>
      </c>
      <c r="I5139" s="183" t="s">
        <v>19</v>
      </c>
      <c r="J5139" s="183">
        <v>36800</v>
      </c>
      <c r="K5139" s="184"/>
      <c r="L5139" s="183">
        <v>2023</v>
      </c>
      <c r="M5139" s="184"/>
      <c r="N5139" s="184"/>
      <c r="O5139" s="184"/>
    </row>
    <row r="5140" spans="1:15" s="176" customFormat="1" ht="15" x14ac:dyDescent="0.15">
      <c r="A5140" s="183" t="s">
        <v>20</v>
      </c>
      <c r="B5140" s="183" t="s">
        <v>70</v>
      </c>
      <c r="C5140" s="184"/>
      <c r="D5140" s="183" t="s">
        <v>17</v>
      </c>
      <c r="E5140" s="183" t="s">
        <v>18</v>
      </c>
      <c r="F5140" s="185">
        <v>45163</v>
      </c>
      <c r="G5140" s="183" t="s">
        <v>71</v>
      </c>
      <c r="H5140" s="186">
        <v>4240000</v>
      </c>
      <c r="I5140" s="183" t="s">
        <v>19</v>
      </c>
      <c r="J5140" s="183">
        <v>42400</v>
      </c>
      <c r="K5140" s="184"/>
      <c r="L5140" s="183">
        <v>2023</v>
      </c>
      <c r="M5140" s="184"/>
      <c r="N5140" s="184"/>
      <c r="O5140" s="184"/>
    </row>
    <row r="5141" spans="1:15" s="176" customFormat="1" ht="15" x14ac:dyDescent="0.15">
      <c r="A5141" s="183" t="s">
        <v>20</v>
      </c>
      <c r="B5141" s="183" t="s">
        <v>70</v>
      </c>
      <c r="C5141" s="184"/>
      <c r="D5141" s="183" t="s">
        <v>17</v>
      </c>
      <c r="E5141" s="183" t="s">
        <v>18</v>
      </c>
      <c r="F5141" s="185">
        <v>45164</v>
      </c>
      <c r="G5141" s="183" t="s">
        <v>71</v>
      </c>
      <c r="H5141" s="186">
        <v>3720000</v>
      </c>
      <c r="I5141" s="183" t="s">
        <v>19</v>
      </c>
      <c r="J5141" s="183">
        <v>37200</v>
      </c>
      <c r="K5141" s="184"/>
      <c r="L5141" s="183">
        <v>2023</v>
      </c>
      <c r="M5141" s="184"/>
      <c r="N5141" s="184"/>
      <c r="O5141" s="184"/>
    </row>
    <row r="5142" spans="1:15" s="176" customFormat="1" ht="15" x14ac:dyDescent="0.15">
      <c r="A5142" s="183" t="s">
        <v>20</v>
      </c>
      <c r="B5142" s="183" t="s">
        <v>70</v>
      </c>
      <c r="C5142" s="184"/>
      <c r="D5142" s="183" t="s">
        <v>17</v>
      </c>
      <c r="E5142" s="183" t="s">
        <v>18</v>
      </c>
      <c r="F5142" s="185">
        <v>45165</v>
      </c>
      <c r="G5142" s="183" t="s">
        <v>71</v>
      </c>
      <c r="H5142" s="186">
        <v>3320000</v>
      </c>
      <c r="I5142" s="183" t="s">
        <v>19</v>
      </c>
      <c r="J5142" s="183">
        <v>33200</v>
      </c>
      <c r="K5142" s="184"/>
      <c r="L5142" s="183">
        <v>2023</v>
      </c>
      <c r="M5142" s="184"/>
      <c r="N5142" s="184"/>
      <c r="O5142" s="184"/>
    </row>
    <row r="5143" spans="1:15" s="176" customFormat="1" ht="15" x14ac:dyDescent="0.15">
      <c r="A5143" s="183" t="s">
        <v>20</v>
      </c>
      <c r="B5143" s="183" t="s">
        <v>70</v>
      </c>
      <c r="C5143" s="184"/>
      <c r="D5143" s="183" t="s">
        <v>17</v>
      </c>
      <c r="E5143" s="183" t="s">
        <v>18</v>
      </c>
      <c r="F5143" s="185">
        <v>45166</v>
      </c>
      <c r="G5143" s="183" t="s">
        <v>71</v>
      </c>
      <c r="H5143" s="186">
        <v>2840000</v>
      </c>
      <c r="I5143" s="183" t="s">
        <v>19</v>
      </c>
      <c r="J5143" s="183">
        <v>28400</v>
      </c>
      <c r="K5143" s="184"/>
      <c r="L5143" s="183">
        <v>2023</v>
      </c>
      <c r="M5143" s="184"/>
      <c r="N5143" s="184"/>
      <c r="O5143" s="184"/>
    </row>
    <row r="5144" spans="1:15" s="176" customFormat="1" ht="15" x14ac:dyDescent="0.15">
      <c r="A5144" s="183" t="s">
        <v>20</v>
      </c>
      <c r="B5144" s="183" t="s">
        <v>70</v>
      </c>
      <c r="C5144" s="184"/>
      <c r="D5144" s="183" t="s">
        <v>17</v>
      </c>
      <c r="E5144" s="183" t="s">
        <v>18</v>
      </c>
      <c r="F5144" s="185">
        <v>45167</v>
      </c>
      <c r="G5144" s="183" t="s">
        <v>71</v>
      </c>
      <c r="H5144" s="186">
        <v>2800000</v>
      </c>
      <c r="I5144" s="183" t="s">
        <v>19</v>
      </c>
      <c r="J5144" s="183">
        <v>28000</v>
      </c>
      <c r="K5144" s="184"/>
      <c r="L5144" s="183">
        <v>2023</v>
      </c>
      <c r="M5144" s="184"/>
      <c r="N5144" s="184"/>
      <c r="O5144" s="184"/>
    </row>
    <row r="5145" spans="1:15" s="176" customFormat="1" ht="15" x14ac:dyDescent="0.15">
      <c r="A5145" s="183" t="s">
        <v>20</v>
      </c>
      <c r="B5145" s="183" t="s">
        <v>70</v>
      </c>
      <c r="C5145" s="184"/>
      <c r="D5145" s="183" t="s">
        <v>17</v>
      </c>
      <c r="E5145" s="183" t="s">
        <v>18</v>
      </c>
      <c r="F5145" s="185">
        <v>45168</v>
      </c>
      <c r="G5145" s="183" t="s">
        <v>71</v>
      </c>
      <c r="H5145" s="186">
        <v>2520000</v>
      </c>
      <c r="I5145" s="183" t="s">
        <v>19</v>
      </c>
      <c r="J5145" s="183">
        <v>25200</v>
      </c>
      <c r="K5145" s="184"/>
      <c r="L5145" s="183">
        <v>2023</v>
      </c>
      <c r="M5145" s="184"/>
      <c r="N5145" s="184"/>
      <c r="O5145" s="184"/>
    </row>
    <row r="5146" spans="1:15" s="176" customFormat="1" ht="15" x14ac:dyDescent="0.15">
      <c r="A5146" s="183" t="s">
        <v>20</v>
      </c>
      <c r="B5146" s="183" t="s">
        <v>70</v>
      </c>
      <c r="C5146" s="184"/>
      <c r="D5146" s="183" t="s">
        <v>17</v>
      </c>
      <c r="E5146" s="183" t="s">
        <v>18</v>
      </c>
      <c r="F5146" s="185">
        <v>45169</v>
      </c>
      <c r="G5146" s="183" t="s">
        <v>71</v>
      </c>
      <c r="H5146" s="186">
        <v>2200000</v>
      </c>
      <c r="I5146" s="183" t="s">
        <v>19</v>
      </c>
      <c r="J5146" s="183">
        <v>22000</v>
      </c>
      <c r="K5146" s="184"/>
      <c r="L5146" s="183">
        <v>2023</v>
      </c>
      <c r="M5146" s="184"/>
      <c r="N5146" s="184"/>
      <c r="O5146" s="184"/>
    </row>
    <row r="5147" spans="1:15" s="176" customFormat="1" ht="15" x14ac:dyDescent="0.15">
      <c r="A5147" s="183" t="s">
        <v>20</v>
      </c>
      <c r="B5147" s="183" t="s">
        <v>70</v>
      </c>
      <c r="C5147" s="184"/>
      <c r="D5147" s="183" t="s">
        <v>17</v>
      </c>
      <c r="E5147" s="183" t="s">
        <v>18</v>
      </c>
      <c r="F5147" s="185">
        <v>45170</v>
      </c>
      <c r="G5147" s="183" t="s">
        <v>71</v>
      </c>
      <c r="H5147" s="186">
        <v>2680000</v>
      </c>
      <c r="I5147" s="183" t="s">
        <v>19</v>
      </c>
      <c r="J5147" s="183">
        <v>26800</v>
      </c>
      <c r="K5147" s="184"/>
      <c r="L5147" s="183">
        <v>2023</v>
      </c>
      <c r="M5147" s="184"/>
      <c r="N5147" s="184"/>
      <c r="O5147" s="184"/>
    </row>
    <row r="5148" spans="1:15" s="176" customFormat="1" ht="15" x14ac:dyDescent="0.15">
      <c r="A5148" s="183" t="s">
        <v>20</v>
      </c>
      <c r="B5148" s="183" t="s">
        <v>70</v>
      </c>
      <c r="C5148" s="184"/>
      <c r="D5148" s="183" t="s">
        <v>17</v>
      </c>
      <c r="E5148" s="183" t="s">
        <v>18</v>
      </c>
      <c r="F5148" s="185">
        <v>45171</v>
      </c>
      <c r="G5148" s="183" t="s">
        <v>71</v>
      </c>
      <c r="H5148" s="186">
        <v>1640000</v>
      </c>
      <c r="I5148" s="183" t="s">
        <v>19</v>
      </c>
      <c r="J5148" s="183">
        <v>16400</v>
      </c>
      <c r="K5148" s="184"/>
      <c r="L5148" s="183">
        <v>2023</v>
      </c>
      <c r="M5148" s="184"/>
      <c r="N5148" s="184"/>
      <c r="O5148" s="184"/>
    </row>
    <row r="5149" spans="1:15" s="176" customFormat="1" ht="15" x14ac:dyDescent="0.15">
      <c r="A5149" s="183" t="s">
        <v>20</v>
      </c>
      <c r="B5149" s="183" t="s">
        <v>70</v>
      </c>
      <c r="C5149" s="184"/>
      <c r="D5149" s="183" t="s">
        <v>17</v>
      </c>
      <c r="E5149" s="183" t="s">
        <v>18</v>
      </c>
      <c r="F5149" s="185">
        <v>45172</v>
      </c>
      <c r="G5149" s="183" t="s">
        <v>71</v>
      </c>
      <c r="H5149" s="186">
        <v>1360000</v>
      </c>
      <c r="I5149" s="183" t="s">
        <v>19</v>
      </c>
      <c r="J5149" s="183">
        <v>13600</v>
      </c>
      <c r="K5149" s="184"/>
      <c r="L5149" s="183">
        <v>2023</v>
      </c>
      <c r="M5149" s="184"/>
      <c r="N5149" s="184"/>
      <c r="O5149" s="184"/>
    </row>
    <row r="5150" spans="1:15" s="176" customFormat="1" ht="15" x14ac:dyDescent="0.15">
      <c r="A5150" s="183" t="s">
        <v>20</v>
      </c>
      <c r="B5150" s="183" t="s">
        <v>70</v>
      </c>
      <c r="C5150" s="184"/>
      <c r="D5150" s="183" t="s">
        <v>17</v>
      </c>
      <c r="E5150" s="183" t="s">
        <v>18</v>
      </c>
      <c r="F5150" s="185">
        <v>45173</v>
      </c>
      <c r="G5150" s="183" t="s">
        <v>71</v>
      </c>
      <c r="H5150" s="186">
        <v>1160000</v>
      </c>
      <c r="I5150" s="183" t="s">
        <v>19</v>
      </c>
      <c r="J5150" s="183">
        <v>11600</v>
      </c>
      <c r="K5150" s="184"/>
      <c r="L5150" s="183">
        <v>2023</v>
      </c>
      <c r="M5150" s="184"/>
      <c r="N5150" s="184"/>
      <c r="O5150" s="184"/>
    </row>
    <row r="5151" spans="1:15" s="176" customFormat="1" ht="15" x14ac:dyDescent="0.15">
      <c r="A5151" s="183" t="s">
        <v>20</v>
      </c>
      <c r="B5151" s="183" t="s">
        <v>70</v>
      </c>
      <c r="C5151" s="184"/>
      <c r="D5151" s="183" t="s">
        <v>17</v>
      </c>
      <c r="E5151" s="183" t="s">
        <v>18</v>
      </c>
      <c r="F5151" s="185">
        <v>45174</v>
      </c>
      <c r="G5151" s="183" t="s">
        <v>71</v>
      </c>
      <c r="H5151" s="186">
        <v>1440000</v>
      </c>
      <c r="I5151" s="183" t="s">
        <v>19</v>
      </c>
      <c r="J5151" s="183">
        <v>14400</v>
      </c>
      <c r="K5151" s="184"/>
      <c r="L5151" s="183">
        <v>2023</v>
      </c>
      <c r="M5151" s="184"/>
      <c r="N5151" s="184"/>
      <c r="O5151" s="184"/>
    </row>
    <row r="5152" spans="1:15" s="176" customFormat="1" ht="15" x14ac:dyDescent="0.15">
      <c r="A5152" s="183" t="s">
        <v>20</v>
      </c>
      <c r="B5152" s="183" t="s">
        <v>70</v>
      </c>
      <c r="C5152" s="184"/>
      <c r="D5152" s="183" t="s">
        <v>17</v>
      </c>
      <c r="E5152" s="183" t="s">
        <v>18</v>
      </c>
      <c r="F5152" s="185">
        <v>45175</v>
      </c>
      <c r="G5152" s="183" t="s">
        <v>71</v>
      </c>
      <c r="H5152" s="186">
        <v>1640000</v>
      </c>
      <c r="I5152" s="183" t="s">
        <v>19</v>
      </c>
      <c r="J5152" s="183">
        <v>16400</v>
      </c>
      <c r="K5152" s="184"/>
      <c r="L5152" s="183">
        <v>2023</v>
      </c>
      <c r="M5152" s="184"/>
      <c r="N5152" s="184"/>
      <c r="O5152" s="184"/>
    </row>
    <row r="5153" spans="1:15" s="176" customFormat="1" ht="15" x14ac:dyDescent="0.15">
      <c r="A5153" s="183" t="s">
        <v>20</v>
      </c>
      <c r="B5153" s="183" t="s">
        <v>70</v>
      </c>
      <c r="C5153" s="184"/>
      <c r="D5153" s="183" t="s">
        <v>17</v>
      </c>
      <c r="E5153" s="183" t="s">
        <v>18</v>
      </c>
      <c r="F5153" s="185">
        <v>45176</v>
      </c>
      <c r="G5153" s="183" t="s">
        <v>71</v>
      </c>
      <c r="H5153" s="186">
        <v>1680000</v>
      </c>
      <c r="I5153" s="183" t="s">
        <v>19</v>
      </c>
      <c r="J5153" s="183">
        <v>16800</v>
      </c>
      <c r="K5153" s="184"/>
      <c r="L5153" s="183">
        <v>2023</v>
      </c>
      <c r="M5153" s="184"/>
      <c r="N5153" s="184"/>
      <c r="O5153" s="184"/>
    </row>
    <row r="5154" spans="1:15" s="176" customFormat="1" ht="15" x14ac:dyDescent="0.15">
      <c r="A5154" s="183" t="s">
        <v>20</v>
      </c>
      <c r="B5154" s="183" t="s">
        <v>70</v>
      </c>
      <c r="C5154" s="184"/>
      <c r="D5154" s="183" t="s">
        <v>17</v>
      </c>
      <c r="E5154" s="183" t="s">
        <v>18</v>
      </c>
      <c r="F5154" s="185">
        <v>45177</v>
      </c>
      <c r="G5154" s="183" t="s">
        <v>71</v>
      </c>
      <c r="H5154" s="186">
        <v>1080000</v>
      </c>
      <c r="I5154" s="183" t="s">
        <v>19</v>
      </c>
      <c r="J5154" s="183">
        <v>10800</v>
      </c>
      <c r="K5154" s="184"/>
      <c r="L5154" s="183">
        <v>2023</v>
      </c>
      <c r="M5154" s="184"/>
      <c r="N5154" s="184"/>
      <c r="O5154" s="184"/>
    </row>
    <row r="5155" spans="1:15" s="176" customFormat="1" ht="15" x14ac:dyDescent="0.15">
      <c r="A5155" s="183" t="s">
        <v>20</v>
      </c>
      <c r="B5155" s="183" t="s">
        <v>70</v>
      </c>
      <c r="C5155" s="184"/>
      <c r="D5155" s="183" t="s">
        <v>17</v>
      </c>
      <c r="E5155" s="183" t="s">
        <v>18</v>
      </c>
      <c r="F5155" s="185">
        <v>45178</v>
      </c>
      <c r="G5155" s="183" t="s">
        <v>71</v>
      </c>
      <c r="H5155" s="186">
        <v>720000</v>
      </c>
      <c r="I5155" s="183" t="s">
        <v>19</v>
      </c>
      <c r="J5155" s="183">
        <v>7200</v>
      </c>
      <c r="K5155" s="184"/>
      <c r="L5155" s="183">
        <v>2023</v>
      </c>
      <c r="M5155" s="184"/>
      <c r="N5155" s="184"/>
      <c r="O5155" s="184"/>
    </row>
    <row r="5156" spans="1:15" s="176" customFormat="1" ht="15" x14ac:dyDescent="0.15">
      <c r="A5156" s="183" t="s">
        <v>20</v>
      </c>
      <c r="B5156" s="183" t="s">
        <v>70</v>
      </c>
      <c r="C5156" s="184"/>
      <c r="D5156" s="183" t="s">
        <v>17</v>
      </c>
      <c r="E5156" s="183" t="s">
        <v>18</v>
      </c>
      <c r="F5156" s="185">
        <v>45179</v>
      </c>
      <c r="G5156" s="183" t="s">
        <v>71</v>
      </c>
      <c r="H5156" s="186">
        <v>360000</v>
      </c>
      <c r="I5156" s="183" t="s">
        <v>19</v>
      </c>
      <c r="J5156" s="183">
        <v>3600</v>
      </c>
      <c r="K5156" s="184"/>
      <c r="L5156" s="183">
        <v>2023</v>
      </c>
      <c r="M5156" s="184"/>
      <c r="N5156" s="184"/>
      <c r="O5156" s="184"/>
    </row>
    <row r="5157" spans="1:15" s="176" customFormat="1" ht="15" x14ac:dyDescent="0.15">
      <c r="A5157" s="183" t="s">
        <v>20</v>
      </c>
      <c r="B5157" s="183" t="s">
        <v>70</v>
      </c>
      <c r="C5157" s="184"/>
      <c r="D5157" s="183" t="s">
        <v>17</v>
      </c>
      <c r="E5157" s="183" t="s">
        <v>18</v>
      </c>
      <c r="F5157" s="185">
        <v>45180</v>
      </c>
      <c r="G5157" s="183" t="s">
        <v>71</v>
      </c>
      <c r="H5157" s="186">
        <v>360000</v>
      </c>
      <c r="I5157" s="183" t="s">
        <v>19</v>
      </c>
      <c r="J5157" s="183">
        <v>3600</v>
      </c>
      <c r="K5157" s="184"/>
      <c r="L5157" s="183">
        <v>2023</v>
      </c>
      <c r="M5157" s="184"/>
      <c r="N5157" s="184"/>
      <c r="O5157" s="184"/>
    </row>
    <row r="5158" spans="1:15" s="176" customFormat="1" ht="15" x14ac:dyDescent="0.15">
      <c r="A5158" s="183" t="s">
        <v>20</v>
      </c>
      <c r="B5158" s="183" t="s">
        <v>70</v>
      </c>
      <c r="C5158" s="184"/>
      <c r="D5158" s="183" t="s">
        <v>17</v>
      </c>
      <c r="E5158" s="183" t="s">
        <v>18</v>
      </c>
      <c r="F5158" s="185">
        <v>45181</v>
      </c>
      <c r="G5158" s="183" t="s">
        <v>71</v>
      </c>
      <c r="H5158" s="186">
        <v>520000</v>
      </c>
      <c r="I5158" s="183" t="s">
        <v>19</v>
      </c>
      <c r="J5158" s="183">
        <v>5200</v>
      </c>
      <c r="K5158" s="184"/>
      <c r="L5158" s="183">
        <v>2023</v>
      </c>
      <c r="M5158" s="184"/>
      <c r="N5158" s="184"/>
      <c r="O5158" s="184"/>
    </row>
    <row r="5159" spans="1:15" s="176" customFormat="1" ht="15" x14ac:dyDescent="0.15">
      <c r="A5159" s="183" t="s">
        <v>20</v>
      </c>
      <c r="B5159" s="183" t="s">
        <v>70</v>
      </c>
      <c r="C5159" s="184"/>
      <c r="D5159" s="183" t="s">
        <v>17</v>
      </c>
      <c r="E5159" s="183" t="s">
        <v>18</v>
      </c>
      <c r="F5159" s="185">
        <v>45182</v>
      </c>
      <c r="G5159" s="183" t="s">
        <v>71</v>
      </c>
      <c r="H5159" s="186">
        <v>160000</v>
      </c>
      <c r="I5159" s="183" t="s">
        <v>19</v>
      </c>
      <c r="J5159" s="183">
        <v>1600</v>
      </c>
      <c r="K5159" s="184"/>
      <c r="L5159" s="183">
        <v>2023</v>
      </c>
      <c r="M5159" s="184"/>
      <c r="N5159" s="184"/>
      <c r="O5159" s="184"/>
    </row>
    <row r="5160" spans="1:15" s="176" customFormat="1" ht="15" x14ac:dyDescent="0.15">
      <c r="A5160" s="183" t="s">
        <v>20</v>
      </c>
      <c r="B5160" s="183" t="s">
        <v>70</v>
      </c>
      <c r="C5160" s="184"/>
      <c r="D5160" s="183" t="s">
        <v>17</v>
      </c>
      <c r="E5160" s="183" t="s">
        <v>18</v>
      </c>
      <c r="F5160" s="185">
        <v>45183</v>
      </c>
      <c r="G5160" s="183" t="s">
        <v>71</v>
      </c>
      <c r="H5160" s="186">
        <v>560000</v>
      </c>
      <c r="I5160" s="183" t="s">
        <v>19</v>
      </c>
      <c r="J5160" s="183">
        <v>5600</v>
      </c>
      <c r="K5160" s="184"/>
      <c r="L5160" s="183">
        <v>2023</v>
      </c>
      <c r="M5160" s="184"/>
      <c r="N5160" s="184"/>
      <c r="O5160" s="184"/>
    </row>
    <row r="5161" spans="1:15" s="176" customFormat="1" ht="15" x14ac:dyDescent="0.15">
      <c r="A5161" s="183" t="s">
        <v>20</v>
      </c>
      <c r="B5161" s="183" t="s">
        <v>70</v>
      </c>
      <c r="C5161" s="184"/>
      <c r="D5161" s="183" t="s">
        <v>17</v>
      </c>
      <c r="E5161" s="183" t="s">
        <v>18</v>
      </c>
      <c r="F5161" s="185">
        <v>45184</v>
      </c>
      <c r="G5161" s="183" t="s">
        <v>71</v>
      </c>
      <c r="H5161" s="186">
        <v>400000</v>
      </c>
      <c r="I5161" s="183" t="s">
        <v>19</v>
      </c>
      <c r="J5161" s="183">
        <v>4000</v>
      </c>
      <c r="K5161" s="184"/>
      <c r="L5161" s="183">
        <v>2023</v>
      </c>
      <c r="M5161" s="184"/>
      <c r="N5161" s="184"/>
      <c r="O5161" s="184"/>
    </row>
    <row r="5162" spans="1:15" s="176" customFormat="1" ht="15" x14ac:dyDescent="0.15">
      <c r="A5162" s="183" t="s">
        <v>20</v>
      </c>
      <c r="B5162" s="183" t="s">
        <v>70</v>
      </c>
      <c r="C5162" s="184"/>
      <c r="D5162" s="183" t="s">
        <v>17</v>
      </c>
      <c r="E5162" s="183" t="s">
        <v>18</v>
      </c>
      <c r="F5162" s="185">
        <v>45185</v>
      </c>
      <c r="G5162" s="183" t="s">
        <v>71</v>
      </c>
      <c r="H5162" s="186">
        <v>320000</v>
      </c>
      <c r="I5162" s="183" t="s">
        <v>19</v>
      </c>
      <c r="J5162" s="183">
        <v>3200</v>
      </c>
      <c r="K5162" s="184"/>
      <c r="L5162" s="183">
        <v>2023</v>
      </c>
      <c r="M5162" s="184"/>
      <c r="N5162" s="184"/>
      <c r="O5162" s="184"/>
    </row>
    <row r="5163" spans="1:15" s="176" customFormat="1" ht="15" x14ac:dyDescent="0.15">
      <c r="A5163" s="183" t="s">
        <v>20</v>
      </c>
      <c r="B5163" s="183" t="s">
        <v>70</v>
      </c>
      <c r="C5163" s="184"/>
      <c r="D5163" s="183" t="s">
        <v>17</v>
      </c>
      <c r="E5163" s="183" t="s">
        <v>18</v>
      </c>
      <c r="F5163" s="185">
        <v>45186</v>
      </c>
      <c r="G5163" s="183" t="s">
        <v>71</v>
      </c>
      <c r="H5163" s="186">
        <v>200000</v>
      </c>
      <c r="I5163" s="183" t="s">
        <v>19</v>
      </c>
      <c r="J5163" s="183">
        <v>2000</v>
      </c>
      <c r="K5163" s="184"/>
      <c r="L5163" s="183">
        <v>2023</v>
      </c>
      <c r="M5163" s="184"/>
      <c r="N5163" s="184"/>
      <c r="O5163" s="184"/>
    </row>
    <row r="5164" spans="1:15" s="176" customFormat="1" ht="15" x14ac:dyDescent="0.15">
      <c r="A5164" s="183" t="s">
        <v>20</v>
      </c>
      <c r="B5164" s="183" t="s">
        <v>70</v>
      </c>
      <c r="C5164" s="184"/>
      <c r="D5164" s="183" t="s">
        <v>17</v>
      </c>
      <c r="E5164" s="183" t="s">
        <v>18</v>
      </c>
      <c r="F5164" s="185">
        <v>45187</v>
      </c>
      <c r="G5164" s="183" t="s">
        <v>71</v>
      </c>
      <c r="H5164" s="186">
        <v>320000</v>
      </c>
      <c r="I5164" s="183" t="s">
        <v>19</v>
      </c>
      <c r="J5164" s="183">
        <v>3200</v>
      </c>
      <c r="K5164" s="184"/>
      <c r="L5164" s="183">
        <v>2023</v>
      </c>
      <c r="M5164" s="184"/>
      <c r="N5164" s="184"/>
      <c r="O5164" s="184"/>
    </row>
    <row r="5165" spans="1:15" s="176" customFormat="1" ht="15" x14ac:dyDescent="0.15">
      <c r="A5165" s="183" t="s">
        <v>20</v>
      </c>
      <c r="B5165" s="183" t="s">
        <v>70</v>
      </c>
      <c r="C5165" s="184"/>
      <c r="D5165" s="183" t="s">
        <v>17</v>
      </c>
      <c r="E5165" s="183" t="s">
        <v>18</v>
      </c>
      <c r="F5165" s="185">
        <v>45188</v>
      </c>
      <c r="G5165" s="183" t="s">
        <v>71</v>
      </c>
      <c r="H5165" s="186">
        <v>400000</v>
      </c>
      <c r="I5165" s="183" t="s">
        <v>19</v>
      </c>
      <c r="J5165" s="183">
        <v>4000</v>
      </c>
      <c r="K5165" s="184"/>
      <c r="L5165" s="183">
        <v>2023</v>
      </c>
      <c r="M5165" s="184"/>
      <c r="N5165" s="184"/>
      <c r="O5165" s="184"/>
    </row>
    <row r="5166" spans="1:15" s="176" customFormat="1" ht="15" x14ac:dyDescent="0.15">
      <c r="A5166" s="183" t="s">
        <v>20</v>
      </c>
      <c r="B5166" s="183" t="s">
        <v>70</v>
      </c>
      <c r="C5166" s="184"/>
      <c r="D5166" s="183" t="s">
        <v>17</v>
      </c>
      <c r="E5166" s="183" t="s">
        <v>18</v>
      </c>
      <c r="F5166" s="185">
        <v>45189</v>
      </c>
      <c r="G5166" s="183" t="s">
        <v>71</v>
      </c>
      <c r="H5166" s="186">
        <v>240000</v>
      </c>
      <c r="I5166" s="183" t="s">
        <v>19</v>
      </c>
      <c r="J5166" s="183">
        <v>2400</v>
      </c>
      <c r="K5166" s="184"/>
      <c r="L5166" s="183">
        <v>2023</v>
      </c>
      <c r="M5166" s="184"/>
      <c r="N5166" s="184"/>
      <c r="O5166" s="184"/>
    </row>
    <row r="5167" spans="1:15" s="176" customFormat="1" ht="15" x14ac:dyDescent="0.15">
      <c r="A5167" s="183" t="s">
        <v>20</v>
      </c>
      <c r="B5167" s="183" t="s">
        <v>70</v>
      </c>
      <c r="C5167" s="184"/>
      <c r="D5167" s="183" t="s">
        <v>17</v>
      </c>
      <c r="E5167" s="183" t="s">
        <v>18</v>
      </c>
      <c r="F5167" s="185">
        <v>45190</v>
      </c>
      <c r="G5167" s="183" t="s">
        <v>71</v>
      </c>
      <c r="H5167" s="186">
        <v>280000</v>
      </c>
      <c r="I5167" s="183" t="s">
        <v>19</v>
      </c>
      <c r="J5167" s="183">
        <v>2800</v>
      </c>
      <c r="K5167" s="184"/>
      <c r="L5167" s="183">
        <v>2023</v>
      </c>
      <c r="M5167" s="184"/>
      <c r="N5167" s="184"/>
      <c r="O5167" s="184"/>
    </row>
    <row r="5168" spans="1:15" s="176" customFormat="1" ht="15" x14ac:dyDescent="0.15">
      <c r="A5168" s="183" t="s">
        <v>20</v>
      </c>
      <c r="B5168" s="183" t="s">
        <v>70</v>
      </c>
      <c r="C5168" s="184"/>
      <c r="D5168" s="183" t="s">
        <v>17</v>
      </c>
      <c r="E5168" s="183" t="s">
        <v>28</v>
      </c>
      <c r="F5168" s="185">
        <v>45129</v>
      </c>
      <c r="G5168" s="183" t="s">
        <v>71</v>
      </c>
      <c r="H5168" s="186">
        <v>140000</v>
      </c>
      <c r="I5168" s="183" t="s">
        <v>19</v>
      </c>
      <c r="J5168" s="183">
        <v>1400</v>
      </c>
      <c r="K5168" s="184"/>
      <c r="L5168" s="183">
        <v>2023</v>
      </c>
      <c r="M5168" s="184"/>
      <c r="N5168" s="184"/>
      <c r="O5168" s="183" t="s">
        <v>684</v>
      </c>
    </row>
    <row r="5169" spans="1:15" s="176" customFormat="1" ht="15" x14ac:dyDescent="0.15">
      <c r="A5169" s="183" t="s">
        <v>20</v>
      </c>
      <c r="B5169" s="183" t="s">
        <v>70</v>
      </c>
      <c r="C5169" s="184"/>
      <c r="D5169" s="183" t="s">
        <v>17</v>
      </c>
      <c r="E5169" s="183" t="s">
        <v>28</v>
      </c>
      <c r="F5169" s="185">
        <v>45130</v>
      </c>
      <c r="G5169" s="183" t="s">
        <v>71</v>
      </c>
      <c r="H5169" s="186">
        <v>60000</v>
      </c>
      <c r="I5169" s="183" t="s">
        <v>19</v>
      </c>
      <c r="J5169" s="183">
        <v>600</v>
      </c>
      <c r="K5169" s="184"/>
      <c r="L5169" s="183">
        <v>2023</v>
      </c>
      <c r="M5169" s="184"/>
      <c r="N5169" s="184"/>
      <c r="O5169" s="183" t="s">
        <v>685</v>
      </c>
    </row>
    <row r="5170" spans="1:15" s="176" customFormat="1" ht="15" x14ac:dyDescent="0.15">
      <c r="A5170" s="183" t="s">
        <v>20</v>
      </c>
      <c r="B5170" s="183" t="s">
        <v>70</v>
      </c>
      <c r="C5170" s="184"/>
      <c r="D5170" s="183" t="s">
        <v>17</v>
      </c>
      <c r="E5170" s="183" t="s">
        <v>28</v>
      </c>
      <c r="F5170" s="185">
        <v>45131</v>
      </c>
      <c r="G5170" s="183" t="s">
        <v>71</v>
      </c>
      <c r="H5170" s="186">
        <v>170000</v>
      </c>
      <c r="I5170" s="183" t="s">
        <v>19</v>
      </c>
      <c r="J5170" s="183">
        <v>1708</v>
      </c>
      <c r="K5170" s="184"/>
      <c r="L5170" s="183">
        <v>2023</v>
      </c>
      <c r="M5170" s="184"/>
      <c r="N5170" s="184"/>
      <c r="O5170" s="184"/>
    </row>
    <row r="5171" spans="1:15" s="176" customFormat="1" ht="15" x14ac:dyDescent="0.15">
      <c r="A5171" s="183" t="s">
        <v>20</v>
      </c>
      <c r="B5171" s="183" t="s">
        <v>70</v>
      </c>
      <c r="C5171" s="184"/>
      <c r="D5171" s="183" t="s">
        <v>17</v>
      </c>
      <c r="E5171" s="183" t="s">
        <v>28</v>
      </c>
      <c r="F5171" s="185">
        <v>45133</v>
      </c>
      <c r="G5171" s="183" t="s">
        <v>71</v>
      </c>
      <c r="H5171" s="186">
        <v>520000</v>
      </c>
      <c r="I5171" s="183" t="s">
        <v>19</v>
      </c>
      <c r="J5171" s="183">
        <v>5180</v>
      </c>
      <c r="K5171" s="184"/>
      <c r="L5171" s="183">
        <v>2023</v>
      </c>
      <c r="M5171" s="184"/>
      <c r="N5171" s="184"/>
      <c r="O5171" s="184"/>
    </row>
    <row r="5172" spans="1:15" s="176" customFormat="1" ht="15" x14ac:dyDescent="0.15">
      <c r="A5172" s="183" t="s">
        <v>20</v>
      </c>
      <c r="B5172" s="183" t="s">
        <v>70</v>
      </c>
      <c r="C5172" s="184"/>
      <c r="D5172" s="183" t="s">
        <v>17</v>
      </c>
      <c r="E5172" s="183" t="s">
        <v>28</v>
      </c>
      <c r="F5172" s="185">
        <v>45135</v>
      </c>
      <c r="G5172" s="183" t="s">
        <v>71</v>
      </c>
      <c r="H5172" s="186">
        <v>80000</v>
      </c>
      <c r="I5172" s="183" t="s">
        <v>19</v>
      </c>
      <c r="J5172" s="183">
        <v>840</v>
      </c>
      <c r="K5172" s="184"/>
      <c r="L5172" s="183">
        <v>2023</v>
      </c>
      <c r="M5172" s="184"/>
      <c r="N5172" s="184"/>
      <c r="O5172" s="184"/>
    </row>
    <row r="5173" spans="1:15" s="176" customFormat="1" ht="15" x14ac:dyDescent="0.15">
      <c r="A5173" s="183" t="s">
        <v>20</v>
      </c>
      <c r="B5173" s="183" t="s">
        <v>70</v>
      </c>
      <c r="C5173" s="184"/>
      <c r="D5173" s="183" t="s">
        <v>17</v>
      </c>
      <c r="E5173" s="183" t="s">
        <v>28</v>
      </c>
      <c r="F5173" s="185">
        <v>45136</v>
      </c>
      <c r="G5173" s="183" t="s">
        <v>71</v>
      </c>
      <c r="H5173" s="186">
        <v>260000</v>
      </c>
      <c r="I5173" s="183" t="s">
        <v>19</v>
      </c>
      <c r="J5173" s="183">
        <v>2556</v>
      </c>
      <c r="K5173" s="184"/>
      <c r="L5173" s="183">
        <v>2023</v>
      </c>
      <c r="M5173" s="184"/>
      <c r="N5173" s="184"/>
      <c r="O5173" s="184"/>
    </row>
    <row r="5174" spans="1:15" s="176" customFormat="1" ht="15" x14ac:dyDescent="0.15">
      <c r="A5174" s="183" t="s">
        <v>20</v>
      </c>
      <c r="B5174" s="183" t="s">
        <v>70</v>
      </c>
      <c r="C5174" s="184"/>
      <c r="D5174" s="183" t="s">
        <v>17</v>
      </c>
      <c r="E5174" s="183" t="s">
        <v>28</v>
      </c>
      <c r="F5174" s="185">
        <v>45137</v>
      </c>
      <c r="G5174" s="183" t="s">
        <v>71</v>
      </c>
      <c r="H5174" s="186">
        <v>130000</v>
      </c>
      <c r="I5174" s="183" t="s">
        <v>19</v>
      </c>
      <c r="J5174" s="183">
        <v>1260</v>
      </c>
      <c r="K5174" s="184"/>
      <c r="L5174" s="183">
        <v>2023</v>
      </c>
      <c r="M5174" s="184"/>
      <c r="N5174" s="184"/>
      <c r="O5174" s="184"/>
    </row>
    <row r="5175" spans="1:15" s="176" customFormat="1" ht="15" x14ac:dyDescent="0.15">
      <c r="A5175" s="183" t="s">
        <v>20</v>
      </c>
      <c r="B5175" s="183" t="s">
        <v>70</v>
      </c>
      <c r="C5175" s="184"/>
      <c r="D5175" s="183" t="s">
        <v>17</v>
      </c>
      <c r="E5175" s="183" t="s">
        <v>28</v>
      </c>
      <c r="F5175" s="185">
        <v>45138</v>
      </c>
      <c r="G5175" s="183" t="s">
        <v>71</v>
      </c>
      <c r="H5175" s="186">
        <v>170000</v>
      </c>
      <c r="I5175" s="183" t="s">
        <v>19</v>
      </c>
      <c r="J5175" s="183">
        <v>1680</v>
      </c>
      <c r="K5175" s="184"/>
      <c r="L5175" s="183">
        <v>2023</v>
      </c>
      <c r="M5175" s="184"/>
      <c r="N5175" s="184"/>
      <c r="O5175" s="184"/>
    </row>
    <row r="5176" spans="1:15" s="176" customFormat="1" ht="15" x14ac:dyDescent="0.15">
      <c r="A5176" s="183" t="s">
        <v>20</v>
      </c>
      <c r="B5176" s="183" t="s">
        <v>70</v>
      </c>
      <c r="C5176" s="184"/>
      <c r="D5176" s="183" t="s">
        <v>17</v>
      </c>
      <c r="E5176" s="183" t="s">
        <v>28</v>
      </c>
      <c r="F5176" s="185">
        <v>45139</v>
      </c>
      <c r="G5176" s="183" t="s">
        <v>71</v>
      </c>
      <c r="H5176" s="186">
        <v>170000</v>
      </c>
      <c r="I5176" s="183" t="s">
        <v>19</v>
      </c>
      <c r="J5176" s="183">
        <v>1680</v>
      </c>
      <c r="K5176" s="184"/>
      <c r="L5176" s="183">
        <v>2023</v>
      </c>
      <c r="M5176" s="184"/>
      <c r="N5176" s="184"/>
      <c r="O5176" s="184"/>
    </row>
    <row r="5177" spans="1:15" s="176" customFormat="1" ht="15" x14ac:dyDescent="0.15">
      <c r="A5177" s="183" t="s">
        <v>20</v>
      </c>
      <c r="B5177" s="183" t="s">
        <v>70</v>
      </c>
      <c r="C5177" s="184"/>
      <c r="D5177" s="183" t="s">
        <v>17</v>
      </c>
      <c r="E5177" s="183" t="s">
        <v>28</v>
      </c>
      <c r="F5177" s="185">
        <v>45141</v>
      </c>
      <c r="G5177" s="183" t="s">
        <v>71</v>
      </c>
      <c r="H5177" s="186">
        <v>170000</v>
      </c>
      <c r="I5177" s="183" t="s">
        <v>19</v>
      </c>
      <c r="J5177" s="183">
        <v>1680</v>
      </c>
      <c r="K5177" s="184"/>
      <c r="L5177" s="183">
        <v>2023</v>
      </c>
      <c r="M5177" s="184"/>
      <c r="N5177" s="184"/>
      <c r="O5177" s="184"/>
    </row>
    <row r="5178" spans="1:15" s="176" customFormat="1" ht="15" x14ac:dyDescent="0.15">
      <c r="A5178" s="183" t="s">
        <v>20</v>
      </c>
      <c r="B5178" s="183" t="s">
        <v>70</v>
      </c>
      <c r="C5178" s="184"/>
      <c r="D5178" s="183" t="s">
        <v>17</v>
      </c>
      <c r="E5178" s="183" t="s">
        <v>28</v>
      </c>
      <c r="F5178" s="185">
        <v>45142</v>
      </c>
      <c r="G5178" s="183" t="s">
        <v>71</v>
      </c>
      <c r="H5178" s="186">
        <v>170000</v>
      </c>
      <c r="I5178" s="183" t="s">
        <v>19</v>
      </c>
      <c r="J5178" s="183">
        <v>1680</v>
      </c>
      <c r="K5178" s="184"/>
      <c r="L5178" s="183">
        <v>2023</v>
      </c>
      <c r="M5178" s="184"/>
      <c r="N5178" s="184"/>
      <c r="O5178" s="184"/>
    </row>
    <row r="5179" spans="1:15" s="176" customFormat="1" ht="15" x14ac:dyDescent="0.15">
      <c r="A5179" s="183" t="s">
        <v>20</v>
      </c>
      <c r="B5179" s="183" t="s">
        <v>70</v>
      </c>
      <c r="C5179" s="184"/>
      <c r="D5179" s="183" t="s">
        <v>17</v>
      </c>
      <c r="E5179" s="183" t="s">
        <v>28</v>
      </c>
      <c r="F5179" s="185">
        <v>45143</v>
      </c>
      <c r="G5179" s="183" t="s">
        <v>71</v>
      </c>
      <c r="H5179" s="186">
        <v>310000</v>
      </c>
      <c r="I5179" s="183" t="s">
        <v>19</v>
      </c>
      <c r="J5179" s="183">
        <v>3140</v>
      </c>
      <c r="K5179" s="184"/>
      <c r="L5179" s="183">
        <v>2023</v>
      </c>
      <c r="M5179" s="184"/>
      <c r="N5179" s="184"/>
      <c r="O5179" s="184"/>
    </row>
    <row r="5180" spans="1:15" s="176" customFormat="1" ht="15" x14ac:dyDescent="0.15">
      <c r="A5180" s="183" t="s">
        <v>20</v>
      </c>
      <c r="B5180" s="183" t="s">
        <v>70</v>
      </c>
      <c r="C5180" s="184"/>
      <c r="D5180" s="183" t="s">
        <v>17</v>
      </c>
      <c r="E5180" s="183" t="s">
        <v>28</v>
      </c>
      <c r="F5180" s="185">
        <v>45144</v>
      </c>
      <c r="G5180" s="183" t="s">
        <v>71</v>
      </c>
      <c r="H5180" s="186">
        <v>210000</v>
      </c>
      <c r="I5180" s="183" t="s">
        <v>19</v>
      </c>
      <c r="J5180" s="183">
        <v>2120</v>
      </c>
      <c r="K5180" s="184"/>
      <c r="L5180" s="183">
        <v>2023</v>
      </c>
      <c r="M5180" s="184"/>
      <c r="N5180" s="184"/>
      <c r="O5180" s="184"/>
    </row>
    <row r="5181" spans="1:15" s="176" customFormat="1" ht="15" x14ac:dyDescent="0.15">
      <c r="A5181" s="183" t="s">
        <v>20</v>
      </c>
      <c r="B5181" s="183" t="s">
        <v>70</v>
      </c>
      <c r="C5181" s="184"/>
      <c r="D5181" s="183" t="s">
        <v>17</v>
      </c>
      <c r="E5181" s="183" t="s">
        <v>28</v>
      </c>
      <c r="F5181" s="185">
        <v>45145</v>
      </c>
      <c r="G5181" s="183" t="s">
        <v>71</v>
      </c>
      <c r="H5181" s="186">
        <v>300000</v>
      </c>
      <c r="I5181" s="183" t="s">
        <v>19</v>
      </c>
      <c r="J5181" s="183">
        <v>2960</v>
      </c>
      <c r="K5181" s="184"/>
      <c r="L5181" s="183">
        <v>2023</v>
      </c>
      <c r="M5181" s="184"/>
      <c r="N5181" s="184"/>
      <c r="O5181" s="184"/>
    </row>
    <row r="5182" spans="1:15" s="176" customFormat="1" ht="15" x14ac:dyDescent="0.15">
      <c r="A5182" s="183" t="s">
        <v>20</v>
      </c>
      <c r="B5182" s="183" t="s">
        <v>70</v>
      </c>
      <c r="C5182" s="184"/>
      <c r="D5182" s="183" t="s">
        <v>17</v>
      </c>
      <c r="E5182" s="183" t="s">
        <v>28</v>
      </c>
      <c r="F5182" s="185">
        <v>45146</v>
      </c>
      <c r="G5182" s="183" t="s">
        <v>71</v>
      </c>
      <c r="H5182" s="186">
        <v>250000</v>
      </c>
      <c r="I5182" s="183" t="s">
        <v>19</v>
      </c>
      <c r="J5182" s="183">
        <v>2520</v>
      </c>
      <c r="K5182" s="184"/>
      <c r="L5182" s="183">
        <v>2023</v>
      </c>
      <c r="M5182" s="184"/>
      <c r="N5182" s="184"/>
      <c r="O5182" s="184"/>
    </row>
    <row r="5183" spans="1:15" s="176" customFormat="1" ht="15" x14ac:dyDescent="0.15">
      <c r="A5183" s="183" t="s">
        <v>20</v>
      </c>
      <c r="B5183" s="183" t="s">
        <v>70</v>
      </c>
      <c r="C5183" s="184"/>
      <c r="D5183" s="183" t="s">
        <v>17</v>
      </c>
      <c r="E5183" s="183" t="s">
        <v>28</v>
      </c>
      <c r="F5183" s="185">
        <v>45147</v>
      </c>
      <c r="G5183" s="183" t="s">
        <v>71</v>
      </c>
      <c r="H5183" s="186">
        <v>270000</v>
      </c>
      <c r="I5183" s="183" t="s">
        <v>19</v>
      </c>
      <c r="J5183" s="183">
        <v>2740</v>
      </c>
      <c r="K5183" s="184"/>
      <c r="L5183" s="183">
        <v>2023</v>
      </c>
      <c r="M5183" s="184"/>
      <c r="N5183" s="184"/>
      <c r="O5183" s="184"/>
    </row>
    <row r="5184" spans="1:15" s="176" customFormat="1" ht="15" x14ac:dyDescent="0.15">
      <c r="A5184" s="183" t="s">
        <v>20</v>
      </c>
      <c r="B5184" s="183" t="s">
        <v>70</v>
      </c>
      <c r="C5184" s="184"/>
      <c r="D5184" s="183" t="s">
        <v>17</v>
      </c>
      <c r="E5184" s="183" t="s">
        <v>28</v>
      </c>
      <c r="F5184" s="185">
        <v>45149</v>
      </c>
      <c r="G5184" s="183" t="s">
        <v>71</v>
      </c>
      <c r="H5184" s="186">
        <v>330000</v>
      </c>
      <c r="I5184" s="183" t="s">
        <v>19</v>
      </c>
      <c r="J5184" s="183">
        <v>3280</v>
      </c>
      <c r="K5184" s="184"/>
      <c r="L5184" s="183">
        <v>2023</v>
      </c>
      <c r="M5184" s="184"/>
      <c r="N5184" s="184"/>
      <c r="O5184" s="184"/>
    </row>
    <row r="5185" spans="1:15" s="176" customFormat="1" ht="15" x14ac:dyDescent="0.15">
      <c r="A5185" s="183" t="s">
        <v>20</v>
      </c>
      <c r="B5185" s="183" t="s">
        <v>70</v>
      </c>
      <c r="C5185" s="184"/>
      <c r="D5185" s="183" t="s">
        <v>17</v>
      </c>
      <c r="E5185" s="183" t="s">
        <v>28</v>
      </c>
      <c r="F5185" s="185">
        <v>45150</v>
      </c>
      <c r="G5185" s="183" t="s">
        <v>71</v>
      </c>
      <c r="H5185" s="186">
        <v>410000</v>
      </c>
      <c r="I5185" s="183" t="s">
        <v>19</v>
      </c>
      <c r="J5185" s="183">
        <v>4100</v>
      </c>
      <c r="K5185" s="184"/>
      <c r="L5185" s="183">
        <v>2023</v>
      </c>
      <c r="M5185" s="184"/>
      <c r="N5185" s="184"/>
      <c r="O5185" s="184"/>
    </row>
    <row r="5186" spans="1:15" s="176" customFormat="1" ht="15" x14ac:dyDescent="0.15">
      <c r="A5186" s="183" t="s">
        <v>20</v>
      </c>
      <c r="B5186" s="183" t="s">
        <v>70</v>
      </c>
      <c r="C5186" s="184"/>
      <c r="D5186" s="183" t="s">
        <v>17</v>
      </c>
      <c r="E5186" s="183" t="s">
        <v>28</v>
      </c>
      <c r="F5186" s="185">
        <v>45151</v>
      </c>
      <c r="G5186" s="183" t="s">
        <v>71</v>
      </c>
      <c r="H5186" s="186">
        <v>310000</v>
      </c>
      <c r="I5186" s="183" t="s">
        <v>19</v>
      </c>
      <c r="J5186" s="183">
        <v>3080</v>
      </c>
      <c r="K5186" s="184"/>
      <c r="L5186" s="183">
        <v>2023</v>
      </c>
      <c r="M5186" s="184"/>
      <c r="N5186" s="184"/>
      <c r="O5186" s="184"/>
    </row>
    <row r="5187" spans="1:15" s="176" customFormat="1" ht="15" x14ac:dyDescent="0.15">
      <c r="A5187" s="183" t="s">
        <v>20</v>
      </c>
      <c r="B5187" s="183" t="s">
        <v>70</v>
      </c>
      <c r="C5187" s="184"/>
      <c r="D5187" s="183" t="s">
        <v>17</v>
      </c>
      <c r="E5187" s="183" t="s">
        <v>28</v>
      </c>
      <c r="F5187" s="185">
        <v>45153</v>
      </c>
      <c r="G5187" s="183" t="s">
        <v>71</v>
      </c>
      <c r="H5187" s="186">
        <v>250000</v>
      </c>
      <c r="I5187" s="183" t="s">
        <v>19</v>
      </c>
      <c r="J5187" s="183">
        <v>2480</v>
      </c>
      <c r="K5187" s="184"/>
      <c r="L5187" s="183">
        <v>2023</v>
      </c>
      <c r="M5187" s="184"/>
      <c r="N5187" s="184"/>
      <c r="O5187" s="184"/>
    </row>
    <row r="5188" spans="1:15" s="176" customFormat="1" ht="15" x14ac:dyDescent="0.15">
      <c r="A5188" s="183" t="s">
        <v>20</v>
      </c>
      <c r="B5188" s="183" t="s">
        <v>70</v>
      </c>
      <c r="C5188" s="184"/>
      <c r="D5188" s="183" t="s">
        <v>17</v>
      </c>
      <c r="E5188" s="183" t="s">
        <v>28</v>
      </c>
      <c r="F5188" s="185">
        <v>45154</v>
      </c>
      <c r="G5188" s="183" t="s">
        <v>71</v>
      </c>
      <c r="H5188" s="186">
        <v>250000</v>
      </c>
      <c r="I5188" s="183" t="s">
        <v>19</v>
      </c>
      <c r="J5188" s="183">
        <v>2540</v>
      </c>
      <c r="K5188" s="184"/>
      <c r="L5188" s="183">
        <v>2023</v>
      </c>
      <c r="M5188" s="184"/>
      <c r="N5188" s="184"/>
      <c r="O5188" s="184"/>
    </row>
    <row r="5189" spans="1:15" s="176" customFormat="1" ht="15" x14ac:dyDescent="0.15">
      <c r="A5189" s="183" t="s">
        <v>20</v>
      </c>
      <c r="B5189" s="183" t="s">
        <v>70</v>
      </c>
      <c r="C5189" s="184"/>
      <c r="D5189" s="183" t="s">
        <v>17</v>
      </c>
      <c r="E5189" s="183" t="s">
        <v>28</v>
      </c>
      <c r="F5189" s="185">
        <v>45155</v>
      </c>
      <c r="G5189" s="183" t="s">
        <v>71</v>
      </c>
      <c r="H5189" s="186">
        <v>280000</v>
      </c>
      <c r="I5189" s="183" t="s">
        <v>19</v>
      </c>
      <c r="J5189" s="183">
        <v>2780</v>
      </c>
      <c r="K5189" s="184"/>
      <c r="L5189" s="183">
        <v>2023</v>
      </c>
      <c r="M5189" s="184"/>
      <c r="N5189" s="184"/>
      <c r="O5189" s="184"/>
    </row>
    <row r="5190" spans="1:15" s="176" customFormat="1" ht="15" x14ac:dyDescent="0.15">
      <c r="A5190" s="183" t="s">
        <v>20</v>
      </c>
      <c r="B5190" s="183" t="s">
        <v>70</v>
      </c>
      <c r="C5190" s="184"/>
      <c r="D5190" s="183" t="s">
        <v>17</v>
      </c>
      <c r="E5190" s="183" t="s">
        <v>28</v>
      </c>
      <c r="F5190" s="185">
        <v>45156</v>
      </c>
      <c r="G5190" s="183" t="s">
        <v>71</v>
      </c>
      <c r="H5190" s="186">
        <v>120000</v>
      </c>
      <c r="I5190" s="183" t="s">
        <v>19</v>
      </c>
      <c r="J5190" s="183">
        <v>1200</v>
      </c>
      <c r="K5190" s="184"/>
      <c r="L5190" s="183">
        <v>2023</v>
      </c>
      <c r="M5190" s="184"/>
      <c r="N5190" s="184"/>
      <c r="O5190" s="184"/>
    </row>
    <row r="5191" spans="1:15" s="176" customFormat="1" ht="15" x14ac:dyDescent="0.15">
      <c r="A5191" s="183" t="s">
        <v>20</v>
      </c>
      <c r="B5191" s="183" t="s">
        <v>70</v>
      </c>
      <c r="C5191" s="184"/>
      <c r="D5191" s="183" t="s">
        <v>17</v>
      </c>
      <c r="E5191" s="183" t="s">
        <v>28</v>
      </c>
      <c r="F5191" s="185">
        <v>45156</v>
      </c>
      <c r="G5191" s="183" t="s">
        <v>71</v>
      </c>
      <c r="H5191" s="186">
        <v>170000</v>
      </c>
      <c r="I5191" s="183" t="s">
        <v>19</v>
      </c>
      <c r="J5191" s="183">
        <v>1680</v>
      </c>
      <c r="K5191" s="184"/>
      <c r="L5191" s="183">
        <v>2023</v>
      </c>
      <c r="M5191" s="184"/>
      <c r="N5191" s="184"/>
      <c r="O5191" s="183" t="s">
        <v>709</v>
      </c>
    </row>
    <row r="5192" spans="1:15" s="176" customFormat="1" ht="15" x14ac:dyDescent="0.15">
      <c r="A5192" s="183" t="s">
        <v>20</v>
      </c>
      <c r="B5192" s="183" t="s">
        <v>70</v>
      </c>
      <c r="C5192" s="184"/>
      <c r="D5192" s="183" t="s">
        <v>17</v>
      </c>
      <c r="E5192" s="183" t="s">
        <v>28</v>
      </c>
      <c r="F5192" s="185">
        <v>45157</v>
      </c>
      <c r="G5192" s="183" t="s">
        <v>71</v>
      </c>
      <c r="H5192" s="186">
        <v>120000</v>
      </c>
      <c r="I5192" s="183" t="s">
        <v>19</v>
      </c>
      <c r="J5192" s="183">
        <v>1200</v>
      </c>
      <c r="K5192" s="184"/>
      <c r="L5192" s="183">
        <v>2023</v>
      </c>
      <c r="M5192" s="184"/>
      <c r="N5192" s="184"/>
      <c r="O5192" s="184"/>
    </row>
    <row r="5193" spans="1:15" s="176" customFormat="1" ht="15" x14ac:dyDescent="0.15">
      <c r="A5193" s="183" t="s">
        <v>20</v>
      </c>
      <c r="B5193" s="183" t="s">
        <v>70</v>
      </c>
      <c r="C5193" s="184"/>
      <c r="D5193" s="183" t="s">
        <v>17</v>
      </c>
      <c r="E5193" s="183" t="s">
        <v>28</v>
      </c>
      <c r="F5193" s="185">
        <v>45157</v>
      </c>
      <c r="G5193" s="183" t="s">
        <v>71</v>
      </c>
      <c r="H5193" s="186">
        <v>170000</v>
      </c>
      <c r="I5193" s="183" t="s">
        <v>19</v>
      </c>
      <c r="J5193" s="183">
        <v>1680</v>
      </c>
      <c r="K5193" s="184"/>
      <c r="L5193" s="183">
        <v>2023</v>
      </c>
      <c r="M5193" s="184"/>
      <c r="N5193" s="184"/>
      <c r="O5193" s="183" t="s">
        <v>710</v>
      </c>
    </row>
    <row r="5194" spans="1:15" s="176" customFormat="1" ht="15" x14ac:dyDescent="0.15">
      <c r="A5194" s="183" t="s">
        <v>20</v>
      </c>
      <c r="B5194" s="183" t="s">
        <v>70</v>
      </c>
      <c r="C5194" s="184"/>
      <c r="D5194" s="183" t="s">
        <v>17</v>
      </c>
      <c r="E5194" s="183" t="s">
        <v>28</v>
      </c>
      <c r="F5194" s="185">
        <v>45158</v>
      </c>
      <c r="G5194" s="183" t="s">
        <v>71</v>
      </c>
      <c r="H5194" s="186">
        <v>170000</v>
      </c>
      <c r="I5194" s="183" t="s">
        <v>19</v>
      </c>
      <c r="J5194" s="183">
        <v>1680</v>
      </c>
      <c r="K5194" s="184"/>
      <c r="L5194" s="183">
        <v>2023</v>
      </c>
      <c r="M5194" s="184"/>
      <c r="N5194" s="184"/>
      <c r="O5194" s="183" t="s">
        <v>711</v>
      </c>
    </row>
    <row r="5195" spans="1:15" s="176" customFormat="1" ht="15" x14ac:dyDescent="0.15">
      <c r="A5195" s="183" t="s">
        <v>20</v>
      </c>
      <c r="B5195" s="183" t="s">
        <v>70</v>
      </c>
      <c r="C5195" s="184"/>
      <c r="D5195" s="183" t="s">
        <v>17</v>
      </c>
      <c r="E5195" s="183" t="s">
        <v>28</v>
      </c>
      <c r="F5195" s="185">
        <v>45159</v>
      </c>
      <c r="G5195" s="183" t="s">
        <v>71</v>
      </c>
      <c r="H5195" s="186">
        <v>290000</v>
      </c>
      <c r="I5195" s="183" t="s">
        <v>19</v>
      </c>
      <c r="J5195" s="183">
        <v>2880</v>
      </c>
      <c r="K5195" s="184"/>
      <c r="L5195" s="183">
        <v>2023</v>
      </c>
      <c r="M5195" s="184"/>
      <c r="N5195" s="184"/>
      <c r="O5195" s="184"/>
    </row>
    <row r="5196" spans="1:15" s="176" customFormat="1" ht="15" x14ac:dyDescent="0.15">
      <c r="A5196" s="183" t="s">
        <v>20</v>
      </c>
      <c r="B5196" s="183" t="s">
        <v>70</v>
      </c>
      <c r="C5196" s="184"/>
      <c r="D5196" s="183" t="s">
        <v>17</v>
      </c>
      <c r="E5196" s="183" t="s">
        <v>28</v>
      </c>
      <c r="F5196" s="185">
        <v>45159</v>
      </c>
      <c r="G5196" s="183" t="s">
        <v>71</v>
      </c>
      <c r="H5196" s="186">
        <v>130000</v>
      </c>
      <c r="I5196" s="183" t="s">
        <v>19</v>
      </c>
      <c r="J5196" s="183">
        <v>1260</v>
      </c>
      <c r="K5196" s="184"/>
      <c r="L5196" s="183">
        <v>2023</v>
      </c>
      <c r="M5196" s="184"/>
      <c r="N5196" s="184"/>
      <c r="O5196" s="183" t="s">
        <v>712</v>
      </c>
    </row>
    <row r="5197" spans="1:15" s="176" customFormat="1" ht="15" x14ac:dyDescent="0.15">
      <c r="A5197" s="183" t="s">
        <v>20</v>
      </c>
      <c r="B5197" s="183" t="s">
        <v>70</v>
      </c>
      <c r="C5197" s="184"/>
      <c r="D5197" s="183" t="s">
        <v>17</v>
      </c>
      <c r="E5197" s="183" t="s">
        <v>28</v>
      </c>
      <c r="F5197" s="185">
        <v>45160</v>
      </c>
      <c r="G5197" s="183" t="s">
        <v>71</v>
      </c>
      <c r="H5197" s="186">
        <v>410000</v>
      </c>
      <c r="I5197" s="183" t="s">
        <v>19</v>
      </c>
      <c r="J5197" s="183">
        <v>4140</v>
      </c>
      <c r="K5197" s="184"/>
      <c r="L5197" s="183">
        <v>2023</v>
      </c>
      <c r="M5197" s="184"/>
      <c r="N5197" s="184"/>
      <c r="O5197" s="184"/>
    </row>
    <row r="5198" spans="1:15" s="176" customFormat="1" ht="15" x14ac:dyDescent="0.15">
      <c r="A5198" s="183" t="s">
        <v>20</v>
      </c>
      <c r="B5198" s="183" t="s">
        <v>70</v>
      </c>
      <c r="C5198" s="184"/>
      <c r="D5198" s="183" t="s">
        <v>17</v>
      </c>
      <c r="E5198" s="183" t="s">
        <v>28</v>
      </c>
      <c r="F5198" s="185">
        <v>45161</v>
      </c>
      <c r="G5198" s="183" t="s">
        <v>71</v>
      </c>
      <c r="H5198" s="186">
        <v>370000</v>
      </c>
      <c r="I5198" s="183" t="s">
        <v>19</v>
      </c>
      <c r="J5198" s="183">
        <v>3720</v>
      </c>
      <c r="K5198" s="184"/>
      <c r="L5198" s="183">
        <v>2023</v>
      </c>
      <c r="M5198" s="184"/>
      <c r="N5198" s="184"/>
      <c r="O5198" s="184"/>
    </row>
    <row r="5199" spans="1:15" s="176" customFormat="1" ht="15" x14ac:dyDescent="0.15">
      <c r="A5199" s="183" t="s">
        <v>20</v>
      </c>
      <c r="B5199" s="183" t="s">
        <v>70</v>
      </c>
      <c r="C5199" s="184"/>
      <c r="D5199" s="183" t="s">
        <v>17</v>
      </c>
      <c r="E5199" s="183" t="s">
        <v>28</v>
      </c>
      <c r="F5199" s="185">
        <v>45162</v>
      </c>
      <c r="G5199" s="183" t="s">
        <v>71</v>
      </c>
      <c r="H5199" s="186">
        <v>410000</v>
      </c>
      <c r="I5199" s="183" t="s">
        <v>19</v>
      </c>
      <c r="J5199" s="183">
        <v>4140</v>
      </c>
      <c r="K5199" s="184"/>
      <c r="L5199" s="183">
        <v>2023</v>
      </c>
      <c r="M5199" s="184"/>
      <c r="N5199" s="184"/>
      <c r="O5199" s="184"/>
    </row>
    <row r="5200" spans="1:15" s="176" customFormat="1" ht="15" x14ac:dyDescent="0.15">
      <c r="A5200" s="183" t="s">
        <v>20</v>
      </c>
      <c r="B5200" s="183" t="s">
        <v>70</v>
      </c>
      <c r="C5200" s="184"/>
      <c r="D5200" s="183" t="s">
        <v>17</v>
      </c>
      <c r="E5200" s="183" t="s">
        <v>28</v>
      </c>
      <c r="F5200" s="185">
        <v>45163</v>
      </c>
      <c r="G5200" s="183" t="s">
        <v>71</v>
      </c>
      <c r="H5200" s="186">
        <v>500000</v>
      </c>
      <c r="I5200" s="183" t="s">
        <v>19</v>
      </c>
      <c r="J5200" s="183">
        <v>4980</v>
      </c>
      <c r="K5200" s="184"/>
      <c r="L5200" s="183">
        <v>2023</v>
      </c>
      <c r="M5200" s="184"/>
      <c r="N5200" s="184"/>
      <c r="O5200" s="184"/>
    </row>
    <row r="5201" spans="1:15" s="176" customFormat="1" ht="15" x14ac:dyDescent="0.15">
      <c r="A5201" s="183" t="s">
        <v>20</v>
      </c>
      <c r="B5201" s="183" t="s">
        <v>70</v>
      </c>
      <c r="C5201" s="184"/>
      <c r="D5201" s="183" t="s">
        <v>17</v>
      </c>
      <c r="E5201" s="183" t="s">
        <v>28</v>
      </c>
      <c r="F5201" s="185">
        <v>45164</v>
      </c>
      <c r="G5201" s="183" t="s">
        <v>71</v>
      </c>
      <c r="H5201" s="186">
        <v>350000</v>
      </c>
      <c r="I5201" s="183" t="s">
        <v>19</v>
      </c>
      <c r="J5201" s="183">
        <v>3520</v>
      </c>
      <c r="K5201" s="184"/>
      <c r="L5201" s="183">
        <v>2023</v>
      </c>
      <c r="M5201" s="184"/>
      <c r="N5201" s="184"/>
      <c r="O5201" s="184"/>
    </row>
    <row r="5202" spans="1:15" s="176" customFormat="1" ht="15" x14ac:dyDescent="0.15">
      <c r="A5202" s="183" t="s">
        <v>20</v>
      </c>
      <c r="B5202" s="183" t="s">
        <v>70</v>
      </c>
      <c r="C5202" s="184"/>
      <c r="D5202" s="183" t="s">
        <v>17</v>
      </c>
      <c r="E5202" s="183" t="s">
        <v>28</v>
      </c>
      <c r="F5202" s="185">
        <v>45165</v>
      </c>
      <c r="G5202" s="183" t="s">
        <v>71</v>
      </c>
      <c r="H5202" s="186">
        <v>80000</v>
      </c>
      <c r="I5202" s="183" t="s">
        <v>19</v>
      </c>
      <c r="J5202" s="183">
        <v>840</v>
      </c>
      <c r="K5202" s="184"/>
      <c r="L5202" s="183">
        <v>2023</v>
      </c>
      <c r="M5202" s="184"/>
      <c r="N5202" s="184"/>
      <c r="O5202" s="184"/>
    </row>
    <row r="5203" spans="1:15" s="176" customFormat="1" ht="15" x14ac:dyDescent="0.15">
      <c r="A5203" s="183" t="s">
        <v>20</v>
      </c>
      <c r="B5203" s="183" t="s">
        <v>70</v>
      </c>
      <c r="C5203" s="184"/>
      <c r="D5203" s="183" t="s">
        <v>17</v>
      </c>
      <c r="E5203" s="183" t="s">
        <v>28</v>
      </c>
      <c r="F5203" s="185">
        <v>45166</v>
      </c>
      <c r="G5203" s="183" t="s">
        <v>71</v>
      </c>
      <c r="H5203" s="186">
        <v>170000</v>
      </c>
      <c r="I5203" s="183" t="s">
        <v>19</v>
      </c>
      <c r="J5203" s="183">
        <v>1740</v>
      </c>
      <c r="K5203" s="184"/>
      <c r="L5203" s="183">
        <v>2023</v>
      </c>
      <c r="M5203" s="184"/>
      <c r="N5203" s="184"/>
      <c r="O5203" s="184"/>
    </row>
    <row r="5204" spans="1:15" s="176" customFormat="1" ht="15" x14ac:dyDescent="0.15">
      <c r="A5204" s="183" t="s">
        <v>20</v>
      </c>
      <c r="B5204" s="183" t="s">
        <v>70</v>
      </c>
      <c r="C5204" s="184"/>
      <c r="D5204" s="183" t="s">
        <v>17</v>
      </c>
      <c r="E5204" s="183" t="s">
        <v>28</v>
      </c>
      <c r="F5204" s="185">
        <v>45167</v>
      </c>
      <c r="G5204" s="183" t="s">
        <v>71</v>
      </c>
      <c r="H5204" s="186">
        <v>320000</v>
      </c>
      <c r="I5204" s="183" t="s">
        <v>19</v>
      </c>
      <c r="J5204" s="183">
        <v>3180</v>
      </c>
      <c r="K5204" s="184"/>
      <c r="L5204" s="183">
        <v>2023</v>
      </c>
      <c r="M5204" s="184"/>
      <c r="N5204" s="184"/>
      <c r="O5204" s="184"/>
    </row>
    <row r="5205" spans="1:15" s="176" customFormat="1" ht="15" x14ac:dyDescent="0.15">
      <c r="A5205" s="183" t="s">
        <v>20</v>
      </c>
      <c r="B5205" s="183" t="s">
        <v>70</v>
      </c>
      <c r="C5205" s="184"/>
      <c r="D5205" s="183" t="s">
        <v>17</v>
      </c>
      <c r="E5205" s="183" t="s">
        <v>28</v>
      </c>
      <c r="F5205" s="185">
        <v>45168</v>
      </c>
      <c r="G5205" s="183" t="s">
        <v>71</v>
      </c>
      <c r="H5205" s="186">
        <v>320000</v>
      </c>
      <c r="I5205" s="183" t="s">
        <v>19</v>
      </c>
      <c r="J5205" s="183">
        <v>3240</v>
      </c>
      <c r="K5205" s="184"/>
      <c r="L5205" s="183">
        <v>2023</v>
      </c>
      <c r="M5205" s="184"/>
      <c r="N5205" s="184"/>
      <c r="O5205" s="184"/>
    </row>
    <row r="5206" spans="1:15" s="176" customFormat="1" ht="15" x14ac:dyDescent="0.15">
      <c r="A5206" s="183" t="s">
        <v>20</v>
      </c>
      <c r="B5206" s="183" t="s">
        <v>70</v>
      </c>
      <c r="C5206" s="184"/>
      <c r="D5206" s="183" t="s">
        <v>17</v>
      </c>
      <c r="E5206" s="183" t="s">
        <v>28</v>
      </c>
      <c r="F5206" s="185">
        <v>45169</v>
      </c>
      <c r="G5206" s="183" t="s">
        <v>71</v>
      </c>
      <c r="H5206" s="186">
        <v>290000</v>
      </c>
      <c r="I5206" s="183" t="s">
        <v>19</v>
      </c>
      <c r="J5206" s="183">
        <v>2940</v>
      </c>
      <c r="K5206" s="184"/>
      <c r="L5206" s="183">
        <v>2023</v>
      </c>
      <c r="M5206" s="184"/>
      <c r="N5206" s="184"/>
      <c r="O5206" s="184"/>
    </row>
    <row r="5207" spans="1:15" s="176" customFormat="1" ht="15" x14ac:dyDescent="0.15">
      <c r="A5207" s="183" t="s">
        <v>20</v>
      </c>
      <c r="B5207" s="183" t="s">
        <v>70</v>
      </c>
      <c r="C5207" s="184"/>
      <c r="D5207" s="183" t="s">
        <v>17</v>
      </c>
      <c r="E5207" s="183" t="s">
        <v>28</v>
      </c>
      <c r="F5207" s="185">
        <v>45170</v>
      </c>
      <c r="G5207" s="183" t="s">
        <v>71</v>
      </c>
      <c r="H5207" s="186">
        <v>200000</v>
      </c>
      <c r="I5207" s="183" t="s">
        <v>19</v>
      </c>
      <c r="J5207" s="183">
        <v>2000</v>
      </c>
      <c r="K5207" s="184"/>
      <c r="L5207" s="183">
        <v>2023</v>
      </c>
      <c r="M5207" s="184"/>
      <c r="N5207" s="184"/>
      <c r="O5207" s="184"/>
    </row>
    <row r="5208" spans="1:15" s="176" customFormat="1" ht="15" x14ac:dyDescent="0.15">
      <c r="A5208" s="183" t="s">
        <v>20</v>
      </c>
      <c r="B5208" s="183" t="s">
        <v>70</v>
      </c>
      <c r="C5208" s="184"/>
      <c r="D5208" s="183" t="s">
        <v>17</v>
      </c>
      <c r="E5208" s="183" t="s">
        <v>28</v>
      </c>
      <c r="F5208" s="185">
        <v>45171</v>
      </c>
      <c r="G5208" s="183" t="s">
        <v>71</v>
      </c>
      <c r="H5208" s="186">
        <v>160000</v>
      </c>
      <c r="I5208" s="183" t="s">
        <v>19</v>
      </c>
      <c r="J5208" s="183">
        <v>1600</v>
      </c>
      <c r="K5208" s="184"/>
      <c r="L5208" s="183">
        <v>2023</v>
      </c>
      <c r="M5208" s="184"/>
      <c r="N5208" s="184"/>
      <c r="O5208" s="184"/>
    </row>
    <row r="5209" spans="1:15" s="176" customFormat="1" ht="15" x14ac:dyDescent="0.15">
      <c r="A5209" s="183" t="s">
        <v>20</v>
      </c>
      <c r="B5209" s="183" t="s">
        <v>70</v>
      </c>
      <c r="C5209" s="184"/>
      <c r="D5209" s="183" t="s">
        <v>17</v>
      </c>
      <c r="E5209" s="183" t="s">
        <v>28</v>
      </c>
      <c r="F5209" s="185">
        <v>45172</v>
      </c>
      <c r="G5209" s="183" t="s">
        <v>71</v>
      </c>
      <c r="H5209" s="186">
        <v>160000</v>
      </c>
      <c r="I5209" s="183" t="s">
        <v>19</v>
      </c>
      <c r="J5209" s="183">
        <v>1600</v>
      </c>
      <c r="K5209" s="184"/>
      <c r="L5209" s="183">
        <v>2023</v>
      </c>
      <c r="M5209" s="184"/>
      <c r="N5209" s="184"/>
      <c r="O5209" s="184"/>
    </row>
    <row r="5210" spans="1:15" s="176" customFormat="1" ht="15" x14ac:dyDescent="0.15">
      <c r="A5210" s="183" t="s">
        <v>20</v>
      </c>
      <c r="B5210" s="183" t="s">
        <v>70</v>
      </c>
      <c r="C5210" s="184"/>
      <c r="D5210" s="183" t="s">
        <v>17</v>
      </c>
      <c r="E5210" s="183" t="s">
        <v>28</v>
      </c>
      <c r="F5210" s="185">
        <v>45173</v>
      </c>
      <c r="G5210" s="183" t="s">
        <v>71</v>
      </c>
      <c r="H5210" s="186">
        <v>160000</v>
      </c>
      <c r="I5210" s="183" t="s">
        <v>19</v>
      </c>
      <c r="J5210" s="183">
        <v>1600</v>
      </c>
      <c r="K5210" s="184"/>
      <c r="L5210" s="183">
        <v>2023</v>
      </c>
      <c r="M5210" s="184"/>
      <c r="N5210" s="184"/>
      <c r="O5210" s="184"/>
    </row>
    <row r="5211" spans="1:15" s="176" customFormat="1" ht="15" x14ac:dyDescent="0.15">
      <c r="A5211" s="183" t="s">
        <v>20</v>
      </c>
      <c r="B5211" s="183" t="s">
        <v>70</v>
      </c>
      <c r="C5211" s="184"/>
      <c r="D5211" s="183" t="s">
        <v>17</v>
      </c>
      <c r="E5211" s="183" t="s">
        <v>28</v>
      </c>
      <c r="F5211" s="185">
        <v>45174</v>
      </c>
      <c r="G5211" s="183" t="s">
        <v>71</v>
      </c>
      <c r="H5211" s="186">
        <v>100000</v>
      </c>
      <c r="I5211" s="183" t="s">
        <v>19</v>
      </c>
      <c r="J5211" s="183">
        <v>1025</v>
      </c>
      <c r="K5211" s="184"/>
      <c r="L5211" s="183">
        <v>2023</v>
      </c>
      <c r="M5211" s="184"/>
      <c r="N5211" s="184"/>
      <c r="O5211" s="184"/>
    </row>
    <row r="5212" spans="1:15" s="176" customFormat="1" ht="15" x14ac:dyDescent="0.15">
      <c r="A5212" s="183" t="s">
        <v>20</v>
      </c>
      <c r="B5212" s="183" t="s">
        <v>70</v>
      </c>
      <c r="C5212" s="184"/>
      <c r="D5212" s="183" t="s">
        <v>17</v>
      </c>
      <c r="E5212" s="183" t="s">
        <v>28</v>
      </c>
      <c r="F5212" s="185">
        <v>45175</v>
      </c>
      <c r="G5212" s="183" t="s">
        <v>71</v>
      </c>
      <c r="H5212" s="186">
        <v>160000</v>
      </c>
      <c r="I5212" s="183" t="s">
        <v>19</v>
      </c>
      <c r="J5212" s="183">
        <v>1600</v>
      </c>
      <c r="K5212" s="184"/>
      <c r="L5212" s="183">
        <v>2023</v>
      </c>
      <c r="M5212" s="184"/>
      <c r="N5212" s="184"/>
      <c r="O5212" s="184"/>
    </row>
    <row r="5213" spans="1:15" s="176" customFormat="1" ht="15" x14ac:dyDescent="0.15">
      <c r="A5213" s="183" t="s">
        <v>20</v>
      </c>
      <c r="B5213" s="183" t="s">
        <v>70</v>
      </c>
      <c r="C5213" s="184"/>
      <c r="D5213" s="183" t="s">
        <v>17</v>
      </c>
      <c r="E5213" s="183" t="s">
        <v>28</v>
      </c>
      <c r="F5213" s="185">
        <v>45176</v>
      </c>
      <c r="G5213" s="183" t="s">
        <v>71</v>
      </c>
      <c r="H5213" s="186">
        <v>80000</v>
      </c>
      <c r="I5213" s="183" t="s">
        <v>19</v>
      </c>
      <c r="J5213" s="183">
        <v>800</v>
      </c>
      <c r="K5213" s="184"/>
      <c r="L5213" s="183">
        <v>2023</v>
      </c>
      <c r="M5213" s="184"/>
      <c r="N5213" s="184"/>
      <c r="O5213" s="184"/>
    </row>
    <row r="5214" spans="1:15" s="176" customFormat="1" ht="15" x14ac:dyDescent="0.15">
      <c r="A5214" s="183" t="s">
        <v>20</v>
      </c>
      <c r="B5214" s="183" t="s">
        <v>70</v>
      </c>
      <c r="C5214" s="184"/>
      <c r="D5214" s="183" t="s">
        <v>17</v>
      </c>
      <c r="E5214" s="183" t="s">
        <v>28</v>
      </c>
      <c r="F5214" s="185">
        <v>45177</v>
      </c>
      <c r="G5214" s="183" t="s">
        <v>71</v>
      </c>
      <c r="H5214" s="186">
        <v>120000</v>
      </c>
      <c r="I5214" s="183" t="s">
        <v>19</v>
      </c>
      <c r="J5214" s="183">
        <v>1200</v>
      </c>
      <c r="K5214" s="184"/>
      <c r="L5214" s="183">
        <v>2023</v>
      </c>
      <c r="M5214" s="184"/>
      <c r="N5214" s="184"/>
      <c r="O5214" s="184"/>
    </row>
    <row r="5215" spans="1:15" s="176" customFormat="1" ht="15" x14ac:dyDescent="0.15">
      <c r="A5215" s="183" t="s">
        <v>20</v>
      </c>
      <c r="B5215" s="183" t="s">
        <v>70</v>
      </c>
      <c r="C5215" s="184"/>
      <c r="D5215" s="183" t="s">
        <v>17</v>
      </c>
      <c r="E5215" s="183" t="s">
        <v>28</v>
      </c>
      <c r="F5215" s="185">
        <v>45178</v>
      </c>
      <c r="G5215" s="183" t="s">
        <v>71</v>
      </c>
      <c r="H5215" s="186">
        <v>80000</v>
      </c>
      <c r="I5215" s="183" t="s">
        <v>19</v>
      </c>
      <c r="J5215" s="183">
        <v>800</v>
      </c>
      <c r="K5215" s="184"/>
      <c r="L5215" s="183">
        <v>2023</v>
      </c>
      <c r="M5215" s="184"/>
      <c r="N5215" s="184"/>
      <c r="O5215" s="184"/>
    </row>
    <row r="5216" spans="1:15" s="176" customFormat="1" ht="15" x14ac:dyDescent="0.15">
      <c r="A5216" s="183" t="s">
        <v>20</v>
      </c>
      <c r="B5216" s="183" t="s">
        <v>70</v>
      </c>
      <c r="C5216" s="184"/>
      <c r="D5216" s="183" t="s">
        <v>17</v>
      </c>
      <c r="E5216" s="183" t="s">
        <v>28</v>
      </c>
      <c r="F5216" s="185">
        <v>45180</v>
      </c>
      <c r="G5216" s="183" t="s">
        <v>71</v>
      </c>
      <c r="H5216" s="186">
        <v>40000</v>
      </c>
      <c r="I5216" s="183" t="s">
        <v>19</v>
      </c>
      <c r="J5216" s="183">
        <v>400</v>
      </c>
      <c r="K5216" s="184"/>
      <c r="L5216" s="183">
        <v>2023</v>
      </c>
      <c r="M5216" s="184"/>
      <c r="N5216" s="184"/>
      <c r="O5216" s="184"/>
    </row>
    <row r="5217" spans="1:15" s="176" customFormat="1" ht="15" x14ac:dyDescent="0.15">
      <c r="A5217" s="183" t="s">
        <v>20</v>
      </c>
      <c r="B5217" s="183" t="s">
        <v>70</v>
      </c>
      <c r="C5217" s="184"/>
      <c r="D5217" s="183" t="s">
        <v>17</v>
      </c>
      <c r="E5217" s="183" t="s">
        <v>28</v>
      </c>
      <c r="F5217" s="185">
        <v>45181</v>
      </c>
      <c r="G5217" s="183" t="s">
        <v>71</v>
      </c>
      <c r="H5217" s="186">
        <v>80000</v>
      </c>
      <c r="I5217" s="183" t="s">
        <v>19</v>
      </c>
      <c r="J5217" s="183">
        <v>800</v>
      </c>
      <c r="K5217" s="184"/>
      <c r="L5217" s="183">
        <v>2023</v>
      </c>
      <c r="M5217" s="184"/>
      <c r="N5217" s="184"/>
      <c r="O5217" s="184"/>
    </row>
    <row r="5218" spans="1:15" s="176" customFormat="1" ht="15" x14ac:dyDescent="0.15">
      <c r="A5218" s="183" t="s">
        <v>20</v>
      </c>
      <c r="B5218" s="183" t="s">
        <v>70</v>
      </c>
      <c r="C5218" s="184"/>
      <c r="D5218" s="183" t="s">
        <v>17</v>
      </c>
      <c r="E5218" s="183" t="s">
        <v>28</v>
      </c>
      <c r="F5218" s="185">
        <v>45182</v>
      </c>
      <c r="G5218" s="183" t="s">
        <v>71</v>
      </c>
      <c r="H5218" s="186">
        <v>80000</v>
      </c>
      <c r="I5218" s="183" t="s">
        <v>19</v>
      </c>
      <c r="J5218" s="183">
        <v>800</v>
      </c>
      <c r="K5218" s="184"/>
      <c r="L5218" s="183">
        <v>2023</v>
      </c>
      <c r="M5218" s="184"/>
      <c r="N5218" s="184"/>
      <c r="O5218" s="184"/>
    </row>
    <row r="5219" spans="1:15" s="176" customFormat="1" ht="15" x14ac:dyDescent="0.15">
      <c r="A5219" s="183" t="s">
        <v>20</v>
      </c>
      <c r="B5219" s="183" t="s">
        <v>70</v>
      </c>
      <c r="C5219" s="184"/>
      <c r="D5219" s="183" t="s">
        <v>17</v>
      </c>
      <c r="E5219" s="183" t="s">
        <v>28</v>
      </c>
      <c r="F5219" s="185">
        <v>45183</v>
      </c>
      <c r="G5219" s="183" t="s">
        <v>71</v>
      </c>
      <c r="H5219" s="186">
        <v>80000</v>
      </c>
      <c r="I5219" s="183" t="s">
        <v>19</v>
      </c>
      <c r="J5219" s="183">
        <v>800</v>
      </c>
      <c r="K5219" s="184"/>
      <c r="L5219" s="183">
        <v>2023</v>
      </c>
      <c r="M5219" s="184"/>
      <c r="N5219" s="184"/>
      <c r="O5219" s="184"/>
    </row>
    <row r="5220" spans="1:15" s="176" customFormat="1" ht="15" x14ac:dyDescent="0.15">
      <c r="A5220" s="183" t="s">
        <v>20</v>
      </c>
      <c r="B5220" s="183" t="s">
        <v>70</v>
      </c>
      <c r="C5220" s="184"/>
      <c r="D5220" s="183" t="s">
        <v>17</v>
      </c>
      <c r="E5220" s="183" t="s">
        <v>28</v>
      </c>
      <c r="F5220" s="185">
        <v>45184</v>
      </c>
      <c r="G5220" s="183" t="s">
        <v>71</v>
      </c>
      <c r="H5220" s="186">
        <v>120000</v>
      </c>
      <c r="I5220" s="183" t="s">
        <v>19</v>
      </c>
      <c r="J5220" s="183">
        <v>1200</v>
      </c>
      <c r="K5220" s="184"/>
      <c r="L5220" s="183">
        <v>2023</v>
      </c>
      <c r="M5220" s="184"/>
      <c r="N5220" s="184"/>
      <c r="O5220" s="184"/>
    </row>
    <row r="5221" spans="1:15" s="176" customFormat="1" ht="15" x14ac:dyDescent="0.15">
      <c r="A5221" s="183" t="s">
        <v>20</v>
      </c>
      <c r="B5221" s="183" t="s">
        <v>70</v>
      </c>
      <c r="C5221" s="184"/>
      <c r="D5221" s="183" t="s">
        <v>17</v>
      </c>
      <c r="E5221" s="183" t="s">
        <v>28</v>
      </c>
      <c r="F5221" s="185">
        <v>45185</v>
      </c>
      <c r="G5221" s="183" t="s">
        <v>71</v>
      </c>
      <c r="H5221" s="186">
        <v>80000</v>
      </c>
      <c r="I5221" s="183" t="s">
        <v>19</v>
      </c>
      <c r="J5221" s="183">
        <v>800</v>
      </c>
      <c r="K5221" s="184"/>
      <c r="L5221" s="183">
        <v>2023</v>
      </c>
      <c r="M5221" s="184"/>
      <c r="N5221" s="184"/>
      <c r="O5221" s="184"/>
    </row>
    <row r="5222" spans="1:15" s="176" customFormat="1" ht="15" x14ac:dyDescent="0.15">
      <c r="A5222" s="183" t="s">
        <v>20</v>
      </c>
      <c r="B5222" s="183" t="s">
        <v>70</v>
      </c>
      <c r="C5222" s="184"/>
      <c r="D5222" s="183" t="s">
        <v>17</v>
      </c>
      <c r="E5222" s="183" t="s">
        <v>28</v>
      </c>
      <c r="F5222" s="185">
        <v>45188</v>
      </c>
      <c r="G5222" s="183" t="s">
        <v>71</v>
      </c>
      <c r="H5222" s="186">
        <v>40000</v>
      </c>
      <c r="I5222" s="183" t="s">
        <v>19</v>
      </c>
      <c r="J5222" s="183">
        <v>400</v>
      </c>
      <c r="K5222" s="184"/>
      <c r="L5222" s="183">
        <v>2023</v>
      </c>
      <c r="M5222" s="184"/>
      <c r="N5222" s="184"/>
      <c r="O5222" s="184"/>
    </row>
    <row r="5223" spans="1:15" s="176" customFormat="1" ht="15" x14ac:dyDescent="0.15">
      <c r="A5223" s="183" t="s">
        <v>20</v>
      </c>
      <c r="B5223" s="183" t="s">
        <v>70</v>
      </c>
      <c r="C5223" s="184"/>
      <c r="D5223" s="183" t="s">
        <v>17</v>
      </c>
      <c r="E5223" s="183" t="s">
        <v>28</v>
      </c>
      <c r="F5223" s="185">
        <v>45189</v>
      </c>
      <c r="G5223" s="183" t="s">
        <v>71</v>
      </c>
      <c r="H5223" s="186">
        <v>80000</v>
      </c>
      <c r="I5223" s="183" t="s">
        <v>19</v>
      </c>
      <c r="J5223" s="183">
        <v>800</v>
      </c>
      <c r="K5223" s="184"/>
      <c r="L5223" s="183">
        <v>2023</v>
      </c>
      <c r="M5223" s="184"/>
      <c r="N5223" s="184"/>
      <c r="O5223" s="184"/>
    </row>
    <row r="5224" spans="1:15" s="176" customFormat="1" ht="15" x14ac:dyDescent="0.15">
      <c r="A5224" s="183" t="s">
        <v>20</v>
      </c>
      <c r="B5224" s="183" t="s">
        <v>70</v>
      </c>
      <c r="C5224" s="184"/>
      <c r="D5224" s="183" t="s">
        <v>17</v>
      </c>
      <c r="E5224" s="183" t="s">
        <v>28</v>
      </c>
      <c r="F5224" s="185">
        <v>45190</v>
      </c>
      <c r="G5224" s="183" t="s">
        <v>71</v>
      </c>
      <c r="H5224" s="186">
        <v>80000</v>
      </c>
      <c r="I5224" s="183" t="s">
        <v>19</v>
      </c>
      <c r="J5224" s="183">
        <v>800</v>
      </c>
      <c r="K5224" s="184"/>
      <c r="L5224" s="183">
        <v>2023</v>
      </c>
      <c r="M5224" s="184"/>
      <c r="N5224" s="184"/>
      <c r="O5224" s="184"/>
    </row>
    <row r="5225" spans="1:15" s="176" customFormat="1" ht="15" x14ac:dyDescent="0.15">
      <c r="A5225" s="183" t="s">
        <v>20</v>
      </c>
      <c r="B5225" s="183" t="s">
        <v>72</v>
      </c>
      <c r="C5225" s="184"/>
      <c r="D5225" s="183" t="s">
        <v>23</v>
      </c>
      <c r="E5225" s="184"/>
      <c r="F5225" s="185">
        <v>45152</v>
      </c>
      <c r="G5225" s="183" t="s">
        <v>73</v>
      </c>
      <c r="H5225" s="186">
        <v>40000</v>
      </c>
      <c r="I5225" s="183" t="s">
        <v>19</v>
      </c>
      <c r="J5225" s="183">
        <v>55</v>
      </c>
      <c r="K5225" s="184"/>
      <c r="L5225" s="183">
        <v>2023</v>
      </c>
      <c r="M5225" s="184"/>
      <c r="N5225" s="184"/>
      <c r="O5225" s="184"/>
    </row>
    <row r="5226" spans="1:15" s="176" customFormat="1" ht="15" x14ac:dyDescent="0.15">
      <c r="A5226" s="183" t="s">
        <v>20</v>
      </c>
      <c r="B5226" s="183" t="s">
        <v>72</v>
      </c>
      <c r="C5226" s="184"/>
      <c r="D5226" s="183" t="s">
        <v>23</v>
      </c>
      <c r="E5226" s="184"/>
      <c r="F5226" s="185">
        <v>45153</v>
      </c>
      <c r="G5226" s="183" t="s">
        <v>73</v>
      </c>
      <c r="H5226" s="186">
        <v>120000</v>
      </c>
      <c r="I5226" s="183" t="s">
        <v>19</v>
      </c>
      <c r="J5226" s="183">
        <v>166</v>
      </c>
      <c r="K5226" s="184"/>
      <c r="L5226" s="183">
        <v>2023</v>
      </c>
      <c r="M5226" s="184"/>
      <c r="N5226" s="184"/>
      <c r="O5226" s="184"/>
    </row>
    <row r="5227" spans="1:15" s="176" customFormat="1" ht="15" x14ac:dyDescent="0.15">
      <c r="A5227" s="183" t="s">
        <v>20</v>
      </c>
      <c r="B5227" s="183" t="s">
        <v>72</v>
      </c>
      <c r="C5227" s="184"/>
      <c r="D5227" s="183" t="s">
        <v>23</v>
      </c>
      <c r="E5227" s="184"/>
      <c r="F5227" s="185">
        <v>45154</v>
      </c>
      <c r="G5227" s="183" t="s">
        <v>73</v>
      </c>
      <c r="H5227" s="186">
        <v>40000</v>
      </c>
      <c r="I5227" s="183" t="s">
        <v>19</v>
      </c>
      <c r="J5227" s="183">
        <v>55</v>
      </c>
      <c r="K5227" s="184"/>
      <c r="L5227" s="183">
        <v>2023</v>
      </c>
      <c r="M5227" s="184"/>
      <c r="N5227" s="184"/>
      <c r="O5227" s="184"/>
    </row>
    <row r="5228" spans="1:15" s="176" customFormat="1" ht="15" x14ac:dyDescent="0.15">
      <c r="A5228" s="183" t="s">
        <v>20</v>
      </c>
      <c r="B5228" s="183" t="s">
        <v>72</v>
      </c>
      <c r="C5228" s="184"/>
      <c r="D5228" s="183" t="s">
        <v>23</v>
      </c>
      <c r="E5228" s="184"/>
      <c r="F5228" s="185">
        <v>45155</v>
      </c>
      <c r="G5228" s="183" t="s">
        <v>73</v>
      </c>
      <c r="H5228" s="186">
        <v>40000</v>
      </c>
      <c r="I5228" s="183" t="s">
        <v>19</v>
      </c>
      <c r="J5228" s="183">
        <v>55</v>
      </c>
      <c r="K5228" s="184"/>
      <c r="L5228" s="183">
        <v>2023</v>
      </c>
      <c r="M5228" s="184"/>
      <c r="N5228" s="184"/>
      <c r="O5228" s="184"/>
    </row>
    <row r="5229" spans="1:15" s="176" customFormat="1" ht="15" x14ac:dyDescent="0.15">
      <c r="A5229" s="183" t="s">
        <v>20</v>
      </c>
      <c r="B5229" s="183" t="s">
        <v>72</v>
      </c>
      <c r="C5229" s="184"/>
      <c r="D5229" s="183" t="s">
        <v>23</v>
      </c>
      <c r="E5229" s="184"/>
      <c r="F5229" s="185">
        <v>45156</v>
      </c>
      <c r="G5229" s="183" t="s">
        <v>73</v>
      </c>
      <c r="H5229" s="186">
        <v>120000</v>
      </c>
      <c r="I5229" s="183" t="s">
        <v>19</v>
      </c>
      <c r="J5229" s="183">
        <v>165</v>
      </c>
      <c r="K5229" s="184"/>
      <c r="L5229" s="183">
        <v>2023</v>
      </c>
      <c r="M5229" s="184"/>
      <c r="N5229" s="184"/>
      <c r="O5229" s="184"/>
    </row>
    <row r="5230" spans="1:15" s="176" customFormat="1" ht="15" x14ac:dyDescent="0.15">
      <c r="A5230" s="183" t="s">
        <v>20</v>
      </c>
      <c r="B5230" s="183" t="s">
        <v>72</v>
      </c>
      <c r="C5230" s="184"/>
      <c r="D5230" s="183" t="s">
        <v>23</v>
      </c>
      <c r="E5230" s="184"/>
      <c r="F5230" s="185">
        <v>45157</v>
      </c>
      <c r="G5230" s="183" t="s">
        <v>73</v>
      </c>
      <c r="H5230" s="186">
        <v>40000</v>
      </c>
      <c r="I5230" s="183" t="s">
        <v>19</v>
      </c>
      <c r="J5230" s="183">
        <v>55</v>
      </c>
      <c r="K5230" s="184"/>
      <c r="L5230" s="183">
        <v>2023</v>
      </c>
      <c r="M5230" s="184"/>
      <c r="N5230" s="184"/>
      <c r="O5230" s="184"/>
    </row>
    <row r="5231" spans="1:15" s="176" customFormat="1" ht="15" x14ac:dyDescent="0.15">
      <c r="A5231" s="183" t="s">
        <v>20</v>
      </c>
      <c r="B5231" s="183" t="s">
        <v>72</v>
      </c>
      <c r="C5231" s="184"/>
      <c r="D5231" s="183" t="s">
        <v>23</v>
      </c>
      <c r="E5231" s="184"/>
      <c r="F5231" s="185">
        <v>45160</v>
      </c>
      <c r="G5231" s="183" t="s">
        <v>73</v>
      </c>
      <c r="H5231" s="186">
        <v>280000</v>
      </c>
      <c r="I5231" s="183" t="s">
        <v>19</v>
      </c>
      <c r="J5231" s="183">
        <v>386</v>
      </c>
      <c r="K5231" s="184"/>
      <c r="L5231" s="183">
        <v>2023</v>
      </c>
      <c r="M5231" s="184"/>
      <c r="N5231" s="184"/>
      <c r="O5231" s="184"/>
    </row>
    <row r="5232" spans="1:15" s="176" customFormat="1" ht="15" x14ac:dyDescent="0.15">
      <c r="A5232" s="183" t="s">
        <v>20</v>
      </c>
      <c r="B5232" s="183" t="s">
        <v>72</v>
      </c>
      <c r="C5232" s="184"/>
      <c r="D5232" s="183" t="s">
        <v>23</v>
      </c>
      <c r="E5232" s="184"/>
      <c r="F5232" s="185">
        <v>45161</v>
      </c>
      <c r="G5232" s="183" t="s">
        <v>73</v>
      </c>
      <c r="H5232" s="186">
        <v>120000</v>
      </c>
      <c r="I5232" s="183" t="s">
        <v>19</v>
      </c>
      <c r="J5232" s="183">
        <v>165</v>
      </c>
      <c r="K5232" s="184"/>
      <c r="L5232" s="183">
        <v>2023</v>
      </c>
      <c r="M5232" s="184"/>
      <c r="N5232" s="184"/>
      <c r="O5232" s="184"/>
    </row>
    <row r="5233" spans="1:15" s="176" customFormat="1" ht="15" x14ac:dyDescent="0.15">
      <c r="A5233" s="183" t="s">
        <v>20</v>
      </c>
      <c r="B5233" s="183" t="s">
        <v>72</v>
      </c>
      <c r="C5233" s="184"/>
      <c r="D5233" s="183" t="s">
        <v>23</v>
      </c>
      <c r="E5233" s="184"/>
      <c r="F5233" s="185">
        <v>45162</v>
      </c>
      <c r="G5233" s="183" t="s">
        <v>73</v>
      </c>
      <c r="H5233" s="186">
        <v>160000</v>
      </c>
      <c r="I5233" s="183" t="s">
        <v>19</v>
      </c>
      <c r="J5233" s="183">
        <v>221</v>
      </c>
      <c r="K5233" s="184"/>
      <c r="L5233" s="183">
        <v>2023</v>
      </c>
      <c r="M5233" s="184"/>
      <c r="N5233" s="184"/>
      <c r="O5233" s="184"/>
    </row>
    <row r="5234" spans="1:15" s="176" customFormat="1" ht="15" x14ac:dyDescent="0.15">
      <c r="A5234" s="183" t="s">
        <v>20</v>
      </c>
      <c r="B5234" s="183" t="s">
        <v>72</v>
      </c>
      <c r="C5234" s="184"/>
      <c r="D5234" s="183" t="s">
        <v>23</v>
      </c>
      <c r="E5234" s="184"/>
      <c r="F5234" s="185">
        <v>45163</v>
      </c>
      <c r="G5234" s="183" t="s">
        <v>73</v>
      </c>
      <c r="H5234" s="186">
        <v>120000</v>
      </c>
      <c r="I5234" s="183" t="s">
        <v>19</v>
      </c>
      <c r="J5234" s="183">
        <v>165</v>
      </c>
      <c r="K5234" s="184"/>
      <c r="L5234" s="183">
        <v>2023</v>
      </c>
      <c r="M5234" s="184"/>
      <c r="N5234" s="184"/>
      <c r="O5234" s="184"/>
    </row>
    <row r="5235" spans="1:15" s="176" customFormat="1" ht="15" x14ac:dyDescent="0.15">
      <c r="A5235" s="183" t="s">
        <v>20</v>
      </c>
      <c r="B5235" s="183" t="s">
        <v>72</v>
      </c>
      <c r="C5235" s="184"/>
      <c r="D5235" s="183" t="s">
        <v>23</v>
      </c>
      <c r="E5235" s="184"/>
      <c r="F5235" s="185">
        <v>45164</v>
      </c>
      <c r="G5235" s="183" t="s">
        <v>73</v>
      </c>
      <c r="H5235" s="186">
        <v>160000</v>
      </c>
      <c r="I5235" s="183" t="s">
        <v>19</v>
      </c>
      <c r="J5235" s="183">
        <v>221</v>
      </c>
      <c r="K5235" s="184"/>
      <c r="L5235" s="183">
        <v>2023</v>
      </c>
      <c r="M5235" s="184"/>
      <c r="N5235" s="184"/>
      <c r="O5235" s="184"/>
    </row>
    <row r="5236" spans="1:15" s="176" customFormat="1" ht="15" x14ac:dyDescent="0.15">
      <c r="A5236" s="183" t="s">
        <v>20</v>
      </c>
      <c r="B5236" s="183" t="s">
        <v>72</v>
      </c>
      <c r="C5236" s="184"/>
      <c r="D5236" s="183" t="s">
        <v>23</v>
      </c>
      <c r="E5236" s="184"/>
      <c r="F5236" s="185">
        <v>45166</v>
      </c>
      <c r="G5236" s="183" t="s">
        <v>73</v>
      </c>
      <c r="H5236" s="186">
        <v>120000</v>
      </c>
      <c r="I5236" s="183" t="s">
        <v>19</v>
      </c>
      <c r="J5236" s="183">
        <v>165</v>
      </c>
      <c r="K5236" s="184"/>
      <c r="L5236" s="183">
        <v>2023</v>
      </c>
      <c r="M5236" s="184"/>
      <c r="N5236" s="184"/>
      <c r="O5236" s="184"/>
    </row>
    <row r="5237" spans="1:15" s="176" customFormat="1" ht="15" x14ac:dyDescent="0.15">
      <c r="A5237" s="183" t="s">
        <v>20</v>
      </c>
      <c r="B5237" s="183" t="s">
        <v>72</v>
      </c>
      <c r="C5237" s="184"/>
      <c r="D5237" s="183" t="s">
        <v>23</v>
      </c>
      <c r="E5237" s="184"/>
      <c r="F5237" s="185">
        <v>45167</v>
      </c>
      <c r="G5237" s="183" t="s">
        <v>73</v>
      </c>
      <c r="H5237" s="186">
        <v>120000</v>
      </c>
      <c r="I5237" s="183" t="s">
        <v>19</v>
      </c>
      <c r="J5237" s="183">
        <v>165</v>
      </c>
      <c r="K5237" s="184"/>
      <c r="L5237" s="183">
        <v>2023</v>
      </c>
      <c r="M5237" s="184"/>
      <c r="N5237" s="184"/>
      <c r="O5237" s="184"/>
    </row>
    <row r="5238" spans="1:15" s="176" customFormat="1" ht="15" x14ac:dyDescent="0.15">
      <c r="A5238" s="183" t="s">
        <v>20</v>
      </c>
      <c r="B5238" s="183" t="s">
        <v>72</v>
      </c>
      <c r="C5238" s="184"/>
      <c r="D5238" s="183" t="s">
        <v>23</v>
      </c>
      <c r="E5238" s="184"/>
      <c r="F5238" s="185">
        <v>45168</v>
      </c>
      <c r="G5238" s="183" t="s">
        <v>73</v>
      </c>
      <c r="H5238" s="186">
        <v>80000</v>
      </c>
      <c r="I5238" s="183" t="s">
        <v>19</v>
      </c>
      <c r="J5238" s="183">
        <v>110</v>
      </c>
      <c r="K5238" s="184"/>
      <c r="L5238" s="183">
        <v>2023</v>
      </c>
      <c r="M5238" s="184"/>
      <c r="N5238" s="184"/>
      <c r="O5238" s="184"/>
    </row>
    <row r="5239" spans="1:15" s="176" customFormat="1" ht="15" x14ac:dyDescent="0.15">
      <c r="A5239" s="183" t="s">
        <v>20</v>
      </c>
      <c r="B5239" s="183" t="s">
        <v>72</v>
      </c>
      <c r="C5239" s="184"/>
      <c r="D5239" s="183" t="s">
        <v>23</v>
      </c>
      <c r="E5239" s="184"/>
      <c r="F5239" s="185">
        <v>45169</v>
      </c>
      <c r="G5239" s="183" t="s">
        <v>73</v>
      </c>
      <c r="H5239" s="186">
        <v>80000</v>
      </c>
      <c r="I5239" s="183" t="s">
        <v>19</v>
      </c>
      <c r="J5239" s="183">
        <v>110</v>
      </c>
      <c r="K5239" s="184"/>
      <c r="L5239" s="183">
        <v>2023</v>
      </c>
      <c r="M5239" s="184"/>
      <c r="N5239" s="184"/>
      <c r="O5239" s="184"/>
    </row>
    <row r="5240" spans="1:15" s="176" customFormat="1" ht="15" x14ac:dyDescent="0.15">
      <c r="A5240" s="183" t="s">
        <v>20</v>
      </c>
      <c r="B5240" s="183" t="s">
        <v>72</v>
      </c>
      <c r="C5240" s="184"/>
      <c r="D5240" s="183" t="s">
        <v>23</v>
      </c>
      <c r="E5240" s="184"/>
      <c r="F5240" s="185">
        <v>45170</v>
      </c>
      <c r="G5240" s="183" t="s">
        <v>73</v>
      </c>
      <c r="H5240" s="186">
        <v>120000</v>
      </c>
      <c r="I5240" s="183" t="s">
        <v>19</v>
      </c>
      <c r="J5240" s="183">
        <v>165</v>
      </c>
      <c r="K5240" s="184"/>
      <c r="L5240" s="183">
        <v>2023</v>
      </c>
      <c r="M5240" s="184"/>
      <c r="N5240" s="184"/>
      <c r="O5240" s="184"/>
    </row>
    <row r="5241" spans="1:15" s="176" customFormat="1" ht="15" x14ac:dyDescent="0.15">
      <c r="A5241" s="183" t="s">
        <v>20</v>
      </c>
      <c r="B5241" s="183" t="s">
        <v>72</v>
      </c>
      <c r="C5241" s="184"/>
      <c r="D5241" s="183" t="s">
        <v>23</v>
      </c>
      <c r="E5241" s="184"/>
      <c r="F5241" s="185">
        <v>45173</v>
      </c>
      <c r="G5241" s="183" t="s">
        <v>73</v>
      </c>
      <c r="H5241" s="186">
        <v>120000</v>
      </c>
      <c r="I5241" s="183" t="s">
        <v>19</v>
      </c>
      <c r="J5241" s="183">
        <v>165</v>
      </c>
      <c r="K5241" s="184"/>
      <c r="L5241" s="183">
        <v>2023</v>
      </c>
      <c r="M5241" s="184"/>
      <c r="N5241" s="184"/>
      <c r="O5241" s="184"/>
    </row>
    <row r="5242" spans="1:15" s="176" customFormat="1" ht="15" x14ac:dyDescent="0.15">
      <c r="A5242" s="183" t="s">
        <v>20</v>
      </c>
      <c r="B5242" s="183" t="s">
        <v>72</v>
      </c>
      <c r="C5242" s="184"/>
      <c r="D5242" s="183" t="s">
        <v>23</v>
      </c>
      <c r="E5242" s="184"/>
      <c r="F5242" s="185">
        <v>45174</v>
      </c>
      <c r="G5242" s="183" t="s">
        <v>73</v>
      </c>
      <c r="H5242" s="186">
        <v>40000</v>
      </c>
      <c r="I5242" s="183" t="s">
        <v>19</v>
      </c>
      <c r="J5242" s="183">
        <v>55</v>
      </c>
      <c r="K5242" s="184"/>
      <c r="L5242" s="183">
        <v>2023</v>
      </c>
      <c r="M5242" s="184"/>
      <c r="N5242" s="184"/>
      <c r="O5242" s="184"/>
    </row>
    <row r="5243" spans="1:15" s="176" customFormat="1" ht="15" x14ac:dyDescent="0.15">
      <c r="A5243" s="183" t="s">
        <v>20</v>
      </c>
      <c r="B5243" s="183" t="s">
        <v>72</v>
      </c>
      <c r="C5243" s="184"/>
      <c r="D5243" s="183" t="s">
        <v>23</v>
      </c>
      <c r="E5243" s="184"/>
      <c r="F5243" s="185">
        <v>45175</v>
      </c>
      <c r="G5243" s="183" t="s">
        <v>73</v>
      </c>
      <c r="H5243" s="186">
        <v>40000</v>
      </c>
      <c r="I5243" s="183" t="s">
        <v>19</v>
      </c>
      <c r="J5243" s="183">
        <v>55</v>
      </c>
      <c r="K5243" s="184"/>
      <c r="L5243" s="183">
        <v>2023</v>
      </c>
      <c r="M5243" s="184"/>
      <c r="N5243" s="184"/>
      <c r="O5243" s="184"/>
    </row>
    <row r="5244" spans="1:15" s="176" customFormat="1" ht="15" x14ac:dyDescent="0.15">
      <c r="A5244" s="183" t="s">
        <v>20</v>
      </c>
      <c r="B5244" s="183" t="s">
        <v>72</v>
      </c>
      <c r="C5244" s="184"/>
      <c r="D5244" s="183" t="s">
        <v>23</v>
      </c>
      <c r="E5244" s="184"/>
      <c r="F5244" s="185">
        <v>45176</v>
      </c>
      <c r="G5244" s="183" t="s">
        <v>73</v>
      </c>
      <c r="H5244" s="186">
        <v>40000</v>
      </c>
      <c r="I5244" s="183" t="s">
        <v>19</v>
      </c>
      <c r="J5244" s="183">
        <v>55</v>
      </c>
      <c r="K5244" s="184"/>
      <c r="L5244" s="183">
        <v>2023</v>
      </c>
      <c r="M5244" s="184"/>
      <c r="N5244" s="184"/>
      <c r="O5244" s="184"/>
    </row>
    <row r="5245" spans="1:15" s="176" customFormat="1" ht="15" x14ac:dyDescent="0.15">
      <c r="A5245" s="183" t="s">
        <v>20</v>
      </c>
      <c r="B5245" s="183" t="s">
        <v>72</v>
      </c>
      <c r="C5245" s="184"/>
      <c r="D5245" s="183" t="s">
        <v>23</v>
      </c>
      <c r="E5245" s="184"/>
      <c r="F5245" s="185">
        <v>45177</v>
      </c>
      <c r="G5245" s="183" t="s">
        <v>73</v>
      </c>
      <c r="H5245" s="186">
        <v>200000</v>
      </c>
      <c r="I5245" s="183" t="s">
        <v>19</v>
      </c>
      <c r="J5245" s="183">
        <v>276</v>
      </c>
      <c r="K5245" s="184"/>
      <c r="L5245" s="183">
        <v>2023</v>
      </c>
      <c r="M5245" s="184"/>
      <c r="N5245" s="184"/>
      <c r="O5245" s="184"/>
    </row>
    <row r="5246" spans="1:15" s="176" customFormat="1" ht="15" x14ac:dyDescent="0.15">
      <c r="A5246" s="183" t="s">
        <v>20</v>
      </c>
      <c r="B5246" s="183" t="s">
        <v>72</v>
      </c>
      <c r="C5246" s="184"/>
      <c r="D5246" s="183" t="s">
        <v>23</v>
      </c>
      <c r="E5246" s="184"/>
      <c r="F5246" s="185">
        <v>45178</v>
      </c>
      <c r="G5246" s="183" t="s">
        <v>73</v>
      </c>
      <c r="H5246" s="186">
        <v>80000</v>
      </c>
      <c r="I5246" s="183" t="s">
        <v>19</v>
      </c>
      <c r="J5246" s="183">
        <v>110</v>
      </c>
      <c r="K5246" s="184"/>
      <c r="L5246" s="183">
        <v>2023</v>
      </c>
      <c r="M5246" s="184"/>
      <c r="N5246" s="184"/>
      <c r="O5246" s="184"/>
    </row>
    <row r="5247" spans="1:15" s="176" customFormat="1" ht="15" x14ac:dyDescent="0.15">
      <c r="A5247" s="183" t="s">
        <v>20</v>
      </c>
      <c r="B5247" s="183" t="s">
        <v>72</v>
      </c>
      <c r="C5247" s="184"/>
      <c r="D5247" s="183" t="s">
        <v>23</v>
      </c>
      <c r="E5247" s="184"/>
      <c r="F5247" s="185">
        <v>45180</v>
      </c>
      <c r="G5247" s="183" t="s">
        <v>73</v>
      </c>
      <c r="H5247" s="186">
        <v>120000</v>
      </c>
      <c r="I5247" s="183" t="s">
        <v>19</v>
      </c>
      <c r="J5247" s="183">
        <v>165</v>
      </c>
      <c r="K5247" s="184"/>
      <c r="L5247" s="183">
        <v>2023</v>
      </c>
      <c r="M5247" s="184"/>
      <c r="N5247" s="184"/>
      <c r="O5247" s="184"/>
    </row>
    <row r="5248" spans="1:15" s="176" customFormat="1" ht="15" x14ac:dyDescent="0.15">
      <c r="A5248" s="183" t="s">
        <v>20</v>
      </c>
      <c r="B5248" s="183" t="s">
        <v>72</v>
      </c>
      <c r="C5248" s="184"/>
      <c r="D5248" s="183" t="s">
        <v>23</v>
      </c>
      <c r="E5248" s="184"/>
      <c r="F5248" s="185">
        <v>45181</v>
      </c>
      <c r="G5248" s="183" t="s">
        <v>73</v>
      </c>
      <c r="H5248" s="186">
        <v>160000</v>
      </c>
      <c r="I5248" s="183" t="s">
        <v>19</v>
      </c>
      <c r="J5248" s="183">
        <v>221</v>
      </c>
      <c r="K5248" s="184"/>
      <c r="L5248" s="183">
        <v>2023</v>
      </c>
      <c r="M5248" s="184"/>
      <c r="N5248" s="184"/>
      <c r="O5248" s="184"/>
    </row>
    <row r="5249" spans="1:15" s="176" customFormat="1" ht="15" x14ac:dyDescent="0.15">
      <c r="A5249" s="183" t="s">
        <v>20</v>
      </c>
      <c r="B5249" s="183" t="s">
        <v>72</v>
      </c>
      <c r="C5249" s="184"/>
      <c r="D5249" s="183" t="s">
        <v>23</v>
      </c>
      <c r="E5249" s="184"/>
      <c r="F5249" s="185">
        <v>45182</v>
      </c>
      <c r="G5249" s="183" t="s">
        <v>73</v>
      </c>
      <c r="H5249" s="186">
        <v>80000</v>
      </c>
      <c r="I5249" s="183" t="s">
        <v>19</v>
      </c>
      <c r="J5249" s="183">
        <v>110</v>
      </c>
      <c r="K5249" s="184"/>
      <c r="L5249" s="183">
        <v>2023</v>
      </c>
      <c r="M5249" s="184"/>
      <c r="N5249" s="184"/>
      <c r="O5249" s="184"/>
    </row>
    <row r="5250" spans="1:15" s="176" customFormat="1" ht="15" x14ac:dyDescent="0.15">
      <c r="A5250" s="183" t="s">
        <v>20</v>
      </c>
      <c r="B5250" s="183" t="s">
        <v>72</v>
      </c>
      <c r="C5250" s="184"/>
      <c r="D5250" s="183" t="s">
        <v>23</v>
      </c>
      <c r="E5250" s="184"/>
      <c r="F5250" s="185">
        <v>45183</v>
      </c>
      <c r="G5250" s="183" t="s">
        <v>73</v>
      </c>
      <c r="H5250" s="186">
        <v>160000</v>
      </c>
      <c r="I5250" s="183" t="s">
        <v>19</v>
      </c>
      <c r="J5250" s="183">
        <v>221</v>
      </c>
      <c r="K5250" s="184"/>
      <c r="L5250" s="183">
        <v>2023</v>
      </c>
      <c r="M5250" s="184"/>
      <c r="N5250" s="184"/>
      <c r="O5250" s="184"/>
    </row>
    <row r="5251" spans="1:15" s="176" customFormat="1" ht="15" x14ac:dyDescent="0.15">
      <c r="A5251" s="183" t="s">
        <v>20</v>
      </c>
      <c r="B5251" s="183" t="s">
        <v>72</v>
      </c>
      <c r="C5251" s="184"/>
      <c r="D5251" s="183" t="s">
        <v>23</v>
      </c>
      <c r="E5251" s="184"/>
      <c r="F5251" s="185">
        <v>45184</v>
      </c>
      <c r="G5251" s="183" t="s">
        <v>73</v>
      </c>
      <c r="H5251" s="186">
        <v>160000</v>
      </c>
      <c r="I5251" s="183" t="s">
        <v>19</v>
      </c>
      <c r="J5251" s="183">
        <v>221</v>
      </c>
      <c r="K5251" s="184"/>
      <c r="L5251" s="183">
        <v>2023</v>
      </c>
      <c r="M5251" s="184"/>
      <c r="N5251" s="184"/>
      <c r="O5251" s="184"/>
    </row>
    <row r="5252" spans="1:15" s="176" customFormat="1" ht="15" x14ac:dyDescent="0.15">
      <c r="A5252" s="183" t="s">
        <v>20</v>
      </c>
      <c r="B5252" s="183" t="s">
        <v>72</v>
      </c>
      <c r="C5252" s="184"/>
      <c r="D5252" s="183" t="s">
        <v>23</v>
      </c>
      <c r="E5252" s="184"/>
      <c r="F5252" s="185">
        <v>45185</v>
      </c>
      <c r="G5252" s="183" t="s">
        <v>73</v>
      </c>
      <c r="H5252" s="186">
        <v>120000</v>
      </c>
      <c r="I5252" s="183" t="s">
        <v>19</v>
      </c>
      <c r="J5252" s="183">
        <v>165</v>
      </c>
      <c r="K5252" s="184"/>
      <c r="L5252" s="183">
        <v>2023</v>
      </c>
      <c r="M5252" s="184"/>
      <c r="N5252" s="184"/>
      <c r="O5252" s="184"/>
    </row>
    <row r="5253" spans="1:15" s="176" customFormat="1" ht="15" x14ac:dyDescent="0.15">
      <c r="A5253" s="183" t="s">
        <v>20</v>
      </c>
      <c r="B5253" s="183" t="s">
        <v>72</v>
      </c>
      <c r="C5253" s="184"/>
      <c r="D5253" s="183" t="s">
        <v>23</v>
      </c>
      <c r="E5253" s="184"/>
      <c r="F5253" s="185">
        <v>45186</v>
      </c>
      <c r="G5253" s="183" t="s">
        <v>73</v>
      </c>
      <c r="H5253" s="186">
        <v>40000</v>
      </c>
      <c r="I5253" s="183" t="s">
        <v>19</v>
      </c>
      <c r="J5253" s="183">
        <v>55</v>
      </c>
      <c r="K5253" s="184"/>
      <c r="L5253" s="183">
        <v>2023</v>
      </c>
      <c r="M5253" s="184"/>
      <c r="N5253" s="184"/>
      <c r="O5253" s="184"/>
    </row>
    <row r="5254" spans="1:15" s="176" customFormat="1" ht="15" x14ac:dyDescent="0.15">
      <c r="A5254" s="183" t="s">
        <v>20</v>
      </c>
      <c r="B5254" s="183" t="s">
        <v>72</v>
      </c>
      <c r="C5254" s="184"/>
      <c r="D5254" s="183" t="s">
        <v>23</v>
      </c>
      <c r="E5254" s="184"/>
      <c r="F5254" s="185">
        <v>45187</v>
      </c>
      <c r="G5254" s="183" t="s">
        <v>73</v>
      </c>
      <c r="H5254" s="186">
        <v>160000</v>
      </c>
      <c r="I5254" s="183" t="s">
        <v>19</v>
      </c>
      <c r="J5254" s="183">
        <v>221</v>
      </c>
      <c r="K5254" s="184"/>
      <c r="L5254" s="183">
        <v>2023</v>
      </c>
      <c r="M5254" s="184"/>
      <c r="N5254" s="184"/>
      <c r="O5254" s="184"/>
    </row>
    <row r="5255" spans="1:15" s="176" customFormat="1" ht="15" x14ac:dyDescent="0.15">
      <c r="A5255" s="183" t="s">
        <v>20</v>
      </c>
      <c r="B5255" s="183" t="s">
        <v>72</v>
      </c>
      <c r="C5255" s="184"/>
      <c r="D5255" s="183" t="s">
        <v>23</v>
      </c>
      <c r="E5255" s="184"/>
      <c r="F5255" s="185">
        <v>45188</v>
      </c>
      <c r="G5255" s="183" t="s">
        <v>73</v>
      </c>
      <c r="H5255" s="186">
        <v>120000</v>
      </c>
      <c r="I5255" s="183" t="s">
        <v>19</v>
      </c>
      <c r="J5255" s="183">
        <v>165</v>
      </c>
      <c r="K5255" s="184"/>
      <c r="L5255" s="183">
        <v>2023</v>
      </c>
      <c r="M5255" s="184"/>
      <c r="N5255" s="184"/>
      <c r="O5255" s="184"/>
    </row>
    <row r="5256" spans="1:15" s="176" customFormat="1" ht="15" x14ac:dyDescent="0.15">
      <c r="A5256" s="183" t="s">
        <v>20</v>
      </c>
      <c r="B5256" s="183" t="s">
        <v>72</v>
      </c>
      <c r="C5256" s="184"/>
      <c r="D5256" s="183" t="s">
        <v>23</v>
      </c>
      <c r="E5256" s="184"/>
      <c r="F5256" s="185">
        <v>45189</v>
      </c>
      <c r="G5256" s="183" t="s">
        <v>73</v>
      </c>
      <c r="H5256" s="186">
        <v>200000</v>
      </c>
      <c r="I5256" s="183" t="s">
        <v>19</v>
      </c>
      <c r="J5256" s="183">
        <v>276</v>
      </c>
      <c r="K5256" s="184"/>
      <c r="L5256" s="183">
        <v>2023</v>
      </c>
      <c r="M5256" s="184"/>
      <c r="N5256" s="184"/>
      <c r="O5256" s="184"/>
    </row>
    <row r="5257" spans="1:15" s="176" customFormat="1" ht="15" x14ac:dyDescent="0.15">
      <c r="A5257" s="183" t="s">
        <v>20</v>
      </c>
      <c r="B5257" s="183" t="s">
        <v>72</v>
      </c>
      <c r="C5257" s="184"/>
      <c r="D5257" s="183" t="s">
        <v>23</v>
      </c>
      <c r="E5257" s="184"/>
      <c r="F5257" s="185">
        <v>45190</v>
      </c>
      <c r="G5257" s="183" t="s">
        <v>73</v>
      </c>
      <c r="H5257" s="186">
        <v>120000</v>
      </c>
      <c r="I5257" s="183" t="s">
        <v>19</v>
      </c>
      <c r="J5257" s="183">
        <v>166</v>
      </c>
      <c r="K5257" s="184"/>
      <c r="L5257" s="183">
        <v>2023</v>
      </c>
      <c r="M5257" s="184"/>
      <c r="N5257" s="184"/>
      <c r="O5257" s="184"/>
    </row>
    <row r="5258" spans="1:15" s="176" customFormat="1" ht="15" x14ac:dyDescent="0.15">
      <c r="A5258" s="183" t="s">
        <v>21</v>
      </c>
      <c r="B5258" s="183" t="s">
        <v>74</v>
      </c>
      <c r="C5258" s="184"/>
      <c r="D5258" s="184"/>
      <c r="E5258" s="184"/>
      <c r="F5258" s="185">
        <v>44998</v>
      </c>
      <c r="G5258" s="183" t="s">
        <v>37</v>
      </c>
      <c r="H5258" s="186">
        <v>30000</v>
      </c>
      <c r="I5258" s="183" t="s">
        <v>33</v>
      </c>
      <c r="J5258" s="184"/>
      <c r="K5258" s="184"/>
      <c r="L5258" s="183">
        <v>2022</v>
      </c>
      <c r="M5258" s="184"/>
      <c r="N5258" s="183" t="s">
        <v>34</v>
      </c>
      <c r="O5258" s="184"/>
    </row>
    <row r="5259" spans="1:15" s="176" customFormat="1" ht="15" x14ac:dyDescent="0.15">
      <c r="A5259" s="183" t="s">
        <v>21</v>
      </c>
      <c r="B5259" s="183" t="s">
        <v>74</v>
      </c>
      <c r="C5259" s="184"/>
      <c r="D5259" s="184"/>
      <c r="E5259" s="184"/>
      <c r="F5259" s="185">
        <v>45002</v>
      </c>
      <c r="G5259" s="183" t="s">
        <v>566</v>
      </c>
      <c r="H5259" s="186">
        <v>40000</v>
      </c>
      <c r="I5259" s="183" t="s">
        <v>33</v>
      </c>
      <c r="J5259" s="184"/>
      <c r="K5259" s="184"/>
      <c r="L5259" s="183">
        <v>2022</v>
      </c>
      <c r="M5259" s="184"/>
      <c r="N5259" s="183" t="s">
        <v>34</v>
      </c>
      <c r="O5259" s="184"/>
    </row>
    <row r="5260" spans="1:15" s="176" customFormat="1" ht="15" x14ac:dyDescent="0.15">
      <c r="A5260" s="183" t="s">
        <v>21</v>
      </c>
      <c r="B5260" s="183" t="s">
        <v>74</v>
      </c>
      <c r="C5260" s="184"/>
      <c r="D5260" s="184"/>
      <c r="E5260" s="184"/>
      <c r="F5260" s="185">
        <v>45007</v>
      </c>
      <c r="G5260" s="183" t="s">
        <v>37</v>
      </c>
      <c r="H5260" s="186">
        <v>10000</v>
      </c>
      <c r="I5260" s="183" t="s">
        <v>33</v>
      </c>
      <c r="J5260" s="184"/>
      <c r="K5260" s="184"/>
      <c r="L5260" s="183">
        <v>2022</v>
      </c>
      <c r="M5260" s="184"/>
      <c r="N5260" s="183" t="s">
        <v>34</v>
      </c>
      <c r="O5260" s="184"/>
    </row>
    <row r="5261" spans="1:15" s="176" customFormat="1" ht="15" x14ac:dyDescent="0.15">
      <c r="A5261" s="183" t="s">
        <v>21</v>
      </c>
      <c r="B5261" s="183" t="s">
        <v>74</v>
      </c>
      <c r="C5261" s="184"/>
      <c r="D5261" s="184"/>
      <c r="E5261" s="184"/>
      <c r="F5261" s="185">
        <v>45009</v>
      </c>
      <c r="G5261" s="183" t="s">
        <v>566</v>
      </c>
      <c r="H5261" s="186">
        <v>270000</v>
      </c>
      <c r="I5261" s="183" t="s">
        <v>33</v>
      </c>
      <c r="J5261" s="184"/>
      <c r="K5261" s="184"/>
      <c r="L5261" s="183">
        <v>2022</v>
      </c>
      <c r="M5261" s="184"/>
      <c r="N5261" s="183" t="s">
        <v>34</v>
      </c>
      <c r="O5261" s="184"/>
    </row>
    <row r="5262" spans="1:15" s="176" customFormat="1" ht="15" x14ac:dyDescent="0.15">
      <c r="A5262" s="183" t="s">
        <v>21</v>
      </c>
      <c r="B5262" s="183" t="s">
        <v>74</v>
      </c>
      <c r="C5262" s="184"/>
      <c r="D5262" s="184"/>
      <c r="E5262" s="184"/>
      <c r="F5262" s="185">
        <v>45016</v>
      </c>
      <c r="G5262" s="183" t="s">
        <v>566</v>
      </c>
      <c r="H5262" s="186">
        <v>320000</v>
      </c>
      <c r="I5262" s="183" t="s">
        <v>33</v>
      </c>
      <c r="J5262" s="184"/>
      <c r="K5262" s="184"/>
      <c r="L5262" s="183">
        <v>2022</v>
      </c>
      <c r="M5262" s="184"/>
      <c r="N5262" s="183" t="s">
        <v>34</v>
      </c>
      <c r="O5262" s="184"/>
    </row>
    <row r="5263" spans="1:15" s="176" customFormat="1" ht="15" x14ac:dyDescent="0.15">
      <c r="A5263" s="183" t="s">
        <v>21</v>
      </c>
      <c r="B5263" s="183" t="s">
        <v>74</v>
      </c>
      <c r="C5263" s="184"/>
      <c r="D5263" s="184"/>
      <c r="E5263" s="184"/>
      <c r="F5263" s="185">
        <v>45021</v>
      </c>
      <c r="G5263" s="183" t="s">
        <v>37</v>
      </c>
      <c r="H5263" s="186">
        <v>40000</v>
      </c>
      <c r="I5263" s="183" t="s">
        <v>33</v>
      </c>
      <c r="J5263" s="184"/>
      <c r="K5263" s="184"/>
      <c r="L5263" s="183">
        <v>2022</v>
      </c>
      <c r="M5263" s="184"/>
      <c r="N5263" s="183" t="s">
        <v>34</v>
      </c>
      <c r="O5263" s="184"/>
    </row>
    <row r="5264" spans="1:15" s="176" customFormat="1" ht="15" x14ac:dyDescent="0.15">
      <c r="A5264" s="183" t="s">
        <v>21</v>
      </c>
      <c r="B5264" s="183" t="s">
        <v>74</v>
      </c>
      <c r="C5264" s="184"/>
      <c r="D5264" s="184"/>
      <c r="E5264" s="184"/>
      <c r="F5264" s="185">
        <v>45023</v>
      </c>
      <c r="G5264" s="183" t="s">
        <v>566</v>
      </c>
      <c r="H5264" s="186">
        <v>260000</v>
      </c>
      <c r="I5264" s="183" t="s">
        <v>33</v>
      </c>
      <c r="J5264" s="184"/>
      <c r="K5264" s="184"/>
      <c r="L5264" s="183">
        <v>2022</v>
      </c>
      <c r="M5264" s="184"/>
      <c r="N5264" s="183" t="s">
        <v>34</v>
      </c>
      <c r="O5264" s="184"/>
    </row>
    <row r="5265" spans="1:15" s="176" customFormat="1" ht="15" x14ac:dyDescent="0.15">
      <c r="A5265" s="183" t="s">
        <v>21</v>
      </c>
      <c r="B5265" s="183" t="s">
        <v>74</v>
      </c>
      <c r="C5265" s="184"/>
      <c r="D5265" s="184"/>
      <c r="E5265" s="184"/>
      <c r="F5265" s="185">
        <v>45028</v>
      </c>
      <c r="G5265" s="183" t="s">
        <v>37</v>
      </c>
      <c r="H5265" s="186">
        <v>40000</v>
      </c>
      <c r="I5265" s="183" t="s">
        <v>33</v>
      </c>
      <c r="J5265" s="184"/>
      <c r="K5265" s="184"/>
      <c r="L5265" s="183">
        <v>2022</v>
      </c>
      <c r="M5265" s="184"/>
      <c r="N5265" s="183" t="s">
        <v>34</v>
      </c>
      <c r="O5265" s="184"/>
    </row>
    <row r="5266" spans="1:15" s="176" customFormat="1" ht="15" x14ac:dyDescent="0.15">
      <c r="A5266" s="183" t="s">
        <v>21</v>
      </c>
      <c r="B5266" s="183" t="s">
        <v>74</v>
      </c>
      <c r="C5266" s="184"/>
      <c r="D5266" s="184"/>
      <c r="E5266" s="184"/>
      <c r="F5266" s="185">
        <v>45029</v>
      </c>
      <c r="G5266" s="183" t="s">
        <v>37</v>
      </c>
      <c r="H5266" s="186">
        <v>40000</v>
      </c>
      <c r="I5266" s="183" t="s">
        <v>33</v>
      </c>
      <c r="J5266" s="184"/>
      <c r="K5266" s="184"/>
      <c r="L5266" s="183">
        <v>2022</v>
      </c>
      <c r="M5266" s="184"/>
      <c r="N5266" s="183" t="s">
        <v>34</v>
      </c>
      <c r="O5266" s="184"/>
    </row>
    <row r="5267" spans="1:15" s="176" customFormat="1" ht="15" x14ac:dyDescent="0.15">
      <c r="A5267" s="183" t="s">
        <v>21</v>
      </c>
      <c r="B5267" s="183" t="s">
        <v>74</v>
      </c>
      <c r="C5267" s="184"/>
      <c r="D5267" s="184"/>
      <c r="E5267" s="184"/>
      <c r="F5267" s="185">
        <v>45030</v>
      </c>
      <c r="G5267" s="183" t="s">
        <v>566</v>
      </c>
      <c r="H5267" s="186">
        <v>40000</v>
      </c>
      <c r="I5267" s="183" t="s">
        <v>33</v>
      </c>
      <c r="J5267" s="184"/>
      <c r="K5267" s="184"/>
      <c r="L5267" s="183">
        <v>2022</v>
      </c>
      <c r="M5267" s="184"/>
      <c r="N5267" s="183" t="s">
        <v>34</v>
      </c>
      <c r="O5267" s="184"/>
    </row>
    <row r="5268" spans="1:15" s="176" customFormat="1" ht="15" x14ac:dyDescent="0.15">
      <c r="A5268" s="183" t="s">
        <v>21</v>
      </c>
      <c r="B5268" s="183" t="s">
        <v>74</v>
      </c>
      <c r="C5268" s="184"/>
      <c r="D5268" s="184"/>
      <c r="E5268" s="184"/>
      <c r="F5268" s="185">
        <v>45034</v>
      </c>
      <c r="G5268" s="183" t="s">
        <v>37</v>
      </c>
      <c r="H5268" s="186">
        <v>50000</v>
      </c>
      <c r="I5268" s="183" t="s">
        <v>33</v>
      </c>
      <c r="J5268" s="184"/>
      <c r="K5268" s="184"/>
      <c r="L5268" s="183">
        <v>2022</v>
      </c>
      <c r="M5268" s="184"/>
      <c r="N5268" s="183" t="s">
        <v>34</v>
      </c>
      <c r="O5268" s="184"/>
    </row>
    <row r="5269" spans="1:15" s="176" customFormat="1" ht="15" x14ac:dyDescent="0.15">
      <c r="A5269" s="183" t="s">
        <v>21</v>
      </c>
      <c r="B5269" s="183" t="s">
        <v>74</v>
      </c>
      <c r="C5269" s="184"/>
      <c r="D5269" s="184"/>
      <c r="E5269" s="184"/>
      <c r="F5269" s="185">
        <v>45035</v>
      </c>
      <c r="G5269" s="183" t="s">
        <v>37</v>
      </c>
      <c r="H5269" s="186">
        <v>50000</v>
      </c>
      <c r="I5269" s="183" t="s">
        <v>33</v>
      </c>
      <c r="J5269" s="184"/>
      <c r="K5269" s="184"/>
      <c r="L5269" s="183">
        <v>2022</v>
      </c>
      <c r="M5269" s="184"/>
      <c r="N5269" s="183" t="s">
        <v>34</v>
      </c>
      <c r="O5269" s="184"/>
    </row>
    <row r="5270" spans="1:15" s="176" customFormat="1" ht="15" x14ac:dyDescent="0.15">
      <c r="A5270" s="183" t="s">
        <v>21</v>
      </c>
      <c r="B5270" s="183" t="s">
        <v>74</v>
      </c>
      <c r="C5270" s="184"/>
      <c r="D5270" s="184"/>
      <c r="E5270" s="184"/>
      <c r="F5270" s="185">
        <v>45037</v>
      </c>
      <c r="G5270" s="183" t="s">
        <v>566</v>
      </c>
      <c r="H5270" s="186">
        <v>60000</v>
      </c>
      <c r="I5270" s="183" t="s">
        <v>33</v>
      </c>
      <c r="J5270" s="184"/>
      <c r="K5270" s="184"/>
      <c r="L5270" s="183">
        <v>2022</v>
      </c>
      <c r="M5270" s="184"/>
      <c r="N5270" s="183" t="s">
        <v>34</v>
      </c>
      <c r="O5270" s="184"/>
    </row>
    <row r="5271" spans="1:15" s="176" customFormat="1" ht="15" x14ac:dyDescent="0.15">
      <c r="A5271" s="183" t="s">
        <v>21</v>
      </c>
      <c r="B5271" s="183" t="s">
        <v>74</v>
      </c>
      <c r="C5271" s="184"/>
      <c r="D5271" s="184"/>
      <c r="E5271" s="184"/>
      <c r="F5271" s="185">
        <v>45042</v>
      </c>
      <c r="G5271" s="183" t="s">
        <v>37</v>
      </c>
      <c r="H5271" s="186">
        <v>50000</v>
      </c>
      <c r="I5271" s="183" t="s">
        <v>33</v>
      </c>
      <c r="J5271" s="184"/>
      <c r="K5271" s="184"/>
      <c r="L5271" s="183">
        <v>2022</v>
      </c>
      <c r="M5271" s="184"/>
      <c r="N5271" s="183" t="s">
        <v>34</v>
      </c>
      <c r="O5271" s="184"/>
    </row>
    <row r="5272" spans="1:15" s="176" customFormat="1" ht="15" x14ac:dyDescent="0.15">
      <c r="A5272" s="183" t="s">
        <v>21</v>
      </c>
      <c r="B5272" s="183" t="s">
        <v>74</v>
      </c>
      <c r="C5272" s="184"/>
      <c r="D5272" s="184"/>
      <c r="E5272" s="184"/>
      <c r="F5272" s="185">
        <v>45049</v>
      </c>
      <c r="G5272" s="183" t="s">
        <v>37</v>
      </c>
      <c r="H5272" s="186">
        <v>50000</v>
      </c>
      <c r="I5272" s="183" t="s">
        <v>33</v>
      </c>
      <c r="J5272" s="184"/>
      <c r="K5272" s="184"/>
      <c r="L5272" s="183">
        <v>2022</v>
      </c>
      <c r="M5272" s="184"/>
      <c r="N5272" s="183" t="s">
        <v>34</v>
      </c>
      <c r="O5272" s="184"/>
    </row>
    <row r="5273" spans="1:15" s="176" customFormat="1" ht="15" x14ac:dyDescent="0.15">
      <c r="A5273" s="183" t="s">
        <v>20</v>
      </c>
      <c r="B5273" s="183" t="s">
        <v>74</v>
      </c>
      <c r="C5273" s="184"/>
      <c r="D5273" s="184"/>
      <c r="E5273" s="184"/>
      <c r="F5273" s="185">
        <v>44991</v>
      </c>
      <c r="G5273" s="183" t="s">
        <v>37</v>
      </c>
      <c r="H5273" s="186">
        <v>40000</v>
      </c>
      <c r="I5273" s="183" t="s">
        <v>33</v>
      </c>
      <c r="J5273" s="184"/>
      <c r="K5273" s="184"/>
      <c r="L5273" s="183">
        <v>2022</v>
      </c>
      <c r="M5273" s="184"/>
      <c r="N5273" s="183" t="s">
        <v>34</v>
      </c>
      <c r="O5273" s="184"/>
    </row>
    <row r="5274" spans="1:15" s="176" customFormat="1" ht="15" x14ac:dyDescent="0.15">
      <c r="A5274" s="183" t="s">
        <v>20</v>
      </c>
      <c r="B5274" s="183" t="s">
        <v>74</v>
      </c>
      <c r="C5274" s="184"/>
      <c r="D5274" s="184"/>
      <c r="E5274" s="184"/>
      <c r="F5274" s="185">
        <v>44998</v>
      </c>
      <c r="G5274" s="183" t="s">
        <v>37</v>
      </c>
      <c r="H5274" s="186">
        <v>40000</v>
      </c>
      <c r="I5274" s="183" t="s">
        <v>33</v>
      </c>
      <c r="J5274" s="184"/>
      <c r="K5274" s="184"/>
      <c r="L5274" s="183">
        <v>2022</v>
      </c>
      <c r="M5274" s="184"/>
      <c r="N5274" s="183" t="s">
        <v>34</v>
      </c>
      <c r="O5274" s="184"/>
    </row>
    <row r="5275" spans="1:15" s="176" customFormat="1" ht="15" x14ac:dyDescent="0.15">
      <c r="A5275" s="183" t="s">
        <v>20</v>
      </c>
      <c r="B5275" s="183" t="s">
        <v>74</v>
      </c>
      <c r="C5275" s="184"/>
      <c r="D5275" s="184"/>
      <c r="E5275" s="184"/>
      <c r="F5275" s="185">
        <v>45001</v>
      </c>
      <c r="G5275" s="183" t="s">
        <v>566</v>
      </c>
      <c r="H5275" s="186">
        <v>90000</v>
      </c>
      <c r="I5275" s="183" t="s">
        <v>33</v>
      </c>
      <c r="J5275" s="184"/>
      <c r="K5275" s="184"/>
      <c r="L5275" s="183">
        <v>2022</v>
      </c>
      <c r="M5275" s="184"/>
      <c r="N5275" s="183" t="s">
        <v>34</v>
      </c>
      <c r="O5275" s="183" t="s">
        <v>580</v>
      </c>
    </row>
    <row r="5276" spans="1:15" s="176" customFormat="1" ht="15" x14ac:dyDescent="0.15">
      <c r="A5276" s="183" t="s">
        <v>20</v>
      </c>
      <c r="B5276" s="183" t="s">
        <v>74</v>
      </c>
      <c r="C5276" s="184"/>
      <c r="D5276" s="184"/>
      <c r="E5276" s="184"/>
      <c r="F5276" s="185">
        <v>45002</v>
      </c>
      <c r="G5276" s="183" t="s">
        <v>566</v>
      </c>
      <c r="H5276" s="186">
        <v>330000</v>
      </c>
      <c r="I5276" s="183" t="s">
        <v>33</v>
      </c>
      <c r="J5276" s="184"/>
      <c r="K5276" s="184"/>
      <c r="L5276" s="183">
        <v>2022</v>
      </c>
      <c r="M5276" s="184"/>
      <c r="N5276" s="183" t="s">
        <v>34</v>
      </c>
      <c r="O5276" s="184"/>
    </row>
    <row r="5277" spans="1:15" s="176" customFormat="1" ht="15" x14ac:dyDescent="0.15">
      <c r="A5277" s="183" t="s">
        <v>20</v>
      </c>
      <c r="B5277" s="183" t="s">
        <v>74</v>
      </c>
      <c r="C5277" s="184"/>
      <c r="D5277" s="184"/>
      <c r="E5277" s="184"/>
      <c r="F5277" s="185">
        <v>45005</v>
      </c>
      <c r="G5277" s="183" t="s">
        <v>37</v>
      </c>
      <c r="H5277" s="186">
        <v>130000</v>
      </c>
      <c r="I5277" s="183" t="s">
        <v>33</v>
      </c>
      <c r="J5277" s="184"/>
      <c r="K5277" s="184"/>
      <c r="L5277" s="183">
        <v>2022</v>
      </c>
      <c r="M5277" s="184"/>
      <c r="N5277" s="183" t="s">
        <v>34</v>
      </c>
      <c r="O5277" s="184"/>
    </row>
    <row r="5278" spans="1:15" s="176" customFormat="1" ht="15" x14ac:dyDescent="0.15">
      <c r="A5278" s="183" t="s">
        <v>20</v>
      </c>
      <c r="B5278" s="183" t="s">
        <v>74</v>
      </c>
      <c r="C5278" s="184"/>
      <c r="D5278" s="184"/>
      <c r="E5278" s="184"/>
      <c r="F5278" s="185">
        <v>45006</v>
      </c>
      <c r="G5278" s="183" t="s">
        <v>37</v>
      </c>
      <c r="H5278" s="186">
        <v>120000</v>
      </c>
      <c r="I5278" s="183" t="s">
        <v>33</v>
      </c>
      <c r="J5278" s="184"/>
      <c r="K5278" s="184"/>
      <c r="L5278" s="183">
        <v>2022</v>
      </c>
      <c r="M5278" s="184"/>
      <c r="N5278" s="183" t="s">
        <v>34</v>
      </c>
      <c r="O5278" s="184"/>
    </row>
    <row r="5279" spans="1:15" s="176" customFormat="1" ht="15" x14ac:dyDescent="0.15">
      <c r="A5279" s="183" t="s">
        <v>20</v>
      </c>
      <c r="B5279" s="183" t="s">
        <v>74</v>
      </c>
      <c r="C5279" s="184"/>
      <c r="D5279" s="184"/>
      <c r="E5279" s="184"/>
      <c r="F5279" s="185">
        <v>45008</v>
      </c>
      <c r="G5279" s="183" t="s">
        <v>566</v>
      </c>
      <c r="H5279" s="186">
        <v>580000</v>
      </c>
      <c r="I5279" s="183" t="s">
        <v>33</v>
      </c>
      <c r="J5279" s="184"/>
      <c r="K5279" s="184"/>
      <c r="L5279" s="183">
        <v>2022</v>
      </c>
      <c r="M5279" s="184"/>
      <c r="N5279" s="183" t="s">
        <v>34</v>
      </c>
      <c r="O5279" s="184"/>
    </row>
    <row r="5280" spans="1:15" s="176" customFormat="1" ht="15" x14ac:dyDescent="0.15">
      <c r="A5280" s="183" t="s">
        <v>20</v>
      </c>
      <c r="B5280" s="183" t="s">
        <v>74</v>
      </c>
      <c r="C5280" s="184"/>
      <c r="D5280" s="184"/>
      <c r="E5280" s="184"/>
      <c r="F5280" s="185">
        <v>45012</v>
      </c>
      <c r="G5280" s="183" t="s">
        <v>37</v>
      </c>
      <c r="H5280" s="186">
        <v>360000</v>
      </c>
      <c r="I5280" s="183" t="s">
        <v>33</v>
      </c>
      <c r="J5280" s="184"/>
      <c r="K5280" s="184"/>
      <c r="L5280" s="183">
        <v>2022</v>
      </c>
      <c r="M5280" s="184"/>
      <c r="N5280" s="183" t="s">
        <v>34</v>
      </c>
      <c r="O5280" s="184"/>
    </row>
    <row r="5281" spans="1:15" s="176" customFormat="1" ht="15" x14ac:dyDescent="0.15">
      <c r="A5281" s="183" t="s">
        <v>20</v>
      </c>
      <c r="B5281" s="183" t="s">
        <v>74</v>
      </c>
      <c r="C5281" s="184"/>
      <c r="D5281" s="184"/>
      <c r="E5281" s="184"/>
      <c r="F5281" s="185">
        <v>45013</v>
      </c>
      <c r="G5281" s="183" t="s">
        <v>37</v>
      </c>
      <c r="H5281" s="186">
        <v>520000</v>
      </c>
      <c r="I5281" s="183" t="s">
        <v>33</v>
      </c>
      <c r="J5281" s="184"/>
      <c r="K5281" s="184"/>
      <c r="L5281" s="183">
        <v>2022</v>
      </c>
      <c r="M5281" s="184"/>
      <c r="N5281" s="183" t="s">
        <v>34</v>
      </c>
      <c r="O5281" s="184"/>
    </row>
    <row r="5282" spans="1:15" s="176" customFormat="1" ht="15" x14ac:dyDescent="0.15">
      <c r="A5282" s="183" t="s">
        <v>20</v>
      </c>
      <c r="B5282" s="183" t="s">
        <v>74</v>
      </c>
      <c r="C5282" s="184"/>
      <c r="D5282" s="184"/>
      <c r="E5282" s="184"/>
      <c r="F5282" s="185">
        <v>45015</v>
      </c>
      <c r="G5282" s="183" t="s">
        <v>566</v>
      </c>
      <c r="H5282" s="186">
        <v>240000</v>
      </c>
      <c r="I5282" s="183" t="s">
        <v>33</v>
      </c>
      <c r="J5282" s="184"/>
      <c r="K5282" s="184"/>
      <c r="L5282" s="183">
        <v>2022</v>
      </c>
      <c r="M5282" s="184"/>
      <c r="N5282" s="183" t="s">
        <v>34</v>
      </c>
      <c r="O5282" s="184"/>
    </row>
    <row r="5283" spans="1:15" s="176" customFormat="1" ht="15" x14ac:dyDescent="0.15">
      <c r="A5283" s="183" t="s">
        <v>20</v>
      </c>
      <c r="B5283" s="183" t="s">
        <v>74</v>
      </c>
      <c r="C5283" s="184"/>
      <c r="D5283" s="184"/>
      <c r="E5283" s="184"/>
      <c r="F5283" s="185">
        <v>45016</v>
      </c>
      <c r="G5283" s="183" t="s">
        <v>566</v>
      </c>
      <c r="H5283" s="186">
        <v>200000</v>
      </c>
      <c r="I5283" s="183" t="s">
        <v>33</v>
      </c>
      <c r="J5283" s="184"/>
      <c r="K5283" s="184"/>
      <c r="L5283" s="183">
        <v>2022</v>
      </c>
      <c r="M5283" s="184"/>
      <c r="N5283" s="183" t="s">
        <v>34</v>
      </c>
      <c r="O5283" s="184"/>
    </row>
    <row r="5284" spans="1:15" s="176" customFormat="1" ht="15" x14ac:dyDescent="0.15">
      <c r="A5284" s="183" t="s">
        <v>20</v>
      </c>
      <c r="B5284" s="183" t="s">
        <v>74</v>
      </c>
      <c r="C5284" s="184"/>
      <c r="D5284" s="184"/>
      <c r="E5284" s="184"/>
      <c r="F5284" s="185">
        <v>45016</v>
      </c>
      <c r="G5284" s="183" t="s">
        <v>37</v>
      </c>
      <c r="H5284" s="186">
        <v>280000</v>
      </c>
      <c r="I5284" s="183" t="s">
        <v>33</v>
      </c>
      <c r="J5284" s="184"/>
      <c r="K5284" s="184"/>
      <c r="L5284" s="183">
        <v>2022</v>
      </c>
      <c r="M5284" s="184"/>
      <c r="N5284" s="183" t="s">
        <v>34</v>
      </c>
      <c r="O5284" s="184"/>
    </row>
    <row r="5285" spans="1:15" s="176" customFormat="1" ht="15" x14ac:dyDescent="0.15">
      <c r="A5285" s="183" t="s">
        <v>20</v>
      </c>
      <c r="B5285" s="183" t="s">
        <v>74</v>
      </c>
      <c r="C5285" s="184"/>
      <c r="D5285" s="184"/>
      <c r="E5285" s="184"/>
      <c r="F5285" s="185">
        <v>45019</v>
      </c>
      <c r="G5285" s="183" t="s">
        <v>37</v>
      </c>
      <c r="H5285" s="186">
        <v>200000</v>
      </c>
      <c r="I5285" s="183" t="s">
        <v>33</v>
      </c>
      <c r="J5285" s="184"/>
      <c r="K5285" s="184"/>
      <c r="L5285" s="183">
        <v>2022</v>
      </c>
      <c r="M5285" s="184"/>
      <c r="N5285" s="183" t="s">
        <v>34</v>
      </c>
      <c r="O5285" s="184"/>
    </row>
    <row r="5286" spans="1:15" s="176" customFormat="1" ht="15" x14ac:dyDescent="0.15">
      <c r="A5286" s="183" t="s">
        <v>20</v>
      </c>
      <c r="B5286" s="183" t="s">
        <v>74</v>
      </c>
      <c r="C5286" s="184"/>
      <c r="D5286" s="184"/>
      <c r="E5286" s="184"/>
      <c r="F5286" s="185">
        <v>45022</v>
      </c>
      <c r="G5286" s="183" t="s">
        <v>566</v>
      </c>
      <c r="H5286" s="186">
        <v>200000</v>
      </c>
      <c r="I5286" s="183" t="s">
        <v>33</v>
      </c>
      <c r="J5286" s="184"/>
      <c r="K5286" s="184"/>
      <c r="L5286" s="183">
        <v>2022</v>
      </c>
      <c r="M5286" s="184"/>
      <c r="N5286" s="183" t="s">
        <v>34</v>
      </c>
      <c r="O5286" s="184"/>
    </row>
    <row r="5287" spans="1:15" s="176" customFormat="1" ht="15" x14ac:dyDescent="0.15">
      <c r="A5287" s="183" t="s">
        <v>20</v>
      </c>
      <c r="B5287" s="183" t="s">
        <v>74</v>
      </c>
      <c r="C5287" s="184"/>
      <c r="D5287" s="184"/>
      <c r="E5287" s="184"/>
      <c r="F5287" s="185">
        <v>45023</v>
      </c>
      <c r="G5287" s="183" t="s">
        <v>566</v>
      </c>
      <c r="H5287" s="186">
        <v>80000</v>
      </c>
      <c r="I5287" s="183" t="s">
        <v>33</v>
      </c>
      <c r="J5287" s="184"/>
      <c r="K5287" s="184"/>
      <c r="L5287" s="183">
        <v>2022</v>
      </c>
      <c r="M5287" s="184"/>
      <c r="N5287" s="183" t="s">
        <v>34</v>
      </c>
      <c r="O5287" s="184"/>
    </row>
    <row r="5288" spans="1:15" s="176" customFormat="1" ht="15" x14ac:dyDescent="0.15">
      <c r="A5288" s="183" t="s">
        <v>20</v>
      </c>
      <c r="B5288" s="183" t="s">
        <v>74</v>
      </c>
      <c r="C5288" s="184"/>
      <c r="D5288" s="184"/>
      <c r="E5288" s="184"/>
      <c r="F5288" s="185">
        <v>45026</v>
      </c>
      <c r="G5288" s="183" t="s">
        <v>37</v>
      </c>
      <c r="H5288" s="186">
        <v>140000</v>
      </c>
      <c r="I5288" s="183" t="s">
        <v>33</v>
      </c>
      <c r="J5288" s="184"/>
      <c r="K5288" s="184"/>
      <c r="L5288" s="183">
        <v>2022</v>
      </c>
      <c r="M5288" s="184"/>
      <c r="N5288" s="183" t="s">
        <v>34</v>
      </c>
      <c r="O5288" s="184"/>
    </row>
    <row r="5289" spans="1:15" s="176" customFormat="1" ht="15" x14ac:dyDescent="0.15">
      <c r="A5289" s="183" t="s">
        <v>20</v>
      </c>
      <c r="B5289" s="183" t="s">
        <v>74</v>
      </c>
      <c r="C5289" s="184"/>
      <c r="D5289" s="184"/>
      <c r="E5289" s="184"/>
      <c r="F5289" s="185">
        <v>45027</v>
      </c>
      <c r="G5289" s="183" t="s">
        <v>37</v>
      </c>
      <c r="H5289" s="186">
        <v>80000</v>
      </c>
      <c r="I5289" s="183" t="s">
        <v>33</v>
      </c>
      <c r="J5289" s="184"/>
      <c r="K5289" s="184"/>
      <c r="L5289" s="183">
        <v>2022</v>
      </c>
      <c r="M5289" s="184"/>
      <c r="N5289" s="183" t="s">
        <v>34</v>
      </c>
      <c r="O5289" s="184"/>
    </row>
    <row r="5290" spans="1:15" s="176" customFormat="1" ht="15" x14ac:dyDescent="0.15">
      <c r="A5290" s="183" t="s">
        <v>20</v>
      </c>
      <c r="B5290" s="183" t="s">
        <v>74</v>
      </c>
      <c r="C5290" s="184"/>
      <c r="D5290" s="184"/>
      <c r="E5290" s="184"/>
      <c r="F5290" s="185">
        <v>45029</v>
      </c>
      <c r="G5290" s="183" t="s">
        <v>566</v>
      </c>
      <c r="H5290" s="186">
        <v>80000</v>
      </c>
      <c r="I5290" s="183" t="s">
        <v>33</v>
      </c>
      <c r="J5290" s="184"/>
      <c r="K5290" s="184"/>
      <c r="L5290" s="183">
        <v>2022</v>
      </c>
      <c r="M5290" s="184"/>
      <c r="N5290" s="183" t="s">
        <v>34</v>
      </c>
      <c r="O5290" s="184"/>
    </row>
    <row r="5291" spans="1:15" s="176" customFormat="1" ht="15" x14ac:dyDescent="0.15">
      <c r="A5291" s="183" t="s">
        <v>20</v>
      </c>
      <c r="B5291" s="183" t="s">
        <v>74</v>
      </c>
      <c r="C5291" s="184"/>
      <c r="D5291" s="184"/>
      <c r="E5291" s="184"/>
      <c r="F5291" s="185">
        <v>45030</v>
      </c>
      <c r="G5291" s="183" t="s">
        <v>566</v>
      </c>
      <c r="H5291" s="186">
        <v>630000</v>
      </c>
      <c r="I5291" s="183" t="s">
        <v>33</v>
      </c>
      <c r="J5291" s="184"/>
      <c r="K5291" s="184"/>
      <c r="L5291" s="183">
        <v>2022</v>
      </c>
      <c r="M5291" s="184"/>
      <c r="N5291" s="183" t="s">
        <v>34</v>
      </c>
      <c r="O5291" s="184"/>
    </row>
    <row r="5292" spans="1:15" s="176" customFormat="1" ht="15" x14ac:dyDescent="0.15">
      <c r="A5292" s="183" t="s">
        <v>20</v>
      </c>
      <c r="B5292" s="183" t="s">
        <v>74</v>
      </c>
      <c r="C5292" s="184"/>
      <c r="D5292" s="184"/>
      <c r="E5292" s="184"/>
      <c r="F5292" s="185">
        <v>45033</v>
      </c>
      <c r="G5292" s="183" t="s">
        <v>37</v>
      </c>
      <c r="H5292" s="186">
        <v>40000</v>
      </c>
      <c r="I5292" s="183" t="s">
        <v>33</v>
      </c>
      <c r="J5292" s="184"/>
      <c r="K5292" s="184"/>
      <c r="L5292" s="183">
        <v>2022</v>
      </c>
      <c r="M5292" s="184"/>
      <c r="N5292" s="183" t="s">
        <v>34</v>
      </c>
      <c r="O5292" s="183" t="s">
        <v>587</v>
      </c>
    </row>
    <row r="5293" spans="1:15" s="176" customFormat="1" ht="15" x14ac:dyDescent="0.15">
      <c r="A5293" s="183" t="s">
        <v>20</v>
      </c>
      <c r="B5293" s="183" t="s">
        <v>74</v>
      </c>
      <c r="C5293" s="184"/>
      <c r="D5293" s="184"/>
      <c r="E5293" s="184"/>
      <c r="F5293" s="185">
        <v>45034</v>
      </c>
      <c r="G5293" s="183" t="s">
        <v>37</v>
      </c>
      <c r="H5293" s="186">
        <v>330000</v>
      </c>
      <c r="I5293" s="183" t="s">
        <v>33</v>
      </c>
      <c r="J5293" s="184"/>
      <c r="K5293" s="184"/>
      <c r="L5293" s="183">
        <v>2022</v>
      </c>
      <c r="M5293" s="184"/>
      <c r="N5293" s="183" t="s">
        <v>34</v>
      </c>
      <c r="O5293" s="184"/>
    </row>
    <row r="5294" spans="1:15" s="176" customFormat="1" ht="15" x14ac:dyDescent="0.15">
      <c r="A5294" s="183" t="s">
        <v>20</v>
      </c>
      <c r="B5294" s="183" t="s">
        <v>74</v>
      </c>
      <c r="C5294" s="184"/>
      <c r="D5294" s="184"/>
      <c r="E5294" s="184"/>
      <c r="F5294" s="185">
        <v>45036</v>
      </c>
      <c r="G5294" s="183" t="s">
        <v>566</v>
      </c>
      <c r="H5294" s="186">
        <v>40000</v>
      </c>
      <c r="I5294" s="183" t="s">
        <v>33</v>
      </c>
      <c r="J5294" s="184"/>
      <c r="K5294" s="184"/>
      <c r="L5294" s="183">
        <v>2022</v>
      </c>
      <c r="M5294" s="184"/>
      <c r="N5294" s="183" t="s">
        <v>34</v>
      </c>
      <c r="O5294" s="184"/>
    </row>
    <row r="5295" spans="1:15" s="176" customFormat="1" ht="15" x14ac:dyDescent="0.15">
      <c r="A5295" s="183" t="s">
        <v>20</v>
      </c>
      <c r="B5295" s="183" t="s">
        <v>74</v>
      </c>
      <c r="C5295" s="184"/>
      <c r="D5295" s="184"/>
      <c r="E5295" s="184"/>
      <c r="F5295" s="185">
        <v>45037</v>
      </c>
      <c r="G5295" s="183" t="s">
        <v>566</v>
      </c>
      <c r="H5295" s="186">
        <v>290000</v>
      </c>
      <c r="I5295" s="183" t="s">
        <v>33</v>
      </c>
      <c r="J5295" s="184"/>
      <c r="K5295" s="184"/>
      <c r="L5295" s="183">
        <v>2022</v>
      </c>
      <c r="M5295" s="184"/>
      <c r="N5295" s="183" t="s">
        <v>34</v>
      </c>
      <c r="O5295" s="184"/>
    </row>
    <row r="5296" spans="1:15" s="176" customFormat="1" ht="15" x14ac:dyDescent="0.15">
      <c r="A5296" s="183" t="s">
        <v>20</v>
      </c>
      <c r="B5296" s="183" t="s">
        <v>74</v>
      </c>
      <c r="C5296" s="184"/>
      <c r="D5296" s="184"/>
      <c r="E5296" s="184"/>
      <c r="F5296" s="185">
        <v>45040</v>
      </c>
      <c r="G5296" s="183" t="s">
        <v>37</v>
      </c>
      <c r="H5296" s="186">
        <v>60000</v>
      </c>
      <c r="I5296" s="183" t="s">
        <v>33</v>
      </c>
      <c r="J5296" s="184"/>
      <c r="K5296" s="184"/>
      <c r="L5296" s="183">
        <v>2022</v>
      </c>
      <c r="M5296" s="184"/>
      <c r="N5296" s="183" t="s">
        <v>34</v>
      </c>
      <c r="O5296" s="184"/>
    </row>
    <row r="5297" spans="1:15" s="176" customFormat="1" ht="15" x14ac:dyDescent="0.15">
      <c r="A5297" s="183" t="s">
        <v>20</v>
      </c>
      <c r="B5297" s="183" t="s">
        <v>74</v>
      </c>
      <c r="C5297" s="184"/>
      <c r="D5297" s="184"/>
      <c r="E5297" s="184"/>
      <c r="F5297" s="185">
        <v>45044</v>
      </c>
      <c r="G5297" s="183" t="s">
        <v>566</v>
      </c>
      <c r="H5297" s="186">
        <v>40000</v>
      </c>
      <c r="I5297" s="183" t="s">
        <v>33</v>
      </c>
      <c r="J5297" s="184"/>
      <c r="K5297" s="184"/>
      <c r="L5297" s="183">
        <v>2022</v>
      </c>
      <c r="M5297" s="183" t="s">
        <v>565</v>
      </c>
      <c r="N5297" s="183" t="s">
        <v>34</v>
      </c>
      <c r="O5297" s="184"/>
    </row>
    <row r="5298" spans="1:15" s="176" customFormat="1" ht="15" x14ac:dyDescent="0.15">
      <c r="A5298" s="183" t="s">
        <v>20</v>
      </c>
      <c r="B5298" s="183" t="s">
        <v>74</v>
      </c>
      <c r="C5298" s="184"/>
      <c r="D5298" s="184"/>
      <c r="E5298" s="184"/>
      <c r="F5298" s="185">
        <v>45047</v>
      </c>
      <c r="G5298" s="183" t="s">
        <v>37</v>
      </c>
      <c r="H5298" s="186">
        <v>90000</v>
      </c>
      <c r="I5298" s="183" t="s">
        <v>33</v>
      </c>
      <c r="J5298" s="184"/>
      <c r="K5298" s="184"/>
      <c r="L5298" s="183">
        <v>2022</v>
      </c>
      <c r="M5298" s="184"/>
      <c r="N5298" s="183" t="s">
        <v>34</v>
      </c>
      <c r="O5298" s="184"/>
    </row>
    <row r="5299" spans="1:15" s="176" customFormat="1" ht="15" x14ac:dyDescent="0.15">
      <c r="A5299" s="183" t="s">
        <v>20</v>
      </c>
      <c r="B5299" s="183" t="s">
        <v>74</v>
      </c>
      <c r="C5299" s="184"/>
      <c r="D5299" s="184"/>
      <c r="E5299" s="184"/>
      <c r="F5299" s="185">
        <v>45048</v>
      </c>
      <c r="G5299" s="183" t="s">
        <v>37</v>
      </c>
      <c r="H5299" s="186">
        <v>40000</v>
      </c>
      <c r="I5299" s="183" t="s">
        <v>33</v>
      </c>
      <c r="J5299" s="184"/>
      <c r="K5299" s="184"/>
      <c r="L5299" s="183">
        <v>2022</v>
      </c>
      <c r="M5299" s="184"/>
      <c r="N5299" s="183" t="s">
        <v>34</v>
      </c>
      <c r="O5299" s="184"/>
    </row>
    <row r="5300" spans="1:15" s="176" customFormat="1" ht="15" x14ac:dyDescent="0.15">
      <c r="A5300" s="183" t="s">
        <v>20</v>
      </c>
      <c r="B5300" s="183" t="s">
        <v>74</v>
      </c>
      <c r="C5300" s="184"/>
      <c r="D5300" s="184"/>
      <c r="E5300" s="184"/>
      <c r="F5300" s="185">
        <v>45049</v>
      </c>
      <c r="G5300" s="183" t="s">
        <v>566</v>
      </c>
      <c r="H5300" s="186">
        <v>50000</v>
      </c>
      <c r="I5300" s="183" t="s">
        <v>33</v>
      </c>
      <c r="J5300" s="184"/>
      <c r="K5300" s="184"/>
      <c r="L5300" s="183">
        <v>2022</v>
      </c>
      <c r="M5300" s="184"/>
      <c r="N5300" s="183" t="s">
        <v>34</v>
      </c>
      <c r="O5300" s="184"/>
    </row>
    <row r="5301" spans="1:15" s="176" customFormat="1" ht="15" x14ac:dyDescent="0.15">
      <c r="A5301" s="183" t="s">
        <v>20</v>
      </c>
      <c r="B5301" s="183" t="s">
        <v>74</v>
      </c>
      <c r="C5301" s="184"/>
      <c r="D5301" s="184"/>
      <c r="E5301" s="184"/>
      <c r="F5301" s="185">
        <v>45054</v>
      </c>
      <c r="G5301" s="183" t="s">
        <v>37</v>
      </c>
      <c r="H5301" s="186">
        <v>10000</v>
      </c>
      <c r="I5301" s="183" t="s">
        <v>33</v>
      </c>
      <c r="J5301" s="184"/>
      <c r="K5301" s="184"/>
      <c r="L5301" s="183">
        <v>2022</v>
      </c>
      <c r="M5301" s="184"/>
      <c r="N5301" s="183" t="s">
        <v>34</v>
      </c>
      <c r="O5301" s="184"/>
    </row>
    <row r="5302" spans="1:15" s="176" customFormat="1" ht="15" x14ac:dyDescent="0.15">
      <c r="A5302" s="183" t="s">
        <v>15</v>
      </c>
      <c r="B5302" s="183" t="s">
        <v>75</v>
      </c>
      <c r="C5302" s="184"/>
      <c r="D5302" s="183" t="s">
        <v>17</v>
      </c>
      <c r="E5302" s="183" t="s">
        <v>18</v>
      </c>
      <c r="F5302" s="185">
        <v>45098</v>
      </c>
      <c r="G5302" s="183" t="s">
        <v>76</v>
      </c>
      <c r="H5302" s="186">
        <v>40000</v>
      </c>
      <c r="I5302" s="183" t="s">
        <v>19</v>
      </c>
      <c r="J5302" s="183">
        <v>400</v>
      </c>
      <c r="K5302" s="184"/>
      <c r="L5302" s="183">
        <v>2023</v>
      </c>
      <c r="M5302" s="184"/>
      <c r="N5302" s="184"/>
      <c r="O5302" s="184"/>
    </row>
    <row r="5303" spans="1:15" s="176" customFormat="1" ht="15" x14ac:dyDescent="0.15">
      <c r="A5303" s="183" t="s">
        <v>15</v>
      </c>
      <c r="B5303" s="183" t="s">
        <v>75</v>
      </c>
      <c r="C5303" s="184"/>
      <c r="D5303" s="183" t="s">
        <v>17</v>
      </c>
      <c r="E5303" s="183" t="s">
        <v>18</v>
      </c>
      <c r="F5303" s="185">
        <v>45105</v>
      </c>
      <c r="G5303" s="183" t="s">
        <v>76</v>
      </c>
      <c r="H5303" s="186">
        <v>80000</v>
      </c>
      <c r="I5303" s="183" t="s">
        <v>19</v>
      </c>
      <c r="J5303" s="183">
        <v>800</v>
      </c>
      <c r="K5303" s="184"/>
      <c r="L5303" s="183">
        <v>2023</v>
      </c>
      <c r="M5303" s="184"/>
      <c r="N5303" s="184"/>
      <c r="O5303" s="184"/>
    </row>
    <row r="5304" spans="1:15" s="176" customFormat="1" ht="15" x14ac:dyDescent="0.15">
      <c r="A5304" s="183" t="s">
        <v>15</v>
      </c>
      <c r="B5304" s="183" t="s">
        <v>75</v>
      </c>
      <c r="C5304" s="184"/>
      <c r="D5304" s="183" t="s">
        <v>17</v>
      </c>
      <c r="E5304" s="183" t="s">
        <v>18</v>
      </c>
      <c r="F5304" s="185">
        <v>45113</v>
      </c>
      <c r="G5304" s="183" t="s">
        <v>76</v>
      </c>
      <c r="H5304" s="186">
        <v>120000</v>
      </c>
      <c r="I5304" s="183" t="s">
        <v>19</v>
      </c>
      <c r="J5304" s="183">
        <v>1200</v>
      </c>
      <c r="K5304" s="184"/>
      <c r="L5304" s="183">
        <v>2023</v>
      </c>
      <c r="M5304" s="184"/>
      <c r="N5304" s="184"/>
      <c r="O5304" s="184"/>
    </row>
    <row r="5305" spans="1:15" s="176" customFormat="1" ht="15" x14ac:dyDescent="0.15">
      <c r="A5305" s="183" t="s">
        <v>15</v>
      </c>
      <c r="B5305" s="183" t="s">
        <v>75</v>
      </c>
      <c r="C5305" s="184"/>
      <c r="D5305" s="183" t="s">
        <v>17</v>
      </c>
      <c r="E5305" s="183" t="s">
        <v>18</v>
      </c>
      <c r="F5305" s="185">
        <v>45114</v>
      </c>
      <c r="G5305" s="183" t="s">
        <v>76</v>
      </c>
      <c r="H5305" s="186">
        <v>60000</v>
      </c>
      <c r="I5305" s="183" t="s">
        <v>19</v>
      </c>
      <c r="J5305" s="183">
        <v>600</v>
      </c>
      <c r="K5305" s="184"/>
      <c r="L5305" s="183">
        <v>2023</v>
      </c>
      <c r="M5305" s="184"/>
      <c r="N5305" s="184"/>
      <c r="O5305" s="184"/>
    </row>
    <row r="5306" spans="1:15" s="176" customFormat="1" ht="15" x14ac:dyDescent="0.15">
      <c r="A5306" s="183" t="s">
        <v>15</v>
      </c>
      <c r="B5306" s="183" t="s">
        <v>75</v>
      </c>
      <c r="C5306" s="184"/>
      <c r="D5306" s="183" t="s">
        <v>17</v>
      </c>
      <c r="E5306" s="183" t="s">
        <v>18</v>
      </c>
      <c r="F5306" s="185">
        <v>45115</v>
      </c>
      <c r="G5306" s="183" t="s">
        <v>76</v>
      </c>
      <c r="H5306" s="186">
        <v>80000</v>
      </c>
      <c r="I5306" s="183" t="s">
        <v>19</v>
      </c>
      <c r="J5306" s="183">
        <v>800</v>
      </c>
      <c r="K5306" s="184"/>
      <c r="L5306" s="183">
        <v>2023</v>
      </c>
      <c r="M5306" s="184"/>
      <c r="N5306" s="184"/>
      <c r="O5306" s="184"/>
    </row>
    <row r="5307" spans="1:15" s="176" customFormat="1" ht="15" x14ac:dyDescent="0.15">
      <c r="A5307" s="183" t="s">
        <v>15</v>
      </c>
      <c r="B5307" s="183" t="s">
        <v>75</v>
      </c>
      <c r="C5307" s="184"/>
      <c r="D5307" s="183" t="s">
        <v>17</v>
      </c>
      <c r="E5307" s="183" t="s">
        <v>18</v>
      </c>
      <c r="F5307" s="185">
        <v>45116</v>
      </c>
      <c r="G5307" s="183" t="s">
        <v>76</v>
      </c>
      <c r="H5307" s="186">
        <v>40000</v>
      </c>
      <c r="I5307" s="183" t="s">
        <v>19</v>
      </c>
      <c r="J5307" s="183">
        <v>400</v>
      </c>
      <c r="K5307" s="184"/>
      <c r="L5307" s="183">
        <v>2023</v>
      </c>
      <c r="M5307" s="184"/>
      <c r="N5307" s="184"/>
      <c r="O5307" s="184"/>
    </row>
    <row r="5308" spans="1:15" s="176" customFormat="1" ht="15" x14ac:dyDescent="0.15">
      <c r="A5308" s="183" t="s">
        <v>15</v>
      </c>
      <c r="B5308" s="183" t="s">
        <v>75</v>
      </c>
      <c r="C5308" s="184"/>
      <c r="D5308" s="183" t="s">
        <v>17</v>
      </c>
      <c r="E5308" s="183" t="s">
        <v>18</v>
      </c>
      <c r="F5308" s="185">
        <v>45117</v>
      </c>
      <c r="G5308" s="183" t="s">
        <v>76</v>
      </c>
      <c r="H5308" s="186">
        <v>80000</v>
      </c>
      <c r="I5308" s="183" t="s">
        <v>19</v>
      </c>
      <c r="J5308" s="183">
        <v>800</v>
      </c>
      <c r="K5308" s="184"/>
      <c r="L5308" s="183">
        <v>2023</v>
      </c>
      <c r="M5308" s="184"/>
      <c r="N5308" s="184"/>
      <c r="O5308" s="184"/>
    </row>
    <row r="5309" spans="1:15" s="176" customFormat="1" ht="15" x14ac:dyDescent="0.15">
      <c r="A5309" s="183" t="s">
        <v>15</v>
      </c>
      <c r="B5309" s="183" t="s">
        <v>75</v>
      </c>
      <c r="C5309" s="184"/>
      <c r="D5309" s="183" t="s">
        <v>17</v>
      </c>
      <c r="E5309" s="183" t="s">
        <v>18</v>
      </c>
      <c r="F5309" s="185">
        <v>45118</v>
      </c>
      <c r="G5309" s="183" t="s">
        <v>76</v>
      </c>
      <c r="H5309" s="186">
        <v>40000</v>
      </c>
      <c r="I5309" s="183" t="s">
        <v>19</v>
      </c>
      <c r="J5309" s="183">
        <v>400</v>
      </c>
      <c r="K5309" s="184"/>
      <c r="L5309" s="183">
        <v>2023</v>
      </c>
      <c r="M5309" s="184"/>
      <c r="N5309" s="184"/>
      <c r="O5309" s="184"/>
    </row>
    <row r="5310" spans="1:15" s="176" customFormat="1" ht="15" x14ac:dyDescent="0.15">
      <c r="A5310" s="183" t="s">
        <v>15</v>
      </c>
      <c r="B5310" s="183" t="s">
        <v>75</v>
      </c>
      <c r="C5310" s="184"/>
      <c r="D5310" s="183" t="s">
        <v>17</v>
      </c>
      <c r="E5310" s="183" t="s">
        <v>18</v>
      </c>
      <c r="F5310" s="185">
        <v>45119</v>
      </c>
      <c r="G5310" s="183" t="s">
        <v>76</v>
      </c>
      <c r="H5310" s="186">
        <v>80000</v>
      </c>
      <c r="I5310" s="183" t="s">
        <v>19</v>
      </c>
      <c r="J5310" s="183">
        <v>800</v>
      </c>
      <c r="K5310" s="184"/>
      <c r="L5310" s="183">
        <v>2023</v>
      </c>
      <c r="M5310" s="184"/>
      <c r="N5310" s="184"/>
      <c r="O5310" s="184"/>
    </row>
    <row r="5311" spans="1:15" s="176" customFormat="1" ht="15" x14ac:dyDescent="0.15">
      <c r="A5311" s="183" t="s">
        <v>15</v>
      </c>
      <c r="B5311" s="183" t="s">
        <v>75</v>
      </c>
      <c r="C5311" s="184"/>
      <c r="D5311" s="183" t="s">
        <v>17</v>
      </c>
      <c r="E5311" s="183" t="s">
        <v>18</v>
      </c>
      <c r="F5311" s="185">
        <v>45120</v>
      </c>
      <c r="G5311" s="183" t="s">
        <v>76</v>
      </c>
      <c r="H5311" s="186">
        <v>80000</v>
      </c>
      <c r="I5311" s="183" t="s">
        <v>19</v>
      </c>
      <c r="J5311" s="183">
        <v>800</v>
      </c>
      <c r="K5311" s="184"/>
      <c r="L5311" s="183">
        <v>2023</v>
      </c>
      <c r="M5311" s="184"/>
      <c r="N5311" s="184"/>
      <c r="O5311" s="184"/>
    </row>
    <row r="5312" spans="1:15" s="176" customFormat="1" ht="15" x14ac:dyDescent="0.15">
      <c r="A5312" s="183" t="s">
        <v>15</v>
      </c>
      <c r="B5312" s="183" t="s">
        <v>75</v>
      </c>
      <c r="C5312" s="184"/>
      <c r="D5312" s="183" t="s">
        <v>17</v>
      </c>
      <c r="E5312" s="183" t="s">
        <v>18</v>
      </c>
      <c r="F5312" s="185">
        <v>45129</v>
      </c>
      <c r="G5312" s="183" t="s">
        <v>76</v>
      </c>
      <c r="H5312" s="186">
        <v>40000</v>
      </c>
      <c r="I5312" s="183" t="s">
        <v>19</v>
      </c>
      <c r="J5312" s="183">
        <v>400</v>
      </c>
      <c r="K5312" s="184"/>
      <c r="L5312" s="183">
        <v>2023</v>
      </c>
      <c r="M5312" s="184"/>
      <c r="N5312" s="184"/>
      <c r="O5312" s="184"/>
    </row>
    <row r="5313" spans="1:15" s="176" customFormat="1" ht="15" x14ac:dyDescent="0.15">
      <c r="A5313" s="183" t="s">
        <v>20</v>
      </c>
      <c r="B5313" s="183" t="s">
        <v>75</v>
      </c>
      <c r="C5313" s="184"/>
      <c r="D5313" s="183" t="s">
        <v>17</v>
      </c>
      <c r="E5313" s="183" t="s">
        <v>18</v>
      </c>
      <c r="F5313" s="185">
        <v>45083</v>
      </c>
      <c r="G5313" s="183" t="s">
        <v>76</v>
      </c>
      <c r="H5313" s="186">
        <v>40000</v>
      </c>
      <c r="I5313" s="183" t="s">
        <v>19</v>
      </c>
      <c r="J5313" s="183">
        <v>400</v>
      </c>
      <c r="K5313" s="184"/>
      <c r="L5313" s="183">
        <v>2023</v>
      </c>
      <c r="M5313" s="184"/>
      <c r="N5313" s="184"/>
      <c r="O5313" s="184"/>
    </row>
    <row r="5314" spans="1:15" s="176" customFormat="1" ht="15" x14ac:dyDescent="0.15">
      <c r="A5314" s="183" t="s">
        <v>20</v>
      </c>
      <c r="B5314" s="183" t="s">
        <v>75</v>
      </c>
      <c r="C5314" s="184"/>
      <c r="D5314" s="183" t="s">
        <v>17</v>
      </c>
      <c r="E5314" s="183" t="s">
        <v>18</v>
      </c>
      <c r="F5314" s="185">
        <v>45084</v>
      </c>
      <c r="G5314" s="183" t="s">
        <v>76</v>
      </c>
      <c r="H5314" s="186">
        <v>200000</v>
      </c>
      <c r="I5314" s="183" t="s">
        <v>19</v>
      </c>
      <c r="J5314" s="183">
        <v>2000</v>
      </c>
      <c r="K5314" s="184"/>
      <c r="L5314" s="183">
        <v>2023</v>
      </c>
      <c r="M5314" s="184"/>
      <c r="N5314" s="184"/>
      <c r="O5314" s="184"/>
    </row>
    <row r="5315" spans="1:15" s="176" customFormat="1" ht="15" x14ac:dyDescent="0.15">
      <c r="A5315" s="183" t="s">
        <v>20</v>
      </c>
      <c r="B5315" s="183" t="s">
        <v>75</v>
      </c>
      <c r="C5315" s="184"/>
      <c r="D5315" s="183" t="s">
        <v>17</v>
      </c>
      <c r="E5315" s="183" t="s">
        <v>18</v>
      </c>
      <c r="F5315" s="185">
        <v>45085</v>
      </c>
      <c r="G5315" s="183" t="s">
        <v>76</v>
      </c>
      <c r="H5315" s="186">
        <v>160000</v>
      </c>
      <c r="I5315" s="183" t="s">
        <v>19</v>
      </c>
      <c r="J5315" s="183">
        <v>1600</v>
      </c>
      <c r="K5315" s="184"/>
      <c r="L5315" s="183">
        <v>2023</v>
      </c>
      <c r="M5315" s="184"/>
      <c r="N5315" s="184"/>
      <c r="O5315" s="184"/>
    </row>
    <row r="5316" spans="1:15" s="176" customFormat="1" ht="15" x14ac:dyDescent="0.15">
      <c r="A5316" s="183" t="s">
        <v>20</v>
      </c>
      <c r="B5316" s="183" t="s">
        <v>75</v>
      </c>
      <c r="C5316" s="184"/>
      <c r="D5316" s="183" t="s">
        <v>17</v>
      </c>
      <c r="E5316" s="183" t="s">
        <v>18</v>
      </c>
      <c r="F5316" s="185">
        <v>45086</v>
      </c>
      <c r="G5316" s="183" t="s">
        <v>76</v>
      </c>
      <c r="H5316" s="186">
        <v>200000</v>
      </c>
      <c r="I5316" s="183" t="s">
        <v>19</v>
      </c>
      <c r="J5316" s="183">
        <v>2000</v>
      </c>
      <c r="K5316" s="184"/>
      <c r="L5316" s="183">
        <v>2023</v>
      </c>
      <c r="M5316" s="184"/>
      <c r="N5316" s="184"/>
      <c r="O5316" s="184"/>
    </row>
    <row r="5317" spans="1:15" s="176" customFormat="1" ht="15" x14ac:dyDescent="0.15">
      <c r="A5317" s="183" t="s">
        <v>20</v>
      </c>
      <c r="B5317" s="183" t="s">
        <v>75</v>
      </c>
      <c r="C5317" s="184"/>
      <c r="D5317" s="183" t="s">
        <v>17</v>
      </c>
      <c r="E5317" s="183" t="s">
        <v>18</v>
      </c>
      <c r="F5317" s="185">
        <v>45087</v>
      </c>
      <c r="G5317" s="183" t="s">
        <v>76</v>
      </c>
      <c r="H5317" s="186">
        <v>240000</v>
      </c>
      <c r="I5317" s="183" t="s">
        <v>19</v>
      </c>
      <c r="J5317" s="183">
        <v>2400</v>
      </c>
      <c r="K5317" s="184"/>
      <c r="L5317" s="183">
        <v>2023</v>
      </c>
      <c r="M5317" s="184"/>
      <c r="N5317" s="184"/>
      <c r="O5317" s="184"/>
    </row>
    <row r="5318" spans="1:15" s="176" customFormat="1" ht="15" x14ac:dyDescent="0.15">
      <c r="A5318" s="183" t="s">
        <v>20</v>
      </c>
      <c r="B5318" s="183" t="s">
        <v>75</v>
      </c>
      <c r="C5318" s="184"/>
      <c r="D5318" s="183" t="s">
        <v>17</v>
      </c>
      <c r="E5318" s="183" t="s">
        <v>18</v>
      </c>
      <c r="F5318" s="185">
        <v>45088</v>
      </c>
      <c r="G5318" s="183" t="s">
        <v>76</v>
      </c>
      <c r="H5318" s="186">
        <v>120000</v>
      </c>
      <c r="I5318" s="183" t="s">
        <v>19</v>
      </c>
      <c r="J5318" s="183">
        <v>1200</v>
      </c>
      <c r="K5318" s="184"/>
      <c r="L5318" s="183">
        <v>2023</v>
      </c>
      <c r="M5318" s="184"/>
      <c r="N5318" s="184"/>
      <c r="O5318" s="184"/>
    </row>
    <row r="5319" spans="1:15" s="176" customFormat="1" ht="15" x14ac:dyDescent="0.15">
      <c r="A5319" s="183" t="s">
        <v>20</v>
      </c>
      <c r="B5319" s="183" t="s">
        <v>75</v>
      </c>
      <c r="C5319" s="184"/>
      <c r="D5319" s="183" t="s">
        <v>17</v>
      </c>
      <c r="E5319" s="183" t="s">
        <v>18</v>
      </c>
      <c r="F5319" s="185">
        <v>45089</v>
      </c>
      <c r="G5319" s="183" t="s">
        <v>76</v>
      </c>
      <c r="H5319" s="186">
        <v>400000</v>
      </c>
      <c r="I5319" s="183" t="s">
        <v>19</v>
      </c>
      <c r="J5319" s="183">
        <v>4000</v>
      </c>
      <c r="K5319" s="184"/>
      <c r="L5319" s="183">
        <v>2023</v>
      </c>
      <c r="M5319" s="184"/>
      <c r="N5319" s="184"/>
      <c r="O5319" s="184"/>
    </row>
    <row r="5320" spans="1:15" s="176" customFormat="1" ht="15" x14ac:dyDescent="0.15">
      <c r="A5320" s="183" t="s">
        <v>20</v>
      </c>
      <c r="B5320" s="183" t="s">
        <v>75</v>
      </c>
      <c r="C5320" s="184"/>
      <c r="D5320" s="183" t="s">
        <v>17</v>
      </c>
      <c r="E5320" s="183" t="s">
        <v>18</v>
      </c>
      <c r="F5320" s="185">
        <v>45090</v>
      </c>
      <c r="G5320" s="183" t="s">
        <v>76</v>
      </c>
      <c r="H5320" s="186">
        <v>560000</v>
      </c>
      <c r="I5320" s="183" t="s">
        <v>19</v>
      </c>
      <c r="J5320" s="183">
        <v>5600</v>
      </c>
      <c r="K5320" s="184"/>
      <c r="L5320" s="183">
        <v>2023</v>
      </c>
      <c r="M5320" s="184"/>
      <c r="N5320" s="184"/>
      <c r="O5320" s="184"/>
    </row>
    <row r="5321" spans="1:15" s="176" customFormat="1" ht="15" x14ac:dyDescent="0.15">
      <c r="A5321" s="183" t="s">
        <v>20</v>
      </c>
      <c r="B5321" s="183" t="s">
        <v>75</v>
      </c>
      <c r="C5321" s="184"/>
      <c r="D5321" s="183" t="s">
        <v>17</v>
      </c>
      <c r="E5321" s="183" t="s">
        <v>18</v>
      </c>
      <c r="F5321" s="185">
        <v>45091</v>
      </c>
      <c r="G5321" s="183" t="s">
        <v>76</v>
      </c>
      <c r="H5321" s="186">
        <v>480000</v>
      </c>
      <c r="I5321" s="183" t="s">
        <v>19</v>
      </c>
      <c r="J5321" s="183">
        <v>4800</v>
      </c>
      <c r="K5321" s="184"/>
      <c r="L5321" s="183">
        <v>2023</v>
      </c>
      <c r="M5321" s="184"/>
      <c r="N5321" s="184"/>
      <c r="O5321" s="184"/>
    </row>
    <row r="5322" spans="1:15" s="176" customFormat="1" ht="15" x14ac:dyDescent="0.15">
      <c r="A5322" s="183" t="s">
        <v>20</v>
      </c>
      <c r="B5322" s="183" t="s">
        <v>75</v>
      </c>
      <c r="C5322" s="184"/>
      <c r="D5322" s="183" t="s">
        <v>17</v>
      </c>
      <c r="E5322" s="183" t="s">
        <v>18</v>
      </c>
      <c r="F5322" s="185">
        <v>45092</v>
      </c>
      <c r="G5322" s="183" t="s">
        <v>76</v>
      </c>
      <c r="H5322" s="186">
        <v>560000</v>
      </c>
      <c r="I5322" s="183" t="s">
        <v>19</v>
      </c>
      <c r="J5322" s="183">
        <v>5600</v>
      </c>
      <c r="K5322" s="184"/>
      <c r="L5322" s="183">
        <v>2023</v>
      </c>
      <c r="M5322" s="184"/>
      <c r="N5322" s="184"/>
      <c r="O5322" s="184"/>
    </row>
    <row r="5323" spans="1:15" s="176" customFormat="1" ht="15" x14ac:dyDescent="0.15">
      <c r="A5323" s="183" t="s">
        <v>20</v>
      </c>
      <c r="B5323" s="183" t="s">
        <v>75</v>
      </c>
      <c r="C5323" s="184"/>
      <c r="D5323" s="183" t="s">
        <v>17</v>
      </c>
      <c r="E5323" s="183" t="s">
        <v>18</v>
      </c>
      <c r="F5323" s="185">
        <v>45092</v>
      </c>
      <c r="G5323" s="183" t="s">
        <v>76</v>
      </c>
      <c r="H5323" s="186">
        <v>80000</v>
      </c>
      <c r="I5323" s="183" t="s">
        <v>19</v>
      </c>
      <c r="J5323" s="183">
        <v>800</v>
      </c>
      <c r="K5323" s="184"/>
      <c r="L5323" s="183">
        <v>2023</v>
      </c>
      <c r="M5323" s="184"/>
      <c r="N5323" s="184"/>
      <c r="O5323" s="183" t="s">
        <v>627</v>
      </c>
    </row>
    <row r="5324" spans="1:15" s="176" customFormat="1" ht="15" x14ac:dyDescent="0.15">
      <c r="A5324" s="183" t="s">
        <v>20</v>
      </c>
      <c r="B5324" s="183" t="s">
        <v>75</v>
      </c>
      <c r="C5324" s="184"/>
      <c r="D5324" s="183" t="s">
        <v>17</v>
      </c>
      <c r="E5324" s="183" t="s">
        <v>18</v>
      </c>
      <c r="F5324" s="185">
        <v>45093</v>
      </c>
      <c r="G5324" s="183" t="s">
        <v>76</v>
      </c>
      <c r="H5324" s="186">
        <v>720000</v>
      </c>
      <c r="I5324" s="183" t="s">
        <v>19</v>
      </c>
      <c r="J5324" s="183">
        <v>7200</v>
      </c>
      <c r="K5324" s="184"/>
      <c r="L5324" s="183">
        <v>2023</v>
      </c>
      <c r="M5324" s="184"/>
      <c r="N5324" s="184"/>
      <c r="O5324" s="184"/>
    </row>
    <row r="5325" spans="1:15" s="176" customFormat="1" ht="15" x14ac:dyDescent="0.15">
      <c r="A5325" s="183" t="s">
        <v>20</v>
      </c>
      <c r="B5325" s="183" t="s">
        <v>75</v>
      </c>
      <c r="C5325" s="184"/>
      <c r="D5325" s="183" t="s">
        <v>17</v>
      </c>
      <c r="E5325" s="183" t="s">
        <v>18</v>
      </c>
      <c r="F5325" s="185">
        <v>45094</v>
      </c>
      <c r="G5325" s="183" t="s">
        <v>76</v>
      </c>
      <c r="H5325" s="186">
        <v>660000</v>
      </c>
      <c r="I5325" s="183" t="s">
        <v>19</v>
      </c>
      <c r="J5325" s="183">
        <v>6600</v>
      </c>
      <c r="K5325" s="184"/>
      <c r="L5325" s="183">
        <v>2023</v>
      </c>
      <c r="M5325" s="184"/>
      <c r="N5325" s="184"/>
      <c r="O5325" s="184"/>
    </row>
    <row r="5326" spans="1:15" s="176" customFormat="1" ht="15" x14ac:dyDescent="0.15">
      <c r="A5326" s="183" t="s">
        <v>20</v>
      </c>
      <c r="B5326" s="183" t="s">
        <v>75</v>
      </c>
      <c r="C5326" s="184"/>
      <c r="D5326" s="183" t="s">
        <v>17</v>
      </c>
      <c r="E5326" s="183" t="s">
        <v>18</v>
      </c>
      <c r="F5326" s="185">
        <v>45094</v>
      </c>
      <c r="G5326" s="183" t="s">
        <v>76</v>
      </c>
      <c r="H5326" s="186">
        <v>200000</v>
      </c>
      <c r="I5326" s="183" t="s">
        <v>19</v>
      </c>
      <c r="J5326" s="183">
        <v>2000</v>
      </c>
      <c r="K5326" s="184"/>
      <c r="L5326" s="183">
        <v>2023</v>
      </c>
      <c r="M5326" s="184"/>
      <c r="N5326" s="184"/>
      <c r="O5326" s="183" t="s">
        <v>629</v>
      </c>
    </row>
    <row r="5327" spans="1:15" s="176" customFormat="1" ht="15" x14ac:dyDescent="0.15">
      <c r="A5327" s="183" t="s">
        <v>20</v>
      </c>
      <c r="B5327" s="183" t="s">
        <v>75</v>
      </c>
      <c r="C5327" s="184"/>
      <c r="D5327" s="183" t="s">
        <v>17</v>
      </c>
      <c r="E5327" s="183" t="s">
        <v>18</v>
      </c>
      <c r="F5327" s="185">
        <v>45095</v>
      </c>
      <c r="G5327" s="183" t="s">
        <v>76</v>
      </c>
      <c r="H5327" s="186">
        <v>720000</v>
      </c>
      <c r="I5327" s="183" t="s">
        <v>19</v>
      </c>
      <c r="J5327" s="183">
        <v>7200</v>
      </c>
      <c r="K5327" s="184"/>
      <c r="L5327" s="183">
        <v>2023</v>
      </c>
      <c r="M5327" s="184"/>
      <c r="N5327" s="184"/>
      <c r="O5327" s="184"/>
    </row>
    <row r="5328" spans="1:15" s="176" customFormat="1" ht="15" x14ac:dyDescent="0.15">
      <c r="A5328" s="183" t="s">
        <v>20</v>
      </c>
      <c r="B5328" s="183" t="s">
        <v>75</v>
      </c>
      <c r="C5328" s="184"/>
      <c r="D5328" s="183" t="s">
        <v>17</v>
      </c>
      <c r="E5328" s="183" t="s">
        <v>18</v>
      </c>
      <c r="F5328" s="185">
        <v>45095</v>
      </c>
      <c r="G5328" s="183" t="s">
        <v>76</v>
      </c>
      <c r="H5328" s="186">
        <v>160000</v>
      </c>
      <c r="I5328" s="183" t="s">
        <v>19</v>
      </c>
      <c r="J5328" s="183">
        <v>1600</v>
      </c>
      <c r="K5328" s="184"/>
      <c r="L5328" s="183">
        <v>2023</v>
      </c>
      <c r="M5328" s="184"/>
      <c r="N5328" s="184"/>
      <c r="O5328" s="183" t="s">
        <v>630</v>
      </c>
    </row>
    <row r="5329" spans="1:15" s="176" customFormat="1" ht="15" x14ac:dyDescent="0.15">
      <c r="A5329" s="183" t="s">
        <v>20</v>
      </c>
      <c r="B5329" s="183" t="s">
        <v>75</v>
      </c>
      <c r="C5329" s="184"/>
      <c r="D5329" s="183" t="s">
        <v>17</v>
      </c>
      <c r="E5329" s="183" t="s">
        <v>18</v>
      </c>
      <c r="F5329" s="185">
        <v>45096</v>
      </c>
      <c r="G5329" s="183" t="s">
        <v>76</v>
      </c>
      <c r="H5329" s="186">
        <v>800000</v>
      </c>
      <c r="I5329" s="183" t="s">
        <v>19</v>
      </c>
      <c r="J5329" s="183">
        <v>8000</v>
      </c>
      <c r="K5329" s="184"/>
      <c r="L5329" s="183">
        <v>2023</v>
      </c>
      <c r="M5329" s="184"/>
      <c r="N5329" s="184"/>
      <c r="O5329" s="184"/>
    </row>
    <row r="5330" spans="1:15" s="176" customFormat="1" ht="15" x14ac:dyDescent="0.15">
      <c r="A5330" s="183" t="s">
        <v>20</v>
      </c>
      <c r="B5330" s="183" t="s">
        <v>75</v>
      </c>
      <c r="C5330" s="184"/>
      <c r="D5330" s="183" t="s">
        <v>17</v>
      </c>
      <c r="E5330" s="183" t="s">
        <v>18</v>
      </c>
      <c r="F5330" s="185">
        <v>45096</v>
      </c>
      <c r="G5330" s="183" t="s">
        <v>76</v>
      </c>
      <c r="H5330" s="186">
        <v>280000</v>
      </c>
      <c r="I5330" s="183" t="s">
        <v>19</v>
      </c>
      <c r="J5330" s="183">
        <v>2800</v>
      </c>
      <c r="K5330" s="184"/>
      <c r="L5330" s="183">
        <v>2023</v>
      </c>
      <c r="M5330" s="184"/>
      <c r="N5330" s="184"/>
      <c r="O5330" s="183" t="s">
        <v>631</v>
      </c>
    </row>
    <row r="5331" spans="1:15" s="176" customFormat="1" ht="15" x14ac:dyDescent="0.15">
      <c r="A5331" s="183" t="s">
        <v>20</v>
      </c>
      <c r="B5331" s="183" t="s">
        <v>75</v>
      </c>
      <c r="C5331" s="184"/>
      <c r="D5331" s="183" t="s">
        <v>17</v>
      </c>
      <c r="E5331" s="183" t="s">
        <v>18</v>
      </c>
      <c r="F5331" s="185">
        <v>45097</v>
      </c>
      <c r="G5331" s="183" t="s">
        <v>76</v>
      </c>
      <c r="H5331" s="186">
        <v>640000</v>
      </c>
      <c r="I5331" s="183" t="s">
        <v>19</v>
      </c>
      <c r="J5331" s="183">
        <v>6400</v>
      </c>
      <c r="K5331" s="184"/>
      <c r="L5331" s="183">
        <v>2023</v>
      </c>
      <c r="M5331" s="184"/>
      <c r="N5331" s="184"/>
      <c r="O5331" s="184"/>
    </row>
    <row r="5332" spans="1:15" s="176" customFormat="1" ht="15" x14ac:dyDescent="0.15">
      <c r="A5332" s="183" t="s">
        <v>20</v>
      </c>
      <c r="B5332" s="183" t="s">
        <v>75</v>
      </c>
      <c r="C5332" s="184"/>
      <c r="D5332" s="183" t="s">
        <v>17</v>
      </c>
      <c r="E5332" s="183" t="s">
        <v>18</v>
      </c>
      <c r="F5332" s="185">
        <v>45097</v>
      </c>
      <c r="G5332" s="183" t="s">
        <v>76</v>
      </c>
      <c r="H5332" s="186">
        <v>360000</v>
      </c>
      <c r="I5332" s="183" t="s">
        <v>19</v>
      </c>
      <c r="J5332" s="183">
        <v>3600</v>
      </c>
      <c r="K5332" s="184"/>
      <c r="L5332" s="183">
        <v>2023</v>
      </c>
      <c r="M5332" s="184"/>
      <c r="N5332" s="184"/>
      <c r="O5332" s="183" t="s">
        <v>632</v>
      </c>
    </row>
    <row r="5333" spans="1:15" s="176" customFormat="1" ht="15" x14ac:dyDescent="0.15">
      <c r="A5333" s="183" t="s">
        <v>20</v>
      </c>
      <c r="B5333" s="183" t="s">
        <v>75</v>
      </c>
      <c r="C5333" s="184"/>
      <c r="D5333" s="183" t="s">
        <v>17</v>
      </c>
      <c r="E5333" s="183" t="s">
        <v>18</v>
      </c>
      <c r="F5333" s="185">
        <v>45098</v>
      </c>
      <c r="G5333" s="183" t="s">
        <v>76</v>
      </c>
      <c r="H5333" s="186">
        <v>880000</v>
      </c>
      <c r="I5333" s="183" t="s">
        <v>19</v>
      </c>
      <c r="J5333" s="183">
        <v>8800</v>
      </c>
      <c r="K5333" s="184"/>
      <c r="L5333" s="183">
        <v>2023</v>
      </c>
      <c r="M5333" s="184"/>
      <c r="N5333" s="184"/>
      <c r="O5333" s="184"/>
    </row>
    <row r="5334" spans="1:15" s="176" customFormat="1" ht="15" x14ac:dyDescent="0.15">
      <c r="A5334" s="183" t="s">
        <v>20</v>
      </c>
      <c r="B5334" s="183" t="s">
        <v>75</v>
      </c>
      <c r="C5334" s="184"/>
      <c r="D5334" s="183" t="s">
        <v>17</v>
      </c>
      <c r="E5334" s="183" t="s">
        <v>18</v>
      </c>
      <c r="F5334" s="185">
        <v>45099</v>
      </c>
      <c r="G5334" s="183" t="s">
        <v>76</v>
      </c>
      <c r="H5334" s="186">
        <v>1840000</v>
      </c>
      <c r="I5334" s="183" t="s">
        <v>19</v>
      </c>
      <c r="J5334" s="183">
        <v>18400</v>
      </c>
      <c r="K5334" s="184"/>
      <c r="L5334" s="183">
        <v>2023</v>
      </c>
      <c r="M5334" s="184"/>
      <c r="N5334" s="184"/>
      <c r="O5334" s="184"/>
    </row>
    <row r="5335" spans="1:15" s="176" customFormat="1" ht="15" x14ac:dyDescent="0.15">
      <c r="A5335" s="183" t="s">
        <v>20</v>
      </c>
      <c r="B5335" s="183" t="s">
        <v>75</v>
      </c>
      <c r="C5335" s="184"/>
      <c r="D5335" s="183" t="s">
        <v>17</v>
      </c>
      <c r="E5335" s="183" t="s">
        <v>18</v>
      </c>
      <c r="F5335" s="185">
        <v>45100</v>
      </c>
      <c r="G5335" s="183" t="s">
        <v>76</v>
      </c>
      <c r="H5335" s="186">
        <v>2240000</v>
      </c>
      <c r="I5335" s="183" t="s">
        <v>19</v>
      </c>
      <c r="J5335" s="183">
        <v>22400</v>
      </c>
      <c r="K5335" s="184"/>
      <c r="L5335" s="183">
        <v>2023</v>
      </c>
      <c r="M5335" s="184"/>
      <c r="N5335" s="184"/>
      <c r="O5335" s="184"/>
    </row>
    <row r="5336" spans="1:15" s="176" customFormat="1" ht="15" x14ac:dyDescent="0.15">
      <c r="A5336" s="183" t="s">
        <v>20</v>
      </c>
      <c r="B5336" s="183" t="s">
        <v>75</v>
      </c>
      <c r="C5336" s="184"/>
      <c r="D5336" s="183" t="s">
        <v>17</v>
      </c>
      <c r="E5336" s="183" t="s">
        <v>18</v>
      </c>
      <c r="F5336" s="185">
        <v>45101</v>
      </c>
      <c r="G5336" s="183" t="s">
        <v>76</v>
      </c>
      <c r="H5336" s="186">
        <v>2440000</v>
      </c>
      <c r="I5336" s="183" t="s">
        <v>19</v>
      </c>
      <c r="J5336" s="183">
        <v>24400</v>
      </c>
      <c r="K5336" s="184"/>
      <c r="L5336" s="183">
        <v>2023</v>
      </c>
      <c r="M5336" s="184"/>
      <c r="N5336" s="184"/>
      <c r="O5336" s="184"/>
    </row>
    <row r="5337" spans="1:15" s="176" customFormat="1" ht="15" x14ac:dyDescent="0.15">
      <c r="A5337" s="183" t="s">
        <v>20</v>
      </c>
      <c r="B5337" s="183" t="s">
        <v>75</v>
      </c>
      <c r="C5337" s="184"/>
      <c r="D5337" s="183" t="s">
        <v>17</v>
      </c>
      <c r="E5337" s="183" t="s">
        <v>18</v>
      </c>
      <c r="F5337" s="185">
        <v>45102</v>
      </c>
      <c r="G5337" s="183" t="s">
        <v>76</v>
      </c>
      <c r="H5337" s="186">
        <v>1800000</v>
      </c>
      <c r="I5337" s="183" t="s">
        <v>19</v>
      </c>
      <c r="J5337" s="183">
        <v>18000</v>
      </c>
      <c r="K5337" s="184"/>
      <c r="L5337" s="183">
        <v>2023</v>
      </c>
      <c r="M5337" s="184"/>
      <c r="N5337" s="184"/>
      <c r="O5337" s="184"/>
    </row>
    <row r="5338" spans="1:15" s="176" customFormat="1" ht="15" x14ac:dyDescent="0.15">
      <c r="A5338" s="183" t="s">
        <v>20</v>
      </c>
      <c r="B5338" s="183" t="s">
        <v>75</v>
      </c>
      <c r="C5338" s="184"/>
      <c r="D5338" s="183" t="s">
        <v>17</v>
      </c>
      <c r="E5338" s="183" t="s">
        <v>18</v>
      </c>
      <c r="F5338" s="185">
        <v>45103</v>
      </c>
      <c r="G5338" s="183" t="s">
        <v>76</v>
      </c>
      <c r="H5338" s="186">
        <v>2600000</v>
      </c>
      <c r="I5338" s="183" t="s">
        <v>19</v>
      </c>
      <c r="J5338" s="183">
        <v>26000</v>
      </c>
      <c r="K5338" s="184"/>
      <c r="L5338" s="183">
        <v>2023</v>
      </c>
      <c r="M5338" s="184"/>
      <c r="N5338" s="184"/>
      <c r="O5338" s="184"/>
    </row>
    <row r="5339" spans="1:15" s="176" customFormat="1" ht="15" x14ac:dyDescent="0.15">
      <c r="A5339" s="183" t="s">
        <v>20</v>
      </c>
      <c r="B5339" s="183" t="s">
        <v>75</v>
      </c>
      <c r="C5339" s="184"/>
      <c r="D5339" s="183" t="s">
        <v>17</v>
      </c>
      <c r="E5339" s="183" t="s">
        <v>18</v>
      </c>
      <c r="F5339" s="185">
        <v>45104</v>
      </c>
      <c r="G5339" s="183" t="s">
        <v>76</v>
      </c>
      <c r="H5339" s="186">
        <v>2800000</v>
      </c>
      <c r="I5339" s="183" t="s">
        <v>19</v>
      </c>
      <c r="J5339" s="183">
        <v>28000</v>
      </c>
      <c r="K5339" s="184"/>
      <c r="L5339" s="183">
        <v>2023</v>
      </c>
      <c r="M5339" s="184"/>
      <c r="N5339" s="184"/>
      <c r="O5339" s="184"/>
    </row>
    <row r="5340" spans="1:15" s="176" customFormat="1" ht="15" x14ac:dyDescent="0.15">
      <c r="A5340" s="183" t="s">
        <v>20</v>
      </c>
      <c r="B5340" s="183" t="s">
        <v>75</v>
      </c>
      <c r="C5340" s="184"/>
      <c r="D5340" s="183" t="s">
        <v>17</v>
      </c>
      <c r="E5340" s="183" t="s">
        <v>18</v>
      </c>
      <c r="F5340" s="185">
        <v>45105</v>
      </c>
      <c r="G5340" s="183" t="s">
        <v>76</v>
      </c>
      <c r="H5340" s="186">
        <v>3400000</v>
      </c>
      <c r="I5340" s="183" t="s">
        <v>19</v>
      </c>
      <c r="J5340" s="183">
        <v>34000</v>
      </c>
      <c r="K5340" s="184"/>
      <c r="L5340" s="183">
        <v>2023</v>
      </c>
      <c r="M5340" s="184"/>
      <c r="N5340" s="184"/>
      <c r="O5340" s="184"/>
    </row>
    <row r="5341" spans="1:15" s="176" customFormat="1" ht="15" x14ac:dyDescent="0.15">
      <c r="A5341" s="183" t="s">
        <v>20</v>
      </c>
      <c r="B5341" s="183" t="s">
        <v>75</v>
      </c>
      <c r="C5341" s="184"/>
      <c r="D5341" s="183" t="s">
        <v>17</v>
      </c>
      <c r="E5341" s="183" t="s">
        <v>18</v>
      </c>
      <c r="F5341" s="185">
        <v>45106</v>
      </c>
      <c r="G5341" s="183" t="s">
        <v>76</v>
      </c>
      <c r="H5341" s="186">
        <v>2300000</v>
      </c>
      <c r="I5341" s="183" t="s">
        <v>19</v>
      </c>
      <c r="J5341" s="183">
        <v>23000</v>
      </c>
      <c r="K5341" s="184"/>
      <c r="L5341" s="183">
        <v>2023</v>
      </c>
      <c r="M5341" s="184"/>
      <c r="N5341" s="184"/>
      <c r="O5341" s="184"/>
    </row>
    <row r="5342" spans="1:15" s="176" customFormat="1" ht="15" x14ac:dyDescent="0.15">
      <c r="A5342" s="183" t="s">
        <v>20</v>
      </c>
      <c r="B5342" s="183" t="s">
        <v>75</v>
      </c>
      <c r="C5342" s="184"/>
      <c r="D5342" s="183" t="s">
        <v>17</v>
      </c>
      <c r="E5342" s="183" t="s">
        <v>18</v>
      </c>
      <c r="F5342" s="185">
        <v>45107</v>
      </c>
      <c r="G5342" s="183" t="s">
        <v>76</v>
      </c>
      <c r="H5342" s="186">
        <v>2360000</v>
      </c>
      <c r="I5342" s="183" t="s">
        <v>19</v>
      </c>
      <c r="J5342" s="183">
        <v>23600</v>
      </c>
      <c r="K5342" s="184"/>
      <c r="L5342" s="183">
        <v>2023</v>
      </c>
      <c r="M5342" s="184"/>
      <c r="N5342" s="184"/>
      <c r="O5342" s="184"/>
    </row>
    <row r="5343" spans="1:15" s="176" customFormat="1" ht="15" x14ac:dyDescent="0.15">
      <c r="A5343" s="183" t="s">
        <v>20</v>
      </c>
      <c r="B5343" s="183" t="s">
        <v>75</v>
      </c>
      <c r="C5343" s="184"/>
      <c r="D5343" s="183" t="s">
        <v>17</v>
      </c>
      <c r="E5343" s="183" t="s">
        <v>18</v>
      </c>
      <c r="F5343" s="185">
        <v>45108</v>
      </c>
      <c r="G5343" s="183" t="s">
        <v>76</v>
      </c>
      <c r="H5343" s="186">
        <v>2280000</v>
      </c>
      <c r="I5343" s="183" t="s">
        <v>19</v>
      </c>
      <c r="J5343" s="183">
        <v>22800</v>
      </c>
      <c r="K5343" s="184"/>
      <c r="L5343" s="183">
        <v>2023</v>
      </c>
      <c r="M5343" s="184"/>
      <c r="N5343" s="184"/>
      <c r="O5343" s="184"/>
    </row>
    <row r="5344" spans="1:15" s="176" customFormat="1" ht="15" x14ac:dyDescent="0.15">
      <c r="A5344" s="183" t="s">
        <v>20</v>
      </c>
      <c r="B5344" s="183" t="s">
        <v>75</v>
      </c>
      <c r="C5344" s="184"/>
      <c r="D5344" s="183" t="s">
        <v>17</v>
      </c>
      <c r="E5344" s="183" t="s">
        <v>18</v>
      </c>
      <c r="F5344" s="185">
        <v>45109</v>
      </c>
      <c r="G5344" s="183" t="s">
        <v>76</v>
      </c>
      <c r="H5344" s="186">
        <v>2240000</v>
      </c>
      <c r="I5344" s="183" t="s">
        <v>19</v>
      </c>
      <c r="J5344" s="183">
        <v>22400</v>
      </c>
      <c r="K5344" s="184"/>
      <c r="L5344" s="183">
        <v>2023</v>
      </c>
      <c r="M5344" s="184"/>
      <c r="N5344" s="184"/>
      <c r="O5344" s="184"/>
    </row>
    <row r="5345" spans="1:15" s="176" customFormat="1" ht="15" x14ac:dyDescent="0.15">
      <c r="A5345" s="183" t="s">
        <v>20</v>
      </c>
      <c r="B5345" s="183" t="s">
        <v>75</v>
      </c>
      <c r="C5345" s="184"/>
      <c r="D5345" s="183" t="s">
        <v>17</v>
      </c>
      <c r="E5345" s="183" t="s">
        <v>18</v>
      </c>
      <c r="F5345" s="185">
        <v>45110</v>
      </c>
      <c r="G5345" s="183" t="s">
        <v>76</v>
      </c>
      <c r="H5345" s="186">
        <v>2120000</v>
      </c>
      <c r="I5345" s="183" t="s">
        <v>19</v>
      </c>
      <c r="J5345" s="183">
        <v>21200</v>
      </c>
      <c r="K5345" s="184"/>
      <c r="L5345" s="183">
        <v>2023</v>
      </c>
      <c r="M5345" s="184"/>
      <c r="N5345" s="184"/>
      <c r="O5345" s="184"/>
    </row>
    <row r="5346" spans="1:15" s="176" customFormat="1" ht="15" x14ac:dyDescent="0.15">
      <c r="A5346" s="183" t="s">
        <v>20</v>
      </c>
      <c r="B5346" s="183" t="s">
        <v>75</v>
      </c>
      <c r="C5346" s="184"/>
      <c r="D5346" s="183" t="s">
        <v>17</v>
      </c>
      <c r="E5346" s="183" t="s">
        <v>18</v>
      </c>
      <c r="F5346" s="185">
        <v>45111</v>
      </c>
      <c r="G5346" s="183" t="s">
        <v>76</v>
      </c>
      <c r="H5346" s="186">
        <v>960000</v>
      </c>
      <c r="I5346" s="183" t="s">
        <v>19</v>
      </c>
      <c r="J5346" s="183">
        <v>9600</v>
      </c>
      <c r="K5346" s="184"/>
      <c r="L5346" s="183">
        <v>2023</v>
      </c>
      <c r="M5346" s="184"/>
      <c r="N5346" s="184"/>
      <c r="O5346" s="184"/>
    </row>
    <row r="5347" spans="1:15" s="176" customFormat="1" ht="15" x14ac:dyDescent="0.15">
      <c r="A5347" s="183" t="s">
        <v>20</v>
      </c>
      <c r="B5347" s="183" t="s">
        <v>75</v>
      </c>
      <c r="C5347" s="184"/>
      <c r="D5347" s="183" t="s">
        <v>17</v>
      </c>
      <c r="E5347" s="183" t="s">
        <v>18</v>
      </c>
      <c r="F5347" s="185">
        <v>45112</v>
      </c>
      <c r="G5347" s="183" t="s">
        <v>76</v>
      </c>
      <c r="H5347" s="186">
        <v>2720000</v>
      </c>
      <c r="I5347" s="183" t="s">
        <v>19</v>
      </c>
      <c r="J5347" s="183">
        <v>27200</v>
      </c>
      <c r="K5347" s="184"/>
      <c r="L5347" s="183">
        <v>2023</v>
      </c>
      <c r="M5347" s="184"/>
      <c r="N5347" s="184"/>
      <c r="O5347" s="184"/>
    </row>
    <row r="5348" spans="1:15" s="176" customFormat="1" ht="15" x14ac:dyDescent="0.15">
      <c r="A5348" s="183" t="s">
        <v>20</v>
      </c>
      <c r="B5348" s="183" t="s">
        <v>75</v>
      </c>
      <c r="C5348" s="184"/>
      <c r="D5348" s="183" t="s">
        <v>17</v>
      </c>
      <c r="E5348" s="183" t="s">
        <v>18</v>
      </c>
      <c r="F5348" s="185">
        <v>45113</v>
      </c>
      <c r="G5348" s="183" t="s">
        <v>76</v>
      </c>
      <c r="H5348" s="186">
        <v>2400000</v>
      </c>
      <c r="I5348" s="183" t="s">
        <v>19</v>
      </c>
      <c r="J5348" s="183">
        <v>24000</v>
      </c>
      <c r="K5348" s="184"/>
      <c r="L5348" s="183">
        <v>2023</v>
      </c>
      <c r="M5348" s="184"/>
      <c r="N5348" s="184"/>
      <c r="O5348" s="184"/>
    </row>
    <row r="5349" spans="1:15" s="176" customFormat="1" ht="15" x14ac:dyDescent="0.15">
      <c r="A5349" s="183" t="s">
        <v>20</v>
      </c>
      <c r="B5349" s="183" t="s">
        <v>75</v>
      </c>
      <c r="C5349" s="184"/>
      <c r="D5349" s="183" t="s">
        <v>17</v>
      </c>
      <c r="E5349" s="183" t="s">
        <v>18</v>
      </c>
      <c r="F5349" s="185">
        <v>45114</v>
      </c>
      <c r="G5349" s="183" t="s">
        <v>76</v>
      </c>
      <c r="H5349" s="186">
        <v>2280000</v>
      </c>
      <c r="I5349" s="183" t="s">
        <v>19</v>
      </c>
      <c r="J5349" s="183">
        <v>22800</v>
      </c>
      <c r="K5349" s="184"/>
      <c r="L5349" s="183">
        <v>2023</v>
      </c>
      <c r="M5349" s="184"/>
      <c r="N5349" s="184"/>
      <c r="O5349" s="184"/>
    </row>
    <row r="5350" spans="1:15" s="176" customFormat="1" ht="15" x14ac:dyDescent="0.15">
      <c r="A5350" s="183" t="s">
        <v>20</v>
      </c>
      <c r="B5350" s="183" t="s">
        <v>75</v>
      </c>
      <c r="C5350" s="184"/>
      <c r="D5350" s="183" t="s">
        <v>17</v>
      </c>
      <c r="E5350" s="183" t="s">
        <v>18</v>
      </c>
      <c r="F5350" s="185">
        <v>45115</v>
      </c>
      <c r="G5350" s="183" t="s">
        <v>76</v>
      </c>
      <c r="H5350" s="186">
        <v>2220000</v>
      </c>
      <c r="I5350" s="183" t="s">
        <v>19</v>
      </c>
      <c r="J5350" s="183">
        <v>22200</v>
      </c>
      <c r="K5350" s="184"/>
      <c r="L5350" s="183">
        <v>2023</v>
      </c>
      <c r="M5350" s="184"/>
      <c r="N5350" s="184"/>
      <c r="O5350" s="184"/>
    </row>
    <row r="5351" spans="1:15" s="176" customFormat="1" ht="15" x14ac:dyDescent="0.15">
      <c r="A5351" s="183" t="s">
        <v>20</v>
      </c>
      <c r="B5351" s="183" t="s">
        <v>75</v>
      </c>
      <c r="C5351" s="184"/>
      <c r="D5351" s="183" t="s">
        <v>17</v>
      </c>
      <c r="E5351" s="183" t="s">
        <v>18</v>
      </c>
      <c r="F5351" s="185">
        <v>45116</v>
      </c>
      <c r="G5351" s="183" t="s">
        <v>76</v>
      </c>
      <c r="H5351" s="186">
        <v>1840000</v>
      </c>
      <c r="I5351" s="183" t="s">
        <v>19</v>
      </c>
      <c r="J5351" s="183">
        <v>18400</v>
      </c>
      <c r="K5351" s="184"/>
      <c r="L5351" s="183">
        <v>2023</v>
      </c>
      <c r="M5351" s="184"/>
      <c r="N5351" s="184"/>
      <c r="O5351" s="184"/>
    </row>
    <row r="5352" spans="1:15" s="176" customFormat="1" ht="15" x14ac:dyDescent="0.15">
      <c r="A5352" s="183" t="s">
        <v>20</v>
      </c>
      <c r="B5352" s="183" t="s">
        <v>75</v>
      </c>
      <c r="C5352" s="184"/>
      <c r="D5352" s="183" t="s">
        <v>17</v>
      </c>
      <c r="E5352" s="183" t="s">
        <v>18</v>
      </c>
      <c r="F5352" s="185">
        <v>45117</v>
      </c>
      <c r="G5352" s="183" t="s">
        <v>76</v>
      </c>
      <c r="H5352" s="186">
        <v>2320000</v>
      </c>
      <c r="I5352" s="183" t="s">
        <v>19</v>
      </c>
      <c r="J5352" s="183">
        <v>23200</v>
      </c>
      <c r="K5352" s="184"/>
      <c r="L5352" s="183">
        <v>2023</v>
      </c>
      <c r="M5352" s="184"/>
      <c r="N5352" s="184"/>
      <c r="O5352" s="184"/>
    </row>
    <row r="5353" spans="1:15" s="176" customFormat="1" ht="15" x14ac:dyDescent="0.15">
      <c r="A5353" s="183" t="s">
        <v>20</v>
      </c>
      <c r="B5353" s="183" t="s">
        <v>75</v>
      </c>
      <c r="C5353" s="184"/>
      <c r="D5353" s="183" t="s">
        <v>17</v>
      </c>
      <c r="E5353" s="183" t="s">
        <v>18</v>
      </c>
      <c r="F5353" s="185">
        <v>45118</v>
      </c>
      <c r="G5353" s="183" t="s">
        <v>76</v>
      </c>
      <c r="H5353" s="186">
        <v>2920000</v>
      </c>
      <c r="I5353" s="183" t="s">
        <v>19</v>
      </c>
      <c r="J5353" s="183">
        <v>29200</v>
      </c>
      <c r="K5353" s="184"/>
      <c r="L5353" s="183">
        <v>2023</v>
      </c>
      <c r="M5353" s="184"/>
      <c r="N5353" s="184"/>
      <c r="O5353" s="184"/>
    </row>
    <row r="5354" spans="1:15" s="176" customFormat="1" ht="15" x14ac:dyDescent="0.15">
      <c r="A5354" s="183" t="s">
        <v>20</v>
      </c>
      <c r="B5354" s="183" t="s">
        <v>75</v>
      </c>
      <c r="C5354" s="184"/>
      <c r="D5354" s="183" t="s">
        <v>17</v>
      </c>
      <c r="E5354" s="183" t="s">
        <v>18</v>
      </c>
      <c r="F5354" s="185">
        <v>45119</v>
      </c>
      <c r="G5354" s="183" t="s">
        <v>76</v>
      </c>
      <c r="H5354" s="186">
        <v>2760000</v>
      </c>
      <c r="I5354" s="183" t="s">
        <v>19</v>
      </c>
      <c r="J5354" s="183">
        <v>27600</v>
      </c>
      <c r="K5354" s="184"/>
      <c r="L5354" s="183">
        <v>2023</v>
      </c>
      <c r="M5354" s="184"/>
      <c r="N5354" s="184"/>
      <c r="O5354" s="184"/>
    </row>
    <row r="5355" spans="1:15" s="176" customFormat="1" ht="15" x14ac:dyDescent="0.15">
      <c r="A5355" s="183" t="s">
        <v>20</v>
      </c>
      <c r="B5355" s="183" t="s">
        <v>75</v>
      </c>
      <c r="C5355" s="184"/>
      <c r="D5355" s="183" t="s">
        <v>17</v>
      </c>
      <c r="E5355" s="183" t="s">
        <v>18</v>
      </c>
      <c r="F5355" s="185">
        <v>45120</v>
      </c>
      <c r="G5355" s="183" t="s">
        <v>76</v>
      </c>
      <c r="H5355" s="186">
        <v>2680000</v>
      </c>
      <c r="I5355" s="183" t="s">
        <v>19</v>
      </c>
      <c r="J5355" s="183">
        <v>26800</v>
      </c>
      <c r="K5355" s="184"/>
      <c r="L5355" s="183">
        <v>2023</v>
      </c>
      <c r="M5355" s="184"/>
      <c r="N5355" s="184"/>
      <c r="O5355" s="184"/>
    </row>
    <row r="5356" spans="1:15" s="176" customFormat="1" ht="15" x14ac:dyDescent="0.15">
      <c r="A5356" s="183" t="s">
        <v>20</v>
      </c>
      <c r="B5356" s="183" t="s">
        <v>75</v>
      </c>
      <c r="C5356" s="184"/>
      <c r="D5356" s="183" t="s">
        <v>17</v>
      </c>
      <c r="E5356" s="183" t="s">
        <v>18</v>
      </c>
      <c r="F5356" s="185">
        <v>45121</v>
      </c>
      <c r="G5356" s="183" t="s">
        <v>76</v>
      </c>
      <c r="H5356" s="186">
        <v>1840000</v>
      </c>
      <c r="I5356" s="183" t="s">
        <v>19</v>
      </c>
      <c r="J5356" s="183">
        <v>18400</v>
      </c>
      <c r="K5356" s="184"/>
      <c r="L5356" s="183">
        <v>2023</v>
      </c>
      <c r="M5356" s="184"/>
      <c r="N5356" s="184"/>
      <c r="O5356" s="184"/>
    </row>
    <row r="5357" spans="1:15" s="176" customFormat="1" ht="15" x14ac:dyDescent="0.15">
      <c r="A5357" s="183" t="s">
        <v>20</v>
      </c>
      <c r="B5357" s="183" t="s">
        <v>75</v>
      </c>
      <c r="C5357" s="184"/>
      <c r="D5357" s="183" t="s">
        <v>17</v>
      </c>
      <c r="E5357" s="183" t="s">
        <v>18</v>
      </c>
      <c r="F5357" s="185">
        <v>45122</v>
      </c>
      <c r="G5357" s="183" t="s">
        <v>76</v>
      </c>
      <c r="H5357" s="186">
        <v>1560000</v>
      </c>
      <c r="I5357" s="183" t="s">
        <v>19</v>
      </c>
      <c r="J5357" s="183">
        <v>15600</v>
      </c>
      <c r="K5357" s="184"/>
      <c r="L5357" s="183">
        <v>2023</v>
      </c>
      <c r="M5357" s="184"/>
      <c r="N5357" s="184"/>
      <c r="O5357" s="184"/>
    </row>
    <row r="5358" spans="1:15" s="176" customFormat="1" ht="15" x14ac:dyDescent="0.15">
      <c r="A5358" s="183" t="s">
        <v>20</v>
      </c>
      <c r="B5358" s="183" t="s">
        <v>75</v>
      </c>
      <c r="C5358" s="184"/>
      <c r="D5358" s="183" t="s">
        <v>17</v>
      </c>
      <c r="E5358" s="183" t="s">
        <v>18</v>
      </c>
      <c r="F5358" s="185">
        <v>45123</v>
      </c>
      <c r="G5358" s="183" t="s">
        <v>76</v>
      </c>
      <c r="H5358" s="186">
        <v>1160000</v>
      </c>
      <c r="I5358" s="183" t="s">
        <v>19</v>
      </c>
      <c r="J5358" s="183">
        <v>11600</v>
      </c>
      <c r="K5358" s="184"/>
      <c r="L5358" s="183">
        <v>2023</v>
      </c>
      <c r="M5358" s="184"/>
      <c r="N5358" s="184"/>
      <c r="O5358" s="184"/>
    </row>
    <row r="5359" spans="1:15" s="176" customFormat="1" ht="15" x14ac:dyDescent="0.15">
      <c r="A5359" s="183" t="s">
        <v>20</v>
      </c>
      <c r="B5359" s="183" t="s">
        <v>75</v>
      </c>
      <c r="C5359" s="184"/>
      <c r="D5359" s="183" t="s">
        <v>17</v>
      </c>
      <c r="E5359" s="183" t="s">
        <v>18</v>
      </c>
      <c r="F5359" s="185">
        <v>45124</v>
      </c>
      <c r="G5359" s="183" t="s">
        <v>76</v>
      </c>
      <c r="H5359" s="186">
        <v>1080000</v>
      </c>
      <c r="I5359" s="183" t="s">
        <v>19</v>
      </c>
      <c r="J5359" s="183">
        <v>10800</v>
      </c>
      <c r="K5359" s="184"/>
      <c r="L5359" s="183">
        <v>2023</v>
      </c>
      <c r="M5359" s="184"/>
      <c r="N5359" s="184"/>
      <c r="O5359" s="184"/>
    </row>
    <row r="5360" spans="1:15" s="176" customFormat="1" ht="15" x14ac:dyDescent="0.15">
      <c r="A5360" s="183" t="s">
        <v>20</v>
      </c>
      <c r="B5360" s="183" t="s">
        <v>75</v>
      </c>
      <c r="C5360" s="184"/>
      <c r="D5360" s="183" t="s">
        <v>17</v>
      </c>
      <c r="E5360" s="183" t="s">
        <v>18</v>
      </c>
      <c r="F5360" s="185">
        <v>45125</v>
      </c>
      <c r="G5360" s="183" t="s">
        <v>76</v>
      </c>
      <c r="H5360" s="186">
        <v>800000</v>
      </c>
      <c r="I5360" s="183" t="s">
        <v>19</v>
      </c>
      <c r="J5360" s="183">
        <v>8000</v>
      </c>
      <c r="K5360" s="184"/>
      <c r="L5360" s="183">
        <v>2023</v>
      </c>
      <c r="M5360" s="184"/>
      <c r="N5360" s="184"/>
      <c r="O5360" s="184"/>
    </row>
    <row r="5361" spans="1:15" s="176" customFormat="1" ht="15" x14ac:dyDescent="0.15">
      <c r="A5361" s="183" t="s">
        <v>20</v>
      </c>
      <c r="B5361" s="183" t="s">
        <v>75</v>
      </c>
      <c r="C5361" s="184"/>
      <c r="D5361" s="183" t="s">
        <v>17</v>
      </c>
      <c r="E5361" s="183" t="s">
        <v>18</v>
      </c>
      <c r="F5361" s="185">
        <v>45126</v>
      </c>
      <c r="G5361" s="183" t="s">
        <v>76</v>
      </c>
      <c r="H5361" s="186">
        <v>1000000</v>
      </c>
      <c r="I5361" s="183" t="s">
        <v>19</v>
      </c>
      <c r="J5361" s="183">
        <v>10000</v>
      </c>
      <c r="K5361" s="184"/>
      <c r="L5361" s="183">
        <v>2023</v>
      </c>
      <c r="M5361" s="184"/>
      <c r="N5361" s="184"/>
      <c r="O5361" s="184"/>
    </row>
    <row r="5362" spans="1:15" s="176" customFormat="1" ht="15" x14ac:dyDescent="0.15">
      <c r="A5362" s="183" t="s">
        <v>20</v>
      </c>
      <c r="B5362" s="183" t="s">
        <v>75</v>
      </c>
      <c r="C5362" s="184"/>
      <c r="D5362" s="183" t="s">
        <v>17</v>
      </c>
      <c r="E5362" s="183" t="s">
        <v>18</v>
      </c>
      <c r="F5362" s="185">
        <v>45127</v>
      </c>
      <c r="G5362" s="183" t="s">
        <v>76</v>
      </c>
      <c r="H5362" s="186">
        <v>1000000</v>
      </c>
      <c r="I5362" s="183" t="s">
        <v>19</v>
      </c>
      <c r="J5362" s="183">
        <v>10000</v>
      </c>
      <c r="K5362" s="184"/>
      <c r="L5362" s="183">
        <v>2023</v>
      </c>
      <c r="M5362" s="184"/>
      <c r="N5362" s="184"/>
      <c r="O5362" s="184"/>
    </row>
    <row r="5363" spans="1:15" s="176" customFormat="1" ht="15" x14ac:dyDescent="0.15">
      <c r="A5363" s="183" t="s">
        <v>20</v>
      </c>
      <c r="B5363" s="183" t="s">
        <v>75</v>
      </c>
      <c r="C5363" s="184"/>
      <c r="D5363" s="183" t="s">
        <v>17</v>
      </c>
      <c r="E5363" s="183" t="s">
        <v>18</v>
      </c>
      <c r="F5363" s="185">
        <v>45128</v>
      </c>
      <c r="G5363" s="183" t="s">
        <v>76</v>
      </c>
      <c r="H5363" s="186">
        <v>920000</v>
      </c>
      <c r="I5363" s="183" t="s">
        <v>19</v>
      </c>
      <c r="J5363" s="183">
        <v>9200</v>
      </c>
      <c r="K5363" s="184"/>
      <c r="L5363" s="183">
        <v>2023</v>
      </c>
      <c r="M5363" s="184"/>
      <c r="N5363" s="184"/>
      <c r="O5363" s="184"/>
    </row>
    <row r="5364" spans="1:15" s="176" customFormat="1" ht="15" x14ac:dyDescent="0.15">
      <c r="A5364" s="183" t="s">
        <v>20</v>
      </c>
      <c r="B5364" s="183" t="s">
        <v>75</v>
      </c>
      <c r="C5364" s="184"/>
      <c r="D5364" s="183" t="s">
        <v>17</v>
      </c>
      <c r="E5364" s="183" t="s">
        <v>18</v>
      </c>
      <c r="F5364" s="185">
        <v>45129</v>
      </c>
      <c r="G5364" s="183" t="s">
        <v>76</v>
      </c>
      <c r="H5364" s="186">
        <v>440000</v>
      </c>
      <c r="I5364" s="183" t="s">
        <v>19</v>
      </c>
      <c r="J5364" s="183">
        <v>4400</v>
      </c>
      <c r="K5364" s="184"/>
      <c r="L5364" s="183">
        <v>2023</v>
      </c>
      <c r="M5364" s="184"/>
      <c r="N5364" s="184"/>
      <c r="O5364" s="184"/>
    </row>
    <row r="5365" spans="1:15" s="176" customFormat="1" ht="15" x14ac:dyDescent="0.15">
      <c r="A5365" s="183" t="s">
        <v>20</v>
      </c>
      <c r="B5365" s="183" t="s">
        <v>75</v>
      </c>
      <c r="C5365" s="184"/>
      <c r="D5365" s="183" t="s">
        <v>17</v>
      </c>
      <c r="E5365" s="183" t="s">
        <v>18</v>
      </c>
      <c r="F5365" s="185">
        <v>45130</v>
      </c>
      <c r="G5365" s="183" t="s">
        <v>76</v>
      </c>
      <c r="H5365" s="186">
        <v>280000</v>
      </c>
      <c r="I5365" s="183" t="s">
        <v>19</v>
      </c>
      <c r="J5365" s="183">
        <v>2800</v>
      </c>
      <c r="K5365" s="184"/>
      <c r="L5365" s="183">
        <v>2023</v>
      </c>
      <c r="M5365" s="184"/>
      <c r="N5365" s="184"/>
      <c r="O5365" s="184"/>
    </row>
    <row r="5366" spans="1:15" s="176" customFormat="1" ht="15" x14ac:dyDescent="0.15">
      <c r="A5366" s="183" t="s">
        <v>20</v>
      </c>
      <c r="B5366" s="183" t="s">
        <v>75</v>
      </c>
      <c r="C5366" s="184"/>
      <c r="D5366" s="183" t="s">
        <v>17</v>
      </c>
      <c r="E5366" s="183" t="s">
        <v>18</v>
      </c>
      <c r="F5366" s="185">
        <v>45131</v>
      </c>
      <c r="G5366" s="183" t="s">
        <v>76</v>
      </c>
      <c r="H5366" s="186">
        <v>760000</v>
      </c>
      <c r="I5366" s="183" t="s">
        <v>19</v>
      </c>
      <c r="J5366" s="183">
        <v>7600</v>
      </c>
      <c r="K5366" s="184"/>
      <c r="L5366" s="183">
        <v>2023</v>
      </c>
      <c r="M5366" s="184"/>
      <c r="N5366" s="184"/>
      <c r="O5366" s="184"/>
    </row>
    <row r="5367" spans="1:15" s="176" customFormat="1" ht="15" x14ac:dyDescent="0.15">
      <c r="A5367" s="183" t="s">
        <v>20</v>
      </c>
      <c r="B5367" s="183" t="s">
        <v>75</v>
      </c>
      <c r="C5367" s="184"/>
      <c r="D5367" s="183" t="s">
        <v>17</v>
      </c>
      <c r="E5367" s="183" t="s">
        <v>18</v>
      </c>
      <c r="F5367" s="185">
        <v>45132</v>
      </c>
      <c r="G5367" s="183" t="s">
        <v>76</v>
      </c>
      <c r="H5367" s="186">
        <v>800000</v>
      </c>
      <c r="I5367" s="183" t="s">
        <v>19</v>
      </c>
      <c r="J5367" s="183">
        <v>8000</v>
      </c>
      <c r="K5367" s="184"/>
      <c r="L5367" s="183">
        <v>2023</v>
      </c>
      <c r="M5367" s="184"/>
      <c r="N5367" s="184"/>
      <c r="O5367" s="184"/>
    </row>
    <row r="5368" spans="1:15" s="176" customFormat="1" ht="15" x14ac:dyDescent="0.15">
      <c r="A5368" s="183" t="s">
        <v>20</v>
      </c>
      <c r="B5368" s="183" t="s">
        <v>75</v>
      </c>
      <c r="C5368" s="184"/>
      <c r="D5368" s="183" t="s">
        <v>17</v>
      </c>
      <c r="E5368" s="183" t="s">
        <v>18</v>
      </c>
      <c r="F5368" s="185">
        <v>45133</v>
      </c>
      <c r="G5368" s="183" t="s">
        <v>76</v>
      </c>
      <c r="H5368" s="186">
        <v>880000</v>
      </c>
      <c r="I5368" s="183" t="s">
        <v>19</v>
      </c>
      <c r="J5368" s="183">
        <v>8800</v>
      </c>
      <c r="K5368" s="184"/>
      <c r="L5368" s="183">
        <v>2023</v>
      </c>
      <c r="M5368" s="184"/>
      <c r="N5368" s="184"/>
      <c r="O5368" s="184"/>
    </row>
    <row r="5369" spans="1:15" s="176" customFormat="1" ht="15" x14ac:dyDescent="0.15">
      <c r="A5369" s="183" t="s">
        <v>20</v>
      </c>
      <c r="B5369" s="183" t="s">
        <v>75</v>
      </c>
      <c r="C5369" s="184"/>
      <c r="D5369" s="183" t="s">
        <v>17</v>
      </c>
      <c r="E5369" s="183" t="s">
        <v>18</v>
      </c>
      <c r="F5369" s="185">
        <v>45134</v>
      </c>
      <c r="G5369" s="183" t="s">
        <v>76</v>
      </c>
      <c r="H5369" s="186">
        <v>1000000</v>
      </c>
      <c r="I5369" s="183" t="s">
        <v>19</v>
      </c>
      <c r="J5369" s="183">
        <v>10000</v>
      </c>
      <c r="K5369" s="184"/>
      <c r="L5369" s="183">
        <v>2023</v>
      </c>
      <c r="M5369" s="184"/>
      <c r="N5369" s="184"/>
      <c r="O5369" s="184"/>
    </row>
    <row r="5370" spans="1:15" s="176" customFormat="1" ht="15" x14ac:dyDescent="0.15">
      <c r="A5370" s="183" t="s">
        <v>20</v>
      </c>
      <c r="B5370" s="183" t="s">
        <v>75</v>
      </c>
      <c r="C5370" s="184"/>
      <c r="D5370" s="183" t="s">
        <v>17</v>
      </c>
      <c r="E5370" s="183" t="s">
        <v>18</v>
      </c>
      <c r="F5370" s="185">
        <v>45135</v>
      </c>
      <c r="G5370" s="183" t="s">
        <v>76</v>
      </c>
      <c r="H5370" s="186">
        <v>920000</v>
      </c>
      <c r="I5370" s="183" t="s">
        <v>19</v>
      </c>
      <c r="J5370" s="183">
        <v>9200</v>
      </c>
      <c r="K5370" s="184"/>
      <c r="L5370" s="183">
        <v>2023</v>
      </c>
      <c r="M5370" s="184"/>
      <c r="N5370" s="184"/>
      <c r="O5370" s="184"/>
    </row>
    <row r="5371" spans="1:15" s="176" customFormat="1" ht="15" x14ac:dyDescent="0.15">
      <c r="A5371" s="183" t="s">
        <v>20</v>
      </c>
      <c r="B5371" s="183" t="s">
        <v>75</v>
      </c>
      <c r="C5371" s="184"/>
      <c r="D5371" s="183" t="s">
        <v>17</v>
      </c>
      <c r="E5371" s="183" t="s">
        <v>18</v>
      </c>
      <c r="F5371" s="185">
        <v>45136</v>
      </c>
      <c r="G5371" s="183" t="s">
        <v>76</v>
      </c>
      <c r="H5371" s="186">
        <v>760000</v>
      </c>
      <c r="I5371" s="183" t="s">
        <v>19</v>
      </c>
      <c r="J5371" s="183">
        <v>7600</v>
      </c>
      <c r="K5371" s="184"/>
      <c r="L5371" s="183">
        <v>2023</v>
      </c>
      <c r="M5371" s="184"/>
      <c r="N5371" s="184"/>
      <c r="O5371" s="183" t="s">
        <v>35</v>
      </c>
    </row>
    <row r="5372" spans="1:15" s="176" customFormat="1" ht="15" x14ac:dyDescent="0.15">
      <c r="A5372" s="183" t="s">
        <v>20</v>
      </c>
      <c r="B5372" s="183" t="s">
        <v>75</v>
      </c>
      <c r="C5372" s="184"/>
      <c r="D5372" s="183" t="s">
        <v>17</v>
      </c>
      <c r="E5372" s="183" t="s">
        <v>18</v>
      </c>
      <c r="F5372" s="185">
        <v>45136</v>
      </c>
      <c r="G5372" s="183" t="s">
        <v>76</v>
      </c>
      <c r="H5372" s="186">
        <v>800000</v>
      </c>
      <c r="I5372" s="183" t="s">
        <v>19</v>
      </c>
      <c r="J5372" s="183">
        <v>8000</v>
      </c>
      <c r="K5372" s="184"/>
      <c r="L5372" s="183">
        <v>2023</v>
      </c>
      <c r="M5372" s="184"/>
      <c r="N5372" s="184"/>
      <c r="O5372" s="184"/>
    </row>
    <row r="5373" spans="1:15" s="176" customFormat="1" ht="15" x14ac:dyDescent="0.15">
      <c r="A5373" s="183" t="s">
        <v>20</v>
      </c>
      <c r="B5373" s="183" t="s">
        <v>75</v>
      </c>
      <c r="C5373" s="184"/>
      <c r="D5373" s="183" t="s">
        <v>17</v>
      </c>
      <c r="E5373" s="183" t="s">
        <v>18</v>
      </c>
      <c r="F5373" s="185">
        <v>45137</v>
      </c>
      <c r="G5373" s="183" t="s">
        <v>76</v>
      </c>
      <c r="H5373" s="186">
        <v>320000</v>
      </c>
      <c r="I5373" s="183" t="s">
        <v>19</v>
      </c>
      <c r="J5373" s="183">
        <v>3200</v>
      </c>
      <c r="K5373" s="184"/>
      <c r="L5373" s="183">
        <v>2023</v>
      </c>
      <c r="M5373" s="184"/>
      <c r="N5373" s="184"/>
      <c r="O5373" s="184"/>
    </row>
    <row r="5374" spans="1:15" s="176" customFormat="1" ht="15" x14ac:dyDescent="0.15">
      <c r="A5374" s="183" t="s">
        <v>20</v>
      </c>
      <c r="B5374" s="183" t="s">
        <v>75</v>
      </c>
      <c r="C5374" s="184"/>
      <c r="D5374" s="183" t="s">
        <v>17</v>
      </c>
      <c r="E5374" s="183" t="s">
        <v>18</v>
      </c>
      <c r="F5374" s="185">
        <v>45138</v>
      </c>
      <c r="G5374" s="183" t="s">
        <v>76</v>
      </c>
      <c r="H5374" s="186">
        <v>840000</v>
      </c>
      <c r="I5374" s="183" t="s">
        <v>19</v>
      </c>
      <c r="J5374" s="183">
        <v>8400</v>
      </c>
      <c r="K5374" s="184"/>
      <c r="L5374" s="183">
        <v>2023</v>
      </c>
      <c r="M5374" s="184"/>
      <c r="N5374" s="184"/>
      <c r="O5374" s="184"/>
    </row>
    <row r="5375" spans="1:15" s="176" customFormat="1" ht="15" x14ac:dyDescent="0.15">
      <c r="A5375" s="183" t="s">
        <v>20</v>
      </c>
      <c r="B5375" s="183" t="s">
        <v>75</v>
      </c>
      <c r="C5375" s="184"/>
      <c r="D5375" s="183" t="s">
        <v>17</v>
      </c>
      <c r="E5375" s="183" t="s">
        <v>18</v>
      </c>
      <c r="F5375" s="185">
        <v>45139</v>
      </c>
      <c r="G5375" s="183" t="s">
        <v>76</v>
      </c>
      <c r="H5375" s="186">
        <v>720000</v>
      </c>
      <c r="I5375" s="183" t="s">
        <v>19</v>
      </c>
      <c r="J5375" s="183">
        <v>7200</v>
      </c>
      <c r="K5375" s="184"/>
      <c r="L5375" s="183">
        <v>2023</v>
      </c>
      <c r="M5375" s="184"/>
      <c r="N5375" s="184"/>
      <c r="O5375" s="184"/>
    </row>
    <row r="5376" spans="1:15" s="176" customFormat="1" ht="15" x14ac:dyDescent="0.15">
      <c r="A5376" s="183" t="s">
        <v>20</v>
      </c>
      <c r="B5376" s="183" t="s">
        <v>75</v>
      </c>
      <c r="C5376" s="184"/>
      <c r="D5376" s="183" t="s">
        <v>17</v>
      </c>
      <c r="E5376" s="183" t="s">
        <v>18</v>
      </c>
      <c r="F5376" s="185">
        <v>45140</v>
      </c>
      <c r="G5376" s="183" t="s">
        <v>76</v>
      </c>
      <c r="H5376" s="186">
        <v>600000</v>
      </c>
      <c r="I5376" s="183" t="s">
        <v>19</v>
      </c>
      <c r="J5376" s="183">
        <v>6000</v>
      </c>
      <c r="K5376" s="184"/>
      <c r="L5376" s="183">
        <v>2023</v>
      </c>
      <c r="M5376" s="184"/>
      <c r="N5376" s="184"/>
      <c r="O5376" s="184"/>
    </row>
    <row r="5377" spans="1:15" s="176" customFormat="1" ht="15" x14ac:dyDescent="0.15">
      <c r="A5377" s="183" t="s">
        <v>20</v>
      </c>
      <c r="B5377" s="183" t="s">
        <v>75</v>
      </c>
      <c r="C5377" s="184"/>
      <c r="D5377" s="183" t="s">
        <v>17</v>
      </c>
      <c r="E5377" s="183" t="s">
        <v>18</v>
      </c>
      <c r="F5377" s="185">
        <v>45141</v>
      </c>
      <c r="G5377" s="183" t="s">
        <v>76</v>
      </c>
      <c r="H5377" s="186">
        <v>740000</v>
      </c>
      <c r="I5377" s="183" t="s">
        <v>19</v>
      </c>
      <c r="J5377" s="183">
        <v>7400</v>
      </c>
      <c r="K5377" s="184"/>
      <c r="L5377" s="183">
        <v>2023</v>
      </c>
      <c r="M5377" s="184"/>
      <c r="N5377" s="184"/>
      <c r="O5377" s="184"/>
    </row>
    <row r="5378" spans="1:15" s="176" customFormat="1" ht="15" x14ac:dyDescent="0.15">
      <c r="A5378" s="183" t="s">
        <v>20</v>
      </c>
      <c r="B5378" s="183" t="s">
        <v>75</v>
      </c>
      <c r="C5378" s="184"/>
      <c r="D5378" s="183" t="s">
        <v>17</v>
      </c>
      <c r="E5378" s="183" t="s">
        <v>18</v>
      </c>
      <c r="F5378" s="185">
        <v>45142</v>
      </c>
      <c r="G5378" s="183" t="s">
        <v>76</v>
      </c>
      <c r="H5378" s="186">
        <v>920000</v>
      </c>
      <c r="I5378" s="183" t="s">
        <v>19</v>
      </c>
      <c r="J5378" s="183">
        <v>9200</v>
      </c>
      <c r="K5378" s="184"/>
      <c r="L5378" s="183">
        <v>2023</v>
      </c>
      <c r="M5378" s="184"/>
      <c r="N5378" s="184"/>
      <c r="O5378" s="184"/>
    </row>
    <row r="5379" spans="1:15" s="176" customFormat="1" ht="15" x14ac:dyDescent="0.15">
      <c r="A5379" s="183" t="s">
        <v>20</v>
      </c>
      <c r="B5379" s="183" t="s">
        <v>75</v>
      </c>
      <c r="C5379" s="184"/>
      <c r="D5379" s="183" t="s">
        <v>17</v>
      </c>
      <c r="E5379" s="183" t="s">
        <v>18</v>
      </c>
      <c r="F5379" s="185">
        <v>45143</v>
      </c>
      <c r="G5379" s="183" t="s">
        <v>76</v>
      </c>
      <c r="H5379" s="186">
        <v>1040000</v>
      </c>
      <c r="I5379" s="183" t="s">
        <v>19</v>
      </c>
      <c r="J5379" s="183">
        <v>10400</v>
      </c>
      <c r="K5379" s="184"/>
      <c r="L5379" s="183">
        <v>2023</v>
      </c>
      <c r="M5379" s="184"/>
      <c r="N5379" s="184"/>
      <c r="O5379" s="184"/>
    </row>
    <row r="5380" spans="1:15" s="176" customFormat="1" ht="15" x14ac:dyDescent="0.15">
      <c r="A5380" s="183" t="s">
        <v>20</v>
      </c>
      <c r="B5380" s="183" t="s">
        <v>75</v>
      </c>
      <c r="C5380" s="184"/>
      <c r="D5380" s="183" t="s">
        <v>17</v>
      </c>
      <c r="E5380" s="183" t="s">
        <v>18</v>
      </c>
      <c r="F5380" s="185">
        <v>45144</v>
      </c>
      <c r="G5380" s="183" t="s">
        <v>76</v>
      </c>
      <c r="H5380" s="186">
        <v>400000</v>
      </c>
      <c r="I5380" s="183" t="s">
        <v>19</v>
      </c>
      <c r="J5380" s="183">
        <v>4000</v>
      </c>
      <c r="K5380" s="184"/>
      <c r="L5380" s="183">
        <v>2023</v>
      </c>
      <c r="M5380" s="184"/>
      <c r="N5380" s="184"/>
      <c r="O5380" s="184"/>
    </row>
    <row r="5381" spans="1:15" s="176" customFormat="1" ht="15" x14ac:dyDescent="0.15">
      <c r="A5381" s="183" t="s">
        <v>20</v>
      </c>
      <c r="B5381" s="183" t="s">
        <v>75</v>
      </c>
      <c r="C5381" s="184"/>
      <c r="D5381" s="183" t="s">
        <v>17</v>
      </c>
      <c r="E5381" s="183" t="s">
        <v>18</v>
      </c>
      <c r="F5381" s="185">
        <v>45145</v>
      </c>
      <c r="G5381" s="183" t="s">
        <v>76</v>
      </c>
      <c r="H5381" s="186">
        <v>680000</v>
      </c>
      <c r="I5381" s="183" t="s">
        <v>19</v>
      </c>
      <c r="J5381" s="183">
        <v>6800</v>
      </c>
      <c r="K5381" s="184"/>
      <c r="L5381" s="183">
        <v>2023</v>
      </c>
      <c r="M5381" s="184"/>
      <c r="N5381" s="184"/>
      <c r="O5381" s="184"/>
    </row>
    <row r="5382" spans="1:15" s="176" customFormat="1" ht="15" x14ac:dyDescent="0.15">
      <c r="A5382" s="183" t="s">
        <v>20</v>
      </c>
      <c r="B5382" s="183" t="s">
        <v>75</v>
      </c>
      <c r="C5382" s="184"/>
      <c r="D5382" s="183" t="s">
        <v>17</v>
      </c>
      <c r="E5382" s="183" t="s">
        <v>18</v>
      </c>
      <c r="F5382" s="185">
        <v>45146</v>
      </c>
      <c r="G5382" s="183" t="s">
        <v>76</v>
      </c>
      <c r="H5382" s="186">
        <v>600000</v>
      </c>
      <c r="I5382" s="183" t="s">
        <v>19</v>
      </c>
      <c r="J5382" s="183">
        <v>6000</v>
      </c>
      <c r="K5382" s="184"/>
      <c r="L5382" s="183">
        <v>2023</v>
      </c>
      <c r="M5382" s="184"/>
      <c r="N5382" s="184"/>
      <c r="O5382" s="184"/>
    </row>
    <row r="5383" spans="1:15" s="176" customFormat="1" ht="15" x14ac:dyDescent="0.15">
      <c r="A5383" s="183" t="s">
        <v>20</v>
      </c>
      <c r="B5383" s="183" t="s">
        <v>75</v>
      </c>
      <c r="C5383" s="184"/>
      <c r="D5383" s="183" t="s">
        <v>17</v>
      </c>
      <c r="E5383" s="183" t="s">
        <v>18</v>
      </c>
      <c r="F5383" s="185">
        <v>45147</v>
      </c>
      <c r="G5383" s="183" t="s">
        <v>76</v>
      </c>
      <c r="H5383" s="186">
        <v>440000</v>
      </c>
      <c r="I5383" s="183" t="s">
        <v>19</v>
      </c>
      <c r="J5383" s="183">
        <v>4400</v>
      </c>
      <c r="K5383" s="184"/>
      <c r="L5383" s="183">
        <v>2023</v>
      </c>
      <c r="M5383" s="184"/>
      <c r="N5383" s="184"/>
      <c r="O5383" s="184"/>
    </row>
    <row r="5384" spans="1:15" s="176" customFormat="1" ht="15" x14ac:dyDescent="0.15">
      <c r="A5384" s="183" t="s">
        <v>20</v>
      </c>
      <c r="B5384" s="183" t="s">
        <v>75</v>
      </c>
      <c r="C5384" s="184"/>
      <c r="D5384" s="183" t="s">
        <v>17</v>
      </c>
      <c r="E5384" s="183" t="s">
        <v>18</v>
      </c>
      <c r="F5384" s="185">
        <v>45148</v>
      </c>
      <c r="G5384" s="183" t="s">
        <v>76</v>
      </c>
      <c r="H5384" s="186">
        <v>440000</v>
      </c>
      <c r="I5384" s="183" t="s">
        <v>19</v>
      </c>
      <c r="J5384" s="183">
        <v>4400</v>
      </c>
      <c r="K5384" s="184"/>
      <c r="L5384" s="183">
        <v>2023</v>
      </c>
      <c r="M5384" s="184"/>
      <c r="N5384" s="184"/>
      <c r="O5384" s="184"/>
    </row>
    <row r="5385" spans="1:15" s="176" customFormat="1" ht="15" x14ac:dyDescent="0.15">
      <c r="A5385" s="183" t="s">
        <v>20</v>
      </c>
      <c r="B5385" s="183" t="s">
        <v>75</v>
      </c>
      <c r="C5385" s="184"/>
      <c r="D5385" s="183" t="s">
        <v>17</v>
      </c>
      <c r="E5385" s="183" t="s">
        <v>18</v>
      </c>
      <c r="F5385" s="185">
        <v>45149</v>
      </c>
      <c r="G5385" s="183" t="s">
        <v>76</v>
      </c>
      <c r="H5385" s="186">
        <v>400000</v>
      </c>
      <c r="I5385" s="183" t="s">
        <v>19</v>
      </c>
      <c r="J5385" s="183">
        <v>4000</v>
      </c>
      <c r="K5385" s="184"/>
      <c r="L5385" s="183">
        <v>2023</v>
      </c>
      <c r="M5385" s="184"/>
      <c r="N5385" s="184"/>
      <c r="O5385" s="184"/>
    </row>
    <row r="5386" spans="1:15" s="176" customFormat="1" ht="15" x14ac:dyDescent="0.15">
      <c r="A5386" s="183" t="s">
        <v>20</v>
      </c>
      <c r="B5386" s="183" t="s">
        <v>75</v>
      </c>
      <c r="C5386" s="184"/>
      <c r="D5386" s="183" t="s">
        <v>17</v>
      </c>
      <c r="E5386" s="183" t="s">
        <v>18</v>
      </c>
      <c r="F5386" s="185">
        <v>45150</v>
      </c>
      <c r="G5386" s="183" t="s">
        <v>76</v>
      </c>
      <c r="H5386" s="186">
        <v>280000</v>
      </c>
      <c r="I5386" s="183" t="s">
        <v>19</v>
      </c>
      <c r="J5386" s="183">
        <v>2800</v>
      </c>
      <c r="K5386" s="184"/>
      <c r="L5386" s="183">
        <v>2023</v>
      </c>
      <c r="M5386" s="184"/>
      <c r="N5386" s="184"/>
      <c r="O5386" s="184"/>
    </row>
    <row r="5387" spans="1:15" s="176" customFormat="1" ht="15" x14ac:dyDescent="0.15">
      <c r="A5387" s="183" t="s">
        <v>20</v>
      </c>
      <c r="B5387" s="183" t="s">
        <v>75</v>
      </c>
      <c r="C5387" s="184"/>
      <c r="D5387" s="183" t="s">
        <v>17</v>
      </c>
      <c r="E5387" s="183" t="s">
        <v>18</v>
      </c>
      <c r="F5387" s="185">
        <v>45152</v>
      </c>
      <c r="G5387" s="183" t="s">
        <v>76</v>
      </c>
      <c r="H5387" s="186">
        <v>200000</v>
      </c>
      <c r="I5387" s="183" t="s">
        <v>19</v>
      </c>
      <c r="J5387" s="183">
        <v>2000</v>
      </c>
      <c r="K5387" s="184"/>
      <c r="L5387" s="183">
        <v>2023</v>
      </c>
      <c r="M5387" s="184"/>
      <c r="N5387" s="184"/>
      <c r="O5387" s="184"/>
    </row>
    <row r="5388" spans="1:15" s="176" customFormat="1" ht="15" x14ac:dyDescent="0.15">
      <c r="A5388" s="183" t="s">
        <v>15</v>
      </c>
      <c r="B5388" s="183" t="s">
        <v>77</v>
      </c>
      <c r="C5388" s="184"/>
      <c r="D5388" s="183" t="s">
        <v>23</v>
      </c>
      <c r="E5388" s="184"/>
      <c r="F5388" s="185">
        <v>45056</v>
      </c>
      <c r="G5388" s="183" t="s">
        <v>78</v>
      </c>
      <c r="H5388" s="186">
        <v>80000</v>
      </c>
      <c r="I5388" s="183" t="s">
        <v>19</v>
      </c>
      <c r="J5388" s="183">
        <v>110</v>
      </c>
      <c r="K5388" s="184"/>
      <c r="L5388" s="183">
        <v>2023</v>
      </c>
      <c r="M5388" s="184"/>
      <c r="N5388" s="184"/>
      <c r="O5388" s="184"/>
    </row>
    <row r="5389" spans="1:15" s="176" customFormat="1" ht="15" x14ac:dyDescent="0.15">
      <c r="A5389" s="183" t="s">
        <v>15</v>
      </c>
      <c r="B5389" s="183" t="s">
        <v>77</v>
      </c>
      <c r="C5389" s="184"/>
      <c r="D5389" s="183" t="s">
        <v>23</v>
      </c>
      <c r="E5389" s="184"/>
      <c r="F5389" s="185">
        <v>45057</v>
      </c>
      <c r="G5389" s="183" t="s">
        <v>78</v>
      </c>
      <c r="H5389" s="186">
        <v>160000</v>
      </c>
      <c r="I5389" s="183" t="s">
        <v>19</v>
      </c>
      <c r="J5389" s="183">
        <v>221</v>
      </c>
      <c r="K5389" s="184"/>
      <c r="L5389" s="183">
        <v>2023</v>
      </c>
      <c r="M5389" s="184"/>
      <c r="N5389" s="184"/>
      <c r="O5389" s="184"/>
    </row>
    <row r="5390" spans="1:15" s="176" customFormat="1" ht="15" x14ac:dyDescent="0.15">
      <c r="A5390" s="183" t="s">
        <v>15</v>
      </c>
      <c r="B5390" s="183" t="s">
        <v>77</v>
      </c>
      <c r="C5390" s="184"/>
      <c r="D5390" s="183" t="s">
        <v>23</v>
      </c>
      <c r="E5390" s="184"/>
      <c r="F5390" s="185">
        <v>45058</v>
      </c>
      <c r="G5390" s="183" t="s">
        <v>78</v>
      </c>
      <c r="H5390" s="186">
        <v>40000</v>
      </c>
      <c r="I5390" s="183" t="s">
        <v>19</v>
      </c>
      <c r="J5390" s="183">
        <v>55</v>
      </c>
      <c r="K5390" s="184"/>
      <c r="L5390" s="183">
        <v>2023</v>
      </c>
      <c r="M5390" s="184"/>
      <c r="N5390" s="184"/>
      <c r="O5390" s="184"/>
    </row>
    <row r="5391" spans="1:15" s="176" customFormat="1" ht="15" x14ac:dyDescent="0.15">
      <c r="A5391" s="183" t="s">
        <v>15</v>
      </c>
      <c r="B5391" s="183" t="s">
        <v>77</v>
      </c>
      <c r="C5391" s="184"/>
      <c r="D5391" s="183" t="s">
        <v>23</v>
      </c>
      <c r="E5391" s="184"/>
      <c r="F5391" s="185">
        <v>45061</v>
      </c>
      <c r="G5391" s="183" t="s">
        <v>78</v>
      </c>
      <c r="H5391" s="186">
        <v>80000</v>
      </c>
      <c r="I5391" s="183" t="s">
        <v>19</v>
      </c>
      <c r="J5391" s="183">
        <v>110</v>
      </c>
      <c r="K5391" s="184"/>
      <c r="L5391" s="183">
        <v>2023</v>
      </c>
      <c r="M5391" s="184"/>
      <c r="N5391" s="184"/>
      <c r="O5391" s="184"/>
    </row>
    <row r="5392" spans="1:15" s="176" customFormat="1" ht="15" x14ac:dyDescent="0.15">
      <c r="A5392" s="183" t="s">
        <v>15</v>
      </c>
      <c r="B5392" s="183" t="s">
        <v>77</v>
      </c>
      <c r="C5392" s="184"/>
      <c r="D5392" s="183" t="s">
        <v>23</v>
      </c>
      <c r="E5392" s="184"/>
      <c r="F5392" s="185">
        <v>45062</v>
      </c>
      <c r="G5392" s="183" t="s">
        <v>78</v>
      </c>
      <c r="H5392" s="186">
        <v>40000</v>
      </c>
      <c r="I5392" s="183" t="s">
        <v>19</v>
      </c>
      <c r="J5392" s="183">
        <v>55</v>
      </c>
      <c r="K5392" s="184"/>
      <c r="L5392" s="183">
        <v>2023</v>
      </c>
      <c r="M5392" s="184"/>
      <c r="N5392" s="184"/>
      <c r="O5392" s="184"/>
    </row>
    <row r="5393" spans="1:15" s="176" customFormat="1" ht="15" x14ac:dyDescent="0.15">
      <c r="A5393" s="183" t="s">
        <v>15</v>
      </c>
      <c r="B5393" s="183" t="s">
        <v>77</v>
      </c>
      <c r="C5393" s="184"/>
      <c r="D5393" s="183" t="s">
        <v>23</v>
      </c>
      <c r="E5393" s="184"/>
      <c r="F5393" s="185">
        <v>45063</v>
      </c>
      <c r="G5393" s="183" t="s">
        <v>78</v>
      </c>
      <c r="H5393" s="186">
        <v>120000</v>
      </c>
      <c r="I5393" s="183" t="s">
        <v>19</v>
      </c>
      <c r="J5393" s="183">
        <v>165</v>
      </c>
      <c r="K5393" s="184"/>
      <c r="L5393" s="183">
        <v>2023</v>
      </c>
      <c r="M5393" s="184"/>
      <c r="N5393" s="184"/>
      <c r="O5393" s="184"/>
    </row>
    <row r="5394" spans="1:15" s="176" customFormat="1" ht="15" x14ac:dyDescent="0.15">
      <c r="A5394" s="183" t="s">
        <v>15</v>
      </c>
      <c r="B5394" s="183" t="s">
        <v>77</v>
      </c>
      <c r="C5394" s="184"/>
      <c r="D5394" s="183" t="s">
        <v>23</v>
      </c>
      <c r="E5394" s="184"/>
      <c r="F5394" s="185">
        <v>45064</v>
      </c>
      <c r="G5394" s="183" t="s">
        <v>78</v>
      </c>
      <c r="H5394" s="186">
        <v>70000</v>
      </c>
      <c r="I5394" s="183" t="s">
        <v>19</v>
      </c>
      <c r="J5394" s="183">
        <v>102</v>
      </c>
      <c r="K5394" s="184"/>
      <c r="L5394" s="183">
        <v>2023</v>
      </c>
      <c r="M5394" s="184"/>
      <c r="N5394" s="184"/>
      <c r="O5394" s="183" t="s">
        <v>594</v>
      </c>
    </row>
    <row r="5395" spans="1:15" s="176" customFormat="1" ht="15" x14ac:dyDescent="0.15">
      <c r="A5395" s="183" t="s">
        <v>15</v>
      </c>
      <c r="B5395" s="183" t="s">
        <v>77</v>
      </c>
      <c r="C5395" s="184"/>
      <c r="D5395" s="183" t="s">
        <v>23</v>
      </c>
      <c r="E5395" s="184"/>
      <c r="F5395" s="185">
        <v>45065</v>
      </c>
      <c r="G5395" s="183" t="s">
        <v>78</v>
      </c>
      <c r="H5395" s="186">
        <v>240000</v>
      </c>
      <c r="I5395" s="183" t="s">
        <v>19</v>
      </c>
      <c r="J5395" s="183">
        <v>331</v>
      </c>
      <c r="K5395" s="184"/>
      <c r="L5395" s="183">
        <v>2023</v>
      </c>
      <c r="M5395" s="184"/>
      <c r="N5395" s="184"/>
      <c r="O5395" s="184"/>
    </row>
    <row r="5396" spans="1:15" s="176" customFormat="1" ht="15" x14ac:dyDescent="0.15">
      <c r="A5396" s="183" t="s">
        <v>15</v>
      </c>
      <c r="B5396" s="183" t="s">
        <v>77</v>
      </c>
      <c r="C5396" s="184"/>
      <c r="D5396" s="183" t="s">
        <v>23</v>
      </c>
      <c r="E5396" s="184"/>
      <c r="F5396" s="185">
        <v>45066</v>
      </c>
      <c r="G5396" s="183" t="s">
        <v>78</v>
      </c>
      <c r="H5396" s="186">
        <v>10000</v>
      </c>
      <c r="I5396" s="183" t="s">
        <v>19</v>
      </c>
      <c r="J5396" s="183">
        <v>18</v>
      </c>
      <c r="K5396" s="184"/>
      <c r="L5396" s="183">
        <v>2023</v>
      </c>
      <c r="M5396" s="184"/>
      <c r="N5396" s="184"/>
      <c r="O5396" s="184"/>
    </row>
    <row r="5397" spans="1:15" s="176" customFormat="1" ht="15" x14ac:dyDescent="0.15">
      <c r="A5397" s="183" t="s">
        <v>15</v>
      </c>
      <c r="B5397" s="183" t="s">
        <v>77</v>
      </c>
      <c r="C5397" s="184"/>
      <c r="D5397" s="183" t="s">
        <v>23</v>
      </c>
      <c r="E5397" s="184"/>
      <c r="F5397" s="185">
        <v>45067</v>
      </c>
      <c r="G5397" s="183" t="s">
        <v>78</v>
      </c>
      <c r="H5397" s="186">
        <v>40000</v>
      </c>
      <c r="I5397" s="183" t="s">
        <v>19</v>
      </c>
      <c r="J5397" s="183">
        <v>55</v>
      </c>
      <c r="K5397" s="184"/>
      <c r="L5397" s="183">
        <v>2023</v>
      </c>
      <c r="M5397" s="184"/>
      <c r="N5397" s="184"/>
      <c r="O5397" s="184"/>
    </row>
    <row r="5398" spans="1:15" s="176" customFormat="1" ht="15" x14ac:dyDescent="0.15">
      <c r="A5398" s="183" t="s">
        <v>15</v>
      </c>
      <c r="B5398" s="183" t="s">
        <v>77</v>
      </c>
      <c r="C5398" s="184"/>
      <c r="D5398" s="183" t="s">
        <v>23</v>
      </c>
      <c r="E5398" s="184"/>
      <c r="F5398" s="185">
        <v>45068</v>
      </c>
      <c r="G5398" s="183" t="s">
        <v>78</v>
      </c>
      <c r="H5398" s="186">
        <v>200000</v>
      </c>
      <c r="I5398" s="183" t="s">
        <v>19</v>
      </c>
      <c r="J5398" s="183">
        <v>276</v>
      </c>
      <c r="K5398" s="184"/>
      <c r="L5398" s="183">
        <v>2023</v>
      </c>
      <c r="M5398" s="184"/>
      <c r="N5398" s="184"/>
      <c r="O5398" s="184"/>
    </row>
    <row r="5399" spans="1:15" s="176" customFormat="1" ht="15" x14ac:dyDescent="0.15">
      <c r="A5399" s="183" t="s">
        <v>15</v>
      </c>
      <c r="B5399" s="183" t="s">
        <v>77</v>
      </c>
      <c r="C5399" s="184"/>
      <c r="D5399" s="183" t="s">
        <v>23</v>
      </c>
      <c r="E5399" s="184"/>
      <c r="F5399" s="185">
        <v>45069</v>
      </c>
      <c r="G5399" s="183" t="s">
        <v>78</v>
      </c>
      <c r="H5399" s="186">
        <v>600000</v>
      </c>
      <c r="I5399" s="183" t="s">
        <v>19</v>
      </c>
      <c r="J5399" s="183">
        <v>828</v>
      </c>
      <c r="K5399" s="184"/>
      <c r="L5399" s="183">
        <v>2023</v>
      </c>
      <c r="M5399" s="184"/>
      <c r="N5399" s="184"/>
      <c r="O5399" s="184"/>
    </row>
    <row r="5400" spans="1:15" s="176" customFormat="1" ht="15" x14ac:dyDescent="0.15">
      <c r="A5400" s="183" t="s">
        <v>15</v>
      </c>
      <c r="B5400" s="183" t="s">
        <v>77</v>
      </c>
      <c r="C5400" s="184"/>
      <c r="D5400" s="183" t="s">
        <v>23</v>
      </c>
      <c r="E5400" s="184"/>
      <c r="F5400" s="185">
        <v>45070</v>
      </c>
      <c r="G5400" s="183" t="s">
        <v>78</v>
      </c>
      <c r="H5400" s="186">
        <v>880000</v>
      </c>
      <c r="I5400" s="183" t="s">
        <v>19</v>
      </c>
      <c r="J5400" s="183">
        <v>1214</v>
      </c>
      <c r="K5400" s="184"/>
      <c r="L5400" s="183">
        <v>2023</v>
      </c>
      <c r="M5400" s="184"/>
      <c r="N5400" s="184"/>
      <c r="O5400" s="184"/>
    </row>
    <row r="5401" spans="1:15" s="176" customFormat="1" ht="15" x14ac:dyDescent="0.15">
      <c r="A5401" s="183" t="s">
        <v>15</v>
      </c>
      <c r="B5401" s="183" t="s">
        <v>77</v>
      </c>
      <c r="C5401" s="184"/>
      <c r="D5401" s="183" t="s">
        <v>23</v>
      </c>
      <c r="E5401" s="184"/>
      <c r="F5401" s="185">
        <v>45071</v>
      </c>
      <c r="G5401" s="183" t="s">
        <v>78</v>
      </c>
      <c r="H5401" s="186">
        <v>360000</v>
      </c>
      <c r="I5401" s="183" t="s">
        <v>19</v>
      </c>
      <c r="J5401" s="183">
        <v>496</v>
      </c>
      <c r="K5401" s="184"/>
      <c r="L5401" s="183">
        <v>2023</v>
      </c>
      <c r="M5401" s="184"/>
      <c r="N5401" s="184"/>
      <c r="O5401" s="184"/>
    </row>
    <row r="5402" spans="1:15" s="176" customFormat="1" ht="15" x14ac:dyDescent="0.15">
      <c r="A5402" s="183" t="s">
        <v>15</v>
      </c>
      <c r="B5402" s="183" t="s">
        <v>77</v>
      </c>
      <c r="C5402" s="184"/>
      <c r="D5402" s="183" t="s">
        <v>23</v>
      </c>
      <c r="E5402" s="184"/>
      <c r="F5402" s="185">
        <v>45072</v>
      </c>
      <c r="G5402" s="183" t="s">
        <v>78</v>
      </c>
      <c r="H5402" s="186">
        <v>440000</v>
      </c>
      <c r="I5402" s="183" t="s">
        <v>19</v>
      </c>
      <c r="J5402" s="183">
        <v>607</v>
      </c>
      <c r="K5402" s="184"/>
      <c r="L5402" s="183">
        <v>2023</v>
      </c>
      <c r="M5402" s="184"/>
      <c r="N5402" s="184"/>
      <c r="O5402" s="184"/>
    </row>
    <row r="5403" spans="1:15" s="176" customFormat="1" ht="15" x14ac:dyDescent="0.15">
      <c r="A5403" s="183" t="s">
        <v>15</v>
      </c>
      <c r="B5403" s="183" t="s">
        <v>77</v>
      </c>
      <c r="C5403" s="184"/>
      <c r="D5403" s="183" t="s">
        <v>23</v>
      </c>
      <c r="E5403" s="184"/>
      <c r="F5403" s="185">
        <v>45073</v>
      </c>
      <c r="G5403" s="183" t="s">
        <v>78</v>
      </c>
      <c r="H5403" s="186">
        <v>200000</v>
      </c>
      <c r="I5403" s="183" t="s">
        <v>19</v>
      </c>
      <c r="J5403" s="183">
        <v>276</v>
      </c>
      <c r="K5403" s="184"/>
      <c r="L5403" s="183">
        <v>2023</v>
      </c>
      <c r="M5403" s="184"/>
      <c r="N5403" s="184"/>
      <c r="O5403" s="184"/>
    </row>
    <row r="5404" spans="1:15" s="176" customFormat="1" ht="15" x14ac:dyDescent="0.15">
      <c r="A5404" s="183" t="s">
        <v>15</v>
      </c>
      <c r="B5404" s="183" t="s">
        <v>77</v>
      </c>
      <c r="C5404" s="184"/>
      <c r="D5404" s="183" t="s">
        <v>23</v>
      </c>
      <c r="E5404" s="184"/>
      <c r="F5404" s="185">
        <v>45074</v>
      </c>
      <c r="G5404" s="183" t="s">
        <v>78</v>
      </c>
      <c r="H5404" s="186">
        <v>80000</v>
      </c>
      <c r="I5404" s="183" t="s">
        <v>19</v>
      </c>
      <c r="J5404" s="183">
        <v>110</v>
      </c>
      <c r="K5404" s="184"/>
      <c r="L5404" s="183">
        <v>2023</v>
      </c>
      <c r="M5404" s="184"/>
      <c r="N5404" s="184"/>
      <c r="O5404" s="184"/>
    </row>
    <row r="5405" spans="1:15" s="176" customFormat="1" ht="15" x14ac:dyDescent="0.15">
      <c r="A5405" s="183" t="s">
        <v>15</v>
      </c>
      <c r="B5405" s="183" t="s">
        <v>77</v>
      </c>
      <c r="C5405" s="184"/>
      <c r="D5405" s="183" t="s">
        <v>23</v>
      </c>
      <c r="E5405" s="184"/>
      <c r="F5405" s="185">
        <v>45075</v>
      </c>
      <c r="G5405" s="183" t="s">
        <v>78</v>
      </c>
      <c r="H5405" s="186">
        <v>560000</v>
      </c>
      <c r="I5405" s="183" t="s">
        <v>19</v>
      </c>
      <c r="J5405" s="183">
        <v>773</v>
      </c>
      <c r="K5405" s="184"/>
      <c r="L5405" s="183">
        <v>2023</v>
      </c>
      <c r="M5405" s="184"/>
      <c r="N5405" s="184"/>
      <c r="O5405" s="184"/>
    </row>
    <row r="5406" spans="1:15" s="176" customFormat="1" ht="15" x14ac:dyDescent="0.15">
      <c r="A5406" s="183" t="s">
        <v>15</v>
      </c>
      <c r="B5406" s="183" t="s">
        <v>77</v>
      </c>
      <c r="C5406" s="184"/>
      <c r="D5406" s="183" t="s">
        <v>23</v>
      </c>
      <c r="E5406" s="184"/>
      <c r="F5406" s="185">
        <v>45076</v>
      </c>
      <c r="G5406" s="183" t="s">
        <v>78</v>
      </c>
      <c r="H5406" s="186">
        <v>520000</v>
      </c>
      <c r="I5406" s="183" t="s">
        <v>19</v>
      </c>
      <c r="J5406" s="183">
        <v>717</v>
      </c>
      <c r="K5406" s="184"/>
      <c r="L5406" s="183">
        <v>2023</v>
      </c>
      <c r="M5406" s="184"/>
      <c r="N5406" s="184"/>
      <c r="O5406" s="184"/>
    </row>
    <row r="5407" spans="1:15" s="176" customFormat="1" ht="15" x14ac:dyDescent="0.15">
      <c r="A5407" s="183" t="s">
        <v>15</v>
      </c>
      <c r="B5407" s="183" t="s">
        <v>77</v>
      </c>
      <c r="C5407" s="184"/>
      <c r="D5407" s="183" t="s">
        <v>23</v>
      </c>
      <c r="E5407" s="184"/>
      <c r="F5407" s="185">
        <v>45077</v>
      </c>
      <c r="G5407" s="183" t="s">
        <v>78</v>
      </c>
      <c r="H5407" s="186">
        <v>600000</v>
      </c>
      <c r="I5407" s="183" t="s">
        <v>19</v>
      </c>
      <c r="J5407" s="183">
        <v>828</v>
      </c>
      <c r="K5407" s="184"/>
      <c r="L5407" s="183">
        <v>2023</v>
      </c>
      <c r="M5407" s="184"/>
      <c r="N5407" s="184"/>
      <c r="O5407" s="184"/>
    </row>
    <row r="5408" spans="1:15" s="176" customFormat="1" ht="15" x14ac:dyDescent="0.15">
      <c r="A5408" s="183" t="s">
        <v>15</v>
      </c>
      <c r="B5408" s="183" t="s">
        <v>77</v>
      </c>
      <c r="C5408" s="184"/>
      <c r="D5408" s="183" t="s">
        <v>23</v>
      </c>
      <c r="E5408" s="184"/>
      <c r="F5408" s="185">
        <v>45078</v>
      </c>
      <c r="G5408" s="183" t="s">
        <v>78</v>
      </c>
      <c r="H5408" s="186">
        <v>360000</v>
      </c>
      <c r="I5408" s="183" t="s">
        <v>19</v>
      </c>
      <c r="J5408" s="183">
        <v>497</v>
      </c>
      <c r="K5408" s="184"/>
      <c r="L5408" s="183">
        <v>2023</v>
      </c>
      <c r="M5408" s="184"/>
      <c r="N5408" s="184"/>
      <c r="O5408" s="184"/>
    </row>
    <row r="5409" spans="1:15" s="176" customFormat="1" ht="15" x14ac:dyDescent="0.15">
      <c r="A5409" s="183" t="s">
        <v>15</v>
      </c>
      <c r="B5409" s="183" t="s">
        <v>77</v>
      </c>
      <c r="C5409" s="184"/>
      <c r="D5409" s="183" t="s">
        <v>23</v>
      </c>
      <c r="E5409" s="184"/>
      <c r="F5409" s="185">
        <v>45079</v>
      </c>
      <c r="G5409" s="183" t="s">
        <v>78</v>
      </c>
      <c r="H5409" s="186">
        <v>280000</v>
      </c>
      <c r="I5409" s="183" t="s">
        <v>19</v>
      </c>
      <c r="J5409" s="183">
        <v>387</v>
      </c>
      <c r="K5409" s="184"/>
      <c r="L5409" s="183">
        <v>2023</v>
      </c>
      <c r="M5409" s="184"/>
      <c r="N5409" s="184"/>
      <c r="O5409" s="184"/>
    </row>
    <row r="5410" spans="1:15" s="176" customFormat="1" ht="15" x14ac:dyDescent="0.15">
      <c r="A5410" s="183" t="s">
        <v>15</v>
      </c>
      <c r="B5410" s="183" t="s">
        <v>77</v>
      </c>
      <c r="C5410" s="184"/>
      <c r="D5410" s="183" t="s">
        <v>23</v>
      </c>
      <c r="E5410" s="184"/>
      <c r="F5410" s="185">
        <v>45080</v>
      </c>
      <c r="G5410" s="183" t="s">
        <v>78</v>
      </c>
      <c r="H5410" s="186">
        <v>680000</v>
      </c>
      <c r="I5410" s="183" t="s">
        <v>19</v>
      </c>
      <c r="J5410" s="183">
        <v>937</v>
      </c>
      <c r="K5410" s="184"/>
      <c r="L5410" s="183">
        <v>2023</v>
      </c>
      <c r="M5410" s="184"/>
      <c r="N5410" s="184"/>
      <c r="O5410" s="184"/>
    </row>
    <row r="5411" spans="1:15" s="176" customFormat="1" ht="15" x14ac:dyDescent="0.15">
      <c r="A5411" s="183" t="s">
        <v>15</v>
      </c>
      <c r="B5411" s="183" t="s">
        <v>77</v>
      </c>
      <c r="C5411" s="184"/>
      <c r="D5411" s="183" t="s">
        <v>23</v>
      </c>
      <c r="E5411" s="184"/>
      <c r="F5411" s="185">
        <v>45081</v>
      </c>
      <c r="G5411" s="183" t="s">
        <v>78</v>
      </c>
      <c r="H5411" s="186">
        <v>160000</v>
      </c>
      <c r="I5411" s="183" t="s">
        <v>19</v>
      </c>
      <c r="J5411" s="183">
        <v>220</v>
      </c>
      <c r="K5411" s="184"/>
      <c r="L5411" s="183">
        <v>2023</v>
      </c>
      <c r="M5411" s="184"/>
      <c r="N5411" s="184"/>
      <c r="O5411" s="184"/>
    </row>
    <row r="5412" spans="1:15" s="176" customFormat="1" ht="15" x14ac:dyDescent="0.15">
      <c r="A5412" s="183" t="s">
        <v>15</v>
      </c>
      <c r="B5412" s="183" t="s">
        <v>77</v>
      </c>
      <c r="C5412" s="184"/>
      <c r="D5412" s="183" t="s">
        <v>23</v>
      </c>
      <c r="E5412" s="184"/>
      <c r="F5412" s="185">
        <v>45082</v>
      </c>
      <c r="G5412" s="183" t="s">
        <v>78</v>
      </c>
      <c r="H5412" s="186">
        <v>680000</v>
      </c>
      <c r="I5412" s="183" t="s">
        <v>19</v>
      </c>
      <c r="J5412" s="183">
        <v>938</v>
      </c>
      <c r="K5412" s="184"/>
      <c r="L5412" s="183">
        <v>2023</v>
      </c>
      <c r="M5412" s="184"/>
      <c r="N5412" s="184"/>
      <c r="O5412" s="184"/>
    </row>
    <row r="5413" spans="1:15" s="176" customFormat="1" ht="15" x14ac:dyDescent="0.15">
      <c r="A5413" s="183" t="s">
        <v>15</v>
      </c>
      <c r="B5413" s="183" t="s">
        <v>77</v>
      </c>
      <c r="C5413" s="184"/>
      <c r="D5413" s="183" t="s">
        <v>23</v>
      </c>
      <c r="E5413" s="184"/>
      <c r="F5413" s="185">
        <v>45083</v>
      </c>
      <c r="G5413" s="183" t="s">
        <v>78</v>
      </c>
      <c r="H5413" s="186">
        <v>520000</v>
      </c>
      <c r="I5413" s="183" t="s">
        <v>19</v>
      </c>
      <c r="J5413" s="183">
        <v>717</v>
      </c>
      <c r="K5413" s="184"/>
      <c r="L5413" s="183">
        <v>2023</v>
      </c>
      <c r="M5413" s="184"/>
      <c r="N5413" s="184"/>
      <c r="O5413" s="184"/>
    </row>
    <row r="5414" spans="1:15" s="176" customFormat="1" ht="15" x14ac:dyDescent="0.15">
      <c r="A5414" s="183" t="s">
        <v>15</v>
      </c>
      <c r="B5414" s="183" t="s">
        <v>77</v>
      </c>
      <c r="C5414" s="184"/>
      <c r="D5414" s="183" t="s">
        <v>23</v>
      </c>
      <c r="E5414" s="184"/>
      <c r="F5414" s="185">
        <v>45084</v>
      </c>
      <c r="G5414" s="183" t="s">
        <v>78</v>
      </c>
      <c r="H5414" s="186">
        <v>640000</v>
      </c>
      <c r="I5414" s="183" t="s">
        <v>19</v>
      </c>
      <c r="J5414" s="183">
        <v>883</v>
      </c>
      <c r="K5414" s="184"/>
      <c r="L5414" s="183">
        <v>2023</v>
      </c>
      <c r="M5414" s="184"/>
      <c r="N5414" s="184"/>
      <c r="O5414" s="184"/>
    </row>
    <row r="5415" spans="1:15" s="176" customFormat="1" ht="15" x14ac:dyDescent="0.15">
      <c r="A5415" s="183" t="s">
        <v>15</v>
      </c>
      <c r="B5415" s="183" t="s">
        <v>77</v>
      </c>
      <c r="C5415" s="184"/>
      <c r="D5415" s="183" t="s">
        <v>23</v>
      </c>
      <c r="E5415" s="184"/>
      <c r="F5415" s="185">
        <v>45085</v>
      </c>
      <c r="G5415" s="183" t="s">
        <v>78</v>
      </c>
      <c r="H5415" s="186">
        <v>360000</v>
      </c>
      <c r="I5415" s="183" t="s">
        <v>19</v>
      </c>
      <c r="J5415" s="183">
        <v>497</v>
      </c>
      <c r="K5415" s="184"/>
      <c r="L5415" s="183">
        <v>2023</v>
      </c>
      <c r="M5415" s="184"/>
      <c r="N5415" s="184"/>
      <c r="O5415" s="184"/>
    </row>
    <row r="5416" spans="1:15" s="176" customFormat="1" ht="15" x14ac:dyDescent="0.15">
      <c r="A5416" s="183" t="s">
        <v>15</v>
      </c>
      <c r="B5416" s="183" t="s">
        <v>77</v>
      </c>
      <c r="C5416" s="184"/>
      <c r="D5416" s="183" t="s">
        <v>23</v>
      </c>
      <c r="E5416" s="184"/>
      <c r="F5416" s="185">
        <v>45086</v>
      </c>
      <c r="G5416" s="183" t="s">
        <v>78</v>
      </c>
      <c r="H5416" s="186">
        <v>400000</v>
      </c>
      <c r="I5416" s="183" t="s">
        <v>19</v>
      </c>
      <c r="J5416" s="183">
        <v>552</v>
      </c>
      <c r="K5416" s="184"/>
      <c r="L5416" s="183">
        <v>2023</v>
      </c>
      <c r="M5416" s="184"/>
      <c r="N5416" s="184"/>
      <c r="O5416" s="184"/>
    </row>
    <row r="5417" spans="1:15" s="176" customFormat="1" ht="15" x14ac:dyDescent="0.15">
      <c r="A5417" s="183" t="s">
        <v>15</v>
      </c>
      <c r="B5417" s="183" t="s">
        <v>77</v>
      </c>
      <c r="C5417" s="184"/>
      <c r="D5417" s="183" t="s">
        <v>23</v>
      </c>
      <c r="E5417" s="184"/>
      <c r="F5417" s="185">
        <v>45087</v>
      </c>
      <c r="G5417" s="183" t="s">
        <v>78</v>
      </c>
      <c r="H5417" s="186">
        <v>320000</v>
      </c>
      <c r="I5417" s="183" t="s">
        <v>19</v>
      </c>
      <c r="J5417" s="183">
        <v>441</v>
      </c>
      <c r="K5417" s="184"/>
      <c r="L5417" s="183">
        <v>2023</v>
      </c>
      <c r="M5417" s="184"/>
      <c r="N5417" s="184"/>
      <c r="O5417" s="184"/>
    </row>
    <row r="5418" spans="1:15" s="176" customFormat="1" ht="15" x14ac:dyDescent="0.15">
      <c r="A5418" s="183" t="s">
        <v>15</v>
      </c>
      <c r="B5418" s="183" t="s">
        <v>77</v>
      </c>
      <c r="C5418" s="184"/>
      <c r="D5418" s="183" t="s">
        <v>23</v>
      </c>
      <c r="E5418" s="184"/>
      <c r="F5418" s="185">
        <v>45088</v>
      </c>
      <c r="G5418" s="183" t="s">
        <v>78</v>
      </c>
      <c r="H5418" s="186">
        <v>120000</v>
      </c>
      <c r="I5418" s="183" t="s">
        <v>19</v>
      </c>
      <c r="J5418" s="183">
        <v>166</v>
      </c>
      <c r="K5418" s="184"/>
      <c r="L5418" s="183">
        <v>2023</v>
      </c>
      <c r="M5418" s="184"/>
      <c r="N5418" s="184"/>
      <c r="O5418" s="184"/>
    </row>
    <row r="5419" spans="1:15" s="176" customFormat="1" ht="15" x14ac:dyDescent="0.15">
      <c r="A5419" s="183" t="s">
        <v>15</v>
      </c>
      <c r="B5419" s="183" t="s">
        <v>77</v>
      </c>
      <c r="C5419" s="184"/>
      <c r="D5419" s="183" t="s">
        <v>23</v>
      </c>
      <c r="E5419" s="184"/>
      <c r="F5419" s="185">
        <v>45089</v>
      </c>
      <c r="G5419" s="183" t="s">
        <v>78</v>
      </c>
      <c r="H5419" s="186">
        <v>440000</v>
      </c>
      <c r="I5419" s="183" t="s">
        <v>19</v>
      </c>
      <c r="J5419" s="183">
        <v>607</v>
      </c>
      <c r="K5419" s="184"/>
      <c r="L5419" s="183">
        <v>2023</v>
      </c>
      <c r="M5419" s="184"/>
      <c r="N5419" s="184"/>
      <c r="O5419" s="184"/>
    </row>
    <row r="5420" spans="1:15" s="176" customFormat="1" ht="15" x14ac:dyDescent="0.15">
      <c r="A5420" s="183" t="s">
        <v>15</v>
      </c>
      <c r="B5420" s="183" t="s">
        <v>77</v>
      </c>
      <c r="C5420" s="184"/>
      <c r="D5420" s="183" t="s">
        <v>23</v>
      </c>
      <c r="E5420" s="184"/>
      <c r="F5420" s="185">
        <v>45090</v>
      </c>
      <c r="G5420" s="183" t="s">
        <v>78</v>
      </c>
      <c r="H5420" s="186">
        <v>580000</v>
      </c>
      <c r="I5420" s="183" t="s">
        <v>19</v>
      </c>
      <c r="J5420" s="183">
        <v>800</v>
      </c>
      <c r="K5420" s="184"/>
      <c r="L5420" s="183">
        <v>2023</v>
      </c>
      <c r="M5420" s="184"/>
      <c r="N5420" s="184"/>
      <c r="O5420" s="184"/>
    </row>
    <row r="5421" spans="1:15" s="176" customFormat="1" ht="15" x14ac:dyDescent="0.15">
      <c r="A5421" s="183" t="s">
        <v>15</v>
      </c>
      <c r="B5421" s="183" t="s">
        <v>77</v>
      </c>
      <c r="C5421" s="184"/>
      <c r="D5421" s="183" t="s">
        <v>23</v>
      </c>
      <c r="E5421" s="184"/>
      <c r="F5421" s="185">
        <v>45091</v>
      </c>
      <c r="G5421" s="183" t="s">
        <v>78</v>
      </c>
      <c r="H5421" s="186">
        <v>600000</v>
      </c>
      <c r="I5421" s="183" t="s">
        <v>19</v>
      </c>
      <c r="J5421" s="183">
        <v>828</v>
      </c>
      <c r="K5421" s="184"/>
      <c r="L5421" s="183">
        <v>2023</v>
      </c>
      <c r="M5421" s="184"/>
      <c r="N5421" s="184"/>
      <c r="O5421" s="184"/>
    </row>
    <row r="5422" spans="1:15" s="176" customFormat="1" ht="15" x14ac:dyDescent="0.15">
      <c r="A5422" s="183" t="s">
        <v>15</v>
      </c>
      <c r="B5422" s="183" t="s">
        <v>77</v>
      </c>
      <c r="C5422" s="184"/>
      <c r="D5422" s="183" t="s">
        <v>23</v>
      </c>
      <c r="E5422" s="184"/>
      <c r="F5422" s="185">
        <v>45092</v>
      </c>
      <c r="G5422" s="183" t="s">
        <v>78</v>
      </c>
      <c r="H5422" s="186">
        <v>480000</v>
      </c>
      <c r="I5422" s="183" t="s">
        <v>19</v>
      </c>
      <c r="J5422" s="183">
        <v>662</v>
      </c>
      <c r="K5422" s="184"/>
      <c r="L5422" s="183">
        <v>2023</v>
      </c>
      <c r="M5422" s="184"/>
      <c r="N5422" s="184"/>
      <c r="O5422" s="184"/>
    </row>
    <row r="5423" spans="1:15" s="176" customFormat="1" ht="15" x14ac:dyDescent="0.15">
      <c r="A5423" s="183" t="s">
        <v>15</v>
      </c>
      <c r="B5423" s="183" t="s">
        <v>77</v>
      </c>
      <c r="C5423" s="184"/>
      <c r="D5423" s="183" t="s">
        <v>23</v>
      </c>
      <c r="E5423" s="184"/>
      <c r="F5423" s="185">
        <v>45093</v>
      </c>
      <c r="G5423" s="183" t="s">
        <v>78</v>
      </c>
      <c r="H5423" s="186">
        <v>320000</v>
      </c>
      <c r="I5423" s="183" t="s">
        <v>19</v>
      </c>
      <c r="J5423" s="183">
        <v>442</v>
      </c>
      <c r="K5423" s="184"/>
      <c r="L5423" s="183">
        <v>2023</v>
      </c>
      <c r="M5423" s="184"/>
      <c r="N5423" s="184"/>
      <c r="O5423" s="184"/>
    </row>
    <row r="5424" spans="1:15" s="176" customFormat="1" ht="15" x14ac:dyDescent="0.15">
      <c r="A5424" s="183" t="s">
        <v>15</v>
      </c>
      <c r="B5424" s="183" t="s">
        <v>77</v>
      </c>
      <c r="C5424" s="184"/>
      <c r="D5424" s="183" t="s">
        <v>23</v>
      </c>
      <c r="E5424" s="184"/>
      <c r="F5424" s="185">
        <v>45094</v>
      </c>
      <c r="G5424" s="183" t="s">
        <v>78</v>
      </c>
      <c r="H5424" s="186">
        <v>240000</v>
      </c>
      <c r="I5424" s="183" t="s">
        <v>19</v>
      </c>
      <c r="J5424" s="183">
        <v>331</v>
      </c>
      <c r="K5424" s="184"/>
      <c r="L5424" s="183">
        <v>2023</v>
      </c>
      <c r="M5424" s="184"/>
      <c r="N5424" s="184"/>
      <c r="O5424" s="184"/>
    </row>
    <row r="5425" spans="1:15" s="176" customFormat="1" ht="15" x14ac:dyDescent="0.15">
      <c r="A5425" s="183" t="s">
        <v>15</v>
      </c>
      <c r="B5425" s="183" t="s">
        <v>77</v>
      </c>
      <c r="C5425" s="184"/>
      <c r="D5425" s="183" t="s">
        <v>23</v>
      </c>
      <c r="E5425" s="184"/>
      <c r="F5425" s="185">
        <v>45095</v>
      </c>
      <c r="G5425" s="183" t="s">
        <v>78</v>
      </c>
      <c r="H5425" s="186">
        <v>160000</v>
      </c>
      <c r="I5425" s="183" t="s">
        <v>19</v>
      </c>
      <c r="J5425" s="183">
        <v>220</v>
      </c>
      <c r="K5425" s="184"/>
      <c r="L5425" s="183">
        <v>2023</v>
      </c>
      <c r="M5425" s="184"/>
      <c r="N5425" s="184"/>
      <c r="O5425" s="184"/>
    </row>
    <row r="5426" spans="1:15" s="176" customFormat="1" ht="15" x14ac:dyDescent="0.15">
      <c r="A5426" s="183" t="s">
        <v>15</v>
      </c>
      <c r="B5426" s="183" t="s">
        <v>77</v>
      </c>
      <c r="C5426" s="184"/>
      <c r="D5426" s="183" t="s">
        <v>23</v>
      </c>
      <c r="E5426" s="184"/>
      <c r="F5426" s="185">
        <v>45096</v>
      </c>
      <c r="G5426" s="183" t="s">
        <v>78</v>
      </c>
      <c r="H5426" s="186">
        <v>200000</v>
      </c>
      <c r="I5426" s="183" t="s">
        <v>19</v>
      </c>
      <c r="J5426" s="183">
        <v>276</v>
      </c>
      <c r="K5426" s="184"/>
      <c r="L5426" s="183">
        <v>2023</v>
      </c>
      <c r="M5426" s="184"/>
      <c r="N5426" s="184"/>
      <c r="O5426" s="184"/>
    </row>
    <row r="5427" spans="1:15" s="176" customFormat="1" ht="15" x14ac:dyDescent="0.15">
      <c r="A5427" s="183" t="s">
        <v>15</v>
      </c>
      <c r="B5427" s="183" t="s">
        <v>77</v>
      </c>
      <c r="C5427" s="184"/>
      <c r="D5427" s="183" t="s">
        <v>23</v>
      </c>
      <c r="E5427" s="184"/>
      <c r="F5427" s="185">
        <v>45097</v>
      </c>
      <c r="G5427" s="183" t="s">
        <v>78</v>
      </c>
      <c r="H5427" s="186">
        <v>320000</v>
      </c>
      <c r="I5427" s="183" t="s">
        <v>19</v>
      </c>
      <c r="J5427" s="183">
        <v>442</v>
      </c>
      <c r="K5427" s="184"/>
      <c r="L5427" s="183">
        <v>2023</v>
      </c>
      <c r="M5427" s="184"/>
      <c r="N5427" s="184"/>
      <c r="O5427" s="184"/>
    </row>
    <row r="5428" spans="1:15" s="176" customFormat="1" ht="15" x14ac:dyDescent="0.15">
      <c r="A5428" s="183" t="s">
        <v>15</v>
      </c>
      <c r="B5428" s="183" t="s">
        <v>77</v>
      </c>
      <c r="C5428" s="184"/>
      <c r="D5428" s="183" t="s">
        <v>23</v>
      </c>
      <c r="E5428" s="184"/>
      <c r="F5428" s="185">
        <v>45098</v>
      </c>
      <c r="G5428" s="183" t="s">
        <v>78</v>
      </c>
      <c r="H5428" s="186">
        <v>400000</v>
      </c>
      <c r="I5428" s="183" t="s">
        <v>19</v>
      </c>
      <c r="J5428" s="183">
        <v>552</v>
      </c>
      <c r="K5428" s="184"/>
      <c r="L5428" s="183">
        <v>2023</v>
      </c>
      <c r="M5428" s="184"/>
      <c r="N5428" s="184"/>
      <c r="O5428" s="184"/>
    </row>
    <row r="5429" spans="1:15" s="176" customFormat="1" ht="15" x14ac:dyDescent="0.15">
      <c r="A5429" s="183" t="s">
        <v>15</v>
      </c>
      <c r="B5429" s="183" t="s">
        <v>77</v>
      </c>
      <c r="C5429" s="184"/>
      <c r="D5429" s="183" t="s">
        <v>23</v>
      </c>
      <c r="E5429" s="184"/>
      <c r="F5429" s="185">
        <v>45099</v>
      </c>
      <c r="G5429" s="183" t="s">
        <v>78</v>
      </c>
      <c r="H5429" s="186">
        <v>520000</v>
      </c>
      <c r="I5429" s="183" t="s">
        <v>19</v>
      </c>
      <c r="J5429" s="183">
        <v>717</v>
      </c>
      <c r="K5429" s="184"/>
      <c r="L5429" s="183">
        <v>2023</v>
      </c>
      <c r="M5429" s="184"/>
      <c r="N5429" s="184"/>
      <c r="O5429" s="184"/>
    </row>
    <row r="5430" spans="1:15" s="176" customFormat="1" ht="15" x14ac:dyDescent="0.15">
      <c r="A5430" s="183" t="s">
        <v>15</v>
      </c>
      <c r="B5430" s="183" t="s">
        <v>77</v>
      </c>
      <c r="C5430" s="184"/>
      <c r="D5430" s="183" t="s">
        <v>23</v>
      </c>
      <c r="E5430" s="184"/>
      <c r="F5430" s="185">
        <v>45100</v>
      </c>
      <c r="G5430" s="183" t="s">
        <v>78</v>
      </c>
      <c r="H5430" s="186">
        <v>120000</v>
      </c>
      <c r="I5430" s="183" t="s">
        <v>19</v>
      </c>
      <c r="J5430" s="183">
        <v>165</v>
      </c>
      <c r="K5430" s="184"/>
      <c r="L5430" s="183">
        <v>2023</v>
      </c>
      <c r="M5430" s="184"/>
      <c r="N5430" s="184"/>
      <c r="O5430" s="184"/>
    </row>
    <row r="5431" spans="1:15" s="176" customFormat="1" ht="15" x14ac:dyDescent="0.15">
      <c r="A5431" s="183" t="s">
        <v>15</v>
      </c>
      <c r="B5431" s="183" t="s">
        <v>77</v>
      </c>
      <c r="C5431" s="184"/>
      <c r="D5431" s="183" t="s">
        <v>23</v>
      </c>
      <c r="E5431" s="184"/>
      <c r="F5431" s="185">
        <v>45100</v>
      </c>
      <c r="G5431" s="183" t="s">
        <v>80</v>
      </c>
      <c r="H5431" s="186">
        <v>160000</v>
      </c>
      <c r="I5431" s="183" t="s">
        <v>19</v>
      </c>
      <c r="J5431" s="183">
        <v>220</v>
      </c>
      <c r="K5431" s="184"/>
      <c r="L5431" s="183">
        <v>2023</v>
      </c>
      <c r="M5431" s="184"/>
      <c r="N5431" s="184"/>
      <c r="O5431" s="184"/>
    </row>
    <row r="5432" spans="1:15" s="176" customFormat="1" ht="15" x14ac:dyDescent="0.15">
      <c r="A5432" s="183" t="s">
        <v>15</v>
      </c>
      <c r="B5432" s="183" t="s">
        <v>77</v>
      </c>
      <c r="C5432" s="184"/>
      <c r="D5432" s="183" t="s">
        <v>23</v>
      </c>
      <c r="E5432" s="184"/>
      <c r="F5432" s="185">
        <v>45101</v>
      </c>
      <c r="G5432" s="183" t="s">
        <v>78</v>
      </c>
      <c r="H5432" s="186">
        <v>40000</v>
      </c>
      <c r="I5432" s="183" t="s">
        <v>19</v>
      </c>
      <c r="J5432" s="183">
        <v>55</v>
      </c>
      <c r="K5432" s="184"/>
      <c r="L5432" s="183">
        <v>2023</v>
      </c>
      <c r="M5432" s="184"/>
      <c r="N5432" s="184"/>
      <c r="O5432" s="184"/>
    </row>
    <row r="5433" spans="1:15" s="176" customFormat="1" ht="15" x14ac:dyDescent="0.15">
      <c r="A5433" s="183" t="s">
        <v>15</v>
      </c>
      <c r="B5433" s="183" t="s">
        <v>77</v>
      </c>
      <c r="C5433" s="184"/>
      <c r="D5433" s="183" t="s">
        <v>23</v>
      </c>
      <c r="E5433" s="184"/>
      <c r="F5433" s="185">
        <v>45101</v>
      </c>
      <c r="G5433" s="183" t="s">
        <v>80</v>
      </c>
      <c r="H5433" s="186">
        <v>160000</v>
      </c>
      <c r="I5433" s="183" t="s">
        <v>19</v>
      </c>
      <c r="J5433" s="183">
        <v>221</v>
      </c>
      <c r="K5433" s="184"/>
      <c r="L5433" s="183">
        <v>2023</v>
      </c>
      <c r="M5433" s="184"/>
      <c r="N5433" s="184"/>
      <c r="O5433" s="184"/>
    </row>
    <row r="5434" spans="1:15" s="176" customFormat="1" ht="15" x14ac:dyDescent="0.15">
      <c r="A5434" s="183" t="s">
        <v>15</v>
      </c>
      <c r="B5434" s="183" t="s">
        <v>77</v>
      </c>
      <c r="C5434" s="184"/>
      <c r="D5434" s="183" t="s">
        <v>23</v>
      </c>
      <c r="E5434" s="184"/>
      <c r="F5434" s="185">
        <v>45102</v>
      </c>
      <c r="G5434" s="183" t="s">
        <v>78</v>
      </c>
      <c r="H5434" s="186">
        <v>160000</v>
      </c>
      <c r="I5434" s="183" t="s">
        <v>19</v>
      </c>
      <c r="J5434" s="183">
        <v>221</v>
      </c>
      <c r="K5434" s="184"/>
      <c r="L5434" s="183">
        <v>2023</v>
      </c>
      <c r="M5434" s="184"/>
      <c r="N5434" s="184"/>
      <c r="O5434" s="184"/>
    </row>
    <row r="5435" spans="1:15" s="176" customFormat="1" ht="15" x14ac:dyDescent="0.15">
      <c r="A5435" s="183" t="s">
        <v>15</v>
      </c>
      <c r="B5435" s="183" t="s">
        <v>77</v>
      </c>
      <c r="C5435" s="184"/>
      <c r="D5435" s="183" t="s">
        <v>23</v>
      </c>
      <c r="E5435" s="184"/>
      <c r="F5435" s="185">
        <v>45102</v>
      </c>
      <c r="G5435" s="183" t="s">
        <v>80</v>
      </c>
      <c r="H5435" s="186">
        <v>160000</v>
      </c>
      <c r="I5435" s="183" t="s">
        <v>19</v>
      </c>
      <c r="J5435" s="183">
        <v>221</v>
      </c>
      <c r="K5435" s="184"/>
      <c r="L5435" s="183">
        <v>2023</v>
      </c>
      <c r="M5435" s="184"/>
      <c r="N5435" s="184"/>
      <c r="O5435" s="184"/>
    </row>
    <row r="5436" spans="1:15" s="176" customFormat="1" ht="15" x14ac:dyDescent="0.15">
      <c r="A5436" s="183" t="s">
        <v>15</v>
      </c>
      <c r="B5436" s="183" t="s">
        <v>77</v>
      </c>
      <c r="C5436" s="184"/>
      <c r="D5436" s="183" t="s">
        <v>23</v>
      </c>
      <c r="E5436" s="184"/>
      <c r="F5436" s="185">
        <v>45103</v>
      </c>
      <c r="G5436" s="183" t="s">
        <v>80</v>
      </c>
      <c r="H5436" s="186">
        <v>440000</v>
      </c>
      <c r="I5436" s="183" t="s">
        <v>19</v>
      </c>
      <c r="J5436" s="183">
        <v>607</v>
      </c>
      <c r="K5436" s="184"/>
      <c r="L5436" s="183">
        <v>2023</v>
      </c>
      <c r="M5436" s="184"/>
      <c r="N5436" s="184"/>
      <c r="O5436" s="184"/>
    </row>
    <row r="5437" spans="1:15" s="176" customFormat="1" ht="15" x14ac:dyDescent="0.15">
      <c r="A5437" s="183" t="s">
        <v>15</v>
      </c>
      <c r="B5437" s="183" t="s">
        <v>77</v>
      </c>
      <c r="C5437" s="184"/>
      <c r="D5437" s="183" t="s">
        <v>23</v>
      </c>
      <c r="E5437" s="184"/>
      <c r="F5437" s="185">
        <v>45103</v>
      </c>
      <c r="G5437" s="183" t="s">
        <v>79</v>
      </c>
      <c r="H5437" s="186">
        <v>40000</v>
      </c>
      <c r="I5437" s="183" t="s">
        <v>19</v>
      </c>
      <c r="J5437" s="183">
        <v>55</v>
      </c>
      <c r="K5437" s="184"/>
      <c r="L5437" s="183">
        <v>2023</v>
      </c>
      <c r="M5437" s="184"/>
      <c r="N5437" s="184"/>
      <c r="O5437" s="184"/>
    </row>
    <row r="5438" spans="1:15" s="176" customFormat="1" ht="15" x14ac:dyDescent="0.15">
      <c r="A5438" s="183" t="s">
        <v>15</v>
      </c>
      <c r="B5438" s="183" t="s">
        <v>77</v>
      </c>
      <c r="C5438" s="184"/>
      <c r="D5438" s="183" t="s">
        <v>23</v>
      </c>
      <c r="E5438" s="184"/>
      <c r="F5438" s="185">
        <v>45103</v>
      </c>
      <c r="G5438" s="183" t="s">
        <v>78</v>
      </c>
      <c r="H5438" s="186">
        <v>240000</v>
      </c>
      <c r="I5438" s="183" t="s">
        <v>19</v>
      </c>
      <c r="J5438" s="183">
        <v>331</v>
      </c>
      <c r="K5438" s="184"/>
      <c r="L5438" s="183">
        <v>2023</v>
      </c>
      <c r="M5438" s="184"/>
      <c r="N5438" s="184"/>
      <c r="O5438" s="184"/>
    </row>
    <row r="5439" spans="1:15" s="176" customFormat="1" ht="15" x14ac:dyDescent="0.15">
      <c r="A5439" s="183" t="s">
        <v>15</v>
      </c>
      <c r="B5439" s="183" t="s">
        <v>77</v>
      </c>
      <c r="C5439" s="184"/>
      <c r="D5439" s="183" t="s">
        <v>23</v>
      </c>
      <c r="E5439" s="184"/>
      <c r="F5439" s="185">
        <v>45104</v>
      </c>
      <c r="G5439" s="183" t="s">
        <v>79</v>
      </c>
      <c r="H5439" s="186">
        <v>40000</v>
      </c>
      <c r="I5439" s="183" t="s">
        <v>19</v>
      </c>
      <c r="J5439" s="183">
        <v>55</v>
      </c>
      <c r="K5439" s="184"/>
      <c r="L5439" s="183">
        <v>2023</v>
      </c>
      <c r="M5439" s="184"/>
      <c r="N5439" s="184"/>
      <c r="O5439" s="184"/>
    </row>
    <row r="5440" spans="1:15" s="176" customFormat="1" ht="15" x14ac:dyDescent="0.15">
      <c r="A5440" s="183" t="s">
        <v>15</v>
      </c>
      <c r="B5440" s="183" t="s">
        <v>77</v>
      </c>
      <c r="C5440" s="184"/>
      <c r="D5440" s="183" t="s">
        <v>23</v>
      </c>
      <c r="E5440" s="184"/>
      <c r="F5440" s="185">
        <v>45104</v>
      </c>
      <c r="G5440" s="183" t="s">
        <v>80</v>
      </c>
      <c r="H5440" s="186">
        <v>400000</v>
      </c>
      <c r="I5440" s="183" t="s">
        <v>19</v>
      </c>
      <c r="J5440" s="183">
        <v>552</v>
      </c>
      <c r="K5440" s="184"/>
      <c r="L5440" s="183">
        <v>2023</v>
      </c>
      <c r="M5440" s="184"/>
      <c r="N5440" s="184"/>
      <c r="O5440" s="184"/>
    </row>
    <row r="5441" spans="1:15" s="176" customFormat="1" ht="15" x14ac:dyDescent="0.15">
      <c r="A5441" s="183" t="s">
        <v>15</v>
      </c>
      <c r="B5441" s="183" t="s">
        <v>77</v>
      </c>
      <c r="C5441" s="184"/>
      <c r="D5441" s="183" t="s">
        <v>23</v>
      </c>
      <c r="E5441" s="184"/>
      <c r="F5441" s="185">
        <v>45105</v>
      </c>
      <c r="G5441" s="183" t="s">
        <v>79</v>
      </c>
      <c r="H5441" s="186">
        <v>40000</v>
      </c>
      <c r="I5441" s="183" t="s">
        <v>19</v>
      </c>
      <c r="J5441" s="183">
        <v>55</v>
      </c>
      <c r="K5441" s="184"/>
      <c r="L5441" s="183">
        <v>2023</v>
      </c>
      <c r="M5441" s="184"/>
      <c r="N5441" s="184"/>
      <c r="O5441" s="184"/>
    </row>
    <row r="5442" spans="1:15" s="176" customFormat="1" ht="15" x14ac:dyDescent="0.15">
      <c r="A5442" s="183" t="s">
        <v>15</v>
      </c>
      <c r="B5442" s="183" t="s">
        <v>77</v>
      </c>
      <c r="C5442" s="184"/>
      <c r="D5442" s="183" t="s">
        <v>23</v>
      </c>
      <c r="E5442" s="184"/>
      <c r="F5442" s="185">
        <v>45105</v>
      </c>
      <c r="G5442" s="183" t="s">
        <v>80</v>
      </c>
      <c r="H5442" s="186">
        <v>240000</v>
      </c>
      <c r="I5442" s="183" t="s">
        <v>19</v>
      </c>
      <c r="J5442" s="183">
        <v>331</v>
      </c>
      <c r="K5442" s="184"/>
      <c r="L5442" s="183">
        <v>2023</v>
      </c>
      <c r="M5442" s="184"/>
      <c r="N5442" s="184"/>
      <c r="O5442" s="184"/>
    </row>
    <row r="5443" spans="1:15" s="176" customFormat="1" ht="15" x14ac:dyDescent="0.15">
      <c r="A5443" s="183" t="s">
        <v>15</v>
      </c>
      <c r="B5443" s="183" t="s">
        <v>77</v>
      </c>
      <c r="C5443" s="184"/>
      <c r="D5443" s="183" t="s">
        <v>23</v>
      </c>
      <c r="E5443" s="184"/>
      <c r="F5443" s="185">
        <v>45105</v>
      </c>
      <c r="G5443" s="183" t="s">
        <v>78</v>
      </c>
      <c r="H5443" s="186">
        <v>400000</v>
      </c>
      <c r="I5443" s="183" t="s">
        <v>19</v>
      </c>
      <c r="J5443" s="183">
        <v>552</v>
      </c>
      <c r="K5443" s="184"/>
      <c r="L5443" s="183">
        <v>2023</v>
      </c>
      <c r="M5443" s="184"/>
      <c r="N5443" s="184"/>
      <c r="O5443" s="184"/>
    </row>
    <row r="5444" spans="1:15" s="176" customFormat="1" ht="15" x14ac:dyDescent="0.15">
      <c r="A5444" s="183" t="s">
        <v>15</v>
      </c>
      <c r="B5444" s="183" t="s">
        <v>77</v>
      </c>
      <c r="C5444" s="184"/>
      <c r="D5444" s="183" t="s">
        <v>23</v>
      </c>
      <c r="E5444" s="184"/>
      <c r="F5444" s="185">
        <v>45106</v>
      </c>
      <c r="G5444" s="183" t="s">
        <v>78</v>
      </c>
      <c r="H5444" s="186">
        <v>280000</v>
      </c>
      <c r="I5444" s="183" t="s">
        <v>19</v>
      </c>
      <c r="J5444" s="183">
        <v>386</v>
      </c>
      <c r="K5444" s="184"/>
      <c r="L5444" s="183">
        <v>2023</v>
      </c>
      <c r="M5444" s="184"/>
      <c r="N5444" s="184"/>
      <c r="O5444" s="184"/>
    </row>
    <row r="5445" spans="1:15" s="176" customFormat="1" ht="15" x14ac:dyDescent="0.15">
      <c r="A5445" s="183" t="s">
        <v>15</v>
      </c>
      <c r="B5445" s="183" t="s">
        <v>77</v>
      </c>
      <c r="C5445" s="184"/>
      <c r="D5445" s="183" t="s">
        <v>23</v>
      </c>
      <c r="E5445" s="184"/>
      <c r="F5445" s="185">
        <v>45106</v>
      </c>
      <c r="G5445" s="183" t="s">
        <v>79</v>
      </c>
      <c r="H5445" s="186">
        <v>80000</v>
      </c>
      <c r="I5445" s="183" t="s">
        <v>19</v>
      </c>
      <c r="J5445" s="183">
        <v>110</v>
      </c>
      <c r="K5445" s="184"/>
      <c r="L5445" s="183">
        <v>2023</v>
      </c>
      <c r="M5445" s="184"/>
      <c r="N5445" s="184"/>
      <c r="O5445" s="184"/>
    </row>
    <row r="5446" spans="1:15" s="176" customFormat="1" ht="15" x14ac:dyDescent="0.15">
      <c r="A5446" s="183" t="s">
        <v>15</v>
      </c>
      <c r="B5446" s="183" t="s">
        <v>77</v>
      </c>
      <c r="C5446" s="184"/>
      <c r="D5446" s="183" t="s">
        <v>23</v>
      </c>
      <c r="E5446" s="184"/>
      <c r="F5446" s="185">
        <v>45106</v>
      </c>
      <c r="G5446" s="183" t="s">
        <v>80</v>
      </c>
      <c r="H5446" s="186">
        <v>40000</v>
      </c>
      <c r="I5446" s="183" t="s">
        <v>19</v>
      </c>
      <c r="J5446" s="183">
        <v>55</v>
      </c>
      <c r="K5446" s="184"/>
      <c r="L5446" s="183">
        <v>2023</v>
      </c>
      <c r="M5446" s="184"/>
      <c r="N5446" s="184"/>
      <c r="O5446" s="184"/>
    </row>
    <row r="5447" spans="1:15" s="176" customFormat="1" ht="15" x14ac:dyDescent="0.15">
      <c r="A5447" s="183" t="s">
        <v>15</v>
      </c>
      <c r="B5447" s="183" t="s">
        <v>77</v>
      </c>
      <c r="C5447" s="184"/>
      <c r="D5447" s="183" t="s">
        <v>23</v>
      </c>
      <c r="E5447" s="184"/>
      <c r="F5447" s="185">
        <v>45107</v>
      </c>
      <c r="G5447" s="183" t="s">
        <v>79</v>
      </c>
      <c r="H5447" s="186">
        <v>120000</v>
      </c>
      <c r="I5447" s="183" t="s">
        <v>19</v>
      </c>
      <c r="J5447" s="183">
        <v>166</v>
      </c>
      <c r="K5447" s="184"/>
      <c r="L5447" s="183">
        <v>2023</v>
      </c>
      <c r="M5447" s="184"/>
      <c r="N5447" s="184"/>
      <c r="O5447" s="184"/>
    </row>
    <row r="5448" spans="1:15" s="176" customFormat="1" ht="15" x14ac:dyDescent="0.15">
      <c r="A5448" s="183" t="s">
        <v>15</v>
      </c>
      <c r="B5448" s="183" t="s">
        <v>77</v>
      </c>
      <c r="C5448" s="184"/>
      <c r="D5448" s="183" t="s">
        <v>23</v>
      </c>
      <c r="E5448" s="184"/>
      <c r="F5448" s="185">
        <v>45107</v>
      </c>
      <c r="G5448" s="183" t="s">
        <v>78</v>
      </c>
      <c r="H5448" s="186">
        <v>160000</v>
      </c>
      <c r="I5448" s="183" t="s">
        <v>19</v>
      </c>
      <c r="J5448" s="183">
        <v>221</v>
      </c>
      <c r="K5448" s="184"/>
      <c r="L5448" s="183">
        <v>2023</v>
      </c>
      <c r="M5448" s="184"/>
      <c r="N5448" s="184"/>
      <c r="O5448" s="184"/>
    </row>
    <row r="5449" spans="1:15" s="176" customFormat="1" ht="15" x14ac:dyDescent="0.15">
      <c r="A5449" s="183" t="s">
        <v>15</v>
      </c>
      <c r="B5449" s="183" t="s">
        <v>77</v>
      </c>
      <c r="C5449" s="184"/>
      <c r="D5449" s="183" t="s">
        <v>23</v>
      </c>
      <c r="E5449" s="184"/>
      <c r="F5449" s="185">
        <v>45108</v>
      </c>
      <c r="G5449" s="183" t="s">
        <v>78</v>
      </c>
      <c r="H5449" s="186">
        <v>40000</v>
      </c>
      <c r="I5449" s="183" t="s">
        <v>19</v>
      </c>
      <c r="J5449" s="183">
        <v>55</v>
      </c>
      <c r="K5449" s="184"/>
      <c r="L5449" s="183">
        <v>2023</v>
      </c>
      <c r="M5449" s="184"/>
      <c r="N5449" s="184"/>
      <c r="O5449" s="184"/>
    </row>
    <row r="5450" spans="1:15" s="176" customFormat="1" ht="15" x14ac:dyDescent="0.15">
      <c r="A5450" s="183" t="s">
        <v>15</v>
      </c>
      <c r="B5450" s="183" t="s">
        <v>77</v>
      </c>
      <c r="C5450" s="184"/>
      <c r="D5450" s="183" t="s">
        <v>23</v>
      </c>
      <c r="E5450" s="184"/>
      <c r="F5450" s="185">
        <v>45108</v>
      </c>
      <c r="G5450" s="183" t="s">
        <v>79</v>
      </c>
      <c r="H5450" s="186">
        <v>120000</v>
      </c>
      <c r="I5450" s="183" t="s">
        <v>19</v>
      </c>
      <c r="J5450" s="183">
        <v>166</v>
      </c>
      <c r="K5450" s="184"/>
      <c r="L5450" s="183">
        <v>2023</v>
      </c>
      <c r="M5450" s="184"/>
      <c r="N5450" s="184"/>
      <c r="O5450" s="184"/>
    </row>
    <row r="5451" spans="1:15" s="176" customFormat="1" ht="15" x14ac:dyDescent="0.15">
      <c r="A5451" s="183" t="s">
        <v>15</v>
      </c>
      <c r="B5451" s="183" t="s">
        <v>77</v>
      </c>
      <c r="C5451" s="184"/>
      <c r="D5451" s="183" t="s">
        <v>23</v>
      </c>
      <c r="E5451" s="184"/>
      <c r="F5451" s="185">
        <v>45109</v>
      </c>
      <c r="G5451" s="183" t="s">
        <v>78</v>
      </c>
      <c r="H5451" s="186">
        <v>80000</v>
      </c>
      <c r="I5451" s="183" t="s">
        <v>19</v>
      </c>
      <c r="J5451" s="183">
        <v>110</v>
      </c>
      <c r="K5451" s="184"/>
      <c r="L5451" s="183">
        <v>2023</v>
      </c>
      <c r="M5451" s="184"/>
      <c r="N5451" s="184"/>
      <c r="O5451" s="184"/>
    </row>
    <row r="5452" spans="1:15" s="176" customFormat="1" ht="15" x14ac:dyDescent="0.15">
      <c r="A5452" s="183" t="s">
        <v>15</v>
      </c>
      <c r="B5452" s="183" t="s">
        <v>77</v>
      </c>
      <c r="C5452" s="184"/>
      <c r="D5452" s="183" t="s">
        <v>23</v>
      </c>
      <c r="E5452" s="184"/>
      <c r="F5452" s="185">
        <v>45109</v>
      </c>
      <c r="G5452" s="183" t="s">
        <v>79</v>
      </c>
      <c r="H5452" s="186">
        <v>240000</v>
      </c>
      <c r="I5452" s="183" t="s">
        <v>19</v>
      </c>
      <c r="J5452" s="183">
        <v>331</v>
      </c>
      <c r="K5452" s="184"/>
      <c r="L5452" s="183">
        <v>2023</v>
      </c>
      <c r="M5452" s="184"/>
      <c r="N5452" s="184"/>
      <c r="O5452" s="184"/>
    </row>
    <row r="5453" spans="1:15" s="176" customFormat="1" ht="15" x14ac:dyDescent="0.15">
      <c r="A5453" s="183" t="s">
        <v>15</v>
      </c>
      <c r="B5453" s="183" t="s">
        <v>77</v>
      </c>
      <c r="C5453" s="184"/>
      <c r="D5453" s="183" t="s">
        <v>23</v>
      </c>
      <c r="E5453" s="184"/>
      <c r="F5453" s="185">
        <v>45110</v>
      </c>
      <c r="G5453" s="183" t="s">
        <v>78</v>
      </c>
      <c r="H5453" s="186">
        <v>80000</v>
      </c>
      <c r="I5453" s="183" t="s">
        <v>19</v>
      </c>
      <c r="J5453" s="183">
        <v>110</v>
      </c>
      <c r="K5453" s="184"/>
      <c r="L5453" s="183">
        <v>2023</v>
      </c>
      <c r="M5453" s="184"/>
      <c r="N5453" s="184"/>
      <c r="O5453" s="184"/>
    </row>
    <row r="5454" spans="1:15" s="176" customFormat="1" ht="15" x14ac:dyDescent="0.15">
      <c r="A5454" s="183" t="s">
        <v>15</v>
      </c>
      <c r="B5454" s="183" t="s">
        <v>77</v>
      </c>
      <c r="C5454" s="184"/>
      <c r="D5454" s="183" t="s">
        <v>23</v>
      </c>
      <c r="E5454" s="184"/>
      <c r="F5454" s="185">
        <v>45110</v>
      </c>
      <c r="G5454" s="183" t="s">
        <v>80</v>
      </c>
      <c r="H5454" s="186">
        <v>120000</v>
      </c>
      <c r="I5454" s="183" t="s">
        <v>19</v>
      </c>
      <c r="J5454" s="183">
        <v>166</v>
      </c>
      <c r="K5454" s="184"/>
      <c r="L5454" s="183">
        <v>2023</v>
      </c>
      <c r="M5454" s="184"/>
      <c r="N5454" s="184"/>
      <c r="O5454" s="184"/>
    </row>
    <row r="5455" spans="1:15" s="176" customFormat="1" ht="15" x14ac:dyDescent="0.15">
      <c r="A5455" s="183" t="s">
        <v>15</v>
      </c>
      <c r="B5455" s="183" t="s">
        <v>77</v>
      </c>
      <c r="C5455" s="184"/>
      <c r="D5455" s="183" t="s">
        <v>23</v>
      </c>
      <c r="E5455" s="184"/>
      <c r="F5455" s="185">
        <v>45110</v>
      </c>
      <c r="G5455" s="183" t="s">
        <v>79</v>
      </c>
      <c r="H5455" s="186">
        <v>280000</v>
      </c>
      <c r="I5455" s="183" t="s">
        <v>19</v>
      </c>
      <c r="J5455" s="183">
        <v>386</v>
      </c>
      <c r="K5455" s="184"/>
      <c r="L5455" s="183">
        <v>2023</v>
      </c>
      <c r="M5455" s="184"/>
      <c r="N5455" s="184"/>
      <c r="O5455" s="184"/>
    </row>
    <row r="5456" spans="1:15" s="176" customFormat="1" ht="15" x14ac:dyDescent="0.15">
      <c r="A5456" s="183" t="s">
        <v>15</v>
      </c>
      <c r="B5456" s="183" t="s">
        <v>77</v>
      </c>
      <c r="C5456" s="184"/>
      <c r="D5456" s="183" t="s">
        <v>23</v>
      </c>
      <c r="E5456" s="184"/>
      <c r="F5456" s="185">
        <v>45111</v>
      </c>
      <c r="G5456" s="183" t="s">
        <v>78</v>
      </c>
      <c r="H5456" s="186">
        <v>40000</v>
      </c>
      <c r="I5456" s="183" t="s">
        <v>19</v>
      </c>
      <c r="J5456" s="183">
        <v>55</v>
      </c>
      <c r="K5456" s="184"/>
      <c r="L5456" s="183">
        <v>2023</v>
      </c>
      <c r="M5456" s="184"/>
      <c r="N5456" s="184"/>
      <c r="O5456" s="184"/>
    </row>
    <row r="5457" spans="1:15" s="176" customFormat="1" ht="15" x14ac:dyDescent="0.15">
      <c r="A5457" s="183" t="s">
        <v>15</v>
      </c>
      <c r="B5457" s="183" t="s">
        <v>77</v>
      </c>
      <c r="C5457" s="184"/>
      <c r="D5457" s="183" t="s">
        <v>23</v>
      </c>
      <c r="E5457" s="184"/>
      <c r="F5457" s="185">
        <v>45111</v>
      </c>
      <c r="G5457" s="183" t="s">
        <v>80</v>
      </c>
      <c r="H5457" s="186">
        <v>40000</v>
      </c>
      <c r="I5457" s="183" t="s">
        <v>19</v>
      </c>
      <c r="J5457" s="183">
        <v>55</v>
      </c>
      <c r="K5457" s="184"/>
      <c r="L5457" s="183">
        <v>2023</v>
      </c>
      <c r="M5457" s="184"/>
      <c r="N5457" s="184"/>
      <c r="O5457" s="184"/>
    </row>
    <row r="5458" spans="1:15" s="176" customFormat="1" ht="15" x14ac:dyDescent="0.15">
      <c r="A5458" s="183" t="s">
        <v>15</v>
      </c>
      <c r="B5458" s="183" t="s">
        <v>77</v>
      </c>
      <c r="C5458" s="184"/>
      <c r="D5458" s="183" t="s">
        <v>23</v>
      </c>
      <c r="E5458" s="184"/>
      <c r="F5458" s="185">
        <v>45111</v>
      </c>
      <c r="G5458" s="183" t="s">
        <v>79</v>
      </c>
      <c r="H5458" s="186">
        <v>240000</v>
      </c>
      <c r="I5458" s="183" t="s">
        <v>19</v>
      </c>
      <c r="J5458" s="183">
        <v>331</v>
      </c>
      <c r="K5458" s="184"/>
      <c r="L5458" s="183">
        <v>2023</v>
      </c>
      <c r="M5458" s="184"/>
      <c r="N5458" s="184"/>
      <c r="O5458" s="184"/>
    </row>
    <row r="5459" spans="1:15" s="176" customFormat="1" ht="15" x14ac:dyDescent="0.15">
      <c r="A5459" s="183" t="s">
        <v>15</v>
      </c>
      <c r="B5459" s="183" t="s">
        <v>77</v>
      </c>
      <c r="C5459" s="184"/>
      <c r="D5459" s="183" t="s">
        <v>23</v>
      </c>
      <c r="E5459" s="184"/>
      <c r="F5459" s="185">
        <v>45112</v>
      </c>
      <c r="G5459" s="183" t="s">
        <v>79</v>
      </c>
      <c r="H5459" s="186">
        <v>-360000</v>
      </c>
      <c r="I5459" s="183" t="s">
        <v>19</v>
      </c>
      <c r="J5459" s="183">
        <v>-497</v>
      </c>
      <c r="K5459" s="184"/>
      <c r="L5459" s="183">
        <v>2023</v>
      </c>
      <c r="M5459" s="184"/>
      <c r="N5459" s="184"/>
      <c r="O5459" s="183" t="s">
        <v>713</v>
      </c>
    </row>
    <row r="5460" spans="1:15" s="176" customFormat="1" ht="15" x14ac:dyDescent="0.15">
      <c r="A5460" s="183" t="s">
        <v>15</v>
      </c>
      <c r="B5460" s="183" t="s">
        <v>77</v>
      </c>
      <c r="C5460" s="184"/>
      <c r="D5460" s="183" t="s">
        <v>23</v>
      </c>
      <c r="E5460" s="184"/>
      <c r="F5460" s="185">
        <v>45112</v>
      </c>
      <c r="G5460" s="183" t="s">
        <v>80</v>
      </c>
      <c r="H5460" s="186">
        <v>40000</v>
      </c>
      <c r="I5460" s="183" t="s">
        <v>19</v>
      </c>
      <c r="J5460" s="183">
        <v>55</v>
      </c>
      <c r="K5460" s="184"/>
      <c r="L5460" s="183">
        <v>2023</v>
      </c>
      <c r="M5460" s="184"/>
      <c r="N5460" s="184"/>
      <c r="O5460" s="184"/>
    </row>
    <row r="5461" spans="1:15" s="176" customFormat="1" ht="15" x14ac:dyDescent="0.15">
      <c r="A5461" s="183" t="s">
        <v>15</v>
      </c>
      <c r="B5461" s="183" t="s">
        <v>77</v>
      </c>
      <c r="C5461" s="184"/>
      <c r="D5461" s="183" t="s">
        <v>23</v>
      </c>
      <c r="E5461" s="184"/>
      <c r="F5461" s="185">
        <v>45112</v>
      </c>
      <c r="G5461" s="183" t="s">
        <v>79</v>
      </c>
      <c r="H5461" s="186">
        <v>640000</v>
      </c>
      <c r="I5461" s="183" t="s">
        <v>19</v>
      </c>
      <c r="J5461" s="183">
        <v>883</v>
      </c>
      <c r="K5461" s="184"/>
      <c r="L5461" s="183">
        <v>2023</v>
      </c>
      <c r="M5461" s="184"/>
      <c r="N5461" s="184"/>
      <c r="O5461" s="184"/>
    </row>
    <row r="5462" spans="1:15" s="176" customFormat="1" ht="15" x14ac:dyDescent="0.15">
      <c r="A5462" s="183" t="s">
        <v>15</v>
      </c>
      <c r="B5462" s="183" t="s">
        <v>77</v>
      </c>
      <c r="C5462" s="184"/>
      <c r="D5462" s="183" t="s">
        <v>23</v>
      </c>
      <c r="E5462" s="184"/>
      <c r="F5462" s="185">
        <v>45112</v>
      </c>
      <c r="G5462" s="183" t="s">
        <v>78</v>
      </c>
      <c r="H5462" s="186">
        <v>160000</v>
      </c>
      <c r="I5462" s="183" t="s">
        <v>19</v>
      </c>
      <c r="J5462" s="183">
        <v>221</v>
      </c>
      <c r="K5462" s="184"/>
      <c r="L5462" s="183">
        <v>2023</v>
      </c>
      <c r="M5462" s="184"/>
      <c r="N5462" s="184"/>
      <c r="O5462" s="184"/>
    </row>
    <row r="5463" spans="1:15" s="176" customFormat="1" ht="15" x14ac:dyDescent="0.15">
      <c r="A5463" s="183" t="s">
        <v>15</v>
      </c>
      <c r="B5463" s="183" t="s">
        <v>77</v>
      </c>
      <c r="C5463" s="184"/>
      <c r="D5463" s="183" t="s">
        <v>23</v>
      </c>
      <c r="E5463" s="184"/>
      <c r="F5463" s="185">
        <v>45113</v>
      </c>
      <c r="G5463" s="183" t="s">
        <v>80</v>
      </c>
      <c r="H5463" s="186">
        <v>80000</v>
      </c>
      <c r="I5463" s="183" t="s">
        <v>19</v>
      </c>
      <c r="J5463" s="183">
        <v>110</v>
      </c>
      <c r="K5463" s="184"/>
      <c r="L5463" s="183">
        <v>2023</v>
      </c>
      <c r="M5463" s="184"/>
      <c r="N5463" s="184"/>
      <c r="O5463" s="184"/>
    </row>
    <row r="5464" spans="1:15" s="176" customFormat="1" ht="15" x14ac:dyDescent="0.15">
      <c r="A5464" s="183" t="s">
        <v>15</v>
      </c>
      <c r="B5464" s="183" t="s">
        <v>77</v>
      </c>
      <c r="C5464" s="184"/>
      <c r="D5464" s="183" t="s">
        <v>23</v>
      </c>
      <c r="E5464" s="184"/>
      <c r="F5464" s="185">
        <v>45113</v>
      </c>
      <c r="G5464" s="183" t="s">
        <v>79</v>
      </c>
      <c r="H5464" s="186">
        <v>160000</v>
      </c>
      <c r="I5464" s="183" t="s">
        <v>19</v>
      </c>
      <c r="J5464" s="183">
        <v>220</v>
      </c>
      <c r="K5464" s="184"/>
      <c r="L5464" s="183">
        <v>2023</v>
      </c>
      <c r="M5464" s="184"/>
      <c r="N5464" s="184"/>
      <c r="O5464" s="184"/>
    </row>
    <row r="5465" spans="1:15" s="176" customFormat="1" ht="15" x14ac:dyDescent="0.15">
      <c r="A5465" s="183" t="s">
        <v>15</v>
      </c>
      <c r="B5465" s="183" t="s">
        <v>77</v>
      </c>
      <c r="C5465" s="184"/>
      <c r="D5465" s="183" t="s">
        <v>23</v>
      </c>
      <c r="E5465" s="184"/>
      <c r="F5465" s="185">
        <v>45113</v>
      </c>
      <c r="G5465" s="183" t="s">
        <v>78</v>
      </c>
      <c r="H5465" s="186">
        <v>160000</v>
      </c>
      <c r="I5465" s="183" t="s">
        <v>19</v>
      </c>
      <c r="J5465" s="183">
        <v>221</v>
      </c>
      <c r="K5465" s="184"/>
      <c r="L5465" s="183">
        <v>2023</v>
      </c>
      <c r="M5465" s="184"/>
      <c r="N5465" s="184"/>
      <c r="O5465" s="184"/>
    </row>
    <row r="5466" spans="1:15" s="176" customFormat="1" ht="15" x14ac:dyDescent="0.15">
      <c r="A5466" s="183" t="s">
        <v>15</v>
      </c>
      <c r="B5466" s="183" t="s">
        <v>77</v>
      </c>
      <c r="C5466" s="184"/>
      <c r="D5466" s="183" t="s">
        <v>23</v>
      </c>
      <c r="E5466" s="184"/>
      <c r="F5466" s="185">
        <v>45114</v>
      </c>
      <c r="G5466" s="183" t="s">
        <v>79</v>
      </c>
      <c r="H5466" s="186">
        <v>80000</v>
      </c>
      <c r="I5466" s="183" t="s">
        <v>19</v>
      </c>
      <c r="J5466" s="183">
        <v>110</v>
      </c>
      <c r="K5466" s="184"/>
      <c r="L5466" s="183">
        <v>2023</v>
      </c>
      <c r="M5466" s="184"/>
      <c r="N5466" s="184"/>
      <c r="O5466" s="184"/>
    </row>
    <row r="5467" spans="1:15" s="176" customFormat="1" ht="15" x14ac:dyDescent="0.15">
      <c r="A5467" s="183" t="s">
        <v>15</v>
      </c>
      <c r="B5467" s="183" t="s">
        <v>77</v>
      </c>
      <c r="C5467" s="184"/>
      <c r="D5467" s="183" t="s">
        <v>23</v>
      </c>
      <c r="E5467" s="184"/>
      <c r="F5467" s="185">
        <v>45114</v>
      </c>
      <c r="G5467" s="183" t="s">
        <v>78</v>
      </c>
      <c r="H5467" s="186">
        <v>40000</v>
      </c>
      <c r="I5467" s="183" t="s">
        <v>19</v>
      </c>
      <c r="J5467" s="183">
        <v>55</v>
      </c>
      <c r="K5467" s="184"/>
      <c r="L5467" s="183">
        <v>2023</v>
      </c>
      <c r="M5467" s="184"/>
      <c r="N5467" s="184"/>
      <c r="O5467" s="184"/>
    </row>
    <row r="5468" spans="1:15" s="176" customFormat="1" ht="15" x14ac:dyDescent="0.15">
      <c r="A5468" s="183" t="s">
        <v>15</v>
      </c>
      <c r="B5468" s="183" t="s">
        <v>77</v>
      </c>
      <c r="C5468" s="184"/>
      <c r="D5468" s="183" t="s">
        <v>23</v>
      </c>
      <c r="E5468" s="184"/>
      <c r="F5468" s="185">
        <v>45114</v>
      </c>
      <c r="G5468" s="183" t="s">
        <v>80</v>
      </c>
      <c r="H5468" s="186">
        <v>80000</v>
      </c>
      <c r="I5468" s="183" t="s">
        <v>19</v>
      </c>
      <c r="J5468" s="183">
        <v>110</v>
      </c>
      <c r="K5468" s="184"/>
      <c r="L5468" s="183">
        <v>2023</v>
      </c>
      <c r="M5468" s="184"/>
      <c r="N5468" s="184"/>
      <c r="O5468" s="184"/>
    </row>
    <row r="5469" spans="1:15" s="176" customFormat="1" ht="15" x14ac:dyDescent="0.15">
      <c r="A5469" s="183" t="s">
        <v>15</v>
      </c>
      <c r="B5469" s="183" t="s">
        <v>77</v>
      </c>
      <c r="C5469" s="184"/>
      <c r="D5469" s="183" t="s">
        <v>23</v>
      </c>
      <c r="E5469" s="184"/>
      <c r="F5469" s="185">
        <v>45115</v>
      </c>
      <c r="G5469" s="183" t="s">
        <v>80</v>
      </c>
      <c r="H5469" s="186">
        <v>120000</v>
      </c>
      <c r="I5469" s="183" t="s">
        <v>19</v>
      </c>
      <c r="J5469" s="183">
        <v>166</v>
      </c>
      <c r="K5469" s="184"/>
      <c r="L5469" s="183">
        <v>2023</v>
      </c>
      <c r="M5469" s="184"/>
      <c r="N5469" s="184"/>
      <c r="O5469" s="184"/>
    </row>
    <row r="5470" spans="1:15" s="176" customFormat="1" ht="15" x14ac:dyDescent="0.15">
      <c r="A5470" s="183" t="s">
        <v>15</v>
      </c>
      <c r="B5470" s="183" t="s">
        <v>77</v>
      </c>
      <c r="C5470" s="184"/>
      <c r="D5470" s="183" t="s">
        <v>23</v>
      </c>
      <c r="E5470" s="184"/>
      <c r="F5470" s="185">
        <v>45115</v>
      </c>
      <c r="G5470" s="183" t="s">
        <v>78</v>
      </c>
      <c r="H5470" s="186">
        <v>40000</v>
      </c>
      <c r="I5470" s="183" t="s">
        <v>19</v>
      </c>
      <c r="J5470" s="183">
        <v>55</v>
      </c>
      <c r="K5470" s="184"/>
      <c r="L5470" s="183">
        <v>2023</v>
      </c>
      <c r="M5470" s="184"/>
      <c r="N5470" s="184"/>
      <c r="O5470" s="184"/>
    </row>
    <row r="5471" spans="1:15" s="176" customFormat="1" ht="15" x14ac:dyDescent="0.15">
      <c r="A5471" s="183" t="s">
        <v>15</v>
      </c>
      <c r="B5471" s="183" t="s">
        <v>77</v>
      </c>
      <c r="C5471" s="184"/>
      <c r="D5471" s="183" t="s">
        <v>23</v>
      </c>
      <c r="E5471" s="184"/>
      <c r="F5471" s="185">
        <v>45115</v>
      </c>
      <c r="G5471" s="183" t="s">
        <v>79</v>
      </c>
      <c r="H5471" s="186">
        <v>120000</v>
      </c>
      <c r="I5471" s="183" t="s">
        <v>19</v>
      </c>
      <c r="J5471" s="183">
        <v>166</v>
      </c>
      <c r="K5471" s="184"/>
      <c r="L5471" s="183">
        <v>2023</v>
      </c>
      <c r="M5471" s="184"/>
      <c r="N5471" s="184"/>
      <c r="O5471" s="184"/>
    </row>
    <row r="5472" spans="1:15" s="176" customFormat="1" ht="15" x14ac:dyDescent="0.15">
      <c r="A5472" s="183" t="s">
        <v>15</v>
      </c>
      <c r="B5472" s="183" t="s">
        <v>77</v>
      </c>
      <c r="C5472" s="184"/>
      <c r="D5472" s="183" t="s">
        <v>23</v>
      </c>
      <c r="E5472" s="184"/>
      <c r="F5472" s="185">
        <v>45116</v>
      </c>
      <c r="G5472" s="183" t="s">
        <v>80</v>
      </c>
      <c r="H5472" s="186">
        <v>120000</v>
      </c>
      <c r="I5472" s="183" t="s">
        <v>19</v>
      </c>
      <c r="J5472" s="183">
        <v>166</v>
      </c>
      <c r="K5472" s="184"/>
      <c r="L5472" s="183">
        <v>2023</v>
      </c>
      <c r="M5472" s="184"/>
      <c r="N5472" s="184"/>
      <c r="O5472" s="184"/>
    </row>
    <row r="5473" spans="1:15" s="176" customFormat="1" ht="15" x14ac:dyDescent="0.15">
      <c r="A5473" s="183" t="s">
        <v>15</v>
      </c>
      <c r="B5473" s="183" t="s">
        <v>77</v>
      </c>
      <c r="C5473" s="184"/>
      <c r="D5473" s="183" t="s">
        <v>23</v>
      </c>
      <c r="E5473" s="184"/>
      <c r="F5473" s="185">
        <v>45116</v>
      </c>
      <c r="G5473" s="183" t="s">
        <v>79</v>
      </c>
      <c r="H5473" s="186">
        <v>160000</v>
      </c>
      <c r="I5473" s="183" t="s">
        <v>19</v>
      </c>
      <c r="J5473" s="183">
        <v>221</v>
      </c>
      <c r="K5473" s="184"/>
      <c r="L5473" s="183">
        <v>2023</v>
      </c>
      <c r="M5473" s="184"/>
      <c r="N5473" s="184"/>
      <c r="O5473" s="184"/>
    </row>
    <row r="5474" spans="1:15" s="176" customFormat="1" ht="15" x14ac:dyDescent="0.15">
      <c r="A5474" s="183" t="s">
        <v>15</v>
      </c>
      <c r="B5474" s="183" t="s">
        <v>77</v>
      </c>
      <c r="C5474" s="184"/>
      <c r="D5474" s="183" t="s">
        <v>23</v>
      </c>
      <c r="E5474" s="184"/>
      <c r="F5474" s="185">
        <v>45116</v>
      </c>
      <c r="G5474" s="183" t="s">
        <v>78</v>
      </c>
      <c r="H5474" s="186">
        <v>40000</v>
      </c>
      <c r="I5474" s="183" t="s">
        <v>19</v>
      </c>
      <c r="J5474" s="183">
        <v>55</v>
      </c>
      <c r="K5474" s="184"/>
      <c r="L5474" s="183">
        <v>2023</v>
      </c>
      <c r="M5474" s="184"/>
      <c r="N5474" s="184"/>
      <c r="O5474" s="184"/>
    </row>
    <row r="5475" spans="1:15" s="176" customFormat="1" ht="15" x14ac:dyDescent="0.15">
      <c r="A5475" s="183" t="s">
        <v>15</v>
      </c>
      <c r="B5475" s="183" t="s">
        <v>77</v>
      </c>
      <c r="C5475" s="184"/>
      <c r="D5475" s="183" t="s">
        <v>23</v>
      </c>
      <c r="E5475" s="184"/>
      <c r="F5475" s="185">
        <v>45117</v>
      </c>
      <c r="G5475" s="183" t="s">
        <v>80</v>
      </c>
      <c r="H5475" s="186">
        <v>40000</v>
      </c>
      <c r="I5475" s="183" t="s">
        <v>19</v>
      </c>
      <c r="J5475" s="183">
        <v>55</v>
      </c>
      <c r="K5475" s="184"/>
      <c r="L5475" s="183">
        <v>2023</v>
      </c>
      <c r="M5475" s="184"/>
      <c r="N5475" s="184"/>
      <c r="O5475" s="184"/>
    </row>
    <row r="5476" spans="1:15" s="176" customFormat="1" ht="15" x14ac:dyDescent="0.15">
      <c r="A5476" s="183" t="s">
        <v>15</v>
      </c>
      <c r="B5476" s="183" t="s">
        <v>77</v>
      </c>
      <c r="C5476" s="184"/>
      <c r="D5476" s="183" t="s">
        <v>23</v>
      </c>
      <c r="E5476" s="184"/>
      <c r="F5476" s="185">
        <v>45117</v>
      </c>
      <c r="G5476" s="183" t="s">
        <v>79</v>
      </c>
      <c r="H5476" s="186">
        <v>320000</v>
      </c>
      <c r="I5476" s="183" t="s">
        <v>19</v>
      </c>
      <c r="J5476" s="183">
        <v>441</v>
      </c>
      <c r="K5476" s="184"/>
      <c r="L5476" s="183">
        <v>2023</v>
      </c>
      <c r="M5476" s="184"/>
      <c r="N5476" s="184"/>
      <c r="O5476" s="184"/>
    </row>
    <row r="5477" spans="1:15" s="176" customFormat="1" ht="15" x14ac:dyDescent="0.15">
      <c r="A5477" s="183" t="s">
        <v>15</v>
      </c>
      <c r="B5477" s="183" t="s">
        <v>77</v>
      </c>
      <c r="C5477" s="184"/>
      <c r="D5477" s="183" t="s">
        <v>23</v>
      </c>
      <c r="E5477" s="184"/>
      <c r="F5477" s="185">
        <v>45118</v>
      </c>
      <c r="G5477" s="183" t="s">
        <v>79</v>
      </c>
      <c r="H5477" s="186">
        <v>200000</v>
      </c>
      <c r="I5477" s="183" t="s">
        <v>19</v>
      </c>
      <c r="J5477" s="183">
        <v>276</v>
      </c>
      <c r="K5477" s="184"/>
      <c r="L5477" s="183">
        <v>2023</v>
      </c>
      <c r="M5477" s="184"/>
      <c r="N5477" s="184"/>
      <c r="O5477" s="184"/>
    </row>
    <row r="5478" spans="1:15" s="176" customFormat="1" ht="15" x14ac:dyDescent="0.15">
      <c r="A5478" s="183" t="s">
        <v>15</v>
      </c>
      <c r="B5478" s="183" t="s">
        <v>77</v>
      </c>
      <c r="C5478" s="184"/>
      <c r="D5478" s="183" t="s">
        <v>23</v>
      </c>
      <c r="E5478" s="184"/>
      <c r="F5478" s="185">
        <v>45118</v>
      </c>
      <c r="G5478" s="183" t="s">
        <v>80</v>
      </c>
      <c r="H5478" s="186">
        <v>80000</v>
      </c>
      <c r="I5478" s="183" t="s">
        <v>19</v>
      </c>
      <c r="J5478" s="183">
        <v>110</v>
      </c>
      <c r="K5478" s="184"/>
      <c r="L5478" s="183">
        <v>2023</v>
      </c>
      <c r="M5478" s="184"/>
      <c r="N5478" s="184"/>
      <c r="O5478" s="184"/>
    </row>
    <row r="5479" spans="1:15" s="176" customFormat="1" ht="15" x14ac:dyDescent="0.15">
      <c r="A5479" s="183" t="s">
        <v>15</v>
      </c>
      <c r="B5479" s="183" t="s">
        <v>77</v>
      </c>
      <c r="C5479" s="184"/>
      <c r="D5479" s="183" t="s">
        <v>23</v>
      </c>
      <c r="E5479" s="184"/>
      <c r="F5479" s="185">
        <v>45119</v>
      </c>
      <c r="G5479" s="183" t="s">
        <v>79</v>
      </c>
      <c r="H5479" s="186">
        <v>200000</v>
      </c>
      <c r="I5479" s="183" t="s">
        <v>19</v>
      </c>
      <c r="J5479" s="183">
        <v>276</v>
      </c>
      <c r="K5479" s="184"/>
      <c r="L5479" s="183">
        <v>2023</v>
      </c>
      <c r="M5479" s="184"/>
      <c r="N5479" s="184"/>
      <c r="O5479" s="184"/>
    </row>
    <row r="5480" spans="1:15" s="176" customFormat="1" ht="15" x14ac:dyDescent="0.15">
      <c r="A5480" s="183" t="s">
        <v>15</v>
      </c>
      <c r="B5480" s="183" t="s">
        <v>77</v>
      </c>
      <c r="C5480" s="184"/>
      <c r="D5480" s="183" t="s">
        <v>23</v>
      </c>
      <c r="E5480" s="184"/>
      <c r="F5480" s="185">
        <v>45120</v>
      </c>
      <c r="G5480" s="183" t="s">
        <v>79</v>
      </c>
      <c r="H5480" s="186">
        <v>80000</v>
      </c>
      <c r="I5480" s="183" t="s">
        <v>19</v>
      </c>
      <c r="J5480" s="183">
        <v>110</v>
      </c>
      <c r="K5480" s="184"/>
      <c r="L5480" s="183">
        <v>2023</v>
      </c>
      <c r="M5480" s="184"/>
      <c r="N5480" s="184"/>
      <c r="O5480" s="184"/>
    </row>
    <row r="5481" spans="1:15" s="176" customFormat="1" ht="15" x14ac:dyDescent="0.15">
      <c r="A5481" s="183" t="s">
        <v>15</v>
      </c>
      <c r="B5481" s="183" t="s">
        <v>77</v>
      </c>
      <c r="C5481" s="184"/>
      <c r="D5481" s="183" t="s">
        <v>23</v>
      </c>
      <c r="E5481" s="184"/>
      <c r="F5481" s="185">
        <v>45121</v>
      </c>
      <c r="G5481" s="183" t="s">
        <v>79</v>
      </c>
      <c r="H5481" s="186">
        <v>120000</v>
      </c>
      <c r="I5481" s="183" t="s">
        <v>19</v>
      </c>
      <c r="J5481" s="183">
        <v>165</v>
      </c>
      <c r="K5481" s="184"/>
      <c r="L5481" s="183">
        <v>2023</v>
      </c>
      <c r="M5481" s="184"/>
      <c r="N5481" s="184"/>
      <c r="O5481" s="184"/>
    </row>
    <row r="5482" spans="1:15" s="176" customFormat="1" ht="15" x14ac:dyDescent="0.15">
      <c r="A5482" s="183" t="s">
        <v>15</v>
      </c>
      <c r="B5482" s="183" t="s">
        <v>77</v>
      </c>
      <c r="C5482" s="184"/>
      <c r="D5482" s="183" t="s">
        <v>23</v>
      </c>
      <c r="E5482" s="184"/>
      <c r="F5482" s="185">
        <v>45122</v>
      </c>
      <c r="G5482" s="183" t="s">
        <v>79</v>
      </c>
      <c r="H5482" s="186">
        <v>120000</v>
      </c>
      <c r="I5482" s="183" t="s">
        <v>19</v>
      </c>
      <c r="J5482" s="183">
        <v>165</v>
      </c>
      <c r="K5482" s="184"/>
      <c r="L5482" s="183">
        <v>2023</v>
      </c>
      <c r="M5482" s="184"/>
      <c r="N5482" s="184"/>
      <c r="O5482" s="184"/>
    </row>
    <row r="5483" spans="1:15" s="176" customFormat="1" ht="15" x14ac:dyDescent="0.15">
      <c r="A5483" s="183" t="s">
        <v>15</v>
      </c>
      <c r="B5483" s="183" t="s">
        <v>77</v>
      </c>
      <c r="C5483" s="184"/>
      <c r="D5483" s="183" t="s">
        <v>23</v>
      </c>
      <c r="E5483" s="184"/>
      <c r="F5483" s="185">
        <v>45123</v>
      </c>
      <c r="G5483" s="183" t="s">
        <v>79</v>
      </c>
      <c r="H5483" s="186">
        <v>280000</v>
      </c>
      <c r="I5483" s="183" t="s">
        <v>19</v>
      </c>
      <c r="J5483" s="183">
        <v>386</v>
      </c>
      <c r="K5483" s="184"/>
      <c r="L5483" s="183">
        <v>2023</v>
      </c>
      <c r="M5483" s="184"/>
      <c r="N5483" s="184"/>
      <c r="O5483" s="184"/>
    </row>
    <row r="5484" spans="1:15" s="176" customFormat="1" ht="15" x14ac:dyDescent="0.15">
      <c r="A5484" s="183" t="s">
        <v>15</v>
      </c>
      <c r="B5484" s="183" t="s">
        <v>77</v>
      </c>
      <c r="C5484" s="184"/>
      <c r="D5484" s="183" t="s">
        <v>23</v>
      </c>
      <c r="E5484" s="184"/>
      <c r="F5484" s="185">
        <v>45124</v>
      </c>
      <c r="G5484" s="183" t="s">
        <v>79</v>
      </c>
      <c r="H5484" s="186">
        <v>-560000</v>
      </c>
      <c r="I5484" s="183" t="s">
        <v>19</v>
      </c>
      <c r="J5484" s="183">
        <v>-772</v>
      </c>
      <c r="K5484" s="184"/>
      <c r="L5484" s="183">
        <v>2023</v>
      </c>
      <c r="M5484" s="184"/>
      <c r="N5484" s="184"/>
      <c r="O5484" s="183" t="s">
        <v>713</v>
      </c>
    </row>
    <row r="5485" spans="1:15" s="176" customFormat="1" ht="15" x14ac:dyDescent="0.15">
      <c r="A5485" s="183" t="s">
        <v>15</v>
      </c>
      <c r="B5485" s="183" t="s">
        <v>77</v>
      </c>
      <c r="C5485" s="184"/>
      <c r="D5485" s="183" t="s">
        <v>23</v>
      </c>
      <c r="E5485" s="184"/>
      <c r="F5485" s="185">
        <v>45124</v>
      </c>
      <c r="G5485" s="183" t="s">
        <v>79</v>
      </c>
      <c r="H5485" s="186">
        <v>760000</v>
      </c>
      <c r="I5485" s="183" t="s">
        <v>19</v>
      </c>
      <c r="J5485" s="183">
        <v>1047</v>
      </c>
      <c r="K5485" s="184"/>
      <c r="L5485" s="183">
        <v>2023</v>
      </c>
      <c r="M5485" s="184"/>
      <c r="N5485" s="184"/>
      <c r="O5485" s="183" t="s">
        <v>671</v>
      </c>
    </row>
    <row r="5486" spans="1:15" s="176" customFormat="1" ht="15" x14ac:dyDescent="0.15">
      <c r="A5486" s="183" t="s">
        <v>15</v>
      </c>
      <c r="B5486" s="183" t="s">
        <v>77</v>
      </c>
      <c r="C5486" s="184"/>
      <c r="D5486" s="183" t="s">
        <v>23</v>
      </c>
      <c r="E5486" s="184"/>
      <c r="F5486" s="185">
        <v>45125</v>
      </c>
      <c r="G5486" s="183" t="s">
        <v>79</v>
      </c>
      <c r="H5486" s="186">
        <v>280000</v>
      </c>
      <c r="I5486" s="183" t="s">
        <v>19</v>
      </c>
      <c r="J5486" s="183">
        <v>386</v>
      </c>
      <c r="K5486" s="184"/>
      <c r="L5486" s="183">
        <v>2023</v>
      </c>
      <c r="M5486" s="184"/>
      <c r="N5486" s="184"/>
      <c r="O5486" s="184"/>
    </row>
    <row r="5487" spans="1:15" s="176" customFormat="1" ht="15" x14ac:dyDescent="0.15">
      <c r="A5487" s="183" t="s">
        <v>15</v>
      </c>
      <c r="B5487" s="183" t="s">
        <v>77</v>
      </c>
      <c r="C5487" s="184"/>
      <c r="D5487" s="183" t="s">
        <v>23</v>
      </c>
      <c r="E5487" s="184"/>
      <c r="F5487" s="185">
        <v>45126</v>
      </c>
      <c r="G5487" s="183" t="s">
        <v>79</v>
      </c>
      <c r="H5487" s="186">
        <v>160000</v>
      </c>
      <c r="I5487" s="183" t="s">
        <v>19</v>
      </c>
      <c r="J5487" s="183">
        <v>220</v>
      </c>
      <c r="K5487" s="184"/>
      <c r="L5487" s="183">
        <v>2023</v>
      </c>
      <c r="M5487" s="184"/>
      <c r="N5487" s="184"/>
      <c r="O5487" s="184"/>
    </row>
    <row r="5488" spans="1:15" s="176" customFormat="1" ht="15" x14ac:dyDescent="0.15">
      <c r="A5488" s="183" t="s">
        <v>15</v>
      </c>
      <c r="B5488" s="183" t="s">
        <v>77</v>
      </c>
      <c r="C5488" s="184"/>
      <c r="D5488" s="183" t="s">
        <v>23</v>
      </c>
      <c r="E5488" s="184"/>
      <c r="F5488" s="185">
        <v>45127</v>
      </c>
      <c r="G5488" s="183" t="s">
        <v>79</v>
      </c>
      <c r="H5488" s="186">
        <v>120000</v>
      </c>
      <c r="I5488" s="183" t="s">
        <v>19</v>
      </c>
      <c r="J5488" s="183">
        <v>165</v>
      </c>
      <c r="K5488" s="184"/>
      <c r="L5488" s="183">
        <v>2023</v>
      </c>
      <c r="M5488" s="184"/>
      <c r="N5488" s="184"/>
      <c r="O5488" s="184"/>
    </row>
    <row r="5489" spans="1:15" s="176" customFormat="1" ht="15" x14ac:dyDescent="0.15">
      <c r="A5489" s="183" t="s">
        <v>15</v>
      </c>
      <c r="B5489" s="183" t="s">
        <v>77</v>
      </c>
      <c r="C5489" s="184"/>
      <c r="D5489" s="183" t="s">
        <v>23</v>
      </c>
      <c r="E5489" s="184"/>
      <c r="F5489" s="185">
        <v>45128</v>
      </c>
      <c r="G5489" s="183" t="s">
        <v>79</v>
      </c>
      <c r="H5489" s="186">
        <v>80000</v>
      </c>
      <c r="I5489" s="183" t="s">
        <v>19</v>
      </c>
      <c r="J5489" s="183">
        <v>110</v>
      </c>
      <c r="K5489" s="184"/>
      <c r="L5489" s="183">
        <v>2023</v>
      </c>
      <c r="M5489" s="184"/>
      <c r="N5489" s="184"/>
      <c r="O5489" s="184"/>
    </row>
    <row r="5490" spans="1:15" s="176" customFormat="1" ht="15" x14ac:dyDescent="0.15">
      <c r="A5490" s="183" t="s">
        <v>15</v>
      </c>
      <c r="B5490" s="183" t="s">
        <v>77</v>
      </c>
      <c r="C5490" s="184"/>
      <c r="D5490" s="183" t="s">
        <v>23</v>
      </c>
      <c r="E5490" s="184"/>
      <c r="F5490" s="185">
        <v>45129</v>
      </c>
      <c r="G5490" s="183" t="s">
        <v>79</v>
      </c>
      <c r="H5490" s="186">
        <v>40000</v>
      </c>
      <c r="I5490" s="183" t="s">
        <v>19</v>
      </c>
      <c r="J5490" s="183">
        <v>55</v>
      </c>
      <c r="K5490" s="184"/>
      <c r="L5490" s="183">
        <v>2023</v>
      </c>
      <c r="M5490" s="184"/>
      <c r="N5490" s="184"/>
      <c r="O5490" s="184"/>
    </row>
    <row r="5491" spans="1:15" s="176" customFormat="1" ht="15" x14ac:dyDescent="0.15">
      <c r="A5491" s="183" t="s">
        <v>15</v>
      </c>
      <c r="B5491" s="183" t="s">
        <v>77</v>
      </c>
      <c r="C5491" s="184"/>
      <c r="D5491" s="183" t="s">
        <v>23</v>
      </c>
      <c r="E5491" s="184"/>
      <c r="F5491" s="185">
        <v>45132</v>
      </c>
      <c r="G5491" s="183" t="s">
        <v>79</v>
      </c>
      <c r="H5491" s="186">
        <v>120000</v>
      </c>
      <c r="I5491" s="183" t="s">
        <v>19</v>
      </c>
      <c r="J5491" s="183">
        <v>165</v>
      </c>
      <c r="K5491" s="184"/>
      <c r="L5491" s="183">
        <v>2023</v>
      </c>
      <c r="M5491" s="184"/>
      <c r="N5491" s="184"/>
      <c r="O5491" s="184"/>
    </row>
    <row r="5492" spans="1:15" s="176" customFormat="1" ht="15" x14ac:dyDescent="0.15">
      <c r="A5492" s="183" t="s">
        <v>15</v>
      </c>
      <c r="B5492" s="183" t="s">
        <v>77</v>
      </c>
      <c r="C5492" s="184"/>
      <c r="D5492" s="183" t="s">
        <v>23</v>
      </c>
      <c r="E5492" s="184"/>
      <c r="F5492" s="185">
        <v>45135</v>
      </c>
      <c r="G5492" s="183" t="s">
        <v>79</v>
      </c>
      <c r="H5492" s="186">
        <v>40000</v>
      </c>
      <c r="I5492" s="183" t="s">
        <v>19</v>
      </c>
      <c r="J5492" s="183">
        <v>55</v>
      </c>
      <c r="K5492" s="184"/>
      <c r="L5492" s="183">
        <v>2023</v>
      </c>
      <c r="M5492" s="184"/>
      <c r="N5492" s="184"/>
      <c r="O5492" s="184"/>
    </row>
    <row r="5493" spans="1:15" s="176" customFormat="1" ht="15" x14ac:dyDescent="0.15">
      <c r="A5493" s="183" t="s">
        <v>15</v>
      </c>
      <c r="B5493" s="183" t="s">
        <v>77</v>
      </c>
      <c r="C5493" s="184"/>
      <c r="D5493" s="183" t="s">
        <v>23</v>
      </c>
      <c r="E5493" s="184"/>
      <c r="F5493" s="185">
        <v>45136</v>
      </c>
      <c r="G5493" s="183" t="s">
        <v>79</v>
      </c>
      <c r="H5493" s="186">
        <v>40000</v>
      </c>
      <c r="I5493" s="183" t="s">
        <v>19</v>
      </c>
      <c r="J5493" s="183">
        <v>55</v>
      </c>
      <c r="K5493" s="184"/>
      <c r="L5493" s="183">
        <v>2023</v>
      </c>
      <c r="M5493" s="184"/>
      <c r="N5493" s="184"/>
      <c r="O5493" s="184"/>
    </row>
    <row r="5494" spans="1:15" s="176" customFormat="1" ht="15" x14ac:dyDescent="0.15">
      <c r="A5494" s="183" t="s">
        <v>15</v>
      </c>
      <c r="B5494" s="183" t="s">
        <v>77</v>
      </c>
      <c r="C5494" s="184"/>
      <c r="D5494" s="183" t="s">
        <v>23</v>
      </c>
      <c r="E5494" s="184"/>
      <c r="F5494" s="185">
        <v>45137</v>
      </c>
      <c r="G5494" s="183" t="s">
        <v>79</v>
      </c>
      <c r="H5494" s="186">
        <v>80000</v>
      </c>
      <c r="I5494" s="183" t="s">
        <v>19</v>
      </c>
      <c r="J5494" s="183">
        <v>110</v>
      </c>
      <c r="K5494" s="184"/>
      <c r="L5494" s="183">
        <v>2023</v>
      </c>
      <c r="M5494" s="184"/>
      <c r="N5494" s="184"/>
      <c r="O5494" s="184"/>
    </row>
    <row r="5495" spans="1:15" s="176" customFormat="1" ht="15" x14ac:dyDescent="0.15">
      <c r="A5495" s="183" t="s">
        <v>15</v>
      </c>
      <c r="B5495" s="183" t="s">
        <v>77</v>
      </c>
      <c r="C5495" s="184"/>
      <c r="D5495" s="183" t="s">
        <v>23</v>
      </c>
      <c r="E5495" s="184"/>
      <c r="F5495" s="185">
        <v>45138</v>
      </c>
      <c r="G5495" s="183" t="s">
        <v>79</v>
      </c>
      <c r="H5495" s="186">
        <v>80000</v>
      </c>
      <c r="I5495" s="183" t="s">
        <v>19</v>
      </c>
      <c r="J5495" s="183">
        <v>110</v>
      </c>
      <c r="K5495" s="184"/>
      <c r="L5495" s="183">
        <v>2023</v>
      </c>
      <c r="M5495" s="184"/>
      <c r="N5495" s="184"/>
      <c r="O5495" s="184"/>
    </row>
    <row r="5496" spans="1:15" s="176" customFormat="1" ht="15" x14ac:dyDescent="0.15">
      <c r="A5496" s="183" t="s">
        <v>15</v>
      </c>
      <c r="B5496" s="183" t="s">
        <v>77</v>
      </c>
      <c r="C5496" s="184"/>
      <c r="D5496" s="183" t="s">
        <v>23</v>
      </c>
      <c r="E5496" s="184"/>
      <c r="F5496" s="185">
        <v>45139</v>
      </c>
      <c r="G5496" s="183" t="s">
        <v>79</v>
      </c>
      <c r="H5496" s="186">
        <v>240000</v>
      </c>
      <c r="I5496" s="183" t="s">
        <v>19</v>
      </c>
      <c r="J5496" s="183">
        <v>331</v>
      </c>
      <c r="K5496" s="184"/>
      <c r="L5496" s="183">
        <v>2023</v>
      </c>
      <c r="M5496" s="184"/>
      <c r="N5496" s="184"/>
      <c r="O5496" s="184"/>
    </row>
    <row r="5497" spans="1:15" s="176" customFormat="1" ht="15" x14ac:dyDescent="0.15">
      <c r="A5497" s="183" t="s">
        <v>15</v>
      </c>
      <c r="B5497" s="183" t="s">
        <v>77</v>
      </c>
      <c r="C5497" s="184"/>
      <c r="D5497" s="183" t="s">
        <v>23</v>
      </c>
      <c r="E5497" s="184"/>
      <c r="F5497" s="185">
        <v>45139</v>
      </c>
      <c r="G5497" s="183" t="s">
        <v>79</v>
      </c>
      <c r="H5497" s="186">
        <v>-80000</v>
      </c>
      <c r="I5497" s="183" t="s">
        <v>19</v>
      </c>
      <c r="J5497" s="183">
        <v>-110</v>
      </c>
      <c r="K5497" s="184"/>
      <c r="L5497" s="183">
        <v>2023</v>
      </c>
      <c r="M5497" s="184"/>
      <c r="N5497" s="184"/>
      <c r="O5497" s="183" t="s">
        <v>747</v>
      </c>
    </row>
    <row r="5498" spans="1:15" s="176" customFormat="1" ht="15" x14ac:dyDescent="0.15">
      <c r="A5498" s="183" t="s">
        <v>15</v>
      </c>
      <c r="B5498" s="183" t="s">
        <v>77</v>
      </c>
      <c r="C5498" s="184"/>
      <c r="D5498" s="183" t="s">
        <v>23</v>
      </c>
      <c r="E5498" s="184"/>
      <c r="F5498" s="185">
        <v>45140</v>
      </c>
      <c r="G5498" s="183" t="s">
        <v>79</v>
      </c>
      <c r="H5498" s="186">
        <v>40000</v>
      </c>
      <c r="I5498" s="183" t="s">
        <v>19</v>
      </c>
      <c r="J5498" s="183">
        <v>55</v>
      </c>
      <c r="K5498" s="184"/>
      <c r="L5498" s="183">
        <v>2023</v>
      </c>
      <c r="M5498" s="184"/>
      <c r="N5498" s="184"/>
      <c r="O5498" s="184"/>
    </row>
    <row r="5499" spans="1:15" s="176" customFormat="1" ht="15" x14ac:dyDescent="0.15">
      <c r="A5499" s="183" t="s">
        <v>15</v>
      </c>
      <c r="B5499" s="183" t="s">
        <v>77</v>
      </c>
      <c r="C5499" s="184"/>
      <c r="D5499" s="183" t="s">
        <v>23</v>
      </c>
      <c r="E5499" s="184"/>
      <c r="F5499" s="185">
        <v>45141</v>
      </c>
      <c r="G5499" s="183" t="s">
        <v>79</v>
      </c>
      <c r="H5499" s="186">
        <v>40000</v>
      </c>
      <c r="I5499" s="183" t="s">
        <v>19</v>
      </c>
      <c r="J5499" s="183">
        <v>55</v>
      </c>
      <c r="K5499" s="184"/>
      <c r="L5499" s="183">
        <v>2023</v>
      </c>
      <c r="M5499" s="184"/>
      <c r="N5499" s="184"/>
      <c r="O5499" s="184"/>
    </row>
    <row r="5500" spans="1:15" s="176" customFormat="1" ht="15" x14ac:dyDescent="0.15">
      <c r="A5500" s="183" t="s">
        <v>15</v>
      </c>
      <c r="B5500" s="183" t="s">
        <v>77</v>
      </c>
      <c r="C5500" s="184"/>
      <c r="D5500" s="183" t="s">
        <v>23</v>
      </c>
      <c r="E5500" s="184"/>
      <c r="F5500" s="185">
        <v>45142</v>
      </c>
      <c r="G5500" s="183" t="s">
        <v>79</v>
      </c>
      <c r="H5500" s="186">
        <v>40000</v>
      </c>
      <c r="I5500" s="183" t="s">
        <v>19</v>
      </c>
      <c r="J5500" s="183">
        <v>55</v>
      </c>
      <c r="K5500" s="184"/>
      <c r="L5500" s="183">
        <v>2023</v>
      </c>
      <c r="M5500" s="184"/>
      <c r="N5500" s="184"/>
      <c r="O5500" s="184"/>
    </row>
    <row r="5501" spans="1:15" s="176" customFormat="1" ht="15" x14ac:dyDescent="0.15">
      <c r="A5501" s="183" t="s">
        <v>15</v>
      </c>
      <c r="B5501" s="183" t="s">
        <v>77</v>
      </c>
      <c r="C5501" s="184"/>
      <c r="D5501" s="183" t="s">
        <v>23</v>
      </c>
      <c r="E5501" s="184"/>
      <c r="F5501" s="185">
        <v>45143</v>
      </c>
      <c r="G5501" s="183" t="s">
        <v>79</v>
      </c>
      <c r="H5501" s="186">
        <v>80000</v>
      </c>
      <c r="I5501" s="183" t="s">
        <v>19</v>
      </c>
      <c r="J5501" s="183">
        <v>110</v>
      </c>
      <c r="K5501" s="184"/>
      <c r="L5501" s="183">
        <v>2023</v>
      </c>
      <c r="M5501" s="184"/>
      <c r="N5501" s="184"/>
      <c r="O5501" s="184"/>
    </row>
    <row r="5502" spans="1:15" s="176" customFormat="1" ht="15" x14ac:dyDescent="0.15">
      <c r="A5502" s="183" t="s">
        <v>15</v>
      </c>
      <c r="B5502" s="183" t="s">
        <v>77</v>
      </c>
      <c r="C5502" s="184"/>
      <c r="D5502" s="183" t="s">
        <v>23</v>
      </c>
      <c r="E5502" s="184"/>
      <c r="F5502" s="185">
        <v>45144</v>
      </c>
      <c r="G5502" s="183" t="s">
        <v>79</v>
      </c>
      <c r="H5502" s="186">
        <v>40000</v>
      </c>
      <c r="I5502" s="183" t="s">
        <v>19</v>
      </c>
      <c r="J5502" s="183">
        <v>55</v>
      </c>
      <c r="K5502" s="184"/>
      <c r="L5502" s="183">
        <v>2023</v>
      </c>
      <c r="M5502" s="184"/>
      <c r="N5502" s="184"/>
      <c r="O5502" s="184"/>
    </row>
    <row r="5503" spans="1:15" s="176" customFormat="1" ht="15" x14ac:dyDescent="0.15">
      <c r="A5503" s="183" t="s">
        <v>15</v>
      </c>
      <c r="B5503" s="183" t="s">
        <v>77</v>
      </c>
      <c r="C5503" s="184"/>
      <c r="D5503" s="183" t="s">
        <v>23</v>
      </c>
      <c r="E5503" s="184"/>
      <c r="F5503" s="185">
        <v>45145</v>
      </c>
      <c r="G5503" s="183" t="s">
        <v>79</v>
      </c>
      <c r="H5503" s="186">
        <v>80000</v>
      </c>
      <c r="I5503" s="183" t="s">
        <v>19</v>
      </c>
      <c r="J5503" s="183">
        <v>110</v>
      </c>
      <c r="K5503" s="184"/>
      <c r="L5503" s="183">
        <v>2023</v>
      </c>
      <c r="M5503" s="184"/>
      <c r="N5503" s="184"/>
      <c r="O5503" s="184"/>
    </row>
    <row r="5504" spans="1:15" s="176" customFormat="1" ht="15" x14ac:dyDescent="0.15">
      <c r="A5504" s="183" t="s">
        <v>15</v>
      </c>
      <c r="B5504" s="183" t="s">
        <v>77</v>
      </c>
      <c r="C5504" s="184"/>
      <c r="D5504" s="183" t="s">
        <v>23</v>
      </c>
      <c r="E5504" s="184"/>
      <c r="F5504" s="185">
        <v>45146</v>
      </c>
      <c r="G5504" s="183" t="s">
        <v>79</v>
      </c>
      <c r="H5504" s="186">
        <v>40000</v>
      </c>
      <c r="I5504" s="183" t="s">
        <v>19</v>
      </c>
      <c r="J5504" s="183">
        <v>55</v>
      </c>
      <c r="K5504" s="184"/>
      <c r="L5504" s="183">
        <v>2023</v>
      </c>
      <c r="M5504" s="184"/>
      <c r="N5504" s="184"/>
      <c r="O5504" s="184"/>
    </row>
    <row r="5505" spans="1:15" s="176" customFormat="1" ht="15" x14ac:dyDescent="0.15">
      <c r="A5505" s="183" t="s">
        <v>15</v>
      </c>
      <c r="B5505" s="183" t="s">
        <v>77</v>
      </c>
      <c r="C5505" s="184"/>
      <c r="D5505" s="183" t="s">
        <v>23</v>
      </c>
      <c r="E5505" s="184"/>
      <c r="F5505" s="185">
        <v>45147</v>
      </c>
      <c r="G5505" s="183" t="s">
        <v>79</v>
      </c>
      <c r="H5505" s="186">
        <v>40000</v>
      </c>
      <c r="I5505" s="183" t="s">
        <v>19</v>
      </c>
      <c r="J5505" s="183">
        <v>55</v>
      </c>
      <c r="K5505" s="184"/>
      <c r="L5505" s="183">
        <v>2023</v>
      </c>
      <c r="M5505" s="184"/>
      <c r="N5505" s="184"/>
      <c r="O5505" s="184"/>
    </row>
    <row r="5506" spans="1:15" s="176" customFormat="1" ht="15" x14ac:dyDescent="0.15">
      <c r="A5506" s="183" t="s">
        <v>15</v>
      </c>
      <c r="B5506" s="183" t="s">
        <v>77</v>
      </c>
      <c r="C5506" s="184"/>
      <c r="D5506" s="183" t="s">
        <v>23</v>
      </c>
      <c r="E5506" s="184"/>
      <c r="F5506" s="185">
        <v>45148</v>
      </c>
      <c r="G5506" s="183" t="s">
        <v>79</v>
      </c>
      <c r="H5506" s="186">
        <v>40000</v>
      </c>
      <c r="I5506" s="183" t="s">
        <v>19</v>
      </c>
      <c r="J5506" s="183">
        <v>55</v>
      </c>
      <c r="K5506" s="184"/>
      <c r="L5506" s="183">
        <v>2023</v>
      </c>
      <c r="M5506" s="184"/>
      <c r="N5506" s="184"/>
      <c r="O5506" s="184"/>
    </row>
    <row r="5507" spans="1:15" s="176" customFormat="1" ht="15" x14ac:dyDescent="0.15">
      <c r="A5507" s="183" t="s">
        <v>15</v>
      </c>
      <c r="B5507" s="183" t="s">
        <v>77</v>
      </c>
      <c r="C5507" s="184"/>
      <c r="D5507" s="183" t="s">
        <v>23</v>
      </c>
      <c r="E5507" s="184"/>
      <c r="F5507" s="185">
        <v>45149</v>
      </c>
      <c r="G5507" s="183" t="s">
        <v>79</v>
      </c>
      <c r="H5507" s="186">
        <v>40000</v>
      </c>
      <c r="I5507" s="183" t="s">
        <v>19</v>
      </c>
      <c r="J5507" s="183">
        <v>55</v>
      </c>
      <c r="K5507" s="184"/>
      <c r="L5507" s="183">
        <v>2023</v>
      </c>
      <c r="M5507" s="184"/>
      <c r="N5507" s="184"/>
      <c r="O5507" s="184"/>
    </row>
    <row r="5508" spans="1:15" s="176" customFormat="1" ht="15" x14ac:dyDescent="0.15">
      <c r="A5508" s="183" t="s">
        <v>15</v>
      </c>
      <c r="B5508" s="183" t="s">
        <v>77</v>
      </c>
      <c r="C5508" s="184"/>
      <c r="D5508" s="183" t="s">
        <v>23</v>
      </c>
      <c r="E5508" s="184"/>
      <c r="F5508" s="185">
        <v>45150</v>
      </c>
      <c r="G5508" s="183" t="s">
        <v>79</v>
      </c>
      <c r="H5508" s="186">
        <v>80000</v>
      </c>
      <c r="I5508" s="183" t="s">
        <v>19</v>
      </c>
      <c r="J5508" s="183">
        <v>110</v>
      </c>
      <c r="K5508" s="184"/>
      <c r="L5508" s="183">
        <v>2023</v>
      </c>
      <c r="M5508" s="184"/>
      <c r="N5508" s="184"/>
      <c r="O5508" s="184"/>
    </row>
    <row r="5509" spans="1:15" s="176" customFormat="1" ht="15" x14ac:dyDescent="0.15">
      <c r="A5509" s="183" t="s">
        <v>15</v>
      </c>
      <c r="B5509" s="183" t="s">
        <v>77</v>
      </c>
      <c r="C5509" s="184"/>
      <c r="D5509" s="183" t="s">
        <v>23</v>
      </c>
      <c r="E5509" s="184"/>
      <c r="F5509" s="185">
        <v>45151</v>
      </c>
      <c r="G5509" s="183" t="s">
        <v>79</v>
      </c>
      <c r="H5509" s="186">
        <v>280000</v>
      </c>
      <c r="I5509" s="183" t="s">
        <v>19</v>
      </c>
      <c r="J5509" s="183">
        <v>386</v>
      </c>
      <c r="K5509" s="184"/>
      <c r="L5509" s="183">
        <v>2023</v>
      </c>
      <c r="M5509" s="184"/>
      <c r="N5509" s="184"/>
      <c r="O5509" s="184"/>
    </row>
    <row r="5510" spans="1:15" s="176" customFormat="1" ht="15" x14ac:dyDescent="0.15">
      <c r="A5510" s="183" t="s">
        <v>15</v>
      </c>
      <c r="B5510" s="183" t="s">
        <v>77</v>
      </c>
      <c r="C5510" s="184"/>
      <c r="D5510" s="183" t="s">
        <v>23</v>
      </c>
      <c r="E5510" s="184"/>
      <c r="F5510" s="185">
        <v>45151</v>
      </c>
      <c r="G5510" s="183" t="s">
        <v>79</v>
      </c>
      <c r="H5510" s="186">
        <v>-280000</v>
      </c>
      <c r="I5510" s="183" t="s">
        <v>19</v>
      </c>
      <c r="J5510" s="183">
        <v>-386</v>
      </c>
      <c r="K5510" s="184"/>
      <c r="L5510" s="183">
        <v>2023</v>
      </c>
      <c r="M5510" s="184"/>
      <c r="N5510" s="184"/>
      <c r="O5510" s="183" t="s">
        <v>705</v>
      </c>
    </row>
    <row r="5511" spans="1:15" s="176" customFormat="1" ht="15" x14ac:dyDescent="0.15">
      <c r="A5511" s="183" t="s">
        <v>15</v>
      </c>
      <c r="B5511" s="183" t="s">
        <v>77</v>
      </c>
      <c r="C5511" s="184"/>
      <c r="D5511" s="183" t="s">
        <v>23</v>
      </c>
      <c r="E5511" s="184"/>
      <c r="F5511" s="185">
        <v>45152</v>
      </c>
      <c r="G5511" s="183" t="s">
        <v>79</v>
      </c>
      <c r="H5511" s="186">
        <v>80000</v>
      </c>
      <c r="I5511" s="183" t="s">
        <v>19</v>
      </c>
      <c r="J5511" s="183">
        <v>110</v>
      </c>
      <c r="K5511" s="184"/>
      <c r="L5511" s="183">
        <v>2023</v>
      </c>
      <c r="M5511" s="184"/>
      <c r="N5511" s="184"/>
      <c r="O5511" s="184"/>
    </row>
    <row r="5512" spans="1:15" s="176" customFormat="1" ht="15" x14ac:dyDescent="0.15">
      <c r="A5512" s="183" t="s">
        <v>15</v>
      </c>
      <c r="B5512" s="183" t="s">
        <v>77</v>
      </c>
      <c r="C5512" s="184"/>
      <c r="D5512" s="183" t="s">
        <v>23</v>
      </c>
      <c r="E5512" s="184"/>
      <c r="F5512" s="185">
        <v>45153</v>
      </c>
      <c r="G5512" s="183" t="s">
        <v>79</v>
      </c>
      <c r="H5512" s="186">
        <v>40000</v>
      </c>
      <c r="I5512" s="183" t="s">
        <v>19</v>
      </c>
      <c r="J5512" s="183">
        <v>55</v>
      </c>
      <c r="K5512" s="184"/>
      <c r="L5512" s="183">
        <v>2023</v>
      </c>
      <c r="M5512" s="184"/>
      <c r="N5512" s="184"/>
      <c r="O5512" s="184"/>
    </row>
    <row r="5513" spans="1:15" s="176" customFormat="1" ht="15" x14ac:dyDescent="0.15">
      <c r="A5513" s="183" t="s">
        <v>15</v>
      </c>
      <c r="B5513" s="183" t="s">
        <v>77</v>
      </c>
      <c r="C5513" s="184"/>
      <c r="D5513" s="183" t="s">
        <v>23</v>
      </c>
      <c r="E5513" s="184"/>
      <c r="F5513" s="185">
        <v>45154</v>
      </c>
      <c r="G5513" s="183" t="s">
        <v>79</v>
      </c>
      <c r="H5513" s="186">
        <v>80000</v>
      </c>
      <c r="I5513" s="183" t="s">
        <v>19</v>
      </c>
      <c r="J5513" s="183">
        <v>110</v>
      </c>
      <c r="K5513" s="184"/>
      <c r="L5513" s="183">
        <v>2023</v>
      </c>
      <c r="M5513" s="184"/>
      <c r="N5513" s="184"/>
      <c r="O5513" s="184"/>
    </row>
    <row r="5514" spans="1:15" s="176" customFormat="1" ht="15" x14ac:dyDescent="0.15">
      <c r="A5514" s="183" t="s">
        <v>15</v>
      </c>
      <c r="B5514" s="183" t="s">
        <v>77</v>
      </c>
      <c r="C5514" s="184"/>
      <c r="D5514" s="183" t="s">
        <v>23</v>
      </c>
      <c r="E5514" s="184"/>
      <c r="F5514" s="185">
        <v>45156</v>
      </c>
      <c r="G5514" s="183" t="s">
        <v>79</v>
      </c>
      <c r="H5514" s="186">
        <v>40000</v>
      </c>
      <c r="I5514" s="183" t="s">
        <v>19</v>
      </c>
      <c r="J5514" s="183">
        <v>55</v>
      </c>
      <c r="K5514" s="184"/>
      <c r="L5514" s="183">
        <v>2023</v>
      </c>
      <c r="M5514" s="184"/>
      <c r="N5514" s="184"/>
      <c r="O5514" s="184"/>
    </row>
    <row r="5515" spans="1:15" s="176" customFormat="1" ht="15" x14ac:dyDescent="0.15">
      <c r="A5515" s="183" t="s">
        <v>15</v>
      </c>
      <c r="B5515" s="183" t="s">
        <v>77</v>
      </c>
      <c r="C5515" s="184"/>
      <c r="D5515" s="183" t="s">
        <v>23</v>
      </c>
      <c r="E5515" s="184"/>
      <c r="F5515" s="185">
        <v>45158</v>
      </c>
      <c r="G5515" s="183" t="s">
        <v>79</v>
      </c>
      <c r="H5515" s="186">
        <v>40000</v>
      </c>
      <c r="I5515" s="183" t="s">
        <v>19</v>
      </c>
      <c r="J5515" s="183">
        <v>55</v>
      </c>
      <c r="K5515" s="184"/>
      <c r="L5515" s="183">
        <v>2023</v>
      </c>
      <c r="M5515" s="184"/>
      <c r="N5515" s="184"/>
      <c r="O5515" s="184"/>
    </row>
    <row r="5516" spans="1:15" s="176" customFormat="1" ht="15" x14ac:dyDescent="0.15">
      <c r="A5516" s="183" t="s">
        <v>15</v>
      </c>
      <c r="B5516" s="183" t="s">
        <v>77</v>
      </c>
      <c r="C5516" s="184"/>
      <c r="D5516" s="183" t="s">
        <v>23</v>
      </c>
      <c r="E5516" s="184"/>
      <c r="F5516" s="185">
        <v>45159</v>
      </c>
      <c r="G5516" s="183" t="s">
        <v>79</v>
      </c>
      <c r="H5516" s="186">
        <v>40000</v>
      </c>
      <c r="I5516" s="183" t="s">
        <v>19</v>
      </c>
      <c r="J5516" s="183">
        <v>55</v>
      </c>
      <c r="K5516" s="184"/>
      <c r="L5516" s="183">
        <v>2023</v>
      </c>
      <c r="M5516" s="184"/>
      <c r="N5516" s="184"/>
      <c r="O5516" s="184"/>
    </row>
    <row r="5517" spans="1:15" s="176" customFormat="1" ht="15" x14ac:dyDescent="0.15">
      <c r="A5517" s="183" t="s">
        <v>15</v>
      </c>
      <c r="B5517" s="183" t="s">
        <v>77</v>
      </c>
      <c r="C5517" s="184"/>
      <c r="D5517" s="183" t="s">
        <v>23</v>
      </c>
      <c r="E5517" s="184"/>
      <c r="F5517" s="185">
        <v>45160</v>
      </c>
      <c r="G5517" s="183" t="s">
        <v>79</v>
      </c>
      <c r="H5517" s="186">
        <v>80000</v>
      </c>
      <c r="I5517" s="183" t="s">
        <v>19</v>
      </c>
      <c r="J5517" s="183">
        <v>110</v>
      </c>
      <c r="K5517" s="184"/>
      <c r="L5517" s="183">
        <v>2023</v>
      </c>
      <c r="M5517" s="184"/>
      <c r="N5517" s="184"/>
      <c r="O5517" s="184"/>
    </row>
    <row r="5518" spans="1:15" s="176" customFormat="1" ht="15" x14ac:dyDescent="0.15">
      <c r="A5518" s="183" t="s">
        <v>15</v>
      </c>
      <c r="B5518" s="183" t="s">
        <v>77</v>
      </c>
      <c r="C5518" s="184"/>
      <c r="D5518" s="183" t="s">
        <v>23</v>
      </c>
      <c r="E5518" s="184"/>
      <c r="F5518" s="185">
        <v>45166</v>
      </c>
      <c r="G5518" s="183" t="s">
        <v>79</v>
      </c>
      <c r="H5518" s="186">
        <v>40000</v>
      </c>
      <c r="I5518" s="183" t="s">
        <v>19</v>
      </c>
      <c r="J5518" s="183">
        <v>55</v>
      </c>
      <c r="K5518" s="184"/>
      <c r="L5518" s="183">
        <v>2023</v>
      </c>
      <c r="M5518" s="184"/>
      <c r="N5518" s="184"/>
      <c r="O5518" s="184"/>
    </row>
    <row r="5519" spans="1:15" s="176" customFormat="1" ht="15" x14ac:dyDescent="0.15">
      <c r="A5519" s="183" t="s">
        <v>15</v>
      </c>
      <c r="B5519" s="183" t="s">
        <v>77</v>
      </c>
      <c r="C5519" s="184"/>
      <c r="D5519" s="183" t="s">
        <v>23</v>
      </c>
      <c r="E5519" s="184"/>
      <c r="F5519" s="185">
        <v>45167</v>
      </c>
      <c r="G5519" s="183" t="s">
        <v>79</v>
      </c>
      <c r="H5519" s="186">
        <v>40000</v>
      </c>
      <c r="I5519" s="183" t="s">
        <v>19</v>
      </c>
      <c r="J5519" s="183">
        <v>55</v>
      </c>
      <c r="K5519" s="184"/>
      <c r="L5519" s="183">
        <v>2023</v>
      </c>
      <c r="M5519" s="184"/>
      <c r="N5519" s="184"/>
      <c r="O5519" s="184"/>
    </row>
    <row r="5520" spans="1:15" s="176" customFormat="1" ht="15" x14ac:dyDescent="0.15">
      <c r="A5520" s="183" t="s">
        <v>15</v>
      </c>
      <c r="B5520" s="183" t="s">
        <v>77</v>
      </c>
      <c r="C5520" s="184"/>
      <c r="D5520" s="183" t="s">
        <v>23</v>
      </c>
      <c r="E5520" s="184"/>
      <c r="F5520" s="185">
        <v>45195</v>
      </c>
      <c r="G5520" s="183" t="s">
        <v>79</v>
      </c>
      <c r="H5520" s="186">
        <v>40000</v>
      </c>
      <c r="I5520" s="183" t="s">
        <v>19</v>
      </c>
      <c r="J5520" s="183">
        <v>55</v>
      </c>
      <c r="K5520" s="184"/>
      <c r="L5520" s="183">
        <v>2023</v>
      </c>
      <c r="M5520" s="184"/>
      <c r="N5520" s="184"/>
      <c r="O5520" s="184"/>
    </row>
    <row r="5521" spans="1:15" s="176" customFormat="1" ht="15" x14ac:dyDescent="0.15">
      <c r="A5521" s="183" t="s">
        <v>15</v>
      </c>
      <c r="B5521" s="183" t="s">
        <v>77</v>
      </c>
      <c r="C5521" s="184"/>
      <c r="D5521" s="183" t="s">
        <v>23</v>
      </c>
      <c r="E5521" s="184"/>
      <c r="F5521" s="185">
        <v>45197</v>
      </c>
      <c r="G5521" s="183" t="s">
        <v>79</v>
      </c>
      <c r="H5521" s="186">
        <v>40000</v>
      </c>
      <c r="I5521" s="183" t="s">
        <v>19</v>
      </c>
      <c r="J5521" s="183">
        <v>55</v>
      </c>
      <c r="K5521" s="184"/>
      <c r="L5521" s="183">
        <v>2023</v>
      </c>
      <c r="M5521" s="184"/>
      <c r="N5521" s="184"/>
      <c r="O5521" s="184"/>
    </row>
    <row r="5522" spans="1:15" s="176" customFormat="1" ht="15" x14ac:dyDescent="0.15">
      <c r="A5522" s="183" t="s">
        <v>15</v>
      </c>
      <c r="B5522" s="183" t="s">
        <v>77</v>
      </c>
      <c r="C5522" s="184"/>
      <c r="D5522" s="183" t="s">
        <v>23</v>
      </c>
      <c r="E5522" s="184"/>
      <c r="F5522" s="185">
        <v>45198</v>
      </c>
      <c r="G5522" s="183" t="s">
        <v>79</v>
      </c>
      <c r="H5522" s="186">
        <v>80000</v>
      </c>
      <c r="I5522" s="183" t="s">
        <v>19</v>
      </c>
      <c r="J5522" s="183">
        <v>110</v>
      </c>
      <c r="K5522" s="184"/>
      <c r="L5522" s="183">
        <v>2023</v>
      </c>
      <c r="M5522" s="184"/>
      <c r="N5522" s="184"/>
      <c r="O5522" s="184"/>
    </row>
    <row r="5523" spans="1:15" s="176" customFormat="1" ht="15" x14ac:dyDescent="0.15">
      <c r="A5523" s="183" t="s">
        <v>15</v>
      </c>
      <c r="B5523" s="183" t="s">
        <v>77</v>
      </c>
      <c r="C5523" s="184"/>
      <c r="D5523" s="183" t="s">
        <v>23</v>
      </c>
      <c r="E5523" s="184"/>
      <c r="F5523" s="185">
        <v>45199</v>
      </c>
      <c r="G5523" s="183" t="s">
        <v>79</v>
      </c>
      <c r="H5523" s="186">
        <v>40000</v>
      </c>
      <c r="I5523" s="183" t="s">
        <v>19</v>
      </c>
      <c r="J5523" s="183">
        <v>55</v>
      </c>
      <c r="K5523" s="184"/>
      <c r="L5523" s="183">
        <v>2023</v>
      </c>
      <c r="M5523" s="184"/>
      <c r="N5523" s="184"/>
      <c r="O5523" s="184"/>
    </row>
    <row r="5524" spans="1:15" s="176" customFormat="1" ht="15" x14ac:dyDescent="0.15">
      <c r="A5524" s="183" t="s">
        <v>15</v>
      </c>
      <c r="B5524" s="183" t="s">
        <v>77</v>
      </c>
      <c r="C5524" s="184"/>
      <c r="D5524" s="183" t="s">
        <v>23</v>
      </c>
      <c r="E5524" s="184"/>
      <c r="F5524" s="185">
        <v>45200</v>
      </c>
      <c r="G5524" s="183" t="s">
        <v>79</v>
      </c>
      <c r="H5524" s="186">
        <v>80000</v>
      </c>
      <c r="I5524" s="183" t="s">
        <v>19</v>
      </c>
      <c r="J5524" s="183">
        <v>110</v>
      </c>
      <c r="K5524" s="184"/>
      <c r="L5524" s="183">
        <v>2023</v>
      </c>
      <c r="M5524" s="184"/>
      <c r="N5524" s="184"/>
      <c r="O5524" s="184"/>
    </row>
    <row r="5525" spans="1:15" s="176" customFormat="1" ht="15" x14ac:dyDescent="0.15">
      <c r="A5525" s="183" t="s">
        <v>15</v>
      </c>
      <c r="B5525" s="183" t="s">
        <v>77</v>
      </c>
      <c r="C5525" s="184"/>
      <c r="D5525" s="183" t="s">
        <v>23</v>
      </c>
      <c r="E5525" s="184"/>
      <c r="F5525" s="185">
        <v>45202</v>
      </c>
      <c r="G5525" s="183" t="s">
        <v>79</v>
      </c>
      <c r="H5525" s="186">
        <v>160000</v>
      </c>
      <c r="I5525" s="183" t="s">
        <v>19</v>
      </c>
      <c r="J5525" s="183">
        <v>221</v>
      </c>
      <c r="K5525" s="184"/>
      <c r="L5525" s="183">
        <v>2023</v>
      </c>
      <c r="M5525" s="184"/>
      <c r="N5525" s="184"/>
      <c r="O5525" s="184"/>
    </row>
    <row r="5526" spans="1:15" s="176" customFormat="1" ht="15" x14ac:dyDescent="0.15">
      <c r="A5526" s="183" t="s">
        <v>15</v>
      </c>
      <c r="B5526" s="183" t="s">
        <v>77</v>
      </c>
      <c r="C5526" s="184"/>
      <c r="D5526" s="183" t="s">
        <v>23</v>
      </c>
      <c r="E5526" s="184"/>
      <c r="F5526" s="185">
        <v>45203</v>
      </c>
      <c r="G5526" s="183" t="s">
        <v>79</v>
      </c>
      <c r="H5526" s="186">
        <v>120000</v>
      </c>
      <c r="I5526" s="183" t="s">
        <v>19</v>
      </c>
      <c r="J5526" s="183">
        <v>166</v>
      </c>
      <c r="K5526" s="184"/>
      <c r="L5526" s="183">
        <v>2023</v>
      </c>
      <c r="M5526" s="184"/>
      <c r="N5526" s="184"/>
      <c r="O5526" s="184"/>
    </row>
    <row r="5527" spans="1:15" s="176" customFormat="1" ht="15" x14ac:dyDescent="0.15">
      <c r="A5527" s="183" t="s">
        <v>15</v>
      </c>
      <c r="B5527" s="183" t="s">
        <v>77</v>
      </c>
      <c r="C5527" s="184"/>
      <c r="D5527" s="183" t="s">
        <v>23</v>
      </c>
      <c r="E5527" s="184"/>
      <c r="F5527" s="185">
        <v>45204</v>
      </c>
      <c r="G5527" s="183" t="s">
        <v>79</v>
      </c>
      <c r="H5527" s="186">
        <v>80000</v>
      </c>
      <c r="I5527" s="183" t="s">
        <v>19</v>
      </c>
      <c r="J5527" s="183">
        <v>110</v>
      </c>
      <c r="K5527" s="184"/>
      <c r="L5527" s="183">
        <v>2023</v>
      </c>
      <c r="M5527" s="184"/>
      <c r="N5527" s="184"/>
      <c r="O5527" s="184"/>
    </row>
    <row r="5528" spans="1:15" s="176" customFormat="1" ht="15" x14ac:dyDescent="0.15">
      <c r="A5528" s="183" t="s">
        <v>15</v>
      </c>
      <c r="B5528" s="183" t="s">
        <v>77</v>
      </c>
      <c r="C5528" s="184"/>
      <c r="D5528" s="183" t="s">
        <v>23</v>
      </c>
      <c r="E5528" s="184"/>
      <c r="F5528" s="185">
        <v>45205</v>
      </c>
      <c r="G5528" s="183" t="s">
        <v>79</v>
      </c>
      <c r="H5528" s="186">
        <v>80000</v>
      </c>
      <c r="I5528" s="183" t="s">
        <v>19</v>
      </c>
      <c r="J5528" s="183">
        <v>110</v>
      </c>
      <c r="K5528" s="184"/>
      <c r="L5528" s="183">
        <v>2023</v>
      </c>
      <c r="M5528" s="184"/>
      <c r="N5528" s="184"/>
      <c r="O5528" s="184"/>
    </row>
    <row r="5529" spans="1:15" s="176" customFormat="1" ht="15" x14ac:dyDescent="0.15">
      <c r="A5529" s="183" t="s">
        <v>15</v>
      </c>
      <c r="B5529" s="183" t="s">
        <v>77</v>
      </c>
      <c r="C5529" s="184"/>
      <c r="D5529" s="183" t="s">
        <v>23</v>
      </c>
      <c r="E5529" s="184"/>
      <c r="F5529" s="185">
        <v>45206</v>
      </c>
      <c r="G5529" s="183" t="s">
        <v>79</v>
      </c>
      <c r="H5529" s="186">
        <v>40000</v>
      </c>
      <c r="I5529" s="183" t="s">
        <v>19</v>
      </c>
      <c r="J5529" s="183">
        <v>55</v>
      </c>
      <c r="K5529" s="184"/>
      <c r="L5529" s="183">
        <v>2023</v>
      </c>
      <c r="M5529" s="184"/>
      <c r="N5529" s="184"/>
      <c r="O5529" s="184"/>
    </row>
    <row r="5530" spans="1:15" s="176" customFormat="1" ht="15" x14ac:dyDescent="0.15">
      <c r="A5530" s="183" t="s">
        <v>15</v>
      </c>
      <c r="B5530" s="183" t="s">
        <v>77</v>
      </c>
      <c r="C5530" s="184"/>
      <c r="D5530" s="183" t="s">
        <v>23</v>
      </c>
      <c r="E5530" s="184"/>
      <c r="F5530" s="185">
        <v>45207</v>
      </c>
      <c r="G5530" s="183" t="s">
        <v>79</v>
      </c>
      <c r="H5530" s="186">
        <v>80000</v>
      </c>
      <c r="I5530" s="183" t="s">
        <v>19</v>
      </c>
      <c r="J5530" s="183">
        <v>110</v>
      </c>
      <c r="K5530" s="184"/>
      <c r="L5530" s="183">
        <v>2023</v>
      </c>
      <c r="M5530" s="184"/>
      <c r="N5530" s="184"/>
      <c r="O5530" s="184"/>
    </row>
    <row r="5531" spans="1:15" s="176" customFormat="1" ht="15" x14ac:dyDescent="0.15">
      <c r="A5531" s="183" t="s">
        <v>15</v>
      </c>
      <c r="B5531" s="183" t="s">
        <v>77</v>
      </c>
      <c r="C5531" s="184"/>
      <c r="D5531" s="183" t="s">
        <v>23</v>
      </c>
      <c r="E5531" s="184"/>
      <c r="F5531" s="185">
        <v>45208</v>
      </c>
      <c r="G5531" s="183" t="s">
        <v>79</v>
      </c>
      <c r="H5531" s="186">
        <v>200000</v>
      </c>
      <c r="I5531" s="183" t="s">
        <v>19</v>
      </c>
      <c r="J5531" s="183">
        <v>276</v>
      </c>
      <c r="K5531" s="184"/>
      <c r="L5531" s="183">
        <v>2023</v>
      </c>
      <c r="M5531" s="184"/>
      <c r="N5531" s="184"/>
      <c r="O5531" s="184"/>
    </row>
    <row r="5532" spans="1:15" s="176" customFormat="1" ht="15" x14ac:dyDescent="0.15">
      <c r="A5532" s="183" t="s">
        <v>15</v>
      </c>
      <c r="B5532" s="183" t="s">
        <v>77</v>
      </c>
      <c r="C5532" s="184"/>
      <c r="D5532" s="183" t="s">
        <v>23</v>
      </c>
      <c r="E5532" s="184"/>
      <c r="F5532" s="185">
        <v>45209</v>
      </c>
      <c r="G5532" s="183" t="s">
        <v>79</v>
      </c>
      <c r="H5532" s="186">
        <v>80000</v>
      </c>
      <c r="I5532" s="183" t="s">
        <v>19</v>
      </c>
      <c r="J5532" s="183">
        <v>110</v>
      </c>
      <c r="K5532" s="184"/>
      <c r="L5532" s="183">
        <v>2023</v>
      </c>
      <c r="M5532" s="184"/>
      <c r="N5532" s="184"/>
      <c r="O5532" s="184"/>
    </row>
    <row r="5533" spans="1:15" s="176" customFormat="1" ht="15" x14ac:dyDescent="0.15">
      <c r="A5533" s="183" t="s">
        <v>15</v>
      </c>
      <c r="B5533" s="183" t="s">
        <v>77</v>
      </c>
      <c r="C5533" s="184"/>
      <c r="D5533" s="183" t="s">
        <v>23</v>
      </c>
      <c r="E5533" s="184"/>
      <c r="F5533" s="185">
        <v>45210</v>
      </c>
      <c r="G5533" s="183" t="s">
        <v>79</v>
      </c>
      <c r="H5533" s="186">
        <v>80000</v>
      </c>
      <c r="I5533" s="183" t="s">
        <v>19</v>
      </c>
      <c r="J5533" s="183">
        <v>110</v>
      </c>
      <c r="K5533" s="184"/>
      <c r="L5533" s="183">
        <v>2023</v>
      </c>
      <c r="M5533" s="184"/>
      <c r="N5533" s="184"/>
      <c r="O5533" s="184"/>
    </row>
    <row r="5534" spans="1:15" s="176" customFormat="1" ht="15" x14ac:dyDescent="0.15">
      <c r="A5534" s="183" t="s">
        <v>15</v>
      </c>
      <c r="B5534" s="183" t="s">
        <v>77</v>
      </c>
      <c r="C5534" s="184"/>
      <c r="D5534" s="183" t="s">
        <v>23</v>
      </c>
      <c r="E5534" s="184"/>
      <c r="F5534" s="185">
        <v>45211</v>
      </c>
      <c r="G5534" s="183" t="s">
        <v>79</v>
      </c>
      <c r="H5534" s="186">
        <v>160000</v>
      </c>
      <c r="I5534" s="183" t="s">
        <v>19</v>
      </c>
      <c r="J5534" s="183">
        <v>221</v>
      </c>
      <c r="K5534" s="184"/>
      <c r="L5534" s="183">
        <v>2023</v>
      </c>
      <c r="M5534" s="184"/>
      <c r="N5534" s="184"/>
      <c r="O5534" s="184"/>
    </row>
    <row r="5535" spans="1:15" s="176" customFormat="1" ht="15" x14ac:dyDescent="0.15">
      <c r="A5535" s="183" t="s">
        <v>20</v>
      </c>
      <c r="B5535" s="183" t="s">
        <v>77</v>
      </c>
      <c r="C5535" s="184"/>
      <c r="D5535" s="183" t="s">
        <v>23</v>
      </c>
      <c r="E5535" s="184"/>
      <c r="F5535" s="185">
        <v>45054</v>
      </c>
      <c r="G5535" s="183" t="s">
        <v>78</v>
      </c>
      <c r="H5535" s="186">
        <v>520000</v>
      </c>
      <c r="I5535" s="183" t="s">
        <v>19</v>
      </c>
      <c r="J5535" s="183">
        <v>718</v>
      </c>
      <c r="K5535" s="184"/>
      <c r="L5535" s="183">
        <v>2023</v>
      </c>
      <c r="M5535" s="184"/>
      <c r="N5535" s="184"/>
      <c r="O5535" s="183" t="s">
        <v>589</v>
      </c>
    </row>
    <row r="5536" spans="1:15" s="176" customFormat="1" ht="15" x14ac:dyDescent="0.15">
      <c r="A5536" s="183" t="s">
        <v>20</v>
      </c>
      <c r="B5536" s="183" t="s">
        <v>77</v>
      </c>
      <c r="C5536" s="184"/>
      <c r="D5536" s="183" t="s">
        <v>23</v>
      </c>
      <c r="E5536" s="184"/>
      <c r="F5536" s="185">
        <v>45054</v>
      </c>
      <c r="G5536" s="183" t="s">
        <v>80</v>
      </c>
      <c r="H5536" s="186">
        <v>520000</v>
      </c>
      <c r="I5536" s="183" t="s">
        <v>19</v>
      </c>
      <c r="J5536" s="183">
        <v>718</v>
      </c>
      <c r="K5536" s="184"/>
      <c r="L5536" s="183">
        <v>2023</v>
      </c>
      <c r="M5536" s="184"/>
      <c r="N5536" s="184"/>
      <c r="O5536" s="184"/>
    </row>
    <row r="5537" spans="1:15" s="176" customFormat="1" ht="15" x14ac:dyDescent="0.15">
      <c r="A5537" s="183" t="s">
        <v>20</v>
      </c>
      <c r="B5537" s="183" t="s">
        <v>77</v>
      </c>
      <c r="C5537" s="184"/>
      <c r="D5537" s="183" t="s">
        <v>23</v>
      </c>
      <c r="E5537" s="184"/>
      <c r="F5537" s="185">
        <v>45054</v>
      </c>
      <c r="G5537" s="183" t="s">
        <v>78</v>
      </c>
      <c r="H5537" s="186">
        <v>400000</v>
      </c>
      <c r="I5537" s="183" t="s">
        <v>19</v>
      </c>
      <c r="J5537" s="183">
        <v>552</v>
      </c>
      <c r="K5537" s="184"/>
      <c r="L5537" s="183">
        <v>2023</v>
      </c>
      <c r="M5537" s="184"/>
      <c r="N5537" s="184"/>
      <c r="O5537" s="183" t="s">
        <v>590</v>
      </c>
    </row>
    <row r="5538" spans="1:15" s="176" customFormat="1" ht="15" x14ac:dyDescent="0.15">
      <c r="A5538" s="183" t="s">
        <v>20</v>
      </c>
      <c r="B5538" s="183" t="s">
        <v>77</v>
      </c>
      <c r="C5538" s="184"/>
      <c r="D5538" s="183" t="s">
        <v>23</v>
      </c>
      <c r="E5538" s="184"/>
      <c r="F5538" s="185">
        <v>45055</v>
      </c>
      <c r="G5538" s="183" t="s">
        <v>78</v>
      </c>
      <c r="H5538" s="186">
        <v>50000</v>
      </c>
      <c r="I5538" s="183" t="s">
        <v>19</v>
      </c>
      <c r="J5538" s="183">
        <v>71</v>
      </c>
      <c r="K5538" s="184"/>
      <c r="L5538" s="183">
        <v>2023</v>
      </c>
      <c r="M5538" s="184"/>
      <c r="N5538" s="184"/>
      <c r="O5538" s="183" t="s">
        <v>591</v>
      </c>
    </row>
    <row r="5539" spans="1:15" s="176" customFormat="1" ht="15" x14ac:dyDescent="0.15">
      <c r="A5539" s="183" t="s">
        <v>20</v>
      </c>
      <c r="B5539" s="183" t="s">
        <v>77</v>
      </c>
      <c r="C5539" s="184"/>
      <c r="D5539" s="183" t="s">
        <v>23</v>
      </c>
      <c r="E5539" s="184"/>
      <c r="F5539" s="185">
        <v>45055</v>
      </c>
      <c r="G5539" s="183" t="s">
        <v>78</v>
      </c>
      <c r="H5539" s="186">
        <v>760000</v>
      </c>
      <c r="I5539" s="183" t="s">
        <v>19</v>
      </c>
      <c r="J5539" s="183">
        <v>1048</v>
      </c>
      <c r="K5539" s="184"/>
      <c r="L5539" s="183">
        <v>2023</v>
      </c>
      <c r="M5539" s="184"/>
      <c r="N5539" s="184"/>
      <c r="O5539" s="184"/>
    </row>
    <row r="5540" spans="1:15" s="176" customFormat="1" ht="15" x14ac:dyDescent="0.15">
      <c r="A5540" s="183" t="s">
        <v>20</v>
      </c>
      <c r="B5540" s="183" t="s">
        <v>77</v>
      </c>
      <c r="C5540" s="184"/>
      <c r="D5540" s="183" t="s">
        <v>23</v>
      </c>
      <c r="E5540" s="184"/>
      <c r="F5540" s="185">
        <v>45056</v>
      </c>
      <c r="G5540" s="183" t="s">
        <v>78</v>
      </c>
      <c r="H5540" s="186">
        <v>60000</v>
      </c>
      <c r="I5540" s="183" t="s">
        <v>19</v>
      </c>
      <c r="J5540" s="183">
        <v>86</v>
      </c>
      <c r="K5540" s="184"/>
      <c r="L5540" s="183">
        <v>2023</v>
      </c>
      <c r="M5540" s="184"/>
      <c r="N5540" s="184"/>
      <c r="O5540" s="183" t="s">
        <v>592</v>
      </c>
    </row>
    <row r="5541" spans="1:15" s="176" customFormat="1" ht="15" x14ac:dyDescent="0.15">
      <c r="A5541" s="183" t="s">
        <v>20</v>
      </c>
      <c r="B5541" s="183" t="s">
        <v>77</v>
      </c>
      <c r="C5541" s="184"/>
      <c r="D5541" s="183" t="s">
        <v>23</v>
      </c>
      <c r="E5541" s="184"/>
      <c r="F5541" s="185">
        <v>45056</v>
      </c>
      <c r="G5541" s="183" t="s">
        <v>78</v>
      </c>
      <c r="H5541" s="186">
        <v>1400000</v>
      </c>
      <c r="I5541" s="183" t="s">
        <v>19</v>
      </c>
      <c r="J5541" s="183">
        <v>1931</v>
      </c>
      <c r="K5541" s="184"/>
      <c r="L5541" s="183">
        <v>2023</v>
      </c>
      <c r="M5541" s="184"/>
      <c r="N5541" s="184"/>
      <c r="O5541" s="184"/>
    </row>
    <row r="5542" spans="1:15" s="176" customFormat="1" ht="15" x14ac:dyDescent="0.15">
      <c r="A5542" s="183" t="s">
        <v>20</v>
      </c>
      <c r="B5542" s="183" t="s">
        <v>77</v>
      </c>
      <c r="C5542" s="184"/>
      <c r="D5542" s="183" t="s">
        <v>23</v>
      </c>
      <c r="E5542" s="184"/>
      <c r="F5542" s="185">
        <v>45057</v>
      </c>
      <c r="G5542" s="183" t="s">
        <v>78</v>
      </c>
      <c r="H5542" s="186">
        <v>1120000</v>
      </c>
      <c r="I5542" s="183" t="s">
        <v>19</v>
      </c>
      <c r="J5542" s="183">
        <v>1545</v>
      </c>
      <c r="K5542" s="184"/>
      <c r="L5542" s="183">
        <v>2023</v>
      </c>
      <c r="M5542" s="184"/>
      <c r="N5542" s="184"/>
      <c r="O5542" s="184"/>
    </row>
    <row r="5543" spans="1:15" s="176" customFormat="1" ht="15" x14ac:dyDescent="0.15">
      <c r="A5543" s="183" t="s">
        <v>20</v>
      </c>
      <c r="B5543" s="183" t="s">
        <v>77</v>
      </c>
      <c r="C5543" s="184"/>
      <c r="D5543" s="183" t="s">
        <v>23</v>
      </c>
      <c r="E5543" s="184"/>
      <c r="F5543" s="185">
        <v>45057</v>
      </c>
      <c r="G5543" s="183" t="s">
        <v>78</v>
      </c>
      <c r="H5543" s="186">
        <v>20000</v>
      </c>
      <c r="I5543" s="183" t="s">
        <v>19</v>
      </c>
      <c r="J5543" s="183">
        <v>32</v>
      </c>
      <c r="K5543" s="184"/>
      <c r="L5543" s="183">
        <v>2023</v>
      </c>
      <c r="M5543" s="184"/>
      <c r="N5543" s="184"/>
      <c r="O5543" s="183" t="s">
        <v>593</v>
      </c>
    </row>
    <row r="5544" spans="1:15" s="176" customFormat="1" ht="15" x14ac:dyDescent="0.15">
      <c r="A5544" s="183" t="s">
        <v>20</v>
      </c>
      <c r="B5544" s="183" t="s">
        <v>77</v>
      </c>
      <c r="C5544" s="184"/>
      <c r="D5544" s="183" t="s">
        <v>23</v>
      </c>
      <c r="E5544" s="184"/>
      <c r="F5544" s="185">
        <v>45058</v>
      </c>
      <c r="G5544" s="183" t="s">
        <v>78</v>
      </c>
      <c r="H5544" s="186">
        <v>760000</v>
      </c>
      <c r="I5544" s="183" t="s">
        <v>19</v>
      </c>
      <c r="J5544" s="183">
        <v>1048</v>
      </c>
      <c r="K5544" s="184"/>
      <c r="L5544" s="183">
        <v>2023</v>
      </c>
      <c r="M5544" s="184"/>
      <c r="N5544" s="184"/>
      <c r="O5544" s="184"/>
    </row>
    <row r="5545" spans="1:15" s="176" customFormat="1" ht="15" x14ac:dyDescent="0.15">
      <c r="A5545" s="183" t="s">
        <v>20</v>
      </c>
      <c r="B5545" s="183" t="s">
        <v>77</v>
      </c>
      <c r="C5545" s="184"/>
      <c r="D5545" s="183" t="s">
        <v>23</v>
      </c>
      <c r="E5545" s="184"/>
      <c r="F5545" s="185">
        <v>45059</v>
      </c>
      <c r="G5545" s="183" t="s">
        <v>78</v>
      </c>
      <c r="H5545" s="186">
        <v>280000</v>
      </c>
      <c r="I5545" s="183" t="s">
        <v>19</v>
      </c>
      <c r="J5545" s="183">
        <v>386</v>
      </c>
      <c r="K5545" s="184"/>
      <c r="L5545" s="183">
        <v>2023</v>
      </c>
      <c r="M5545" s="184"/>
      <c r="N5545" s="184"/>
      <c r="O5545" s="184"/>
    </row>
    <row r="5546" spans="1:15" s="176" customFormat="1" ht="15" x14ac:dyDescent="0.15">
      <c r="A5546" s="183" t="s">
        <v>20</v>
      </c>
      <c r="B5546" s="183" t="s">
        <v>77</v>
      </c>
      <c r="C5546" s="184"/>
      <c r="D5546" s="183" t="s">
        <v>23</v>
      </c>
      <c r="E5546" s="184"/>
      <c r="F5546" s="185">
        <v>45060</v>
      </c>
      <c r="G5546" s="183" t="s">
        <v>78</v>
      </c>
      <c r="H5546" s="186">
        <v>440000</v>
      </c>
      <c r="I5546" s="183" t="s">
        <v>19</v>
      </c>
      <c r="J5546" s="183">
        <v>607</v>
      </c>
      <c r="K5546" s="184"/>
      <c r="L5546" s="183">
        <v>2023</v>
      </c>
      <c r="M5546" s="184"/>
      <c r="N5546" s="184"/>
      <c r="O5546" s="184"/>
    </row>
    <row r="5547" spans="1:15" s="176" customFormat="1" ht="15" x14ac:dyDescent="0.15">
      <c r="A5547" s="183" t="s">
        <v>20</v>
      </c>
      <c r="B5547" s="183" t="s">
        <v>77</v>
      </c>
      <c r="C5547" s="184"/>
      <c r="D5547" s="183" t="s">
        <v>23</v>
      </c>
      <c r="E5547" s="184"/>
      <c r="F5547" s="185">
        <v>45061</v>
      </c>
      <c r="G5547" s="183" t="s">
        <v>78</v>
      </c>
      <c r="H5547" s="186">
        <v>840000</v>
      </c>
      <c r="I5547" s="183" t="s">
        <v>19</v>
      </c>
      <c r="J5547" s="183">
        <v>1159</v>
      </c>
      <c r="K5547" s="184"/>
      <c r="L5547" s="183">
        <v>2023</v>
      </c>
      <c r="M5547" s="184"/>
      <c r="N5547" s="184"/>
      <c r="O5547" s="184"/>
    </row>
    <row r="5548" spans="1:15" s="176" customFormat="1" ht="15" x14ac:dyDescent="0.15">
      <c r="A5548" s="183" t="s">
        <v>20</v>
      </c>
      <c r="B5548" s="183" t="s">
        <v>77</v>
      </c>
      <c r="C5548" s="184"/>
      <c r="D5548" s="183" t="s">
        <v>23</v>
      </c>
      <c r="E5548" s="184"/>
      <c r="F5548" s="185">
        <v>45062</v>
      </c>
      <c r="G5548" s="183" t="s">
        <v>78</v>
      </c>
      <c r="H5548" s="186">
        <v>1320000</v>
      </c>
      <c r="I5548" s="183" t="s">
        <v>19</v>
      </c>
      <c r="J5548" s="183">
        <v>1821</v>
      </c>
      <c r="K5548" s="184"/>
      <c r="L5548" s="183">
        <v>2023</v>
      </c>
      <c r="M5548" s="184"/>
      <c r="N5548" s="184"/>
      <c r="O5548" s="184"/>
    </row>
    <row r="5549" spans="1:15" s="176" customFormat="1" ht="15" x14ac:dyDescent="0.15">
      <c r="A5549" s="183" t="s">
        <v>20</v>
      </c>
      <c r="B5549" s="183" t="s">
        <v>77</v>
      </c>
      <c r="C5549" s="184"/>
      <c r="D5549" s="183" t="s">
        <v>23</v>
      </c>
      <c r="E5549" s="184"/>
      <c r="F5549" s="185">
        <v>45063</v>
      </c>
      <c r="G5549" s="183" t="s">
        <v>78</v>
      </c>
      <c r="H5549" s="186">
        <v>60000</v>
      </c>
      <c r="I5549" s="183" t="s">
        <v>19</v>
      </c>
      <c r="J5549" s="183">
        <v>89</v>
      </c>
      <c r="K5549" s="184"/>
      <c r="L5549" s="183">
        <v>2023</v>
      </c>
      <c r="M5549" s="184"/>
      <c r="N5549" s="184"/>
      <c r="O5549" s="183" t="s">
        <v>595</v>
      </c>
    </row>
    <row r="5550" spans="1:15" s="176" customFormat="1" ht="15" x14ac:dyDescent="0.15">
      <c r="A5550" s="183" t="s">
        <v>20</v>
      </c>
      <c r="B5550" s="183" t="s">
        <v>77</v>
      </c>
      <c r="C5550" s="184"/>
      <c r="D5550" s="183" t="s">
        <v>23</v>
      </c>
      <c r="E5550" s="184"/>
      <c r="F5550" s="185">
        <v>45063</v>
      </c>
      <c r="G5550" s="183" t="s">
        <v>78</v>
      </c>
      <c r="H5550" s="186">
        <v>760000</v>
      </c>
      <c r="I5550" s="183" t="s">
        <v>19</v>
      </c>
      <c r="J5550" s="183">
        <v>1049</v>
      </c>
      <c r="K5550" s="184"/>
      <c r="L5550" s="183">
        <v>2023</v>
      </c>
      <c r="M5550" s="184"/>
      <c r="N5550" s="184"/>
      <c r="O5550" s="184"/>
    </row>
    <row r="5551" spans="1:15" s="176" customFormat="1" ht="15" x14ac:dyDescent="0.15">
      <c r="A5551" s="183" t="s">
        <v>20</v>
      </c>
      <c r="B5551" s="183" t="s">
        <v>77</v>
      </c>
      <c r="C5551" s="184"/>
      <c r="D5551" s="183" t="s">
        <v>23</v>
      </c>
      <c r="E5551" s="184"/>
      <c r="F5551" s="185">
        <v>45064</v>
      </c>
      <c r="G5551" s="183" t="s">
        <v>78</v>
      </c>
      <c r="H5551" s="186">
        <v>10000</v>
      </c>
      <c r="I5551" s="183" t="s">
        <v>19</v>
      </c>
      <c r="J5551" s="183">
        <v>9</v>
      </c>
      <c r="K5551" s="184"/>
      <c r="L5551" s="183">
        <v>2023</v>
      </c>
      <c r="M5551" s="184"/>
      <c r="N5551" s="184"/>
      <c r="O5551" s="183" t="s">
        <v>594</v>
      </c>
    </row>
    <row r="5552" spans="1:15" s="176" customFormat="1" ht="15" x14ac:dyDescent="0.15">
      <c r="A5552" s="183" t="s">
        <v>20</v>
      </c>
      <c r="B5552" s="183" t="s">
        <v>77</v>
      </c>
      <c r="C5552" s="184"/>
      <c r="D5552" s="183" t="s">
        <v>23</v>
      </c>
      <c r="E5552" s="184"/>
      <c r="F5552" s="185">
        <v>45065</v>
      </c>
      <c r="G5552" s="183" t="s">
        <v>78</v>
      </c>
      <c r="H5552" s="186">
        <v>3640000</v>
      </c>
      <c r="I5552" s="183" t="s">
        <v>19</v>
      </c>
      <c r="J5552" s="183">
        <v>5021</v>
      </c>
      <c r="K5552" s="184"/>
      <c r="L5552" s="183">
        <v>2023</v>
      </c>
      <c r="M5552" s="184"/>
      <c r="N5552" s="184"/>
      <c r="O5552" s="184"/>
    </row>
    <row r="5553" spans="1:15" s="176" customFormat="1" ht="15" x14ac:dyDescent="0.15">
      <c r="A5553" s="183" t="s">
        <v>20</v>
      </c>
      <c r="B5553" s="183" t="s">
        <v>77</v>
      </c>
      <c r="C5553" s="184"/>
      <c r="D5553" s="183" t="s">
        <v>23</v>
      </c>
      <c r="E5553" s="184"/>
      <c r="F5553" s="185">
        <v>45066</v>
      </c>
      <c r="G5553" s="183" t="s">
        <v>78</v>
      </c>
      <c r="H5553" s="186">
        <v>4450000</v>
      </c>
      <c r="I5553" s="183" t="s">
        <v>19</v>
      </c>
      <c r="J5553" s="183">
        <v>6132</v>
      </c>
      <c r="K5553" s="184"/>
      <c r="L5553" s="183">
        <v>2023</v>
      </c>
      <c r="M5553" s="184"/>
      <c r="N5553" s="184"/>
      <c r="O5553" s="184"/>
    </row>
    <row r="5554" spans="1:15" s="176" customFormat="1" ht="15" x14ac:dyDescent="0.15">
      <c r="A5554" s="183" t="s">
        <v>20</v>
      </c>
      <c r="B5554" s="183" t="s">
        <v>77</v>
      </c>
      <c r="C5554" s="184"/>
      <c r="D5554" s="183" t="s">
        <v>23</v>
      </c>
      <c r="E5554" s="184"/>
      <c r="F5554" s="185">
        <v>45067</v>
      </c>
      <c r="G5554" s="183" t="s">
        <v>78</v>
      </c>
      <c r="H5554" s="186">
        <v>3880000</v>
      </c>
      <c r="I5554" s="183" t="s">
        <v>19</v>
      </c>
      <c r="J5554" s="183">
        <v>5352</v>
      </c>
      <c r="K5554" s="184"/>
      <c r="L5554" s="183">
        <v>2023</v>
      </c>
      <c r="M5554" s="184"/>
      <c r="N5554" s="184"/>
      <c r="O5554" s="184"/>
    </row>
    <row r="5555" spans="1:15" s="176" customFormat="1" ht="15" x14ac:dyDescent="0.15">
      <c r="A5555" s="183" t="s">
        <v>20</v>
      </c>
      <c r="B5555" s="183" t="s">
        <v>77</v>
      </c>
      <c r="C5555" s="184"/>
      <c r="D5555" s="183" t="s">
        <v>23</v>
      </c>
      <c r="E5555" s="184"/>
      <c r="F5555" s="185">
        <v>45068</v>
      </c>
      <c r="G5555" s="183" t="s">
        <v>78</v>
      </c>
      <c r="H5555" s="186">
        <v>5960000</v>
      </c>
      <c r="I5555" s="183" t="s">
        <v>19</v>
      </c>
      <c r="J5555" s="183">
        <v>8221</v>
      </c>
      <c r="K5555" s="184"/>
      <c r="L5555" s="183">
        <v>2023</v>
      </c>
      <c r="M5555" s="184"/>
      <c r="N5555" s="184"/>
      <c r="O5555" s="184"/>
    </row>
    <row r="5556" spans="1:15" s="176" customFormat="1" ht="15" x14ac:dyDescent="0.15">
      <c r="A5556" s="183" t="s">
        <v>20</v>
      </c>
      <c r="B5556" s="183" t="s">
        <v>77</v>
      </c>
      <c r="C5556" s="184"/>
      <c r="D5556" s="183" t="s">
        <v>23</v>
      </c>
      <c r="E5556" s="184"/>
      <c r="F5556" s="185">
        <v>45069</v>
      </c>
      <c r="G5556" s="183" t="s">
        <v>78</v>
      </c>
      <c r="H5556" s="186">
        <v>7120000</v>
      </c>
      <c r="I5556" s="183" t="s">
        <v>19</v>
      </c>
      <c r="J5556" s="183">
        <v>9821</v>
      </c>
      <c r="K5556" s="184"/>
      <c r="L5556" s="183">
        <v>2023</v>
      </c>
      <c r="M5556" s="184"/>
      <c r="N5556" s="184"/>
      <c r="O5556" s="184"/>
    </row>
    <row r="5557" spans="1:15" s="176" customFormat="1" ht="15" x14ac:dyDescent="0.15">
      <c r="A5557" s="183" t="s">
        <v>20</v>
      </c>
      <c r="B5557" s="183" t="s">
        <v>77</v>
      </c>
      <c r="C5557" s="184"/>
      <c r="D5557" s="183" t="s">
        <v>23</v>
      </c>
      <c r="E5557" s="184"/>
      <c r="F5557" s="185">
        <v>45070</v>
      </c>
      <c r="G5557" s="183" t="s">
        <v>78</v>
      </c>
      <c r="H5557" s="186">
        <v>1720000</v>
      </c>
      <c r="I5557" s="183" t="s">
        <v>19</v>
      </c>
      <c r="J5557" s="183">
        <v>2372</v>
      </c>
      <c r="K5557" s="184"/>
      <c r="L5557" s="183">
        <v>2023</v>
      </c>
      <c r="M5557" s="184"/>
      <c r="N5557" s="184"/>
      <c r="O5557" s="183" t="s">
        <v>596</v>
      </c>
    </row>
    <row r="5558" spans="1:15" s="176" customFormat="1" ht="15" x14ac:dyDescent="0.15">
      <c r="A5558" s="183" t="s">
        <v>20</v>
      </c>
      <c r="B5558" s="183" t="s">
        <v>77</v>
      </c>
      <c r="C5558" s="184"/>
      <c r="D5558" s="183" t="s">
        <v>23</v>
      </c>
      <c r="E5558" s="184"/>
      <c r="F5558" s="185">
        <v>45070</v>
      </c>
      <c r="G5558" s="183" t="s">
        <v>78</v>
      </c>
      <c r="H5558" s="186">
        <v>8400000</v>
      </c>
      <c r="I5558" s="183" t="s">
        <v>19</v>
      </c>
      <c r="J5558" s="183">
        <v>11588</v>
      </c>
      <c r="K5558" s="184"/>
      <c r="L5558" s="183">
        <v>2023</v>
      </c>
      <c r="M5558" s="184"/>
      <c r="N5558" s="184"/>
      <c r="O5558" s="184"/>
    </row>
    <row r="5559" spans="1:15" s="176" customFormat="1" ht="15" x14ac:dyDescent="0.15">
      <c r="A5559" s="183" t="s">
        <v>20</v>
      </c>
      <c r="B5559" s="183" t="s">
        <v>77</v>
      </c>
      <c r="C5559" s="184"/>
      <c r="D5559" s="183" t="s">
        <v>23</v>
      </c>
      <c r="E5559" s="184"/>
      <c r="F5559" s="185">
        <v>45071</v>
      </c>
      <c r="G5559" s="183" t="s">
        <v>78</v>
      </c>
      <c r="H5559" s="186">
        <v>8320000</v>
      </c>
      <c r="I5559" s="183" t="s">
        <v>19</v>
      </c>
      <c r="J5559" s="183">
        <v>11476</v>
      </c>
      <c r="K5559" s="184"/>
      <c r="L5559" s="183">
        <v>2023</v>
      </c>
      <c r="M5559" s="184"/>
      <c r="N5559" s="184"/>
      <c r="O5559" s="184"/>
    </row>
    <row r="5560" spans="1:15" s="176" customFormat="1" ht="15" x14ac:dyDescent="0.15">
      <c r="A5560" s="183" t="s">
        <v>20</v>
      </c>
      <c r="B5560" s="183" t="s">
        <v>77</v>
      </c>
      <c r="C5560" s="184"/>
      <c r="D5560" s="183" t="s">
        <v>23</v>
      </c>
      <c r="E5560" s="184"/>
      <c r="F5560" s="185">
        <v>45072</v>
      </c>
      <c r="G5560" s="183" t="s">
        <v>78</v>
      </c>
      <c r="H5560" s="186">
        <v>5680000</v>
      </c>
      <c r="I5560" s="183" t="s">
        <v>19</v>
      </c>
      <c r="J5560" s="183">
        <v>7835</v>
      </c>
      <c r="K5560" s="184"/>
      <c r="L5560" s="183">
        <v>2023</v>
      </c>
      <c r="M5560" s="184"/>
      <c r="N5560" s="184"/>
      <c r="O5560" s="184"/>
    </row>
    <row r="5561" spans="1:15" s="176" customFormat="1" ht="15" x14ac:dyDescent="0.15">
      <c r="A5561" s="183" t="s">
        <v>20</v>
      </c>
      <c r="B5561" s="183" t="s">
        <v>77</v>
      </c>
      <c r="C5561" s="184"/>
      <c r="D5561" s="183" t="s">
        <v>23</v>
      </c>
      <c r="E5561" s="184"/>
      <c r="F5561" s="185">
        <v>45073</v>
      </c>
      <c r="G5561" s="183" t="s">
        <v>78</v>
      </c>
      <c r="H5561" s="186">
        <v>5520000</v>
      </c>
      <c r="I5561" s="183" t="s">
        <v>19</v>
      </c>
      <c r="J5561" s="183">
        <v>7614</v>
      </c>
      <c r="K5561" s="184"/>
      <c r="L5561" s="183">
        <v>2023</v>
      </c>
      <c r="M5561" s="184"/>
      <c r="N5561" s="184"/>
      <c r="O5561" s="184"/>
    </row>
    <row r="5562" spans="1:15" s="176" customFormat="1" ht="15" x14ac:dyDescent="0.15">
      <c r="A5562" s="183" t="s">
        <v>20</v>
      </c>
      <c r="B5562" s="183" t="s">
        <v>77</v>
      </c>
      <c r="C5562" s="184"/>
      <c r="D5562" s="183" t="s">
        <v>23</v>
      </c>
      <c r="E5562" s="184"/>
      <c r="F5562" s="185">
        <v>45074</v>
      </c>
      <c r="G5562" s="183" t="s">
        <v>78</v>
      </c>
      <c r="H5562" s="186">
        <v>4360000</v>
      </c>
      <c r="I5562" s="183" t="s">
        <v>19</v>
      </c>
      <c r="J5562" s="183">
        <v>6014</v>
      </c>
      <c r="K5562" s="184"/>
      <c r="L5562" s="183">
        <v>2023</v>
      </c>
      <c r="M5562" s="184"/>
      <c r="N5562" s="184"/>
      <c r="O5562" s="184"/>
    </row>
    <row r="5563" spans="1:15" s="176" customFormat="1" ht="15" x14ac:dyDescent="0.15">
      <c r="A5563" s="183" t="s">
        <v>20</v>
      </c>
      <c r="B5563" s="183" t="s">
        <v>77</v>
      </c>
      <c r="C5563" s="184"/>
      <c r="D5563" s="183" t="s">
        <v>23</v>
      </c>
      <c r="E5563" s="184"/>
      <c r="F5563" s="185">
        <v>45075</v>
      </c>
      <c r="G5563" s="183" t="s">
        <v>78</v>
      </c>
      <c r="H5563" s="186">
        <v>6520000</v>
      </c>
      <c r="I5563" s="183" t="s">
        <v>19</v>
      </c>
      <c r="J5563" s="183">
        <v>8994</v>
      </c>
      <c r="K5563" s="184"/>
      <c r="L5563" s="183">
        <v>2023</v>
      </c>
      <c r="M5563" s="184"/>
      <c r="N5563" s="184"/>
      <c r="O5563" s="184"/>
    </row>
    <row r="5564" spans="1:15" s="176" customFormat="1" ht="15" x14ac:dyDescent="0.15">
      <c r="A5564" s="183" t="s">
        <v>20</v>
      </c>
      <c r="B5564" s="183" t="s">
        <v>77</v>
      </c>
      <c r="C5564" s="184"/>
      <c r="D5564" s="183" t="s">
        <v>23</v>
      </c>
      <c r="E5564" s="184"/>
      <c r="F5564" s="185">
        <v>45076</v>
      </c>
      <c r="G5564" s="183" t="s">
        <v>78</v>
      </c>
      <c r="H5564" s="186">
        <v>7640000</v>
      </c>
      <c r="I5564" s="183" t="s">
        <v>19</v>
      </c>
      <c r="J5564" s="183">
        <v>10539</v>
      </c>
      <c r="K5564" s="184"/>
      <c r="L5564" s="183">
        <v>2023</v>
      </c>
      <c r="M5564" s="184"/>
      <c r="N5564" s="184"/>
      <c r="O5564" s="184"/>
    </row>
    <row r="5565" spans="1:15" s="176" customFormat="1" ht="15" x14ac:dyDescent="0.15">
      <c r="A5565" s="183" t="s">
        <v>20</v>
      </c>
      <c r="B5565" s="183" t="s">
        <v>77</v>
      </c>
      <c r="C5565" s="184"/>
      <c r="D5565" s="183" t="s">
        <v>23</v>
      </c>
      <c r="E5565" s="184"/>
      <c r="F5565" s="185">
        <v>45077</v>
      </c>
      <c r="G5565" s="183" t="s">
        <v>78</v>
      </c>
      <c r="H5565" s="186">
        <v>7160000</v>
      </c>
      <c r="I5565" s="183" t="s">
        <v>19</v>
      </c>
      <c r="J5565" s="183">
        <v>9875</v>
      </c>
      <c r="K5565" s="184"/>
      <c r="L5565" s="183">
        <v>2023</v>
      </c>
      <c r="M5565" s="184"/>
      <c r="N5565" s="184"/>
      <c r="O5565" s="184"/>
    </row>
    <row r="5566" spans="1:15" s="176" customFormat="1" ht="15" x14ac:dyDescent="0.15">
      <c r="A5566" s="183" t="s">
        <v>20</v>
      </c>
      <c r="B5566" s="183" t="s">
        <v>77</v>
      </c>
      <c r="C5566" s="184"/>
      <c r="D5566" s="183" t="s">
        <v>23</v>
      </c>
      <c r="E5566" s="184"/>
      <c r="F5566" s="185">
        <v>45078</v>
      </c>
      <c r="G5566" s="183" t="s">
        <v>78</v>
      </c>
      <c r="H5566" s="186">
        <v>5960000</v>
      </c>
      <c r="I5566" s="183" t="s">
        <v>19</v>
      </c>
      <c r="J5566" s="183">
        <v>8220</v>
      </c>
      <c r="K5566" s="184"/>
      <c r="L5566" s="183">
        <v>2023</v>
      </c>
      <c r="M5566" s="184"/>
      <c r="N5566" s="184"/>
      <c r="O5566" s="184"/>
    </row>
    <row r="5567" spans="1:15" s="176" customFormat="1" ht="15" x14ac:dyDescent="0.15">
      <c r="A5567" s="183" t="s">
        <v>20</v>
      </c>
      <c r="B5567" s="183" t="s">
        <v>77</v>
      </c>
      <c r="C5567" s="184"/>
      <c r="D5567" s="183" t="s">
        <v>23</v>
      </c>
      <c r="E5567" s="184"/>
      <c r="F5567" s="185">
        <v>45079</v>
      </c>
      <c r="G5567" s="183" t="s">
        <v>78</v>
      </c>
      <c r="H5567" s="186">
        <v>8120000</v>
      </c>
      <c r="I5567" s="183" t="s">
        <v>19</v>
      </c>
      <c r="J5567" s="183">
        <v>11200</v>
      </c>
      <c r="K5567" s="184"/>
      <c r="L5567" s="183">
        <v>2023</v>
      </c>
      <c r="M5567" s="184"/>
      <c r="N5567" s="184"/>
      <c r="O5567" s="184"/>
    </row>
    <row r="5568" spans="1:15" s="176" customFormat="1" ht="15" x14ac:dyDescent="0.15">
      <c r="A5568" s="183" t="s">
        <v>20</v>
      </c>
      <c r="B5568" s="183" t="s">
        <v>77</v>
      </c>
      <c r="C5568" s="184"/>
      <c r="D5568" s="183" t="s">
        <v>23</v>
      </c>
      <c r="E5568" s="184"/>
      <c r="F5568" s="185">
        <v>45080</v>
      </c>
      <c r="G5568" s="183" t="s">
        <v>78</v>
      </c>
      <c r="H5568" s="186">
        <v>7230000</v>
      </c>
      <c r="I5568" s="183" t="s">
        <v>19</v>
      </c>
      <c r="J5568" s="183">
        <v>9968</v>
      </c>
      <c r="K5568" s="184"/>
      <c r="L5568" s="183">
        <v>2023</v>
      </c>
      <c r="M5568" s="184"/>
      <c r="N5568" s="184"/>
      <c r="O5568" s="184"/>
    </row>
    <row r="5569" spans="1:15" s="176" customFormat="1" ht="15" x14ac:dyDescent="0.15">
      <c r="A5569" s="183" t="s">
        <v>20</v>
      </c>
      <c r="B5569" s="183" t="s">
        <v>77</v>
      </c>
      <c r="C5569" s="184"/>
      <c r="D5569" s="183" t="s">
        <v>23</v>
      </c>
      <c r="E5569" s="184"/>
      <c r="F5569" s="185">
        <v>45081</v>
      </c>
      <c r="G5569" s="183" t="s">
        <v>78</v>
      </c>
      <c r="H5569" s="186">
        <v>6480000</v>
      </c>
      <c r="I5569" s="183" t="s">
        <v>19</v>
      </c>
      <c r="J5569" s="183">
        <v>8938</v>
      </c>
      <c r="K5569" s="184"/>
      <c r="L5569" s="183">
        <v>2023</v>
      </c>
      <c r="M5569" s="184"/>
      <c r="N5569" s="184"/>
      <c r="O5569" s="184"/>
    </row>
    <row r="5570" spans="1:15" s="176" customFormat="1" ht="15" x14ac:dyDescent="0.15">
      <c r="A5570" s="183" t="s">
        <v>20</v>
      </c>
      <c r="B5570" s="183" t="s">
        <v>77</v>
      </c>
      <c r="C5570" s="184"/>
      <c r="D5570" s="183" t="s">
        <v>23</v>
      </c>
      <c r="E5570" s="184"/>
      <c r="F5570" s="185">
        <v>45082</v>
      </c>
      <c r="G5570" s="183" t="s">
        <v>78</v>
      </c>
      <c r="H5570" s="186">
        <v>7440000</v>
      </c>
      <c r="I5570" s="183" t="s">
        <v>19</v>
      </c>
      <c r="J5570" s="183">
        <v>10263</v>
      </c>
      <c r="K5570" s="184"/>
      <c r="L5570" s="183">
        <v>2023</v>
      </c>
      <c r="M5570" s="184"/>
      <c r="N5570" s="184"/>
      <c r="O5570" s="184"/>
    </row>
    <row r="5571" spans="1:15" s="176" customFormat="1" ht="15" x14ac:dyDescent="0.15">
      <c r="A5571" s="183" t="s">
        <v>20</v>
      </c>
      <c r="B5571" s="183" t="s">
        <v>77</v>
      </c>
      <c r="C5571" s="184"/>
      <c r="D5571" s="183" t="s">
        <v>23</v>
      </c>
      <c r="E5571" s="184"/>
      <c r="F5571" s="185">
        <v>45083</v>
      </c>
      <c r="G5571" s="183" t="s">
        <v>78</v>
      </c>
      <c r="H5571" s="186">
        <v>7320000</v>
      </c>
      <c r="I5571" s="183" t="s">
        <v>19</v>
      </c>
      <c r="J5571" s="183">
        <v>10096</v>
      </c>
      <c r="K5571" s="184"/>
      <c r="L5571" s="183">
        <v>2023</v>
      </c>
      <c r="M5571" s="184"/>
      <c r="N5571" s="184"/>
      <c r="O5571" s="184"/>
    </row>
    <row r="5572" spans="1:15" s="176" customFormat="1" ht="15" x14ac:dyDescent="0.15">
      <c r="A5572" s="183" t="s">
        <v>20</v>
      </c>
      <c r="B5572" s="183" t="s">
        <v>77</v>
      </c>
      <c r="C5572" s="184"/>
      <c r="D5572" s="183" t="s">
        <v>23</v>
      </c>
      <c r="E5572" s="184"/>
      <c r="F5572" s="185">
        <v>45084</v>
      </c>
      <c r="G5572" s="183" t="s">
        <v>78</v>
      </c>
      <c r="H5572" s="186">
        <v>7360000</v>
      </c>
      <c r="I5572" s="183" t="s">
        <v>19</v>
      </c>
      <c r="J5572" s="183">
        <v>10151</v>
      </c>
      <c r="K5572" s="184"/>
      <c r="L5572" s="183">
        <v>2023</v>
      </c>
      <c r="M5572" s="184"/>
      <c r="N5572" s="184"/>
      <c r="O5572" s="184"/>
    </row>
    <row r="5573" spans="1:15" s="176" customFormat="1" ht="15" x14ac:dyDescent="0.15">
      <c r="A5573" s="183" t="s">
        <v>20</v>
      </c>
      <c r="B5573" s="183" t="s">
        <v>77</v>
      </c>
      <c r="C5573" s="184"/>
      <c r="D5573" s="183" t="s">
        <v>23</v>
      </c>
      <c r="E5573" s="184"/>
      <c r="F5573" s="185">
        <v>45085</v>
      </c>
      <c r="G5573" s="183" t="s">
        <v>78</v>
      </c>
      <c r="H5573" s="186">
        <v>5080000</v>
      </c>
      <c r="I5573" s="183" t="s">
        <v>19</v>
      </c>
      <c r="J5573" s="183">
        <v>7006</v>
      </c>
      <c r="K5573" s="184"/>
      <c r="L5573" s="183">
        <v>2023</v>
      </c>
      <c r="M5573" s="184"/>
      <c r="N5573" s="184"/>
      <c r="O5573" s="184"/>
    </row>
    <row r="5574" spans="1:15" s="176" customFormat="1" ht="15" x14ac:dyDescent="0.15">
      <c r="A5574" s="183" t="s">
        <v>20</v>
      </c>
      <c r="B5574" s="183" t="s">
        <v>77</v>
      </c>
      <c r="C5574" s="184"/>
      <c r="D5574" s="183" t="s">
        <v>23</v>
      </c>
      <c r="E5574" s="184"/>
      <c r="F5574" s="185">
        <v>45086</v>
      </c>
      <c r="G5574" s="183" t="s">
        <v>78</v>
      </c>
      <c r="H5574" s="186">
        <v>5880000</v>
      </c>
      <c r="I5574" s="183" t="s">
        <v>19</v>
      </c>
      <c r="J5574" s="183">
        <v>8110</v>
      </c>
      <c r="K5574" s="184"/>
      <c r="L5574" s="183">
        <v>2023</v>
      </c>
      <c r="M5574" s="184"/>
      <c r="N5574" s="184"/>
      <c r="O5574" s="184"/>
    </row>
    <row r="5575" spans="1:15" s="176" customFormat="1" ht="15" x14ac:dyDescent="0.15">
      <c r="A5575" s="183" t="s">
        <v>20</v>
      </c>
      <c r="B5575" s="183" t="s">
        <v>77</v>
      </c>
      <c r="C5575" s="184"/>
      <c r="D5575" s="183" t="s">
        <v>23</v>
      </c>
      <c r="E5575" s="184"/>
      <c r="F5575" s="185">
        <v>45087</v>
      </c>
      <c r="G5575" s="183" t="s">
        <v>78</v>
      </c>
      <c r="H5575" s="186">
        <v>4360000</v>
      </c>
      <c r="I5575" s="183" t="s">
        <v>19</v>
      </c>
      <c r="J5575" s="183">
        <v>6014</v>
      </c>
      <c r="K5575" s="184"/>
      <c r="L5575" s="183">
        <v>2023</v>
      </c>
      <c r="M5575" s="184"/>
      <c r="N5575" s="184"/>
      <c r="O5575" s="184"/>
    </row>
    <row r="5576" spans="1:15" s="176" customFormat="1" ht="15" x14ac:dyDescent="0.15">
      <c r="A5576" s="183" t="s">
        <v>20</v>
      </c>
      <c r="B5576" s="183" t="s">
        <v>77</v>
      </c>
      <c r="C5576" s="184"/>
      <c r="D5576" s="183" t="s">
        <v>23</v>
      </c>
      <c r="E5576" s="184"/>
      <c r="F5576" s="185">
        <v>45088</v>
      </c>
      <c r="G5576" s="183" t="s">
        <v>78</v>
      </c>
      <c r="H5576" s="186">
        <v>3800000</v>
      </c>
      <c r="I5576" s="183" t="s">
        <v>19</v>
      </c>
      <c r="J5576" s="183">
        <v>5241</v>
      </c>
      <c r="K5576" s="184"/>
      <c r="L5576" s="183">
        <v>2023</v>
      </c>
      <c r="M5576" s="184"/>
      <c r="N5576" s="184"/>
      <c r="O5576" s="184"/>
    </row>
    <row r="5577" spans="1:15" s="176" customFormat="1" ht="15" x14ac:dyDescent="0.15">
      <c r="A5577" s="183" t="s">
        <v>20</v>
      </c>
      <c r="B5577" s="183" t="s">
        <v>77</v>
      </c>
      <c r="C5577" s="184"/>
      <c r="D5577" s="183" t="s">
        <v>23</v>
      </c>
      <c r="E5577" s="184"/>
      <c r="F5577" s="185">
        <v>45089</v>
      </c>
      <c r="G5577" s="183" t="s">
        <v>78</v>
      </c>
      <c r="H5577" s="186">
        <v>5900000</v>
      </c>
      <c r="I5577" s="183" t="s">
        <v>19</v>
      </c>
      <c r="J5577" s="183">
        <v>8142</v>
      </c>
      <c r="K5577" s="184"/>
      <c r="L5577" s="183">
        <v>2023</v>
      </c>
      <c r="M5577" s="184"/>
      <c r="N5577" s="184"/>
      <c r="O5577" s="184"/>
    </row>
    <row r="5578" spans="1:15" s="176" customFormat="1" ht="15" x14ac:dyDescent="0.15">
      <c r="A5578" s="183" t="s">
        <v>20</v>
      </c>
      <c r="B5578" s="183" t="s">
        <v>77</v>
      </c>
      <c r="C5578" s="184"/>
      <c r="D5578" s="183" t="s">
        <v>23</v>
      </c>
      <c r="E5578" s="184"/>
      <c r="F5578" s="185">
        <v>45090</v>
      </c>
      <c r="G5578" s="183" t="s">
        <v>78</v>
      </c>
      <c r="H5578" s="186">
        <v>5340000</v>
      </c>
      <c r="I5578" s="183" t="s">
        <v>19</v>
      </c>
      <c r="J5578" s="183">
        <v>7366</v>
      </c>
      <c r="K5578" s="184"/>
      <c r="L5578" s="183">
        <v>2023</v>
      </c>
      <c r="M5578" s="184"/>
      <c r="N5578" s="184"/>
      <c r="O5578" s="184"/>
    </row>
    <row r="5579" spans="1:15" s="176" customFormat="1" ht="15" x14ac:dyDescent="0.15">
      <c r="A5579" s="183" t="s">
        <v>20</v>
      </c>
      <c r="B5579" s="183" t="s">
        <v>77</v>
      </c>
      <c r="C5579" s="184"/>
      <c r="D5579" s="183" t="s">
        <v>23</v>
      </c>
      <c r="E5579" s="184"/>
      <c r="F5579" s="185">
        <v>45090</v>
      </c>
      <c r="G5579" s="183" t="s">
        <v>80</v>
      </c>
      <c r="H5579" s="186">
        <v>520000</v>
      </c>
      <c r="I5579" s="183" t="s">
        <v>19</v>
      </c>
      <c r="J5579" s="183">
        <v>717</v>
      </c>
      <c r="K5579" s="184"/>
      <c r="L5579" s="183">
        <v>2023</v>
      </c>
      <c r="M5579" s="184"/>
      <c r="N5579" s="184"/>
      <c r="O5579" s="184"/>
    </row>
    <row r="5580" spans="1:15" s="176" customFormat="1" ht="15" x14ac:dyDescent="0.15">
      <c r="A5580" s="183" t="s">
        <v>20</v>
      </c>
      <c r="B5580" s="183" t="s">
        <v>77</v>
      </c>
      <c r="C5580" s="184"/>
      <c r="D5580" s="183" t="s">
        <v>23</v>
      </c>
      <c r="E5580" s="184"/>
      <c r="F5580" s="185">
        <v>45091</v>
      </c>
      <c r="G5580" s="183" t="s">
        <v>78</v>
      </c>
      <c r="H5580" s="186">
        <v>4560000</v>
      </c>
      <c r="I5580" s="183" t="s">
        <v>19</v>
      </c>
      <c r="J5580" s="183">
        <v>6290</v>
      </c>
      <c r="K5580" s="184"/>
      <c r="L5580" s="183">
        <v>2023</v>
      </c>
      <c r="M5580" s="184"/>
      <c r="N5580" s="184"/>
      <c r="O5580" s="184"/>
    </row>
    <row r="5581" spans="1:15" s="176" customFormat="1" ht="15" x14ac:dyDescent="0.15">
      <c r="A5581" s="183" t="s">
        <v>20</v>
      </c>
      <c r="B5581" s="183" t="s">
        <v>77</v>
      </c>
      <c r="C5581" s="184"/>
      <c r="D5581" s="183" t="s">
        <v>23</v>
      </c>
      <c r="E5581" s="184"/>
      <c r="F5581" s="185">
        <v>45091</v>
      </c>
      <c r="G5581" s="183" t="s">
        <v>80</v>
      </c>
      <c r="H5581" s="186">
        <v>400000</v>
      </c>
      <c r="I5581" s="183" t="s">
        <v>19</v>
      </c>
      <c r="J5581" s="183">
        <v>552</v>
      </c>
      <c r="K5581" s="184"/>
      <c r="L5581" s="183">
        <v>2023</v>
      </c>
      <c r="M5581" s="184"/>
      <c r="N5581" s="184"/>
      <c r="O5581" s="184"/>
    </row>
    <row r="5582" spans="1:15" s="176" customFormat="1" ht="15" x14ac:dyDescent="0.15">
      <c r="A5582" s="183" t="s">
        <v>20</v>
      </c>
      <c r="B5582" s="183" t="s">
        <v>77</v>
      </c>
      <c r="C5582" s="184"/>
      <c r="D5582" s="183" t="s">
        <v>23</v>
      </c>
      <c r="E5582" s="184"/>
      <c r="F5582" s="185">
        <v>45092</v>
      </c>
      <c r="G5582" s="183" t="s">
        <v>78</v>
      </c>
      <c r="H5582" s="186">
        <v>4680000</v>
      </c>
      <c r="I5582" s="183" t="s">
        <v>19</v>
      </c>
      <c r="J5582" s="183">
        <v>6455</v>
      </c>
      <c r="K5582" s="184"/>
      <c r="L5582" s="183">
        <v>2023</v>
      </c>
      <c r="M5582" s="184"/>
      <c r="N5582" s="184"/>
      <c r="O5582" s="184"/>
    </row>
    <row r="5583" spans="1:15" s="176" customFormat="1" ht="15" x14ac:dyDescent="0.15">
      <c r="A5583" s="183" t="s">
        <v>20</v>
      </c>
      <c r="B5583" s="183" t="s">
        <v>77</v>
      </c>
      <c r="C5583" s="184"/>
      <c r="D5583" s="183" t="s">
        <v>23</v>
      </c>
      <c r="E5583" s="184"/>
      <c r="F5583" s="185">
        <v>45092</v>
      </c>
      <c r="G5583" s="183" t="s">
        <v>80</v>
      </c>
      <c r="H5583" s="186">
        <v>480000</v>
      </c>
      <c r="I5583" s="183" t="s">
        <v>19</v>
      </c>
      <c r="J5583" s="183">
        <v>662</v>
      </c>
      <c r="K5583" s="184"/>
      <c r="L5583" s="183">
        <v>2023</v>
      </c>
      <c r="M5583" s="184"/>
      <c r="N5583" s="184"/>
      <c r="O5583" s="184"/>
    </row>
    <row r="5584" spans="1:15" s="176" customFormat="1" ht="15" x14ac:dyDescent="0.15">
      <c r="A5584" s="183" t="s">
        <v>20</v>
      </c>
      <c r="B5584" s="183" t="s">
        <v>77</v>
      </c>
      <c r="C5584" s="184"/>
      <c r="D5584" s="183" t="s">
        <v>23</v>
      </c>
      <c r="E5584" s="184"/>
      <c r="F5584" s="185">
        <v>45093</v>
      </c>
      <c r="G5584" s="183" t="s">
        <v>78</v>
      </c>
      <c r="H5584" s="186">
        <v>4970000</v>
      </c>
      <c r="I5584" s="183" t="s">
        <v>19</v>
      </c>
      <c r="J5584" s="183">
        <v>6852</v>
      </c>
      <c r="K5584" s="184"/>
      <c r="L5584" s="183">
        <v>2023</v>
      </c>
      <c r="M5584" s="184"/>
      <c r="N5584" s="184"/>
      <c r="O5584" s="184"/>
    </row>
    <row r="5585" spans="1:15" s="176" customFormat="1" ht="15" x14ac:dyDescent="0.15">
      <c r="A5585" s="183" t="s">
        <v>20</v>
      </c>
      <c r="B5585" s="183" t="s">
        <v>77</v>
      </c>
      <c r="C5585" s="184"/>
      <c r="D5585" s="183" t="s">
        <v>23</v>
      </c>
      <c r="E5585" s="184"/>
      <c r="F5585" s="185">
        <v>45094</v>
      </c>
      <c r="G5585" s="183" t="s">
        <v>78</v>
      </c>
      <c r="H5585" s="186">
        <v>5040000</v>
      </c>
      <c r="I5585" s="183" t="s">
        <v>19</v>
      </c>
      <c r="J5585" s="183">
        <v>6952</v>
      </c>
      <c r="K5585" s="184"/>
      <c r="L5585" s="183">
        <v>2023</v>
      </c>
      <c r="M5585" s="184"/>
      <c r="N5585" s="184"/>
      <c r="O5585" s="184"/>
    </row>
    <row r="5586" spans="1:15" s="176" customFormat="1" ht="15" x14ac:dyDescent="0.15">
      <c r="A5586" s="183" t="s">
        <v>20</v>
      </c>
      <c r="B5586" s="183" t="s">
        <v>77</v>
      </c>
      <c r="C5586" s="184"/>
      <c r="D5586" s="183" t="s">
        <v>23</v>
      </c>
      <c r="E5586" s="184"/>
      <c r="F5586" s="185">
        <v>45095</v>
      </c>
      <c r="G5586" s="183" t="s">
        <v>78</v>
      </c>
      <c r="H5586" s="186">
        <v>4160000</v>
      </c>
      <c r="I5586" s="183" t="s">
        <v>19</v>
      </c>
      <c r="J5586" s="183">
        <v>5737</v>
      </c>
      <c r="K5586" s="184"/>
      <c r="L5586" s="183">
        <v>2023</v>
      </c>
      <c r="M5586" s="184"/>
      <c r="N5586" s="184"/>
      <c r="O5586" s="184"/>
    </row>
    <row r="5587" spans="1:15" s="176" customFormat="1" ht="15" x14ac:dyDescent="0.15">
      <c r="A5587" s="183" t="s">
        <v>20</v>
      </c>
      <c r="B5587" s="183" t="s">
        <v>77</v>
      </c>
      <c r="C5587" s="184"/>
      <c r="D5587" s="183" t="s">
        <v>23</v>
      </c>
      <c r="E5587" s="184"/>
      <c r="F5587" s="185">
        <v>45096</v>
      </c>
      <c r="G5587" s="183" t="s">
        <v>78</v>
      </c>
      <c r="H5587" s="186">
        <v>4960000</v>
      </c>
      <c r="I5587" s="183" t="s">
        <v>19</v>
      </c>
      <c r="J5587" s="183">
        <v>6841</v>
      </c>
      <c r="K5587" s="184"/>
      <c r="L5587" s="183">
        <v>2023</v>
      </c>
      <c r="M5587" s="184"/>
      <c r="N5587" s="184"/>
      <c r="O5587" s="184"/>
    </row>
    <row r="5588" spans="1:15" s="176" customFormat="1" ht="15" x14ac:dyDescent="0.15">
      <c r="A5588" s="183" t="s">
        <v>20</v>
      </c>
      <c r="B5588" s="183" t="s">
        <v>77</v>
      </c>
      <c r="C5588" s="184"/>
      <c r="D5588" s="183" t="s">
        <v>23</v>
      </c>
      <c r="E5588" s="184"/>
      <c r="F5588" s="185">
        <v>45097</v>
      </c>
      <c r="G5588" s="183" t="s">
        <v>78</v>
      </c>
      <c r="H5588" s="186">
        <v>230000</v>
      </c>
      <c r="I5588" s="183" t="s">
        <v>19</v>
      </c>
      <c r="J5588" s="183">
        <v>319</v>
      </c>
      <c r="K5588" s="184"/>
      <c r="L5588" s="183">
        <v>2023</v>
      </c>
      <c r="M5588" s="184"/>
      <c r="N5588" s="184"/>
      <c r="O5588" s="183" t="s">
        <v>633</v>
      </c>
    </row>
    <row r="5589" spans="1:15" s="176" customFormat="1" ht="15" x14ac:dyDescent="0.15">
      <c r="A5589" s="183" t="s">
        <v>20</v>
      </c>
      <c r="B5589" s="183" t="s">
        <v>77</v>
      </c>
      <c r="C5589" s="184"/>
      <c r="D5589" s="183" t="s">
        <v>23</v>
      </c>
      <c r="E5589" s="184"/>
      <c r="F5589" s="185">
        <v>45097</v>
      </c>
      <c r="G5589" s="183" t="s">
        <v>78</v>
      </c>
      <c r="H5589" s="186">
        <v>4560000</v>
      </c>
      <c r="I5589" s="183" t="s">
        <v>19</v>
      </c>
      <c r="J5589" s="183">
        <v>6290</v>
      </c>
      <c r="K5589" s="184"/>
      <c r="L5589" s="183">
        <v>2023</v>
      </c>
      <c r="M5589" s="184"/>
      <c r="N5589" s="184"/>
      <c r="O5589" s="184"/>
    </row>
    <row r="5590" spans="1:15" s="176" customFormat="1" ht="15" x14ac:dyDescent="0.15">
      <c r="A5590" s="183" t="s">
        <v>20</v>
      </c>
      <c r="B5590" s="183" t="s">
        <v>77</v>
      </c>
      <c r="C5590" s="184"/>
      <c r="D5590" s="183" t="s">
        <v>23</v>
      </c>
      <c r="E5590" s="184"/>
      <c r="F5590" s="185">
        <v>45098</v>
      </c>
      <c r="G5590" s="183" t="s">
        <v>78</v>
      </c>
      <c r="H5590" s="186">
        <v>4520000</v>
      </c>
      <c r="I5590" s="183" t="s">
        <v>19</v>
      </c>
      <c r="J5590" s="183">
        <v>6234</v>
      </c>
      <c r="K5590" s="184"/>
      <c r="L5590" s="183">
        <v>2023</v>
      </c>
      <c r="M5590" s="184"/>
      <c r="N5590" s="184"/>
      <c r="O5590" s="184"/>
    </row>
    <row r="5591" spans="1:15" s="176" customFormat="1" ht="15" x14ac:dyDescent="0.15">
      <c r="A5591" s="183" t="s">
        <v>20</v>
      </c>
      <c r="B5591" s="183" t="s">
        <v>77</v>
      </c>
      <c r="C5591" s="184"/>
      <c r="D5591" s="183" t="s">
        <v>23</v>
      </c>
      <c r="E5591" s="184"/>
      <c r="F5591" s="185">
        <v>45099</v>
      </c>
      <c r="G5591" s="183" t="s">
        <v>78</v>
      </c>
      <c r="H5591" s="186">
        <v>5040000</v>
      </c>
      <c r="I5591" s="183" t="s">
        <v>19</v>
      </c>
      <c r="J5591" s="183">
        <v>6955</v>
      </c>
      <c r="K5591" s="184"/>
      <c r="L5591" s="183">
        <v>2023</v>
      </c>
      <c r="M5591" s="184"/>
      <c r="N5591" s="184"/>
      <c r="O5591" s="184"/>
    </row>
    <row r="5592" spans="1:15" s="176" customFormat="1" ht="15" x14ac:dyDescent="0.15">
      <c r="A5592" s="183" t="s">
        <v>20</v>
      </c>
      <c r="B5592" s="183" t="s">
        <v>77</v>
      </c>
      <c r="C5592" s="184"/>
      <c r="D5592" s="183" t="s">
        <v>23</v>
      </c>
      <c r="E5592" s="184"/>
      <c r="F5592" s="185">
        <v>45100</v>
      </c>
      <c r="G5592" s="183" t="s">
        <v>78</v>
      </c>
      <c r="H5592" s="186">
        <v>3390000</v>
      </c>
      <c r="I5592" s="183" t="s">
        <v>19</v>
      </c>
      <c r="J5592" s="183">
        <v>4679</v>
      </c>
      <c r="K5592" s="184"/>
      <c r="L5592" s="183">
        <v>2023</v>
      </c>
      <c r="M5592" s="184"/>
      <c r="N5592" s="184"/>
      <c r="O5592" s="184"/>
    </row>
    <row r="5593" spans="1:15" s="176" customFormat="1" ht="15" x14ac:dyDescent="0.15">
      <c r="A5593" s="183" t="s">
        <v>20</v>
      </c>
      <c r="B5593" s="183" t="s">
        <v>77</v>
      </c>
      <c r="C5593" s="184"/>
      <c r="D5593" s="183" t="s">
        <v>23</v>
      </c>
      <c r="E5593" s="184"/>
      <c r="F5593" s="185">
        <v>45100</v>
      </c>
      <c r="G5593" s="183" t="s">
        <v>80</v>
      </c>
      <c r="H5593" s="186">
        <v>1000000</v>
      </c>
      <c r="I5593" s="183" t="s">
        <v>19</v>
      </c>
      <c r="J5593" s="183">
        <v>1379</v>
      </c>
      <c r="K5593" s="184"/>
      <c r="L5593" s="183">
        <v>2023</v>
      </c>
      <c r="M5593" s="184"/>
      <c r="N5593" s="184"/>
      <c r="O5593" s="184"/>
    </row>
    <row r="5594" spans="1:15" s="176" customFormat="1" ht="15" x14ac:dyDescent="0.15">
      <c r="A5594" s="183" t="s">
        <v>20</v>
      </c>
      <c r="B5594" s="183" t="s">
        <v>77</v>
      </c>
      <c r="C5594" s="184"/>
      <c r="D5594" s="183" t="s">
        <v>23</v>
      </c>
      <c r="E5594" s="184"/>
      <c r="F5594" s="185">
        <v>45101</v>
      </c>
      <c r="G5594" s="183" t="s">
        <v>78</v>
      </c>
      <c r="H5594" s="186">
        <v>3650000</v>
      </c>
      <c r="I5594" s="183" t="s">
        <v>19</v>
      </c>
      <c r="J5594" s="183">
        <v>5039</v>
      </c>
      <c r="K5594" s="184"/>
      <c r="L5594" s="183">
        <v>2023</v>
      </c>
      <c r="M5594" s="184"/>
      <c r="N5594" s="184"/>
      <c r="O5594" s="184"/>
    </row>
    <row r="5595" spans="1:15" s="176" customFormat="1" ht="15" x14ac:dyDescent="0.15">
      <c r="A5595" s="183" t="s">
        <v>20</v>
      </c>
      <c r="B5595" s="183" t="s">
        <v>77</v>
      </c>
      <c r="C5595" s="184"/>
      <c r="D5595" s="183" t="s">
        <v>23</v>
      </c>
      <c r="E5595" s="184"/>
      <c r="F5595" s="185">
        <v>45101</v>
      </c>
      <c r="G5595" s="183" t="s">
        <v>80</v>
      </c>
      <c r="H5595" s="186">
        <v>1000000</v>
      </c>
      <c r="I5595" s="183" t="s">
        <v>19</v>
      </c>
      <c r="J5595" s="183">
        <v>1380</v>
      </c>
      <c r="K5595" s="184"/>
      <c r="L5595" s="183">
        <v>2023</v>
      </c>
      <c r="M5595" s="184"/>
      <c r="N5595" s="184"/>
      <c r="O5595" s="184"/>
    </row>
    <row r="5596" spans="1:15" s="176" customFormat="1" ht="15" x14ac:dyDescent="0.15">
      <c r="A5596" s="183" t="s">
        <v>20</v>
      </c>
      <c r="B5596" s="183" t="s">
        <v>77</v>
      </c>
      <c r="C5596" s="184"/>
      <c r="D5596" s="183" t="s">
        <v>23</v>
      </c>
      <c r="E5596" s="184"/>
      <c r="F5596" s="185">
        <v>45102</v>
      </c>
      <c r="G5596" s="183" t="s">
        <v>80</v>
      </c>
      <c r="H5596" s="186">
        <v>880000</v>
      </c>
      <c r="I5596" s="183" t="s">
        <v>19</v>
      </c>
      <c r="J5596" s="183">
        <v>1214</v>
      </c>
      <c r="K5596" s="184"/>
      <c r="L5596" s="183">
        <v>2023</v>
      </c>
      <c r="M5596" s="184"/>
      <c r="N5596" s="184"/>
      <c r="O5596" s="184"/>
    </row>
    <row r="5597" spans="1:15" s="176" customFormat="1" ht="15" x14ac:dyDescent="0.15">
      <c r="A5597" s="183" t="s">
        <v>20</v>
      </c>
      <c r="B5597" s="183" t="s">
        <v>77</v>
      </c>
      <c r="C5597" s="184"/>
      <c r="D5597" s="183" t="s">
        <v>23</v>
      </c>
      <c r="E5597" s="184"/>
      <c r="F5597" s="185">
        <v>45102</v>
      </c>
      <c r="G5597" s="183" t="s">
        <v>78</v>
      </c>
      <c r="H5597" s="186">
        <v>2360000</v>
      </c>
      <c r="I5597" s="183" t="s">
        <v>19</v>
      </c>
      <c r="J5597" s="183">
        <v>3255</v>
      </c>
      <c r="K5597" s="184"/>
      <c r="L5597" s="183">
        <v>2023</v>
      </c>
      <c r="M5597" s="184"/>
      <c r="N5597" s="184"/>
      <c r="O5597" s="184"/>
    </row>
    <row r="5598" spans="1:15" s="176" customFormat="1" ht="15" x14ac:dyDescent="0.15">
      <c r="A5598" s="183" t="s">
        <v>20</v>
      </c>
      <c r="B5598" s="183" t="s">
        <v>77</v>
      </c>
      <c r="C5598" s="184"/>
      <c r="D5598" s="183" t="s">
        <v>23</v>
      </c>
      <c r="E5598" s="184"/>
      <c r="F5598" s="185">
        <v>45103</v>
      </c>
      <c r="G5598" s="183" t="s">
        <v>79</v>
      </c>
      <c r="H5598" s="186">
        <v>440000</v>
      </c>
      <c r="I5598" s="183" t="s">
        <v>19</v>
      </c>
      <c r="J5598" s="183">
        <v>607</v>
      </c>
      <c r="K5598" s="184"/>
      <c r="L5598" s="183">
        <v>2023</v>
      </c>
      <c r="M5598" s="184"/>
      <c r="N5598" s="184"/>
      <c r="O5598" s="184"/>
    </row>
    <row r="5599" spans="1:15" s="176" customFormat="1" ht="15" x14ac:dyDescent="0.15">
      <c r="A5599" s="183" t="s">
        <v>20</v>
      </c>
      <c r="B5599" s="183" t="s">
        <v>77</v>
      </c>
      <c r="C5599" s="184"/>
      <c r="D5599" s="183" t="s">
        <v>23</v>
      </c>
      <c r="E5599" s="184"/>
      <c r="F5599" s="185">
        <v>45103</v>
      </c>
      <c r="G5599" s="183" t="s">
        <v>80</v>
      </c>
      <c r="H5599" s="186">
        <v>3200000</v>
      </c>
      <c r="I5599" s="183" t="s">
        <v>19</v>
      </c>
      <c r="J5599" s="183">
        <v>4414</v>
      </c>
      <c r="K5599" s="184"/>
      <c r="L5599" s="183">
        <v>2023</v>
      </c>
      <c r="M5599" s="184"/>
      <c r="N5599" s="184"/>
      <c r="O5599" s="184"/>
    </row>
    <row r="5600" spans="1:15" s="176" customFormat="1" ht="15" x14ac:dyDescent="0.15">
      <c r="A5600" s="183" t="s">
        <v>20</v>
      </c>
      <c r="B5600" s="183" t="s">
        <v>77</v>
      </c>
      <c r="C5600" s="184"/>
      <c r="D5600" s="183" t="s">
        <v>23</v>
      </c>
      <c r="E5600" s="184"/>
      <c r="F5600" s="185">
        <v>45103</v>
      </c>
      <c r="G5600" s="183" t="s">
        <v>78</v>
      </c>
      <c r="H5600" s="186">
        <v>1100000</v>
      </c>
      <c r="I5600" s="183" t="s">
        <v>19</v>
      </c>
      <c r="J5600" s="183">
        <v>1515</v>
      </c>
      <c r="K5600" s="184"/>
      <c r="L5600" s="183">
        <v>2023</v>
      </c>
      <c r="M5600" s="184"/>
      <c r="N5600" s="184"/>
      <c r="O5600" s="184"/>
    </row>
    <row r="5601" spans="1:15" s="176" customFormat="1" ht="15" x14ac:dyDescent="0.15">
      <c r="A5601" s="183" t="s">
        <v>20</v>
      </c>
      <c r="B5601" s="183" t="s">
        <v>77</v>
      </c>
      <c r="C5601" s="184"/>
      <c r="D5601" s="183" t="s">
        <v>23</v>
      </c>
      <c r="E5601" s="184"/>
      <c r="F5601" s="185">
        <v>45104</v>
      </c>
      <c r="G5601" s="183" t="s">
        <v>78</v>
      </c>
      <c r="H5601" s="186">
        <v>80000</v>
      </c>
      <c r="I5601" s="183" t="s">
        <v>19</v>
      </c>
      <c r="J5601" s="183">
        <v>116</v>
      </c>
      <c r="K5601" s="184"/>
      <c r="L5601" s="183">
        <v>2023</v>
      </c>
      <c r="M5601" s="184"/>
      <c r="N5601" s="184"/>
      <c r="O5601" s="183" t="s">
        <v>653</v>
      </c>
    </row>
    <row r="5602" spans="1:15" s="176" customFormat="1" ht="15" x14ac:dyDescent="0.15">
      <c r="A5602" s="183" t="s">
        <v>20</v>
      </c>
      <c r="B5602" s="183" t="s">
        <v>77</v>
      </c>
      <c r="C5602" s="184"/>
      <c r="D5602" s="183" t="s">
        <v>23</v>
      </c>
      <c r="E5602" s="184"/>
      <c r="F5602" s="185">
        <v>45104</v>
      </c>
      <c r="G5602" s="183" t="s">
        <v>79</v>
      </c>
      <c r="H5602" s="186">
        <v>1040000</v>
      </c>
      <c r="I5602" s="183" t="s">
        <v>19</v>
      </c>
      <c r="J5602" s="183">
        <v>1434</v>
      </c>
      <c r="K5602" s="184"/>
      <c r="L5602" s="183">
        <v>2023</v>
      </c>
      <c r="M5602" s="184"/>
      <c r="N5602" s="184"/>
      <c r="O5602" s="184"/>
    </row>
    <row r="5603" spans="1:15" s="176" customFormat="1" ht="15" x14ac:dyDescent="0.15">
      <c r="A5603" s="183" t="s">
        <v>20</v>
      </c>
      <c r="B5603" s="183" t="s">
        <v>77</v>
      </c>
      <c r="C5603" s="184"/>
      <c r="D5603" s="183" t="s">
        <v>23</v>
      </c>
      <c r="E5603" s="184"/>
      <c r="F5603" s="185">
        <v>45104</v>
      </c>
      <c r="G5603" s="183" t="s">
        <v>78</v>
      </c>
      <c r="H5603" s="186">
        <v>3160000</v>
      </c>
      <c r="I5603" s="183" t="s">
        <v>19</v>
      </c>
      <c r="J5603" s="183">
        <v>4359</v>
      </c>
      <c r="K5603" s="184"/>
      <c r="L5603" s="183">
        <v>2023</v>
      </c>
      <c r="M5603" s="184"/>
      <c r="N5603" s="184"/>
      <c r="O5603" s="184"/>
    </row>
    <row r="5604" spans="1:15" s="176" customFormat="1" ht="15" x14ac:dyDescent="0.15">
      <c r="A5604" s="183" t="s">
        <v>20</v>
      </c>
      <c r="B5604" s="183" t="s">
        <v>77</v>
      </c>
      <c r="C5604" s="184"/>
      <c r="D5604" s="183" t="s">
        <v>23</v>
      </c>
      <c r="E5604" s="184"/>
      <c r="F5604" s="185">
        <v>45104</v>
      </c>
      <c r="G5604" s="183" t="s">
        <v>80</v>
      </c>
      <c r="H5604" s="186">
        <v>1800000</v>
      </c>
      <c r="I5604" s="183" t="s">
        <v>19</v>
      </c>
      <c r="J5604" s="183">
        <v>2483</v>
      </c>
      <c r="K5604" s="184"/>
      <c r="L5604" s="183">
        <v>2023</v>
      </c>
      <c r="M5604" s="184"/>
      <c r="N5604" s="184"/>
      <c r="O5604" s="184"/>
    </row>
    <row r="5605" spans="1:15" s="176" customFormat="1" ht="15" x14ac:dyDescent="0.15">
      <c r="A5605" s="183" t="s">
        <v>20</v>
      </c>
      <c r="B5605" s="183" t="s">
        <v>77</v>
      </c>
      <c r="C5605" s="184"/>
      <c r="D5605" s="183" t="s">
        <v>23</v>
      </c>
      <c r="E5605" s="184"/>
      <c r="F5605" s="185">
        <v>45104</v>
      </c>
      <c r="G5605" s="183" t="s">
        <v>79</v>
      </c>
      <c r="H5605" s="186">
        <v>80000</v>
      </c>
      <c r="I5605" s="183" t="s">
        <v>19</v>
      </c>
      <c r="J5605" s="183">
        <v>116</v>
      </c>
      <c r="K5605" s="184"/>
      <c r="L5605" s="183">
        <v>2023</v>
      </c>
      <c r="M5605" s="184"/>
      <c r="N5605" s="184"/>
      <c r="O5605" s="183" t="s">
        <v>672</v>
      </c>
    </row>
    <row r="5606" spans="1:15" s="176" customFormat="1" ht="15" x14ac:dyDescent="0.15">
      <c r="A5606" s="183" t="s">
        <v>20</v>
      </c>
      <c r="B5606" s="183" t="s">
        <v>77</v>
      </c>
      <c r="C5606" s="184"/>
      <c r="D5606" s="183" t="s">
        <v>23</v>
      </c>
      <c r="E5606" s="184"/>
      <c r="F5606" s="185">
        <v>45105</v>
      </c>
      <c r="G5606" s="183" t="s">
        <v>80</v>
      </c>
      <c r="H5606" s="186">
        <v>2640000</v>
      </c>
      <c r="I5606" s="183" t="s">
        <v>19</v>
      </c>
      <c r="J5606" s="183">
        <v>3641</v>
      </c>
      <c r="K5606" s="184"/>
      <c r="L5606" s="183">
        <v>2023</v>
      </c>
      <c r="M5606" s="184"/>
      <c r="N5606" s="184"/>
      <c r="O5606" s="184"/>
    </row>
    <row r="5607" spans="1:15" s="176" customFormat="1" ht="15" x14ac:dyDescent="0.15">
      <c r="A5607" s="183" t="s">
        <v>20</v>
      </c>
      <c r="B5607" s="183" t="s">
        <v>77</v>
      </c>
      <c r="C5607" s="184"/>
      <c r="D5607" s="183" t="s">
        <v>23</v>
      </c>
      <c r="E5607" s="184"/>
      <c r="F5607" s="185">
        <v>45105</v>
      </c>
      <c r="G5607" s="183" t="s">
        <v>79</v>
      </c>
      <c r="H5607" s="186">
        <v>880000</v>
      </c>
      <c r="I5607" s="183" t="s">
        <v>19</v>
      </c>
      <c r="J5607" s="183">
        <v>1214</v>
      </c>
      <c r="K5607" s="184"/>
      <c r="L5607" s="183">
        <v>2023</v>
      </c>
      <c r="M5607" s="184"/>
      <c r="N5607" s="184"/>
      <c r="O5607" s="184"/>
    </row>
    <row r="5608" spans="1:15" s="176" customFormat="1" ht="15" x14ac:dyDescent="0.15">
      <c r="A5608" s="183" t="s">
        <v>20</v>
      </c>
      <c r="B5608" s="183" t="s">
        <v>77</v>
      </c>
      <c r="C5608" s="184"/>
      <c r="D5608" s="183" t="s">
        <v>23</v>
      </c>
      <c r="E5608" s="184"/>
      <c r="F5608" s="185">
        <v>45105</v>
      </c>
      <c r="G5608" s="183" t="s">
        <v>78</v>
      </c>
      <c r="H5608" s="186">
        <v>2200000</v>
      </c>
      <c r="I5608" s="183" t="s">
        <v>19</v>
      </c>
      <c r="J5608" s="183">
        <v>3035</v>
      </c>
      <c r="K5608" s="184"/>
      <c r="L5608" s="183">
        <v>2023</v>
      </c>
      <c r="M5608" s="184"/>
      <c r="N5608" s="184"/>
      <c r="O5608" s="184"/>
    </row>
    <row r="5609" spans="1:15" s="176" customFormat="1" ht="15" x14ac:dyDescent="0.15">
      <c r="A5609" s="183" t="s">
        <v>20</v>
      </c>
      <c r="B5609" s="183" t="s">
        <v>77</v>
      </c>
      <c r="C5609" s="184"/>
      <c r="D5609" s="183" t="s">
        <v>23</v>
      </c>
      <c r="E5609" s="184"/>
      <c r="F5609" s="185">
        <v>45106</v>
      </c>
      <c r="G5609" s="183" t="s">
        <v>78</v>
      </c>
      <c r="H5609" s="186">
        <v>40000</v>
      </c>
      <c r="I5609" s="183" t="s">
        <v>19</v>
      </c>
      <c r="J5609" s="183">
        <v>60</v>
      </c>
      <c r="K5609" s="184"/>
      <c r="L5609" s="183">
        <v>2023</v>
      </c>
      <c r="M5609" s="184"/>
      <c r="N5609" s="184"/>
      <c r="O5609" s="183" t="s">
        <v>651</v>
      </c>
    </row>
    <row r="5610" spans="1:15" s="176" customFormat="1" ht="15" x14ac:dyDescent="0.15">
      <c r="A5610" s="183" t="s">
        <v>20</v>
      </c>
      <c r="B5610" s="183" t="s">
        <v>77</v>
      </c>
      <c r="C5610" s="184"/>
      <c r="D5610" s="183" t="s">
        <v>23</v>
      </c>
      <c r="E5610" s="184"/>
      <c r="F5610" s="185">
        <v>45106</v>
      </c>
      <c r="G5610" s="183" t="s">
        <v>79</v>
      </c>
      <c r="H5610" s="186">
        <v>40000</v>
      </c>
      <c r="I5610" s="183" t="s">
        <v>19</v>
      </c>
      <c r="J5610" s="183">
        <v>60</v>
      </c>
      <c r="K5610" s="184"/>
      <c r="L5610" s="183">
        <v>2023</v>
      </c>
      <c r="M5610" s="184"/>
      <c r="N5610" s="184"/>
      <c r="O5610" s="183" t="s">
        <v>673</v>
      </c>
    </row>
    <row r="5611" spans="1:15" s="176" customFormat="1" ht="15" x14ac:dyDescent="0.15">
      <c r="A5611" s="183" t="s">
        <v>20</v>
      </c>
      <c r="B5611" s="183" t="s">
        <v>77</v>
      </c>
      <c r="C5611" s="184"/>
      <c r="D5611" s="183" t="s">
        <v>23</v>
      </c>
      <c r="E5611" s="184"/>
      <c r="F5611" s="185">
        <v>45106</v>
      </c>
      <c r="G5611" s="183" t="s">
        <v>78</v>
      </c>
      <c r="H5611" s="186">
        <v>2560000</v>
      </c>
      <c r="I5611" s="183" t="s">
        <v>19</v>
      </c>
      <c r="J5611" s="183">
        <v>3531</v>
      </c>
      <c r="K5611" s="184"/>
      <c r="L5611" s="183">
        <v>2023</v>
      </c>
      <c r="M5611" s="184"/>
      <c r="N5611" s="184"/>
      <c r="O5611" s="184"/>
    </row>
    <row r="5612" spans="1:15" s="176" customFormat="1" ht="15" x14ac:dyDescent="0.15">
      <c r="A5612" s="183" t="s">
        <v>20</v>
      </c>
      <c r="B5612" s="183" t="s">
        <v>77</v>
      </c>
      <c r="C5612" s="184"/>
      <c r="D5612" s="183" t="s">
        <v>23</v>
      </c>
      <c r="E5612" s="184"/>
      <c r="F5612" s="185">
        <v>45106</v>
      </c>
      <c r="G5612" s="183" t="s">
        <v>79</v>
      </c>
      <c r="H5612" s="186">
        <v>880000</v>
      </c>
      <c r="I5612" s="183" t="s">
        <v>19</v>
      </c>
      <c r="J5612" s="183">
        <v>1214</v>
      </c>
      <c r="K5612" s="184"/>
      <c r="L5612" s="183">
        <v>2023</v>
      </c>
      <c r="M5612" s="184"/>
      <c r="N5612" s="184"/>
      <c r="O5612" s="184"/>
    </row>
    <row r="5613" spans="1:15" s="176" customFormat="1" ht="15" x14ac:dyDescent="0.15">
      <c r="A5613" s="183" t="s">
        <v>20</v>
      </c>
      <c r="B5613" s="183" t="s">
        <v>77</v>
      </c>
      <c r="C5613" s="184"/>
      <c r="D5613" s="183" t="s">
        <v>23</v>
      </c>
      <c r="E5613" s="184"/>
      <c r="F5613" s="185">
        <v>45106</v>
      </c>
      <c r="G5613" s="183" t="s">
        <v>80</v>
      </c>
      <c r="H5613" s="186">
        <v>1760000</v>
      </c>
      <c r="I5613" s="183" t="s">
        <v>19</v>
      </c>
      <c r="J5613" s="183">
        <v>2427</v>
      </c>
      <c r="K5613" s="184"/>
      <c r="L5613" s="183">
        <v>2023</v>
      </c>
      <c r="M5613" s="184"/>
      <c r="N5613" s="184"/>
      <c r="O5613" s="184"/>
    </row>
    <row r="5614" spans="1:15" s="176" customFormat="1" ht="15" x14ac:dyDescent="0.15">
      <c r="A5614" s="183" t="s">
        <v>20</v>
      </c>
      <c r="B5614" s="183" t="s">
        <v>77</v>
      </c>
      <c r="C5614" s="184"/>
      <c r="D5614" s="183" t="s">
        <v>23</v>
      </c>
      <c r="E5614" s="184"/>
      <c r="F5614" s="185">
        <v>45107</v>
      </c>
      <c r="G5614" s="183" t="s">
        <v>80</v>
      </c>
      <c r="H5614" s="186">
        <v>960000</v>
      </c>
      <c r="I5614" s="183" t="s">
        <v>19</v>
      </c>
      <c r="J5614" s="183">
        <v>1325</v>
      </c>
      <c r="K5614" s="184"/>
      <c r="L5614" s="183">
        <v>2023</v>
      </c>
      <c r="M5614" s="184"/>
      <c r="N5614" s="184"/>
      <c r="O5614" s="184"/>
    </row>
    <row r="5615" spans="1:15" s="176" customFormat="1" ht="15" x14ac:dyDescent="0.15">
      <c r="A5615" s="183" t="s">
        <v>20</v>
      </c>
      <c r="B5615" s="183" t="s">
        <v>77</v>
      </c>
      <c r="C5615" s="184"/>
      <c r="D5615" s="183" t="s">
        <v>23</v>
      </c>
      <c r="E5615" s="184"/>
      <c r="F5615" s="185">
        <v>45107</v>
      </c>
      <c r="G5615" s="183" t="s">
        <v>78</v>
      </c>
      <c r="H5615" s="186">
        <v>1480000</v>
      </c>
      <c r="I5615" s="183" t="s">
        <v>19</v>
      </c>
      <c r="J5615" s="183">
        <v>2043</v>
      </c>
      <c r="K5615" s="184"/>
      <c r="L5615" s="183">
        <v>2023</v>
      </c>
      <c r="M5615" s="184"/>
      <c r="N5615" s="184"/>
      <c r="O5615" s="184"/>
    </row>
    <row r="5616" spans="1:15" s="176" customFormat="1" ht="15" x14ac:dyDescent="0.15">
      <c r="A5616" s="183" t="s">
        <v>20</v>
      </c>
      <c r="B5616" s="183" t="s">
        <v>77</v>
      </c>
      <c r="C5616" s="184"/>
      <c r="D5616" s="183" t="s">
        <v>23</v>
      </c>
      <c r="E5616" s="184"/>
      <c r="F5616" s="185">
        <v>45107</v>
      </c>
      <c r="G5616" s="183" t="s">
        <v>79</v>
      </c>
      <c r="H5616" s="186">
        <v>880000</v>
      </c>
      <c r="I5616" s="183" t="s">
        <v>19</v>
      </c>
      <c r="J5616" s="183">
        <v>1214</v>
      </c>
      <c r="K5616" s="184"/>
      <c r="L5616" s="183">
        <v>2023</v>
      </c>
      <c r="M5616" s="184"/>
      <c r="N5616" s="184"/>
      <c r="O5616" s="184"/>
    </row>
    <row r="5617" spans="1:15" s="176" customFormat="1" ht="15" x14ac:dyDescent="0.15">
      <c r="A5617" s="183" t="s">
        <v>20</v>
      </c>
      <c r="B5617" s="183" t="s">
        <v>77</v>
      </c>
      <c r="C5617" s="184"/>
      <c r="D5617" s="183" t="s">
        <v>23</v>
      </c>
      <c r="E5617" s="184"/>
      <c r="F5617" s="185">
        <v>45108</v>
      </c>
      <c r="G5617" s="183" t="s">
        <v>80</v>
      </c>
      <c r="H5617" s="186">
        <v>1120000</v>
      </c>
      <c r="I5617" s="183" t="s">
        <v>19</v>
      </c>
      <c r="J5617" s="183">
        <v>1544</v>
      </c>
      <c r="K5617" s="184"/>
      <c r="L5617" s="183">
        <v>2023</v>
      </c>
      <c r="M5617" s="184"/>
      <c r="N5617" s="184"/>
      <c r="O5617" s="184"/>
    </row>
    <row r="5618" spans="1:15" s="176" customFormat="1" ht="15" x14ac:dyDescent="0.15">
      <c r="A5618" s="183" t="s">
        <v>20</v>
      </c>
      <c r="B5618" s="183" t="s">
        <v>77</v>
      </c>
      <c r="C5618" s="184"/>
      <c r="D5618" s="183" t="s">
        <v>23</v>
      </c>
      <c r="E5618" s="184"/>
      <c r="F5618" s="185">
        <v>45108</v>
      </c>
      <c r="G5618" s="183" t="s">
        <v>78</v>
      </c>
      <c r="H5618" s="186">
        <v>1080000</v>
      </c>
      <c r="I5618" s="183" t="s">
        <v>19</v>
      </c>
      <c r="J5618" s="183">
        <v>1490</v>
      </c>
      <c r="K5618" s="184"/>
      <c r="L5618" s="183">
        <v>2023</v>
      </c>
      <c r="M5618" s="184"/>
      <c r="N5618" s="184"/>
      <c r="O5618" s="184"/>
    </row>
    <row r="5619" spans="1:15" s="176" customFormat="1" ht="15" x14ac:dyDescent="0.15">
      <c r="A5619" s="183" t="s">
        <v>20</v>
      </c>
      <c r="B5619" s="183" t="s">
        <v>77</v>
      </c>
      <c r="C5619" s="184"/>
      <c r="D5619" s="183" t="s">
        <v>23</v>
      </c>
      <c r="E5619" s="184"/>
      <c r="F5619" s="185">
        <v>45108</v>
      </c>
      <c r="G5619" s="183" t="s">
        <v>79</v>
      </c>
      <c r="H5619" s="186">
        <v>1080000</v>
      </c>
      <c r="I5619" s="183" t="s">
        <v>19</v>
      </c>
      <c r="J5619" s="183">
        <v>1490</v>
      </c>
      <c r="K5619" s="184"/>
      <c r="L5619" s="183">
        <v>2023</v>
      </c>
      <c r="M5619" s="184"/>
      <c r="N5619" s="184"/>
      <c r="O5619" s="184"/>
    </row>
    <row r="5620" spans="1:15" s="176" customFormat="1" ht="15" x14ac:dyDescent="0.15">
      <c r="A5620" s="183" t="s">
        <v>20</v>
      </c>
      <c r="B5620" s="183" t="s">
        <v>77</v>
      </c>
      <c r="C5620" s="184"/>
      <c r="D5620" s="183" t="s">
        <v>23</v>
      </c>
      <c r="E5620" s="184"/>
      <c r="F5620" s="185">
        <v>45109</v>
      </c>
      <c r="G5620" s="183" t="s">
        <v>78</v>
      </c>
      <c r="H5620" s="186">
        <v>320000</v>
      </c>
      <c r="I5620" s="183" t="s">
        <v>19</v>
      </c>
      <c r="J5620" s="183">
        <v>441</v>
      </c>
      <c r="K5620" s="184"/>
      <c r="L5620" s="183">
        <v>2023</v>
      </c>
      <c r="M5620" s="184"/>
      <c r="N5620" s="184"/>
      <c r="O5620" s="184"/>
    </row>
    <row r="5621" spans="1:15" s="176" customFormat="1" ht="15" x14ac:dyDescent="0.15">
      <c r="A5621" s="183" t="s">
        <v>20</v>
      </c>
      <c r="B5621" s="183" t="s">
        <v>77</v>
      </c>
      <c r="C5621" s="184"/>
      <c r="D5621" s="183" t="s">
        <v>23</v>
      </c>
      <c r="E5621" s="184"/>
      <c r="F5621" s="185">
        <v>45109</v>
      </c>
      <c r="G5621" s="183" t="s">
        <v>79</v>
      </c>
      <c r="H5621" s="186">
        <v>720000</v>
      </c>
      <c r="I5621" s="183" t="s">
        <v>19</v>
      </c>
      <c r="J5621" s="183">
        <v>993</v>
      </c>
      <c r="K5621" s="184"/>
      <c r="L5621" s="183">
        <v>2023</v>
      </c>
      <c r="M5621" s="184"/>
      <c r="N5621" s="184"/>
      <c r="O5621" s="184"/>
    </row>
    <row r="5622" spans="1:15" s="176" customFormat="1" ht="15" x14ac:dyDescent="0.15">
      <c r="A5622" s="183" t="s">
        <v>20</v>
      </c>
      <c r="B5622" s="183" t="s">
        <v>77</v>
      </c>
      <c r="C5622" s="184"/>
      <c r="D5622" s="183" t="s">
        <v>23</v>
      </c>
      <c r="E5622" s="184"/>
      <c r="F5622" s="185">
        <v>45109</v>
      </c>
      <c r="G5622" s="183" t="s">
        <v>80</v>
      </c>
      <c r="H5622" s="186">
        <v>800000</v>
      </c>
      <c r="I5622" s="183" t="s">
        <v>19</v>
      </c>
      <c r="J5622" s="183">
        <v>1103</v>
      </c>
      <c r="K5622" s="184"/>
      <c r="L5622" s="183">
        <v>2023</v>
      </c>
      <c r="M5622" s="184"/>
      <c r="N5622" s="184"/>
      <c r="O5622" s="184"/>
    </row>
    <row r="5623" spans="1:15" s="176" customFormat="1" ht="15" x14ac:dyDescent="0.15">
      <c r="A5623" s="183" t="s">
        <v>20</v>
      </c>
      <c r="B5623" s="183" t="s">
        <v>77</v>
      </c>
      <c r="C5623" s="184"/>
      <c r="D5623" s="183" t="s">
        <v>23</v>
      </c>
      <c r="E5623" s="184"/>
      <c r="F5623" s="185">
        <v>45110</v>
      </c>
      <c r="G5623" s="183" t="s">
        <v>80</v>
      </c>
      <c r="H5623" s="186">
        <v>1040000</v>
      </c>
      <c r="I5623" s="183" t="s">
        <v>19</v>
      </c>
      <c r="J5623" s="183">
        <v>1434</v>
      </c>
      <c r="K5623" s="184"/>
      <c r="L5623" s="183">
        <v>2023</v>
      </c>
      <c r="M5623" s="184"/>
      <c r="N5623" s="184"/>
      <c r="O5623" s="184"/>
    </row>
    <row r="5624" spans="1:15" s="176" customFormat="1" ht="15" x14ac:dyDescent="0.15">
      <c r="A5624" s="183" t="s">
        <v>20</v>
      </c>
      <c r="B5624" s="183" t="s">
        <v>77</v>
      </c>
      <c r="C5624" s="184"/>
      <c r="D5624" s="183" t="s">
        <v>23</v>
      </c>
      <c r="E5624" s="184"/>
      <c r="F5624" s="185">
        <v>45110</v>
      </c>
      <c r="G5624" s="183" t="s">
        <v>79</v>
      </c>
      <c r="H5624" s="186">
        <v>120000</v>
      </c>
      <c r="I5624" s="183" t="s">
        <v>19</v>
      </c>
      <c r="J5624" s="183">
        <v>159</v>
      </c>
      <c r="K5624" s="184"/>
      <c r="L5624" s="183">
        <v>2023</v>
      </c>
      <c r="M5624" s="184"/>
      <c r="N5624" s="184"/>
      <c r="O5624" s="183" t="s">
        <v>659</v>
      </c>
    </row>
    <row r="5625" spans="1:15" s="176" customFormat="1" ht="15" x14ac:dyDescent="0.15">
      <c r="A5625" s="183" t="s">
        <v>20</v>
      </c>
      <c r="B5625" s="183" t="s">
        <v>77</v>
      </c>
      <c r="C5625" s="184"/>
      <c r="D5625" s="183" t="s">
        <v>23</v>
      </c>
      <c r="E5625" s="184"/>
      <c r="F5625" s="185">
        <v>45110</v>
      </c>
      <c r="G5625" s="183" t="s">
        <v>78</v>
      </c>
      <c r="H5625" s="186">
        <v>1320000</v>
      </c>
      <c r="I5625" s="183" t="s">
        <v>19</v>
      </c>
      <c r="J5625" s="183">
        <v>1821</v>
      </c>
      <c r="K5625" s="184"/>
      <c r="L5625" s="183">
        <v>2023</v>
      </c>
      <c r="M5625" s="184"/>
      <c r="N5625" s="184"/>
      <c r="O5625" s="184"/>
    </row>
    <row r="5626" spans="1:15" s="176" customFormat="1" ht="15" x14ac:dyDescent="0.15">
      <c r="A5626" s="183" t="s">
        <v>20</v>
      </c>
      <c r="B5626" s="183" t="s">
        <v>77</v>
      </c>
      <c r="C5626" s="184"/>
      <c r="D5626" s="183" t="s">
        <v>23</v>
      </c>
      <c r="E5626" s="184"/>
      <c r="F5626" s="185">
        <v>45110</v>
      </c>
      <c r="G5626" s="183" t="s">
        <v>79</v>
      </c>
      <c r="H5626" s="186">
        <v>960000</v>
      </c>
      <c r="I5626" s="183" t="s">
        <v>19</v>
      </c>
      <c r="J5626" s="183">
        <v>1324</v>
      </c>
      <c r="K5626" s="184"/>
      <c r="L5626" s="183">
        <v>2023</v>
      </c>
      <c r="M5626" s="184"/>
      <c r="N5626" s="184"/>
      <c r="O5626" s="184"/>
    </row>
    <row r="5627" spans="1:15" s="176" customFormat="1" ht="15" x14ac:dyDescent="0.15">
      <c r="A5627" s="183" t="s">
        <v>20</v>
      </c>
      <c r="B5627" s="183" t="s">
        <v>77</v>
      </c>
      <c r="C5627" s="184"/>
      <c r="D5627" s="183" t="s">
        <v>23</v>
      </c>
      <c r="E5627" s="184"/>
      <c r="F5627" s="185">
        <v>45110</v>
      </c>
      <c r="G5627" s="183" t="s">
        <v>79</v>
      </c>
      <c r="H5627" s="186">
        <v>220000</v>
      </c>
      <c r="I5627" s="183" t="s">
        <v>19</v>
      </c>
      <c r="J5627" s="183">
        <v>297</v>
      </c>
      <c r="K5627" s="184"/>
      <c r="L5627" s="183">
        <v>2023</v>
      </c>
      <c r="M5627" s="184"/>
      <c r="N5627" s="184"/>
      <c r="O5627" s="183" t="s">
        <v>674</v>
      </c>
    </row>
    <row r="5628" spans="1:15" s="176" customFormat="1" ht="15" x14ac:dyDescent="0.15">
      <c r="A5628" s="183" t="s">
        <v>20</v>
      </c>
      <c r="B5628" s="183" t="s">
        <v>77</v>
      </c>
      <c r="C5628" s="184"/>
      <c r="D5628" s="183" t="s">
        <v>23</v>
      </c>
      <c r="E5628" s="184"/>
      <c r="F5628" s="185">
        <v>45111</v>
      </c>
      <c r="G5628" s="183" t="s">
        <v>78</v>
      </c>
      <c r="H5628" s="186">
        <v>1760000</v>
      </c>
      <c r="I5628" s="183" t="s">
        <v>19</v>
      </c>
      <c r="J5628" s="183">
        <v>2428</v>
      </c>
      <c r="K5628" s="184"/>
      <c r="L5628" s="183">
        <v>2023</v>
      </c>
      <c r="M5628" s="184"/>
      <c r="N5628" s="184"/>
      <c r="O5628" s="184"/>
    </row>
    <row r="5629" spans="1:15" s="176" customFormat="1" ht="15" x14ac:dyDescent="0.15">
      <c r="A5629" s="183" t="s">
        <v>20</v>
      </c>
      <c r="B5629" s="183" t="s">
        <v>77</v>
      </c>
      <c r="C5629" s="184"/>
      <c r="D5629" s="183" t="s">
        <v>23</v>
      </c>
      <c r="E5629" s="184"/>
      <c r="F5629" s="185">
        <v>45111</v>
      </c>
      <c r="G5629" s="183" t="s">
        <v>79</v>
      </c>
      <c r="H5629" s="186">
        <v>100000</v>
      </c>
      <c r="I5629" s="183" t="s">
        <v>19</v>
      </c>
      <c r="J5629" s="183">
        <v>136</v>
      </c>
      <c r="K5629" s="184"/>
      <c r="L5629" s="183">
        <v>2023</v>
      </c>
      <c r="M5629" s="184"/>
      <c r="N5629" s="184"/>
      <c r="O5629" s="183" t="s">
        <v>660</v>
      </c>
    </row>
    <row r="5630" spans="1:15" s="176" customFormat="1" ht="15" x14ac:dyDescent="0.15">
      <c r="A5630" s="183" t="s">
        <v>20</v>
      </c>
      <c r="B5630" s="183" t="s">
        <v>77</v>
      </c>
      <c r="C5630" s="184"/>
      <c r="D5630" s="183" t="s">
        <v>23</v>
      </c>
      <c r="E5630" s="184"/>
      <c r="F5630" s="185">
        <v>45111</v>
      </c>
      <c r="G5630" s="183" t="s">
        <v>80</v>
      </c>
      <c r="H5630" s="186">
        <v>880000</v>
      </c>
      <c r="I5630" s="183" t="s">
        <v>19</v>
      </c>
      <c r="J5630" s="183">
        <v>1214</v>
      </c>
      <c r="K5630" s="184"/>
      <c r="L5630" s="183">
        <v>2023</v>
      </c>
      <c r="M5630" s="184"/>
      <c r="N5630" s="184"/>
      <c r="O5630" s="184"/>
    </row>
    <row r="5631" spans="1:15" s="176" customFormat="1" ht="15" x14ac:dyDescent="0.15">
      <c r="A5631" s="183" t="s">
        <v>20</v>
      </c>
      <c r="B5631" s="183" t="s">
        <v>77</v>
      </c>
      <c r="C5631" s="184"/>
      <c r="D5631" s="183" t="s">
        <v>23</v>
      </c>
      <c r="E5631" s="184"/>
      <c r="F5631" s="185">
        <v>45111</v>
      </c>
      <c r="G5631" s="183" t="s">
        <v>79</v>
      </c>
      <c r="H5631" s="186">
        <v>760000</v>
      </c>
      <c r="I5631" s="183" t="s">
        <v>19</v>
      </c>
      <c r="J5631" s="183">
        <v>1048</v>
      </c>
      <c r="K5631" s="184"/>
      <c r="L5631" s="183">
        <v>2023</v>
      </c>
      <c r="M5631" s="184"/>
      <c r="N5631" s="184"/>
      <c r="O5631" s="184"/>
    </row>
    <row r="5632" spans="1:15" s="176" customFormat="1" ht="15" x14ac:dyDescent="0.15">
      <c r="A5632" s="183" t="s">
        <v>20</v>
      </c>
      <c r="B5632" s="183" t="s">
        <v>77</v>
      </c>
      <c r="C5632" s="184"/>
      <c r="D5632" s="183" t="s">
        <v>23</v>
      </c>
      <c r="E5632" s="184"/>
      <c r="F5632" s="185">
        <v>45112</v>
      </c>
      <c r="G5632" s="183" t="s">
        <v>79</v>
      </c>
      <c r="H5632" s="186">
        <v>60000</v>
      </c>
      <c r="I5632" s="183" t="s">
        <v>19</v>
      </c>
      <c r="J5632" s="183">
        <v>89</v>
      </c>
      <c r="K5632" s="184"/>
      <c r="L5632" s="183">
        <v>2023</v>
      </c>
      <c r="M5632" s="184"/>
      <c r="N5632" s="184"/>
      <c r="O5632" s="183" t="s">
        <v>661</v>
      </c>
    </row>
    <row r="5633" spans="1:15" s="176" customFormat="1" ht="15" x14ac:dyDescent="0.15">
      <c r="A5633" s="183" t="s">
        <v>20</v>
      </c>
      <c r="B5633" s="183" t="s">
        <v>77</v>
      </c>
      <c r="C5633" s="184"/>
      <c r="D5633" s="183" t="s">
        <v>23</v>
      </c>
      <c r="E5633" s="184"/>
      <c r="F5633" s="185">
        <v>45112</v>
      </c>
      <c r="G5633" s="183" t="s">
        <v>80</v>
      </c>
      <c r="H5633" s="186">
        <v>400000</v>
      </c>
      <c r="I5633" s="183" t="s">
        <v>19</v>
      </c>
      <c r="J5633" s="183">
        <v>552</v>
      </c>
      <c r="K5633" s="184"/>
      <c r="L5633" s="183">
        <v>2023</v>
      </c>
      <c r="M5633" s="184"/>
      <c r="N5633" s="184"/>
      <c r="O5633" s="184"/>
    </row>
    <row r="5634" spans="1:15" s="176" customFormat="1" ht="15" x14ac:dyDescent="0.15">
      <c r="A5634" s="183" t="s">
        <v>20</v>
      </c>
      <c r="B5634" s="183" t="s">
        <v>77</v>
      </c>
      <c r="C5634" s="184"/>
      <c r="D5634" s="183" t="s">
        <v>23</v>
      </c>
      <c r="E5634" s="184"/>
      <c r="F5634" s="185">
        <v>45112</v>
      </c>
      <c r="G5634" s="183" t="s">
        <v>78</v>
      </c>
      <c r="H5634" s="186">
        <v>1160000</v>
      </c>
      <c r="I5634" s="183" t="s">
        <v>19</v>
      </c>
      <c r="J5634" s="183">
        <v>1600</v>
      </c>
      <c r="K5634" s="184"/>
      <c r="L5634" s="183">
        <v>2023</v>
      </c>
      <c r="M5634" s="184"/>
      <c r="N5634" s="184"/>
      <c r="O5634" s="184"/>
    </row>
    <row r="5635" spans="1:15" s="176" customFormat="1" ht="15" x14ac:dyDescent="0.15">
      <c r="A5635" s="183" t="s">
        <v>20</v>
      </c>
      <c r="B5635" s="183" t="s">
        <v>77</v>
      </c>
      <c r="C5635" s="184"/>
      <c r="D5635" s="183" t="s">
        <v>23</v>
      </c>
      <c r="E5635" s="184"/>
      <c r="F5635" s="185">
        <v>45112</v>
      </c>
      <c r="G5635" s="183" t="s">
        <v>79</v>
      </c>
      <c r="H5635" s="186">
        <v>110000</v>
      </c>
      <c r="I5635" s="183" t="s">
        <v>19</v>
      </c>
      <c r="J5635" s="183">
        <v>151</v>
      </c>
      <c r="K5635" s="184"/>
      <c r="L5635" s="183">
        <v>2023</v>
      </c>
      <c r="M5635" s="184"/>
      <c r="N5635" s="184"/>
      <c r="O5635" s="183" t="s">
        <v>675</v>
      </c>
    </row>
    <row r="5636" spans="1:15" s="176" customFormat="1" ht="15" x14ac:dyDescent="0.15">
      <c r="A5636" s="183" t="s">
        <v>20</v>
      </c>
      <c r="B5636" s="183" t="s">
        <v>77</v>
      </c>
      <c r="C5636" s="184"/>
      <c r="D5636" s="183" t="s">
        <v>23</v>
      </c>
      <c r="E5636" s="184"/>
      <c r="F5636" s="185">
        <v>45112</v>
      </c>
      <c r="G5636" s="183" t="s">
        <v>79</v>
      </c>
      <c r="H5636" s="186">
        <v>1840000</v>
      </c>
      <c r="I5636" s="183" t="s">
        <v>19</v>
      </c>
      <c r="J5636" s="183">
        <v>2538</v>
      </c>
      <c r="K5636" s="184"/>
      <c r="L5636" s="183">
        <v>2023</v>
      </c>
      <c r="M5636" s="184"/>
      <c r="N5636" s="184"/>
      <c r="O5636" s="184"/>
    </row>
    <row r="5637" spans="1:15" s="176" customFormat="1" ht="15" x14ac:dyDescent="0.15">
      <c r="A5637" s="183" t="s">
        <v>20</v>
      </c>
      <c r="B5637" s="183" t="s">
        <v>77</v>
      </c>
      <c r="C5637" s="184"/>
      <c r="D5637" s="183" t="s">
        <v>23</v>
      </c>
      <c r="E5637" s="184"/>
      <c r="F5637" s="185">
        <v>45113</v>
      </c>
      <c r="G5637" s="183" t="s">
        <v>79</v>
      </c>
      <c r="H5637" s="186">
        <v>40000</v>
      </c>
      <c r="I5637" s="183" t="s">
        <v>19</v>
      </c>
      <c r="J5637" s="183">
        <v>62</v>
      </c>
      <c r="K5637" s="184"/>
      <c r="L5637" s="183">
        <v>2023</v>
      </c>
      <c r="M5637" s="184"/>
      <c r="N5637" s="184"/>
      <c r="O5637" s="183" t="s">
        <v>662</v>
      </c>
    </row>
    <row r="5638" spans="1:15" s="176" customFormat="1" ht="15" x14ac:dyDescent="0.15">
      <c r="A5638" s="183" t="s">
        <v>20</v>
      </c>
      <c r="B5638" s="183" t="s">
        <v>77</v>
      </c>
      <c r="C5638" s="184"/>
      <c r="D5638" s="183" t="s">
        <v>23</v>
      </c>
      <c r="E5638" s="184"/>
      <c r="F5638" s="185">
        <v>45113</v>
      </c>
      <c r="G5638" s="183" t="s">
        <v>79</v>
      </c>
      <c r="H5638" s="186">
        <v>2160000</v>
      </c>
      <c r="I5638" s="183" t="s">
        <v>19</v>
      </c>
      <c r="J5638" s="183">
        <v>2980</v>
      </c>
      <c r="K5638" s="184"/>
      <c r="L5638" s="183">
        <v>2023</v>
      </c>
      <c r="M5638" s="184"/>
      <c r="N5638" s="184"/>
      <c r="O5638" s="184"/>
    </row>
    <row r="5639" spans="1:15" s="176" customFormat="1" ht="15" x14ac:dyDescent="0.15">
      <c r="A5639" s="183" t="s">
        <v>20</v>
      </c>
      <c r="B5639" s="183" t="s">
        <v>77</v>
      </c>
      <c r="C5639" s="184"/>
      <c r="D5639" s="183" t="s">
        <v>23</v>
      </c>
      <c r="E5639" s="184"/>
      <c r="F5639" s="185">
        <v>45113</v>
      </c>
      <c r="G5639" s="183" t="s">
        <v>80</v>
      </c>
      <c r="H5639" s="186">
        <v>760000</v>
      </c>
      <c r="I5639" s="183" t="s">
        <v>19</v>
      </c>
      <c r="J5639" s="183">
        <v>1048</v>
      </c>
      <c r="K5639" s="184"/>
      <c r="L5639" s="183">
        <v>2023</v>
      </c>
      <c r="M5639" s="184"/>
      <c r="N5639" s="184"/>
      <c r="O5639" s="184"/>
    </row>
    <row r="5640" spans="1:15" s="176" customFormat="1" ht="15" x14ac:dyDescent="0.15">
      <c r="A5640" s="183" t="s">
        <v>20</v>
      </c>
      <c r="B5640" s="183" t="s">
        <v>77</v>
      </c>
      <c r="C5640" s="184"/>
      <c r="D5640" s="183" t="s">
        <v>23</v>
      </c>
      <c r="E5640" s="184"/>
      <c r="F5640" s="185">
        <v>45113</v>
      </c>
      <c r="G5640" s="183" t="s">
        <v>78</v>
      </c>
      <c r="H5640" s="186">
        <v>840000</v>
      </c>
      <c r="I5640" s="183" t="s">
        <v>19</v>
      </c>
      <c r="J5640" s="183">
        <v>1159</v>
      </c>
      <c r="K5640" s="184"/>
      <c r="L5640" s="183">
        <v>2023</v>
      </c>
      <c r="M5640" s="184"/>
      <c r="N5640" s="184"/>
      <c r="O5640" s="184"/>
    </row>
    <row r="5641" spans="1:15" s="176" customFormat="1" ht="15" x14ac:dyDescent="0.15">
      <c r="A5641" s="183" t="s">
        <v>20</v>
      </c>
      <c r="B5641" s="183" t="s">
        <v>77</v>
      </c>
      <c r="C5641" s="184"/>
      <c r="D5641" s="183" t="s">
        <v>23</v>
      </c>
      <c r="E5641" s="184"/>
      <c r="F5641" s="185">
        <v>45114</v>
      </c>
      <c r="G5641" s="183" t="s">
        <v>80</v>
      </c>
      <c r="H5641" s="186">
        <v>200000</v>
      </c>
      <c r="I5641" s="183" t="s">
        <v>19</v>
      </c>
      <c r="J5641" s="183">
        <v>276</v>
      </c>
      <c r="K5641" s="184"/>
      <c r="L5641" s="183">
        <v>2023</v>
      </c>
      <c r="M5641" s="184"/>
      <c r="N5641" s="184"/>
      <c r="O5641" s="184"/>
    </row>
    <row r="5642" spans="1:15" s="176" customFormat="1" ht="15" x14ac:dyDescent="0.15">
      <c r="A5642" s="183" t="s">
        <v>20</v>
      </c>
      <c r="B5642" s="183" t="s">
        <v>77</v>
      </c>
      <c r="C5642" s="184"/>
      <c r="D5642" s="183" t="s">
        <v>23</v>
      </c>
      <c r="E5642" s="184"/>
      <c r="F5642" s="185">
        <v>45114</v>
      </c>
      <c r="G5642" s="183" t="s">
        <v>78</v>
      </c>
      <c r="H5642" s="186">
        <v>120000</v>
      </c>
      <c r="I5642" s="183" t="s">
        <v>19</v>
      </c>
      <c r="J5642" s="183">
        <v>166</v>
      </c>
      <c r="K5642" s="184"/>
      <c r="L5642" s="183">
        <v>2023</v>
      </c>
      <c r="M5642" s="184"/>
      <c r="N5642" s="184"/>
      <c r="O5642" s="184"/>
    </row>
    <row r="5643" spans="1:15" s="176" customFormat="1" ht="15" x14ac:dyDescent="0.15">
      <c r="A5643" s="183" t="s">
        <v>20</v>
      </c>
      <c r="B5643" s="183" t="s">
        <v>77</v>
      </c>
      <c r="C5643" s="184"/>
      <c r="D5643" s="183" t="s">
        <v>23</v>
      </c>
      <c r="E5643" s="184"/>
      <c r="F5643" s="185">
        <v>45114</v>
      </c>
      <c r="G5643" s="183" t="s">
        <v>79</v>
      </c>
      <c r="H5643" s="186">
        <v>1920000</v>
      </c>
      <c r="I5643" s="183" t="s">
        <v>19</v>
      </c>
      <c r="J5643" s="183">
        <v>2648</v>
      </c>
      <c r="K5643" s="184"/>
      <c r="L5643" s="183">
        <v>2023</v>
      </c>
      <c r="M5643" s="184"/>
      <c r="N5643" s="184"/>
      <c r="O5643" s="184"/>
    </row>
    <row r="5644" spans="1:15" s="176" customFormat="1" ht="15" x14ac:dyDescent="0.15">
      <c r="A5644" s="183" t="s">
        <v>20</v>
      </c>
      <c r="B5644" s="183" t="s">
        <v>77</v>
      </c>
      <c r="C5644" s="184"/>
      <c r="D5644" s="183" t="s">
        <v>23</v>
      </c>
      <c r="E5644" s="184"/>
      <c r="F5644" s="185">
        <v>45115</v>
      </c>
      <c r="G5644" s="183" t="s">
        <v>79</v>
      </c>
      <c r="H5644" s="186">
        <v>1560000</v>
      </c>
      <c r="I5644" s="183" t="s">
        <v>19</v>
      </c>
      <c r="J5644" s="183">
        <v>2151</v>
      </c>
      <c r="K5644" s="184"/>
      <c r="L5644" s="183">
        <v>2023</v>
      </c>
      <c r="M5644" s="184"/>
      <c r="N5644" s="184"/>
      <c r="O5644" s="184"/>
    </row>
    <row r="5645" spans="1:15" s="176" customFormat="1" ht="15" x14ac:dyDescent="0.15">
      <c r="A5645" s="183" t="s">
        <v>20</v>
      </c>
      <c r="B5645" s="183" t="s">
        <v>77</v>
      </c>
      <c r="C5645" s="184"/>
      <c r="D5645" s="183" t="s">
        <v>23</v>
      </c>
      <c r="E5645" s="184"/>
      <c r="F5645" s="185">
        <v>45115</v>
      </c>
      <c r="G5645" s="183" t="s">
        <v>80</v>
      </c>
      <c r="H5645" s="186">
        <v>360000</v>
      </c>
      <c r="I5645" s="183" t="s">
        <v>19</v>
      </c>
      <c r="J5645" s="183">
        <v>497</v>
      </c>
      <c r="K5645" s="184"/>
      <c r="L5645" s="183">
        <v>2023</v>
      </c>
      <c r="M5645" s="184"/>
      <c r="N5645" s="184"/>
      <c r="O5645" s="184"/>
    </row>
    <row r="5646" spans="1:15" s="176" customFormat="1" ht="15" x14ac:dyDescent="0.15">
      <c r="A5646" s="183" t="s">
        <v>20</v>
      </c>
      <c r="B5646" s="183" t="s">
        <v>77</v>
      </c>
      <c r="C5646" s="184"/>
      <c r="D5646" s="183" t="s">
        <v>23</v>
      </c>
      <c r="E5646" s="184"/>
      <c r="F5646" s="185">
        <v>45115</v>
      </c>
      <c r="G5646" s="183" t="s">
        <v>78</v>
      </c>
      <c r="H5646" s="186">
        <v>120000</v>
      </c>
      <c r="I5646" s="183" t="s">
        <v>19</v>
      </c>
      <c r="J5646" s="183">
        <v>166</v>
      </c>
      <c r="K5646" s="184"/>
      <c r="L5646" s="183">
        <v>2023</v>
      </c>
      <c r="M5646" s="184"/>
      <c r="N5646" s="184"/>
      <c r="O5646" s="184"/>
    </row>
    <row r="5647" spans="1:15" s="176" customFormat="1" ht="15" x14ac:dyDescent="0.15">
      <c r="A5647" s="183" t="s">
        <v>20</v>
      </c>
      <c r="B5647" s="183" t="s">
        <v>77</v>
      </c>
      <c r="C5647" s="184"/>
      <c r="D5647" s="183" t="s">
        <v>23</v>
      </c>
      <c r="E5647" s="184"/>
      <c r="F5647" s="185">
        <v>45116</v>
      </c>
      <c r="G5647" s="183" t="s">
        <v>80</v>
      </c>
      <c r="H5647" s="186">
        <v>480000</v>
      </c>
      <c r="I5647" s="183" t="s">
        <v>19</v>
      </c>
      <c r="J5647" s="183">
        <v>662</v>
      </c>
      <c r="K5647" s="184"/>
      <c r="L5647" s="183">
        <v>2023</v>
      </c>
      <c r="M5647" s="184"/>
      <c r="N5647" s="184"/>
      <c r="O5647" s="184"/>
    </row>
    <row r="5648" spans="1:15" s="176" customFormat="1" ht="15" x14ac:dyDescent="0.15">
      <c r="A5648" s="183" t="s">
        <v>20</v>
      </c>
      <c r="B5648" s="183" t="s">
        <v>77</v>
      </c>
      <c r="C5648" s="184"/>
      <c r="D5648" s="183" t="s">
        <v>23</v>
      </c>
      <c r="E5648" s="184"/>
      <c r="F5648" s="185">
        <v>45116</v>
      </c>
      <c r="G5648" s="183" t="s">
        <v>78</v>
      </c>
      <c r="H5648" s="186">
        <v>80000</v>
      </c>
      <c r="I5648" s="183" t="s">
        <v>19</v>
      </c>
      <c r="J5648" s="183">
        <v>110</v>
      </c>
      <c r="K5648" s="184"/>
      <c r="L5648" s="183">
        <v>2023</v>
      </c>
      <c r="M5648" s="184"/>
      <c r="N5648" s="184"/>
      <c r="O5648" s="184"/>
    </row>
    <row r="5649" spans="1:15" s="176" customFormat="1" ht="15" x14ac:dyDescent="0.15">
      <c r="A5649" s="183" t="s">
        <v>20</v>
      </c>
      <c r="B5649" s="183" t="s">
        <v>77</v>
      </c>
      <c r="C5649" s="184"/>
      <c r="D5649" s="183" t="s">
        <v>23</v>
      </c>
      <c r="E5649" s="184"/>
      <c r="F5649" s="185">
        <v>45116</v>
      </c>
      <c r="G5649" s="183" t="s">
        <v>79</v>
      </c>
      <c r="H5649" s="186">
        <v>1320000</v>
      </c>
      <c r="I5649" s="183" t="s">
        <v>19</v>
      </c>
      <c r="J5649" s="183">
        <v>1821</v>
      </c>
      <c r="K5649" s="184"/>
      <c r="L5649" s="183">
        <v>2023</v>
      </c>
      <c r="M5649" s="184"/>
      <c r="N5649" s="184"/>
      <c r="O5649" s="184"/>
    </row>
    <row r="5650" spans="1:15" s="176" customFormat="1" ht="15" x14ac:dyDescent="0.15">
      <c r="A5650" s="183" t="s">
        <v>20</v>
      </c>
      <c r="B5650" s="183" t="s">
        <v>77</v>
      </c>
      <c r="C5650" s="184"/>
      <c r="D5650" s="183" t="s">
        <v>23</v>
      </c>
      <c r="E5650" s="184"/>
      <c r="F5650" s="185">
        <v>45117</v>
      </c>
      <c r="G5650" s="183" t="s">
        <v>80</v>
      </c>
      <c r="H5650" s="186">
        <v>120000</v>
      </c>
      <c r="I5650" s="183" t="s">
        <v>19</v>
      </c>
      <c r="J5650" s="183">
        <v>166</v>
      </c>
      <c r="K5650" s="184"/>
      <c r="L5650" s="183">
        <v>2023</v>
      </c>
      <c r="M5650" s="184"/>
      <c r="N5650" s="184"/>
      <c r="O5650" s="184"/>
    </row>
    <row r="5651" spans="1:15" s="176" customFormat="1" ht="15" x14ac:dyDescent="0.15">
      <c r="A5651" s="183" t="s">
        <v>20</v>
      </c>
      <c r="B5651" s="183" t="s">
        <v>77</v>
      </c>
      <c r="C5651" s="184"/>
      <c r="D5651" s="183" t="s">
        <v>23</v>
      </c>
      <c r="E5651" s="184"/>
      <c r="F5651" s="185">
        <v>45117</v>
      </c>
      <c r="G5651" s="183" t="s">
        <v>79</v>
      </c>
      <c r="H5651" s="186">
        <v>2560000</v>
      </c>
      <c r="I5651" s="183" t="s">
        <v>19</v>
      </c>
      <c r="J5651" s="183">
        <v>3531</v>
      </c>
      <c r="K5651" s="184"/>
      <c r="L5651" s="183">
        <v>2023</v>
      </c>
      <c r="M5651" s="184"/>
      <c r="N5651" s="184"/>
      <c r="O5651" s="184"/>
    </row>
    <row r="5652" spans="1:15" s="176" customFormat="1" ht="15" x14ac:dyDescent="0.15">
      <c r="A5652" s="183" t="s">
        <v>20</v>
      </c>
      <c r="B5652" s="183" t="s">
        <v>77</v>
      </c>
      <c r="C5652" s="184"/>
      <c r="D5652" s="183" t="s">
        <v>23</v>
      </c>
      <c r="E5652" s="184"/>
      <c r="F5652" s="185">
        <v>45118</v>
      </c>
      <c r="G5652" s="183" t="s">
        <v>79</v>
      </c>
      <c r="H5652" s="186">
        <v>3400000</v>
      </c>
      <c r="I5652" s="183" t="s">
        <v>19</v>
      </c>
      <c r="J5652" s="183">
        <v>4689</v>
      </c>
      <c r="K5652" s="184"/>
      <c r="L5652" s="183">
        <v>2023</v>
      </c>
      <c r="M5652" s="184"/>
      <c r="N5652" s="184"/>
      <c r="O5652" s="184"/>
    </row>
    <row r="5653" spans="1:15" s="176" customFormat="1" ht="15" x14ac:dyDescent="0.15">
      <c r="A5653" s="183" t="s">
        <v>20</v>
      </c>
      <c r="B5653" s="183" t="s">
        <v>77</v>
      </c>
      <c r="C5653" s="184"/>
      <c r="D5653" s="183" t="s">
        <v>23</v>
      </c>
      <c r="E5653" s="184"/>
      <c r="F5653" s="185">
        <v>45118</v>
      </c>
      <c r="G5653" s="183" t="s">
        <v>80</v>
      </c>
      <c r="H5653" s="186">
        <v>720000</v>
      </c>
      <c r="I5653" s="183" t="s">
        <v>19</v>
      </c>
      <c r="J5653" s="183">
        <v>993</v>
      </c>
      <c r="K5653" s="184"/>
      <c r="L5653" s="183">
        <v>2023</v>
      </c>
      <c r="M5653" s="184"/>
      <c r="N5653" s="184"/>
      <c r="O5653" s="184"/>
    </row>
    <row r="5654" spans="1:15" s="176" customFormat="1" ht="15" x14ac:dyDescent="0.15">
      <c r="A5654" s="183" t="s">
        <v>20</v>
      </c>
      <c r="B5654" s="183" t="s">
        <v>77</v>
      </c>
      <c r="C5654" s="184"/>
      <c r="D5654" s="183" t="s">
        <v>23</v>
      </c>
      <c r="E5654" s="184"/>
      <c r="F5654" s="185">
        <v>45119</v>
      </c>
      <c r="G5654" s="183" t="s">
        <v>80</v>
      </c>
      <c r="H5654" s="186">
        <v>400000</v>
      </c>
      <c r="I5654" s="183" t="s">
        <v>19</v>
      </c>
      <c r="J5654" s="183">
        <v>552</v>
      </c>
      <c r="K5654" s="184"/>
      <c r="L5654" s="183">
        <v>2023</v>
      </c>
      <c r="M5654" s="184"/>
      <c r="N5654" s="184"/>
      <c r="O5654" s="184"/>
    </row>
    <row r="5655" spans="1:15" s="176" customFormat="1" ht="15" x14ac:dyDescent="0.15">
      <c r="A5655" s="183" t="s">
        <v>20</v>
      </c>
      <c r="B5655" s="183" t="s">
        <v>77</v>
      </c>
      <c r="C5655" s="184"/>
      <c r="D5655" s="183" t="s">
        <v>23</v>
      </c>
      <c r="E5655" s="184"/>
      <c r="F5655" s="185">
        <v>45119</v>
      </c>
      <c r="G5655" s="183" t="s">
        <v>79</v>
      </c>
      <c r="H5655" s="186">
        <v>2960000</v>
      </c>
      <c r="I5655" s="183" t="s">
        <v>19</v>
      </c>
      <c r="J5655" s="183">
        <v>4083</v>
      </c>
      <c r="K5655" s="184"/>
      <c r="L5655" s="183">
        <v>2023</v>
      </c>
      <c r="M5655" s="184"/>
      <c r="N5655" s="184"/>
      <c r="O5655" s="184"/>
    </row>
    <row r="5656" spans="1:15" s="176" customFormat="1" ht="15" x14ac:dyDescent="0.15">
      <c r="A5656" s="183" t="s">
        <v>20</v>
      </c>
      <c r="B5656" s="183" t="s">
        <v>77</v>
      </c>
      <c r="C5656" s="184"/>
      <c r="D5656" s="183" t="s">
        <v>23</v>
      </c>
      <c r="E5656" s="184"/>
      <c r="F5656" s="185">
        <v>45120</v>
      </c>
      <c r="G5656" s="183" t="s">
        <v>79</v>
      </c>
      <c r="H5656" s="186">
        <v>3200000</v>
      </c>
      <c r="I5656" s="183" t="s">
        <v>19</v>
      </c>
      <c r="J5656" s="183">
        <v>4415</v>
      </c>
      <c r="K5656" s="184"/>
      <c r="L5656" s="183">
        <v>2023</v>
      </c>
      <c r="M5656" s="184"/>
      <c r="N5656" s="184"/>
      <c r="O5656" s="184"/>
    </row>
    <row r="5657" spans="1:15" s="176" customFormat="1" ht="15" x14ac:dyDescent="0.15">
      <c r="A5657" s="183" t="s">
        <v>20</v>
      </c>
      <c r="B5657" s="183" t="s">
        <v>77</v>
      </c>
      <c r="C5657" s="184"/>
      <c r="D5657" s="183" t="s">
        <v>23</v>
      </c>
      <c r="E5657" s="184"/>
      <c r="F5657" s="185">
        <v>45121</v>
      </c>
      <c r="G5657" s="183" t="s">
        <v>79</v>
      </c>
      <c r="H5657" s="186">
        <v>2040000</v>
      </c>
      <c r="I5657" s="183" t="s">
        <v>19</v>
      </c>
      <c r="J5657" s="183">
        <v>2813</v>
      </c>
      <c r="K5657" s="184"/>
      <c r="L5657" s="183">
        <v>2023</v>
      </c>
      <c r="M5657" s="184"/>
      <c r="N5657" s="184"/>
      <c r="O5657" s="184"/>
    </row>
    <row r="5658" spans="1:15" s="176" customFormat="1" ht="15" x14ac:dyDescent="0.15">
      <c r="A5658" s="183" t="s">
        <v>20</v>
      </c>
      <c r="B5658" s="183" t="s">
        <v>77</v>
      </c>
      <c r="C5658" s="184"/>
      <c r="D5658" s="183" t="s">
        <v>23</v>
      </c>
      <c r="E5658" s="184"/>
      <c r="F5658" s="185">
        <v>45122</v>
      </c>
      <c r="G5658" s="183" t="s">
        <v>79</v>
      </c>
      <c r="H5658" s="186">
        <v>1840000</v>
      </c>
      <c r="I5658" s="183" t="s">
        <v>19</v>
      </c>
      <c r="J5658" s="183">
        <v>2538</v>
      </c>
      <c r="K5658" s="184"/>
      <c r="L5658" s="183">
        <v>2023</v>
      </c>
      <c r="M5658" s="184"/>
      <c r="N5658" s="184"/>
      <c r="O5658" s="184"/>
    </row>
    <row r="5659" spans="1:15" s="176" customFormat="1" ht="15" x14ac:dyDescent="0.15">
      <c r="A5659" s="183" t="s">
        <v>20</v>
      </c>
      <c r="B5659" s="183" t="s">
        <v>77</v>
      </c>
      <c r="C5659" s="184"/>
      <c r="D5659" s="183" t="s">
        <v>23</v>
      </c>
      <c r="E5659" s="184"/>
      <c r="F5659" s="185">
        <v>45123</v>
      </c>
      <c r="G5659" s="183" t="s">
        <v>79</v>
      </c>
      <c r="H5659" s="186">
        <v>960000</v>
      </c>
      <c r="I5659" s="183" t="s">
        <v>19</v>
      </c>
      <c r="J5659" s="183">
        <v>1324</v>
      </c>
      <c r="K5659" s="184"/>
      <c r="L5659" s="183">
        <v>2023</v>
      </c>
      <c r="M5659" s="184"/>
      <c r="N5659" s="184"/>
      <c r="O5659" s="184"/>
    </row>
    <row r="5660" spans="1:15" s="176" customFormat="1" ht="15" x14ac:dyDescent="0.15">
      <c r="A5660" s="183" t="s">
        <v>20</v>
      </c>
      <c r="B5660" s="183" t="s">
        <v>77</v>
      </c>
      <c r="C5660" s="184"/>
      <c r="D5660" s="183" t="s">
        <v>23</v>
      </c>
      <c r="E5660" s="184"/>
      <c r="F5660" s="185">
        <v>45124</v>
      </c>
      <c r="G5660" s="183" t="s">
        <v>79</v>
      </c>
      <c r="H5660" s="186">
        <v>1120000</v>
      </c>
      <c r="I5660" s="183" t="s">
        <v>19</v>
      </c>
      <c r="J5660" s="183">
        <v>1545</v>
      </c>
      <c r="K5660" s="184"/>
      <c r="L5660" s="183">
        <v>2023</v>
      </c>
      <c r="M5660" s="184"/>
      <c r="N5660" s="184"/>
      <c r="O5660" s="183" t="s">
        <v>671</v>
      </c>
    </row>
    <row r="5661" spans="1:15" s="176" customFormat="1" ht="15" x14ac:dyDescent="0.15">
      <c r="A5661" s="183" t="s">
        <v>20</v>
      </c>
      <c r="B5661" s="183" t="s">
        <v>77</v>
      </c>
      <c r="C5661" s="184"/>
      <c r="D5661" s="183" t="s">
        <v>23</v>
      </c>
      <c r="E5661" s="184"/>
      <c r="F5661" s="185">
        <v>45125</v>
      </c>
      <c r="G5661" s="183" t="s">
        <v>79</v>
      </c>
      <c r="H5661" s="186">
        <v>1880000</v>
      </c>
      <c r="I5661" s="183" t="s">
        <v>19</v>
      </c>
      <c r="J5661" s="183">
        <v>2593</v>
      </c>
      <c r="K5661" s="184"/>
      <c r="L5661" s="183">
        <v>2023</v>
      </c>
      <c r="M5661" s="184"/>
      <c r="N5661" s="184"/>
      <c r="O5661" s="184"/>
    </row>
    <row r="5662" spans="1:15" s="176" customFormat="1" ht="15" x14ac:dyDescent="0.15">
      <c r="A5662" s="183" t="s">
        <v>20</v>
      </c>
      <c r="B5662" s="183" t="s">
        <v>77</v>
      </c>
      <c r="C5662" s="184"/>
      <c r="D5662" s="183" t="s">
        <v>23</v>
      </c>
      <c r="E5662" s="184"/>
      <c r="F5662" s="185">
        <v>45126</v>
      </c>
      <c r="G5662" s="183" t="s">
        <v>79</v>
      </c>
      <c r="H5662" s="186">
        <v>1560000</v>
      </c>
      <c r="I5662" s="183" t="s">
        <v>19</v>
      </c>
      <c r="J5662" s="183">
        <v>2151</v>
      </c>
      <c r="K5662" s="184"/>
      <c r="L5662" s="183">
        <v>2023</v>
      </c>
      <c r="M5662" s="184"/>
      <c r="N5662" s="184"/>
      <c r="O5662" s="184"/>
    </row>
    <row r="5663" spans="1:15" s="176" customFormat="1" ht="15" x14ac:dyDescent="0.15">
      <c r="A5663" s="183" t="s">
        <v>20</v>
      </c>
      <c r="B5663" s="183" t="s">
        <v>77</v>
      </c>
      <c r="C5663" s="184"/>
      <c r="D5663" s="183" t="s">
        <v>23</v>
      </c>
      <c r="E5663" s="184"/>
      <c r="F5663" s="185">
        <v>45127</v>
      </c>
      <c r="G5663" s="183" t="s">
        <v>79</v>
      </c>
      <c r="H5663" s="186">
        <v>1360000</v>
      </c>
      <c r="I5663" s="183" t="s">
        <v>19</v>
      </c>
      <c r="J5663" s="183">
        <v>1876</v>
      </c>
      <c r="K5663" s="184"/>
      <c r="L5663" s="183">
        <v>2023</v>
      </c>
      <c r="M5663" s="184"/>
      <c r="N5663" s="184"/>
      <c r="O5663" s="184"/>
    </row>
    <row r="5664" spans="1:15" s="176" customFormat="1" ht="15" x14ac:dyDescent="0.15">
      <c r="A5664" s="183" t="s">
        <v>20</v>
      </c>
      <c r="B5664" s="183" t="s">
        <v>77</v>
      </c>
      <c r="C5664" s="184"/>
      <c r="D5664" s="183" t="s">
        <v>23</v>
      </c>
      <c r="E5664" s="184"/>
      <c r="F5664" s="185">
        <v>45128</v>
      </c>
      <c r="G5664" s="183" t="s">
        <v>79</v>
      </c>
      <c r="H5664" s="186">
        <v>750000</v>
      </c>
      <c r="I5664" s="183" t="s">
        <v>19</v>
      </c>
      <c r="J5664" s="183">
        <v>1034</v>
      </c>
      <c r="K5664" s="184"/>
      <c r="L5664" s="183">
        <v>2023</v>
      </c>
      <c r="M5664" s="184"/>
      <c r="N5664" s="184"/>
      <c r="O5664" s="184"/>
    </row>
    <row r="5665" spans="1:15" s="176" customFormat="1" ht="15" x14ac:dyDescent="0.15">
      <c r="A5665" s="183" t="s">
        <v>20</v>
      </c>
      <c r="B5665" s="183" t="s">
        <v>77</v>
      </c>
      <c r="C5665" s="184"/>
      <c r="D5665" s="183" t="s">
        <v>23</v>
      </c>
      <c r="E5665" s="184"/>
      <c r="F5665" s="185">
        <v>45129</v>
      </c>
      <c r="G5665" s="183" t="s">
        <v>79</v>
      </c>
      <c r="H5665" s="186">
        <v>720000</v>
      </c>
      <c r="I5665" s="183" t="s">
        <v>19</v>
      </c>
      <c r="J5665" s="183">
        <v>993</v>
      </c>
      <c r="K5665" s="184"/>
      <c r="L5665" s="183">
        <v>2023</v>
      </c>
      <c r="M5665" s="184"/>
      <c r="N5665" s="184"/>
      <c r="O5665" s="184"/>
    </row>
    <row r="5666" spans="1:15" s="176" customFormat="1" ht="15" x14ac:dyDescent="0.15">
      <c r="A5666" s="183" t="s">
        <v>20</v>
      </c>
      <c r="B5666" s="183" t="s">
        <v>77</v>
      </c>
      <c r="C5666" s="184"/>
      <c r="D5666" s="183" t="s">
        <v>23</v>
      </c>
      <c r="E5666" s="184"/>
      <c r="F5666" s="185">
        <v>45130</v>
      </c>
      <c r="G5666" s="183" t="s">
        <v>79</v>
      </c>
      <c r="H5666" s="186">
        <v>480000</v>
      </c>
      <c r="I5666" s="183" t="s">
        <v>19</v>
      </c>
      <c r="J5666" s="183">
        <v>662</v>
      </c>
      <c r="K5666" s="184"/>
      <c r="L5666" s="183">
        <v>2023</v>
      </c>
      <c r="M5666" s="184"/>
      <c r="N5666" s="184"/>
      <c r="O5666" s="184"/>
    </row>
    <row r="5667" spans="1:15" s="176" customFormat="1" ht="15" x14ac:dyDescent="0.15">
      <c r="A5667" s="183" t="s">
        <v>20</v>
      </c>
      <c r="B5667" s="183" t="s">
        <v>77</v>
      </c>
      <c r="C5667" s="184"/>
      <c r="D5667" s="183" t="s">
        <v>23</v>
      </c>
      <c r="E5667" s="184"/>
      <c r="F5667" s="185">
        <v>45131</v>
      </c>
      <c r="G5667" s="183" t="s">
        <v>79</v>
      </c>
      <c r="H5667" s="186">
        <v>40000</v>
      </c>
      <c r="I5667" s="183" t="s">
        <v>19</v>
      </c>
      <c r="J5667" s="183">
        <v>62</v>
      </c>
      <c r="K5667" s="184"/>
      <c r="L5667" s="183">
        <v>2023</v>
      </c>
      <c r="M5667" s="184"/>
      <c r="N5667" s="184"/>
      <c r="O5667" s="183" t="s">
        <v>686</v>
      </c>
    </row>
    <row r="5668" spans="1:15" s="176" customFormat="1" ht="15" x14ac:dyDescent="0.15">
      <c r="A5668" s="183" t="s">
        <v>20</v>
      </c>
      <c r="B5668" s="183" t="s">
        <v>77</v>
      </c>
      <c r="C5668" s="184"/>
      <c r="D5668" s="183" t="s">
        <v>23</v>
      </c>
      <c r="E5668" s="184"/>
      <c r="F5668" s="185">
        <v>45131</v>
      </c>
      <c r="G5668" s="183" t="s">
        <v>79</v>
      </c>
      <c r="H5668" s="186">
        <v>840000</v>
      </c>
      <c r="I5668" s="183" t="s">
        <v>19</v>
      </c>
      <c r="J5668" s="183">
        <v>1158</v>
      </c>
      <c r="K5668" s="184"/>
      <c r="L5668" s="183">
        <v>2023</v>
      </c>
      <c r="M5668" s="184"/>
      <c r="N5668" s="184"/>
      <c r="O5668" s="184"/>
    </row>
    <row r="5669" spans="1:15" s="176" customFormat="1" ht="15" x14ac:dyDescent="0.15">
      <c r="A5669" s="183" t="s">
        <v>20</v>
      </c>
      <c r="B5669" s="183" t="s">
        <v>77</v>
      </c>
      <c r="C5669" s="184"/>
      <c r="D5669" s="183" t="s">
        <v>23</v>
      </c>
      <c r="E5669" s="184"/>
      <c r="F5669" s="185">
        <v>45132</v>
      </c>
      <c r="G5669" s="183" t="s">
        <v>79</v>
      </c>
      <c r="H5669" s="186">
        <v>1160000</v>
      </c>
      <c r="I5669" s="183" t="s">
        <v>19</v>
      </c>
      <c r="J5669" s="183">
        <v>1600</v>
      </c>
      <c r="K5669" s="184"/>
      <c r="L5669" s="183">
        <v>2023</v>
      </c>
      <c r="M5669" s="184"/>
      <c r="N5669" s="184"/>
      <c r="O5669" s="184"/>
    </row>
    <row r="5670" spans="1:15" s="176" customFormat="1" ht="15" x14ac:dyDescent="0.15">
      <c r="A5670" s="183" t="s">
        <v>20</v>
      </c>
      <c r="B5670" s="183" t="s">
        <v>77</v>
      </c>
      <c r="C5670" s="184"/>
      <c r="D5670" s="183" t="s">
        <v>23</v>
      </c>
      <c r="E5670" s="184"/>
      <c r="F5670" s="185">
        <v>45133</v>
      </c>
      <c r="G5670" s="183" t="s">
        <v>79</v>
      </c>
      <c r="H5670" s="186">
        <v>800000</v>
      </c>
      <c r="I5670" s="183" t="s">
        <v>19</v>
      </c>
      <c r="J5670" s="183">
        <v>1104</v>
      </c>
      <c r="K5670" s="184"/>
      <c r="L5670" s="183">
        <v>2023</v>
      </c>
      <c r="M5670" s="184"/>
      <c r="N5670" s="184"/>
      <c r="O5670" s="184"/>
    </row>
    <row r="5671" spans="1:15" s="176" customFormat="1" ht="15" x14ac:dyDescent="0.15">
      <c r="A5671" s="183" t="s">
        <v>20</v>
      </c>
      <c r="B5671" s="183" t="s">
        <v>77</v>
      </c>
      <c r="C5671" s="184"/>
      <c r="D5671" s="183" t="s">
        <v>23</v>
      </c>
      <c r="E5671" s="184"/>
      <c r="F5671" s="185">
        <v>45134</v>
      </c>
      <c r="G5671" s="183" t="s">
        <v>79</v>
      </c>
      <c r="H5671" s="186">
        <v>800000</v>
      </c>
      <c r="I5671" s="183" t="s">
        <v>19</v>
      </c>
      <c r="J5671" s="183">
        <v>1103</v>
      </c>
      <c r="K5671" s="184"/>
      <c r="L5671" s="183">
        <v>2023</v>
      </c>
      <c r="M5671" s="184"/>
      <c r="N5671" s="184"/>
      <c r="O5671" s="184"/>
    </row>
    <row r="5672" spans="1:15" s="176" customFormat="1" ht="15" x14ac:dyDescent="0.15">
      <c r="A5672" s="183" t="s">
        <v>20</v>
      </c>
      <c r="B5672" s="183" t="s">
        <v>77</v>
      </c>
      <c r="C5672" s="184"/>
      <c r="D5672" s="183" t="s">
        <v>23</v>
      </c>
      <c r="E5672" s="184"/>
      <c r="F5672" s="185">
        <v>45135</v>
      </c>
      <c r="G5672" s="183" t="s">
        <v>79</v>
      </c>
      <c r="H5672" s="186">
        <v>1760000</v>
      </c>
      <c r="I5672" s="183" t="s">
        <v>19</v>
      </c>
      <c r="J5672" s="183">
        <v>2428</v>
      </c>
      <c r="K5672" s="184"/>
      <c r="L5672" s="183">
        <v>2023</v>
      </c>
      <c r="M5672" s="184"/>
      <c r="N5672" s="184"/>
      <c r="O5672" s="184"/>
    </row>
    <row r="5673" spans="1:15" s="176" customFormat="1" ht="15" x14ac:dyDescent="0.15">
      <c r="A5673" s="183" t="s">
        <v>20</v>
      </c>
      <c r="B5673" s="183" t="s">
        <v>77</v>
      </c>
      <c r="C5673" s="184"/>
      <c r="D5673" s="183" t="s">
        <v>23</v>
      </c>
      <c r="E5673" s="184"/>
      <c r="F5673" s="185">
        <v>45136</v>
      </c>
      <c r="G5673" s="183" t="s">
        <v>79</v>
      </c>
      <c r="H5673" s="186">
        <v>30000</v>
      </c>
      <c r="I5673" s="183" t="s">
        <v>19</v>
      </c>
      <c r="J5673" s="183">
        <v>40</v>
      </c>
      <c r="K5673" s="184"/>
      <c r="L5673" s="183">
        <v>2023</v>
      </c>
      <c r="M5673" s="184"/>
      <c r="N5673" s="184"/>
      <c r="O5673" s="183" t="s">
        <v>688</v>
      </c>
    </row>
    <row r="5674" spans="1:15" s="176" customFormat="1" ht="15" x14ac:dyDescent="0.15">
      <c r="A5674" s="183" t="s">
        <v>20</v>
      </c>
      <c r="B5674" s="183" t="s">
        <v>77</v>
      </c>
      <c r="C5674" s="184"/>
      <c r="D5674" s="183" t="s">
        <v>23</v>
      </c>
      <c r="E5674" s="184"/>
      <c r="F5674" s="185">
        <v>45136</v>
      </c>
      <c r="G5674" s="183" t="s">
        <v>79</v>
      </c>
      <c r="H5674" s="186">
        <v>1440000</v>
      </c>
      <c r="I5674" s="183" t="s">
        <v>19</v>
      </c>
      <c r="J5674" s="183">
        <v>1986</v>
      </c>
      <c r="K5674" s="184"/>
      <c r="L5674" s="183">
        <v>2023</v>
      </c>
      <c r="M5674" s="184"/>
      <c r="N5674" s="184"/>
      <c r="O5674" s="184"/>
    </row>
    <row r="5675" spans="1:15" s="176" customFormat="1" ht="15" x14ac:dyDescent="0.15">
      <c r="A5675" s="183" t="s">
        <v>20</v>
      </c>
      <c r="B5675" s="183" t="s">
        <v>77</v>
      </c>
      <c r="C5675" s="184"/>
      <c r="D5675" s="183" t="s">
        <v>23</v>
      </c>
      <c r="E5675" s="184"/>
      <c r="F5675" s="185">
        <v>45137</v>
      </c>
      <c r="G5675" s="183" t="s">
        <v>79</v>
      </c>
      <c r="H5675" s="186">
        <v>480000</v>
      </c>
      <c r="I5675" s="183" t="s">
        <v>19</v>
      </c>
      <c r="J5675" s="183">
        <v>662</v>
      </c>
      <c r="K5675" s="184"/>
      <c r="L5675" s="183">
        <v>2023</v>
      </c>
      <c r="M5675" s="184"/>
      <c r="N5675" s="184"/>
      <c r="O5675" s="184"/>
    </row>
    <row r="5676" spans="1:15" s="176" customFormat="1" ht="15" x14ac:dyDescent="0.15">
      <c r="A5676" s="183" t="s">
        <v>20</v>
      </c>
      <c r="B5676" s="183" t="s">
        <v>77</v>
      </c>
      <c r="C5676" s="184"/>
      <c r="D5676" s="183" t="s">
        <v>23</v>
      </c>
      <c r="E5676" s="184"/>
      <c r="F5676" s="185">
        <v>45138</v>
      </c>
      <c r="G5676" s="183" t="s">
        <v>79</v>
      </c>
      <c r="H5676" s="186">
        <v>1840000</v>
      </c>
      <c r="I5676" s="183" t="s">
        <v>19</v>
      </c>
      <c r="J5676" s="183">
        <v>2537</v>
      </c>
      <c r="K5676" s="184"/>
      <c r="L5676" s="183">
        <v>2023</v>
      </c>
      <c r="M5676" s="184"/>
      <c r="N5676" s="184"/>
      <c r="O5676" s="184"/>
    </row>
    <row r="5677" spans="1:15" s="176" customFormat="1" ht="15" x14ac:dyDescent="0.15">
      <c r="A5677" s="183" t="s">
        <v>20</v>
      </c>
      <c r="B5677" s="183" t="s">
        <v>77</v>
      </c>
      <c r="C5677" s="184"/>
      <c r="D5677" s="183" t="s">
        <v>23</v>
      </c>
      <c r="E5677" s="184"/>
      <c r="F5677" s="185">
        <v>45139</v>
      </c>
      <c r="G5677" s="183" t="s">
        <v>79</v>
      </c>
      <c r="H5677" s="186">
        <v>1760000</v>
      </c>
      <c r="I5677" s="183" t="s">
        <v>19</v>
      </c>
      <c r="J5677" s="183">
        <v>2428</v>
      </c>
      <c r="K5677" s="184"/>
      <c r="L5677" s="183">
        <v>2023</v>
      </c>
      <c r="M5677" s="184"/>
      <c r="N5677" s="184"/>
      <c r="O5677" s="184"/>
    </row>
    <row r="5678" spans="1:15" s="176" customFormat="1" ht="15" x14ac:dyDescent="0.15">
      <c r="A5678" s="183" t="s">
        <v>20</v>
      </c>
      <c r="B5678" s="183" t="s">
        <v>77</v>
      </c>
      <c r="C5678" s="184"/>
      <c r="D5678" s="183" t="s">
        <v>23</v>
      </c>
      <c r="E5678" s="184"/>
      <c r="F5678" s="185">
        <v>45140</v>
      </c>
      <c r="G5678" s="183" t="s">
        <v>79</v>
      </c>
      <c r="H5678" s="186">
        <v>1600000</v>
      </c>
      <c r="I5678" s="183" t="s">
        <v>19</v>
      </c>
      <c r="J5678" s="183">
        <v>2207</v>
      </c>
      <c r="K5678" s="184"/>
      <c r="L5678" s="183">
        <v>2023</v>
      </c>
      <c r="M5678" s="184"/>
      <c r="N5678" s="184"/>
      <c r="O5678" s="184"/>
    </row>
    <row r="5679" spans="1:15" s="176" customFormat="1" ht="15" x14ac:dyDescent="0.15">
      <c r="A5679" s="183" t="s">
        <v>20</v>
      </c>
      <c r="B5679" s="183" t="s">
        <v>77</v>
      </c>
      <c r="C5679" s="184"/>
      <c r="D5679" s="183" t="s">
        <v>23</v>
      </c>
      <c r="E5679" s="184"/>
      <c r="F5679" s="185">
        <v>45141</v>
      </c>
      <c r="G5679" s="183" t="s">
        <v>79</v>
      </c>
      <c r="H5679" s="186">
        <v>1040000</v>
      </c>
      <c r="I5679" s="183" t="s">
        <v>19</v>
      </c>
      <c r="J5679" s="183">
        <v>1434</v>
      </c>
      <c r="K5679" s="184"/>
      <c r="L5679" s="183">
        <v>2023</v>
      </c>
      <c r="M5679" s="184"/>
      <c r="N5679" s="184"/>
      <c r="O5679" s="184"/>
    </row>
    <row r="5680" spans="1:15" s="176" customFormat="1" ht="15" x14ac:dyDescent="0.15">
      <c r="A5680" s="183" t="s">
        <v>20</v>
      </c>
      <c r="B5680" s="183" t="s">
        <v>77</v>
      </c>
      <c r="C5680" s="184"/>
      <c r="D5680" s="183" t="s">
        <v>23</v>
      </c>
      <c r="E5680" s="184"/>
      <c r="F5680" s="185">
        <v>45142</v>
      </c>
      <c r="G5680" s="183" t="s">
        <v>79</v>
      </c>
      <c r="H5680" s="186">
        <v>1360000</v>
      </c>
      <c r="I5680" s="183" t="s">
        <v>19</v>
      </c>
      <c r="J5680" s="183">
        <v>1875</v>
      </c>
      <c r="K5680" s="184"/>
      <c r="L5680" s="183">
        <v>2023</v>
      </c>
      <c r="M5680" s="184"/>
      <c r="N5680" s="184"/>
      <c r="O5680" s="184"/>
    </row>
    <row r="5681" spans="1:15" s="176" customFormat="1" ht="15" x14ac:dyDescent="0.15">
      <c r="A5681" s="183" t="s">
        <v>20</v>
      </c>
      <c r="B5681" s="183" t="s">
        <v>77</v>
      </c>
      <c r="C5681" s="184"/>
      <c r="D5681" s="183" t="s">
        <v>23</v>
      </c>
      <c r="E5681" s="184"/>
      <c r="F5681" s="185">
        <v>45143</v>
      </c>
      <c r="G5681" s="183" t="s">
        <v>79</v>
      </c>
      <c r="H5681" s="186">
        <v>1400000</v>
      </c>
      <c r="I5681" s="183" t="s">
        <v>19</v>
      </c>
      <c r="J5681" s="183">
        <v>1932</v>
      </c>
      <c r="K5681" s="184"/>
      <c r="L5681" s="183">
        <v>2023</v>
      </c>
      <c r="M5681" s="184"/>
      <c r="N5681" s="184"/>
      <c r="O5681" s="184"/>
    </row>
    <row r="5682" spans="1:15" s="176" customFormat="1" ht="15" x14ac:dyDescent="0.15">
      <c r="A5682" s="183" t="s">
        <v>20</v>
      </c>
      <c r="B5682" s="183" t="s">
        <v>77</v>
      </c>
      <c r="C5682" s="184"/>
      <c r="D5682" s="183" t="s">
        <v>23</v>
      </c>
      <c r="E5682" s="184"/>
      <c r="F5682" s="185">
        <v>45144</v>
      </c>
      <c r="G5682" s="183" t="s">
        <v>79</v>
      </c>
      <c r="H5682" s="186">
        <v>360000</v>
      </c>
      <c r="I5682" s="183" t="s">
        <v>19</v>
      </c>
      <c r="J5682" s="183">
        <v>497</v>
      </c>
      <c r="K5682" s="184"/>
      <c r="L5682" s="183">
        <v>2023</v>
      </c>
      <c r="M5682" s="184"/>
      <c r="N5682" s="184"/>
      <c r="O5682" s="184"/>
    </row>
    <row r="5683" spans="1:15" s="176" customFormat="1" ht="15" x14ac:dyDescent="0.15">
      <c r="A5683" s="183" t="s">
        <v>20</v>
      </c>
      <c r="B5683" s="183" t="s">
        <v>77</v>
      </c>
      <c r="C5683" s="184"/>
      <c r="D5683" s="183" t="s">
        <v>23</v>
      </c>
      <c r="E5683" s="184"/>
      <c r="F5683" s="185">
        <v>45145</v>
      </c>
      <c r="G5683" s="183" t="s">
        <v>79</v>
      </c>
      <c r="H5683" s="186">
        <v>680000</v>
      </c>
      <c r="I5683" s="183" t="s">
        <v>19</v>
      </c>
      <c r="J5683" s="183">
        <v>938</v>
      </c>
      <c r="K5683" s="184"/>
      <c r="L5683" s="183">
        <v>2023</v>
      </c>
      <c r="M5683" s="184"/>
      <c r="N5683" s="184"/>
      <c r="O5683" s="184"/>
    </row>
    <row r="5684" spans="1:15" s="176" customFormat="1" ht="15" x14ac:dyDescent="0.15">
      <c r="A5684" s="183" t="s">
        <v>20</v>
      </c>
      <c r="B5684" s="183" t="s">
        <v>77</v>
      </c>
      <c r="C5684" s="184"/>
      <c r="D5684" s="183" t="s">
        <v>23</v>
      </c>
      <c r="E5684" s="184"/>
      <c r="F5684" s="185">
        <v>45146</v>
      </c>
      <c r="G5684" s="183" t="s">
        <v>79</v>
      </c>
      <c r="H5684" s="186">
        <v>960000</v>
      </c>
      <c r="I5684" s="183" t="s">
        <v>19</v>
      </c>
      <c r="J5684" s="183">
        <v>1324</v>
      </c>
      <c r="K5684" s="184"/>
      <c r="L5684" s="183">
        <v>2023</v>
      </c>
      <c r="M5684" s="184"/>
      <c r="N5684" s="184"/>
      <c r="O5684" s="184"/>
    </row>
    <row r="5685" spans="1:15" s="176" customFormat="1" ht="15" x14ac:dyDescent="0.15">
      <c r="A5685" s="183" t="s">
        <v>20</v>
      </c>
      <c r="B5685" s="183" t="s">
        <v>77</v>
      </c>
      <c r="C5685" s="184"/>
      <c r="D5685" s="183" t="s">
        <v>23</v>
      </c>
      <c r="E5685" s="184"/>
      <c r="F5685" s="185">
        <v>45147</v>
      </c>
      <c r="G5685" s="183" t="s">
        <v>79</v>
      </c>
      <c r="H5685" s="186">
        <v>520000</v>
      </c>
      <c r="I5685" s="183" t="s">
        <v>19</v>
      </c>
      <c r="J5685" s="183">
        <v>717</v>
      </c>
      <c r="K5685" s="184"/>
      <c r="L5685" s="183">
        <v>2023</v>
      </c>
      <c r="M5685" s="184"/>
      <c r="N5685" s="184"/>
      <c r="O5685" s="184"/>
    </row>
    <row r="5686" spans="1:15" s="176" customFormat="1" ht="15" x14ac:dyDescent="0.15">
      <c r="A5686" s="183" t="s">
        <v>20</v>
      </c>
      <c r="B5686" s="183" t="s">
        <v>77</v>
      </c>
      <c r="C5686" s="184"/>
      <c r="D5686" s="183" t="s">
        <v>23</v>
      </c>
      <c r="E5686" s="184"/>
      <c r="F5686" s="185">
        <v>45148</v>
      </c>
      <c r="G5686" s="183" t="s">
        <v>79</v>
      </c>
      <c r="H5686" s="186">
        <v>680000</v>
      </c>
      <c r="I5686" s="183" t="s">
        <v>19</v>
      </c>
      <c r="J5686" s="183">
        <v>939</v>
      </c>
      <c r="K5686" s="184"/>
      <c r="L5686" s="183">
        <v>2023</v>
      </c>
      <c r="M5686" s="184"/>
      <c r="N5686" s="184"/>
      <c r="O5686" s="184"/>
    </row>
    <row r="5687" spans="1:15" s="176" customFormat="1" ht="15" x14ac:dyDescent="0.15">
      <c r="A5687" s="183" t="s">
        <v>20</v>
      </c>
      <c r="B5687" s="183" t="s">
        <v>77</v>
      </c>
      <c r="C5687" s="184"/>
      <c r="D5687" s="183" t="s">
        <v>23</v>
      </c>
      <c r="E5687" s="184"/>
      <c r="F5687" s="185">
        <v>45149</v>
      </c>
      <c r="G5687" s="183" t="s">
        <v>79</v>
      </c>
      <c r="H5687" s="186">
        <v>1360000</v>
      </c>
      <c r="I5687" s="183" t="s">
        <v>19</v>
      </c>
      <c r="J5687" s="183">
        <v>1876</v>
      </c>
      <c r="K5687" s="184"/>
      <c r="L5687" s="183">
        <v>2023</v>
      </c>
      <c r="M5687" s="184"/>
      <c r="N5687" s="184"/>
      <c r="O5687" s="184"/>
    </row>
    <row r="5688" spans="1:15" s="176" customFormat="1" ht="15" x14ac:dyDescent="0.15">
      <c r="A5688" s="183" t="s">
        <v>20</v>
      </c>
      <c r="B5688" s="183" t="s">
        <v>77</v>
      </c>
      <c r="C5688" s="184"/>
      <c r="D5688" s="183" t="s">
        <v>23</v>
      </c>
      <c r="E5688" s="184"/>
      <c r="F5688" s="185">
        <v>45150</v>
      </c>
      <c r="G5688" s="183" t="s">
        <v>79</v>
      </c>
      <c r="H5688" s="186">
        <v>840000</v>
      </c>
      <c r="I5688" s="183" t="s">
        <v>19</v>
      </c>
      <c r="J5688" s="183">
        <v>1159</v>
      </c>
      <c r="K5688" s="184"/>
      <c r="L5688" s="183">
        <v>2023</v>
      </c>
      <c r="M5688" s="184"/>
      <c r="N5688" s="184"/>
      <c r="O5688" s="184"/>
    </row>
    <row r="5689" spans="1:15" s="176" customFormat="1" ht="15" x14ac:dyDescent="0.15">
      <c r="A5689" s="183" t="s">
        <v>20</v>
      </c>
      <c r="B5689" s="183" t="s">
        <v>77</v>
      </c>
      <c r="C5689" s="184"/>
      <c r="D5689" s="183" t="s">
        <v>23</v>
      </c>
      <c r="E5689" s="184"/>
      <c r="F5689" s="185">
        <v>45151</v>
      </c>
      <c r="G5689" s="183" t="s">
        <v>79</v>
      </c>
      <c r="H5689" s="186">
        <v>280000</v>
      </c>
      <c r="I5689" s="183" t="s">
        <v>19</v>
      </c>
      <c r="J5689" s="183">
        <v>386</v>
      </c>
      <c r="K5689" s="184"/>
      <c r="L5689" s="183">
        <v>2023</v>
      </c>
      <c r="M5689" s="184"/>
      <c r="N5689" s="184"/>
      <c r="O5689" s="183" t="s">
        <v>706</v>
      </c>
    </row>
    <row r="5690" spans="1:15" s="176" customFormat="1" ht="15" x14ac:dyDescent="0.15">
      <c r="A5690" s="183" t="s">
        <v>20</v>
      </c>
      <c r="B5690" s="183" t="s">
        <v>77</v>
      </c>
      <c r="C5690" s="184"/>
      <c r="D5690" s="183" t="s">
        <v>23</v>
      </c>
      <c r="E5690" s="184"/>
      <c r="F5690" s="185">
        <v>45152</v>
      </c>
      <c r="G5690" s="183" t="s">
        <v>79</v>
      </c>
      <c r="H5690" s="186">
        <v>1400000</v>
      </c>
      <c r="I5690" s="183" t="s">
        <v>19</v>
      </c>
      <c r="J5690" s="183">
        <v>1931</v>
      </c>
      <c r="K5690" s="184"/>
      <c r="L5690" s="183">
        <v>2023</v>
      </c>
      <c r="M5690" s="184"/>
      <c r="N5690" s="184"/>
      <c r="O5690" s="184"/>
    </row>
    <row r="5691" spans="1:15" s="176" customFormat="1" ht="15" x14ac:dyDescent="0.15">
      <c r="A5691" s="183" t="s">
        <v>20</v>
      </c>
      <c r="B5691" s="183" t="s">
        <v>77</v>
      </c>
      <c r="C5691" s="184"/>
      <c r="D5691" s="183" t="s">
        <v>23</v>
      </c>
      <c r="E5691" s="184"/>
      <c r="F5691" s="185">
        <v>45153</v>
      </c>
      <c r="G5691" s="183" t="s">
        <v>79</v>
      </c>
      <c r="H5691" s="186">
        <v>1240000</v>
      </c>
      <c r="I5691" s="183" t="s">
        <v>19</v>
      </c>
      <c r="J5691" s="183">
        <v>1710</v>
      </c>
      <c r="K5691" s="184"/>
      <c r="L5691" s="183">
        <v>2023</v>
      </c>
      <c r="M5691" s="184"/>
      <c r="N5691" s="184"/>
      <c r="O5691" s="184"/>
    </row>
    <row r="5692" spans="1:15" s="176" customFormat="1" ht="15" x14ac:dyDescent="0.15">
      <c r="A5692" s="183" t="s">
        <v>20</v>
      </c>
      <c r="B5692" s="183" t="s">
        <v>77</v>
      </c>
      <c r="C5692" s="184"/>
      <c r="D5692" s="183" t="s">
        <v>23</v>
      </c>
      <c r="E5692" s="184"/>
      <c r="F5692" s="185">
        <v>45154</v>
      </c>
      <c r="G5692" s="183" t="s">
        <v>79</v>
      </c>
      <c r="H5692" s="186">
        <v>1400000</v>
      </c>
      <c r="I5692" s="183" t="s">
        <v>19</v>
      </c>
      <c r="J5692" s="183">
        <v>1931</v>
      </c>
      <c r="K5692" s="184"/>
      <c r="L5692" s="183">
        <v>2023</v>
      </c>
      <c r="M5692" s="184"/>
      <c r="N5692" s="184"/>
      <c r="O5692" s="184"/>
    </row>
    <row r="5693" spans="1:15" s="176" customFormat="1" ht="15" x14ac:dyDescent="0.15">
      <c r="A5693" s="183" t="s">
        <v>20</v>
      </c>
      <c r="B5693" s="183" t="s">
        <v>77</v>
      </c>
      <c r="C5693" s="184"/>
      <c r="D5693" s="183" t="s">
        <v>23</v>
      </c>
      <c r="E5693" s="184"/>
      <c r="F5693" s="185">
        <v>45155</v>
      </c>
      <c r="G5693" s="183" t="s">
        <v>79</v>
      </c>
      <c r="H5693" s="186">
        <v>1000000</v>
      </c>
      <c r="I5693" s="183" t="s">
        <v>19</v>
      </c>
      <c r="J5693" s="183">
        <v>1379</v>
      </c>
      <c r="K5693" s="184"/>
      <c r="L5693" s="183">
        <v>2023</v>
      </c>
      <c r="M5693" s="184"/>
      <c r="N5693" s="184"/>
      <c r="O5693" s="184"/>
    </row>
    <row r="5694" spans="1:15" s="176" customFormat="1" ht="15" x14ac:dyDescent="0.15">
      <c r="A5694" s="183" t="s">
        <v>20</v>
      </c>
      <c r="B5694" s="183" t="s">
        <v>77</v>
      </c>
      <c r="C5694" s="184"/>
      <c r="D5694" s="183" t="s">
        <v>23</v>
      </c>
      <c r="E5694" s="184"/>
      <c r="F5694" s="185">
        <v>45156</v>
      </c>
      <c r="G5694" s="183" t="s">
        <v>79</v>
      </c>
      <c r="H5694" s="186">
        <v>1000000</v>
      </c>
      <c r="I5694" s="183" t="s">
        <v>19</v>
      </c>
      <c r="J5694" s="183">
        <v>1380</v>
      </c>
      <c r="K5694" s="184"/>
      <c r="L5694" s="183">
        <v>2023</v>
      </c>
      <c r="M5694" s="184"/>
      <c r="N5694" s="184"/>
      <c r="O5694" s="184"/>
    </row>
    <row r="5695" spans="1:15" s="176" customFormat="1" ht="15" x14ac:dyDescent="0.15">
      <c r="A5695" s="183" t="s">
        <v>20</v>
      </c>
      <c r="B5695" s="183" t="s">
        <v>77</v>
      </c>
      <c r="C5695" s="184"/>
      <c r="D5695" s="183" t="s">
        <v>23</v>
      </c>
      <c r="E5695" s="184"/>
      <c r="F5695" s="185">
        <v>45157</v>
      </c>
      <c r="G5695" s="183" t="s">
        <v>79</v>
      </c>
      <c r="H5695" s="186">
        <v>1440000</v>
      </c>
      <c r="I5695" s="183" t="s">
        <v>19</v>
      </c>
      <c r="J5695" s="183">
        <v>1986</v>
      </c>
      <c r="K5695" s="184"/>
      <c r="L5695" s="183">
        <v>2023</v>
      </c>
      <c r="M5695" s="184"/>
      <c r="N5695" s="184"/>
      <c r="O5695" s="184"/>
    </row>
    <row r="5696" spans="1:15" s="176" customFormat="1" ht="15" x14ac:dyDescent="0.15">
      <c r="A5696" s="183" t="s">
        <v>20</v>
      </c>
      <c r="B5696" s="183" t="s">
        <v>77</v>
      </c>
      <c r="C5696" s="184"/>
      <c r="D5696" s="183" t="s">
        <v>23</v>
      </c>
      <c r="E5696" s="184"/>
      <c r="F5696" s="185">
        <v>45158</v>
      </c>
      <c r="G5696" s="183" t="s">
        <v>79</v>
      </c>
      <c r="H5696" s="186">
        <v>800000</v>
      </c>
      <c r="I5696" s="183" t="s">
        <v>19</v>
      </c>
      <c r="J5696" s="183">
        <v>1103</v>
      </c>
      <c r="K5696" s="184"/>
      <c r="L5696" s="183">
        <v>2023</v>
      </c>
      <c r="M5696" s="184"/>
      <c r="N5696" s="184"/>
      <c r="O5696" s="184"/>
    </row>
    <row r="5697" spans="1:15" s="176" customFormat="1" ht="15" x14ac:dyDescent="0.15">
      <c r="A5697" s="183" t="s">
        <v>20</v>
      </c>
      <c r="B5697" s="183" t="s">
        <v>77</v>
      </c>
      <c r="C5697" s="184"/>
      <c r="D5697" s="183" t="s">
        <v>23</v>
      </c>
      <c r="E5697" s="184"/>
      <c r="F5697" s="185">
        <v>45159</v>
      </c>
      <c r="G5697" s="183" t="s">
        <v>79</v>
      </c>
      <c r="H5697" s="186">
        <v>1720000</v>
      </c>
      <c r="I5697" s="183" t="s">
        <v>19</v>
      </c>
      <c r="J5697" s="183">
        <v>2372</v>
      </c>
      <c r="K5697" s="184"/>
      <c r="L5697" s="183">
        <v>2023</v>
      </c>
      <c r="M5697" s="184"/>
      <c r="N5697" s="184"/>
      <c r="O5697" s="184"/>
    </row>
    <row r="5698" spans="1:15" s="176" customFormat="1" ht="15" x14ac:dyDescent="0.15">
      <c r="A5698" s="183" t="s">
        <v>20</v>
      </c>
      <c r="B5698" s="183" t="s">
        <v>77</v>
      </c>
      <c r="C5698" s="184"/>
      <c r="D5698" s="183" t="s">
        <v>23</v>
      </c>
      <c r="E5698" s="184"/>
      <c r="F5698" s="185">
        <v>45160</v>
      </c>
      <c r="G5698" s="183" t="s">
        <v>79</v>
      </c>
      <c r="H5698" s="186">
        <v>1720000</v>
      </c>
      <c r="I5698" s="183" t="s">
        <v>19</v>
      </c>
      <c r="J5698" s="183">
        <v>2373</v>
      </c>
      <c r="K5698" s="184"/>
      <c r="L5698" s="183">
        <v>2023</v>
      </c>
      <c r="M5698" s="184"/>
      <c r="N5698" s="184"/>
      <c r="O5698" s="184"/>
    </row>
    <row r="5699" spans="1:15" s="176" customFormat="1" ht="15" x14ac:dyDescent="0.15">
      <c r="A5699" s="183" t="s">
        <v>20</v>
      </c>
      <c r="B5699" s="183" t="s">
        <v>77</v>
      </c>
      <c r="C5699" s="184"/>
      <c r="D5699" s="183" t="s">
        <v>23</v>
      </c>
      <c r="E5699" s="184"/>
      <c r="F5699" s="185">
        <v>45161</v>
      </c>
      <c r="G5699" s="183" t="s">
        <v>79</v>
      </c>
      <c r="H5699" s="186">
        <v>1160000</v>
      </c>
      <c r="I5699" s="183" t="s">
        <v>19</v>
      </c>
      <c r="J5699" s="183">
        <v>1600</v>
      </c>
      <c r="K5699" s="184"/>
      <c r="L5699" s="183">
        <v>2023</v>
      </c>
      <c r="M5699" s="184"/>
      <c r="N5699" s="184"/>
      <c r="O5699" s="184"/>
    </row>
    <row r="5700" spans="1:15" s="176" customFormat="1" ht="15" x14ac:dyDescent="0.15">
      <c r="A5700" s="183" t="s">
        <v>20</v>
      </c>
      <c r="B5700" s="183" t="s">
        <v>77</v>
      </c>
      <c r="C5700" s="184"/>
      <c r="D5700" s="183" t="s">
        <v>23</v>
      </c>
      <c r="E5700" s="184"/>
      <c r="F5700" s="185">
        <v>45162</v>
      </c>
      <c r="G5700" s="183" t="s">
        <v>79</v>
      </c>
      <c r="H5700" s="186">
        <v>1120000</v>
      </c>
      <c r="I5700" s="183" t="s">
        <v>19</v>
      </c>
      <c r="J5700" s="183">
        <v>1545</v>
      </c>
      <c r="K5700" s="184"/>
      <c r="L5700" s="183">
        <v>2023</v>
      </c>
      <c r="M5700" s="184"/>
      <c r="N5700" s="184"/>
      <c r="O5700" s="184"/>
    </row>
    <row r="5701" spans="1:15" s="176" customFormat="1" ht="15" x14ac:dyDescent="0.15">
      <c r="A5701" s="183" t="s">
        <v>20</v>
      </c>
      <c r="B5701" s="183" t="s">
        <v>77</v>
      </c>
      <c r="C5701" s="184"/>
      <c r="D5701" s="183" t="s">
        <v>23</v>
      </c>
      <c r="E5701" s="184"/>
      <c r="F5701" s="185">
        <v>45163</v>
      </c>
      <c r="G5701" s="183" t="s">
        <v>79</v>
      </c>
      <c r="H5701" s="186">
        <v>1040000</v>
      </c>
      <c r="I5701" s="183" t="s">
        <v>19</v>
      </c>
      <c r="J5701" s="183">
        <v>1435</v>
      </c>
      <c r="K5701" s="184"/>
      <c r="L5701" s="183">
        <v>2023</v>
      </c>
      <c r="M5701" s="184"/>
      <c r="N5701" s="184"/>
      <c r="O5701" s="184"/>
    </row>
    <row r="5702" spans="1:15" s="176" customFormat="1" ht="15" x14ac:dyDescent="0.15">
      <c r="A5702" s="183" t="s">
        <v>20</v>
      </c>
      <c r="B5702" s="183" t="s">
        <v>77</v>
      </c>
      <c r="C5702" s="184"/>
      <c r="D5702" s="183" t="s">
        <v>23</v>
      </c>
      <c r="E5702" s="184"/>
      <c r="F5702" s="185">
        <v>45164</v>
      </c>
      <c r="G5702" s="183" t="s">
        <v>79</v>
      </c>
      <c r="H5702" s="186">
        <v>920000</v>
      </c>
      <c r="I5702" s="183" t="s">
        <v>19</v>
      </c>
      <c r="J5702" s="183">
        <v>1269</v>
      </c>
      <c r="K5702" s="184"/>
      <c r="L5702" s="183">
        <v>2023</v>
      </c>
      <c r="M5702" s="184"/>
      <c r="N5702" s="184"/>
      <c r="O5702" s="184"/>
    </row>
    <row r="5703" spans="1:15" s="176" customFormat="1" ht="15" x14ac:dyDescent="0.15">
      <c r="A5703" s="183" t="s">
        <v>20</v>
      </c>
      <c r="B5703" s="183" t="s">
        <v>77</v>
      </c>
      <c r="C5703" s="184"/>
      <c r="D5703" s="183" t="s">
        <v>23</v>
      </c>
      <c r="E5703" s="184"/>
      <c r="F5703" s="185">
        <v>45165</v>
      </c>
      <c r="G5703" s="183" t="s">
        <v>79</v>
      </c>
      <c r="H5703" s="186">
        <v>640000</v>
      </c>
      <c r="I5703" s="183" t="s">
        <v>19</v>
      </c>
      <c r="J5703" s="183">
        <v>884</v>
      </c>
      <c r="K5703" s="184"/>
      <c r="L5703" s="183">
        <v>2023</v>
      </c>
      <c r="M5703" s="184"/>
      <c r="N5703" s="184"/>
      <c r="O5703" s="184"/>
    </row>
    <row r="5704" spans="1:15" s="176" customFormat="1" ht="15" x14ac:dyDescent="0.15">
      <c r="A5704" s="183" t="s">
        <v>20</v>
      </c>
      <c r="B5704" s="183" t="s">
        <v>77</v>
      </c>
      <c r="C5704" s="184"/>
      <c r="D5704" s="183" t="s">
        <v>23</v>
      </c>
      <c r="E5704" s="184"/>
      <c r="F5704" s="185">
        <v>45166</v>
      </c>
      <c r="G5704" s="183" t="s">
        <v>79</v>
      </c>
      <c r="H5704" s="186">
        <v>1360000</v>
      </c>
      <c r="I5704" s="183" t="s">
        <v>19</v>
      </c>
      <c r="J5704" s="183">
        <v>1876</v>
      </c>
      <c r="K5704" s="184"/>
      <c r="L5704" s="183">
        <v>2023</v>
      </c>
      <c r="M5704" s="184"/>
      <c r="N5704" s="184"/>
      <c r="O5704" s="184"/>
    </row>
    <row r="5705" spans="1:15" s="176" customFormat="1" ht="15" x14ac:dyDescent="0.15">
      <c r="A5705" s="183" t="s">
        <v>20</v>
      </c>
      <c r="B5705" s="183" t="s">
        <v>77</v>
      </c>
      <c r="C5705" s="184"/>
      <c r="D5705" s="183" t="s">
        <v>23</v>
      </c>
      <c r="E5705" s="184"/>
      <c r="F5705" s="185">
        <v>45167</v>
      </c>
      <c r="G5705" s="183" t="s">
        <v>79</v>
      </c>
      <c r="H5705" s="186">
        <v>1000000</v>
      </c>
      <c r="I5705" s="183" t="s">
        <v>19</v>
      </c>
      <c r="J5705" s="183">
        <v>1379</v>
      </c>
      <c r="K5705" s="184"/>
      <c r="L5705" s="183">
        <v>2023</v>
      </c>
      <c r="M5705" s="184"/>
      <c r="N5705" s="184"/>
      <c r="O5705" s="184"/>
    </row>
    <row r="5706" spans="1:15" s="176" customFormat="1" ht="15" x14ac:dyDescent="0.15">
      <c r="A5706" s="183" t="s">
        <v>20</v>
      </c>
      <c r="B5706" s="183" t="s">
        <v>77</v>
      </c>
      <c r="C5706" s="184"/>
      <c r="D5706" s="183" t="s">
        <v>23</v>
      </c>
      <c r="E5706" s="184"/>
      <c r="F5706" s="185">
        <v>45168</v>
      </c>
      <c r="G5706" s="183" t="s">
        <v>79</v>
      </c>
      <c r="H5706" s="186">
        <v>1040000</v>
      </c>
      <c r="I5706" s="183" t="s">
        <v>19</v>
      </c>
      <c r="J5706" s="183">
        <v>1434</v>
      </c>
      <c r="K5706" s="184"/>
      <c r="L5706" s="183">
        <v>2023</v>
      </c>
      <c r="M5706" s="184"/>
      <c r="N5706" s="184"/>
      <c r="O5706" s="184"/>
    </row>
    <row r="5707" spans="1:15" s="176" customFormat="1" ht="15" x14ac:dyDescent="0.15">
      <c r="A5707" s="183" t="s">
        <v>20</v>
      </c>
      <c r="B5707" s="183" t="s">
        <v>77</v>
      </c>
      <c r="C5707" s="184"/>
      <c r="D5707" s="183" t="s">
        <v>23</v>
      </c>
      <c r="E5707" s="184"/>
      <c r="F5707" s="185">
        <v>45169</v>
      </c>
      <c r="G5707" s="183" t="s">
        <v>79</v>
      </c>
      <c r="H5707" s="186">
        <v>960000</v>
      </c>
      <c r="I5707" s="183" t="s">
        <v>19</v>
      </c>
      <c r="J5707" s="183">
        <v>1324</v>
      </c>
      <c r="K5707" s="184"/>
      <c r="L5707" s="183">
        <v>2023</v>
      </c>
      <c r="M5707" s="184"/>
      <c r="N5707" s="184"/>
      <c r="O5707" s="184"/>
    </row>
    <row r="5708" spans="1:15" s="176" customFormat="1" ht="15" x14ac:dyDescent="0.15">
      <c r="A5708" s="183" t="s">
        <v>20</v>
      </c>
      <c r="B5708" s="183" t="s">
        <v>77</v>
      </c>
      <c r="C5708" s="184"/>
      <c r="D5708" s="183" t="s">
        <v>23</v>
      </c>
      <c r="E5708" s="184"/>
      <c r="F5708" s="185">
        <v>45170</v>
      </c>
      <c r="G5708" s="183" t="s">
        <v>79</v>
      </c>
      <c r="H5708" s="186">
        <v>840000</v>
      </c>
      <c r="I5708" s="183" t="s">
        <v>19</v>
      </c>
      <c r="J5708" s="183">
        <v>1158</v>
      </c>
      <c r="K5708" s="184"/>
      <c r="L5708" s="183">
        <v>2023</v>
      </c>
      <c r="M5708" s="184"/>
      <c r="N5708" s="184"/>
      <c r="O5708" s="184"/>
    </row>
    <row r="5709" spans="1:15" s="176" customFormat="1" ht="15" x14ac:dyDescent="0.15">
      <c r="A5709" s="183" t="s">
        <v>20</v>
      </c>
      <c r="B5709" s="183" t="s">
        <v>77</v>
      </c>
      <c r="C5709" s="184"/>
      <c r="D5709" s="183" t="s">
        <v>23</v>
      </c>
      <c r="E5709" s="184"/>
      <c r="F5709" s="185">
        <v>45171</v>
      </c>
      <c r="G5709" s="183" t="s">
        <v>79</v>
      </c>
      <c r="H5709" s="186">
        <v>480000</v>
      </c>
      <c r="I5709" s="183" t="s">
        <v>19</v>
      </c>
      <c r="J5709" s="183">
        <v>662</v>
      </c>
      <c r="K5709" s="184"/>
      <c r="L5709" s="183">
        <v>2023</v>
      </c>
      <c r="M5709" s="184"/>
      <c r="N5709" s="184"/>
      <c r="O5709" s="184"/>
    </row>
    <row r="5710" spans="1:15" s="176" customFormat="1" ht="15" x14ac:dyDescent="0.15">
      <c r="A5710" s="183" t="s">
        <v>20</v>
      </c>
      <c r="B5710" s="183" t="s">
        <v>77</v>
      </c>
      <c r="C5710" s="184"/>
      <c r="D5710" s="183" t="s">
        <v>23</v>
      </c>
      <c r="E5710" s="184"/>
      <c r="F5710" s="185">
        <v>45172</v>
      </c>
      <c r="G5710" s="183" t="s">
        <v>79</v>
      </c>
      <c r="H5710" s="186">
        <v>200000</v>
      </c>
      <c r="I5710" s="183" t="s">
        <v>19</v>
      </c>
      <c r="J5710" s="183">
        <v>276</v>
      </c>
      <c r="K5710" s="184"/>
      <c r="L5710" s="183">
        <v>2023</v>
      </c>
      <c r="M5710" s="184"/>
      <c r="N5710" s="184"/>
      <c r="O5710" s="184"/>
    </row>
    <row r="5711" spans="1:15" s="176" customFormat="1" ht="15" x14ac:dyDescent="0.15">
      <c r="A5711" s="183" t="s">
        <v>20</v>
      </c>
      <c r="B5711" s="183" t="s">
        <v>77</v>
      </c>
      <c r="C5711" s="184"/>
      <c r="D5711" s="183" t="s">
        <v>23</v>
      </c>
      <c r="E5711" s="184"/>
      <c r="F5711" s="185">
        <v>45173</v>
      </c>
      <c r="G5711" s="183" t="s">
        <v>79</v>
      </c>
      <c r="H5711" s="186">
        <v>360000</v>
      </c>
      <c r="I5711" s="183" t="s">
        <v>19</v>
      </c>
      <c r="J5711" s="183">
        <v>496</v>
      </c>
      <c r="K5711" s="184"/>
      <c r="L5711" s="183">
        <v>2023</v>
      </c>
      <c r="M5711" s="184"/>
      <c r="N5711" s="184"/>
      <c r="O5711" s="184"/>
    </row>
    <row r="5712" spans="1:15" s="176" customFormat="1" ht="15" x14ac:dyDescent="0.15">
      <c r="A5712" s="183" t="s">
        <v>20</v>
      </c>
      <c r="B5712" s="183" t="s">
        <v>77</v>
      </c>
      <c r="C5712" s="184"/>
      <c r="D5712" s="183" t="s">
        <v>23</v>
      </c>
      <c r="E5712" s="184"/>
      <c r="F5712" s="185">
        <v>45174</v>
      </c>
      <c r="G5712" s="183" t="s">
        <v>79</v>
      </c>
      <c r="H5712" s="186">
        <v>760000</v>
      </c>
      <c r="I5712" s="183" t="s">
        <v>19</v>
      </c>
      <c r="J5712" s="183">
        <v>1048</v>
      </c>
      <c r="K5712" s="184"/>
      <c r="L5712" s="183">
        <v>2023</v>
      </c>
      <c r="M5712" s="184"/>
      <c r="N5712" s="184"/>
      <c r="O5712" s="184"/>
    </row>
    <row r="5713" spans="1:15" s="176" customFormat="1" ht="15" x14ac:dyDescent="0.15">
      <c r="A5713" s="183" t="s">
        <v>20</v>
      </c>
      <c r="B5713" s="183" t="s">
        <v>77</v>
      </c>
      <c r="C5713" s="184"/>
      <c r="D5713" s="183" t="s">
        <v>23</v>
      </c>
      <c r="E5713" s="184"/>
      <c r="F5713" s="185">
        <v>45175</v>
      </c>
      <c r="G5713" s="183" t="s">
        <v>79</v>
      </c>
      <c r="H5713" s="186">
        <v>720000</v>
      </c>
      <c r="I5713" s="183" t="s">
        <v>19</v>
      </c>
      <c r="J5713" s="183">
        <v>993</v>
      </c>
      <c r="K5713" s="184"/>
      <c r="L5713" s="183">
        <v>2023</v>
      </c>
      <c r="M5713" s="184"/>
      <c r="N5713" s="184"/>
      <c r="O5713" s="184"/>
    </row>
    <row r="5714" spans="1:15" s="176" customFormat="1" ht="15" x14ac:dyDescent="0.15">
      <c r="A5714" s="183" t="s">
        <v>20</v>
      </c>
      <c r="B5714" s="183" t="s">
        <v>77</v>
      </c>
      <c r="C5714" s="184"/>
      <c r="D5714" s="183" t="s">
        <v>23</v>
      </c>
      <c r="E5714" s="184"/>
      <c r="F5714" s="185">
        <v>45176</v>
      </c>
      <c r="G5714" s="183" t="s">
        <v>79</v>
      </c>
      <c r="H5714" s="186">
        <v>520000</v>
      </c>
      <c r="I5714" s="183" t="s">
        <v>19</v>
      </c>
      <c r="J5714" s="183">
        <v>717</v>
      </c>
      <c r="K5714" s="184"/>
      <c r="L5714" s="183">
        <v>2023</v>
      </c>
      <c r="M5714" s="184"/>
      <c r="N5714" s="184"/>
      <c r="O5714" s="184"/>
    </row>
    <row r="5715" spans="1:15" s="176" customFormat="1" ht="15" x14ac:dyDescent="0.15">
      <c r="A5715" s="183" t="s">
        <v>20</v>
      </c>
      <c r="B5715" s="183" t="s">
        <v>77</v>
      </c>
      <c r="C5715" s="184"/>
      <c r="D5715" s="183" t="s">
        <v>23</v>
      </c>
      <c r="E5715" s="184"/>
      <c r="F5715" s="185">
        <v>45177</v>
      </c>
      <c r="G5715" s="183" t="s">
        <v>79</v>
      </c>
      <c r="H5715" s="186">
        <v>800000</v>
      </c>
      <c r="I5715" s="183" t="s">
        <v>19</v>
      </c>
      <c r="J5715" s="183">
        <v>1103</v>
      </c>
      <c r="K5715" s="184"/>
      <c r="L5715" s="183">
        <v>2023</v>
      </c>
      <c r="M5715" s="184"/>
      <c r="N5715" s="184"/>
      <c r="O5715" s="184"/>
    </row>
    <row r="5716" spans="1:15" s="176" customFormat="1" ht="15" x14ac:dyDescent="0.15">
      <c r="A5716" s="183" t="s">
        <v>20</v>
      </c>
      <c r="B5716" s="183" t="s">
        <v>77</v>
      </c>
      <c r="C5716" s="184"/>
      <c r="D5716" s="183" t="s">
        <v>23</v>
      </c>
      <c r="E5716" s="184"/>
      <c r="F5716" s="185">
        <v>45178</v>
      </c>
      <c r="G5716" s="183" t="s">
        <v>79</v>
      </c>
      <c r="H5716" s="186">
        <v>320000</v>
      </c>
      <c r="I5716" s="183" t="s">
        <v>19</v>
      </c>
      <c r="J5716" s="183">
        <v>441</v>
      </c>
      <c r="K5716" s="184"/>
      <c r="L5716" s="183">
        <v>2023</v>
      </c>
      <c r="M5716" s="184"/>
      <c r="N5716" s="184"/>
      <c r="O5716" s="184"/>
    </row>
    <row r="5717" spans="1:15" s="176" customFormat="1" ht="15" x14ac:dyDescent="0.15">
      <c r="A5717" s="183" t="s">
        <v>20</v>
      </c>
      <c r="B5717" s="183" t="s">
        <v>77</v>
      </c>
      <c r="C5717" s="184"/>
      <c r="D5717" s="183" t="s">
        <v>23</v>
      </c>
      <c r="E5717" s="184"/>
      <c r="F5717" s="185">
        <v>45179</v>
      </c>
      <c r="G5717" s="183" t="s">
        <v>79</v>
      </c>
      <c r="H5717" s="186">
        <v>80000</v>
      </c>
      <c r="I5717" s="183" t="s">
        <v>19</v>
      </c>
      <c r="J5717" s="183">
        <v>110</v>
      </c>
      <c r="K5717" s="184"/>
      <c r="L5717" s="183">
        <v>2023</v>
      </c>
      <c r="M5717" s="184"/>
      <c r="N5717" s="184"/>
      <c r="O5717" s="184"/>
    </row>
    <row r="5718" spans="1:15" s="176" customFormat="1" ht="15" x14ac:dyDescent="0.15">
      <c r="A5718" s="183" t="s">
        <v>20</v>
      </c>
      <c r="B5718" s="183" t="s">
        <v>77</v>
      </c>
      <c r="C5718" s="184"/>
      <c r="D5718" s="183" t="s">
        <v>23</v>
      </c>
      <c r="E5718" s="184"/>
      <c r="F5718" s="185">
        <v>45180</v>
      </c>
      <c r="G5718" s="183" t="s">
        <v>79</v>
      </c>
      <c r="H5718" s="186">
        <v>560000</v>
      </c>
      <c r="I5718" s="183" t="s">
        <v>19</v>
      </c>
      <c r="J5718" s="183">
        <v>773</v>
      </c>
      <c r="K5718" s="184"/>
      <c r="L5718" s="183">
        <v>2023</v>
      </c>
      <c r="M5718" s="184"/>
      <c r="N5718" s="184"/>
      <c r="O5718" s="184"/>
    </row>
    <row r="5719" spans="1:15" s="176" customFormat="1" ht="15" x14ac:dyDescent="0.15">
      <c r="A5719" s="183" t="s">
        <v>20</v>
      </c>
      <c r="B5719" s="183" t="s">
        <v>77</v>
      </c>
      <c r="C5719" s="184"/>
      <c r="D5719" s="183" t="s">
        <v>23</v>
      </c>
      <c r="E5719" s="184"/>
      <c r="F5719" s="185">
        <v>45181</v>
      </c>
      <c r="G5719" s="183" t="s">
        <v>79</v>
      </c>
      <c r="H5719" s="186">
        <v>680000</v>
      </c>
      <c r="I5719" s="183" t="s">
        <v>19</v>
      </c>
      <c r="J5719" s="183">
        <v>938</v>
      </c>
      <c r="K5719" s="184"/>
      <c r="L5719" s="183">
        <v>2023</v>
      </c>
      <c r="M5719" s="184"/>
      <c r="N5719" s="184"/>
      <c r="O5719" s="184"/>
    </row>
    <row r="5720" spans="1:15" s="176" customFormat="1" ht="15" x14ac:dyDescent="0.15">
      <c r="A5720" s="183" t="s">
        <v>20</v>
      </c>
      <c r="B5720" s="183" t="s">
        <v>77</v>
      </c>
      <c r="C5720" s="184"/>
      <c r="D5720" s="183" t="s">
        <v>23</v>
      </c>
      <c r="E5720" s="184"/>
      <c r="F5720" s="185">
        <v>45182</v>
      </c>
      <c r="G5720" s="183" t="s">
        <v>79</v>
      </c>
      <c r="H5720" s="186">
        <v>880000</v>
      </c>
      <c r="I5720" s="183" t="s">
        <v>19</v>
      </c>
      <c r="J5720" s="183">
        <v>1214</v>
      </c>
      <c r="K5720" s="184"/>
      <c r="L5720" s="183">
        <v>2023</v>
      </c>
      <c r="M5720" s="184"/>
      <c r="N5720" s="184"/>
      <c r="O5720" s="184"/>
    </row>
    <row r="5721" spans="1:15" s="176" customFormat="1" ht="15" x14ac:dyDescent="0.15">
      <c r="A5721" s="183" t="s">
        <v>20</v>
      </c>
      <c r="B5721" s="183" t="s">
        <v>77</v>
      </c>
      <c r="C5721" s="184"/>
      <c r="D5721" s="183" t="s">
        <v>23</v>
      </c>
      <c r="E5721" s="184"/>
      <c r="F5721" s="185">
        <v>45183</v>
      </c>
      <c r="G5721" s="183" t="s">
        <v>79</v>
      </c>
      <c r="H5721" s="186">
        <v>880000</v>
      </c>
      <c r="I5721" s="183" t="s">
        <v>19</v>
      </c>
      <c r="J5721" s="183">
        <v>1213</v>
      </c>
      <c r="K5721" s="184"/>
      <c r="L5721" s="183">
        <v>2023</v>
      </c>
      <c r="M5721" s="184"/>
      <c r="N5721" s="184"/>
      <c r="O5721" s="184"/>
    </row>
    <row r="5722" spans="1:15" s="176" customFormat="1" ht="15" x14ac:dyDescent="0.15">
      <c r="A5722" s="183" t="s">
        <v>20</v>
      </c>
      <c r="B5722" s="183" t="s">
        <v>77</v>
      </c>
      <c r="C5722" s="184"/>
      <c r="D5722" s="183" t="s">
        <v>23</v>
      </c>
      <c r="E5722" s="184"/>
      <c r="F5722" s="185">
        <v>45184</v>
      </c>
      <c r="G5722" s="183" t="s">
        <v>79</v>
      </c>
      <c r="H5722" s="186">
        <v>800000</v>
      </c>
      <c r="I5722" s="183" t="s">
        <v>19</v>
      </c>
      <c r="J5722" s="183">
        <v>1104</v>
      </c>
      <c r="K5722" s="184"/>
      <c r="L5722" s="183">
        <v>2023</v>
      </c>
      <c r="M5722" s="184"/>
      <c r="N5722" s="184"/>
      <c r="O5722" s="184"/>
    </row>
    <row r="5723" spans="1:15" s="176" customFormat="1" ht="15" x14ac:dyDescent="0.15">
      <c r="A5723" s="183" t="s">
        <v>20</v>
      </c>
      <c r="B5723" s="183" t="s">
        <v>77</v>
      </c>
      <c r="C5723" s="184"/>
      <c r="D5723" s="183" t="s">
        <v>23</v>
      </c>
      <c r="E5723" s="184"/>
      <c r="F5723" s="185">
        <v>45185</v>
      </c>
      <c r="G5723" s="183" t="s">
        <v>79</v>
      </c>
      <c r="H5723" s="186">
        <v>560000</v>
      </c>
      <c r="I5723" s="183" t="s">
        <v>19</v>
      </c>
      <c r="J5723" s="183">
        <v>773</v>
      </c>
      <c r="K5723" s="184"/>
      <c r="L5723" s="183">
        <v>2023</v>
      </c>
      <c r="M5723" s="184"/>
      <c r="N5723" s="184"/>
      <c r="O5723" s="184"/>
    </row>
    <row r="5724" spans="1:15" s="176" customFormat="1" ht="15" x14ac:dyDescent="0.15">
      <c r="A5724" s="183" t="s">
        <v>20</v>
      </c>
      <c r="B5724" s="183" t="s">
        <v>77</v>
      </c>
      <c r="C5724" s="184"/>
      <c r="D5724" s="183" t="s">
        <v>23</v>
      </c>
      <c r="E5724" s="184"/>
      <c r="F5724" s="185">
        <v>45186</v>
      </c>
      <c r="G5724" s="183" t="s">
        <v>79</v>
      </c>
      <c r="H5724" s="186">
        <v>360000</v>
      </c>
      <c r="I5724" s="183" t="s">
        <v>19</v>
      </c>
      <c r="J5724" s="183">
        <v>496</v>
      </c>
      <c r="K5724" s="184"/>
      <c r="L5724" s="183">
        <v>2023</v>
      </c>
      <c r="M5724" s="184"/>
      <c r="N5724" s="184"/>
      <c r="O5724" s="184"/>
    </row>
    <row r="5725" spans="1:15" s="176" customFormat="1" ht="15" x14ac:dyDescent="0.15">
      <c r="A5725" s="183" t="s">
        <v>20</v>
      </c>
      <c r="B5725" s="183" t="s">
        <v>77</v>
      </c>
      <c r="C5725" s="184"/>
      <c r="D5725" s="183" t="s">
        <v>23</v>
      </c>
      <c r="E5725" s="184"/>
      <c r="F5725" s="185">
        <v>45187</v>
      </c>
      <c r="G5725" s="183" t="s">
        <v>79</v>
      </c>
      <c r="H5725" s="186">
        <v>680000</v>
      </c>
      <c r="I5725" s="183" t="s">
        <v>19</v>
      </c>
      <c r="J5725" s="183">
        <v>938</v>
      </c>
      <c r="K5725" s="184"/>
      <c r="L5725" s="183">
        <v>2023</v>
      </c>
      <c r="M5725" s="184"/>
      <c r="N5725" s="184"/>
      <c r="O5725" s="184"/>
    </row>
    <row r="5726" spans="1:15" s="176" customFormat="1" ht="15" x14ac:dyDescent="0.15">
      <c r="A5726" s="183" t="s">
        <v>20</v>
      </c>
      <c r="B5726" s="183" t="s">
        <v>77</v>
      </c>
      <c r="C5726" s="184"/>
      <c r="D5726" s="183" t="s">
        <v>23</v>
      </c>
      <c r="E5726" s="184"/>
      <c r="F5726" s="185">
        <v>45188</v>
      </c>
      <c r="G5726" s="183" t="s">
        <v>79</v>
      </c>
      <c r="H5726" s="186">
        <v>1160000</v>
      </c>
      <c r="I5726" s="183" t="s">
        <v>19</v>
      </c>
      <c r="J5726" s="183">
        <v>1600</v>
      </c>
      <c r="K5726" s="184"/>
      <c r="L5726" s="183">
        <v>2023</v>
      </c>
      <c r="M5726" s="184"/>
      <c r="N5726" s="184"/>
      <c r="O5726" s="184"/>
    </row>
    <row r="5727" spans="1:15" s="176" customFormat="1" ht="15" x14ac:dyDescent="0.15">
      <c r="A5727" s="183" t="s">
        <v>20</v>
      </c>
      <c r="B5727" s="183" t="s">
        <v>77</v>
      </c>
      <c r="C5727" s="184"/>
      <c r="D5727" s="183" t="s">
        <v>23</v>
      </c>
      <c r="E5727" s="184"/>
      <c r="F5727" s="185">
        <v>45189</v>
      </c>
      <c r="G5727" s="183" t="s">
        <v>79</v>
      </c>
      <c r="H5727" s="186">
        <v>880000</v>
      </c>
      <c r="I5727" s="183" t="s">
        <v>19</v>
      </c>
      <c r="J5727" s="183">
        <v>1214</v>
      </c>
      <c r="K5727" s="184"/>
      <c r="L5727" s="183">
        <v>2023</v>
      </c>
      <c r="M5727" s="184"/>
      <c r="N5727" s="184"/>
      <c r="O5727" s="184"/>
    </row>
    <row r="5728" spans="1:15" s="176" customFormat="1" ht="15" x14ac:dyDescent="0.15">
      <c r="A5728" s="183" t="s">
        <v>20</v>
      </c>
      <c r="B5728" s="183" t="s">
        <v>77</v>
      </c>
      <c r="C5728" s="184"/>
      <c r="D5728" s="183" t="s">
        <v>23</v>
      </c>
      <c r="E5728" s="184"/>
      <c r="F5728" s="185">
        <v>45190</v>
      </c>
      <c r="G5728" s="183" t="s">
        <v>79</v>
      </c>
      <c r="H5728" s="186">
        <v>640000</v>
      </c>
      <c r="I5728" s="183" t="s">
        <v>19</v>
      </c>
      <c r="J5728" s="183">
        <v>883</v>
      </c>
      <c r="K5728" s="184"/>
      <c r="L5728" s="183">
        <v>2023</v>
      </c>
      <c r="M5728" s="184"/>
      <c r="N5728" s="184"/>
      <c r="O5728" s="184"/>
    </row>
    <row r="5729" spans="1:15" s="176" customFormat="1" ht="15" x14ac:dyDescent="0.15">
      <c r="A5729" s="183" t="s">
        <v>20</v>
      </c>
      <c r="B5729" s="183" t="s">
        <v>77</v>
      </c>
      <c r="C5729" s="184"/>
      <c r="D5729" s="183" t="s">
        <v>23</v>
      </c>
      <c r="E5729" s="184"/>
      <c r="F5729" s="185">
        <v>45191</v>
      </c>
      <c r="G5729" s="183" t="s">
        <v>79</v>
      </c>
      <c r="H5729" s="186">
        <v>760000</v>
      </c>
      <c r="I5729" s="183" t="s">
        <v>19</v>
      </c>
      <c r="J5729" s="183">
        <v>1048</v>
      </c>
      <c r="K5729" s="184"/>
      <c r="L5729" s="183">
        <v>2023</v>
      </c>
      <c r="M5729" s="184"/>
      <c r="N5729" s="184"/>
      <c r="O5729" s="184"/>
    </row>
    <row r="5730" spans="1:15" s="176" customFormat="1" ht="15" x14ac:dyDescent="0.15">
      <c r="A5730" s="183" t="s">
        <v>20</v>
      </c>
      <c r="B5730" s="183" t="s">
        <v>77</v>
      </c>
      <c r="C5730" s="184"/>
      <c r="D5730" s="183" t="s">
        <v>23</v>
      </c>
      <c r="E5730" s="184"/>
      <c r="F5730" s="185">
        <v>45192</v>
      </c>
      <c r="G5730" s="183" t="s">
        <v>79</v>
      </c>
      <c r="H5730" s="186">
        <v>640000</v>
      </c>
      <c r="I5730" s="183" t="s">
        <v>19</v>
      </c>
      <c r="J5730" s="183">
        <v>882</v>
      </c>
      <c r="K5730" s="184"/>
      <c r="L5730" s="183">
        <v>2023</v>
      </c>
      <c r="M5730" s="184"/>
      <c r="N5730" s="184"/>
      <c r="O5730" s="184"/>
    </row>
    <row r="5731" spans="1:15" s="176" customFormat="1" ht="15" x14ac:dyDescent="0.15">
      <c r="A5731" s="183" t="s">
        <v>20</v>
      </c>
      <c r="B5731" s="183" t="s">
        <v>77</v>
      </c>
      <c r="C5731" s="184"/>
      <c r="D5731" s="183" t="s">
        <v>23</v>
      </c>
      <c r="E5731" s="184"/>
      <c r="F5731" s="185">
        <v>45193</v>
      </c>
      <c r="G5731" s="183" t="s">
        <v>79</v>
      </c>
      <c r="H5731" s="186">
        <v>240000</v>
      </c>
      <c r="I5731" s="183" t="s">
        <v>19</v>
      </c>
      <c r="J5731" s="183">
        <v>331</v>
      </c>
      <c r="K5731" s="184"/>
      <c r="L5731" s="183">
        <v>2023</v>
      </c>
      <c r="M5731" s="184"/>
      <c r="N5731" s="184"/>
      <c r="O5731" s="184"/>
    </row>
    <row r="5732" spans="1:15" s="176" customFormat="1" ht="15" x14ac:dyDescent="0.15">
      <c r="A5732" s="183" t="s">
        <v>20</v>
      </c>
      <c r="B5732" s="183" t="s">
        <v>77</v>
      </c>
      <c r="C5732" s="184"/>
      <c r="D5732" s="183" t="s">
        <v>23</v>
      </c>
      <c r="E5732" s="184"/>
      <c r="F5732" s="185">
        <v>45194</v>
      </c>
      <c r="G5732" s="183" t="s">
        <v>79</v>
      </c>
      <c r="H5732" s="186">
        <v>680000</v>
      </c>
      <c r="I5732" s="183" t="s">
        <v>19</v>
      </c>
      <c r="J5732" s="183">
        <v>938</v>
      </c>
      <c r="K5732" s="184"/>
      <c r="L5732" s="183">
        <v>2023</v>
      </c>
      <c r="M5732" s="184"/>
      <c r="N5732" s="184"/>
      <c r="O5732" s="184"/>
    </row>
    <row r="5733" spans="1:15" s="176" customFormat="1" ht="15" x14ac:dyDescent="0.15">
      <c r="A5733" s="183" t="s">
        <v>20</v>
      </c>
      <c r="B5733" s="183" t="s">
        <v>77</v>
      </c>
      <c r="C5733" s="184"/>
      <c r="D5733" s="183" t="s">
        <v>23</v>
      </c>
      <c r="E5733" s="184"/>
      <c r="F5733" s="185">
        <v>45195</v>
      </c>
      <c r="G5733" s="183" t="s">
        <v>79</v>
      </c>
      <c r="H5733" s="186">
        <v>640000</v>
      </c>
      <c r="I5733" s="183" t="s">
        <v>19</v>
      </c>
      <c r="J5733" s="183">
        <v>884</v>
      </c>
      <c r="K5733" s="184"/>
      <c r="L5733" s="183">
        <v>2023</v>
      </c>
      <c r="M5733" s="184"/>
      <c r="N5733" s="184"/>
      <c r="O5733" s="184"/>
    </row>
    <row r="5734" spans="1:15" s="176" customFormat="1" ht="15" x14ac:dyDescent="0.15">
      <c r="A5734" s="183" t="s">
        <v>20</v>
      </c>
      <c r="B5734" s="183" t="s">
        <v>77</v>
      </c>
      <c r="C5734" s="184"/>
      <c r="D5734" s="183" t="s">
        <v>23</v>
      </c>
      <c r="E5734" s="184"/>
      <c r="F5734" s="185">
        <v>45196</v>
      </c>
      <c r="G5734" s="183" t="s">
        <v>79</v>
      </c>
      <c r="H5734" s="186">
        <v>680000</v>
      </c>
      <c r="I5734" s="183" t="s">
        <v>19</v>
      </c>
      <c r="J5734" s="183">
        <v>939</v>
      </c>
      <c r="K5734" s="184"/>
      <c r="L5734" s="183">
        <v>2023</v>
      </c>
      <c r="M5734" s="184"/>
      <c r="N5734" s="184"/>
      <c r="O5734" s="184"/>
    </row>
    <row r="5735" spans="1:15" s="176" customFormat="1" ht="15" x14ac:dyDescent="0.15">
      <c r="A5735" s="183" t="s">
        <v>20</v>
      </c>
      <c r="B5735" s="183" t="s">
        <v>77</v>
      </c>
      <c r="C5735" s="184"/>
      <c r="D5735" s="183" t="s">
        <v>23</v>
      </c>
      <c r="E5735" s="184"/>
      <c r="F5735" s="185">
        <v>45197</v>
      </c>
      <c r="G5735" s="183" t="s">
        <v>79</v>
      </c>
      <c r="H5735" s="186">
        <v>800000</v>
      </c>
      <c r="I5735" s="183" t="s">
        <v>19</v>
      </c>
      <c r="J5735" s="183">
        <v>1104</v>
      </c>
      <c r="K5735" s="184"/>
      <c r="L5735" s="183">
        <v>2023</v>
      </c>
      <c r="M5735" s="184"/>
      <c r="N5735" s="184"/>
      <c r="O5735" s="184"/>
    </row>
    <row r="5736" spans="1:15" s="176" customFormat="1" ht="15" x14ac:dyDescent="0.15">
      <c r="A5736" s="183" t="s">
        <v>20</v>
      </c>
      <c r="B5736" s="183" t="s">
        <v>77</v>
      </c>
      <c r="C5736" s="184"/>
      <c r="D5736" s="183" t="s">
        <v>23</v>
      </c>
      <c r="E5736" s="184"/>
      <c r="F5736" s="185">
        <v>45198</v>
      </c>
      <c r="G5736" s="183" t="s">
        <v>79</v>
      </c>
      <c r="H5736" s="186">
        <v>1000000</v>
      </c>
      <c r="I5736" s="183" t="s">
        <v>19</v>
      </c>
      <c r="J5736" s="183">
        <v>1379</v>
      </c>
      <c r="K5736" s="184"/>
      <c r="L5736" s="183">
        <v>2023</v>
      </c>
      <c r="M5736" s="184"/>
      <c r="N5736" s="184"/>
      <c r="O5736" s="184"/>
    </row>
    <row r="5737" spans="1:15" s="176" customFormat="1" ht="15" x14ac:dyDescent="0.15">
      <c r="A5737" s="183" t="s">
        <v>20</v>
      </c>
      <c r="B5737" s="183" t="s">
        <v>77</v>
      </c>
      <c r="C5737" s="184"/>
      <c r="D5737" s="183" t="s">
        <v>23</v>
      </c>
      <c r="E5737" s="184"/>
      <c r="F5737" s="185">
        <v>45199</v>
      </c>
      <c r="G5737" s="183" t="s">
        <v>79</v>
      </c>
      <c r="H5737" s="186">
        <v>880000</v>
      </c>
      <c r="I5737" s="183" t="s">
        <v>19</v>
      </c>
      <c r="J5737" s="183">
        <v>1214</v>
      </c>
      <c r="K5737" s="184"/>
      <c r="L5737" s="183">
        <v>2023</v>
      </c>
      <c r="M5737" s="184"/>
      <c r="N5737" s="184"/>
      <c r="O5737" s="184"/>
    </row>
    <row r="5738" spans="1:15" s="176" customFormat="1" ht="15" x14ac:dyDescent="0.15">
      <c r="A5738" s="183" t="s">
        <v>20</v>
      </c>
      <c r="B5738" s="183" t="s">
        <v>77</v>
      </c>
      <c r="C5738" s="184"/>
      <c r="D5738" s="183" t="s">
        <v>23</v>
      </c>
      <c r="E5738" s="184"/>
      <c r="F5738" s="185">
        <v>45200</v>
      </c>
      <c r="G5738" s="183" t="s">
        <v>79</v>
      </c>
      <c r="H5738" s="186">
        <v>800000</v>
      </c>
      <c r="I5738" s="183" t="s">
        <v>19</v>
      </c>
      <c r="J5738" s="183">
        <v>1103</v>
      </c>
      <c r="K5738" s="184"/>
      <c r="L5738" s="183">
        <v>2023</v>
      </c>
      <c r="M5738" s="184"/>
      <c r="N5738" s="184"/>
      <c r="O5738" s="184"/>
    </row>
    <row r="5739" spans="1:15" s="176" customFormat="1" ht="15" x14ac:dyDescent="0.15">
      <c r="A5739" s="183" t="s">
        <v>20</v>
      </c>
      <c r="B5739" s="183" t="s">
        <v>77</v>
      </c>
      <c r="C5739" s="184"/>
      <c r="D5739" s="183" t="s">
        <v>23</v>
      </c>
      <c r="E5739" s="184"/>
      <c r="F5739" s="185">
        <v>45201</v>
      </c>
      <c r="G5739" s="183" t="s">
        <v>79</v>
      </c>
      <c r="H5739" s="186">
        <v>680000</v>
      </c>
      <c r="I5739" s="183" t="s">
        <v>19</v>
      </c>
      <c r="J5739" s="183">
        <v>938</v>
      </c>
      <c r="K5739" s="184"/>
      <c r="L5739" s="183">
        <v>2023</v>
      </c>
      <c r="M5739" s="184"/>
      <c r="N5739" s="184"/>
      <c r="O5739" s="184"/>
    </row>
    <row r="5740" spans="1:15" s="176" customFormat="1" ht="15" x14ac:dyDescent="0.15">
      <c r="A5740" s="183" t="s">
        <v>20</v>
      </c>
      <c r="B5740" s="183" t="s">
        <v>77</v>
      </c>
      <c r="C5740" s="184"/>
      <c r="D5740" s="183" t="s">
        <v>23</v>
      </c>
      <c r="E5740" s="184"/>
      <c r="F5740" s="185">
        <v>45202</v>
      </c>
      <c r="G5740" s="183" t="s">
        <v>79</v>
      </c>
      <c r="H5740" s="186">
        <v>1440000</v>
      </c>
      <c r="I5740" s="183" t="s">
        <v>19</v>
      </c>
      <c r="J5740" s="183">
        <v>1986</v>
      </c>
      <c r="K5740" s="184"/>
      <c r="L5740" s="183">
        <v>2023</v>
      </c>
      <c r="M5740" s="184"/>
      <c r="N5740" s="184"/>
      <c r="O5740" s="184"/>
    </row>
    <row r="5741" spans="1:15" s="176" customFormat="1" ht="15" x14ac:dyDescent="0.15">
      <c r="A5741" s="183" t="s">
        <v>20</v>
      </c>
      <c r="B5741" s="183" t="s">
        <v>77</v>
      </c>
      <c r="C5741" s="184"/>
      <c r="D5741" s="183" t="s">
        <v>23</v>
      </c>
      <c r="E5741" s="184"/>
      <c r="F5741" s="185">
        <v>45203</v>
      </c>
      <c r="G5741" s="183" t="s">
        <v>79</v>
      </c>
      <c r="H5741" s="186">
        <v>1240000</v>
      </c>
      <c r="I5741" s="183" t="s">
        <v>19</v>
      </c>
      <c r="J5741" s="183">
        <v>1711</v>
      </c>
      <c r="K5741" s="184"/>
      <c r="L5741" s="183">
        <v>2023</v>
      </c>
      <c r="M5741" s="184"/>
      <c r="N5741" s="184"/>
      <c r="O5741" s="184"/>
    </row>
    <row r="5742" spans="1:15" s="176" customFormat="1" ht="15" x14ac:dyDescent="0.15">
      <c r="A5742" s="183" t="s">
        <v>20</v>
      </c>
      <c r="B5742" s="183" t="s">
        <v>77</v>
      </c>
      <c r="C5742" s="184"/>
      <c r="D5742" s="183" t="s">
        <v>23</v>
      </c>
      <c r="E5742" s="184"/>
      <c r="F5742" s="185">
        <v>45204</v>
      </c>
      <c r="G5742" s="183" t="s">
        <v>79</v>
      </c>
      <c r="H5742" s="186">
        <v>1160000</v>
      </c>
      <c r="I5742" s="183" t="s">
        <v>19</v>
      </c>
      <c r="J5742" s="183">
        <v>1600</v>
      </c>
      <c r="K5742" s="184"/>
      <c r="L5742" s="183">
        <v>2023</v>
      </c>
      <c r="M5742" s="184"/>
      <c r="N5742" s="184"/>
      <c r="O5742" s="184"/>
    </row>
    <row r="5743" spans="1:15" s="176" customFormat="1" ht="15" x14ac:dyDescent="0.15">
      <c r="A5743" s="183" t="s">
        <v>20</v>
      </c>
      <c r="B5743" s="183" t="s">
        <v>77</v>
      </c>
      <c r="C5743" s="184"/>
      <c r="D5743" s="183" t="s">
        <v>23</v>
      </c>
      <c r="E5743" s="184"/>
      <c r="F5743" s="185">
        <v>45205</v>
      </c>
      <c r="G5743" s="183" t="s">
        <v>79</v>
      </c>
      <c r="H5743" s="186">
        <v>1600000</v>
      </c>
      <c r="I5743" s="183" t="s">
        <v>19</v>
      </c>
      <c r="J5743" s="183">
        <v>2207</v>
      </c>
      <c r="K5743" s="184"/>
      <c r="L5743" s="183">
        <v>2023</v>
      </c>
      <c r="M5743" s="184"/>
      <c r="N5743" s="184"/>
      <c r="O5743" s="184"/>
    </row>
    <row r="5744" spans="1:15" s="176" customFormat="1" ht="15" x14ac:dyDescent="0.15">
      <c r="A5744" s="183" t="s">
        <v>20</v>
      </c>
      <c r="B5744" s="183" t="s">
        <v>77</v>
      </c>
      <c r="C5744" s="184"/>
      <c r="D5744" s="183" t="s">
        <v>23</v>
      </c>
      <c r="E5744" s="184"/>
      <c r="F5744" s="185">
        <v>45206</v>
      </c>
      <c r="G5744" s="183" t="s">
        <v>79</v>
      </c>
      <c r="H5744" s="186">
        <v>880000</v>
      </c>
      <c r="I5744" s="183" t="s">
        <v>19</v>
      </c>
      <c r="J5744" s="183">
        <v>1214</v>
      </c>
      <c r="K5744" s="184"/>
      <c r="L5744" s="183">
        <v>2023</v>
      </c>
      <c r="M5744" s="184"/>
      <c r="N5744" s="184"/>
      <c r="O5744" s="184"/>
    </row>
    <row r="5745" spans="1:15" s="176" customFormat="1" ht="15" x14ac:dyDescent="0.15">
      <c r="A5745" s="183" t="s">
        <v>20</v>
      </c>
      <c r="B5745" s="183" t="s">
        <v>77</v>
      </c>
      <c r="C5745" s="184"/>
      <c r="D5745" s="183" t="s">
        <v>23</v>
      </c>
      <c r="E5745" s="184"/>
      <c r="F5745" s="185">
        <v>45207</v>
      </c>
      <c r="G5745" s="183" t="s">
        <v>79</v>
      </c>
      <c r="H5745" s="186">
        <v>720000</v>
      </c>
      <c r="I5745" s="183" t="s">
        <v>19</v>
      </c>
      <c r="J5745" s="183">
        <v>994</v>
      </c>
      <c r="K5745" s="184"/>
      <c r="L5745" s="183">
        <v>2023</v>
      </c>
      <c r="M5745" s="184"/>
      <c r="N5745" s="184"/>
      <c r="O5745" s="184"/>
    </row>
    <row r="5746" spans="1:15" s="176" customFormat="1" ht="15" x14ac:dyDescent="0.15">
      <c r="A5746" s="183" t="s">
        <v>20</v>
      </c>
      <c r="B5746" s="183" t="s">
        <v>77</v>
      </c>
      <c r="C5746" s="184"/>
      <c r="D5746" s="183" t="s">
        <v>23</v>
      </c>
      <c r="E5746" s="184"/>
      <c r="F5746" s="185">
        <v>45208</v>
      </c>
      <c r="G5746" s="183" t="s">
        <v>79</v>
      </c>
      <c r="H5746" s="186">
        <v>1440000</v>
      </c>
      <c r="I5746" s="183" t="s">
        <v>19</v>
      </c>
      <c r="J5746" s="183">
        <v>1986</v>
      </c>
      <c r="K5746" s="184"/>
      <c r="L5746" s="183">
        <v>2023</v>
      </c>
      <c r="M5746" s="184"/>
      <c r="N5746" s="184"/>
      <c r="O5746" s="184"/>
    </row>
    <row r="5747" spans="1:15" s="176" customFormat="1" ht="15" x14ac:dyDescent="0.15">
      <c r="A5747" s="183" t="s">
        <v>20</v>
      </c>
      <c r="B5747" s="183" t="s">
        <v>77</v>
      </c>
      <c r="C5747" s="184"/>
      <c r="D5747" s="183" t="s">
        <v>23</v>
      </c>
      <c r="E5747" s="184"/>
      <c r="F5747" s="185">
        <v>45209</v>
      </c>
      <c r="G5747" s="183" t="s">
        <v>79</v>
      </c>
      <c r="H5747" s="186">
        <v>1400000</v>
      </c>
      <c r="I5747" s="183" t="s">
        <v>19</v>
      </c>
      <c r="J5747" s="183">
        <v>1931</v>
      </c>
      <c r="K5747" s="184"/>
      <c r="L5747" s="183">
        <v>2023</v>
      </c>
      <c r="M5747" s="184"/>
      <c r="N5747" s="184"/>
      <c r="O5747" s="184"/>
    </row>
    <row r="5748" spans="1:15" s="176" customFormat="1" ht="15" x14ac:dyDescent="0.15">
      <c r="A5748" s="183" t="s">
        <v>20</v>
      </c>
      <c r="B5748" s="183" t="s">
        <v>77</v>
      </c>
      <c r="C5748" s="184"/>
      <c r="D5748" s="183" t="s">
        <v>23</v>
      </c>
      <c r="E5748" s="184"/>
      <c r="F5748" s="185">
        <v>45210</v>
      </c>
      <c r="G5748" s="183" t="s">
        <v>79</v>
      </c>
      <c r="H5748" s="186">
        <v>680000</v>
      </c>
      <c r="I5748" s="183" t="s">
        <v>19</v>
      </c>
      <c r="J5748" s="183">
        <v>938</v>
      </c>
      <c r="K5748" s="184"/>
      <c r="L5748" s="183">
        <v>2023</v>
      </c>
      <c r="M5748" s="184"/>
      <c r="N5748" s="184"/>
      <c r="O5748" s="184"/>
    </row>
    <row r="5749" spans="1:15" s="176" customFormat="1" ht="15" x14ac:dyDescent="0.15">
      <c r="A5749" s="183" t="s">
        <v>20</v>
      </c>
      <c r="B5749" s="183" t="s">
        <v>77</v>
      </c>
      <c r="C5749" s="184"/>
      <c r="D5749" s="183" t="s">
        <v>23</v>
      </c>
      <c r="E5749" s="184"/>
      <c r="F5749" s="185">
        <v>45211</v>
      </c>
      <c r="G5749" s="183" t="s">
        <v>79</v>
      </c>
      <c r="H5749" s="186">
        <v>1240000</v>
      </c>
      <c r="I5749" s="183" t="s">
        <v>19</v>
      </c>
      <c r="J5749" s="183">
        <v>1711</v>
      </c>
      <c r="K5749" s="184"/>
      <c r="L5749" s="183">
        <v>2023</v>
      </c>
      <c r="M5749" s="184"/>
      <c r="N5749" s="184"/>
      <c r="O5749" s="184"/>
    </row>
    <row r="5750" spans="1:15" s="176" customFormat="1" ht="15" x14ac:dyDescent="0.15">
      <c r="A5750" s="183" t="s">
        <v>20</v>
      </c>
      <c r="B5750" s="183" t="s">
        <v>77</v>
      </c>
      <c r="C5750" s="184"/>
      <c r="D5750" s="183" t="s">
        <v>23</v>
      </c>
      <c r="E5750" s="184"/>
      <c r="F5750" s="185">
        <v>45212</v>
      </c>
      <c r="G5750" s="183" t="s">
        <v>79</v>
      </c>
      <c r="H5750" s="186">
        <v>1520000</v>
      </c>
      <c r="I5750" s="183" t="s">
        <v>19</v>
      </c>
      <c r="J5750" s="183">
        <v>2096</v>
      </c>
      <c r="K5750" s="184"/>
      <c r="L5750" s="183">
        <v>2023</v>
      </c>
      <c r="M5750" s="184"/>
      <c r="N5750" s="184"/>
      <c r="O5750" s="184"/>
    </row>
    <row r="5751" spans="1:15" s="176" customFormat="1" ht="15" x14ac:dyDescent="0.15">
      <c r="A5751" s="183" t="s">
        <v>20</v>
      </c>
      <c r="B5751" s="183" t="s">
        <v>77</v>
      </c>
      <c r="C5751" s="184"/>
      <c r="D5751" s="183" t="s">
        <v>23</v>
      </c>
      <c r="E5751" s="184"/>
      <c r="F5751" s="185">
        <v>45213</v>
      </c>
      <c r="G5751" s="183" t="s">
        <v>79</v>
      </c>
      <c r="H5751" s="186">
        <v>400000</v>
      </c>
      <c r="I5751" s="183" t="s">
        <v>19</v>
      </c>
      <c r="J5751" s="183">
        <v>551</v>
      </c>
      <c r="K5751" s="184"/>
      <c r="L5751" s="183">
        <v>2023</v>
      </c>
      <c r="M5751" s="184"/>
      <c r="N5751" s="184"/>
      <c r="O5751" s="184"/>
    </row>
    <row r="5752" spans="1:15" s="176" customFormat="1" ht="15" x14ac:dyDescent="0.15">
      <c r="A5752" s="183" t="s">
        <v>20</v>
      </c>
      <c r="B5752" s="183" t="s">
        <v>77</v>
      </c>
      <c r="C5752" s="184"/>
      <c r="D5752" s="183" t="s">
        <v>23</v>
      </c>
      <c r="E5752" s="184"/>
      <c r="F5752" s="185">
        <v>45214</v>
      </c>
      <c r="G5752" s="183" t="s">
        <v>79</v>
      </c>
      <c r="H5752" s="186">
        <v>360000</v>
      </c>
      <c r="I5752" s="183" t="s">
        <v>19</v>
      </c>
      <c r="J5752" s="183">
        <v>496</v>
      </c>
      <c r="K5752" s="184"/>
      <c r="L5752" s="183">
        <v>2023</v>
      </c>
      <c r="M5752" s="184"/>
      <c r="N5752" s="184"/>
      <c r="O5752" s="184"/>
    </row>
    <row r="5753" spans="1:15" s="176" customFormat="1" ht="15" x14ac:dyDescent="0.15">
      <c r="A5753" s="183" t="s">
        <v>20</v>
      </c>
      <c r="B5753" s="183" t="s">
        <v>77</v>
      </c>
      <c r="C5753" s="184"/>
      <c r="D5753" s="183" t="s">
        <v>550</v>
      </c>
      <c r="E5753" s="184"/>
      <c r="F5753" s="185">
        <v>45063</v>
      </c>
      <c r="G5753" s="183" t="s">
        <v>78</v>
      </c>
      <c r="H5753" s="186">
        <v>10000</v>
      </c>
      <c r="I5753" s="183" t="s">
        <v>19</v>
      </c>
      <c r="J5753" s="183">
        <v>6</v>
      </c>
      <c r="K5753" s="184"/>
      <c r="L5753" s="183">
        <v>2023</v>
      </c>
      <c r="M5753" s="184"/>
      <c r="N5753" s="184"/>
      <c r="O5753" s="183" t="s">
        <v>595</v>
      </c>
    </row>
    <row r="5754" spans="1:15" s="176" customFormat="1" ht="15" x14ac:dyDescent="0.15">
      <c r="A5754" s="183" t="s">
        <v>20</v>
      </c>
      <c r="B5754" s="183" t="s">
        <v>77</v>
      </c>
      <c r="C5754" s="184"/>
      <c r="D5754" s="183" t="s">
        <v>550</v>
      </c>
      <c r="E5754" s="184"/>
      <c r="F5754" s="185">
        <v>45064</v>
      </c>
      <c r="G5754" s="183" t="s">
        <v>78</v>
      </c>
      <c r="H5754" s="186">
        <v>20000</v>
      </c>
      <c r="I5754" s="183" t="s">
        <v>19</v>
      </c>
      <c r="J5754" s="183">
        <v>16</v>
      </c>
      <c r="K5754" s="184"/>
      <c r="L5754" s="183">
        <v>2023</v>
      </c>
      <c r="M5754" s="184"/>
      <c r="N5754" s="184"/>
      <c r="O5754" s="183" t="s">
        <v>594</v>
      </c>
    </row>
    <row r="5755" spans="1:15" s="176" customFormat="1" ht="15" x14ac:dyDescent="0.15">
      <c r="A5755" s="183" t="s">
        <v>20</v>
      </c>
      <c r="B5755" s="183" t="s">
        <v>77</v>
      </c>
      <c r="C5755" s="184"/>
      <c r="D5755" s="183" t="s">
        <v>550</v>
      </c>
      <c r="E5755" s="184"/>
      <c r="F5755" s="185">
        <v>45066</v>
      </c>
      <c r="G5755" s="183" t="s">
        <v>78</v>
      </c>
      <c r="H5755" s="186">
        <v>20000</v>
      </c>
      <c r="I5755" s="183" t="s">
        <v>19</v>
      </c>
      <c r="J5755" s="183">
        <v>15</v>
      </c>
      <c r="K5755" s="184"/>
      <c r="L5755" s="183">
        <v>2023</v>
      </c>
      <c r="M5755" s="184"/>
      <c r="N5755" s="184"/>
      <c r="O5755" s="184"/>
    </row>
    <row r="5756" spans="1:15" s="176" customFormat="1" ht="15" x14ac:dyDescent="0.15">
      <c r="A5756" s="183" t="s">
        <v>20</v>
      </c>
      <c r="B5756" s="183" t="s">
        <v>77</v>
      </c>
      <c r="C5756" s="184"/>
      <c r="D5756" s="183" t="s">
        <v>550</v>
      </c>
      <c r="E5756" s="184"/>
      <c r="F5756" s="185">
        <v>45069</v>
      </c>
      <c r="G5756" s="183" t="s">
        <v>78</v>
      </c>
      <c r="H5756" s="186">
        <v>80000</v>
      </c>
      <c r="I5756" s="183" t="s">
        <v>19</v>
      </c>
      <c r="J5756" s="183">
        <v>76</v>
      </c>
      <c r="K5756" s="184"/>
      <c r="L5756" s="183">
        <v>2023</v>
      </c>
      <c r="M5756" s="184"/>
      <c r="N5756" s="184"/>
      <c r="O5756" s="183" t="s">
        <v>597</v>
      </c>
    </row>
    <row r="5757" spans="1:15" s="176" customFormat="1" ht="15" x14ac:dyDescent="0.15">
      <c r="A5757" s="183" t="s">
        <v>20</v>
      </c>
      <c r="B5757" s="183" t="s">
        <v>77</v>
      </c>
      <c r="C5757" s="184"/>
      <c r="D5757" s="183" t="s">
        <v>550</v>
      </c>
      <c r="E5757" s="184"/>
      <c r="F5757" s="185">
        <v>45070</v>
      </c>
      <c r="G5757" s="183" t="s">
        <v>78</v>
      </c>
      <c r="H5757" s="186">
        <v>280000</v>
      </c>
      <c r="I5757" s="183" t="s">
        <v>19</v>
      </c>
      <c r="J5757" s="183">
        <v>267</v>
      </c>
      <c r="K5757" s="184"/>
      <c r="L5757" s="183">
        <v>2023</v>
      </c>
      <c r="M5757" s="184"/>
      <c r="N5757" s="184"/>
      <c r="O5757" s="183" t="s">
        <v>596</v>
      </c>
    </row>
    <row r="5758" spans="1:15" s="176" customFormat="1" ht="15" x14ac:dyDescent="0.15">
      <c r="A5758" s="183" t="s">
        <v>20</v>
      </c>
      <c r="B5758" s="183" t="s">
        <v>77</v>
      </c>
      <c r="C5758" s="184"/>
      <c r="D5758" s="183" t="s">
        <v>550</v>
      </c>
      <c r="E5758" s="184"/>
      <c r="F5758" s="185">
        <v>45071</v>
      </c>
      <c r="G5758" s="183" t="s">
        <v>78</v>
      </c>
      <c r="H5758" s="186">
        <v>80000</v>
      </c>
      <c r="I5758" s="183" t="s">
        <v>19</v>
      </c>
      <c r="J5758" s="183">
        <v>76</v>
      </c>
      <c r="K5758" s="184"/>
      <c r="L5758" s="183">
        <v>2023</v>
      </c>
      <c r="M5758" s="184"/>
      <c r="N5758" s="184"/>
      <c r="O5758" s="184"/>
    </row>
    <row r="5759" spans="1:15" s="176" customFormat="1" ht="15" x14ac:dyDescent="0.15">
      <c r="A5759" s="183" t="s">
        <v>20</v>
      </c>
      <c r="B5759" s="183" t="s">
        <v>77</v>
      </c>
      <c r="C5759" s="184"/>
      <c r="D5759" s="183" t="s">
        <v>550</v>
      </c>
      <c r="E5759" s="184"/>
      <c r="F5759" s="185">
        <v>45077</v>
      </c>
      <c r="G5759" s="183" t="s">
        <v>78</v>
      </c>
      <c r="H5759" s="186">
        <v>80000</v>
      </c>
      <c r="I5759" s="183" t="s">
        <v>19</v>
      </c>
      <c r="J5759" s="183">
        <v>76</v>
      </c>
      <c r="K5759" s="184"/>
      <c r="L5759" s="183">
        <v>2023</v>
      </c>
      <c r="M5759" s="184"/>
      <c r="N5759" s="184"/>
      <c r="O5759" s="183" t="s">
        <v>599</v>
      </c>
    </row>
    <row r="5760" spans="1:15" s="176" customFormat="1" ht="15" x14ac:dyDescent="0.15">
      <c r="A5760" s="183" t="s">
        <v>20</v>
      </c>
      <c r="B5760" s="183" t="s">
        <v>77</v>
      </c>
      <c r="C5760" s="184"/>
      <c r="D5760" s="183" t="s">
        <v>550</v>
      </c>
      <c r="E5760" s="184"/>
      <c r="F5760" s="185">
        <v>45078</v>
      </c>
      <c r="G5760" s="183" t="s">
        <v>78</v>
      </c>
      <c r="H5760" s="186">
        <v>360000</v>
      </c>
      <c r="I5760" s="183" t="s">
        <v>19</v>
      </c>
      <c r="J5760" s="183">
        <v>343</v>
      </c>
      <c r="K5760" s="184"/>
      <c r="L5760" s="183">
        <v>2023</v>
      </c>
      <c r="M5760" s="184"/>
      <c r="N5760" s="184"/>
      <c r="O5760" s="183" t="s">
        <v>598</v>
      </c>
    </row>
    <row r="5761" spans="1:15" s="176" customFormat="1" ht="15" x14ac:dyDescent="0.15">
      <c r="A5761" s="183" t="s">
        <v>20</v>
      </c>
      <c r="B5761" s="183" t="s">
        <v>77</v>
      </c>
      <c r="C5761" s="184"/>
      <c r="D5761" s="183" t="s">
        <v>550</v>
      </c>
      <c r="E5761" s="184"/>
      <c r="F5761" s="185">
        <v>45079</v>
      </c>
      <c r="G5761" s="183" t="s">
        <v>78</v>
      </c>
      <c r="H5761" s="186">
        <v>280000</v>
      </c>
      <c r="I5761" s="183" t="s">
        <v>19</v>
      </c>
      <c r="J5761" s="183">
        <v>267</v>
      </c>
      <c r="K5761" s="184"/>
      <c r="L5761" s="183">
        <v>2023</v>
      </c>
      <c r="M5761" s="184"/>
      <c r="N5761" s="184"/>
      <c r="O5761" s="184"/>
    </row>
    <row r="5762" spans="1:15" s="176" customFormat="1" ht="15" x14ac:dyDescent="0.15">
      <c r="A5762" s="183" t="s">
        <v>20</v>
      </c>
      <c r="B5762" s="183" t="s">
        <v>77</v>
      </c>
      <c r="C5762" s="184"/>
      <c r="D5762" s="183" t="s">
        <v>550</v>
      </c>
      <c r="E5762" s="184"/>
      <c r="F5762" s="185">
        <v>45080</v>
      </c>
      <c r="G5762" s="183" t="s">
        <v>78</v>
      </c>
      <c r="H5762" s="186">
        <v>80000</v>
      </c>
      <c r="I5762" s="183" t="s">
        <v>19</v>
      </c>
      <c r="J5762" s="183">
        <v>76</v>
      </c>
      <c r="K5762" s="184"/>
      <c r="L5762" s="183">
        <v>2023</v>
      </c>
      <c r="M5762" s="184"/>
      <c r="N5762" s="184"/>
      <c r="O5762" s="184"/>
    </row>
    <row r="5763" spans="1:15" s="176" customFormat="1" ht="15" x14ac:dyDescent="0.15">
      <c r="A5763" s="183" t="s">
        <v>20</v>
      </c>
      <c r="B5763" s="183" t="s">
        <v>77</v>
      </c>
      <c r="C5763" s="184"/>
      <c r="D5763" s="183" t="s">
        <v>25</v>
      </c>
      <c r="E5763" s="184"/>
      <c r="F5763" s="185">
        <v>45063</v>
      </c>
      <c r="G5763" s="183" t="s">
        <v>78</v>
      </c>
      <c r="H5763" s="186">
        <v>10000</v>
      </c>
      <c r="I5763" s="183" t="s">
        <v>19</v>
      </c>
      <c r="J5763" s="183">
        <v>168</v>
      </c>
      <c r="K5763" s="184"/>
      <c r="L5763" s="183">
        <v>2023</v>
      </c>
      <c r="M5763" s="184"/>
      <c r="N5763" s="184"/>
      <c r="O5763" s="183" t="s">
        <v>595</v>
      </c>
    </row>
    <row r="5764" spans="1:15" s="176" customFormat="1" ht="15" x14ac:dyDescent="0.15">
      <c r="A5764" s="183" t="s">
        <v>20</v>
      </c>
      <c r="B5764" s="183" t="s">
        <v>77</v>
      </c>
      <c r="C5764" s="184"/>
      <c r="D5764" s="183" t="s">
        <v>23</v>
      </c>
      <c r="E5764" s="183" t="s">
        <v>28</v>
      </c>
      <c r="F5764" s="185">
        <v>45104</v>
      </c>
      <c r="G5764" s="183" t="s">
        <v>78</v>
      </c>
      <c r="H5764" s="186">
        <v>-350000</v>
      </c>
      <c r="I5764" s="183" t="s">
        <v>19</v>
      </c>
      <c r="J5764" s="183">
        <v>-477</v>
      </c>
      <c r="K5764" s="184"/>
      <c r="L5764" s="183">
        <v>2023</v>
      </c>
      <c r="M5764" s="184"/>
      <c r="N5764" s="184"/>
      <c r="O5764" s="183" t="s">
        <v>713</v>
      </c>
    </row>
    <row r="5765" spans="1:15" s="176" customFormat="1" ht="15" x14ac:dyDescent="0.15">
      <c r="A5765" s="183" t="s">
        <v>20</v>
      </c>
      <c r="B5765" s="183" t="s">
        <v>77</v>
      </c>
      <c r="C5765" s="184"/>
      <c r="D5765" s="183" t="s">
        <v>23</v>
      </c>
      <c r="E5765" s="183" t="s">
        <v>28</v>
      </c>
      <c r="F5765" s="185">
        <v>45104</v>
      </c>
      <c r="G5765" s="183" t="s">
        <v>78</v>
      </c>
      <c r="H5765" s="186">
        <v>350000</v>
      </c>
      <c r="I5765" s="183" t="s">
        <v>19</v>
      </c>
      <c r="J5765" s="183">
        <v>477</v>
      </c>
      <c r="K5765" s="184"/>
      <c r="L5765" s="183">
        <v>2023</v>
      </c>
      <c r="M5765" s="184"/>
      <c r="N5765" s="184"/>
      <c r="O5765" s="183" t="s">
        <v>653</v>
      </c>
    </row>
    <row r="5766" spans="1:15" s="176" customFormat="1" ht="15" x14ac:dyDescent="0.15">
      <c r="A5766" s="183" t="s">
        <v>20</v>
      </c>
      <c r="B5766" s="183" t="s">
        <v>77</v>
      </c>
      <c r="C5766" s="184"/>
      <c r="D5766" s="183" t="s">
        <v>23</v>
      </c>
      <c r="E5766" s="183" t="s">
        <v>28</v>
      </c>
      <c r="F5766" s="185">
        <v>45105</v>
      </c>
      <c r="G5766" s="183" t="s">
        <v>78</v>
      </c>
      <c r="H5766" s="186">
        <v>1370000</v>
      </c>
      <c r="I5766" s="183" t="s">
        <v>19</v>
      </c>
      <c r="J5766" s="183">
        <v>1885</v>
      </c>
      <c r="K5766" s="184"/>
      <c r="L5766" s="183">
        <v>2023</v>
      </c>
      <c r="M5766" s="184"/>
      <c r="N5766" s="184"/>
      <c r="O5766" s="183" t="s">
        <v>652</v>
      </c>
    </row>
    <row r="5767" spans="1:15" s="176" customFormat="1" ht="15" x14ac:dyDescent="0.15">
      <c r="A5767" s="183" t="s">
        <v>20</v>
      </c>
      <c r="B5767" s="183" t="s">
        <v>77</v>
      </c>
      <c r="C5767" s="184"/>
      <c r="D5767" s="183" t="s">
        <v>23</v>
      </c>
      <c r="E5767" s="183" t="s">
        <v>28</v>
      </c>
      <c r="F5767" s="185">
        <v>45105</v>
      </c>
      <c r="G5767" s="183" t="s">
        <v>78</v>
      </c>
      <c r="H5767" s="186">
        <v>-1370000</v>
      </c>
      <c r="I5767" s="183" t="s">
        <v>19</v>
      </c>
      <c r="J5767" s="183">
        <v>-1885</v>
      </c>
      <c r="K5767" s="184"/>
      <c r="L5767" s="183">
        <v>2023</v>
      </c>
      <c r="M5767" s="184"/>
      <c r="N5767" s="184"/>
      <c r="O5767" s="183" t="s">
        <v>713</v>
      </c>
    </row>
    <row r="5768" spans="1:15" s="176" customFormat="1" ht="15" x14ac:dyDescent="0.15">
      <c r="A5768" s="183" t="s">
        <v>20</v>
      </c>
      <c r="B5768" s="183" t="s">
        <v>77</v>
      </c>
      <c r="C5768" s="184"/>
      <c r="D5768" s="183" t="s">
        <v>23</v>
      </c>
      <c r="E5768" s="183" t="s">
        <v>28</v>
      </c>
      <c r="F5768" s="185">
        <v>45106</v>
      </c>
      <c r="G5768" s="183" t="s">
        <v>78</v>
      </c>
      <c r="H5768" s="186">
        <v>-1610000</v>
      </c>
      <c r="I5768" s="183" t="s">
        <v>19</v>
      </c>
      <c r="J5768" s="183">
        <v>-2218</v>
      </c>
      <c r="K5768" s="184"/>
      <c r="L5768" s="183">
        <v>2023</v>
      </c>
      <c r="M5768" s="184"/>
      <c r="N5768" s="184"/>
      <c r="O5768" s="183" t="s">
        <v>713</v>
      </c>
    </row>
    <row r="5769" spans="1:15" s="176" customFormat="1" ht="15" x14ac:dyDescent="0.15">
      <c r="A5769" s="183" t="s">
        <v>20</v>
      </c>
      <c r="B5769" s="183" t="s">
        <v>77</v>
      </c>
      <c r="C5769" s="184"/>
      <c r="D5769" s="183" t="s">
        <v>23</v>
      </c>
      <c r="E5769" s="183" t="s">
        <v>28</v>
      </c>
      <c r="F5769" s="185">
        <v>45106</v>
      </c>
      <c r="G5769" s="183" t="s">
        <v>78</v>
      </c>
      <c r="H5769" s="186">
        <v>1610000</v>
      </c>
      <c r="I5769" s="183" t="s">
        <v>19</v>
      </c>
      <c r="J5769" s="183">
        <v>2218</v>
      </c>
      <c r="K5769" s="184"/>
      <c r="L5769" s="183">
        <v>2023</v>
      </c>
      <c r="M5769" s="184"/>
      <c r="N5769" s="184"/>
      <c r="O5769" s="183" t="s">
        <v>651</v>
      </c>
    </row>
    <row r="5770" spans="1:15" s="176" customFormat="1" ht="15" x14ac:dyDescent="0.15">
      <c r="A5770" s="183" t="s">
        <v>20</v>
      </c>
      <c r="B5770" s="183" t="s">
        <v>77</v>
      </c>
      <c r="C5770" s="184"/>
      <c r="D5770" s="183" t="s">
        <v>23</v>
      </c>
      <c r="E5770" s="183" t="s">
        <v>28</v>
      </c>
      <c r="F5770" s="185">
        <v>45107</v>
      </c>
      <c r="G5770" s="183" t="s">
        <v>78</v>
      </c>
      <c r="H5770" s="186">
        <v>-1640000</v>
      </c>
      <c r="I5770" s="183" t="s">
        <v>19</v>
      </c>
      <c r="J5770" s="183">
        <v>-2258</v>
      </c>
      <c r="K5770" s="184"/>
      <c r="L5770" s="183">
        <v>2023</v>
      </c>
      <c r="M5770" s="184"/>
      <c r="N5770" s="184"/>
      <c r="O5770" s="183" t="s">
        <v>713</v>
      </c>
    </row>
    <row r="5771" spans="1:15" s="176" customFormat="1" ht="15" x14ac:dyDescent="0.15">
      <c r="A5771" s="183" t="s">
        <v>20</v>
      </c>
      <c r="B5771" s="183" t="s">
        <v>77</v>
      </c>
      <c r="C5771" s="184"/>
      <c r="D5771" s="183" t="s">
        <v>23</v>
      </c>
      <c r="E5771" s="183" t="s">
        <v>28</v>
      </c>
      <c r="F5771" s="185">
        <v>45107</v>
      </c>
      <c r="G5771" s="183" t="s">
        <v>78</v>
      </c>
      <c r="H5771" s="186">
        <v>1640000</v>
      </c>
      <c r="I5771" s="183" t="s">
        <v>19</v>
      </c>
      <c r="J5771" s="183">
        <v>2258</v>
      </c>
      <c r="K5771" s="184"/>
      <c r="L5771" s="183">
        <v>2023</v>
      </c>
      <c r="M5771" s="184"/>
      <c r="N5771" s="184"/>
      <c r="O5771" s="184"/>
    </row>
    <row r="5772" spans="1:15" s="176" customFormat="1" ht="15" x14ac:dyDescent="0.15">
      <c r="A5772" s="183" t="s">
        <v>20</v>
      </c>
      <c r="B5772" s="183" t="s">
        <v>77</v>
      </c>
      <c r="C5772" s="184"/>
      <c r="D5772" s="183" t="s">
        <v>23</v>
      </c>
      <c r="E5772" s="183" t="s">
        <v>28</v>
      </c>
      <c r="F5772" s="185">
        <v>45108</v>
      </c>
      <c r="G5772" s="183" t="s">
        <v>78</v>
      </c>
      <c r="H5772" s="186">
        <v>-640000</v>
      </c>
      <c r="I5772" s="183" t="s">
        <v>19</v>
      </c>
      <c r="J5772" s="183">
        <v>-887</v>
      </c>
      <c r="K5772" s="184"/>
      <c r="L5772" s="183">
        <v>2023</v>
      </c>
      <c r="M5772" s="184"/>
      <c r="N5772" s="184"/>
      <c r="O5772" s="183" t="s">
        <v>713</v>
      </c>
    </row>
    <row r="5773" spans="1:15" s="176" customFormat="1" ht="15" x14ac:dyDescent="0.15">
      <c r="A5773" s="183" t="s">
        <v>20</v>
      </c>
      <c r="B5773" s="183" t="s">
        <v>77</v>
      </c>
      <c r="C5773" s="184"/>
      <c r="D5773" s="183" t="s">
        <v>23</v>
      </c>
      <c r="E5773" s="183" t="s">
        <v>28</v>
      </c>
      <c r="F5773" s="185">
        <v>45108</v>
      </c>
      <c r="G5773" s="183" t="s">
        <v>78</v>
      </c>
      <c r="H5773" s="186">
        <v>640000</v>
      </c>
      <c r="I5773" s="183" t="s">
        <v>19</v>
      </c>
      <c r="J5773" s="183">
        <v>887</v>
      </c>
      <c r="K5773" s="184"/>
      <c r="L5773" s="183">
        <v>2023</v>
      </c>
      <c r="M5773" s="184"/>
      <c r="N5773" s="184"/>
      <c r="O5773" s="184"/>
    </row>
    <row r="5774" spans="1:15" s="176" customFormat="1" ht="15" x14ac:dyDescent="0.15">
      <c r="A5774" s="183" t="s">
        <v>20</v>
      </c>
      <c r="B5774" s="183" t="s">
        <v>77</v>
      </c>
      <c r="C5774" s="184"/>
      <c r="D5774" s="183" t="s">
        <v>25</v>
      </c>
      <c r="E5774" s="183" t="s">
        <v>28</v>
      </c>
      <c r="F5774" s="185">
        <v>45057</v>
      </c>
      <c r="G5774" s="183" t="s">
        <v>78</v>
      </c>
      <c r="H5774" s="186">
        <v>230000</v>
      </c>
      <c r="I5774" s="183" t="s">
        <v>19</v>
      </c>
      <c r="J5774" s="183">
        <v>2659</v>
      </c>
      <c r="K5774" s="184"/>
      <c r="L5774" s="183">
        <v>2023</v>
      </c>
      <c r="M5774" s="184"/>
      <c r="N5774" s="184"/>
      <c r="O5774" s="183" t="s">
        <v>593</v>
      </c>
    </row>
    <row r="5775" spans="1:15" s="176" customFormat="1" ht="15" x14ac:dyDescent="0.15">
      <c r="A5775" s="183" t="s">
        <v>20</v>
      </c>
      <c r="B5775" s="183" t="s">
        <v>77</v>
      </c>
      <c r="C5775" s="184"/>
      <c r="D5775" s="183" t="s">
        <v>25</v>
      </c>
      <c r="E5775" s="183" t="s">
        <v>28</v>
      </c>
      <c r="F5775" s="185">
        <v>45058</v>
      </c>
      <c r="G5775" s="183" t="s">
        <v>78</v>
      </c>
      <c r="H5775" s="186">
        <v>460000</v>
      </c>
      <c r="I5775" s="183" t="s">
        <v>19</v>
      </c>
      <c r="J5775" s="183">
        <v>5384</v>
      </c>
      <c r="K5775" s="184"/>
      <c r="L5775" s="183">
        <v>2023</v>
      </c>
      <c r="M5775" s="184"/>
      <c r="N5775" s="184"/>
      <c r="O5775" s="184"/>
    </row>
    <row r="5776" spans="1:15" s="176" customFormat="1" ht="15" x14ac:dyDescent="0.15">
      <c r="A5776" s="183" t="s">
        <v>20</v>
      </c>
      <c r="B5776" s="183" t="s">
        <v>77</v>
      </c>
      <c r="C5776" s="184"/>
      <c r="D5776" s="183" t="s">
        <v>25</v>
      </c>
      <c r="E5776" s="183" t="s">
        <v>28</v>
      </c>
      <c r="F5776" s="185">
        <v>45059</v>
      </c>
      <c r="G5776" s="183" t="s">
        <v>78</v>
      </c>
      <c r="H5776" s="186">
        <v>150000</v>
      </c>
      <c r="I5776" s="183" t="s">
        <v>19</v>
      </c>
      <c r="J5776" s="183">
        <v>1814</v>
      </c>
      <c r="K5776" s="184"/>
      <c r="L5776" s="183">
        <v>2023</v>
      </c>
      <c r="M5776" s="184"/>
      <c r="N5776" s="184"/>
      <c r="O5776" s="184"/>
    </row>
    <row r="5777" spans="1:15" s="176" customFormat="1" ht="15" x14ac:dyDescent="0.15">
      <c r="A5777" s="183" t="s">
        <v>20</v>
      </c>
      <c r="B5777" s="183" t="s">
        <v>77</v>
      </c>
      <c r="C5777" s="184"/>
      <c r="D5777" s="183" t="s">
        <v>25</v>
      </c>
      <c r="E5777" s="183" t="s">
        <v>28</v>
      </c>
      <c r="F5777" s="185">
        <v>45064</v>
      </c>
      <c r="G5777" s="183" t="s">
        <v>78</v>
      </c>
      <c r="H5777" s="186">
        <v>200000</v>
      </c>
      <c r="I5777" s="183" t="s">
        <v>19</v>
      </c>
      <c r="J5777" s="183">
        <v>2354</v>
      </c>
      <c r="K5777" s="184"/>
      <c r="L5777" s="183">
        <v>2023</v>
      </c>
      <c r="M5777" s="184"/>
      <c r="N5777" s="184"/>
      <c r="O5777" s="183" t="s">
        <v>594</v>
      </c>
    </row>
    <row r="5778" spans="1:15" s="176" customFormat="1" ht="15" x14ac:dyDescent="0.15">
      <c r="A5778" s="183" t="s">
        <v>20</v>
      </c>
      <c r="B5778" s="183" t="s">
        <v>77</v>
      </c>
      <c r="C5778" s="184"/>
      <c r="D5778" s="183" t="s">
        <v>25</v>
      </c>
      <c r="E5778" s="183" t="s">
        <v>28</v>
      </c>
      <c r="F5778" s="185">
        <v>45065</v>
      </c>
      <c r="G5778" s="183" t="s">
        <v>78</v>
      </c>
      <c r="H5778" s="186">
        <v>260000</v>
      </c>
      <c r="I5778" s="183" t="s">
        <v>19</v>
      </c>
      <c r="J5778" s="183">
        <v>3102</v>
      </c>
      <c r="K5778" s="184"/>
      <c r="L5778" s="183">
        <v>2023</v>
      </c>
      <c r="M5778" s="184"/>
      <c r="N5778" s="184"/>
      <c r="O5778" s="184"/>
    </row>
    <row r="5779" spans="1:15" s="176" customFormat="1" ht="15" x14ac:dyDescent="0.15">
      <c r="A5779" s="183" t="s">
        <v>20</v>
      </c>
      <c r="B5779" s="183" t="s">
        <v>77</v>
      </c>
      <c r="C5779" s="184"/>
      <c r="D5779" s="183" t="s">
        <v>25</v>
      </c>
      <c r="E5779" s="183" t="s">
        <v>28</v>
      </c>
      <c r="F5779" s="185">
        <v>45077</v>
      </c>
      <c r="G5779" s="183" t="s">
        <v>78</v>
      </c>
      <c r="H5779" s="186">
        <v>30000</v>
      </c>
      <c r="I5779" s="183" t="s">
        <v>19</v>
      </c>
      <c r="J5779" s="183">
        <v>311</v>
      </c>
      <c r="K5779" s="184"/>
      <c r="L5779" s="183">
        <v>2023</v>
      </c>
      <c r="M5779" s="184"/>
      <c r="N5779" s="184"/>
      <c r="O5779" s="183" t="s">
        <v>599</v>
      </c>
    </row>
    <row r="5780" spans="1:15" s="176" customFormat="1" ht="15" x14ac:dyDescent="0.15">
      <c r="A5780" s="183" t="s">
        <v>20</v>
      </c>
      <c r="B5780" s="183" t="s">
        <v>77</v>
      </c>
      <c r="C5780" s="184"/>
      <c r="D5780" s="183" t="s">
        <v>25</v>
      </c>
      <c r="E5780" s="183" t="s">
        <v>28</v>
      </c>
      <c r="F5780" s="185">
        <v>45078</v>
      </c>
      <c r="G5780" s="183" t="s">
        <v>78</v>
      </c>
      <c r="H5780" s="186">
        <v>210000</v>
      </c>
      <c r="I5780" s="183" t="s">
        <v>19</v>
      </c>
      <c r="J5780" s="183">
        <v>2447</v>
      </c>
      <c r="K5780" s="184"/>
      <c r="L5780" s="183">
        <v>2023</v>
      </c>
      <c r="M5780" s="184"/>
      <c r="N5780" s="184"/>
      <c r="O5780" s="183" t="s">
        <v>598</v>
      </c>
    </row>
    <row r="5781" spans="1:15" s="176" customFormat="1" ht="15" x14ac:dyDescent="0.15">
      <c r="A5781" s="183" t="s">
        <v>20</v>
      </c>
      <c r="B5781" s="183" t="s">
        <v>77</v>
      </c>
      <c r="C5781" s="184"/>
      <c r="D5781" s="183" t="s">
        <v>25</v>
      </c>
      <c r="E5781" s="183" t="s">
        <v>28</v>
      </c>
      <c r="F5781" s="185">
        <v>45079</v>
      </c>
      <c r="G5781" s="183" t="s">
        <v>78</v>
      </c>
      <c r="H5781" s="186">
        <v>150000</v>
      </c>
      <c r="I5781" s="183" t="s">
        <v>19</v>
      </c>
      <c r="J5781" s="183">
        <v>1759</v>
      </c>
      <c r="K5781" s="184"/>
      <c r="L5781" s="183">
        <v>2023</v>
      </c>
      <c r="M5781" s="184"/>
      <c r="N5781" s="184"/>
      <c r="O5781" s="184"/>
    </row>
    <row r="5782" spans="1:15" s="176" customFormat="1" ht="15" x14ac:dyDescent="0.15">
      <c r="A5782" s="183" t="s">
        <v>20</v>
      </c>
      <c r="B5782" s="183" t="s">
        <v>77</v>
      </c>
      <c r="C5782" s="184"/>
      <c r="D5782" s="183" t="s">
        <v>25</v>
      </c>
      <c r="E5782" s="183" t="s">
        <v>28</v>
      </c>
      <c r="F5782" s="185">
        <v>45080</v>
      </c>
      <c r="G5782" s="183" t="s">
        <v>78</v>
      </c>
      <c r="H5782" s="186">
        <v>190000</v>
      </c>
      <c r="I5782" s="183" t="s">
        <v>19</v>
      </c>
      <c r="J5782" s="183">
        <v>2263</v>
      </c>
      <c r="K5782" s="184"/>
      <c r="L5782" s="183">
        <v>2023</v>
      </c>
      <c r="M5782" s="184"/>
      <c r="N5782" s="184"/>
      <c r="O5782" s="184"/>
    </row>
    <row r="5783" spans="1:15" s="176" customFormat="1" ht="15" x14ac:dyDescent="0.15">
      <c r="A5783" s="183" t="s">
        <v>20</v>
      </c>
      <c r="B5783" s="183" t="s">
        <v>77</v>
      </c>
      <c r="C5783" s="184"/>
      <c r="D5783" s="183" t="s">
        <v>25</v>
      </c>
      <c r="E5783" s="183" t="s">
        <v>28</v>
      </c>
      <c r="F5783" s="185">
        <v>45104</v>
      </c>
      <c r="G5783" s="183" t="s">
        <v>78</v>
      </c>
      <c r="H5783" s="186">
        <v>40000</v>
      </c>
      <c r="I5783" s="183" t="s">
        <v>19</v>
      </c>
      <c r="J5783" s="183">
        <v>477</v>
      </c>
      <c r="K5783" s="184"/>
      <c r="L5783" s="183">
        <v>2023</v>
      </c>
      <c r="M5783" s="184"/>
      <c r="N5783" s="184"/>
      <c r="O5783" s="183" t="s">
        <v>714</v>
      </c>
    </row>
    <row r="5784" spans="1:15" s="176" customFormat="1" ht="15" x14ac:dyDescent="0.15">
      <c r="A5784" s="183" t="s">
        <v>20</v>
      </c>
      <c r="B5784" s="183" t="s">
        <v>77</v>
      </c>
      <c r="C5784" s="184"/>
      <c r="D5784" s="183" t="s">
        <v>25</v>
      </c>
      <c r="E5784" s="183" t="s">
        <v>28</v>
      </c>
      <c r="F5784" s="185">
        <v>45105</v>
      </c>
      <c r="G5784" s="183" t="s">
        <v>78</v>
      </c>
      <c r="H5784" s="186">
        <v>160000</v>
      </c>
      <c r="I5784" s="183" t="s">
        <v>19</v>
      </c>
      <c r="J5784" s="183">
        <v>1885</v>
      </c>
      <c r="K5784" s="184"/>
      <c r="L5784" s="183">
        <v>2023</v>
      </c>
      <c r="M5784" s="184"/>
      <c r="N5784" s="184"/>
      <c r="O5784" s="183" t="s">
        <v>715</v>
      </c>
    </row>
    <row r="5785" spans="1:15" s="176" customFormat="1" ht="15" x14ac:dyDescent="0.15">
      <c r="A5785" s="183" t="s">
        <v>20</v>
      </c>
      <c r="B5785" s="183" t="s">
        <v>77</v>
      </c>
      <c r="C5785" s="184"/>
      <c r="D5785" s="183" t="s">
        <v>25</v>
      </c>
      <c r="E5785" s="183" t="s">
        <v>28</v>
      </c>
      <c r="F5785" s="185">
        <v>45106</v>
      </c>
      <c r="G5785" s="183" t="s">
        <v>78</v>
      </c>
      <c r="H5785" s="186">
        <v>190000</v>
      </c>
      <c r="I5785" s="183" t="s">
        <v>19</v>
      </c>
      <c r="J5785" s="183">
        <v>2218</v>
      </c>
      <c r="K5785" s="184"/>
      <c r="L5785" s="183">
        <v>2023</v>
      </c>
      <c r="M5785" s="184"/>
      <c r="N5785" s="184"/>
      <c r="O5785" s="183" t="s">
        <v>716</v>
      </c>
    </row>
    <row r="5786" spans="1:15" s="176" customFormat="1" ht="15" x14ac:dyDescent="0.15">
      <c r="A5786" s="183" t="s">
        <v>20</v>
      </c>
      <c r="B5786" s="183" t="s">
        <v>77</v>
      </c>
      <c r="C5786" s="184"/>
      <c r="D5786" s="183" t="s">
        <v>25</v>
      </c>
      <c r="E5786" s="183" t="s">
        <v>28</v>
      </c>
      <c r="F5786" s="185">
        <v>45107</v>
      </c>
      <c r="G5786" s="183" t="s">
        <v>78</v>
      </c>
      <c r="H5786" s="186">
        <v>190000</v>
      </c>
      <c r="I5786" s="183" t="s">
        <v>19</v>
      </c>
      <c r="J5786" s="183">
        <v>2258</v>
      </c>
      <c r="K5786" s="184"/>
      <c r="L5786" s="183">
        <v>2023</v>
      </c>
      <c r="M5786" s="184"/>
      <c r="N5786" s="184"/>
      <c r="O5786" s="183" t="s">
        <v>717</v>
      </c>
    </row>
    <row r="5787" spans="1:15" s="176" customFormat="1" ht="15" x14ac:dyDescent="0.15">
      <c r="A5787" s="183" t="s">
        <v>15</v>
      </c>
      <c r="B5787" s="183" t="s">
        <v>81</v>
      </c>
      <c r="C5787" s="184"/>
      <c r="D5787" s="183" t="s">
        <v>17</v>
      </c>
      <c r="E5787" s="183" t="s">
        <v>18</v>
      </c>
      <c r="F5787" s="185">
        <v>45148</v>
      </c>
      <c r="G5787" s="183" t="s">
        <v>82</v>
      </c>
      <c r="H5787" s="186">
        <v>40000</v>
      </c>
      <c r="I5787" s="183" t="s">
        <v>19</v>
      </c>
      <c r="J5787" s="183">
        <v>400</v>
      </c>
      <c r="K5787" s="184"/>
      <c r="L5787" s="183">
        <v>2023</v>
      </c>
      <c r="M5787" s="184"/>
      <c r="N5787" s="184"/>
      <c r="O5787" s="184"/>
    </row>
    <row r="5788" spans="1:15" s="176" customFormat="1" ht="15" x14ac:dyDescent="0.15">
      <c r="A5788" s="183" t="s">
        <v>15</v>
      </c>
      <c r="B5788" s="183" t="s">
        <v>81</v>
      </c>
      <c r="C5788" s="184"/>
      <c r="D5788" s="183" t="s">
        <v>17</v>
      </c>
      <c r="E5788" s="183" t="s">
        <v>18</v>
      </c>
      <c r="F5788" s="185">
        <v>45149</v>
      </c>
      <c r="G5788" s="183" t="s">
        <v>82</v>
      </c>
      <c r="H5788" s="186">
        <v>40000</v>
      </c>
      <c r="I5788" s="183" t="s">
        <v>19</v>
      </c>
      <c r="J5788" s="183">
        <v>400</v>
      </c>
      <c r="K5788" s="184"/>
      <c r="L5788" s="183">
        <v>2023</v>
      </c>
      <c r="M5788" s="184"/>
      <c r="N5788" s="184"/>
      <c r="O5788" s="184"/>
    </row>
    <row r="5789" spans="1:15" s="176" customFormat="1" ht="15" x14ac:dyDescent="0.15">
      <c r="A5789" s="183" t="s">
        <v>15</v>
      </c>
      <c r="B5789" s="183" t="s">
        <v>81</v>
      </c>
      <c r="C5789" s="184"/>
      <c r="D5789" s="183" t="s">
        <v>17</v>
      </c>
      <c r="E5789" s="183" t="s">
        <v>18</v>
      </c>
      <c r="F5789" s="185">
        <v>45150</v>
      </c>
      <c r="G5789" s="183" t="s">
        <v>82</v>
      </c>
      <c r="H5789" s="186">
        <v>40000</v>
      </c>
      <c r="I5789" s="183" t="s">
        <v>19</v>
      </c>
      <c r="J5789" s="183">
        <v>400</v>
      </c>
      <c r="K5789" s="184"/>
      <c r="L5789" s="183">
        <v>2023</v>
      </c>
      <c r="M5789" s="184"/>
      <c r="N5789" s="184"/>
      <c r="O5789" s="184"/>
    </row>
    <row r="5790" spans="1:15" s="176" customFormat="1" ht="15" x14ac:dyDescent="0.15">
      <c r="A5790" s="183" t="s">
        <v>15</v>
      </c>
      <c r="B5790" s="183" t="s">
        <v>81</v>
      </c>
      <c r="C5790" s="184"/>
      <c r="D5790" s="183" t="s">
        <v>17</v>
      </c>
      <c r="E5790" s="183" t="s">
        <v>18</v>
      </c>
      <c r="F5790" s="185">
        <v>45151</v>
      </c>
      <c r="G5790" s="183" t="s">
        <v>82</v>
      </c>
      <c r="H5790" s="186">
        <v>40000</v>
      </c>
      <c r="I5790" s="183" t="s">
        <v>19</v>
      </c>
      <c r="J5790" s="183">
        <v>400</v>
      </c>
      <c r="K5790" s="184"/>
      <c r="L5790" s="183">
        <v>2023</v>
      </c>
      <c r="M5790" s="184"/>
      <c r="N5790" s="184"/>
      <c r="O5790" s="184"/>
    </row>
    <row r="5791" spans="1:15" s="176" customFormat="1" ht="15" x14ac:dyDescent="0.15">
      <c r="A5791" s="183" t="s">
        <v>15</v>
      </c>
      <c r="B5791" s="183" t="s">
        <v>81</v>
      </c>
      <c r="C5791" s="184"/>
      <c r="D5791" s="183" t="s">
        <v>17</v>
      </c>
      <c r="E5791" s="183" t="s">
        <v>18</v>
      </c>
      <c r="F5791" s="185">
        <v>45152</v>
      </c>
      <c r="G5791" s="183" t="s">
        <v>82</v>
      </c>
      <c r="H5791" s="186">
        <v>40000</v>
      </c>
      <c r="I5791" s="183" t="s">
        <v>19</v>
      </c>
      <c r="J5791" s="183">
        <v>400</v>
      </c>
      <c r="K5791" s="184"/>
      <c r="L5791" s="183">
        <v>2023</v>
      </c>
      <c r="M5791" s="184"/>
      <c r="N5791" s="184"/>
      <c r="O5791" s="184"/>
    </row>
    <row r="5792" spans="1:15" s="176" customFormat="1" ht="15" x14ac:dyDescent="0.15">
      <c r="A5792" s="183" t="s">
        <v>15</v>
      </c>
      <c r="B5792" s="183" t="s">
        <v>81</v>
      </c>
      <c r="C5792" s="184"/>
      <c r="D5792" s="183" t="s">
        <v>17</v>
      </c>
      <c r="E5792" s="183" t="s">
        <v>18</v>
      </c>
      <c r="F5792" s="185">
        <v>45153</v>
      </c>
      <c r="G5792" s="183" t="s">
        <v>82</v>
      </c>
      <c r="H5792" s="186">
        <v>120000</v>
      </c>
      <c r="I5792" s="183" t="s">
        <v>19</v>
      </c>
      <c r="J5792" s="183">
        <v>1200</v>
      </c>
      <c r="K5792" s="184"/>
      <c r="L5792" s="183">
        <v>2023</v>
      </c>
      <c r="M5792" s="184"/>
      <c r="N5792" s="184"/>
      <c r="O5792" s="184"/>
    </row>
    <row r="5793" spans="1:15" s="176" customFormat="1" ht="15" x14ac:dyDescent="0.15">
      <c r="A5793" s="183" t="s">
        <v>15</v>
      </c>
      <c r="B5793" s="183" t="s">
        <v>81</v>
      </c>
      <c r="C5793" s="184"/>
      <c r="D5793" s="183" t="s">
        <v>17</v>
      </c>
      <c r="E5793" s="183" t="s">
        <v>18</v>
      </c>
      <c r="F5793" s="185">
        <v>45156</v>
      </c>
      <c r="G5793" s="183" t="s">
        <v>82</v>
      </c>
      <c r="H5793" s="186">
        <v>80000</v>
      </c>
      <c r="I5793" s="183" t="s">
        <v>19</v>
      </c>
      <c r="J5793" s="183">
        <v>800</v>
      </c>
      <c r="K5793" s="184"/>
      <c r="L5793" s="183">
        <v>2023</v>
      </c>
      <c r="M5793" s="184"/>
      <c r="N5793" s="184"/>
      <c r="O5793" s="184"/>
    </row>
    <row r="5794" spans="1:15" s="176" customFormat="1" ht="15" x14ac:dyDescent="0.15">
      <c r="A5794" s="183" t="s">
        <v>15</v>
      </c>
      <c r="B5794" s="183" t="s">
        <v>81</v>
      </c>
      <c r="C5794" s="184"/>
      <c r="D5794" s="183" t="s">
        <v>17</v>
      </c>
      <c r="E5794" s="183" t="s">
        <v>18</v>
      </c>
      <c r="F5794" s="185">
        <v>45157</v>
      </c>
      <c r="G5794" s="183" t="s">
        <v>82</v>
      </c>
      <c r="H5794" s="186">
        <v>80000</v>
      </c>
      <c r="I5794" s="183" t="s">
        <v>19</v>
      </c>
      <c r="J5794" s="183">
        <v>800</v>
      </c>
      <c r="K5794" s="184"/>
      <c r="L5794" s="183">
        <v>2023</v>
      </c>
      <c r="M5794" s="184"/>
      <c r="N5794" s="184"/>
      <c r="O5794" s="184"/>
    </row>
    <row r="5795" spans="1:15" s="176" customFormat="1" ht="15" x14ac:dyDescent="0.15">
      <c r="A5795" s="183" t="s">
        <v>15</v>
      </c>
      <c r="B5795" s="183" t="s">
        <v>81</v>
      </c>
      <c r="C5795" s="184"/>
      <c r="D5795" s="183" t="s">
        <v>17</v>
      </c>
      <c r="E5795" s="183" t="s">
        <v>18</v>
      </c>
      <c r="F5795" s="185">
        <v>45158</v>
      </c>
      <c r="G5795" s="183" t="s">
        <v>82</v>
      </c>
      <c r="H5795" s="186">
        <v>120000</v>
      </c>
      <c r="I5795" s="183" t="s">
        <v>19</v>
      </c>
      <c r="J5795" s="183">
        <v>1200</v>
      </c>
      <c r="K5795" s="184"/>
      <c r="L5795" s="183">
        <v>2023</v>
      </c>
      <c r="M5795" s="184"/>
      <c r="N5795" s="184"/>
      <c r="O5795" s="184"/>
    </row>
    <row r="5796" spans="1:15" s="176" customFormat="1" ht="15" x14ac:dyDescent="0.15">
      <c r="A5796" s="183" t="s">
        <v>15</v>
      </c>
      <c r="B5796" s="183" t="s">
        <v>81</v>
      </c>
      <c r="C5796" s="184"/>
      <c r="D5796" s="183" t="s">
        <v>17</v>
      </c>
      <c r="E5796" s="183" t="s">
        <v>18</v>
      </c>
      <c r="F5796" s="185">
        <v>45160</v>
      </c>
      <c r="G5796" s="183" t="s">
        <v>82</v>
      </c>
      <c r="H5796" s="186">
        <v>80000</v>
      </c>
      <c r="I5796" s="183" t="s">
        <v>19</v>
      </c>
      <c r="J5796" s="183">
        <v>800</v>
      </c>
      <c r="K5796" s="184"/>
      <c r="L5796" s="183">
        <v>2023</v>
      </c>
      <c r="M5796" s="184"/>
      <c r="N5796" s="184"/>
      <c r="O5796" s="184"/>
    </row>
    <row r="5797" spans="1:15" s="176" customFormat="1" ht="15" x14ac:dyDescent="0.15">
      <c r="A5797" s="183" t="s">
        <v>15</v>
      </c>
      <c r="B5797" s="183" t="s">
        <v>81</v>
      </c>
      <c r="C5797" s="184"/>
      <c r="D5797" s="183" t="s">
        <v>17</v>
      </c>
      <c r="E5797" s="183" t="s">
        <v>18</v>
      </c>
      <c r="F5797" s="185">
        <v>45161</v>
      </c>
      <c r="G5797" s="183" t="s">
        <v>82</v>
      </c>
      <c r="H5797" s="186">
        <v>80000</v>
      </c>
      <c r="I5797" s="183" t="s">
        <v>19</v>
      </c>
      <c r="J5797" s="183">
        <v>800</v>
      </c>
      <c r="K5797" s="184"/>
      <c r="L5797" s="183">
        <v>2023</v>
      </c>
      <c r="M5797" s="184"/>
      <c r="N5797" s="184"/>
      <c r="O5797" s="184"/>
    </row>
    <row r="5798" spans="1:15" s="176" customFormat="1" ht="15" x14ac:dyDescent="0.15">
      <c r="A5798" s="183" t="s">
        <v>15</v>
      </c>
      <c r="B5798" s="183" t="s">
        <v>81</v>
      </c>
      <c r="C5798" s="184"/>
      <c r="D5798" s="183" t="s">
        <v>17</v>
      </c>
      <c r="E5798" s="183" t="s">
        <v>18</v>
      </c>
      <c r="F5798" s="185">
        <v>45162</v>
      </c>
      <c r="G5798" s="183" t="s">
        <v>82</v>
      </c>
      <c r="H5798" s="186">
        <v>160000</v>
      </c>
      <c r="I5798" s="183" t="s">
        <v>19</v>
      </c>
      <c r="J5798" s="183">
        <v>1600</v>
      </c>
      <c r="K5798" s="184"/>
      <c r="L5798" s="183">
        <v>2023</v>
      </c>
      <c r="M5798" s="184"/>
      <c r="N5798" s="184"/>
      <c r="O5798" s="184"/>
    </row>
    <row r="5799" spans="1:15" s="176" customFormat="1" ht="15" x14ac:dyDescent="0.15">
      <c r="A5799" s="183" t="s">
        <v>15</v>
      </c>
      <c r="B5799" s="183" t="s">
        <v>81</v>
      </c>
      <c r="C5799" s="184"/>
      <c r="D5799" s="183" t="s">
        <v>17</v>
      </c>
      <c r="E5799" s="183" t="s">
        <v>18</v>
      </c>
      <c r="F5799" s="185">
        <v>45163</v>
      </c>
      <c r="G5799" s="183" t="s">
        <v>82</v>
      </c>
      <c r="H5799" s="186">
        <v>40000</v>
      </c>
      <c r="I5799" s="183" t="s">
        <v>19</v>
      </c>
      <c r="J5799" s="183">
        <v>400</v>
      </c>
      <c r="K5799" s="184"/>
      <c r="L5799" s="183">
        <v>2023</v>
      </c>
      <c r="M5799" s="184"/>
      <c r="N5799" s="184"/>
      <c r="O5799" s="184"/>
    </row>
    <row r="5800" spans="1:15" s="176" customFormat="1" ht="15" x14ac:dyDescent="0.15">
      <c r="A5800" s="183" t="s">
        <v>15</v>
      </c>
      <c r="B5800" s="183" t="s">
        <v>81</v>
      </c>
      <c r="C5800" s="184"/>
      <c r="D5800" s="183" t="s">
        <v>17</v>
      </c>
      <c r="E5800" s="183" t="s">
        <v>18</v>
      </c>
      <c r="F5800" s="185">
        <v>45164</v>
      </c>
      <c r="G5800" s="183" t="s">
        <v>82</v>
      </c>
      <c r="H5800" s="186">
        <v>40000</v>
      </c>
      <c r="I5800" s="183" t="s">
        <v>19</v>
      </c>
      <c r="J5800" s="183">
        <v>400</v>
      </c>
      <c r="K5800" s="184"/>
      <c r="L5800" s="183">
        <v>2023</v>
      </c>
      <c r="M5800" s="184"/>
      <c r="N5800" s="184"/>
      <c r="O5800" s="184"/>
    </row>
    <row r="5801" spans="1:15" s="176" customFormat="1" ht="15" x14ac:dyDescent="0.15">
      <c r="A5801" s="183" t="s">
        <v>15</v>
      </c>
      <c r="B5801" s="183" t="s">
        <v>81</v>
      </c>
      <c r="C5801" s="184"/>
      <c r="D5801" s="183" t="s">
        <v>17</v>
      </c>
      <c r="E5801" s="183" t="s">
        <v>18</v>
      </c>
      <c r="F5801" s="185">
        <v>45165</v>
      </c>
      <c r="G5801" s="183" t="s">
        <v>82</v>
      </c>
      <c r="H5801" s="186">
        <v>120000</v>
      </c>
      <c r="I5801" s="183" t="s">
        <v>19</v>
      </c>
      <c r="J5801" s="183">
        <v>1200</v>
      </c>
      <c r="K5801" s="184"/>
      <c r="L5801" s="183">
        <v>2023</v>
      </c>
      <c r="M5801" s="184"/>
      <c r="N5801" s="184"/>
      <c r="O5801" s="184"/>
    </row>
    <row r="5802" spans="1:15" s="176" customFormat="1" ht="15" x14ac:dyDescent="0.15">
      <c r="A5802" s="183" t="s">
        <v>15</v>
      </c>
      <c r="B5802" s="183" t="s">
        <v>81</v>
      </c>
      <c r="C5802" s="184"/>
      <c r="D5802" s="183" t="s">
        <v>17</v>
      </c>
      <c r="E5802" s="183" t="s">
        <v>18</v>
      </c>
      <c r="F5802" s="185">
        <v>45166</v>
      </c>
      <c r="G5802" s="183" t="s">
        <v>82</v>
      </c>
      <c r="H5802" s="186">
        <v>120000</v>
      </c>
      <c r="I5802" s="183" t="s">
        <v>19</v>
      </c>
      <c r="J5802" s="183">
        <v>1200</v>
      </c>
      <c r="K5802" s="184"/>
      <c r="L5802" s="183">
        <v>2023</v>
      </c>
      <c r="M5802" s="184"/>
      <c r="N5802" s="184"/>
      <c r="O5802" s="184"/>
    </row>
    <row r="5803" spans="1:15" s="176" customFormat="1" ht="15" x14ac:dyDescent="0.15">
      <c r="A5803" s="183" t="s">
        <v>15</v>
      </c>
      <c r="B5803" s="183" t="s">
        <v>81</v>
      </c>
      <c r="C5803" s="184"/>
      <c r="D5803" s="183" t="s">
        <v>17</v>
      </c>
      <c r="E5803" s="183" t="s">
        <v>18</v>
      </c>
      <c r="F5803" s="185">
        <v>45167</v>
      </c>
      <c r="G5803" s="183" t="s">
        <v>82</v>
      </c>
      <c r="H5803" s="186">
        <v>120000</v>
      </c>
      <c r="I5803" s="183" t="s">
        <v>19</v>
      </c>
      <c r="J5803" s="183">
        <v>1200</v>
      </c>
      <c r="K5803" s="184"/>
      <c r="L5803" s="183">
        <v>2023</v>
      </c>
      <c r="M5803" s="184"/>
      <c r="N5803" s="184"/>
      <c r="O5803" s="184"/>
    </row>
    <row r="5804" spans="1:15" s="176" customFormat="1" ht="15" x14ac:dyDescent="0.15">
      <c r="A5804" s="183" t="s">
        <v>15</v>
      </c>
      <c r="B5804" s="183" t="s">
        <v>81</v>
      </c>
      <c r="C5804" s="184"/>
      <c r="D5804" s="183" t="s">
        <v>17</v>
      </c>
      <c r="E5804" s="183" t="s">
        <v>18</v>
      </c>
      <c r="F5804" s="185">
        <v>45169</v>
      </c>
      <c r="G5804" s="183" t="s">
        <v>82</v>
      </c>
      <c r="H5804" s="186">
        <v>80000</v>
      </c>
      <c r="I5804" s="183" t="s">
        <v>19</v>
      </c>
      <c r="J5804" s="183">
        <v>800</v>
      </c>
      <c r="K5804" s="184"/>
      <c r="L5804" s="183">
        <v>2023</v>
      </c>
      <c r="M5804" s="184"/>
      <c r="N5804" s="184"/>
      <c r="O5804" s="184"/>
    </row>
    <row r="5805" spans="1:15" s="176" customFormat="1" ht="15" x14ac:dyDescent="0.15">
      <c r="A5805" s="183" t="s">
        <v>15</v>
      </c>
      <c r="B5805" s="183" t="s">
        <v>81</v>
      </c>
      <c r="C5805" s="184"/>
      <c r="D5805" s="183" t="s">
        <v>17</v>
      </c>
      <c r="E5805" s="183" t="s">
        <v>18</v>
      </c>
      <c r="F5805" s="185">
        <v>45170</v>
      </c>
      <c r="G5805" s="183" t="s">
        <v>82</v>
      </c>
      <c r="H5805" s="186">
        <v>80000</v>
      </c>
      <c r="I5805" s="183" t="s">
        <v>19</v>
      </c>
      <c r="J5805" s="183">
        <v>800</v>
      </c>
      <c r="K5805" s="184"/>
      <c r="L5805" s="183">
        <v>2023</v>
      </c>
      <c r="M5805" s="184"/>
      <c r="N5805" s="184"/>
      <c r="O5805" s="184"/>
    </row>
    <row r="5806" spans="1:15" s="176" customFormat="1" ht="15" x14ac:dyDescent="0.15">
      <c r="A5806" s="183" t="s">
        <v>15</v>
      </c>
      <c r="B5806" s="183" t="s">
        <v>81</v>
      </c>
      <c r="C5806" s="184"/>
      <c r="D5806" s="183" t="s">
        <v>17</v>
      </c>
      <c r="E5806" s="183" t="s">
        <v>18</v>
      </c>
      <c r="F5806" s="185">
        <v>45171</v>
      </c>
      <c r="G5806" s="183" t="s">
        <v>82</v>
      </c>
      <c r="H5806" s="186">
        <v>120000</v>
      </c>
      <c r="I5806" s="183" t="s">
        <v>19</v>
      </c>
      <c r="J5806" s="183">
        <v>1200</v>
      </c>
      <c r="K5806" s="184"/>
      <c r="L5806" s="183">
        <v>2023</v>
      </c>
      <c r="M5806" s="184"/>
      <c r="N5806" s="184"/>
      <c r="O5806" s="184"/>
    </row>
    <row r="5807" spans="1:15" s="176" customFormat="1" ht="15" x14ac:dyDescent="0.15">
      <c r="A5807" s="183" t="s">
        <v>15</v>
      </c>
      <c r="B5807" s="183" t="s">
        <v>81</v>
      </c>
      <c r="C5807" s="184"/>
      <c r="D5807" s="183" t="s">
        <v>17</v>
      </c>
      <c r="E5807" s="183" t="s">
        <v>18</v>
      </c>
      <c r="F5807" s="185">
        <v>45172</v>
      </c>
      <c r="G5807" s="183" t="s">
        <v>82</v>
      </c>
      <c r="H5807" s="186">
        <v>40000</v>
      </c>
      <c r="I5807" s="183" t="s">
        <v>19</v>
      </c>
      <c r="J5807" s="183">
        <v>400</v>
      </c>
      <c r="K5807" s="184"/>
      <c r="L5807" s="183">
        <v>2023</v>
      </c>
      <c r="M5807" s="184"/>
      <c r="N5807" s="184"/>
      <c r="O5807" s="184"/>
    </row>
    <row r="5808" spans="1:15" s="176" customFormat="1" ht="15" x14ac:dyDescent="0.15">
      <c r="A5808" s="183" t="s">
        <v>15</v>
      </c>
      <c r="B5808" s="183" t="s">
        <v>81</v>
      </c>
      <c r="C5808" s="184"/>
      <c r="D5808" s="183" t="s">
        <v>17</v>
      </c>
      <c r="E5808" s="183" t="s">
        <v>18</v>
      </c>
      <c r="F5808" s="185">
        <v>45173</v>
      </c>
      <c r="G5808" s="183" t="s">
        <v>82</v>
      </c>
      <c r="H5808" s="186">
        <v>40000</v>
      </c>
      <c r="I5808" s="183" t="s">
        <v>19</v>
      </c>
      <c r="J5808" s="183">
        <v>400</v>
      </c>
      <c r="K5808" s="184"/>
      <c r="L5808" s="183">
        <v>2023</v>
      </c>
      <c r="M5808" s="184"/>
      <c r="N5808" s="184"/>
      <c r="O5808" s="184"/>
    </row>
    <row r="5809" spans="1:15" s="176" customFormat="1" ht="15" x14ac:dyDescent="0.15">
      <c r="A5809" s="183" t="s">
        <v>15</v>
      </c>
      <c r="B5809" s="183" t="s">
        <v>81</v>
      </c>
      <c r="C5809" s="184"/>
      <c r="D5809" s="183" t="s">
        <v>17</v>
      </c>
      <c r="E5809" s="183" t="s">
        <v>18</v>
      </c>
      <c r="F5809" s="185">
        <v>45174</v>
      </c>
      <c r="G5809" s="183" t="s">
        <v>82</v>
      </c>
      <c r="H5809" s="186">
        <v>80000</v>
      </c>
      <c r="I5809" s="183" t="s">
        <v>19</v>
      </c>
      <c r="J5809" s="183">
        <v>800</v>
      </c>
      <c r="K5809" s="184"/>
      <c r="L5809" s="183">
        <v>2023</v>
      </c>
      <c r="M5809" s="184"/>
      <c r="N5809" s="184"/>
      <c r="O5809" s="184"/>
    </row>
    <row r="5810" spans="1:15" s="176" customFormat="1" ht="15" x14ac:dyDescent="0.15">
      <c r="A5810" s="183" t="s">
        <v>15</v>
      </c>
      <c r="B5810" s="183" t="s">
        <v>81</v>
      </c>
      <c r="C5810" s="184"/>
      <c r="D5810" s="183" t="s">
        <v>17</v>
      </c>
      <c r="E5810" s="183" t="s">
        <v>18</v>
      </c>
      <c r="F5810" s="185">
        <v>45177</v>
      </c>
      <c r="G5810" s="183" t="s">
        <v>82</v>
      </c>
      <c r="H5810" s="186">
        <v>80000</v>
      </c>
      <c r="I5810" s="183" t="s">
        <v>19</v>
      </c>
      <c r="J5810" s="183">
        <v>800</v>
      </c>
      <c r="K5810" s="184"/>
      <c r="L5810" s="183">
        <v>2023</v>
      </c>
      <c r="M5810" s="184"/>
      <c r="N5810" s="184"/>
      <c r="O5810" s="184"/>
    </row>
    <row r="5811" spans="1:15" s="176" customFormat="1" ht="15" x14ac:dyDescent="0.15">
      <c r="A5811" s="183" t="s">
        <v>15</v>
      </c>
      <c r="B5811" s="183" t="s">
        <v>81</v>
      </c>
      <c r="C5811" s="184"/>
      <c r="D5811" s="183" t="s">
        <v>17</v>
      </c>
      <c r="E5811" s="183" t="s">
        <v>18</v>
      </c>
      <c r="F5811" s="185">
        <v>45178</v>
      </c>
      <c r="G5811" s="183" t="s">
        <v>82</v>
      </c>
      <c r="H5811" s="186">
        <v>80000</v>
      </c>
      <c r="I5811" s="183" t="s">
        <v>19</v>
      </c>
      <c r="J5811" s="183">
        <v>800</v>
      </c>
      <c r="K5811" s="184"/>
      <c r="L5811" s="183">
        <v>2023</v>
      </c>
      <c r="M5811" s="184"/>
      <c r="N5811" s="184"/>
      <c r="O5811" s="184"/>
    </row>
    <row r="5812" spans="1:15" s="176" customFormat="1" ht="15" x14ac:dyDescent="0.15">
      <c r="A5812" s="183" t="s">
        <v>15</v>
      </c>
      <c r="B5812" s="183" t="s">
        <v>81</v>
      </c>
      <c r="C5812" s="184"/>
      <c r="D5812" s="183" t="s">
        <v>17</v>
      </c>
      <c r="E5812" s="183" t="s">
        <v>18</v>
      </c>
      <c r="F5812" s="185">
        <v>45180</v>
      </c>
      <c r="G5812" s="183" t="s">
        <v>82</v>
      </c>
      <c r="H5812" s="186">
        <v>40000</v>
      </c>
      <c r="I5812" s="183" t="s">
        <v>19</v>
      </c>
      <c r="J5812" s="183">
        <v>400</v>
      </c>
      <c r="K5812" s="184"/>
      <c r="L5812" s="183">
        <v>2023</v>
      </c>
      <c r="M5812" s="184"/>
      <c r="N5812" s="184"/>
      <c r="O5812" s="184"/>
    </row>
    <row r="5813" spans="1:15" s="176" customFormat="1" ht="15" x14ac:dyDescent="0.15">
      <c r="A5813" s="183" t="s">
        <v>15</v>
      </c>
      <c r="B5813" s="183" t="s">
        <v>81</v>
      </c>
      <c r="C5813" s="184"/>
      <c r="D5813" s="183" t="s">
        <v>17</v>
      </c>
      <c r="E5813" s="183" t="s">
        <v>18</v>
      </c>
      <c r="F5813" s="185">
        <v>45185</v>
      </c>
      <c r="G5813" s="183" t="s">
        <v>82</v>
      </c>
      <c r="H5813" s="186">
        <v>40000</v>
      </c>
      <c r="I5813" s="183" t="s">
        <v>19</v>
      </c>
      <c r="J5813" s="183">
        <v>400</v>
      </c>
      <c r="K5813" s="184"/>
      <c r="L5813" s="183">
        <v>2023</v>
      </c>
      <c r="M5813" s="184"/>
      <c r="N5813" s="184"/>
      <c r="O5813" s="184"/>
    </row>
    <row r="5814" spans="1:15" s="176" customFormat="1" ht="15" x14ac:dyDescent="0.15">
      <c r="A5814" s="183" t="s">
        <v>20</v>
      </c>
      <c r="B5814" s="183" t="s">
        <v>81</v>
      </c>
      <c r="C5814" s="184"/>
      <c r="D5814" s="183" t="s">
        <v>17</v>
      </c>
      <c r="E5814" s="183" t="s">
        <v>18</v>
      </c>
      <c r="F5814" s="185">
        <v>45147</v>
      </c>
      <c r="G5814" s="183" t="s">
        <v>82</v>
      </c>
      <c r="H5814" s="186">
        <v>80000</v>
      </c>
      <c r="I5814" s="183" t="s">
        <v>19</v>
      </c>
      <c r="J5814" s="183">
        <v>800</v>
      </c>
      <c r="K5814" s="184"/>
      <c r="L5814" s="183">
        <v>2023</v>
      </c>
      <c r="M5814" s="184"/>
      <c r="N5814" s="184"/>
      <c r="O5814" s="184"/>
    </row>
    <row r="5815" spans="1:15" s="176" customFormat="1" ht="15" x14ac:dyDescent="0.15">
      <c r="A5815" s="183" t="s">
        <v>20</v>
      </c>
      <c r="B5815" s="183" t="s">
        <v>81</v>
      </c>
      <c r="C5815" s="184"/>
      <c r="D5815" s="183" t="s">
        <v>17</v>
      </c>
      <c r="E5815" s="183" t="s">
        <v>18</v>
      </c>
      <c r="F5815" s="185">
        <v>45148</v>
      </c>
      <c r="G5815" s="183" t="s">
        <v>82</v>
      </c>
      <c r="H5815" s="186">
        <v>80000</v>
      </c>
      <c r="I5815" s="183" t="s">
        <v>19</v>
      </c>
      <c r="J5815" s="183">
        <v>800</v>
      </c>
      <c r="K5815" s="184"/>
      <c r="L5815" s="183">
        <v>2023</v>
      </c>
      <c r="M5815" s="184"/>
      <c r="N5815" s="184"/>
      <c r="O5815" s="184"/>
    </row>
    <row r="5816" spans="1:15" s="176" customFormat="1" ht="15" x14ac:dyDescent="0.15">
      <c r="A5816" s="183" t="s">
        <v>20</v>
      </c>
      <c r="B5816" s="183" t="s">
        <v>81</v>
      </c>
      <c r="C5816" s="184"/>
      <c r="D5816" s="183" t="s">
        <v>17</v>
      </c>
      <c r="E5816" s="183" t="s">
        <v>18</v>
      </c>
      <c r="F5816" s="185">
        <v>45149</v>
      </c>
      <c r="G5816" s="183" t="s">
        <v>82</v>
      </c>
      <c r="H5816" s="186">
        <v>160000</v>
      </c>
      <c r="I5816" s="183" t="s">
        <v>19</v>
      </c>
      <c r="J5816" s="183">
        <v>1600</v>
      </c>
      <c r="K5816" s="184"/>
      <c r="L5816" s="183">
        <v>2023</v>
      </c>
      <c r="M5816" s="184"/>
      <c r="N5816" s="184"/>
      <c r="O5816" s="184"/>
    </row>
    <row r="5817" spans="1:15" s="176" customFormat="1" ht="15" x14ac:dyDescent="0.15">
      <c r="A5817" s="183" t="s">
        <v>20</v>
      </c>
      <c r="B5817" s="183" t="s">
        <v>81</v>
      </c>
      <c r="C5817" s="184"/>
      <c r="D5817" s="183" t="s">
        <v>17</v>
      </c>
      <c r="E5817" s="183" t="s">
        <v>18</v>
      </c>
      <c r="F5817" s="185">
        <v>45150</v>
      </c>
      <c r="G5817" s="183" t="s">
        <v>82</v>
      </c>
      <c r="H5817" s="186">
        <v>120000</v>
      </c>
      <c r="I5817" s="183" t="s">
        <v>19</v>
      </c>
      <c r="J5817" s="183">
        <v>1200</v>
      </c>
      <c r="K5817" s="184"/>
      <c r="L5817" s="183">
        <v>2023</v>
      </c>
      <c r="M5817" s="184"/>
      <c r="N5817" s="184"/>
      <c r="O5817" s="184"/>
    </row>
    <row r="5818" spans="1:15" s="176" customFormat="1" ht="15" x14ac:dyDescent="0.15">
      <c r="A5818" s="183" t="s">
        <v>20</v>
      </c>
      <c r="B5818" s="183" t="s">
        <v>81</v>
      </c>
      <c r="C5818" s="184"/>
      <c r="D5818" s="183" t="s">
        <v>17</v>
      </c>
      <c r="E5818" s="183" t="s">
        <v>18</v>
      </c>
      <c r="F5818" s="185">
        <v>45151</v>
      </c>
      <c r="G5818" s="183" t="s">
        <v>82</v>
      </c>
      <c r="H5818" s="186">
        <v>320000</v>
      </c>
      <c r="I5818" s="183" t="s">
        <v>19</v>
      </c>
      <c r="J5818" s="183">
        <v>3200</v>
      </c>
      <c r="K5818" s="184"/>
      <c r="L5818" s="183">
        <v>2023</v>
      </c>
      <c r="M5818" s="184"/>
      <c r="N5818" s="184"/>
      <c r="O5818" s="184"/>
    </row>
    <row r="5819" spans="1:15" s="176" customFormat="1" ht="15" x14ac:dyDescent="0.15">
      <c r="A5819" s="183" t="s">
        <v>20</v>
      </c>
      <c r="B5819" s="183" t="s">
        <v>81</v>
      </c>
      <c r="C5819" s="184"/>
      <c r="D5819" s="183" t="s">
        <v>17</v>
      </c>
      <c r="E5819" s="183" t="s">
        <v>18</v>
      </c>
      <c r="F5819" s="185">
        <v>45152</v>
      </c>
      <c r="G5819" s="183" t="s">
        <v>82</v>
      </c>
      <c r="H5819" s="186">
        <v>200000</v>
      </c>
      <c r="I5819" s="183" t="s">
        <v>19</v>
      </c>
      <c r="J5819" s="183">
        <v>2000</v>
      </c>
      <c r="K5819" s="184"/>
      <c r="L5819" s="183">
        <v>2023</v>
      </c>
      <c r="M5819" s="184"/>
      <c r="N5819" s="184"/>
      <c r="O5819" s="184"/>
    </row>
    <row r="5820" spans="1:15" s="176" customFormat="1" ht="15" x14ac:dyDescent="0.15">
      <c r="A5820" s="183" t="s">
        <v>20</v>
      </c>
      <c r="B5820" s="183" t="s">
        <v>81</v>
      </c>
      <c r="C5820" s="184"/>
      <c r="D5820" s="183" t="s">
        <v>17</v>
      </c>
      <c r="E5820" s="183" t="s">
        <v>18</v>
      </c>
      <c r="F5820" s="185">
        <v>45153</v>
      </c>
      <c r="G5820" s="183" t="s">
        <v>82</v>
      </c>
      <c r="H5820" s="186">
        <v>200000</v>
      </c>
      <c r="I5820" s="183" t="s">
        <v>19</v>
      </c>
      <c r="J5820" s="183">
        <v>2000</v>
      </c>
      <c r="K5820" s="184"/>
      <c r="L5820" s="183">
        <v>2023</v>
      </c>
      <c r="M5820" s="184"/>
      <c r="N5820" s="184"/>
      <c r="O5820" s="184"/>
    </row>
    <row r="5821" spans="1:15" s="176" customFormat="1" ht="15" x14ac:dyDescent="0.15">
      <c r="A5821" s="183" t="s">
        <v>20</v>
      </c>
      <c r="B5821" s="183" t="s">
        <v>81</v>
      </c>
      <c r="C5821" s="184"/>
      <c r="D5821" s="183" t="s">
        <v>17</v>
      </c>
      <c r="E5821" s="183" t="s">
        <v>18</v>
      </c>
      <c r="F5821" s="185">
        <v>45154</v>
      </c>
      <c r="G5821" s="183" t="s">
        <v>82</v>
      </c>
      <c r="H5821" s="186">
        <v>240000</v>
      </c>
      <c r="I5821" s="183" t="s">
        <v>19</v>
      </c>
      <c r="J5821" s="183">
        <v>2400</v>
      </c>
      <c r="K5821" s="184"/>
      <c r="L5821" s="183">
        <v>2023</v>
      </c>
      <c r="M5821" s="184"/>
      <c r="N5821" s="184"/>
      <c r="O5821" s="184"/>
    </row>
    <row r="5822" spans="1:15" s="176" customFormat="1" ht="15" x14ac:dyDescent="0.15">
      <c r="A5822" s="183" t="s">
        <v>20</v>
      </c>
      <c r="B5822" s="183" t="s">
        <v>81</v>
      </c>
      <c r="C5822" s="184"/>
      <c r="D5822" s="183" t="s">
        <v>17</v>
      </c>
      <c r="E5822" s="183" t="s">
        <v>18</v>
      </c>
      <c r="F5822" s="185">
        <v>45155</v>
      </c>
      <c r="G5822" s="183" t="s">
        <v>82</v>
      </c>
      <c r="H5822" s="186">
        <v>200000</v>
      </c>
      <c r="I5822" s="183" t="s">
        <v>19</v>
      </c>
      <c r="J5822" s="183">
        <v>2000</v>
      </c>
      <c r="K5822" s="184"/>
      <c r="L5822" s="183">
        <v>2023</v>
      </c>
      <c r="M5822" s="184"/>
      <c r="N5822" s="184"/>
      <c r="O5822" s="184"/>
    </row>
    <row r="5823" spans="1:15" s="176" customFormat="1" ht="15" x14ac:dyDescent="0.15">
      <c r="A5823" s="183" t="s">
        <v>20</v>
      </c>
      <c r="B5823" s="183" t="s">
        <v>81</v>
      </c>
      <c r="C5823" s="184"/>
      <c r="D5823" s="183" t="s">
        <v>17</v>
      </c>
      <c r="E5823" s="183" t="s">
        <v>18</v>
      </c>
      <c r="F5823" s="185">
        <v>45156</v>
      </c>
      <c r="G5823" s="183" t="s">
        <v>82</v>
      </c>
      <c r="H5823" s="186">
        <v>240000</v>
      </c>
      <c r="I5823" s="183" t="s">
        <v>19</v>
      </c>
      <c r="J5823" s="183">
        <v>2400</v>
      </c>
      <c r="K5823" s="184"/>
      <c r="L5823" s="183">
        <v>2023</v>
      </c>
      <c r="M5823" s="184"/>
      <c r="N5823" s="184"/>
      <c r="O5823" s="184"/>
    </row>
    <row r="5824" spans="1:15" s="176" customFormat="1" ht="15" x14ac:dyDescent="0.15">
      <c r="A5824" s="183" t="s">
        <v>20</v>
      </c>
      <c r="B5824" s="183" t="s">
        <v>81</v>
      </c>
      <c r="C5824" s="184"/>
      <c r="D5824" s="183" t="s">
        <v>17</v>
      </c>
      <c r="E5824" s="183" t="s">
        <v>18</v>
      </c>
      <c r="F5824" s="185">
        <v>45157</v>
      </c>
      <c r="G5824" s="183" t="s">
        <v>82</v>
      </c>
      <c r="H5824" s="186">
        <v>160000</v>
      </c>
      <c r="I5824" s="183" t="s">
        <v>19</v>
      </c>
      <c r="J5824" s="183">
        <v>1600</v>
      </c>
      <c r="K5824" s="184"/>
      <c r="L5824" s="183">
        <v>2023</v>
      </c>
      <c r="M5824" s="184"/>
      <c r="N5824" s="184"/>
      <c r="O5824" s="184"/>
    </row>
    <row r="5825" spans="1:15" s="176" customFormat="1" ht="15" x14ac:dyDescent="0.15">
      <c r="A5825" s="183" t="s">
        <v>20</v>
      </c>
      <c r="B5825" s="183" t="s">
        <v>81</v>
      </c>
      <c r="C5825" s="184"/>
      <c r="D5825" s="183" t="s">
        <v>17</v>
      </c>
      <c r="E5825" s="183" t="s">
        <v>18</v>
      </c>
      <c r="F5825" s="185">
        <v>45158</v>
      </c>
      <c r="G5825" s="183" t="s">
        <v>82</v>
      </c>
      <c r="H5825" s="186">
        <v>280000</v>
      </c>
      <c r="I5825" s="183" t="s">
        <v>19</v>
      </c>
      <c r="J5825" s="183">
        <v>2800</v>
      </c>
      <c r="K5825" s="184"/>
      <c r="L5825" s="183">
        <v>2023</v>
      </c>
      <c r="M5825" s="184"/>
      <c r="N5825" s="184"/>
      <c r="O5825" s="184"/>
    </row>
    <row r="5826" spans="1:15" s="176" customFormat="1" ht="15" x14ac:dyDescent="0.15">
      <c r="A5826" s="183" t="s">
        <v>20</v>
      </c>
      <c r="B5826" s="183" t="s">
        <v>81</v>
      </c>
      <c r="C5826" s="184"/>
      <c r="D5826" s="183" t="s">
        <v>17</v>
      </c>
      <c r="E5826" s="183" t="s">
        <v>18</v>
      </c>
      <c r="F5826" s="185">
        <v>45159</v>
      </c>
      <c r="G5826" s="183" t="s">
        <v>82</v>
      </c>
      <c r="H5826" s="186">
        <v>400000</v>
      </c>
      <c r="I5826" s="183" t="s">
        <v>19</v>
      </c>
      <c r="J5826" s="183">
        <v>4000</v>
      </c>
      <c r="K5826" s="184"/>
      <c r="L5826" s="183">
        <v>2023</v>
      </c>
      <c r="M5826" s="184"/>
      <c r="N5826" s="184"/>
      <c r="O5826" s="184"/>
    </row>
    <row r="5827" spans="1:15" s="176" customFormat="1" ht="15" x14ac:dyDescent="0.15">
      <c r="A5827" s="183" t="s">
        <v>20</v>
      </c>
      <c r="B5827" s="183" t="s">
        <v>81</v>
      </c>
      <c r="C5827" s="184"/>
      <c r="D5827" s="183" t="s">
        <v>17</v>
      </c>
      <c r="E5827" s="183" t="s">
        <v>18</v>
      </c>
      <c r="F5827" s="185">
        <v>45160</v>
      </c>
      <c r="G5827" s="183" t="s">
        <v>82</v>
      </c>
      <c r="H5827" s="186">
        <v>320000</v>
      </c>
      <c r="I5827" s="183" t="s">
        <v>19</v>
      </c>
      <c r="J5827" s="183">
        <v>3200</v>
      </c>
      <c r="K5827" s="184"/>
      <c r="L5827" s="183">
        <v>2023</v>
      </c>
      <c r="M5827" s="184"/>
      <c r="N5827" s="184"/>
      <c r="O5827" s="184"/>
    </row>
    <row r="5828" spans="1:15" s="176" customFormat="1" ht="15" x14ac:dyDescent="0.15">
      <c r="A5828" s="183" t="s">
        <v>20</v>
      </c>
      <c r="B5828" s="183" t="s">
        <v>81</v>
      </c>
      <c r="C5828" s="184"/>
      <c r="D5828" s="183" t="s">
        <v>17</v>
      </c>
      <c r="E5828" s="183" t="s">
        <v>18</v>
      </c>
      <c r="F5828" s="185">
        <v>45161</v>
      </c>
      <c r="G5828" s="183" t="s">
        <v>82</v>
      </c>
      <c r="H5828" s="186">
        <v>680000</v>
      </c>
      <c r="I5828" s="183" t="s">
        <v>19</v>
      </c>
      <c r="J5828" s="183">
        <v>6800</v>
      </c>
      <c r="K5828" s="184"/>
      <c r="L5828" s="183">
        <v>2023</v>
      </c>
      <c r="M5828" s="184"/>
      <c r="N5828" s="184"/>
      <c r="O5828" s="184"/>
    </row>
    <row r="5829" spans="1:15" s="176" customFormat="1" ht="15" x14ac:dyDescent="0.15">
      <c r="A5829" s="183" t="s">
        <v>20</v>
      </c>
      <c r="B5829" s="183" t="s">
        <v>81</v>
      </c>
      <c r="C5829" s="184"/>
      <c r="D5829" s="183" t="s">
        <v>17</v>
      </c>
      <c r="E5829" s="183" t="s">
        <v>18</v>
      </c>
      <c r="F5829" s="185">
        <v>45162</v>
      </c>
      <c r="G5829" s="183" t="s">
        <v>82</v>
      </c>
      <c r="H5829" s="186">
        <v>400000</v>
      </c>
      <c r="I5829" s="183" t="s">
        <v>19</v>
      </c>
      <c r="J5829" s="183">
        <v>4000</v>
      </c>
      <c r="K5829" s="184"/>
      <c r="L5829" s="183">
        <v>2023</v>
      </c>
      <c r="M5829" s="184"/>
      <c r="N5829" s="184"/>
      <c r="O5829" s="184"/>
    </row>
    <row r="5830" spans="1:15" s="176" customFormat="1" ht="15" x14ac:dyDescent="0.15">
      <c r="A5830" s="183" t="s">
        <v>20</v>
      </c>
      <c r="B5830" s="183" t="s">
        <v>81</v>
      </c>
      <c r="C5830" s="184"/>
      <c r="D5830" s="183" t="s">
        <v>17</v>
      </c>
      <c r="E5830" s="183" t="s">
        <v>18</v>
      </c>
      <c r="F5830" s="185">
        <v>45163</v>
      </c>
      <c r="G5830" s="183" t="s">
        <v>82</v>
      </c>
      <c r="H5830" s="186">
        <v>360000</v>
      </c>
      <c r="I5830" s="183" t="s">
        <v>19</v>
      </c>
      <c r="J5830" s="183">
        <v>3600</v>
      </c>
      <c r="K5830" s="184"/>
      <c r="L5830" s="183">
        <v>2023</v>
      </c>
      <c r="M5830" s="184"/>
      <c r="N5830" s="184"/>
      <c r="O5830" s="184"/>
    </row>
    <row r="5831" spans="1:15" s="176" customFormat="1" ht="15" x14ac:dyDescent="0.15">
      <c r="A5831" s="183" t="s">
        <v>20</v>
      </c>
      <c r="B5831" s="183" t="s">
        <v>81</v>
      </c>
      <c r="C5831" s="184"/>
      <c r="D5831" s="183" t="s">
        <v>17</v>
      </c>
      <c r="E5831" s="183" t="s">
        <v>18</v>
      </c>
      <c r="F5831" s="185">
        <v>45164</v>
      </c>
      <c r="G5831" s="183" t="s">
        <v>82</v>
      </c>
      <c r="H5831" s="186">
        <v>560000</v>
      </c>
      <c r="I5831" s="183" t="s">
        <v>19</v>
      </c>
      <c r="J5831" s="183">
        <v>5600</v>
      </c>
      <c r="K5831" s="184"/>
      <c r="L5831" s="183">
        <v>2023</v>
      </c>
      <c r="M5831" s="184"/>
      <c r="N5831" s="184"/>
      <c r="O5831" s="184"/>
    </row>
    <row r="5832" spans="1:15" s="176" customFormat="1" ht="15" x14ac:dyDescent="0.15">
      <c r="A5832" s="183" t="s">
        <v>20</v>
      </c>
      <c r="B5832" s="183" t="s">
        <v>81</v>
      </c>
      <c r="C5832" s="184"/>
      <c r="D5832" s="183" t="s">
        <v>17</v>
      </c>
      <c r="E5832" s="183" t="s">
        <v>18</v>
      </c>
      <c r="F5832" s="185">
        <v>45165</v>
      </c>
      <c r="G5832" s="183" t="s">
        <v>82</v>
      </c>
      <c r="H5832" s="186">
        <v>440000</v>
      </c>
      <c r="I5832" s="183" t="s">
        <v>19</v>
      </c>
      <c r="J5832" s="183">
        <v>4400</v>
      </c>
      <c r="K5832" s="184"/>
      <c r="L5832" s="183">
        <v>2023</v>
      </c>
      <c r="M5832" s="184"/>
      <c r="N5832" s="184"/>
      <c r="O5832" s="184"/>
    </row>
    <row r="5833" spans="1:15" s="176" customFormat="1" ht="15" x14ac:dyDescent="0.15">
      <c r="A5833" s="183" t="s">
        <v>20</v>
      </c>
      <c r="B5833" s="183" t="s">
        <v>81</v>
      </c>
      <c r="C5833" s="184"/>
      <c r="D5833" s="183" t="s">
        <v>17</v>
      </c>
      <c r="E5833" s="183" t="s">
        <v>18</v>
      </c>
      <c r="F5833" s="185">
        <v>45166</v>
      </c>
      <c r="G5833" s="183" t="s">
        <v>82</v>
      </c>
      <c r="H5833" s="186">
        <v>520000</v>
      </c>
      <c r="I5833" s="183" t="s">
        <v>19</v>
      </c>
      <c r="J5833" s="183">
        <v>5200</v>
      </c>
      <c r="K5833" s="184"/>
      <c r="L5833" s="183">
        <v>2023</v>
      </c>
      <c r="M5833" s="184"/>
      <c r="N5833" s="184"/>
      <c r="O5833" s="184"/>
    </row>
    <row r="5834" spans="1:15" s="176" customFormat="1" ht="15" x14ac:dyDescent="0.15">
      <c r="A5834" s="183" t="s">
        <v>20</v>
      </c>
      <c r="B5834" s="183" t="s">
        <v>81</v>
      </c>
      <c r="C5834" s="184"/>
      <c r="D5834" s="183" t="s">
        <v>17</v>
      </c>
      <c r="E5834" s="183" t="s">
        <v>18</v>
      </c>
      <c r="F5834" s="185">
        <v>45167</v>
      </c>
      <c r="G5834" s="183" t="s">
        <v>82</v>
      </c>
      <c r="H5834" s="186">
        <v>440000</v>
      </c>
      <c r="I5834" s="183" t="s">
        <v>19</v>
      </c>
      <c r="J5834" s="183">
        <v>4400</v>
      </c>
      <c r="K5834" s="184"/>
      <c r="L5834" s="183">
        <v>2023</v>
      </c>
      <c r="M5834" s="184"/>
      <c r="N5834" s="184"/>
      <c r="O5834" s="184"/>
    </row>
    <row r="5835" spans="1:15" s="176" customFormat="1" ht="15" x14ac:dyDescent="0.15">
      <c r="A5835" s="183" t="s">
        <v>20</v>
      </c>
      <c r="B5835" s="183" t="s">
        <v>81</v>
      </c>
      <c r="C5835" s="184"/>
      <c r="D5835" s="183" t="s">
        <v>17</v>
      </c>
      <c r="E5835" s="183" t="s">
        <v>18</v>
      </c>
      <c r="F5835" s="185">
        <v>45168</v>
      </c>
      <c r="G5835" s="183" t="s">
        <v>82</v>
      </c>
      <c r="H5835" s="186">
        <v>560000</v>
      </c>
      <c r="I5835" s="183" t="s">
        <v>19</v>
      </c>
      <c r="J5835" s="183">
        <v>5600</v>
      </c>
      <c r="K5835" s="184"/>
      <c r="L5835" s="183">
        <v>2023</v>
      </c>
      <c r="M5835" s="184"/>
      <c r="N5835" s="184"/>
      <c r="O5835" s="184"/>
    </row>
    <row r="5836" spans="1:15" s="176" customFormat="1" ht="15" x14ac:dyDescent="0.15">
      <c r="A5836" s="183" t="s">
        <v>20</v>
      </c>
      <c r="B5836" s="183" t="s">
        <v>81</v>
      </c>
      <c r="C5836" s="184"/>
      <c r="D5836" s="183" t="s">
        <v>17</v>
      </c>
      <c r="E5836" s="183" t="s">
        <v>18</v>
      </c>
      <c r="F5836" s="185">
        <v>45169</v>
      </c>
      <c r="G5836" s="183" t="s">
        <v>82</v>
      </c>
      <c r="H5836" s="186">
        <v>640000</v>
      </c>
      <c r="I5836" s="183" t="s">
        <v>19</v>
      </c>
      <c r="J5836" s="183">
        <v>6400</v>
      </c>
      <c r="K5836" s="184"/>
      <c r="L5836" s="183">
        <v>2023</v>
      </c>
      <c r="M5836" s="184"/>
      <c r="N5836" s="184"/>
      <c r="O5836" s="184"/>
    </row>
    <row r="5837" spans="1:15" s="176" customFormat="1" ht="15" x14ac:dyDescent="0.15">
      <c r="A5837" s="183" t="s">
        <v>20</v>
      </c>
      <c r="B5837" s="183" t="s">
        <v>81</v>
      </c>
      <c r="C5837" s="184"/>
      <c r="D5837" s="183" t="s">
        <v>17</v>
      </c>
      <c r="E5837" s="183" t="s">
        <v>18</v>
      </c>
      <c r="F5837" s="185">
        <v>45170</v>
      </c>
      <c r="G5837" s="183" t="s">
        <v>82</v>
      </c>
      <c r="H5837" s="186">
        <v>240000</v>
      </c>
      <c r="I5837" s="183" t="s">
        <v>19</v>
      </c>
      <c r="J5837" s="183">
        <v>2400</v>
      </c>
      <c r="K5837" s="184"/>
      <c r="L5837" s="183">
        <v>2023</v>
      </c>
      <c r="M5837" s="184"/>
      <c r="N5837" s="184"/>
      <c r="O5837" s="184"/>
    </row>
    <row r="5838" spans="1:15" s="176" customFormat="1" ht="15" x14ac:dyDescent="0.15">
      <c r="A5838" s="183" t="s">
        <v>20</v>
      </c>
      <c r="B5838" s="183" t="s">
        <v>81</v>
      </c>
      <c r="C5838" s="184"/>
      <c r="D5838" s="183" t="s">
        <v>17</v>
      </c>
      <c r="E5838" s="183" t="s">
        <v>18</v>
      </c>
      <c r="F5838" s="185">
        <v>45171</v>
      </c>
      <c r="G5838" s="183" t="s">
        <v>82</v>
      </c>
      <c r="H5838" s="186">
        <v>320000</v>
      </c>
      <c r="I5838" s="183" t="s">
        <v>19</v>
      </c>
      <c r="J5838" s="183">
        <v>3200</v>
      </c>
      <c r="K5838" s="184"/>
      <c r="L5838" s="183">
        <v>2023</v>
      </c>
      <c r="M5838" s="184"/>
      <c r="N5838" s="184"/>
      <c r="O5838" s="184"/>
    </row>
    <row r="5839" spans="1:15" s="176" customFormat="1" ht="15" x14ac:dyDescent="0.15">
      <c r="A5839" s="183" t="s">
        <v>20</v>
      </c>
      <c r="B5839" s="183" t="s">
        <v>81</v>
      </c>
      <c r="C5839" s="184"/>
      <c r="D5839" s="183" t="s">
        <v>17</v>
      </c>
      <c r="E5839" s="183" t="s">
        <v>18</v>
      </c>
      <c r="F5839" s="185">
        <v>45172</v>
      </c>
      <c r="G5839" s="183" t="s">
        <v>82</v>
      </c>
      <c r="H5839" s="186">
        <v>320000</v>
      </c>
      <c r="I5839" s="183" t="s">
        <v>19</v>
      </c>
      <c r="J5839" s="183">
        <v>3200</v>
      </c>
      <c r="K5839" s="184"/>
      <c r="L5839" s="183">
        <v>2023</v>
      </c>
      <c r="M5839" s="184"/>
      <c r="N5839" s="184"/>
      <c r="O5839" s="184"/>
    </row>
    <row r="5840" spans="1:15" s="176" customFormat="1" ht="15" x14ac:dyDescent="0.15">
      <c r="A5840" s="183" t="s">
        <v>20</v>
      </c>
      <c r="B5840" s="183" t="s">
        <v>81</v>
      </c>
      <c r="C5840" s="184"/>
      <c r="D5840" s="183" t="s">
        <v>17</v>
      </c>
      <c r="E5840" s="183" t="s">
        <v>18</v>
      </c>
      <c r="F5840" s="185">
        <v>45173</v>
      </c>
      <c r="G5840" s="183" t="s">
        <v>82</v>
      </c>
      <c r="H5840" s="186">
        <v>480000</v>
      </c>
      <c r="I5840" s="183" t="s">
        <v>19</v>
      </c>
      <c r="J5840" s="183">
        <v>4800</v>
      </c>
      <c r="K5840" s="184"/>
      <c r="L5840" s="183">
        <v>2023</v>
      </c>
      <c r="M5840" s="184"/>
      <c r="N5840" s="184"/>
      <c r="O5840" s="184"/>
    </row>
    <row r="5841" spans="1:15" s="176" customFormat="1" ht="15" x14ac:dyDescent="0.15">
      <c r="A5841" s="183" t="s">
        <v>20</v>
      </c>
      <c r="B5841" s="183" t="s">
        <v>81</v>
      </c>
      <c r="C5841" s="184"/>
      <c r="D5841" s="183" t="s">
        <v>17</v>
      </c>
      <c r="E5841" s="183" t="s">
        <v>18</v>
      </c>
      <c r="F5841" s="185">
        <v>45174</v>
      </c>
      <c r="G5841" s="183" t="s">
        <v>82</v>
      </c>
      <c r="H5841" s="186">
        <v>600000</v>
      </c>
      <c r="I5841" s="183" t="s">
        <v>19</v>
      </c>
      <c r="J5841" s="183">
        <v>6000</v>
      </c>
      <c r="K5841" s="184"/>
      <c r="L5841" s="183">
        <v>2023</v>
      </c>
      <c r="M5841" s="184"/>
      <c r="N5841" s="184"/>
      <c r="O5841" s="184"/>
    </row>
    <row r="5842" spans="1:15" s="176" customFormat="1" ht="15" x14ac:dyDescent="0.15">
      <c r="A5842" s="183" t="s">
        <v>20</v>
      </c>
      <c r="B5842" s="183" t="s">
        <v>81</v>
      </c>
      <c r="C5842" s="184"/>
      <c r="D5842" s="183" t="s">
        <v>17</v>
      </c>
      <c r="E5842" s="183" t="s">
        <v>18</v>
      </c>
      <c r="F5842" s="185">
        <v>45175</v>
      </c>
      <c r="G5842" s="183" t="s">
        <v>82</v>
      </c>
      <c r="H5842" s="186">
        <v>320000</v>
      </c>
      <c r="I5842" s="183" t="s">
        <v>19</v>
      </c>
      <c r="J5842" s="183">
        <v>3200</v>
      </c>
      <c r="K5842" s="184"/>
      <c r="L5842" s="183">
        <v>2023</v>
      </c>
      <c r="M5842" s="184"/>
      <c r="N5842" s="184"/>
      <c r="O5842" s="184"/>
    </row>
    <row r="5843" spans="1:15" s="176" customFormat="1" ht="15" x14ac:dyDescent="0.15">
      <c r="A5843" s="183" t="s">
        <v>20</v>
      </c>
      <c r="B5843" s="183" t="s">
        <v>81</v>
      </c>
      <c r="C5843" s="184"/>
      <c r="D5843" s="183" t="s">
        <v>17</v>
      </c>
      <c r="E5843" s="183" t="s">
        <v>18</v>
      </c>
      <c r="F5843" s="185">
        <v>45176</v>
      </c>
      <c r="G5843" s="183" t="s">
        <v>82</v>
      </c>
      <c r="H5843" s="186">
        <v>280000</v>
      </c>
      <c r="I5843" s="183" t="s">
        <v>19</v>
      </c>
      <c r="J5843" s="183">
        <v>2800</v>
      </c>
      <c r="K5843" s="184"/>
      <c r="L5843" s="183">
        <v>2023</v>
      </c>
      <c r="M5843" s="184"/>
      <c r="N5843" s="184"/>
      <c r="O5843" s="184"/>
    </row>
    <row r="5844" spans="1:15" s="176" customFormat="1" ht="15" x14ac:dyDescent="0.15">
      <c r="A5844" s="183" t="s">
        <v>20</v>
      </c>
      <c r="B5844" s="183" t="s">
        <v>81</v>
      </c>
      <c r="C5844" s="184"/>
      <c r="D5844" s="183" t="s">
        <v>17</v>
      </c>
      <c r="E5844" s="183" t="s">
        <v>18</v>
      </c>
      <c r="F5844" s="185">
        <v>45177</v>
      </c>
      <c r="G5844" s="183" t="s">
        <v>82</v>
      </c>
      <c r="H5844" s="186">
        <v>160000</v>
      </c>
      <c r="I5844" s="183" t="s">
        <v>19</v>
      </c>
      <c r="J5844" s="183">
        <v>1600</v>
      </c>
      <c r="K5844" s="184"/>
      <c r="L5844" s="183">
        <v>2023</v>
      </c>
      <c r="M5844" s="184"/>
      <c r="N5844" s="184"/>
      <c r="O5844" s="184"/>
    </row>
    <row r="5845" spans="1:15" s="176" customFormat="1" ht="15" x14ac:dyDescent="0.15">
      <c r="A5845" s="183" t="s">
        <v>20</v>
      </c>
      <c r="B5845" s="183" t="s">
        <v>81</v>
      </c>
      <c r="C5845" s="184"/>
      <c r="D5845" s="183" t="s">
        <v>17</v>
      </c>
      <c r="E5845" s="183" t="s">
        <v>18</v>
      </c>
      <c r="F5845" s="185">
        <v>45178</v>
      </c>
      <c r="G5845" s="183" t="s">
        <v>82</v>
      </c>
      <c r="H5845" s="186">
        <v>280000</v>
      </c>
      <c r="I5845" s="183" t="s">
        <v>19</v>
      </c>
      <c r="J5845" s="183">
        <v>2800</v>
      </c>
      <c r="K5845" s="184"/>
      <c r="L5845" s="183">
        <v>2023</v>
      </c>
      <c r="M5845" s="184"/>
      <c r="N5845" s="184"/>
      <c r="O5845" s="184"/>
    </row>
    <row r="5846" spans="1:15" s="176" customFormat="1" ht="15" x14ac:dyDescent="0.15">
      <c r="A5846" s="183" t="s">
        <v>20</v>
      </c>
      <c r="B5846" s="183" t="s">
        <v>81</v>
      </c>
      <c r="C5846" s="184"/>
      <c r="D5846" s="183" t="s">
        <v>17</v>
      </c>
      <c r="E5846" s="183" t="s">
        <v>18</v>
      </c>
      <c r="F5846" s="185">
        <v>45179</v>
      </c>
      <c r="G5846" s="183" t="s">
        <v>82</v>
      </c>
      <c r="H5846" s="186">
        <v>280000</v>
      </c>
      <c r="I5846" s="183" t="s">
        <v>19</v>
      </c>
      <c r="J5846" s="183">
        <v>2800</v>
      </c>
      <c r="K5846" s="184"/>
      <c r="L5846" s="183">
        <v>2023</v>
      </c>
      <c r="M5846" s="184"/>
      <c r="N5846" s="184"/>
      <c r="O5846" s="184"/>
    </row>
    <row r="5847" spans="1:15" s="176" customFormat="1" ht="15" x14ac:dyDescent="0.15">
      <c r="A5847" s="183" t="s">
        <v>20</v>
      </c>
      <c r="B5847" s="183" t="s">
        <v>81</v>
      </c>
      <c r="C5847" s="184"/>
      <c r="D5847" s="183" t="s">
        <v>17</v>
      </c>
      <c r="E5847" s="183" t="s">
        <v>18</v>
      </c>
      <c r="F5847" s="185">
        <v>45180</v>
      </c>
      <c r="G5847" s="183" t="s">
        <v>82</v>
      </c>
      <c r="H5847" s="186">
        <v>240000</v>
      </c>
      <c r="I5847" s="183" t="s">
        <v>19</v>
      </c>
      <c r="J5847" s="183">
        <v>2400</v>
      </c>
      <c r="K5847" s="184"/>
      <c r="L5847" s="183">
        <v>2023</v>
      </c>
      <c r="M5847" s="184"/>
      <c r="N5847" s="184"/>
      <c r="O5847" s="184"/>
    </row>
    <row r="5848" spans="1:15" s="176" customFormat="1" ht="15" x14ac:dyDescent="0.15">
      <c r="A5848" s="183" t="s">
        <v>20</v>
      </c>
      <c r="B5848" s="183" t="s">
        <v>81</v>
      </c>
      <c r="C5848" s="184"/>
      <c r="D5848" s="183" t="s">
        <v>17</v>
      </c>
      <c r="E5848" s="183" t="s">
        <v>18</v>
      </c>
      <c r="F5848" s="185">
        <v>45181</v>
      </c>
      <c r="G5848" s="183" t="s">
        <v>82</v>
      </c>
      <c r="H5848" s="186">
        <v>200000</v>
      </c>
      <c r="I5848" s="183" t="s">
        <v>19</v>
      </c>
      <c r="J5848" s="183">
        <v>2000</v>
      </c>
      <c r="K5848" s="184"/>
      <c r="L5848" s="183">
        <v>2023</v>
      </c>
      <c r="M5848" s="184"/>
      <c r="N5848" s="184"/>
      <c r="O5848" s="184"/>
    </row>
    <row r="5849" spans="1:15" s="176" customFormat="1" ht="15" x14ac:dyDescent="0.15">
      <c r="A5849" s="183" t="s">
        <v>20</v>
      </c>
      <c r="B5849" s="183" t="s">
        <v>81</v>
      </c>
      <c r="C5849" s="184"/>
      <c r="D5849" s="183" t="s">
        <v>17</v>
      </c>
      <c r="E5849" s="183" t="s">
        <v>18</v>
      </c>
      <c r="F5849" s="185">
        <v>45182</v>
      </c>
      <c r="G5849" s="183" t="s">
        <v>82</v>
      </c>
      <c r="H5849" s="186">
        <v>160000</v>
      </c>
      <c r="I5849" s="183" t="s">
        <v>19</v>
      </c>
      <c r="J5849" s="183">
        <v>1600</v>
      </c>
      <c r="K5849" s="184"/>
      <c r="L5849" s="183">
        <v>2023</v>
      </c>
      <c r="M5849" s="184"/>
      <c r="N5849" s="184"/>
      <c r="O5849" s="184"/>
    </row>
    <row r="5850" spans="1:15" s="176" customFormat="1" ht="15" x14ac:dyDescent="0.15">
      <c r="A5850" s="183" t="s">
        <v>20</v>
      </c>
      <c r="B5850" s="183" t="s">
        <v>81</v>
      </c>
      <c r="C5850" s="184"/>
      <c r="D5850" s="183" t="s">
        <v>17</v>
      </c>
      <c r="E5850" s="183" t="s">
        <v>18</v>
      </c>
      <c r="F5850" s="185">
        <v>45183</v>
      </c>
      <c r="G5850" s="183" t="s">
        <v>82</v>
      </c>
      <c r="H5850" s="186">
        <v>120000</v>
      </c>
      <c r="I5850" s="183" t="s">
        <v>19</v>
      </c>
      <c r="J5850" s="183">
        <v>1200</v>
      </c>
      <c r="K5850" s="184"/>
      <c r="L5850" s="183">
        <v>2023</v>
      </c>
      <c r="M5850" s="184"/>
      <c r="N5850" s="184"/>
      <c r="O5850" s="184"/>
    </row>
    <row r="5851" spans="1:15" s="176" customFormat="1" ht="15" x14ac:dyDescent="0.15">
      <c r="A5851" s="183" t="s">
        <v>20</v>
      </c>
      <c r="B5851" s="183" t="s">
        <v>81</v>
      </c>
      <c r="C5851" s="184"/>
      <c r="D5851" s="183" t="s">
        <v>17</v>
      </c>
      <c r="E5851" s="183" t="s">
        <v>18</v>
      </c>
      <c r="F5851" s="185">
        <v>45184</v>
      </c>
      <c r="G5851" s="183" t="s">
        <v>82</v>
      </c>
      <c r="H5851" s="186">
        <v>120000</v>
      </c>
      <c r="I5851" s="183" t="s">
        <v>19</v>
      </c>
      <c r="J5851" s="183">
        <v>1200</v>
      </c>
      <c r="K5851" s="184"/>
      <c r="L5851" s="183">
        <v>2023</v>
      </c>
      <c r="M5851" s="184"/>
      <c r="N5851" s="184"/>
      <c r="O5851" s="184"/>
    </row>
    <row r="5852" spans="1:15" s="176" customFormat="1" ht="15" x14ac:dyDescent="0.15">
      <c r="A5852" s="183" t="s">
        <v>20</v>
      </c>
      <c r="B5852" s="183" t="s">
        <v>81</v>
      </c>
      <c r="C5852" s="184"/>
      <c r="D5852" s="183" t="s">
        <v>17</v>
      </c>
      <c r="E5852" s="183" t="s">
        <v>18</v>
      </c>
      <c r="F5852" s="185">
        <v>45185</v>
      </c>
      <c r="G5852" s="183" t="s">
        <v>82</v>
      </c>
      <c r="H5852" s="186">
        <v>80000</v>
      </c>
      <c r="I5852" s="183" t="s">
        <v>19</v>
      </c>
      <c r="J5852" s="183">
        <v>800</v>
      </c>
      <c r="K5852" s="184"/>
      <c r="L5852" s="183">
        <v>2023</v>
      </c>
      <c r="M5852" s="184"/>
      <c r="N5852" s="184"/>
      <c r="O5852" s="184"/>
    </row>
    <row r="5853" spans="1:15" s="206" customFormat="1" ht="31" customHeight="1" x14ac:dyDescent="0.15">
      <c r="A5853" s="206" t="s">
        <v>768</v>
      </c>
      <c r="B5853" s="206" t="s">
        <v>769</v>
      </c>
      <c r="C5853" s="206" t="s">
        <v>770</v>
      </c>
      <c r="D5853" s="206" t="s">
        <v>771</v>
      </c>
      <c r="E5853" s="206" t="s">
        <v>759</v>
      </c>
      <c r="F5853" s="207">
        <v>45432</v>
      </c>
      <c r="G5853" s="206" t="s">
        <v>24</v>
      </c>
      <c r="H5853" s="208">
        <v>272340</v>
      </c>
      <c r="I5853" s="206" t="s">
        <v>19</v>
      </c>
      <c r="J5853" s="206">
        <v>3204</v>
      </c>
      <c r="L5853" s="206">
        <v>2024</v>
      </c>
      <c r="M5853" s="206" t="s">
        <v>772</v>
      </c>
      <c r="N5853" s="206" t="s">
        <v>773</v>
      </c>
    </row>
    <row r="5854" spans="1:15" s="206" customFormat="1" ht="31" customHeight="1" x14ac:dyDescent="0.15">
      <c r="A5854" s="206" t="s">
        <v>768</v>
      </c>
      <c r="B5854" s="206" t="s">
        <v>769</v>
      </c>
      <c r="C5854" s="206" t="s">
        <v>770</v>
      </c>
      <c r="D5854" s="206" t="s">
        <v>771</v>
      </c>
      <c r="E5854" s="206" t="s">
        <v>759</v>
      </c>
      <c r="F5854" s="207">
        <v>45433</v>
      </c>
      <c r="G5854" s="206" t="s">
        <v>24</v>
      </c>
      <c r="H5854" s="208">
        <v>484415</v>
      </c>
      <c r="I5854" s="206" t="s">
        <v>19</v>
      </c>
      <c r="J5854" s="206">
        <v>5699</v>
      </c>
      <c r="L5854" s="206">
        <v>2024</v>
      </c>
      <c r="M5854" s="206" t="s">
        <v>772</v>
      </c>
      <c r="N5854" s="206" t="s">
        <v>773</v>
      </c>
    </row>
    <row r="5855" spans="1:15" s="206" customFormat="1" ht="31" customHeight="1" x14ac:dyDescent="0.15">
      <c r="A5855" s="206" t="s">
        <v>768</v>
      </c>
      <c r="B5855" s="206" t="s">
        <v>769</v>
      </c>
      <c r="C5855" s="206" t="s">
        <v>770</v>
      </c>
      <c r="D5855" s="206" t="s">
        <v>771</v>
      </c>
      <c r="E5855" s="206" t="s">
        <v>759</v>
      </c>
      <c r="F5855" s="207">
        <v>45435</v>
      </c>
      <c r="G5855" s="206" t="s">
        <v>24</v>
      </c>
      <c r="H5855" s="208">
        <v>213775</v>
      </c>
      <c r="I5855" s="206" t="s">
        <v>19</v>
      </c>
      <c r="J5855" s="206">
        <v>2515</v>
      </c>
      <c r="L5855" s="206">
        <v>2024</v>
      </c>
      <c r="M5855" s="206" t="s">
        <v>772</v>
      </c>
      <c r="N5855" s="206" t="s">
        <v>773</v>
      </c>
    </row>
    <row r="5856" spans="1:15" s="206" customFormat="1" ht="31" customHeight="1" x14ac:dyDescent="0.15">
      <c r="A5856" s="206" t="s">
        <v>768</v>
      </c>
      <c r="B5856" s="206" t="s">
        <v>769</v>
      </c>
      <c r="C5856" s="206" t="s">
        <v>770</v>
      </c>
      <c r="D5856" s="206" t="s">
        <v>771</v>
      </c>
      <c r="E5856" s="206" t="s">
        <v>759</v>
      </c>
      <c r="F5856" s="207">
        <v>45436</v>
      </c>
      <c r="G5856" s="206" t="s">
        <v>24</v>
      </c>
      <c r="H5856" s="208">
        <v>59500</v>
      </c>
      <c r="I5856" s="206" t="s">
        <v>19</v>
      </c>
      <c r="J5856" s="206">
        <v>700</v>
      </c>
      <c r="L5856" s="206">
        <v>2024</v>
      </c>
      <c r="M5856" s="206" t="s">
        <v>772</v>
      </c>
      <c r="N5856" s="206" t="s">
        <v>773</v>
      </c>
      <c r="O5856" s="206" t="s">
        <v>774</v>
      </c>
    </row>
    <row r="5857" spans="1:15" s="206" customFormat="1" ht="31" customHeight="1" x14ac:dyDescent="0.15">
      <c r="A5857" s="206" t="s">
        <v>768</v>
      </c>
      <c r="B5857" s="206" t="s">
        <v>769</v>
      </c>
      <c r="C5857" s="206" t="s">
        <v>770</v>
      </c>
      <c r="D5857" s="206" t="s">
        <v>771</v>
      </c>
      <c r="E5857" s="206" t="s">
        <v>759</v>
      </c>
      <c r="F5857" s="207">
        <v>45437</v>
      </c>
      <c r="G5857" s="206" t="s">
        <v>24</v>
      </c>
      <c r="H5857" s="208">
        <v>138550</v>
      </c>
      <c r="I5857" s="206" t="s">
        <v>19</v>
      </c>
      <c r="J5857" s="206">
        <v>1630</v>
      </c>
      <c r="L5857" s="206">
        <v>2024</v>
      </c>
      <c r="M5857" s="206" t="s">
        <v>772</v>
      </c>
      <c r="N5857" s="206" t="s">
        <v>773</v>
      </c>
      <c r="O5857" s="206" t="s">
        <v>775</v>
      </c>
    </row>
    <row r="5858" spans="1:15" s="206" customFormat="1" ht="31" customHeight="1" x14ac:dyDescent="0.15">
      <c r="A5858" s="206" t="s">
        <v>768</v>
      </c>
      <c r="B5858" s="206" t="s">
        <v>769</v>
      </c>
      <c r="C5858" s="206" t="s">
        <v>770</v>
      </c>
      <c r="D5858" s="206" t="s">
        <v>771</v>
      </c>
      <c r="E5858" s="206" t="s">
        <v>759</v>
      </c>
      <c r="F5858" s="207">
        <v>45439</v>
      </c>
      <c r="G5858" s="206" t="s">
        <v>24</v>
      </c>
      <c r="H5858" s="208">
        <v>321810</v>
      </c>
      <c r="I5858" s="206" t="s">
        <v>19</v>
      </c>
      <c r="J5858" s="206">
        <v>3786</v>
      </c>
      <c r="L5858" s="206">
        <v>2024</v>
      </c>
      <c r="M5858" s="206" t="s">
        <v>772</v>
      </c>
      <c r="N5858" s="206" t="s">
        <v>773</v>
      </c>
      <c r="O5858" s="206" t="s">
        <v>776</v>
      </c>
    </row>
    <row r="5859" spans="1:15" s="206" customFormat="1" ht="31" customHeight="1" x14ac:dyDescent="0.15">
      <c r="A5859" s="206" t="s">
        <v>768</v>
      </c>
      <c r="B5859" s="206" t="s">
        <v>769</v>
      </c>
      <c r="C5859" s="206" t="s">
        <v>770</v>
      </c>
      <c r="D5859" s="206" t="s">
        <v>771</v>
      </c>
      <c r="E5859" s="206" t="s">
        <v>759</v>
      </c>
      <c r="F5859" s="207">
        <v>45440</v>
      </c>
      <c r="G5859" s="206" t="s">
        <v>24</v>
      </c>
      <c r="H5859" s="208">
        <v>683740</v>
      </c>
      <c r="I5859" s="206" t="s">
        <v>19</v>
      </c>
      <c r="J5859" s="206">
        <v>8044</v>
      </c>
      <c r="L5859" s="206">
        <v>2024</v>
      </c>
      <c r="M5859" s="206" t="s">
        <v>772</v>
      </c>
      <c r="N5859" s="206" t="s">
        <v>773</v>
      </c>
    </row>
    <row r="5860" spans="1:15" s="206" customFormat="1" ht="31" customHeight="1" x14ac:dyDescent="0.15">
      <c r="A5860" s="206" t="s">
        <v>768</v>
      </c>
      <c r="B5860" s="206" t="s">
        <v>769</v>
      </c>
      <c r="C5860" s="206" t="s">
        <v>770</v>
      </c>
      <c r="D5860" s="206" t="s">
        <v>777</v>
      </c>
      <c r="E5860" s="206" t="s">
        <v>778</v>
      </c>
      <c r="F5860" s="207">
        <v>45441</v>
      </c>
      <c r="G5860" s="206" t="s">
        <v>24</v>
      </c>
      <c r="H5860" s="208">
        <v>81925</v>
      </c>
      <c r="I5860" s="206" t="s">
        <v>19</v>
      </c>
      <c r="J5860" s="206">
        <v>113</v>
      </c>
      <c r="L5860" s="206">
        <v>2024</v>
      </c>
      <c r="M5860" s="206" t="s">
        <v>772</v>
      </c>
      <c r="N5860" s="206" t="s">
        <v>773</v>
      </c>
    </row>
    <row r="5861" spans="1:15" s="206" customFormat="1" ht="31" customHeight="1" x14ac:dyDescent="0.15">
      <c r="A5861" s="206" t="s">
        <v>768</v>
      </c>
      <c r="B5861" s="206" t="s">
        <v>769</v>
      </c>
      <c r="C5861" s="206" t="s">
        <v>770</v>
      </c>
      <c r="D5861" s="206" t="s">
        <v>771</v>
      </c>
      <c r="E5861" s="206" t="s">
        <v>759</v>
      </c>
      <c r="F5861" s="207">
        <v>45441</v>
      </c>
      <c r="G5861" s="206" t="s">
        <v>24</v>
      </c>
      <c r="H5861" s="208">
        <v>630275</v>
      </c>
      <c r="I5861" s="206" t="s">
        <v>19</v>
      </c>
      <c r="J5861" s="206">
        <v>7415</v>
      </c>
      <c r="L5861" s="206">
        <v>2024</v>
      </c>
      <c r="M5861" s="206" t="s">
        <v>772</v>
      </c>
      <c r="N5861" s="206" t="s">
        <v>773</v>
      </c>
    </row>
    <row r="5862" spans="1:15" s="206" customFormat="1" ht="31" customHeight="1" x14ac:dyDescent="0.15">
      <c r="A5862" s="206" t="s">
        <v>768</v>
      </c>
      <c r="B5862" s="206" t="s">
        <v>769</v>
      </c>
      <c r="C5862" s="206" t="s">
        <v>770</v>
      </c>
      <c r="D5862" s="206" t="s">
        <v>771</v>
      </c>
      <c r="E5862" s="206" t="s">
        <v>759</v>
      </c>
      <c r="F5862" s="207">
        <v>45442</v>
      </c>
      <c r="G5862" s="206" t="s">
        <v>24</v>
      </c>
      <c r="H5862" s="208">
        <v>535500</v>
      </c>
      <c r="I5862" s="206" t="s">
        <v>19</v>
      </c>
      <c r="J5862" s="206">
        <v>6300</v>
      </c>
      <c r="L5862" s="206">
        <v>2024</v>
      </c>
      <c r="M5862" s="206" t="s">
        <v>772</v>
      </c>
      <c r="N5862" s="206" t="s">
        <v>773</v>
      </c>
    </row>
    <row r="5863" spans="1:15" s="206" customFormat="1" ht="31" customHeight="1" x14ac:dyDescent="0.15">
      <c r="A5863" s="206" t="s">
        <v>768</v>
      </c>
      <c r="B5863" s="206" t="s">
        <v>769</v>
      </c>
      <c r="C5863" s="206" t="s">
        <v>770</v>
      </c>
      <c r="D5863" s="206" t="s">
        <v>771</v>
      </c>
      <c r="E5863" s="206" t="s">
        <v>778</v>
      </c>
      <c r="F5863" s="207">
        <v>45442</v>
      </c>
      <c r="G5863" s="206" t="s">
        <v>24</v>
      </c>
      <c r="H5863" s="208">
        <v>58480</v>
      </c>
      <c r="I5863" s="206" t="s">
        <v>19</v>
      </c>
      <c r="J5863" s="206">
        <v>688</v>
      </c>
      <c r="L5863" s="206">
        <v>2024</v>
      </c>
      <c r="M5863" s="206" t="s">
        <v>772</v>
      </c>
      <c r="N5863" s="206" t="s">
        <v>773</v>
      </c>
    </row>
    <row r="5864" spans="1:15" s="206" customFormat="1" ht="31" customHeight="1" x14ac:dyDescent="0.15">
      <c r="A5864" s="206" t="s">
        <v>768</v>
      </c>
      <c r="B5864" s="206" t="s">
        <v>769</v>
      </c>
      <c r="C5864" s="206" t="s">
        <v>770</v>
      </c>
      <c r="D5864" s="206" t="s">
        <v>777</v>
      </c>
      <c r="E5864" s="206" t="s">
        <v>778</v>
      </c>
      <c r="F5864" s="207">
        <v>45442</v>
      </c>
      <c r="G5864" s="206" t="s">
        <v>24</v>
      </c>
      <c r="H5864" s="208">
        <v>802</v>
      </c>
      <c r="I5864" s="206" t="s">
        <v>19</v>
      </c>
      <c r="J5864" s="206">
        <v>1</v>
      </c>
      <c r="L5864" s="206">
        <v>2024</v>
      </c>
      <c r="M5864" s="206" t="s">
        <v>772</v>
      </c>
      <c r="N5864" s="206" t="s">
        <v>773</v>
      </c>
    </row>
    <row r="5865" spans="1:15" s="206" customFormat="1" ht="31" customHeight="1" x14ac:dyDescent="0.15">
      <c r="A5865" s="206" t="s">
        <v>768</v>
      </c>
      <c r="B5865" s="206" t="s">
        <v>769</v>
      </c>
      <c r="C5865" s="206" t="s">
        <v>770</v>
      </c>
      <c r="D5865" s="206" t="s">
        <v>771</v>
      </c>
      <c r="E5865" s="206" t="s">
        <v>759</v>
      </c>
      <c r="F5865" s="207">
        <v>45443</v>
      </c>
      <c r="G5865" s="206" t="s">
        <v>24</v>
      </c>
      <c r="H5865" s="208">
        <v>144500</v>
      </c>
      <c r="I5865" s="206" t="s">
        <v>19</v>
      </c>
      <c r="J5865" s="206">
        <v>1700</v>
      </c>
      <c r="L5865" s="206">
        <v>2024</v>
      </c>
      <c r="M5865" s="206" t="s">
        <v>772</v>
      </c>
      <c r="N5865" s="206" t="s">
        <v>773</v>
      </c>
    </row>
    <row r="5866" spans="1:15" s="206" customFormat="1" ht="31" customHeight="1" x14ac:dyDescent="0.15">
      <c r="A5866" s="206" t="s">
        <v>768</v>
      </c>
      <c r="B5866" s="206" t="s">
        <v>769</v>
      </c>
      <c r="C5866" s="206" t="s">
        <v>770</v>
      </c>
      <c r="D5866" s="206" t="s">
        <v>777</v>
      </c>
      <c r="E5866" s="206" t="s">
        <v>778</v>
      </c>
      <c r="F5866" s="207">
        <v>45443</v>
      </c>
      <c r="G5866" s="206" t="s">
        <v>24</v>
      </c>
      <c r="H5866" s="208">
        <v>485025</v>
      </c>
      <c r="I5866" s="206" t="s">
        <v>19</v>
      </c>
      <c r="J5866" s="206">
        <v>669</v>
      </c>
      <c r="L5866" s="206">
        <v>2024</v>
      </c>
      <c r="M5866" s="206" t="s">
        <v>772</v>
      </c>
      <c r="N5866" s="206" t="s">
        <v>773</v>
      </c>
    </row>
    <row r="5867" spans="1:15" s="206" customFormat="1" ht="31" customHeight="1" x14ac:dyDescent="0.15">
      <c r="A5867" s="206" t="s">
        <v>768</v>
      </c>
      <c r="B5867" s="206" t="s">
        <v>769</v>
      </c>
      <c r="C5867" s="206" t="s">
        <v>770</v>
      </c>
      <c r="D5867" s="206" t="s">
        <v>771</v>
      </c>
      <c r="E5867" s="206" t="s">
        <v>759</v>
      </c>
      <c r="F5867" s="207">
        <v>45444</v>
      </c>
      <c r="G5867" s="206" t="s">
        <v>24</v>
      </c>
      <c r="H5867" s="208">
        <v>195500</v>
      </c>
      <c r="I5867" s="206" t="s">
        <v>19</v>
      </c>
      <c r="J5867" s="206">
        <v>2300</v>
      </c>
      <c r="L5867" s="206">
        <v>2024</v>
      </c>
      <c r="M5867" s="206" t="s">
        <v>772</v>
      </c>
      <c r="N5867" s="206" t="s">
        <v>773</v>
      </c>
    </row>
    <row r="5868" spans="1:15" s="206" customFormat="1" ht="31" customHeight="1" x14ac:dyDescent="0.15">
      <c r="A5868" s="206" t="s">
        <v>768</v>
      </c>
      <c r="B5868" s="206" t="s">
        <v>769</v>
      </c>
      <c r="C5868" s="206" t="s">
        <v>770</v>
      </c>
      <c r="D5868" s="206" t="s">
        <v>777</v>
      </c>
      <c r="E5868" s="206" t="s">
        <v>778</v>
      </c>
      <c r="F5868" s="207">
        <v>45444</v>
      </c>
      <c r="G5868" s="206" t="s">
        <v>24</v>
      </c>
      <c r="H5868" s="208">
        <v>964975</v>
      </c>
      <c r="I5868" s="206" t="s">
        <v>19</v>
      </c>
      <c r="J5868" s="206">
        <v>1331</v>
      </c>
      <c r="L5868" s="206">
        <v>2024</v>
      </c>
      <c r="M5868" s="206" t="s">
        <v>772</v>
      </c>
      <c r="N5868" s="206" t="s">
        <v>773</v>
      </c>
    </row>
    <row r="5869" spans="1:15" s="206" customFormat="1" ht="31" customHeight="1" x14ac:dyDescent="0.15">
      <c r="A5869" s="206" t="s">
        <v>768</v>
      </c>
      <c r="B5869" s="206" t="s">
        <v>769</v>
      </c>
      <c r="C5869" s="206" t="s">
        <v>770</v>
      </c>
      <c r="D5869" s="206" t="s">
        <v>771</v>
      </c>
      <c r="E5869" s="206" t="s">
        <v>778</v>
      </c>
      <c r="F5869" s="207">
        <v>45446</v>
      </c>
      <c r="G5869" s="206" t="s">
        <v>24</v>
      </c>
      <c r="H5869" s="208">
        <v>55760</v>
      </c>
      <c r="I5869" s="206" t="s">
        <v>19</v>
      </c>
      <c r="J5869" s="206">
        <v>656</v>
      </c>
      <c r="L5869" s="206">
        <v>2024</v>
      </c>
      <c r="M5869" s="206" t="s">
        <v>772</v>
      </c>
      <c r="N5869" s="206" t="s">
        <v>773</v>
      </c>
      <c r="O5869" s="206" t="s">
        <v>779</v>
      </c>
    </row>
    <row r="5870" spans="1:15" s="206" customFormat="1" ht="31" customHeight="1" x14ac:dyDescent="0.15">
      <c r="A5870" s="206" t="s">
        <v>768</v>
      </c>
      <c r="B5870" s="206" t="s">
        <v>769</v>
      </c>
      <c r="C5870" s="206" t="s">
        <v>770</v>
      </c>
      <c r="D5870" s="206" t="s">
        <v>771</v>
      </c>
      <c r="E5870" s="206" t="s">
        <v>759</v>
      </c>
      <c r="F5870" s="207">
        <v>45446</v>
      </c>
      <c r="G5870" s="206" t="s">
        <v>24</v>
      </c>
      <c r="H5870" s="208">
        <v>572050</v>
      </c>
      <c r="I5870" s="206" t="s">
        <v>19</v>
      </c>
      <c r="J5870" s="206">
        <v>6730</v>
      </c>
      <c r="L5870" s="206">
        <v>2024</v>
      </c>
      <c r="M5870" s="206" t="s">
        <v>772</v>
      </c>
      <c r="N5870" s="206" t="s">
        <v>773</v>
      </c>
      <c r="O5870" s="206" t="s">
        <v>779</v>
      </c>
    </row>
    <row r="5871" spans="1:15" s="206" customFormat="1" ht="31" customHeight="1" x14ac:dyDescent="0.15">
      <c r="A5871" s="206" t="s">
        <v>768</v>
      </c>
      <c r="B5871" s="206" t="s">
        <v>769</v>
      </c>
      <c r="C5871" s="206" t="s">
        <v>770</v>
      </c>
      <c r="D5871" s="206" t="s">
        <v>771</v>
      </c>
      <c r="E5871" s="206" t="s">
        <v>759</v>
      </c>
      <c r="F5871" s="207">
        <v>45446</v>
      </c>
      <c r="G5871" s="206" t="s">
        <v>27</v>
      </c>
      <c r="H5871" s="208">
        <v>170000</v>
      </c>
      <c r="I5871" s="206" t="s">
        <v>19</v>
      </c>
      <c r="J5871" s="206">
        <v>2000</v>
      </c>
      <c r="L5871" s="206">
        <v>2024</v>
      </c>
      <c r="M5871" s="206" t="s">
        <v>772</v>
      </c>
      <c r="N5871" s="206" t="s">
        <v>773</v>
      </c>
    </row>
    <row r="5872" spans="1:15" s="206" customFormat="1" ht="31" customHeight="1" x14ac:dyDescent="0.15">
      <c r="A5872" s="206" t="s">
        <v>768</v>
      </c>
      <c r="B5872" s="206" t="s">
        <v>769</v>
      </c>
      <c r="C5872" s="206" t="s">
        <v>770</v>
      </c>
      <c r="D5872" s="206" t="s">
        <v>777</v>
      </c>
      <c r="E5872" s="206" t="s">
        <v>778</v>
      </c>
      <c r="F5872" s="207">
        <v>45446</v>
      </c>
      <c r="G5872" s="206" t="s">
        <v>24</v>
      </c>
      <c r="H5872" s="208">
        <v>1682000</v>
      </c>
      <c r="I5872" s="206" t="s">
        <v>19</v>
      </c>
      <c r="J5872" s="206">
        <v>2320</v>
      </c>
      <c r="L5872" s="206">
        <v>2024</v>
      </c>
      <c r="M5872" s="206" t="s">
        <v>772</v>
      </c>
      <c r="N5872" s="206" t="s">
        <v>773</v>
      </c>
      <c r="O5872" s="206" t="s">
        <v>779</v>
      </c>
    </row>
    <row r="5873" spans="1:15" s="206" customFormat="1" ht="31" customHeight="1" x14ac:dyDescent="0.15">
      <c r="A5873" s="206" t="s">
        <v>768</v>
      </c>
      <c r="B5873" s="206" t="s">
        <v>769</v>
      </c>
      <c r="C5873" s="206" t="s">
        <v>770</v>
      </c>
      <c r="D5873" s="206" t="s">
        <v>777</v>
      </c>
      <c r="E5873" s="206" t="s">
        <v>778</v>
      </c>
      <c r="F5873" s="207">
        <v>45446</v>
      </c>
      <c r="G5873" s="206" t="s">
        <v>27</v>
      </c>
      <c r="H5873" s="208">
        <v>2000000</v>
      </c>
      <c r="I5873" s="206" t="s">
        <v>19</v>
      </c>
      <c r="J5873" s="206">
        <v>2759</v>
      </c>
      <c r="L5873" s="206">
        <v>2024</v>
      </c>
      <c r="M5873" s="206" t="s">
        <v>772</v>
      </c>
      <c r="N5873" s="206" t="s">
        <v>773</v>
      </c>
      <c r="O5873" s="206" t="s">
        <v>779</v>
      </c>
    </row>
    <row r="5874" spans="1:15" s="206" customFormat="1" ht="31" customHeight="1" x14ac:dyDescent="0.15">
      <c r="A5874" s="206" t="s">
        <v>768</v>
      </c>
      <c r="B5874" s="206" t="s">
        <v>769</v>
      </c>
      <c r="C5874" s="206" t="s">
        <v>770</v>
      </c>
      <c r="D5874" s="206" t="s">
        <v>771</v>
      </c>
      <c r="E5874" s="206" t="s">
        <v>759</v>
      </c>
      <c r="F5874" s="207">
        <v>45447</v>
      </c>
      <c r="G5874" s="206" t="s">
        <v>27</v>
      </c>
      <c r="H5874" s="208">
        <v>170000</v>
      </c>
      <c r="I5874" s="206" t="s">
        <v>19</v>
      </c>
      <c r="J5874" s="206">
        <v>2000</v>
      </c>
      <c r="L5874" s="206">
        <v>2024</v>
      </c>
      <c r="M5874" s="206" t="s">
        <v>772</v>
      </c>
      <c r="N5874" s="206" t="s">
        <v>773</v>
      </c>
    </row>
    <row r="5875" spans="1:15" s="206" customFormat="1" ht="31" customHeight="1" x14ac:dyDescent="0.15">
      <c r="A5875" s="206" t="s">
        <v>768</v>
      </c>
      <c r="B5875" s="206" t="s">
        <v>769</v>
      </c>
      <c r="C5875" s="206" t="s">
        <v>770</v>
      </c>
      <c r="D5875" s="206" t="s">
        <v>777</v>
      </c>
      <c r="E5875" s="206" t="s">
        <v>778</v>
      </c>
      <c r="F5875" s="207">
        <v>45447</v>
      </c>
      <c r="G5875" s="206" t="s">
        <v>24</v>
      </c>
      <c r="H5875" s="208">
        <v>1513800</v>
      </c>
      <c r="I5875" s="206" t="s">
        <v>19</v>
      </c>
      <c r="J5875" s="206">
        <v>2088</v>
      </c>
      <c r="L5875" s="206">
        <v>2024</v>
      </c>
      <c r="M5875" s="206" t="s">
        <v>772</v>
      </c>
      <c r="N5875" s="206" t="s">
        <v>773</v>
      </c>
    </row>
    <row r="5876" spans="1:15" s="206" customFormat="1" ht="31" customHeight="1" x14ac:dyDescent="0.15">
      <c r="A5876" s="206" t="s">
        <v>768</v>
      </c>
      <c r="B5876" s="206" t="s">
        <v>769</v>
      </c>
      <c r="C5876" s="206" t="s">
        <v>770</v>
      </c>
      <c r="D5876" s="206" t="s">
        <v>771</v>
      </c>
      <c r="E5876" s="206" t="s">
        <v>778</v>
      </c>
      <c r="F5876" s="207">
        <v>45447</v>
      </c>
      <c r="G5876" s="206" t="s">
        <v>24</v>
      </c>
      <c r="H5876" s="208">
        <v>5440</v>
      </c>
      <c r="I5876" s="206" t="s">
        <v>19</v>
      </c>
      <c r="J5876" s="206">
        <v>64</v>
      </c>
      <c r="L5876" s="206">
        <v>2024</v>
      </c>
      <c r="M5876" s="206" t="s">
        <v>772</v>
      </c>
      <c r="N5876" s="206" t="s">
        <v>773</v>
      </c>
    </row>
    <row r="5877" spans="1:15" s="206" customFormat="1" ht="31" customHeight="1" x14ac:dyDescent="0.15">
      <c r="A5877" s="206" t="s">
        <v>768</v>
      </c>
      <c r="B5877" s="206" t="s">
        <v>769</v>
      </c>
      <c r="C5877" s="206" t="s">
        <v>770</v>
      </c>
      <c r="D5877" s="206" t="s">
        <v>777</v>
      </c>
      <c r="E5877" s="206" t="s">
        <v>778</v>
      </c>
      <c r="F5877" s="207">
        <v>45447</v>
      </c>
      <c r="G5877" s="206" t="s">
        <v>27</v>
      </c>
      <c r="H5877" s="208">
        <v>1960000</v>
      </c>
      <c r="I5877" s="206" t="s">
        <v>19</v>
      </c>
      <c r="J5877" s="206">
        <v>2703</v>
      </c>
      <c r="L5877" s="206">
        <v>2024</v>
      </c>
      <c r="M5877" s="206" t="s">
        <v>772</v>
      </c>
      <c r="N5877" s="206" t="s">
        <v>773</v>
      </c>
      <c r="O5877" s="206" t="s">
        <v>780</v>
      </c>
    </row>
    <row r="5878" spans="1:15" s="206" customFormat="1" ht="31" customHeight="1" x14ac:dyDescent="0.15">
      <c r="A5878" s="206" t="s">
        <v>768</v>
      </c>
      <c r="B5878" s="206" t="s">
        <v>769</v>
      </c>
      <c r="C5878" s="206" t="s">
        <v>770</v>
      </c>
      <c r="D5878" s="206" t="s">
        <v>771</v>
      </c>
      <c r="E5878" s="206" t="s">
        <v>759</v>
      </c>
      <c r="F5878" s="207">
        <v>45447</v>
      </c>
      <c r="G5878" s="206" t="s">
        <v>24</v>
      </c>
      <c r="H5878" s="208">
        <v>620585</v>
      </c>
      <c r="I5878" s="206" t="s">
        <v>19</v>
      </c>
      <c r="J5878" s="206">
        <v>7301</v>
      </c>
      <c r="L5878" s="206">
        <v>2024</v>
      </c>
      <c r="M5878" s="206" t="s">
        <v>772</v>
      </c>
      <c r="N5878" s="206" t="s">
        <v>773</v>
      </c>
    </row>
    <row r="5879" spans="1:15" s="206" customFormat="1" ht="31" customHeight="1" x14ac:dyDescent="0.15">
      <c r="A5879" s="206" t="s">
        <v>768</v>
      </c>
      <c r="B5879" s="206" t="s">
        <v>769</v>
      </c>
      <c r="C5879" s="206" t="s">
        <v>770</v>
      </c>
      <c r="D5879" s="206" t="s">
        <v>777</v>
      </c>
      <c r="E5879" s="206" t="s">
        <v>778</v>
      </c>
      <c r="F5879" s="207">
        <v>45448</v>
      </c>
      <c r="G5879" s="206" t="s">
        <v>27</v>
      </c>
      <c r="H5879" s="208">
        <v>1960000</v>
      </c>
      <c r="I5879" s="206" t="s">
        <v>19</v>
      </c>
      <c r="J5879" s="206">
        <v>2703</v>
      </c>
      <c r="L5879" s="206">
        <v>2024</v>
      </c>
      <c r="M5879" s="206" t="s">
        <v>772</v>
      </c>
      <c r="N5879" s="206" t="s">
        <v>773</v>
      </c>
      <c r="O5879" s="206" t="s">
        <v>781</v>
      </c>
    </row>
    <row r="5880" spans="1:15" s="206" customFormat="1" ht="31" customHeight="1" x14ac:dyDescent="0.15">
      <c r="A5880" s="206" t="s">
        <v>768</v>
      </c>
      <c r="B5880" s="206" t="s">
        <v>769</v>
      </c>
      <c r="C5880" s="206" t="s">
        <v>782</v>
      </c>
      <c r="D5880" s="206" t="s">
        <v>771</v>
      </c>
      <c r="E5880" s="206" t="s">
        <v>759</v>
      </c>
      <c r="F5880" s="207">
        <v>45448</v>
      </c>
      <c r="G5880" s="206" t="s">
        <v>24</v>
      </c>
      <c r="H5880" s="208">
        <v>212500</v>
      </c>
      <c r="I5880" s="206" t="s">
        <v>19</v>
      </c>
      <c r="J5880" s="206">
        <v>2500</v>
      </c>
      <c r="L5880" s="206">
        <v>2024</v>
      </c>
      <c r="M5880" s="206" t="s">
        <v>772</v>
      </c>
      <c r="N5880" s="206" t="s">
        <v>773</v>
      </c>
    </row>
    <row r="5881" spans="1:15" s="206" customFormat="1" ht="31" customHeight="1" x14ac:dyDescent="0.15">
      <c r="A5881" s="206" t="s">
        <v>768</v>
      </c>
      <c r="B5881" s="206" t="s">
        <v>769</v>
      </c>
      <c r="C5881" s="206" t="s">
        <v>770</v>
      </c>
      <c r="D5881" s="206" t="s">
        <v>771</v>
      </c>
      <c r="E5881" s="206" t="s">
        <v>759</v>
      </c>
      <c r="F5881" s="207">
        <v>45448</v>
      </c>
      <c r="G5881" s="206" t="s">
        <v>24</v>
      </c>
      <c r="H5881" s="208">
        <v>1094800</v>
      </c>
      <c r="I5881" s="206" t="s">
        <v>19</v>
      </c>
      <c r="J5881" s="206">
        <v>12880</v>
      </c>
      <c r="L5881" s="206">
        <v>2024</v>
      </c>
      <c r="M5881" s="206" t="s">
        <v>772</v>
      </c>
      <c r="N5881" s="206" t="s">
        <v>773</v>
      </c>
    </row>
    <row r="5882" spans="1:15" s="206" customFormat="1" ht="31" customHeight="1" x14ac:dyDescent="0.15">
      <c r="A5882" s="206" t="s">
        <v>768</v>
      </c>
      <c r="B5882" s="206" t="s">
        <v>769</v>
      </c>
      <c r="C5882" s="206" t="s">
        <v>770</v>
      </c>
      <c r="D5882" s="206" t="s">
        <v>771</v>
      </c>
      <c r="E5882" s="206" t="s">
        <v>759</v>
      </c>
      <c r="F5882" s="207">
        <v>45448</v>
      </c>
      <c r="G5882" s="206" t="s">
        <v>27</v>
      </c>
      <c r="H5882" s="208">
        <v>170000</v>
      </c>
      <c r="I5882" s="206" t="s">
        <v>19</v>
      </c>
      <c r="J5882" s="206">
        <v>2000</v>
      </c>
      <c r="L5882" s="206">
        <v>2024</v>
      </c>
      <c r="M5882" s="206" t="s">
        <v>772</v>
      </c>
      <c r="N5882" s="206" t="s">
        <v>773</v>
      </c>
    </row>
    <row r="5883" spans="1:15" s="206" customFormat="1" ht="31" customHeight="1" x14ac:dyDescent="0.15">
      <c r="A5883" s="206" t="s">
        <v>768</v>
      </c>
      <c r="B5883" s="206" t="s">
        <v>769</v>
      </c>
      <c r="C5883" s="206" t="s">
        <v>770</v>
      </c>
      <c r="D5883" s="206" t="s">
        <v>777</v>
      </c>
      <c r="E5883" s="206" t="s">
        <v>778</v>
      </c>
      <c r="F5883" s="207">
        <v>45448</v>
      </c>
      <c r="G5883" s="206" t="s">
        <v>24</v>
      </c>
      <c r="H5883" s="208">
        <v>1128825</v>
      </c>
      <c r="I5883" s="206" t="s">
        <v>19</v>
      </c>
      <c r="J5883" s="206">
        <v>1557</v>
      </c>
      <c r="L5883" s="206">
        <v>2024</v>
      </c>
      <c r="M5883" s="206" t="s">
        <v>772</v>
      </c>
      <c r="N5883" s="206" t="s">
        <v>773</v>
      </c>
    </row>
    <row r="5884" spans="1:15" s="206" customFormat="1" ht="31" customHeight="1" x14ac:dyDescent="0.15">
      <c r="A5884" s="206" t="s">
        <v>768</v>
      </c>
      <c r="B5884" s="206" t="s">
        <v>769</v>
      </c>
      <c r="C5884" s="206" t="s">
        <v>782</v>
      </c>
      <c r="D5884" s="206" t="s">
        <v>771</v>
      </c>
      <c r="E5884" s="206" t="s">
        <v>759</v>
      </c>
      <c r="F5884" s="207">
        <v>45449</v>
      </c>
      <c r="G5884" s="206" t="s">
        <v>24</v>
      </c>
      <c r="H5884" s="208">
        <v>161500</v>
      </c>
      <c r="I5884" s="206" t="s">
        <v>19</v>
      </c>
      <c r="J5884" s="206">
        <v>1900</v>
      </c>
      <c r="L5884" s="206">
        <v>2024</v>
      </c>
      <c r="M5884" s="206" t="s">
        <v>772</v>
      </c>
      <c r="N5884" s="206" t="s">
        <v>773</v>
      </c>
    </row>
    <row r="5885" spans="1:15" s="206" customFormat="1" ht="31" customHeight="1" x14ac:dyDescent="0.15">
      <c r="A5885" s="206" t="s">
        <v>768</v>
      </c>
      <c r="B5885" s="206" t="s">
        <v>769</v>
      </c>
      <c r="C5885" s="206" t="s">
        <v>770</v>
      </c>
      <c r="D5885" s="206" t="s">
        <v>777</v>
      </c>
      <c r="E5885" s="206" t="s">
        <v>778</v>
      </c>
      <c r="F5885" s="207">
        <v>45449</v>
      </c>
      <c r="G5885" s="206" t="s">
        <v>27</v>
      </c>
      <c r="H5885" s="208">
        <v>2040000</v>
      </c>
      <c r="I5885" s="206" t="s">
        <v>19</v>
      </c>
      <c r="J5885" s="206">
        <v>2814</v>
      </c>
      <c r="L5885" s="206">
        <v>2024</v>
      </c>
      <c r="M5885" s="206" t="s">
        <v>772</v>
      </c>
      <c r="N5885" s="206" t="s">
        <v>773</v>
      </c>
      <c r="O5885" s="206" t="s">
        <v>783</v>
      </c>
    </row>
    <row r="5886" spans="1:15" s="206" customFormat="1" ht="31" customHeight="1" x14ac:dyDescent="0.15">
      <c r="A5886" s="206" t="s">
        <v>768</v>
      </c>
      <c r="B5886" s="206" t="s">
        <v>769</v>
      </c>
      <c r="C5886" s="206" t="s">
        <v>770</v>
      </c>
      <c r="D5886" s="206" t="s">
        <v>771</v>
      </c>
      <c r="E5886" s="206" t="s">
        <v>759</v>
      </c>
      <c r="F5886" s="207">
        <v>45449</v>
      </c>
      <c r="G5886" s="206" t="s">
        <v>24</v>
      </c>
      <c r="H5886" s="208">
        <v>850000</v>
      </c>
      <c r="I5886" s="206" t="s">
        <v>19</v>
      </c>
      <c r="J5886" s="206">
        <v>10000</v>
      </c>
      <c r="L5886" s="206">
        <v>2024</v>
      </c>
      <c r="M5886" s="206" t="s">
        <v>772</v>
      </c>
      <c r="N5886" s="206" t="s">
        <v>773</v>
      </c>
    </row>
    <row r="5887" spans="1:15" s="206" customFormat="1" ht="31" customHeight="1" x14ac:dyDescent="0.15">
      <c r="A5887" s="206" t="s">
        <v>768</v>
      </c>
      <c r="B5887" s="206" t="s">
        <v>769</v>
      </c>
      <c r="C5887" s="206" t="s">
        <v>770</v>
      </c>
      <c r="D5887" s="206" t="s">
        <v>777</v>
      </c>
      <c r="E5887" s="206" t="s">
        <v>778</v>
      </c>
      <c r="F5887" s="207">
        <v>45449</v>
      </c>
      <c r="G5887" s="206" t="s">
        <v>24</v>
      </c>
      <c r="H5887" s="208">
        <v>1034575</v>
      </c>
      <c r="I5887" s="206" t="s">
        <v>19</v>
      </c>
      <c r="J5887" s="206">
        <v>1427</v>
      </c>
      <c r="L5887" s="206">
        <v>2024</v>
      </c>
      <c r="M5887" s="206" t="s">
        <v>772</v>
      </c>
      <c r="N5887" s="206" t="s">
        <v>773</v>
      </c>
    </row>
    <row r="5888" spans="1:15" s="206" customFormat="1" ht="31" customHeight="1" x14ac:dyDescent="0.15">
      <c r="A5888" s="206" t="s">
        <v>768</v>
      </c>
      <c r="B5888" s="206" t="s">
        <v>769</v>
      </c>
      <c r="C5888" s="206" t="s">
        <v>770</v>
      </c>
      <c r="D5888" s="206" t="s">
        <v>771</v>
      </c>
      <c r="E5888" s="206" t="s">
        <v>778</v>
      </c>
      <c r="F5888" s="207">
        <v>45449</v>
      </c>
      <c r="G5888" s="206" t="s">
        <v>24</v>
      </c>
      <c r="H5888" s="208">
        <v>81600</v>
      </c>
      <c r="I5888" s="206" t="s">
        <v>19</v>
      </c>
      <c r="J5888" s="206">
        <v>960</v>
      </c>
      <c r="L5888" s="206">
        <v>2024</v>
      </c>
      <c r="M5888" s="206" t="s">
        <v>772</v>
      </c>
      <c r="N5888" s="206" t="s">
        <v>773</v>
      </c>
    </row>
    <row r="5889" spans="1:15" s="206" customFormat="1" ht="31" customHeight="1" x14ac:dyDescent="0.15">
      <c r="A5889" s="206" t="s">
        <v>768</v>
      </c>
      <c r="B5889" s="206" t="s">
        <v>769</v>
      </c>
      <c r="C5889" s="206" t="s">
        <v>770</v>
      </c>
      <c r="D5889" s="206" t="s">
        <v>771</v>
      </c>
      <c r="E5889" s="206" t="s">
        <v>759</v>
      </c>
      <c r="F5889" s="207">
        <v>45449</v>
      </c>
      <c r="G5889" s="206" t="s">
        <v>27</v>
      </c>
      <c r="H5889" s="208">
        <v>170000</v>
      </c>
      <c r="I5889" s="206" t="s">
        <v>19</v>
      </c>
      <c r="J5889" s="206">
        <v>2000</v>
      </c>
      <c r="L5889" s="206">
        <v>2024</v>
      </c>
      <c r="M5889" s="206" t="s">
        <v>772</v>
      </c>
      <c r="N5889" s="206" t="s">
        <v>773</v>
      </c>
    </row>
    <row r="5890" spans="1:15" s="206" customFormat="1" ht="31" customHeight="1" x14ac:dyDescent="0.15">
      <c r="A5890" s="206" t="s">
        <v>768</v>
      </c>
      <c r="B5890" s="206" t="s">
        <v>769</v>
      </c>
      <c r="C5890" s="206" t="s">
        <v>770</v>
      </c>
      <c r="D5890" s="206" t="s">
        <v>777</v>
      </c>
      <c r="E5890" s="206" t="s">
        <v>778</v>
      </c>
      <c r="F5890" s="207">
        <v>45450</v>
      </c>
      <c r="G5890" s="206" t="s">
        <v>27</v>
      </c>
      <c r="H5890" s="208">
        <v>2040000</v>
      </c>
      <c r="I5890" s="206" t="s">
        <v>19</v>
      </c>
      <c r="J5890" s="206">
        <v>2814</v>
      </c>
      <c r="L5890" s="206">
        <v>2024</v>
      </c>
      <c r="M5890" s="206" t="s">
        <v>772</v>
      </c>
      <c r="N5890" s="206" t="s">
        <v>773</v>
      </c>
      <c r="O5890" s="206" t="s">
        <v>784</v>
      </c>
    </row>
    <row r="5891" spans="1:15" s="206" customFormat="1" ht="31" customHeight="1" x14ac:dyDescent="0.15">
      <c r="A5891" s="206" t="s">
        <v>768</v>
      </c>
      <c r="B5891" s="206" t="s">
        <v>769</v>
      </c>
      <c r="C5891" s="206" t="s">
        <v>770</v>
      </c>
      <c r="D5891" s="206" t="s">
        <v>771</v>
      </c>
      <c r="E5891" s="206" t="s">
        <v>759</v>
      </c>
      <c r="F5891" s="207">
        <v>45450</v>
      </c>
      <c r="G5891" s="206" t="s">
        <v>24</v>
      </c>
      <c r="H5891" s="208">
        <v>1438200</v>
      </c>
      <c r="I5891" s="206" t="s">
        <v>19</v>
      </c>
      <c r="J5891" s="206">
        <v>16920</v>
      </c>
      <c r="L5891" s="206">
        <v>2024</v>
      </c>
      <c r="M5891" s="206" t="s">
        <v>772</v>
      </c>
      <c r="N5891" s="206" t="s">
        <v>773</v>
      </c>
    </row>
    <row r="5892" spans="1:15" s="206" customFormat="1" ht="31" customHeight="1" x14ac:dyDescent="0.15">
      <c r="A5892" s="206" t="s">
        <v>768</v>
      </c>
      <c r="B5892" s="206" t="s">
        <v>769</v>
      </c>
      <c r="C5892" s="206" t="s">
        <v>770</v>
      </c>
      <c r="D5892" s="206" t="s">
        <v>777</v>
      </c>
      <c r="E5892" s="206" t="s">
        <v>778</v>
      </c>
      <c r="F5892" s="207">
        <v>45450</v>
      </c>
      <c r="G5892" s="206" t="s">
        <v>24</v>
      </c>
      <c r="H5892" s="208">
        <v>912775</v>
      </c>
      <c r="I5892" s="206" t="s">
        <v>19</v>
      </c>
      <c r="J5892" s="206">
        <v>1259</v>
      </c>
      <c r="L5892" s="206">
        <v>2024</v>
      </c>
      <c r="M5892" s="206" t="s">
        <v>772</v>
      </c>
      <c r="N5892" s="206" t="s">
        <v>773</v>
      </c>
    </row>
    <row r="5893" spans="1:15" s="206" customFormat="1" ht="31" customHeight="1" x14ac:dyDescent="0.15">
      <c r="A5893" s="206" t="s">
        <v>768</v>
      </c>
      <c r="B5893" s="206" t="s">
        <v>769</v>
      </c>
      <c r="C5893" s="206" t="s">
        <v>770</v>
      </c>
      <c r="D5893" s="206" t="s">
        <v>771</v>
      </c>
      <c r="E5893" s="206" t="s">
        <v>759</v>
      </c>
      <c r="F5893" s="207">
        <v>45450</v>
      </c>
      <c r="G5893" s="206" t="s">
        <v>27</v>
      </c>
      <c r="H5893" s="208">
        <v>170000</v>
      </c>
      <c r="I5893" s="206" t="s">
        <v>19</v>
      </c>
      <c r="J5893" s="206">
        <v>2000</v>
      </c>
      <c r="L5893" s="206">
        <v>2024</v>
      </c>
      <c r="M5893" s="206" t="s">
        <v>772</v>
      </c>
      <c r="N5893" s="206" t="s">
        <v>773</v>
      </c>
    </row>
    <row r="5894" spans="1:15" s="206" customFormat="1" ht="31" customHeight="1" x14ac:dyDescent="0.15">
      <c r="A5894" s="206" t="s">
        <v>768</v>
      </c>
      <c r="B5894" s="206" t="s">
        <v>769</v>
      </c>
      <c r="C5894" s="206" t="s">
        <v>782</v>
      </c>
      <c r="D5894" s="206" t="s">
        <v>771</v>
      </c>
      <c r="E5894" s="206" t="s">
        <v>759</v>
      </c>
      <c r="F5894" s="207">
        <v>45450</v>
      </c>
      <c r="G5894" s="206" t="s">
        <v>24</v>
      </c>
      <c r="H5894" s="208">
        <v>93500</v>
      </c>
      <c r="I5894" s="206" t="s">
        <v>19</v>
      </c>
      <c r="J5894" s="206">
        <v>1100</v>
      </c>
      <c r="L5894" s="206">
        <v>2024</v>
      </c>
      <c r="M5894" s="206" t="s">
        <v>772</v>
      </c>
      <c r="N5894" s="206" t="s">
        <v>773</v>
      </c>
    </row>
    <row r="5895" spans="1:15" s="206" customFormat="1" ht="31" customHeight="1" x14ac:dyDescent="0.15">
      <c r="A5895" s="206" t="s">
        <v>768</v>
      </c>
      <c r="B5895" s="206" t="s">
        <v>769</v>
      </c>
      <c r="C5895" s="206" t="s">
        <v>770</v>
      </c>
      <c r="D5895" s="206" t="s">
        <v>777</v>
      </c>
      <c r="E5895" s="206" t="s">
        <v>778</v>
      </c>
      <c r="F5895" s="207">
        <v>45451</v>
      </c>
      <c r="G5895" s="206" t="s">
        <v>27</v>
      </c>
      <c r="H5895" s="208">
        <v>2000000</v>
      </c>
      <c r="I5895" s="206" t="s">
        <v>19</v>
      </c>
      <c r="J5895" s="206">
        <v>2759</v>
      </c>
      <c r="L5895" s="206">
        <v>2024</v>
      </c>
      <c r="M5895" s="206" t="s">
        <v>772</v>
      </c>
      <c r="N5895" s="206" t="s">
        <v>773</v>
      </c>
      <c r="O5895" s="206" t="s">
        <v>785</v>
      </c>
    </row>
    <row r="5896" spans="1:15" s="206" customFormat="1" ht="31" customHeight="1" x14ac:dyDescent="0.15">
      <c r="A5896" s="206" t="s">
        <v>768</v>
      </c>
      <c r="B5896" s="206" t="s">
        <v>769</v>
      </c>
      <c r="C5896" s="206" t="s">
        <v>782</v>
      </c>
      <c r="D5896" s="206" t="s">
        <v>771</v>
      </c>
      <c r="E5896" s="206" t="s">
        <v>759</v>
      </c>
      <c r="F5896" s="207">
        <v>45451</v>
      </c>
      <c r="G5896" s="206" t="s">
        <v>24</v>
      </c>
      <c r="H5896" s="208">
        <v>174250</v>
      </c>
      <c r="I5896" s="206" t="s">
        <v>19</v>
      </c>
      <c r="J5896" s="206">
        <v>2050</v>
      </c>
      <c r="L5896" s="206">
        <v>2024</v>
      </c>
      <c r="M5896" s="206" t="s">
        <v>772</v>
      </c>
      <c r="N5896" s="206" t="s">
        <v>773</v>
      </c>
    </row>
    <row r="5897" spans="1:15" s="206" customFormat="1" ht="31" customHeight="1" x14ac:dyDescent="0.15">
      <c r="A5897" s="206" t="s">
        <v>768</v>
      </c>
      <c r="B5897" s="206" t="s">
        <v>769</v>
      </c>
      <c r="C5897" s="206" t="s">
        <v>770</v>
      </c>
      <c r="D5897" s="206" t="s">
        <v>771</v>
      </c>
      <c r="E5897" s="206" t="s">
        <v>759</v>
      </c>
      <c r="F5897" s="207">
        <v>45451</v>
      </c>
      <c r="G5897" s="206" t="s">
        <v>27</v>
      </c>
      <c r="H5897" s="208">
        <v>170000</v>
      </c>
      <c r="I5897" s="206" t="s">
        <v>19</v>
      </c>
      <c r="J5897" s="206">
        <v>2000</v>
      </c>
      <c r="L5897" s="206">
        <v>2024</v>
      </c>
      <c r="M5897" s="206" t="s">
        <v>772</v>
      </c>
      <c r="N5897" s="206" t="s">
        <v>773</v>
      </c>
    </row>
    <row r="5898" spans="1:15" s="206" customFormat="1" ht="31" customHeight="1" x14ac:dyDescent="0.15">
      <c r="A5898" s="206" t="s">
        <v>768</v>
      </c>
      <c r="B5898" s="206" t="s">
        <v>769</v>
      </c>
      <c r="C5898" s="206" t="s">
        <v>770</v>
      </c>
      <c r="D5898" s="206" t="s">
        <v>771</v>
      </c>
      <c r="E5898" s="206" t="s">
        <v>759</v>
      </c>
      <c r="F5898" s="207">
        <v>45451</v>
      </c>
      <c r="G5898" s="206" t="s">
        <v>24</v>
      </c>
      <c r="H5898" s="208">
        <v>1223150</v>
      </c>
      <c r="I5898" s="206" t="s">
        <v>19</v>
      </c>
      <c r="J5898" s="206">
        <v>14390</v>
      </c>
      <c r="L5898" s="206">
        <v>2024</v>
      </c>
      <c r="M5898" s="206" t="s">
        <v>772</v>
      </c>
      <c r="N5898" s="206" t="s">
        <v>773</v>
      </c>
    </row>
    <row r="5899" spans="1:15" s="206" customFormat="1" ht="31" customHeight="1" x14ac:dyDescent="0.15">
      <c r="A5899" s="206" t="s">
        <v>768</v>
      </c>
      <c r="B5899" s="206" t="s">
        <v>769</v>
      </c>
      <c r="C5899" s="206" t="s">
        <v>770</v>
      </c>
      <c r="D5899" s="206" t="s">
        <v>777</v>
      </c>
      <c r="E5899" s="206" t="s">
        <v>778</v>
      </c>
      <c r="F5899" s="207">
        <v>45451</v>
      </c>
      <c r="G5899" s="206" t="s">
        <v>24</v>
      </c>
      <c r="H5899" s="208">
        <v>1549325</v>
      </c>
      <c r="I5899" s="206" t="s">
        <v>19</v>
      </c>
      <c r="J5899" s="206">
        <v>2137</v>
      </c>
      <c r="L5899" s="206">
        <v>2024</v>
      </c>
      <c r="M5899" s="206" t="s">
        <v>772</v>
      </c>
      <c r="N5899" s="206" t="s">
        <v>773</v>
      </c>
    </row>
    <row r="5900" spans="1:15" s="206" customFormat="1" ht="31" customHeight="1" x14ac:dyDescent="0.15">
      <c r="A5900" s="206" t="s">
        <v>768</v>
      </c>
      <c r="B5900" s="206" t="s">
        <v>769</v>
      </c>
      <c r="C5900" s="206" t="s">
        <v>770</v>
      </c>
      <c r="D5900" s="206" t="s">
        <v>771</v>
      </c>
      <c r="E5900" s="206" t="s">
        <v>759</v>
      </c>
      <c r="F5900" s="207">
        <v>45453</v>
      </c>
      <c r="G5900" s="206" t="s">
        <v>24</v>
      </c>
      <c r="H5900" s="208">
        <v>1570800</v>
      </c>
      <c r="I5900" s="206" t="s">
        <v>19</v>
      </c>
      <c r="J5900" s="206">
        <v>18480</v>
      </c>
      <c r="L5900" s="206">
        <v>2024</v>
      </c>
      <c r="M5900" s="206" t="s">
        <v>772</v>
      </c>
      <c r="N5900" s="206" t="s">
        <v>773</v>
      </c>
    </row>
    <row r="5901" spans="1:15" s="206" customFormat="1" ht="31" customHeight="1" x14ac:dyDescent="0.15">
      <c r="A5901" s="206" t="s">
        <v>768</v>
      </c>
      <c r="B5901" s="206" t="s">
        <v>769</v>
      </c>
      <c r="C5901" s="206" t="s">
        <v>770</v>
      </c>
      <c r="D5901" s="206" t="s">
        <v>777</v>
      </c>
      <c r="E5901" s="206" t="s">
        <v>778</v>
      </c>
      <c r="F5901" s="207">
        <v>45453</v>
      </c>
      <c r="G5901" s="206" t="s">
        <v>27</v>
      </c>
      <c r="H5901" s="208">
        <v>2000000</v>
      </c>
      <c r="I5901" s="206" t="s">
        <v>19</v>
      </c>
      <c r="J5901" s="206">
        <v>2759</v>
      </c>
      <c r="L5901" s="206">
        <v>2024</v>
      </c>
      <c r="M5901" s="206" t="s">
        <v>772</v>
      </c>
      <c r="N5901" s="206" t="s">
        <v>773</v>
      </c>
      <c r="O5901" s="206" t="s">
        <v>786</v>
      </c>
    </row>
    <row r="5902" spans="1:15" s="206" customFormat="1" ht="31" customHeight="1" x14ac:dyDescent="0.15">
      <c r="A5902" s="206" t="s">
        <v>768</v>
      </c>
      <c r="B5902" s="206" t="s">
        <v>769</v>
      </c>
      <c r="C5902" s="206" t="s">
        <v>770</v>
      </c>
      <c r="D5902" s="206" t="s">
        <v>771</v>
      </c>
      <c r="E5902" s="206" t="s">
        <v>778</v>
      </c>
      <c r="F5902" s="207">
        <v>45453</v>
      </c>
      <c r="G5902" s="206" t="s">
        <v>24</v>
      </c>
      <c r="H5902" s="208">
        <v>73440</v>
      </c>
      <c r="I5902" s="206" t="s">
        <v>19</v>
      </c>
      <c r="J5902" s="206">
        <v>864</v>
      </c>
      <c r="L5902" s="206">
        <v>2024</v>
      </c>
      <c r="M5902" s="206" t="s">
        <v>772</v>
      </c>
      <c r="N5902" s="206" t="s">
        <v>773</v>
      </c>
    </row>
    <row r="5903" spans="1:15" s="206" customFormat="1" ht="31" customHeight="1" x14ac:dyDescent="0.15">
      <c r="A5903" s="206" t="s">
        <v>768</v>
      </c>
      <c r="B5903" s="206" t="s">
        <v>769</v>
      </c>
      <c r="C5903" s="206" t="s">
        <v>770</v>
      </c>
      <c r="D5903" s="206" t="s">
        <v>777</v>
      </c>
      <c r="E5903" s="206" t="s">
        <v>778</v>
      </c>
      <c r="F5903" s="207">
        <v>45453</v>
      </c>
      <c r="G5903" s="206" t="s">
        <v>24</v>
      </c>
      <c r="H5903" s="208">
        <v>1398525</v>
      </c>
      <c r="I5903" s="206" t="s">
        <v>19</v>
      </c>
      <c r="J5903" s="206">
        <v>1929</v>
      </c>
      <c r="L5903" s="206">
        <v>2024</v>
      </c>
      <c r="M5903" s="206" t="s">
        <v>772</v>
      </c>
      <c r="N5903" s="206" t="s">
        <v>773</v>
      </c>
    </row>
    <row r="5904" spans="1:15" s="206" customFormat="1" ht="31" customHeight="1" x14ac:dyDescent="0.15">
      <c r="A5904" s="206" t="s">
        <v>768</v>
      </c>
      <c r="B5904" s="206" t="s">
        <v>769</v>
      </c>
      <c r="C5904" s="206" t="s">
        <v>782</v>
      </c>
      <c r="D5904" s="206" t="s">
        <v>771</v>
      </c>
      <c r="E5904" s="206" t="s">
        <v>759</v>
      </c>
      <c r="F5904" s="207">
        <v>45453</v>
      </c>
      <c r="G5904" s="206" t="s">
        <v>24</v>
      </c>
      <c r="H5904" s="208">
        <v>272000</v>
      </c>
      <c r="I5904" s="206" t="s">
        <v>19</v>
      </c>
      <c r="J5904" s="206">
        <v>3200</v>
      </c>
      <c r="L5904" s="206">
        <v>2024</v>
      </c>
      <c r="M5904" s="206" t="s">
        <v>772</v>
      </c>
      <c r="N5904" s="206" t="s">
        <v>773</v>
      </c>
    </row>
    <row r="5905" spans="1:15" s="206" customFormat="1" ht="31" customHeight="1" x14ac:dyDescent="0.15">
      <c r="A5905" s="206" t="s">
        <v>768</v>
      </c>
      <c r="B5905" s="206" t="s">
        <v>769</v>
      </c>
      <c r="C5905" s="206" t="s">
        <v>770</v>
      </c>
      <c r="D5905" s="206" t="s">
        <v>777</v>
      </c>
      <c r="E5905" s="206" t="s">
        <v>778</v>
      </c>
      <c r="F5905" s="207">
        <v>45454</v>
      </c>
      <c r="G5905" s="206" t="s">
        <v>24</v>
      </c>
      <c r="H5905" s="208">
        <v>1133900</v>
      </c>
      <c r="I5905" s="206" t="s">
        <v>19</v>
      </c>
      <c r="J5905" s="206">
        <v>1564</v>
      </c>
      <c r="L5905" s="206">
        <v>2024</v>
      </c>
      <c r="M5905" s="206" t="s">
        <v>772</v>
      </c>
      <c r="N5905" s="206" t="s">
        <v>773</v>
      </c>
    </row>
    <row r="5906" spans="1:15" s="206" customFormat="1" ht="31" customHeight="1" x14ac:dyDescent="0.15">
      <c r="A5906" s="206" t="s">
        <v>768</v>
      </c>
      <c r="B5906" s="206" t="s">
        <v>769</v>
      </c>
      <c r="C5906" s="206" t="s">
        <v>770</v>
      </c>
      <c r="D5906" s="206" t="s">
        <v>777</v>
      </c>
      <c r="E5906" s="206" t="s">
        <v>778</v>
      </c>
      <c r="F5906" s="207">
        <v>45454</v>
      </c>
      <c r="G5906" s="206" t="s">
        <v>27</v>
      </c>
      <c r="H5906" s="208">
        <v>2000000</v>
      </c>
      <c r="I5906" s="206" t="s">
        <v>19</v>
      </c>
      <c r="J5906" s="206">
        <v>2759</v>
      </c>
      <c r="L5906" s="206">
        <v>2024</v>
      </c>
      <c r="M5906" s="206" t="s">
        <v>772</v>
      </c>
      <c r="N5906" s="206" t="s">
        <v>773</v>
      </c>
      <c r="O5906" s="206" t="s">
        <v>787</v>
      </c>
    </row>
    <row r="5907" spans="1:15" s="206" customFormat="1" ht="31" customHeight="1" x14ac:dyDescent="0.15">
      <c r="A5907" s="206" t="s">
        <v>768</v>
      </c>
      <c r="B5907" s="206" t="s">
        <v>769</v>
      </c>
      <c r="C5907" s="206" t="s">
        <v>770</v>
      </c>
      <c r="D5907" s="206" t="s">
        <v>771</v>
      </c>
      <c r="E5907" s="206" t="s">
        <v>759</v>
      </c>
      <c r="F5907" s="207">
        <v>45454</v>
      </c>
      <c r="G5907" s="206" t="s">
        <v>24</v>
      </c>
      <c r="H5907" s="208">
        <v>1071850</v>
      </c>
      <c r="I5907" s="206" t="s">
        <v>19</v>
      </c>
      <c r="J5907" s="206">
        <v>12610</v>
      </c>
      <c r="L5907" s="206">
        <v>2024</v>
      </c>
      <c r="M5907" s="206" t="s">
        <v>772</v>
      </c>
      <c r="N5907" s="206" t="s">
        <v>773</v>
      </c>
    </row>
    <row r="5908" spans="1:15" s="206" customFormat="1" ht="31" customHeight="1" x14ac:dyDescent="0.15">
      <c r="A5908" s="206" t="s">
        <v>768</v>
      </c>
      <c r="B5908" s="206" t="s">
        <v>769</v>
      </c>
      <c r="C5908" s="206" t="s">
        <v>782</v>
      </c>
      <c r="D5908" s="206" t="s">
        <v>771</v>
      </c>
      <c r="E5908" s="206" t="s">
        <v>759</v>
      </c>
      <c r="F5908" s="207">
        <v>45454</v>
      </c>
      <c r="G5908" s="206" t="s">
        <v>24</v>
      </c>
      <c r="H5908" s="208">
        <v>51000</v>
      </c>
      <c r="I5908" s="206" t="s">
        <v>19</v>
      </c>
      <c r="J5908" s="206">
        <v>600</v>
      </c>
      <c r="L5908" s="206">
        <v>2024</v>
      </c>
      <c r="M5908" s="206" t="s">
        <v>772</v>
      </c>
      <c r="N5908" s="206" t="s">
        <v>773</v>
      </c>
    </row>
    <row r="5909" spans="1:15" s="206" customFormat="1" ht="31" customHeight="1" x14ac:dyDescent="0.15">
      <c r="A5909" s="206" t="s">
        <v>768</v>
      </c>
      <c r="B5909" s="206" t="s">
        <v>769</v>
      </c>
      <c r="C5909" s="206" t="s">
        <v>770</v>
      </c>
      <c r="D5909" s="206" t="s">
        <v>771</v>
      </c>
      <c r="E5909" s="206" t="s">
        <v>759</v>
      </c>
      <c r="F5909" s="207">
        <v>45454</v>
      </c>
      <c r="G5909" s="206" t="s">
        <v>27</v>
      </c>
      <c r="H5909" s="208">
        <v>85000</v>
      </c>
      <c r="I5909" s="206" t="s">
        <v>19</v>
      </c>
      <c r="J5909" s="206">
        <v>1000</v>
      </c>
      <c r="L5909" s="206">
        <v>2024</v>
      </c>
      <c r="M5909" s="206" t="s">
        <v>772</v>
      </c>
      <c r="N5909" s="206" t="s">
        <v>773</v>
      </c>
    </row>
    <row r="5910" spans="1:15" s="206" customFormat="1" ht="31" customHeight="1" x14ac:dyDescent="0.15">
      <c r="A5910" s="206" t="s">
        <v>768</v>
      </c>
      <c r="B5910" s="206" t="s">
        <v>769</v>
      </c>
      <c r="C5910" s="206" t="s">
        <v>770</v>
      </c>
      <c r="D5910" s="206" t="s">
        <v>777</v>
      </c>
      <c r="E5910" s="206" t="s">
        <v>778</v>
      </c>
      <c r="F5910" s="207">
        <v>45454</v>
      </c>
      <c r="G5910" s="206" t="s">
        <v>27</v>
      </c>
      <c r="H5910" s="208">
        <v>320000</v>
      </c>
      <c r="I5910" s="206" t="s">
        <v>19</v>
      </c>
      <c r="J5910" s="206">
        <v>441</v>
      </c>
      <c r="L5910" s="206">
        <v>2024</v>
      </c>
      <c r="M5910" s="206" t="s">
        <v>772</v>
      </c>
      <c r="N5910" s="206" t="s">
        <v>773</v>
      </c>
    </row>
    <row r="5911" spans="1:15" s="206" customFormat="1" ht="31" customHeight="1" x14ac:dyDescent="0.15">
      <c r="A5911" s="206" t="s">
        <v>768</v>
      </c>
      <c r="B5911" s="206" t="s">
        <v>769</v>
      </c>
      <c r="C5911" s="206" t="s">
        <v>770</v>
      </c>
      <c r="D5911" s="206" t="s">
        <v>777</v>
      </c>
      <c r="E5911" s="206" t="s">
        <v>778</v>
      </c>
      <c r="F5911" s="207">
        <v>45455</v>
      </c>
      <c r="G5911" s="206" t="s">
        <v>27</v>
      </c>
      <c r="H5911" s="208">
        <v>1920000</v>
      </c>
      <c r="I5911" s="206" t="s">
        <v>19</v>
      </c>
      <c r="J5911" s="206">
        <v>2648</v>
      </c>
      <c r="L5911" s="206">
        <v>2024</v>
      </c>
      <c r="M5911" s="206" t="s">
        <v>772</v>
      </c>
      <c r="N5911" s="206" t="s">
        <v>773</v>
      </c>
      <c r="O5911" s="206" t="s">
        <v>788</v>
      </c>
    </row>
    <row r="5912" spans="1:15" s="206" customFormat="1" ht="31" customHeight="1" x14ac:dyDescent="0.15">
      <c r="A5912" s="206" t="s">
        <v>768</v>
      </c>
      <c r="B5912" s="206" t="s">
        <v>769</v>
      </c>
      <c r="C5912" s="206" t="s">
        <v>770</v>
      </c>
      <c r="D5912" s="206" t="s">
        <v>777</v>
      </c>
      <c r="E5912" s="206" t="s">
        <v>778</v>
      </c>
      <c r="F5912" s="207">
        <v>45455</v>
      </c>
      <c r="G5912" s="206" t="s">
        <v>24</v>
      </c>
      <c r="H5912" s="208">
        <v>1462325</v>
      </c>
      <c r="I5912" s="206" t="s">
        <v>19</v>
      </c>
      <c r="J5912" s="206">
        <v>2017</v>
      </c>
      <c r="L5912" s="206">
        <v>2024</v>
      </c>
      <c r="M5912" s="206" t="s">
        <v>772</v>
      </c>
      <c r="N5912" s="206" t="s">
        <v>773</v>
      </c>
    </row>
    <row r="5913" spans="1:15" s="206" customFormat="1" ht="31" customHeight="1" x14ac:dyDescent="0.15">
      <c r="A5913" s="206" t="s">
        <v>768</v>
      </c>
      <c r="B5913" s="206" t="s">
        <v>769</v>
      </c>
      <c r="C5913" s="206" t="s">
        <v>770</v>
      </c>
      <c r="D5913" s="206" t="s">
        <v>771</v>
      </c>
      <c r="E5913" s="206" t="s">
        <v>759</v>
      </c>
      <c r="F5913" s="207">
        <v>45455</v>
      </c>
      <c r="G5913" s="206" t="s">
        <v>27</v>
      </c>
      <c r="H5913" s="208">
        <v>170000</v>
      </c>
      <c r="I5913" s="206" t="s">
        <v>19</v>
      </c>
      <c r="J5913" s="206">
        <v>2000</v>
      </c>
      <c r="L5913" s="206">
        <v>2024</v>
      </c>
      <c r="M5913" s="206" t="s">
        <v>772</v>
      </c>
      <c r="N5913" s="206" t="s">
        <v>773</v>
      </c>
    </row>
    <row r="5914" spans="1:15" s="206" customFormat="1" ht="31" customHeight="1" x14ac:dyDescent="0.15">
      <c r="A5914" s="206" t="s">
        <v>768</v>
      </c>
      <c r="B5914" s="206" t="s">
        <v>769</v>
      </c>
      <c r="C5914" s="206" t="s">
        <v>782</v>
      </c>
      <c r="D5914" s="206" t="s">
        <v>771</v>
      </c>
      <c r="E5914" s="206" t="s">
        <v>759</v>
      </c>
      <c r="F5914" s="207">
        <v>45455</v>
      </c>
      <c r="G5914" s="206" t="s">
        <v>24</v>
      </c>
      <c r="H5914" s="208">
        <v>102000</v>
      </c>
      <c r="I5914" s="206" t="s">
        <v>19</v>
      </c>
      <c r="J5914" s="206">
        <v>1200</v>
      </c>
      <c r="L5914" s="206">
        <v>2024</v>
      </c>
      <c r="M5914" s="206" t="s">
        <v>772</v>
      </c>
      <c r="N5914" s="206" t="s">
        <v>773</v>
      </c>
    </row>
    <row r="5915" spans="1:15" s="206" customFormat="1" ht="31" customHeight="1" x14ac:dyDescent="0.15">
      <c r="A5915" s="206" t="s">
        <v>768</v>
      </c>
      <c r="B5915" s="206" t="s">
        <v>769</v>
      </c>
      <c r="C5915" s="206" t="s">
        <v>770</v>
      </c>
      <c r="D5915" s="206" t="s">
        <v>777</v>
      </c>
      <c r="E5915" s="206" t="s">
        <v>778</v>
      </c>
      <c r="F5915" s="207">
        <v>45455</v>
      </c>
      <c r="G5915" s="206" t="s">
        <v>27</v>
      </c>
      <c r="H5915" s="208">
        <v>320000</v>
      </c>
      <c r="I5915" s="206" t="s">
        <v>19</v>
      </c>
      <c r="J5915" s="206">
        <v>441</v>
      </c>
      <c r="L5915" s="206">
        <v>2024</v>
      </c>
      <c r="M5915" s="206" t="s">
        <v>772</v>
      </c>
      <c r="N5915" s="206" t="s">
        <v>773</v>
      </c>
    </row>
    <row r="5916" spans="1:15" s="206" customFormat="1" ht="31" customHeight="1" x14ac:dyDescent="0.15">
      <c r="A5916" s="206" t="s">
        <v>768</v>
      </c>
      <c r="B5916" s="206" t="s">
        <v>769</v>
      </c>
      <c r="C5916" s="206" t="s">
        <v>770</v>
      </c>
      <c r="D5916" s="206" t="s">
        <v>771</v>
      </c>
      <c r="E5916" s="206" t="s">
        <v>759</v>
      </c>
      <c r="F5916" s="207">
        <v>45455</v>
      </c>
      <c r="G5916" s="206" t="s">
        <v>24</v>
      </c>
      <c r="H5916" s="208">
        <v>616250</v>
      </c>
      <c r="I5916" s="206" t="s">
        <v>19</v>
      </c>
      <c r="J5916" s="206">
        <v>7250</v>
      </c>
      <c r="L5916" s="206">
        <v>2024</v>
      </c>
      <c r="M5916" s="206" t="s">
        <v>772</v>
      </c>
      <c r="N5916" s="206" t="s">
        <v>773</v>
      </c>
    </row>
    <row r="5917" spans="1:15" s="206" customFormat="1" ht="31" customHeight="1" x14ac:dyDescent="0.15">
      <c r="A5917" s="206" t="s">
        <v>768</v>
      </c>
      <c r="B5917" s="206" t="s">
        <v>769</v>
      </c>
      <c r="C5917" s="206" t="s">
        <v>770</v>
      </c>
      <c r="D5917" s="206" t="s">
        <v>771</v>
      </c>
      <c r="E5917" s="206" t="s">
        <v>759</v>
      </c>
      <c r="F5917" s="207">
        <v>45456</v>
      </c>
      <c r="G5917" s="206" t="s">
        <v>27</v>
      </c>
      <c r="H5917" s="208">
        <v>170000</v>
      </c>
      <c r="I5917" s="206" t="s">
        <v>19</v>
      </c>
      <c r="J5917" s="206">
        <v>2000</v>
      </c>
      <c r="L5917" s="206">
        <v>2024</v>
      </c>
      <c r="M5917" s="206" t="s">
        <v>772</v>
      </c>
      <c r="N5917" s="206" t="s">
        <v>773</v>
      </c>
    </row>
    <row r="5918" spans="1:15" s="206" customFormat="1" ht="31" customHeight="1" x14ac:dyDescent="0.15">
      <c r="A5918" s="206" t="s">
        <v>768</v>
      </c>
      <c r="B5918" s="206" t="s">
        <v>769</v>
      </c>
      <c r="C5918" s="206" t="s">
        <v>770</v>
      </c>
      <c r="D5918" s="206" t="s">
        <v>771</v>
      </c>
      <c r="E5918" s="206" t="s">
        <v>778</v>
      </c>
      <c r="F5918" s="207">
        <v>45456</v>
      </c>
      <c r="G5918" s="206" t="s">
        <v>24</v>
      </c>
      <c r="H5918" s="208">
        <v>68000</v>
      </c>
      <c r="I5918" s="206" t="s">
        <v>19</v>
      </c>
      <c r="J5918" s="206">
        <v>800</v>
      </c>
      <c r="L5918" s="206">
        <v>2024</v>
      </c>
      <c r="M5918" s="206" t="s">
        <v>772</v>
      </c>
      <c r="N5918" s="206" t="s">
        <v>773</v>
      </c>
    </row>
    <row r="5919" spans="1:15" s="206" customFormat="1" ht="31" customHeight="1" x14ac:dyDescent="0.15">
      <c r="A5919" s="206" t="s">
        <v>768</v>
      </c>
      <c r="B5919" s="206" t="s">
        <v>769</v>
      </c>
      <c r="C5919" s="206" t="s">
        <v>770</v>
      </c>
      <c r="D5919" s="206" t="s">
        <v>777</v>
      </c>
      <c r="E5919" s="206" t="s">
        <v>778</v>
      </c>
      <c r="F5919" s="207">
        <v>45456</v>
      </c>
      <c r="G5919" s="206" t="s">
        <v>27</v>
      </c>
      <c r="H5919" s="208">
        <v>320000</v>
      </c>
      <c r="I5919" s="206" t="s">
        <v>19</v>
      </c>
      <c r="J5919" s="206">
        <v>441</v>
      </c>
      <c r="L5919" s="206">
        <v>2024</v>
      </c>
      <c r="M5919" s="206" t="s">
        <v>772</v>
      </c>
      <c r="N5919" s="206" t="s">
        <v>773</v>
      </c>
    </row>
    <row r="5920" spans="1:15" s="206" customFormat="1" ht="31" customHeight="1" x14ac:dyDescent="0.15">
      <c r="A5920" s="206" t="s">
        <v>768</v>
      </c>
      <c r="B5920" s="206" t="s">
        <v>769</v>
      </c>
      <c r="C5920" s="206" t="s">
        <v>770</v>
      </c>
      <c r="D5920" s="206" t="s">
        <v>771</v>
      </c>
      <c r="E5920" s="206" t="s">
        <v>759</v>
      </c>
      <c r="F5920" s="207">
        <v>45456</v>
      </c>
      <c r="G5920" s="206" t="s">
        <v>24</v>
      </c>
      <c r="H5920" s="208">
        <v>1558050</v>
      </c>
      <c r="I5920" s="206" t="s">
        <v>19</v>
      </c>
      <c r="J5920" s="206">
        <v>18330</v>
      </c>
      <c r="L5920" s="206">
        <v>2024</v>
      </c>
      <c r="M5920" s="206" t="s">
        <v>772</v>
      </c>
      <c r="N5920" s="206" t="s">
        <v>773</v>
      </c>
    </row>
    <row r="5921" spans="1:15" s="206" customFormat="1" ht="31" customHeight="1" x14ac:dyDescent="0.15">
      <c r="A5921" s="206" t="s">
        <v>768</v>
      </c>
      <c r="B5921" s="206" t="s">
        <v>769</v>
      </c>
      <c r="C5921" s="206" t="s">
        <v>782</v>
      </c>
      <c r="D5921" s="206" t="s">
        <v>771</v>
      </c>
      <c r="E5921" s="206" t="s">
        <v>759</v>
      </c>
      <c r="F5921" s="207">
        <v>45456</v>
      </c>
      <c r="G5921" s="206" t="s">
        <v>24</v>
      </c>
      <c r="H5921" s="208">
        <v>85000</v>
      </c>
      <c r="I5921" s="206" t="s">
        <v>19</v>
      </c>
      <c r="J5921" s="206">
        <v>1000</v>
      </c>
      <c r="L5921" s="206">
        <v>2024</v>
      </c>
      <c r="M5921" s="206" t="s">
        <v>772</v>
      </c>
      <c r="N5921" s="206" t="s">
        <v>773</v>
      </c>
    </row>
    <row r="5922" spans="1:15" s="206" customFormat="1" ht="31" customHeight="1" x14ac:dyDescent="0.15">
      <c r="A5922" s="206" t="s">
        <v>768</v>
      </c>
      <c r="B5922" s="206" t="s">
        <v>769</v>
      </c>
      <c r="C5922" s="206" t="s">
        <v>770</v>
      </c>
      <c r="D5922" s="206" t="s">
        <v>777</v>
      </c>
      <c r="E5922" s="206" t="s">
        <v>778</v>
      </c>
      <c r="F5922" s="207">
        <v>45456</v>
      </c>
      <c r="G5922" s="206" t="s">
        <v>24</v>
      </c>
      <c r="H5922" s="208">
        <v>1173775</v>
      </c>
      <c r="I5922" s="206" t="s">
        <v>19</v>
      </c>
      <c r="J5922" s="206">
        <v>1619</v>
      </c>
      <c r="L5922" s="206">
        <v>2024</v>
      </c>
      <c r="M5922" s="206" t="s">
        <v>772</v>
      </c>
      <c r="N5922" s="206" t="s">
        <v>773</v>
      </c>
    </row>
    <row r="5923" spans="1:15" s="206" customFormat="1" ht="31" customHeight="1" x14ac:dyDescent="0.15">
      <c r="A5923" s="206" t="s">
        <v>768</v>
      </c>
      <c r="B5923" s="206" t="s">
        <v>769</v>
      </c>
      <c r="C5923" s="206" t="s">
        <v>770</v>
      </c>
      <c r="D5923" s="206" t="s">
        <v>777</v>
      </c>
      <c r="E5923" s="206" t="s">
        <v>778</v>
      </c>
      <c r="F5923" s="207">
        <v>45456</v>
      </c>
      <c r="G5923" s="206" t="s">
        <v>27</v>
      </c>
      <c r="H5923" s="208">
        <v>2000000</v>
      </c>
      <c r="I5923" s="206" t="s">
        <v>19</v>
      </c>
      <c r="J5923" s="206">
        <v>2759</v>
      </c>
      <c r="L5923" s="206">
        <v>2024</v>
      </c>
      <c r="M5923" s="206" t="s">
        <v>772</v>
      </c>
      <c r="N5923" s="206" t="s">
        <v>773</v>
      </c>
      <c r="O5923" s="206" t="s">
        <v>789</v>
      </c>
    </row>
    <row r="5924" spans="1:15" s="206" customFormat="1" ht="31" customHeight="1" x14ac:dyDescent="0.15">
      <c r="A5924" s="206" t="s">
        <v>768</v>
      </c>
      <c r="B5924" s="206" t="s">
        <v>769</v>
      </c>
      <c r="C5924" s="206" t="s">
        <v>770</v>
      </c>
      <c r="D5924" s="206" t="s">
        <v>771</v>
      </c>
      <c r="E5924" s="206" t="s">
        <v>759</v>
      </c>
      <c r="F5924" s="207">
        <v>45457</v>
      </c>
      <c r="G5924" s="206" t="s">
        <v>24</v>
      </c>
      <c r="H5924" s="208">
        <v>2001750</v>
      </c>
      <c r="I5924" s="206" t="s">
        <v>19</v>
      </c>
      <c r="J5924" s="206">
        <v>23550</v>
      </c>
      <c r="L5924" s="206">
        <v>2024</v>
      </c>
      <c r="M5924" s="206" t="s">
        <v>772</v>
      </c>
      <c r="N5924" s="206" t="s">
        <v>773</v>
      </c>
    </row>
    <row r="5925" spans="1:15" s="206" customFormat="1" ht="31" customHeight="1" x14ac:dyDescent="0.15">
      <c r="A5925" s="206" t="s">
        <v>768</v>
      </c>
      <c r="B5925" s="206" t="s">
        <v>769</v>
      </c>
      <c r="C5925" s="206" t="s">
        <v>770</v>
      </c>
      <c r="D5925" s="206" t="s">
        <v>777</v>
      </c>
      <c r="E5925" s="206" t="s">
        <v>778</v>
      </c>
      <c r="F5925" s="207">
        <v>45457</v>
      </c>
      <c r="G5925" s="206" t="s">
        <v>27</v>
      </c>
      <c r="H5925" s="208">
        <v>2080000</v>
      </c>
      <c r="I5925" s="206" t="s">
        <v>19</v>
      </c>
      <c r="J5925" s="206">
        <v>2869</v>
      </c>
      <c r="L5925" s="206">
        <v>2024</v>
      </c>
      <c r="M5925" s="206" t="s">
        <v>772</v>
      </c>
      <c r="N5925" s="206" t="s">
        <v>773</v>
      </c>
      <c r="O5925" s="206" t="s">
        <v>790</v>
      </c>
    </row>
    <row r="5926" spans="1:15" s="206" customFormat="1" ht="31" customHeight="1" x14ac:dyDescent="0.15">
      <c r="A5926" s="206" t="s">
        <v>768</v>
      </c>
      <c r="B5926" s="206" t="s">
        <v>769</v>
      </c>
      <c r="C5926" s="206" t="s">
        <v>770</v>
      </c>
      <c r="D5926" s="206" t="s">
        <v>771</v>
      </c>
      <c r="E5926" s="206" t="s">
        <v>778</v>
      </c>
      <c r="F5926" s="207">
        <v>45457</v>
      </c>
      <c r="G5926" s="206" t="s">
        <v>24</v>
      </c>
      <c r="H5926" s="208">
        <v>14960</v>
      </c>
      <c r="I5926" s="206" t="s">
        <v>19</v>
      </c>
      <c r="J5926" s="206">
        <v>176</v>
      </c>
      <c r="L5926" s="206">
        <v>2024</v>
      </c>
      <c r="M5926" s="206" t="s">
        <v>772</v>
      </c>
      <c r="N5926" s="206" t="s">
        <v>773</v>
      </c>
    </row>
    <row r="5927" spans="1:15" s="206" customFormat="1" ht="31" customHeight="1" x14ac:dyDescent="0.15">
      <c r="A5927" s="206" t="s">
        <v>768</v>
      </c>
      <c r="B5927" s="206" t="s">
        <v>769</v>
      </c>
      <c r="C5927" s="206" t="s">
        <v>770</v>
      </c>
      <c r="D5927" s="206" t="s">
        <v>777</v>
      </c>
      <c r="E5927" s="206" t="s">
        <v>778</v>
      </c>
      <c r="F5927" s="207">
        <v>45457</v>
      </c>
      <c r="G5927" s="206" t="s">
        <v>24</v>
      </c>
      <c r="H5927" s="208">
        <v>762700</v>
      </c>
      <c r="I5927" s="206" t="s">
        <v>19</v>
      </c>
      <c r="J5927" s="206">
        <v>1052</v>
      </c>
      <c r="L5927" s="206">
        <v>2024</v>
      </c>
      <c r="M5927" s="206" t="s">
        <v>772</v>
      </c>
      <c r="N5927" s="206" t="s">
        <v>773</v>
      </c>
    </row>
    <row r="5928" spans="1:15" s="206" customFormat="1" ht="31" customHeight="1" x14ac:dyDescent="0.15">
      <c r="A5928" s="206" t="s">
        <v>768</v>
      </c>
      <c r="B5928" s="206" t="s">
        <v>769</v>
      </c>
      <c r="C5928" s="206" t="s">
        <v>770</v>
      </c>
      <c r="D5928" s="206" t="s">
        <v>777</v>
      </c>
      <c r="E5928" s="206" t="s">
        <v>778</v>
      </c>
      <c r="F5928" s="207">
        <v>45457</v>
      </c>
      <c r="G5928" s="206" t="s">
        <v>27</v>
      </c>
      <c r="H5928" s="208">
        <v>320000</v>
      </c>
      <c r="I5928" s="206" t="s">
        <v>19</v>
      </c>
      <c r="J5928" s="206">
        <v>441</v>
      </c>
      <c r="L5928" s="206">
        <v>2024</v>
      </c>
      <c r="M5928" s="206" t="s">
        <v>772</v>
      </c>
      <c r="N5928" s="206" t="s">
        <v>773</v>
      </c>
    </row>
    <row r="5929" spans="1:15" s="206" customFormat="1" ht="31" customHeight="1" x14ac:dyDescent="0.15">
      <c r="A5929" s="206" t="s">
        <v>768</v>
      </c>
      <c r="B5929" s="206" t="s">
        <v>769</v>
      </c>
      <c r="C5929" s="206" t="s">
        <v>782</v>
      </c>
      <c r="D5929" s="206" t="s">
        <v>771</v>
      </c>
      <c r="E5929" s="206" t="s">
        <v>759</v>
      </c>
      <c r="F5929" s="207">
        <v>45457</v>
      </c>
      <c r="G5929" s="206" t="s">
        <v>24</v>
      </c>
      <c r="H5929" s="208">
        <v>155040</v>
      </c>
      <c r="I5929" s="206" t="s">
        <v>19</v>
      </c>
      <c r="J5929" s="206">
        <v>1824</v>
      </c>
      <c r="L5929" s="206">
        <v>2024</v>
      </c>
      <c r="M5929" s="206" t="s">
        <v>772</v>
      </c>
      <c r="N5929" s="206" t="s">
        <v>773</v>
      </c>
    </row>
    <row r="5930" spans="1:15" s="206" customFormat="1" ht="31" customHeight="1" x14ac:dyDescent="0.15">
      <c r="A5930" s="206" t="s">
        <v>768</v>
      </c>
      <c r="B5930" s="206" t="s">
        <v>769</v>
      </c>
      <c r="C5930" s="206" t="s">
        <v>770</v>
      </c>
      <c r="D5930" s="206" t="s">
        <v>771</v>
      </c>
      <c r="E5930" s="206" t="s">
        <v>759</v>
      </c>
      <c r="F5930" s="207">
        <v>45457</v>
      </c>
      <c r="G5930" s="206" t="s">
        <v>27</v>
      </c>
      <c r="H5930" s="208">
        <v>170000</v>
      </c>
      <c r="I5930" s="206" t="s">
        <v>19</v>
      </c>
      <c r="J5930" s="206">
        <v>2000</v>
      </c>
      <c r="L5930" s="206">
        <v>2024</v>
      </c>
      <c r="M5930" s="206" t="s">
        <v>772</v>
      </c>
      <c r="N5930" s="206" t="s">
        <v>773</v>
      </c>
    </row>
    <row r="5931" spans="1:15" s="206" customFormat="1" ht="31" customHeight="1" x14ac:dyDescent="0.15">
      <c r="A5931" s="206" t="s">
        <v>768</v>
      </c>
      <c r="B5931" s="206" t="s">
        <v>769</v>
      </c>
      <c r="C5931" s="206" t="s">
        <v>770</v>
      </c>
      <c r="D5931" s="206" t="s">
        <v>777</v>
      </c>
      <c r="E5931" s="206" t="s">
        <v>778</v>
      </c>
      <c r="F5931" s="207">
        <v>45458</v>
      </c>
      <c r="G5931" s="206" t="s">
        <v>27</v>
      </c>
      <c r="H5931" s="208">
        <v>2000000</v>
      </c>
      <c r="I5931" s="206" t="s">
        <v>19</v>
      </c>
      <c r="J5931" s="206">
        <v>2759</v>
      </c>
      <c r="L5931" s="206">
        <v>2024</v>
      </c>
      <c r="M5931" s="206" t="s">
        <v>772</v>
      </c>
      <c r="N5931" s="206" t="s">
        <v>773</v>
      </c>
      <c r="O5931" s="206" t="s">
        <v>791</v>
      </c>
    </row>
    <row r="5932" spans="1:15" s="206" customFormat="1" ht="31" customHeight="1" x14ac:dyDescent="0.15">
      <c r="A5932" s="206" t="s">
        <v>768</v>
      </c>
      <c r="B5932" s="206" t="s">
        <v>769</v>
      </c>
      <c r="C5932" s="206" t="s">
        <v>770</v>
      </c>
      <c r="D5932" s="206" t="s">
        <v>771</v>
      </c>
      <c r="E5932" s="206" t="s">
        <v>759</v>
      </c>
      <c r="F5932" s="207">
        <v>45458</v>
      </c>
      <c r="G5932" s="206" t="s">
        <v>24</v>
      </c>
      <c r="H5932" s="208">
        <v>2477580</v>
      </c>
      <c r="I5932" s="206" t="s">
        <v>19</v>
      </c>
      <c r="J5932" s="206">
        <v>29148</v>
      </c>
      <c r="L5932" s="206">
        <v>2024</v>
      </c>
      <c r="M5932" s="206" t="s">
        <v>772</v>
      </c>
      <c r="N5932" s="206" t="s">
        <v>773</v>
      </c>
    </row>
    <row r="5933" spans="1:15" s="206" customFormat="1" ht="31" customHeight="1" x14ac:dyDescent="0.15">
      <c r="A5933" s="206" t="s">
        <v>768</v>
      </c>
      <c r="B5933" s="206" t="s">
        <v>769</v>
      </c>
      <c r="C5933" s="206" t="s">
        <v>782</v>
      </c>
      <c r="D5933" s="206" t="s">
        <v>771</v>
      </c>
      <c r="E5933" s="206" t="s">
        <v>759</v>
      </c>
      <c r="F5933" s="207">
        <v>45458</v>
      </c>
      <c r="G5933" s="206" t="s">
        <v>24</v>
      </c>
      <c r="H5933" s="208">
        <v>450500</v>
      </c>
      <c r="I5933" s="206" t="s">
        <v>19</v>
      </c>
      <c r="J5933" s="206">
        <v>5300</v>
      </c>
      <c r="L5933" s="206">
        <v>2024</v>
      </c>
      <c r="M5933" s="206" t="s">
        <v>772</v>
      </c>
      <c r="N5933" s="206" t="s">
        <v>773</v>
      </c>
    </row>
    <row r="5934" spans="1:15" s="206" customFormat="1" ht="31" customHeight="1" x14ac:dyDescent="0.15">
      <c r="A5934" s="206" t="s">
        <v>768</v>
      </c>
      <c r="B5934" s="206" t="s">
        <v>769</v>
      </c>
      <c r="C5934" s="206" t="s">
        <v>770</v>
      </c>
      <c r="D5934" s="206" t="s">
        <v>777</v>
      </c>
      <c r="E5934" s="206" t="s">
        <v>778</v>
      </c>
      <c r="F5934" s="207">
        <v>45458</v>
      </c>
      <c r="G5934" s="206" t="s">
        <v>24</v>
      </c>
      <c r="H5934" s="208">
        <v>1195525</v>
      </c>
      <c r="I5934" s="206" t="s">
        <v>19</v>
      </c>
      <c r="J5934" s="206">
        <v>1649</v>
      </c>
      <c r="L5934" s="206">
        <v>2024</v>
      </c>
      <c r="M5934" s="206" t="s">
        <v>772</v>
      </c>
      <c r="N5934" s="206" t="s">
        <v>773</v>
      </c>
    </row>
    <row r="5935" spans="1:15" s="206" customFormat="1" ht="31" customHeight="1" x14ac:dyDescent="0.15">
      <c r="A5935" s="206" t="s">
        <v>768</v>
      </c>
      <c r="B5935" s="206" t="s">
        <v>769</v>
      </c>
      <c r="C5935" s="206" t="s">
        <v>770</v>
      </c>
      <c r="D5935" s="206" t="s">
        <v>777</v>
      </c>
      <c r="E5935" s="206" t="s">
        <v>778</v>
      </c>
      <c r="F5935" s="207">
        <v>45458</v>
      </c>
      <c r="G5935" s="206" t="s">
        <v>27</v>
      </c>
      <c r="H5935" s="208">
        <v>320000</v>
      </c>
      <c r="I5935" s="206" t="s">
        <v>19</v>
      </c>
      <c r="J5935" s="206">
        <v>441</v>
      </c>
      <c r="L5935" s="206">
        <v>2024</v>
      </c>
      <c r="M5935" s="206" t="s">
        <v>772</v>
      </c>
      <c r="N5935" s="206" t="s">
        <v>773</v>
      </c>
    </row>
    <row r="5936" spans="1:15" s="206" customFormat="1" ht="31" customHeight="1" x14ac:dyDescent="0.15">
      <c r="A5936" s="206" t="s">
        <v>768</v>
      </c>
      <c r="B5936" s="206" t="s">
        <v>769</v>
      </c>
      <c r="C5936" s="206" t="s">
        <v>770</v>
      </c>
      <c r="D5936" s="206" t="s">
        <v>771</v>
      </c>
      <c r="E5936" s="206" t="s">
        <v>759</v>
      </c>
      <c r="F5936" s="207">
        <v>45458</v>
      </c>
      <c r="G5936" s="206" t="s">
        <v>27</v>
      </c>
      <c r="H5936" s="208">
        <v>170000</v>
      </c>
      <c r="I5936" s="206" t="s">
        <v>19</v>
      </c>
      <c r="J5936" s="206">
        <v>2000</v>
      </c>
      <c r="L5936" s="206">
        <v>2024</v>
      </c>
      <c r="M5936" s="206" t="s">
        <v>772</v>
      </c>
      <c r="N5936" s="206" t="s">
        <v>773</v>
      </c>
    </row>
    <row r="5937" spans="1:15" s="206" customFormat="1" ht="31" customHeight="1" x14ac:dyDescent="0.15">
      <c r="A5937" s="206" t="s">
        <v>768</v>
      </c>
      <c r="B5937" s="206" t="s">
        <v>769</v>
      </c>
      <c r="C5937" s="206" t="s">
        <v>770</v>
      </c>
      <c r="D5937" s="206" t="s">
        <v>777</v>
      </c>
      <c r="E5937" s="206" t="s">
        <v>778</v>
      </c>
      <c r="F5937" s="207">
        <v>45459</v>
      </c>
      <c r="G5937" s="206" t="s">
        <v>24</v>
      </c>
      <c r="H5937" s="208">
        <v>82650</v>
      </c>
      <c r="I5937" s="206" t="s">
        <v>19</v>
      </c>
      <c r="J5937" s="206">
        <v>114</v>
      </c>
      <c r="L5937" s="206">
        <v>2024</v>
      </c>
      <c r="M5937" s="206" t="s">
        <v>772</v>
      </c>
      <c r="N5937" s="206" t="s">
        <v>773</v>
      </c>
    </row>
    <row r="5938" spans="1:15" s="206" customFormat="1" ht="31" customHeight="1" x14ac:dyDescent="0.15">
      <c r="A5938" s="206" t="s">
        <v>768</v>
      </c>
      <c r="B5938" s="206" t="s">
        <v>769</v>
      </c>
      <c r="C5938" s="206" t="s">
        <v>770</v>
      </c>
      <c r="D5938" s="206" t="s">
        <v>777</v>
      </c>
      <c r="E5938" s="206" t="s">
        <v>778</v>
      </c>
      <c r="F5938" s="207">
        <v>45459</v>
      </c>
      <c r="G5938" s="206" t="s">
        <v>24</v>
      </c>
      <c r="H5938" s="208">
        <v>827225</v>
      </c>
      <c r="I5938" s="206" t="s">
        <v>19</v>
      </c>
      <c r="J5938" s="206">
        <v>1141</v>
      </c>
      <c r="L5938" s="206">
        <v>2024</v>
      </c>
      <c r="M5938" s="206" t="s">
        <v>772</v>
      </c>
      <c r="N5938" s="206" t="s">
        <v>773</v>
      </c>
      <c r="O5938" s="206" t="s">
        <v>792</v>
      </c>
    </row>
    <row r="5939" spans="1:15" s="206" customFormat="1" ht="31" customHeight="1" x14ac:dyDescent="0.15">
      <c r="A5939" s="206" t="s">
        <v>768</v>
      </c>
      <c r="B5939" s="206" t="s">
        <v>769</v>
      </c>
      <c r="C5939" s="206" t="s">
        <v>770</v>
      </c>
      <c r="D5939" s="206" t="s">
        <v>777</v>
      </c>
      <c r="E5939" s="206" t="s">
        <v>778</v>
      </c>
      <c r="F5939" s="207">
        <v>45460</v>
      </c>
      <c r="G5939" s="206" t="s">
        <v>27</v>
      </c>
      <c r="H5939" s="208">
        <v>2000000</v>
      </c>
      <c r="I5939" s="206" t="s">
        <v>19</v>
      </c>
      <c r="J5939" s="206">
        <v>2759</v>
      </c>
      <c r="L5939" s="206">
        <v>2024</v>
      </c>
      <c r="M5939" s="206" t="s">
        <v>772</v>
      </c>
      <c r="N5939" s="206" t="s">
        <v>773</v>
      </c>
      <c r="O5939" s="206" t="s">
        <v>793</v>
      </c>
    </row>
    <row r="5940" spans="1:15" s="206" customFormat="1" ht="31" customHeight="1" x14ac:dyDescent="0.15">
      <c r="A5940" s="206" t="s">
        <v>768</v>
      </c>
      <c r="B5940" s="206" t="s">
        <v>769</v>
      </c>
      <c r="C5940" s="206" t="s">
        <v>770</v>
      </c>
      <c r="D5940" s="206" t="s">
        <v>771</v>
      </c>
      <c r="E5940" s="206" t="s">
        <v>759</v>
      </c>
      <c r="F5940" s="207">
        <v>45460</v>
      </c>
      <c r="G5940" s="206" t="s">
        <v>24</v>
      </c>
      <c r="H5940" s="208">
        <v>2766750</v>
      </c>
      <c r="I5940" s="206" t="s">
        <v>19</v>
      </c>
      <c r="J5940" s="206">
        <v>32550</v>
      </c>
      <c r="L5940" s="206">
        <v>2024</v>
      </c>
      <c r="M5940" s="206" t="s">
        <v>772</v>
      </c>
      <c r="N5940" s="206" t="s">
        <v>773</v>
      </c>
    </row>
    <row r="5941" spans="1:15" s="206" customFormat="1" ht="31" customHeight="1" x14ac:dyDescent="0.15">
      <c r="A5941" s="206" t="s">
        <v>768</v>
      </c>
      <c r="B5941" s="206" t="s">
        <v>769</v>
      </c>
      <c r="C5941" s="206" t="s">
        <v>770</v>
      </c>
      <c r="D5941" s="206" t="s">
        <v>771</v>
      </c>
      <c r="E5941" s="206" t="s">
        <v>778</v>
      </c>
      <c r="F5941" s="207">
        <v>45460</v>
      </c>
      <c r="G5941" s="206" t="s">
        <v>24</v>
      </c>
      <c r="H5941" s="208">
        <v>87040</v>
      </c>
      <c r="I5941" s="206" t="s">
        <v>19</v>
      </c>
      <c r="J5941" s="206">
        <v>1024</v>
      </c>
      <c r="L5941" s="206">
        <v>2024</v>
      </c>
      <c r="M5941" s="206" t="s">
        <v>772</v>
      </c>
      <c r="N5941" s="206" t="s">
        <v>773</v>
      </c>
    </row>
    <row r="5942" spans="1:15" s="206" customFormat="1" ht="31" customHeight="1" x14ac:dyDescent="0.15">
      <c r="A5942" s="206" t="s">
        <v>768</v>
      </c>
      <c r="B5942" s="206" t="s">
        <v>769</v>
      </c>
      <c r="C5942" s="206" t="s">
        <v>770</v>
      </c>
      <c r="D5942" s="206" t="s">
        <v>771</v>
      </c>
      <c r="E5942" s="206" t="s">
        <v>759</v>
      </c>
      <c r="F5942" s="207">
        <v>45460</v>
      </c>
      <c r="G5942" s="206" t="s">
        <v>27</v>
      </c>
      <c r="H5942" s="208">
        <v>170000</v>
      </c>
      <c r="I5942" s="206" t="s">
        <v>19</v>
      </c>
      <c r="J5942" s="206">
        <v>2000</v>
      </c>
      <c r="L5942" s="206">
        <v>2024</v>
      </c>
      <c r="M5942" s="206" t="s">
        <v>772</v>
      </c>
      <c r="N5942" s="206" t="s">
        <v>773</v>
      </c>
    </row>
    <row r="5943" spans="1:15" s="206" customFormat="1" ht="31" customHeight="1" x14ac:dyDescent="0.15">
      <c r="A5943" s="206" t="s">
        <v>768</v>
      </c>
      <c r="B5943" s="206" t="s">
        <v>769</v>
      </c>
      <c r="C5943" s="206" t="s">
        <v>770</v>
      </c>
      <c r="D5943" s="206" t="s">
        <v>777</v>
      </c>
      <c r="E5943" s="206" t="s">
        <v>778</v>
      </c>
      <c r="F5943" s="207">
        <v>45460</v>
      </c>
      <c r="G5943" s="206" t="s">
        <v>27</v>
      </c>
      <c r="H5943" s="208">
        <v>400000</v>
      </c>
      <c r="I5943" s="206" t="s">
        <v>19</v>
      </c>
      <c r="J5943" s="206">
        <v>552</v>
      </c>
      <c r="L5943" s="206">
        <v>2024</v>
      </c>
      <c r="M5943" s="206" t="s">
        <v>772</v>
      </c>
      <c r="N5943" s="206" t="s">
        <v>773</v>
      </c>
    </row>
    <row r="5944" spans="1:15" s="206" customFormat="1" ht="31" customHeight="1" x14ac:dyDescent="0.15">
      <c r="A5944" s="206" t="s">
        <v>768</v>
      </c>
      <c r="B5944" s="206" t="s">
        <v>769</v>
      </c>
      <c r="C5944" s="206" t="s">
        <v>782</v>
      </c>
      <c r="D5944" s="206" t="s">
        <v>771</v>
      </c>
      <c r="E5944" s="206" t="s">
        <v>759</v>
      </c>
      <c r="F5944" s="207">
        <v>45460</v>
      </c>
      <c r="G5944" s="206" t="s">
        <v>24</v>
      </c>
      <c r="H5944" s="208">
        <v>337620</v>
      </c>
      <c r="I5944" s="206" t="s">
        <v>19</v>
      </c>
      <c r="J5944" s="206">
        <v>3972</v>
      </c>
      <c r="L5944" s="206">
        <v>2024</v>
      </c>
      <c r="M5944" s="206" t="s">
        <v>772</v>
      </c>
      <c r="N5944" s="206" t="s">
        <v>773</v>
      </c>
    </row>
    <row r="5945" spans="1:15" s="206" customFormat="1" ht="31" customHeight="1" x14ac:dyDescent="0.15">
      <c r="A5945" s="206" t="s">
        <v>768</v>
      </c>
      <c r="B5945" s="206" t="s">
        <v>769</v>
      </c>
      <c r="C5945" s="206" t="s">
        <v>770</v>
      </c>
      <c r="D5945" s="206" t="s">
        <v>777</v>
      </c>
      <c r="E5945" s="206" t="s">
        <v>778</v>
      </c>
      <c r="F5945" s="207">
        <v>45460</v>
      </c>
      <c r="G5945" s="206" t="s">
        <v>24</v>
      </c>
      <c r="H5945" s="208">
        <v>1191175</v>
      </c>
      <c r="I5945" s="206" t="s">
        <v>19</v>
      </c>
      <c r="J5945" s="206">
        <v>1643</v>
      </c>
      <c r="L5945" s="206">
        <v>2024</v>
      </c>
      <c r="M5945" s="206" t="s">
        <v>772</v>
      </c>
      <c r="N5945" s="206" t="s">
        <v>773</v>
      </c>
    </row>
    <row r="5946" spans="1:15" s="206" customFormat="1" ht="31" customHeight="1" x14ac:dyDescent="0.15">
      <c r="A5946" s="206" t="s">
        <v>768</v>
      </c>
      <c r="B5946" s="206" t="s">
        <v>769</v>
      </c>
      <c r="C5946" s="206" t="s">
        <v>770</v>
      </c>
      <c r="D5946" s="206" t="s">
        <v>771</v>
      </c>
      <c r="E5946" s="206" t="s">
        <v>577</v>
      </c>
      <c r="F5946" s="207">
        <v>45461</v>
      </c>
      <c r="G5946" s="206" t="s">
        <v>27</v>
      </c>
      <c r="H5946" s="208">
        <v>170000</v>
      </c>
      <c r="I5946" s="206" t="s">
        <v>19</v>
      </c>
      <c r="J5946" s="206">
        <v>2000</v>
      </c>
      <c r="L5946" s="206">
        <v>2024</v>
      </c>
      <c r="M5946" s="206" t="s">
        <v>772</v>
      </c>
      <c r="N5946" s="206" t="s">
        <v>773</v>
      </c>
    </row>
    <row r="5947" spans="1:15" s="206" customFormat="1" ht="31" customHeight="1" x14ac:dyDescent="0.15">
      <c r="A5947" s="206" t="s">
        <v>768</v>
      </c>
      <c r="B5947" s="206" t="s">
        <v>769</v>
      </c>
      <c r="C5947" s="206" t="s">
        <v>770</v>
      </c>
      <c r="D5947" s="206" t="s">
        <v>777</v>
      </c>
      <c r="E5947" s="206" t="s">
        <v>778</v>
      </c>
      <c r="F5947" s="207">
        <v>45461</v>
      </c>
      <c r="G5947" s="206" t="s">
        <v>27</v>
      </c>
      <c r="H5947" s="208">
        <v>1960000</v>
      </c>
      <c r="I5947" s="206" t="s">
        <v>19</v>
      </c>
      <c r="J5947" s="206">
        <v>2703</v>
      </c>
      <c r="L5947" s="206">
        <v>2024</v>
      </c>
      <c r="M5947" s="206" t="s">
        <v>772</v>
      </c>
      <c r="N5947" s="206" t="s">
        <v>773</v>
      </c>
      <c r="O5947" s="206" t="s">
        <v>794</v>
      </c>
    </row>
    <row r="5948" spans="1:15" s="206" customFormat="1" ht="31" customHeight="1" x14ac:dyDescent="0.15">
      <c r="A5948" s="206" t="s">
        <v>768</v>
      </c>
      <c r="B5948" s="206" t="s">
        <v>769</v>
      </c>
      <c r="C5948" s="206" t="s">
        <v>770</v>
      </c>
      <c r="D5948" s="206" t="s">
        <v>771</v>
      </c>
      <c r="E5948" s="206" t="s">
        <v>759</v>
      </c>
      <c r="F5948" s="207">
        <v>45461</v>
      </c>
      <c r="G5948" s="206" t="s">
        <v>24</v>
      </c>
      <c r="H5948" s="208">
        <v>2006000</v>
      </c>
      <c r="I5948" s="206" t="s">
        <v>19</v>
      </c>
      <c r="J5948" s="206">
        <v>23600</v>
      </c>
      <c r="L5948" s="206">
        <v>2024</v>
      </c>
      <c r="M5948" s="206" t="s">
        <v>772</v>
      </c>
      <c r="N5948" s="206" t="s">
        <v>773</v>
      </c>
    </row>
    <row r="5949" spans="1:15" s="206" customFormat="1" ht="31" customHeight="1" x14ac:dyDescent="0.15">
      <c r="A5949" s="206" t="s">
        <v>768</v>
      </c>
      <c r="B5949" s="206" t="s">
        <v>769</v>
      </c>
      <c r="C5949" s="206" t="s">
        <v>782</v>
      </c>
      <c r="D5949" s="206" t="s">
        <v>771</v>
      </c>
      <c r="E5949" s="206" t="s">
        <v>759</v>
      </c>
      <c r="F5949" s="207">
        <v>45461</v>
      </c>
      <c r="G5949" s="206" t="s">
        <v>24</v>
      </c>
      <c r="H5949" s="208">
        <v>310250</v>
      </c>
      <c r="I5949" s="206" t="s">
        <v>19</v>
      </c>
      <c r="J5949" s="206">
        <v>3650</v>
      </c>
      <c r="L5949" s="206">
        <v>2024</v>
      </c>
      <c r="M5949" s="206" t="s">
        <v>772</v>
      </c>
      <c r="N5949" s="206" t="s">
        <v>773</v>
      </c>
    </row>
    <row r="5950" spans="1:15" s="206" customFormat="1" ht="31" customHeight="1" x14ac:dyDescent="0.15">
      <c r="A5950" s="206" t="s">
        <v>768</v>
      </c>
      <c r="B5950" s="206" t="s">
        <v>769</v>
      </c>
      <c r="C5950" s="206" t="s">
        <v>770</v>
      </c>
      <c r="D5950" s="206" t="s">
        <v>777</v>
      </c>
      <c r="E5950" s="206" t="s">
        <v>778</v>
      </c>
      <c r="F5950" s="207">
        <v>45461</v>
      </c>
      <c r="G5950" s="206" t="s">
        <v>27</v>
      </c>
      <c r="H5950" s="208">
        <v>400000</v>
      </c>
      <c r="I5950" s="206" t="s">
        <v>19</v>
      </c>
      <c r="J5950" s="206">
        <v>552</v>
      </c>
      <c r="L5950" s="206">
        <v>2024</v>
      </c>
      <c r="M5950" s="206" t="s">
        <v>772</v>
      </c>
      <c r="N5950" s="206" t="s">
        <v>773</v>
      </c>
    </row>
    <row r="5951" spans="1:15" s="206" customFormat="1" ht="31" customHeight="1" x14ac:dyDescent="0.15">
      <c r="A5951" s="206" t="s">
        <v>768</v>
      </c>
      <c r="B5951" s="206" t="s">
        <v>769</v>
      </c>
      <c r="C5951" s="206" t="s">
        <v>770</v>
      </c>
      <c r="D5951" s="206" t="s">
        <v>777</v>
      </c>
      <c r="E5951" s="206" t="s">
        <v>778</v>
      </c>
      <c r="F5951" s="207">
        <v>45461</v>
      </c>
      <c r="G5951" s="206" t="s">
        <v>24</v>
      </c>
      <c r="H5951" s="208">
        <v>6521375</v>
      </c>
      <c r="I5951" s="206" t="s">
        <v>19</v>
      </c>
      <c r="J5951" s="206">
        <v>8995</v>
      </c>
      <c r="L5951" s="206">
        <v>2024</v>
      </c>
      <c r="M5951" s="206" t="s">
        <v>772</v>
      </c>
      <c r="N5951" s="206" t="s">
        <v>773</v>
      </c>
    </row>
    <row r="5952" spans="1:15" s="206" customFormat="1" ht="31" customHeight="1" x14ac:dyDescent="0.15">
      <c r="A5952" s="206" t="s">
        <v>768</v>
      </c>
      <c r="B5952" s="206" t="s">
        <v>769</v>
      </c>
      <c r="C5952" s="206" t="s">
        <v>770</v>
      </c>
      <c r="D5952" s="206" t="s">
        <v>777</v>
      </c>
      <c r="E5952" s="206" t="s">
        <v>778</v>
      </c>
      <c r="F5952" s="207">
        <v>45462</v>
      </c>
      <c r="G5952" s="206" t="s">
        <v>27</v>
      </c>
      <c r="H5952" s="208">
        <v>1960000</v>
      </c>
      <c r="I5952" s="206" t="s">
        <v>19</v>
      </c>
      <c r="J5952" s="206">
        <v>2703</v>
      </c>
      <c r="L5952" s="206">
        <v>2024</v>
      </c>
      <c r="M5952" s="206" t="s">
        <v>772</v>
      </c>
      <c r="N5952" s="206" t="s">
        <v>773</v>
      </c>
      <c r="O5952" s="206" t="s">
        <v>795</v>
      </c>
    </row>
    <row r="5953" spans="1:15" s="206" customFormat="1" ht="31" customHeight="1" x14ac:dyDescent="0.15">
      <c r="A5953" s="206" t="s">
        <v>768</v>
      </c>
      <c r="B5953" s="206" t="s">
        <v>769</v>
      </c>
      <c r="C5953" s="206" t="s">
        <v>770</v>
      </c>
      <c r="D5953" s="206" t="s">
        <v>771</v>
      </c>
      <c r="E5953" s="206" t="s">
        <v>759</v>
      </c>
      <c r="F5953" s="207">
        <v>45462</v>
      </c>
      <c r="G5953" s="206" t="s">
        <v>27</v>
      </c>
      <c r="H5953" s="208">
        <v>170000</v>
      </c>
      <c r="I5953" s="206" t="s">
        <v>19</v>
      </c>
      <c r="J5953" s="206">
        <v>2000</v>
      </c>
      <c r="L5953" s="206">
        <v>2024</v>
      </c>
      <c r="M5953" s="206" t="s">
        <v>772</v>
      </c>
      <c r="N5953" s="206" t="s">
        <v>773</v>
      </c>
    </row>
    <row r="5954" spans="1:15" s="206" customFormat="1" ht="31" customHeight="1" x14ac:dyDescent="0.15">
      <c r="A5954" s="206" t="s">
        <v>768</v>
      </c>
      <c r="B5954" s="206" t="s">
        <v>769</v>
      </c>
      <c r="C5954" s="206" t="s">
        <v>770</v>
      </c>
      <c r="D5954" s="206" t="s">
        <v>771</v>
      </c>
      <c r="E5954" s="206" t="s">
        <v>759</v>
      </c>
      <c r="F5954" s="207">
        <v>45462</v>
      </c>
      <c r="G5954" s="206" t="s">
        <v>24</v>
      </c>
      <c r="H5954" s="208">
        <v>1885810</v>
      </c>
      <c r="I5954" s="206" t="s">
        <v>19</v>
      </c>
      <c r="J5954" s="206">
        <v>22186</v>
      </c>
      <c r="L5954" s="206">
        <v>2024</v>
      </c>
      <c r="M5954" s="206" t="s">
        <v>772</v>
      </c>
      <c r="N5954" s="206" t="s">
        <v>773</v>
      </c>
    </row>
    <row r="5955" spans="1:15" s="206" customFormat="1" ht="31" customHeight="1" x14ac:dyDescent="0.15">
      <c r="A5955" s="206" t="s">
        <v>768</v>
      </c>
      <c r="B5955" s="206" t="s">
        <v>769</v>
      </c>
      <c r="C5955" s="206" t="s">
        <v>782</v>
      </c>
      <c r="D5955" s="206" t="s">
        <v>771</v>
      </c>
      <c r="E5955" s="206" t="s">
        <v>759</v>
      </c>
      <c r="F5955" s="207">
        <v>45462</v>
      </c>
      <c r="G5955" s="206" t="s">
        <v>24</v>
      </c>
      <c r="H5955" s="208">
        <v>93500</v>
      </c>
      <c r="I5955" s="206" t="s">
        <v>19</v>
      </c>
      <c r="J5955" s="206">
        <v>1100</v>
      </c>
      <c r="L5955" s="206">
        <v>2024</v>
      </c>
      <c r="M5955" s="206" t="s">
        <v>772</v>
      </c>
      <c r="N5955" s="206" t="s">
        <v>773</v>
      </c>
    </row>
    <row r="5956" spans="1:15" s="206" customFormat="1" ht="31" customHeight="1" x14ac:dyDescent="0.15">
      <c r="A5956" s="206" t="s">
        <v>768</v>
      </c>
      <c r="B5956" s="206" t="s">
        <v>769</v>
      </c>
      <c r="C5956" s="206" t="s">
        <v>770</v>
      </c>
      <c r="D5956" s="206" t="s">
        <v>777</v>
      </c>
      <c r="E5956" s="206" t="s">
        <v>778</v>
      </c>
      <c r="F5956" s="207">
        <v>45462</v>
      </c>
      <c r="G5956" s="206" t="s">
        <v>27</v>
      </c>
      <c r="H5956" s="208">
        <v>400000</v>
      </c>
      <c r="I5956" s="206" t="s">
        <v>19</v>
      </c>
      <c r="J5956" s="206">
        <v>552</v>
      </c>
      <c r="L5956" s="206">
        <v>2024</v>
      </c>
      <c r="M5956" s="206" t="s">
        <v>772</v>
      </c>
      <c r="N5956" s="206" t="s">
        <v>773</v>
      </c>
    </row>
    <row r="5957" spans="1:15" s="206" customFormat="1" ht="31" customHeight="1" x14ac:dyDescent="0.15">
      <c r="A5957" s="206" t="s">
        <v>768</v>
      </c>
      <c r="B5957" s="206" t="s">
        <v>769</v>
      </c>
      <c r="C5957" s="206" t="s">
        <v>770</v>
      </c>
      <c r="D5957" s="206" t="s">
        <v>771</v>
      </c>
      <c r="E5957" s="206" t="s">
        <v>778</v>
      </c>
      <c r="F5957" s="207">
        <v>45462</v>
      </c>
      <c r="G5957" s="206" t="s">
        <v>24</v>
      </c>
      <c r="H5957" s="208">
        <v>16320</v>
      </c>
      <c r="I5957" s="206" t="s">
        <v>19</v>
      </c>
      <c r="J5957" s="206">
        <v>192</v>
      </c>
      <c r="L5957" s="206">
        <v>2024</v>
      </c>
      <c r="M5957" s="206" t="s">
        <v>772</v>
      </c>
      <c r="N5957" s="206" t="s">
        <v>773</v>
      </c>
    </row>
    <row r="5958" spans="1:15" s="206" customFormat="1" ht="31" customHeight="1" x14ac:dyDescent="0.15">
      <c r="A5958" s="206" t="s">
        <v>768</v>
      </c>
      <c r="B5958" s="206" t="s">
        <v>769</v>
      </c>
      <c r="C5958" s="206" t="s">
        <v>770</v>
      </c>
      <c r="D5958" s="206" t="s">
        <v>777</v>
      </c>
      <c r="E5958" s="206" t="s">
        <v>778</v>
      </c>
      <c r="F5958" s="207">
        <v>45462</v>
      </c>
      <c r="G5958" s="206" t="s">
        <v>24</v>
      </c>
      <c r="H5958" s="208">
        <v>632200</v>
      </c>
      <c r="I5958" s="206" t="s">
        <v>19</v>
      </c>
      <c r="J5958" s="206">
        <v>872</v>
      </c>
      <c r="L5958" s="206">
        <v>2024</v>
      </c>
      <c r="M5958" s="206" t="s">
        <v>772</v>
      </c>
      <c r="N5958" s="206" t="s">
        <v>773</v>
      </c>
    </row>
    <row r="5959" spans="1:15" s="206" customFormat="1" ht="31" customHeight="1" x14ac:dyDescent="0.15">
      <c r="A5959" s="206" t="s">
        <v>768</v>
      </c>
      <c r="B5959" s="206" t="s">
        <v>769</v>
      </c>
      <c r="C5959" s="206" t="s">
        <v>770</v>
      </c>
      <c r="D5959" s="206" t="s">
        <v>777</v>
      </c>
      <c r="E5959" s="206" t="s">
        <v>778</v>
      </c>
      <c r="F5959" s="207">
        <v>45463</v>
      </c>
      <c r="G5959" s="206" t="s">
        <v>27</v>
      </c>
      <c r="H5959" s="208">
        <v>2040000</v>
      </c>
      <c r="I5959" s="206" t="s">
        <v>19</v>
      </c>
      <c r="J5959" s="206">
        <v>2814</v>
      </c>
      <c r="L5959" s="206">
        <v>2024</v>
      </c>
      <c r="M5959" s="206" t="s">
        <v>772</v>
      </c>
      <c r="N5959" s="206" t="s">
        <v>773</v>
      </c>
      <c r="O5959" s="206" t="s">
        <v>796</v>
      </c>
    </row>
    <row r="5960" spans="1:15" s="206" customFormat="1" ht="31" customHeight="1" x14ac:dyDescent="0.15">
      <c r="A5960" s="206" t="s">
        <v>768</v>
      </c>
      <c r="B5960" s="206" t="s">
        <v>769</v>
      </c>
      <c r="C5960" s="206" t="s">
        <v>770</v>
      </c>
      <c r="D5960" s="206" t="s">
        <v>771</v>
      </c>
      <c r="E5960" s="206" t="s">
        <v>759</v>
      </c>
      <c r="F5960" s="207">
        <v>45463</v>
      </c>
      <c r="G5960" s="206" t="s">
        <v>24</v>
      </c>
      <c r="H5960" s="208">
        <v>2408560</v>
      </c>
      <c r="I5960" s="206" t="s">
        <v>19</v>
      </c>
      <c r="J5960" s="206">
        <v>28336</v>
      </c>
      <c r="L5960" s="206">
        <v>2024</v>
      </c>
      <c r="M5960" s="206" t="s">
        <v>772</v>
      </c>
      <c r="N5960" s="206" t="s">
        <v>773</v>
      </c>
    </row>
    <row r="5961" spans="1:15" s="206" customFormat="1" ht="31" customHeight="1" x14ac:dyDescent="0.15">
      <c r="A5961" s="206" t="s">
        <v>768</v>
      </c>
      <c r="B5961" s="206" t="s">
        <v>769</v>
      </c>
      <c r="C5961" s="206" t="s">
        <v>770</v>
      </c>
      <c r="D5961" s="206" t="s">
        <v>771</v>
      </c>
      <c r="E5961" s="206" t="s">
        <v>778</v>
      </c>
      <c r="F5961" s="207">
        <v>45463</v>
      </c>
      <c r="G5961" s="206" t="s">
        <v>24</v>
      </c>
      <c r="H5961" s="208">
        <v>42160</v>
      </c>
      <c r="I5961" s="206" t="s">
        <v>19</v>
      </c>
      <c r="J5961" s="206">
        <v>496</v>
      </c>
      <c r="L5961" s="206">
        <v>2024</v>
      </c>
      <c r="M5961" s="206" t="s">
        <v>772</v>
      </c>
      <c r="N5961" s="206" t="s">
        <v>773</v>
      </c>
    </row>
    <row r="5962" spans="1:15" s="206" customFormat="1" ht="31" customHeight="1" x14ac:dyDescent="0.15">
      <c r="A5962" s="206" t="s">
        <v>768</v>
      </c>
      <c r="B5962" s="206" t="s">
        <v>769</v>
      </c>
      <c r="C5962" s="206" t="s">
        <v>770</v>
      </c>
      <c r="D5962" s="206" t="s">
        <v>777</v>
      </c>
      <c r="E5962" s="206" t="s">
        <v>778</v>
      </c>
      <c r="F5962" s="207">
        <v>45463</v>
      </c>
      <c r="G5962" s="206" t="s">
        <v>27</v>
      </c>
      <c r="H5962" s="208">
        <v>560000</v>
      </c>
      <c r="I5962" s="206" t="s">
        <v>19</v>
      </c>
      <c r="J5962" s="206">
        <v>772</v>
      </c>
      <c r="L5962" s="206">
        <v>2024</v>
      </c>
      <c r="M5962" s="206" t="s">
        <v>772</v>
      </c>
      <c r="N5962" s="206" t="s">
        <v>773</v>
      </c>
    </row>
    <row r="5963" spans="1:15" s="206" customFormat="1" ht="31" customHeight="1" x14ac:dyDescent="0.15">
      <c r="A5963" s="206" t="s">
        <v>768</v>
      </c>
      <c r="B5963" s="206" t="s">
        <v>769</v>
      </c>
      <c r="C5963" s="206" t="s">
        <v>770</v>
      </c>
      <c r="D5963" s="206" t="s">
        <v>777</v>
      </c>
      <c r="E5963" s="206" t="s">
        <v>778</v>
      </c>
      <c r="F5963" s="207">
        <v>45463</v>
      </c>
      <c r="G5963" s="206" t="s">
        <v>24</v>
      </c>
      <c r="H5963" s="208">
        <v>1689250</v>
      </c>
      <c r="I5963" s="206" t="s">
        <v>19</v>
      </c>
      <c r="J5963" s="206">
        <v>2330</v>
      </c>
      <c r="L5963" s="206">
        <v>2024</v>
      </c>
      <c r="M5963" s="206" t="s">
        <v>772</v>
      </c>
      <c r="N5963" s="206" t="s">
        <v>773</v>
      </c>
    </row>
    <row r="5964" spans="1:15" s="206" customFormat="1" ht="31" customHeight="1" x14ac:dyDescent="0.15">
      <c r="A5964" s="206" t="s">
        <v>768</v>
      </c>
      <c r="B5964" s="206" t="s">
        <v>769</v>
      </c>
      <c r="C5964" s="206" t="s">
        <v>770</v>
      </c>
      <c r="D5964" s="206" t="s">
        <v>771</v>
      </c>
      <c r="E5964" s="206" t="s">
        <v>759</v>
      </c>
      <c r="F5964" s="207">
        <v>45463</v>
      </c>
      <c r="G5964" s="206" t="s">
        <v>27</v>
      </c>
      <c r="H5964" s="208">
        <v>170000</v>
      </c>
      <c r="I5964" s="206" t="s">
        <v>19</v>
      </c>
      <c r="J5964" s="206">
        <v>2000</v>
      </c>
      <c r="L5964" s="206">
        <v>2024</v>
      </c>
      <c r="M5964" s="206" t="s">
        <v>772</v>
      </c>
      <c r="N5964" s="206" t="s">
        <v>773</v>
      </c>
    </row>
    <row r="5965" spans="1:15" s="206" customFormat="1" ht="31" customHeight="1" x14ac:dyDescent="0.15">
      <c r="A5965" s="206" t="s">
        <v>768</v>
      </c>
      <c r="B5965" s="206" t="s">
        <v>769</v>
      </c>
      <c r="C5965" s="206" t="s">
        <v>782</v>
      </c>
      <c r="D5965" s="206" t="s">
        <v>771</v>
      </c>
      <c r="E5965" s="206" t="s">
        <v>759</v>
      </c>
      <c r="F5965" s="207">
        <v>45463</v>
      </c>
      <c r="G5965" s="206" t="s">
        <v>24</v>
      </c>
      <c r="H5965" s="208">
        <v>38250</v>
      </c>
      <c r="I5965" s="206" t="s">
        <v>19</v>
      </c>
      <c r="J5965" s="206">
        <v>450</v>
      </c>
      <c r="L5965" s="206">
        <v>2024</v>
      </c>
      <c r="M5965" s="206" t="s">
        <v>772</v>
      </c>
      <c r="N5965" s="206" t="s">
        <v>773</v>
      </c>
    </row>
    <row r="5966" spans="1:15" s="206" customFormat="1" ht="31" customHeight="1" x14ac:dyDescent="0.15">
      <c r="A5966" s="206" t="s">
        <v>768</v>
      </c>
      <c r="B5966" s="206" t="s">
        <v>769</v>
      </c>
      <c r="C5966" s="206" t="s">
        <v>770</v>
      </c>
      <c r="D5966" s="206" t="s">
        <v>777</v>
      </c>
      <c r="E5966" s="206" t="s">
        <v>778</v>
      </c>
      <c r="F5966" s="207">
        <v>45464</v>
      </c>
      <c r="G5966" s="206" t="s">
        <v>27</v>
      </c>
      <c r="H5966" s="208">
        <v>2040000</v>
      </c>
      <c r="I5966" s="206" t="s">
        <v>19</v>
      </c>
      <c r="J5966" s="206">
        <v>2814</v>
      </c>
      <c r="L5966" s="206">
        <v>2024</v>
      </c>
      <c r="M5966" s="206" t="s">
        <v>772</v>
      </c>
      <c r="N5966" s="206" t="s">
        <v>773</v>
      </c>
      <c r="O5966" s="206" t="s">
        <v>797</v>
      </c>
    </row>
    <row r="5967" spans="1:15" s="206" customFormat="1" ht="31" customHeight="1" x14ac:dyDescent="0.15">
      <c r="A5967" s="206" t="s">
        <v>768</v>
      </c>
      <c r="B5967" s="206" t="s">
        <v>769</v>
      </c>
      <c r="C5967" s="206" t="s">
        <v>770</v>
      </c>
      <c r="D5967" s="206" t="s">
        <v>777</v>
      </c>
      <c r="E5967" s="206" t="s">
        <v>778</v>
      </c>
      <c r="F5967" s="207">
        <v>45464</v>
      </c>
      <c r="G5967" s="206" t="s">
        <v>27</v>
      </c>
      <c r="H5967" s="208">
        <v>600000</v>
      </c>
      <c r="I5967" s="206" t="s">
        <v>19</v>
      </c>
      <c r="J5967" s="206">
        <v>828</v>
      </c>
      <c r="L5967" s="206">
        <v>2024</v>
      </c>
      <c r="M5967" s="206" t="s">
        <v>772</v>
      </c>
      <c r="N5967" s="206" t="s">
        <v>773</v>
      </c>
    </row>
    <row r="5968" spans="1:15" s="206" customFormat="1" ht="31" customHeight="1" x14ac:dyDescent="0.15">
      <c r="A5968" s="206" t="s">
        <v>768</v>
      </c>
      <c r="B5968" s="206" t="s">
        <v>769</v>
      </c>
      <c r="C5968" s="206" t="s">
        <v>782</v>
      </c>
      <c r="D5968" s="206" t="s">
        <v>771</v>
      </c>
      <c r="E5968" s="206" t="s">
        <v>759</v>
      </c>
      <c r="F5968" s="207">
        <v>45464</v>
      </c>
      <c r="G5968" s="206" t="s">
        <v>24</v>
      </c>
      <c r="H5968" s="208">
        <v>240720</v>
      </c>
      <c r="I5968" s="206" t="s">
        <v>19</v>
      </c>
      <c r="J5968" s="206">
        <v>2832</v>
      </c>
      <c r="L5968" s="206">
        <v>2024</v>
      </c>
      <c r="M5968" s="206" t="s">
        <v>772</v>
      </c>
      <c r="N5968" s="206" t="s">
        <v>773</v>
      </c>
    </row>
    <row r="5969" spans="1:15" s="206" customFormat="1" ht="31" customHeight="1" x14ac:dyDescent="0.15">
      <c r="A5969" s="206" t="s">
        <v>768</v>
      </c>
      <c r="B5969" s="206" t="s">
        <v>769</v>
      </c>
      <c r="C5969" s="206" t="s">
        <v>770</v>
      </c>
      <c r="D5969" s="206" t="s">
        <v>771</v>
      </c>
      <c r="E5969" s="206" t="s">
        <v>759</v>
      </c>
      <c r="F5969" s="207">
        <v>45464</v>
      </c>
      <c r="G5969" s="206" t="s">
        <v>27</v>
      </c>
      <c r="H5969" s="208">
        <v>170000</v>
      </c>
      <c r="I5969" s="206" t="s">
        <v>19</v>
      </c>
      <c r="J5969" s="206">
        <v>2000</v>
      </c>
      <c r="L5969" s="206">
        <v>2024</v>
      </c>
      <c r="M5969" s="206" t="s">
        <v>772</v>
      </c>
      <c r="N5969" s="206" t="s">
        <v>773</v>
      </c>
    </row>
    <row r="5970" spans="1:15" s="206" customFormat="1" ht="31" customHeight="1" x14ac:dyDescent="0.15">
      <c r="A5970" s="206" t="s">
        <v>768</v>
      </c>
      <c r="B5970" s="206" t="s">
        <v>769</v>
      </c>
      <c r="C5970" s="206" t="s">
        <v>770</v>
      </c>
      <c r="D5970" s="206" t="s">
        <v>771</v>
      </c>
      <c r="E5970" s="206" t="s">
        <v>759</v>
      </c>
      <c r="F5970" s="207">
        <v>45464</v>
      </c>
      <c r="G5970" s="206" t="s">
        <v>24</v>
      </c>
      <c r="H5970" s="208">
        <v>1742500</v>
      </c>
      <c r="I5970" s="206" t="s">
        <v>19</v>
      </c>
      <c r="J5970" s="206">
        <v>20500</v>
      </c>
      <c r="L5970" s="206">
        <v>2024</v>
      </c>
      <c r="M5970" s="206" t="s">
        <v>772</v>
      </c>
      <c r="N5970" s="206" t="s">
        <v>773</v>
      </c>
    </row>
    <row r="5971" spans="1:15" s="206" customFormat="1" ht="31" customHeight="1" x14ac:dyDescent="0.15">
      <c r="A5971" s="206" t="s">
        <v>768</v>
      </c>
      <c r="B5971" s="206" t="s">
        <v>769</v>
      </c>
      <c r="C5971" s="206" t="s">
        <v>770</v>
      </c>
      <c r="D5971" s="206" t="s">
        <v>771</v>
      </c>
      <c r="E5971" s="206" t="s">
        <v>778</v>
      </c>
      <c r="F5971" s="207">
        <v>45464</v>
      </c>
      <c r="G5971" s="206" t="s">
        <v>24</v>
      </c>
      <c r="H5971" s="208">
        <v>4080</v>
      </c>
      <c r="I5971" s="206" t="s">
        <v>19</v>
      </c>
      <c r="J5971" s="206">
        <v>48</v>
      </c>
      <c r="L5971" s="206">
        <v>2024</v>
      </c>
      <c r="M5971" s="206" t="s">
        <v>772</v>
      </c>
      <c r="N5971" s="206" t="s">
        <v>773</v>
      </c>
    </row>
    <row r="5972" spans="1:15" s="206" customFormat="1" ht="31" customHeight="1" x14ac:dyDescent="0.15">
      <c r="A5972" s="206" t="s">
        <v>768</v>
      </c>
      <c r="B5972" s="206" t="s">
        <v>769</v>
      </c>
      <c r="C5972" s="206" t="s">
        <v>770</v>
      </c>
      <c r="D5972" s="206" t="s">
        <v>777</v>
      </c>
      <c r="E5972" s="206" t="s">
        <v>778</v>
      </c>
      <c r="F5972" s="207">
        <v>45464</v>
      </c>
      <c r="G5972" s="206" t="s">
        <v>24</v>
      </c>
      <c r="H5972" s="208">
        <v>1473925</v>
      </c>
      <c r="I5972" s="206" t="s">
        <v>19</v>
      </c>
      <c r="J5972" s="206">
        <v>2033</v>
      </c>
      <c r="L5972" s="206">
        <v>2024</v>
      </c>
      <c r="M5972" s="206" t="s">
        <v>772</v>
      </c>
      <c r="N5972" s="206" t="s">
        <v>773</v>
      </c>
    </row>
    <row r="5973" spans="1:15" s="206" customFormat="1" ht="31" customHeight="1" x14ac:dyDescent="0.15">
      <c r="A5973" s="206" t="s">
        <v>768</v>
      </c>
      <c r="B5973" s="206" t="s">
        <v>769</v>
      </c>
      <c r="C5973" s="206" t="s">
        <v>782</v>
      </c>
      <c r="D5973" s="206" t="s">
        <v>771</v>
      </c>
      <c r="E5973" s="206" t="s">
        <v>759</v>
      </c>
      <c r="F5973" s="207">
        <v>45465</v>
      </c>
      <c r="G5973" s="206" t="s">
        <v>24</v>
      </c>
      <c r="H5973" s="208">
        <v>102000</v>
      </c>
      <c r="I5973" s="206" t="s">
        <v>19</v>
      </c>
      <c r="J5973" s="206">
        <v>1200</v>
      </c>
      <c r="L5973" s="206">
        <v>2024</v>
      </c>
      <c r="M5973" s="206" t="s">
        <v>772</v>
      </c>
      <c r="N5973" s="206" t="s">
        <v>773</v>
      </c>
    </row>
    <row r="5974" spans="1:15" s="206" customFormat="1" ht="31" customHeight="1" x14ac:dyDescent="0.15">
      <c r="A5974" s="206" t="s">
        <v>768</v>
      </c>
      <c r="B5974" s="206" t="s">
        <v>769</v>
      </c>
      <c r="C5974" s="206" t="s">
        <v>770</v>
      </c>
      <c r="D5974" s="206" t="s">
        <v>771</v>
      </c>
      <c r="E5974" s="206" t="s">
        <v>759</v>
      </c>
      <c r="F5974" s="207">
        <v>45465</v>
      </c>
      <c r="G5974" s="206" t="s">
        <v>24</v>
      </c>
      <c r="H5974" s="208">
        <v>1742670</v>
      </c>
      <c r="I5974" s="206" t="s">
        <v>19</v>
      </c>
      <c r="J5974" s="206">
        <v>20502</v>
      </c>
      <c r="L5974" s="206">
        <v>2024</v>
      </c>
      <c r="M5974" s="206" t="s">
        <v>772</v>
      </c>
      <c r="N5974" s="206" t="s">
        <v>773</v>
      </c>
    </row>
    <row r="5975" spans="1:15" s="206" customFormat="1" ht="31" customHeight="1" x14ac:dyDescent="0.15">
      <c r="A5975" s="206" t="s">
        <v>768</v>
      </c>
      <c r="B5975" s="206" t="s">
        <v>769</v>
      </c>
      <c r="C5975" s="206" t="s">
        <v>770</v>
      </c>
      <c r="D5975" s="206" t="s">
        <v>777</v>
      </c>
      <c r="E5975" s="206" t="s">
        <v>778</v>
      </c>
      <c r="F5975" s="207">
        <v>45465</v>
      </c>
      <c r="G5975" s="206" t="s">
        <v>27</v>
      </c>
      <c r="H5975" s="208">
        <v>2000000</v>
      </c>
      <c r="I5975" s="206" t="s">
        <v>19</v>
      </c>
      <c r="J5975" s="206">
        <v>2759</v>
      </c>
      <c r="L5975" s="206">
        <v>2024</v>
      </c>
      <c r="M5975" s="206" t="s">
        <v>772</v>
      </c>
      <c r="N5975" s="206" t="s">
        <v>773</v>
      </c>
      <c r="O5975" s="206" t="s">
        <v>798</v>
      </c>
    </row>
    <row r="5976" spans="1:15" s="206" customFormat="1" ht="31" customHeight="1" x14ac:dyDescent="0.15">
      <c r="A5976" s="206" t="s">
        <v>768</v>
      </c>
      <c r="B5976" s="206" t="s">
        <v>769</v>
      </c>
      <c r="C5976" s="206" t="s">
        <v>770</v>
      </c>
      <c r="D5976" s="206" t="s">
        <v>777</v>
      </c>
      <c r="E5976" s="206" t="s">
        <v>778</v>
      </c>
      <c r="F5976" s="207">
        <v>45465</v>
      </c>
      <c r="G5976" s="206" t="s">
        <v>24</v>
      </c>
      <c r="H5976" s="208">
        <v>1360100</v>
      </c>
      <c r="I5976" s="206" t="s">
        <v>19</v>
      </c>
      <c r="J5976" s="206">
        <v>1876</v>
      </c>
      <c r="L5976" s="206">
        <v>2024</v>
      </c>
      <c r="M5976" s="206" t="s">
        <v>772</v>
      </c>
      <c r="N5976" s="206" t="s">
        <v>773</v>
      </c>
    </row>
    <row r="5977" spans="1:15" s="206" customFormat="1" ht="31" customHeight="1" x14ac:dyDescent="0.15">
      <c r="A5977" s="206" t="s">
        <v>768</v>
      </c>
      <c r="B5977" s="206" t="s">
        <v>769</v>
      </c>
      <c r="C5977" s="206" t="s">
        <v>770</v>
      </c>
      <c r="D5977" s="206" t="s">
        <v>771</v>
      </c>
      <c r="E5977" s="206" t="s">
        <v>759</v>
      </c>
      <c r="F5977" s="207">
        <v>45465</v>
      </c>
      <c r="G5977" s="206" t="s">
        <v>27</v>
      </c>
      <c r="H5977" s="208">
        <v>170000</v>
      </c>
      <c r="I5977" s="206" t="s">
        <v>19</v>
      </c>
      <c r="J5977" s="206">
        <v>2000</v>
      </c>
      <c r="L5977" s="206">
        <v>2024</v>
      </c>
      <c r="M5977" s="206" t="s">
        <v>772</v>
      </c>
      <c r="N5977" s="206" t="s">
        <v>773</v>
      </c>
    </row>
    <row r="5978" spans="1:15" s="206" customFormat="1" ht="31" customHeight="1" x14ac:dyDescent="0.15">
      <c r="A5978" s="206" t="s">
        <v>768</v>
      </c>
      <c r="B5978" s="206" t="s">
        <v>769</v>
      </c>
      <c r="C5978" s="206" t="s">
        <v>770</v>
      </c>
      <c r="D5978" s="206" t="s">
        <v>777</v>
      </c>
      <c r="E5978" s="206" t="s">
        <v>778</v>
      </c>
      <c r="F5978" s="207">
        <v>45465</v>
      </c>
      <c r="G5978" s="206" t="s">
        <v>27</v>
      </c>
      <c r="H5978" s="208">
        <v>600000</v>
      </c>
      <c r="I5978" s="206" t="s">
        <v>19</v>
      </c>
      <c r="J5978" s="206">
        <v>828</v>
      </c>
      <c r="L5978" s="206">
        <v>2024</v>
      </c>
      <c r="M5978" s="206" t="s">
        <v>772</v>
      </c>
      <c r="N5978" s="206" t="s">
        <v>773</v>
      </c>
    </row>
    <row r="5979" spans="1:15" s="206" customFormat="1" ht="31" customHeight="1" x14ac:dyDescent="0.15">
      <c r="A5979" s="206" t="s">
        <v>768</v>
      </c>
      <c r="B5979" s="206" t="s">
        <v>769</v>
      </c>
      <c r="C5979" s="206" t="s">
        <v>770</v>
      </c>
      <c r="D5979" s="206" t="s">
        <v>777</v>
      </c>
      <c r="E5979" s="206" t="s">
        <v>778</v>
      </c>
      <c r="F5979" s="207">
        <v>45466</v>
      </c>
      <c r="G5979" s="206" t="s">
        <v>24</v>
      </c>
      <c r="H5979" s="208">
        <v>3361825</v>
      </c>
      <c r="I5979" s="206" t="s">
        <v>19</v>
      </c>
      <c r="J5979" s="206">
        <v>4637</v>
      </c>
      <c r="L5979" s="206">
        <v>2024</v>
      </c>
      <c r="M5979" s="206" t="s">
        <v>772</v>
      </c>
      <c r="N5979" s="206" t="s">
        <v>773</v>
      </c>
      <c r="O5979" s="206" t="s">
        <v>799</v>
      </c>
    </row>
    <row r="5980" spans="1:15" s="206" customFormat="1" ht="31" customHeight="1" x14ac:dyDescent="0.15">
      <c r="A5980" s="206" t="s">
        <v>768</v>
      </c>
      <c r="B5980" s="206" t="s">
        <v>769</v>
      </c>
      <c r="C5980" s="206" t="s">
        <v>770</v>
      </c>
      <c r="D5980" s="206" t="s">
        <v>771</v>
      </c>
      <c r="E5980" s="206" t="s">
        <v>759</v>
      </c>
      <c r="F5980" s="207">
        <v>45466</v>
      </c>
      <c r="G5980" s="206" t="s">
        <v>24</v>
      </c>
      <c r="H5980" s="208">
        <v>84915</v>
      </c>
      <c r="I5980" s="206" t="s">
        <v>19</v>
      </c>
      <c r="J5980" s="206">
        <v>999</v>
      </c>
      <c r="L5980" s="206">
        <v>2024</v>
      </c>
      <c r="M5980" s="206" t="s">
        <v>772</v>
      </c>
      <c r="N5980" s="206" t="s">
        <v>773</v>
      </c>
    </row>
    <row r="5981" spans="1:15" s="206" customFormat="1" ht="31" customHeight="1" x14ac:dyDescent="0.15">
      <c r="A5981" s="206" t="s">
        <v>768</v>
      </c>
      <c r="B5981" s="206" t="s">
        <v>769</v>
      </c>
      <c r="C5981" s="206" t="s">
        <v>770</v>
      </c>
      <c r="D5981" s="206" t="s">
        <v>777</v>
      </c>
      <c r="E5981" s="206" t="s">
        <v>778</v>
      </c>
      <c r="F5981" s="207">
        <v>45466</v>
      </c>
      <c r="G5981" s="206" t="s">
        <v>24</v>
      </c>
      <c r="H5981" s="208">
        <v>493000</v>
      </c>
      <c r="I5981" s="206" t="s">
        <v>19</v>
      </c>
      <c r="J5981" s="206">
        <v>680</v>
      </c>
      <c r="L5981" s="206">
        <v>2024</v>
      </c>
      <c r="M5981" s="206" t="s">
        <v>772</v>
      </c>
      <c r="N5981" s="206" t="s">
        <v>773</v>
      </c>
    </row>
    <row r="5982" spans="1:15" s="206" customFormat="1" ht="31" customHeight="1" x14ac:dyDescent="0.15">
      <c r="A5982" s="206" t="s">
        <v>768</v>
      </c>
      <c r="B5982" s="206" t="s">
        <v>769</v>
      </c>
      <c r="C5982" s="206" t="s">
        <v>770</v>
      </c>
      <c r="D5982" s="206" t="s">
        <v>771</v>
      </c>
      <c r="E5982" s="206" t="s">
        <v>759</v>
      </c>
      <c r="F5982" s="207">
        <v>45467</v>
      </c>
      <c r="G5982" s="206" t="s">
        <v>24</v>
      </c>
      <c r="H5982" s="208">
        <v>314500</v>
      </c>
      <c r="I5982" s="206" t="s">
        <v>19</v>
      </c>
      <c r="J5982" s="206">
        <v>3700</v>
      </c>
      <c r="L5982" s="206">
        <v>2024</v>
      </c>
      <c r="M5982" s="206" t="s">
        <v>772</v>
      </c>
      <c r="N5982" s="206" t="s">
        <v>773</v>
      </c>
    </row>
    <row r="5983" spans="1:15" s="206" customFormat="1" ht="31" customHeight="1" x14ac:dyDescent="0.15">
      <c r="A5983" s="206" t="s">
        <v>768</v>
      </c>
      <c r="B5983" s="206" t="s">
        <v>769</v>
      </c>
      <c r="C5983" s="206" t="s">
        <v>770</v>
      </c>
      <c r="D5983" s="206" t="s">
        <v>777</v>
      </c>
      <c r="E5983" s="206" t="s">
        <v>778</v>
      </c>
      <c r="F5983" s="207">
        <v>45467</v>
      </c>
      <c r="G5983" s="206" t="s">
        <v>27</v>
      </c>
      <c r="H5983" s="208">
        <v>720000</v>
      </c>
      <c r="I5983" s="206" t="s">
        <v>19</v>
      </c>
      <c r="J5983" s="206">
        <v>993</v>
      </c>
      <c r="L5983" s="206">
        <v>2024</v>
      </c>
      <c r="M5983" s="206" t="s">
        <v>772</v>
      </c>
      <c r="N5983" s="206" t="s">
        <v>773</v>
      </c>
    </row>
    <row r="5984" spans="1:15" s="206" customFormat="1" ht="31" customHeight="1" x14ac:dyDescent="0.15">
      <c r="A5984" s="206" t="s">
        <v>768</v>
      </c>
      <c r="B5984" s="206" t="s">
        <v>769</v>
      </c>
      <c r="C5984" s="206" t="s">
        <v>782</v>
      </c>
      <c r="D5984" s="206" t="s">
        <v>771</v>
      </c>
      <c r="E5984" s="206" t="s">
        <v>759</v>
      </c>
      <c r="F5984" s="207">
        <v>45467</v>
      </c>
      <c r="G5984" s="206" t="s">
        <v>24</v>
      </c>
      <c r="H5984" s="208">
        <v>284750</v>
      </c>
      <c r="I5984" s="206" t="s">
        <v>19</v>
      </c>
      <c r="J5984" s="206">
        <v>3350</v>
      </c>
      <c r="L5984" s="206">
        <v>2024</v>
      </c>
      <c r="M5984" s="206" t="s">
        <v>772</v>
      </c>
      <c r="N5984" s="206" t="s">
        <v>773</v>
      </c>
      <c r="O5984" s="206" t="s">
        <v>800</v>
      </c>
    </row>
    <row r="5985" spans="1:15" s="206" customFormat="1" ht="31" customHeight="1" x14ac:dyDescent="0.15">
      <c r="A5985" s="206" t="s">
        <v>768</v>
      </c>
      <c r="B5985" s="206" t="s">
        <v>769</v>
      </c>
      <c r="C5985" s="206" t="s">
        <v>770</v>
      </c>
      <c r="D5985" s="206" t="s">
        <v>777</v>
      </c>
      <c r="E5985" s="206" t="s">
        <v>778</v>
      </c>
      <c r="F5985" s="207">
        <v>45467</v>
      </c>
      <c r="G5985" s="206" t="s">
        <v>24</v>
      </c>
      <c r="H5985" s="208">
        <v>2434550</v>
      </c>
      <c r="I5985" s="206" t="s">
        <v>19</v>
      </c>
      <c r="J5985" s="206">
        <v>3358</v>
      </c>
      <c r="L5985" s="206">
        <v>2024</v>
      </c>
      <c r="M5985" s="206" t="s">
        <v>772</v>
      </c>
      <c r="N5985" s="206" t="s">
        <v>773</v>
      </c>
    </row>
    <row r="5986" spans="1:15" s="206" customFormat="1" ht="31" customHeight="1" x14ac:dyDescent="0.15">
      <c r="A5986" s="206" t="s">
        <v>768</v>
      </c>
      <c r="B5986" s="206" t="s">
        <v>769</v>
      </c>
      <c r="C5986" s="206" t="s">
        <v>770</v>
      </c>
      <c r="D5986" s="206" t="s">
        <v>771</v>
      </c>
      <c r="E5986" s="206" t="s">
        <v>778</v>
      </c>
      <c r="F5986" s="207">
        <v>45467</v>
      </c>
      <c r="G5986" s="206" t="s">
        <v>24</v>
      </c>
      <c r="H5986" s="208">
        <v>48960</v>
      </c>
      <c r="I5986" s="206" t="s">
        <v>19</v>
      </c>
      <c r="J5986" s="206">
        <v>576</v>
      </c>
      <c r="L5986" s="206">
        <v>2024</v>
      </c>
      <c r="M5986" s="206" t="s">
        <v>772</v>
      </c>
      <c r="N5986" s="206" t="s">
        <v>773</v>
      </c>
    </row>
    <row r="5987" spans="1:15" s="206" customFormat="1" ht="31" customHeight="1" x14ac:dyDescent="0.15">
      <c r="A5987" s="206" t="s">
        <v>768</v>
      </c>
      <c r="B5987" s="206" t="s">
        <v>769</v>
      </c>
      <c r="C5987" s="206" t="s">
        <v>770</v>
      </c>
      <c r="D5987" s="206" t="s">
        <v>777</v>
      </c>
      <c r="E5987" s="206" t="s">
        <v>778</v>
      </c>
      <c r="F5987" s="207">
        <v>45467</v>
      </c>
      <c r="G5987" s="206" t="s">
        <v>27</v>
      </c>
      <c r="H5987" s="208">
        <v>2000000</v>
      </c>
      <c r="I5987" s="206" t="s">
        <v>19</v>
      </c>
      <c r="J5987" s="206">
        <v>2759</v>
      </c>
      <c r="L5987" s="206">
        <v>2024</v>
      </c>
      <c r="M5987" s="206" t="s">
        <v>772</v>
      </c>
      <c r="N5987" s="206" t="s">
        <v>773</v>
      </c>
      <c r="O5987" s="206" t="s">
        <v>800</v>
      </c>
    </row>
    <row r="5988" spans="1:15" s="206" customFormat="1" ht="31" customHeight="1" x14ac:dyDescent="0.15">
      <c r="A5988" s="206" t="s">
        <v>768</v>
      </c>
      <c r="B5988" s="206" t="s">
        <v>769</v>
      </c>
      <c r="C5988" s="206" t="s">
        <v>770</v>
      </c>
      <c r="D5988" s="206" t="s">
        <v>771</v>
      </c>
      <c r="E5988" s="206" t="s">
        <v>759</v>
      </c>
      <c r="F5988" s="207">
        <v>45467</v>
      </c>
      <c r="G5988" s="206" t="s">
        <v>27</v>
      </c>
      <c r="H5988" s="208">
        <v>170000</v>
      </c>
      <c r="I5988" s="206" t="s">
        <v>19</v>
      </c>
      <c r="J5988" s="206">
        <v>2000</v>
      </c>
      <c r="L5988" s="206">
        <v>2024</v>
      </c>
      <c r="M5988" s="206" t="s">
        <v>772</v>
      </c>
      <c r="N5988" s="206" t="s">
        <v>773</v>
      </c>
    </row>
    <row r="5989" spans="1:15" s="206" customFormat="1" ht="31" customHeight="1" x14ac:dyDescent="0.15">
      <c r="A5989" s="206" t="s">
        <v>768</v>
      </c>
      <c r="B5989" s="206" t="s">
        <v>769</v>
      </c>
      <c r="C5989" s="206" t="s">
        <v>770</v>
      </c>
      <c r="D5989" s="206" t="s">
        <v>771</v>
      </c>
      <c r="E5989" s="206" t="s">
        <v>759</v>
      </c>
      <c r="F5989" s="207">
        <v>45467</v>
      </c>
      <c r="G5989" s="206" t="s">
        <v>24</v>
      </c>
      <c r="H5989" s="208">
        <v>1241000</v>
      </c>
      <c r="I5989" s="206" t="s">
        <v>19</v>
      </c>
      <c r="J5989" s="206">
        <v>14600</v>
      </c>
      <c r="L5989" s="206">
        <v>2024</v>
      </c>
      <c r="M5989" s="206" t="s">
        <v>772</v>
      </c>
      <c r="N5989" s="206" t="s">
        <v>773</v>
      </c>
      <c r="O5989" s="206" t="s">
        <v>800</v>
      </c>
    </row>
    <row r="5990" spans="1:15" s="206" customFormat="1" ht="31" customHeight="1" x14ac:dyDescent="0.15">
      <c r="A5990" s="206" t="s">
        <v>768</v>
      </c>
      <c r="B5990" s="206" t="s">
        <v>769</v>
      </c>
      <c r="C5990" s="206" t="s">
        <v>770</v>
      </c>
      <c r="D5990" s="206" t="s">
        <v>771</v>
      </c>
      <c r="E5990" s="206" t="s">
        <v>759</v>
      </c>
      <c r="F5990" s="207">
        <v>45468</v>
      </c>
      <c r="G5990" s="206" t="s">
        <v>27</v>
      </c>
      <c r="H5990" s="208">
        <v>170000</v>
      </c>
      <c r="I5990" s="206" t="s">
        <v>19</v>
      </c>
      <c r="J5990" s="206">
        <v>2000</v>
      </c>
      <c r="L5990" s="206">
        <v>2024</v>
      </c>
      <c r="M5990" s="206" t="s">
        <v>772</v>
      </c>
      <c r="N5990" s="206" t="s">
        <v>773</v>
      </c>
    </row>
    <row r="5991" spans="1:15" s="206" customFormat="1" ht="31" customHeight="1" x14ac:dyDescent="0.15">
      <c r="A5991" s="206" t="s">
        <v>768</v>
      </c>
      <c r="B5991" s="206" t="s">
        <v>769</v>
      </c>
      <c r="C5991" s="206" t="s">
        <v>770</v>
      </c>
      <c r="D5991" s="206" t="s">
        <v>777</v>
      </c>
      <c r="E5991" s="206" t="s">
        <v>778</v>
      </c>
      <c r="F5991" s="207">
        <v>45468</v>
      </c>
      <c r="G5991" s="206" t="s">
        <v>27</v>
      </c>
      <c r="H5991" s="208">
        <v>2000000</v>
      </c>
      <c r="I5991" s="206" t="s">
        <v>19</v>
      </c>
      <c r="J5991" s="206">
        <v>2759</v>
      </c>
      <c r="L5991" s="206">
        <v>2024</v>
      </c>
      <c r="M5991" s="206" t="s">
        <v>772</v>
      </c>
      <c r="N5991" s="206" t="s">
        <v>773</v>
      </c>
      <c r="O5991" s="206" t="s">
        <v>801</v>
      </c>
    </row>
    <row r="5992" spans="1:15" s="206" customFormat="1" ht="31" customHeight="1" x14ac:dyDescent="0.15">
      <c r="A5992" s="206" t="s">
        <v>768</v>
      </c>
      <c r="B5992" s="206" t="s">
        <v>769</v>
      </c>
      <c r="C5992" s="206" t="s">
        <v>770</v>
      </c>
      <c r="D5992" s="206" t="s">
        <v>777</v>
      </c>
      <c r="E5992" s="206" t="s">
        <v>778</v>
      </c>
      <c r="F5992" s="207">
        <v>45468</v>
      </c>
      <c r="G5992" s="206" t="s">
        <v>27</v>
      </c>
      <c r="H5992" s="208">
        <v>720000</v>
      </c>
      <c r="I5992" s="206" t="s">
        <v>19</v>
      </c>
      <c r="J5992" s="206">
        <v>993</v>
      </c>
      <c r="L5992" s="206">
        <v>2024</v>
      </c>
      <c r="M5992" s="206" t="s">
        <v>772</v>
      </c>
      <c r="N5992" s="206" t="s">
        <v>773</v>
      </c>
    </row>
    <row r="5993" spans="1:15" s="206" customFormat="1" ht="31" customHeight="1" x14ac:dyDescent="0.15">
      <c r="A5993" s="206" t="s">
        <v>768</v>
      </c>
      <c r="B5993" s="206" t="s">
        <v>769</v>
      </c>
      <c r="C5993" s="206" t="s">
        <v>770</v>
      </c>
      <c r="D5993" s="206" t="s">
        <v>771</v>
      </c>
      <c r="E5993" s="206" t="s">
        <v>759</v>
      </c>
      <c r="F5993" s="207">
        <v>45468</v>
      </c>
      <c r="G5993" s="206" t="s">
        <v>24</v>
      </c>
      <c r="H5993" s="208">
        <v>1912500</v>
      </c>
      <c r="I5993" s="206" t="s">
        <v>19</v>
      </c>
      <c r="J5993" s="206">
        <v>22500</v>
      </c>
      <c r="L5993" s="206">
        <v>2024</v>
      </c>
      <c r="M5993" s="206" t="s">
        <v>772</v>
      </c>
      <c r="N5993" s="206" t="s">
        <v>773</v>
      </c>
    </row>
    <row r="5994" spans="1:15" s="206" customFormat="1" ht="31" customHeight="1" x14ac:dyDescent="0.15">
      <c r="A5994" s="206" t="s">
        <v>768</v>
      </c>
      <c r="B5994" s="206" t="s">
        <v>769</v>
      </c>
      <c r="C5994" s="206" t="s">
        <v>770</v>
      </c>
      <c r="D5994" s="206" t="s">
        <v>771</v>
      </c>
      <c r="E5994" s="206" t="s">
        <v>778</v>
      </c>
      <c r="F5994" s="207">
        <v>45468</v>
      </c>
      <c r="G5994" s="206" t="s">
        <v>24</v>
      </c>
      <c r="H5994" s="208">
        <v>4080</v>
      </c>
      <c r="I5994" s="206" t="s">
        <v>19</v>
      </c>
      <c r="J5994" s="206">
        <v>48</v>
      </c>
      <c r="L5994" s="206">
        <v>2024</v>
      </c>
      <c r="M5994" s="206" t="s">
        <v>772</v>
      </c>
      <c r="N5994" s="206" t="s">
        <v>773</v>
      </c>
    </row>
    <row r="5995" spans="1:15" s="206" customFormat="1" ht="31" customHeight="1" x14ac:dyDescent="0.15">
      <c r="A5995" s="206" t="s">
        <v>768</v>
      </c>
      <c r="B5995" s="206" t="s">
        <v>769</v>
      </c>
      <c r="C5995" s="206" t="s">
        <v>770</v>
      </c>
      <c r="D5995" s="206" t="s">
        <v>777</v>
      </c>
      <c r="E5995" s="206" t="s">
        <v>778</v>
      </c>
      <c r="F5995" s="207">
        <v>45468</v>
      </c>
      <c r="G5995" s="206" t="s">
        <v>24</v>
      </c>
      <c r="H5995" s="208">
        <v>1819750</v>
      </c>
      <c r="I5995" s="206" t="s">
        <v>19</v>
      </c>
      <c r="J5995" s="206">
        <v>2510</v>
      </c>
      <c r="L5995" s="206">
        <v>2024</v>
      </c>
      <c r="M5995" s="206" t="s">
        <v>772</v>
      </c>
      <c r="N5995" s="206" t="s">
        <v>773</v>
      </c>
    </row>
    <row r="5996" spans="1:15" s="206" customFormat="1" ht="31" customHeight="1" x14ac:dyDescent="0.15">
      <c r="A5996" s="206" t="s">
        <v>768</v>
      </c>
      <c r="B5996" s="206" t="s">
        <v>769</v>
      </c>
      <c r="C5996" s="206" t="s">
        <v>782</v>
      </c>
      <c r="D5996" s="206" t="s">
        <v>771</v>
      </c>
      <c r="E5996" s="206" t="s">
        <v>759</v>
      </c>
      <c r="F5996" s="207">
        <v>45468</v>
      </c>
      <c r="G5996" s="206" t="s">
        <v>24</v>
      </c>
      <c r="H5996" s="208">
        <v>120275</v>
      </c>
      <c r="I5996" s="206" t="s">
        <v>19</v>
      </c>
      <c r="J5996" s="206">
        <v>1415</v>
      </c>
      <c r="L5996" s="206">
        <v>2024</v>
      </c>
      <c r="M5996" s="206" t="s">
        <v>772</v>
      </c>
      <c r="N5996" s="206" t="s">
        <v>773</v>
      </c>
    </row>
    <row r="5997" spans="1:15" s="206" customFormat="1" ht="31" customHeight="1" x14ac:dyDescent="0.15">
      <c r="A5997" s="206" t="s">
        <v>768</v>
      </c>
      <c r="B5997" s="206" t="s">
        <v>769</v>
      </c>
      <c r="C5997" s="206" t="s">
        <v>770</v>
      </c>
      <c r="D5997" s="206" t="s">
        <v>777</v>
      </c>
      <c r="E5997" s="206" t="s">
        <v>778</v>
      </c>
      <c r="F5997" s="207">
        <v>45469</v>
      </c>
      <c r="G5997" s="206" t="s">
        <v>27</v>
      </c>
      <c r="H5997" s="208">
        <v>1920000</v>
      </c>
      <c r="I5997" s="206" t="s">
        <v>19</v>
      </c>
      <c r="J5997" s="206">
        <v>2648</v>
      </c>
      <c r="L5997" s="206">
        <v>2024</v>
      </c>
      <c r="M5997" s="206" t="s">
        <v>772</v>
      </c>
      <c r="N5997" s="206" t="s">
        <v>773</v>
      </c>
      <c r="O5997" s="206" t="s">
        <v>802</v>
      </c>
    </row>
    <row r="5998" spans="1:15" s="206" customFormat="1" ht="31" customHeight="1" x14ac:dyDescent="0.15">
      <c r="A5998" s="206" t="s">
        <v>768</v>
      </c>
      <c r="B5998" s="206" t="s">
        <v>769</v>
      </c>
      <c r="C5998" s="206" t="s">
        <v>770</v>
      </c>
      <c r="D5998" s="206" t="s">
        <v>777</v>
      </c>
      <c r="E5998" s="206" t="s">
        <v>778</v>
      </c>
      <c r="F5998" s="207">
        <v>45469</v>
      </c>
      <c r="G5998" s="206" t="s">
        <v>27</v>
      </c>
      <c r="H5998" s="208">
        <v>720000</v>
      </c>
      <c r="I5998" s="206" t="s">
        <v>19</v>
      </c>
      <c r="J5998" s="206">
        <v>993</v>
      </c>
      <c r="L5998" s="206">
        <v>2024</v>
      </c>
      <c r="M5998" s="206" t="s">
        <v>772</v>
      </c>
      <c r="N5998" s="206" t="s">
        <v>773</v>
      </c>
    </row>
    <row r="5999" spans="1:15" s="206" customFormat="1" ht="31" customHeight="1" x14ac:dyDescent="0.15">
      <c r="A5999" s="206" t="s">
        <v>768</v>
      </c>
      <c r="B5999" s="206" t="s">
        <v>769</v>
      </c>
      <c r="C5999" s="206" t="s">
        <v>770</v>
      </c>
      <c r="D5999" s="206" t="s">
        <v>771</v>
      </c>
      <c r="E5999" s="206" t="s">
        <v>759</v>
      </c>
      <c r="F5999" s="207">
        <v>45469</v>
      </c>
      <c r="G5999" s="206" t="s">
        <v>27</v>
      </c>
      <c r="H5999" s="208">
        <v>170000</v>
      </c>
      <c r="I5999" s="206" t="s">
        <v>19</v>
      </c>
      <c r="J5999" s="206">
        <v>2000</v>
      </c>
      <c r="L5999" s="206">
        <v>2024</v>
      </c>
      <c r="M5999" s="206" t="s">
        <v>772</v>
      </c>
      <c r="N5999" s="206" t="s">
        <v>773</v>
      </c>
    </row>
    <row r="6000" spans="1:15" s="206" customFormat="1" ht="31" customHeight="1" x14ac:dyDescent="0.15">
      <c r="A6000" s="206" t="s">
        <v>768</v>
      </c>
      <c r="B6000" s="206" t="s">
        <v>769</v>
      </c>
      <c r="C6000" s="206" t="s">
        <v>770</v>
      </c>
      <c r="D6000" s="206" t="s">
        <v>771</v>
      </c>
      <c r="E6000" s="206" t="s">
        <v>759</v>
      </c>
      <c r="F6000" s="207">
        <v>45469</v>
      </c>
      <c r="G6000" s="206" t="s">
        <v>24</v>
      </c>
      <c r="H6000" s="208">
        <v>2074000</v>
      </c>
      <c r="I6000" s="206" t="s">
        <v>19</v>
      </c>
      <c r="J6000" s="206">
        <v>24400</v>
      </c>
      <c r="L6000" s="206">
        <v>2024</v>
      </c>
      <c r="M6000" s="206" t="s">
        <v>772</v>
      </c>
      <c r="N6000" s="206" t="s">
        <v>773</v>
      </c>
    </row>
    <row r="6001" spans="1:15" s="206" customFormat="1" ht="31" customHeight="1" x14ac:dyDescent="0.15">
      <c r="A6001" s="206" t="s">
        <v>768</v>
      </c>
      <c r="B6001" s="206" t="s">
        <v>769</v>
      </c>
      <c r="C6001" s="206" t="s">
        <v>770</v>
      </c>
      <c r="D6001" s="206" t="s">
        <v>777</v>
      </c>
      <c r="E6001" s="206" t="s">
        <v>778</v>
      </c>
      <c r="F6001" s="207">
        <v>45469</v>
      </c>
      <c r="G6001" s="206" t="s">
        <v>24</v>
      </c>
      <c r="H6001" s="208">
        <v>1157100</v>
      </c>
      <c r="I6001" s="206" t="s">
        <v>19</v>
      </c>
      <c r="J6001" s="206">
        <v>1596</v>
      </c>
      <c r="L6001" s="206">
        <v>2024</v>
      </c>
      <c r="M6001" s="206" t="s">
        <v>772</v>
      </c>
      <c r="N6001" s="206" t="s">
        <v>773</v>
      </c>
    </row>
    <row r="6002" spans="1:15" s="206" customFormat="1" ht="31" customHeight="1" x14ac:dyDescent="0.15">
      <c r="A6002" s="206" t="s">
        <v>768</v>
      </c>
      <c r="B6002" s="206" t="s">
        <v>769</v>
      </c>
      <c r="C6002" s="206" t="s">
        <v>782</v>
      </c>
      <c r="D6002" s="206" t="s">
        <v>771</v>
      </c>
      <c r="E6002" s="206" t="s">
        <v>759</v>
      </c>
      <c r="F6002" s="207">
        <v>45469</v>
      </c>
      <c r="G6002" s="206" t="s">
        <v>24</v>
      </c>
      <c r="H6002" s="208">
        <v>151215</v>
      </c>
      <c r="I6002" s="206" t="s">
        <v>19</v>
      </c>
      <c r="J6002" s="206">
        <v>1779</v>
      </c>
      <c r="L6002" s="206">
        <v>2024</v>
      </c>
      <c r="M6002" s="206" t="s">
        <v>772</v>
      </c>
      <c r="N6002" s="206" t="s">
        <v>773</v>
      </c>
    </row>
    <row r="6003" spans="1:15" s="206" customFormat="1" ht="31" customHeight="1" x14ac:dyDescent="0.15">
      <c r="A6003" s="206" t="s">
        <v>768</v>
      </c>
      <c r="B6003" s="206" t="s">
        <v>769</v>
      </c>
      <c r="C6003" s="206" t="s">
        <v>770</v>
      </c>
      <c r="D6003" s="206" t="s">
        <v>771</v>
      </c>
      <c r="E6003" s="206" t="s">
        <v>759</v>
      </c>
      <c r="F6003" s="207">
        <v>45470</v>
      </c>
      <c r="G6003" s="206" t="s">
        <v>24</v>
      </c>
      <c r="H6003" s="208">
        <v>1557540</v>
      </c>
      <c r="I6003" s="206" t="s">
        <v>19</v>
      </c>
      <c r="J6003" s="206">
        <v>18324</v>
      </c>
      <c r="L6003" s="206">
        <v>2024</v>
      </c>
      <c r="M6003" s="206" t="s">
        <v>772</v>
      </c>
      <c r="N6003" s="206" t="s">
        <v>773</v>
      </c>
      <c r="O6003" s="206" t="s">
        <v>803</v>
      </c>
    </row>
    <row r="6004" spans="1:15" s="206" customFormat="1" ht="31" customHeight="1" x14ac:dyDescent="0.15">
      <c r="A6004" s="206" t="s">
        <v>768</v>
      </c>
      <c r="B6004" s="206" t="s">
        <v>769</v>
      </c>
      <c r="C6004" s="206" t="s">
        <v>770</v>
      </c>
      <c r="D6004" s="206" t="s">
        <v>777</v>
      </c>
      <c r="E6004" s="206" t="s">
        <v>778</v>
      </c>
      <c r="F6004" s="207">
        <v>45470</v>
      </c>
      <c r="G6004" s="206" t="s">
        <v>24</v>
      </c>
      <c r="H6004" s="208">
        <v>1136800</v>
      </c>
      <c r="I6004" s="206" t="s">
        <v>19</v>
      </c>
      <c r="J6004" s="206">
        <v>1568</v>
      </c>
      <c r="L6004" s="206">
        <v>2024</v>
      </c>
      <c r="M6004" s="206" t="s">
        <v>772</v>
      </c>
      <c r="N6004" s="206" t="s">
        <v>773</v>
      </c>
    </row>
    <row r="6005" spans="1:15" s="206" customFormat="1" ht="31" customHeight="1" x14ac:dyDescent="0.15">
      <c r="A6005" s="206" t="s">
        <v>768</v>
      </c>
      <c r="B6005" s="206" t="s">
        <v>769</v>
      </c>
      <c r="C6005" s="206" t="s">
        <v>782</v>
      </c>
      <c r="D6005" s="206" t="s">
        <v>771</v>
      </c>
      <c r="E6005" s="206" t="s">
        <v>759</v>
      </c>
      <c r="F6005" s="207">
        <v>45470</v>
      </c>
      <c r="G6005" s="206" t="s">
        <v>24</v>
      </c>
      <c r="H6005" s="208">
        <v>10540</v>
      </c>
      <c r="I6005" s="206" t="s">
        <v>19</v>
      </c>
      <c r="J6005" s="206">
        <v>124</v>
      </c>
      <c r="L6005" s="206">
        <v>2024</v>
      </c>
      <c r="M6005" s="206" t="s">
        <v>772</v>
      </c>
      <c r="N6005" s="206" t="s">
        <v>773</v>
      </c>
      <c r="O6005" s="206" t="s">
        <v>803</v>
      </c>
    </row>
    <row r="6006" spans="1:15" s="206" customFormat="1" ht="31" customHeight="1" x14ac:dyDescent="0.15">
      <c r="A6006" s="206" t="s">
        <v>768</v>
      </c>
      <c r="B6006" s="206" t="s">
        <v>769</v>
      </c>
      <c r="C6006" s="206" t="s">
        <v>770</v>
      </c>
      <c r="D6006" s="206" t="s">
        <v>777</v>
      </c>
      <c r="E6006" s="206" t="s">
        <v>778</v>
      </c>
      <c r="F6006" s="207">
        <v>45470</v>
      </c>
      <c r="G6006" s="206" t="s">
        <v>24</v>
      </c>
      <c r="H6006" s="208">
        <v>2673800</v>
      </c>
      <c r="I6006" s="206" t="s">
        <v>19</v>
      </c>
      <c r="J6006" s="206">
        <v>3688</v>
      </c>
      <c r="L6006" s="206">
        <v>2024</v>
      </c>
      <c r="M6006" s="206" t="s">
        <v>772</v>
      </c>
      <c r="N6006" s="206" t="s">
        <v>773</v>
      </c>
      <c r="O6006" s="206" t="s">
        <v>803</v>
      </c>
    </row>
    <row r="6007" spans="1:15" s="206" customFormat="1" ht="31" customHeight="1" x14ac:dyDescent="0.15">
      <c r="A6007" s="206" t="s">
        <v>768</v>
      </c>
      <c r="B6007" s="206" t="s">
        <v>769</v>
      </c>
      <c r="C6007" s="206" t="s">
        <v>770</v>
      </c>
      <c r="D6007" s="206" t="s">
        <v>777</v>
      </c>
      <c r="E6007" s="206" t="s">
        <v>778</v>
      </c>
      <c r="F6007" s="207">
        <v>45470</v>
      </c>
      <c r="G6007" s="206" t="s">
        <v>27</v>
      </c>
      <c r="H6007" s="208">
        <v>2040000</v>
      </c>
      <c r="I6007" s="206" t="s">
        <v>19</v>
      </c>
      <c r="J6007" s="206">
        <v>2814</v>
      </c>
      <c r="L6007" s="206">
        <v>2024</v>
      </c>
      <c r="M6007" s="206" t="s">
        <v>772</v>
      </c>
      <c r="N6007" s="206" t="s">
        <v>773</v>
      </c>
      <c r="O6007" s="206" t="s">
        <v>803</v>
      </c>
    </row>
    <row r="6008" spans="1:15" s="206" customFormat="1" ht="31" customHeight="1" x14ac:dyDescent="0.15">
      <c r="A6008" s="206" t="s">
        <v>768</v>
      </c>
      <c r="B6008" s="206" t="s">
        <v>769</v>
      </c>
      <c r="C6008" s="206" t="s">
        <v>770</v>
      </c>
      <c r="D6008" s="206" t="s">
        <v>771</v>
      </c>
      <c r="E6008" s="206" t="s">
        <v>759</v>
      </c>
      <c r="F6008" s="207">
        <v>45470</v>
      </c>
      <c r="G6008" s="206" t="s">
        <v>24</v>
      </c>
      <c r="H6008" s="208">
        <v>369750</v>
      </c>
      <c r="I6008" s="206" t="s">
        <v>19</v>
      </c>
      <c r="J6008" s="206">
        <v>4350</v>
      </c>
      <c r="L6008" s="206">
        <v>2024</v>
      </c>
      <c r="M6008" s="206" t="s">
        <v>772</v>
      </c>
      <c r="N6008" s="206" t="s">
        <v>773</v>
      </c>
    </row>
    <row r="6009" spans="1:15" s="206" customFormat="1" ht="31" customHeight="1" x14ac:dyDescent="0.15">
      <c r="A6009" s="206" t="s">
        <v>768</v>
      </c>
      <c r="B6009" s="206" t="s">
        <v>769</v>
      </c>
      <c r="C6009" s="206" t="s">
        <v>770</v>
      </c>
      <c r="D6009" s="206" t="s">
        <v>771</v>
      </c>
      <c r="E6009" s="206" t="s">
        <v>759</v>
      </c>
      <c r="F6009" s="207">
        <v>45470</v>
      </c>
      <c r="G6009" s="206" t="s">
        <v>27</v>
      </c>
      <c r="H6009" s="208">
        <v>170000</v>
      </c>
      <c r="I6009" s="206" t="s">
        <v>19</v>
      </c>
      <c r="J6009" s="206">
        <v>2000</v>
      </c>
      <c r="L6009" s="206">
        <v>2024</v>
      </c>
      <c r="M6009" s="206" t="s">
        <v>772</v>
      </c>
      <c r="N6009" s="206" t="s">
        <v>773</v>
      </c>
    </row>
    <row r="6010" spans="1:15" s="206" customFormat="1" ht="31" customHeight="1" x14ac:dyDescent="0.15">
      <c r="A6010" s="206" t="s">
        <v>768</v>
      </c>
      <c r="B6010" s="206" t="s">
        <v>769</v>
      </c>
      <c r="C6010" s="206" t="s">
        <v>770</v>
      </c>
      <c r="D6010" s="206" t="s">
        <v>777</v>
      </c>
      <c r="E6010" s="206" t="s">
        <v>778</v>
      </c>
      <c r="F6010" s="207">
        <v>45470</v>
      </c>
      <c r="G6010" s="206" t="s">
        <v>27</v>
      </c>
      <c r="H6010" s="208">
        <v>720000</v>
      </c>
      <c r="I6010" s="206" t="s">
        <v>19</v>
      </c>
      <c r="J6010" s="206">
        <v>993</v>
      </c>
      <c r="L6010" s="206">
        <v>2024</v>
      </c>
      <c r="M6010" s="206" t="s">
        <v>772</v>
      </c>
      <c r="N6010" s="206" t="s">
        <v>773</v>
      </c>
    </row>
    <row r="6011" spans="1:15" s="206" customFormat="1" ht="31" customHeight="1" x14ac:dyDescent="0.15">
      <c r="A6011" s="206" t="s">
        <v>768</v>
      </c>
      <c r="B6011" s="206" t="s">
        <v>769</v>
      </c>
      <c r="C6011" s="206" t="s">
        <v>770</v>
      </c>
      <c r="D6011" s="206" t="s">
        <v>771</v>
      </c>
      <c r="E6011" s="206" t="s">
        <v>778</v>
      </c>
      <c r="F6011" s="207">
        <v>45470</v>
      </c>
      <c r="G6011" s="206" t="s">
        <v>24</v>
      </c>
      <c r="H6011" s="208">
        <v>68000</v>
      </c>
      <c r="I6011" s="206" t="s">
        <v>19</v>
      </c>
      <c r="J6011" s="206">
        <v>800</v>
      </c>
      <c r="L6011" s="206">
        <v>2024</v>
      </c>
      <c r="M6011" s="206" t="s">
        <v>772</v>
      </c>
      <c r="N6011" s="206" t="s">
        <v>773</v>
      </c>
    </row>
    <row r="6012" spans="1:15" s="206" customFormat="1" ht="31" customHeight="1" x14ac:dyDescent="0.15">
      <c r="A6012" s="206" t="s">
        <v>768</v>
      </c>
      <c r="B6012" s="206" t="s">
        <v>769</v>
      </c>
      <c r="C6012" s="206" t="s">
        <v>770</v>
      </c>
      <c r="D6012" s="206" t="s">
        <v>771</v>
      </c>
      <c r="E6012" s="206" t="s">
        <v>759</v>
      </c>
      <c r="F6012" s="207">
        <v>45471</v>
      </c>
      <c r="G6012" s="206" t="s">
        <v>24</v>
      </c>
      <c r="H6012" s="208">
        <v>1552270</v>
      </c>
      <c r="I6012" s="206" t="s">
        <v>19</v>
      </c>
      <c r="J6012" s="206">
        <v>18262</v>
      </c>
      <c r="L6012" s="206">
        <v>2024</v>
      </c>
      <c r="M6012" s="206" t="s">
        <v>772</v>
      </c>
      <c r="N6012" s="206" t="s">
        <v>773</v>
      </c>
    </row>
    <row r="6013" spans="1:15" s="206" customFormat="1" ht="31" customHeight="1" x14ac:dyDescent="0.15">
      <c r="A6013" s="206" t="s">
        <v>768</v>
      </c>
      <c r="B6013" s="206" t="s">
        <v>769</v>
      </c>
      <c r="C6013" s="206" t="s">
        <v>770</v>
      </c>
      <c r="D6013" s="206" t="s">
        <v>777</v>
      </c>
      <c r="E6013" s="206" t="s">
        <v>778</v>
      </c>
      <c r="F6013" s="207">
        <v>45471</v>
      </c>
      <c r="G6013" s="206" t="s">
        <v>27</v>
      </c>
      <c r="H6013" s="208">
        <v>2040000</v>
      </c>
      <c r="I6013" s="206" t="s">
        <v>19</v>
      </c>
      <c r="J6013" s="206">
        <v>2814</v>
      </c>
      <c r="L6013" s="206">
        <v>2024</v>
      </c>
      <c r="M6013" s="206" t="s">
        <v>772</v>
      </c>
      <c r="N6013" s="206" t="s">
        <v>773</v>
      </c>
      <c r="O6013" s="206" t="s">
        <v>804</v>
      </c>
    </row>
    <row r="6014" spans="1:15" s="206" customFormat="1" ht="31" customHeight="1" x14ac:dyDescent="0.15">
      <c r="A6014" s="206" t="s">
        <v>768</v>
      </c>
      <c r="B6014" s="206" t="s">
        <v>769</v>
      </c>
      <c r="C6014" s="206" t="s">
        <v>770</v>
      </c>
      <c r="D6014" s="206" t="s">
        <v>771</v>
      </c>
      <c r="E6014" s="206" t="s">
        <v>759</v>
      </c>
      <c r="F6014" s="207">
        <v>45471</v>
      </c>
      <c r="G6014" s="206" t="s">
        <v>27</v>
      </c>
      <c r="H6014" s="208">
        <v>170000</v>
      </c>
      <c r="I6014" s="206" t="s">
        <v>19</v>
      </c>
      <c r="J6014" s="206">
        <v>2000</v>
      </c>
      <c r="L6014" s="206">
        <v>2024</v>
      </c>
      <c r="M6014" s="206" t="s">
        <v>772</v>
      </c>
      <c r="N6014" s="206" t="s">
        <v>773</v>
      </c>
    </row>
    <row r="6015" spans="1:15" s="206" customFormat="1" ht="31" customHeight="1" x14ac:dyDescent="0.15">
      <c r="A6015" s="206" t="s">
        <v>768</v>
      </c>
      <c r="B6015" s="206" t="s">
        <v>769</v>
      </c>
      <c r="C6015" s="206" t="s">
        <v>770</v>
      </c>
      <c r="D6015" s="206" t="s">
        <v>777</v>
      </c>
      <c r="E6015" s="206" t="s">
        <v>778</v>
      </c>
      <c r="F6015" s="207">
        <v>45471</v>
      </c>
      <c r="G6015" s="206" t="s">
        <v>24</v>
      </c>
      <c r="H6015" s="208">
        <v>1587025</v>
      </c>
      <c r="I6015" s="206" t="s">
        <v>19</v>
      </c>
      <c r="J6015" s="206">
        <v>2189</v>
      </c>
      <c r="L6015" s="206">
        <v>2024</v>
      </c>
      <c r="M6015" s="206" t="s">
        <v>772</v>
      </c>
      <c r="N6015" s="206" t="s">
        <v>773</v>
      </c>
    </row>
    <row r="6016" spans="1:15" s="206" customFormat="1" ht="31" customHeight="1" x14ac:dyDescent="0.15">
      <c r="A6016" s="206" t="s">
        <v>768</v>
      </c>
      <c r="B6016" s="206" t="s">
        <v>769</v>
      </c>
      <c r="C6016" s="206" t="s">
        <v>770</v>
      </c>
      <c r="D6016" s="206" t="s">
        <v>777</v>
      </c>
      <c r="E6016" s="206" t="s">
        <v>778</v>
      </c>
      <c r="F6016" s="207">
        <v>45471</v>
      </c>
      <c r="G6016" s="206" t="s">
        <v>27</v>
      </c>
      <c r="H6016" s="208">
        <v>720000</v>
      </c>
      <c r="I6016" s="206" t="s">
        <v>19</v>
      </c>
      <c r="J6016" s="206">
        <v>993</v>
      </c>
      <c r="L6016" s="206">
        <v>2024</v>
      </c>
      <c r="M6016" s="206" t="s">
        <v>772</v>
      </c>
      <c r="N6016" s="206" t="s">
        <v>773</v>
      </c>
    </row>
    <row r="6017" spans="1:15" s="206" customFormat="1" ht="31" customHeight="1" x14ac:dyDescent="0.15">
      <c r="A6017" s="206" t="s">
        <v>768</v>
      </c>
      <c r="B6017" s="206" t="s">
        <v>769</v>
      </c>
      <c r="C6017" s="206" t="s">
        <v>770</v>
      </c>
      <c r="D6017" s="206" t="s">
        <v>771</v>
      </c>
      <c r="E6017" s="206" t="s">
        <v>759</v>
      </c>
      <c r="F6017" s="207">
        <v>45472</v>
      </c>
      <c r="G6017" s="206" t="s">
        <v>27</v>
      </c>
      <c r="H6017" s="208">
        <v>170000</v>
      </c>
      <c r="I6017" s="206" t="s">
        <v>19</v>
      </c>
      <c r="J6017" s="206">
        <v>2000</v>
      </c>
      <c r="L6017" s="206">
        <v>2024</v>
      </c>
      <c r="M6017" s="206" t="s">
        <v>772</v>
      </c>
      <c r="N6017" s="206" t="s">
        <v>773</v>
      </c>
    </row>
    <row r="6018" spans="1:15" s="206" customFormat="1" ht="31" customHeight="1" x14ac:dyDescent="0.15">
      <c r="A6018" s="206" t="s">
        <v>768</v>
      </c>
      <c r="B6018" s="206" t="s">
        <v>769</v>
      </c>
      <c r="C6018" s="206" t="s">
        <v>770</v>
      </c>
      <c r="D6018" s="206" t="s">
        <v>777</v>
      </c>
      <c r="E6018" s="206" t="s">
        <v>778</v>
      </c>
      <c r="F6018" s="207">
        <v>45472</v>
      </c>
      <c r="G6018" s="206" t="s">
        <v>24</v>
      </c>
      <c r="H6018" s="208">
        <v>2003175</v>
      </c>
      <c r="I6018" s="206" t="s">
        <v>19</v>
      </c>
      <c r="J6018" s="206">
        <v>2763</v>
      </c>
      <c r="L6018" s="206">
        <v>2024</v>
      </c>
      <c r="M6018" s="206" t="s">
        <v>772</v>
      </c>
      <c r="N6018" s="206" t="s">
        <v>773</v>
      </c>
    </row>
    <row r="6019" spans="1:15" s="206" customFormat="1" ht="31" customHeight="1" x14ac:dyDescent="0.15">
      <c r="A6019" s="206" t="s">
        <v>768</v>
      </c>
      <c r="B6019" s="206" t="s">
        <v>769</v>
      </c>
      <c r="C6019" s="206" t="s">
        <v>770</v>
      </c>
      <c r="D6019" s="206" t="s">
        <v>777</v>
      </c>
      <c r="E6019" s="206" t="s">
        <v>778</v>
      </c>
      <c r="F6019" s="207">
        <v>45472</v>
      </c>
      <c r="G6019" s="206" t="s">
        <v>27</v>
      </c>
      <c r="H6019" s="208">
        <v>2000000</v>
      </c>
      <c r="I6019" s="206" t="s">
        <v>19</v>
      </c>
      <c r="J6019" s="206">
        <v>2759</v>
      </c>
      <c r="L6019" s="206">
        <v>2024</v>
      </c>
      <c r="M6019" s="206" t="s">
        <v>772</v>
      </c>
      <c r="N6019" s="206" t="s">
        <v>773</v>
      </c>
      <c r="O6019" s="206" t="s">
        <v>805</v>
      </c>
    </row>
    <row r="6020" spans="1:15" s="206" customFormat="1" ht="31" customHeight="1" x14ac:dyDescent="0.15">
      <c r="A6020" s="206" t="s">
        <v>768</v>
      </c>
      <c r="B6020" s="206" t="s">
        <v>769</v>
      </c>
      <c r="C6020" s="206" t="s">
        <v>782</v>
      </c>
      <c r="D6020" s="206" t="s">
        <v>771</v>
      </c>
      <c r="E6020" s="206" t="s">
        <v>759</v>
      </c>
      <c r="F6020" s="207">
        <v>45472</v>
      </c>
      <c r="G6020" s="206" t="s">
        <v>24</v>
      </c>
      <c r="H6020" s="208">
        <v>4165</v>
      </c>
      <c r="I6020" s="206" t="s">
        <v>19</v>
      </c>
      <c r="J6020" s="206">
        <v>49</v>
      </c>
      <c r="L6020" s="206">
        <v>2024</v>
      </c>
      <c r="M6020" s="206" t="s">
        <v>772</v>
      </c>
      <c r="N6020" s="206" t="s">
        <v>773</v>
      </c>
    </row>
    <row r="6021" spans="1:15" s="206" customFormat="1" ht="31" customHeight="1" x14ac:dyDescent="0.15">
      <c r="A6021" s="206" t="s">
        <v>768</v>
      </c>
      <c r="B6021" s="206" t="s">
        <v>769</v>
      </c>
      <c r="C6021" s="206" t="s">
        <v>770</v>
      </c>
      <c r="D6021" s="206" t="s">
        <v>777</v>
      </c>
      <c r="E6021" s="206" t="s">
        <v>778</v>
      </c>
      <c r="F6021" s="207">
        <v>45472</v>
      </c>
      <c r="G6021" s="206" t="s">
        <v>27</v>
      </c>
      <c r="H6021" s="208">
        <v>720000</v>
      </c>
      <c r="I6021" s="206" t="s">
        <v>19</v>
      </c>
      <c r="J6021" s="206">
        <v>993</v>
      </c>
      <c r="L6021" s="206">
        <v>2024</v>
      </c>
      <c r="M6021" s="206" t="s">
        <v>772</v>
      </c>
      <c r="N6021" s="206" t="s">
        <v>773</v>
      </c>
    </row>
    <row r="6022" spans="1:15" s="206" customFormat="1" ht="31" customHeight="1" x14ac:dyDescent="0.15">
      <c r="A6022" s="206" t="s">
        <v>768</v>
      </c>
      <c r="B6022" s="206" t="s">
        <v>769</v>
      </c>
      <c r="C6022" s="206" t="s">
        <v>770</v>
      </c>
      <c r="D6022" s="206" t="s">
        <v>771</v>
      </c>
      <c r="E6022" s="206" t="s">
        <v>759</v>
      </c>
      <c r="F6022" s="207">
        <v>45472</v>
      </c>
      <c r="G6022" s="206" t="s">
        <v>24</v>
      </c>
      <c r="H6022" s="208">
        <v>1759925</v>
      </c>
      <c r="I6022" s="206" t="s">
        <v>19</v>
      </c>
      <c r="J6022" s="206">
        <v>20705</v>
      </c>
      <c r="L6022" s="206">
        <v>2024</v>
      </c>
      <c r="M6022" s="206" t="s">
        <v>772</v>
      </c>
      <c r="N6022" s="206" t="s">
        <v>773</v>
      </c>
    </row>
    <row r="6023" spans="1:15" s="206" customFormat="1" ht="31" customHeight="1" x14ac:dyDescent="0.15">
      <c r="A6023" s="206" t="s">
        <v>768</v>
      </c>
      <c r="B6023" s="206" t="s">
        <v>769</v>
      </c>
      <c r="C6023" s="206" t="s">
        <v>770</v>
      </c>
      <c r="D6023" s="206" t="s">
        <v>777</v>
      </c>
      <c r="E6023" s="206" t="s">
        <v>778</v>
      </c>
      <c r="F6023" s="207">
        <v>45474</v>
      </c>
      <c r="G6023" s="206" t="s">
        <v>27</v>
      </c>
      <c r="H6023" s="208">
        <v>2000000</v>
      </c>
      <c r="I6023" s="206" t="s">
        <v>19</v>
      </c>
      <c r="J6023" s="206">
        <v>2759</v>
      </c>
      <c r="L6023" s="206">
        <v>2024</v>
      </c>
      <c r="M6023" s="206" t="s">
        <v>772</v>
      </c>
      <c r="N6023" s="206" t="s">
        <v>773</v>
      </c>
      <c r="O6023" s="206" t="s">
        <v>806</v>
      </c>
    </row>
    <row r="6024" spans="1:15" s="206" customFormat="1" ht="31" customHeight="1" x14ac:dyDescent="0.15">
      <c r="A6024" s="206" t="s">
        <v>768</v>
      </c>
      <c r="B6024" s="206" t="s">
        <v>769</v>
      </c>
      <c r="C6024" s="206" t="s">
        <v>770</v>
      </c>
      <c r="D6024" s="206" t="s">
        <v>777</v>
      </c>
      <c r="E6024" s="206" t="s">
        <v>778</v>
      </c>
      <c r="F6024" s="207">
        <v>45474</v>
      </c>
      <c r="G6024" s="206" t="s">
        <v>27</v>
      </c>
      <c r="H6024" s="208">
        <v>1082500</v>
      </c>
      <c r="I6024" s="206" t="s">
        <v>19</v>
      </c>
      <c r="J6024" s="206">
        <v>1493</v>
      </c>
      <c r="L6024" s="206">
        <v>2024</v>
      </c>
      <c r="M6024" s="206" t="s">
        <v>772</v>
      </c>
      <c r="N6024" s="206" t="s">
        <v>773</v>
      </c>
    </row>
    <row r="6025" spans="1:15" s="206" customFormat="1" ht="31" customHeight="1" x14ac:dyDescent="0.15">
      <c r="A6025" s="206" t="s">
        <v>768</v>
      </c>
      <c r="B6025" s="206" t="s">
        <v>769</v>
      </c>
      <c r="C6025" s="206" t="s">
        <v>770</v>
      </c>
      <c r="D6025" s="206" t="s">
        <v>777</v>
      </c>
      <c r="E6025" s="206" t="s">
        <v>778</v>
      </c>
      <c r="F6025" s="207">
        <v>45474</v>
      </c>
      <c r="G6025" s="206" t="s">
        <v>24</v>
      </c>
      <c r="H6025" s="208">
        <v>1125200</v>
      </c>
      <c r="I6025" s="206" t="s">
        <v>19</v>
      </c>
      <c r="J6025" s="206">
        <v>1552</v>
      </c>
      <c r="L6025" s="206">
        <v>2024</v>
      </c>
      <c r="M6025" s="206" t="s">
        <v>772</v>
      </c>
      <c r="N6025" s="206" t="s">
        <v>773</v>
      </c>
    </row>
    <row r="6026" spans="1:15" s="206" customFormat="1" ht="31" customHeight="1" x14ac:dyDescent="0.15">
      <c r="A6026" s="206" t="s">
        <v>768</v>
      </c>
      <c r="B6026" s="206" t="s">
        <v>769</v>
      </c>
      <c r="C6026" s="206" t="s">
        <v>770</v>
      </c>
      <c r="D6026" s="206" t="s">
        <v>771</v>
      </c>
      <c r="E6026" s="206" t="s">
        <v>759</v>
      </c>
      <c r="F6026" s="207">
        <v>45474</v>
      </c>
      <c r="G6026" s="206" t="s">
        <v>27</v>
      </c>
      <c r="H6026" s="208">
        <v>170000</v>
      </c>
      <c r="I6026" s="206" t="s">
        <v>19</v>
      </c>
      <c r="J6026" s="206">
        <v>2000</v>
      </c>
      <c r="L6026" s="206">
        <v>2024</v>
      </c>
      <c r="M6026" s="206" t="s">
        <v>772</v>
      </c>
      <c r="N6026" s="206" t="s">
        <v>773</v>
      </c>
    </row>
    <row r="6027" spans="1:15" s="206" customFormat="1" ht="31" customHeight="1" x14ac:dyDescent="0.15">
      <c r="A6027" s="206" t="s">
        <v>768</v>
      </c>
      <c r="B6027" s="206" t="s">
        <v>769</v>
      </c>
      <c r="C6027" s="206" t="s">
        <v>770</v>
      </c>
      <c r="D6027" s="206" t="s">
        <v>771</v>
      </c>
      <c r="E6027" s="206" t="s">
        <v>759</v>
      </c>
      <c r="F6027" s="207">
        <v>45474</v>
      </c>
      <c r="G6027" s="206" t="s">
        <v>24</v>
      </c>
      <c r="H6027" s="208">
        <v>500310</v>
      </c>
      <c r="I6027" s="206" t="s">
        <v>19</v>
      </c>
      <c r="J6027" s="206">
        <v>5886</v>
      </c>
      <c r="L6027" s="206">
        <v>2024</v>
      </c>
      <c r="M6027" s="206" t="s">
        <v>772</v>
      </c>
      <c r="N6027" s="206" t="s">
        <v>773</v>
      </c>
    </row>
    <row r="6028" spans="1:15" s="206" customFormat="1" ht="31" customHeight="1" x14ac:dyDescent="0.15">
      <c r="A6028" s="206" t="s">
        <v>768</v>
      </c>
      <c r="B6028" s="206" t="s">
        <v>769</v>
      </c>
      <c r="C6028" s="206" t="s">
        <v>770</v>
      </c>
      <c r="D6028" s="206" t="s">
        <v>777</v>
      </c>
      <c r="E6028" s="206" t="s">
        <v>778</v>
      </c>
      <c r="F6028" s="207">
        <v>45475</v>
      </c>
      <c r="G6028" s="206" t="s">
        <v>27</v>
      </c>
      <c r="H6028" s="208">
        <v>3762500</v>
      </c>
      <c r="I6028" s="206" t="s">
        <v>19</v>
      </c>
      <c r="J6028" s="206">
        <v>5190</v>
      </c>
      <c r="L6028" s="206">
        <v>2024</v>
      </c>
      <c r="M6028" s="206" t="s">
        <v>772</v>
      </c>
      <c r="N6028" s="206" t="s">
        <v>773</v>
      </c>
    </row>
    <row r="6029" spans="1:15" s="206" customFormat="1" ht="31" customHeight="1" x14ac:dyDescent="0.15">
      <c r="A6029" s="206" t="s">
        <v>768</v>
      </c>
      <c r="B6029" s="206" t="s">
        <v>769</v>
      </c>
      <c r="C6029" s="206" t="s">
        <v>770</v>
      </c>
      <c r="D6029" s="206" t="s">
        <v>771</v>
      </c>
      <c r="E6029" s="206" t="s">
        <v>759</v>
      </c>
      <c r="F6029" s="207">
        <v>45475</v>
      </c>
      <c r="G6029" s="206" t="s">
        <v>24</v>
      </c>
      <c r="H6029" s="208">
        <v>830790</v>
      </c>
      <c r="I6029" s="206" t="s">
        <v>19</v>
      </c>
      <c r="J6029" s="206">
        <v>9774</v>
      </c>
      <c r="L6029" s="206">
        <v>2024</v>
      </c>
      <c r="M6029" s="206" t="s">
        <v>772</v>
      </c>
      <c r="N6029" s="206" t="s">
        <v>773</v>
      </c>
    </row>
    <row r="6030" spans="1:15" s="206" customFormat="1" ht="31" customHeight="1" x14ac:dyDescent="0.15">
      <c r="A6030" s="206" t="s">
        <v>768</v>
      </c>
      <c r="B6030" s="206" t="s">
        <v>769</v>
      </c>
      <c r="C6030" s="206" t="s">
        <v>770</v>
      </c>
      <c r="D6030" s="206" t="s">
        <v>777</v>
      </c>
      <c r="E6030" s="206" t="s">
        <v>778</v>
      </c>
      <c r="F6030" s="207">
        <v>45475</v>
      </c>
      <c r="G6030" s="206" t="s">
        <v>24</v>
      </c>
      <c r="H6030" s="208">
        <v>670625</v>
      </c>
      <c r="I6030" s="206" t="s">
        <v>19</v>
      </c>
      <c r="J6030" s="206">
        <v>925</v>
      </c>
      <c r="L6030" s="206">
        <v>2024</v>
      </c>
      <c r="M6030" s="206" t="s">
        <v>772</v>
      </c>
      <c r="N6030" s="206" t="s">
        <v>773</v>
      </c>
    </row>
    <row r="6031" spans="1:15" s="206" customFormat="1" ht="31" customHeight="1" x14ac:dyDescent="0.15">
      <c r="A6031" s="206" t="s">
        <v>768</v>
      </c>
      <c r="B6031" s="206" t="s">
        <v>769</v>
      </c>
      <c r="C6031" s="206" t="s">
        <v>770</v>
      </c>
      <c r="D6031" s="206" t="s">
        <v>771</v>
      </c>
      <c r="E6031" s="206" t="s">
        <v>759</v>
      </c>
      <c r="F6031" s="207">
        <v>45475</v>
      </c>
      <c r="G6031" s="206" t="s">
        <v>27</v>
      </c>
      <c r="H6031" s="208">
        <v>170000</v>
      </c>
      <c r="I6031" s="206" t="s">
        <v>19</v>
      </c>
      <c r="J6031" s="206">
        <v>2000</v>
      </c>
      <c r="L6031" s="206">
        <v>2024</v>
      </c>
      <c r="M6031" s="206" t="s">
        <v>772</v>
      </c>
      <c r="N6031" s="206" t="s">
        <v>773</v>
      </c>
    </row>
    <row r="6032" spans="1:15" s="206" customFormat="1" ht="31" customHeight="1" x14ac:dyDescent="0.15">
      <c r="A6032" s="206" t="s">
        <v>768</v>
      </c>
      <c r="B6032" s="206" t="s">
        <v>769</v>
      </c>
      <c r="C6032" s="206" t="s">
        <v>770</v>
      </c>
      <c r="D6032" s="206" t="s">
        <v>777</v>
      </c>
      <c r="E6032" s="206" t="s">
        <v>778</v>
      </c>
      <c r="F6032" s="207">
        <v>45475</v>
      </c>
      <c r="G6032" s="206" t="s">
        <v>24</v>
      </c>
      <c r="H6032" s="208">
        <v>2534600</v>
      </c>
      <c r="I6032" s="206" t="s">
        <v>19</v>
      </c>
      <c r="J6032" s="206">
        <v>3496</v>
      </c>
      <c r="L6032" s="206">
        <v>2024</v>
      </c>
      <c r="M6032" s="206" t="s">
        <v>772</v>
      </c>
      <c r="N6032" s="206" t="s">
        <v>773</v>
      </c>
      <c r="O6032" s="206" t="s">
        <v>807</v>
      </c>
    </row>
    <row r="6033" spans="1:15" s="206" customFormat="1" ht="31" customHeight="1" x14ac:dyDescent="0.15">
      <c r="A6033" s="206" t="s">
        <v>768</v>
      </c>
      <c r="B6033" s="206" t="s">
        <v>769</v>
      </c>
      <c r="C6033" s="206" t="s">
        <v>770</v>
      </c>
      <c r="D6033" s="206" t="s">
        <v>777</v>
      </c>
      <c r="E6033" s="206" t="s">
        <v>778</v>
      </c>
      <c r="F6033" s="207">
        <v>45476</v>
      </c>
      <c r="G6033" s="206" t="s">
        <v>27</v>
      </c>
      <c r="H6033" s="208">
        <v>3870000</v>
      </c>
      <c r="I6033" s="206" t="s">
        <v>19</v>
      </c>
      <c r="J6033" s="206">
        <v>5338</v>
      </c>
      <c r="L6033" s="206">
        <v>2024</v>
      </c>
      <c r="M6033" s="206" t="s">
        <v>772</v>
      </c>
      <c r="N6033" s="206" t="s">
        <v>773</v>
      </c>
    </row>
    <row r="6034" spans="1:15" s="206" customFormat="1" ht="31" customHeight="1" x14ac:dyDescent="0.15">
      <c r="A6034" s="206" t="s">
        <v>768</v>
      </c>
      <c r="B6034" s="206" t="s">
        <v>769</v>
      </c>
      <c r="C6034" s="206" t="s">
        <v>770</v>
      </c>
      <c r="D6034" s="206" t="s">
        <v>771</v>
      </c>
      <c r="E6034" s="206" t="s">
        <v>759</v>
      </c>
      <c r="F6034" s="207">
        <v>45476</v>
      </c>
      <c r="G6034" s="206" t="s">
        <v>24</v>
      </c>
      <c r="H6034" s="208">
        <v>240550</v>
      </c>
      <c r="I6034" s="206" t="s">
        <v>19</v>
      </c>
      <c r="J6034" s="206">
        <v>2830</v>
      </c>
      <c r="L6034" s="206">
        <v>2024</v>
      </c>
      <c r="M6034" s="206" t="s">
        <v>772</v>
      </c>
      <c r="N6034" s="206" t="s">
        <v>773</v>
      </c>
    </row>
    <row r="6035" spans="1:15" s="206" customFormat="1" ht="31" customHeight="1" x14ac:dyDescent="0.15">
      <c r="A6035" s="206" t="s">
        <v>768</v>
      </c>
      <c r="B6035" s="206" t="s">
        <v>769</v>
      </c>
      <c r="C6035" s="206" t="s">
        <v>770</v>
      </c>
      <c r="D6035" s="206" t="s">
        <v>771</v>
      </c>
      <c r="E6035" s="206" t="s">
        <v>759</v>
      </c>
      <c r="F6035" s="207">
        <v>45476</v>
      </c>
      <c r="G6035" s="206" t="s">
        <v>27</v>
      </c>
      <c r="H6035" s="208">
        <v>170000</v>
      </c>
      <c r="I6035" s="206" t="s">
        <v>19</v>
      </c>
      <c r="J6035" s="206">
        <v>2000</v>
      </c>
      <c r="L6035" s="206">
        <v>2024</v>
      </c>
      <c r="M6035" s="206" t="s">
        <v>772</v>
      </c>
      <c r="N6035" s="206" t="s">
        <v>773</v>
      </c>
    </row>
    <row r="6036" spans="1:15" s="206" customFormat="1" ht="31" customHeight="1" x14ac:dyDescent="0.15">
      <c r="A6036" s="206" t="s">
        <v>768</v>
      </c>
      <c r="B6036" s="206" t="s">
        <v>769</v>
      </c>
      <c r="C6036" s="206" t="s">
        <v>770</v>
      </c>
      <c r="D6036" s="206" t="s">
        <v>777</v>
      </c>
      <c r="E6036" s="206" t="s">
        <v>778</v>
      </c>
      <c r="F6036" s="207">
        <v>45476</v>
      </c>
      <c r="G6036" s="206" t="s">
        <v>24</v>
      </c>
      <c r="H6036" s="208">
        <v>839550</v>
      </c>
      <c r="I6036" s="206" t="s">
        <v>19</v>
      </c>
      <c r="J6036" s="206">
        <v>1158</v>
      </c>
      <c r="L6036" s="206">
        <v>2024</v>
      </c>
      <c r="M6036" s="206" t="s">
        <v>772</v>
      </c>
      <c r="N6036" s="206" t="s">
        <v>773</v>
      </c>
    </row>
    <row r="6037" spans="1:15" s="206" customFormat="1" ht="31" customHeight="1" x14ac:dyDescent="0.15">
      <c r="A6037" s="206" t="s">
        <v>768</v>
      </c>
      <c r="B6037" s="206" t="s">
        <v>769</v>
      </c>
      <c r="C6037" s="206" t="s">
        <v>770</v>
      </c>
      <c r="D6037" s="206" t="s">
        <v>777</v>
      </c>
      <c r="E6037" s="206" t="s">
        <v>778</v>
      </c>
      <c r="F6037" s="207">
        <v>45477</v>
      </c>
      <c r="G6037" s="206" t="s">
        <v>24</v>
      </c>
      <c r="H6037" s="208">
        <v>506050</v>
      </c>
      <c r="I6037" s="206" t="s">
        <v>19</v>
      </c>
      <c r="J6037" s="206">
        <v>698</v>
      </c>
      <c r="L6037" s="206">
        <v>2024</v>
      </c>
      <c r="M6037" s="206" t="s">
        <v>772</v>
      </c>
      <c r="N6037" s="206" t="s">
        <v>773</v>
      </c>
    </row>
    <row r="6038" spans="1:15" s="206" customFormat="1" ht="31" customHeight="1" x14ac:dyDescent="0.15">
      <c r="A6038" s="206" t="s">
        <v>768</v>
      </c>
      <c r="B6038" s="206" t="s">
        <v>769</v>
      </c>
      <c r="C6038" s="206" t="s">
        <v>770</v>
      </c>
      <c r="D6038" s="206" t="s">
        <v>771</v>
      </c>
      <c r="E6038" s="206" t="s">
        <v>759</v>
      </c>
      <c r="F6038" s="207">
        <v>45477</v>
      </c>
      <c r="G6038" s="206" t="s">
        <v>24</v>
      </c>
      <c r="H6038" s="208">
        <v>188445</v>
      </c>
      <c r="I6038" s="206" t="s">
        <v>19</v>
      </c>
      <c r="J6038" s="206">
        <v>2217</v>
      </c>
      <c r="L6038" s="206">
        <v>2024</v>
      </c>
      <c r="M6038" s="206" t="s">
        <v>772</v>
      </c>
      <c r="N6038" s="206" t="s">
        <v>773</v>
      </c>
    </row>
    <row r="6039" spans="1:15" s="206" customFormat="1" ht="31" customHeight="1" x14ac:dyDescent="0.15">
      <c r="A6039" s="206" t="s">
        <v>768</v>
      </c>
      <c r="B6039" s="206" t="s">
        <v>769</v>
      </c>
      <c r="C6039" s="206" t="s">
        <v>770</v>
      </c>
      <c r="D6039" s="206" t="s">
        <v>771</v>
      </c>
      <c r="E6039" s="206" t="s">
        <v>759</v>
      </c>
      <c r="F6039" s="207">
        <v>45478</v>
      </c>
      <c r="G6039" s="206" t="s">
        <v>24</v>
      </c>
      <c r="H6039" s="208">
        <v>297755</v>
      </c>
      <c r="I6039" s="206" t="s">
        <v>19</v>
      </c>
      <c r="J6039" s="206">
        <v>3503</v>
      </c>
      <c r="L6039" s="206">
        <v>2024</v>
      </c>
      <c r="M6039" s="206" t="s">
        <v>772</v>
      </c>
      <c r="N6039" s="206" t="s">
        <v>773</v>
      </c>
      <c r="O6039" s="206" t="s">
        <v>808</v>
      </c>
    </row>
    <row r="6040" spans="1:15" s="206" customFormat="1" ht="31" customHeight="1" x14ac:dyDescent="0.15">
      <c r="A6040" s="206" t="s">
        <v>768</v>
      </c>
      <c r="B6040" s="206" t="s">
        <v>769</v>
      </c>
      <c r="C6040" s="206" t="s">
        <v>770</v>
      </c>
      <c r="D6040" s="206" t="s">
        <v>771</v>
      </c>
      <c r="E6040" s="206" t="s">
        <v>759</v>
      </c>
      <c r="F6040" s="207">
        <v>45478</v>
      </c>
      <c r="G6040" s="206" t="s">
        <v>27</v>
      </c>
      <c r="H6040" s="208">
        <v>170000</v>
      </c>
      <c r="I6040" s="206" t="s">
        <v>19</v>
      </c>
      <c r="J6040" s="206">
        <v>2000</v>
      </c>
      <c r="L6040" s="206">
        <v>2024</v>
      </c>
      <c r="M6040" s="206" t="s">
        <v>772</v>
      </c>
      <c r="N6040" s="206" t="s">
        <v>773</v>
      </c>
    </row>
    <row r="6041" spans="1:15" s="206" customFormat="1" ht="31" customHeight="1" x14ac:dyDescent="0.15">
      <c r="A6041" s="206" t="s">
        <v>768</v>
      </c>
      <c r="B6041" s="206" t="s">
        <v>769</v>
      </c>
      <c r="C6041" s="206" t="s">
        <v>770</v>
      </c>
      <c r="D6041" s="206" t="s">
        <v>777</v>
      </c>
      <c r="E6041" s="206" t="s">
        <v>778</v>
      </c>
      <c r="F6041" s="207">
        <v>45478</v>
      </c>
      <c r="G6041" s="206" t="s">
        <v>27</v>
      </c>
      <c r="H6041" s="208">
        <v>3180000</v>
      </c>
      <c r="I6041" s="206" t="s">
        <v>19</v>
      </c>
      <c r="J6041" s="206">
        <v>4386</v>
      </c>
      <c r="L6041" s="206">
        <v>2024</v>
      </c>
      <c r="M6041" s="206" t="s">
        <v>772</v>
      </c>
      <c r="N6041" s="206" t="s">
        <v>773</v>
      </c>
    </row>
    <row r="6042" spans="1:15" s="206" customFormat="1" ht="31" customHeight="1" x14ac:dyDescent="0.15">
      <c r="A6042" s="206" t="s">
        <v>768</v>
      </c>
      <c r="B6042" s="206" t="s">
        <v>769</v>
      </c>
      <c r="C6042" s="206" t="s">
        <v>770</v>
      </c>
      <c r="D6042" s="206" t="s">
        <v>777</v>
      </c>
      <c r="E6042" s="206" t="s">
        <v>778</v>
      </c>
      <c r="F6042" s="207">
        <v>45478</v>
      </c>
      <c r="G6042" s="206" t="s">
        <v>24</v>
      </c>
      <c r="H6042" s="208">
        <v>788075</v>
      </c>
      <c r="I6042" s="206" t="s">
        <v>19</v>
      </c>
      <c r="J6042" s="206">
        <v>1087</v>
      </c>
      <c r="L6042" s="206">
        <v>2024</v>
      </c>
      <c r="M6042" s="206" t="s">
        <v>772</v>
      </c>
      <c r="N6042" s="206" t="s">
        <v>773</v>
      </c>
      <c r="O6042" s="206" t="s">
        <v>808</v>
      </c>
    </row>
    <row r="6043" spans="1:15" s="206" customFormat="1" ht="31" customHeight="1" x14ac:dyDescent="0.15">
      <c r="A6043" s="206" t="s">
        <v>768</v>
      </c>
      <c r="B6043" s="206" t="s">
        <v>769</v>
      </c>
      <c r="C6043" s="206" t="s">
        <v>770</v>
      </c>
      <c r="D6043" s="206" t="s">
        <v>771</v>
      </c>
      <c r="E6043" s="206" t="s">
        <v>809</v>
      </c>
      <c r="F6043" s="207">
        <v>45478</v>
      </c>
      <c r="G6043" s="206" t="s">
        <v>24</v>
      </c>
      <c r="H6043" s="208">
        <v>20740</v>
      </c>
      <c r="I6043" s="206" t="s">
        <v>19</v>
      </c>
      <c r="J6043" s="206">
        <v>244</v>
      </c>
      <c r="L6043" s="206">
        <v>2024</v>
      </c>
      <c r="M6043" s="206" t="s">
        <v>772</v>
      </c>
      <c r="N6043" s="206" t="s">
        <v>773</v>
      </c>
      <c r="O6043" s="206" t="s">
        <v>808</v>
      </c>
    </row>
    <row r="6044" spans="1:15" s="206" customFormat="1" ht="31" customHeight="1" x14ac:dyDescent="0.15">
      <c r="A6044" s="206" t="s">
        <v>768</v>
      </c>
      <c r="B6044" s="206" t="s">
        <v>769</v>
      </c>
      <c r="C6044" s="206" t="s">
        <v>770</v>
      </c>
      <c r="D6044" s="206" t="s">
        <v>777</v>
      </c>
      <c r="E6044" s="206" t="s">
        <v>778</v>
      </c>
      <c r="F6044" s="207">
        <v>45479</v>
      </c>
      <c r="G6044" s="206" t="s">
        <v>24</v>
      </c>
      <c r="H6044" s="208">
        <v>363225</v>
      </c>
      <c r="I6044" s="206" t="s">
        <v>19</v>
      </c>
      <c r="J6044" s="206">
        <v>501</v>
      </c>
      <c r="L6044" s="206">
        <v>2024</v>
      </c>
      <c r="M6044" s="206" t="s">
        <v>772</v>
      </c>
      <c r="N6044" s="206" t="s">
        <v>773</v>
      </c>
      <c r="O6044" s="206" t="s">
        <v>810</v>
      </c>
    </row>
    <row r="6045" spans="1:15" s="206" customFormat="1" ht="31" customHeight="1" x14ac:dyDescent="0.15">
      <c r="A6045" s="206" t="s">
        <v>768</v>
      </c>
      <c r="B6045" s="206" t="s">
        <v>769</v>
      </c>
      <c r="C6045" s="206" t="s">
        <v>770</v>
      </c>
      <c r="D6045" s="206" t="s">
        <v>771</v>
      </c>
      <c r="E6045" s="206" t="s">
        <v>759</v>
      </c>
      <c r="F6045" s="207">
        <v>45479</v>
      </c>
      <c r="G6045" s="206" t="s">
        <v>24</v>
      </c>
      <c r="H6045" s="208">
        <v>17000</v>
      </c>
      <c r="I6045" s="206" t="s">
        <v>19</v>
      </c>
      <c r="J6045" s="206">
        <v>200</v>
      </c>
      <c r="L6045" s="206">
        <v>2024</v>
      </c>
      <c r="M6045" s="206" t="s">
        <v>772</v>
      </c>
      <c r="N6045" s="206" t="s">
        <v>773</v>
      </c>
      <c r="O6045" s="206" t="s">
        <v>810</v>
      </c>
    </row>
    <row r="6046" spans="1:15" s="206" customFormat="1" ht="31" customHeight="1" x14ac:dyDescent="0.15">
      <c r="A6046" s="206" t="s">
        <v>768</v>
      </c>
      <c r="B6046" s="206" t="s">
        <v>769</v>
      </c>
      <c r="C6046" s="206" t="s">
        <v>770</v>
      </c>
      <c r="D6046" s="206" t="s">
        <v>771</v>
      </c>
      <c r="E6046" s="206" t="s">
        <v>809</v>
      </c>
      <c r="F6046" s="207">
        <v>45479</v>
      </c>
      <c r="G6046" s="206" t="s">
        <v>24</v>
      </c>
      <c r="H6046" s="208">
        <v>8500</v>
      </c>
      <c r="I6046" s="206" t="s">
        <v>19</v>
      </c>
      <c r="J6046" s="206">
        <v>100</v>
      </c>
      <c r="L6046" s="206">
        <v>2024</v>
      </c>
      <c r="M6046" s="206" t="s">
        <v>772</v>
      </c>
      <c r="N6046" s="206" t="s">
        <v>773</v>
      </c>
      <c r="O6046" s="206" t="s">
        <v>810</v>
      </c>
    </row>
    <row r="6047" spans="1:15" s="206" customFormat="1" ht="31" customHeight="1" x14ac:dyDescent="0.15">
      <c r="A6047" s="206" t="s">
        <v>768</v>
      </c>
      <c r="B6047" s="206" t="s">
        <v>769</v>
      </c>
      <c r="C6047" s="206" t="s">
        <v>770</v>
      </c>
      <c r="D6047" s="206" t="s">
        <v>771</v>
      </c>
      <c r="E6047" s="206" t="s">
        <v>759</v>
      </c>
      <c r="F6047" s="207">
        <v>45479</v>
      </c>
      <c r="G6047" s="206" t="s">
        <v>27</v>
      </c>
      <c r="H6047" s="208">
        <v>170000</v>
      </c>
      <c r="I6047" s="206" t="s">
        <v>19</v>
      </c>
      <c r="J6047" s="206">
        <v>2000</v>
      </c>
      <c r="L6047" s="206">
        <v>2024</v>
      </c>
      <c r="M6047" s="206" t="s">
        <v>772</v>
      </c>
      <c r="N6047" s="206" t="s">
        <v>773</v>
      </c>
    </row>
    <row r="6048" spans="1:15" s="206" customFormat="1" ht="31" customHeight="1" x14ac:dyDescent="0.15">
      <c r="A6048" s="206" t="s">
        <v>768</v>
      </c>
      <c r="B6048" s="206" t="s">
        <v>769</v>
      </c>
      <c r="C6048" s="206" t="s">
        <v>770</v>
      </c>
      <c r="D6048" s="206" t="s">
        <v>777</v>
      </c>
      <c r="E6048" s="206" t="s">
        <v>778</v>
      </c>
      <c r="F6048" s="207">
        <v>45479</v>
      </c>
      <c r="G6048" s="206" t="s">
        <v>27</v>
      </c>
      <c r="H6048" s="208">
        <v>2482650</v>
      </c>
      <c r="I6048" s="206" t="s">
        <v>19</v>
      </c>
      <c r="J6048" s="206">
        <v>3424</v>
      </c>
      <c r="L6048" s="206">
        <v>2024</v>
      </c>
      <c r="M6048" s="206" t="s">
        <v>772</v>
      </c>
      <c r="N6048" s="206" t="s">
        <v>773</v>
      </c>
    </row>
    <row r="6049" spans="1:15" s="206" customFormat="1" ht="31" customHeight="1" x14ac:dyDescent="0.15">
      <c r="A6049" s="206" t="s">
        <v>768</v>
      </c>
      <c r="B6049" s="206" t="s">
        <v>769</v>
      </c>
      <c r="C6049" s="206" t="s">
        <v>770</v>
      </c>
      <c r="D6049" s="206" t="s">
        <v>777</v>
      </c>
      <c r="E6049" s="206" t="s">
        <v>778</v>
      </c>
      <c r="F6049" s="207">
        <v>45480</v>
      </c>
      <c r="G6049" s="206" t="s">
        <v>24</v>
      </c>
      <c r="H6049" s="208">
        <v>36975</v>
      </c>
      <c r="I6049" s="206" t="s">
        <v>19</v>
      </c>
      <c r="J6049" s="206">
        <v>51</v>
      </c>
      <c r="L6049" s="206">
        <v>2024</v>
      </c>
      <c r="M6049" s="206" t="s">
        <v>772</v>
      </c>
      <c r="N6049" s="206" t="s">
        <v>773</v>
      </c>
      <c r="O6049" s="206" t="s">
        <v>811</v>
      </c>
    </row>
    <row r="6050" spans="1:15" s="206" customFormat="1" ht="31" customHeight="1" x14ac:dyDescent="0.15">
      <c r="A6050" s="206" t="s">
        <v>768</v>
      </c>
      <c r="B6050" s="206" t="s">
        <v>769</v>
      </c>
      <c r="C6050" s="206" t="s">
        <v>770</v>
      </c>
      <c r="D6050" s="206" t="s">
        <v>771</v>
      </c>
      <c r="E6050" s="206" t="s">
        <v>759</v>
      </c>
      <c r="F6050" s="207">
        <v>45481</v>
      </c>
      <c r="G6050" s="206" t="s">
        <v>24</v>
      </c>
      <c r="H6050" s="208">
        <v>45050</v>
      </c>
      <c r="I6050" s="206" t="s">
        <v>19</v>
      </c>
      <c r="J6050" s="206">
        <v>530</v>
      </c>
      <c r="L6050" s="206">
        <v>2024</v>
      </c>
      <c r="M6050" s="206" t="s">
        <v>772</v>
      </c>
      <c r="N6050" s="206" t="s">
        <v>773</v>
      </c>
      <c r="O6050" s="206" t="s">
        <v>812</v>
      </c>
    </row>
    <row r="6051" spans="1:15" s="206" customFormat="1" ht="31" customHeight="1" x14ac:dyDescent="0.15">
      <c r="A6051" s="206" t="s">
        <v>768</v>
      </c>
      <c r="B6051" s="206" t="s">
        <v>769</v>
      </c>
      <c r="C6051" s="206" t="s">
        <v>770</v>
      </c>
      <c r="D6051" s="206" t="s">
        <v>777</v>
      </c>
      <c r="E6051" s="206" t="s">
        <v>778</v>
      </c>
      <c r="F6051" s="207">
        <v>45481</v>
      </c>
      <c r="G6051" s="206" t="s">
        <v>27</v>
      </c>
      <c r="H6051" s="208">
        <v>3670000</v>
      </c>
      <c r="I6051" s="206" t="s">
        <v>19</v>
      </c>
      <c r="J6051" s="206">
        <v>5062</v>
      </c>
      <c r="L6051" s="206">
        <v>2024</v>
      </c>
      <c r="M6051" s="206" t="s">
        <v>772</v>
      </c>
      <c r="N6051" s="206" t="s">
        <v>773</v>
      </c>
    </row>
    <row r="6052" spans="1:15" s="206" customFormat="1" ht="31" customHeight="1" x14ac:dyDescent="0.15">
      <c r="A6052" s="206" t="s">
        <v>768</v>
      </c>
      <c r="B6052" s="206" t="s">
        <v>769</v>
      </c>
      <c r="C6052" s="206" t="s">
        <v>770</v>
      </c>
      <c r="D6052" s="206" t="s">
        <v>771</v>
      </c>
      <c r="E6052" s="206" t="s">
        <v>759</v>
      </c>
      <c r="F6052" s="207">
        <v>45481</v>
      </c>
      <c r="G6052" s="206" t="s">
        <v>27</v>
      </c>
      <c r="H6052" s="208">
        <v>850000</v>
      </c>
      <c r="I6052" s="206" t="s">
        <v>19</v>
      </c>
      <c r="J6052" s="206">
        <v>10000</v>
      </c>
      <c r="L6052" s="206">
        <v>2024</v>
      </c>
      <c r="M6052" s="206" t="s">
        <v>772</v>
      </c>
      <c r="N6052" s="206" t="s">
        <v>773</v>
      </c>
    </row>
    <row r="6053" spans="1:15" s="206" customFormat="1" ht="31" customHeight="1" x14ac:dyDescent="0.15">
      <c r="A6053" s="206" t="s">
        <v>768</v>
      </c>
      <c r="B6053" s="206" t="s">
        <v>769</v>
      </c>
      <c r="C6053" s="206" t="s">
        <v>770</v>
      </c>
      <c r="D6053" s="206" t="s">
        <v>777</v>
      </c>
      <c r="E6053" s="206" t="s">
        <v>778</v>
      </c>
      <c r="F6053" s="207">
        <v>45481</v>
      </c>
      <c r="G6053" s="206" t="s">
        <v>24</v>
      </c>
      <c r="H6053" s="208">
        <v>493725</v>
      </c>
      <c r="I6053" s="206" t="s">
        <v>19</v>
      </c>
      <c r="J6053" s="206">
        <v>681</v>
      </c>
      <c r="L6053" s="206">
        <v>2024</v>
      </c>
      <c r="M6053" s="206" t="s">
        <v>772</v>
      </c>
      <c r="N6053" s="206" t="s">
        <v>773</v>
      </c>
    </row>
    <row r="6054" spans="1:15" s="206" customFormat="1" ht="31" customHeight="1" x14ac:dyDescent="0.15">
      <c r="A6054" s="206" t="s">
        <v>768</v>
      </c>
      <c r="B6054" s="206" t="s">
        <v>769</v>
      </c>
      <c r="C6054" s="206" t="s">
        <v>770</v>
      </c>
      <c r="D6054" s="206" t="s">
        <v>777</v>
      </c>
      <c r="E6054" s="206" t="s">
        <v>778</v>
      </c>
      <c r="F6054" s="207">
        <v>45482</v>
      </c>
      <c r="G6054" s="206" t="s">
        <v>24</v>
      </c>
      <c r="H6054" s="208">
        <v>433550</v>
      </c>
      <c r="I6054" s="206" t="s">
        <v>19</v>
      </c>
      <c r="J6054" s="206">
        <v>598</v>
      </c>
      <c r="L6054" s="206">
        <v>2024</v>
      </c>
      <c r="M6054" s="206" t="s">
        <v>772</v>
      </c>
      <c r="N6054" s="206" t="s">
        <v>773</v>
      </c>
    </row>
    <row r="6055" spans="1:15" s="206" customFormat="1" ht="31" customHeight="1" x14ac:dyDescent="0.15">
      <c r="A6055" s="206" t="s">
        <v>768</v>
      </c>
      <c r="B6055" s="206" t="s">
        <v>769</v>
      </c>
      <c r="C6055" s="206" t="s">
        <v>770</v>
      </c>
      <c r="D6055" s="206" t="s">
        <v>777</v>
      </c>
      <c r="E6055" s="206" t="s">
        <v>778</v>
      </c>
      <c r="F6055" s="207">
        <v>45482</v>
      </c>
      <c r="G6055" s="206" t="s">
        <v>27</v>
      </c>
      <c r="H6055" s="208">
        <v>3925000</v>
      </c>
      <c r="I6055" s="206" t="s">
        <v>19</v>
      </c>
      <c r="J6055" s="206">
        <v>5414</v>
      </c>
      <c r="L6055" s="206">
        <v>2024</v>
      </c>
      <c r="M6055" s="206" t="s">
        <v>772</v>
      </c>
      <c r="N6055" s="206" t="s">
        <v>773</v>
      </c>
    </row>
    <row r="6056" spans="1:15" s="206" customFormat="1" ht="31" customHeight="1" x14ac:dyDescent="0.15">
      <c r="A6056" s="206" t="s">
        <v>768</v>
      </c>
      <c r="B6056" s="206" t="s">
        <v>769</v>
      </c>
      <c r="C6056" s="206" t="s">
        <v>770</v>
      </c>
      <c r="D6056" s="206" t="s">
        <v>771</v>
      </c>
      <c r="E6056" s="206" t="s">
        <v>759</v>
      </c>
      <c r="F6056" s="207">
        <v>45482</v>
      </c>
      <c r="G6056" s="206" t="s">
        <v>27</v>
      </c>
      <c r="H6056" s="208">
        <v>510000</v>
      </c>
      <c r="I6056" s="206" t="s">
        <v>19</v>
      </c>
      <c r="J6056" s="206">
        <v>6000</v>
      </c>
      <c r="L6056" s="206">
        <v>2024</v>
      </c>
      <c r="M6056" s="206" t="s">
        <v>772</v>
      </c>
      <c r="N6056" s="206" t="s">
        <v>773</v>
      </c>
    </row>
    <row r="6057" spans="1:15" s="206" customFormat="1" ht="31" customHeight="1" x14ac:dyDescent="0.15">
      <c r="A6057" s="206" t="s">
        <v>768</v>
      </c>
      <c r="B6057" s="206" t="s">
        <v>769</v>
      </c>
      <c r="C6057" s="206" t="s">
        <v>770</v>
      </c>
      <c r="D6057" s="206" t="s">
        <v>771</v>
      </c>
      <c r="E6057" s="206" t="s">
        <v>759</v>
      </c>
      <c r="F6057" s="207">
        <v>45483</v>
      </c>
      <c r="G6057" s="206" t="s">
        <v>27</v>
      </c>
      <c r="H6057" s="208">
        <v>510000</v>
      </c>
      <c r="I6057" s="206" t="s">
        <v>19</v>
      </c>
      <c r="J6057" s="206">
        <v>6000</v>
      </c>
      <c r="L6057" s="206">
        <v>2024</v>
      </c>
      <c r="M6057" s="206" t="s">
        <v>772</v>
      </c>
      <c r="N6057" s="206" t="s">
        <v>773</v>
      </c>
    </row>
    <row r="6058" spans="1:15" s="206" customFormat="1" ht="31" customHeight="1" x14ac:dyDescent="0.15">
      <c r="A6058" s="206" t="s">
        <v>768</v>
      </c>
      <c r="B6058" s="206" t="s">
        <v>769</v>
      </c>
      <c r="C6058" s="206" t="s">
        <v>770</v>
      </c>
      <c r="D6058" s="206" t="s">
        <v>777</v>
      </c>
      <c r="E6058" s="206" t="s">
        <v>778</v>
      </c>
      <c r="F6058" s="207">
        <v>45483</v>
      </c>
      <c r="G6058" s="206" t="s">
        <v>27</v>
      </c>
      <c r="H6058" s="208">
        <v>3562500</v>
      </c>
      <c r="I6058" s="206" t="s">
        <v>19</v>
      </c>
      <c r="J6058" s="206">
        <v>4914</v>
      </c>
      <c r="L6058" s="206">
        <v>2024</v>
      </c>
      <c r="M6058" s="206" t="s">
        <v>772</v>
      </c>
      <c r="N6058" s="206" t="s">
        <v>773</v>
      </c>
    </row>
    <row r="6059" spans="1:15" s="206" customFormat="1" ht="31" customHeight="1" x14ac:dyDescent="0.15">
      <c r="A6059" s="206" t="s">
        <v>768</v>
      </c>
      <c r="B6059" s="206" t="s">
        <v>769</v>
      </c>
      <c r="C6059" s="206" t="s">
        <v>770</v>
      </c>
      <c r="D6059" s="206" t="s">
        <v>777</v>
      </c>
      <c r="E6059" s="206" t="s">
        <v>778</v>
      </c>
      <c r="F6059" s="207">
        <v>45483</v>
      </c>
      <c r="G6059" s="206" t="s">
        <v>24</v>
      </c>
      <c r="H6059" s="208">
        <v>219675</v>
      </c>
      <c r="I6059" s="206" t="s">
        <v>19</v>
      </c>
      <c r="J6059" s="206">
        <v>303</v>
      </c>
      <c r="L6059" s="206">
        <v>2024</v>
      </c>
      <c r="M6059" s="206" t="s">
        <v>772</v>
      </c>
      <c r="N6059" s="206" t="s">
        <v>773</v>
      </c>
    </row>
    <row r="6060" spans="1:15" s="206" customFormat="1" ht="31" customHeight="1" x14ac:dyDescent="0.15">
      <c r="A6060" s="206" t="s">
        <v>768</v>
      </c>
      <c r="B6060" s="206" t="s">
        <v>769</v>
      </c>
      <c r="C6060" s="206" t="s">
        <v>770</v>
      </c>
      <c r="D6060" s="206" t="s">
        <v>777</v>
      </c>
      <c r="E6060" s="206" t="s">
        <v>778</v>
      </c>
      <c r="F6060" s="207">
        <v>45484</v>
      </c>
      <c r="G6060" s="206" t="s">
        <v>24</v>
      </c>
      <c r="H6060" s="208">
        <v>219675</v>
      </c>
      <c r="I6060" s="206" t="s">
        <v>19</v>
      </c>
      <c r="J6060" s="206">
        <v>303</v>
      </c>
      <c r="L6060" s="206">
        <v>2024</v>
      </c>
      <c r="M6060" s="206" t="s">
        <v>772</v>
      </c>
      <c r="N6060" s="206" t="s">
        <v>773</v>
      </c>
    </row>
    <row r="6061" spans="1:15" s="206" customFormat="1" ht="31" customHeight="1" x14ac:dyDescent="0.15">
      <c r="A6061" s="206" t="s">
        <v>768</v>
      </c>
      <c r="B6061" s="206" t="s">
        <v>769</v>
      </c>
      <c r="C6061" s="206" t="s">
        <v>770</v>
      </c>
      <c r="D6061" s="206" t="s">
        <v>777</v>
      </c>
      <c r="E6061" s="206" t="s">
        <v>778</v>
      </c>
      <c r="F6061" s="207">
        <v>45484</v>
      </c>
      <c r="G6061" s="206" t="s">
        <v>24</v>
      </c>
      <c r="H6061" s="208">
        <v>191400</v>
      </c>
      <c r="I6061" s="206" t="s">
        <v>19</v>
      </c>
      <c r="J6061" s="206">
        <v>264</v>
      </c>
      <c r="L6061" s="206">
        <v>2024</v>
      </c>
      <c r="M6061" s="206" t="s">
        <v>772</v>
      </c>
      <c r="N6061" s="206" t="s">
        <v>773</v>
      </c>
      <c r="O6061" s="206" t="s">
        <v>813</v>
      </c>
    </row>
    <row r="6062" spans="1:15" s="206" customFormat="1" ht="31" customHeight="1" x14ac:dyDescent="0.15">
      <c r="A6062" s="206" t="s">
        <v>768</v>
      </c>
      <c r="B6062" s="206" t="s">
        <v>769</v>
      </c>
      <c r="C6062" s="206" t="s">
        <v>770</v>
      </c>
      <c r="D6062" s="206" t="s">
        <v>771</v>
      </c>
      <c r="E6062" s="206" t="s">
        <v>759</v>
      </c>
      <c r="F6062" s="207">
        <v>45484</v>
      </c>
      <c r="G6062" s="206" t="s">
        <v>27</v>
      </c>
      <c r="H6062" s="208">
        <v>510000</v>
      </c>
      <c r="I6062" s="206" t="s">
        <v>19</v>
      </c>
      <c r="J6062" s="206">
        <v>6000</v>
      </c>
      <c r="L6062" s="206">
        <v>2024</v>
      </c>
      <c r="M6062" s="206" t="s">
        <v>772</v>
      </c>
      <c r="N6062" s="206" t="s">
        <v>773</v>
      </c>
    </row>
    <row r="6063" spans="1:15" s="206" customFormat="1" ht="31" customHeight="1" x14ac:dyDescent="0.15">
      <c r="A6063" s="206" t="s">
        <v>768</v>
      </c>
      <c r="B6063" s="206" t="s">
        <v>769</v>
      </c>
      <c r="C6063" s="206" t="s">
        <v>770</v>
      </c>
      <c r="D6063" s="206" t="s">
        <v>777</v>
      </c>
      <c r="E6063" s="206" t="s">
        <v>778</v>
      </c>
      <c r="F6063" s="207">
        <v>45484</v>
      </c>
      <c r="G6063" s="206" t="s">
        <v>27</v>
      </c>
      <c r="H6063" s="208">
        <v>2380000</v>
      </c>
      <c r="I6063" s="206" t="s">
        <v>19</v>
      </c>
      <c r="J6063" s="206">
        <v>3283</v>
      </c>
      <c r="L6063" s="206">
        <v>2024</v>
      </c>
      <c r="M6063" s="206" t="s">
        <v>772</v>
      </c>
      <c r="N6063" s="206" t="s">
        <v>773</v>
      </c>
    </row>
    <row r="6064" spans="1:15" s="206" customFormat="1" ht="31" customHeight="1" x14ac:dyDescent="0.15">
      <c r="A6064" s="206" t="s">
        <v>768</v>
      </c>
      <c r="B6064" s="206" t="s">
        <v>769</v>
      </c>
      <c r="C6064" s="206" t="s">
        <v>770</v>
      </c>
      <c r="D6064" s="206" t="s">
        <v>777</v>
      </c>
      <c r="E6064" s="206" t="s">
        <v>778</v>
      </c>
      <c r="F6064" s="207">
        <v>45485</v>
      </c>
      <c r="G6064" s="206" t="s">
        <v>24</v>
      </c>
      <c r="H6064" s="208">
        <v>472700</v>
      </c>
      <c r="I6064" s="206" t="s">
        <v>19</v>
      </c>
      <c r="J6064" s="206">
        <v>652</v>
      </c>
      <c r="L6064" s="206">
        <v>2024</v>
      </c>
      <c r="M6064" s="206" t="s">
        <v>772</v>
      </c>
      <c r="N6064" s="206" t="s">
        <v>773</v>
      </c>
    </row>
    <row r="6065" spans="1:14" s="206" customFormat="1" ht="31" customHeight="1" x14ac:dyDescent="0.15">
      <c r="A6065" s="206" t="s">
        <v>768</v>
      </c>
      <c r="B6065" s="206" t="s">
        <v>769</v>
      </c>
      <c r="C6065" s="206" t="s">
        <v>770</v>
      </c>
      <c r="D6065" s="206" t="s">
        <v>777</v>
      </c>
      <c r="E6065" s="206" t="s">
        <v>778</v>
      </c>
      <c r="F6065" s="207">
        <v>45485</v>
      </c>
      <c r="G6065" s="206" t="s">
        <v>27</v>
      </c>
      <c r="H6065" s="208">
        <v>1907500</v>
      </c>
      <c r="I6065" s="206" t="s">
        <v>19</v>
      </c>
      <c r="J6065" s="206">
        <v>2631</v>
      </c>
      <c r="L6065" s="206">
        <v>2024</v>
      </c>
      <c r="M6065" s="206" t="s">
        <v>772</v>
      </c>
      <c r="N6065" s="206" t="s">
        <v>773</v>
      </c>
    </row>
    <row r="6066" spans="1:14" s="206" customFormat="1" ht="31" customHeight="1" x14ac:dyDescent="0.15">
      <c r="A6066" s="206" t="s">
        <v>768</v>
      </c>
      <c r="B6066" s="206" t="s">
        <v>769</v>
      </c>
      <c r="C6066" s="206" t="s">
        <v>770</v>
      </c>
      <c r="D6066" s="206" t="s">
        <v>771</v>
      </c>
      <c r="E6066" s="206" t="s">
        <v>759</v>
      </c>
      <c r="F6066" s="207">
        <v>45485</v>
      </c>
      <c r="G6066" s="206" t="s">
        <v>27</v>
      </c>
      <c r="H6066" s="208">
        <v>340000</v>
      </c>
      <c r="I6066" s="206" t="s">
        <v>19</v>
      </c>
      <c r="J6066" s="206">
        <v>4000</v>
      </c>
      <c r="L6066" s="206">
        <v>2024</v>
      </c>
      <c r="M6066" s="206" t="s">
        <v>772</v>
      </c>
      <c r="N6066" s="206" t="s">
        <v>773</v>
      </c>
    </row>
    <row r="6067" spans="1:14" s="206" customFormat="1" ht="31" customHeight="1" x14ac:dyDescent="0.15">
      <c r="A6067" s="206" t="s">
        <v>768</v>
      </c>
      <c r="B6067" s="206" t="s">
        <v>769</v>
      </c>
      <c r="C6067" s="206" t="s">
        <v>770</v>
      </c>
      <c r="D6067" s="206" t="s">
        <v>777</v>
      </c>
      <c r="E6067" s="206" t="s">
        <v>778</v>
      </c>
      <c r="F6067" s="207">
        <v>45486</v>
      </c>
      <c r="G6067" s="206" t="s">
        <v>27</v>
      </c>
      <c r="H6067" s="208">
        <v>1980000</v>
      </c>
      <c r="I6067" s="206" t="s">
        <v>19</v>
      </c>
      <c r="J6067" s="206">
        <v>2731</v>
      </c>
      <c r="L6067" s="206">
        <v>2024</v>
      </c>
      <c r="M6067" s="206" t="s">
        <v>772</v>
      </c>
      <c r="N6067" s="206" t="s">
        <v>773</v>
      </c>
    </row>
    <row r="6068" spans="1:14" s="206" customFormat="1" ht="31" customHeight="1" x14ac:dyDescent="0.15">
      <c r="A6068" s="206" t="s">
        <v>768</v>
      </c>
      <c r="B6068" s="206" t="s">
        <v>769</v>
      </c>
      <c r="C6068" s="206" t="s">
        <v>770</v>
      </c>
      <c r="D6068" s="206" t="s">
        <v>771</v>
      </c>
      <c r="E6068" s="206" t="s">
        <v>759</v>
      </c>
      <c r="F6068" s="207">
        <v>45486</v>
      </c>
      <c r="G6068" s="206" t="s">
        <v>27</v>
      </c>
      <c r="H6068" s="208">
        <v>340000</v>
      </c>
      <c r="I6068" s="206" t="s">
        <v>19</v>
      </c>
      <c r="J6068" s="206">
        <v>4000</v>
      </c>
      <c r="L6068" s="206">
        <v>2024</v>
      </c>
      <c r="M6068" s="206" t="s">
        <v>772</v>
      </c>
      <c r="N6068" s="206" t="s">
        <v>773</v>
      </c>
    </row>
    <row r="6069" spans="1:14" s="206" customFormat="1" ht="31" customHeight="1" x14ac:dyDescent="0.15">
      <c r="A6069" s="206" t="s">
        <v>768</v>
      </c>
      <c r="B6069" s="206" t="s">
        <v>769</v>
      </c>
      <c r="C6069" s="206" t="s">
        <v>770</v>
      </c>
      <c r="D6069" s="206" t="s">
        <v>777</v>
      </c>
      <c r="E6069" s="206" t="s">
        <v>778</v>
      </c>
      <c r="F6069" s="207">
        <v>45486</v>
      </c>
      <c r="G6069" s="206" t="s">
        <v>24</v>
      </c>
      <c r="H6069" s="208">
        <v>234175</v>
      </c>
      <c r="I6069" s="206" t="s">
        <v>19</v>
      </c>
      <c r="J6069" s="206">
        <v>323</v>
      </c>
      <c r="L6069" s="206">
        <v>2024</v>
      </c>
      <c r="M6069" s="206" t="s">
        <v>772</v>
      </c>
      <c r="N6069" s="206" t="s">
        <v>773</v>
      </c>
    </row>
    <row r="6070" spans="1:14" s="206" customFormat="1" ht="31" customHeight="1" x14ac:dyDescent="0.15">
      <c r="A6070" s="206" t="s">
        <v>768</v>
      </c>
      <c r="B6070" s="206" t="s">
        <v>769</v>
      </c>
      <c r="C6070" s="206" t="s">
        <v>770</v>
      </c>
      <c r="D6070" s="206" t="s">
        <v>777</v>
      </c>
      <c r="E6070" s="206" t="s">
        <v>809</v>
      </c>
      <c r="F6070" s="207">
        <v>45486</v>
      </c>
      <c r="G6070" s="206" t="s">
        <v>24</v>
      </c>
      <c r="H6070" s="208">
        <v>41325</v>
      </c>
      <c r="I6070" s="206" t="s">
        <v>19</v>
      </c>
      <c r="J6070" s="206">
        <v>57</v>
      </c>
      <c r="L6070" s="206">
        <v>2024</v>
      </c>
      <c r="M6070" s="206" t="s">
        <v>772</v>
      </c>
      <c r="N6070" s="206" t="s">
        <v>773</v>
      </c>
    </row>
    <row r="6071" spans="1:14" s="206" customFormat="1" ht="31" customHeight="1" x14ac:dyDescent="0.15">
      <c r="A6071" s="206" t="s">
        <v>768</v>
      </c>
      <c r="B6071" s="206" t="s">
        <v>769</v>
      </c>
      <c r="C6071" s="206" t="s">
        <v>770</v>
      </c>
      <c r="D6071" s="206" t="s">
        <v>777</v>
      </c>
      <c r="E6071" s="206" t="s">
        <v>778</v>
      </c>
      <c r="F6071" s="207">
        <v>45487</v>
      </c>
      <c r="G6071" s="206" t="s">
        <v>24</v>
      </c>
      <c r="H6071" s="208">
        <v>40600</v>
      </c>
      <c r="I6071" s="206" t="s">
        <v>19</v>
      </c>
      <c r="J6071" s="206">
        <v>56</v>
      </c>
      <c r="L6071" s="206">
        <v>2024</v>
      </c>
      <c r="M6071" s="206" t="s">
        <v>772</v>
      </c>
      <c r="N6071" s="206" t="s">
        <v>773</v>
      </c>
    </row>
    <row r="6072" spans="1:14" s="206" customFormat="1" ht="31" customHeight="1" x14ac:dyDescent="0.15">
      <c r="A6072" s="206" t="s">
        <v>768</v>
      </c>
      <c r="B6072" s="206" t="s">
        <v>769</v>
      </c>
      <c r="C6072" s="206" t="s">
        <v>770</v>
      </c>
      <c r="D6072" s="206" t="s">
        <v>777</v>
      </c>
      <c r="E6072" s="206" t="s">
        <v>778</v>
      </c>
      <c r="F6072" s="207">
        <v>45488</v>
      </c>
      <c r="G6072" s="206" t="s">
        <v>24</v>
      </c>
      <c r="H6072" s="208">
        <v>186325</v>
      </c>
      <c r="I6072" s="206" t="s">
        <v>19</v>
      </c>
      <c r="J6072" s="206">
        <v>257</v>
      </c>
      <c r="L6072" s="206">
        <v>2024</v>
      </c>
      <c r="M6072" s="206" t="s">
        <v>772</v>
      </c>
      <c r="N6072" s="206" t="s">
        <v>773</v>
      </c>
    </row>
    <row r="6073" spans="1:14" s="206" customFormat="1" ht="31" customHeight="1" x14ac:dyDescent="0.15">
      <c r="A6073" s="206" t="s">
        <v>768</v>
      </c>
      <c r="B6073" s="206" t="s">
        <v>769</v>
      </c>
      <c r="C6073" s="206" t="s">
        <v>770</v>
      </c>
      <c r="D6073" s="206" t="s">
        <v>777</v>
      </c>
      <c r="E6073" s="206" t="s">
        <v>778</v>
      </c>
      <c r="F6073" s="207">
        <v>45488</v>
      </c>
      <c r="G6073" s="206" t="s">
        <v>27</v>
      </c>
      <c r="H6073" s="208">
        <v>1600000</v>
      </c>
      <c r="I6073" s="206" t="s">
        <v>19</v>
      </c>
      <c r="J6073" s="206">
        <v>2207</v>
      </c>
      <c r="L6073" s="206">
        <v>2024</v>
      </c>
      <c r="M6073" s="206" t="s">
        <v>772</v>
      </c>
      <c r="N6073" s="206" t="s">
        <v>773</v>
      </c>
    </row>
    <row r="6074" spans="1:14" s="206" customFormat="1" ht="31" customHeight="1" x14ac:dyDescent="0.15">
      <c r="A6074" s="206" t="s">
        <v>768</v>
      </c>
      <c r="B6074" s="206" t="s">
        <v>769</v>
      </c>
      <c r="C6074" s="206" t="s">
        <v>770</v>
      </c>
      <c r="D6074" s="206" t="s">
        <v>777</v>
      </c>
      <c r="E6074" s="206" t="s">
        <v>778</v>
      </c>
      <c r="F6074" s="207">
        <v>45489</v>
      </c>
      <c r="G6074" s="206" t="s">
        <v>27</v>
      </c>
      <c r="H6074" s="208">
        <v>2055000</v>
      </c>
      <c r="I6074" s="206" t="s">
        <v>19</v>
      </c>
      <c r="J6074" s="206">
        <v>2834</v>
      </c>
      <c r="L6074" s="206">
        <v>2024</v>
      </c>
      <c r="M6074" s="206" t="s">
        <v>772</v>
      </c>
      <c r="N6074" s="206" t="s">
        <v>773</v>
      </c>
    </row>
    <row r="6075" spans="1:14" s="206" customFormat="1" ht="31" customHeight="1" x14ac:dyDescent="0.15">
      <c r="A6075" s="206" t="s">
        <v>768</v>
      </c>
      <c r="B6075" s="206" t="s">
        <v>769</v>
      </c>
      <c r="C6075" s="206" t="s">
        <v>770</v>
      </c>
      <c r="D6075" s="206" t="s">
        <v>777</v>
      </c>
      <c r="E6075" s="206" t="s">
        <v>778</v>
      </c>
      <c r="F6075" s="207">
        <v>45490</v>
      </c>
      <c r="G6075" s="206" t="s">
        <v>27</v>
      </c>
      <c r="H6075" s="208">
        <v>2006250</v>
      </c>
      <c r="I6075" s="206" t="s">
        <v>19</v>
      </c>
      <c r="J6075" s="206">
        <v>2767</v>
      </c>
      <c r="L6075" s="206">
        <v>2024</v>
      </c>
      <c r="M6075" s="206" t="s">
        <v>772</v>
      </c>
      <c r="N6075" s="206" t="s">
        <v>773</v>
      </c>
    </row>
    <row r="6076" spans="1:14" s="206" customFormat="1" ht="31" customHeight="1" x14ac:dyDescent="0.15">
      <c r="A6076" s="206" t="s">
        <v>768</v>
      </c>
      <c r="B6076" s="206" t="s">
        <v>769</v>
      </c>
      <c r="C6076" s="206" t="s">
        <v>770</v>
      </c>
      <c r="D6076" s="206" t="s">
        <v>771</v>
      </c>
      <c r="E6076" s="206" t="s">
        <v>759</v>
      </c>
      <c r="F6076" s="207">
        <v>45490</v>
      </c>
      <c r="G6076" s="206" t="s">
        <v>27</v>
      </c>
      <c r="H6076" s="208">
        <v>510000</v>
      </c>
      <c r="I6076" s="206" t="s">
        <v>19</v>
      </c>
      <c r="J6076" s="206">
        <v>6000</v>
      </c>
      <c r="L6076" s="206">
        <v>2024</v>
      </c>
      <c r="M6076" s="206" t="s">
        <v>772</v>
      </c>
      <c r="N6076" s="206" t="s">
        <v>773</v>
      </c>
    </row>
    <row r="6077" spans="1:14" s="206" customFormat="1" ht="31" customHeight="1" x14ac:dyDescent="0.15">
      <c r="A6077" s="206" t="s">
        <v>768</v>
      </c>
      <c r="B6077" s="206" t="s">
        <v>769</v>
      </c>
      <c r="C6077" s="206" t="s">
        <v>770</v>
      </c>
      <c r="D6077" s="206" t="s">
        <v>777</v>
      </c>
      <c r="E6077" s="206" t="s">
        <v>778</v>
      </c>
      <c r="F6077" s="207">
        <v>45491</v>
      </c>
      <c r="G6077" s="206" t="s">
        <v>27</v>
      </c>
      <c r="H6077" s="208">
        <v>1857500</v>
      </c>
      <c r="I6077" s="206" t="s">
        <v>19</v>
      </c>
      <c r="J6077" s="206">
        <v>2562</v>
      </c>
      <c r="L6077" s="206">
        <v>2024</v>
      </c>
      <c r="M6077" s="206" t="s">
        <v>772</v>
      </c>
      <c r="N6077" s="206" t="s">
        <v>773</v>
      </c>
    </row>
    <row r="6078" spans="1:14" s="206" customFormat="1" ht="31" customHeight="1" x14ac:dyDescent="0.15">
      <c r="A6078" s="206" t="s">
        <v>768</v>
      </c>
      <c r="B6078" s="206" t="s">
        <v>769</v>
      </c>
      <c r="C6078" s="206" t="s">
        <v>770</v>
      </c>
      <c r="D6078" s="206" t="s">
        <v>771</v>
      </c>
      <c r="E6078" s="206" t="s">
        <v>759</v>
      </c>
      <c r="F6078" s="207">
        <v>45491</v>
      </c>
      <c r="G6078" s="206" t="s">
        <v>27</v>
      </c>
      <c r="H6078" s="208">
        <v>552500</v>
      </c>
      <c r="I6078" s="206" t="s">
        <v>19</v>
      </c>
      <c r="J6078" s="206">
        <v>6500</v>
      </c>
      <c r="L6078" s="206">
        <v>2024</v>
      </c>
      <c r="M6078" s="206" t="s">
        <v>772</v>
      </c>
      <c r="N6078" s="206" t="s">
        <v>773</v>
      </c>
    </row>
    <row r="6079" spans="1:14" s="206" customFormat="1" ht="31" customHeight="1" x14ac:dyDescent="0.15">
      <c r="A6079" s="206" t="s">
        <v>768</v>
      </c>
      <c r="B6079" s="206" t="s">
        <v>769</v>
      </c>
      <c r="C6079" s="206" t="s">
        <v>770</v>
      </c>
      <c r="D6079" s="206" t="s">
        <v>777</v>
      </c>
      <c r="E6079" s="206" t="s">
        <v>778</v>
      </c>
      <c r="F6079" s="207">
        <v>45492</v>
      </c>
      <c r="G6079" s="206" t="s">
        <v>27</v>
      </c>
      <c r="H6079" s="208">
        <v>1865000</v>
      </c>
      <c r="I6079" s="206" t="s">
        <v>19</v>
      </c>
      <c r="J6079" s="206">
        <v>2572</v>
      </c>
      <c r="L6079" s="206">
        <v>2024</v>
      </c>
      <c r="M6079" s="206" t="s">
        <v>772</v>
      </c>
      <c r="N6079" s="206" t="s">
        <v>773</v>
      </c>
    </row>
    <row r="6080" spans="1:14" s="206" customFormat="1" ht="31" customHeight="1" x14ac:dyDescent="0.15">
      <c r="A6080" s="206" t="s">
        <v>768</v>
      </c>
      <c r="B6080" s="206" t="s">
        <v>769</v>
      </c>
      <c r="C6080" s="206" t="s">
        <v>770</v>
      </c>
      <c r="D6080" s="206" t="s">
        <v>771</v>
      </c>
      <c r="E6080" s="206" t="s">
        <v>759</v>
      </c>
      <c r="F6080" s="207">
        <v>45492</v>
      </c>
      <c r="G6080" s="206" t="s">
        <v>27</v>
      </c>
      <c r="H6080" s="208">
        <v>680000</v>
      </c>
      <c r="I6080" s="206" t="s">
        <v>19</v>
      </c>
      <c r="J6080" s="206">
        <v>8000</v>
      </c>
      <c r="L6080" s="206">
        <v>2024</v>
      </c>
      <c r="M6080" s="206" t="s">
        <v>772</v>
      </c>
      <c r="N6080" s="206" t="s">
        <v>773</v>
      </c>
    </row>
    <row r="6081" spans="1:14" s="206" customFormat="1" ht="31" customHeight="1" x14ac:dyDescent="0.15">
      <c r="A6081" s="206" t="s">
        <v>768</v>
      </c>
      <c r="B6081" s="206" t="s">
        <v>769</v>
      </c>
      <c r="C6081" s="206" t="s">
        <v>770</v>
      </c>
      <c r="D6081" s="206" t="s">
        <v>771</v>
      </c>
      <c r="E6081" s="206" t="s">
        <v>759</v>
      </c>
      <c r="F6081" s="207">
        <v>45495</v>
      </c>
      <c r="G6081" s="206" t="s">
        <v>27</v>
      </c>
      <c r="H6081" s="208">
        <v>425000</v>
      </c>
      <c r="I6081" s="206" t="s">
        <v>19</v>
      </c>
      <c r="J6081" s="206">
        <v>5000</v>
      </c>
      <c r="L6081" s="206">
        <v>2024</v>
      </c>
      <c r="M6081" s="206" t="s">
        <v>772</v>
      </c>
      <c r="N6081" s="206" t="s">
        <v>773</v>
      </c>
    </row>
    <row r="6082" spans="1:14" s="206" customFormat="1" ht="31" customHeight="1" x14ac:dyDescent="0.15">
      <c r="A6082" s="206" t="s">
        <v>768</v>
      </c>
      <c r="B6082" s="206" t="s">
        <v>769</v>
      </c>
      <c r="C6082" s="206" t="s">
        <v>770</v>
      </c>
      <c r="D6082" s="206" t="s">
        <v>777</v>
      </c>
      <c r="E6082" s="206" t="s">
        <v>778</v>
      </c>
      <c r="F6082" s="207">
        <v>45495</v>
      </c>
      <c r="G6082" s="206" t="s">
        <v>27</v>
      </c>
      <c r="H6082" s="208">
        <v>1690000</v>
      </c>
      <c r="I6082" s="206" t="s">
        <v>19</v>
      </c>
      <c r="J6082" s="206">
        <v>2331</v>
      </c>
      <c r="L6082" s="206">
        <v>2024</v>
      </c>
      <c r="M6082" s="206" t="s">
        <v>772</v>
      </c>
      <c r="N6082" s="206" t="s">
        <v>773</v>
      </c>
    </row>
    <row r="6083" spans="1:14" s="206" customFormat="1" ht="31" customHeight="1" x14ac:dyDescent="0.15">
      <c r="A6083" s="206" t="s">
        <v>768</v>
      </c>
      <c r="B6083" s="206" t="s">
        <v>769</v>
      </c>
      <c r="C6083" s="206" t="s">
        <v>770</v>
      </c>
      <c r="D6083" s="206" t="s">
        <v>777</v>
      </c>
      <c r="E6083" s="206" t="s">
        <v>778</v>
      </c>
      <c r="F6083" s="207">
        <v>45496</v>
      </c>
      <c r="G6083" s="206" t="s">
        <v>27</v>
      </c>
      <c r="H6083" s="208">
        <v>1490000</v>
      </c>
      <c r="I6083" s="206" t="s">
        <v>19</v>
      </c>
      <c r="J6083" s="206">
        <v>2055</v>
      </c>
      <c r="L6083" s="206">
        <v>2024</v>
      </c>
      <c r="M6083" s="206" t="s">
        <v>772</v>
      </c>
      <c r="N6083" s="206" t="s">
        <v>773</v>
      </c>
    </row>
    <row r="6084" spans="1:14" s="206" customFormat="1" ht="31" customHeight="1" x14ac:dyDescent="0.15">
      <c r="A6084" s="206" t="s">
        <v>768</v>
      </c>
      <c r="B6084" s="206" t="s">
        <v>769</v>
      </c>
      <c r="C6084" s="206" t="s">
        <v>770</v>
      </c>
      <c r="D6084" s="206" t="s">
        <v>771</v>
      </c>
      <c r="E6084" s="206" t="s">
        <v>759</v>
      </c>
      <c r="F6084" s="207">
        <v>45496</v>
      </c>
      <c r="G6084" s="206" t="s">
        <v>27</v>
      </c>
      <c r="H6084" s="208">
        <v>240000</v>
      </c>
      <c r="I6084" s="206" t="s">
        <v>19</v>
      </c>
      <c r="J6084" s="206">
        <v>2824</v>
      </c>
      <c r="L6084" s="206">
        <v>2024</v>
      </c>
      <c r="M6084" s="206" t="s">
        <v>772</v>
      </c>
      <c r="N6084" s="206" t="s">
        <v>773</v>
      </c>
    </row>
    <row r="6085" spans="1:14" s="206" customFormat="1" ht="31" customHeight="1" x14ac:dyDescent="0.15">
      <c r="A6085" s="206" t="s">
        <v>768</v>
      </c>
      <c r="B6085" s="206" t="s">
        <v>769</v>
      </c>
      <c r="C6085" s="206" t="s">
        <v>770</v>
      </c>
      <c r="D6085" s="206" t="s">
        <v>771</v>
      </c>
      <c r="E6085" s="206" t="s">
        <v>759</v>
      </c>
      <c r="F6085" s="207">
        <v>45497</v>
      </c>
      <c r="G6085" s="206" t="s">
        <v>27</v>
      </c>
      <c r="H6085" s="208">
        <v>280000</v>
      </c>
      <c r="I6085" s="206" t="s">
        <v>19</v>
      </c>
      <c r="J6085" s="206">
        <v>3294</v>
      </c>
      <c r="L6085" s="206">
        <v>2024</v>
      </c>
      <c r="M6085" s="206" t="s">
        <v>772</v>
      </c>
      <c r="N6085" s="206" t="s">
        <v>773</v>
      </c>
    </row>
    <row r="6086" spans="1:14" s="206" customFormat="1" ht="31" customHeight="1" x14ac:dyDescent="0.15">
      <c r="A6086" s="206" t="s">
        <v>768</v>
      </c>
      <c r="B6086" s="206" t="s">
        <v>769</v>
      </c>
      <c r="C6086" s="206" t="s">
        <v>770</v>
      </c>
      <c r="D6086" s="206" t="s">
        <v>777</v>
      </c>
      <c r="E6086" s="206" t="s">
        <v>778</v>
      </c>
      <c r="F6086" s="207">
        <v>45497</v>
      </c>
      <c r="G6086" s="206" t="s">
        <v>27</v>
      </c>
      <c r="H6086" s="208">
        <v>1672500</v>
      </c>
      <c r="I6086" s="206" t="s">
        <v>19</v>
      </c>
      <c r="J6086" s="206">
        <v>2307</v>
      </c>
      <c r="L6086" s="206">
        <v>2024</v>
      </c>
      <c r="M6086" s="206" t="s">
        <v>772</v>
      </c>
      <c r="N6086" s="206" t="s">
        <v>773</v>
      </c>
    </row>
    <row r="6087" spans="1:14" s="206" customFormat="1" ht="31" customHeight="1" x14ac:dyDescent="0.15">
      <c r="A6087" s="206" t="s">
        <v>768</v>
      </c>
      <c r="B6087" s="206" t="s">
        <v>769</v>
      </c>
      <c r="C6087" s="206" t="s">
        <v>770</v>
      </c>
      <c r="D6087" s="206" t="s">
        <v>771</v>
      </c>
      <c r="E6087" s="206" t="s">
        <v>759</v>
      </c>
      <c r="F6087" s="207">
        <v>45498</v>
      </c>
      <c r="G6087" s="206" t="s">
        <v>27</v>
      </c>
      <c r="H6087" s="208">
        <v>280000</v>
      </c>
      <c r="I6087" s="206" t="s">
        <v>19</v>
      </c>
      <c r="J6087" s="206">
        <v>3294</v>
      </c>
      <c r="L6087" s="206">
        <v>2024</v>
      </c>
      <c r="M6087" s="206" t="s">
        <v>772</v>
      </c>
      <c r="N6087" s="206" t="s">
        <v>773</v>
      </c>
    </row>
    <row r="6088" spans="1:14" s="206" customFormat="1" ht="31" customHeight="1" x14ac:dyDescent="0.15">
      <c r="A6088" s="206" t="s">
        <v>768</v>
      </c>
      <c r="B6088" s="206" t="s">
        <v>769</v>
      </c>
      <c r="C6088" s="206" t="s">
        <v>770</v>
      </c>
      <c r="D6088" s="206" t="s">
        <v>777</v>
      </c>
      <c r="E6088" s="206" t="s">
        <v>778</v>
      </c>
      <c r="F6088" s="207">
        <v>45498</v>
      </c>
      <c r="G6088" s="206" t="s">
        <v>27</v>
      </c>
      <c r="H6088" s="208">
        <v>1672500</v>
      </c>
      <c r="I6088" s="206" t="s">
        <v>19</v>
      </c>
      <c r="J6088" s="206">
        <v>2307</v>
      </c>
      <c r="L6088" s="206">
        <v>2024</v>
      </c>
      <c r="M6088" s="206" t="s">
        <v>772</v>
      </c>
      <c r="N6088" s="206" t="s">
        <v>773</v>
      </c>
    </row>
    <row r="6089" spans="1:14" s="206" customFormat="1" ht="31" customHeight="1" x14ac:dyDescent="0.15">
      <c r="A6089" s="206" t="s">
        <v>768</v>
      </c>
      <c r="B6089" s="206" t="s">
        <v>769</v>
      </c>
      <c r="C6089" s="206" t="s">
        <v>770</v>
      </c>
      <c r="D6089" s="206" t="s">
        <v>771</v>
      </c>
      <c r="E6089" s="206" t="s">
        <v>759</v>
      </c>
      <c r="F6089" s="207">
        <v>45499</v>
      </c>
      <c r="G6089" s="206" t="s">
        <v>27</v>
      </c>
      <c r="H6089" s="208">
        <v>280000</v>
      </c>
      <c r="I6089" s="206" t="s">
        <v>19</v>
      </c>
      <c r="J6089" s="206">
        <v>3294</v>
      </c>
      <c r="L6089" s="206">
        <v>2024</v>
      </c>
      <c r="M6089" s="206" t="s">
        <v>772</v>
      </c>
      <c r="N6089" s="206" t="s">
        <v>773</v>
      </c>
    </row>
    <row r="6090" spans="1:14" s="206" customFormat="1" ht="31" customHeight="1" x14ac:dyDescent="0.15">
      <c r="A6090" s="206" t="s">
        <v>768</v>
      </c>
      <c r="B6090" s="206" t="s">
        <v>769</v>
      </c>
      <c r="C6090" s="206" t="s">
        <v>770</v>
      </c>
      <c r="D6090" s="206" t="s">
        <v>777</v>
      </c>
      <c r="E6090" s="206" t="s">
        <v>778</v>
      </c>
      <c r="F6090" s="207">
        <v>45499</v>
      </c>
      <c r="G6090" s="206" t="s">
        <v>27</v>
      </c>
      <c r="H6090" s="208">
        <v>1672500</v>
      </c>
      <c r="I6090" s="206" t="s">
        <v>19</v>
      </c>
      <c r="J6090" s="206">
        <v>2307</v>
      </c>
      <c r="L6090" s="206">
        <v>2024</v>
      </c>
      <c r="M6090" s="206" t="s">
        <v>772</v>
      </c>
      <c r="N6090" s="206" t="s">
        <v>773</v>
      </c>
    </row>
    <row r="6091" spans="1:14" s="206" customFormat="1" ht="31" customHeight="1" x14ac:dyDescent="0.15">
      <c r="A6091" s="206" t="s">
        <v>768</v>
      </c>
      <c r="B6091" s="206" t="s">
        <v>769</v>
      </c>
      <c r="C6091" s="206" t="s">
        <v>770</v>
      </c>
      <c r="D6091" s="206" t="s">
        <v>771</v>
      </c>
      <c r="E6091" s="206" t="s">
        <v>759</v>
      </c>
      <c r="F6091" s="207">
        <v>45500</v>
      </c>
      <c r="G6091" s="206" t="s">
        <v>27</v>
      </c>
      <c r="H6091" s="208">
        <v>280000</v>
      </c>
      <c r="I6091" s="206" t="s">
        <v>19</v>
      </c>
      <c r="J6091" s="206">
        <v>3294</v>
      </c>
      <c r="L6091" s="206">
        <v>2024</v>
      </c>
      <c r="M6091" s="206" t="s">
        <v>772</v>
      </c>
      <c r="N6091" s="206" t="s">
        <v>773</v>
      </c>
    </row>
    <row r="6092" spans="1:14" s="206" customFormat="1" ht="31" customHeight="1" x14ac:dyDescent="0.15">
      <c r="A6092" s="206" t="s">
        <v>768</v>
      </c>
      <c r="B6092" s="206" t="s">
        <v>769</v>
      </c>
      <c r="C6092" s="206" t="s">
        <v>770</v>
      </c>
      <c r="D6092" s="206" t="s">
        <v>777</v>
      </c>
      <c r="E6092" s="206" t="s">
        <v>778</v>
      </c>
      <c r="F6092" s="207">
        <v>45500</v>
      </c>
      <c r="G6092" s="206" t="s">
        <v>27</v>
      </c>
      <c r="H6092" s="208">
        <v>1400000</v>
      </c>
      <c r="I6092" s="206" t="s">
        <v>19</v>
      </c>
      <c r="J6092" s="206">
        <v>1931</v>
      </c>
      <c r="L6092" s="206">
        <v>2024</v>
      </c>
      <c r="M6092" s="206" t="s">
        <v>772</v>
      </c>
      <c r="N6092" s="206" t="s">
        <v>773</v>
      </c>
    </row>
    <row r="6093" spans="1:14" s="206" customFormat="1" ht="31" customHeight="1" x14ac:dyDescent="0.15">
      <c r="A6093" s="206" t="s">
        <v>768</v>
      </c>
      <c r="B6093" s="206" t="s">
        <v>769</v>
      </c>
      <c r="C6093" s="206" t="s">
        <v>770</v>
      </c>
      <c r="D6093" s="206" t="s">
        <v>777</v>
      </c>
      <c r="E6093" s="206" t="s">
        <v>778</v>
      </c>
      <c r="F6093" s="207">
        <v>45502</v>
      </c>
      <c r="G6093" s="206" t="s">
        <v>27</v>
      </c>
      <c r="H6093" s="208">
        <v>1777500</v>
      </c>
      <c r="I6093" s="206" t="s">
        <v>19</v>
      </c>
      <c r="J6093" s="206">
        <v>2452</v>
      </c>
      <c r="L6093" s="206">
        <v>2024</v>
      </c>
      <c r="M6093" s="206" t="s">
        <v>772</v>
      </c>
      <c r="N6093" s="206" t="s">
        <v>773</v>
      </c>
    </row>
    <row r="6094" spans="1:14" s="206" customFormat="1" ht="31" customHeight="1" x14ac:dyDescent="0.15">
      <c r="A6094" s="206" t="s">
        <v>768</v>
      </c>
      <c r="B6094" s="206" t="s">
        <v>769</v>
      </c>
      <c r="C6094" s="206" t="s">
        <v>770</v>
      </c>
      <c r="D6094" s="206" t="s">
        <v>771</v>
      </c>
      <c r="E6094" s="206" t="s">
        <v>759</v>
      </c>
      <c r="F6094" s="207">
        <v>45502</v>
      </c>
      <c r="G6094" s="206" t="s">
        <v>27</v>
      </c>
      <c r="H6094" s="208">
        <v>680000</v>
      </c>
      <c r="I6094" s="206" t="s">
        <v>19</v>
      </c>
      <c r="J6094" s="206">
        <v>8000</v>
      </c>
      <c r="L6094" s="206">
        <v>2024</v>
      </c>
      <c r="M6094" s="206" t="s">
        <v>772</v>
      </c>
      <c r="N6094" s="206" t="s">
        <v>773</v>
      </c>
    </row>
    <row r="6095" spans="1:14" s="206" customFormat="1" ht="31" customHeight="1" x14ac:dyDescent="0.15">
      <c r="A6095" s="206" t="s">
        <v>768</v>
      </c>
      <c r="B6095" s="206" t="s">
        <v>769</v>
      </c>
      <c r="C6095" s="206" t="s">
        <v>770</v>
      </c>
      <c r="D6095" s="206" t="s">
        <v>771</v>
      </c>
      <c r="E6095" s="206" t="s">
        <v>759</v>
      </c>
      <c r="F6095" s="207">
        <v>45503</v>
      </c>
      <c r="G6095" s="206" t="s">
        <v>27</v>
      </c>
      <c r="H6095" s="208">
        <v>595000</v>
      </c>
      <c r="I6095" s="206" t="s">
        <v>19</v>
      </c>
      <c r="J6095" s="206">
        <v>7000</v>
      </c>
      <c r="L6095" s="206">
        <v>2024</v>
      </c>
      <c r="M6095" s="206" t="s">
        <v>772</v>
      </c>
      <c r="N6095" s="206" t="s">
        <v>773</v>
      </c>
    </row>
    <row r="6096" spans="1:14" s="206" customFormat="1" ht="31" customHeight="1" x14ac:dyDescent="0.15">
      <c r="A6096" s="206" t="s">
        <v>768</v>
      </c>
      <c r="B6096" s="206" t="s">
        <v>769</v>
      </c>
      <c r="C6096" s="206" t="s">
        <v>770</v>
      </c>
      <c r="D6096" s="206" t="s">
        <v>777</v>
      </c>
      <c r="E6096" s="206" t="s">
        <v>778</v>
      </c>
      <c r="F6096" s="207">
        <v>45503</v>
      </c>
      <c r="G6096" s="206" t="s">
        <v>27</v>
      </c>
      <c r="H6096" s="208">
        <v>1610750</v>
      </c>
      <c r="I6096" s="206" t="s">
        <v>19</v>
      </c>
      <c r="J6096" s="206">
        <v>2222</v>
      </c>
      <c r="L6096" s="206">
        <v>2024</v>
      </c>
      <c r="M6096" s="206" t="s">
        <v>772</v>
      </c>
      <c r="N6096" s="206" t="s">
        <v>773</v>
      </c>
    </row>
    <row r="6097" spans="1:14" s="206" customFormat="1" ht="31" customHeight="1" x14ac:dyDescent="0.15">
      <c r="A6097" s="206" t="s">
        <v>768</v>
      </c>
      <c r="B6097" s="206" t="s">
        <v>769</v>
      </c>
      <c r="C6097" s="206" t="s">
        <v>770</v>
      </c>
      <c r="D6097" s="206" t="s">
        <v>771</v>
      </c>
      <c r="E6097" s="206" t="s">
        <v>759</v>
      </c>
      <c r="F6097" s="207">
        <v>45504</v>
      </c>
      <c r="G6097" s="206" t="s">
        <v>27</v>
      </c>
      <c r="H6097" s="208">
        <v>595000</v>
      </c>
      <c r="I6097" s="206" t="s">
        <v>19</v>
      </c>
      <c r="J6097" s="206">
        <v>7000</v>
      </c>
      <c r="L6097" s="206">
        <v>2024</v>
      </c>
      <c r="M6097" s="206" t="s">
        <v>772</v>
      </c>
      <c r="N6097" s="206" t="s">
        <v>773</v>
      </c>
    </row>
    <row r="6098" spans="1:14" s="206" customFormat="1" ht="31" customHeight="1" x14ac:dyDescent="0.15">
      <c r="A6098" s="206" t="s">
        <v>768</v>
      </c>
      <c r="B6098" s="206" t="s">
        <v>769</v>
      </c>
      <c r="C6098" s="206" t="s">
        <v>770</v>
      </c>
      <c r="D6098" s="206" t="s">
        <v>777</v>
      </c>
      <c r="E6098" s="206" t="s">
        <v>778</v>
      </c>
      <c r="F6098" s="207">
        <v>45504</v>
      </c>
      <c r="G6098" s="206" t="s">
        <v>27</v>
      </c>
      <c r="H6098" s="208">
        <v>1493750</v>
      </c>
      <c r="I6098" s="206" t="s">
        <v>19</v>
      </c>
      <c r="J6098" s="206">
        <v>2060</v>
      </c>
      <c r="L6098" s="206">
        <v>2024</v>
      </c>
      <c r="M6098" s="206" t="s">
        <v>772</v>
      </c>
      <c r="N6098" s="206" t="s">
        <v>773</v>
      </c>
    </row>
    <row r="6099" spans="1:14" s="206" customFormat="1" ht="31" customHeight="1" x14ac:dyDescent="0.15">
      <c r="A6099" s="206" t="s">
        <v>768</v>
      </c>
      <c r="B6099" s="206" t="s">
        <v>769</v>
      </c>
      <c r="C6099" s="206" t="s">
        <v>770</v>
      </c>
      <c r="D6099" s="206" t="s">
        <v>777</v>
      </c>
      <c r="E6099" s="206" t="s">
        <v>778</v>
      </c>
      <c r="F6099" s="207">
        <v>45505</v>
      </c>
      <c r="G6099" s="206" t="s">
        <v>27</v>
      </c>
      <c r="H6099" s="208">
        <v>800000</v>
      </c>
      <c r="I6099" s="206" t="s">
        <v>19</v>
      </c>
      <c r="J6099" s="206">
        <v>1103</v>
      </c>
      <c r="L6099" s="206">
        <v>2024</v>
      </c>
      <c r="M6099" s="206" t="s">
        <v>772</v>
      </c>
      <c r="N6099" s="206" t="s">
        <v>773</v>
      </c>
    </row>
    <row r="6100" spans="1:14" s="206" customFormat="1" ht="31" customHeight="1" x14ac:dyDescent="0.15">
      <c r="A6100" s="206" t="s">
        <v>768</v>
      </c>
      <c r="B6100" s="206" t="s">
        <v>769</v>
      </c>
      <c r="C6100" s="206" t="s">
        <v>770</v>
      </c>
      <c r="D6100" s="206" t="s">
        <v>771</v>
      </c>
      <c r="E6100" s="206" t="s">
        <v>759</v>
      </c>
      <c r="F6100" s="207">
        <v>45505</v>
      </c>
      <c r="G6100" s="206" t="s">
        <v>27</v>
      </c>
      <c r="H6100" s="208">
        <v>240000</v>
      </c>
      <c r="I6100" s="206" t="s">
        <v>19</v>
      </c>
      <c r="J6100" s="206">
        <v>2824</v>
      </c>
      <c r="L6100" s="206">
        <v>2024</v>
      </c>
      <c r="M6100" s="206" t="s">
        <v>772</v>
      </c>
      <c r="N6100" s="206" t="s">
        <v>773</v>
      </c>
    </row>
    <row r="6101" spans="1:14" s="206" customFormat="1" ht="31" customHeight="1" x14ac:dyDescent="0.15">
      <c r="A6101" s="206" t="s">
        <v>768</v>
      </c>
      <c r="B6101" s="206" t="s">
        <v>769</v>
      </c>
      <c r="C6101" s="206" t="s">
        <v>770</v>
      </c>
      <c r="D6101" s="206" t="s">
        <v>777</v>
      </c>
      <c r="E6101" s="206" t="s">
        <v>778</v>
      </c>
      <c r="F6101" s="207">
        <v>45506</v>
      </c>
      <c r="G6101" s="206" t="s">
        <v>27</v>
      </c>
      <c r="H6101" s="208">
        <v>720000</v>
      </c>
      <c r="I6101" s="206" t="s">
        <v>19</v>
      </c>
      <c r="J6101" s="206">
        <v>993</v>
      </c>
      <c r="L6101" s="206">
        <v>2024</v>
      </c>
      <c r="M6101" s="206" t="s">
        <v>772</v>
      </c>
      <c r="N6101" s="206" t="s">
        <v>773</v>
      </c>
    </row>
    <row r="6102" spans="1:14" s="206" customFormat="1" ht="31" customHeight="1" x14ac:dyDescent="0.15">
      <c r="A6102" s="206" t="s">
        <v>768</v>
      </c>
      <c r="B6102" s="206" t="s">
        <v>769</v>
      </c>
      <c r="C6102" s="206" t="s">
        <v>770</v>
      </c>
      <c r="D6102" s="206" t="s">
        <v>771</v>
      </c>
      <c r="E6102" s="206" t="s">
        <v>759</v>
      </c>
      <c r="F6102" s="207">
        <v>45506</v>
      </c>
      <c r="G6102" s="206" t="s">
        <v>27</v>
      </c>
      <c r="H6102" s="208">
        <v>240000</v>
      </c>
      <c r="I6102" s="206" t="s">
        <v>19</v>
      </c>
      <c r="J6102" s="206">
        <v>2824</v>
      </c>
      <c r="L6102" s="206">
        <v>2024</v>
      </c>
      <c r="M6102" s="206" t="s">
        <v>772</v>
      </c>
      <c r="N6102" s="206" t="s">
        <v>773</v>
      </c>
    </row>
    <row r="6103" spans="1:14" s="206" customFormat="1" ht="31" customHeight="1" x14ac:dyDescent="0.15">
      <c r="A6103" s="206" t="s">
        <v>768</v>
      </c>
      <c r="B6103" s="206" t="s">
        <v>769</v>
      </c>
      <c r="C6103" s="206" t="s">
        <v>770</v>
      </c>
      <c r="D6103" s="206" t="s">
        <v>771</v>
      </c>
      <c r="E6103" s="206" t="s">
        <v>759</v>
      </c>
      <c r="F6103" s="207">
        <v>45507</v>
      </c>
      <c r="G6103" s="206" t="s">
        <v>27</v>
      </c>
      <c r="H6103" s="208">
        <v>240000</v>
      </c>
      <c r="I6103" s="206" t="s">
        <v>19</v>
      </c>
      <c r="J6103" s="206">
        <v>2824</v>
      </c>
      <c r="L6103" s="206">
        <v>2024</v>
      </c>
      <c r="M6103" s="206" t="s">
        <v>772</v>
      </c>
      <c r="N6103" s="206" t="s">
        <v>773</v>
      </c>
    </row>
    <row r="6104" spans="1:14" s="206" customFormat="1" ht="31" customHeight="1" x14ac:dyDescent="0.15">
      <c r="A6104" s="206" t="s">
        <v>768</v>
      </c>
      <c r="B6104" s="206" t="s">
        <v>769</v>
      </c>
      <c r="C6104" s="206" t="s">
        <v>770</v>
      </c>
      <c r="D6104" s="206" t="s">
        <v>777</v>
      </c>
      <c r="E6104" s="206" t="s">
        <v>778</v>
      </c>
      <c r="F6104" s="207">
        <v>45507</v>
      </c>
      <c r="G6104" s="206" t="s">
        <v>27</v>
      </c>
      <c r="H6104" s="208">
        <v>640000</v>
      </c>
      <c r="I6104" s="206" t="s">
        <v>19</v>
      </c>
      <c r="J6104" s="206">
        <v>883</v>
      </c>
      <c r="L6104" s="206">
        <v>2024</v>
      </c>
      <c r="M6104" s="206" t="s">
        <v>772</v>
      </c>
      <c r="N6104" s="206" t="s">
        <v>773</v>
      </c>
    </row>
    <row r="6105" spans="1:14" s="206" customFormat="1" ht="31" customHeight="1" x14ac:dyDescent="0.15">
      <c r="A6105" s="206" t="s">
        <v>768</v>
      </c>
      <c r="B6105" s="206" t="s">
        <v>769</v>
      </c>
      <c r="C6105" s="206" t="s">
        <v>770</v>
      </c>
      <c r="D6105" s="206" t="s">
        <v>777</v>
      </c>
      <c r="E6105" s="206" t="s">
        <v>778</v>
      </c>
      <c r="F6105" s="207">
        <v>45509</v>
      </c>
      <c r="G6105" s="206" t="s">
        <v>27</v>
      </c>
      <c r="H6105" s="208">
        <v>1600000</v>
      </c>
      <c r="I6105" s="206" t="s">
        <v>19</v>
      </c>
      <c r="J6105" s="206">
        <v>2207</v>
      </c>
      <c r="L6105" s="206">
        <v>2024</v>
      </c>
      <c r="M6105" s="206" t="s">
        <v>772</v>
      </c>
      <c r="N6105" s="206" t="s">
        <v>773</v>
      </c>
    </row>
    <row r="6106" spans="1:14" s="206" customFormat="1" ht="31" customHeight="1" x14ac:dyDescent="0.15">
      <c r="A6106" s="206" t="s">
        <v>768</v>
      </c>
      <c r="B6106" s="206" t="s">
        <v>769</v>
      </c>
      <c r="C6106" s="206" t="s">
        <v>770</v>
      </c>
      <c r="D6106" s="206" t="s">
        <v>777</v>
      </c>
      <c r="E6106" s="206" t="s">
        <v>809</v>
      </c>
      <c r="F6106" s="207">
        <v>45509</v>
      </c>
      <c r="G6106" s="206" t="s">
        <v>27</v>
      </c>
      <c r="H6106" s="208">
        <v>40000</v>
      </c>
      <c r="I6106" s="206" t="s">
        <v>19</v>
      </c>
      <c r="J6106" s="206">
        <v>55</v>
      </c>
      <c r="L6106" s="206">
        <v>2024</v>
      </c>
      <c r="M6106" s="206" t="s">
        <v>772</v>
      </c>
      <c r="N6106" s="206" t="s">
        <v>773</v>
      </c>
    </row>
    <row r="6107" spans="1:14" s="206" customFormat="1" ht="31" customHeight="1" x14ac:dyDescent="0.15">
      <c r="A6107" s="206" t="s">
        <v>768</v>
      </c>
      <c r="B6107" s="206" t="s">
        <v>769</v>
      </c>
      <c r="C6107" s="206" t="s">
        <v>770</v>
      </c>
      <c r="D6107" s="206" t="s">
        <v>771</v>
      </c>
      <c r="E6107" s="206" t="s">
        <v>759</v>
      </c>
      <c r="F6107" s="207">
        <v>45509</v>
      </c>
      <c r="G6107" s="206" t="s">
        <v>27</v>
      </c>
      <c r="H6107" s="208">
        <v>240000</v>
      </c>
      <c r="I6107" s="206" t="s">
        <v>19</v>
      </c>
      <c r="J6107" s="206">
        <v>2824</v>
      </c>
      <c r="L6107" s="206">
        <v>2024</v>
      </c>
      <c r="M6107" s="206" t="s">
        <v>772</v>
      </c>
      <c r="N6107" s="206" t="s">
        <v>773</v>
      </c>
    </row>
    <row r="6108" spans="1:14" s="206" customFormat="1" ht="31" customHeight="1" x14ac:dyDescent="0.15">
      <c r="A6108" s="206" t="s">
        <v>768</v>
      </c>
      <c r="B6108" s="206" t="s">
        <v>769</v>
      </c>
      <c r="C6108" s="206" t="s">
        <v>770</v>
      </c>
      <c r="D6108" s="206" t="s">
        <v>777</v>
      </c>
      <c r="E6108" s="206" t="s">
        <v>778</v>
      </c>
      <c r="F6108" s="207">
        <v>45510</v>
      </c>
      <c r="G6108" s="206" t="s">
        <v>27</v>
      </c>
      <c r="H6108" s="208">
        <v>800000</v>
      </c>
      <c r="I6108" s="206" t="s">
        <v>19</v>
      </c>
      <c r="J6108" s="206">
        <v>1103</v>
      </c>
      <c r="L6108" s="206">
        <v>2024</v>
      </c>
      <c r="M6108" s="206" t="s">
        <v>772</v>
      </c>
      <c r="N6108" s="206" t="s">
        <v>773</v>
      </c>
    </row>
    <row r="6109" spans="1:14" s="206" customFormat="1" ht="31" customHeight="1" x14ac:dyDescent="0.15">
      <c r="A6109" s="206" t="s">
        <v>768</v>
      </c>
      <c r="B6109" s="206" t="s">
        <v>769</v>
      </c>
      <c r="C6109" s="206" t="s">
        <v>770</v>
      </c>
      <c r="D6109" s="206" t="s">
        <v>777</v>
      </c>
      <c r="E6109" s="206" t="s">
        <v>809</v>
      </c>
      <c r="F6109" s="207">
        <v>45510</v>
      </c>
      <c r="G6109" s="206" t="s">
        <v>27</v>
      </c>
      <c r="H6109" s="208">
        <v>20000</v>
      </c>
      <c r="I6109" s="206" t="s">
        <v>19</v>
      </c>
      <c r="J6109" s="206">
        <v>28</v>
      </c>
      <c r="L6109" s="206">
        <v>2024</v>
      </c>
      <c r="M6109" s="206" t="s">
        <v>772</v>
      </c>
      <c r="N6109" s="206" t="s">
        <v>773</v>
      </c>
    </row>
    <row r="6110" spans="1:14" s="206" customFormat="1" ht="31" customHeight="1" x14ac:dyDescent="0.15">
      <c r="A6110" s="206" t="s">
        <v>768</v>
      </c>
      <c r="B6110" s="206" t="s">
        <v>769</v>
      </c>
      <c r="C6110" s="206" t="s">
        <v>770</v>
      </c>
      <c r="D6110" s="206" t="s">
        <v>771</v>
      </c>
      <c r="E6110" s="206" t="s">
        <v>759</v>
      </c>
      <c r="F6110" s="207">
        <v>45510</v>
      </c>
      <c r="G6110" s="206" t="s">
        <v>27</v>
      </c>
      <c r="H6110" s="208">
        <v>510000</v>
      </c>
      <c r="I6110" s="206" t="s">
        <v>19</v>
      </c>
      <c r="J6110" s="206">
        <v>6000</v>
      </c>
      <c r="L6110" s="206">
        <v>2024</v>
      </c>
      <c r="M6110" s="206" t="s">
        <v>772</v>
      </c>
      <c r="N6110" s="206" t="s">
        <v>773</v>
      </c>
    </row>
    <row r="6111" spans="1:14" s="206" customFormat="1" ht="31" customHeight="1" x14ac:dyDescent="0.15">
      <c r="A6111" s="206" t="s">
        <v>768</v>
      </c>
      <c r="B6111" s="206" t="s">
        <v>769</v>
      </c>
      <c r="C6111" s="206" t="s">
        <v>770</v>
      </c>
      <c r="D6111" s="206" t="s">
        <v>771</v>
      </c>
      <c r="E6111" s="206" t="s">
        <v>759</v>
      </c>
      <c r="F6111" s="207">
        <v>45511</v>
      </c>
      <c r="G6111" s="206" t="s">
        <v>24</v>
      </c>
      <c r="H6111" s="208">
        <v>510000</v>
      </c>
      <c r="I6111" s="206" t="s">
        <v>19</v>
      </c>
      <c r="J6111" s="206">
        <v>6000</v>
      </c>
      <c r="L6111" s="206">
        <v>2024</v>
      </c>
      <c r="M6111" s="206" t="s">
        <v>772</v>
      </c>
      <c r="N6111" s="206" t="s">
        <v>773</v>
      </c>
    </row>
    <row r="6112" spans="1:14" s="206" customFormat="1" ht="31" customHeight="1" x14ac:dyDescent="0.15">
      <c r="A6112" s="206" t="s">
        <v>768</v>
      </c>
      <c r="B6112" s="206" t="s">
        <v>769</v>
      </c>
      <c r="C6112" s="206" t="s">
        <v>770</v>
      </c>
      <c r="D6112" s="206" t="s">
        <v>777</v>
      </c>
      <c r="E6112" s="206" t="s">
        <v>809</v>
      </c>
      <c r="F6112" s="207">
        <v>45511</v>
      </c>
      <c r="G6112" s="206" t="s">
        <v>27</v>
      </c>
      <c r="H6112" s="208">
        <v>40000</v>
      </c>
      <c r="I6112" s="206" t="s">
        <v>19</v>
      </c>
      <c r="J6112" s="206">
        <v>55</v>
      </c>
      <c r="L6112" s="206">
        <v>2024</v>
      </c>
      <c r="M6112" s="206" t="s">
        <v>772</v>
      </c>
      <c r="N6112" s="206" t="s">
        <v>773</v>
      </c>
    </row>
    <row r="6113" spans="1:14" s="206" customFormat="1" ht="31" customHeight="1" x14ac:dyDescent="0.15">
      <c r="A6113" s="206" t="s">
        <v>768</v>
      </c>
      <c r="B6113" s="206" t="s">
        <v>769</v>
      </c>
      <c r="C6113" s="206" t="s">
        <v>770</v>
      </c>
      <c r="D6113" s="206" t="s">
        <v>777</v>
      </c>
      <c r="E6113" s="206" t="s">
        <v>778</v>
      </c>
      <c r="F6113" s="207">
        <v>45511</v>
      </c>
      <c r="G6113" s="206" t="s">
        <v>27</v>
      </c>
      <c r="H6113" s="208">
        <v>800000</v>
      </c>
      <c r="I6113" s="206" t="s">
        <v>19</v>
      </c>
      <c r="J6113" s="206">
        <v>1103</v>
      </c>
      <c r="L6113" s="206">
        <v>2024</v>
      </c>
      <c r="M6113" s="206" t="s">
        <v>772</v>
      </c>
      <c r="N6113" s="206" t="s">
        <v>773</v>
      </c>
    </row>
    <row r="6114" spans="1:14" s="206" customFormat="1" ht="31" customHeight="1" x14ac:dyDescent="0.15">
      <c r="A6114" s="206" t="s">
        <v>768</v>
      </c>
      <c r="B6114" s="206" t="s">
        <v>769</v>
      </c>
      <c r="C6114" s="206" t="s">
        <v>770</v>
      </c>
      <c r="D6114" s="206" t="s">
        <v>777</v>
      </c>
      <c r="E6114" s="206" t="s">
        <v>778</v>
      </c>
      <c r="F6114" s="207">
        <v>45511</v>
      </c>
      <c r="G6114" s="206" t="s">
        <v>24</v>
      </c>
      <c r="H6114" s="208">
        <v>800000</v>
      </c>
      <c r="I6114" s="206" t="s">
        <v>19</v>
      </c>
      <c r="J6114" s="206">
        <v>1103</v>
      </c>
      <c r="L6114" s="206">
        <v>2024</v>
      </c>
      <c r="M6114" s="206" t="s">
        <v>772</v>
      </c>
      <c r="N6114" s="206" t="s">
        <v>773</v>
      </c>
    </row>
    <row r="6115" spans="1:14" s="206" customFormat="1" ht="31" customHeight="1" x14ac:dyDescent="0.15">
      <c r="A6115" s="206" t="s">
        <v>768</v>
      </c>
      <c r="B6115" s="206" t="s">
        <v>769</v>
      </c>
      <c r="C6115" s="206" t="s">
        <v>770</v>
      </c>
      <c r="D6115" s="206" t="s">
        <v>777</v>
      </c>
      <c r="E6115" s="206" t="s">
        <v>809</v>
      </c>
      <c r="F6115" s="207">
        <v>45511</v>
      </c>
      <c r="G6115" s="206" t="s">
        <v>24</v>
      </c>
      <c r="H6115" s="208">
        <v>20000</v>
      </c>
      <c r="I6115" s="206" t="s">
        <v>19</v>
      </c>
      <c r="J6115" s="206">
        <v>28</v>
      </c>
      <c r="L6115" s="206">
        <v>2024</v>
      </c>
      <c r="M6115" s="206" t="s">
        <v>772</v>
      </c>
      <c r="N6115" s="206" t="s">
        <v>773</v>
      </c>
    </row>
    <row r="6116" spans="1:14" s="206" customFormat="1" ht="31" customHeight="1" x14ac:dyDescent="0.15">
      <c r="A6116" s="206" t="s">
        <v>768</v>
      </c>
      <c r="B6116" s="206" t="s">
        <v>769</v>
      </c>
      <c r="C6116" s="206" t="s">
        <v>770</v>
      </c>
      <c r="D6116" s="206" t="s">
        <v>771</v>
      </c>
      <c r="E6116" s="206" t="s">
        <v>759</v>
      </c>
      <c r="F6116" s="207">
        <v>45511</v>
      </c>
      <c r="G6116" s="206" t="s">
        <v>27</v>
      </c>
      <c r="H6116" s="208">
        <v>510000</v>
      </c>
      <c r="I6116" s="206" t="s">
        <v>19</v>
      </c>
      <c r="J6116" s="206">
        <v>6000</v>
      </c>
      <c r="L6116" s="206">
        <v>2024</v>
      </c>
      <c r="M6116" s="206" t="s">
        <v>772</v>
      </c>
      <c r="N6116" s="206" t="s">
        <v>773</v>
      </c>
    </row>
    <row r="6117" spans="1:14" s="206" customFormat="1" ht="31" customHeight="1" x14ac:dyDescent="0.15">
      <c r="A6117" s="206" t="s">
        <v>768</v>
      </c>
      <c r="B6117" s="206" t="s">
        <v>769</v>
      </c>
      <c r="C6117" s="206" t="s">
        <v>770</v>
      </c>
      <c r="D6117" s="206" t="s">
        <v>777</v>
      </c>
      <c r="E6117" s="206" t="s">
        <v>809</v>
      </c>
      <c r="F6117" s="207">
        <v>45512</v>
      </c>
      <c r="G6117" s="206" t="s">
        <v>27</v>
      </c>
      <c r="H6117" s="208">
        <v>20000</v>
      </c>
      <c r="I6117" s="206" t="s">
        <v>19</v>
      </c>
      <c r="J6117" s="206">
        <v>28</v>
      </c>
      <c r="L6117" s="206">
        <v>2024</v>
      </c>
      <c r="M6117" s="206" t="s">
        <v>772</v>
      </c>
      <c r="N6117" s="206" t="s">
        <v>773</v>
      </c>
    </row>
    <row r="6118" spans="1:14" s="206" customFormat="1" ht="31" customHeight="1" x14ac:dyDescent="0.15">
      <c r="A6118" s="206" t="s">
        <v>768</v>
      </c>
      <c r="B6118" s="206" t="s">
        <v>769</v>
      </c>
      <c r="C6118" s="206" t="s">
        <v>770</v>
      </c>
      <c r="D6118" s="206" t="s">
        <v>777</v>
      </c>
      <c r="E6118" s="206" t="s">
        <v>778</v>
      </c>
      <c r="F6118" s="207">
        <v>45512</v>
      </c>
      <c r="G6118" s="206" t="s">
        <v>27</v>
      </c>
      <c r="H6118" s="208">
        <v>680000</v>
      </c>
      <c r="I6118" s="206" t="s">
        <v>19</v>
      </c>
      <c r="J6118" s="206">
        <v>938</v>
      </c>
      <c r="L6118" s="206">
        <v>2024</v>
      </c>
      <c r="M6118" s="206" t="s">
        <v>772</v>
      </c>
      <c r="N6118" s="206" t="s">
        <v>773</v>
      </c>
    </row>
    <row r="6119" spans="1:14" s="206" customFormat="1" ht="31" customHeight="1" x14ac:dyDescent="0.15">
      <c r="A6119" s="206" t="s">
        <v>768</v>
      </c>
      <c r="B6119" s="206" t="s">
        <v>769</v>
      </c>
      <c r="C6119" s="206" t="s">
        <v>770</v>
      </c>
      <c r="D6119" s="206" t="s">
        <v>771</v>
      </c>
      <c r="E6119" s="206" t="s">
        <v>759</v>
      </c>
      <c r="F6119" s="207">
        <v>45512</v>
      </c>
      <c r="G6119" s="206" t="s">
        <v>27</v>
      </c>
      <c r="H6119" s="208">
        <v>510000</v>
      </c>
      <c r="I6119" s="206" t="s">
        <v>19</v>
      </c>
      <c r="J6119" s="206">
        <v>6000</v>
      </c>
      <c r="L6119" s="206">
        <v>2024</v>
      </c>
      <c r="M6119" s="206" t="s">
        <v>772</v>
      </c>
      <c r="N6119" s="206" t="s">
        <v>773</v>
      </c>
    </row>
    <row r="6120" spans="1:14" s="206" customFormat="1" ht="31" customHeight="1" x14ac:dyDescent="0.15">
      <c r="A6120" s="206" t="s">
        <v>768</v>
      </c>
      <c r="B6120" s="206" t="s">
        <v>769</v>
      </c>
      <c r="C6120" s="206" t="s">
        <v>770</v>
      </c>
      <c r="D6120" s="206" t="s">
        <v>771</v>
      </c>
      <c r="E6120" s="206" t="s">
        <v>759</v>
      </c>
      <c r="F6120" s="207">
        <v>45513</v>
      </c>
      <c r="G6120" s="206" t="s">
        <v>27</v>
      </c>
      <c r="H6120" s="208">
        <v>510000</v>
      </c>
      <c r="I6120" s="206" t="s">
        <v>19</v>
      </c>
      <c r="J6120" s="206">
        <v>6000</v>
      </c>
      <c r="L6120" s="206">
        <v>2024</v>
      </c>
      <c r="M6120" s="206" t="s">
        <v>772</v>
      </c>
      <c r="N6120" s="206" t="s">
        <v>773</v>
      </c>
    </row>
    <row r="6121" spans="1:14" s="206" customFormat="1" ht="31" customHeight="1" x14ac:dyDescent="0.15">
      <c r="A6121" s="206" t="s">
        <v>768</v>
      </c>
      <c r="B6121" s="206" t="s">
        <v>769</v>
      </c>
      <c r="C6121" s="206" t="s">
        <v>770</v>
      </c>
      <c r="D6121" s="206" t="s">
        <v>777</v>
      </c>
      <c r="E6121" s="206" t="s">
        <v>778</v>
      </c>
      <c r="F6121" s="207">
        <v>45513</v>
      </c>
      <c r="G6121" s="206" t="s">
        <v>27</v>
      </c>
      <c r="H6121" s="208">
        <v>720000</v>
      </c>
      <c r="I6121" s="206" t="s">
        <v>19</v>
      </c>
      <c r="J6121" s="206">
        <v>993</v>
      </c>
      <c r="L6121" s="206">
        <v>2024</v>
      </c>
      <c r="M6121" s="206" t="s">
        <v>772</v>
      </c>
      <c r="N6121" s="206" t="s">
        <v>773</v>
      </c>
    </row>
    <row r="6122" spans="1:14" s="206" customFormat="1" ht="31" customHeight="1" x14ac:dyDescent="0.15">
      <c r="A6122" s="206" t="s">
        <v>768</v>
      </c>
      <c r="B6122" s="206" t="s">
        <v>769</v>
      </c>
      <c r="C6122" s="206" t="s">
        <v>770</v>
      </c>
      <c r="D6122" s="206" t="s">
        <v>777</v>
      </c>
      <c r="E6122" s="206" t="s">
        <v>809</v>
      </c>
      <c r="F6122" s="207">
        <v>45513</v>
      </c>
      <c r="G6122" s="206" t="s">
        <v>27</v>
      </c>
      <c r="H6122" s="208">
        <v>40000</v>
      </c>
      <c r="I6122" s="206" t="s">
        <v>19</v>
      </c>
      <c r="J6122" s="206">
        <v>55</v>
      </c>
      <c r="L6122" s="206">
        <v>2024</v>
      </c>
      <c r="M6122" s="206" t="s">
        <v>772</v>
      </c>
      <c r="N6122" s="206" t="s">
        <v>773</v>
      </c>
    </row>
    <row r="6123" spans="1:14" s="206" customFormat="1" ht="31" customHeight="1" x14ac:dyDescent="0.15">
      <c r="A6123" s="206" t="s">
        <v>768</v>
      </c>
      <c r="B6123" s="206" t="s">
        <v>769</v>
      </c>
      <c r="C6123" s="206" t="s">
        <v>770</v>
      </c>
      <c r="D6123" s="206" t="s">
        <v>777</v>
      </c>
      <c r="E6123" s="206" t="s">
        <v>778</v>
      </c>
      <c r="F6123" s="207">
        <v>45514</v>
      </c>
      <c r="G6123" s="206" t="s">
        <v>27</v>
      </c>
      <c r="H6123" s="208">
        <v>720000</v>
      </c>
      <c r="I6123" s="206" t="s">
        <v>19</v>
      </c>
      <c r="J6123" s="206">
        <v>993</v>
      </c>
      <c r="L6123" s="206">
        <v>2024</v>
      </c>
      <c r="M6123" s="206" t="s">
        <v>772</v>
      </c>
      <c r="N6123" s="206" t="s">
        <v>773</v>
      </c>
    </row>
    <row r="6124" spans="1:14" s="206" customFormat="1" ht="31" customHeight="1" x14ac:dyDescent="0.15">
      <c r="A6124" s="206" t="s">
        <v>768</v>
      </c>
      <c r="B6124" s="206" t="s">
        <v>769</v>
      </c>
      <c r="C6124" s="206" t="s">
        <v>770</v>
      </c>
      <c r="D6124" s="206" t="s">
        <v>771</v>
      </c>
      <c r="E6124" s="206" t="s">
        <v>759</v>
      </c>
      <c r="F6124" s="207">
        <v>45514</v>
      </c>
      <c r="G6124" s="206" t="s">
        <v>27</v>
      </c>
      <c r="H6124" s="208">
        <v>510000</v>
      </c>
      <c r="I6124" s="206" t="s">
        <v>19</v>
      </c>
      <c r="J6124" s="206">
        <v>6000</v>
      </c>
      <c r="L6124" s="206">
        <v>2024</v>
      </c>
      <c r="M6124" s="206" t="s">
        <v>772</v>
      </c>
      <c r="N6124" s="206" t="s">
        <v>773</v>
      </c>
    </row>
    <row r="6125" spans="1:14" s="206" customFormat="1" ht="31" customHeight="1" x14ac:dyDescent="0.15">
      <c r="A6125" s="206" t="s">
        <v>768</v>
      </c>
      <c r="B6125" s="206" t="s">
        <v>769</v>
      </c>
      <c r="C6125" s="206" t="s">
        <v>770</v>
      </c>
      <c r="D6125" s="206" t="s">
        <v>777</v>
      </c>
      <c r="E6125" s="206" t="s">
        <v>809</v>
      </c>
      <c r="F6125" s="207">
        <v>45514</v>
      </c>
      <c r="G6125" s="206" t="s">
        <v>27</v>
      </c>
      <c r="H6125" s="208">
        <v>40000</v>
      </c>
      <c r="I6125" s="206" t="s">
        <v>19</v>
      </c>
      <c r="J6125" s="206">
        <v>55</v>
      </c>
      <c r="L6125" s="206">
        <v>2024</v>
      </c>
      <c r="M6125" s="206" t="s">
        <v>772</v>
      </c>
      <c r="N6125" s="206" t="s">
        <v>773</v>
      </c>
    </row>
    <row r="6126" spans="1:14" s="206" customFormat="1" ht="31" customHeight="1" x14ac:dyDescent="0.15">
      <c r="A6126" s="206" t="s">
        <v>768</v>
      </c>
      <c r="B6126" s="206" t="s">
        <v>814</v>
      </c>
      <c r="C6126" s="206" t="s">
        <v>770</v>
      </c>
      <c r="D6126" s="206" t="s">
        <v>772</v>
      </c>
      <c r="E6126" s="206" t="s">
        <v>778</v>
      </c>
      <c r="F6126" s="207">
        <v>45294</v>
      </c>
      <c r="G6126" s="206" t="s">
        <v>815</v>
      </c>
      <c r="H6126" s="208">
        <v>160090</v>
      </c>
      <c r="I6126" s="206" t="s">
        <v>33</v>
      </c>
      <c r="L6126" s="206">
        <v>2023</v>
      </c>
      <c r="M6126" s="206" t="s">
        <v>772</v>
      </c>
      <c r="N6126" s="206" t="s">
        <v>816</v>
      </c>
    </row>
    <row r="6127" spans="1:14" s="206" customFormat="1" ht="31" customHeight="1" x14ac:dyDescent="0.15">
      <c r="A6127" s="206" t="s">
        <v>768</v>
      </c>
      <c r="B6127" s="206" t="s">
        <v>814</v>
      </c>
      <c r="C6127" s="206" t="s">
        <v>770</v>
      </c>
      <c r="D6127" s="206" t="s">
        <v>772</v>
      </c>
      <c r="E6127" s="206" t="s">
        <v>778</v>
      </c>
      <c r="F6127" s="207">
        <v>45307</v>
      </c>
      <c r="G6127" s="206" t="s">
        <v>815</v>
      </c>
      <c r="H6127" s="208">
        <v>155918</v>
      </c>
      <c r="I6127" s="206" t="s">
        <v>33</v>
      </c>
      <c r="L6127" s="206">
        <v>2023</v>
      </c>
      <c r="M6127" s="206" t="s">
        <v>772</v>
      </c>
      <c r="N6127" s="206" t="s">
        <v>816</v>
      </c>
    </row>
    <row r="6128" spans="1:14" s="206" customFormat="1" ht="31" customHeight="1" x14ac:dyDescent="0.15">
      <c r="A6128" s="206" t="s">
        <v>768</v>
      </c>
      <c r="B6128" s="206" t="s">
        <v>814</v>
      </c>
      <c r="C6128" s="206" t="s">
        <v>770</v>
      </c>
      <c r="D6128" s="206" t="s">
        <v>772</v>
      </c>
      <c r="E6128" s="206" t="s">
        <v>778</v>
      </c>
      <c r="F6128" s="207">
        <v>45314</v>
      </c>
      <c r="G6128" s="206" t="s">
        <v>815</v>
      </c>
      <c r="H6128" s="208">
        <v>15840</v>
      </c>
      <c r="I6128" s="206" t="s">
        <v>33</v>
      </c>
      <c r="L6128" s="206">
        <v>2023</v>
      </c>
      <c r="M6128" s="206" t="s">
        <v>772</v>
      </c>
      <c r="N6128" s="206" t="s">
        <v>816</v>
      </c>
    </row>
    <row r="6129" spans="1:15" s="206" customFormat="1" ht="31" customHeight="1" x14ac:dyDescent="0.15">
      <c r="A6129" s="206" t="s">
        <v>768</v>
      </c>
      <c r="B6129" s="206" t="s">
        <v>814</v>
      </c>
      <c r="C6129" s="206" t="s">
        <v>770</v>
      </c>
      <c r="D6129" s="206" t="s">
        <v>772</v>
      </c>
      <c r="E6129" s="206" t="s">
        <v>772</v>
      </c>
      <c r="F6129" s="207">
        <v>45314</v>
      </c>
      <c r="G6129" s="206" t="s">
        <v>815</v>
      </c>
      <c r="H6129" s="208">
        <v>71386</v>
      </c>
      <c r="I6129" s="206" t="s">
        <v>33</v>
      </c>
      <c r="L6129" s="206">
        <v>2023</v>
      </c>
      <c r="M6129" s="206" t="s">
        <v>772</v>
      </c>
      <c r="N6129" s="206" t="s">
        <v>816</v>
      </c>
    </row>
    <row r="6130" spans="1:15" s="206" customFormat="1" ht="31" customHeight="1" x14ac:dyDescent="0.15">
      <c r="A6130" s="206" t="s">
        <v>768</v>
      </c>
      <c r="B6130" s="206" t="s">
        <v>814</v>
      </c>
      <c r="C6130" s="206" t="s">
        <v>770</v>
      </c>
      <c r="D6130" s="206" t="s">
        <v>772</v>
      </c>
      <c r="E6130" s="206" t="s">
        <v>772</v>
      </c>
      <c r="F6130" s="207">
        <v>45327</v>
      </c>
      <c r="G6130" s="206" t="s">
        <v>815</v>
      </c>
      <c r="H6130" s="208">
        <v>79134</v>
      </c>
      <c r="I6130" s="206" t="s">
        <v>33</v>
      </c>
      <c r="L6130" s="206">
        <v>2023</v>
      </c>
      <c r="M6130" s="206" t="s">
        <v>772</v>
      </c>
      <c r="N6130" s="206" t="s">
        <v>816</v>
      </c>
    </row>
    <row r="6131" spans="1:15" s="206" customFormat="1" ht="31" customHeight="1" x14ac:dyDescent="0.15">
      <c r="A6131" s="206" t="s">
        <v>768</v>
      </c>
      <c r="B6131" s="206" t="s">
        <v>814</v>
      </c>
      <c r="C6131" s="206" t="s">
        <v>770</v>
      </c>
      <c r="D6131" s="206" t="s">
        <v>772</v>
      </c>
      <c r="E6131" s="206" t="s">
        <v>772</v>
      </c>
      <c r="F6131" s="207">
        <v>45334</v>
      </c>
      <c r="G6131" s="206" t="s">
        <v>815</v>
      </c>
      <c r="H6131" s="208">
        <v>28301</v>
      </c>
      <c r="I6131" s="206" t="s">
        <v>33</v>
      </c>
      <c r="L6131" s="206">
        <v>2023</v>
      </c>
      <c r="M6131" s="206" t="s">
        <v>772</v>
      </c>
      <c r="N6131" s="206" t="s">
        <v>816</v>
      </c>
    </row>
    <row r="6132" spans="1:15" s="206" customFormat="1" ht="31" customHeight="1" x14ac:dyDescent="0.15">
      <c r="A6132" s="206" t="s">
        <v>768</v>
      </c>
      <c r="B6132" s="206" t="s">
        <v>814</v>
      </c>
      <c r="C6132" s="206" t="s">
        <v>770</v>
      </c>
      <c r="D6132" s="206" t="s">
        <v>772</v>
      </c>
      <c r="E6132" s="206" t="s">
        <v>778</v>
      </c>
      <c r="F6132" s="207">
        <v>45342</v>
      </c>
      <c r="G6132" s="206" t="s">
        <v>815</v>
      </c>
      <c r="H6132" s="208">
        <v>65789</v>
      </c>
      <c r="I6132" s="206" t="s">
        <v>33</v>
      </c>
      <c r="L6132" s="206">
        <v>2023</v>
      </c>
      <c r="M6132" s="206" t="s">
        <v>772</v>
      </c>
      <c r="N6132" s="206" t="s">
        <v>816</v>
      </c>
    </row>
    <row r="6133" spans="1:15" s="206" customFormat="1" ht="31" customHeight="1" x14ac:dyDescent="0.15">
      <c r="A6133" s="206" t="s">
        <v>768</v>
      </c>
      <c r="B6133" s="206" t="s">
        <v>814</v>
      </c>
      <c r="C6133" s="206" t="s">
        <v>770</v>
      </c>
      <c r="D6133" s="206" t="s">
        <v>772</v>
      </c>
      <c r="E6133" s="206" t="s">
        <v>772</v>
      </c>
      <c r="F6133" s="207">
        <v>45349</v>
      </c>
      <c r="G6133" s="206" t="s">
        <v>815</v>
      </c>
      <c r="H6133" s="208">
        <v>30941</v>
      </c>
      <c r="I6133" s="206" t="s">
        <v>33</v>
      </c>
      <c r="L6133" s="206">
        <v>2023</v>
      </c>
      <c r="M6133" s="206" t="s">
        <v>772</v>
      </c>
      <c r="N6133" s="206" t="s">
        <v>816</v>
      </c>
    </row>
    <row r="6134" spans="1:15" s="206" customFormat="1" ht="31" customHeight="1" x14ac:dyDescent="0.15">
      <c r="A6134" s="206" t="s">
        <v>768</v>
      </c>
      <c r="B6134" s="206" t="s">
        <v>814</v>
      </c>
      <c r="C6134" s="206" t="s">
        <v>770</v>
      </c>
      <c r="D6134" s="206" t="s">
        <v>772</v>
      </c>
      <c r="E6134" s="206" t="s">
        <v>778</v>
      </c>
      <c r="F6134" s="207">
        <v>45355</v>
      </c>
      <c r="G6134" s="206" t="s">
        <v>815</v>
      </c>
      <c r="H6134" s="208">
        <v>20295</v>
      </c>
      <c r="I6134" s="206" t="s">
        <v>33</v>
      </c>
      <c r="L6134" s="206">
        <v>2023</v>
      </c>
      <c r="M6134" s="206" t="s">
        <v>772</v>
      </c>
      <c r="N6134" s="206" t="s">
        <v>816</v>
      </c>
    </row>
    <row r="6135" spans="1:15" s="206" customFormat="1" ht="31" customHeight="1" x14ac:dyDescent="0.15">
      <c r="A6135" s="206" t="s">
        <v>768</v>
      </c>
      <c r="B6135" s="206" t="s">
        <v>814</v>
      </c>
      <c r="C6135" s="206" t="s">
        <v>770</v>
      </c>
      <c r="D6135" s="206" t="s">
        <v>772</v>
      </c>
      <c r="E6135" s="206" t="s">
        <v>778</v>
      </c>
      <c r="F6135" s="207">
        <v>45583</v>
      </c>
      <c r="G6135" s="206" t="s">
        <v>815</v>
      </c>
      <c r="H6135" s="208">
        <v>68640</v>
      </c>
      <c r="I6135" s="206" t="s">
        <v>33</v>
      </c>
      <c r="L6135" s="206">
        <v>2024</v>
      </c>
      <c r="M6135" s="206" t="s">
        <v>772</v>
      </c>
      <c r="N6135" s="206" t="s">
        <v>816</v>
      </c>
      <c r="O6135" s="206" t="s">
        <v>817</v>
      </c>
    </row>
    <row r="6136" spans="1:15" s="206" customFormat="1" ht="31" customHeight="1" x14ac:dyDescent="0.15">
      <c r="A6136" s="206" t="s">
        <v>768</v>
      </c>
      <c r="B6136" s="206" t="s">
        <v>814</v>
      </c>
      <c r="C6136" s="206" t="s">
        <v>770</v>
      </c>
      <c r="D6136" s="206" t="s">
        <v>772</v>
      </c>
      <c r="E6136" s="206" t="s">
        <v>778</v>
      </c>
      <c r="F6136" s="207">
        <v>45588</v>
      </c>
      <c r="G6136" s="206" t="s">
        <v>818</v>
      </c>
      <c r="H6136" s="208">
        <v>246</v>
      </c>
      <c r="I6136" s="206" t="s">
        <v>574</v>
      </c>
      <c r="L6136" s="206">
        <v>2024</v>
      </c>
      <c r="M6136" s="206" t="s">
        <v>772</v>
      </c>
      <c r="N6136" s="206" t="s">
        <v>816</v>
      </c>
    </row>
    <row r="6137" spans="1:15" s="206" customFormat="1" ht="31" customHeight="1" x14ac:dyDescent="0.15">
      <c r="A6137" s="206" t="s">
        <v>768</v>
      </c>
      <c r="B6137" s="206" t="s">
        <v>814</v>
      </c>
      <c r="C6137" s="206" t="s">
        <v>770</v>
      </c>
      <c r="D6137" s="206" t="s">
        <v>772</v>
      </c>
      <c r="E6137" s="206" t="s">
        <v>772</v>
      </c>
      <c r="F6137" s="207">
        <v>45609</v>
      </c>
      <c r="G6137" s="206" t="s">
        <v>815</v>
      </c>
      <c r="H6137" s="208">
        <v>168287</v>
      </c>
      <c r="I6137" s="206" t="s">
        <v>33</v>
      </c>
      <c r="L6137" s="206">
        <v>2024</v>
      </c>
      <c r="M6137" s="206" t="s">
        <v>772</v>
      </c>
      <c r="N6137" s="206" t="s">
        <v>816</v>
      </c>
    </row>
    <row r="6138" spans="1:15" s="206" customFormat="1" ht="31" customHeight="1" x14ac:dyDescent="0.15">
      <c r="A6138" s="206" t="s">
        <v>768</v>
      </c>
      <c r="B6138" s="206" t="s">
        <v>814</v>
      </c>
      <c r="C6138" s="206" t="s">
        <v>770</v>
      </c>
      <c r="D6138" s="206" t="s">
        <v>772</v>
      </c>
      <c r="E6138" s="206" t="s">
        <v>778</v>
      </c>
      <c r="F6138" s="207">
        <v>45616</v>
      </c>
      <c r="G6138" s="206" t="s">
        <v>815</v>
      </c>
      <c r="H6138" s="208">
        <v>55493</v>
      </c>
      <c r="I6138" s="206" t="s">
        <v>33</v>
      </c>
      <c r="L6138" s="206">
        <v>2024</v>
      </c>
      <c r="M6138" s="206" t="s">
        <v>772</v>
      </c>
      <c r="N6138" s="206" t="s">
        <v>816</v>
      </c>
    </row>
    <row r="6139" spans="1:15" s="206" customFormat="1" ht="31" customHeight="1" x14ac:dyDescent="0.15">
      <c r="A6139" s="206" t="s">
        <v>768</v>
      </c>
      <c r="B6139" s="206" t="s">
        <v>814</v>
      </c>
      <c r="C6139" s="206" t="s">
        <v>770</v>
      </c>
      <c r="D6139" s="206" t="s">
        <v>772</v>
      </c>
      <c r="E6139" s="206" t="s">
        <v>772</v>
      </c>
      <c r="F6139" s="207">
        <v>45629</v>
      </c>
      <c r="G6139" s="206" t="s">
        <v>815</v>
      </c>
      <c r="H6139" s="208">
        <v>452177</v>
      </c>
      <c r="I6139" s="206" t="s">
        <v>33</v>
      </c>
      <c r="L6139" s="206">
        <v>2024</v>
      </c>
      <c r="M6139" s="206" t="s">
        <v>772</v>
      </c>
      <c r="N6139" s="206" t="s">
        <v>816</v>
      </c>
    </row>
    <row r="6140" spans="1:15" s="206" customFormat="1" ht="31" customHeight="1" x14ac:dyDescent="0.15">
      <c r="A6140" s="206" t="s">
        <v>768</v>
      </c>
      <c r="B6140" s="206" t="s">
        <v>814</v>
      </c>
      <c r="C6140" s="206" t="s">
        <v>770</v>
      </c>
      <c r="D6140" s="206" t="s">
        <v>772</v>
      </c>
      <c r="E6140" s="206" t="s">
        <v>772</v>
      </c>
      <c r="F6140" s="207">
        <v>45635</v>
      </c>
      <c r="G6140" s="206" t="s">
        <v>815</v>
      </c>
      <c r="H6140" s="208">
        <v>133373</v>
      </c>
      <c r="I6140" s="206" t="s">
        <v>33</v>
      </c>
      <c r="L6140" s="206">
        <v>2024</v>
      </c>
      <c r="M6140" s="206" t="s">
        <v>772</v>
      </c>
      <c r="N6140" s="206" t="s">
        <v>816</v>
      </c>
    </row>
    <row r="6141" spans="1:15" s="206" customFormat="1" ht="31" customHeight="1" x14ac:dyDescent="0.15">
      <c r="A6141" s="206" t="s">
        <v>768</v>
      </c>
      <c r="B6141" s="206" t="s">
        <v>814</v>
      </c>
      <c r="C6141" s="206" t="s">
        <v>770</v>
      </c>
      <c r="D6141" s="206" t="s">
        <v>772</v>
      </c>
      <c r="E6141" s="206" t="s">
        <v>772</v>
      </c>
      <c r="F6141" s="207">
        <v>45642</v>
      </c>
      <c r="G6141" s="206" t="s">
        <v>815</v>
      </c>
      <c r="H6141" s="208">
        <v>242447</v>
      </c>
      <c r="I6141" s="206" t="s">
        <v>33</v>
      </c>
      <c r="L6141" s="206">
        <v>2024</v>
      </c>
      <c r="M6141" s="206" t="s">
        <v>772</v>
      </c>
      <c r="N6141" s="206" t="s">
        <v>816</v>
      </c>
    </row>
    <row r="6142" spans="1:15" s="206" customFormat="1" ht="31" customHeight="1" x14ac:dyDescent="0.15">
      <c r="A6142" s="206" t="s">
        <v>768</v>
      </c>
      <c r="B6142" s="206" t="s">
        <v>819</v>
      </c>
      <c r="C6142" s="206" t="s">
        <v>770</v>
      </c>
      <c r="D6142" s="206" t="s">
        <v>777</v>
      </c>
      <c r="E6142" s="206" t="s">
        <v>778</v>
      </c>
      <c r="F6142" s="207">
        <v>45449</v>
      </c>
      <c r="G6142" s="206" t="s">
        <v>820</v>
      </c>
      <c r="H6142" s="208">
        <v>360000</v>
      </c>
      <c r="I6142" s="206" t="s">
        <v>19</v>
      </c>
      <c r="J6142" s="206">
        <v>497</v>
      </c>
      <c r="L6142" s="206">
        <v>2024</v>
      </c>
      <c r="M6142" s="206" t="s">
        <v>772</v>
      </c>
      <c r="N6142" s="206" t="s">
        <v>773</v>
      </c>
      <c r="O6142" s="206" t="s">
        <v>783</v>
      </c>
    </row>
    <row r="6143" spans="1:15" s="206" customFormat="1" ht="31" customHeight="1" x14ac:dyDescent="0.15">
      <c r="A6143" s="206" t="s">
        <v>768</v>
      </c>
      <c r="B6143" s="206" t="s">
        <v>819</v>
      </c>
      <c r="C6143" s="206" t="s">
        <v>770</v>
      </c>
      <c r="D6143" s="206" t="s">
        <v>777</v>
      </c>
      <c r="E6143" s="206" t="s">
        <v>778</v>
      </c>
      <c r="F6143" s="207">
        <v>45450</v>
      </c>
      <c r="G6143" s="206" t="s">
        <v>820</v>
      </c>
      <c r="H6143" s="208">
        <v>360000</v>
      </c>
      <c r="I6143" s="206" t="s">
        <v>19</v>
      </c>
      <c r="J6143" s="206">
        <v>497</v>
      </c>
      <c r="L6143" s="206">
        <v>2024</v>
      </c>
      <c r="M6143" s="206" t="s">
        <v>772</v>
      </c>
      <c r="N6143" s="206" t="s">
        <v>773</v>
      </c>
      <c r="O6143" s="206" t="s">
        <v>784</v>
      </c>
    </row>
    <row r="6144" spans="1:15" s="206" customFormat="1" ht="31" customHeight="1" x14ac:dyDescent="0.15">
      <c r="A6144" s="206" t="s">
        <v>768</v>
      </c>
      <c r="B6144" s="206" t="s">
        <v>819</v>
      </c>
      <c r="C6144" s="206" t="s">
        <v>770</v>
      </c>
      <c r="D6144" s="206" t="s">
        <v>777</v>
      </c>
      <c r="E6144" s="206" t="s">
        <v>778</v>
      </c>
      <c r="F6144" s="207">
        <v>45451</v>
      </c>
      <c r="G6144" s="206" t="s">
        <v>820</v>
      </c>
      <c r="H6144" s="208">
        <v>360000</v>
      </c>
      <c r="I6144" s="206" t="s">
        <v>19</v>
      </c>
      <c r="J6144" s="206">
        <v>497</v>
      </c>
      <c r="L6144" s="206">
        <v>2024</v>
      </c>
      <c r="M6144" s="206" t="s">
        <v>772</v>
      </c>
      <c r="N6144" s="206" t="s">
        <v>773</v>
      </c>
      <c r="O6144" s="206" t="s">
        <v>785</v>
      </c>
    </row>
    <row r="6145" spans="1:15" s="206" customFormat="1" ht="31" customHeight="1" x14ac:dyDescent="0.15">
      <c r="A6145" s="206" t="s">
        <v>768</v>
      </c>
      <c r="B6145" s="206" t="s">
        <v>819</v>
      </c>
      <c r="C6145" s="206" t="s">
        <v>770</v>
      </c>
      <c r="D6145" s="206" t="s">
        <v>777</v>
      </c>
      <c r="E6145" s="206" t="s">
        <v>809</v>
      </c>
      <c r="F6145" s="207">
        <v>45453</v>
      </c>
      <c r="G6145" s="206" t="s">
        <v>820</v>
      </c>
      <c r="H6145" s="208">
        <v>160000</v>
      </c>
      <c r="I6145" s="206" t="s">
        <v>19</v>
      </c>
      <c r="J6145" s="206">
        <v>221</v>
      </c>
      <c r="L6145" s="206">
        <v>2024</v>
      </c>
      <c r="M6145" s="206" t="s">
        <v>772</v>
      </c>
      <c r="N6145" s="206" t="s">
        <v>773</v>
      </c>
      <c r="O6145" s="206" t="s">
        <v>786</v>
      </c>
    </row>
    <row r="6146" spans="1:15" s="206" customFormat="1" ht="31" customHeight="1" x14ac:dyDescent="0.15">
      <c r="A6146" s="206" t="s">
        <v>768</v>
      </c>
      <c r="B6146" s="206" t="s">
        <v>819</v>
      </c>
      <c r="C6146" s="206" t="s">
        <v>770</v>
      </c>
      <c r="D6146" s="206" t="s">
        <v>777</v>
      </c>
      <c r="E6146" s="206" t="s">
        <v>778</v>
      </c>
      <c r="F6146" s="207">
        <v>45453</v>
      </c>
      <c r="G6146" s="206" t="s">
        <v>820</v>
      </c>
      <c r="H6146" s="208">
        <v>400000</v>
      </c>
      <c r="I6146" s="206" t="s">
        <v>19</v>
      </c>
      <c r="J6146" s="206">
        <v>552</v>
      </c>
      <c r="L6146" s="206">
        <v>2024</v>
      </c>
      <c r="M6146" s="206" t="s">
        <v>772</v>
      </c>
      <c r="N6146" s="206" t="s">
        <v>773</v>
      </c>
      <c r="O6146" s="206" t="s">
        <v>786</v>
      </c>
    </row>
    <row r="6147" spans="1:15" s="206" customFormat="1" ht="31" customHeight="1" x14ac:dyDescent="0.15">
      <c r="A6147" s="206" t="s">
        <v>768</v>
      </c>
      <c r="B6147" s="206" t="s">
        <v>819</v>
      </c>
      <c r="C6147" s="206" t="s">
        <v>770</v>
      </c>
      <c r="D6147" s="206" t="s">
        <v>777</v>
      </c>
      <c r="E6147" s="206" t="s">
        <v>778</v>
      </c>
      <c r="F6147" s="207">
        <v>45453</v>
      </c>
      <c r="G6147" s="206" t="s">
        <v>820</v>
      </c>
      <c r="H6147" s="208">
        <v>1600000</v>
      </c>
      <c r="I6147" s="206" t="s">
        <v>19</v>
      </c>
      <c r="J6147" s="206">
        <v>2207</v>
      </c>
      <c r="L6147" s="206">
        <v>2024</v>
      </c>
      <c r="M6147" s="206" t="s">
        <v>772</v>
      </c>
      <c r="N6147" s="206" t="s">
        <v>773</v>
      </c>
      <c r="O6147" s="206" t="s">
        <v>786</v>
      </c>
    </row>
    <row r="6148" spans="1:15" s="206" customFormat="1" ht="31" customHeight="1" x14ac:dyDescent="0.15">
      <c r="A6148" s="206" t="s">
        <v>768</v>
      </c>
      <c r="B6148" s="206" t="s">
        <v>819</v>
      </c>
      <c r="C6148" s="206" t="s">
        <v>770</v>
      </c>
      <c r="D6148" s="206" t="s">
        <v>771</v>
      </c>
      <c r="E6148" s="206" t="s">
        <v>759</v>
      </c>
      <c r="F6148" s="207">
        <v>45453</v>
      </c>
      <c r="G6148" s="206" t="s">
        <v>820</v>
      </c>
      <c r="H6148" s="208">
        <v>40000</v>
      </c>
      <c r="I6148" s="206" t="s">
        <v>19</v>
      </c>
      <c r="J6148" s="206">
        <v>471</v>
      </c>
      <c r="L6148" s="206">
        <v>2024</v>
      </c>
      <c r="M6148" s="206" t="s">
        <v>772</v>
      </c>
      <c r="N6148" s="206" t="s">
        <v>773</v>
      </c>
      <c r="O6148" s="206" t="s">
        <v>786</v>
      </c>
    </row>
    <row r="6149" spans="1:15" s="206" customFormat="1" ht="31" customHeight="1" x14ac:dyDescent="0.15">
      <c r="A6149" s="206" t="s">
        <v>768</v>
      </c>
      <c r="B6149" s="206" t="s">
        <v>819</v>
      </c>
      <c r="C6149" s="206" t="s">
        <v>770</v>
      </c>
      <c r="D6149" s="206" t="s">
        <v>777</v>
      </c>
      <c r="E6149" s="206" t="s">
        <v>809</v>
      </c>
      <c r="F6149" s="207">
        <v>45453</v>
      </c>
      <c r="G6149" s="206" t="s">
        <v>821</v>
      </c>
      <c r="H6149" s="208">
        <v>80000</v>
      </c>
      <c r="I6149" s="206" t="s">
        <v>19</v>
      </c>
      <c r="J6149" s="206">
        <v>110</v>
      </c>
      <c r="L6149" s="206">
        <v>2024</v>
      </c>
      <c r="M6149" s="206" t="s">
        <v>772</v>
      </c>
      <c r="N6149" s="206" t="s">
        <v>773</v>
      </c>
      <c r="O6149" s="206" t="s">
        <v>786</v>
      </c>
    </row>
    <row r="6150" spans="1:15" s="206" customFormat="1" ht="31" customHeight="1" x14ac:dyDescent="0.15">
      <c r="A6150" s="206" t="s">
        <v>768</v>
      </c>
      <c r="B6150" s="206" t="s">
        <v>819</v>
      </c>
      <c r="C6150" s="206" t="s">
        <v>770</v>
      </c>
      <c r="D6150" s="206" t="s">
        <v>777</v>
      </c>
      <c r="E6150" s="206" t="s">
        <v>778</v>
      </c>
      <c r="F6150" s="207">
        <v>45453</v>
      </c>
      <c r="G6150" s="206" t="s">
        <v>821</v>
      </c>
      <c r="H6150" s="208">
        <v>1520000</v>
      </c>
      <c r="I6150" s="206" t="s">
        <v>19</v>
      </c>
      <c r="J6150" s="206">
        <v>2097</v>
      </c>
      <c r="L6150" s="206">
        <v>2024</v>
      </c>
      <c r="M6150" s="206" t="s">
        <v>772</v>
      </c>
      <c r="N6150" s="206" t="s">
        <v>773</v>
      </c>
      <c r="O6150" s="206" t="s">
        <v>786</v>
      </c>
    </row>
    <row r="6151" spans="1:15" s="206" customFormat="1" ht="31" customHeight="1" x14ac:dyDescent="0.15">
      <c r="A6151" s="206" t="s">
        <v>768</v>
      </c>
      <c r="B6151" s="206" t="s">
        <v>819</v>
      </c>
      <c r="C6151" s="206" t="s">
        <v>770</v>
      </c>
      <c r="D6151" s="206" t="s">
        <v>777</v>
      </c>
      <c r="E6151" s="206" t="s">
        <v>778</v>
      </c>
      <c r="F6151" s="207">
        <v>45454</v>
      </c>
      <c r="G6151" s="206" t="s">
        <v>820</v>
      </c>
      <c r="H6151" s="208">
        <v>400000</v>
      </c>
      <c r="I6151" s="206" t="s">
        <v>19</v>
      </c>
      <c r="J6151" s="206">
        <v>552</v>
      </c>
      <c r="L6151" s="206">
        <v>2024</v>
      </c>
      <c r="M6151" s="206" t="s">
        <v>772</v>
      </c>
      <c r="N6151" s="206" t="s">
        <v>773</v>
      </c>
      <c r="O6151" s="206" t="s">
        <v>787</v>
      </c>
    </row>
    <row r="6152" spans="1:15" s="206" customFormat="1" ht="31" customHeight="1" x14ac:dyDescent="0.15">
      <c r="A6152" s="206" t="s">
        <v>768</v>
      </c>
      <c r="B6152" s="206" t="s">
        <v>819</v>
      </c>
      <c r="C6152" s="206" t="s">
        <v>770</v>
      </c>
      <c r="D6152" s="206" t="s">
        <v>771</v>
      </c>
      <c r="E6152" s="206" t="s">
        <v>759</v>
      </c>
      <c r="F6152" s="207">
        <v>45454</v>
      </c>
      <c r="G6152" s="206" t="s">
        <v>820</v>
      </c>
      <c r="H6152" s="208">
        <v>40000</v>
      </c>
      <c r="I6152" s="206" t="s">
        <v>19</v>
      </c>
      <c r="J6152" s="206">
        <v>471</v>
      </c>
      <c r="L6152" s="206">
        <v>2024</v>
      </c>
      <c r="M6152" s="206" t="s">
        <v>772</v>
      </c>
      <c r="N6152" s="206" t="s">
        <v>773</v>
      </c>
      <c r="O6152" s="206" t="s">
        <v>787</v>
      </c>
    </row>
    <row r="6153" spans="1:15" s="206" customFormat="1" ht="31" customHeight="1" x14ac:dyDescent="0.15">
      <c r="A6153" s="206" t="s">
        <v>768</v>
      </c>
      <c r="B6153" s="206" t="s">
        <v>819</v>
      </c>
      <c r="C6153" s="206" t="s">
        <v>770</v>
      </c>
      <c r="D6153" s="206" t="s">
        <v>777</v>
      </c>
      <c r="E6153" s="206" t="s">
        <v>778</v>
      </c>
      <c r="F6153" s="207">
        <v>45454</v>
      </c>
      <c r="G6153" s="206" t="s">
        <v>820</v>
      </c>
      <c r="H6153" s="208">
        <v>1600000</v>
      </c>
      <c r="I6153" s="206" t="s">
        <v>19</v>
      </c>
      <c r="J6153" s="206">
        <v>2207</v>
      </c>
      <c r="L6153" s="206">
        <v>2024</v>
      </c>
      <c r="M6153" s="206" t="s">
        <v>772</v>
      </c>
      <c r="N6153" s="206" t="s">
        <v>773</v>
      </c>
      <c r="O6153" s="206" t="s">
        <v>787</v>
      </c>
    </row>
    <row r="6154" spans="1:15" s="206" customFormat="1" ht="31" customHeight="1" x14ac:dyDescent="0.15">
      <c r="A6154" s="206" t="s">
        <v>768</v>
      </c>
      <c r="B6154" s="206" t="s">
        <v>819</v>
      </c>
      <c r="C6154" s="206" t="s">
        <v>770</v>
      </c>
      <c r="D6154" s="206" t="s">
        <v>777</v>
      </c>
      <c r="E6154" s="206" t="s">
        <v>809</v>
      </c>
      <c r="F6154" s="207">
        <v>45454</v>
      </c>
      <c r="G6154" s="206" t="s">
        <v>820</v>
      </c>
      <c r="H6154" s="208">
        <v>120000</v>
      </c>
      <c r="I6154" s="206" t="s">
        <v>19</v>
      </c>
      <c r="J6154" s="206">
        <v>166</v>
      </c>
      <c r="L6154" s="206">
        <v>2024</v>
      </c>
      <c r="M6154" s="206" t="s">
        <v>772</v>
      </c>
      <c r="N6154" s="206" t="s">
        <v>773</v>
      </c>
      <c r="O6154" s="206" t="s">
        <v>787</v>
      </c>
    </row>
    <row r="6155" spans="1:15" s="206" customFormat="1" ht="31" customHeight="1" x14ac:dyDescent="0.15">
      <c r="A6155" s="206" t="s">
        <v>768</v>
      </c>
      <c r="B6155" s="206" t="s">
        <v>819</v>
      </c>
      <c r="C6155" s="206" t="s">
        <v>770</v>
      </c>
      <c r="D6155" s="206" t="s">
        <v>777</v>
      </c>
      <c r="E6155" s="206" t="s">
        <v>809</v>
      </c>
      <c r="F6155" s="207">
        <v>45454</v>
      </c>
      <c r="G6155" s="206" t="s">
        <v>821</v>
      </c>
      <c r="H6155" s="208">
        <v>80000</v>
      </c>
      <c r="I6155" s="206" t="s">
        <v>19</v>
      </c>
      <c r="J6155" s="206">
        <v>110</v>
      </c>
      <c r="L6155" s="206">
        <v>2024</v>
      </c>
      <c r="M6155" s="206" t="s">
        <v>772</v>
      </c>
      <c r="N6155" s="206" t="s">
        <v>773</v>
      </c>
      <c r="O6155" s="206" t="s">
        <v>787</v>
      </c>
    </row>
    <row r="6156" spans="1:15" s="206" customFormat="1" ht="31" customHeight="1" x14ac:dyDescent="0.15">
      <c r="A6156" s="206" t="s">
        <v>768</v>
      </c>
      <c r="B6156" s="206" t="s">
        <v>819</v>
      </c>
      <c r="C6156" s="206" t="s">
        <v>770</v>
      </c>
      <c r="D6156" s="206" t="s">
        <v>777</v>
      </c>
      <c r="E6156" s="206" t="s">
        <v>778</v>
      </c>
      <c r="F6156" s="207">
        <v>45454</v>
      </c>
      <c r="G6156" s="206" t="s">
        <v>821</v>
      </c>
      <c r="H6156" s="208">
        <v>1520000</v>
      </c>
      <c r="I6156" s="206" t="s">
        <v>19</v>
      </c>
      <c r="J6156" s="206">
        <v>2097</v>
      </c>
      <c r="L6156" s="206">
        <v>2024</v>
      </c>
      <c r="M6156" s="206" t="s">
        <v>772</v>
      </c>
      <c r="N6156" s="206" t="s">
        <v>773</v>
      </c>
      <c r="O6156" s="206" t="s">
        <v>787</v>
      </c>
    </row>
    <row r="6157" spans="1:15" s="206" customFormat="1" ht="31" customHeight="1" x14ac:dyDescent="0.15">
      <c r="A6157" s="206" t="s">
        <v>768</v>
      </c>
      <c r="B6157" s="206" t="s">
        <v>819</v>
      </c>
      <c r="C6157" s="206" t="s">
        <v>770</v>
      </c>
      <c r="D6157" s="206" t="s">
        <v>777</v>
      </c>
      <c r="E6157" s="206" t="s">
        <v>778</v>
      </c>
      <c r="F6157" s="207">
        <v>45455</v>
      </c>
      <c r="G6157" s="206" t="s">
        <v>820</v>
      </c>
      <c r="H6157" s="208">
        <v>400000</v>
      </c>
      <c r="I6157" s="206" t="s">
        <v>19</v>
      </c>
      <c r="J6157" s="206">
        <v>552</v>
      </c>
      <c r="L6157" s="206">
        <v>2024</v>
      </c>
      <c r="M6157" s="206" t="s">
        <v>772</v>
      </c>
      <c r="N6157" s="206" t="s">
        <v>773</v>
      </c>
      <c r="O6157" s="206" t="s">
        <v>788</v>
      </c>
    </row>
    <row r="6158" spans="1:15" s="206" customFormat="1" ht="31" customHeight="1" x14ac:dyDescent="0.15">
      <c r="A6158" s="206" t="s">
        <v>768</v>
      </c>
      <c r="B6158" s="206" t="s">
        <v>819</v>
      </c>
      <c r="C6158" s="206" t="s">
        <v>770</v>
      </c>
      <c r="D6158" s="206" t="s">
        <v>777</v>
      </c>
      <c r="E6158" s="206" t="s">
        <v>778</v>
      </c>
      <c r="F6158" s="207">
        <v>45455</v>
      </c>
      <c r="G6158" s="206" t="s">
        <v>820</v>
      </c>
      <c r="H6158" s="208">
        <v>1520000</v>
      </c>
      <c r="I6158" s="206" t="s">
        <v>19</v>
      </c>
      <c r="J6158" s="206">
        <v>2097</v>
      </c>
      <c r="L6158" s="206">
        <v>2024</v>
      </c>
      <c r="M6158" s="206" t="s">
        <v>772</v>
      </c>
      <c r="N6158" s="206" t="s">
        <v>773</v>
      </c>
      <c r="O6158" s="206" t="s">
        <v>788</v>
      </c>
    </row>
    <row r="6159" spans="1:15" s="206" customFormat="1" ht="31" customHeight="1" x14ac:dyDescent="0.15">
      <c r="A6159" s="206" t="s">
        <v>768</v>
      </c>
      <c r="B6159" s="206" t="s">
        <v>819</v>
      </c>
      <c r="C6159" s="206" t="s">
        <v>770</v>
      </c>
      <c r="D6159" s="206" t="s">
        <v>771</v>
      </c>
      <c r="E6159" s="206" t="s">
        <v>759</v>
      </c>
      <c r="F6159" s="207">
        <v>45455</v>
      </c>
      <c r="G6159" s="206" t="s">
        <v>820</v>
      </c>
      <c r="H6159" s="208">
        <v>40000</v>
      </c>
      <c r="I6159" s="206" t="s">
        <v>19</v>
      </c>
      <c r="J6159" s="206">
        <v>471</v>
      </c>
      <c r="L6159" s="206">
        <v>2024</v>
      </c>
      <c r="M6159" s="206" t="s">
        <v>772</v>
      </c>
      <c r="N6159" s="206" t="s">
        <v>773</v>
      </c>
      <c r="O6159" s="206" t="s">
        <v>788</v>
      </c>
    </row>
    <row r="6160" spans="1:15" s="206" customFormat="1" ht="31" customHeight="1" x14ac:dyDescent="0.15">
      <c r="A6160" s="206" t="s">
        <v>768</v>
      </c>
      <c r="B6160" s="206" t="s">
        <v>819</v>
      </c>
      <c r="C6160" s="206" t="s">
        <v>770</v>
      </c>
      <c r="D6160" s="206" t="s">
        <v>777</v>
      </c>
      <c r="E6160" s="206" t="s">
        <v>809</v>
      </c>
      <c r="F6160" s="207">
        <v>45455</v>
      </c>
      <c r="G6160" s="206" t="s">
        <v>820</v>
      </c>
      <c r="H6160" s="208">
        <v>120000</v>
      </c>
      <c r="I6160" s="206" t="s">
        <v>19</v>
      </c>
      <c r="J6160" s="206">
        <v>166</v>
      </c>
      <c r="L6160" s="206">
        <v>2024</v>
      </c>
      <c r="M6160" s="206" t="s">
        <v>772</v>
      </c>
      <c r="N6160" s="206" t="s">
        <v>773</v>
      </c>
      <c r="O6160" s="206" t="s">
        <v>788</v>
      </c>
    </row>
    <row r="6161" spans="1:15" s="206" customFormat="1" ht="31" customHeight="1" x14ac:dyDescent="0.15">
      <c r="A6161" s="206" t="s">
        <v>768</v>
      </c>
      <c r="B6161" s="206" t="s">
        <v>819</v>
      </c>
      <c r="C6161" s="206" t="s">
        <v>770</v>
      </c>
      <c r="D6161" s="206" t="s">
        <v>777</v>
      </c>
      <c r="E6161" s="206" t="s">
        <v>778</v>
      </c>
      <c r="F6161" s="207">
        <v>45455</v>
      </c>
      <c r="G6161" s="206" t="s">
        <v>821</v>
      </c>
      <c r="H6161" s="208">
        <v>1520000</v>
      </c>
      <c r="I6161" s="206" t="s">
        <v>19</v>
      </c>
      <c r="J6161" s="206">
        <v>2097</v>
      </c>
      <c r="L6161" s="206">
        <v>2024</v>
      </c>
      <c r="M6161" s="206" t="s">
        <v>772</v>
      </c>
      <c r="N6161" s="206" t="s">
        <v>773</v>
      </c>
      <c r="O6161" s="206" t="s">
        <v>788</v>
      </c>
    </row>
    <row r="6162" spans="1:15" s="206" customFormat="1" ht="31" customHeight="1" x14ac:dyDescent="0.15">
      <c r="A6162" s="206" t="s">
        <v>768</v>
      </c>
      <c r="B6162" s="206" t="s">
        <v>819</v>
      </c>
      <c r="C6162" s="206" t="s">
        <v>770</v>
      </c>
      <c r="D6162" s="206" t="s">
        <v>777</v>
      </c>
      <c r="E6162" s="206" t="s">
        <v>809</v>
      </c>
      <c r="F6162" s="207">
        <v>45455</v>
      </c>
      <c r="G6162" s="206" t="s">
        <v>821</v>
      </c>
      <c r="H6162" s="208">
        <v>80000</v>
      </c>
      <c r="I6162" s="206" t="s">
        <v>19</v>
      </c>
      <c r="J6162" s="206">
        <v>110</v>
      </c>
      <c r="L6162" s="206">
        <v>2024</v>
      </c>
      <c r="M6162" s="206" t="s">
        <v>772</v>
      </c>
      <c r="N6162" s="206" t="s">
        <v>773</v>
      </c>
      <c r="O6162" s="206" t="s">
        <v>788</v>
      </c>
    </row>
    <row r="6163" spans="1:15" s="206" customFormat="1" ht="31" customHeight="1" x14ac:dyDescent="0.15">
      <c r="A6163" s="206" t="s">
        <v>768</v>
      </c>
      <c r="B6163" s="206" t="s">
        <v>819</v>
      </c>
      <c r="C6163" s="206" t="s">
        <v>770</v>
      </c>
      <c r="D6163" s="206" t="s">
        <v>777</v>
      </c>
      <c r="E6163" s="206" t="s">
        <v>778</v>
      </c>
      <c r="F6163" s="207">
        <v>45455</v>
      </c>
      <c r="G6163" s="206" t="s">
        <v>821</v>
      </c>
      <c r="H6163" s="208">
        <v>1000000</v>
      </c>
      <c r="I6163" s="206" t="s">
        <v>19</v>
      </c>
      <c r="J6163" s="206">
        <v>1379</v>
      </c>
      <c r="L6163" s="206">
        <v>2024</v>
      </c>
      <c r="M6163" s="206" t="s">
        <v>772</v>
      </c>
      <c r="N6163" s="206" t="s">
        <v>773</v>
      </c>
    </row>
    <row r="6164" spans="1:15" s="206" customFormat="1" ht="31" customHeight="1" x14ac:dyDescent="0.15">
      <c r="A6164" s="206" t="s">
        <v>768</v>
      </c>
      <c r="B6164" s="206" t="s">
        <v>819</v>
      </c>
      <c r="C6164" s="206" t="s">
        <v>770</v>
      </c>
      <c r="D6164" s="206" t="s">
        <v>777</v>
      </c>
      <c r="E6164" s="206" t="s">
        <v>778</v>
      </c>
      <c r="F6164" s="207">
        <v>45456</v>
      </c>
      <c r="G6164" s="206" t="s">
        <v>820</v>
      </c>
      <c r="H6164" s="208">
        <v>320000</v>
      </c>
      <c r="I6164" s="206" t="s">
        <v>19</v>
      </c>
      <c r="J6164" s="206">
        <v>441</v>
      </c>
      <c r="L6164" s="206">
        <v>2024</v>
      </c>
      <c r="M6164" s="206" t="s">
        <v>772</v>
      </c>
      <c r="N6164" s="206" t="s">
        <v>773</v>
      </c>
    </row>
    <row r="6165" spans="1:15" s="206" customFormat="1" ht="31" customHeight="1" x14ac:dyDescent="0.15">
      <c r="A6165" s="206" t="s">
        <v>768</v>
      </c>
      <c r="B6165" s="206" t="s">
        <v>819</v>
      </c>
      <c r="C6165" s="206" t="s">
        <v>770</v>
      </c>
      <c r="D6165" s="206" t="s">
        <v>777</v>
      </c>
      <c r="E6165" s="206" t="s">
        <v>809</v>
      </c>
      <c r="F6165" s="207">
        <v>45456</v>
      </c>
      <c r="G6165" s="206" t="s">
        <v>820</v>
      </c>
      <c r="H6165" s="208">
        <v>160000</v>
      </c>
      <c r="I6165" s="206" t="s">
        <v>19</v>
      </c>
      <c r="J6165" s="206">
        <v>221</v>
      </c>
      <c r="L6165" s="206">
        <v>2024</v>
      </c>
      <c r="M6165" s="206" t="s">
        <v>772</v>
      </c>
      <c r="N6165" s="206" t="s">
        <v>773</v>
      </c>
      <c r="O6165" s="206" t="s">
        <v>789</v>
      </c>
    </row>
    <row r="6166" spans="1:15" s="206" customFormat="1" ht="31" customHeight="1" x14ac:dyDescent="0.15">
      <c r="A6166" s="206" t="s">
        <v>768</v>
      </c>
      <c r="B6166" s="206" t="s">
        <v>819</v>
      </c>
      <c r="C6166" s="206" t="s">
        <v>770</v>
      </c>
      <c r="D6166" s="206" t="s">
        <v>777</v>
      </c>
      <c r="E6166" s="206" t="s">
        <v>778</v>
      </c>
      <c r="F6166" s="207">
        <v>45456</v>
      </c>
      <c r="G6166" s="206" t="s">
        <v>820</v>
      </c>
      <c r="H6166" s="208">
        <v>1680000</v>
      </c>
      <c r="I6166" s="206" t="s">
        <v>19</v>
      </c>
      <c r="J6166" s="206">
        <v>2317</v>
      </c>
      <c r="L6166" s="206">
        <v>2024</v>
      </c>
      <c r="M6166" s="206" t="s">
        <v>772</v>
      </c>
      <c r="N6166" s="206" t="s">
        <v>773</v>
      </c>
      <c r="O6166" s="206" t="s">
        <v>789</v>
      </c>
    </row>
    <row r="6167" spans="1:15" s="206" customFormat="1" ht="31" customHeight="1" x14ac:dyDescent="0.15">
      <c r="A6167" s="206" t="s">
        <v>768</v>
      </c>
      <c r="B6167" s="206" t="s">
        <v>819</v>
      </c>
      <c r="C6167" s="206" t="s">
        <v>770</v>
      </c>
      <c r="D6167" s="206" t="s">
        <v>771</v>
      </c>
      <c r="E6167" s="206" t="s">
        <v>759</v>
      </c>
      <c r="F6167" s="207">
        <v>45456</v>
      </c>
      <c r="G6167" s="206" t="s">
        <v>820</v>
      </c>
      <c r="H6167" s="208">
        <v>40000</v>
      </c>
      <c r="I6167" s="206" t="s">
        <v>19</v>
      </c>
      <c r="J6167" s="206">
        <v>471</v>
      </c>
      <c r="L6167" s="206">
        <v>2024</v>
      </c>
      <c r="M6167" s="206" t="s">
        <v>772</v>
      </c>
      <c r="N6167" s="206" t="s">
        <v>773</v>
      </c>
      <c r="O6167" s="206" t="s">
        <v>789</v>
      </c>
    </row>
    <row r="6168" spans="1:15" s="206" customFormat="1" ht="31" customHeight="1" x14ac:dyDescent="0.15">
      <c r="A6168" s="206" t="s">
        <v>768</v>
      </c>
      <c r="B6168" s="206" t="s">
        <v>819</v>
      </c>
      <c r="C6168" s="206" t="s">
        <v>770</v>
      </c>
      <c r="D6168" s="206" t="s">
        <v>777</v>
      </c>
      <c r="E6168" s="206" t="s">
        <v>778</v>
      </c>
      <c r="F6168" s="207">
        <v>45456</v>
      </c>
      <c r="G6168" s="206" t="s">
        <v>820</v>
      </c>
      <c r="H6168" s="208">
        <v>440000</v>
      </c>
      <c r="I6168" s="206" t="s">
        <v>19</v>
      </c>
      <c r="J6168" s="206">
        <v>607</v>
      </c>
      <c r="L6168" s="206">
        <v>2024</v>
      </c>
      <c r="M6168" s="206" t="s">
        <v>772</v>
      </c>
      <c r="N6168" s="206" t="s">
        <v>773</v>
      </c>
      <c r="O6168" s="206" t="s">
        <v>789</v>
      </c>
    </row>
    <row r="6169" spans="1:15" s="206" customFormat="1" ht="31" customHeight="1" x14ac:dyDescent="0.15">
      <c r="A6169" s="206" t="s">
        <v>768</v>
      </c>
      <c r="B6169" s="206" t="s">
        <v>819</v>
      </c>
      <c r="C6169" s="206" t="s">
        <v>770</v>
      </c>
      <c r="D6169" s="206" t="s">
        <v>777</v>
      </c>
      <c r="E6169" s="206" t="s">
        <v>809</v>
      </c>
      <c r="F6169" s="207">
        <v>45456</v>
      </c>
      <c r="G6169" s="206" t="s">
        <v>821</v>
      </c>
      <c r="H6169" s="208">
        <v>80000</v>
      </c>
      <c r="I6169" s="206" t="s">
        <v>19</v>
      </c>
      <c r="J6169" s="206">
        <v>110</v>
      </c>
      <c r="L6169" s="206">
        <v>2024</v>
      </c>
      <c r="M6169" s="206" t="s">
        <v>772</v>
      </c>
      <c r="N6169" s="206" t="s">
        <v>773</v>
      </c>
      <c r="O6169" s="206" t="s">
        <v>789</v>
      </c>
    </row>
    <row r="6170" spans="1:15" s="206" customFormat="1" ht="31" customHeight="1" x14ac:dyDescent="0.15">
      <c r="A6170" s="206" t="s">
        <v>768</v>
      </c>
      <c r="B6170" s="206" t="s">
        <v>819</v>
      </c>
      <c r="C6170" s="206" t="s">
        <v>770</v>
      </c>
      <c r="D6170" s="206" t="s">
        <v>777</v>
      </c>
      <c r="E6170" s="206" t="s">
        <v>778</v>
      </c>
      <c r="F6170" s="207">
        <v>45456</v>
      </c>
      <c r="G6170" s="206" t="s">
        <v>821</v>
      </c>
      <c r="H6170" s="208">
        <v>1600000</v>
      </c>
      <c r="I6170" s="206" t="s">
        <v>19</v>
      </c>
      <c r="J6170" s="206">
        <v>2207</v>
      </c>
      <c r="L6170" s="206">
        <v>2024</v>
      </c>
      <c r="M6170" s="206" t="s">
        <v>772</v>
      </c>
      <c r="N6170" s="206" t="s">
        <v>773</v>
      </c>
      <c r="O6170" s="206" t="s">
        <v>789</v>
      </c>
    </row>
    <row r="6171" spans="1:15" s="206" customFormat="1" ht="31" customHeight="1" x14ac:dyDescent="0.15">
      <c r="A6171" s="206" t="s">
        <v>768</v>
      </c>
      <c r="B6171" s="206" t="s">
        <v>819</v>
      </c>
      <c r="C6171" s="206" t="s">
        <v>770</v>
      </c>
      <c r="D6171" s="206" t="s">
        <v>777</v>
      </c>
      <c r="E6171" s="206" t="s">
        <v>778</v>
      </c>
      <c r="F6171" s="207">
        <v>45456</v>
      </c>
      <c r="G6171" s="206" t="s">
        <v>821</v>
      </c>
      <c r="H6171" s="208">
        <v>1000000</v>
      </c>
      <c r="I6171" s="206" t="s">
        <v>19</v>
      </c>
      <c r="J6171" s="206">
        <v>1379</v>
      </c>
      <c r="L6171" s="206">
        <v>2024</v>
      </c>
      <c r="M6171" s="206" t="s">
        <v>772</v>
      </c>
      <c r="N6171" s="206" t="s">
        <v>773</v>
      </c>
    </row>
    <row r="6172" spans="1:15" s="206" customFormat="1" ht="31" customHeight="1" x14ac:dyDescent="0.15">
      <c r="A6172" s="206" t="s">
        <v>768</v>
      </c>
      <c r="B6172" s="206" t="s">
        <v>819</v>
      </c>
      <c r="C6172" s="206" t="s">
        <v>770</v>
      </c>
      <c r="D6172" s="206" t="s">
        <v>777</v>
      </c>
      <c r="E6172" s="206" t="s">
        <v>778</v>
      </c>
      <c r="F6172" s="207">
        <v>45457</v>
      </c>
      <c r="G6172" s="206" t="s">
        <v>820</v>
      </c>
      <c r="H6172" s="208">
        <v>400000</v>
      </c>
      <c r="I6172" s="206" t="s">
        <v>19</v>
      </c>
      <c r="J6172" s="206">
        <v>552</v>
      </c>
      <c r="L6172" s="206">
        <v>2024</v>
      </c>
      <c r="M6172" s="206" t="s">
        <v>772</v>
      </c>
      <c r="N6172" s="206" t="s">
        <v>773</v>
      </c>
      <c r="O6172" s="206" t="s">
        <v>790</v>
      </c>
    </row>
    <row r="6173" spans="1:15" s="206" customFormat="1" ht="31" customHeight="1" x14ac:dyDescent="0.15">
      <c r="A6173" s="206" t="s">
        <v>768</v>
      </c>
      <c r="B6173" s="206" t="s">
        <v>819</v>
      </c>
      <c r="C6173" s="206" t="s">
        <v>770</v>
      </c>
      <c r="D6173" s="206" t="s">
        <v>777</v>
      </c>
      <c r="E6173" s="206" t="s">
        <v>778</v>
      </c>
      <c r="F6173" s="207">
        <v>45457</v>
      </c>
      <c r="G6173" s="206" t="s">
        <v>820</v>
      </c>
      <c r="H6173" s="208">
        <v>440000</v>
      </c>
      <c r="I6173" s="206" t="s">
        <v>19</v>
      </c>
      <c r="J6173" s="206">
        <v>607</v>
      </c>
      <c r="L6173" s="206">
        <v>2024</v>
      </c>
      <c r="M6173" s="206" t="s">
        <v>772</v>
      </c>
      <c r="N6173" s="206" t="s">
        <v>773</v>
      </c>
      <c r="O6173" s="206" t="s">
        <v>790</v>
      </c>
    </row>
    <row r="6174" spans="1:15" s="206" customFormat="1" ht="31" customHeight="1" x14ac:dyDescent="0.15">
      <c r="A6174" s="206" t="s">
        <v>768</v>
      </c>
      <c r="B6174" s="206" t="s">
        <v>819</v>
      </c>
      <c r="C6174" s="206" t="s">
        <v>770</v>
      </c>
      <c r="D6174" s="206" t="s">
        <v>777</v>
      </c>
      <c r="E6174" s="206" t="s">
        <v>778</v>
      </c>
      <c r="F6174" s="207">
        <v>45457</v>
      </c>
      <c r="G6174" s="206" t="s">
        <v>820</v>
      </c>
      <c r="H6174" s="208">
        <v>1600000</v>
      </c>
      <c r="I6174" s="206" t="s">
        <v>19</v>
      </c>
      <c r="J6174" s="206">
        <v>2207</v>
      </c>
      <c r="L6174" s="206">
        <v>2024</v>
      </c>
      <c r="M6174" s="206" t="s">
        <v>772</v>
      </c>
      <c r="N6174" s="206" t="s">
        <v>773</v>
      </c>
      <c r="O6174" s="206" t="s">
        <v>790</v>
      </c>
    </row>
    <row r="6175" spans="1:15" s="206" customFormat="1" ht="31" customHeight="1" x14ac:dyDescent="0.15">
      <c r="A6175" s="206" t="s">
        <v>768</v>
      </c>
      <c r="B6175" s="206" t="s">
        <v>819</v>
      </c>
      <c r="C6175" s="206" t="s">
        <v>770</v>
      </c>
      <c r="D6175" s="206" t="s">
        <v>777</v>
      </c>
      <c r="E6175" s="206" t="s">
        <v>809</v>
      </c>
      <c r="F6175" s="207">
        <v>45457</v>
      </c>
      <c r="G6175" s="206" t="s">
        <v>820</v>
      </c>
      <c r="H6175" s="208">
        <v>120000</v>
      </c>
      <c r="I6175" s="206" t="s">
        <v>19</v>
      </c>
      <c r="J6175" s="206">
        <v>166</v>
      </c>
      <c r="L6175" s="206">
        <v>2024</v>
      </c>
      <c r="M6175" s="206" t="s">
        <v>772</v>
      </c>
      <c r="N6175" s="206" t="s">
        <v>773</v>
      </c>
      <c r="O6175" s="206" t="s">
        <v>790</v>
      </c>
    </row>
    <row r="6176" spans="1:15" s="206" customFormat="1" ht="31" customHeight="1" x14ac:dyDescent="0.15">
      <c r="A6176" s="206" t="s">
        <v>768</v>
      </c>
      <c r="B6176" s="206" t="s">
        <v>819</v>
      </c>
      <c r="C6176" s="206" t="s">
        <v>770</v>
      </c>
      <c r="D6176" s="206" t="s">
        <v>771</v>
      </c>
      <c r="E6176" s="206" t="s">
        <v>759</v>
      </c>
      <c r="F6176" s="207">
        <v>45457</v>
      </c>
      <c r="G6176" s="206" t="s">
        <v>820</v>
      </c>
      <c r="H6176" s="208">
        <v>40000</v>
      </c>
      <c r="I6176" s="206" t="s">
        <v>19</v>
      </c>
      <c r="J6176" s="206">
        <v>471</v>
      </c>
      <c r="L6176" s="206">
        <v>2024</v>
      </c>
      <c r="M6176" s="206" t="s">
        <v>772</v>
      </c>
      <c r="N6176" s="206" t="s">
        <v>773</v>
      </c>
      <c r="O6176" s="206" t="s">
        <v>790</v>
      </c>
    </row>
    <row r="6177" spans="1:15" s="206" customFormat="1" ht="31" customHeight="1" x14ac:dyDescent="0.15">
      <c r="A6177" s="206" t="s">
        <v>768</v>
      </c>
      <c r="B6177" s="206" t="s">
        <v>819</v>
      </c>
      <c r="C6177" s="206" t="s">
        <v>770</v>
      </c>
      <c r="D6177" s="206" t="s">
        <v>777</v>
      </c>
      <c r="E6177" s="206" t="s">
        <v>778</v>
      </c>
      <c r="F6177" s="207">
        <v>45457</v>
      </c>
      <c r="G6177" s="206" t="s">
        <v>820</v>
      </c>
      <c r="H6177" s="208">
        <v>320000</v>
      </c>
      <c r="I6177" s="206" t="s">
        <v>19</v>
      </c>
      <c r="J6177" s="206">
        <v>441</v>
      </c>
      <c r="L6177" s="206">
        <v>2024</v>
      </c>
      <c r="M6177" s="206" t="s">
        <v>772</v>
      </c>
      <c r="N6177" s="206" t="s">
        <v>773</v>
      </c>
    </row>
    <row r="6178" spans="1:15" s="206" customFormat="1" ht="31" customHeight="1" x14ac:dyDescent="0.15">
      <c r="A6178" s="206" t="s">
        <v>768</v>
      </c>
      <c r="B6178" s="206" t="s">
        <v>819</v>
      </c>
      <c r="C6178" s="206" t="s">
        <v>770</v>
      </c>
      <c r="D6178" s="206" t="s">
        <v>777</v>
      </c>
      <c r="E6178" s="206" t="s">
        <v>809</v>
      </c>
      <c r="F6178" s="207">
        <v>45457</v>
      </c>
      <c r="G6178" s="206" t="s">
        <v>821</v>
      </c>
      <c r="H6178" s="208">
        <v>80000</v>
      </c>
      <c r="I6178" s="206" t="s">
        <v>19</v>
      </c>
      <c r="J6178" s="206">
        <v>110</v>
      </c>
      <c r="L6178" s="206">
        <v>2024</v>
      </c>
      <c r="M6178" s="206" t="s">
        <v>772</v>
      </c>
      <c r="N6178" s="206" t="s">
        <v>773</v>
      </c>
      <c r="O6178" s="206" t="s">
        <v>790</v>
      </c>
    </row>
    <row r="6179" spans="1:15" s="206" customFormat="1" ht="31" customHeight="1" x14ac:dyDescent="0.15">
      <c r="A6179" s="206" t="s">
        <v>768</v>
      </c>
      <c r="B6179" s="206" t="s">
        <v>819</v>
      </c>
      <c r="C6179" s="206" t="s">
        <v>770</v>
      </c>
      <c r="D6179" s="206" t="s">
        <v>777</v>
      </c>
      <c r="E6179" s="206" t="s">
        <v>778</v>
      </c>
      <c r="F6179" s="207">
        <v>45457</v>
      </c>
      <c r="G6179" s="206" t="s">
        <v>821</v>
      </c>
      <c r="H6179" s="208">
        <v>1600000</v>
      </c>
      <c r="I6179" s="206" t="s">
        <v>19</v>
      </c>
      <c r="J6179" s="206">
        <v>2207</v>
      </c>
      <c r="L6179" s="206">
        <v>2024</v>
      </c>
      <c r="M6179" s="206" t="s">
        <v>772</v>
      </c>
      <c r="N6179" s="206" t="s">
        <v>773</v>
      </c>
      <c r="O6179" s="206" t="s">
        <v>790</v>
      </c>
    </row>
    <row r="6180" spans="1:15" s="206" customFormat="1" ht="31" customHeight="1" x14ac:dyDescent="0.15">
      <c r="A6180" s="206" t="s">
        <v>768</v>
      </c>
      <c r="B6180" s="206" t="s">
        <v>819</v>
      </c>
      <c r="C6180" s="206" t="s">
        <v>770</v>
      </c>
      <c r="D6180" s="206" t="s">
        <v>777</v>
      </c>
      <c r="E6180" s="206" t="s">
        <v>778</v>
      </c>
      <c r="F6180" s="207">
        <v>45457</v>
      </c>
      <c r="G6180" s="206" t="s">
        <v>821</v>
      </c>
      <c r="H6180" s="208">
        <v>1000000</v>
      </c>
      <c r="I6180" s="206" t="s">
        <v>19</v>
      </c>
      <c r="J6180" s="206">
        <v>1379</v>
      </c>
      <c r="L6180" s="206">
        <v>2024</v>
      </c>
      <c r="M6180" s="206" t="s">
        <v>772</v>
      </c>
      <c r="N6180" s="206" t="s">
        <v>773</v>
      </c>
    </row>
    <row r="6181" spans="1:15" s="206" customFormat="1" ht="31" customHeight="1" x14ac:dyDescent="0.15">
      <c r="A6181" s="206" t="s">
        <v>768</v>
      </c>
      <c r="B6181" s="206" t="s">
        <v>819</v>
      </c>
      <c r="C6181" s="206" t="s">
        <v>770</v>
      </c>
      <c r="D6181" s="206" t="s">
        <v>777</v>
      </c>
      <c r="E6181" s="206" t="s">
        <v>778</v>
      </c>
      <c r="F6181" s="207">
        <v>45458</v>
      </c>
      <c r="G6181" s="206" t="s">
        <v>820</v>
      </c>
      <c r="H6181" s="208">
        <v>320000</v>
      </c>
      <c r="I6181" s="206" t="s">
        <v>19</v>
      </c>
      <c r="J6181" s="206">
        <v>441</v>
      </c>
      <c r="L6181" s="206">
        <v>2024</v>
      </c>
      <c r="M6181" s="206" t="s">
        <v>772</v>
      </c>
      <c r="N6181" s="206" t="s">
        <v>773</v>
      </c>
      <c r="O6181" s="206" t="s">
        <v>791</v>
      </c>
    </row>
    <row r="6182" spans="1:15" s="206" customFormat="1" ht="31" customHeight="1" x14ac:dyDescent="0.15">
      <c r="A6182" s="206" t="s">
        <v>768</v>
      </c>
      <c r="B6182" s="206" t="s">
        <v>819</v>
      </c>
      <c r="C6182" s="206" t="s">
        <v>770</v>
      </c>
      <c r="D6182" s="206" t="s">
        <v>771</v>
      </c>
      <c r="E6182" s="206" t="s">
        <v>759</v>
      </c>
      <c r="F6182" s="207">
        <v>45458</v>
      </c>
      <c r="G6182" s="206" t="s">
        <v>820</v>
      </c>
      <c r="H6182" s="208">
        <v>40000</v>
      </c>
      <c r="I6182" s="206" t="s">
        <v>19</v>
      </c>
      <c r="J6182" s="206">
        <v>471</v>
      </c>
      <c r="L6182" s="206">
        <v>2024</v>
      </c>
      <c r="M6182" s="206" t="s">
        <v>772</v>
      </c>
      <c r="N6182" s="206" t="s">
        <v>773</v>
      </c>
      <c r="O6182" s="206" t="s">
        <v>791</v>
      </c>
    </row>
    <row r="6183" spans="1:15" s="206" customFormat="1" ht="31" customHeight="1" x14ac:dyDescent="0.15">
      <c r="A6183" s="206" t="s">
        <v>768</v>
      </c>
      <c r="B6183" s="206" t="s">
        <v>819</v>
      </c>
      <c r="C6183" s="206" t="s">
        <v>770</v>
      </c>
      <c r="D6183" s="206" t="s">
        <v>777</v>
      </c>
      <c r="E6183" s="206" t="s">
        <v>809</v>
      </c>
      <c r="F6183" s="207">
        <v>45458</v>
      </c>
      <c r="G6183" s="206" t="s">
        <v>820</v>
      </c>
      <c r="H6183" s="208">
        <v>120000</v>
      </c>
      <c r="I6183" s="206" t="s">
        <v>19</v>
      </c>
      <c r="J6183" s="206">
        <v>166</v>
      </c>
      <c r="L6183" s="206">
        <v>2024</v>
      </c>
      <c r="M6183" s="206" t="s">
        <v>772</v>
      </c>
      <c r="N6183" s="206" t="s">
        <v>773</v>
      </c>
      <c r="O6183" s="206" t="s">
        <v>791</v>
      </c>
    </row>
    <row r="6184" spans="1:15" s="206" customFormat="1" ht="31" customHeight="1" x14ac:dyDescent="0.15">
      <c r="A6184" s="206" t="s">
        <v>768</v>
      </c>
      <c r="B6184" s="206" t="s">
        <v>819</v>
      </c>
      <c r="C6184" s="206" t="s">
        <v>770</v>
      </c>
      <c r="D6184" s="206" t="s">
        <v>777</v>
      </c>
      <c r="E6184" s="206" t="s">
        <v>778</v>
      </c>
      <c r="F6184" s="207">
        <v>45458</v>
      </c>
      <c r="G6184" s="206" t="s">
        <v>820</v>
      </c>
      <c r="H6184" s="208">
        <v>1600000</v>
      </c>
      <c r="I6184" s="206" t="s">
        <v>19</v>
      </c>
      <c r="J6184" s="206">
        <v>2207</v>
      </c>
      <c r="L6184" s="206">
        <v>2024</v>
      </c>
      <c r="M6184" s="206" t="s">
        <v>772</v>
      </c>
      <c r="N6184" s="206" t="s">
        <v>773</v>
      </c>
      <c r="O6184" s="206" t="s">
        <v>791</v>
      </c>
    </row>
    <row r="6185" spans="1:15" s="206" customFormat="1" ht="31" customHeight="1" x14ac:dyDescent="0.15">
      <c r="A6185" s="206" t="s">
        <v>768</v>
      </c>
      <c r="B6185" s="206" t="s">
        <v>819</v>
      </c>
      <c r="C6185" s="206" t="s">
        <v>770</v>
      </c>
      <c r="D6185" s="206" t="s">
        <v>777</v>
      </c>
      <c r="E6185" s="206" t="s">
        <v>778</v>
      </c>
      <c r="F6185" s="207">
        <v>45458</v>
      </c>
      <c r="G6185" s="206" t="s">
        <v>820</v>
      </c>
      <c r="H6185" s="208">
        <v>360000</v>
      </c>
      <c r="I6185" s="206" t="s">
        <v>19</v>
      </c>
      <c r="J6185" s="206">
        <v>497</v>
      </c>
      <c r="L6185" s="206">
        <v>2024</v>
      </c>
      <c r="M6185" s="206" t="s">
        <v>772</v>
      </c>
      <c r="N6185" s="206" t="s">
        <v>773</v>
      </c>
      <c r="O6185" s="206" t="s">
        <v>791</v>
      </c>
    </row>
    <row r="6186" spans="1:15" s="206" customFormat="1" ht="31" customHeight="1" x14ac:dyDescent="0.15">
      <c r="A6186" s="206" t="s">
        <v>768</v>
      </c>
      <c r="B6186" s="206" t="s">
        <v>819</v>
      </c>
      <c r="C6186" s="206" t="s">
        <v>770</v>
      </c>
      <c r="D6186" s="206" t="s">
        <v>777</v>
      </c>
      <c r="E6186" s="206" t="s">
        <v>778</v>
      </c>
      <c r="F6186" s="207">
        <v>45458</v>
      </c>
      <c r="G6186" s="206" t="s">
        <v>820</v>
      </c>
      <c r="H6186" s="208">
        <v>240000</v>
      </c>
      <c r="I6186" s="206" t="s">
        <v>19</v>
      </c>
      <c r="J6186" s="206">
        <v>331</v>
      </c>
      <c r="L6186" s="206">
        <v>2024</v>
      </c>
      <c r="M6186" s="206" t="s">
        <v>772</v>
      </c>
      <c r="N6186" s="206" t="s">
        <v>773</v>
      </c>
    </row>
    <row r="6187" spans="1:15" s="206" customFormat="1" ht="31" customHeight="1" x14ac:dyDescent="0.15">
      <c r="A6187" s="206" t="s">
        <v>768</v>
      </c>
      <c r="B6187" s="206" t="s">
        <v>819</v>
      </c>
      <c r="C6187" s="206" t="s">
        <v>770</v>
      </c>
      <c r="D6187" s="206" t="s">
        <v>777</v>
      </c>
      <c r="E6187" s="206" t="s">
        <v>809</v>
      </c>
      <c r="F6187" s="207">
        <v>45458</v>
      </c>
      <c r="G6187" s="206" t="s">
        <v>821</v>
      </c>
      <c r="H6187" s="208">
        <v>120000</v>
      </c>
      <c r="I6187" s="206" t="s">
        <v>19</v>
      </c>
      <c r="J6187" s="206">
        <v>166</v>
      </c>
      <c r="L6187" s="206">
        <v>2024</v>
      </c>
      <c r="M6187" s="206" t="s">
        <v>772</v>
      </c>
      <c r="N6187" s="206" t="s">
        <v>773</v>
      </c>
      <c r="O6187" s="206" t="s">
        <v>791</v>
      </c>
    </row>
    <row r="6188" spans="1:15" s="206" customFormat="1" ht="31" customHeight="1" x14ac:dyDescent="0.15">
      <c r="A6188" s="206" t="s">
        <v>768</v>
      </c>
      <c r="B6188" s="206" t="s">
        <v>819</v>
      </c>
      <c r="C6188" s="206" t="s">
        <v>770</v>
      </c>
      <c r="D6188" s="206" t="s">
        <v>777</v>
      </c>
      <c r="E6188" s="206" t="s">
        <v>778</v>
      </c>
      <c r="F6188" s="207">
        <v>45458</v>
      </c>
      <c r="G6188" s="206" t="s">
        <v>821</v>
      </c>
      <c r="H6188" s="208">
        <v>1600000</v>
      </c>
      <c r="I6188" s="206" t="s">
        <v>19</v>
      </c>
      <c r="J6188" s="206">
        <v>2207</v>
      </c>
      <c r="L6188" s="206">
        <v>2024</v>
      </c>
      <c r="M6188" s="206" t="s">
        <v>772</v>
      </c>
      <c r="N6188" s="206" t="s">
        <v>773</v>
      </c>
      <c r="O6188" s="206" t="s">
        <v>791</v>
      </c>
    </row>
    <row r="6189" spans="1:15" s="206" customFormat="1" ht="31" customHeight="1" x14ac:dyDescent="0.15">
      <c r="A6189" s="206" t="s">
        <v>768</v>
      </c>
      <c r="B6189" s="206" t="s">
        <v>819</v>
      </c>
      <c r="C6189" s="206" t="s">
        <v>770</v>
      </c>
      <c r="D6189" s="206" t="s">
        <v>777</v>
      </c>
      <c r="E6189" s="206" t="s">
        <v>778</v>
      </c>
      <c r="F6189" s="207">
        <v>45458</v>
      </c>
      <c r="G6189" s="206" t="s">
        <v>821</v>
      </c>
      <c r="H6189" s="208">
        <v>1000000</v>
      </c>
      <c r="I6189" s="206" t="s">
        <v>19</v>
      </c>
      <c r="J6189" s="206">
        <v>1379</v>
      </c>
      <c r="L6189" s="206">
        <v>2024</v>
      </c>
      <c r="M6189" s="206" t="s">
        <v>772</v>
      </c>
      <c r="N6189" s="206" t="s">
        <v>773</v>
      </c>
    </row>
    <row r="6190" spans="1:15" s="206" customFormat="1" ht="31" customHeight="1" x14ac:dyDescent="0.15">
      <c r="A6190" s="206" t="s">
        <v>768</v>
      </c>
      <c r="B6190" s="206" t="s">
        <v>819</v>
      </c>
      <c r="C6190" s="206" t="s">
        <v>770</v>
      </c>
      <c r="D6190" s="206" t="s">
        <v>777</v>
      </c>
      <c r="E6190" s="206" t="s">
        <v>778</v>
      </c>
      <c r="F6190" s="207">
        <v>45460</v>
      </c>
      <c r="G6190" s="206" t="s">
        <v>820</v>
      </c>
      <c r="H6190" s="208">
        <v>1680000</v>
      </c>
      <c r="I6190" s="206" t="s">
        <v>19</v>
      </c>
      <c r="J6190" s="206">
        <v>2317</v>
      </c>
      <c r="L6190" s="206">
        <v>2024</v>
      </c>
      <c r="M6190" s="206" t="s">
        <v>772</v>
      </c>
      <c r="N6190" s="206" t="s">
        <v>773</v>
      </c>
      <c r="O6190" s="206" t="s">
        <v>793</v>
      </c>
    </row>
    <row r="6191" spans="1:15" s="206" customFormat="1" ht="31" customHeight="1" x14ac:dyDescent="0.15">
      <c r="A6191" s="206" t="s">
        <v>768</v>
      </c>
      <c r="B6191" s="206" t="s">
        <v>819</v>
      </c>
      <c r="C6191" s="206" t="s">
        <v>770</v>
      </c>
      <c r="D6191" s="206" t="s">
        <v>771</v>
      </c>
      <c r="E6191" s="206" t="s">
        <v>759</v>
      </c>
      <c r="F6191" s="207">
        <v>45460</v>
      </c>
      <c r="G6191" s="206" t="s">
        <v>820</v>
      </c>
      <c r="H6191" s="208">
        <v>170000</v>
      </c>
      <c r="I6191" s="206" t="s">
        <v>19</v>
      </c>
      <c r="J6191" s="206">
        <v>2000</v>
      </c>
      <c r="L6191" s="206">
        <v>2024</v>
      </c>
      <c r="M6191" s="206" t="s">
        <v>772</v>
      </c>
      <c r="N6191" s="206" t="s">
        <v>773</v>
      </c>
    </row>
    <row r="6192" spans="1:15" s="206" customFormat="1" ht="31" customHeight="1" x14ac:dyDescent="0.15">
      <c r="A6192" s="206" t="s">
        <v>768</v>
      </c>
      <c r="B6192" s="206" t="s">
        <v>819</v>
      </c>
      <c r="C6192" s="206" t="s">
        <v>770</v>
      </c>
      <c r="D6192" s="206" t="s">
        <v>777</v>
      </c>
      <c r="E6192" s="206" t="s">
        <v>778</v>
      </c>
      <c r="F6192" s="207">
        <v>45460</v>
      </c>
      <c r="G6192" s="206" t="s">
        <v>820</v>
      </c>
      <c r="H6192" s="208">
        <v>569400</v>
      </c>
      <c r="I6192" s="206" t="s">
        <v>19</v>
      </c>
      <c r="J6192" s="206">
        <v>785</v>
      </c>
      <c r="L6192" s="206">
        <v>2024</v>
      </c>
      <c r="M6192" s="206" t="s">
        <v>772</v>
      </c>
      <c r="N6192" s="206" t="s">
        <v>773</v>
      </c>
    </row>
    <row r="6193" spans="1:15" s="206" customFormat="1" ht="31" customHeight="1" x14ac:dyDescent="0.15">
      <c r="A6193" s="206" t="s">
        <v>768</v>
      </c>
      <c r="B6193" s="206" t="s">
        <v>819</v>
      </c>
      <c r="C6193" s="206" t="s">
        <v>770</v>
      </c>
      <c r="D6193" s="206" t="s">
        <v>777</v>
      </c>
      <c r="E6193" s="206" t="s">
        <v>809</v>
      </c>
      <c r="F6193" s="207">
        <v>45460</v>
      </c>
      <c r="G6193" s="206" t="s">
        <v>820</v>
      </c>
      <c r="H6193" s="208">
        <v>40000</v>
      </c>
      <c r="I6193" s="206" t="s">
        <v>19</v>
      </c>
      <c r="J6193" s="206">
        <v>55</v>
      </c>
      <c r="L6193" s="206">
        <v>2024</v>
      </c>
      <c r="M6193" s="206" t="s">
        <v>772</v>
      </c>
      <c r="N6193" s="206" t="s">
        <v>773</v>
      </c>
    </row>
    <row r="6194" spans="1:15" s="206" customFormat="1" ht="31" customHeight="1" x14ac:dyDescent="0.15">
      <c r="A6194" s="206" t="s">
        <v>768</v>
      </c>
      <c r="B6194" s="206" t="s">
        <v>819</v>
      </c>
      <c r="C6194" s="206" t="s">
        <v>770</v>
      </c>
      <c r="D6194" s="206" t="s">
        <v>777</v>
      </c>
      <c r="E6194" s="206" t="s">
        <v>778</v>
      </c>
      <c r="F6194" s="207">
        <v>45460</v>
      </c>
      <c r="G6194" s="206" t="s">
        <v>820</v>
      </c>
      <c r="H6194" s="208">
        <v>440000</v>
      </c>
      <c r="I6194" s="206" t="s">
        <v>19</v>
      </c>
      <c r="J6194" s="206">
        <v>607</v>
      </c>
      <c r="L6194" s="206">
        <v>2024</v>
      </c>
      <c r="M6194" s="206" t="s">
        <v>772</v>
      </c>
      <c r="N6194" s="206" t="s">
        <v>773</v>
      </c>
      <c r="O6194" s="206" t="s">
        <v>793</v>
      </c>
    </row>
    <row r="6195" spans="1:15" s="206" customFormat="1" ht="31" customHeight="1" x14ac:dyDescent="0.15">
      <c r="A6195" s="206" t="s">
        <v>768</v>
      </c>
      <c r="B6195" s="206" t="s">
        <v>819</v>
      </c>
      <c r="C6195" s="206" t="s">
        <v>770</v>
      </c>
      <c r="D6195" s="206" t="s">
        <v>771</v>
      </c>
      <c r="E6195" s="206" t="s">
        <v>759</v>
      </c>
      <c r="F6195" s="207">
        <v>45460</v>
      </c>
      <c r="G6195" s="206" t="s">
        <v>820</v>
      </c>
      <c r="H6195" s="208">
        <v>40000</v>
      </c>
      <c r="I6195" s="206" t="s">
        <v>19</v>
      </c>
      <c r="J6195" s="206">
        <v>471</v>
      </c>
      <c r="L6195" s="206">
        <v>2024</v>
      </c>
      <c r="M6195" s="206" t="s">
        <v>772</v>
      </c>
      <c r="N6195" s="206" t="s">
        <v>773</v>
      </c>
      <c r="O6195" s="206" t="s">
        <v>793</v>
      </c>
    </row>
    <row r="6196" spans="1:15" s="206" customFormat="1" ht="31" customHeight="1" x14ac:dyDescent="0.15">
      <c r="A6196" s="206" t="s">
        <v>768</v>
      </c>
      <c r="B6196" s="206" t="s">
        <v>819</v>
      </c>
      <c r="C6196" s="206" t="s">
        <v>770</v>
      </c>
      <c r="D6196" s="206" t="s">
        <v>777</v>
      </c>
      <c r="E6196" s="206" t="s">
        <v>809</v>
      </c>
      <c r="F6196" s="207">
        <v>45460</v>
      </c>
      <c r="G6196" s="206" t="s">
        <v>820</v>
      </c>
      <c r="H6196" s="208">
        <v>160000</v>
      </c>
      <c r="I6196" s="206" t="s">
        <v>19</v>
      </c>
      <c r="J6196" s="206">
        <v>221</v>
      </c>
      <c r="L6196" s="206">
        <v>2024</v>
      </c>
      <c r="M6196" s="206" t="s">
        <v>772</v>
      </c>
      <c r="N6196" s="206" t="s">
        <v>773</v>
      </c>
      <c r="O6196" s="206" t="s">
        <v>793</v>
      </c>
    </row>
    <row r="6197" spans="1:15" s="206" customFormat="1" ht="31" customHeight="1" x14ac:dyDescent="0.15">
      <c r="A6197" s="206" t="s">
        <v>768</v>
      </c>
      <c r="B6197" s="206" t="s">
        <v>819</v>
      </c>
      <c r="C6197" s="206" t="s">
        <v>770</v>
      </c>
      <c r="D6197" s="206" t="s">
        <v>777</v>
      </c>
      <c r="E6197" s="206" t="s">
        <v>778</v>
      </c>
      <c r="F6197" s="207">
        <v>45460</v>
      </c>
      <c r="G6197" s="206" t="s">
        <v>820</v>
      </c>
      <c r="H6197" s="208">
        <v>400000</v>
      </c>
      <c r="I6197" s="206" t="s">
        <v>19</v>
      </c>
      <c r="J6197" s="206">
        <v>552</v>
      </c>
      <c r="L6197" s="206">
        <v>2024</v>
      </c>
      <c r="M6197" s="206" t="s">
        <v>772</v>
      </c>
      <c r="N6197" s="206" t="s">
        <v>773</v>
      </c>
      <c r="O6197" s="206" t="s">
        <v>793</v>
      </c>
    </row>
    <row r="6198" spans="1:15" s="206" customFormat="1" ht="31" customHeight="1" x14ac:dyDescent="0.15">
      <c r="A6198" s="206" t="s">
        <v>768</v>
      </c>
      <c r="B6198" s="206" t="s">
        <v>819</v>
      </c>
      <c r="C6198" s="206" t="s">
        <v>770</v>
      </c>
      <c r="D6198" s="206" t="s">
        <v>777</v>
      </c>
      <c r="E6198" s="206" t="s">
        <v>778</v>
      </c>
      <c r="F6198" s="207">
        <v>45460</v>
      </c>
      <c r="G6198" s="206" t="s">
        <v>821</v>
      </c>
      <c r="H6198" s="208">
        <v>1000000</v>
      </c>
      <c r="I6198" s="206" t="s">
        <v>19</v>
      </c>
      <c r="J6198" s="206">
        <v>1379</v>
      </c>
      <c r="L6198" s="206">
        <v>2024</v>
      </c>
      <c r="M6198" s="206" t="s">
        <v>772</v>
      </c>
      <c r="N6198" s="206" t="s">
        <v>773</v>
      </c>
    </row>
    <row r="6199" spans="1:15" s="206" customFormat="1" ht="31" customHeight="1" x14ac:dyDescent="0.15">
      <c r="A6199" s="206" t="s">
        <v>768</v>
      </c>
      <c r="B6199" s="206" t="s">
        <v>819</v>
      </c>
      <c r="C6199" s="206" t="s">
        <v>770</v>
      </c>
      <c r="D6199" s="206" t="s">
        <v>777</v>
      </c>
      <c r="E6199" s="206" t="s">
        <v>778</v>
      </c>
      <c r="F6199" s="207">
        <v>45460</v>
      </c>
      <c r="G6199" s="206" t="s">
        <v>821</v>
      </c>
      <c r="H6199" s="208">
        <v>1680000</v>
      </c>
      <c r="I6199" s="206" t="s">
        <v>19</v>
      </c>
      <c r="J6199" s="206">
        <v>2317</v>
      </c>
      <c r="L6199" s="206">
        <v>2024</v>
      </c>
      <c r="M6199" s="206" t="s">
        <v>772</v>
      </c>
      <c r="N6199" s="206" t="s">
        <v>773</v>
      </c>
      <c r="O6199" s="206" t="s">
        <v>793</v>
      </c>
    </row>
    <row r="6200" spans="1:15" s="206" customFormat="1" ht="31" customHeight="1" x14ac:dyDescent="0.15">
      <c r="A6200" s="206" t="s">
        <v>768</v>
      </c>
      <c r="B6200" s="206" t="s">
        <v>819</v>
      </c>
      <c r="C6200" s="206" t="s">
        <v>770</v>
      </c>
      <c r="D6200" s="206" t="s">
        <v>777</v>
      </c>
      <c r="E6200" s="206" t="s">
        <v>809</v>
      </c>
      <c r="F6200" s="207">
        <v>45460</v>
      </c>
      <c r="G6200" s="206" t="s">
        <v>821</v>
      </c>
      <c r="H6200" s="208">
        <v>60000</v>
      </c>
      <c r="I6200" s="206" t="s">
        <v>19</v>
      </c>
      <c r="J6200" s="206">
        <v>83</v>
      </c>
      <c r="L6200" s="206">
        <v>2024</v>
      </c>
      <c r="M6200" s="206" t="s">
        <v>772</v>
      </c>
      <c r="N6200" s="206" t="s">
        <v>773</v>
      </c>
      <c r="O6200" s="206" t="s">
        <v>793</v>
      </c>
    </row>
    <row r="6201" spans="1:15" s="206" customFormat="1" ht="31" customHeight="1" x14ac:dyDescent="0.15">
      <c r="A6201" s="206" t="s">
        <v>768</v>
      </c>
      <c r="B6201" s="206" t="s">
        <v>819</v>
      </c>
      <c r="C6201" s="206" t="s">
        <v>770</v>
      </c>
      <c r="D6201" s="206" t="s">
        <v>771</v>
      </c>
      <c r="E6201" s="206" t="s">
        <v>759</v>
      </c>
      <c r="F6201" s="207">
        <v>45461</v>
      </c>
      <c r="G6201" s="206" t="s">
        <v>820</v>
      </c>
      <c r="H6201" s="208">
        <v>38000</v>
      </c>
      <c r="I6201" s="206" t="s">
        <v>19</v>
      </c>
      <c r="J6201" s="206">
        <v>447</v>
      </c>
      <c r="L6201" s="206">
        <v>2024</v>
      </c>
      <c r="M6201" s="206" t="s">
        <v>772</v>
      </c>
      <c r="N6201" s="206" t="s">
        <v>773</v>
      </c>
      <c r="O6201" s="206" t="s">
        <v>794</v>
      </c>
    </row>
    <row r="6202" spans="1:15" s="206" customFormat="1" ht="31" customHeight="1" x14ac:dyDescent="0.15">
      <c r="A6202" s="206" t="s">
        <v>768</v>
      </c>
      <c r="B6202" s="206" t="s">
        <v>819</v>
      </c>
      <c r="C6202" s="206" t="s">
        <v>770</v>
      </c>
      <c r="D6202" s="206" t="s">
        <v>777</v>
      </c>
      <c r="E6202" s="206" t="s">
        <v>809</v>
      </c>
      <c r="F6202" s="207">
        <v>45461</v>
      </c>
      <c r="G6202" s="206" t="s">
        <v>820</v>
      </c>
      <c r="H6202" s="208">
        <v>120000</v>
      </c>
      <c r="I6202" s="206" t="s">
        <v>19</v>
      </c>
      <c r="J6202" s="206">
        <v>166</v>
      </c>
      <c r="L6202" s="206">
        <v>2024</v>
      </c>
      <c r="M6202" s="206" t="s">
        <v>772</v>
      </c>
      <c r="N6202" s="206" t="s">
        <v>773</v>
      </c>
      <c r="O6202" s="206" t="s">
        <v>794</v>
      </c>
    </row>
    <row r="6203" spans="1:15" s="206" customFormat="1" ht="31" customHeight="1" x14ac:dyDescent="0.15">
      <c r="A6203" s="206" t="s">
        <v>768</v>
      </c>
      <c r="B6203" s="206" t="s">
        <v>819</v>
      </c>
      <c r="C6203" s="206" t="s">
        <v>770</v>
      </c>
      <c r="D6203" s="206" t="s">
        <v>777</v>
      </c>
      <c r="E6203" s="206" t="s">
        <v>809</v>
      </c>
      <c r="F6203" s="207">
        <v>45461</v>
      </c>
      <c r="G6203" s="206" t="s">
        <v>820</v>
      </c>
      <c r="H6203" s="208">
        <v>83375</v>
      </c>
      <c r="I6203" s="206" t="s">
        <v>19</v>
      </c>
      <c r="J6203" s="206">
        <v>115</v>
      </c>
      <c r="L6203" s="206">
        <v>2024</v>
      </c>
      <c r="M6203" s="206" t="s">
        <v>772</v>
      </c>
      <c r="N6203" s="206" t="s">
        <v>773</v>
      </c>
    </row>
    <row r="6204" spans="1:15" s="206" customFormat="1" ht="31" customHeight="1" x14ac:dyDescent="0.15">
      <c r="A6204" s="206" t="s">
        <v>768</v>
      </c>
      <c r="B6204" s="206" t="s">
        <v>819</v>
      </c>
      <c r="C6204" s="206" t="s">
        <v>770</v>
      </c>
      <c r="D6204" s="206" t="s">
        <v>777</v>
      </c>
      <c r="E6204" s="206" t="s">
        <v>778</v>
      </c>
      <c r="F6204" s="207">
        <v>45461</v>
      </c>
      <c r="G6204" s="206" t="s">
        <v>820</v>
      </c>
      <c r="H6204" s="208">
        <v>400000</v>
      </c>
      <c r="I6204" s="206" t="s">
        <v>19</v>
      </c>
      <c r="J6204" s="206">
        <v>552</v>
      </c>
      <c r="L6204" s="206">
        <v>2024</v>
      </c>
      <c r="M6204" s="206" t="s">
        <v>772</v>
      </c>
      <c r="N6204" s="206" t="s">
        <v>773</v>
      </c>
      <c r="O6204" s="206" t="s">
        <v>794</v>
      </c>
    </row>
    <row r="6205" spans="1:15" s="206" customFormat="1" ht="31" customHeight="1" x14ac:dyDescent="0.15">
      <c r="A6205" s="206" t="s">
        <v>768</v>
      </c>
      <c r="B6205" s="206" t="s">
        <v>819</v>
      </c>
      <c r="C6205" s="206" t="s">
        <v>770</v>
      </c>
      <c r="D6205" s="206" t="s">
        <v>771</v>
      </c>
      <c r="E6205" s="206" t="s">
        <v>759</v>
      </c>
      <c r="F6205" s="207">
        <v>45461</v>
      </c>
      <c r="G6205" s="206" t="s">
        <v>820</v>
      </c>
      <c r="H6205" s="208">
        <v>170000</v>
      </c>
      <c r="I6205" s="206" t="s">
        <v>19</v>
      </c>
      <c r="J6205" s="206">
        <v>2000</v>
      </c>
      <c r="L6205" s="206">
        <v>2024</v>
      </c>
      <c r="M6205" s="206" t="s">
        <v>772</v>
      </c>
      <c r="N6205" s="206" t="s">
        <v>773</v>
      </c>
    </row>
    <row r="6206" spans="1:15" s="206" customFormat="1" ht="31" customHeight="1" x14ac:dyDescent="0.15">
      <c r="A6206" s="206" t="s">
        <v>768</v>
      </c>
      <c r="B6206" s="206" t="s">
        <v>819</v>
      </c>
      <c r="C6206" s="206" t="s">
        <v>770</v>
      </c>
      <c r="D6206" s="206" t="s">
        <v>777</v>
      </c>
      <c r="E6206" s="206" t="s">
        <v>778</v>
      </c>
      <c r="F6206" s="207">
        <v>45461</v>
      </c>
      <c r="G6206" s="206" t="s">
        <v>820</v>
      </c>
      <c r="H6206" s="208">
        <v>1600000</v>
      </c>
      <c r="I6206" s="206" t="s">
        <v>19</v>
      </c>
      <c r="J6206" s="206">
        <v>2207</v>
      </c>
      <c r="L6206" s="206">
        <v>2024</v>
      </c>
      <c r="M6206" s="206" t="s">
        <v>772</v>
      </c>
      <c r="N6206" s="206" t="s">
        <v>773</v>
      </c>
      <c r="O6206" s="206" t="s">
        <v>794</v>
      </c>
    </row>
    <row r="6207" spans="1:15" s="206" customFormat="1" ht="31" customHeight="1" x14ac:dyDescent="0.15">
      <c r="A6207" s="206" t="s">
        <v>768</v>
      </c>
      <c r="B6207" s="206" t="s">
        <v>819</v>
      </c>
      <c r="C6207" s="206" t="s">
        <v>770</v>
      </c>
      <c r="D6207" s="206" t="s">
        <v>777</v>
      </c>
      <c r="E6207" s="206" t="s">
        <v>778</v>
      </c>
      <c r="F6207" s="207">
        <v>45461</v>
      </c>
      <c r="G6207" s="206" t="s">
        <v>820</v>
      </c>
      <c r="H6207" s="208">
        <v>400000</v>
      </c>
      <c r="I6207" s="206" t="s">
        <v>19</v>
      </c>
      <c r="J6207" s="206">
        <v>552</v>
      </c>
      <c r="L6207" s="206">
        <v>2024</v>
      </c>
      <c r="M6207" s="206" t="s">
        <v>772</v>
      </c>
      <c r="N6207" s="206" t="s">
        <v>773</v>
      </c>
      <c r="O6207" s="206" t="s">
        <v>794</v>
      </c>
    </row>
    <row r="6208" spans="1:15" s="206" customFormat="1" ht="31" customHeight="1" x14ac:dyDescent="0.15">
      <c r="A6208" s="206" t="s">
        <v>768</v>
      </c>
      <c r="B6208" s="206" t="s">
        <v>819</v>
      </c>
      <c r="C6208" s="206" t="s">
        <v>770</v>
      </c>
      <c r="D6208" s="206" t="s">
        <v>777</v>
      </c>
      <c r="E6208" s="206" t="s">
        <v>778</v>
      </c>
      <c r="F6208" s="207">
        <v>45461</v>
      </c>
      <c r="G6208" s="206" t="s">
        <v>820</v>
      </c>
      <c r="H6208" s="208">
        <v>217500</v>
      </c>
      <c r="I6208" s="206" t="s">
        <v>19</v>
      </c>
      <c r="J6208" s="206">
        <v>300</v>
      </c>
      <c r="L6208" s="206">
        <v>2024</v>
      </c>
      <c r="M6208" s="206" t="s">
        <v>772</v>
      </c>
      <c r="N6208" s="206" t="s">
        <v>773</v>
      </c>
    </row>
    <row r="6209" spans="1:15" s="206" customFormat="1" ht="31" customHeight="1" x14ac:dyDescent="0.15">
      <c r="A6209" s="206" t="s">
        <v>768</v>
      </c>
      <c r="B6209" s="206" t="s">
        <v>819</v>
      </c>
      <c r="C6209" s="206" t="s">
        <v>770</v>
      </c>
      <c r="D6209" s="206" t="s">
        <v>777</v>
      </c>
      <c r="E6209" s="206" t="s">
        <v>778</v>
      </c>
      <c r="F6209" s="207">
        <v>45461</v>
      </c>
      <c r="G6209" s="206" t="s">
        <v>821</v>
      </c>
      <c r="H6209" s="208">
        <v>1680000</v>
      </c>
      <c r="I6209" s="206" t="s">
        <v>19</v>
      </c>
      <c r="J6209" s="206">
        <v>2317</v>
      </c>
      <c r="L6209" s="206">
        <v>2024</v>
      </c>
      <c r="M6209" s="206" t="s">
        <v>772</v>
      </c>
      <c r="N6209" s="206" t="s">
        <v>773</v>
      </c>
      <c r="O6209" s="206" t="s">
        <v>794</v>
      </c>
    </row>
    <row r="6210" spans="1:15" s="206" customFormat="1" ht="31" customHeight="1" x14ac:dyDescent="0.15">
      <c r="A6210" s="206" t="s">
        <v>768</v>
      </c>
      <c r="B6210" s="206" t="s">
        <v>819</v>
      </c>
      <c r="C6210" s="206" t="s">
        <v>770</v>
      </c>
      <c r="D6210" s="206" t="s">
        <v>777</v>
      </c>
      <c r="E6210" s="206" t="s">
        <v>809</v>
      </c>
      <c r="F6210" s="207">
        <v>45461</v>
      </c>
      <c r="G6210" s="206" t="s">
        <v>821</v>
      </c>
      <c r="H6210" s="208">
        <v>80000</v>
      </c>
      <c r="I6210" s="206" t="s">
        <v>19</v>
      </c>
      <c r="J6210" s="206">
        <v>110</v>
      </c>
      <c r="L6210" s="206">
        <v>2024</v>
      </c>
      <c r="M6210" s="206" t="s">
        <v>772</v>
      </c>
      <c r="N6210" s="206" t="s">
        <v>773</v>
      </c>
      <c r="O6210" s="206" t="s">
        <v>794</v>
      </c>
    </row>
    <row r="6211" spans="1:15" s="206" customFormat="1" ht="31" customHeight="1" x14ac:dyDescent="0.15">
      <c r="A6211" s="206" t="s">
        <v>768</v>
      </c>
      <c r="B6211" s="206" t="s">
        <v>819</v>
      </c>
      <c r="C6211" s="206" t="s">
        <v>770</v>
      </c>
      <c r="D6211" s="206" t="s">
        <v>777</v>
      </c>
      <c r="E6211" s="206" t="s">
        <v>778</v>
      </c>
      <c r="F6211" s="207">
        <v>45461</v>
      </c>
      <c r="G6211" s="206" t="s">
        <v>821</v>
      </c>
      <c r="H6211" s="208">
        <v>1000000</v>
      </c>
      <c r="I6211" s="206" t="s">
        <v>19</v>
      </c>
      <c r="J6211" s="206">
        <v>1379</v>
      </c>
      <c r="L6211" s="206">
        <v>2024</v>
      </c>
      <c r="M6211" s="206" t="s">
        <v>772</v>
      </c>
      <c r="N6211" s="206" t="s">
        <v>773</v>
      </c>
    </row>
    <row r="6212" spans="1:15" s="206" customFormat="1" ht="31" customHeight="1" x14ac:dyDescent="0.15">
      <c r="A6212" s="206" t="s">
        <v>768</v>
      </c>
      <c r="B6212" s="206" t="s">
        <v>819</v>
      </c>
      <c r="C6212" s="206" t="s">
        <v>770</v>
      </c>
      <c r="D6212" s="206" t="s">
        <v>777</v>
      </c>
      <c r="E6212" s="206" t="s">
        <v>778</v>
      </c>
      <c r="F6212" s="207">
        <v>45462</v>
      </c>
      <c r="G6212" s="206" t="s">
        <v>820</v>
      </c>
      <c r="H6212" s="208">
        <v>400000</v>
      </c>
      <c r="I6212" s="206" t="s">
        <v>19</v>
      </c>
      <c r="J6212" s="206">
        <v>552</v>
      </c>
      <c r="L6212" s="206">
        <v>2024</v>
      </c>
      <c r="M6212" s="206" t="s">
        <v>772</v>
      </c>
      <c r="N6212" s="206" t="s">
        <v>773</v>
      </c>
      <c r="O6212" s="206" t="s">
        <v>795</v>
      </c>
    </row>
    <row r="6213" spans="1:15" s="206" customFormat="1" ht="31" customHeight="1" x14ac:dyDescent="0.15">
      <c r="A6213" s="206" t="s">
        <v>768</v>
      </c>
      <c r="B6213" s="206" t="s">
        <v>819</v>
      </c>
      <c r="C6213" s="206" t="s">
        <v>770</v>
      </c>
      <c r="D6213" s="206" t="s">
        <v>777</v>
      </c>
      <c r="E6213" s="206" t="s">
        <v>809</v>
      </c>
      <c r="F6213" s="207">
        <v>45462</v>
      </c>
      <c r="G6213" s="206" t="s">
        <v>820</v>
      </c>
      <c r="H6213" s="208">
        <v>83375</v>
      </c>
      <c r="I6213" s="206" t="s">
        <v>19</v>
      </c>
      <c r="J6213" s="206">
        <v>115</v>
      </c>
      <c r="L6213" s="206">
        <v>2024</v>
      </c>
      <c r="M6213" s="206" t="s">
        <v>772</v>
      </c>
      <c r="N6213" s="206" t="s">
        <v>773</v>
      </c>
    </row>
    <row r="6214" spans="1:15" s="206" customFormat="1" ht="31" customHeight="1" x14ac:dyDescent="0.15">
      <c r="A6214" s="206" t="s">
        <v>768</v>
      </c>
      <c r="B6214" s="206" t="s">
        <v>819</v>
      </c>
      <c r="C6214" s="206" t="s">
        <v>770</v>
      </c>
      <c r="D6214" s="206" t="s">
        <v>771</v>
      </c>
      <c r="E6214" s="206" t="s">
        <v>759</v>
      </c>
      <c r="F6214" s="207">
        <v>45462</v>
      </c>
      <c r="G6214" s="206" t="s">
        <v>820</v>
      </c>
      <c r="H6214" s="208">
        <v>170000</v>
      </c>
      <c r="I6214" s="206" t="s">
        <v>19</v>
      </c>
      <c r="J6214" s="206">
        <v>2000</v>
      </c>
      <c r="L6214" s="206">
        <v>2024</v>
      </c>
      <c r="M6214" s="206" t="s">
        <v>772</v>
      </c>
      <c r="N6214" s="206" t="s">
        <v>773</v>
      </c>
    </row>
    <row r="6215" spans="1:15" s="206" customFormat="1" ht="31" customHeight="1" x14ac:dyDescent="0.15">
      <c r="A6215" s="206" t="s">
        <v>768</v>
      </c>
      <c r="B6215" s="206" t="s">
        <v>819</v>
      </c>
      <c r="C6215" s="206" t="s">
        <v>770</v>
      </c>
      <c r="D6215" s="206" t="s">
        <v>771</v>
      </c>
      <c r="E6215" s="206" t="s">
        <v>759</v>
      </c>
      <c r="F6215" s="207">
        <v>45462</v>
      </c>
      <c r="G6215" s="206" t="s">
        <v>820</v>
      </c>
      <c r="H6215" s="208">
        <v>38000</v>
      </c>
      <c r="I6215" s="206" t="s">
        <v>19</v>
      </c>
      <c r="J6215" s="206">
        <v>447</v>
      </c>
      <c r="L6215" s="206">
        <v>2024</v>
      </c>
      <c r="M6215" s="206" t="s">
        <v>772</v>
      </c>
      <c r="N6215" s="206" t="s">
        <v>773</v>
      </c>
      <c r="O6215" s="206" t="s">
        <v>795</v>
      </c>
    </row>
    <row r="6216" spans="1:15" s="206" customFormat="1" ht="31" customHeight="1" x14ac:dyDescent="0.15">
      <c r="A6216" s="206" t="s">
        <v>768</v>
      </c>
      <c r="B6216" s="206" t="s">
        <v>819</v>
      </c>
      <c r="C6216" s="206" t="s">
        <v>770</v>
      </c>
      <c r="D6216" s="206" t="s">
        <v>777</v>
      </c>
      <c r="E6216" s="206" t="s">
        <v>778</v>
      </c>
      <c r="F6216" s="207">
        <v>45462</v>
      </c>
      <c r="G6216" s="206" t="s">
        <v>820</v>
      </c>
      <c r="H6216" s="208">
        <v>1520000</v>
      </c>
      <c r="I6216" s="206" t="s">
        <v>19</v>
      </c>
      <c r="J6216" s="206">
        <v>2097</v>
      </c>
      <c r="L6216" s="206">
        <v>2024</v>
      </c>
      <c r="M6216" s="206" t="s">
        <v>772</v>
      </c>
      <c r="N6216" s="206" t="s">
        <v>773</v>
      </c>
      <c r="O6216" s="206" t="s">
        <v>795</v>
      </c>
    </row>
    <row r="6217" spans="1:15" s="206" customFormat="1" ht="31" customHeight="1" x14ac:dyDescent="0.15">
      <c r="A6217" s="206" t="s">
        <v>768</v>
      </c>
      <c r="B6217" s="206" t="s">
        <v>819</v>
      </c>
      <c r="C6217" s="206" t="s">
        <v>770</v>
      </c>
      <c r="D6217" s="206" t="s">
        <v>777</v>
      </c>
      <c r="E6217" s="206" t="s">
        <v>778</v>
      </c>
      <c r="F6217" s="207">
        <v>45462</v>
      </c>
      <c r="G6217" s="206" t="s">
        <v>820</v>
      </c>
      <c r="H6217" s="208">
        <v>400000</v>
      </c>
      <c r="I6217" s="206" t="s">
        <v>19</v>
      </c>
      <c r="J6217" s="206">
        <v>552</v>
      </c>
      <c r="L6217" s="206">
        <v>2024</v>
      </c>
      <c r="M6217" s="206" t="s">
        <v>772</v>
      </c>
      <c r="N6217" s="206" t="s">
        <v>773</v>
      </c>
      <c r="O6217" s="206" t="s">
        <v>795</v>
      </c>
    </row>
    <row r="6218" spans="1:15" s="206" customFormat="1" ht="31" customHeight="1" x14ac:dyDescent="0.15">
      <c r="A6218" s="206" t="s">
        <v>768</v>
      </c>
      <c r="B6218" s="206" t="s">
        <v>819</v>
      </c>
      <c r="C6218" s="206" t="s">
        <v>770</v>
      </c>
      <c r="D6218" s="206" t="s">
        <v>777</v>
      </c>
      <c r="E6218" s="206" t="s">
        <v>809</v>
      </c>
      <c r="F6218" s="207">
        <v>45462</v>
      </c>
      <c r="G6218" s="206" t="s">
        <v>820</v>
      </c>
      <c r="H6218" s="208">
        <v>120000</v>
      </c>
      <c r="I6218" s="206" t="s">
        <v>19</v>
      </c>
      <c r="J6218" s="206">
        <v>166</v>
      </c>
      <c r="L6218" s="206">
        <v>2024</v>
      </c>
      <c r="M6218" s="206" t="s">
        <v>772</v>
      </c>
      <c r="N6218" s="206" t="s">
        <v>773</v>
      </c>
      <c r="O6218" s="206" t="s">
        <v>795</v>
      </c>
    </row>
    <row r="6219" spans="1:15" s="206" customFormat="1" ht="31" customHeight="1" x14ac:dyDescent="0.15">
      <c r="A6219" s="206" t="s">
        <v>768</v>
      </c>
      <c r="B6219" s="206" t="s">
        <v>819</v>
      </c>
      <c r="C6219" s="206" t="s">
        <v>770</v>
      </c>
      <c r="D6219" s="206" t="s">
        <v>777</v>
      </c>
      <c r="E6219" s="206" t="s">
        <v>778</v>
      </c>
      <c r="F6219" s="207">
        <v>45462</v>
      </c>
      <c r="G6219" s="206" t="s">
        <v>820</v>
      </c>
      <c r="H6219" s="208">
        <v>217500</v>
      </c>
      <c r="I6219" s="206" t="s">
        <v>19</v>
      </c>
      <c r="J6219" s="206">
        <v>300</v>
      </c>
      <c r="L6219" s="206">
        <v>2024</v>
      </c>
      <c r="M6219" s="206" t="s">
        <v>772</v>
      </c>
      <c r="N6219" s="206" t="s">
        <v>773</v>
      </c>
    </row>
    <row r="6220" spans="1:15" s="206" customFormat="1" ht="31" customHeight="1" x14ac:dyDescent="0.15">
      <c r="A6220" s="206" t="s">
        <v>768</v>
      </c>
      <c r="B6220" s="206" t="s">
        <v>819</v>
      </c>
      <c r="C6220" s="206" t="s">
        <v>770</v>
      </c>
      <c r="D6220" s="206" t="s">
        <v>777</v>
      </c>
      <c r="E6220" s="206" t="s">
        <v>778</v>
      </c>
      <c r="F6220" s="207">
        <v>45462</v>
      </c>
      <c r="G6220" s="206" t="s">
        <v>821</v>
      </c>
      <c r="H6220" s="208">
        <v>1520000</v>
      </c>
      <c r="I6220" s="206" t="s">
        <v>19</v>
      </c>
      <c r="J6220" s="206">
        <v>2097</v>
      </c>
      <c r="L6220" s="206">
        <v>2024</v>
      </c>
      <c r="M6220" s="206" t="s">
        <v>772</v>
      </c>
      <c r="N6220" s="206" t="s">
        <v>773</v>
      </c>
      <c r="O6220" s="206" t="s">
        <v>795</v>
      </c>
    </row>
    <row r="6221" spans="1:15" s="206" customFormat="1" ht="31" customHeight="1" x14ac:dyDescent="0.15">
      <c r="A6221" s="206" t="s">
        <v>768</v>
      </c>
      <c r="B6221" s="206" t="s">
        <v>819</v>
      </c>
      <c r="C6221" s="206" t="s">
        <v>770</v>
      </c>
      <c r="D6221" s="206" t="s">
        <v>777</v>
      </c>
      <c r="E6221" s="206" t="s">
        <v>809</v>
      </c>
      <c r="F6221" s="207">
        <v>45462</v>
      </c>
      <c r="G6221" s="206" t="s">
        <v>821</v>
      </c>
      <c r="H6221" s="208">
        <v>80000</v>
      </c>
      <c r="I6221" s="206" t="s">
        <v>19</v>
      </c>
      <c r="J6221" s="206">
        <v>110</v>
      </c>
      <c r="L6221" s="206">
        <v>2024</v>
      </c>
      <c r="M6221" s="206" t="s">
        <v>772</v>
      </c>
      <c r="N6221" s="206" t="s">
        <v>773</v>
      </c>
      <c r="O6221" s="206" t="s">
        <v>795</v>
      </c>
    </row>
    <row r="6222" spans="1:15" s="206" customFormat="1" ht="31" customHeight="1" x14ac:dyDescent="0.15">
      <c r="A6222" s="206" t="s">
        <v>768</v>
      </c>
      <c r="B6222" s="206" t="s">
        <v>819</v>
      </c>
      <c r="C6222" s="206" t="s">
        <v>770</v>
      </c>
      <c r="D6222" s="206" t="s">
        <v>777</v>
      </c>
      <c r="E6222" s="206" t="s">
        <v>778</v>
      </c>
      <c r="F6222" s="207">
        <v>45462</v>
      </c>
      <c r="G6222" s="206" t="s">
        <v>821</v>
      </c>
      <c r="H6222" s="208">
        <v>1000000</v>
      </c>
      <c r="I6222" s="206" t="s">
        <v>19</v>
      </c>
      <c r="J6222" s="206">
        <v>1379</v>
      </c>
      <c r="L6222" s="206">
        <v>2024</v>
      </c>
      <c r="M6222" s="206" t="s">
        <v>772</v>
      </c>
      <c r="N6222" s="206" t="s">
        <v>773</v>
      </c>
    </row>
    <row r="6223" spans="1:15" s="206" customFormat="1" ht="31" customHeight="1" x14ac:dyDescent="0.15">
      <c r="A6223" s="206" t="s">
        <v>768</v>
      </c>
      <c r="B6223" s="206" t="s">
        <v>819</v>
      </c>
      <c r="C6223" s="206" t="s">
        <v>770</v>
      </c>
      <c r="D6223" s="206" t="s">
        <v>771</v>
      </c>
      <c r="E6223" s="206" t="s">
        <v>759</v>
      </c>
      <c r="F6223" s="207">
        <v>45463</v>
      </c>
      <c r="G6223" s="206" t="s">
        <v>820</v>
      </c>
      <c r="H6223" s="208">
        <v>42000</v>
      </c>
      <c r="I6223" s="206" t="s">
        <v>19</v>
      </c>
      <c r="J6223" s="206">
        <v>494</v>
      </c>
      <c r="L6223" s="206">
        <v>2024</v>
      </c>
      <c r="M6223" s="206" t="s">
        <v>772</v>
      </c>
      <c r="N6223" s="206" t="s">
        <v>773</v>
      </c>
      <c r="O6223" s="206" t="s">
        <v>796</v>
      </c>
    </row>
    <row r="6224" spans="1:15" s="206" customFormat="1" ht="31" customHeight="1" x14ac:dyDescent="0.15">
      <c r="A6224" s="206" t="s">
        <v>768</v>
      </c>
      <c r="B6224" s="206" t="s">
        <v>819</v>
      </c>
      <c r="C6224" s="206" t="s">
        <v>770</v>
      </c>
      <c r="D6224" s="206" t="s">
        <v>777</v>
      </c>
      <c r="E6224" s="206" t="s">
        <v>778</v>
      </c>
      <c r="F6224" s="207">
        <v>45463</v>
      </c>
      <c r="G6224" s="206" t="s">
        <v>820</v>
      </c>
      <c r="H6224" s="208">
        <v>1600000</v>
      </c>
      <c r="I6224" s="206" t="s">
        <v>19</v>
      </c>
      <c r="J6224" s="206">
        <v>2207</v>
      </c>
      <c r="L6224" s="206">
        <v>2024</v>
      </c>
      <c r="M6224" s="206" t="s">
        <v>772</v>
      </c>
      <c r="N6224" s="206" t="s">
        <v>773</v>
      </c>
      <c r="O6224" s="206" t="s">
        <v>796</v>
      </c>
    </row>
    <row r="6225" spans="1:15" s="206" customFormat="1" ht="31" customHeight="1" x14ac:dyDescent="0.15">
      <c r="A6225" s="206" t="s">
        <v>768</v>
      </c>
      <c r="B6225" s="206" t="s">
        <v>819</v>
      </c>
      <c r="C6225" s="206" t="s">
        <v>770</v>
      </c>
      <c r="D6225" s="206" t="s">
        <v>777</v>
      </c>
      <c r="E6225" s="206" t="s">
        <v>778</v>
      </c>
      <c r="F6225" s="207">
        <v>45463</v>
      </c>
      <c r="G6225" s="206" t="s">
        <v>820</v>
      </c>
      <c r="H6225" s="208">
        <v>440000</v>
      </c>
      <c r="I6225" s="206" t="s">
        <v>19</v>
      </c>
      <c r="J6225" s="206">
        <v>607</v>
      </c>
      <c r="L6225" s="206">
        <v>2024</v>
      </c>
      <c r="M6225" s="206" t="s">
        <v>772</v>
      </c>
      <c r="N6225" s="206" t="s">
        <v>773</v>
      </c>
      <c r="O6225" s="206" t="s">
        <v>796</v>
      </c>
    </row>
    <row r="6226" spans="1:15" s="206" customFormat="1" ht="31" customHeight="1" x14ac:dyDescent="0.15">
      <c r="A6226" s="206" t="s">
        <v>768</v>
      </c>
      <c r="B6226" s="206" t="s">
        <v>819</v>
      </c>
      <c r="C6226" s="206" t="s">
        <v>770</v>
      </c>
      <c r="D6226" s="206" t="s">
        <v>777</v>
      </c>
      <c r="E6226" s="206" t="s">
        <v>809</v>
      </c>
      <c r="F6226" s="207">
        <v>45463</v>
      </c>
      <c r="G6226" s="206" t="s">
        <v>820</v>
      </c>
      <c r="H6226" s="208">
        <v>160000</v>
      </c>
      <c r="I6226" s="206" t="s">
        <v>19</v>
      </c>
      <c r="J6226" s="206">
        <v>221</v>
      </c>
      <c r="L6226" s="206">
        <v>2024</v>
      </c>
      <c r="M6226" s="206" t="s">
        <v>772</v>
      </c>
      <c r="N6226" s="206" t="s">
        <v>773</v>
      </c>
      <c r="O6226" s="206" t="s">
        <v>796</v>
      </c>
    </row>
    <row r="6227" spans="1:15" s="206" customFormat="1" ht="31" customHeight="1" x14ac:dyDescent="0.15">
      <c r="A6227" s="206" t="s">
        <v>768</v>
      </c>
      <c r="B6227" s="206" t="s">
        <v>819</v>
      </c>
      <c r="C6227" s="206" t="s">
        <v>770</v>
      </c>
      <c r="D6227" s="206" t="s">
        <v>777</v>
      </c>
      <c r="E6227" s="206" t="s">
        <v>778</v>
      </c>
      <c r="F6227" s="207">
        <v>45463</v>
      </c>
      <c r="G6227" s="206" t="s">
        <v>820</v>
      </c>
      <c r="H6227" s="208">
        <v>360000</v>
      </c>
      <c r="I6227" s="206" t="s">
        <v>19</v>
      </c>
      <c r="J6227" s="206">
        <v>497</v>
      </c>
      <c r="L6227" s="206">
        <v>2024</v>
      </c>
      <c r="M6227" s="206" t="s">
        <v>772</v>
      </c>
      <c r="N6227" s="206" t="s">
        <v>773</v>
      </c>
      <c r="O6227" s="206" t="s">
        <v>796</v>
      </c>
    </row>
    <row r="6228" spans="1:15" s="206" customFormat="1" ht="31" customHeight="1" x14ac:dyDescent="0.15">
      <c r="A6228" s="206" t="s">
        <v>768</v>
      </c>
      <c r="B6228" s="206" t="s">
        <v>819</v>
      </c>
      <c r="C6228" s="206" t="s">
        <v>770</v>
      </c>
      <c r="D6228" s="206" t="s">
        <v>777</v>
      </c>
      <c r="E6228" s="206" t="s">
        <v>778</v>
      </c>
      <c r="F6228" s="207">
        <v>45463</v>
      </c>
      <c r="G6228" s="206" t="s">
        <v>820</v>
      </c>
      <c r="H6228" s="208">
        <v>246500</v>
      </c>
      <c r="I6228" s="206" t="s">
        <v>19</v>
      </c>
      <c r="J6228" s="206">
        <v>340</v>
      </c>
      <c r="L6228" s="206">
        <v>2024</v>
      </c>
      <c r="M6228" s="206" t="s">
        <v>772</v>
      </c>
      <c r="N6228" s="206" t="s">
        <v>773</v>
      </c>
    </row>
    <row r="6229" spans="1:15" s="206" customFormat="1" ht="31" customHeight="1" x14ac:dyDescent="0.15">
      <c r="A6229" s="206" t="s">
        <v>768</v>
      </c>
      <c r="B6229" s="206" t="s">
        <v>819</v>
      </c>
      <c r="C6229" s="206" t="s">
        <v>770</v>
      </c>
      <c r="D6229" s="206" t="s">
        <v>777</v>
      </c>
      <c r="E6229" s="206" t="s">
        <v>809</v>
      </c>
      <c r="F6229" s="207">
        <v>45463</v>
      </c>
      <c r="G6229" s="206" t="s">
        <v>820</v>
      </c>
      <c r="H6229" s="208">
        <v>76125</v>
      </c>
      <c r="I6229" s="206" t="s">
        <v>19</v>
      </c>
      <c r="J6229" s="206">
        <v>105</v>
      </c>
      <c r="L6229" s="206">
        <v>2024</v>
      </c>
      <c r="M6229" s="206" t="s">
        <v>772</v>
      </c>
      <c r="N6229" s="206" t="s">
        <v>773</v>
      </c>
    </row>
    <row r="6230" spans="1:15" s="206" customFormat="1" ht="31" customHeight="1" x14ac:dyDescent="0.15">
      <c r="A6230" s="206" t="s">
        <v>768</v>
      </c>
      <c r="B6230" s="206" t="s">
        <v>819</v>
      </c>
      <c r="C6230" s="206" t="s">
        <v>770</v>
      </c>
      <c r="D6230" s="206" t="s">
        <v>771</v>
      </c>
      <c r="E6230" s="206" t="s">
        <v>759</v>
      </c>
      <c r="F6230" s="207">
        <v>45463</v>
      </c>
      <c r="G6230" s="206" t="s">
        <v>820</v>
      </c>
      <c r="H6230" s="208">
        <v>212500</v>
      </c>
      <c r="I6230" s="206" t="s">
        <v>19</v>
      </c>
      <c r="J6230" s="206">
        <v>2500</v>
      </c>
      <c r="L6230" s="206">
        <v>2024</v>
      </c>
      <c r="M6230" s="206" t="s">
        <v>772</v>
      </c>
      <c r="N6230" s="206" t="s">
        <v>773</v>
      </c>
    </row>
    <row r="6231" spans="1:15" s="206" customFormat="1" ht="31" customHeight="1" x14ac:dyDescent="0.15">
      <c r="A6231" s="206" t="s">
        <v>768</v>
      </c>
      <c r="B6231" s="206" t="s">
        <v>819</v>
      </c>
      <c r="C6231" s="206" t="s">
        <v>770</v>
      </c>
      <c r="D6231" s="206" t="s">
        <v>777</v>
      </c>
      <c r="E6231" s="206" t="s">
        <v>809</v>
      </c>
      <c r="F6231" s="207">
        <v>45463</v>
      </c>
      <c r="G6231" s="206" t="s">
        <v>821</v>
      </c>
      <c r="H6231" s="208">
        <v>120000</v>
      </c>
      <c r="I6231" s="206" t="s">
        <v>19</v>
      </c>
      <c r="J6231" s="206">
        <v>166</v>
      </c>
      <c r="L6231" s="206">
        <v>2024</v>
      </c>
      <c r="M6231" s="206" t="s">
        <v>772</v>
      </c>
      <c r="N6231" s="206" t="s">
        <v>773</v>
      </c>
      <c r="O6231" s="206" t="s">
        <v>796</v>
      </c>
    </row>
    <row r="6232" spans="1:15" s="206" customFormat="1" ht="31" customHeight="1" x14ac:dyDescent="0.15">
      <c r="A6232" s="206" t="s">
        <v>768</v>
      </c>
      <c r="B6232" s="206" t="s">
        <v>819</v>
      </c>
      <c r="C6232" s="206" t="s">
        <v>770</v>
      </c>
      <c r="D6232" s="206" t="s">
        <v>777</v>
      </c>
      <c r="E6232" s="206" t="s">
        <v>778</v>
      </c>
      <c r="F6232" s="207">
        <v>45463</v>
      </c>
      <c r="G6232" s="206" t="s">
        <v>821</v>
      </c>
      <c r="H6232" s="208">
        <v>1520000</v>
      </c>
      <c r="I6232" s="206" t="s">
        <v>19</v>
      </c>
      <c r="J6232" s="206">
        <v>2097</v>
      </c>
      <c r="L6232" s="206">
        <v>2024</v>
      </c>
      <c r="M6232" s="206" t="s">
        <v>772</v>
      </c>
      <c r="N6232" s="206" t="s">
        <v>773</v>
      </c>
      <c r="O6232" s="206" t="s">
        <v>796</v>
      </c>
    </row>
    <row r="6233" spans="1:15" s="206" customFormat="1" ht="31" customHeight="1" x14ac:dyDescent="0.15">
      <c r="A6233" s="206" t="s">
        <v>768</v>
      </c>
      <c r="B6233" s="206" t="s">
        <v>819</v>
      </c>
      <c r="C6233" s="206" t="s">
        <v>770</v>
      </c>
      <c r="D6233" s="206" t="s">
        <v>777</v>
      </c>
      <c r="E6233" s="206" t="s">
        <v>778</v>
      </c>
      <c r="F6233" s="207">
        <v>45463</v>
      </c>
      <c r="G6233" s="206" t="s">
        <v>821</v>
      </c>
      <c r="H6233" s="208">
        <v>1422775</v>
      </c>
      <c r="I6233" s="206" t="s">
        <v>19</v>
      </c>
      <c r="J6233" s="206">
        <v>1962</v>
      </c>
      <c r="L6233" s="206">
        <v>2024</v>
      </c>
      <c r="M6233" s="206" t="s">
        <v>772</v>
      </c>
      <c r="N6233" s="206" t="s">
        <v>773</v>
      </c>
    </row>
    <row r="6234" spans="1:15" s="206" customFormat="1" ht="31" customHeight="1" x14ac:dyDescent="0.15">
      <c r="A6234" s="206" t="s">
        <v>768</v>
      </c>
      <c r="B6234" s="206" t="s">
        <v>819</v>
      </c>
      <c r="C6234" s="206" t="s">
        <v>770</v>
      </c>
      <c r="D6234" s="206" t="s">
        <v>777</v>
      </c>
      <c r="E6234" s="206" t="s">
        <v>809</v>
      </c>
      <c r="F6234" s="207">
        <v>45464</v>
      </c>
      <c r="G6234" s="206" t="s">
        <v>820</v>
      </c>
      <c r="H6234" s="208">
        <v>120000</v>
      </c>
      <c r="I6234" s="206" t="s">
        <v>19</v>
      </c>
      <c r="J6234" s="206">
        <v>166</v>
      </c>
      <c r="L6234" s="206">
        <v>2024</v>
      </c>
      <c r="M6234" s="206" t="s">
        <v>772</v>
      </c>
      <c r="N6234" s="206" t="s">
        <v>773</v>
      </c>
      <c r="O6234" s="206" t="s">
        <v>797</v>
      </c>
    </row>
    <row r="6235" spans="1:15" s="206" customFormat="1" ht="31" customHeight="1" x14ac:dyDescent="0.15">
      <c r="A6235" s="206" t="s">
        <v>768</v>
      </c>
      <c r="B6235" s="206" t="s">
        <v>819</v>
      </c>
      <c r="C6235" s="206" t="s">
        <v>770</v>
      </c>
      <c r="D6235" s="206" t="s">
        <v>771</v>
      </c>
      <c r="E6235" s="206" t="s">
        <v>759</v>
      </c>
      <c r="F6235" s="207">
        <v>45464</v>
      </c>
      <c r="G6235" s="206" t="s">
        <v>820</v>
      </c>
      <c r="H6235" s="208">
        <v>42000</v>
      </c>
      <c r="I6235" s="206" t="s">
        <v>19</v>
      </c>
      <c r="J6235" s="206">
        <v>494</v>
      </c>
      <c r="L6235" s="206">
        <v>2024</v>
      </c>
      <c r="M6235" s="206" t="s">
        <v>772</v>
      </c>
      <c r="N6235" s="206" t="s">
        <v>773</v>
      </c>
      <c r="O6235" s="206" t="s">
        <v>797</v>
      </c>
    </row>
    <row r="6236" spans="1:15" s="206" customFormat="1" ht="31" customHeight="1" x14ac:dyDescent="0.15">
      <c r="A6236" s="206" t="s">
        <v>768</v>
      </c>
      <c r="B6236" s="206" t="s">
        <v>819</v>
      </c>
      <c r="C6236" s="206" t="s">
        <v>770</v>
      </c>
      <c r="D6236" s="206" t="s">
        <v>771</v>
      </c>
      <c r="E6236" s="206" t="s">
        <v>759</v>
      </c>
      <c r="F6236" s="207">
        <v>45464</v>
      </c>
      <c r="G6236" s="206" t="s">
        <v>820</v>
      </c>
      <c r="H6236" s="208">
        <v>297500</v>
      </c>
      <c r="I6236" s="206" t="s">
        <v>19</v>
      </c>
      <c r="J6236" s="206">
        <v>3500</v>
      </c>
      <c r="L6236" s="206">
        <v>2024</v>
      </c>
      <c r="M6236" s="206" t="s">
        <v>772</v>
      </c>
      <c r="N6236" s="206" t="s">
        <v>773</v>
      </c>
    </row>
    <row r="6237" spans="1:15" s="206" customFormat="1" ht="31" customHeight="1" x14ac:dyDescent="0.15">
      <c r="A6237" s="206" t="s">
        <v>768</v>
      </c>
      <c r="B6237" s="206" t="s">
        <v>819</v>
      </c>
      <c r="C6237" s="206" t="s">
        <v>770</v>
      </c>
      <c r="D6237" s="206" t="s">
        <v>777</v>
      </c>
      <c r="E6237" s="206" t="s">
        <v>778</v>
      </c>
      <c r="F6237" s="207">
        <v>45464</v>
      </c>
      <c r="G6237" s="206" t="s">
        <v>820</v>
      </c>
      <c r="H6237" s="208">
        <v>1600000</v>
      </c>
      <c r="I6237" s="206" t="s">
        <v>19</v>
      </c>
      <c r="J6237" s="206">
        <v>2207</v>
      </c>
      <c r="L6237" s="206">
        <v>2024</v>
      </c>
      <c r="M6237" s="206" t="s">
        <v>772</v>
      </c>
      <c r="N6237" s="206" t="s">
        <v>773</v>
      </c>
      <c r="O6237" s="206" t="s">
        <v>797</v>
      </c>
    </row>
    <row r="6238" spans="1:15" s="206" customFormat="1" ht="31" customHeight="1" x14ac:dyDescent="0.15">
      <c r="A6238" s="206" t="s">
        <v>768</v>
      </c>
      <c r="B6238" s="206" t="s">
        <v>819</v>
      </c>
      <c r="C6238" s="206" t="s">
        <v>770</v>
      </c>
      <c r="D6238" s="206" t="s">
        <v>777</v>
      </c>
      <c r="E6238" s="206" t="s">
        <v>778</v>
      </c>
      <c r="F6238" s="207">
        <v>45464</v>
      </c>
      <c r="G6238" s="206" t="s">
        <v>820</v>
      </c>
      <c r="H6238" s="208">
        <v>480000</v>
      </c>
      <c r="I6238" s="206" t="s">
        <v>19</v>
      </c>
      <c r="J6238" s="206">
        <v>662</v>
      </c>
      <c r="L6238" s="206">
        <v>2024</v>
      </c>
      <c r="M6238" s="206" t="s">
        <v>772</v>
      </c>
      <c r="N6238" s="206" t="s">
        <v>773</v>
      </c>
    </row>
    <row r="6239" spans="1:15" s="206" customFormat="1" ht="31" customHeight="1" x14ac:dyDescent="0.15">
      <c r="A6239" s="206" t="s">
        <v>768</v>
      </c>
      <c r="B6239" s="206" t="s">
        <v>819</v>
      </c>
      <c r="C6239" s="206" t="s">
        <v>770</v>
      </c>
      <c r="D6239" s="206" t="s">
        <v>777</v>
      </c>
      <c r="E6239" s="206" t="s">
        <v>778</v>
      </c>
      <c r="F6239" s="207">
        <v>45464</v>
      </c>
      <c r="G6239" s="206" t="s">
        <v>820</v>
      </c>
      <c r="H6239" s="208">
        <v>440000</v>
      </c>
      <c r="I6239" s="206" t="s">
        <v>19</v>
      </c>
      <c r="J6239" s="206">
        <v>607</v>
      </c>
      <c r="L6239" s="206">
        <v>2024</v>
      </c>
      <c r="M6239" s="206" t="s">
        <v>772</v>
      </c>
      <c r="N6239" s="206" t="s">
        <v>773</v>
      </c>
      <c r="O6239" s="206" t="s">
        <v>797</v>
      </c>
    </row>
    <row r="6240" spans="1:15" s="206" customFormat="1" ht="31" customHeight="1" x14ac:dyDescent="0.15">
      <c r="A6240" s="206" t="s">
        <v>768</v>
      </c>
      <c r="B6240" s="206" t="s">
        <v>819</v>
      </c>
      <c r="C6240" s="206" t="s">
        <v>770</v>
      </c>
      <c r="D6240" s="206" t="s">
        <v>777</v>
      </c>
      <c r="E6240" s="206" t="s">
        <v>778</v>
      </c>
      <c r="F6240" s="207">
        <v>45464</v>
      </c>
      <c r="G6240" s="206" t="s">
        <v>820</v>
      </c>
      <c r="H6240" s="208">
        <v>400000</v>
      </c>
      <c r="I6240" s="206" t="s">
        <v>19</v>
      </c>
      <c r="J6240" s="206">
        <v>552</v>
      </c>
      <c r="L6240" s="206">
        <v>2024</v>
      </c>
      <c r="M6240" s="206" t="s">
        <v>772</v>
      </c>
      <c r="N6240" s="206" t="s">
        <v>773</v>
      </c>
      <c r="O6240" s="206" t="s">
        <v>797</v>
      </c>
    </row>
    <row r="6241" spans="1:15" s="206" customFormat="1" ht="31" customHeight="1" x14ac:dyDescent="0.15">
      <c r="A6241" s="206" t="s">
        <v>768</v>
      </c>
      <c r="B6241" s="206" t="s">
        <v>819</v>
      </c>
      <c r="C6241" s="206" t="s">
        <v>770</v>
      </c>
      <c r="D6241" s="206" t="s">
        <v>777</v>
      </c>
      <c r="E6241" s="206" t="s">
        <v>809</v>
      </c>
      <c r="F6241" s="207">
        <v>45464</v>
      </c>
      <c r="G6241" s="206" t="s">
        <v>820</v>
      </c>
      <c r="H6241" s="208">
        <v>60000</v>
      </c>
      <c r="I6241" s="206" t="s">
        <v>19</v>
      </c>
      <c r="J6241" s="206">
        <v>83</v>
      </c>
      <c r="L6241" s="206">
        <v>2024</v>
      </c>
      <c r="M6241" s="206" t="s">
        <v>772</v>
      </c>
      <c r="N6241" s="206" t="s">
        <v>773</v>
      </c>
    </row>
    <row r="6242" spans="1:15" s="206" customFormat="1" ht="31" customHeight="1" x14ac:dyDescent="0.15">
      <c r="A6242" s="206" t="s">
        <v>768</v>
      </c>
      <c r="B6242" s="206" t="s">
        <v>819</v>
      </c>
      <c r="C6242" s="206" t="s">
        <v>770</v>
      </c>
      <c r="D6242" s="206" t="s">
        <v>777</v>
      </c>
      <c r="E6242" s="206" t="s">
        <v>778</v>
      </c>
      <c r="F6242" s="207">
        <v>45464</v>
      </c>
      <c r="G6242" s="206" t="s">
        <v>821</v>
      </c>
      <c r="H6242" s="208">
        <v>1600000</v>
      </c>
      <c r="I6242" s="206" t="s">
        <v>19</v>
      </c>
      <c r="J6242" s="206">
        <v>2207</v>
      </c>
      <c r="L6242" s="206">
        <v>2024</v>
      </c>
      <c r="M6242" s="206" t="s">
        <v>772</v>
      </c>
      <c r="N6242" s="206" t="s">
        <v>773</v>
      </c>
      <c r="O6242" s="206" t="s">
        <v>797</v>
      </c>
    </row>
    <row r="6243" spans="1:15" s="206" customFormat="1" ht="31" customHeight="1" x14ac:dyDescent="0.15">
      <c r="A6243" s="206" t="s">
        <v>768</v>
      </c>
      <c r="B6243" s="206" t="s">
        <v>819</v>
      </c>
      <c r="C6243" s="206" t="s">
        <v>770</v>
      </c>
      <c r="D6243" s="206" t="s">
        <v>777</v>
      </c>
      <c r="E6243" s="206" t="s">
        <v>809</v>
      </c>
      <c r="F6243" s="207">
        <v>45464</v>
      </c>
      <c r="G6243" s="206" t="s">
        <v>821</v>
      </c>
      <c r="H6243" s="208">
        <v>120000</v>
      </c>
      <c r="I6243" s="206" t="s">
        <v>19</v>
      </c>
      <c r="J6243" s="206">
        <v>166</v>
      </c>
      <c r="L6243" s="206">
        <v>2024</v>
      </c>
      <c r="M6243" s="206" t="s">
        <v>772</v>
      </c>
      <c r="N6243" s="206" t="s">
        <v>773</v>
      </c>
      <c r="O6243" s="206" t="s">
        <v>797</v>
      </c>
    </row>
    <row r="6244" spans="1:15" s="206" customFormat="1" ht="31" customHeight="1" x14ac:dyDescent="0.15">
      <c r="A6244" s="206" t="s">
        <v>768</v>
      </c>
      <c r="B6244" s="206" t="s">
        <v>819</v>
      </c>
      <c r="C6244" s="206" t="s">
        <v>770</v>
      </c>
      <c r="D6244" s="206" t="s">
        <v>777</v>
      </c>
      <c r="E6244" s="206" t="s">
        <v>778</v>
      </c>
      <c r="F6244" s="207">
        <v>45464</v>
      </c>
      <c r="G6244" s="206" t="s">
        <v>821</v>
      </c>
      <c r="H6244" s="208">
        <v>181250</v>
      </c>
      <c r="I6244" s="206" t="s">
        <v>19</v>
      </c>
      <c r="J6244" s="206">
        <v>250</v>
      </c>
      <c r="L6244" s="206">
        <v>2024</v>
      </c>
      <c r="M6244" s="206" t="s">
        <v>772</v>
      </c>
      <c r="N6244" s="206" t="s">
        <v>773</v>
      </c>
    </row>
    <row r="6245" spans="1:15" s="206" customFormat="1" ht="31" customHeight="1" x14ac:dyDescent="0.15">
      <c r="A6245" s="206" t="s">
        <v>768</v>
      </c>
      <c r="B6245" s="206" t="s">
        <v>819</v>
      </c>
      <c r="C6245" s="206" t="s">
        <v>770</v>
      </c>
      <c r="D6245" s="206" t="s">
        <v>771</v>
      </c>
      <c r="E6245" s="206" t="s">
        <v>759</v>
      </c>
      <c r="F6245" s="207">
        <v>45465</v>
      </c>
      <c r="G6245" s="206" t="s">
        <v>820</v>
      </c>
      <c r="H6245" s="208">
        <v>297500</v>
      </c>
      <c r="I6245" s="206" t="s">
        <v>19</v>
      </c>
      <c r="J6245" s="206">
        <v>3500</v>
      </c>
      <c r="L6245" s="206">
        <v>2024</v>
      </c>
      <c r="M6245" s="206" t="s">
        <v>772</v>
      </c>
      <c r="N6245" s="206" t="s">
        <v>773</v>
      </c>
    </row>
    <row r="6246" spans="1:15" s="206" customFormat="1" ht="31" customHeight="1" x14ac:dyDescent="0.15">
      <c r="A6246" s="206" t="s">
        <v>768</v>
      </c>
      <c r="B6246" s="206" t="s">
        <v>819</v>
      </c>
      <c r="C6246" s="206" t="s">
        <v>770</v>
      </c>
      <c r="D6246" s="206" t="s">
        <v>771</v>
      </c>
      <c r="E6246" s="206" t="s">
        <v>759</v>
      </c>
      <c r="F6246" s="207">
        <v>45465</v>
      </c>
      <c r="G6246" s="206" t="s">
        <v>820</v>
      </c>
      <c r="H6246" s="208">
        <v>40000</v>
      </c>
      <c r="I6246" s="206" t="s">
        <v>19</v>
      </c>
      <c r="J6246" s="206">
        <v>471</v>
      </c>
      <c r="L6246" s="206">
        <v>2024</v>
      </c>
      <c r="M6246" s="206" t="s">
        <v>772</v>
      </c>
      <c r="N6246" s="206" t="s">
        <v>773</v>
      </c>
      <c r="O6246" s="206" t="s">
        <v>798</v>
      </c>
    </row>
    <row r="6247" spans="1:15" s="206" customFormat="1" ht="31" customHeight="1" x14ac:dyDescent="0.15">
      <c r="A6247" s="206" t="s">
        <v>768</v>
      </c>
      <c r="B6247" s="206" t="s">
        <v>819</v>
      </c>
      <c r="C6247" s="206" t="s">
        <v>770</v>
      </c>
      <c r="D6247" s="206" t="s">
        <v>777</v>
      </c>
      <c r="E6247" s="206" t="s">
        <v>809</v>
      </c>
      <c r="F6247" s="207">
        <v>45465</v>
      </c>
      <c r="G6247" s="206" t="s">
        <v>820</v>
      </c>
      <c r="H6247" s="208">
        <v>120000</v>
      </c>
      <c r="I6247" s="206" t="s">
        <v>19</v>
      </c>
      <c r="J6247" s="206">
        <v>166</v>
      </c>
      <c r="L6247" s="206">
        <v>2024</v>
      </c>
      <c r="M6247" s="206" t="s">
        <v>772</v>
      </c>
      <c r="N6247" s="206" t="s">
        <v>773</v>
      </c>
      <c r="O6247" s="206" t="s">
        <v>798</v>
      </c>
    </row>
    <row r="6248" spans="1:15" s="206" customFormat="1" ht="31" customHeight="1" x14ac:dyDescent="0.15">
      <c r="A6248" s="206" t="s">
        <v>768</v>
      </c>
      <c r="B6248" s="206" t="s">
        <v>819</v>
      </c>
      <c r="C6248" s="206" t="s">
        <v>770</v>
      </c>
      <c r="D6248" s="206" t="s">
        <v>777</v>
      </c>
      <c r="E6248" s="206" t="s">
        <v>778</v>
      </c>
      <c r="F6248" s="207">
        <v>45465</v>
      </c>
      <c r="G6248" s="206" t="s">
        <v>820</v>
      </c>
      <c r="H6248" s="208">
        <v>1680000</v>
      </c>
      <c r="I6248" s="206" t="s">
        <v>19</v>
      </c>
      <c r="J6248" s="206">
        <v>2317</v>
      </c>
      <c r="L6248" s="206">
        <v>2024</v>
      </c>
      <c r="M6248" s="206" t="s">
        <v>772</v>
      </c>
      <c r="N6248" s="206" t="s">
        <v>773</v>
      </c>
      <c r="O6248" s="206" t="s">
        <v>798</v>
      </c>
    </row>
    <row r="6249" spans="1:15" s="206" customFormat="1" ht="31" customHeight="1" x14ac:dyDescent="0.15">
      <c r="A6249" s="206" t="s">
        <v>768</v>
      </c>
      <c r="B6249" s="206" t="s">
        <v>819</v>
      </c>
      <c r="C6249" s="206" t="s">
        <v>770</v>
      </c>
      <c r="D6249" s="206" t="s">
        <v>777</v>
      </c>
      <c r="E6249" s="206" t="s">
        <v>778</v>
      </c>
      <c r="F6249" s="207">
        <v>45465</v>
      </c>
      <c r="G6249" s="206" t="s">
        <v>820</v>
      </c>
      <c r="H6249" s="208">
        <v>400000</v>
      </c>
      <c r="I6249" s="206" t="s">
        <v>19</v>
      </c>
      <c r="J6249" s="206">
        <v>552</v>
      </c>
      <c r="L6249" s="206">
        <v>2024</v>
      </c>
      <c r="M6249" s="206" t="s">
        <v>772</v>
      </c>
      <c r="N6249" s="206" t="s">
        <v>773</v>
      </c>
      <c r="O6249" s="206" t="s">
        <v>798</v>
      </c>
    </row>
    <row r="6250" spans="1:15" s="206" customFormat="1" ht="31" customHeight="1" x14ac:dyDescent="0.15">
      <c r="A6250" s="206" t="s">
        <v>768</v>
      </c>
      <c r="B6250" s="206" t="s">
        <v>819</v>
      </c>
      <c r="C6250" s="206" t="s">
        <v>770</v>
      </c>
      <c r="D6250" s="206" t="s">
        <v>777</v>
      </c>
      <c r="E6250" s="206" t="s">
        <v>778</v>
      </c>
      <c r="F6250" s="207">
        <v>45465</v>
      </c>
      <c r="G6250" s="206" t="s">
        <v>820</v>
      </c>
      <c r="H6250" s="208">
        <v>360000</v>
      </c>
      <c r="I6250" s="206" t="s">
        <v>19</v>
      </c>
      <c r="J6250" s="206">
        <v>497</v>
      </c>
      <c r="L6250" s="206">
        <v>2024</v>
      </c>
      <c r="M6250" s="206" t="s">
        <v>772</v>
      </c>
      <c r="N6250" s="206" t="s">
        <v>773</v>
      </c>
      <c r="O6250" s="206" t="s">
        <v>798</v>
      </c>
    </row>
    <row r="6251" spans="1:15" s="206" customFormat="1" ht="31" customHeight="1" x14ac:dyDescent="0.15">
      <c r="A6251" s="206" t="s">
        <v>768</v>
      </c>
      <c r="B6251" s="206" t="s">
        <v>819</v>
      </c>
      <c r="C6251" s="206" t="s">
        <v>770</v>
      </c>
      <c r="D6251" s="206" t="s">
        <v>777</v>
      </c>
      <c r="E6251" s="206" t="s">
        <v>778</v>
      </c>
      <c r="F6251" s="207">
        <v>45465</v>
      </c>
      <c r="G6251" s="206" t="s">
        <v>820</v>
      </c>
      <c r="H6251" s="208">
        <v>480000</v>
      </c>
      <c r="I6251" s="206" t="s">
        <v>19</v>
      </c>
      <c r="J6251" s="206">
        <v>662</v>
      </c>
      <c r="L6251" s="206">
        <v>2024</v>
      </c>
      <c r="M6251" s="206" t="s">
        <v>772</v>
      </c>
      <c r="N6251" s="206" t="s">
        <v>773</v>
      </c>
    </row>
    <row r="6252" spans="1:15" s="206" customFormat="1" ht="31" customHeight="1" x14ac:dyDescent="0.15">
      <c r="A6252" s="206" t="s">
        <v>768</v>
      </c>
      <c r="B6252" s="206" t="s">
        <v>819</v>
      </c>
      <c r="C6252" s="206" t="s">
        <v>770</v>
      </c>
      <c r="D6252" s="206" t="s">
        <v>777</v>
      </c>
      <c r="E6252" s="206" t="s">
        <v>809</v>
      </c>
      <c r="F6252" s="207">
        <v>45465</v>
      </c>
      <c r="G6252" s="206" t="s">
        <v>820</v>
      </c>
      <c r="H6252" s="208">
        <v>60000</v>
      </c>
      <c r="I6252" s="206" t="s">
        <v>19</v>
      </c>
      <c r="J6252" s="206">
        <v>83</v>
      </c>
      <c r="L6252" s="206">
        <v>2024</v>
      </c>
      <c r="M6252" s="206" t="s">
        <v>772</v>
      </c>
      <c r="N6252" s="206" t="s">
        <v>773</v>
      </c>
    </row>
    <row r="6253" spans="1:15" s="206" customFormat="1" ht="31" customHeight="1" x14ac:dyDescent="0.15">
      <c r="A6253" s="206" t="s">
        <v>768</v>
      </c>
      <c r="B6253" s="206" t="s">
        <v>819</v>
      </c>
      <c r="C6253" s="206" t="s">
        <v>770</v>
      </c>
      <c r="D6253" s="206" t="s">
        <v>777</v>
      </c>
      <c r="E6253" s="206" t="s">
        <v>809</v>
      </c>
      <c r="F6253" s="207">
        <v>45465</v>
      </c>
      <c r="G6253" s="206" t="s">
        <v>821</v>
      </c>
      <c r="H6253" s="208">
        <v>120000</v>
      </c>
      <c r="I6253" s="206" t="s">
        <v>19</v>
      </c>
      <c r="J6253" s="206">
        <v>166</v>
      </c>
      <c r="L6253" s="206">
        <v>2024</v>
      </c>
      <c r="M6253" s="206" t="s">
        <v>772</v>
      </c>
      <c r="N6253" s="206" t="s">
        <v>773</v>
      </c>
      <c r="O6253" s="206" t="s">
        <v>798</v>
      </c>
    </row>
    <row r="6254" spans="1:15" s="206" customFormat="1" ht="31" customHeight="1" x14ac:dyDescent="0.15">
      <c r="A6254" s="206" t="s">
        <v>768</v>
      </c>
      <c r="B6254" s="206" t="s">
        <v>819</v>
      </c>
      <c r="C6254" s="206" t="s">
        <v>770</v>
      </c>
      <c r="D6254" s="206" t="s">
        <v>777</v>
      </c>
      <c r="E6254" s="206" t="s">
        <v>778</v>
      </c>
      <c r="F6254" s="207">
        <v>45465</v>
      </c>
      <c r="G6254" s="206" t="s">
        <v>821</v>
      </c>
      <c r="H6254" s="208">
        <v>1600000</v>
      </c>
      <c r="I6254" s="206" t="s">
        <v>19</v>
      </c>
      <c r="J6254" s="206">
        <v>2207</v>
      </c>
      <c r="L6254" s="206">
        <v>2024</v>
      </c>
      <c r="M6254" s="206" t="s">
        <v>772</v>
      </c>
      <c r="N6254" s="206" t="s">
        <v>773</v>
      </c>
      <c r="O6254" s="206" t="s">
        <v>798</v>
      </c>
    </row>
    <row r="6255" spans="1:15" s="206" customFormat="1" ht="31" customHeight="1" x14ac:dyDescent="0.15">
      <c r="A6255" s="206" t="s">
        <v>768</v>
      </c>
      <c r="B6255" s="206" t="s">
        <v>819</v>
      </c>
      <c r="C6255" s="206" t="s">
        <v>770</v>
      </c>
      <c r="D6255" s="206" t="s">
        <v>777</v>
      </c>
      <c r="E6255" s="206" t="s">
        <v>778</v>
      </c>
      <c r="F6255" s="207">
        <v>45465</v>
      </c>
      <c r="G6255" s="206" t="s">
        <v>821</v>
      </c>
      <c r="H6255" s="208">
        <v>181250</v>
      </c>
      <c r="I6255" s="206" t="s">
        <v>19</v>
      </c>
      <c r="J6255" s="206">
        <v>250</v>
      </c>
      <c r="L6255" s="206">
        <v>2024</v>
      </c>
      <c r="M6255" s="206" t="s">
        <v>772</v>
      </c>
      <c r="N6255" s="206" t="s">
        <v>773</v>
      </c>
    </row>
    <row r="6256" spans="1:15" s="206" customFormat="1" ht="31" customHeight="1" x14ac:dyDescent="0.15">
      <c r="A6256" s="206" t="s">
        <v>768</v>
      </c>
      <c r="B6256" s="206" t="s">
        <v>819</v>
      </c>
      <c r="C6256" s="206" t="s">
        <v>770</v>
      </c>
      <c r="D6256" s="206" t="s">
        <v>777</v>
      </c>
      <c r="E6256" s="206" t="s">
        <v>778</v>
      </c>
      <c r="F6256" s="207">
        <v>45467</v>
      </c>
      <c r="G6256" s="206" t="s">
        <v>820</v>
      </c>
      <c r="H6256" s="208">
        <v>400000</v>
      </c>
      <c r="I6256" s="206" t="s">
        <v>19</v>
      </c>
      <c r="J6256" s="206">
        <v>552</v>
      </c>
      <c r="L6256" s="206">
        <v>2024</v>
      </c>
      <c r="M6256" s="206" t="s">
        <v>772</v>
      </c>
      <c r="N6256" s="206" t="s">
        <v>773</v>
      </c>
      <c r="O6256" s="206" t="s">
        <v>800</v>
      </c>
    </row>
    <row r="6257" spans="1:15" s="206" customFormat="1" ht="31" customHeight="1" x14ac:dyDescent="0.15">
      <c r="A6257" s="206" t="s">
        <v>768</v>
      </c>
      <c r="B6257" s="206" t="s">
        <v>819</v>
      </c>
      <c r="C6257" s="206" t="s">
        <v>770</v>
      </c>
      <c r="D6257" s="206" t="s">
        <v>777</v>
      </c>
      <c r="E6257" s="206" t="s">
        <v>778</v>
      </c>
      <c r="F6257" s="207">
        <v>45467</v>
      </c>
      <c r="G6257" s="206" t="s">
        <v>820</v>
      </c>
      <c r="H6257" s="208">
        <v>400000</v>
      </c>
      <c r="I6257" s="206" t="s">
        <v>19</v>
      </c>
      <c r="J6257" s="206">
        <v>552</v>
      </c>
      <c r="L6257" s="206">
        <v>2024</v>
      </c>
      <c r="M6257" s="206" t="s">
        <v>772</v>
      </c>
      <c r="N6257" s="206" t="s">
        <v>773</v>
      </c>
      <c r="O6257" s="206" t="s">
        <v>800</v>
      </c>
    </row>
    <row r="6258" spans="1:15" s="206" customFormat="1" ht="31" customHeight="1" x14ac:dyDescent="0.15">
      <c r="A6258" s="206" t="s">
        <v>768</v>
      </c>
      <c r="B6258" s="206" t="s">
        <v>819</v>
      </c>
      <c r="C6258" s="206" t="s">
        <v>770</v>
      </c>
      <c r="D6258" s="206" t="s">
        <v>771</v>
      </c>
      <c r="E6258" s="206" t="s">
        <v>759</v>
      </c>
      <c r="F6258" s="207">
        <v>45467</v>
      </c>
      <c r="G6258" s="206" t="s">
        <v>820</v>
      </c>
      <c r="H6258" s="208">
        <v>425000</v>
      </c>
      <c r="I6258" s="206" t="s">
        <v>19</v>
      </c>
      <c r="J6258" s="206">
        <v>5000</v>
      </c>
      <c r="L6258" s="206">
        <v>2024</v>
      </c>
      <c r="M6258" s="206" t="s">
        <v>772</v>
      </c>
      <c r="N6258" s="206" t="s">
        <v>773</v>
      </c>
    </row>
    <row r="6259" spans="1:15" s="206" customFormat="1" ht="31" customHeight="1" x14ac:dyDescent="0.15">
      <c r="A6259" s="206" t="s">
        <v>768</v>
      </c>
      <c r="B6259" s="206" t="s">
        <v>819</v>
      </c>
      <c r="C6259" s="206" t="s">
        <v>770</v>
      </c>
      <c r="D6259" s="206" t="s">
        <v>771</v>
      </c>
      <c r="E6259" s="206" t="s">
        <v>759</v>
      </c>
      <c r="F6259" s="207">
        <v>45467</v>
      </c>
      <c r="G6259" s="206" t="s">
        <v>820</v>
      </c>
      <c r="H6259" s="208">
        <v>120000</v>
      </c>
      <c r="I6259" s="206" t="s">
        <v>19</v>
      </c>
      <c r="J6259" s="206">
        <v>1412</v>
      </c>
      <c r="L6259" s="206">
        <v>2024</v>
      </c>
      <c r="M6259" s="206" t="s">
        <v>772</v>
      </c>
      <c r="N6259" s="206" t="s">
        <v>773</v>
      </c>
      <c r="O6259" s="206" t="s">
        <v>800</v>
      </c>
    </row>
    <row r="6260" spans="1:15" s="206" customFormat="1" ht="31" customHeight="1" x14ac:dyDescent="0.15">
      <c r="A6260" s="206" t="s">
        <v>768</v>
      </c>
      <c r="B6260" s="206" t="s">
        <v>819</v>
      </c>
      <c r="C6260" s="206" t="s">
        <v>770</v>
      </c>
      <c r="D6260" s="206" t="s">
        <v>777</v>
      </c>
      <c r="E6260" s="206" t="s">
        <v>778</v>
      </c>
      <c r="F6260" s="207">
        <v>45467</v>
      </c>
      <c r="G6260" s="206" t="s">
        <v>820</v>
      </c>
      <c r="H6260" s="208">
        <v>675000</v>
      </c>
      <c r="I6260" s="206" t="s">
        <v>19</v>
      </c>
      <c r="J6260" s="206">
        <v>931</v>
      </c>
      <c r="L6260" s="206">
        <v>2024</v>
      </c>
      <c r="M6260" s="206" t="s">
        <v>772</v>
      </c>
      <c r="N6260" s="206" t="s">
        <v>773</v>
      </c>
    </row>
    <row r="6261" spans="1:15" s="206" customFormat="1" ht="31" customHeight="1" x14ac:dyDescent="0.15">
      <c r="A6261" s="206" t="s">
        <v>768</v>
      </c>
      <c r="B6261" s="206" t="s">
        <v>819</v>
      </c>
      <c r="C6261" s="206" t="s">
        <v>770</v>
      </c>
      <c r="D6261" s="206" t="s">
        <v>777</v>
      </c>
      <c r="E6261" s="206" t="s">
        <v>778</v>
      </c>
      <c r="F6261" s="207">
        <v>45467</v>
      </c>
      <c r="G6261" s="206" t="s">
        <v>820</v>
      </c>
      <c r="H6261" s="208">
        <v>2080000</v>
      </c>
      <c r="I6261" s="206" t="s">
        <v>19</v>
      </c>
      <c r="J6261" s="206">
        <v>2869</v>
      </c>
      <c r="L6261" s="206">
        <v>2024</v>
      </c>
      <c r="M6261" s="206" t="s">
        <v>772</v>
      </c>
      <c r="N6261" s="206" t="s">
        <v>773</v>
      </c>
      <c r="O6261" s="206" t="s">
        <v>800</v>
      </c>
    </row>
    <row r="6262" spans="1:15" s="206" customFormat="1" ht="31" customHeight="1" x14ac:dyDescent="0.15">
      <c r="A6262" s="206" t="s">
        <v>768</v>
      </c>
      <c r="B6262" s="206" t="s">
        <v>819</v>
      </c>
      <c r="C6262" s="206" t="s">
        <v>770</v>
      </c>
      <c r="D6262" s="206" t="s">
        <v>777</v>
      </c>
      <c r="E6262" s="206" t="s">
        <v>809</v>
      </c>
      <c r="F6262" s="207">
        <v>45467</v>
      </c>
      <c r="G6262" s="206" t="s">
        <v>820</v>
      </c>
      <c r="H6262" s="208">
        <v>47850</v>
      </c>
      <c r="I6262" s="206" t="s">
        <v>19</v>
      </c>
      <c r="J6262" s="206">
        <v>66</v>
      </c>
      <c r="L6262" s="206">
        <v>2024</v>
      </c>
      <c r="M6262" s="206" t="s">
        <v>772</v>
      </c>
      <c r="N6262" s="206" t="s">
        <v>773</v>
      </c>
    </row>
    <row r="6263" spans="1:15" s="206" customFormat="1" ht="31" customHeight="1" x14ac:dyDescent="0.15">
      <c r="A6263" s="206" t="s">
        <v>768</v>
      </c>
      <c r="B6263" s="206" t="s">
        <v>819</v>
      </c>
      <c r="C6263" s="206" t="s">
        <v>770</v>
      </c>
      <c r="D6263" s="206" t="s">
        <v>777</v>
      </c>
      <c r="E6263" s="206" t="s">
        <v>809</v>
      </c>
      <c r="F6263" s="207">
        <v>45467</v>
      </c>
      <c r="G6263" s="206" t="s">
        <v>820</v>
      </c>
      <c r="H6263" s="208">
        <v>160000</v>
      </c>
      <c r="I6263" s="206" t="s">
        <v>19</v>
      </c>
      <c r="J6263" s="206">
        <v>221</v>
      </c>
      <c r="L6263" s="206">
        <v>2024</v>
      </c>
      <c r="M6263" s="206" t="s">
        <v>772</v>
      </c>
      <c r="N6263" s="206" t="s">
        <v>773</v>
      </c>
      <c r="O6263" s="206" t="s">
        <v>800</v>
      </c>
    </row>
    <row r="6264" spans="1:15" s="206" customFormat="1" ht="31" customHeight="1" x14ac:dyDescent="0.15">
      <c r="A6264" s="206" t="s">
        <v>768</v>
      </c>
      <c r="B6264" s="206" t="s">
        <v>819</v>
      </c>
      <c r="C6264" s="206" t="s">
        <v>770</v>
      </c>
      <c r="D6264" s="206" t="s">
        <v>777</v>
      </c>
      <c r="E6264" s="206" t="s">
        <v>809</v>
      </c>
      <c r="F6264" s="207">
        <v>45467</v>
      </c>
      <c r="G6264" s="206" t="s">
        <v>821</v>
      </c>
      <c r="H6264" s="208">
        <v>100000</v>
      </c>
      <c r="I6264" s="206" t="s">
        <v>19</v>
      </c>
      <c r="J6264" s="206">
        <v>138</v>
      </c>
      <c r="L6264" s="206">
        <v>2024</v>
      </c>
      <c r="M6264" s="206" t="s">
        <v>772</v>
      </c>
      <c r="N6264" s="206" t="s">
        <v>773</v>
      </c>
      <c r="O6264" s="206" t="s">
        <v>800</v>
      </c>
    </row>
    <row r="6265" spans="1:15" s="206" customFormat="1" ht="31" customHeight="1" x14ac:dyDescent="0.15">
      <c r="A6265" s="206" t="s">
        <v>768</v>
      </c>
      <c r="B6265" s="206" t="s">
        <v>819</v>
      </c>
      <c r="C6265" s="206" t="s">
        <v>770</v>
      </c>
      <c r="D6265" s="206" t="s">
        <v>777</v>
      </c>
      <c r="E6265" s="206" t="s">
        <v>778</v>
      </c>
      <c r="F6265" s="207">
        <v>45467</v>
      </c>
      <c r="G6265" s="206" t="s">
        <v>821</v>
      </c>
      <c r="H6265" s="208">
        <v>1600000</v>
      </c>
      <c r="I6265" s="206" t="s">
        <v>19</v>
      </c>
      <c r="J6265" s="206">
        <v>2207</v>
      </c>
      <c r="L6265" s="206">
        <v>2024</v>
      </c>
      <c r="M6265" s="206" t="s">
        <v>772</v>
      </c>
      <c r="N6265" s="206" t="s">
        <v>773</v>
      </c>
      <c r="O6265" s="206" t="s">
        <v>800</v>
      </c>
    </row>
    <row r="6266" spans="1:15" s="206" customFormat="1" ht="31" customHeight="1" x14ac:dyDescent="0.15">
      <c r="A6266" s="206" t="s">
        <v>768</v>
      </c>
      <c r="B6266" s="206" t="s">
        <v>819</v>
      </c>
      <c r="C6266" s="206" t="s">
        <v>770</v>
      </c>
      <c r="D6266" s="206" t="s">
        <v>777</v>
      </c>
      <c r="E6266" s="206" t="s">
        <v>778</v>
      </c>
      <c r="F6266" s="207">
        <v>45467</v>
      </c>
      <c r="G6266" s="206" t="s">
        <v>821</v>
      </c>
      <c r="H6266" s="208">
        <v>362500</v>
      </c>
      <c r="I6266" s="206" t="s">
        <v>19</v>
      </c>
      <c r="J6266" s="206">
        <v>500</v>
      </c>
      <c r="L6266" s="206">
        <v>2024</v>
      </c>
      <c r="M6266" s="206" t="s">
        <v>772</v>
      </c>
      <c r="N6266" s="206" t="s">
        <v>773</v>
      </c>
    </row>
    <row r="6267" spans="1:15" s="206" customFormat="1" ht="31" customHeight="1" x14ac:dyDescent="0.15">
      <c r="A6267" s="206" t="s">
        <v>768</v>
      </c>
      <c r="B6267" s="206" t="s">
        <v>819</v>
      </c>
      <c r="C6267" s="206" t="s">
        <v>770</v>
      </c>
      <c r="D6267" s="206" t="s">
        <v>777</v>
      </c>
      <c r="E6267" s="206" t="s">
        <v>778</v>
      </c>
      <c r="F6267" s="207">
        <v>45468</v>
      </c>
      <c r="G6267" s="206" t="s">
        <v>820</v>
      </c>
      <c r="H6267" s="208">
        <v>400000</v>
      </c>
      <c r="I6267" s="206" t="s">
        <v>19</v>
      </c>
      <c r="J6267" s="206">
        <v>552</v>
      </c>
      <c r="L6267" s="206">
        <v>2024</v>
      </c>
      <c r="M6267" s="206" t="s">
        <v>772</v>
      </c>
      <c r="N6267" s="206" t="s">
        <v>773</v>
      </c>
      <c r="O6267" s="206" t="s">
        <v>801</v>
      </c>
    </row>
    <row r="6268" spans="1:15" s="206" customFormat="1" ht="31" customHeight="1" x14ac:dyDescent="0.15">
      <c r="A6268" s="206" t="s">
        <v>768</v>
      </c>
      <c r="B6268" s="206" t="s">
        <v>819</v>
      </c>
      <c r="C6268" s="206" t="s">
        <v>770</v>
      </c>
      <c r="D6268" s="206" t="s">
        <v>777</v>
      </c>
      <c r="E6268" s="206" t="s">
        <v>809</v>
      </c>
      <c r="F6268" s="207">
        <v>45468</v>
      </c>
      <c r="G6268" s="206" t="s">
        <v>820</v>
      </c>
      <c r="H6268" s="208">
        <v>160000</v>
      </c>
      <c r="I6268" s="206" t="s">
        <v>19</v>
      </c>
      <c r="J6268" s="206">
        <v>221</v>
      </c>
      <c r="L6268" s="206">
        <v>2024</v>
      </c>
      <c r="M6268" s="206" t="s">
        <v>772</v>
      </c>
      <c r="N6268" s="206" t="s">
        <v>773</v>
      </c>
      <c r="O6268" s="206" t="s">
        <v>801</v>
      </c>
    </row>
    <row r="6269" spans="1:15" s="206" customFormat="1" ht="31" customHeight="1" x14ac:dyDescent="0.15">
      <c r="A6269" s="206" t="s">
        <v>768</v>
      </c>
      <c r="B6269" s="206" t="s">
        <v>819</v>
      </c>
      <c r="C6269" s="206" t="s">
        <v>770</v>
      </c>
      <c r="D6269" s="206" t="s">
        <v>777</v>
      </c>
      <c r="E6269" s="206" t="s">
        <v>778</v>
      </c>
      <c r="F6269" s="207">
        <v>45468</v>
      </c>
      <c r="G6269" s="206" t="s">
        <v>820</v>
      </c>
      <c r="H6269" s="208">
        <v>675000</v>
      </c>
      <c r="I6269" s="206" t="s">
        <v>19</v>
      </c>
      <c r="J6269" s="206">
        <v>931</v>
      </c>
      <c r="L6269" s="206">
        <v>2024</v>
      </c>
      <c r="M6269" s="206" t="s">
        <v>772</v>
      </c>
      <c r="N6269" s="206" t="s">
        <v>773</v>
      </c>
    </row>
    <row r="6270" spans="1:15" s="206" customFormat="1" ht="31" customHeight="1" x14ac:dyDescent="0.15">
      <c r="A6270" s="206" t="s">
        <v>768</v>
      </c>
      <c r="B6270" s="206" t="s">
        <v>819</v>
      </c>
      <c r="C6270" s="206" t="s">
        <v>770</v>
      </c>
      <c r="D6270" s="206" t="s">
        <v>777</v>
      </c>
      <c r="E6270" s="206" t="s">
        <v>809</v>
      </c>
      <c r="F6270" s="207">
        <v>45468</v>
      </c>
      <c r="G6270" s="206" t="s">
        <v>820</v>
      </c>
      <c r="H6270" s="208">
        <v>47850</v>
      </c>
      <c r="I6270" s="206" t="s">
        <v>19</v>
      </c>
      <c r="J6270" s="206">
        <v>66</v>
      </c>
      <c r="L6270" s="206">
        <v>2024</v>
      </c>
      <c r="M6270" s="206" t="s">
        <v>772</v>
      </c>
      <c r="N6270" s="206" t="s">
        <v>773</v>
      </c>
    </row>
    <row r="6271" spans="1:15" s="206" customFormat="1" ht="31" customHeight="1" x14ac:dyDescent="0.15">
      <c r="A6271" s="206" t="s">
        <v>768</v>
      </c>
      <c r="B6271" s="206" t="s">
        <v>819</v>
      </c>
      <c r="C6271" s="206" t="s">
        <v>770</v>
      </c>
      <c r="D6271" s="206" t="s">
        <v>777</v>
      </c>
      <c r="E6271" s="206" t="s">
        <v>778</v>
      </c>
      <c r="F6271" s="207">
        <v>45468</v>
      </c>
      <c r="G6271" s="206" t="s">
        <v>820</v>
      </c>
      <c r="H6271" s="208">
        <v>2080000</v>
      </c>
      <c r="I6271" s="206" t="s">
        <v>19</v>
      </c>
      <c r="J6271" s="206">
        <v>2869</v>
      </c>
      <c r="L6271" s="206">
        <v>2024</v>
      </c>
      <c r="M6271" s="206" t="s">
        <v>772</v>
      </c>
      <c r="N6271" s="206" t="s">
        <v>773</v>
      </c>
      <c r="O6271" s="206" t="s">
        <v>801</v>
      </c>
    </row>
    <row r="6272" spans="1:15" s="206" customFormat="1" ht="31" customHeight="1" x14ac:dyDescent="0.15">
      <c r="A6272" s="206" t="s">
        <v>768</v>
      </c>
      <c r="B6272" s="206" t="s">
        <v>819</v>
      </c>
      <c r="C6272" s="206" t="s">
        <v>770</v>
      </c>
      <c r="D6272" s="206" t="s">
        <v>771</v>
      </c>
      <c r="E6272" s="206" t="s">
        <v>759</v>
      </c>
      <c r="F6272" s="207">
        <v>45468</v>
      </c>
      <c r="G6272" s="206" t="s">
        <v>820</v>
      </c>
      <c r="H6272" s="208">
        <v>425000</v>
      </c>
      <c r="I6272" s="206" t="s">
        <v>19</v>
      </c>
      <c r="J6272" s="206">
        <v>5000</v>
      </c>
      <c r="L6272" s="206">
        <v>2024</v>
      </c>
      <c r="M6272" s="206" t="s">
        <v>772</v>
      </c>
      <c r="N6272" s="206" t="s">
        <v>773</v>
      </c>
    </row>
    <row r="6273" spans="1:15" s="206" customFormat="1" ht="31" customHeight="1" x14ac:dyDescent="0.15">
      <c r="A6273" s="206" t="s">
        <v>768</v>
      </c>
      <c r="B6273" s="206" t="s">
        <v>819</v>
      </c>
      <c r="C6273" s="206" t="s">
        <v>770</v>
      </c>
      <c r="D6273" s="206" t="s">
        <v>771</v>
      </c>
      <c r="E6273" s="206" t="s">
        <v>759</v>
      </c>
      <c r="F6273" s="207">
        <v>45468</v>
      </c>
      <c r="G6273" s="206" t="s">
        <v>820</v>
      </c>
      <c r="H6273" s="208">
        <v>120000</v>
      </c>
      <c r="I6273" s="206" t="s">
        <v>19</v>
      </c>
      <c r="J6273" s="206">
        <v>1412</v>
      </c>
      <c r="L6273" s="206">
        <v>2024</v>
      </c>
      <c r="M6273" s="206" t="s">
        <v>772</v>
      </c>
      <c r="N6273" s="206" t="s">
        <v>773</v>
      </c>
      <c r="O6273" s="206" t="s">
        <v>801</v>
      </c>
    </row>
    <row r="6274" spans="1:15" s="206" customFormat="1" ht="31" customHeight="1" x14ac:dyDescent="0.15">
      <c r="A6274" s="206" t="s">
        <v>768</v>
      </c>
      <c r="B6274" s="206" t="s">
        <v>819</v>
      </c>
      <c r="C6274" s="206" t="s">
        <v>770</v>
      </c>
      <c r="D6274" s="206" t="s">
        <v>777</v>
      </c>
      <c r="E6274" s="206" t="s">
        <v>778</v>
      </c>
      <c r="F6274" s="207">
        <v>45468</v>
      </c>
      <c r="G6274" s="206" t="s">
        <v>820</v>
      </c>
      <c r="H6274" s="208">
        <v>480000</v>
      </c>
      <c r="I6274" s="206" t="s">
        <v>19</v>
      </c>
      <c r="J6274" s="206">
        <v>662</v>
      </c>
      <c r="L6274" s="206">
        <v>2024</v>
      </c>
      <c r="M6274" s="206" t="s">
        <v>772</v>
      </c>
      <c r="N6274" s="206" t="s">
        <v>773</v>
      </c>
      <c r="O6274" s="206" t="s">
        <v>801</v>
      </c>
    </row>
    <row r="6275" spans="1:15" s="206" customFormat="1" ht="31" customHeight="1" x14ac:dyDescent="0.15">
      <c r="A6275" s="206" t="s">
        <v>768</v>
      </c>
      <c r="B6275" s="206" t="s">
        <v>819</v>
      </c>
      <c r="C6275" s="206" t="s">
        <v>770</v>
      </c>
      <c r="D6275" s="206" t="s">
        <v>777</v>
      </c>
      <c r="E6275" s="206" t="s">
        <v>778</v>
      </c>
      <c r="F6275" s="207">
        <v>45468</v>
      </c>
      <c r="G6275" s="206" t="s">
        <v>821</v>
      </c>
      <c r="H6275" s="208">
        <v>362500</v>
      </c>
      <c r="I6275" s="206" t="s">
        <v>19</v>
      </c>
      <c r="J6275" s="206">
        <v>500</v>
      </c>
      <c r="L6275" s="206">
        <v>2024</v>
      </c>
      <c r="M6275" s="206" t="s">
        <v>772</v>
      </c>
      <c r="N6275" s="206" t="s">
        <v>773</v>
      </c>
    </row>
    <row r="6276" spans="1:15" s="206" customFormat="1" ht="31" customHeight="1" x14ac:dyDescent="0.15">
      <c r="A6276" s="206" t="s">
        <v>768</v>
      </c>
      <c r="B6276" s="206" t="s">
        <v>819</v>
      </c>
      <c r="C6276" s="206" t="s">
        <v>770</v>
      </c>
      <c r="D6276" s="206" t="s">
        <v>777</v>
      </c>
      <c r="E6276" s="206" t="s">
        <v>809</v>
      </c>
      <c r="F6276" s="207">
        <v>45468</v>
      </c>
      <c r="G6276" s="206" t="s">
        <v>821</v>
      </c>
      <c r="H6276" s="208">
        <v>120000</v>
      </c>
      <c r="I6276" s="206" t="s">
        <v>19</v>
      </c>
      <c r="J6276" s="206">
        <v>166</v>
      </c>
      <c r="L6276" s="206">
        <v>2024</v>
      </c>
      <c r="M6276" s="206" t="s">
        <v>772</v>
      </c>
      <c r="N6276" s="206" t="s">
        <v>773</v>
      </c>
      <c r="O6276" s="206" t="s">
        <v>801</v>
      </c>
    </row>
    <row r="6277" spans="1:15" s="206" customFormat="1" ht="31" customHeight="1" x14ac:dyDescent="0.15">
      <c r="A6277" s="206" t="s">
        <v>768</v>
      </c>
      <c r="B6277" s="206" t="s">
        <v>819</v>
      </c>
      <c r="C6277" s="206" t="s">
        <v>770</v>
      </c>
      <c r="D6277" s="206" t="s">
        <v>777</v>
      </c>
      <c r="E6277" s="206" t="s">
        <v>778</v>
      </c>
      <c r="F6277" s="207">
        <v>45468</v>
      </c>
      <c r="G6277" s="206" t="s">
        <v>821</v>
      </c>
      <c r="H6277" s="208">
        <v>1600000</v>
      </c>
      <c r="I6277" s="206" t="s">
        <v>19</v>
      </c>
      <c r="J6277" s="206">
        <v>2207</v>
      </c>
      <c r="L6277" s="206">
        <v>2024</v>
      </c>
      <c r="M6277" s="206" t="s">
        <v>772</v>
      </c>
      <c r="N6277" s="206" t="s">
        <v>773</v>
      </c>
      <c r="O6277" s="206" t="s">
        <v>801</v>
      </c>
    </row>
    <row r="6278" spans="1:15" s="206" customFormat="1" ht="31" customHeight="1" x14ac:dyDescent="0.15">
      <c r="A6278" s="206" t="s">
        <v>768</v>
      </c>
      <c r="B6278" s="206" t="s">
        <v>819</v>
      </c>
      <c r="C6278" s="206" t="s">
        <v>770</v>
      </c>
      <c r="D6278" s="206" t="s">
        <v>777</v>
      </c>
      <c r="E6278" s="206" t="s">
        <v>778</v>
      </c>
      <c r="F6278" s="207">
        <v>45469</v>
      </c>
      <c r="G6278" s="206" t="s">
        <v>820</v>
      </c>
      <c r="H6278" s="208">
        <v>1920000</v>
      </c>
      <c r="I6278" s="206" t="s">
        <v>19</v>
      </c>
      <c r="J6278" s="206">
        <v>2648</v>
      </c>
      <c r="L6278" s="206">
        <v>2024</v>
      </c>
      <c r="M6278" s="206" t="s">
        <v>772</v>
      </c>
      <c r="N6278" s="206" t="s">
        <v>773</v>
      </c>
      <c r="O6278" s="206" t="s">
        <v>802</v>
      </c>
    </row>
    <row r="6279" spans="1:15" s="206" customFormat="1" ht="31" customHeight="1" x14ac:dyDescent="0.15">
      <c r="A6279" s="206" t="s">
        <v>768</v>
      </c>
      <c r="B6279" s="206" t="s">
        <v>819</v>
      </c>
      <c r="C6279" s="206" t="s">
        <v>770</v>
      </c>
      <c r="D6279" s="206" t="s">
        <v>777</v>
      </c>
      <c r="E6279" s="206" t="s">
        <v>778</v>
      </c>
      <c r="F6279" s="207">
        <v>45469</v>
      </c>
      <c r="G6279" s="206" t="s">
        <v>820</v>
      </c>
      <c r="H6279" s="208">
        <v>320000</v>
      </c>
      <c r="I6279" s="206" t="s">
        <v>19</v>
      </c>
      <c r="J6279" s="206">
        <v>441</v>
      </c>
      <c r="L6279" s="206">
        <v>2024</v>
      </c>
      <c r="M6279" s="206" t="s">
        <v>772</v>
      </c>
      <c r="N6279" s="206" t="s">
        <v>773</v>
      </c>
      <c r="O6279" s="206" t="s">
        <v>802</v>
      </c>
    </row>
    <row r="6280" spans="1:15" s="206" customFormat="1" ht="31" customHeight="1" x14ac:dyDescent="0.15">
      <c r="A6280" s="206" t="s">
        <v>768</v>
      </c>
      <c r="B6280" s="206" t="s">
        <v>819</v>
      </c>
      <c r="C6280" s="206" t="s">
        <v>770</v>
      </c>
      <c r="D6280" s="206" t="s">
        <v>771</v>
      </c>
      <c r="E6280" s="206" t="s">
        <v>759</v>
      </c>
      <c r="F6280" s="207">
        <v>45469</v>
      </c>
      <c r="G6280" s="206" t="s">
        <v>820</v>
      </c>
      <c r="H6280" s="208">
        <v>120000</v>
      </c>
      <c r="I6280" s="206" t="s">
        <v>19</v>
      </c>
      <c r="J6280" s="206">
        <v>1412</v>
      </c>
      <c r="L6280" s="206">
        <v>2024</v>
      </c>
      <c r="M6280" s="206" t="s">
        <v>772</v>
      </c>
      <c r="N6280" s="206" t="s">
        <v>773</v>
      </c>
      <c r="O6280" s="206" t="s">
        <v>802</v>
      </c>
    </row>
    <row r="6281" spans="1:15" s="206" customFormat="1" ht="31" customHeight="1" x14ac:dyDescent="0.15">
      <c r="A6281" s="206" t="s">
        <v>768</v>
      </c>
      <c r="B6281" s="206" t="s">
        <v>819</v>
      </c>
      <c r="C6281" s="206" t="s">
        <v>770</v>
      </c>
      <c r="D6281" s="206" t="s">
        <v>777</v>
      </c>
      <c r="E6281" s="206" t="s">
        <v>809</v>
      </c>
      <c r="F6281" s="207">
        <v>45469</v>
      </c>
      <c r="G6281" s="206" t="s">
        <v>820</v>
      </c>
      <c r="H6281" s="208">
        <v>20000</v>
      </c>
      <c r="I6281" s="206" t="s">
        <v>19</v>
      </c>
      <c r="J6281" s="206">
        <v>28</v>
      </c>
      <c r="L6281" s="206">
        <v>2024</v>
      </c>
      <c r="M6281" s="206" t="s">
        <v>772</v>
      </c>
      <c r="N6281" s="206" t="s">
        <v>773</v>
      </c>
    </row>
    <row r="6282" spans="1:15" s="206" customFormat="1" ht="31" customHeight="1" x14ac:dyDescent="0.15">
      <c r="A6282" s="206" t="s">
        <v>768</v>
      </c>
      <c r="B6282" s="206" t="s">
        <v>819</v>
      </c>
      <c r="C6282" s="206" t="s">
        <v>770</v>
      </c>
      <c r="D6282" s="206" t="s">
        <v>777</v>
      </c>
      <c r="E6282" s="206" t="s">
        <v>809</v>
      </c>
      <c r="F6282" s="207">
        <v>45469</v>
      </c>
      <c r="G6282" s="206" t="s">
        <v>820</v>
      </c>
      <c r="H6282" s="208">
        <v>120000</v>
      </c>
      <c r="I6282" s="206" t="s">
        <v>19</v>
      </c>
      <c r="J6282" s="206">
        <v>166</v>
      </c>
      <c r="L6282" s="206">
        <v>2024</v>
      </c>
      <c r="M6282" s="206" t="s">
        <v>772</v>
      </c>
      <c r="N6282" s="206" t="s">
        <v>773</v>
      </c>
      <c r="O6282" s="206" t="s">
        <v>802</v>
      </c>
    </row>
    <row r="6283" spans="1:15" s="206" customFormat="1" ht="31" customHeight="1" x14ac:dyDescent="0.15">
      <c r="A6283" s="206" t="s">
        <v>768</v>
      </c>
      <c r="B6283" s="206" t="s">
        <v>819</v>
      </c>
      <c r="C6283" s="206" t="s">
        <v>770</v>
      </c>
      <c r="D6283" s="206" t="s">
        <v>777</v>
      </c>
      <c r="E6283" s="206" t="s">
        <v>778</v>
      </c>
      <c r="F6283" s="207">
        <v>45469</v>
      </c>
      <c r="G6283" s="206" t="s">
        <v>820</v>
      </c>
      <c r="H6283" s="208">
        <v>440000</v>
      </c>
      <c r="I6283" s="206" t="s">
        <v>19</v>
      </c>
      <c r="J6283" s="206">
        <v>607</v>
      </c>
      <c r="L6283" s="206">
        <v>2024</v>
      </c>
      <c r="M6283" s="206" t="s">
        <v>772</v>
      </c>
      <c r="N6283" s="206" t="s">
        <v>773</v>
      </c>
      <c r="O6283" s="206" t="s">
        <v>802</v>
      </c>
    </row>
    <row r="6284" spans="1:15" s="206" customFormat="1" ht="31" customHeight="1" x14ac:dyDescent="0.15">
      <c r="A6284" s="206" t="s">
        <v>768</v>
      </c>
      <c r="B6284" s="206" t="s">
        <v>819</v>
      </c>
      <c r="C6284" s="206" t="s">
        <v>770</v>
      </c>
      <c r="D6284" s="206" t="s">
        <v>771</v>
      </c>
      <c r="E6284" s="206" t="s">
        <v>759</v>
      </c>
      <c r="F6284" s="207">
        <v>45469</v>
      </c>
      <c r="G6284" s="206" t="s">
        <v>820</v>
      </c>
      <c r="H6284" s="208">
        <v>552500</v>
      </c>
      <c r="I6284" s="206" t="s">
        <v>19</v>
      </c>
      <c r="J6284" s="206">
        <v>6500</v>
      </c>
      <c r="L6284" s="206">
        <v>2024</v>
      </c>
      <c r="M6284" s="206" t="s">
        <v>772</v>
      </c>
      <c r="N6284" s="206" t="s">
        <v>773</v>
      </c>
    </row>
    <row r="6285" spans="1:15" s="206" customFormat="1" ht="31" customHeight="1" x14ac:dyDescent="0.15">
      <c r="A6285" s="206" t="s">
        <v>768</v>
      </c>
      <c r="B6285" s="206" t="s">
        <v>819</v>
      </c>
      <c r="C6285" s="206" t="s">
        <v>770</v>
      </c>
      <c r="D6285" s="206" t="s">
        <v>777</v>
      </c>
      <c r="E6285" s="206" t="s">
        <v>778</v>
      </c>
      <c r="F6285" s="207">
        <v>45469</v>
      </c>
      <c r="G6285" s="206" t="s">
        <v>820</v>
      </c>
      <c r="H6285" s="208">
        <v>880000</v>
      </c>
      <c r="I6285" s="206" t="s">
        <v>19</v>
      </c>
      <c r="J6285" s="206">
        <v>1214</v>
      </c>
      <c r="L6285" s="206">
        <v>2024</v>
      </c>
      <c r="M6285" s="206" t="s">
        <v>772</v>
      </c>
      <c r="N6285" s="206" t="s">
        <v>773</v>
      </c>
    </row>
    <row r="6286" spans="1:15" s="206" customFormat="1" ht="31" customHeight="1" x14ac:dyDescent="0.15">
      <c r="A6286" s="206" t="s">
        <v>768</v>
      </c>
      <c r="B6286" s="206" t="s">
        <v>819</v>
      </c>
      <c r="C6286" s="206" t="s">
        <v>770</v>
      </c>
      <c r="D6286" s="206" t="s">
        <v>777</v>
      </c>
      <c r="E6286" s="206" t="s">
        <v>778</v>
      </c>
      <c r="F6286" s="207">
        <v>45469</v>
      </c>
      <c r="G6286" s="206" t="s">
        <v>821</v>
      </c>
      <c r="H6286" s="208">
        <v>1520000</v>
      </c>
      <c r="I6286" s="206" t="s">
        <v>19</v>
      </c>
      <c r="J6286" s="206">
        <v>2097</v>
      </c>
      <c r="L6286" s="206">
        <v>2024</v>
      </c>
      <c r="M6286" s="206" t="s">
        <v>772</v>
      </c>
      <c r="N6286" s="206" t="s">
        <v>773</v>
      </c>
      <c r="O6286" s="206" t="s">
        <v>802</v>
      </c>
    </row>
    <row r="6287" spans="1:15" s="206" customFormat="1" ht="31" customHeight="1" x14ac:dyDescent="0.15">
      <c r="A6287" s="206" t="s">
        <v>768</v>
      </c>
      <c r="B6287" s="206" t="s">
        <v>819</v>
      </c>
      <c r="C6287" s="206" t="s">
        <v>770</v>
      </c>
      <c r="D6287" s="206" t="s">
        <v>777</v>
      </c>
      <c r="E6287" s="206" t="s">
        <v>809</v>
      </c>
      <c r="F6287" s="207">
        <v>45469</v>
      </c>
      <c r="G6287" s="206" t="s">
        <v>821</v>
      </c>
      <c r="H6287" s="208">
        <v>100000</v>
      </c>
      <c r="I6287" s="206" t="s">
        <v>19</v>
      </c>
      <c r="J6287" s="206">
        <v>138</v>
      </c>
      <c r="L6287" s="206">
        <v>2024</v>
      </c>
      <c r="M6287" s="206" t="s">
        <v>772</v>
      </c>
      <c r="N6287" s="206" t="s">
        <v>773</v>
      </c>
      <c r="O6287" s="206" t="s">
        <v>802</v>
      </c>
    </row>
    <row r="6288" spans="1:15" s="206" customFormat="1" ht="31" customHeight="1" x14ac:dyDescent="0.15">
      <c r="A6288" s="206" t="s">
        <v>768</v>
      </c>
      <c r="B6288" s="206" t="s">
        <v>819</v>
      </c>
      <c r="C6288" s="206" t="s">
        <v>770</v>
      </c>
      <c r="D6288" s="206" t="s">
        <v>777</v>
      </c>
      <c r="E6288" s="206" t="s">
        <v>778</v>
      </c>
      <c r="F6288" s="207">
        <v>45469</v>
      </c>
      <c r="G6288" s="206" t="s">
        <v>821</v>
      </c>
      <c r="H6288" s="208">
        <v>363225</v>
      </c>
      <c r="I6288" s="206" t="s">
        <v>19</v>
      </c>
      <c r="J6288" s="206">
        <v>501</v>
      </c>
      <c r="L6288" s="206">
        <v>2024</v>
      </c>
      <c r="M6288" s="206" t="s">
        <v>772</v>
      </c>
      <c r="N6288" s="206" t="s">
        <v>773</v>
      </c>
    </row>
    <row r="6289" spans="1:15" s="206" customFormat="1" ht="31" customHeight="1" x14ac:dyDescent="0.15">
      <c r="A6289" s="206" t="s">
        <v>768</v>
      </c>
      <c r="B6289" s="206" t="s">
        <v>819</v>
      </c>
      <c r="C6289" s="206" t="s">
        <v>770</v>
      </c>
      <c r="D6289" s="206" t="s">
        <v>777</v>
      </c>
      <c r="E6289" s="206" t="s">
        <v>778</v>
      </c>
      <c r="F6289" s="207">
        <v>45470</v>
      </c>
      <c r="G6289" s="206" t="s">
        <v>820</v>
      </c>
      <c r="H6289" s="208">
        <v>1600000</v>
      </c>
      <c r="I6289" s="206" t="s">
        <v>19</v>
      </c>
      <c r="J6289" s="206">
        <v>2207</v>
      </c>
      <c r="L6289" s="206">
        <v>2024</v>
      </c>
      <c r="M6289" s="206" t="s">
        <v>772</v>
      </c>
      <c r="N6289" s="206" t="s">
        <v>773</v>
      </c>
    </row>
    <row r="6290" spans="1:15" s="206" customFormat="1" ht="31" customHeight="1" x14ac:dyDescent="0.15">
      <c r="A6290" s="206" t="s">
        <v>768</v>
      </c>
      <c r="B6290" s="206" t="s">
        <v>819</v>
      </c>
      <c r="C6290" s="206" t="s">
        <v>770</v>
      </c>
      <c r="D6290" s="206" t="s">
        <v>777</v>
      </c>
      <c r="E6290" s="206" t="s">
        <v>778</v>
      </c>
      <c r="F6290" s="207">
        <v>45470</v>
      </c>
      <c r="G6290" s="206" t="s">
        <v>820</v>
      </c>
      <c r="H6290" s="208">
        <v>2160000</v>
      </c>
      <c r="I6290" s="206" t="s">
        <v>19</v>
      </c>
      <c r="J6290" s="206">
        <v>2979</v>
      </c>
      <c r="L6290" s="206">
        <v>2024</v>
      </c>
      <c r="M6290" s="206" t="s">
        <v>772</v>
      </c>
      <c r="N6290" s="206" t="s">
        <v>773</v>
      </c>
      <c r="O6290" s="206" t="s">
        <v>803</v>
      </c>
    </row>
    <row r="6291" spans="1:15" s="206" customFormat="1" ht="31" customHeight="1" x14ac:dyDescent="0.15">
      <c r="A6291" s="206" t="s">
        <v>768</v>
      </c>
      <c r="B6291" s="206" t="s">
        <v>819</v>
      </c>
      <c r="C6291" s="206" t="s">
        <v>770</v>
      </c>
      <c r="D6291" s="206" t="s">
        <v>777</v>
      </c>
      <c r="E6291" s="206" t="s">
        <v>778</v>
      </c>
      <c r="F6291" s="207">
        <v>45470</v>
      </c>
      <c r="G6291" s="206" t="s">
        <v>820</v>
      </c>
      <c r="H6291" s="208">
        <v>360000</v>
      </c>
      <c r="I6291" s="206" t="s">
        <v>19</v>
      </c>
      <c r="J6291" s="206">
        <v>497</v>
      </c>
      <c r="L6291" s="206">
        <v>2024</v>
      </c>
      <c r="M6291" s="206" t="s">
        <v>772</v>
      </c>
      <c r="N6291" s="206" t="s">
        <v>773</v>
      </c>
      <c r="O6291" s="206" t="s">
        <v>803</v>
      </c>
    </row>
    <row r="6292" spans="1:15" s="206" customFormat="1" ht="31" customHeight="1" x14ac:dyDescent="0.15">
      <c r="A6292" s="206" t="s">
        <v>768</v>
      </c>
      <c r="B6292" s="206" t="s">
        <v>819</v>
      </c>
      <c r="C6292" s="206" t="s">
        <v>770</v>
      </c>
      <c r="D6292" s="206" t="s">
        <v>771</v>
      </c>
      <c r="E6292" s="206" t="s">
        <v>759</v>
      </c>
      <c r="F6292" s="207">
        <v>45470</v>
      </c>
      <c r="G6292" s="206" t="s">
        <v>820</v>
      </c>
      <c r="H6292" s="208">
        <v>400000</v>
      </c>
      <c r="I6292" s="206" t="s">
        <v>19</v>
      </c>
      <c r="J6292" s="206">
        <v>4706</v>
      </c>
      <c r="L6292" s="206">
        <v>2024</v>
      </c>
      <c r="M6292" s="206" t="s">
        <v>772</v>
      </c>
      <c r="N6292" s="206" t="s">
        <v>773</v>
      </c>
    </row>
    <row r="6293" spans="1:15" s="206" customFormat="1" ht="31" customHeight="1" x14ac:dyDescent="0.15">
      <c r="A6293" s="206" t="s">
        <v>768</v>
      </c>
      <c r="B6293" s="206" t="s">
        <v>819</v>
      </c>
      <c r="C6293" s="206" t="s">
        <v>770</v>
      </c>
      <c r="D6293" s="206" t="s">
        <v>771</v>
      </c>
      <c r="E6293" s="206" t="s">
        <v>759</v>
      </c>
      <c r="F6293" s="207">
        <v>45470</v>
      </c>
      <c r="G6293" s="206" t="s">
        <v>820</v>
      </c>
      <c r="H6293" s="208">
        <v>110000</v>
      </c>
      <c r="I6293" s="206" t="s">
        <v>19</v>
      </c>
      <c r="J6293" s="206">
        <v>1294</v>
      </c>
      <c r="L6293" s="206">
        <v>2024</v>
      </c>
      <c r="M6293" s="206" t="s">
        <v>772</v>
      </c>
      <c r="N6293" s="206" t="s">
        <v>773</v>
      </c>
      <c r="O6293" s="206" t="s">
        <v>803</v>
      </c>
    </row>
    <row r="6294" spans="1:15" s="206" customFormat="1" ht="31" customHeight="1" x14ac:dyDescent="0.15">
      <c r="A6294" s="206" t="s">
        <v>768</v>
      </c>
      <c r="B6294" s="206" t="s">
        <v>819</v>
      </c>
      <c r="C6294" s="206" t="s">
        <v>770</v>
      </c>
      <c r="D6294" s="206" t="s">
        <v>777</v>
      </c>
      <c r="E6294" s="206" t="s">
        <v>809</v>
      </c>
      <c r="F6294" s="207">
        <v>45470</v>
      </c>
      <c r="G6294" s="206" t="s">
        <v>820</v>
      </c>
      <c r="H6294" s="208">
        <v>280000</v>
      </c>
      <c r="I6294" s="206" t="s">
        <v>19</v>
      </c>
      <c r="J6294" s="206">
        <v>386</v>
      </c>
      <c r="L6294" s="206">
        <v>2024</v>
      </c>
      <c r="M6294" s="206" t="s">
        <v>772</v>
      </c>
      <c r="N6294" s="206" t="s">
        <v>773</v>
      </c>
    </row>
    <row r="6295" spans="1:15" s="206" customFormat="1" ht="31" customHeight="1" x14ac:dyDescent="0.15">
      <c r="A6295" s="206" t="s">
        <v>768</v>
      </c>
      <c r="B6295" s="206" t="s">
        <v>819</v>
      </c>
      <c r="C6295" s="206" t="s">
        <v>770</v>
      </c>
      <c r="D6295" s="206" t="s">
        <v>777</v>
      </c>
      <c r="E6295" s="206" t="s">
        <v>809</v>
      </c>
      <c r="F6295" s="207">
        <v>45470</v>
      </c>
      <c r="G6295" s="206" t="s">
        <v>820</v>
      </c>
      <c r="H6295" s="208">
        <v>120000</v>
      </c>
      <c r="I6295" s="206" t="s">
        <v>19</v>
      </c>
      <c r="J6295" s="206">
        <v>166</v>
      </c>
      <c r="L6295" s="206">
        <v>2024</v>
      </c>
      <c r="M6295" s="206" t="s">
        <v>772</v>
      </c>
      <c r="N6295" s="206" t="s">
        <v>773</v>
      </c>
      <c r="O6295" s="206" t="s">
        <v>803</v>
      </c>
    </row>
    <row r="6296" spans="1:15" s="206" customFormat="1" ht="31" customHeight="1" x14ac:dyDescent="0.15">
      <c r="A6296" s="206" t="s">
        <v>768</v>
      </c>
      <c r="B6296" s="206" t="s">
        <v>819</v>
      </c>
      <c r="C6296" s="206" t="s">
        <v>770</v>
      </c>
      <c r="D6296" s="206" t="s">
        <v>777</v>
      </c>
      <c r="E6296" s="206" t="s">
        <v>778</v>
      </c>
      <c r="F6296" s="207">
        <v>45470</v>
      </c>
      <c r="G6296" s="206" t="s">
        <v>821</v>
      </c>
      <c r="H6296" s="208">
        <v>2115000</v>
      </c>
      <c r="I6296" s="206" t="s">
        <v>19</v>
      </c>
      <c r="J6296" s="206">
        <v>2917</v>
      </c>
      <c r="L6296" s="206">
        <v>2024</v>
      </c>
      <c r="M6296" s="206" t="s">
        <v>772</v>
      </c>
      <c r="N6296" s="206" t="s">
        <v>773</v>
      </c>
    </row>
    <row r="6297" spans="1:15" s="206" customFormat="1" ht="31" customHeight="1" x14ac:dyDescent="0.15">
      <c r="A6297" s="206" t="s">
        <v>768</v>
      </c>
      <c r="B6297" s="206" t="s">
        <v>819</v>
      </c>
      <c r="C6297" s="206" t="s">
        <v>770</v>
      </c>
      <c r="D6297" s="206" t="s">
        <v>777</v>
      </c>
      <c r="E6297" s="206" t="s">
        <v>809</v>
      </c>
      <c r="F6297" s="207">
        <v>45470</v>
      </c>
      <c r="G6297" s="206" t="s">
        <v>821</v>
      </c>
      <c r="H6297" s="208">
        <v>100000</v>
      </c>
      <c r="I6297" s="206" t="s">
        <v>19</v>
      </c>
      <c r="J6297" s="206">
        <v>138</v>
      </c>
      <c r="L6297" s="206">
        <v>2024</v>
      </c>
      <c r="M6297" s="206" t="s">
        <v>772</v>
      </c>
      <c r="N6297" s="206" t="s">
        <v>773</v>
      </c>
    </row>
    <row r="6298" spans="1:15" s="206" customFormat="1" ht="31" customHeight="1" x14ac:dyDescent="0.15">
      <c r="A6298" s="206" t="s">
        <v>768</v>
      </c>
      <c r="B6298" s="206" t="s">
        <v>819</v>
      </c>
      <c r="C6298" s="206" t="s">
        <v>770</v>
      </c>
      <c r="D6298" s="206" t="s">
        <v>777</v>
      </c>
      <c r="E6298" s="206" t="s">
        <v>778</v>
      </c>
      <c r="F6298" s="207">
        <v>45471</v>
      </c>
      <c r="G6298" s="206" t="s">
        <v>820</v>
      </c>
      <c r="H6298" s="208">
        <v>2080000</v>
      </c>
      <c r="I6298" s="206" t="s">
        <v>19</v>
      </c>
      <c r="J6298" s="206">
        <v>2869</v>
      </c>
      <c r="L6298" s="206">
        <v>2024</v>
      </c>
      <c r="M6298" s="206" t="s">
        <v>772</v>
      </c>
      <c r="N6298" s="206" t="s">
        <v>773</v>
      </c>
      <c r="O6298" s="206" t="s">
        <v>804</v>
      </c>
    </row>
    <row r="6299" spans="1:15" s="206" customFormat="1" ht="31" customHeight="1" x14ac:dyDescent="0.15">
      <c r="A6299" s="206" t="s">
        <v>768</v>
      </c>
      <c r="B6299" s="206" t="s">
        <v>819</v>
      </c>
      <c r="C6299" s="206" t="s">
        <v>770</v>
      </c>
      <c r="D6299" s="206" t="s">
        <v>777</v>
      </c>
      <c r="E6299" s="206" t="s">
        <v>809</v>
      </c>
      <c r="F6299" s="207">
        <v>45471</v>
      </c>
      <c r="G6299" s="206" t="s">
        <v>820</v>
      </c>
      <c r="H6299" s="208">
        <v>400000</v>
      </c>
      <c r="I6299" s="206" t="s">
        <v>19</v>
      </c>
      <c r="J6299" s="206">
        <v>552</v>
      </c>
      <c r="L6299" s="206">
        <v>2024</v>
      </c>
      <c r="M6299" s="206" t="s">
        <v>772</v>
      </c>
      <c r="N6299" s="206" t="s">
        <v>773</v>
      </c>
    </row>
    <row r="6300" spans="1:15" s="206" customFormat="1" ht="31" customHeight="1" x14ac:dyDescent="0.15">
      <c r="A6300" s="206" t="s">
        <v>768</v>
      </c>
      <c r="B6300" s="206" t="s">
        <v>819</v>
      </c>
      <c r="C6300" s="206" t="s">
        <v>770</v>
      </c>
      <c r="D6300" s="206" t="s">
        <v>771</v>
      </c>
      <c r="E6300" s="206" t="s">
        <v>759</v>
      </c>
      <c r="F6300" s="207">
        <v>45471</v>
      </c>
      <c r="G6300" s="206" t="s">
        <v>820</v>
      </c>
      <c r="H6300" s="208">
        <v>400000</v>
      </c>
      <c r="I6300" s="206" t="s">
        <v>19</v>
      </c>
      <c r="J6300" s="206">
        <v>4706</v>
      </c>
      <c r="L6300" s="206">
        <v>2024</v>
      </c>
      <c r="M6300" s="206" t="s">
        <v>772</v>
      </c>
      <c r="N6300" s="206" t="s">
        <v>773</v>
      </c>
    </row>
    <row r="6301" spans="1:15" s="206" customFormat="1" ht="31" customHeight="1" x14ac:dyDescent="0.15">
      <c r="A6301" s="206" t="s">
        <v>768</v>
      </c>
      <c r="B6301" s="206" t="s">
        <v>819</v>
      </c>
      <c r="C6301" s="206" t="s">
        <v>770</v>
      </c>
      <c r="D6301" s="206" t="s">
        <v>777</v>
      </c>
      <c r="E6301" s="206" t="s">
        <v>778</v>
      </c>
      <c r="F6301" s="207">
        <v>45471</v>
      </c>
      <c r="G6301" s="206" t="s">
        <v>820</v>
      </c>
      <c r="H6301" s="208">
        <v>2000000</v>
      </c>
      <c r="I6301" s="206" t="s">
        <v>19</v>
      </c>
      <c r="J6301" s="206">
        <v>2759</v>
      </c>
      <c r="L6301" s="206">
        <v>2024</v>
      </c>
      <c r="M6301" s="206" t="s">
        <v>772</v>
      </c>
      <c r="N6301" s="206" t="s">
        <v>773</v>
      </c>
    </row>
    <row r="6302" spans="1:15" s="206" customFormat="1" ht="31" customHeight="1" x14ac:dyDescent="0.15">
      <c r="A6302" s="206" t="s">
        <v>768</v>
      </c>
      <c r="B6302" s="206" t="s">
        <v>819</v>
      </c>
      <c r="C6302" s="206" t="s">
        <v>770</v>
      </c>
      <c r="D6302" s="206" t="s">
        <v>777</v>
      </c>
      <c r="E6302" s="206" t="s">
        <v>809</v>
      </c>
      <c r="F6302" s="207">
        <v>45471</v>
      </c>
      <c r="G6302" s="206" t="s">
        <v>820</v>
      </c>
      <c r="H6302" s="208">
        <v>160000</v>
      </c>
      <c r="I6302" s="206" t="s">
        <v>19</v>
      </c>
      <c r="J6302" s="206">
        <v>221</v>
      </c>
      <c r="L6302" s="206">
        <v>2024</v>
      </c>
      <c r="M6302" s="206" t="s">
        <v>772</v>
      </c>
      <c r="N6302" s="206" t="s">
        <v>773</v>
      </c>
      <c r="O6302" s="206" t="s">
        <v>804</v>
      </c>
    </row>
    <row r="6303" spans="1:15" s="206" customFormat="1" ht="31" customHeight="1" x14ac:dyDescent="0.15">
      <c r="A6303" s="206" t="s">
        <v>768</v>
      </c>
      <c r="B6303" s="206" t="s">
        <v>819</v>
      </c>
      <c r="C6303" s="206" t="s">
        <v>770</v>
      </c>
      <c r="D6303" s="206" t="s">
        <v>771</v>
      </c>
      <c r="E6303" s="206" t="s">
        <v>759</v>
      </c>
      <c r="F6303" s="207">
        <v>45471</v>
      </c>
      <c r="G6303" s="206" t="s">
        <v>820</v>
      </c>
      <c r="H6303" s="208">
        <v>110000</v>
      </c>
      <c r="I6303" s="206" t="s">
        <v>19</v>
      </c>
      <c r="J6303" s="206">
        <v>1294</v>
      </c>
      <c r="L6303" s="206">
        <v>2024</v>
      </c>
      <c r="M6303" s="206" t="s">
        <v>772</v>
      </c>
      <c r="N6303" s="206" t="s">
        <v>773</v>
      </c>
      <c r="O6303" s="206" t="s">
        <v>804</v>
      </c>
    </row>
    <row r="6304" spans="1:15" s="206" customFormat="1" ht="31" customHeight="1" x14ac:dyDescent="0.15">
      <c r="A6304" s="206" t="s">
        <v>768</v>
      </c>
      <c r="B6304" s="206" t="s">
        <v>819</v>
      </c>
      <c r="C6304" s="206" t="s">
        <v>770</v>
      </c>
      <c r="D6304" s="206" t="s">
        <v>777</v>
      </c>
      <c r="E6304" s="206" t="s">
        <v>778</v>
      </c>
      <c r="F6304" s="207">
        <v>45471</v>
      </c>
      <c r="G6304" s="206" t="s">
        <v>820</v>
      </c>
      <c r="H6304" s="208">
        <v>400000</v>
      </c>
      <c r="I6304" s="206" t="s">
        <v>19</v>
      </c>
      <c r="J6304" s="206">
        <v>552</v>
      </c>
      <c r="L6304" s="206">
        <v>2024</v>
      </c>
      <c r="M6304" s="206" t="s">
        <v>772</v>
      </c>
      <c r="N6304" s="206" t="s">
        <v>773</v>
      </c>
      <c r="O6304" s="206" t="s">
        <v>804</v>
      </c>
    </row>
    <row r="6305" spans="1:15" s="206" customFormat="1" ht="31" customHeight="1" x14ac:dyDescent="0.15">
      <c r="A6305" s="206" t="s">
        <v>768</v>
      </c>
      <c r="B6305" s="206" t="s">
        <v>819</v>
      </c>
      <c r="C6305" s="206" t="s">
        <v>770</v>
      </c>
      <c r="D6305" s="206" t="s">
        <v>777</v>
      </c>
      <c r="E6305" s="206" t="s">
        <v>778</v>
      </c>
      <c r="F6305" s="207">
        <v>45471</v>
      </c>
      <c r="G6305" s="206" t="s">
        <v>821</v>
      </c>
      <c r="H6305" s="208">
        <v>2107500</v>
      </c>
      <c r="I6305" s="206" t="s">
        <v>19</v>
      </c>
      <c r="J6305" s="206">
        <v>2907</v>
      </c>
      <c r="L6305" s="206">
        <v>2024</v>
      </c>
      <c r="M6305" s="206" t="s">
        <v>772</v>
      </c>
      <c r="N6305" s="206" t="s">
        <v>773</v>
      </c>
    </row>
    <row r="6306" spans="1:15" s="206" customFormat="1" ht="31" customHeight="1" x14ac:dyDescent="0.15">
      <c r="A6306" s="206" t="s">
        <v>768</v>
      </c>
      <c r="B6306" s="206" t="s">
        <v>819</v>
      </c>
      <c r="C6306" s="206" t="s">
        <v>770</v>
      </c>
      <c r="D6306" s="206" t="s">
        <v>777</v>
      </c>
      <c r="E6306" s="206" t="s">
        <v>809</v>
      </c>
      <c r="F6306" s="207">
        <v>45472</v>
      </c>
      <c r="G6306" s="206" t="s">
        <v>820</v>
      </c>
      <c r="H6306" s="208">
        <v>120000</v>
      </c>
      <c r="I6306" s="206" t="s">
        <v>19</v>
      </c>
      <c r="J6306" s="206">
        <v>166</v>
      </c>
      <c r="L6306" s="206">
        <v>2024</v>
      </c>
      <c r="M6306" s="206" t="s">
        <v>772</v>
      </c>
      <c r="N6306" s="206" t="s">
        <v>773</v>
      </c>
      <c r="O6306" s="206" t="s">
        <v>805</v>
      </c>
    </row>
    <row r="6307" spans="1:15" s="206" customFormat="1" ht="31" customHeight="1" x14ac:dyDescent="0.15">
      <c r="A6307" s="206" t="s">
        <v>768</v>
      </c>
      <c r="B6307" s="206" t="s">
        <v>819</v>
      </c>
      <c r="C6307" s="206" t="s">
        <v>770</v>
      </c>
      <c r="D6307" s="206" t="s">
        <v>771</v>
      </c>
      <c r="E6307" s="206" t="s">
        <v>759</v>
      </c>
      <c r="F6307" s="207">
        <v>45472</v>
      </c>
      <c r="G6307" s="206" t="s">
        <v>820</v>
      </c>
      <c r="H6307" s="208">
        <v>140000</v>
      </c>
      <c r="I6307" s="206" t="s">
        <v>19</v>
      </c>
      <c r="J6307" s="206">
        <v>1647</v>
      </c>
      <c r="L6307" s="206">
        <v>2024</v>
      </c>
      <c r="M6307" s="206" t="s">
        <v>772</v>
      </c>
      <c r="N6307" s="206" t="s">
        <v>773</v>
      </c>
      <c r="O6307" s="206" t="s">
        <v>805</v>
      </c>
    </row>
    <row r="6308" spans="1:15" s="206" customFormat="1" ht="31" customHeight="1" x14ac:dyDescent="0.15">
      <c r="A6308" s="206" t="s">
        <v>768</v>
      </c>
      <c r="B6308" s="206" t="s">
        <v>819</v>
      </c>
      <c r="C6308" s="206" t="s">
        <v>770</v>
      </c>
      <c r="D6308" s="206" t="s">
        <v>777</v>
      </c>
      <c r="E6308" s="206" t="s">
        <v>778</v>
      </c>
      <c r="F6308" s="207">
        <v>45472</v>
      </c>
      <c r="G6308" s="206" t="s">
        <v>820</v>
      </c>
      <c r="H6308" s="208">
        <v>440000</v>
      </c>
      <c r="I6308" s="206" t="s">
        <v>19</v>
      </c>
      <c r="J6308" s="206">
        <v>607</v>
      </c>
      <c r="L6308" s="206">
        <v>2024</v>
      </c>
      <c r="M6308" s="206" t="s">
        <v>772</v>
      </c>
      <c r="N6308" s="206" t="s">
        <v>773</v>
      </c>
      <c r="O6308" s="206" t="s">
        <v>805</v>
      </c>
    </row>
    <row r="6309" spans="1:15" s="206" customFormat="1" ht="31" customHeight="1" x14ac:dyDescent="0.15">
      <c r="A6309" s="206" t="s">
        <v>768</v>
      </c>
      <c r="B6309" s="206" t="s">
        <v>819</v>
      </c>
      <c r="C6309" s="206" t="s">
        <v>770</v>
      </c>
      <c r="D6309" s="206" t="s">
        <v>777</v>
      </c>
      <c r="E6309" s="206" t="s">
        <v>778</v>
      </c>
      <c r="F6309" s="207">
        <v>45472</v>
      </c>
      <c r="G6309" s="206" t="s">
        <v>820</v>
      </c>
      <c r="H6309" s="208">
        <v>2160000</v>
      </c>
      <c r="I6309" s="206" t="s">
        <v>19</v>
      </c>
      <c r="J6309" s="206">
        <v>2979</v>
      </c>
      <c r="L6309" s="206">
        <v>2024</v>
      </c>
      <c r="M6309" s="206" t="s">
        <v>772</v>
      </c>
      <c r="N6309" s="206" t="s">
        <v>773</v>
      </c>
      <c r="O6309" s="206" t="s">
        <v>805</v>
      </c>
    </row>
    <row r="6310" spans="1:15" s="206" customFormat="1" ht="31" customHeight="1" x14ac:dyDescent="0.15">
      <c r="A6310" s="206" t="s">
        <v>768</v>
      </c>
      <c r="B6310" s="206" t="s">
        <v>819</v>
      </c>
      <c r="C6310" s="206" t="s">
        <v>770</v>
      </c>
      <c r="D6310" s="206" t="s">
        <v>771</v>
      </c>
      <c r="E6310" s="206" t="s">
        <v>759</v>
      </c>
      <c r="F6310" s="207">
        <v>45472</v>
      </c>
      <c r="G6310" s="206" t="s">
        <v>820</v>
      </c>
      <c r="H6310" s="208">
        <v>400000</v>
      </c>
      <c r="I6310" s="206" t="s">
        <v>19</v>
      </c>
      <c r="J6310" s="206">
        <v>4706</v>
      </c>
      <c r="L6310" s="206">
        <v>2024</v>
      </c>
      <c r="M6310" s="206" t="s">
        <v>772</v>
      </c>
      <c r="N6310" s="206" t="s">
        <v>773</v>
      </c>
    </row>
    <row r="6311" spans="1:15" s="206" customFormat="1" ht="31" customHeight="1" x14ac:dyDescent="0.15">
      <c r="A6311" s="206" t="s">
        <v>768</v>
      </c>
      <c r="B6311" s="206" t="s">
        <v>819</v>
      </c>
      <c r="C6311" s="206" t="s">
        <v>770</v>
      </c>
      <c r="D6311" s="206" t="s">
        <v>777</v>
      </c>
      <c r="E6311" s="206" t="s">
        <v>778</v>
      </c>
      <c r="F6311" s="207">
        <v>45472</v>
      </c>
      <c r="G6311" s="206" t="s">
        <v>820</v>
      </c>
      <c r="H6311" s="208">
        <v>2000000</v>
      </c>
      <c r="I6311" s="206" t="s">
        <v>19</v>
      </c>
      <c r="J6311" s="206">
        <v>2759</v>
      </c>
      <c r="L6311" s="206">
        <v>2024</v>
      </c>
      <c r="M6311" s="206" t="s">
        <v>772</v>
      </c>
      <c r="N6311" s="206" t="s">
        <v>773</v>
      </c>
    </row>
    <row r="6312" spans="1:15" s="206" customFormat="1" ht="31" customHeight="1" x14ac:dyDescent="0.15">
      <c r="A6312" s="206" t="s">
        <v>768</v>
      </c>
      <c r="B6312" s="206" t="s">
        <v>819</v>
      </c>
      <c r="C6312" s="206" t="s">
        <v>770</v>
      </c>
      <c r="D6312" s="206" t="s">
        <v>777</v>
      </c>
      <c r="E6312" s="206" t="s">
        <v>809</v>
      </c>
      <c r="F6312" s="207">
        <v>45472</v>
      </c>
      <c r="G6312" s="206" t="s">
        <v>820</v>
      </c>
      <c r="H6312" s="208">
        <v>320000</v>
      </c>
      <c r="I6312" s="206" t="s">
        <v>19</v>
      </c>
      <c r="J6312" s="206">
        <v>441</v>
      </c>
      <c r="L6312" s="206">
        <v>2024</v>
      </c>
      <c r="M6312" s="206" t="s">
        <v>772</v>
      </c>
      <c r="N6312" s="206" t="s">
        <v>773</v>
      </c>
    </row>
    <row r="6313" spans="1:15" s="206" customFormat="1" ht="31" customHeight="1" x14ac:dyDescent="0.15">
      <c r="A6313" s="206" t="s">
        <v>768</v>
      </c>
      <c r="B6313" s="206" t="s">
        <v>819</v>
      </c>
      <c r="C6313" s="206" t="s">
        <v>770</v>
      </c>
      <c r="D6313" s="206" t="s">
        <v>777</v>
      </c>
      <c r="E6313" s="206" t="s">
        <v>778</v>
      </c>
      <c r="F6313" s="207">
        <v>45472</v>
      </c>
      <c r="G6313" s="206" t="s">
        <v>821</v>
      </c>
      <c r="H6313" s="208">
        <v>2107500</v>
      </c>
      <c r="I6313" s="206" t="s">
        <v>19</v>
      </c>
      <c r="J6313" s="206">
        <v>2907</v>
      </c>
      <c r="L6313" s="206">
        <v>2024</v>
      </c>
      <c r="M6313" s="206" t="s">
        <v>772</v>
      </c>
      <c r="N6313" s="206" t="s">
        <v>773</v>
      </c>
    </row>
    <row r="6314" spans="1:15" s="206" customFormat="1" ht="31" customHeight="1" x14ac:dyDescent="0.15">
      <c r="A6314" s="206" t="s">
        <v>768</v>
      </c>
      <c r="B6314" s="206" t="s">
        <v>819</v>
      </c>
      <c r="C6314" s="206" t="s">
        <v>770</v>
      </c>
      <c r="D6314" s="206" t="s">
        <v>777</v>
      </c>
      <c r="E6314" s="206" t="s">
        <v>778</v>
      </c>
      <c r="F6314" s="207">
        <v>45474</v>
      </c>
      <c r="G6314" s="206" t="s">
        <v>820</v>
      </c>
      <c r="H6314" s="208">
        <v>440000</v>
      </c>
      <c r="I6314" s="206" t="s">
        <v>19</v>
      </c>
      <c r="J6314" s="206">
        <v>607</v>
      </c>
      <c r="L6314" s="206">
        <v>2024</v>
      </c>
      <c r="M6314" s="206" t="s">
        <v>772</v>
      </c>
      <c r="N6314" s="206" t="s">
        <v>773</v>
      </c>
      <c r="O6314" s="206" t="s">
        <v>806</v>
      </c>
    </row>
    <row r="6315" spans="1:15" s="206" customFormat="1" ht="31" customHeight="1" x14ac:dyDescent="0.15">
      <c r="A6315" s="206" t="s">
        <v>768</v>
      </c>
      <c r="B6315" s="206" t="s">
        <v>819</v>
      </c>
      <c r="C6315" s="206" t="s">
        <v>770</v>
      </c>
      <c r="D6315" s="206" t="s">
        <v>771</v>
      </c>
      <c r="E6315" s="206" t="s">
        <v>759</v>
      </c>
      <c r="F6315" s="207">
        <v>45474</v>
      </c>
      <c r="G6315" s="206" t="s">
        <v>820</v>
      </c>
      <c r="H6315" s="208">
        <v>400000</v>
      </c>
      <c r="I6315" s="206" t="s">
        <v>19</v>
      </c>
      <c r="J6315" s="206">
        <v>4706</v>
      </c>
      <c r="L6315" s="206">
        <v>2024</v>
      </c>
      <c r="M6315" s="206" t="s">
        <v>772</v>
      </c>
      <c r="N6315" s="206" t="s">
        <v>773</v>
      </c>
    </row>
    <row r="6316" spans="1:15" s="206" customFormat="1" ht="31" customHeight="1" x14ac:dyDescent="0.15">
      <c r="A6316" s="206" t="s">
        <v>768</v>
      </c>
      <c r="B6316" s="206" t="s">
        <v>819</v>
      </c>
      <c r="C6316" s="206" t="s">
        <v>770</v>
      </c>
      <c r="D6316" s="206" t="s">
        <v>777</v>
      </c>
      <c r="E6316" s="206" t="s">
        <v>778</v>
      </c>
      <c r="F6316" s="207">
        <v>45474</v>
      </c>
      <c r="G6316" s="206" t="s">
        <v>820</v>
      </c>
      <c r="H6316" s="208">
        <v>800000</v>
      </c>
      <c r="I6316" s="206" t="s">
        <v>19</v>
      </c>
      <c r="J6316" s="206">
        <v>1103</v>
      </c>
      <c r="L6316" s="206">
        <v>2024</v>
      </c>
      <c r="M6316" s="206" t="s">
        <v>772</v>
      </c>
      <c r="N6316" s="206" t="s">
        <v>773</v>
      </c>
    </row>
    <row r="6317" spans="1:15" s="206" customFormat="1" ht="31" customHeight="1" x14ac:dyDescent="0.15">
      <c r="A6317" s="206" t="s">
        <v>768</v>
      </c>
      <c r="B6317" s="206" t="s">
        <v>819</v>
      </c>
      <c r="C6317" s="206" t="s">
        <v>770</v>
      </c>
      <c r="D6317" s="206" t="s">
        <v>777</v>
      </c>
      <c r="E6317" s="206" t="s">
        <v>778</v>
      </c>
      <c r="F6317" s="207">
        <v>45474</v>
      </c>
      <c r="G6317" s="206" t="s">
        <v>820</v>
      </c>
      <c r="H6317" s="208">
        <v>2160000</v>
      </c>
      <c r="I6317" s="206" t="s">
        <v>19</v>
      </c>
      <c r="J6317" s="206">
        <v>2979</v>
      </c>
      <c r="L6317" s="206">
        <v>2024</v>
      </c>
      <c r="M6317" s="206" t="s">
        <v>772</v>
      </c>
      <c r="N6317" s="206" t="s">
        <v>773</v>
      </c>
      <c r="O6317" s="206" t="s">
        <v>806</v>
      </c>
    </row>
    <row r="6318" spans="1:15" s="206" customFormat="1" ht="31" customHeight="1" x14ac:dyDescent="0.15">
      <c r="A6318" s="206" t="s">
        <v>768</v>
      </c>
      <c r="B6318" s="206" t="s">
        <v>819</v>
      </c>
      <c r="C6318" s="206" t="s">
        <v>770</v>
      </c>
      <c r="D6318" s="206" t="s">
        <v>771</v>
      </c>
      <c r="E6318" s="206" t="s">
        <v>759</v>
      </c>
      <c r="F6318" s="207">
        <v>45474</v>
      </c>
      <c r="G6318" s="206" t="s">
        <v>820</v>
      </c>
      <c r="H6318" s="208">
        <v>120000</v>
      </c>
      <c r="I6318" s="206" t="s">
        <v>19</v>
      </c>
      <c r="J6318" s="206">
        <v>1412</v>
      </c>
      <c r="L6318" s="206">
        <v>2024</v>
      </c>
      <c r="M6318" s="206" t="s">
        <v>772</v>
      </c>
      <c r="N6318" s="206" t="s">
        <v>773</v>
      </c>
      <c r="O6318" s="206" t="s">
        <v>806</v>
      </c>
    </row>
    <row r="6319" spans="1:15" s="206" customFormat="1" ht="31" customHeight="1" x14ac:dyDescent="0.15">
      <c r="A6319" s="206" t="s">
        <v>768</v>
      </c>
      <c r="B6319" s="206" t="s">
        <v>819</v>
      </c>
      <c r="C6319" s="206" t="s">
        <v>770</v>
      </c>
      <c r="D6319" s="206" t="s">
        <v>777</v>
      </c>
      <c r="E6319" s="206" t="s">
        <v>809</v>
      </c>
      <c r="F6319" s="207">
        <v>45474</v>
      </c>
      <c r="G6319" s="206" t="s">
        <v>820</v>
      </c>
      <c r="H6319" s="208">
        <v>400000</v>
      </c>
      <c r="I6319" s="206" t="s">
        <v>19</v>
      </c>
      <c r="J6319" s="206">
        <v>552</v>
      </c>
      <c r="L6319" s="206">
        <v>2024</v>
      </c>
      <c r="M6319" s="206" t="s">
        <v>772</v>
      </c>
      <c r="N6319" s="206" t="s">
        <v>773</v>
      </c>
    </row>
    <row r="6320" spans="1:15" s="206" customFormat="1" ht="31" customHeight="1" x14ac:dyDescent="0.15">
      <c r="A6320" s="206" t="s">
        <v>768</v>
      </c>
      <c r="B6320" s="206" t="s">
        <v>819</v>
      </c>
      <c r="C6320" s="206" t="s">
        <v>770</v>
      </c>
      <c r="D6320" s="206" t="s">
        <v>777</v>
      </c>
      <c r="E6320" s="206" t="s">
        <v>809</v>
      </c>
      <c r="F6320" s="207">
        <v>45474</v>
      </c>
      <c r="G6320" s="206" t="s">
        <v>820</v>
      </c>
      <c r="H6320" s="208">
        <v>160000</v>
      </c>
      <c r="I6320" s="206" t="s">
        <v>19</v>
      </c>
      <c r="J6320" s="206">
        <v>221</v>
      </c>
      <c r="L6320" s="206">
        <v>2024</v>
      </c>
      <c r="M6320" s="206" t="s">
        <v>772</v>
      </c>
      <c r="N6320" s="206" t="s">
        <v>773</v>
      </c>
      <c r="O6320" s="206" t="s">
        <v>806</v>
      </c>
    </row>
    <row r="6321" spans="1:15" s="206" customFormat="1" ht="31" customHeight="1" x14ac:dyDescent="0.15">
      <c r="A6321" s="206" t="s">
        <v>768</v>
      </c>
      <c r="B6321" s="206" t="s">
        <v>819</v>
      </c>
      <c r="C6321" s="206" t="s">
        <v>770</v>
      </c>
      <c r="D6321" s="206" t="s">
        <v>777</v>
      </c>
      <c r="E6321" s="206" t="s">
        <v>778</v>
      </c>
      <c r="F6321" s="207">
        <v>45474</v>
      </c>
      <c r="G6321" s="206" t="s">
        <v>821</v>
      </c>
      <c r="H6321" s="208">
        <v>1817500</v>
      </c>
      <c r="I6321" s="206" t="s">
        <v>19</v>
      </c>
      <c r="J6321" s="206">
        <v>2507</v>
      </c>
      <c r="L6321" s="206">
        <v>2024</v>
      </c>
      <c r="M6321" s="206" t="s">
        <v>772</v>
      </c>
      <c r="N6321" s="206" t="s">
        <v>773</v>
      </c>
    </row>
    <row r="6322" spans="1:15" s="206" customFormat="1" ht="31" customHeight="1" x14ac:dyDescent="0.15">
      <c r="A6322" s="206" t="s">
        <v>768</v>
      </c>
      <c r="B6322" s="206" t="s">
        <v>819</v>
      </c>
      <c r="C6322" s="206" t="s">
        <v>770</v>
      </c>
      <c r="D6322" s="206" t="s">
        <v>777</v>
      </c>
      <c r="E6322" s="206" t="s">
        <v>778</v>
      </c>
      <c r="F6322" s="207">
        <v>45475</v>
      </c>
      <c r="G6322" s="206" t="s">
        <v>820</v>
      </c>
      <c r="H6322" s="208">
        <v>400000</v>
      </c>
      <c r="I6322" s="206" t="s">
        <v>19</v>
      </c>
      <c r="J6322" s="206">
        <v>552</v>
      </c>
      <c r="L6322" s="206">
        <v>2024</v>
      </c>
      <c r="M6322" s="206" t="s">
        <v>772</v>
      </c>
      <c r="N6322" s="206" t="s">
        <v>773</v>
      </c>
      <c r="O6322" s="206" t="s">
        <v>807</v>
      </c>
    </row>
    <row r="6323" spans="1:15" s="206" customFormat="1" ht="31" customHeight="1" x14ac:dyDescent="0.15">
      <c r="A6323" s="206" t="s">
        <v>768</v>
      </c>
      <c r="B6323" s="206" t="s">
        <v>819</v>
      </c>
      <c r="C6323" s="206" t="s">
        <v>770</v>
      </c>
      <c r="D6323" s="206" t="s">
        <v>777</v>
      </c>
      <c r="E6323" s="206" t="s">
        <v>778</v>
      </c>
      <c r="F6323" s="207">
        <v>45475</v>
      </c>
      <c r="G6323" s="206" t="s">
        <v>820</v>
      </c>
      <c r="H6323" s="208">
        <v>2960000</v>
      </c>
      <c r="I6323" s="206" t="s">
        <v>19</v>
      </c>
      <c r="J6323" s="206">
        <v>4082</v>
      </c>
      <c r="L6323" s="206">
        <v>2024</v>
      </c>
      <c r="M6323" s="206" t="s">
        <v>772</v>
      </c>
      <c r="N6323" s="206" t="s">
        <v>773</v>
      </c>
    </row>
    <row r="6324" spans="1:15" s="206" customFormat="1" ht="31" customHeight="1" x14ac:dyDescent="0.15">
      <c r="A6324" s="206" t="s">
        <v>768</v>
      </c>
      <c r="B6324" s="206" t="s">
        <v>819</v>
      </c>
      <c r="C6324" s="206" t="s">
        <v>770</v>
      </c>
      <c r="D6324" s="206" t="s">
        <v>771</v>
      </c>
      <c r="E6324" s="206" t="s">
        <v>759</v>
      </c>
      <c r="F6324" s="207">
        <v>45475</v>
      </c>
      <c r="G6324" s="206" t="s">
        <v>820</v>
      </c>
      <c r="H6324" s="208">
        <v>520000</v>
      </c>
      <c r="I6324" s="206" t="s">
        <v>19</v>
      </c>
      <c r="J6324" s="206">
        <v>6118</v>
      </c>
      <c r="L6324" s="206">
        <v>2024</v>
      </c>
      <c r="M6324" s="206" t="s">
        <v>772</v>
      </c>
      <c r="N6324" s="206" t="s">
        <v>773</v>
      </c>
    </row>
    <row r="6325" spans="1:15" s="206" customFormat="1" ht="31" customHeight="1" x14ac:dyDescent="0.15">
      <c r="A6325" s="206" t="s">
        <v>768</v>
      </c>
      <c r="B6325" s="206" t="s">
        <v>819</v>
      </c>
      <c r="C6325" s="206" t="s">
        <v>770</v>
      </c>
      <c r="D6325" s="206" t="s">
        <v>777</v>
      </c>
      <c r="E6325" s="206" t="s">
        <v>809</v>
      </c>
      <c r="F6325" s="207">
        <v>45475</v>
      </c>
      <c r="G6325" s="206" t="s">
        <v>820</v>
      </c>
      <c r="H6325" s="208">
        <v>400000</v>
      </c>
      <c r="I6325" s="206" t="s">
        <v>19</v>
      </c>
      <c r="J6325" s="206">
        <v>552</v>
      </c>
      <c r="L6325" s="206">
        <v>2024</v>
      </c>
      <c r="M6325" s="206" t="s">
        <v>772</v>
      </c>
      <c r="N6325" s="206" t="s">
        <v>773</v>
      </c>
    </row>
    <row r="6326" spans="1:15" s="206" customFormat="1" ht="31" customHeight="1" x14ac:dyDescent="0.15">
      <c r="A6326" s="206" t="s">
        <v>768</v>
      </c>
      <c r="B6326" s="206" t="s">
        <v>819</v>
      </c>
      <c r="C6326" s="206" t="s">
        <v>770</v>
      </c>
      <c r="D6326" s="206" t="s">
        <v>777</v>
      </c>
      <c r="E6326" s="206" t="s">
        <v>778</v>
      </c>
      <c r="F6326" s="207">
        <v>45475</v>
      </c>
      <c r="G6326" s="206" t="s">
        <v>821</v>
      </c>
      <c r="H6326" s="208">
        <v>720000</v>
      </c>
      <c r="I6326" s="206" t="s">
        <v>19</v>
      </c>
      <c r="J6326" s="206">
        <v>993</v>
      </c>
      <c r="L6326" s="206">
        <v>2024</v>
      </c>
      <c r="M6326" s="206" t="s">
        <v>772</v>
      </c>
      <c r="N6326" s="206" t="s">
        <v>773</v>
      </c>
    </row>
    <row r="6327" spans="1:15" s="206" customFormat="1" ht="31" customHeight="1" x14ac:dyDescent="0.15">
      <c r="A6327" s="206" t="s">
        <v>768</v>
      </c>
      <c r="B6327" s="206" t="s">
        <v>819</v>
      </c>
      <c r="C6327" s="206" t="s">
        <v>770</v>
      </c>
      <c r="D6327" s="206" t="s">
        <v>777</v>
      </c>
      <c r="E6327" s="206" t="s">
        <v>809</v>
      </c>
      <c r="F6327" s="207">
        <v>45476</v>
      </c>
      <c r="G6327" s="206" t="s">
        <v>820</v>
      </c>
      <c r="H6327" s="208">
        <v>125675</v>
      </c>
      <c r="I6327" s="206" t="s">
        <v>19</v>
      </c>
      <c r="J6327" s="206">
        <v>173</v>
      </c>
      <c r="L6327" s="206">
        <v>2024</v>
      </c>
      <c r="M6327" s="206" t="s">
        <v>772</v>
      </c>
      <c r="N6327" s="206" t="s">
        <v>773</v>
      </c>
    </row>
    <row r="6328" spans="1:15" s="206" customFormat="1" ht="31" customHeight="1" x14ac:dyDescent="0.15">
      <c r="A6328" s="206" t="s">
        <v>768</v>
      </c>
      <c r="B6328" s="206" t="s">
        <v>819</v>
      </c>
      <c r="C6328" s="206" t="s">
        <v>770</v>
      </c>
      <c r="D6328" s="206" t="s">
        <v>777</v>
      </c>
      <c r="E6328" s="206" t="s">
        <v>778</v>
      </c>
      <c r="F6328" s="207">
        <v>45476</v>
      </c>
      <c r="G6328" s="206" t="s">
        <v>820</v>
      </c>
      <c r="H6328" s="208">
        <v>400000</v>
      </c>
      <c r="I6328" s="206" t="s">
        <v>19</v>
      </c>
      <c r="J6328" s="206">
        <v>552</v>
      </c>
      <c r="L6328" s="206">
        <v>2024</v>
      </c>
      <c r="M6328" s="206" t="s">
        <v>772</v>
      </c>
      <c r="N6328" s="206" t="s">
        <v>773</v>
      </c>
      <c r="O6328" s="206" t="s">
        <v>822</v>
      </c>
    </row>
    <row r="6329" spans="1:15" s="206" customFormat="1" ht="31" customHeight="1" x14ac:dyDescent="0.15">
      <c r="A6329" s="206" t="s">
        <v>768</v>
      </c>
      <c r="B6329" s="206" t="s">
        <v>819</v>
      </c>
      <c r="C6329" s="206" t="s">
        <v>770</v>
      </c>
      <c r="D6329" s="206" t="s">
        <v>771</v>
      </c>
      <c r="E6329" s="206" t="s">
        <v>759</v>
      </c>
      <c r="F6329" s="207">
        <v>45476</v>
      </c>
      <c r="G6329" s="206" t="s">
        <v>820</v>
      </c>
      <c r="H6329" s="208">
        <v>850000</v>
      </c>
      <c r="I6329" s="206" t="s">
        <v>19</v>
      </c>
      <c r="J6329" s="206">
        <v>10000</v>
      </c>
      <c r="L6329" s="206">
        <v>2024</v>
      </c>
      <c r="M6329" s="206" t="s">
        <v>772</v>
      </c>
      <c r="N6329" s="206" t="s">
        <v>773</v>
      </c>
    </row>
    <row r="6330" spans="1:15" s="206" customFormat="1" ht="31" customHeight="1" x14ac:dyDescent="0.15">
      <c r="A6330" s="206" t="s">
        <v>768</v>
      </c>
      <c r="B6330" s="206" t="s">
        <v>819</v>
      </c>
      <c r="C6330" s="206" t="s">
        <v>770</v>
      </c>
      <c r="D6330" s="206" t="s">
        <v>777</v>
      </c>
      <c r="E6330" s="206" t="s">
        <v>778</v>
      </c>
      <c r="F6330" s="207">
        <v>45476</v>
      </c>
      <c r="G6330" s="206" t="s">
        <v>820</v>
      </c>
      <c r="H6330" s="208">
        <v>2867875</v>
      </c>
      <c r="I6330" s="206" t="s">
        <v>19</v>
      </c>
      <c r="J6330" s="206">
        <v>3956</v>
      </c>
      <c r="L6330" s="206">
        <v>2024</v>
      </c>
      <c r="M6330" s="206" t="s">
        <v>772</v>
      </c>
      <c r="N6330" s="206" t="s">
        <v>773</v>
      </c>
    </row>
    <row r="6331" spans="1:15" s="206" customFormat="1" ht="31" customHeight="1" x14ac:dyDescent="0.15">
      <c r="A6331" s="206" t="s">
        <v>768</v>
      </c>
      <c r="B6331" s="206" t="s">
        <v>819</v>
      </c>
      <c r="C6331" s="206" t="s">
        <v>770</v>
      </c>
      <c r="D6331" s="206" t="s">
        <v>777</v>
      </c>
      <c r="E6331" s="206" t="s">
        <v>778</v>
      </c>
      <c r="F6331" s="207">
        <v>45476</v>
      </c>
      <c r="G6331" s="206" t="s">
        <v>821</v>
      </c>
      <c r="H6331" s="208">
        <v>967100</v>
      </c>
      <c r="I6331" s="206" t="s">
        <v>19</v>
      </c>
      <c r="J6331" s="206">
        <v>1334</v>
      </c>
      <c r="L6331" s="206">
        <v>2024</v>
      </c>
      <c r="M6331" s="206" t="s">
        <v>772</v>
      </c>
      <c r="N6331" s="206" t="s">
        <v>773</v>
      </c>
    </row>
    <row r="6332" spans="1:15" s="206" customFormat="1" ht="31" customHeight="1" x14ac:dyDescent="0.15">
      <c r="A6332" s="206" t="s">
        <v>768</v>
      </c>
      <c r="B6332" s="206" t="s">
        <v>819</v>
      </c>
      <c r="C6332" s="206" t="s">
        <v>770</v>
      </c>
      <c r="D6332" s="206" t="s">
        <v>777</v>
      </c>
      <c r="E6332" s="206" t="s">
        <v>778</v>
      </c>
      <c r="F6332" s="207">
        <v>45478</v>
      </c>
      <c r="G6332" s="206" t="s">
        <v>820</v>
      </c>
      <c r="H6332" s="208">
        <v>4685000</v>
      </c>
      <c r="I6332" s="206" t="s">
        <v>19</v>
      </c>
      <c r="J6332" s="206">
        <v>6462</v>
      </c>
      <c r="L6332" s="206">
        <v>2024</v>
      </c>
      <c r="M6332" s="206" t="s">
        <v>772</v>
      </c>
      <c r="N6332" s="206" t="s">
        <v>773</v>
      </c>
    </row>
    <row r="6333" spans="1:15" s="206" customFormat="1" ht="31" customHeight="1" x14ac:dyDescent="0.15">
      <c r="A6333" s="206" t="s">
        <v>768</v>
      </c>
      <c r="B6333" s="206" t="s">
        <v>819</v>
      </c>
      <c r="C6333" s="206" t="s">
        <v>770</v>
      </c>
      <c r="D6333" s="206" t="s">
        <v>777</v>
      </c>
      <c r="E6333" s="206" t="s">
        <v>809</v>
      </c>
      <c r="F6333" s="207">
        <v>45478</v>
      </c>
      <c r="G6333" s="206" t="s">
        <v>820</v>
      </c>
      <c r="H6333" s="208">
        <v>511250</v>
      </c>
      <c r="I6333" s="206" t="s">
        <v>19</v>
      </c>
      <c r="J6333" s="206">
        <v>705</v>
      </c>
      <c r="L6333" s="206">
        <v>2024</v>
      </c>
      <c r="M6333" s="206" t="s">
        <v>772</v>
      </c>
      <c r="N6333" s="206" t="s">
        <v>773</v>
      </c>
    </row>
    <row r="6334" spans="1:15" s="206" customFormat="1" ht="31" customHeight="1" x14ac:dyDescent="0.15">
      <c r="A6334" s="206" t="s">
        <v>768</v>
      </c>
      <c r="B6334" s="206" t="s">
        <v>819</v>
      </c>
      <c r="C6334" s="206" t="s">
        <v>770</v>
      </c>
      <c r="D6334" s="206" t="s">
        <v>771</v>
      </c>
      <c r="E6334" s="206" t="s">
        <v>759</v>
      </c>
      <c r="F6334" s="207">
        <v>45478</v>
      </c>
      <c r="G6334" s="206" t="s">
        <v>820</v>
      </c>
      <c r="H6334" s="208">
        <v>2125000</v>
      </c>
      <c r="I6334" s="206" t="s">
        <v>19</v>
      </c>
      <c r="J6334" s="206">
        <v>25000</v>
      </c>
      <c r="L6334" s="206">
        <v>2024</v>
      </c>
      <c r="M6334" s="206" t="s">
        <v>772</v>
      </c>
      <c r="N6334" s="206" t="s">
        <v>773</v>
      </c>
    </row>
    <row r="6335" spans="1:15" s="206" customFormat="1" ht="31" customHeight="1" x14ac:dyDescent="0.15">
      <c r="A6335" s="206" t="s">
        <v>768</v>
      </c>
      <c r="B6335" s="206" t="s">
        <v>819</v>
      </c>
      <c r="C6335" s="206" t="s">
        <v>770</v>
      </c>
      <c r="D6335" s="206" t="s">
        <v>777</v>
      </c>
      <c r="E6335" s="206" t="s">
        <v>778</v>
      </c>
      <c r="F6335" s="207">
        <v>45478</v>
      </c>
      <c r="G6335" s="206" t="s">
        <v>821</v>
      </c>
      <c r="H6335" s="208">
        <v>806250</v>
      </c>
      <c r="I6335" s="206" t="s">
        <v>19</v>
      </c>
      <c r="J6335" s="206">
        <v>1112</v>
      </c>
      <c r="L6335" s="206">
        <v>2024</v>
      </c>
      <c r="M6335" s="206" t="s">
        <v>772</v>
      </c>
      <c r="N6335" s="206" t="s">
        <v>773</v>
      </c>
    </row>
    <row r="6336" spans="1:15" s="206" customFormat="1" ht="31" customHeight="1" x14ac:dyDescent="0.15">
      <c r="A6336" s="206" t="s">
        <v>768</v>
      </c>
      <c r="B6336" s="206" t="s">
        <v>819</v>
      </c>
      <c r="C6336" s="206" t="s">
        <v>770</v>
      </c>
      <c r="D6336" s="206" t="s">
        <v>777</v>
      </c>
      <c r="E6336" s="206" t="s">
        <v>809</v>
      </c>
      <c r="F6336" s="207">
        <v>45479</v>
      </c>
      <c r="G6336" s="206" t="s">
        <v>820</v>
      </c>
      <c r="H6336" s="208">
        <v>511250</v>
      </c>
      <c r="I6336" s="206" t="s">
        <v>19</v>
      </c>
      <c r="J6336" s="206">
        <v>705</v>
      </c>
      <c r="L6336" s="206">
        <v>2024</v>
      </c>
      <c r="M6336" s="206" t="s">
        <v>772</v>
      </c>
      <c r="N6336" s="206" t="s">
        <v>773</v>
      </c>
    </row>
    <row r="6337" spans="1:14" s="206" customFormat="1" ht="31" customHeight="1" x14ac:dyDescent="0.15">
      <c r="A6337" s="206" t="s">
        <v>768</v>
      </c>
      <c r="B6337" s="206" t="s">
        <v>819</v>
      </c>
      <c r="C6337" s="206" t="s">
        <v>770</v>
      </c>
      <c r="D6337" s="206" t="s">
        <v>777</v>
      </c>
      <c r="E6337" s="206" t="s">
        <v>778</v>
      </c>
      <c r="F6337" s="207">
        <v>45479</v>
      </c>
      <c r="G6337" s="206" t="s">
        <v>820</v>
      </c>
      <c r="H6337" s="208">
        <v>4685000</v>
      </c>
      <c r="I6337" s="206" t="s">
        <v>19</v>
      </c>
      <c r="J6337" s="206">
        <v>6462</v>
      </c>
      <c r="L6337" s="206">
        <v>2024</v>
      </c>
      <c r="M6337" s="206" t="s">
        <v>772</v>
      </c>
      <c r="N6337" s="206" t="s">
        <v>773</v>
      </c>
    </row>
    <row r="6338" spans="1:14" s="206" customFormat="1" ht="31" customHeight="1" x14ac:dyDescent="0.15">
      <c r="A6338" s="206" t="s">
        <v>768</v>
      </c>
      <c r="B6338" s="206" t="s">
        <v>819</v>
      </c>
      <c r="C6338" s="206" t="s">
        <v>770</v>
      </c>
      <c r="D6338" s="206" t="s">
        <v>771</v>
      </c>
      <c r="E6338" s="206" t="s">
        <v>759</v>
      </c>
      <c r="F6338" s="207">
        <v>45479</v>
      </c>
      <c r="G6338" s="206" t="s">
        <v>820</v>
      </c>
      <c r="H6338" s="208">
        <v>2125000</v>
      </c>
      <c r="I6338" s="206" t="s">
        <v>19</v>
      </c>
      <c r="J6338" s="206">
        <v>25000</v>
      </c>
      <c r="L6338" s="206">
        <v>2024</v>
      </c>
      <c r="M6338" s="206" t="s">
        <v>772</v>
      </c>
      <c r="N6338" s="206" t="s">
        <v>773</v>
      </c>
    </row>
    <row r="6339" spans="1:14" s="206" customFormat="1" ht="31" customHeight="1" x14ac:dyDescent="0.15">
      <c r="A6339" s="206" t="s">
        <v>768</v>
      </c>
      <c r="B6339" s="206" t="s">
        <v>819</v>
      </c>
      <c r="C6339" s="206" t="s">
        <v>770</v>
      </c>
      <c r="D6339" s="206" t="s">
        <v>777</v>
      </c>
      <c r="E6339" s="206" t="s">
        <v>778</v>
      </c>
      <c r="F6339" s="207">
        <v>45479</v>
      </c>
      <c r="G6339" s="206" t="s">
        <v>821</v>
      </c>
      <c r="H6339" s="208">
        <v>813250</v>
      </c>
      <c r="I6339" s="206" t="s">
        <v>19</v>
      </c>
      <c r="J6339" s="206">
        <v>1122</v>
      </c>
      <c r="L6339" s="206">
        <v>2024</v>
      </c>
      <c r="M6339" s="206" t="s">
        <v>772</v>
      </c>
      <c r="N6339" s="206" t="s">
        <v>773</v>
      </c>
    </row>
    <row r="6340" spans="1:14" s="206" customFormat="1" ht="31" customHeight="1" x14ac:dyDescent="0.15">
      <c r="A6340" s="206" t="s">
        <v>768</v>
      </c>
      <c r="B6340" s="206" t="s">
        <v>819</v>
      </c>
      <c r="C6340" s="206" t="s">
        <v>770</v>
      </c>
      <c r="D6340" s="206" t="s">
        <v>777</v>
      </c>
      <c r="E6340" s="206" t="s">
        <v>778</v>
      </c>
      <c r="F6340" s="207">
        <v>45481</v>
      </c>
      <c r="G6340" s="206" t="s">
        <v>820</v>
      </c>
      <c r="H6340" s="208">
        <v>5885000</v>
      </c>
      <c r="I6340" s="206" t="s">
        <v>19</v>
      </c>
      <c r="J6340" s="206">
        <v>8117</v>
      </c>
      <c r="L6340" s="206">
        <v>2024</v>
      </c>
      <c r="M6340" s="206" t="s">
        <v>772</v>
      </c>
      <c r="N6340" s="206" t="s">
        <v>773</v>
      </c>
    </row>
    <row r="6341" spans="1:14" s="206" customFormat="1" ht="31" customHeight="1" x14ac:dyDescent="0.15">
      <c r="A6341" s="206" t="s">
        <v>768</v>
      </c>
      <c r="B6341" s="206" t="s">
        <v>819</v>
      </c>
      <c r="C6341" s="206" t="s">
        <v>770</v>
      </c>
      <c r="D6341" s="206" t="s">
        <v>777</v>
      </c>
      <c r="E6341" s="206" t="s">
        <v>809</v>
      </c>
      <c r="F6341" s="207">
        <v>45481</v>
      </c>
      <c r="G6341" s="206" t="s">
        <v>820</v>
      </c>
      <c r="H6341" s="208">
        <v>551250</v>
      </c>
      <c r="I6341" s="206" t="s">
        <v>19</v>
      </c>
      <c r="J6341" s="206">
        <v>760</v>
      </c>
      <c r="L6341" s="206">
        <v>2024</v>
      </c>
      <c r="M6341" s="206" t="s">
        <v>772</v>
      </c>
      <c r="N6341" s="206" t="s">
        <v>773</v>
      </c>
    </row>
    <row r="6342" spans="1:14" s="206" customFormat="1" ht="31" customHeight="1" x14ac:dyDescent="0.15">
      <c r="A6342" s="206" t="s">
        <v>768</v>
      </c>
      <c r="B6342" s="206" t="s">
        <v>819</v>
      </c>
      <c r="C6342" s="206" t="s">
        <v>770</v>
      </c>
      <c r="D6342" s="206" t="s">
        <v>771</v>
      </c>
      <c r="E6342" s="206" t="s">
        <v>759</v>
      </c>
      <c r="F6342" s="207">
        <v>45481</v>
      </c>
      <c r="G6342" s="206" t="s">
        <v>820</v>
      </c>
      <c r="H6342" s="208">
        <v>480000</v>
      </c>
      <c r="I6342" s="206" t="s">
        <v>19</v>
      </c>
      <c r="J6342" s="206">
        <v>5647</v>
      </c>
      <c r="L6342" s="206">
        <v>2024</v>
      </c>
      <c r="M6342" s="206" t="s">
        <v>772</v>
      </c>
      <c r="N6342" s="206" t="s">
        <v>773</v>
      </c>
    </row>
    <row r="6343" spans="1:14" s="206" customFormat="1" ht="31" customHeight="1" x14ac:dyDescent="0.15">
      <c r="A6343" s="206" t="s">
        <v>768</v>
      </c>
      <c r="B6343" s="206" t="s">
        <v>819</v>
      </c>
      <c r="C6343" s="206" t="s">
        <v>770</v>
      </c>
      <c r="D6343" s="206" t="s">
        <v>777</v>
      </c>
      <c r="E6343" s="206" t="s">
        <v>778</v>
      </c>
      <c r="F6343" s="207">
        <v>45481</v>
      </c>
      <c r="G6343" s="206" t="s">
        <v>821</v>
      </c>
      <c r="H6343" s="208">
        <v>962500</v>
      </c>
      <c r="I6343" s="206" t="s">
        <v>19</v>
      </c>
      <c r="J6343" s="206">
        <v>1328</v>
      </c>
      <c r="L6343" s="206">
        <v>2024</v>
      </c>
      <c r="M6343" s="206" t="s">
        <v>772</v>
      </c>
      <c r="N6343" s="206" t="s">
        <v>773</v>
      </c>
    </row>
    <row r="6344" spans="1:14" s="206" customFormat="1" ht="31" customHeight="1" x14ac:dyDescent="0.15">
      <c r="A6344" s="206" t="s">
        <v>768</v>
      </c>
      <c r="B6344" s="206" t="s">
        <v>819</v>
      </c>
      <c r="C6344" s="206" t="s">
        <v>770</v>
      </c>
      <c r="D6344" s="206" t="s">
        <v>771</v>
      </c>
      <c r="E6344" s="206" t="s">
        <v>759</v>
      </c>
      <c r="F6344" s="207">
        <v>45482</v>
      </c>
      <c r="G6344" s="206" t="s">
        <v>820</v>
      </c>
      <c r="H6344" s="208">
        <v>400000</v>
      </c>
      <c r="I6344" s="206" t="s">
        <v>19</v>
      </c>
      <c r="J6344" s="206">
        <v>4706</v>
      </c>
      <c r="L6344" s="206">
        <v>2024</v>
      </c>
      <c r="M6344" s="206" t="s">
        <v>772</v>
      </c>
      <c r="N6344" s="206" t="s">
        <v>773</v>
      </c>
    </row>
    <row r="6345" spans="1:14" s="206" customFormat="1" ht="31" customHeight="1" x14ac:dyDescent="0.15">
      <c r="A6345" s="206" t="s">
        <v>768</v>
      </c>
      <c r="B6345" s="206" t="s">
        <v>819</v>
      </c>
      <c r="C6345" s="206" t="s">
        <v>770</v>
      </c>
      <c r="D6345" s="206" t="s">
        <v>777</v>
      </c>
      <c r="E6345" s="206" t="s">
        <v>809</v>
      </c>
      <c r="F6345" s="207">
        <v>45482</v>
      </c>
      <c r="G6345" s="206" t="s">
        <v>820</v>
      </c>
      <c r="H6345" s="208">
        <v>333750</v>
      </c>
      <c r="I6345" s="206" t="s">
        <v>19</v>
      </c>
      <c r="J6345" s="206">
        <v>460</v>
      </c>
      <c r="L6345" s="206">
        <v>2024</v>
      </c>
      <c r="M6345" s="206" t="s">
        <v>772</v>
      </c>
      <c r="N6345" s="206" t="s">
        <v>773</v>
      </c>
    </row>
    <row r="6346" spans="1:14" s="206" customFormat="1" ht="31" customHeight="1" x14ac:dyDescent="0.15">
      <c r="A6346" s="206" t="s">
        <v>768</v>
      </c>
      <c r="B6346" s="206" t="s">
        <v>819</v>
      </c>
      <c r="C6346" s="206" t="s">
        <v>770</v>
      </c>
      <c r="D6346" s="206" t="s">
        <v>777</v>
      </c>
      <c r="E6346" s="206" t="s">
        <v>778</v>
      </c>
      <c r="F6346" s="207">
        <v>45482</v>
      </c>
      <c r="G6346" s="206" t="s">
        <v>820</v>
      </c>
      <c r="H6346" s="208">
        <v>6314500</v>
      </c>
      <c r="I6346" s="206" t="s">
        <v>19</v>
      </c>
      <c r="J6346" s="206">
        <v>8710</v>
      </c>
      <c r="L6346" s="206">
        <v>2024</v>
      </c>
      <c r="M6346" s="206" t="s">
        <v>772</v>
      </c>
      <c r="N6346" s="206" t="s">
        <v>773</v>
      </c>
    </row>
    <row r="6347" spans="1:14" s="206" customFormat="1" ht="31" customHeight="1" x14ac:dyDescent="0.15">
      <c r="A6347" s="206" t="s">
        <v>768</v>
      </c>
      <c r="B6347" s="206" t="s">
        <v>819</v>
      </c>
      <c r="C6347" s="206" t="s">
        <v>770</v>
      </c>
      <c r="D6347" s="206" t="s">
        <v>777</v>
      </c>
      <c r="E6347" s="206" t="s">
        <v>778</v>
      </c>
      <c r="F6347" s="207">
        <v>45482</v>
      </c>
      <c r="G6347" s="206" t="s">
        <v>821</v>
      </c>
      <c r="H6347" s="208">
        <v>800000</v>
      </c>
      <c r="I6347" s="206" t="s">
        <v>19</v>
      </c>
      <c r="J6347" s="206">
        <v>1103</v>
      </c>
      <c r="L6347" s="206">
        <v>2024</v>
      </c>
      <c r="M6347" s="206" t="s">
        <v>772</v>
      </c>
      <c r="N6347" s="206" t="s">
        <v>773</v>
      </c>
    </row>
    <row r="6348" spans="1:14" s="206" customFormat="1" ht="31" customHeight="1" x14ac:dyDescent="0.15">
      <c r="A6348" s="206" t="s">
        <v>768</v>
      </c>
      <c r="B6348" s="206" t="s">
        <v>819</v>
      </c>
      <c r="C6348" s="206" t="s">
        <v>770</v>
      </c>
      <c r="D6348" s="206" t="s">
        <v>777</v>
      </c>
      <c r="E6348" s="206" t="s">
        <v>778</v>
      </c>
      <c r="F6348" s="207">
        <v>45483</v>
      </c>
      <c r="G6348" s="206" t="s">
        <v>820</v>
      </c>
      <c r="H6348" s="208">
        <v>7625000</v>
      </c>
      <c r="I6348" s="206" t="s">
        <v>19</v>
      </c>
      <c r="J6348" s="206">
        <v>10517</v>
      </c>
      <c r="L6348" s="206">
        <v>2024</v>
      </c>
      <c r="M6348" s="206" t="s">
        <v>772</v>
      </c>
      <c r="N6348" s="206" t="s">
        <v>773</v>
      </c>
    </row>
    <row r="6349" spans="1:14" s="206" customFormat="1" ht="31" customHeight="1" x14ac:dyDescent="0.15">
      <c r="A6349" s="206" t="s">
        <v>768</v>
      </c>
      <c r="B6349" s="206" t="s">
        <v>819</v>
      </c>
      <c r="C6349" s="206" t="s">
        <v>770</v>
      </c>
      <c r="D6349" s="206" t="s">
        <v>771</v>
      </c>
      <c r="E6349" s="206" t="s">
        <v>759</v>
      </c>
      <c r="F6349" s="207">
        <v>45483</v>
      </c>
      <c r="G6349" s="206" t="s">
        <v>820</v>
      </c>
      <c r="H6349" s="208">
        <v>1565000</v>
      </c>
      <c r="I6349" s="206" t="s">
        <v>19</v>
      </c>
      <c r="J6349" s="206">
        <v>18412</v>
      </c>
      <c r="L6349" s="206">
        <v>2024</v>
      </c>
      <c r="M6349" s="206" t="s">
        <v>772</v>
      </c>
      <c r="N6349" s="206" t="s">
        <v>773</v>
      </c>
    </row>
    <row r="6350" spans="1:14" s="206" customFormat="1" ht="31" customHeight="1" x14ac:dyDescent="0.15">
      <c r="A6350" s="206" t="s">
        <v>768</v>
      </c>
      <c r="B6350" s="206" t="s">
        <v>819</v>
      </c>
      <c r="C6350" s="206" t="s">
        <v>770</v>
      </c>
      <c r="D6350" s="206" t="s">
        <v>777</v>
      </c>
      <c r="E6350" s="206" t="s">
        <v>809</v>
      </c>
      <c r="F6350" s="207">
        <v>45483</v>
      </c>
      <c r="G6350" s="206" t="s">
        <v>820</v>
      </c>
      <c r="H6350" s="208">
        <v>1812500</v>
      </c>
      <c r="I6350" s="206" t="s">
        <v>19</v>
      </c>
      <c r="J6350" s="206">
        <v>2500</v>
      </c>
      <c r="L6350" s="206">
        <v>2024</v>
      </c>
      <c r="M6350" s="206" t="s">
        <v>772</v>
      </c>
      <c r="N6350" s="206" t="s">
        <v>773</v>
      </c>
    </row>
    <row r="6351" spans="1:14" s="206" customFormat="1" ht="31" customHeight="1" x14ac:dyDescent="0.15">
      <c r="A6351" s="206" t="s">
        <v>768</v>
      </c>
      <c r="B6351" s="206" t="s">
        <v>819</v>
      </c>
      <c r="C6351" s="206" t="s">
        <v>770</v>
      </c>
      <c r="D6351" s="206" t="s">
        <v>777</v>
      </c>
      <c r="E6351" s="206" t="s">
        <v>778</v>
      </c>
      <c r="F6351" s="207">
        <v>45483</v>
      </c>
      <c r="G6351" s="206" t="s">
        <v>821</v>
      </c>
      <c r="H6351" s="208">
        <v>400000</v>
      </c>
      <c r="I6351" s="206" t="s">
        <v>19</v>
      </c>
      <c r="J6351" s="206">
        <v>552</v>
      </c>
      <c r="L6351" s="206">
        <v>2024</v>
      </c>
      <c r="M6351" s="206" t="s">
        <v>772</v>
      </c>
      <c r="N6351" s="206" t="s">
        <v>773</v>
      </c>
    </row>
    <row r="6352" spans="1:14" s="206" customFormat="1" ht="31" customHeight="1" x14ac:dyDescent="0.15">
      <c r="A6352" s="206" t="s">
        <v>768</v>
      </c>
      <c r="B6352" s="206" t="s">
        <v>819</v>
      </c>
      <c r="C6352" s="206" t="s">
        <v>770</v>
      </c>
      <c r="D6352" s="206" t="s">
        <v>777</v>
      </c>
      <c r="E6352" s="206" t="s">
        <v>809</v>
      </c>
      <c r="F6352" s="207">
        <v>45484</v>
      </c>
      <c r="G6352" s="206" t="s">
        <v>820</v>
      </c>
      <c r="H6352" s="208">
        <v>1892500</v>
      </c>
      <c r="I6352" s="206" t="s">
        <v>19</v>
      </c>
      <c r="J6352" s="206">
        <v>2610</v>
      </c>
      <c r="L6352" s="206">
        <v>2024</v>
      </c>
      <c r="M6352" s="206" t="s">
        <v>772</v>
      </c>
      <c r="N6352" s="206" t="s">
        <v>773</v>
      </c>
    </row>
    <row r="6353" spans="1:15" s="206" customFormat="1" ht="31" customHeight="1" x14ac:dyDescent="0.15">
      <c r="A6353" s="206" t="s">
        <v>768</v>
      </c>
      <c r="B6353" s="206" t="s">
        <v>819</v>
      </c>
      <c r="C6353" s="206" t="s">
        <v>770</v>
      </c>
      <c r="D6353" s="206" t="s">
        <v>771</v>
      </c>
      <c r="E6353" s="206" t="s">
        <v>759</v>
      </c>
      <c r="F6353" s="207">
        <v>45484</v>
      </c>
      <c r="G6353" s="206" t="s">
        <v>820</v>
      </c>
      <c r="H6353" s="208">
        <v>1820000</v>
      </c>
      <c r="I6353" s="206" t="s">
        <v>19</v>
      </c>
      <c r="J6353" s="206">
        <v>21412</v>
      </c>
      <c r="L6353" s="206">
        <v>2024</v>
      </c>
      <c r="M6353" s="206" t="s">
        <v>772</v>
      </c>
      <c r="N6353" s="206" t="s">
        <v>773</v>
      </c>
    </row>
    <row r="6354" spans="1:15" s="206" customFormat="1" ht="31" customHeight="1" x14ac:dyDescent="0.15">
      <c r="A6354" s="206" t="s">
        <v>768</v>
      </c>
      <c r="B6354" s="206" t="s">
        <v>819</v>
      </c>
      <c r="C6354" s="206" t="s">
        <v>770</v>
      </c>
      <c r="D6354" s="206" t="s">
        <v>777</v>
      </c>
      <c r="E6354" s="206" t="s">
        <v>778</v>
      </c>
      <c r="F6354" s="207">
        <v>45484</v>
      </c>
      <c r="G6354" s="206" t="s">
        <v>820</v>
      </c>
      <c r="H6354" s="208">
        <v>6825000</v>
      </c>
      <c r="I6354" s="206" t="s">
        <v>19</v>
      </c>
      <c r="J6354" s="206">
        <v>9414</v>
      </c>
      <c r="L6354" s="206">
        <v>2024</v>
      </c>
      <c r="M6354" s="206" t="s">
        <v>772</v>
      </c>
      <c r="N6354" s="206" t="s">
        <v>773</v>
      </c>
    </row>
    <row r="6355" spans="1:15" s="206" customFormat="1" ht="31" customHeight="1" x14ac:dyDescent="0.15">
      <c r="A6355" s="206" t="s">
        <v>768</v>
      </c>
      <c r="B6355" s="206" t="s">
        <v>819</v>
      </c>
      <c r="C6355" s="206" t="s">
        <v>770</v>
      </c>
      <c r="D6355" s="206" t="s">
        <v>777</v>
      </c>
      <c r="E6355" s="206" t="s">
        <v>778</v>
      </c>
      <c r="F6355" s="207">
        <v>45484</v>
      </c>
      <c r="G6355" s="206" t="s">
        <v>821</v>
      </c>
      <c r="H6355" s="208">
        <v>200000</v>
      </c>
      <c r="I6355" s="206" t="s">
        <v>19</v>
      </c>
      <c r="J6355" s="206">
        <v>276</v>
      </c>
      <c r="L6355" s="206">
        <v>2024</v>
      </c>
      <c r="M6355" s="206" t="s">
        <v>772</v>
      </c>
      <c r="N6355" s="206" t="s">
        <v>773</v>
      </c>
    </row>
    <row r="6356" spans="1:15" s="206" customFormat="1" ht="31" customHeight="1" x14ac:dyDescent="0.15">
      <c r="A6356" s="206" t="s">
        <v>768</v>
      </c>
      <c r="B6356" s="206" t="s">
        <v>819</v>
      </c>
      <c r="C6356" s="206" t="s">
        <v>770</v>
      </c>
      <c r="D6356" s="206" t="s">
        <v>777</v>
      </c>
      <c r="E6356" s="206" t="s">
        <v>778</v>
      </c>
      <c r="F6356" s="207">
        <v>45485</v>
      </c>
      <c r="G6356" s="206" t="s">
        <v>820</v>
      </c>
      <c r="H6356" s="208">
        <v>3400000</v>
      </c>
      <c r="I6356" s="206" t="s">
        <v>19</v>
      </c>
      <c r="J6356" s="206">
        <v>4690</v>
      </c>
      <c r="L6356" s="206">
        <v>2024</v>
      </c>
      <c r="M6356" s="206" t="s">
        <v>772</v>
      </c>
      <c r="N6356" s="206" t="s">
        <v>773</v>
      </c>
    </row>
    <row r="6357" spans="1:15" s="206" customFormat="1" ht="31" customHeight="1" x14ac:dyDescent="0.15">
      <c r="A6357" s="206" t="s">
        <v>768</v>
      </c>
      <c r="B6357" s="206" t="s">
        <v>819</v>
      </c>
      <c r="C6357" s="206" t="s">
        <v>770</v>
      </c>
      <c r="D6357" s="206" t="s">
        <v>771</v>
      </c>
      <c r="E6357" s="206" t="s">
        <v>759</v>
      </c>
      <c r="F6357" s="207">
        <v>45485</v>
      </c>
      <c r="G6357" s="206" t="s">
        <v>820</v>
      </c>
      <c r="H6357" s="208">
        <v>800000</v>
      </c>
      <c r="I6357" s="206" t="s">
        <v>19</v>
      </c>
      <c r="J6357" s="206">
        <v>9412</v>
      </c>
      <c r="L6357" s="206">
        <v>2024</v>
      </c>
      <c r="M6357" s="206" t="s">
        <v>772</v>
      </c>
      <c r="N6357" s="206" t="s">
        <v>773</v>
      </c>
    </row>
    <row r="6358" spans="1:15" s="206" customFormat="1" ht="31" customHeight="1" x14ac:dyDescent="0.15">
      <c r="A6358" s="206" t="s">
        <v>768</v>
      </c>
      <c r="B6358" s="206" t="s">
        <v>819</v>
      </c>
      <c r="C6358" s="206" t="s">
        <v>770</v>
      </c>
      <c r="D6358" s="206" t="s">
        <v>777</v>
      </c>
      <c r="E6358" s="206" t="s">
        <v>809</v>
      </c>
      <c r="F6358" s="207">
        <v>45485</v>
      </c>
      <c r="G6358" s="206" t="s">
        <v>820</v>
      </c>
      <c r="H6358" s="208">
        <v>200000</v>
      </c>
      <c r="I6358" s="206" t="s">
        <v>19</v>
      </c>
      <c r="J6358" s="206">
        <v>276</v>
      </c>
      <c r="L6358" s="206">
        <v>2024</v>
      </c>
      <c r="M6358" s="206" t="s">
        <v>772</v>
      </c>
      <c r="N6358" s="206" t="s">
        <v>773</v>
      </c>
    </row>
    <row r="6359" spans="1:15" s="206" customFormat="1" ht="31" customHeight="1" x14ac:dyDescent="0.15">
      <c r="A6359" s="206" t="s">
        <v>768</v>
      </c>
      <c r="B6359" s="206" t="s">
        <v>819</v>
      </c>
      <c r="C6359" s="206" t="s">
        <v>770</v>
      </c>
      <c r="D6359" s="206" t="s">
        <v>777</v>
      </c>
      <c r="E6359" s="206" t="s">
        <v>778</v>
      </c>
      <c r="F6359" s="207">
        <v>45486</v>
      </c>
      <c r="G6359" s="206" t="s">
        <v>820</v>
      </c>
      <c r="H6359" s="208">
        <v>6400000</v>
      </c>
      <c r="I6359" s="206" t="s">
        <v>19</v>
      </c>
      <c r="J6359" s="206">
        <v>8828</v>
      </c>
      <c r="L6359" s="206">
        <v>2024</v>
      </c>
      <c r="M6359" s="206" t="s">
        <v>772</v>
      </c>
      <c r="N6359" s="206" t="s">
        <v>773</v>
      </c>
    </row>
    <row r="6360" spans="1:15" s="206" customFormat="1" ht="31" customHeight="1" x14ac:dyDescent="0.15">
      <c r="A6360" s="206" t="s">
        <v>768</v>
      </c>
      <c r="B6360" s="206" t="s">
        <v>819</v>
      </c>
      <c r="C6360" s="206" t="s">
        <v>770</v>
      </c>
      <c r="D6360" s="206" t="s">
        <v>777</v>
      </c>
      <c r="E6360" s="206" t="s">
        <v>809</v>
      </c>
      <c r="F6360" s="207">
        <v>45486</v>
      </c>
      <c r="G6360" s="206" t="s">
        <v>820</v>
      </c>
      <c r="H6360" s="208">
        <v>280000</v>
      </c>
      <c r="I6360" s="206" t="s">
        <v>19</v>
      </c>
      <c r="J6360" s="206">
        <v>386</v>
      </c>
      <c r="L6360" s="206">
        <v>2024</v>
      </c>
      <c r="M6360" s="206" t="s">
        <v>772</v>
      </c>
      <c r="N6360" s="206" t="s">
        <v>773</v>
      </c>
    </row>
    <row r="6361" spans="1:15" s="206" customFormat="1" ht="31" customHeight="1" x14ac:dyDescent="0.15">
      <c r="A6361" s="206" t="s">
        <v>768</v>
      </c>
      <c r="B6361" s="206" t="s">
        <v>819</v>
      </c>
      <c r="C6361" s="206" t="s">
        <v>770</v>
      </c>
      <c r="D6361" s="206" t="s">
        <v>771</v>
      </c>
      <c r="E6361" s="206" t="s">
        <v>759</v>
      </c>
      <c r="F6361" s="207">
        <v>45486</v>
      </c>
      <c r="G6361" s="206" t="s">
        <v>820</v>
      </c>
      <c r="H6361" s="208">
        <v>800000</v>
      </c>
      <c r="I6361" s="206" t="s">
        <v>19</v>
      </c>
      <c r="J6361" s="206">
        <v>9412</v>
      </c>
      <c r="L6361" s="206">
        <v>2024</v>
      </c>
      <c r="M6361" s="206" t="s">
        <v>772</v>
      </c>
      <c r="N6361" s="206" t="s">
        <v>773</v>
      </c>
    </row>
    <row r="6362" spans="1:15" s="206" customFormat="1" ht="31" customHeight="1" x14ac:dyDescent="0.15">
      <c r="A6362" s="206" t="s">
        <v>768</v>
      </c>
      <c r="B6362" s="206" t="s">
        <v>819</v>
      </c>
      <c r="C6362" s="206" t="s">
        <v>770</v>
      </c>
      <c r="D6362" s="206" t="s">
        <v>777</v>
      </c>
      <c r="E6362" s="206" t="s">
        <v>809</v>
      </c>
      <c r="F6362" s="207">
        <v>45488</v>
      </c>
      <c r="G6362" s="206" t="s">
        <v>820</v>
      </c>
      <c r="H6362" s="208">
        <v>288200</v>
      </c>
      <c r="I6362" s="206" t="s">
        <v>19</v>
      </c>
      <c r="J6362" s="206">
        <v>397</v>
      </c>
      <c r="L6362" s="206">
        <v>2024</v>
      </c>
      <c r="M6362" s="206" t="s">
        <v>772</v>
      </c>
      <c r="N6362" s="206" t="s">
        <v>773</v>
      </c>
    </row>
    <row r="6363" spans="1:15" s="206" customFormat="1" ht="31" customHeight="1" x14ac:dyDescent="0.15">
      <c r="A6363" s="206" t="s">
        <v>768</v>
      </c>
      <c r="B6363" s="206" t="s">
        <v>819</v>
      </c>
      <c r="C6363" s="206" t="s">
        <v>770</v>
      </c>
      <c r="D6363" s="206" t="s">
        <v>777</v>
      </c>
      <c r="E6363" s="206" t="s">
        <v>778</v>
      </c>
      <c r="F6363" s="207">
        <v>45488</v>
      </c>
      <c r="G6363" s="206" t="s">
        <v>820</v>
      </c>
      <c r="H6363" s="208">
        <v>4739500</v>
      </c>
      <c r="I6363" s="206" t="s">
        <v>19</v>
      </c>
      <c r="J6363" s="206">
        <v>6538</v>
      </c>
      <c r="L6363" s="206">
        <v>2024</v>
      </c>
      <c r="M6363" s="206" t="s">
        <v>772</v>
      </c>
      <c r="N6363" s="206" t="s">
        <v>773</v>
      </c>
    </row>
    <row r="6364" spans="1:15" s="206" customFormat="1" ht="31" customHeight="1" x14ac:dyDescent="0.15">
      <c r="A6364" s="206" t="s">
        <v>768</v>
      </c>
      <c r="B6364" s="206" t="s">
        <v>819</v>
      </c>
      <c r="C6364" s="206" t="s">
        <v>770</v>
      </c>
      <c r="D6364" s="206" t="s">
        <v>771</v>
      </c>
      <c r="E6364" s="206" t="s">
        <v>759</v>
      </c>
      <c r="F6364" s="207">
        <v>45488</v>
      </c>
      <c r="G6364" s="206" t="s">
        <v>820</v>
      </c>
      <c r="H6364" s="208">
        <v>800750</v>
      </c>
      <c r="I6364" s="206" t="s">
        <v>19</v>
      </c>
      <c r="J6364" s="206">
        <v>9421</v>
      </c>
      <c r="L6364" s="206">
        <v>2024</v>
      </c>
      <c r="M6364" s="206" t="s">
        <v>772</v>
      </c>
      <c r="N6364" s="206" t="s">
        <v>773</v>
      </c>
    </row>
    <row r="6365" spans="1:15" s="206" customFormat="1" ht="31" customHeight="1" x14ac:dyDescent="0.15">
      <c r="A6365" s="206" t="s">
        <v>768</v>
      </c>
      <c r="B6365" s="206" t="s">
        <v>819</v>
      </c>
      <c r="C6365" s="206" t="s">
        <v>770</v>
      </c>
      <c r="D6365" s="206" t="s">
        <v>777</v>
      </c>
      <c r="E6365" s="206" t="s">
        <v>809</v>
      </c>
      <c r="F6365" s="207">
        <v>45489</v>
      </c>
      <c r="G6365" s="206" t="s">
        <v>820</v>
      </c>
      <c r="H6365" s="208">
        <v>162525</v>
      </c>
      <c r="I6365" s="206" t="s">
        <v>19</v>
      </c>
      <c r="J6365" s="206">
        <v>224</v>
      </c>
      <c r="L6365" s="206">
        <v>2024</v>
      </c>
      <c r="M6365" s="206" t="s">
        <v>772</v>
      </c>
      <c r="N6365" s="206" t="s">
        <v>773</v>
      </c>
    </row>
    <row r="6366" spans="1:15" s="206" customFormat="1" ht="31" customHeight="1" x14ac:dyDescent="0.15">
      <c r="A6366" s="206" t="s">
        <v>768</v>
      </c>
      <c r="B6366" s="206" t="s">
        <v>819</v>
      </c>
      <c r="C6366" s="206" t="s">
        <v>770</v>
      </c>
      <c r="D6366" s="206" t="s">
        <v>777</v>
      </c>
      <c r="E6366" s="206" t="s">
        <v>778</v>
      </c>
      <c r="F6366" s="207">
        <v>45489</v>
      </c>
      <c r="G6366" s="206" t="s">
        <v>820</v>
      </c>
      <c r="H6366" s="208">
        <v>-1200000</v>
      </c>
      <c r="I6366" s="206" t="s">
        <v>19</v>
      </c>
      <c r="J6366" s="206">
        <v>-1655</v>
      </c>
      <c r="L6366" s="206">
        <v>2024</v>
      </c>
      <c r="M6366" s="206" t="s">
        <v>772</v>
      </c>
      <c r="N6366" s="206" t="s">
        <v>773</v>
      </c>
      <c r="O6366" s="206" t="s">
        <v>823</v>
      </c>
    </row>
    <row r="6367" spans="1:15" s="206" customFormat="1" ht="31" customHeight="1" x14ac:dyDescent="0.15">
      <c r="A6367" s="206" t="s">
        <v>768</v>
      </c>
      <c r="B6367" s="206" t="s">
        <v>819</v>
      </c>
      <c r="C6367" s="206" t="s">
        <v>770</v>
      </c>
      <c r="D6367" s="206" t="s">
        <v>777</v>
      </c>
      <c r="E6367" s="206" t="s">
        <v>778</v>
      </c>
      <c r="F6367" s="207">
        <v>45489</v>
      </c>
      <c r="G6367" s="206" t="s">
        <v>820</v>
      </c>
      <c r="H6367" s="208">
        <v>5027675</v>
      </c>
      <c r="I6367" s="206" t="s">
        <v>19</v>
      </c>
      <c r="J6367" s="206">
        <v>6935</v>
      </c>
      <c r="L6367" s="206">
        <v>2024</v>
      </c>
      <c r="M6367" s="206" t="s">
        <v>772</v>
      </c>
      <c r="N6367" s="206" t="s">
        <v>773</v>
      </c>
    </row>
    <row r="6368" spans="1:15" s="206" customFormat="1" ht="31" customHeight="1" x14ac:dyDescent="0.15">
      <c r="A6368" s="206" t="s">
        <v>768</v>
      </c>
      <c r="B6368" s="206" t="s">
        <v>819</v>
      </c>
      <c r="C6368" s="206" t="s">
        <v>770</v>
      </c>
      <c r="D6368" s="206" t="s">
        <v>771</v>
      </c>
      <c r="E6368" s="206" t="s">
        <v>759</v>
      </c>
      <c r="F6368" s="207">
        <v>45489</v>
      </c>
      <c r="G6368" s="206" t="s">
        <v>820</v>
      </c>
      <c r="H6368" s="208">
        <v>567000</v>
      </c>
      <c r="I6368" s="206" t="s">
        <v>19</v>
      </c>
      <c r="J6368" s="206">
        <v>6671</v>
      </c>
      <c r="L6368" s="206">
        <v>2024</v>
      </c>
      <c r="M6368" s="206" t="s">
        <v>772</v>
      </c>
      <c r="N6368" s="206" t="s">
        <v>773</v>
      </c>
    </row>
    <row r="6369" spans="1:14" s="206" customFormat="1" ht="31" customHeight="1" x14ac:dyDescent="0.15">
      <c r="A6369" s="206" t="s">
        <v>768</v>
      </c>
      <c r="B6369" s="206" t="s">
        <v>819</v>
      </c>
      <c r="C6369" s="206" t="s">
        <v>770</v>
      </c>
      <c r="D6369" s="206" t="s">
        <v>777</v>
      </c>
      <c r="E6369" s="206" t="s">
        <v>778</v>
      </c>
      <c r="F6369" s="207">
        <v>45490</v>
      </c>
      <c r="G6369" s="206" t="s">
        <v>820</v>
      </c>
      <c r="H6369" s="208">
        <v>3716750</v>
      </c>
      <c r="I6369" s="206" t="s">
        <v>19</v>
      </c>
      <c r="J6369" s="206">
        <v>5127</v>
      </c>
      <c r="L6369" s="206">
        <v>2024</v>
      </c>
      <c r="M6369" s="206" t="s">
        <v>772</v>
      </c>
      <c r="N6369" s="206" t="s">
        <v>773</v>
      </c>
    </row>
    <row r="6370" spans="1:14" s="206" customFormat="1" ht="31" customHeight="1" x14ac:dyDescent="0.15">
      <c r="A6370" s="206" t="s">
        <v>768</v>
      </c>
      <c r="B6370" s="206" t="s">
        <v>819</v>
      </c>
      <c r="C6370" s="206" t="s">
        <v>770</v>
      </c>
      <c r="D6370" s="206" t="s">
        <v>777</v>
      </c>
      <c r="E6370" s="206" t="s">
        <v>809</v>
      </c>
      <c r="F6370" s="207">
        <v>45490</v>
      </c>
      <c r="G6370" s="206" t="s">
        <v>820</v>
      </c>
      <c r="H6370" s="208">
        <v>40000</v>
      </c>
      <c r="I6370" s="206" t="s">
        <v>19</v>
      </c>
      <c r="J6370" s="206">
        <v>55</v>
      </c>
      <c r="L6370" s="206">
        <v>2024</v>
      </c>
      <c r="M6370" s="206" t="s">
        <v>772</v>
      </c>
      <c r="N6370" s="206" t="s">
        <v>773</v>
      </c>
    </row>
    <row r="6371" spans="1:14" s="206" customFormat="1" ht="31" customHeight="1" x14ac:dyDescent="0.15">
      <c r="A6371" s="206" t="s">
        <v>768</v>
      </c>
      <c r="B6371" s="206" t="s">
        <v>819</v>
      </c>
      <c r="C6371" s="206" t="s">
        <v>770</v>
      </c>
      <c r="D6371" s="206" t="s">
        <v>777</v>
      </c>
      <c r="E6371" s="206" t="s">
        <v>809</v>
      </c>
      <c r="F6371" s="207">
        <v>45491</v>
      </c>
      <c r="G6371" s="206" t="s">
        <v>820</v>
      </c>
      <c r="H6371" s="208">
        <v>40000</v>
      </c>
      <c r="I6371" s="206" t="s">
        <v>19</v>
      </c>
      <c r="J6371" s="206">
        <v>55</v>
      </c>
      <c r="L6371" s="206">
        <v>2024</v>
      </c>
      <c r="M6371" s="206" t="s">
        <v>772</v>
      </c>
      <c r="N6371" s="206" t="s">
        <v>773</v>
      </c>
    </row>
    <row r="6372" spans="1:14" s="206" customFormat="1" ht="31" customHeight="1" x14ac:dyDescent="0.15">
      <c r="A6372" s="206" t="s">
        <v>768</v>
      </c>
      <c r="B6372" s="206" t="s">
        <v>819</v>
      </c>
      <c r="C6372" s="206" t="s">
        <v>770</v>
      </c>
      <c r="D6372" s="206" t="s">
        <v>771</v>
      </c>
      <c r="E6372" s="206" t="s">
        <v>759</v>
      </c>
      <c r="F6372" s="207">
        <v>45491</v>
      </c>
      <c r="G6372" s="206" t="s">
        <v>820</v>
      </c>
      <c r="H6372" s="208">
        <v>120000</v>
      </c>
      <c r="I6372" s="206" t="s">
        <v>19</v>
      </c>
      <c r="J6372" s="206">
        <v>1412</v>
      </c>
      <c r="L6372" s="206">
        <v>2024</v>
      </c>
      <c r="M6372" s="206" t="s">
        <v>772</v>
      </c>
      <c r="N6372" s="206" t="s">
        <v>773</v>
      </c>
    </row>
    <row r="6373" spans="1:14" s="206" customFormat="1" ht="31" customHeight="1" x14ac:dyDescent="0.15">
      <c r="A6373" s="206" t="s">
        <v>768</v>
      </c>
      <c r="B6373" s="206" t="s">
        <v>819</v>
      </c>
      <c r="C6373" s="206" t="s">
        <v>770</v>
      </c>
      <c r="D6373" s="206" t="s">
        <v>777</v>
      </c>
      <c r="E6373" s="206" t="s">
        <v>778</v>
      </c>
      <c r="F6373" s="207">
        <v>45491</v>
      </c>
      <c r="G6373" s="206" t="s">
        <v>820</v>
      </c>
      <c r="H6373" s="208">
        <v>3985000</v>
      </c>
      <c r="I6373" s="206" t="s">
        <v>19</v>
      </c>
      <c r="J6373" s="206">
        <v>5497</v>
      </c>
      <c r="L6373" s="206">
        <v>2024</v>
      </c>
      <c r="M6373" s="206" t="s">
        <v>772</v>
      </c>
      <c r="N6373" s="206" t="s">
        <v>773</v>
      </c>
    </row>
    <row r="6374" spans="1:14" s="206" customFormat="1" ht="31" customHeight="1" x14ac:dyDescent="0.15">
      <c r="A6374" s="206" t="s">
        <v>768</v>
      </c>
      <c r="B6374" s="206" t="s">
        <v>819</v>
      </c>
      <c r="C6374" s="206" t="s">
        <v>770</v>
      </c>
      <c r="D6374" s="206" t="s">
        <v>777</v>
      </c>
      <c r="E6374" s="206" t="s">
        <v>809</v>
      </c>
      <c r="F6374" s="207">
        <v>45495</v>
      </c>
      <c r="G6374" s="206" t="s">
        <v>820</v>
      </c>
      <c r="H6374" s="208">
        <v>240000</v>
      </c>
      <c r="I6374" s="206" t="s">
        <v>19</v>
      </c>
      <c r="J6374" s="206">
        <v>331</v>
      </c>
      <c r="L6374" s="206">
        <v>2024</v>
      </c>
      <c r="M6374" s="206" t="s">
        <v>772</v>
      </c>
      <c r="N6374" s="206" t="s">
        <v>773</v>
      </c>
    </row>
    <row r="6375" spans="1:14" s="206" customFormat="1" ht="31" customHeight="1" x14ac:dyDescent="0.15">
      <c r="A6375" s="206" t="s">
        <v>768</v>
      </c>
      <c r="B6375" s="206" t="s">
        <v>819</v>
      </c>
      <c r="C6375" s="206" t="s">
        <v>770</v>
      </c>
      <c r="D6375" s="206" t="s">
        <v>771</v>
      </c>
      <c r="E6375" s="206" t="s">
        <v>759</v>
      </c>
      <c r="F6375" s="207">
        <v>45495</v>
      </c>
      <c r="G6375" s="206" t="s">
        <v>820</v>
      </c>
      <c r="H6375" s="208">
        <v>640000</v>
      </c>
      <c r="I6375" s="206" t="s">
        <v>19</v>
      </c>
      <c r="J6375" s="206">
        <v>7529</v>
      </c>
      <c r="L6375" s="206">
        <v>2024</v>
      </c>
      <c r="M6375" s="206" t="s">
        <v>772</v>
      </c>
      <c r="N6375" s="206" t="s">
        <v>773</v>
      </c>
    </row>
    <row r="6376" spans="1:14" s="206" customFormat="1" ht="31" customHeight="1" x14ac:dyDescent="0.15">
      <c r="A6376" s="206" t="s">
        <v>768</v>
      </c>
      <c r="B6376" s="206" t="s">
        <v>819</v>
      </c>
      <c r="C6376" s="206" t="s">
        <v>770</v>
      </c>
      <c r="D6376" s="206" t="s">
        <v>777</v>
      </c>
      <c r="E6376" s="206" t="s">
        <v>778</v>
      </c>
      <c r="F6376" s="207">
        <v>45495</v>
      </c>
      <c r="G6376" s="206" t="s">
        <v>820</v>
      </c>
      <c r="H6376" s="208">
        <v>5017500</v>
      </c>
      <c r="I6376" s="206" t="s">
        <v>19</v>
      </c>
      <c r="J6376" s="206">
        <v>6921</v>
      </c>
      <c r="L6376" s="206">
        <v>2024</v>
      </c>
      <c r="M6376" s="206" t="s">
        <v>772</v>
      </c>
      <c r="N6376" s="206" t="s">
        <v>773</v>
      </c>
    </row>
    <row r="6377" spans="1:14" s="206" customFormat="1" ht="31" customHeight="1" x14ac:dyDescent="0.15">
      <c r="A6377" s="206" t="s">
        <v>768</v>
      </c>
      <c r="B6377" s="206" t="s">
        <v>819</v>
      </c>
      <c r="C6377" s="206" t="s">
        <v>770</v>
      </c>
      <c r="D6377" s="206" t="s">
        <v>777</v>
      </c>
      <c r="E6377" s="206" t="s">
        <v>809</v>
      </c>
      <c r="F6377" s="207">
        <v>45496</v>
      </c>
      <c r="G6377" s="206" t="s">
        <v>820</v>
      </c>
      <c r="H6377" s="208">
        <v>240000</v>
      </c>
      <c r="I6377" s="206" t="s">
        <v>19</v>
      </c>
      <c r="J6377" s="206">
        <v>331</v>
      </c>
      <c r="L6377" s="206">
        <v>2024</v>
      </c>
      <c r="M6377" s="206" t="s">
        <v>772</v>
      </c>
      <c r="N6377" s="206" t="s">
        <v>773</v>
      </c>
    </row>
    <row r="6378" spans="1:14" s="206" customFormat="1" ht="31" customHeight="1" x14ac:dyDescent="0.15">
      <c r="A6378" s="206" t="s">
        <v>768</v>
      </c>
      <c r="B6378" s="206" t="s">
        <v>819</v>
      </c>
      <c r="C6378" s="206" t="s">
        <v>770</v>
      </c>
      <c r="D6378" s="206" t="s">
        <v>777</v>
      </c>
      <c r="E6378" s="206" t="s">
        <v>778</v>
      </c>
      <c r="F6378" s="207">
        <v>45496</v>
      </c>
      <c r="G6378" s="206" t="s">
        <v>820</v>
      </c>
      <c r="H6378" s="208">
        <v>5257500</v>
      </c>
      <c r="I6378" s="206" t="s">
        <v>19</v>
      </c>
      <c r="J6378" s="206">
        <v>7252</v>
      </c>
      <c r="L6378" s="206">
        <v>2024</v>
      </c>
      <c r="M6378" s="206" t="s">
        <v>772</v>
      </c>
      <c r="N6378" s="206" t="s">
        <v>773</v>
      </c>
    </row>
    <row r="6379" spans="1:14" s="206" customFormat="1" ht="31" customHeight="1" x14ac:dyDescent="0.15">
      <c r="A6379" s="206" t="s">
        <v>768</v>
      </c>
      <c r="B6379" s="206" t="s">
        <v>819</v>
      </c>
      <c r="C6379" s="206" t="s">
        <v>770</v>
      </c>
      <c r="D6379" s="206" t="s">
        <v>771</v>
      </c>
      <c r="E6379" s="206" t="s">
        <v>759</v>
      </c>
      <c r="F6379" s="207">
        <v>45496</v>
      </c>
      <c r="G6379" s="206" t="s">
        <v>820</v>
      </c>
      <c r="H6379" s="208">
        <v>640000</v>
      </c>
      <c r="I6379" s="206" t="s">
        <v>19</v>
      </c>
      <c r="J6379" s="206">
        <v>7529</v>
      </c>
      <c r="L6379" s="206">
        <v>2024</v>
      </c>
      <c r="M6379" s="206" t="s">
        <v>772</v>
      </c>
      <c r="N6379" s="206" t="s">
        <v>773</v>
      </c>
    </row>
    <row r="6380" spans="1:14" s="206" customFormat="1" ht="31" customHeight="1" x14ac:dyDescent="0.15">
      <c r="A6380" s="206" t="s">
        <v>768</v>
      </c>
      <c r="B6380" s="206" t="s">
        <v>819</v>
      </c>
      <c r="C6380" s="206" t="s">
        <v>770</v>
      </c>
      <c r="D6380" s="206" t="s">
        <v>777</v>
      </c>
      <c r="E6380" s="206" t="s">
        <v>778</v>
      </c>
      <c r="F6380" s="207">
        <v>45497</v>
      </c>
      <c r="G6380" s="206" t="s">
        <v>820</v>
      </c>
      <c r="H6380" s="208">
        <v>5017500</v>
      </c>
      <c r="I6380" s="206" t="s">
        <v>19</v>
      </c>
      <c r="J6380" s="206">
        <v>6921</v>
      </c>
      <c r="L6380" s="206">
        <v>2024</v>
      </c>
      <c r="M6380" s="206" t="s">
        <v>772</v>
      </c>
      <c r="N6380" s="206" t="s">
        <v>773</v>
      </c>
    </row>
    <row r="6381" spans="1:14" s="206" customFormat="1" ht="31" customHeight="1" x14ac:dyDescent="0.15">
      <c r="A6381" s="206" t="s">
        <v>768</v>
      </c>
      <c r="B6381" s="206" t="s">
        <v>819</v>
      </c>
      <c r="C6381" s="206" t="s">
        <v>770</v>
      </c>
      <c r="D6381" s="206" t="s">
        <v>771</v>
      </c>
      <c r="E6381" s="206" t="s">
        <v>759</v>
      </c>
      <c r="F6381" s="207">
        <v>45497</v>
      </c>
      <c r="G6381" s="206" t="s">
        <v>820</v>
      </c>
      <c r="H6381" s="208">
        <v>400000</v>
      </c>
      <c r="I6381" s="206" t="s">
        <v>19</v>
      </c>
      <c r="J6381" s="206">
        <v>4706</v>
      </c>
      <c r="L6381" s="206">
        <v>2024</v>
      </c>
      <c r="M6381" s="206" t="s">
        <v>772</v>
      </c>
      <c r="N6381" s="206" t="s">
        <v>773</v>
      </c>
    </row>
    <row r="6382" spans="1:14" s="206" customFormat="1" ht="31" customHeight="1" x14ac:dyDescent="0.15">
      <c r="A6382" s="206" t="s">
        <v>768</v>
      </c>
      <c r="B6382" s="206" t="s">
        <v>819</v>
      </c>
      <c r="C6382" s="206" t="s">
        <v>770</v>
      </c>
      <c r="D6382" s="206" t="s">
        <v>777</v>
      </c>
      <c r="E6382" s="206" t="s">
        <v>809</v>
      </c>
      <c r="F6382" s="207">
        <v>45497</v>
      </c>
      <c r="G6382" s="206" t="s">
        <v>820</v>
      </c>
      <c r="H6382" s="208">
        <v>400000</v>
      </c>
      <c r="I6382" s="206" t="s">
        <v>19</v>
      </c>
      <c r="J6382" s="206">
        <v>552</v>
      </c>
      <c r="L6382" s="206">
        <v>2024</v>
      </c>
      <c r="M6382" s="206" t="s">
        <v>772</v>
      </c>
      <c r="N6382" s="206" t="s">
        <v>773</v>
      </c>
    </row>
    <row r="6383" spans="1:14" s="206" customFormat="1" ht="31" customHeight="1" x14ac:dyDescent="0.15">
      <c r="A6383" s="206" t="s">
        <v>768</v>
      </c>
      <c r="B6383" s="206" t="s">
        <v>819</v>
      </c>
      <c r="C6383" s="206" t="s">
        <v>770</v>
      </c>
      <c r="D6383" s="206" t="s">
        <v>771</v>
      </c>
      <c r="E6383" s="206" t="s">
        <v>759</v>
      </c>
      <c r="F6383" s="207">
        <v>45498</v>
      </c>
      <c r="G6383" s="206" t="s">
        <v>820</v>
      </c>
      <c r="H6383" s="208">
        <v>320000</v>
      </c>
      <c r="I6383" s="206" t="s">
        <v>19</v>
      </c>
      <c r="J6383" s="206">
        <v>3765</v>
      </c>
      <c r="L6383" s="206">
        <v>2024</v>
      </c>
      <c r="M6383" s="206" t="s">
        <v>772</v>
      </c>
      <c r="N6383" s="206" t="s">
        <v>773</v>
      </c>
    </row>
    <row r="6384" spans="1:14" s="206" customFormat="1" ht="31" customHeight="1" x14ac:dyDescent="0.15">
      <c r="A6384" s="206" t="s">
        <v>768</v>
      </c>
      <c r="B6384" s="206" t="s">
        <v>819</v>
      </c>
      <c r="C6384" s="206" t="s">
        <v>770</v>
      </c>
      <c r="D6384" s="206" t="s">
        <v>777</v>
      </c>
      <c r="E6384" s="206" t="s">
        <v>778</v>
      </c>
      <c r="F6384" s="207">
        <v>45498</v>
      </c>
      <c r="G6384" s="206" t="s">
        <v>820</v>
      </c>
      <c r="H6384" s="208">
        <v>4817500</v>
      </c>
      <c r="I6384" s="206" t="s">
        <v>19</v>
      </c>
      <c r="J6384" s="206">
        <v>6645</v>
      </c>
      <c r="L6384" s="206">
        <v>2024</v>
      </c>
      <c r="M6384" s="206" t="s">
        <v>772</v>
      </c>
      <c r="N6384" s="206" t="s">
        <v>773</v>
      </c>
    </row>
    <row r="6385" spans="1:14" s="206" customFormat="1" ht="31" customHeight="1" x14ac:dyDescent="0.15">
      <c r="A6385" s="206" t="s">
        <v>768</v>
      </c>
      <c r="B6385" s="206" t="s">
        <v>819</v>
      </c>
      <c r="C6385" s="206" t="s">
        <v>770</v>
      </c>
      <c r="D6385" s="206" t="s">
        <v>777</v>
      </c>
      <c r="E6385" s="206" t="s">
        <v>809</v>
      </c>
      <c r="F6385" s="207">
        <v>45498</v>
      </c>
      <c r="G6385" s="206" t="s">
        <v>820</v>
      </c>
      <c r="H6385" s="208">
        <v>400000</v>
      </c>
      <c r="I6385" s="206" t="s">
        <v>19</v>
      </c>
      <c r="J6385" s="206">
        <v>552</v>
      </c>
      <c r="L6385" s="206">
        <v>2024</v>
      </c>
      <c r="M6385" s="206" t="s">
        <v>772</v>
      </c>
      <c r="N6385" s="206" t="s">
        <v>773</v>
      </c>
    </row>
    <row r="6386" spans="1:14" s="206" customFormat="1" ht="31" customHeight="1" x14ac:dyDescent="0.15">
      <c r="A6386" s="206" t="s">
        <v>768</v>
      </c>
      <c r="B6386" s="206" t="s">
        <v>819</v>
      </c>
      <c r="C6386" s="206" t="s">
        <v>770</v>
      </c>
      <c r="D6386" s="206" t="s">
        <v>777</v>
      </c>
      <c r="E6386" s="206" t="s">
        <v>778</v>
      </c>
      <c r="F6386" s="207">
        <v>45499</v>
      </c>
      <c r="G6386" s="206" t="s">
        <v>820</v>
      </c>
      <c r="H6386" s="208">
        <v>3817500</v>
      </c>
      <c r="I6386" s="206" t="s">
        <v>19</v>
      </c>
      <c r="J6386" s="206">
        <v>5266</v>
      </c>
      <c r="L6386" s="206">
        <v>2024</v>
      </c>
      <c r="M6386" s="206" t="s">
        <v>772</v>
      </c>
      <c r="N6386" s="206" t="s">
        <v>773</v>
      </c>
    </row>
    <row r="6387" spans="1:14" s="206" customFormat="1" ht="31" customHeight="1" x14ac:dyDescent="0.15">
      <c r="A6387" s="206" t="s">
        <v>768</v>
      </c>
      <c r="B6387" s="206" t="s">
        <v>819</v>
      </c>
      <c r="C6387" s="206" t="s">
        <v>770</v>
      </c>
      <c r="D6387" s="206" t="s">
        <v>771</v>
      </c>
      <c r="E6387" s="206" t="s">
        <v>759</v>
      </c>
      <c r="F6387" s="207">
        <v>45499</v>
      </c>
      <c r="G6387" s="206" t="s">
        <v>820</v>
      </c>
      <c r="H6387" s="208">
        <v>1020000</v>
      </c>
      <c r="I6387" s="206" t="s">
        <v>19</v>
      </c>
      <c r="J6387" s="206">
        <v>12000</v>
      </c>
      <c r="L6387" s="206">
        <v>2024</v>
      </c>
      <c r="M6387" s="206" t="s">
        <v>772</v>
      </c>
      <c r="N6387" s="206" t="s">
        <v>773</v>
      </c>
    </row>
    <row r="6388" spans="1:14" s="206" customFormat="1" ht="31" customHeight="1" x14ac:dyDescent="0.15">
      <c r="A6388" s="206" t="s">
        <v>768</v>
      </c>
      <c r="B6388" s="206" t="s">
        <v>819</v>
      </c>
      <c r="C6388" s="206" t="s">
        <v>770</v>
      </c>
      <c r="D6388" s="206" t="s">
        <v>777</v>
      </c>
      <c r="E6388" s="206" t="s">
        <v>809</v>
      </c>
      <c r="F6388" s="207">
        <v>45499</v>
      </c>
      <c r="G6388" s="206" t="s">
        <v>820</v>
      </c>
      <c r="H6388" s="208">
        <v>200000</v>
      </c>
      <c r="I6388" s="206" t="s">
        <v>19</v>
      </c>
      <c r="J6388" s="206">
        <v>276</v>
      </c>
      <c r="L6388" s="206">
        <v>2024</v>
      </c>
      <c r="M6388" s="206" t="s">
        <v>772</v>
      </c>
      <c r="N6388" s="206" t="s">
        <v>773</v>
      </c>
    </row>
    <row r="6389" spans="1:14" s="206" customFormat="1" ht="31" customHeight="1" x14ac:dyDescent="0.15">
      <c r="A6389" s="206" t="s">
        <v>768</v>
      </c>
      <c r="B6389" s="206" t="s">
        <v>819</v>
      </c>
      <c r="C6389" s="206" t="s">
        <v>770</v>
      </c>
      <c r="D6389" s="206" t="s">
        <v>777</v>
      </c>
      <c r="E6389" s="206" t="s">
        <v>778</v>
      </c>
      <c r="F6389" s="207">
        <v>45500</v>
      </c>
      <c r="G6389" s="206" t="s">
        <v>820</v>
      </c>
      <c r="H6389" s="208">
        <v>3097500</v>
      </c>
      <c r="I6389" s="206" t="s">
        <v>19</v>
      </c>
      <c r="J6389" s="206">
        <v>4272</v>
      </c>
      <c r="L6389" s="206">
        <v>2024</v>
      </c>
      <c r="M6389" s="206" t="s">
        <v>772</v>
      </c>
      <c r="N6389" s="206" t="s">
        <v>773</v>
      </c>
    </row>
    <row r="6390" spans="1:14" s="206" customFormat="1" ht="31" customHeight="1" x14ac:dyDescent="0.15">
      <c r="A6390" s="206" t="s">
        <v>768</v>
      </c>
      <c r="B6390" s="206" t="s">
        <v>819</v>
      </c>
      <c r="C6390" s="206" t="s">
        <v>770</v>
      </c>
      <c r="D6390" s="206" t="s">
        <v>771</v>
      </c>
      <c r="E6390" s="206" t="s">
        <v>759</v>
      </c>
      <c r="F6390" s="207">
        <v>45500</v>
      </c>
      <c r="G6390" s="206" t="s">
        <v>820</v>
      </c>
      <c r="H6390" s="208">
        <v>850000</v>
      </c>
      <c r="I6390" s="206" t="s">
        <v>19</v>
      </c>
      <c r="J6390" s="206">
        <v>10000</v>
      </c>
      <c r="L6390" s="206">
        <v>2024</v>
      </c>
      <c r="M6390" s="206" t="s">
        <v>772</v>
      </c>
      <c r="N6390" s="206" t="s">
        <v>773</v>
      </c>
    </row>
    <row r="6391" spans="1:14" s="206" customFormat="1" ht="31" customHeight="1" x14ac:dyDescent="0.15">
      <c r="A6391" s="206" t="s">
        <v>768</v>
      </c>
      <c r="B6391" s="206" t="s">
        <v>819</v>
      </c>
      <c r="C6391" s="206" t="s">
        <v>770</v>
      </c>
      <c r="D6391" s="206" t="s">
        <v>777</v>
      </c>
      <c r="E6391" s="206" t="s">
        <v>809</v>
      </c>
      <c r="F6391" s="207">
        <v>45500</v>
      </c>
      <c r="G6391" s="206" t="s">
        <v>820</v>
      </c>
      <c r="H6391" s="208">
        <v>80000</v>
      </c>
      <c r="I6391" s="206" t="s">
        <v>19</v>
      </c>
      <c r="J6391" s="206">
        <v>110</v>
      </c>
      <c r="L6391" s="206">
        <v>2024</v>
      </c>
      <c r="M6391" s="206" t="s">
        <v>772</v>
      </c>
      <c r="N6391" s="206" t="s">
        <v>773</v>
      </c>
    </row>
    <row r="6392" spans="1:14" s="206" customFormat="1" ht="31" customHeight="1" x14ac:dyDescent="0.15">
      <c r="A6392" s="206" t="s">
        <v>768</v>
      </c>
      <c r="B6392" s="206" t="s">
        <v>819</v>
      </c>
      <c r="C6392" s="206" t="s">
        <v>770</v>
      </c>
      <c r="D6392" s="206" t="s">
        <v>777</v>
      </c>
      <c r="E6392" s="206" t="s">
        <v>809</v>
      </c>
      <c r="F6392" s="207">
        <v>45502</v>
      </c>
      <c r="G6392" s="206" t="s">
        <v>820</v>
      </c>
      <c r="H6392" s="208">
        <v>180350</v>
      </c>
      <c r="I6392" s="206" t="s">
        <v>19</v>
      </c>
      <c r="J6392" s="206">
        <v>249</v>
      </c>
      <c r="L6392" s="206">
        <v>2024</v>
      </c>
      <c r="M6392" s="206" t="s">
        <v>772</v>
      </c>
      <c r="N6392" s="206" t="s">
        <v>773</v>
      </c>
    </row>
    <row r="6393" spans="1:14" s="206" customFormat="1" ht="31" customHeight="1" x14ac:dyDescent="0.15">
      <c r="A6393" s="206" t="s">
        <v>768</v>
      </c>
      <c r="B6393" s="206" t="s">
        <v>819</v>
      </c>
      <c r="C6393" s="206" t="s">
        <v>770</v>
      </c>
      <c r="D6393" s="206" t="s">
        <v>777</v>
      </c>
      <c r="E6393" s="206" t="s">
        <v>778</v>
      </c>
      <c r="F6393" s="207">
        <v>45502</v>
      </c>
      <c r="G6393" s="206" t="s">
        <v>820</v>
      </c>
      <c r="H6393" s="208">
        <v>3444000</v>
      </c>
      <c r="I6393" s="206" t="s">
        <v>19</v>
      </c>
      <c r="J6393" s="206">
        <v>4750</v>
      </c>
      <c r="L6393" s="206">
        <v>2024</v>
      </c>
      <c r="M6393" s="206" t="s">
        <v>772</v>
      </c>
      <c r="N6393" s="206" t="s">
        <v>773</v>
      </c>
    </row>
    <row r="6394" spans="1:14" s="206" customFormat="1" ht="31" customHeight="1" x14ac:dyDescent="0.15">
      <c r="A6394" s="206" t="s">
        <v>768</v>
      </c>
      <c r="B6394" s="206" t="s">
        <v>819</v>
      </c>
      <c r="C6394" s="206" t="s">
        <v>770</v>
      </c>
      <c r="D6394" s="206" t="s">
        <v>771</v>
      </c>
      <c r="E6394" s="206" t="s">
        <v>759</v>
      </c>
      <c r="F6394" s="207">
        <v>45502</v>
      </c>
      <c r="G6394" s="206" t="s">
        <v>820</v>
      </c>
      <c r="H6394" s="208">
        <v>297500</v>
      </c>
      <c r="I6394" s="206" t="s">
        <v>19</v>
      </c>
      <c r="J6394" s="206">
        <v>3500</v>
      </c>
      <c r="L6394" s="206">
        <v>2024</v>
      </c>
      <c r="M6394" s="206" t="s">
        <v>772</v>
      </c>
      <c r="N6394" s="206" t="s">
        <v>773</v>
      </c>
    </row>
    <row r="6395" spans="1:14" s="206" customFormat="1" ht="31" customHeight="1" x14ac:dyDescent="0.15">
      <c r="A6395" s="206" t="s">
        <v>768</v>
      </c>
      <c r="B6395" s="206" t="s">
        <v>819</v>
      </c>
      <c r="C6395" s="206" t="s">
        <v>770</v>
      </c>
      <c r="D6395" s="206" t="s">
        <v>771</v>
      </c>
      <c r="E6395" s="206" t="s">
        <v>759</v>
      </c>
      <c r="F6395" s="207">
        <v>45503</v>
      </c>
      <c r="G6395" s="206" t="s">
        <v>820</v>
      </c>
      <c r="H6395" s="208">
        <v>297500</v>
      </c>
      <c r="I6395" s="206" t="s">
        <v>19</v>
      </c>
      <c r="J6395" s="206">
        <v>3500</v>
      </c>
      <c r="L6395" s="206">
        <v>2024</v>
      </c>
      <c r="M6395" s="206" t="s">
        <v>772</v>
      </c>
      <c r="N6395" s="206" t="s">
        <v>773</v>
      </c>
    </row>
    <row r="6396" spans="1:14" s="206" customFormat="1" ht="31" customHeight="1" x14ac:dyDescent="0.15">
      <c r="A6396" s="206" t="s">
        <v>768</v>
      </c>
      <c r="B6396" s="206" t="s">
        <v>819</v>
      </c>
      <c r="C6396" s="206" t="s">
        <v>770</v>
      </c>
      <c r="D6396" s="206" t="s">
        <v>777</v>
      </c>
      <c r="E6396" s="206" t="s">
        <v>809</v>
      </c>
      <c r="F6396" s="207">
        <v>45503</v>
      </c>
      <c r="G6396" s="206" t="s">
        <v>820</v>
      </c>
      <c r="H6396" s="208">
        <v>140350</v>
      </c>
      <c r="I6396" s="206" t="s">
        <v>19</v>
      </c>
      <c r="J6396" s="206">
        <v>194</v>
      </c>
      <c r="L6396" s="206">
        <v>2024</v>
      </c>
      <c r="M6396" s="206" t="s">
        <v>772</v>
      </c>
      <c r="N6396" s="206" t="s">
        <v>773</v>
      </c>
    </row>
    <row r="6397" spans="1:14" s="206" customFormat="1" ht="31" customHeight="1" x14ac:dyDescent="0.15">
      <c r="A6397" s="206" t="s">
        <v>768</v>
      </c>
      <c r="B6397" s="206" t="s">
        <v>819</v>
      </c>
      <c r="C6397" s="206" t="s">
        <v>770</v>
      </c>
      <c r="D6397" s="206" t="s">
        <v>777</v>
      </c>
      <c r="E6397" s="206" t="s">
        <v>778</v>
      </c>
      <c r="F6397" s="207">
        <v>45503</v>
      </c>
      <c r="G6397" s="206" t="s">
        <v>820</v>
      </c>
      <c r="H6397" s="208">
        <v>2950250</v>
      </c>
      <c r="I6397" s="206" t="s">
        <v>19</v>
      </c>
      <c r="J6397" s="206">
        <v>4069</v>
      </c>
      <c r="L6397" s="206">
        <v>2024</v>
      </c>
      <c r="M6397" s="206" t="s">
        <v>772</v>
      </c>
      <c r="N6397" s="206" t="s">
        <v>773</v>
      </c>
    </row>
    <row r="6398" spans="1:14" s="206" customFormat="1" ht="31" customHeight="1" x14ac:dyDescent="0.15">
      <c r="A6398" s="206" t="s">
        <v>768</v>
      </c>
      <c r="B6398" s="206" t="s">
        <v>819</v>
      </c>
      <c r="C6398" s="206" t="s">
        <v>770</v>
      </c>
      <c r="D6398" s="206" t="s">
        <v>777</v>
      </c>
      <c r="E6398" s="206" t="s">
        <v>778</v>
      </c>
      <c r="F6398" s="207">
        <v>45504</v>
      </c>
      <c r="G6398" s="206" t="s">
        <v>820</v>
      </c>
      <c r="H6398" s="208">
        <v>2609450</v>
      </c>
      <c r="I6398" s="206" t="s">
        <v>19</v>
      </c>
      <c r="J6398" s="206">
        <v>3599</v>
      </c>
      <c r="L6398" s="206">
        <v>2024</v>
      </c>
      <c r="M6398" s="206" t="s">
        <v>772</v>
      </c>
      <c r="N6398" s="206" t="s">
        <v>773</v>
      </c>
    </row>
    <row r="6399" spans="1:14" s="206" customFormat="1" ht="31" customHeight="1" x14ac:dyDescent="0.15">
      <c r="A6399" s="206" t="s">
        <v>768</v>
      </c>
      <c r="B6399" s="206" t="s">
        <v>819</v>
      </c>
      <c r="C6399" s="206" t="s">
        <v>770</v>
      </c>
      <c r="D6399" s="206" t="s">
        <v>777</v>
      </c>
      <c r="E6399" s="206" t="s">
        <v>809</v>
      </c>
      <c r="F6399" s="207">
        <v>45504</v>
      </c>
      <c r="G6399" s="206" t="s">
        <v>820</v>
      </c>
      <c r="H6399" s="208">
        <v>348725</v>
      </c>
      <c r="I6399" s="206" t="s">
        <v>19</v>
      </c>
      <c r="J6399" s="206">
        <v>481</v>
      </c>
      <c r="L6399" s="206">
        <v>2024</v>
      </c>
      <c r="M6399" s="206" t="s">
        <v>772</v>
      </c>
      <c r="N6399" s="206" t="s">
        <v>773</v>
      </c>
    </row>
    <row r="6400" spans="1:14" s="206" customFormat="1" ht="31" customHeight="1" x14ac:dyDescent="0.15">
      <c r="A6400" s="206" t="s">
        <v>768</v>
      </c>
      <c r="B6400" s="206" t="s">
        <v>819</v>
      </c>
      <c r="C6400" s="206" t="s">
        <v>770</v>
      </c>
      <c r="D6400" s="206" t="s">
        <v>771</v>
      </c>
      <c r="E6400" s="206" t="s">
        <v>759</v>
      </c>
      <c r="F6400" s="207">
        <v>45504</v>
      </c>
      <c r="G6400" s="206" t="s">
        <v>820</v>
      </c>
      <c r="H6400" s="208">
        <v>195500</v>
      </c>
      <c r="I6400" s="206" t="s">
        <v>19</v>
      </c>
      <c r="J6400" s="206">
        <v>2300</v>
      </c>
      <c r="L6400" s="206">
        <v>2024</v>
      </c>
      <c r="M6400" s="206" t="s">
        <v>772</v>
      </c>
      <c r="N6400" s="206" t="s">
        <v>773</v>
      </c>
    </row>
    <row r="6401" spans="1:14" s="206" customFormat="1" ht="31" customHeight="1" x14ac:dyDescent="0.15">
      <c r="A6401" s="206" t="s">
        <v>768</v>
      </c>
      <c r="B6401" s="206" t="s">
        <v>819</v>
      </c>
      <c r="C6401" s="206" t="s">
        <v>770</v>
      </c>
      <c r="D6401" s="206" t="s">
        <v>777</v>
      </c>
      <c r="E6401" s="206" t="s">
        <v>809</v>
      </c>
      <c r="F6401" s="207">
        <v>45505</v>
      </c>
      <c r="G6401" s="206" t="s">
        <v>820</v>
      </c>
      <c r="H6401" s="208">
        <v>220000</v>
      </c>
      <c r="I6401" s="206" t="s">
        <v>19</v>
      </c>
      <c r="J6401" s="206">
        <v>303</v>
      </c>
      <c r="L6401" s="206">
        <v>2024</v>
      </c>
      <c r="M6401" s="206" t="s">
        <v>772</v>
      </c>
      <c r="N6401" s="206" t="s">
        <v>773</v>
      </c>
    </row>
    <row r="6402" spans="1:14" s="206" customFormat="1" ht="31" customHeight="1" x14ac:dyDescent="0.15">
      <c r="A6402" s="206" t="s">
        <v>768</v>
      </c>
      <c r="B6402" s="206" t="s">
        <v>819</v>
      </c>
      <c r="C6402" s="206" t="s">
        <v>770</v>
      </c>
      <c r="D6402" s="206" t="s">
        <v>777</v>
      </c>
      <c r="E6402" s="206" t="s">
        <v>778</v>
      </c>
      <c r="F6402" s="207">
        <v>45505</v>
      </c>
      <c r="G6402" s="206" t="s">
        <v>820</v>
      </c>
      <c r="H6402" s="208">
        <v>2685000</v>
      </c>
      <c r="I6402" s="206" t="s">
        <v>19</v>
      </c>
      <c r="J6402" s="206">
        <v>3703</v>
      </c>
      <c r="L6402" s="206">
        <v>2024</v>
      </c>
      <c r="M6402" s="206" t="s">
        <v>772</v>
      </c>
      <c r="N6402" s="206" t="s">
        <v>773</v>
      </c>
    </row>
    <row r="6403" spans="1:14" s="206" customFormat="1" ht="31" customHeight="1" x14ac:dyDescent="0.15">
      <c r="A6403" s="206" t="s">
        <v>768</v>
      </c>
      <c r="B6403" s="206" t="s">
        <v>819</v>
      </c>
      <c r="C6403" s="206" t="s">
        <v>770</v>
      </c>
      <c r="D6403" s="206" t="s">
        <v>771</v>
      </c>
      <c r="E6403" s="206" t="s">
        <v>759</v>
      </c>
      <c r="F6403" s="207">
        <v>45505</v>
      </c>
      <c r="G6403" s="206" t="s">
        <v>820</v>
      </c>
      <c r="H6403" s="208">
        <v>136000</v>
      </c>
      <c r="I6403" s="206" t="s">
        <v>19</v>
      </c>
      <c r="J6403" s="206">
        <v>1600</v>
      </c>
      <c r="L6403" s="206">
        <v>2024</v>
      </c>
      <c r="M6403" s="206" t="s">
        <v>772</v>
      </c>
      <c r="N6403" s="206" t="s">
        <v>773</v>
      </c>
    </row>
    <row r="6404" spans="1:14" s="206" customFormat="1" ht="31" customHeight="1" x14ac:dyDescent="0.15">
      <c r="A6404" s="206" t="s">
        <v>768</v>
      </c>
      <c r="B6404" s="206" t="s">
        <v>819</v>
      </c>
      <c r="C6404" s="206" t="s">
        <v>770</v>
      </c>
      <c r="D6404" s="206" t="s">
        <v>777</v>
      </c>
      <c r="E6404" s="206" t="s">
        <v>778</v>
      </c>
      <c r="F6404" s="207">
        <v>45506</v>
      </c>
      <c r="G6404" s="206" t="s">
        <v>820</v>
      </c>
      <c r="H6404" s="208">
        <v>2940000</v>
      </c>
      <c r="I6404" s="206" t="s">
        <v>19</v>
      </c>
      <c r="J6404" s="206">
        <v>4055</v>
      </c>
      <c r="L6404" s="206">
        <v>2024</v>
      </c>
      <c r="M6404" s="206" t="s">
        <v>772</v>
      </c>
      <c r="N6404" s="206" t="s">
        <v>773</v>
      </c>
    </row>
    <row r="6405" spans="1:14" s="206" customFormat="1" ht="31" customHeight="1" x14ac:dyDescent="0.15">
      <c r="A6405" s="206" t="s">
        <v>768</v>
      </c>
      <c r="B6405" s="206" t="s">
        <v>819</v>
      </c>
      <c r="C6405" s="206" t="s">
        <v>770</v>
      </c>
      <c r="D6405" s="206" t="s">
        <v>771</v>
      </c>
      <c r="E6405" s="206" t="s">
        <v>759</v>
      </c>
      <c r="F6405" s="207">
        <v>45506</v>
      </c>
      <c r="G6405" s="206" t="s">
        <v>820</v>
      </c>
      <c r="H6405" s="208">
        <v>40000</v>
      </c>
      <c r="I6405" s="206" t="s">
        <v>19</v>
      </c>
      <c r="J6405" s="206">
        <v>471</v>
      </c>
      <c r="L6405" s="206">
        <v>2024</v>
      </c>
      <c r="M6405" s="206" t="s">
        <v>772</v>
      </c>
      <c r="N6405" s="206" t="s">
        <v>773</v>
      </c>
    </row>
    <row r="6406" spans="1:14" s="206" customFormat="1" ht="31" customHeight="1" x14ac:dyDescent="0.15">
      <c r="A6406" s="206" t="s">
        <v>768</v>
      </c>
      <c r="B6406" s="206" t="s">
        <v>819</v>
      </c>
      <c r="C6406" s="206" t="s">
        <v>770</v>
      </c>
      <c r="D6406" s="206" t="s">
        <v>777</v>
      </c>
      <c r="E6406" s="206" t="s">
        <v>809</v>
      </c>
      <c r="F6406" s="207">
        <v>45506</v>
      </c>
      <c r="G6406" s="206" t="s">
        <v>820</v>
      </c>
      <c r="H6406" s="208">
        <v>200000</v>
      </c>
      <c r="I6406" s="206" t="s">
        <v>19</v>
      </c>
      <c r="J6406" s="206">
        <v>276</v>
      </c>
      <c r="L6406" s="206">
        <v>2024</v>
      </c>
      <c r="M6406" s="206" t="s">
        <v>772</v>
      </c>
      <c r="N6406" s="206" t="s">
        <v>773</v>
      </c>
    </row>
    <row r="6407" spans="1:14" s="206" customFormat="1" ht="31" customHeight="1" x14ac:dyDescent="0.15">
      <c r="A6407" s="206" t="s">
        <v>768</v>
      </c>
      <c r="B6407" s="206" t="s">
        <v>819</v>
      </c>
      <c r="C6407" s="206" t="s">
        <v>770</v>
      </c>
      <c r="D6407" s="206" t="s">
        <v>777</v>
      </c>
      <c r="E6407" s="206" t="s">
        <v>778</v>
      </c>
      <c r="F6407" s="207">
        <v>45507</v>
      </c>
      <c r="G6407" s="206" t="s">
        <v>820</v>
      </c>
      <c r="H6407" s="208">
        <v>2540000</v>
      </c>
      <c r="I6407" s="206" t="s">
        <v>19</v>
      </c>
      <c r="J6407" s="206">
        <v>3503</v>
      </c>
      <c r="L6407" s="206">
        <v>2024</v>
      </c>
      <c r="M6407" s="206" t="s">
        <v>772</v>
      </c>
      <c r="N6407" s="206" t="s">
        <v>773</v>
      </c>
    </row>
    <row r="6408" spans="1:14" s="206" customFormat="1" ht="31" customHeight="1" x14ac:dyDescent="0.15">
      <c r="A6408" s="206" t="s">
        <v>768</v>
      </c>
      <c r="B6408" s="206" t="s">
        <v>819</v>
      </c>
      <c r="C6408" s="206" t="s">
        <v>770</v>
      </c>
      <c r="D6408" s="206" t="s">
        <v>777</v>
      </c>
      <c r="E6408" s="206" t="s">
        <v>809</v>
      </c>
      <c r="F6408" s="207">
        <v>45507</v>
      </c>
      <c r="G6408" s="206" t="s">
        <v>820</v>
      </c>
      <c r="H6408" s="208">
        <v>120000</v>
      </c>
      <c r="I6408" s="206" t="s">
        <v>19</v>
      </c>
      <c r="J6408" s="206">
        <v>166</v>
      </c>
      <c r="L6408" s="206">
        <v>2024</v>
      </c>
      <c r="M6408" s="206" t="s">
        <v>772</v>
      </c>
      <c r="N6408" s="206" t="s">
        <v>773</v>
      </c>
    </row>
    <row r="6409" spans="1:14" s="206" customFormat="1" ht="31" customHeight="1" x14ac:dyDescent="0.15">
      <c r="A6409" s="206" t="s">
        <v>768</v>
      </c>
      <c r="B6409" s="206" t="s">
        <v>819</v>
      </c>
      <c r="C6409" s="206" t="s">
        <v>770</v>
      </c>
      <c r="D6409" s="206" t="s">
        <v>771</v>
      </c>
      <c r="E6409" s="206" t="s">
        <v>759</v>
      </c>
      <c r="F6409" s="207">
        <v>45509</v>
      </c>
      <c r="G6409" s="206" t="s">
        <v>820</v>
      </c>
      <c r="H6409" s="208">
        <v>850000</v>
      </c>
      <c r="I6409" s="206" t="s">
        <v>19</v>
      </c>
      <c r="J6409" s="206">
        <v>10000</v>
      </c>
      <c r="L6409" s="206">
        <v>2024</v>
      </c>
      <c r="M6409" s="206" t="s">
        <v>772</v>
      </c>
      <c r="N6409" s="206" t="s">
        <v>773</v>
      </c>
    </row>
    <row r="6410" spans="1:14" s="206" customFormat="1" ht="31" customHeight="1" x14ac:dyDescent="0.15">
      <c r="A6410" s="206" t="s">
        <v>768</v>
      </c>
      <c r="B6410" s="206" t="s">
        <v>819</v>
      </c>
      <c r="C6410" s="206" t="s">
        <v>770</v>
      </c>
      <c r="D6410" s="206" t="s">
        <v>777</v>
      </c>
      <c r="E6410" s="206" t="s">
        <v>778</v>
      </c>
      <c r="F6410" s="207">
        <v>45509</v>
      </c>
      <c r="G6410" s="206" t="s">
        <v>820</v>
      </c>
      <c r="H6410" s="208">
        <v>4260675</v>
      </c>
      <c r="I6410" s="206" t="s">
        <v>19</v>
      </c>
      <c r="J6410" s="206">
        <v>5877</v>
      </c>
      <c r="L6410" s="206">
        <v>2024</v>
      </c>
      <c r="M6410" s="206" t="s">
        <v>772</v>
      </c>
      <c r="N6410" s="206" t="s">
        <v>773</v>
      </c>
    </row>
    <row r="6411" spans="1:14" s="206" customFormat="1" ht="31" customHeight="1" x14ac:dyDescent="0.15">
      <c r="A6411" s="206" t="s">
        <v>768</v>
      </c>
      <c r="B6411" s="206" t="s">
        <v>819</v>
      </c>
      <c r="C6411" s="206" t="s">
        <v>770</v>
      </c>
      <c r="D6411" s="206" t="s">
        <v>777</v>
      </c>
      <c r="E6411" s="206" t="s">
        <v>809</v>
      </c>
      <c r="F6411" s="207">
        <v>45509</v>
      </c>
      <c r="G6411" s="206" t="s">
        <v>820</v>
      </c>
      <c r="H6411" s="208">
        <v>225000</v>
      </c>
      <c r="I6411" s="206" t="s">
        <v>19</v>
      </c>
      <c r="J6411" s="206">
        <v>310</v>
      </c>
      <c r="L6411" s="206">
        <v>2024</v>
      </c>
      <c r="M6411" s="206" t="s">
        <v>772</v>
      </c>
      <c r="N6411" s="206" t="s">
        <v>773</v>
      </c>
    </row>
    <row r="6412" spans="1:14" s="206" customFormat="1" ht="31" customHeight="1" x14ac:dyDescent="0.15">
      <c r="A6412" s="206" t="s">
        <v>768</v>
      </c>
      <c r="B6412" s="206" t="s">
        <v>819</v>
      </c>
      <c r="C6412" s="206" t="s">
        <v>770</v>
      </c>
      <c r="D6412" s="206" t="s">
        <v>771</v>
      </c>
      <c r="E6412" s="206" t="s">
        <v>759</v>
      </c>
      <c r="F6412" s="207">
        <v>45510</v>
      </c>
      <c r="G6412" s="206" t="s">
        <v>820</v>
      </c>
      <c r="H6412" s="208">
        <v>425000</v>
      </c>
      <c r="I6412" s="206" t="s">
        <v>19</v>
      </c>
      <c r="J6412" s="206">
        <v>5000</v>
      </c>
      <c r="L6412" s="206">
        <v>2024</v>
      </c>
      <c r="M6412" s="206" t="s">
        <v>772</v>
      </c>
      <c r="N6412" s="206" t="s">
        <v>773</v>
      </c>
    </row>
    <row r="6413" spans="1:14" s="206" customFormat="1" ht="31" customHeight="1" x14ac:dyDescent="0.15">
      <c r="A6413" s="206" t="s">
        <v>768</v>
      </c>
      <c r="B6413" s="206" t="s">
        <v>819</v>
      </c>
      <c r="C6413" s="206" t="s">
        <v>770</v>
      </c>
      <c r="D6413" s="206" t="s">
        <v>777</v>
      </c>
      <c r="E6413" s="206" t="s">
        <v>778</v>
      </c>
      <c r="F6413" s="207">
        <v>45510</v>
      </c>
      <c r="G6413" s="206" t="s">
        <v>820</v>
      </c>
      <c r="H6413" s="208">
        <v>4672650</v>
      </c>
      <c r="I6413" s="206" t="s">
        <v>19</v>
      </c>
      <c r="J6413" s="206">
        <v>6445</v>
      </c>
      <c r="L6413" s="206">
        <v>2024</v>
      </c>
      <c r="M6413" s="206" t="s">
        <v>772</v>
      </c>
      <c r="N6413" s="206" t="s">
        <v>773</v>
      </c>
    </row>
    <row r="6414" spans="1:14" s="206" customFormat="1" ht="31" customHeight="1" x14ac:dyDescent="0.15">
      <c r="A6414" s="206" t="s">
        <v>768</v>
      </c>
      <c r="B6414" s="206" t="s">
        <v>819</v>
      </c>
      <c r="C6414" s="206" t="s">
        <v>770</v>
      </c>
      <c r="D6414" s="206" t="s">
        <v>777</v>
      </c>
      <c r="E6414" s="206" t="s">
        <v>809</v>
      </c>
      <c r="F6414" s="207">
        <v>45510</v>
      </c>
      <c r="G6414" s="206" t="s">
        <v>820</v>
      </c>
      <c r="H6414" s="208">
        <v>186575</v>
      </c>
      <c r="I6414" s="206" t="s">
        <v>19</v>
      </c>
      <c r="J6414" s="206">
        <v>257</v>
      </c>
      <c r="L6414" s="206">
        <v>2024</v>
      </c>
      <c r="M6414" s="206" t="s">
        <v>772</v>
      </c>
      <c r="N6414" s="206" t="s">
        <v>773</v>
      </c>
    </row>
    <row r="6415" spans="1:14" s="206" customFormat="1" ht="31" customHeight="1" x14ac:dyDescent="0.15">
      <c r="A6415" s="206" t="s">
        <v>768</v>
      </c>
      <c r="B6415" s="206" t="s">
        <v>819</v>
      </c>
      <c r="C6415" s="206" t="s">
        <v>770</v>
      </c>
      <c r="D6415" s="206" t="s">
        <v>777</v>
      </c>
      <c r="E6415" s="206" t="s">
        <v>809</v>
      </c>
      <c r="F6415" s="207">
        <v>45511</v>
      </c>
      <c r="G6415" s="206" t="s">
        <v>820</v>
      </c>
      <c r="H6415" s="208">
        <v>243125</v>
      </c>
      <c r="I6415" s="206" t="s">
        <v>19</v>
      </c>
      <c r="J6415" s="206">
        <v>335</v>
      </c>
      <c r="L6415" s="206">
        <v>2024</v>
      </c>
      <c r="M6415" s="206" t="s">
        <v>772</v>
      </c>
      <c r="N6415" s="206" t="s">
        <v>773</v>
      </c>
    </row>
    <row r="6416" spans="1:14" s="206" customFormat="1" ht="31" customHeight="1" x14ac:dyDescent="0.15">
      <c r="A6416" s="206" t="s">
        <v>768</v>
      </c>
      <c r="B6416" s="206" t="s">
        <v>819</v>
      </c>
      <c r="C6416" s="206" t="s">
        <v>770</v>
      </c>
      <c r="D6416" s="206" t="s">
        <v>777</v>
      </c>
      <c r="E6416" s="206" t="s">
        <v>778</v>
      </c>
      <c r="F6416" s="207">
        <v>45511</v>
      </c>
      <c r="G6416" s="206" t="s">
        <v>820</v>
      </c>
      <c r="H6416" s="208">
        <v>4887975</v>
      </c>
      <c r="I6416" s="206" t="s">
        <v>19</v>
      </c>
      <c r="J6416" s="206">
        <v>6742</v>
      </c>
      <c r="L6416" s="206">
        <v>2024</v>
      </c>
      <c r="M6416" s="206" t="s">
        <v>772</v>
      </c>
      <c r="N6416" s="206" t="s">
        <v>773</v>
      </c>
    </row>
    <row r="6417" spans="1:14" s="206" customFormat="1" ht="31" customHeight="1" x14ac:dyDescent="0.15">
      <c r="A6417" s="206" t="s">
        <v>768</v>
      </c>
      <c r="B6417" s="206" t="s">
        <v>819</v>
      </c>
      <c r="C6417" s="206" t="s">
        <v>770</v>
      </c>
      <c r="D6417" s="206" t="s">
        <v>771</v>
      </c>
      <c r="E6417" s="206" t="s">
        <v>759</v>
      </c>
      <c r="F6417" s="207">
        <v>45511</v>
      </c>
      <c r="G6417" s="206" t="s">
        <v>820</v>
      </c>
      <c r="H6417" s="208">
        <v>578000</v>
      </c>
      <c r="I6417" s="206" t="s">
        <v>19</v>
      </c>
      <c r="J6417" s="206">
        <v>6800</v>
      </c>
      <c r="L6417" s="206">
        <v>2024</v>
      </c>
      <c r="M6417" s="206" t="s">
        <v>772</v>
      </c>
      <c r="N6417" s="206" t="s">
        <v>773</v>
      </c>
    </row>
    <row r="6418" spans="1:14" s="206" customFormat="1" ht="31" customHeight="1" x14ac:dyDescent="0.15">
      <c r="A6418" s="206" t="s">
        <v>768</v>
      </c>
      <c r="B6418" s="206" t="s">
        <v>819</v>
      </c>
      <c r="C6418" s="206" t="s">
        <v>770</v>
      </c>
      <c r="D6418" s="206" t="s">
        <v>777</v>
      </c>
      <c r="E6418" s="206" t="s">
        <v>809</v>
      </c>
      <c r="F6418" s="207">
        <v>45512</v>
      </c>
      <c r="G6418" s="206" t="s">
        <v>820</v>
      </c>
      <c r="H6418" s="208">
        <v>80000</v>
      </c>
      <c r="I6418" s="206" t="s">
        <v>19</v>
      </c>
      <c r="J6418" s="206">
        <v>110</v>
      </c>
      <c r="L6418" s="206">
        <v>2024</v>
      </c>
      <c r="M6418" s="206" t="s">
        <v>772</v>
      </c>
      <c r="N6418" s="206" t="s">
        <v>773</v>
      </c>
    </row>
    <row r="6419" spans="1:14" s="206" customFormat="1" ht="31" customHeight="1" x14ac:dyDescent="0.15">
      <c r="A6419" s="206" t="s">
        <v>768</v>
      </c>
      <c r="B6419" s="206" t="s">
        <v>819</v>
      </c>
      <c r="C6419" s="206" t="s">
        <v>770</v>
      </c>
      <c r="D6419" s="206" t="s">
        <v>771</v>
      </c>
      <c r="E6419" s="206" t="s">
        <v>759</v>
      </c>
      <c r="F6419" s="207">
        <v>45512</v>
      </c>
      <c r="G6419" s="206" t="s">
        <v>820</v>
      </c>
      <c r="H6419" s="208">
        <v>425000</v>
      </c>
      <c r="I6419" s="206" t="s">
        <v>19</v>
      </c>
      <c r="J6419" s="206">
        <v>5000</v>
      </c>
      <c r="L6419" s="206">
        <v>2024</v>
      </c>
      <c r="M6419" s="206" t="s">
        <v>772</v>
      </c>
      <c r="N6419" s="206" t="s">
        <v>773</v>
      </c>
    </row>
    <row r="6420" spans="1:14" s="206" customFormat="1" ht="31" customHeight="1" x14ac:dyDescent="0.15">
      <c r="A6420" s="206" t="s">
        <v>768</v>
      </c>
      <c r="B6420" s="206" t="s">
        <v>819</v>
      </c>
      <c r="C6420" s="206" t="s">
        <v>770</v>
      </c>
      <c r="D6420" s="206" t="s">
        <v>777</v>
      </c>
      <c r="E6420" s="206" t="s">
        <v>778</v>
      </c>
      <c r="F6420" s="207">
        <v>45512</v>
      </c>
      <c r="G6420" s="206" t="s">
        <v>820</v>
      </c>
      <c r="H6420" s="208">
        <v>4000000</v>
      </c>
      <c r="I6420" s="206" t="s">
        <v>19</v>
      </c>
      <c r="J6420" s="206">
        <v>5517</v>
      </c>
      <c r="L6420" s="206">
        <v>2024</v>
      </c>
      <c r="M6420" s="206" t="s">
        <v>772</v>
      </c>
      <c r="N6420" s="206" t="s">
        <v>773</v>
      </c>
    </row>
    <row r="6421" spans="1:14" s="206" customFormat="1" ht="31" customHeight="1" x14ac:dyDescent="0.15">
      <c r="A6421" s="206" t="s">
        <v>768</v>
      </c>
      <c r="B6421" s="206" t="s">
        <v>819</v>
      </c>
      <c r="C6421" s="206" t="s">
        <v>770</v>
      </c>
      <c r="D6421" s="206" t="s">
        <v>777</v>
      </c>
      <c r="E6421" s="206" t="s">
        <v>778</v>
      </c>
      <c r="F6421" s="207">
        <v>45513</v>
      </c>
      <c r="G6421" s="206" t="s">
        <v>820</v>
      </c>
      <c r="H6421" s="208">
        <v>4696200</v>
      </c>
      <c r="I6421" s="206" t="s">
        <v>19</v>
      </c>
      <c r="J6421" s="206">
        <v>6478</v>
      </c>
      <c r="L6421" s="206">
        <v>2024</v>
      </c>
      <c r="M6421" s="206" t="s">
        <v>772</v>
      </c>
      <c r="N6421" s="206" t="s">
        <v>773</v>
      </c>
    </row>
    <row r="6422" spans="1:14" s="206" customFormat="1" ht="31" customHeight="1" x14ac:dyDescent="0.15">
      <c r="A6422" s="206" t="s">
        <v>768</v>
      </c>
      <c r="B6422" s="206" t="s">
        <v>819</v>
      </c>
      <c r="C6422" s="206" t="s">
        <v>770</v>
      </c>
      <c r="D6422" s="206" t="s">
        <v>771</v>
      </c>
      <c r="E6422" s="206" t="s">
        <v>759</v>
      </c>
      <c r="F6422" s="207">
        <v>45513</v>
      </c>
      <c r="G6422" s="206" t="s">
        <v>820</v>
      </c>
      <c r="H6422" s="208">
        <v>2014500</v>
      </c>
      <c r="I6422" s="206" t="s">
        <v>19</v>
      </c>
      <c r="J6422" s="206">
        <v>23700</v>
      </c>
      <c r="L6422" s="206">
        <v>2024</v>
      </c>
      <c r="M6422" s="206" t="s">
        <v>772</v>
      </c>
      <c r="N6422" s="206" t="s">
        <v>773</v>
      </c>
    </row>
    <row r="6423" spans="1:14" s="206" customFormat="1" ht="31" customHeight="1" x14ac:dyDescent="0.15">
      <c r="A6423" s="206" t="s">
        <v>768</v>
      </c>
      <c r="B6423" s="206" t="s">
        <v>819</v>
      </c>
      <c r="C6423" s="206" t="s">
        <v>770</v>
      </c>
      <c r="D6423" s="206" t="s">
        <v>777</v>
      </c>
      <c r="E6423" s="206" t="s">
        <v>809</v>
      </c>
      <c r="F6423" s="207">
        <v>45513</v>
      </c>
      <c r="G6423" s="206" t="s">
        <v>820</v>
      </c>
      <c r="H6423" s="208">
        <v>150750</v>
      </c>
      <c r="I6423" s="206" t="s">
        <v>19</v>
      </c>
      <c r="J6423" s="206">
        <v>208</v>
      </c>
      <c r="L6423" s="206">
        <v>2024</v>
      </c>
      <c r="M6423" s="206" t="s">
        <v>772</v>
      </c>
      <c r="N6423" s="206" t="s">
        <v>773</v>
      </c>
    </row>
    <row r="6424" spans="1:14" s="206" customFormat="1" ht="31" customHeight="1" x14ac:dyDescent="0.15">
      <c r="A6424" s="206" t="s">
        <v>768</v>
      </c>
      <c r="B6424" s="206" t="s">
        <v>819</v>
      </c>
      <c r="C6424" s="206" t="s">
        <v>770</v>
      </c>
      <c r="D6424" s="206" t="s">
        <v>771</v>
      </c>
      <c r="E6424" s="206" t="s">
        <v>759</v>
      </c>
      <c r="F6424" s="207">
        <v>45514</v>
      </c>
      <c r="G6424" s="206" t="s">
        <v>820</v>
      </c>
      <c r="H6424" s="208">
        <v>527000</v>
      </c>
      <c r="I6424" s="206" t="s">
        <v>19</v>
      </c>
      <c r="J6424" s="206">
        <v>6200</v>
      </c>
      <c r="L6424" s="206">
        <v>2024</v>
      </c>
      <c r="M6424" s="206" t="s">
        <v>772</v>
      </c>
      <c r="N6424" s="206" t="s">
        <v>773</v>
      </c>
    </row>
    <row r="6425" spans="1:14" s="206" customFormat="1" ht="31" customHeight="1" x14ac:dyDescent="0.15">
      <c r="A6425" s="206" t="s">
        <v>768</v>
      </c>
      <c r="B6425" s="206" t="s">
        <v>819</v>
      </c>
      <c r="C6425" s="206" t="s">
        <v>770</v>
      </c>
      <c r="D6425" s="206" t="s">
        <v>777</v>
      </c>
      <c r="E6425" s="206" t="s">
        <v>778</v>
      </c>
      <c r="F6425" s="207">
        <v>45514</v>
      </c>
      <c r="G6425" s="206" t="s">
        <v>820</v>
      </c>
      <c r="H6425" s="208">
        <v>4405425</v>
      </c>
      <c r="I6425" s="206" t="s">
        <v>19</v>
      </c>
      <c r="J6425" s="206">
        <v>6076</v>
      </c>
      <c r="L6425" s="206">
        <v>2024</v>
      </c>
      <c r="M6425" s="206" t="s">
        <v>772</v>
      </c>
      <c r="N6425" s="206" t="s">
        <v>773</v>
      </c>
    </row>
    <row r="6426" spans="1:14" s="206" customFormat="1" ht="31" customHeight="1" x14ac:dyDescent="0.15">
      <c r="A6426" s="206" t="s">
        <v>768</v>
      </c>
      <c r="B6426" s="206" t="s">
        <v>819</v>
      </c>
      <c r="C6426" s="206" t="s">
        <v>770</v>
      </c>
      <c r="D6426" s="206" t="s">
        <v>777</v>
      </c>
      <c r="E6426" s="206" t="s">
        <v>809</v>
      </c>
      <c r="F6426" s="207">
        <v>45514</v>
      </c>
      <c r="G6426" s="206" t="s">
        <v>820</v>
      </c>
      <c r="H6426" s="208">
        <v>108875</v>
      </c>
      <c r="I6426" s="206" t="s">
        <v>19</v>
      </c>
      <c r="J6426" s="206">
        <v>150</v>
      </c>
      <c r="L6426" s="206">
        <v>2024</v>
      </c>
      <c r="M6426" s="206" t="s">
        <v>772</v>
      </c>
      <c r="N6426" s="206" t="s">
        <v>773</v>
      </c>
    </row>
    <row r="6427" spans="1:14" s="206" customFormat="1" ht="31" customHeight="1" x14ac:dyDescent="0.15">
      <c r="A6427" s="206" t="s">
        <v>768</v>
      </c>
      <c r="B6427" s="206" t="s">
        <v>819</v>
      </c>
      <c r="C6427" s="206" t="s">
        <v>770</v>
      </c>
      <c r="D6427" s="206" t="s">
        <v>771</v>
      </c>
      <c r="E6427" s="206" t="s">
        <v>759</v>
      </c>
      <c r="F6427" s="207">
        <v>45516</v>
      </c>
      <c r="G6427" s="206" t="s">
        <v>820</v>
      </c>
      <c r="H6427" s="208">
        <v>510000</v>
      </c>
      <c r="I6427" s="206" t="s">
        <v>19</v>
      </c>
      <c r="J6427" s="206">
        <v>6000</v>
      </c>
      <c r="L6427" s="206">
        <v>2024</v>
      </c>
      <c r="M6427" s="206" t="s">
        <v>772</v>
      </c>
      <c r="N6427" s="206" t="s">
        <v>773</v>
      </c>
    </row>
    <row r="6428" spans="1:14" s="206" customFormat="1" ht="31" customHeight="1" x14ac:dyDescent="0.15">
      <c r="A6428" s="206" t="s">
        <v>768</v>
      </c>
      <c r="B6428" s="206" t="s">
        <v>819</v>
      </c>
      <c r="C6428" s="206" t="s">
        <v>770</v>
      </c>
      <c r="D6428" s="206" t="s">
        <v>777</v>
      </c>
      <c r="E6428" s="206" t="s">
        <v>809</v>
      </c>
      <c r="F6428" s="207">
        <v>45516</v>
      </c>
      <c r="G6428" s="206" t="s">
        <v>820</v>
      </c>
      <c r="H6428" s="208">
        <v>1038575</v>
      </c>
      <c r="I6428" s="206" t="s">
        <v>19</v>
      </c>
      <c r="J6428" s="206">
        <v>1433</v>
      </c>
      <c r="L6428" s="206">
        <v>2024</v>
      </c>
      <c r="M6428" s="206" t="s">
        <v>772</v>
      </c>
      <c r="N6428" s="206" t="s">
        <v>773</v>
      </c>
    </row>
    <row r="6429" spans="1:14" s="206" customFormat="1" ht="31" customHeight="1" x14ac:dyDescent="0.15">
      <c r="A6429" s="206" t="s">
        <v>768</v>
      </c>
      <c r="B6429" s="206" t="s">
        <v>819</v>
      </c>
      <c r="C6429" s="206" t="s">
        <v>770</v>
      </c>
      <c r="D6429" s="206" t="s">
        <v>777</v>
      </c>
      <c r="E6429" s="206" t="s">
        <v>778</v>
      </c>
      <c r="F6429" s="207">
        <v>45516</v>
      </c>
      <c r="G6429" s="206" t="s">
        <v>820</v>
      </c>
      <c r="H6429" s="208">
        <v>7300875</v>
      </c>
      <c r="I6429" s="206" t="s">
        <v>19</v>
      </c>
      <c r="J6429" s="206">
        <v>10070</v>
      </c>
      <c r="L6429" s="206">
        <v>2024</v>
      </c>
      <c r="M6429" s="206" t="s">
        <v>772</v>
      </c>
      <c r="N6429" s="206" t="s">
        <v>773</v>
      </c>
    </row>
    <row r="6430" spans="1:14" s="206" customFormat="1" ht="31" customHeight="1" x14ac:dyDescent="0.15">
      <c r="A6430" s="206" t="s">
        <v>768</v>
      </c>
      <c r="B6430" s="206" t="s">
        <v>819</v>
      </c>
      <c r="C6430" s="206" t="s">
        <v>770</v>
      </c>
      <c r="D6430" s="206" t="s">
        <v>771</v>
      </c>
      <c r="E6430" s="206" t="s">
        <v>759</v>
      </c>
      <c r="F6430" s="207">
        <v>45517</v>
      </c>
      <c r="G6430" s="206" t="s">
        <v>820</v>
      </c>
      <c r="H6430" s="208">
        <v>1117750</v>
      </c>
      <c r="I6430" s="206" t="s">
        <v>19</v>
      </c>
      <c r="J6430" s="206">
        <v>13150</v>
      </c>
      <c r="L6430" s="206">
        <v>2024</v>
      </c>
      <c r="M6430" s="206" t="s">
        <v>772</v>
      </c>
      <c r="N6430" s="206" t="s">
        <v>773</v>
      </c>
    </row>
    <row r="6431" spans="1:14" s="206" customFormat="1" ht="31" customHeight="1" x14ac:dyDescent="0.15">
      <c r="A6431" s="206" t="s">
        <v>768</v>
      </c>
      <c r="B6431" s="206" t="s">
        <v>819</v>
      </c>
      <c r="C6431" s="206" t="s">
        <v>770</v>
      </c>
      <c r="D6431" s="206" t="s">
        <v>777</v>
      </c>
      <c r="E6431" s="206" t="s">
        <v>809</v>
      </c>
      <c r="F6431" s="207">
        <v>45517</v>
      </c>
      <c r="G6431" s="206" t="s">
        <v>820</v>
      </c>
      <c r="H6431" s="208">
        <v>273575</v>
      </c>
      <c r="I6431" s="206" t="s">
        <v>19</v>
      </c>
      <c r="J6431" s="206">
        <v>377</v>
      </c>
      <c r="L6431" s="206">
        <v>2024</v>
      </c>
      <c r="M6431" s="206" t="s">
        <v>772</v>
      </c>
      <c r="N6431" s="206" t="s">
        <v>773</v>
      </c>
    </row>
    <row r="6432" spans="1:14" s="206" customFormat="1" ht="31" customHeight="1" x14ac:dyDescent="0.15">
      <c r="A6432" s="206" t="s">
        <v>768</v>
      </c>
      <c r="B6432" s="206" t="s">
        <v>819</v>
      </c>
      <c r="C6432" s="206" t="s">
        <v>770</v>
      </c>
      <c r="D6432" s="206" t="s">
        <v>777</v>
      </c>
      <c r="E6432" s="206" t="s">
        <v>778</v>
      </c>
      <c r="F6432" s="207">
        <v>45517</v>
      </c>
      <c r="G6432" s="206" t="s">
        <v>820</v>
      </c>
      <c r="H6432" s="208">
        <v>6110875</v>
      </c>
      <c r="I6432" s="206" t="s">
        <v>19</v>
      </c>
      <c r="J6432" s="206">
        <v>8429</v>
      </c>
      <c r="L6432" s="206">
        <v>2024</v>
      </c>
      <c r="M6432" s="206" t="s">
        <v>772</v>
      </c>
      <c r="N6432" s="206" t="s">
        <v>773</v>
      </c>
    </row>
    <row r="6433" spans="1:14" s="206" customFormat="1" ht="31" customHeight="1" x14ac:dyDescent="0.15">
      <c r="A6433" s="206" t="s">
        <v>768</v>
      </c>
      <c r="B6433" s="206" t="s">
        <v>819</v>
      </c>
      <c r="C6433" s="206" t="s">
        <v>770</v>
      </c>
      <c r="D6433" s="206" t="s">
        <v>777</v>
      </c>
      <c r="E6433" s="206" t="s">
        <v>778</v>
      </c>
      <c r="F6433" s="207">
        <v>45518</v>
      </c>
      <c r="G6433" s="206" t="s">
        <v>820</v>
      </c>
      <c r="H6433" s="208">
        <v>6250175</v>
      </c>
      <c r="I6433" s="206" t="s">
        <v>19</v>
      </c>
      <c r="J6433" s="206">
        <v>8621</v>
      </c>
      <c r="L6433" s="206">
        <v>2024</v>
      </c>
      <c r="M6433" s="206" t="s">
        <v>772</v>
      </c>
      <c r="N6433" s="206" t="s">
        <v>773</v>
      </c>
    </row>
    <row r="6434" spans="1:14" s="206" customFormat="1" ht="31" customHeight="1" x14ac:dyDescent="0.15">
      <c r="A6434" s="206" t="s">
        <v>768</v>
      </c>
      <c r="B6434" s="206" t="s">
        <v>819</v>
      </c>
      <c r="C6434" s="206" t="s">
        <v>770</v>
      </c>
      <c r="D6434" s="206" t="s">
        <v>777</v>
      </c>
      <c r="E6434" s="206" t="s">
        <v>809</v>
      </c>
      <c r="F6434" s="207">
        <v>45518</v>
      </c>
      <c r="G6434" s="206" t="s">
        <v>820</v>
      </c>
      <c r="H6434" s="208">
        <v>128575</v>
      </c>
      <c r="I6434" s="206" t="s">
        <v>19</v>
      </c>
      <c r="J6434" s="206">
        <v>177</v>
      </c>
      <c r="L6434" s="206">
        <v>2024</v>
      </c>
      <c r="M6434" s="206" t="s">
        <v>772</v>
      </c>
      <c r="N6434" s="206" t="s">
        <v>773</v>
      </c>
    </row>
    <row r="6435" spans="1:14" s="206" customFormat="1" ht="31" customHeight="1" x14ac:dyDescent="0.15">
      <c r="A6435" s="206" t="s">
        <v>768</v>
      </c>
      <c r="B6435" s="206" t="s">
        <v>819</v>
      </c>
      <c r="C6435" s="206" t="s">
        <v>770</v>
      </c>
      <c r="D6435" s="206" t="s">
        <v>771</v>
      </c>
      <c r="E6435" s="206" t="s">
        <v>759</v>
      </c>
      <c r="F6435" s="207">
        <v>45518</v>
      </c>
      <c r="G6435" s="206" t="s">
        <v>820</v>
      </c>
      <c r="H6435" s="208">
        <v>722500</v>
      </c>
      <c r="I6435" s="206" t="s">
        <v>19</v>
      </c>
      <c r="J6435" s="206">
        <v>8500</v>
      </c>
      <c r="L6435" s="206">
        <v>2024</v>
      </c>
      <c r="M6435" s="206" t="s">
        <v>772</v>
      </c>
      <c r="N6435" s="206" t="s">
        <v>773</v>
      </c>
    </row>
    <row r="6436" spans="1:14" s="206" customFormat="1" ht="31" customHeight="1" x14ac:dyDescent="0.15">
      <c r="A6436" s="206" t="s">
        <v>768</v>
      </c>
      <c r="B6436" s="206" t="s">
        <v>819</v>
      </c>
      <c r="C6436" s="206" t="s">
        <v>770</v>
      </c>
      <c r="D6436" s="206" t="s">
        <v>777</v>
      </c>
      <c r="E6436" s="206" t="s">
        <v>809</v>
      </c>
      <c r="F6436" s="207">
        <v>45519</v>
      </c>
      <c r="G6436" s="206" t="s">
        <v>820</v>
      </c>
      <c r="H6436" s="208">
        <v>297500</v>
      </c>
      <c r="I6436" s="206" t="s">
        <v>19</v>
      </c>
      <c r="J6436" s="206">
        <v>410</v>
      </c>
      <c r="L6436" s="206">
        <v>2024</v>
      </c>
      <c r="M6436" s="206" t="s">
        <v>772</v>
      </c>
      <c r="N6436" s="206" t="s">
        <v>773</v>
      </c>
    </row>
    <row r="6437" spans="1:14" s="206" customFormat="1" ht="31" customHeight="1" x14ac:dyDescent="0.15">
      <c r="A6437" s="206" t="s">
        <v>768</v>
      </c>
      <c r="B6437" s="206" t="s">
        <v>819</v>
      </c>
      <c r="C6437" s="206" t="s">
        <v>770</v>
      </c>
      <c r="D6437" s="206" t="s">
        <v>771</v>
      </c>
      <c r="E6437" s="206" t="s">
        <v>759</v>
      </c>
      <c r="F6437" s="207">
        <v>45519</v>
      </c>
      <c r="G6437" s="206" t="s">
        <v>820</v>
      </c>
      <c r="H6437" s="208">
        <v>722500</v>
      </c>
      <c r="I6437" s="206" t="s">
        <v>19</v>
      </c>
      <c r="J6437" s="206">
        <v>8500</v>
      </c>
      <c r="L6437" s="206">
        <v>2024</v>
      </c>
      <c r="M6437" s="206" t="s">
        <v>772</v>
      </c>
      <c r="N6437" s="206" t="s">
        <v>773</v>
      </c>
    </row>
    <row r="6438" spans="1:14" s="206" customFormat="1" ht="31" customHeight="1" x14ac:dyDescent="0.15">
      <c r="A6438" s="206" t="s">
        <v>768</v>
      </c>
      <c r="B6438" s="206" t="s">
        <v>819</v>
      </c>
      <c r="C6438" s="206" t="s">
        <v>770</v>
      </c>
      <c r="D6438" s="206" t="s">
        <v>777</v>
      </c>
      <c r="E6438" s="206" t="s">
        <v>778</v>
      </c>
      <c r="F6438" s="207">
        <v>45519</v>
      </c>
      <c r="G6438" s="206" t="s">
        <v>820</v>
      </c>
      <c r="H6438" s="208">
        <v>5995000</v>
      </c>
      <c r="I6438" s="206" t="s">
        <v>19</v>
      </c>
      <c r="J6438" s="206">
        <v>8269</v>
      </c>
      <c r="L6438" s="206">
        <v>2024</v>
      </c>
      <c r="M6438" s="206" t="s">
        <v>772</v>
      </c>
      <c r="N6438" s="206" t="s">
        <v>773</v>
      </c>
    </row>
    <row r="6439" spans="1:14" s="206" customFormat="1" ht="31" customHeight="1" x14ac:dyDescent="0.15">
      <c r="A6439" s="206" t="s">
        <v>768</v>
      </c>
      <c r="B6439" s="206" t="s">
        <v>819</v>
      </c>
      <c r="C6439" s="206" t="s">
        <v>770</v>
      </c>
      <c r="D6439" s="206" t="s">
        <v>771</v>
      </c>
      <c r="E6439" s="206" t="s">
        <v>759</v>
      </c>
      <c r="F6439" s="207">
        <v>45520</v>
      </c>
      <c r="G6439" s="206" t="s">
        <v>820</v>
      </c>
      <c r="H6439" s="208">
        <v>722500</v>
      </c>
      <c r="I6439" s="206" t="s">
        <v>19</v>
      </c>
      <c r="J6439" s="206">
        <v>8500</v>
      </c>
      <c r="L6439" s="206">
        <v>2024</v>
      </c>
      <c r="M6439" s="206" t="s">
        <v>772</v>
      </c>
      <c r="N6439" s="206" t="s">
        <v>773</v>
      </c>
    </row>
    <row r="6440" spans="1:14" s="206" customFormat="1" ht="31" customHeight="1" x14ac:dyDescent="0.15">
      <c r="A6440" s="206" t="s">
        <v>768</v>
      </c>
      <c r="B6440" s="206" t="s">
        <v>819</v>
      </c>
      <c r="C6440" s="206" t="s">
        <v>770</v>
      </c>
      <c r="D6440" s="206" t="s">
        <v>777</v>
      </c>
      <c r="E6440" s="206" t="s">
        <v>778</v>
      </c>
      <c r="F6440" s="207">
        <v>45520</v>
      </c>
      <c r="G6440" s="206" t="s">
        <v>820</v>
      </c>
      <c r="H6440" s="208">
        <v>6540000</v>
      </c>
      <c r="I6440" s="206" t="s">
        <v>19</v>
      </c>
      <c r="J6440" s="206">
        <v>9021</v>
      </c>
      <c r="L6440" s="206">
        <v>2024</v>
      </c>
      <c r="M6440" s="206" t="s">
        <v>772</v>
      </c>
      <c r="N6440" s="206" t="s">
        <v>773</v>
      </c>
    </row>
    <row r="6441" spans="1:14" s="206" customFormat="1" ht="31" customHeight="1" x14ac:dyDescent="0.15">
      <c r="A6441" s="206" t="s">
        <v>768</v>
      </c>
      <c r="B6441" s="206" t="s">
        <v>819</v>
      </c>
      <c r="C6441" s="206" t="s">
        <v>770</v>
      </c>
      <c r="D6441" s="206" t="s">
        <v>777</v>
      </c>
      <c r="E6441" s="206" t="s">
        <v>809</v>
      </c>
      <c r="F6441" s="207">
        <v>45520</v>
      </c>
      <c r="G6441" s="206" t="s">
        <v>820</v>
      </c>
      <c r="H6441" s="208">
        <v>1045000</v>
      </c>
      <c r="I6441" s="206" t="s">
        <v>19</v>
      </c>
      <c r="J6441" s="206">
        <v>1441</v>
      </c>
      <c r="L6441" s="206">
        <v>2024</v>
      </c>
      <c r="M6441" s="206" t="s">
        <v>772</v>
      </c>
      <c r="N6441" s="206" t="s">
        <v>773</v>
      </c>
    </row>
    <row r="6442" spans="1:14" s="206" customFormat="1" ht="31" customHeight="1" x14ac:dyDescent="0.15">
      <c r="A6442" s="206" t="s">
        <v>768</v>
      </c>
      <c r="B6442" s="206" t="s">
        <v>819</v>
      </c>
      <c r="C6442" s="206" t="s">
        <v>770</v>
      </c>
      <c r="D6442" s="206" t="s">
        <v>777</v>
      </c>
      <c r="E6442" s="206" t="s">
        <v>809</v>
      </c>
      <c r="F6442" s="207">
        <v>45521</v>
      </c>
      <c r="G6442" s="206" t="s">
        <v>820</v>
      </c>
      <c r="H6442" s="208">
        <v>680000</v>
      </c>
      <c r="I6442" s="206" t="s">
        <v>19</v>
      </c>
      <c r="J6442" s="206">
        <v>938</v>
      </c>
      <c r="L6442" s="206">
        <v>2024</v>
      </c>
      <c r="M6442" s="206" t="s">
        <v>772</v>
      </c>
      <c r="N6442" s="206" t="s">
        <v>773</v>
      </c>
    </row>
    <row r="6443" spans="1:14" s="206" customFormat="1" ht="31" customHeight="1" x14ac:dyDescent="0.15">
      <c r="A6443" s="206" t="s">
        <v>768</v>
      </c>
      <c r="B6443" s="206" t="s">
        <v>819</v>
      </c>
      <c r="C6443" s="206" t="s">
        <v>770</v>
      </c>
      <c r="D6443" s="206" t="s">
        <v>771</v>
      </c>
      <c r="E6443" s="206" t="s">
        <v>759</v>
      </c>
      <c r="F6443" s="207">
        <v>45521</v>
      </c>
      <c r="G6443" s="206" t="s">
        <v>820</v>
      </c>
      <c r="H6443" s="208">
        <v>595000</v>
      </c>
      <c r="I6443" s="206" t="s">
        <v>19</v>
      </c>
      <c r="J6443" s="206">
        <v>7000</v>
      </c>
      <c r="L6443" s="206">
        <v>2024</v>
      </c>
      <c r="M6443" s="206" t="s">
        <v>772</v>
      </c>
      <c r="N6443" s="206" t="s">
        <v>773</v>
      </c>
    </row>
    <row r="6444" spans="1:14" s="206" customFormat="1" ht="31" customHeight="1" x14ac:dyDescent="0.15">
      <c r="A6444" s="206" t="s">
        <v>768</v>
      </c>
      <c r="B6444" s="206" t="s">
        <v>819</v>
      </c>
      <c r="C6444" s="206" t="s">
        <v>770</v>
      </c>
      <c r="D6444" s="206" t="s">
        <v>777</v>
      </c>
      <c r="E6444" s="206" t="s">
        <v>778</v>
      </c>
      <c r="F6444" s="207">
        <v>45521</v>
      </c>
      <c r="G6444" s="206" t="s">
        <v>820</v>
      </c>
      <c r="H6444" s="208">
        <v>5995000</v>
      </c>
      <c r="I6444" s="206" t="s">
        <v>19</v>
      </c>
      <c r="J6444" s="206">
        <v>8269</v>
      </c>
      <c r="L6444" s="206">
        <v>2024</v>
      </c>
      <c r="M6444" s="206" t="s">
        <v>772</v>
      </c>
      <c r="N6444" s="206" t="s">
        <v>773</v>
      </c>
    </row>
    <row r="6445" spans="1:14" s="206" customFormat="1" ht="31" customHeight="1" x14ac:dyDescent="0.15">
      <c r="A6445" s="206" t="s">
        <v>768</v>
      </c>
      <c r="B6445" s="206" t="s">
        <v>819</v>
      </c>
      <c r="C6445" s="206" t="s">
        <v>770</v>
      </c>
      <c r="D6445" s="206" t="s">
        <v>771</v>
      </c>
      <c r="E6445" s="206" t="s">
        <v>759</v>
      </c>
      <c r="F6445" s="207">
        <v>45523</v>
      </c>
      <c r="G6445" s="206" t="s">
        <v>820</v>
      </c>
      <c r="H6445" s="208">
        <v>552500</v>
      </c>
      <c r="I6445" s="206" t="s">
        <v>19</v>
      </c>
      <c r="J6445" s="206">
        <v>6500</v>
      </c>
      <c r="L6445" s="206">
        <v>2024</v>
      </c>
      <c r="M6445" s="206" t="s">
        <v>772</v>
      </c>
      <c r="N6445" s="206" t="s">
        <v>773</v>
      </c>
    </row>
    <row r="6446" spans="1:14" s="206" customFormat="1" ht="31" customHeight="1" x14ac:dyDescent="0.15">
      <c r="A6446" s="206" t="s">
        <v>768</v>
      </c>
      <c r="B6446" s="206" t="s">
        <v>819</v>
      </c>
      <c r="C6446" s="206" t="s">
        <v>770</v>
      </c>
      <c r="D6446" s="206" t="s">
        <v>777</v>
      </c>
      <c r="E6446" s="206" t="s">
        <v>778</v>
      </c>
      <c r="F6446" s="207">
        <v>45523</v>
      </c>
      <c r="G6446" s="206" t="s">
        <v>820</v>
      </c>
      <c r="H6446" s="208">
        <v>4957500</v>
      </c>
      <c r="I6446" s="206" t="s">
        <v>19</v>
      </c>
      <c r="J6446" s="206">
        <v>6838</v>
      </c>
      <c r="L6446" s="206">
        <v>2024</v>
      </c>
      <c r="M6446" s="206" t="s">
        <v>772</v>
      </c>
      <c r="N6446" s="206" t="s">
        <v>773</v>
      </c>
    </row>
    <row r="6447" spans="1:14" s="206" customFormat="1" ht="31" customHeight="1" x14ac:dyDescent="0.15">
      <c r="A6447" s="206" t="s">
        <v>768</v>
      </c>
      <c r="B6447" s="206" t="s">
        <v>819</v>
      </c>
      <c r="C6447" s="206" t="s">
        <v>770</v>
      </c>
      <c r="D6447" s="206" t="s">
        <v>777</v>
      </c>
      <c r="E6447" s="206" t="s">
        <v>809</v>
      </c>
      <c r="F6447" s="207">
        <v>45523</v>
      </c>
      <c r="G6447" s="206" t="s">
        <v>820</v>
      </c>
      <c r="H6447" s="208">
        <v>243375</v>
      </c>
      <c r="I6447" s="206" t="s">
        <v>19</v>
      </c>
      <c r="J6447" s="206">
        <v>336</v>
      </c>
      <c r="L6447" s="206">
        <v>2024</v>
      </c>
      <c r="M6447" s="206" t="s">
        <v>772</v>
      </c>
      <c r="N6447" s="206" t="s">
        <v>773</v>
      </c>
    </row>
    <row r="6448" spans="1:14" s="206" customFormat="1" ht="31" customHeight="1" x14ac:dyDescent="0.15">
      <c r="A6448" s="206" t="s">
        <v>768</v>
      </c>
      <c r="B6448" s="206" t="s">
        <v>819</v>
      </c>
      <c r="C6448" s="206" t="s">
        <v>770</v>
      </c>
      <c r="D6448" s="206" t="s">
        <v>771</v>
      </c>
      <c r="E6448" s="206" t="s">
        <v>759</v>
      </c>
      <c r="F6448" s="207">
        <v>45524</v>
      </c>
      <c r="G6448" s="206" t="s">
        <v>820</v>
      </c>
      <c r="H6448" s="208">
        <v>637500</v>
      </c>
      <c r="I6448" s="206" t="s">
        <v>19</v>
      </c>
      <c r="J6448" s="206">
        <v>7500</v>
      </c>
      <c r="L6448" s="206">
        <v>2024</v>
      </c>
      <c r="M6448" s="206" t="s">
        <v>772</v>
      </c>
      <c r="N6448" s="206" t="s">
        <v>773</v>
      </c>
    </row>
    <row r="6449" spans="1:14" s="206" customFormat="1" ht="31" customHeight="1" x14ac:dyDescent="0.15">
      <c r="A6449" s="206" t="s">
        <v>768</v>
      </c>
      <c r="B6449" s="206" t="s">
        <v>819</v>
      </c>
      <c r="C6449" s="206" t="s">
        <v>770</v>
      </c>
      <c r="D6449" s="206" t="s">
        <v>777</v>
      </c>
      <c r="E6449" s="206" t="s">
        <v>809</v>
      </c>
      <c r="F6449" s="207">
        <v>45524</v>
      </c>
      <c r="G6449" s="206" t="s">
        <v>820</v>
      </c>
      <c r="H6449" s="208">
        <v>243375</v>
      </c>
      <c r="I6449" s="206" t="s">
        <v>19</v>
      </c>
      <c r="J6449" s="206">
        <v>336</v>
      </c>
      <c r="L6449" s="206">
        <v>2024</v>
      </c>
      <c r="M6449" s="206" t="s">
        <v>772</v>
      </c>
      <c r="N6449" s="206" t="s">
        <v>773</v>
      </c>
    </row>
    <row r="6450" spans="1:14" s="206" customFormat="1" ht="31" customHeight="1" x14ac:dyDescent="0.15">
      <c r="A6450" s="206" t="s">
        <v>768</v>
      </c>
      <c r="B6450" s="206" t="s">
        <v>819</v>
      </c>
      <c r="C6450" s="206" t="s">
        <v>770</v>
      </c>
      <c r="D6450" s="206" t="s">
        <v>777</v>
      </c>
      <c r="E6450" s="206" t="s">
        <v>778</v>
      </c>
      <c r="F6450" s="207">
        <v>45524</v>
      </c>
      <c r="G6450" s="206" t="s">
        <v>820</v>
      </c>
      <c r="H6450" s="208">
        <v>6330875</v>
      </c>
      <c r="I6450" s="206" t="s">
        <v>19</v>
      </c>
      <c r="J6450" s="206">
        <v>8732</v>
      </c>
      <c r="L6450" s="206">
        <v>2024</v>
      </c>
      <c r="M6450" s="206" t="s">
        <v>772</v>
      </c>
      <c r="N6450" s="206" t="s">
        <v>773</v>
      </c>
    </row>
    <row r="6451" spans="1:14" s="206" customFormat="1" ht="31" customHeight="1" x14ac:dyDescent="0.15">
      <c r="A6451" s="206" t="s">
        <v>768</v>
      </c>
      <c r="B6451" s="206" t="s">
        <v>819</v>
      </c>
      <c r="C6451" s="206" t="s">
        <v>770</v>
      </c>
      <c r="D6451" s="206" t="s">
        <v>777</v>
      </c>
      <c r="E6451" s="206" t="s">
        <v>809</v>
      </c>
      <c r="F6451" s="207">
        <v>45525</v>
      </c>
      <c r="G6451" s="206" t="s">
        <v>820</v>
      </c>
      <c r="H6451" s="208">
        <v>243375</v>
      </c>
      <c r="I6451" s="206" t="s">
        <v>19</v>
      </c>
      <c r="J6451" s="206">
        <v>336</v>
      </c>
      <c r="L6451" s="206">
        <v>2024</v>
      </c>
      <c r="M6451" s="206" t="s">
        <v>772</v>
      </c>
      <c r="N6451" s="206" t="s">
        <v>773</v>
      </c>
    </row>
    <row r="6452" spans="1:14" s="206" customFormat="1" ht="31" customHeight="1" x14ac:dyDescent="0.15">
      <c r="A6452" s="206" t="s">
        <v>768</v>
      </c>
      <c r="B6452" s="206" t="s">
        <v>819</v>
      </c>
      <c r="C6452" s="206" t="s">
        <v>770</v>
      </c>
      <c r="D6452" s="206" t="s">
        <v>777</v>
      </c>
      <c r="E6452" s="206" t="s">
        <v>778</v>
      </c>
      <c r="F6452" s="207">
        <v>45525</v>
      </c>
      <c r="G6452" s="206" t="s">
        <v>820</v>
      </c>
      <c r="H6452" s="208">
        <v>6330875</v>
      </c>
      <c r="I6452" s="206" t="s">
        <v>19</v>
      </c>
      <c r="J6452" s="206">
        <v>8732</v>
      </c>
      <c r="L6452" s="206">
        <v>2024</v>
      </c>
      <c r="M6452" s="206" t="s">
        <v>772</v>
      </c>
      <c r="N6452" s="206" t="s">
        <v>773</v>
      </c>
    </row>
    <row r="6453" spans="1:14" s="206" customFormat="1" ht="31" customHeight="1" x14ac:dyDescent="0.15">
      <c r="A6453" s="206" t="s">
        <v>768</v>
      </c>
      <c r="B6453" s="206" t="s">
        <v>819</v>
      </c>
      <c r="C6453" s="206" t="s">
        <v>770</v>
      </c>
      <c r="D6453" s="206" t="s">
        <v>771</v>
      </c>
      <c r="E6453" s="206" t="s">
        <v>759</v>
      </c>
      <c r="F6453" s="207">
        <v>45525</v>
      </c>
      <c r="G6453" s="206" t="s">
        <v>820</v>
      </c>
      <c r="H6453" s="208">
        <v>637500</v>
      </c>
      <c r="I6453" s="206" t="s">
        <v>19</v>
      </c>
      <c r="J6453" s="206">
        <v>7500</v>
      </c>
      <c r="L6453" s="206">
        <v>2024</v>
      </c>
      <c r="M6453" s="206" t="s">
        <v>772</v>
      </c>
      <c r="N6453" s="206" t="s">
        <v>773</v>
      </c>
    </row>
    <row r="6454" spans="1:14" s="206" customFormat="1" ht="31" customHeight="1" x14ac:dyDescent="0.15">
      <c r="A6454" s="206" t="s">
        <v>768</v>
      </c>
      <c r="B6454" s="206" t="s">
        <v>819</v>
      </c>
      <c r="C6454" s="206" t="s">
        <v>770</v>
      </c>
      <c r="D6454" s="206" t="s">
        <v>777</v>
      </c>
      <c r="E6454" s="206" t="s">
        <v>778</v>
      </c>
      <c r="F6454" s="207">
        <v>45526</v>
      </c>
      <c r="G6454" s="206" t="s">
        <v>820</v>
      </c>
      <c r="H6454" s="208">
        <v>6900000</v>
      </c>
      <c r="I6454" s="206" t="s">
        <v>19</v>
      </c>
      <c r="J6454" s="206">
        <v>9517</v>
      </c>
      <c r="L6454" s="206">
        <v>2024</v>
      </c>
      <c r="M6454" s="206" t="s">
        <v>772</v>
      </c>
      <c r="N6454" s="206" t="s">
        <v>773</v>
      </c>
    </row>
    <row r="6455" spans="1:14" s="206" customFormat="1" ht="31" customHeight="1" x14ac:dyDescent="0.15">
      <c r="A6455" s="206" t="s">
        <v>768</v>
      </c>
      <c r="B6455" s="206" t="s">
        <v>819</v>
      </c>
      <c r="C6455" s="206" t="s">
        <v>770</v>
      </c>
      <c r="D6455" s="206" t="s">
        <v>777</v>
      </c>
      <c r="E6455" s="206" t="s">
        <v>809</v>
      </c>
      <c r="F6455" s="207">
        <v>45526</v>
      </c>
      <c r="G6455" s="206" t="s">
        <v>820</v>
      </c>
      <c r="H6455" s="208">
        <v>243375</v>
      </c>
      <c r="I6455" s="206" t="s">
        <v>19</v>
      </c>
      <c r="J6455" s="206">
        <v>336</v>
      </c>
      <c r="L6455" s="206">
        <v>2024</v>
      </c>
      <c r="M6455" s="206" t="s">
        <v>772</v>
      </c>
      <c r="N6455" s="206" t="s">
        <v>773</v>
      </c>
    </row>
    <row r="6456" spans="1:14" s="206" customFormat="1" ht="31" customHeight="1" x14ac:dyDescent="0.15">
      <c r="A6456" s="206" t="s">
        <v>768</v>
      </c>
      <c r="B6456" s="206" t="s">
        <v>819</v>
      </c>
      <c r="C6456" s="206" t="s">
        <v>770</v>
      </c>
      <c r="D6456" s="206" t="s">
        <v>771</v>
      </c>
      <c r="E6456" s="206" t="s">
        <v>759</v>
      </c>
      <c r="F6456" s="207">
        <v>45526</v>
      </c>
      <c r="G6456" s="206" t="s">
        <v>820</v>
      </c>
      <c r="H6456" s="208">
        <v>1062500</v>
      </c>
      <c r="I6456" s="206" t="s">
        <v>19</v>
      </c>
      <c r="J6456" s="206">
        <v>12500</v>
      </c>
      <c r="L6456" s="206">
        <v>2024</v>
      </c>
      <c r="M6456" s="206" t="s">
        <v>772</v>
      </c>
      <c r="N6456" s="206" t="s">
        <v>773</v>
      </c>
    </row>
    <row r="6457" spans="1:14" s="206" customFormat="1" ht="31" customHeight="1" x14ac:dyDescent="0.15">
      <c r="A6457" s="206" t="s">
        <v>768</v>
      </c>
      <c r="B6457" s="206" t="s">
        <v>819</v>
      </c>
      <c r="C6457" s="206" t="s">
        <v>770</v>
      </c>
      <c r="D6457" s="206" t="s">
        <v>771</v>
      </c>
      <c r="E6457" s="206" t="s">
        <v>759</v>
      </c>
      <c r="F6457" s="207">
        <v>45527</v>
      </c>
      <c r="G6457" s="206" t="s">
        <v>820</v>
      </c>
      <c r="H6457" s="208">
        <v>637500</v>
      </c>
      <c r="I6457" s="206" t="s">
        <v>19</v>
      </c>
      <c r="J6457" s="206">
        <v>7500</v>
      </c>
      <c r="L6457" s="206">
        <v>2024</v>
      </c>
      <c r="M6457" s="206" t="s">
        <v>772</v>
      </c>
      <c r="N6457" s="206" t="s">
        <v>773</v>
      </c>
    </row>
    <row r="6458" spans="1:14" s="206" customFormat="1" ht="31" customHeight="1" x14ac:dyDescent="0.15">
      <c r="A6458" s="206" t="s">
        <v>768</v>
      </c>
      <c r="B6458" s="206" t="s">
        <v>819</v>
      </c>
      <c r="C6458" s="206" t="s">
        <v>770</v>
      </c>
      <c r="D6458" s="206" t="s">
        <v>777</v>
      </c>
      <c r="E6458" s="206" t="s">
        <v>778</v>
      </c>
      <c r="F6458" s="207">
        <v>45527</v>
      </c>
      <c r="G6458" s="206" t="s">
        <v>820</v>
      </c>
      <c r="H6458" s="208">
        <v>9420000</v>
      </c>
      <c r="I6458" s="206" t="s">
        <v>19</v>
      </c>
      <c r="J6458" s="206">
        <v>12993</v>
      </c>
      <c r="L6458" s="206">
        <v>2024</v>
      </c>
      <c r="M6458" s="206" t="s">
        <v>772</v>
      </c>
      <c r="N6458" s="206" t="s">
        <v>773</v>
      </c>
    </row>
    <row r="6459" spans="1:14" s="206" customFormat="1" ht="31" customHeight="1" x14ac:dyDescent="0.15">
      <c r="A6459" s="206" t="s">
        <v>768</v>
      </c>
      <c r="B6459" s="206" t="s">
        <v>819</v>
      </c>
      <c r="C6459" s="206" t="s">
        <v>770</v>
      </c>
      <c r="D6459" s="206" t="s">
        <v>777</v>
      </c>
      <c r="E6459" s="206" t="s">
        <v>809</v>
      </c>
      <c r="F6459" s="207">
        <v>45527</v>
      </c>
      <c r="G6459" s="206" t="s">
        <v>820</v>
      </c>
      <c r="H6459" s="208">
        <v>243375</v>
      </c>
      <c r="I6459" s="206" t="s">
        <v>19</v>
      </c>
      <c r="J6459" s="206">
        <v>336</v>
      </c>
      <c r="L6459" s="206">
        <v>2024</v>
      </c>
      <c r="M6459" s="206" t="s">
        <v>772</v>
      </c>
      <c r="N6459" s="206" t="s">
        <v>773</v>
      </c>
    </row>
    <row r="6460" spans="1:14" s="206" customFormat="1" ht="31" customHeight="1" x14ac:dyDescent="0.15">
      <c r="A6460" s="206" t="s">
        <v>768</v>
      </c>
      <c r="B6460" s="206" t="s">
        <v>819</v>
      </c>
      <c r="C6460" s="206" t="s">
        <v>770</v>
      </c>
      <c r="D6460" s="206" t="s">
        <v>777</v>
      </c>
      <c r="E6460" s="206" t="s">
        <v>778</v>
      </c>
      <c r="F6460" s="207">
        <v>45528</v>
      </c>
      <c r="G6460" s="206" t="s">
        <v>820</v>
      </c>
      <c r="H6460" s="208">
        <v>5775000</v>
      </c>
      <c r="I6460" s="206" t="s">
        <v>19</v>
      </c>
      <c r="J6460" s="206">
        <v>7966</v>
      </c>
      <c r="L6460" s="206">
        <v>2024</v>
      </c>
      <c r="M6460" s="206" t="s">
        <v>772</v>
      </c>
      <c r="N6460" s="206" t="s">
        <v>773</v>
      </c>
    </row>
    <row r="6461" spans="1:14" s="206" customFormat="1" ht="31" customHeight="1" x14ac:dyDescent="0.15">
      <c r="A6461" s="206" t="s">
        <v>768</v>
      </c>
      <c r="B6461" s="206" t="s">
        <v>819</v>
      </c>
      <c r="C6461" s="206" t="s">
        <v>770</v>
      </c>
      <c r="D6461" s="206" t="s">
        <v>777</v>
      </c>
      <c r="E6461" s="206" t="s">
        <v>809</v>
      </c>
      <c r="F6461" s="207">
        <v>45528</v>
      </c>
      <c r="G6461" s="206" t="s">
        <v>820</v>
      </c>
      <c r="H6461" s="208">
        <v>127125</v>
      </c>
      <c r="I6461" s="206" t="s">
        <v>19</v>
      </c>
      <c r="J6461" s="206">
        <v>175</v>
      </c>
      <c r="L6461" s="206">
        <v>2024</v>
      </c>
      <c r="M6461" s="206" t="s">
        <v>772</v>
      </c>
      <c r="N6461" s="206" t="s">
        <v>773</v>
      </c>
    </row>
    <row r="6462" spans="1:14" s="206" customFormat="1" ht="31" customHeight="1" x14ac:dyDescent="0.15">
      <c r="A6462" s="206" t="s">
        <v>768</v>
      </c>
      <c r="B6462" s="206" t="s">
        <v>819</v>
      </c>
      <c r="C6462" s="206" t="s">
        <v>770</v>
      </c>
      <c r="D6462" s="206" t="s">
        <v>771</v>
      </c>
      <c r="E6462" s="206" t="s">
        <v>759</v>
      </c>
      <c r="F6462" s="207">
        <v>45528</v>
      </c>
      <c r="G6462" s="206" t="s">
        <v>820</v>
      </c>
      <c r="H6462" s="208">
        <v>552500</v>
      </c>
      <c r="I6462" s="206" t="s">
        <v>19</v>
      </c>
      <c r="J6462" s="206">
        <v>6500</v>
      </c>
      <c r="L6462" s="206">
        <v>2024</v>
      </c>
      <c r="M6462" s="206" t="s">
        <v>772</v>
      </c>
      <c r="N6462" s="206" t="s">
        <v>773</v>
      </c>
    </row>
    <row r="6463" spans="1:14" s="206" customFormat="1" ht="31" customHeight="1" x14ac:dyDescent="0.15">
      <c r="A6463" s="206" t="s">
        <v>768</v>
      </c>
      <c r="B6463" s="206" t="s">
        <v>819</v>
      </c>
      <c r="C6463" s="206" t="s">
        <v>770</v>
      </c>
      <c r="D6463" s="206" t="s">
        <v>777</v>
      </c>
      <c r="E6463" s="206" t="s">
        <v>778</v>
      </c>
      <c r="F6463" s="207">
        <v>45530</v>
      </c>
      <c r="G6463" s="206" t="s">
        <v>820</v>
      </c>
      <c r="H6463" s="208">
        <v>8937500</v>
      </c>
      <c r="I6463" s="206" t="s">
        <v>19</v>
      </c>
      <c r="J6463" s="206">
        <v>12328</v>
      </c>
      <c r="L6463" s="206">
        <v>2024</v>
      </c>
      <c r="M6463" s="206" t="s">
        <v>772</v>
      </c>
      <c r="N6463" s="206" t="s">
        <v>773</v>
      </c>
    </row>
    <row r="6464" spans="1:14" s="206" customFormat="1" ht="31" customHeight="1" x14ac:dyDescent="0.15">
      <c r="A6464" s="206" t="s">
        <v>768</v>
      </c>
      <c r="B6464" s="206" t="s">
        <v>819</v>
      </c>
      <c r="C6464" s="206" t="s">
        <v>770</v>
      </c>
      <c r="D6464" s="206" t="s">
        <v>771</v>
      </c>
      <c r="E6464" s="206" t="s">
        <v>759</v>
      </c>
      <c r="F6464" s="207">
        <v>45530</v>
      </c>
      <c r="G6464" s="206" t="s">
        <v>820</v>
      </c>
      <c r="H6464" s="208">
        <v>595000</v>
      </c>
      <c r="I6464" s="206" t="s">
        <v>19</v>
      </c>
      <c r="J6464" s="206">
        <v>7000</v>
      </c>
      <c r="L6464" s="206">
        <v>2024</v>
      </c>
      <c r="M6464" s="206" t="s">
        <v>772</v>
      </c>
      <c r="N6464" s="206" t="s">
        <v>773</v>
      </c>
    </row>
    <row r="6465" spans="1:14" s="206" customFormat="1" ht="31" customHeight="1" x14ac:dyDescent="0.15">
      <c r="A6465" s="206" t="s">
        <v>768</v>
      </c>
      <c r="B6465" s="206" t="s">
        <v>819</v>
      </c>
      <c r="C6465" s="206" t="s">
        <v>770</v>
      </c>
      <c r="D6465" s="206" t="s">
        <v>777</v>
      </c>
      <c r="E6465" s="206" t="s">
        <v>809</v>
      </c>
      <c r="F6465" s="207">
        <v>45530</v>
      </c>
      <c r="G6465" s="206" t="s">
        <v>820</v>
      </c>
      <c r="H6465" s="208">
        <v>203375</v>
      </c>
      <c r="I6465" s="206" t="s">
        <v>19</v>
      </c>
      <c r="J6465" s="206">
        <v>281</v>
      </c>
      <c r="L6465" s="206">
        <v>2024</v>
      </c>
      <c r="M6465" s="206" t="s">
        <v>772</v>
      </c>
      <c r="N6465" s="206" t="s">
        <v>773</v>
      </c>
    </row>
    <row r="6466" spans="1:14" s="206" customFormat="1" ht="31" customHeight="1" x14ac:dyDescent="0.15">
      <c r="A6466" s="206" t="s">
        <v>768</v>
      </c>
      <c r="B6466" s="206" t="s">
        <v>819</v>
      </c>
      <c r="C6466" s="206" t="s">
        <v>770</v>
      </c>
      <c r="D6466" s="206" t="s">
        <v>777</v>
      </c>
      <c r="E6466" s="206" t="s">
        <v>809</v>
      </c>
      <c r="F6466" s="207">
        <v>45531</v>
      </c>
      <c r="G6466" s="206" t="s">
        <v>820</v>
      </c>
      <c r="H6466" s="208">
        <v>203375</v>
      </c>
      <c r="I6466" s="206" t="s">
        <v>19</v>
      </c>
      <c r="J6466" s="206">
        <v>281</v>
      </c>
      <c r="L6466" s="206">
        <v>2024</v>
      </c>
      <c r="M6466" s="206" t="s">
        <v>772</v>
      </c>
      <c r="N6466" s="206" t="s">
        <v>773</v>
      </c>
    </row>
    <row r="6467" spans="1:14" s="206" customFormat="1" ht="31" customHeight="1" x14ac:dyDescent="0.15">
      <c r="A6467" s="206" t="s">
        <v>768</v>
      </c>
      <c r="B6467" s="206" t="s">
        <v>819</v>
      </c>
      <c r="C6467" s="206" t="s">
        <v>770</v>
      </c>
      <c r="D6467" s="206" t="s">
        <v>771</v>
      </c>
      <c r="E6467" s="206" t="s">
        <v>759</v>
      </c>
      <c r="F6467" s="207">
        <v>45531</v>
      </c>
      <c r="G6467" s="206" t="s">
        <v>820</v>
      </c>
      <c r="H6467" s="208">
        <v>595000</v>
      </c>
      <c r="I6467" s="206" t="s">
        <v>19</v>
      </c>
      <c r="J6467" s="206">
        <v>7000</v>
      </c>
      <c r="L6467" s="206">
        <v>2024</v>
      </c>
      <c r="M6467" s="206" t="s">
        <v>772</v>
      </c>
      <c r="N6467" s="206" t="s">
        <v>773</v>
      </c>
    </row>
    <row r="6468" spans="1:14" s="206" customFormat="1" ht="31" customHeight="1" x14ac:dyDescent="0.15">
      <c r="A6468" s="206" t="s">
        <v>768</v>
      </c>
      <c r="B6468" s="206" t="s">
        <v>819</v>
      </c>
      <c r="C6468" s="206" t="s">
        <v>770</v>
      </c>
      <c r="D6468" s="206" t="s">
        <v>777</v>
      </c>
      <c r="E6468" s="206" t="s">
        <v>778</v>
      </c>
      <c r="F6468" s="207">
        <v>45531</v>
      </c>
      <c r="G6468" s="206" t="s">
        <v>820</v>
      </c>
      <c r="H6468" s="208">
        <v>9137500</v>
      </c>
      <c r="I6468" s="206" t="s">
        <v>19</v>
      </c>
      <c r="J6468" s="206">
        <v>12603</v>
      </c>
      <c r="L6468" s="206">
        <v>2024</v>
      </c>
      <c r="M6468" s="206" t="s">
        <v>772</v>
      </c>
      <c r="N6468" s="206" t="s">
        <v>773</v>
      </c>
    </row>
    <row r="6469" spans="1:14" s="206" customFormat="1" ht="31" customHeight="1" x14ac:dyDescent="0.15">
      <c r="A6469" s="206" t="s">
        <v>768</v>
      </c>
      <c r="B6469" s="206" t="s">
        <v>819</v>
      </c>
      <c r="C6469" s="206" t="s">
        <v>770</v>
      </c>
      <c r="D6469" s="206" t="s">
        <v>777</v>
      </c>
      <c r="E6469" s="206" t="s">
        <v>809</v>
      </c>
      <c r="F6469" s="207">
        <v>45532</v>
      </c>
      <c r="G6469" s="206" t="s">
        <v>820</v>
      </c>
      <c r="H6469" s="208">
        <v>203375</v>
      </c>
      <c r="I6469" s="206" t="s">
        <v>19</v>
      </c>
      <c r="J6469" s="206">
        <v>281</v>
      </c>
      <c r="L6469" s="206">
        <v>2024</v>
      </c>
      <c r="M6469" s="206" t="s">
        <v>772</v>
      </c>
      <c r="N6469" s="206" t="s">
        <v>773</v>
      </c>
    </row>
    <row r="6470" spans="1:14" s="206" customFormat="1" ht="31" customHeight="1" x14ac:dyDescent="0.15">
      <c r="A6470" s="206" t="s">
        <v>768</v>
      </c>
      <c r="B6470" s="206" t="s">
        <v>819</v>
      </c>
      <c r="C6470" s="206" t="s">
        <v>770</v>
      </c>
      <c r="D6470" s="206" t="s">
        <v>777</v>
      </c>
      <c r="E6470" s="206" t="s">
        <v>778</v>
      </c>
      <c r="F6470" s="207">
        <v>45532</v>
      </c>
      <c r="G6470" s="206" t="s">
        <v>820</v>
      </c>
      <c r="H6470" s="208">
        <v>9137500</v>
      </c>
      <c r="I6470" s="206" t="s">
        <v>19</v>
      </c>
      <c r="J6470" s="206">
        <v>12603</v>
      </c>
      <c r="L6470" s="206">
        <v>2024</v>
      </c>
      <c r="M6470" s="206" t="s">
        <v>772</v>
      </c>
      <c r="N6470" s="206" t="s">
        <v>773</v>
      </c>
    </row>
    <row r="6471" spans="1:14" s="206" customFormat="1" ht="31" customHeight="1" x14ac:dyDescent="0.15">
      <c r="A6471" s="206" t="s">
        <v>768</v>
      </c>
      <c r="B6471" s="206" t="s">
        <v>819</v>
      </c>
      <c r="C6471" s="206" t="s">
        <v>770</v>
      </c>
      <c r="D6471" s="206" t="s">
        <v>771</v>
      </c>
      <c r="E6471" s="206" t="s">
        <v>759</v>
      </c>
      <c r="F6471" s="207">
        <v>45532</v>
      </c>
      <c r="G6471" s="206" t="s">
        <v>820</v>
      </c>
      <c r="H6471" s="208">
        <v>680000</v>
      </c>
      <c r="I6471" s="206" t="s">
        <v>19</v>
      </c>
      <c r="J6471" s="206">
        <v>8000</v>
      </c>
      <c r="L6471" s="206">
        <v>2024</v>
      </c>
      <c r="M6471" s="206" t="s">
        <v>772</v>
      </c>
      <c r="N6471" s="206" t="s">
        <v>773</v>
      </c>
    </row>
    <row r="6472" spans="1:14" s="206" customFormat="1" ht="31" customHeight="1" x14ac:dyDescent="0.15">
      <c r="A6472" s="206" t="s">
        <v>768</v>
      </c>
      <c r="B6472" s="206" t="s">
        <v>819</v>
      </c>
      <c r="C6472" s="206" t="s">
        <v>770</v>
      </c>
      <c r="D6472" s="206" t="s">
        <v>771</v>
      </c>
      <c r="E6472" s="206" t="s">
        <v>759</v>
      </c>
      <c r="F6472" s="207">
        <v>45533</v>
      </c>
      <c r="G6472" s="206" t="s">
        <v>820</v>
      </c>
      <c r="H6472" s="208">
        <v>680000</v>
      </c>
      <c r="I6472" s="206" t="s">
        <v>19</v>
      </c>
      <c r="J6472" s="206">
        <v>8000</v>
      </c>
      <c r="L6472" s="206">
        <v>2024</v>
      </c>
      <c r="M6472" s="206" t="s">
        <v>772</v>
      </c>
      <c r="N6472" s="206" t="s">
        <v>773</v>
      </c>
    </row>
    <row r="6473" spans="1:14" s="206" customFormat="1" ht="31" customHeight="1" x14ac:dyDescent="0.15">
      <c r="A6473" s="206" t="s">
        <v>768</v>
      </c>
      <c r="B6473" s="206" t="s">
        <v>819</v>
      </c>
      <c r="C6473" s="206" t="s">
        <v>770</v>
      </c>
      <c r="D6473" s="206" t="s">
        <v>777</v>
      </c>
      <c r="E6473" s="206" t="s">
        <v>778</v>
      </c>
      <c r="F6473" s="207">
        <v>45533</v>
      </c>
      <c r="G6473" s="206" t="s">
        <v>820</v>
      </c>
      <c r="H6473" s="208">
        <v>8337500</v>
      </c>
      <c r="I6473" s="206" t="s">
        <v>19</v>
      </c>
      <c r="J6473" s="206">
        <v>11500</v>
      </c>
      <c r="L6473" s="206">
        <v>2024</v>
      </c>
      <c r="M6473" s="206" t="s">
        <v>772</v>
      </c>
      <c r="N6473" s="206" t="s">
        <v>773</v>
      </c>
    </row>
    <row r="6474" spans="1:14" s="206" customFormat="1" ht="31" customHeight="1" x14ac:dyDescent="0.15">
      <c r="A6474" s="206" t="s">
        <v>768</v>
      </c>
      <c r="B6474" s="206" t="s">
        <v>819</v>
      </c>
      <c r="C6474" s="206" t="s">
        <v>770</v>
      </c>
      <c r="D6474" s="206" t="s">
        <v>777</v>
      </c>
      <c r="E6474" s="206" t="s">
        <v>809</v>
      </c>
      <c r="F6474" s="207">
        <v>45533</v>
      </c>
      <c r="G6474" s="206" t="s">
        <v>820</v>
      </c>
      <c r="H6474" s="208">
        <v>283375</v>
      </c>
      <c r="I6474" s="206" t="s">
        <v>19</v>
      </c>
      <c r="J6474" s="206">
        <v>391</v>
      </c>
      <c r="L6474" s="206">
        <v>2024</v>
      </c>
      <c r="M6474" s="206" t="s">
        <v>772</v>
      </c>
      <c r="N6474" s="206" t="s">
        <v>773</v>
      </c>
    </row>
    <row r="6475" spans="1:14" s="206" customFormat="1" ht="31" customHeight="1" x14ac:dyDescent="0.15">
      <c r="A6475" s="206" t="s">
        <v>768</v>
      </c>
      <c r="B6475" s="206" t="s">
        <v>819</v>
      </c>
      <c r="C6475" s="206" t="s">
        <v>770</v>
      </c>
      <c r="D6475" s="206" t="s">
        <v>777</v>
      </c>
      <c r="E6475" s="206" t="s">
        <v>809</v>
      </c>
      <c r="F6475" s="207">
        <v>45534</v>
      </c>
      <c r="G6475" s="206" t="s">
        <v>820</v>
      </c>
      <c r="H6475" s="208">
        <v>220000</v>
      </c>
      <c r="I6475" s="206" t="s">
        <v>19</v>
      </c>
      <c r="J6475" s="206">
        <v>303</v>
      </c>
      <c r="L6475" s="206">
        <v>2024</v>
      </c>
      <c r="M6475" s="206" t="s">
        <v>772</v>
      </c>
      <c r="N6475" s="206" t="s">
        <v>773</v>
      </c>
    </row>
    <row r="6476" spans="1:14" s="206" customFormat="1" ht="31" customHeight="1" x14ac:dyDescent="0.15">
      <c r="A6476" s="206" t="s">
        <v>768</v>
      </c>
      <c r="B6476" s="206" t="s">
        <v>819</v>
      </c>
      <c r="C6476" s="206" t="s">
        <v>770</v>
      </c>
      <c r="D6476" s="206" t="s">
        <v>771</v>
      </c>
      <c r="E6476" s="206" t="s">
        <v>759</v>
      </c>
      <c r="F6476" s="207">
        <v>45534</v>
      </c>
      <c r="G6476" s="206" t="s">
        <v>820</v>
      </c>
      <c r="H6476" s="208">
        <v>120000</v>
      </c>
      <c r="I6476" s="206" t="s">
        <v>19</v>
      </c>
      <c r="J6476" s="206">
        <v>1412</v>
      </c>
      <c r="L6476" s="206">
        <v>2024</v>
      </c>
      <c r="M6476" s="206" t="s">
        <v>772</v>
      </c>
      <c r="N6476" s="206" t="s">
        <v>773</v>
      </c>
    </row>
    <row r="6477" spans="1:14" s="206" customFormat="1" ht="31" customHeight="1" x14ac:dyDescent="0.15">
      <c r="A6477" s="206" t="s">
        <v>768</v>
      </c>
      <c r="B6477" s="206" t="s">
        <v>819</v>
      </c>
      <c r="C6477" s="206" t="s">
        <v>770</v>
      </c>
      <c r="D6477" s="206" t="s">
        <v>777</v>
      </c>
      <c r="E6477" s="206" t="s">
        <v>778</v>
      </c>
      <c r="F6477" s="207">
        <v>45534</v>
      </c>
      <c r="G6477" s="206" t="s">
        <v>820</v>
      </c>
      <c r="H6477" s="208">
        <v>1675375</v>
      </c>
      <c r="I6477" s="206" t="s">
        <v>19</v>
      </c>
      <c r="J6477" s="206">
        <v>2311</v>
      </c>
      <c r="L6477" s="206">
        <v>2024</v>
      </c>
      <c r="M6477" s="206" t="s">
        <v>772</v>
      </c>
      <c r="N6477" s="206" t="s">
        <v>773</v>
      </c>
    </row>
    <row r="6478" spans="1:14" s="206" customFormat="1" ht="31" customHeight="1" x14ac:dyDescent="0.15">
      <c r="A6478" s="206" t="s">
        <v>768</v>
      </c>
      <c r="B6478" s="206" t="s">
        <v>819</v>
      </c>
      <c r="C6478" s="206" t="s">
        <v>770</v>
      </c>
      <c r="D6478" s="206" t="s">
        <v>777</v>
      </c>
      <c r="E6478" s="206" t="s">
        <v>809</v>
      </c>
      <c r="F6478" s="207">
        <v>45535</v>
      </c>
      <c r="G6478" s="206" t="s">
        <v>820</v>
      </c>
      <c r="H6478" s="208">
        <v>80000</v>
      </c>
      <c r="I6478" s="206" t="s">
        <v>19</v>
      </c>
      <c r="J6478" s="206">
        <v>110</v>
      </c>
      <c r="L6478" s="206">
        <v>2024</v>
      </c>
      <c r="M6478" s="206" t="s">
        <v>772</v>
      </c>
      <c r="N6478" s="206" t="s">
        <v>773</v>
      </c>
    </row>
    <row r="6479" spans="1:14" s="206" customFormat="1" ht="31" customHeight="1" x14ac:dyDescent="0.15">
      <c r="A6479" s="206" t="s">
        <v>768</v>
      </c>
      <c r="B6479" s="206" t="s">
        <v>819</v>
      </c>
      <c r="C6479" s="206" t="s">
        <v>770</v>
      </c>
      <c r="D6479" s="206" t="s">
        <v>777</v>
      </c>
      <c r="E6479" s="206" t="s">
        <v>778</v>
      </c>
      <c r="F6479" s="207">
        <v>45535</v>
      </c>
      <c r="G6479" s="206" t="s">
        <v>820</v>
      </c>
      <c r="H6479" s="208">
        <v>799500</v>
      </c>
      <c r="I6479" s="206" t="s">
        <v>19</v>
      </c>
      <c r="J6479" s="206">
        <v>1103</v>
      </c>
      <c r="L6479" s="206">
        <v>2024</v>
      </c>
      <c r="M6479" s="206" t="s">
        <v>772</v>
      </c>
      <c r="N6479" s="206" t="s">
        <v>773</v>
      </c>
    </row>
    <row r="6480" spans="1:14" s="206" customFormat="1" ht="31" customHeight="1" x14ac:dyDescent="0.15">
      <c r="A6480" s="206" t="s">
        <v>768</v>
      </c>
      <c r="B6480" s="206" t="s">
        <v>819</v>
      </c>
      <c r="C6480" s="206" t="s">
        <v>770</v>
      </c>
      <c r="D6480" s="206" t="s">
        <v>777</v>
      </c>
      <c r="E6480" s="206" t="s">
        <v>778</v>
      </c>
      <c r="F6480" s="207">
        <v>45537</v>
      </c>
      <c r="G6480" s="206" t="s">
        <v>820</v>
      </c>
      <c r="H6480" s="208">
        <v>1239750</v>
      </c>
      <c r="I6480" s="206" t="s">
        <v>19</v>
      </c>
      <c r="J6480" s="206">
        <v>1710</v>
      </c>
      <c r="L6480" s="206">
        <v>2024</v>
      </c>
      <c r="M6480" s="206" t="s">
        <v>772</v>
      </c>
      <c r="N6480" s="206" t="s">
        <v>773</v>
      </c>
    </row>
    <row r="6481" spans="1:14" s="206" customFormat="1" ht="31" customHeight="1" x14ac:dyDescent="0.15">
      <c r="A6481" s="206" t="s">
        <v>768</v>
      </c>
      <c r="B6481" s="206" t="s">
        <v>819</v>
      </c>
      <c r="C6481" s="206" t="s">
        <v>770</v>
      </c>
      <c r="D6481" s="206" t="s">
        <v>777</v>
      </c>
      <c r="E6481" s="206" t="s">
        <v>809</v>
      </c>
      <c r="F6481" s="207">
        <v>45537</v>
      </c>
      <c r="G6481" s="206" t="s">
        <v>820</v>
      </c>
      <c r="H6481" s="208">
        <v>160000</v>
      </c>
      <c r="I6481" s="206" t="s">
        <v>19</v>
      </c>
      <c r="J6481" s="206">
        <v>221</v>
      </c>
      <c r="L6481" s="206">
        <v>2024</v>
      </c>
      <c r="M6481" s="206" t="s">
        <v>772</v>
      </c>
      <c r="N6481" s="206" t="s">
        <v>773</v>
      </c>
    </row>
    <row r="6482" spans="1:14" s="206" customFormat="1" ht="31" customHeight="1" x14ac:dyDescent="0.15">
      <c r="A6482" s="206" t="s">
        <v>768</v>
      </c>
      <c r="B6482" s="206" t="s">
        <v>819</v>
      </c>
      <c r="C6482" s="206" t="s">
        <v>770</v>
      </c>
      <c r="D6482" s="206" t="s">
        <v>771</v>
      </c>
      <c r="E6482" s="206" t="s">
        <v>759</v>
      </c>
      <c r="F6482" s="207">
        <v>45537</v>
      </c>
      <c r="G6482" s="206" t="s">
        <v>820</v>
      </c>
      <c r="H6482" s="208">
        <v>120000</v>
      </c>
      <c r="I6482" s="206" t="s">
        <v>19</v>
      </c>
      <c r="J6482" s="206">
        <v>1412</v>
      </c>
      <c r="L6482" s="206">
        <v>2024</v>
      </c>
      <c r="M6482" s="206" t="s">
        <v>772</v>
      </c>
      <c r="N6482" s="206" t="s">
        <v>773</v>
      </c>
    </row>
    <row r="6483" spans="1:14" s="206" customFormat="1" ht="31" customHeight="1" x14ac:dyDescent="0.15">
      <c r="A6483" s="206" t="s">
        <v>768</v>
      </c>
      <c r="B6483" s="206" t="s">
        <v>819</v>
      </c>
      <c r="C6483" s="206" t="s">
        <v>770</v>
      </c>
      <c r="D6483" s="206" t="s">
        <v>777</v>
      </c>
      <c r="E6483" s="206" t="s">
        <v>778</v>
      </c>
      <c r="F6483" s="207">
        <v>45538</v>
      </c>
      <c r="G6483" s="206" t="s">
        <v>820</v>
      </c>
      <c r="H6483" s="208">
        <v>1915375</v>
      </c>
      <c r="I6483" s="206" t="s">
        <v>19</v>
      </c>
      <c r="J6483" s="206">
        <v>2642</v>
      </c>
      <c r="L6483" s="206">
        <v>2024</v>
      </c>
      <c r="M6483" s="206" t="s">
        <v>772</v>
      </c>
      <c r="N6483" s="206" t="s">
        <v>773</v>
      </c>
    </row>
    <row r="6484" spans="1:14" s="206" customFormat="1" ht="31" customHeight="1" x14ac:dyDescent="0.15">
      <c r="A6484" s="206" t="s">
        <v>768</v>
      </c>
      <c r="B6484" s="206" t="s">
        <v>819</v>
      </c>
      <c r="C6484" s="206" t="s">
        <v>770</v>
      </c>
      <c r="D6484" s="206" t="s">
        <v>777</v>
      </c>
      <c r="E6484" s="206" t="s">
        <v>809</v>
      </c>
      <c r="F6484" s="207">
        <v>45538</v>
      </c>
      <c r="G6484" s="206" t="s">
        <v>820</v>
      </c>
      <c r="H6484" s="208">
        <v>240000</v>
      </c>
      <c r="I6484" s="206" t="s">
        <v>19</v>
      </c>
      <c r="J6484" s="206">
        <v>331</v>
      </c>
      <c r="L6484" s="206">
        <v>2024</v>
      </c>
      <c r="M6484" s="206" t="s">
        <v>772</v>
      </c>
      <c r="N6484" s="206" t="s">
        <v>773</v>
      </c>
    </row>
    <row r="6485" spans="1:14" s="206" customFormat="1" ht="31" customHeight="1" x14ac:dyDescent="0.15">
      <c r="A6485" s="206" t="s">
        <v>768</v>
      </c>
      <c r="B6485" s="206" t="s">
        <v>819</v>
      </c>
      <c r="C6485" s="206" t="s">
        <v>770</v>
      </c>
      <c r="D6485" s="206" t="s">
        <v>771</v>
      </c>
      <c r="E6485" s="206" t="s">
        <v>759</v>
      </c>
      <c r="F6485" s="207">
        <v>45538</v>
      </c>
      <c r="G6485" s="206" t="s">
        <v>820</v>
      </c>
      <c r="H6485" s="208">
        <v>120000</v>
      </c>
      <c r="I6485" s="206" t="s">
        <v>19</v>
      </c>
      <c r="J6485" s="206">
        <v>1412</v>
      </c>
      <c r="L6485" s="206">
        <v>2024</v>
      </c>
      <c r="M6485" s="206" t="s">
        <v>772</v>
      </c>
      <c r="N6485" s="206" t="s">
        <v>773</v>
      </c>
    </row>
    <row r="6486" spans="1:14" s="206" customFormat="1" ht="31" customHeight="1" x14ac:dyDescent="0.15">
      <c r="A6486" s="206" t="s">
        <v>768</v>
      </c>
      <c r="B6486" s="206" t="s">
        <v>819</v>
      </c>
      <c r="C6486" s="206" t="s">
        <v>782</v>
      </c>
      <c r="D6486" s="206" t="s">
        <v>771</v>
      </c>
      <c r="E6486" s="206" t="s">
        <v>759</v>
      </c>
      <c r="F6486" s="207">
        <v>45539</v>
      </c>
      <c r="G6486" s="206" t="s">
        <v>820</v>
      </c>
      <c r="H6486" s="208">
        <v>170000</v>
      </c>
      <c r="I6486" s="206" t="s">
        <v>19</v>
      </c>
      <c r="J6486" s="206">
        <v>2000</v>
      </c>
      <c r="L6486" s="206">
        <v>2024</v>
      </c>
      <c r="M6486" s="206" t="s">
        <v>772</v>
      </c>
      <c r="N6486" s="206" t="s">
        <v>773</v>
      </c>
    </row>
    <row r="6487" spans="1:14" s="206" customFormat="1" ht="31" customHeight="1" x14ac:dyDescent="0.15">
      <c r="A6487" s="206" t="s">
        <v>768</v>
      </c>
      <c r="B6487" s="206" t="s">
        <v>819</v>
      </c>
      <c r="C6487" s="206" t="s">
        <v>782</v>
      </c>
      <c r="D6487" s="206" t="s">
        <v>777</v>
      </c>
      <c r="E6487" s="206" t="s">
        <v>778</v>
      </c>
      <c r="F6487" s="207">
        <v>45539</v>
      </c>
      <c r="G6487" s="206" t="s">
        <v>820</v>
      </c>
      <c r="H6487" s="208">
        <v>160000</v>
      </c>
      <c r="I6487" s="206" t="s">
        <v>19</v>
      </c>
      <c r="J6487" s="206">
        <v>221</v>
      </c>
      <c r="L6487" s="206">
        <v>2024</v>
      </c>
      <c r="M6487" s="206" t="s">
        <v>772</v>
      </c>
      <c r="N6487" s="206" t="s">
        <v>773</v>
      </c>
    </row>
    <row r="6488" spans="1:14" s="206" customFormat="1" ht="31" customHeight="1" x14ac:dyDescent="0.15">
      <c r="A6488" s="206" t="s">
        <v>768</v>
      </c>
      <c r="B6488" s="206" t="s">
        <v>819</v>
      </c>
      <c r="C6488" s="206" t="s">
        <v>782</v>
      </c>
      <c r="D6488" s="206" t="s">
        <v>777</v>
      </c>
      <c r="E6488" s="206" t="s">
        <v>809</v>
      </c>
      <c r="F6488" s="207">
        <v>45539</v>
      </c>
      <c r="G6488" s="206" t="s">
        <v>820</v>
      </c>
      <c r="H6488" s="208">
        <v>80000</v>
      </c>
      <c r="I6488" s="206" t="s">
        <v>19</v>
      </c>
      <c r="J6488" s="206">
        <v>110</v>
      </c>
      <c r="L6488" s="206">
        <v>2024</v>
      </c>
      <c r="M6488" s="206" t="s">
        <v>772</v>
      </c>
      <c r="N6488" s="206" t="s">
        <v>773</v>
      </c>
    </row>
    <row r="6489" spans="1:14" s="206" customFormat="1" ht="31" customHeight="1" x14ac:dyDescent="0.15">
      <c r="A6489" s="206" t="s">
        <v>768</v>
      </c>
      <c r="B6489" s="206" t="s">
        <v>819</v>
      </c>
      <c r="C6489" s="206" t="s">
        <v>770</v>
      </c>
      <c r="D6489" s="206" t="s">
        <v>777</v>
      </c>
      <c r="E6489" s="206" t="s">
        <v>778</v>
      </c>
      <c r="F6489" s="207">
        <v>45539</v>
      </c>
      <c r="G6489" s="206" t="s">
        <v>820</v>
      </c>
      <c r="H6489" s="208">
        <v>3537125</v>
      </c>
      <c r="I6489" s="206" t="s">
        <v>19</v>
      </c>
      <c r="J6489" s="206">
        <v>4879</v>
      </c>
      <c r="L6489" s="206">
        <v>2024</v>
      </c>
      <c r="M6489" s="206" t="s">
        <v>772</v>
      </c>
      <c r="N6489" s="206" t="s">
        <v>773</v>
      </c>
    </row>
    <row r="6490" spans="1:14" s="206" customFormat="1" ht="31" customHeight="1" x14ac:dyDescent="0.15">
      <c r="A6490" s="206" t="s">
        <v>768</v>
      </c>
      <c r="B6490" s="206" t="s">
        <v>819</v>
      </c>
      <c r="C6490" s="206" t="s">
        <v>770</v>
      </c>
      <c r="D6490" s="206" t="s">
        <v>771</v>
      </c>
      <c r="E6490" s="206" t="s">
        <v>759</v>
      </c>
      <c r="F6490" s="207">
        <v>45539</v>
      </c>
      <c r="G6490" s="206" t="s">
        <v>820</v>
      </c>
      <c r="H6490" s="208">
        <v>680000</v>
      </c>
      <c r="I6490" s="206" t="s">
        <v>19</v>
      </c>
      <c r="J6490" s="206">
        <v>8000</v>
      </c>
      <c r="L6490" s="206">
        <v>2024</v>
      </c>
      <c r="M6490" s="206" t="s">
        <v>772</v>
      </c>
      <c r="N6490" s="206" t="s">
        <v>773</v>
      </c>
    </row>
    <row r="6491" spans="1:14" s="206" customFormat="1" ht="31" customHeight="1" x14ac:dyDescent="0.15">
      <c r="A6491" s="206" t="s">
        <v>768</v>
      </c>
      <c r="B6491" s="206" t="s">
        <v>819</v>
      </c>
      <c r="C6491" s="206" t="s">
        <v>770</v>
      </c>
      <c r="D6491" s="206" t="s">
        <v>777</v>
      </c>
      <c r="E6491" s="206" t="s">
        <v>809</v>
      </c>
      <c r="F6491" s="207">
        <v>45539</v>
      </c>
      <c r="G6491" s="206" t="s">
        <v>820</v>
      </c>
      <c r="H6491" s="208">
        <v>243375</v>
      </c>
      <c r="I6491" s="206" t="s">
        <v>19</v>
      </c>
      <c r="J6491" s="206">
        <v>336</v>
      </c>
      <c r="L6491" s="206">
        <v>2024</v>
      </c>
      <c r="M6491" s="206" t="s">
        <v>772</v>
      </c>
      <c r="N6491" s="206" t="s">
        <v>773</v>
      </c>
    </row>
    <row r="6492" spans="1:14" s="206" customFormat="1" ht="31" customHeight="1" x14ac:dyDescent="0.15">
      <c r="A6492" s="206" t="s">
        <v>768</v>
      </c>
      <c r="B6492" s="206" t="s">
        <v>819</v>
      </c>
      <c r="C6492" s="206" t="s">
        <v>782</v>
      </c>
      <c r="D6492" s="206" t="s">
        <v>777</v>
      </c>
      <c r="E6492" s="206" t="s">
        <v>778</v>
      </c>
      <c r="F6492" s="207">
        <v>45540</v>
      </c>
      <c r="G6492" s="206" t="s">
        <v>820</v>
      </c>
      <c r="H6492" s="208">
        <v>160000</v>
      </c>
      <c r="I6492" s="206" t="s">
        <v>19</v>
      </c>
      <c r="J6492" s="206">
        <v>221</v>
      </c>
      <c r="L6492" s="206">
        <v>2024</v>
      </c>
      <c r="M6492" s="206" t="s">
        <v>772</v>
      </c>
      <c r="N6492" s="206" t="s">
        <v>773</v>
      </c>
    </row>
    <row r="6493" spans="1:14" s="206" customFormat="1" ht="31" customHeight="1" x14ac:dyDescent="0.15">
      <c r="A6493" s="206" t="s">
        <v>768</v>
      </c>
      <c r="B6493" s="206" t="s">
        <v>819</v>
      </c>
      <c r="C6493" s="206" t="s">
        <v>770</v>
      </c>
      <c r="D6493" s="206" t="s">
        <v>777</v>
      </c>
      <c r="E6493" s="206" t="s">
        <v>778</v>
      </c>
      <c r="F6493" s="207">
        <v>45540</v>
      </c>
      <c r="G6493" s="206" t="s">
        <v>820</v>
      </c>
      <c r="H6493" s="208">
        <v>3537125</v>
      </c>
      <c r="I6493" s="206" t="s">
        <v>19</v>
      </c>
      <c r="J6493" s="206">
        <v>4879</v>
      </c>
      <c r="L6493" s="206">
        <v>2024</v>
      </c>
      <c r="M6493" s="206" t="s">
        <v>772</v>
      </c>
      <c r="N6493" s="206" t="s">
        <v>773</v>
      </c>
    </row>
    <row r="6494" spans="1:14" s="206" customFormat="1" ht="31" customHeight="1" x14ac:dyDescent="0.15">
      <c r="A6494" s="206" t="s">
        <v>768</v>
      </c>
      <c r="B6494" s="206" t="s">
        <v>819</v>
      </c>
      <c r="C6494" s="206" t="s">
        <v>770</v>
      </c>
      <c r="D6494" s="206" t="s">
        <v>771</v>
      </c>
      <c r="E6494" s="206" t="s">
        <v>759</v>
      </c>
      <c r="F6494" s="207">
        <v>45540</v>
      </c>
      <c r="G6494" s="206" t="s">
        <v>820</v>
      </c>
      <c r="H6494" s="208">
        <v>680000</v>
      </c>
      <c r="I6494" s="206" t="s">
        <v>19</v>
      </c>
      <c r="J6494" s="206">
        <v>8000</v>
      </c>
      <c r="L6494" s="206">
        <v>2024</v>
      </c>
      <c r="M6494" s="206" t="s">
        <v>772</v>
      </c>
      <c r="N6494" s="206" t="s">
        <v>773</v>
      </c>
    </row>
    <row r="6495" spans="1:14" s="206" customFormat="1" ht="31" customHeight="1" x14ac:dyDescent="0.15">
      <c r="A6495" s="206" t="s">
        <v>768</v>
      </c>
      <c r="B6495" s="206" t="s">
        <v>819</v>
      </c>
      <c r="C6495" s="206" t="s">
        <v>782</v>
      </c>
      <c r="D6495" s="206" t="s">
        <v>771</v>
      </c>
      <c r="E6495" s="206" t="s">
        <v>759</v>
      </c>
      <c r="F6495" s="207">
        <v>45540</v>
      </c>
      <c r="G6495" s="206" t="s">
        <v>820</v>
      </c>
      <c r="H6495" s="208">
        <v>170000</v>
      </c>
      <c r="I6495" s="206" t="s">
        <v>19</v>
      </c>
      <c r="J6495" s="206">
        <v>2000</v>
      </c>
      <c r="L6495" s="206">
        <v>2024</v>
      </c>
      <c r="M6495" s="206" t="s">
        <v>772</v>
      </c>
      <c r="N6495" s="206" t="s">
        <v>773</v>
      </c>
    </row>
    <row r="6496" spans="1:14" s="206" customFormat="1" ht="31" customHeight="1" x14ac:dyDescent="0.15">
      <c r="A6496" s="206" t="s">
        <v>768</v>
      </c>
      <c r="B6496" s="206" t="s">
        <v>819</v>
      </c>
      <c r="C6496" s="206" t="s">
        <v>770</v>
      </c>
      <c r="D6496" s="206" t="s">
        <v>777</v>
      </c>
      <c r="E6496" s="206" t="s">
        <v>809</v>
      </c>
      <c r="F6496" s="207">
        <v>45540</v>
      </c>
      <c r="G6496" s="206" t="s">
        <v>820</v>
      </c>
      <c r="H6496" s="208">
        <v>243375</v>
      </c>
      <c r="I6496" s="206" t="s">
        <v>19</v>
      </c>
      <c r="J6496" s="206">
        <v>336</v>
      </c>
      <c r="L6496" s="206">
        <v>2024</v>
      </c>
      <c r="M6496" s="206" t="s">
        <v>772</v>
      </c>
      <c r="N6496" s="206" t="s">
        <v>773</v>
      </c>
    </row>
    <row r="6497" spans="1:14" s="206" customFormat="1" ht="31" customHeight="1" x14ac:dyDescent="0.15">
      <c r="A6497" s="206" t="s">
        <v>768</v>
      </c>
      <c r="B6497" s="206" t="s">
        <v>819</v>
      </c>
      <c r="C6497" s="206" t="s">
        <v>782</v>
      </c>
      <c r="D6497" s="206" t="s">
        <v>777</v>
      </c>
      <c r="E6497" s="206" t="s">
        <v>809</v>
      </c>
      <c r="F6497" s="207">
        <v>45540</v>
      </c>
      <c r="G6497" s="206" t="s">
        <v>820</v>
      </c>
      <c r="H6497" s="208">
        <v>80000</v>
      </c>
      <c r="I6497" s="206" t="s">
        <v>19</v>
      </c>
      <c r="J6497" s="206">
        <v>110</v>
      </c>
      <c r="L6497" s="206">
        <v>2024</v>
      </c>
      <c r="M6497" s="206" t="s">
        <v>772</v>
      </c>
      <c r="N6497" s="206" t="s">
        <v>773</v>
      </c>
    </row>
    <row r="6498" spans="1:14" s="206" customFormat="1" ht="31" customHeight="1" x14ac:dyDescent="0.15">
      <c r="A6498" s="206" t="s">
        <v>768</v>
      </c>
      <c r="B6498" s="206" t="s">
        <v>819</v>
      </c>
      <c r="C6498" s="206" t="s">
        <v>770</v>
      </c>
      <c r="D6498" s="206" t="s">
        <v>771</v>
      </c>
      <c r="E6498" s="206" t="s">
        <v>759</v>
      </c>
      <c r="F6498" s="207">
        <v>45541</v>
      </c>
      <c r="G6498" s="206" t="s">
        <v>820</v>
      </c>
      <c r="H6498" s="208">
        <v>680000</v>
      </c>
      <c r="I6498" s="206" t="s">
        <v>19</v>
      </c>
      <c r="J6498" s="206">
        <v>8000</v>
      </c>
      <c r="L6498" s="206">
        <v>2024</v>
      </c>
      <c r="M6498" s="206" t="s">
        <v>772</v>
      </c>
      <c r="N6498" s="206" t="s">
        <v>773</v>
      </c>
    </row>
    <row r="6499" spans="1:14" s="206" customFormat="1" ht="31" customHeight="1" x14ac:dyDescent="0.15">
      <c r="A6499" s="206" t="s">
        <v>768</v>
      </c>
      <c r="B6499" s="206" t="s">
        <v>819</v>
      </c>
      <c r="C6499" s="206" t="s">
        <v>782</v>
      </c>
      <c r="D6499" s="206" t="s">
        <v>777</v>
      </c>
      <c r="E6499" s="206" t="s">
        <v>778</v>
      </c>
      <c r="F6499" s="207">
        <v>45541</v>
      </c>
      <c r="G6499" s="206" t="s">
        <v>820</v>
      </c>
      <c r="H6499" s="208">
        <v>160000</v>
      </c>
      <c r="I6499" s="206" t="s">
        <v>19</v>
      </c>
      <c r="J6499" s="206">
        <v>221</v>
      </c>
      <c r="L6499" s="206">
        <v>2024</v>
      </c>
      <c r="M6499" s="206" t="s">
        <v>772</v>
      </c>
      <c r="N6499" s="206" t="s">
        <v>773</v>
      </c>
    </row>
    <row r="6500" spans="1:14" s="206" customFormat="1" ht="31" customHeight="1" x14ac:dyDescent="0.15">
      <c r="A6500" s="206" t="s">
        <v>768</v>
      </c>
      <c r="B6500" s="206" t="s">
        <v>819</v>
      </c>
      <c r="C6500" s="206" t="s">
        <v>782</v>
      </c>
      <c r="D6500" s="206" t="s">
        <v>777</v>
      </c>
      <c r="E6500" s="206" t="s">
        <v>809</v>
      </c>
      <c r="F6500" s="207">
        <v>45541</v>
      </c>
      <c r="G6500" s="206" t="s">
        <v>820</v>
      </c>
      <c r="H6500" s="208">
        <v>80000</v>
      </c>
      <c r="I6500" s="206" t="s">
        <v>19</v>
      </c>
      <c r="J6500" s="206">
        <v>110</v>
      </c>
      <c r="L6500" s="206">
        <v>2024</v>
      </c>
      <c r="M6500" s="206" t="s">
        <v>772</v>
      </c>
      <c r="N6500" s="206" t="s">
        <v>773</v>
      </c>
    </row>
    <row r="6501" spans="1:14" s="206" customFormat="1" ht="31" customHeight="1" x14ac:dyDescent="0.15">
      <c r="A6501" s="206" t="s">
        <v>768</v>
      </c>
      <c r="B6501" s="206" t="s">
        <v>819</v>
      </c>
      <c r="C6501" s="206" t="s">
        <v>782</v>
      </c>
      <c r="D6501" s="206" t="s">
        <v>771</v>
      </c>
      <c r="E6501" s="206" t="s">
        <v>759</v>
      </c>
      <c r="F6501" s="207">
        <v>45541</v>
      </c>
      <c r="G6501" s="206" t="s">
        <v>820</v>
      </c>
      <c r="H6501" s="208">
        <v>170000</v>
      </c>
      <c r="I6501" s="206" t="s">
        <v>19</v>
      </c>
      <c r="J6501" s="206">
        <v>2000</v>
      </c>
      <c r="L6501" s="206">
        <v>2024</v>
      </c>
      <c r="M6501" s="206" t="s">
        <v>772</v>
      </c>
      <c r="N6501" s="206" t="s">
        <v>773</v>
      </c>
    </row>
    <row r="6502" spans="1:14" s="206" customFormat="1" ht="31" customHeight="1" x14ac:dyDescent="0.15">
      <c r="A6502" s="206" t="s">
        <v>768</v>
      </c>
      <c r="B6502" s="206" t="s">
        <v>819</v>
      </c>
      <c r="C6502" s="206" t="s">
        <v>770</v>
      </c>
      <c r="D6502" s="206" t="s">
        <v>777</v>
      </c>
      <c r="E6502" s="206" t="s">
        <v>809</v>
      </c>
      <c r="F6502" s="207">
        <v>45541</v>
      </c>
      <c r="G6502" s="206" t="s">
        <v>820</v>
      </c>
      <c r="H6502" s="208">
        <v>243375</v>
      </c>
      <c r="I6502" s="206" t="s">
        <v>19</v>
      </c>
      <c r="J6502" s="206">
        <v>336</v>
      </c>
      <c r="L6502" s="206">
        <v>2024</v>
      </c>
      <c r="M6502" s="206" t="s">
        <v>772</v>
      </c>
      <c r="N6502" s="206" t="s">
        <v>773</v>
      </c>
    </row>
    <row r="6503" spans="1:14" s="206" customFormat="1" ht="31" customHeight="1" x14ac:dyDescent="0.15">
      <c r="A6503" s="206" t="s">
        <v>768</v>
      </c>
      <c r="B6503" s="206" t="s">
        <v>819</v>
      </c>
      <c r="C6503" s="206" t="s">
        <v>770</v>
      </c>
      <c r="D6503" s="206" t="s">
        <v>777</v>
      </c>
      <c r="E6503" s="206" t="s">
        <v>778</v>
      </c>
      <c r="F6503" s="207">
        <v>45541</v>
      </c>
      <c r="G6503" s="206" t="s">
        <v>820</v>
      </c>
      <c r="H6503" s="208">
        <v>3561875</v>
      </c>
      <c r="I6503" s="206" t="s">
        <v>19</v>
      </c>
      <c r="J6503" s="206">
        <v>4913</v>
      </c>
      <c r="L6503" s="206">
        <v>2024</v>
      </c>
      <c r="M6503" s="206" t="s">
        <v>772</v>
      </c>
      <c r="N6503" s="206" t="s">
        <v>773</v>
      </c>
    </row>
    <row r="6504" spans="1:14" s="206" customFormat="1" ht="31" customHeight="1" x14ac:dyDescent="0.15">
      <c r="A6504" s="206" t="s">
        <v>768</v>
      </c>
      <c r="B6504" s="206" t="s">
        <v>819</v>
      </c>
      <c r="C6504" s="206" t="s">
        <v>770</v>
      </c>
      <c r="D6504" s="206" t="s">
        <v>771</v>
      </c>
      <c r="E6504" s="206" t="s">
        <v>759</v>
      </c>
      <c r="F6504" s="207">
        <v>45542</v>
      </c>
      <c r="G6504" s="206" t="s">
        <v>820</v>
      </c>
      <c r="H6504" s="208">
        <v>255000</v>
      </c>
      <c r="I6504" s="206" t="s">
        <v>19</v>
      </c>
      <c r="J6504" s="206">
        <v>3000</v>
      </c>
      <c r="L6504" s="206">
        <v>2024</v>
      </c>
      <c r="M6504" s="206" t="s">
        <v>772</v>
      </c>
      <c r="N6504" s="206" t="s">
        <v>773</v>
      </c>
    </row>
    <row r="6505" spans="1:14" s="206" customFormat="1" ht="31" customHeight="1" x14ac:dyDescent="0.15">
      <c r="A6505" s="206" t="s">
        <v>768</v>
      </c>
      <c r="B6505" s="206" t="s">
        <v>819</v>
      </c>
      <c r="C6505" s="206" t="s">
        <v>770</v>
      </c>
      <c r="D6505" s="206" t="s">
        <v>777</v>
      </c>
      <c r="E6505" s="206" t="s">
        <v>809</v>
      </c>
      <c r="F6505" s="207">
        <v>45542</v>
      </c>
      <c r="G6505" s="206" t="s">
        <v>820</v>
      </c>
      <c r="H6505" s="208">
        <v>80000</v>
      </c>
      <c r="I6505" s="206" t="s">
        <v>19</v>
      </c>
      <c r="J6505" s="206">
        <v>110</v>
      </c>
      <c r="L6505" s="206">
        <v>2024</v>
      </c>
      <c r="M6505" s="206" t="s">
        <v>772</v>
      </c>
      <c r="N6505" s="206" t="s">
        <v>773</v>
      </c>
    </row>
    <row r="6506" spans="1:14" s="206" customFormat="1" ht="31" customHeight="1" x14ac:dyDescent="0.15">
      <c r="A6506" s="206" t="s">
        <v>768</v>
      </c>
      <c r="B6506" s="206" t="s">
        <v>819</v>
      </c>
      <c r="C6506" s="206" t="s">
        <v>770</v>
      </c>
      <c r="D6506" s="206" t="s">
        <v>777</v>
      </c>
      <c r="E6506" s="206" t="s">
        <v>778</v>
      </c>
      <c r="F6506" s="207">
        <v>45542</v>
      </c>
      <c r="G6506" s="206" t="s">
        <v>820</v>
      </c>
      <c r="H6506" s="208">
        <v>3017500</v>
      </c>
      <c r="I6506" s="206" t="s">
        <v>19</v>
      </c>
      <c r="J6506" s="206">
        <v>4162</v>
      </c>
      <c r="L6506" s="206">
        <v>2024</v>
      </c>
      <c r="M6506" s="206" t="s">
        <v>772</v>
      </c>
      <c r="N6506" s="206" t="s">
        <v>773</v>
      </c>
    </row>
    <row r="6507" spans="1:14" s="206" customFormat="1" ht="31" customHeight="1" x14ac:dyDescent="0.15">
      <c r="A6507" s="206" t="s">
        <v>768</v>
      </c>
      <c r="B6507" s="206" t="s">
        <v>819</v>
      </c>
      <c r="C6507" s="206" t="s">
        <v>770</v>
      </c>
      <c r="D6507" s="206" t="s">
        <v>771</v>
      </c>
      <c r="E6507" s="206" t="s">
        <v>759</v>
      </c>
      <c r="F6507" s="207">
        <v>45544</v>
      </c>
      <c r="G6507" s="206" t="s">
        <v>820</v>
      </c>
      <c r="H6507" s="208">
        <v>680000</v>
      </c>
      <c r="I6507" s="206" t="s">
        <v>19</v>
      </c>
      <c r="J6507" s="206">
        <v>8000</v>
      </c>
      <c r="L6507" s="206">
        <v>2024</v>
      </c>
      <c r="M6507" s="206" t="s">
        <v>772</v>
      </c>
      <c r="N6507" s="206" t="s">
        <v>773</v>
      </c>
    </row>
    <row r="6508" spans="1:14" s="206" customFormat="1" ht="31" customHeight="1" x14ac:dyDescent="0.15">
      <c r="A6508" s="206" t="s">
        <v>768</v>
      </c>
      <c r="B6508" s="206" t="s">
        <v>819</v>
      </c>
      <c r="C6508" s="206" t="s">
        <v>782</v>
      </c>
      <c r="D6508" s="206" t="s">
        <v>777</v>
      </c>
      <c r="E6508" s="206" t="s">
        <v>778</v>
      </c>
      <c r="F6508" s="207">
        <v>45544</v>
      </c>
      <c r="G6508" s="206" t="s">
        <v>820</v>
      </c>
      <c r="H6508" s="208">
        <v>160000</v>
      </c>
      <c r="I6508" s="206" t="s">
        <v>19</v>
      </c>
      <c r="J6508" s="206">
        <v>221</v>
      </c>
      <c r="L6508" s="206">
        <v>2024</v>
      </c>
      <c r="M6508" s="206" t="s">
        <v>772</v>
      </c>
      <c r="N6508" s="206" t="s">
        <v>773</v>
      </c>
    </row>
    <row r="6509" spans="1:14" s="206" customFormat="1" ht="31" customHeight="1" x14ac:dyDescent="0.15">
      <c r="A6509" s="206" t="s">
        <v>768</v>
      </c>
      <c r="B6509" s="206" t="s">
        <v>819</v>
      </c>
      <c r="C6509" s="206" t="s">
        <v>770</v>
      </c>
      <c r="D6509" s="206" t="s">
        <v>777</v>
      </c>
      <c r="E6509" s="206" t="s">
        <v>778</v>
      </c>
      <c r="F6509" s="207">
        <v>45544</v>
      </c>
      <c r="G6509" s="206" t="s">
        <v>820</v>
      </c>
      <c r="H6509" s="208">
        <v>3435000</v>
      </c>
      <c r="I6509" s="206" t="s">
        <v>19</v>
      </c>
      <c r="J6509" s="206">
        <v>4738</v>
      </c>
      <c r="L6509" s="206">
        <v>2024</v>
      </c>
      <c r="M6509" s="206" t="s">
        <v>772</v>
      </c>
      <c r="N6509" s="206" t="s">
        <v>773</v>
      </c>
    </row>
    <row r="6510" spans="1:14" s="206" customFormat="1" ht="31" customHeight="1" x14ac:dyDescent="0.15">
      <c r="A6510" s="206" t="s">
        <v>768</v>
      </c>
      <c r="B6510" s="206" t="s">
        <v>819</v>
      </c>
      <c r="C6510" s="206" t="s">
        <v>782</v>
      </c>
      <c r="D6510" s="206" t="s">
        <v>777</v>
      </c>
      <c r="E6510" s="206" t="s">
        <v>809</v>
      </c>
      <c r="F6510" s="207">
        <v>45544</v>
      </c>
      <c r="G6510" s="206" t="s">
        <v>820</v>
      </c>
      <c r="H6510" s="208">
        <v>80000</v>
      </c>
      <c r="I6510" s="206" t="s">
        <v>19</v>
      </c>
      <c r="J6510" s="206">
        <v>110</v>
      </c>
      <c r="L6510" s="206">
        <v>2024</v>
      </c>
      <c r="M6510" s="206" t="s">
        <v>772</v>
      </c>
      <c r="N6510" s="206" t="s">
        <v>773</v>
      </c>
    </row>
    <row r="6511" spans="1:14" s="206" customFormat="1" ht="31" customHeight="1" x14ac:dyDescent="0.15">
      <c r="A6511" s="206" t="s">
        <v>768</v>
      </c>
      <c r="B6511" s="206" t="s">
        <v>819</v>
      </c>
      <c r="C6511" s="206" t="s">
        <v>782</v>
      </c>
      <c r="D6511" s="206" t="s">
        <v>771</v>
      </c>
      <c r="E6511" s="206" t="s">
        <v>759</v>
      </c>
      <c r="F6511" s="207">
        <v>45544</v>
      </c>
      <c r="G6511" s="206" t="s">
        <v>820</v>
      </c>
      <c r="H6511" s="208">
        <v>170000</v>
      </c>
      <c r="I6511" s="206" t="s">
        <v>19</v>
      </c>
      <c r="J6511" s="206">
        <v>2000</v>
      </c>
      <c r="L6511" s="206">
        <v>2024</v>
      </c>
      <c r="M6511" s="206" t="s">
        <v>772</v>
      </c>
      <c r="N6511" s="206" t="s">
        <v>773</v>
      </c>
    </row>
    <row r="6512" spans="1:14" s="206" customFormat="1" ht="31" customHeight="1" x14ac:dyDescent="0.15">
      <c r="A6512" s="206" t="s">
        <v>768</v>
      </c>
      <c r="B6512" s="206" t="s">
        <v>819</v>
      </c>
      <c r="C6512" s="206" t="s">
        <v>770</v>
      </c>
      <c r="D6512" s="206" t="s">
        <v>777</v>
      </c>
      <c r="E6512" s="206" t="s">
        <v>809</v>
      </c>
      <c r="F6512" s="207">
        <v>45544</v>
      </c>
      <c r="G6512" s="206" t="s">
        <v>820</v>
      </c>
      <c r="H6512" s="208">
        <v>247000</v>
      </c>
      <c r="I6512" s="206" t="s">
        <v>19</v>
      </c>
      <c r="J6512" s="206">
        <v>341</v>
      </c>
      <c r="L6512" s="206">
        <v>2024</v>
      </c>
      <c r="M6512" s="206" t="s">
        <v>772</v>
      </c>
      <c r="N6512" s="206" t="s">
        <v>773</v>
      </c>
    </row>
    <row r="6513" spans="1:14" s="206" customFormat="1" ht="31" customHeight="1" x14ac:dyDescent="0.15">
      <c r="A6513" s="206" t="s">
        <v>768</v>
      </c>
      <c r="B6513" s="206" t="s">
        <v>819</v>
      </c>
      <c r="C6513" s="206" t="s">
        <v>770</v>
      </c>
      <c r="D6513" s="206" t="s">
        <v>777</v>
      </c>
      <c r="E6513" s="206" t="s">
        <v>778</v>
      </c>
      <c r="F6513" s="207">
        <v>45545</v>
      </c>
      <c r="G6513" s="206" t="s">
        <v>820</v>
      </c>
      <c r="H6513" s="208">
        <v>3145000</v>
      </c>
      <c r="I6513" s="206" t="s">
        <v>19</v>
      </c>
      <c r="J6513" s="206">
        <v>4338</v>
      </c>
      <c r="L6513" s="206">
        <v>2024</v>
      </c>
      <c r="M6513" s="206" t="s">
        <v>772</v>
      </c>
      <c r="N6513" s="206" t="s">
        <v>773</v>
      </c>
    </row>
    <row r="6514" spans="1:14" s="206" customFormat="1" ht="31" customHeight="1" x14ac:dyDescent="0.15">
      <c r="A6514" s="206" t="s">
        <v>768</v>
      </c>
      <c r="B6514" s="206" t="s">
        <v>819</v>
      </c>
      <c r="C6514" s="206" t="s">
        <v>782</v>
      </c>
      <c r="D6514" s="206" t="s">
        <v>777</v>
      </c>
      <c r="E6514" s="206" t="s">
        <v>778</v>
      </c>
      <c r="F6514" s="207">
        <v>45545</v>
      </c>
      <c r="G6514" s="206" t="s">
        <v>820</v>
      </c>
      <c r="H6514" s="208">
        <v>160000</v>
      </c>
      <c r="I6514" s="206" t="s">
        <v>19</v>
      </c>
      <c r="J6514" s="206">
        <v>221</v>
      </c>
      <c r="L6514" s="206">
        <v>2024</v>
      </c>
      <c r="M6514" s="206" t="s">
        <v>772</v>
      </c>
      <c r="N6514" s="206" t="s">
        <v>773</v>
      </c>
    </row>
    <row r="6515" spans="1:14" s="206" customFormat="1" ht="31" customHeight="1" x14ac:dyDescent="0.15">
      <c r="A6515" s="206" t="s">
        <v>768</v>
      </c>
      <c r="B6515" s="206" t="s">
        <v>819</v>
      </c>
      <c r="C6515" s="206" t="s">
        <v>782</v>
      </c>
      <c r="D6515" s="206" t="s">
        <v>771</v>
      </c>
      <c r="E6515" s="206" t="s">
        <v>759</v>
      </c>
      <c r="F6515" s="207">
        <v>45545</v>
      </c>
      <c r="G6515" s="206" t="s">
        <v>820</v>
      </c>
      <c r="H6515" s="208">
        <v>170000</v>
      </c>
      <c r="I6515" s="206" t="s">
        <v>19</v>
      </c>
      <c r="J6515" s="206">
        <v>2000</v>
      </c>
      <c r="L6515" s="206">
        <v>2024</v>
      </c>
      <c r="M6515" s="206" t="s">
        <v>772</v>
      </c>
      <c r="N6515" s="206" t="s">
        <v>773</v>
      </c>
    </row>
    <row r="6516" spans="1:14" s="206" customFormat="1" ht="31" customHeight="1" x14ac:dyDescent="0.15">
      <c r="A6516" s="206" t="s">
        <v>768</v>
      </c>
      <c r="B6516" s="206" t="s">
        <v>819</v>
      </c>
      <c r="C6516" s="206" t="s">
        <v>770</v>
      </c>
      <c r="D6516" s="206" t="s">
        <v>777</v>
      </c>
      <c r="E6516" s="206" t="s">
        <v>809</v>
      </c>
      <c r="F6516" s="207">
        <v>45545</v>
      </c>
      <c r="G6516" s="206" t="s">
        <v>820</v>
      </c>
      <c r="H6516" s="208">
        <v>174250</v>
      </c>
      <c r="I6516" s="206" t="s">
        <v>19</v>
      </c>
      <c r="J6516" s="206">
        <v>240</v>
      </c>
      <c r="L6516" s="206">
        <v>2024</v>
      </c>
      <c r="M6516" s="206" t="s">
        <v>772</v>
      </c>
      <c r="N6516" s="206" t="s">
        <v>773</v>
      </c>
    </row>
    <row r="6517" spans="1:14" s="206" customFormat="1" ht="31" customHeight="1" x14ac:dyDescent="0.15">
      <c r="A6517" s="206" t="s">
        <v>768</v>
      </c>
      <c r="B6517" s="206" t="s">
        <v>819</v>
      </c>
      <c r="C6517" s="206" t="s">
        <v>770</v>
      </c>
      <c r="D6517" s="206" t="s">
        <v>771</v>
      </c>
      <c r="E6517" s="206" t="s">
        <v>759</v>
      </c>
      <c r="F6517" s="207">
        <v>45545</v>
      </c>
      <c r="G6517" s="206" t="s">
        <v>820</v>
      </c>
      <c r="H6517" s="208">
        <v>510000</v>
      </c>
      <c r="I6517" s="206" t="s">
        <v>19</v>
      </c>
      <c r="J6517" s="206">
        <v>6000</v>
      </c>
      <c r="L6517" s="206">
        <v>2024</v>
      </c>
      <c r="M6517" s="206" t="s">
        <v>772</v>
      </c>
      <c r="N6517" s="206" t="s">
        <v>773</v>
      </c>
    </row>
    <row r="6518" spans="1:14" s="206" customFormat="1" ht="31" customHeight="1" x14ac:dyDescent="0.15">
      <c r="A6518" s="206" t="s">
        <v>768</v>
      </c>
      <c r="B6518" s="206" t="s">
        <v>819</v>
      </c>
      <c r="C6518" s="206" t="s">
        <v>782</v>
      </c>
      <c r="D6518" s="206" t="s">
        <v>777</v>
      </c>
      <c r="E6518" s="206" t="s">
        <v>809</v>
      </c>
      <c r="F6518" s="207">
        <v>45545</v>
      </c>
      <c r="G6518" s="206" t="s">
        <v>820</v>
      </c>
      <c r="H6518" s="208">
        <v>80000</v>
      </c>
      <c r="I6518" s="206" t="s">
        <v>19</v>
      </c>
      <c r="J6518" s="206">
        <v>110</v>
      </c>
      <c r="L6518" s="206">
        <v>2024</v>
      </c>
      <c r="M6518" s="206" t="s">
        <v>772</v>
      </c>
      <c r="N6518" s="206" t="s">
        <v>773</v>
      </c>
    </row>
    <row r="6519" spans="1:14" s="206" customFormat="1" ht="31" customHeight="1" x14ac:dyDescent="0.15">
      <c r="A6519" s="206" t="s">
        <v>768</v>
      </c>
      <c r="B6519" s="206" t="s">
        <v>819</v>
      </c>
      <c r="C6519" s="206" t="s">
        <v>770</v>
      </c>
      <c r="D6519" s="206" t="s">
        <v>771</v>
      </c>
      <c r="E6519" s="206" t="s">
        <v>759</v>
      </c>
      <c r="F6519" s="207">
        <v>45546</v>
      </c>
      <c r="G6519" s="206" t="s">
        <v>820</v>
      </c>
      <c r="H6519" s="208">
        <v>510000</v>
      </c>
      <c r="I6519" s="206" t="s">
        <v>19</v>
      </c>
      <c r="J6519" s="206">
        <v>6000</v>
      </c>
      <c r="L6519" s="206">
        <v>2024</v>
      </c>
      <c r="M6519" s="206" t="s">
        <v>772</v>
      </c>
      <c r="N6519" s="206" t="s">
        <v>773</v>
      </c>
    </row>
    <row r="6520" spans="1:14" s="206" customFormat="1" ht="31" customHeight="1" x14ac:dyDescent="0.15">
      <c r="A6520" s="206" t="s">
        <v>768</v>
      </c>
      <c r="B6520" s="206" t="s">
        <v>819</v>
      </c>
      <c r="C6520" s="206" t="s">
        <v>770</v>
      </c>
      <c r="D6520" s="206" t="s">
        <v>777</v>
      </c>
      <c r="E6520" s="206" t="s">
        <v>778</v>
      </c>
      <c r="F6520" s="207">
        <v>45546</v>
      </c>
      <c r="G6520" s="206" t="s">
        <v>820</v>
      </c>
      <c r="H6520" s="208">
        <v>3145000</v>
      </c>
      <c r="I6520" s="206" t="s">
        <v>19</v>
      </c>
      <c r="J6520" s="206">
        <v>4338</v>
      </c>
      <c r="L6520" s="206">
        <v>2024</v>
      </c>
      <c r="M6520" s="206" t="s">
        <v>772</v>
      </c>
      <c r="N6520" s="206" t="s">
        <v>773</v>
      </c>
    </row>
    <row r="6521" spans="1:14" s="206" customFormat="1" ht="31" customHeight="1" x14ac:dyDescent="0.15">
      <c r="A6521" s="206" t="s">
        <v>768</v>
      </c>
      <c r="B6521" s="206" t="s">
        <v>819</v>
      </c>
      <c r="C6521" s="206" t="s">
        <v>782</v>
      </c>
      <c r="D6521" s="206" t="s">
        <v>777</v>
      </c>
      <c r="E6521" s="206" t="s">
        <v>809</v>
      </c>
      <c r="F6521" s="207">
        <v>45546</v>
      </c>
      <c r="G6521" s="206" t="s">
        <v>820</v>
      </c>
      <c r="H6521" s="208">
        <v>80000</v>
      </c>
      <c r="I6521" s="206" t="s">
        <v>19</v>
      </c>
      <c r="J6521" s="206">
        <v>110</v>
      </c>
      <c r="L6521" s="206">
        <v>2024</v>
      </c>
      <c r="M6521" s="206" t="s">
        <v>772</v>
      </c>
      <c r="N6521" s="206" t="s">
        <v>773</v>
      </c>
    </row>
    <row r="6522" spans="1:14" s="206" customFormat="1" ht="31" customHeight="1" x14ac:dyDescent="0.15">
      <c r="A6522" s="206" t="s">
        <v>768</v>
      </c>
      <c r="B6522" s="206" t="s">
        <v>819</v>
      </c>
      <c r="C6522" s="206" t="s">
        <v>782</v>
      </c>
      <c r="D6522" s="206" t="s">
        <v>771</v>
      </c>
      <c r="E6522" s="206" t="s">
        <v>759</v>
      </c>
      <c r="F6522" s="207">
        <v>45546</v>
      </c>
      <c r="G6522" s="206" t="s">
        <v>820</v>
      </c>
      <c r="H6522" s="208">
        <v>170000</v>
      </c>
      <c r="I6522" s="206" t="s">
        <v>19</v>
      </c>
      <c r="J6522" s="206">
        <v>2000</v>
      </c>
      <c r="L6522" s="206">
        <v>2024</v>
      </c>
      <c r="M6522" s="206" t="s">
        <v>772</v>
      </c>
      <c r="N6522" s="206" t="s">
        <v>773</v>
      </c>
    </row>
    <row r="6523" spans="1:14" s="206" customFormat="1" ht="31" customHeight="1" x14ac:dyDescent="0.15">
      <c r="A6523" s="206" t="s">
        <v>768</v>
      </c>
      <c r="B6523" s="206" t="s">
        <v>819</v>
      </c>
      <c r="C6523" s="206" t="s">
        <v>782</v>
      </c>
      <c r="D6523" s="206" t="s">
        <v>777</v>
      </c>
      <c r="E6523" s="206" t="s">
        <v>778</v>
      </c>
      <c r="F6523" s="207">
        <v>45546</v>
      </c>
      <c r="G6523" s="206" t="s">
        <v>820</v>
      </c>
      <c r="H6523" s="208">
        <v>160000</v>
      </c>
      <c r="I6523" s="206" t="s">
        <v>19</v>
      </c>
      <c r="J6523" s="206">
        <v>221</v>
      </c>
      <c r="L6523" s="206">
        <v>2024</v>
      </c>
      <c r="M6523" s="206" t="s">
        <v>772</v>
      </c>
      <c r="N6523" s="206" t="s">
        <v>773</v>
      </c>
    </row>
    <row r="6524" spans="1:14" s="206" customFormat="1" ht="31" customHeight="1" x14ac:dyDescent="0.15">
      <c r="A6524" s="206" t="s">
        <v>768</v>
      </c>
      <c r="B6524" s="206" t="s">
        <v>819</v>
      </c>
      <c r="C6524" s="206" t="s">
        <v>770</v>
      </c>
      <c r="D6524" s="206" t="s">
        <v>777</v>
      </c>
      <c r="E6524" s="206" t="s">
        <v>809</v>
      </c>
      <c r="F6524" s="207">
        <v>45546</v>
      </c>
      <c r="G6524" s="206" t="s">
        <v>820</v>
      </c>
      <c r="H6524" s="208">
        <v>174250</v>
      </c>
      <c r="I6524" s="206" t="s">
        <v>19</v>
      </c>
      <c r="J6524" s="206">
        <v>240</v>
      </c>
      <c r="L6524" s="206">
        <v>2024</v>
      </c>
      <c r="M6524" s="206" t="s">
        <v>772</v>
      </c>
      <c r="N6524" s="206" t="s">
        <v>773</v>
      </c>
    </row>
    <row r="6525" spans="1:14" s="206" customFormat="1" ht="31" customHeight="1" x14ac:dyDescent="0.15">
      <c r="A6525" s="206" t="s">
        <v>768</v>
      </c>
      <c r="B6525" s="206" t="s">
        <v>819</v>
      </c>
      <c r="C6525" s="206" t="s">
        <v>770</v>
      </c>
      <c r="D6525" s="206" t="s">
        <v>771</v>
      </c>
      <c r="E6525" s="206" t="s">
        <v>759</v>
      </c>
      <c r="F6525" s="207">
        <v>45547</v>
      </c>
      <c r="G6525" s="206" t="s">
        <v>820</v>
      </c>
      <c r="H6525" s="208">
        <v>510000</v>
      </c>
      <c r="I6525" s="206" t="s">
        <v>19</v>
      </c>
      <c r="J6525" s="206">
        <v>6000</v>
      </c>
      <c r="L6525" s="206">
        <v>2024</v>
      </c>
      <c r="M6525" s="206" t="s">
        <v>772</v>
      </c>
      <c r="N6525" s="206" t="s">
        <v>773</v>
      </c>
    </row>
    <row r="6526" spans="1:14" s="206" customFormat="1" ht="31" customHeight="1" x14ac:dyDescent="0.15">
      <c r="A6526" s="206" t="s">
        <v>768</v>
      </c>
      <c r="B6526" s="206" t="s">
        <v>819</v>
      </c>
      <c r="C6526" s="206" t="s">
        <v>782</v>
      </c>
      <c r="D6526" s="206" t="s">
        <v>777</v>
      </c>
      <c r="E6526" s="206" t="s">
        <v>778</v>
      </c>
      <c r="F6526" s="207">
        <v>45547</v>
      </c>
      <c r="G6526" s="206" t="s">
        <v>820</v>
      </c>
      <c r="H6526" s="208">
        <v>160000</v>
      </c>
      <c r="I6526" s="206" t="s">
        <v>19</v>
      </c>
      <c r="J6526" s="206">
        <v>221</v>
      </c>
      <c r="L6526" s="206">
        <v>2024</v>
      </c>
      <c r="M6526" s="206" t="s">
        <v>772</v>
      </c>
      <c r="N6526" s="206" t="s">
        <v>773</v>
      </c>
    </row>
    <row r="6527" spans="1:14" s="206" customFormat="1" ht="31" customHeight="1" x14ac:dyDescent="0.15">
      <c r="A6527" s="206" t="s">
        <v>768</v>
      </c>
      <c r="B6527" s="206" t="s">
        <v>819</v>
      </c>
      <c r="C6527" s="206" t="s">
        <v>782</v>
      </c>
      <c r="D6527" s="206" t="s">
        <v>771</v>
      </c>
      <c r="E6527" s="206" t="s">
        <v>759</v>
      </c>
      <c r="F6527" s="207">
        <v>45547</v>
      </c>
      <c r="G6527" s="206" t="s">
        <v>820</v>
      </c>
      <c r="H6527" s="208">
        <v>170000</v>
      </c>
      <c r="I6527" s="206" t="s">
        <v>19</v>
      </c>
      <c r="J6527" s="206">
        <v>2000</v>
      </c>
      <c r="L6527" s="206">
        <v>2024</v>
      </c>
      <c r="M6527" s="206" t="s">
        <v>772</v>
      </c>
      <c r="N6527" s="206" t="s">
        <v>773</v>
      </c>
    </row>
    <row r="6528" spans="1:14" s="206" customFormat="1" ht="31" customHeight="1" x14ac:dyDescent="0.15">
      <c r="A6528" s="206" t="s">
        <v>768</v>
      </c>
      <c r="B6528" s="206" t="s">
        <v>819</v>
      </c>
      <c r="C6528" s="206" t="s">
        <v>770</v>
      </c>
      <c r="D6528" s="206" t="s">
        <v>777</v>
      </c>
      <c r="E6528" s="206" t="s">
        <v>778</v>
      </c>
      <c r="F6528" s="207">
        <v>45547</v>
      </c>
      <c r="G6528" s="206" t="s">
        <v>820</v>
      </c>
      <c r="H6528" s="208">
        <v>3145000</v>
      </c>
      <c r="I6528" s="206" t="s">
        <v>19</v>
      </c>
      <c r="J6528" s="206">
        <v>4338</v>
      </c>
      <c r="L6528" s="206">
        <v>2024</v>
      </c>
      <c r="M6528" s="206" t="s">
        <v>772</v>
      </c>
      <c r="N6528" s="206" t="s">
        <v>773</v>
      </c>
    </row>
    <row r="6529" spans="1:14" s="206" customFormat="1" ht="31" customHeight="1" x14ac:dyDescent="0.15">
      <c r="A6529" s="206" t="s">
        <v>768</v>
      </c>
      <c r="B6529" s="206" t="s">
        <v>819</v>
      </c>
      <c r="C6529" s="206" t="s">
        <v>782</v>
      </c>
      <c r="D6529" s="206" t="s">
        <v>777</v>
      </c>
      <c r="E6529" s="206" t="s">
        <v>809</v>
      </c>
      <c r="F6529" s="207">
        <v>45547</v>
      </c>
      <c r="G6529" s="206" t="s">
        <v>820</v>
      </c>
      <c r="H6529" s="208">
        <v>80000</v>
      </c>
      <c r="I6529" s="206" t="s">
        <v>19</v>
      </c>
      <c r="J6529" s="206">
        <v>110</v>
      </c>
      <c r="L6529" s="206">
        <v>2024</v>
      </c>
      <c r="M6529" s="206" t="s">
        <v>772</v>
      </c>
      <c r="N6529" s="206" t="s">
        <v>773</v>
      </c>
    </row>
    <row r="6530" spans="1:14" s="206" customFormat="1" ht="31" customHeight="1" x14ac:dyDescent="0.15">
      <c r="A6530" s="206" t="s">
        <v>768</v>
      </c>
      <c r="B6530" s="206" t="s">
        <v>819</v>
      </c>
      <c r="C6530" s="206" t="s">
        <v>770</v>
      </c>
      <c r="D6530" s="206" t="s">
        <v>777</v>
      </c>
      <c r="E6530" s="206" t="s">
        <v>809</v>
      </c>
      <c r="F6530" s="207">
        <v>45547</v>
      </c>
      <c r="G6530" s="206" t="s">
        <v>820</v>
      </c>
      <c r="H6530" s="208">
        <v>174250</v>
      </c>
      <c r="I6530" s="206" t="s">
        <v>19</v>
      </c>
      <c r="J6530" s="206">
        <v>240</v>
      </c>
      <c r="L6530" s="206">
        <v>2024</v>
      </c>
      <c r="M6530" s="206" t="s">
        <v>772</v>
      </c>
      <c r="N6530" s="206" t="s">
        <v>773</v>
      </c>
    </row>
    <row r="6531" spans="1:14" s="206" customFormat="1" ht="31" customHeight="1" x14ac:dyDescent="0.15">
      <c r="A6531" s="206" t="s">
        <v>768</v>
      </c>
      <c r="B6531" s="206" t="s">
        <v>819</v>
      </c>
      <c r="C6531" s="206" t="s">
        <v>770</v>
      </c>
      <c r="D6531" s="206" t="s">
        <v>777</v>
      </c>
      <c r="E6531" s="206" t="s">
        <v>809</v>
      </c>
      <c r="F6531" s="207">
        <v>45548</v>
      </c>
      <c r="G6531" s="206" t="s">
        <v>820</v>
      </c>
      <c r="H6531" s="208">
        <v>174250</v>
      </c>
      <c r="I6531" s="206" t="s">
        <v>19</v>
      </c>
      <c r="J6531" s="206">
        <v>240</v>
      </c>
      <c r="L6531" s="206">
        <v>2024</v>
      </c>
      <c r="M6531" s="206" t="s">
        <v>772</v>
      </c>
      <c r="N6531" s="206" t="s">
        <v>773</v>
      </c>
    </row>
    <row r="6532" spans="1:14" s="206" customFormat="1" ht="31" customHeight="1" x14ac:dyDescent="0.15">
      <c r="A6532" s="206" t="s">
        <v>768</v>
      </c>
      <c r="B6532" s="206" t="s">
        <v>819</v>
      </c>
      <c r="C6532" s="206" t="s">
        <v>770</v>
      </c>
      <c r="D6532" s="206" t="s">
        <v>777</v>
      </c>
      <c r="E6532" s="206" t="s">
        <v>778</v>
      </c>
      <c r="F6532" s="207">
        <v>45548</v>
      </c>
      <c r="G6532" s="206" t="s">
        <v>820</v>
      </c>
      <c r="H6532" s="208">
        <v>2690000</v>
      </c>
      <c r="I6532" s="206" t="s">
        <v>19</v>
      </c>
      <c r="J6532" s="206">
        <v>3710</v>
      </c>
      <c r="L6532" s="206">
        <v>2024</v>
      </c>
      <c r="M6532" s="206" t="s">
        <v>772</v>
      </c>
      <c r="N6532" s="206" t="s">
        <v>773</v>
      </c>
    </row>
    <row r="6533" spans="1:14" s="206" customFormat="1" ht="31" customHeight="1" x14ac:dyDescent="0.15">
      <c r="A6533" s="206" t="s">
        <v>768</v>
      </c>
      <c r="B6533" s="206" t="s">
        <v>819</v>
      </c>
      <c r="C6533" s="206" t="s">
        <v>770</v>
      </c>
      <c r="D6533" s="206" t="s">
        <v>771</v>
      </c>
      <c r="E6533" s="206" t="s">
        <v>759</v>
      </c>
      <c r="F6533" s="207">
        <v>45548</v>
      </c>
      <c r="G6533" s="206" t="s">
        <v>820</v>
      </c>
      <c r="H6533" s="208">
        <v>510000</v>
      </c>
      <c r="I6533" s="206" t="s">
        <v>19</v>
      </c>
      <c r="J6533" s="206">
        <v>6000</v>
      </c>
      <c r="L6533" s="206">
        <v>2024</v>
      </c>
      <c r="M6533" s="206" t="s">
        <v>772</v>
      </c>
      <c r="N6533" s="206" t="s">
        <v>773</v>
      </c>
    </row>
    <row r="6534" spans="1:14" s="206" customFormat="1" ht="31" customHeight="1" x14ac:dyDescent="0.15">
      <c r="A6534" s="206" t="s">
        <v>768</v>
      </c>
      <c r="B6534" s="206" t="s">
        <v>819</v>
      </c>
      <c r="C6534" s="206" t="s">
        <v>782</v>
      </c>
      <c r="D6534" s="206" t="s">
        <v>777</v>
      </c>
      <c r="E6534" s="206" t="s">
        <v>778</v>
      </c>
      <c r="F6534" s="207">
        <v>45548</v>
      </c>
      <c r="G6534" s="206" t="s">
        <v>820</v>
      </c>
      <c r="H6534" s="208">
        <v>160000</v>
      </c>
      <c r="I6534" s="206" t="s">
        <v>19</v>
      </c>
      <c r="J6534" s="206">
        <v>221</v>
      </c>
      <c r="L6534" s="206">
        <v>2024</v>
      </c>
      <c r="M6534" s="206" t="s">
        <v>772</v>
      </c>
      <c r="N6534" s="206" t="s">
        <v>773</v>
      </c>
    </row>
    <row r="6535" spans="1:14" s="206" customFormat="1" ht="31" customHeight="1" x14ac:dyDescent="0.15">
      <c r="A6535" s="206" t="s">
        <v>768</v>
      </c>
      <c r="B6535" s="206" t="s">
        <v>819</v>
      </c>
      <c r="C6535" s="206" t="s">
        <v>782</v>
      </c>
      <c r="D6535" s="206" t="s">
        <v>777</v>
      </c>
      <c r="E6535" s="206" t="s">
        <v>809</v>
      </c>
      <c r="F6535" s="207">
        <v>45548</v>
      </c>
      <c r="G6535" s="206" t="s">
        <v>820</v>
      </c>
      <c r="H6535" s="208">
        <v>80000</v>
      </c>
      <c r="I6535" s="206" t="s">
        <v>19</v>
      </c>
      <c r="J6535" s="206">
        <v>110</v>
      </c>
      <c r="L6535" s="206">
        <v>2024</v>
      </c>
      <c r="M6535" s="206" t="s">
        <v>772</v>
      </c>
      <c r="N6535" s="206" t="s">
        <v>773</v>
      </c>
    </row>
    <row r="6536" spans="1:14" s="206" customFormat="1" ht="31" customHeight="1" x14ac:dyDescent="0.15">
      <c r="A6536" s="206" t="s">
        <v>768</v>
      </c>
      <c r="B6536" s="206" t="s">
        <v>819</v>
      </c>
      <c r="C6536" s="206" t="s">
        <v>782</v>
      </c>
      <c r="D6536" s="206" t="s">
        <v>771</v>
      </c>
      <c r="E6536" s="206" t="s">
        <v>759</v>
      </c>
      <c r="F6536" s="207">
        <v>45548</v>
      </c>
      <c r="G6536" s="206" t="s">
        <v>820</v>
      </c>
      <c r="H6536" s="208">
        <v>80000</v>
      </c>
      <c r="I6536" s="206" t="s">
        <v>19</v>
      </c>
      <c r="J6536" s="206">
        <v>941</v>
      </c>
      <c r="L6536" s="206">
        <v>2024</v>
      </c>
      <c r="M6536" s="206" t="s">
        <v>772</v>
      </c>
      <c r="N6536" s="206" t="s">
        <v>773</v>
      </c>
    </row>
    <row r="6537" spans="1:14" s="206" customFormat="1" ht="31" customHeight="1" x14ac:dyDescent="0.15">
      <c r="A6537" s="206" t="s">
        <v>768</v>
      </c>
      <c r="B6537" s="206" t="s">
        <v>819</v>
      </c>
      <c r="C6537" s="206" t="s">
        <v>770</v>
      </c>
      <c r="D6537" s="206" t="s">
        <v>771</v>
      </c>
      <c r="E6537" s="206" t="s">
        <v>759</v>
      </c>
      <c r="F6537" s="207">
        <v>45549</v>
      </c>
      <c r="G6537" s="206" t="s">
        <v>820</v>
      </c>
      <c r="H6537" s="208">
        <v>255000</v>
      </c>
      <c r="I6537" s="206" t="s">
        <v>19</v>
      </c>
      <c r="J6537" s="206">
        <v>3000</v>
      </c>
      <c r="L6537" s="206">
        <v>2024</v>
      </c>
      <c r="M6537" s="206" t="s">
        <v>772</v>
      </c>
      <c r="N6537" s="206" t="s">
        <v>773</v>
      </c>
    </row>
    <row r="6538" spans="1:14" s="206" customFormat="1" ht="31" customHeight="1" x14ac:dyDescent="0.15">
      <c r="A6538" s="206" t="s">
        <v>768</v>
      </c>
      <c r="B6538" s="206" t="s">
        <v>819</v>
      </c>
      <c r="C6538" s="206" t="s">
        <v>770</v>
      </c>
      <c r="D6538" s="206" t="s">
        <v>777</v>
      </c>
      <c r="E6538" s="206" t="s">
        <v>809</v>
      </c>
      <c r="F6538" s="207">
        <v>45549</v>
      </c>
      <c r="G6538" s="206" t="s">
        <v>820</v>
      </c>
      <c r="H6538" s="208">
        <v>80000</v>
      </c>
      <c r="I6538" s="206" t="s">
        <v>19</v>
      </c>
      <c r="J6538" s="206">
        <v>110</v>
      </c>
      <c r="L6538" s="206">
        <v>2024</v>
      </c>
      <c r="M6538" s="206" t="s">
        <v>772</v>
      </c>
      <c r="N6538" s="206" t="s">
        <v>773</v>
      </c>
    </row>
    <row r="6539" spans="1:14" s="206" customFormat="1" ht="31" customHeight="1" x14ac:dyDescent="0.15">
      <c r="A6539" s="206" t="s">
        <v>768</v>
      </c>
      <c r="B6539" s="206" t="s">
        <v>819</v>
      </c>
      <c r="C6539" s="206" t="s">
        <v>770</v>
      </c>
      <c r="D6539" s="206" t="s">
        <v>777</v>
      </c>
      <c r="E6539" s="206" t="s">
        <v>778</v>
      </c>
      <c r="F6539" s="207">
        <v>45549</v>
      </c>
      <c r="G6539" s="206" t="s">
        <v>820</v>
      </c>
      <c r="H6539" s="208">
        <v>2000000</v>
      </c>
      <c r="I6539" s="206" t="s">
        <v>19</v>
      </c>
      <c r="J6539" s="206">
        <v>2759</v>
      </c>
      <c r="L6539" s="206">
        <v>2024</v>
      </c>
      <c r="M6539" s="206" t="s">
        <v>772</v>
      </c>
      <c r="N6539" s="206" t="s">
        <v>773</v>
      </c>
    </row>
    <row r="6540" spans="1:14" s="206" customFormat="1" ht="31" customHeight="1" x14ac:dyDescent="0.15">
      <c r="A6540" s="206" t="s">
        <v>768</v>
      </c>
      <c r="B6540" s="206" t="s">
        <v>819</v>
      </c>
      <c r="C6540" s="206" t="s">
        <v>782</v>
      </c>
      <c r="D6540" s="206" t="s">
        <v>771</v>
      </c>
      <c r="E6540" s="206" t="s">
        <v>759</v>
      </c>
      <c r="F6540" s="207">
        <v>45551</v>
      </c>
      <c r="G6540" s="206" t="s">
        <v>820</v>
      </c>
      <c r="H6540" s="208">
        <v>80000</v>
      </c>
      <c r="I6540" s="206" t="s">
        <v>19</v>
      </c>
      <c r="J6540" s="206">
        <v>941</v>
      </c>
      <c r="L6540" s="206">
        <v>2024</v>
      </c>
      <c r="M6540" s="206" t="s">
        <v>772</v>
      </c>
      <c r="N6540" s="206" t="s">
        <v>773</v>
      </c>
    </row>
    <row r="6541" spans="1:14" s="206" customFormat="1" ht="31" customHeight="1" x14ac:dyDescent="0.15">
      <c r="A6541" s="206" t="s">
        <v>768</v>
      </c>
      <c r="B6541" s="206" t="s">
        <v>819</v>
      </c>
      <c r="C6541" s="206" t="s">
        <v>770</v>
      </c>
      <c r="D6541" s="206" t="s">
        <v>777</v>
      </c>
      <c r="E6541" s="206" t="s">
        <v>809</v>
      </c>
      <c r="F6541" s="207">
        <v>45551</v>
      </c>
      <c r="G6541" s="206" t="s">
        <v>820</v>
      </c>
      <c r="H6541" s="208">
        <v>174250</v>
      </c>
      <c r="I6541" s="206" t="s">
        <v>19</v>
      </c>
      <c r="J6541" s="206">
        <v>240</v>
      </c>
      <c r="L6541" s="206">
        <v>2024</v>
      </c>
      <c r="M6541" s="206" t="s">
        <v>772</v>
      </c>
      <c r="N6541" s="206" t="s">
        <v>773</v>
      </c>
    </row>
    <row r="6542" spans="1:14" s="206" customFormat="1" ht="31" customHeight="1" x14ac:dyDescent="0.15">
      <c r="A6542" s="206" t="s">
        <v>768</v>
      </c>
      <c r="B6542" s="206" t="s">
        <v>819</v>
      </c>
      <c r="C6542" s="206" t="s">
        <v>770</v>
      </c>
      <c r="D6542" s="206" t="s">
        <v>771</v>
      </c>
      <c r="E6542" s="206" t="s">
        <v>759</v>
      </c>
      <c r="F6542" s="207">
        <v>45551</v>
      </c>
      <c r="G6542" s="206" t="s">
        <v>820</v>
      </c>
      <c r="H6542" s="208">
        <v>510000</v>
      </c>
      <c r="I6542" s="206" t="s">
        <v>19</v>
      </c>
      <c r="J6542" s="206">
        <v>6000</v>
      </c>
      <c r="L6542" s="206">
        <v>2024</v>
      </c>
      <c r="M6542" s="206" t="s">
        <v>772</v>
      </c>
      <c r="N6542" s="206" t="s">
        <v>773</v>
      </c>
    </row>
    <row r="6543" spans="1:14" s="206" customFormat="1" ht="31" customHeight="1" x14ac:dyDescent="0.15">
      <c r="A6543" s="206" t="s">
        <v>768</v>
      </c>
      <c r="B6543" s="206" t="s">
        <v>819</v>
      </c>
      <c r="C6543" s="206" t="s">
        <v>770</v>
      </c>
      <c r="D6543" s="206" t="s">
        <v>777</v>
      </c>
      <c r="E6543" s="206" t="s">
        <v>778</v>
      </c>
      <c r="F6543" s="207">
        <v>45551</v>
      </c>
      <c r="G6543" s="206" t="s">
        <v>820</v>
      </c>
      <c r="H6543" s="208">
        <v>2545000</v>
      </c>
      <c r="I6543" s="206" t="s">
        <v>19</v>
      </c>
      <c r="J6543" s="206">
        <v>3510</v>
      </c>
      <c r="L6543" s="206">
        <v>2024</v>
      </c>
      <c r="M6543" s="206" t="s">
        <v>772</v>
      </c>
      <c r="N6543" s="206" t="s">
        <v>773</v>
      </c>
    </row>
    <row r="6544" spans="1:14" s="206" customFormat="1" ht="31" customHeight="1" x14ac:dyDescent="0.15">
      <c r="A6544" s="206" t="s">
        <v>768</v>
      </c>
      <c r="B6544" s="206" t="s">
        <v>819</v>
      </c>
      <c r="C6544" s="206" t="s">
        <v>782</v>
      </c>
      <c r="D6544" s="206" t="s">
        <v>777</v>
      </c>
      <c r="E6544" s="206" t="s">
        <v>778</v>
      </c>
      <c r="F6544" s="207">
        <v>45551</v>
      </c>
      <c r="G6544" s="206" t="s">
        <v>820</v>
      </c>
      <c r="H6544" s="208">
        <v>80000</v>
      </c>
      <c r="I6544" s="206" t="s">
        <v>19</v>
      </c>
      <c r="J6544" s="206">
        <v>110</v>
      </c>
      <c r="L6544" s="206">
        <v>2024</v>
      </c>
      <c r="M6544" s="206" t="s">
        <v>772</v>
      </c>
      <c r="N6544" s="206" t="s">
        <v>773</v>
      </c>
    </row>
    <row r="6545" spans="1:14" s="206" customFormat="1" ht="31" customHeight="1" x14ac:dyDescent="0.15">
      <c r="A6545" s="206" t="s">
        <v>768</v>
      </c>
      <c r="B6545" s="206" t="s">
        <v>819</v>
      </c>
      <c r="C6545" s="206" t="s">
        <v>782</v>
      </c>
      <c r="D6545" s="206" t="s">
        <v>771</v>
      </c>
      <c r="E6545" s="206" t="s">
        <v>759</v>
      </c>
      <c r="F6545" s="207">
        <v>45552</v>
      </c>
      <c r="G6545" s="206" t="s">
        <v>820</v>
      </c>
      <c r="H6545" s="208">
        <v>255000</v>
      </c>
      <c r="I6545" s="206" t="s">
        <v>19</v>
      </c>
      <c r="J6545" s="206">
        <v>3000</v>
      </c>
      <c r="L6545" s="206">
        <v>2024</v>
      </c>
      <c r="M6545" s="206" t="s">
        <v>772</v>
      </c>
      <c r="N6545" s="206" t="s">
        <v>773</v>
      </c>
    </row>
    <row r="6546" spans="1:14" s="206" customFormat="1" ht="31" customHeight="1" x14ac:dyDescent="0.15">
      <c r="A6546" s="206" t="s">
        <v>768</v>
      </c>
      <c r="B6546" s="206" t="s">
        <v>819</v>
      </c>
      <c r="C6546" s="206" t="s">
        <v>770</v>
      </c>
      <c r="D6546" s="206" t="s">
        <v>777</v>
      </c>
      <c r="E6546" s="206" t="s">
        <v>778</v>
      </c>
      <c r="F6546" s="207">
        <v>45552</v>
      </c>
      <c r="G6546" s="206" t="s">
        <v>820</v>
      </c>
      <c r="H6546" s="208">
        <v>2025000</v>
      </c>
      <c r="I6546" s="206" t="s">
        <v>19</v>
      </c>
      <c r="J6546" s="206">
        <v>2793</v>
      </c>
      <c r="L6546" s="206">
        <v>2024</v>
      </c>
      <c r="M6546" s="206" t="s">
        <v>772</v>
      </c>
      <c r="N6546" s="206" t="s">
        <v>773</v>
      </c>
    </row>
    <row r="6547" spans="1:14" s="206" customFormat="1" ht="31" customHeight="1" x14ac:dyDescent="0.15">
      <c r="A6547" s="206" t="s">
        <v>768</v>
      </c>
      <c r="B6547" s="206" t="s">
        <v>819</v>
      </c>
      <c r="C6547" s="206" t="s">
        <v>770</v>
      </c>
      <c r="D6547" s="206" t="s">
        <v>771</v>
      </c>
      <c r="E6547" s="206" t="s">
        <v>759</v>
      </c>
      <c r="F6547" s="207">
        <v>45552</v>
      </c>
      <c r="G6547" s="206" t="s">
        <v>820</v>
      </c>
      <c r="H6547" s="208">
        <v>510000</v>
      </c>
      <c r="I6547" s="206" t="s">
        <v>19</v>
      </c>
      <c r="J6547" s="206">
        <v>6000</v>
      </c>
      <c r="L6547" s="206">
        <v>2024</v>
      </c>
      <c r="M6547" s="206" t="s">
        <v>772</v>
      </c>
      <c r="N6547" s="206" t="s">
        <v>773</v>
      </c>
    </row>
    <row r="6548" spans="1:14" s="206" customFormat="1" ht="31" customHeight="1" x14ac:dyDescent="0.15">
      <c r="A6548" s="206" t="s">
        <v>768</v>
      </c>
      <c r="B6548" s="206" t="s">
        <v>819</v>
      </c>
      <c r="C6548" s="206" t="s">
        <v>770</v>
      </c>
      <c r="D6548" s="206" t="s">
        <v>777</v>
      </c>
      <c r="E6548" s="206" t="s">
        <v>809</v>
      </c>
      <c r="F6548" s="207">
        <v>45552</v>
      </c>
      <c r="G6548" s="206" t="s">
        <v>820</v>
      </c>
      <c r="H6548" s="208">
        <v>174250</v>
      </c>
      <c r="I6548" s="206" t="s">
        <v>19</v>
      </c>
      <c r="J6548" s="206">
        <v>240</v>
      </c>
      <c r="L6548" s="206">
        <v>2024</v>
      </c>
      <c r="M6548" s="206" t="s">
        <v>772</v>
      </c>
      <c r="N6548" s="206" t="s">
        <v>773</v>
      </c>
    </row>
    <row r="6549" spans="1:14" s="206" customFormat="1" ht="31" customHeight="1" x14ac:dyDescent="0.15">
      <c r="A6549" s="206" t="s">
        <v>768</v>
      </c>
      <c r="B6549" s="206" t="s">
        <v>819</v>
      </c>
      <c r="C6549" s="206" t="s">
        <v>782</v>
      </c>
      <c r="D6549" s="206" t="s">
        <v>777</v>
      </c>
      <c r="E6549" s="206" t="s">
        <v>778</v>
      </c>
      <c r="F6549" s="207">
        <v>45553</v>
      </c>
      <c r="G6549" s="206" t="s">
        <v>820</v>
      </c>
      <c r="H6549" s="208">
        <v>80000</v>
      </c>
      <c r="I6549" s="206" t="s">
        <v>19</v>
      </c>
      <c r="J6549" s="206">
        <v>110</v>
      </c>
      <c r="L6549" s="206">
        <v>2024</v>
      </c>
      <c r="M6549" s="206" t="s">
        <v>772</v>
      </c>
      <c r="N6549" s="206" t="s">
        <v>773</v>
      </c>
    </row>
    <row r="6550" spans="1:14" s="206" customFormat="1" ht="31" customHeight="1" x14ac:dyDescent="0.15">
      <c r="A6550" s="206" t="s">
        <v>768</v>
      </c>
      <c r="B6550" s="206" t="s">
        <v>819</v>
      </c>
      <c r="C6550" s="206" t="s">
        <v>770</v>
      </c>
      <c r="D6550" s="206" t="s">
        <v>777</v>
      </c>
      <c r="E6550" s="206" t="s">
        <v>778</v>
      </c>
      <c r="F6550" s="207">
        <v>45553</v>
      </c>
      <c r="G6550" s="206" t="s">
        <v>820</v>
      </c>
      <c r="H6550" s="208">
        <v>2545000</v>
      </c>
      <c r="I6550" s="206" t="s">
        <v>19</v>
      </c>
      <c r="J6550" s="206">
        <v>3510</v>
      </c>
      <c r="L6550" s="206">
        <v>2024</v>
      </c>
      <c r="M6550" s="206" t="s">
        <v>772</v>
      </c>
      <c r="N6550" s="206" t="s">
        <v>773</v>
      </c>
    </row>
    <row r="6551" spans="1:14" s="206" customFormat="1" ht="31" customHeight="1" x14ac:dyDescent="0.15">
      <c r="A6551" s="206" t="s">
        <v>768</v>
      </c>
      <c r="B6551" s="206" t="s">
        <v>819</v>
      </c>
      <c r="C6551" s="206" t="s">
        <v>770</v>
      </c>
      <c r="D6551" s="206" t="s">
        <v>771</v>
      </c>
      <c r="E6551" s="206" t="s">
        <v>759</v>
      </c>
      <c r="F6551" s="207">
        <v>45553</v>
      </c>
      <c r="G6551" s="206" t="s">
        <v>820</v>
      </c>
      <c r="H6551" s="208">
        <v>510000</v>
      </c>
      <c r="I6551" s="206" t="s">
        <v>19</v>
      </c>
      <c r="J6551" s="206">
        <v>6000</v>
      </c>
      <c r="L6551" s="206">
        <v>2024</v>
      </c>
      <c r="M6551" s="206" t="s">
        <v>772</v>
      </c>
      <c r="N6551" s="206" t="s">
        <v>773</v>
      </c>
    </row>
    <row r="6552" spans="1:14" s="206" customFormat="1" ht="31" customHeight="1" x14ac:dyDescent="0.15">
      <c r="A6552" s="206" t="s">
        <v>768</v>
      </c>
      <c r="B6552" s="206" t="s">
        <v>819</v>
      </c>
      <c r="C6552" s="206" t="s">
        <v>770</v>
      </c>
      <c r="D6552" s="206" t="s">
        <v>777</v>
      </c>
      <c r="E6552" s="206" t="s">
        <v>809</v>
      </c>
      <c r="F6552" s="207">
        <v>45553</v>
      </c>
      <c r="G6552" s="206" t="s">
        <v>820</v>
      </c>
      <c r="H6552" s="208">
        <v>174250</v>
      </c>
      <c r="I6552" s="206" t="s">
        <v>19</v>
      </c>
      <c r="J6552" s="206">
        <v>240</v>
      </c>
      <c r="L6552" s="206">
        <v>2024</v>
      </c>
      <c r="M6552" s="206" t="s">
        <v>772</v>
      </c>
      <c r="N6552" s="206" t="s">
        <v>773</v>
      </c>
    </row>
    <row r="6553" spans="1:14" s="206" customFormat="1" ht="31" customHeight="1" x14ac:dyDescent="0.15">
      <c r="A6553" s="206" t="s">
        <v>768</v>
      </c>
      <c r="B6553" s="206" t="s">
        <v>819</v>
      </c>
      <c r="C6553" s="206" t="s">
        <v>782</v>
      </c>
      <c r="D6553" s="206" t="s">
        <v>771</v>
      </c>
      <c r="E6553" s="206" t="s">
        <v>759</v>
      </c>
      <c r="F6553" s="207">
        <v>45553</v>
      </c>
      <c r="G6553" s="206" t="s">
        <v>820</v>
      </c>
      <c r="H6553" s="208">
        <v>255000</v>
      </c>
      <c r="I6553" s="206" t="s">
        <v>19</v>
      </c>
      <c r="J6553" s="206">
        <v>3000</v>
      </c>
      <c r="L6553" s="206">
        <v>2024</v>
      </c>
      <c r="M6553" s="206" t="s">
        <v>772</v>
      </c>
      <c r="N6553" s="206" t="s">
        <v>773</v>
      </c>
    </row>
    <row r="6554" spans="1:14" s="206" customFormat="1" ht="31" customHeight="1" x14ac:dyDescent="0.15">
      <c r="A6554" s="206" t="s">
        <v>768</v>
      </c>
      <c r="B6554" s="206" t="s">
        <v>819</v>
      </c>
      <c r="C6554" s="206" t="s">
        <v>770</v>
      </c>
      <c r="D6554" s="206" t="s">
        <v>777</v>
      </c>
      <c r="E6554" s="206" t="s">
        <v>778</v>
      </c>
      <c r="F6554" s="207">
        <v>45554</v>
      </c>
      <c r="G6554" s="206" t="s">
        <v>820</v>
      </c>
      <c r="H6554" s="208">
        <v>2625000</v>
      </c>
      <c r="I6554" s="206" t="s">
        <v>19</v>
      </c>
      <c r="J6554" s="206">
        <v>3620</v>
      </c>
      <c r="L6554" s="206">
        <v>2024</v>
      </c>
      <c r="M6554" s="206" t="s">
        <v>772</v>
      </c>
      <c r="N6554" s="206" t="s">
        <v>773</v>
      </c>
    </row>
    <row r="6555" spans="1:14" s="206" customFormat="1" ht="31" customHeight="1" x14ac:dyDescent="0.15">
      <c r="A6555" s="206" t="s">
        <v>768</v>
      </c>
      <c r="B6555" s="206" t="s">
        <v>819</v>
      </c>
      <c r="C6555" s="206" t="s">
        <v>782</v>
      </c>
      <c r="D6555" s="206" t="s">
        <v>771</v>
      </c>
      <c r="E6555" s="206" t="s">
        <v>759</v>
      </c>
      <c r="F6555" s="207">
        <v>45554</v>
      </c>
      <c r="G6555" s="206" t="s">
        <v>820</v>
      </c>
      <c r="H6555" s="208">
        <v>255000</v>
      </c>
      <c r="I6555" s="206" t="s">
        <v>19</v>
      </c>
      <c r="J6555" s="206">
        <v>3000</v>
      </c>
      <c r="L6555" s="206">
        <v>2024</v>
      </c>
      <c r="M6555" s="206" t="s">
        <v>772</v>
      </c>
      <c r="N6555" s="206" t="s">
        <v>773</v>
      </c>
    </row>
    <row r="6556" spans="1:14" s="206" customFormat="1" ht="31" customHeight="1" x14ac:dyDescent="0.15">
      <c r="A6556" s="206" t="s">
        <v>768</v>
      </c>
      <c r="B6556" s="206" t="s">
        <v>819</v>
      </c>
      <c r="C6556" s="206" t="s">
        <v>770</v>
      </c>
      <c r="D6556" s="206" t="s">
        <v>771</v>
      </c>
      <c r="E6556" s="206" t="s">
        <v>759</v>
      </c>
      <c r="F6556" s="207">
        <v>45554</v>
      </c>
      <c r="G6556" s="206" t="s">
        <v>820</v>
      </c>
      <c r="H6556" s="208">
        <v>510000</v>
      </c>
      <c r="I6556" s="206" t="s">
        <v>19</v>
      </c>
      <c r="J6556" s="206">
        <v>6000</v>
      </c>
      <c r="L6556" s="206">
        <v>2024</v>
      </c>
      <c r="M6556" s="206" t="s">
        <v>772</v>
      </c>
      <c r="N6556" s="206" t="s">
        <v>773</v>
      </c>
    </row>
    <row r="6557" spans="1:14" s="206" customFormat="1" ht="31" customHeight="1" x14ac:dyDescent="0.15">
      <c r="A6557" s="206" t="s">
        <v>768</v>
      </c>
      <c r="B6557" s="206" t="s">
        <v>819</v>
      </c>
      <c r="C6557" s="206" t="s">
        <v>770</v>
      </c>
      <c r="D6557" s="206" t="s">
        <v>777</v>
      </c>
      <c r="E6557" s="206" t="s">
        <v>809</v>
      </c>
      <c r="F6557" s="207">
        <v>45554</v>
      </c>
      <c r="G6557" s="206" t="s">
        <v>820</v>
      </c>
      <c r="H6557" s="208">
        <v>174250</v>
      </c>
      <c r="I6557" s="206" t="s">
        <v>19</v>
      </c>
      <c r="J6557" s="206">
        <v>240</v>
      </c>
      <c r="L6557" s="206">
        <v>2024</v>
      </c>
      <c r="M6557" s="206" t="s">
        <v>772</v>
      </c>
      <c r="N6557" s="206" t="s">
        <v>773</v>
      </c>
    </row>
    <row r="6558" spans="1:14" s="206" customFormat="1" ht="31" customHeight="1" x14ac:dyDescent="0.15">
      <c r="A6558" s="206" t="s">
        <v>768</v>
      </c>
      <c r="B6558" s="206" t="s">
        <v>819</v>
      </c>
      <c r="C6558" s="206" t="s">
        <v>782</v>
      </c>
      <c r="D6558" s="206" t="s">
        <v>771</v>
      </c>
      <c r="E6558" s="206" t="s">
        <v>759</v>
      </c>
      <c r="F6558" s="207">
        <v>45555</v>
      </c>
      <c r="G6558" s="206" t="s">
        <v>820</v>
      </c>
      <c r="H6558" s="208">
        <v>255000</v>
      </c>
      <c r="I6558" s="206" t="s">
        <v>19</v>
      </c>
      <c r="J6558" s="206">
        <v>3000</v>
      </c>
      <c r="L6558" s="206">
        <v>2024</v>
      </c>
      <c r="M6558" s="206" t="s">
        <v>772</v>
      </c>
      <c r="N6558" s="206" t="s">
        <v>773</v>
      </c>
    </row>
    <row r="6559" spans="1:14" s="206" customFormat="1" ht="31" customHeight="1" x14ac:dyDescent="0.15">
      <c r="A6559" s="206" t="s">
        <v>768</v>
      </c>
      <c r="B6559" s="206" t="s">
        <v>819</v>
      </c>
      <c r="C6559" s="206" t="s">
        <v>770</v>
      </c>
      <c r="D6559" s="206" t="s">
        <v>777</v>
      </c>
      <c r="E6559" s="206" t="s">
        <v>778</v>
      </c>
      <c r="F6559" s="207">
        <v>45555</v>
      </c>
      <c r="G6559" s="206" t="s">
        <v>820</v>
      </c>
      <c r="H6559" s="208">
        <v>1945000</v>
      </c>
      <c r="I6559" s="206" t="s">
        <v>19</v>
      </c>
      <c r="J6559" s="206">
        <v>2683</v>
      </c>
      <c r="L6559" s="206">
        <v>2024</v>
      </c>
      <c r="M6559" s="206" t="s">
        <v>772</v>
      </c>
      <c r="N6559" s="206" t="s">
        <v>773</v>
      </c>
    </row>
    <row r="6560" spans="1:14" s="206" customFormat="1" ht="31" customHeight="1" x14ac:dyDescent="0.15">
      <c r="A6560" s="206" t="s">
        <v>768</v>
      </c>
      <c r="B6560" s="206" t="s">
        <v>819</v>
      </c>
      <c r="C6560" s="206" t="s">
        <v>782</v>
      </c>
      <c r="D6560" s="206" t="s">
        <v>777</v>
      </c>
      <c r="E6560" s="206" t="s">
        <v>778</v>
      </c>
      <c r="F6560" s="207">
        <v>45555</v>
      </c>
      <c r="G6560" s="206" t="s">
        <v>820</v>
      </c>
      <c r="H6560" s="208">
        <v>80000</v>
      </c>
      <c r="I6560" s="206" t="s">
        <v>19</v>
      </c>
      <c r="J6560" s="206">
        <v>110</v>
      </c>
      <c r="L6560" s="206">
        <v>2024</v>
      </c>
      <c r="M6560" s="206" t="s">
        <v>772</v>
      </c>
      <c r="N6560" s="206" t="s">
        <v>773</v>
      </c>
    </row>
    <row r="6561" spans="1:14" s="206" customFormat="1" ht="31" customHeight="1" x14ac:dyDescent="0.15">
      <c r="A6561" s="206" t="s">
        <v>768</v>
      </c>
      <c r="B6561" s="206" t="s">
        <v>819</v>
      </c>
      <c r="C6561" s="206" t="s">
        <v>770</v>
      </c>
      <c r="D6561" s="206" t="s">
        <v>771</v>
      </c>
      <c r="E6561" s="206" t="s">
        <v>759</v>
      </c>
      <c r="F6561" s="207">
        <v>45555</v>
      </c>
      <c r="G6561" s="206" t="s">
        <v>820</v>
      </c>
      <c r="H6561" s="208">
        <v>585000</v>
      </c>
      <c r="I6561" s="206" t="s">
        <v>19</v>
      </c>
      <c r="J6561" s="206">
        <v>6882</v>
      </c>
      <c r="L6561" s="206">
        <v>2024</v>
      </c>
      <c r="M6561" s="206" t="s">
        <v>772</v>
      </c>
      <c r="N6561" s="206" t="s">
        <v>773</v>
      </c>
    </row>
    <row r="6562" spans="1:14" s="206" customFormat="1" ht="31" customHeight="1" x14ac:dyDescent="0.15">
      <c r="A6562" s="206" t="s">
        <v>768</v>
      </c>
      <c r="B6562" s="206" t="s">
        <v>819</v>
      </c>
      <c r="C6562" s="206" t="s">
        <v>770</v>
      </c>
      <c r="D6562" s="206" t="s">
        <v>771</v>
      </c>
      <c r="E6562" s="206" t="s">
        <v>809</v>
      </c>
      <c r="F6562" s="207">
        <v>45555</v>
      </c>
      <c r="G6562" s="206" t="s">
        <v>820</v>
      </c>
      <c r="H6562" s="208">
        <v>80000</v>
      </c>
      <c r="I6562" s="206" t="s">
        <v>19</v>
      </c>
      <c r="J6562" s="206">
        <v>941</v>
      </c>
      <c r="L6562" s="206">
        <v>2024</v>
      </c>
      <c r="M6562" s="206" t="s">
        <v>772</v>
      </c>
      <c r="N6562" s="206" t="s">
        <v>773</v>
      </c>
    </row>
    <row r="6563" spans="1:14" s="206" customFormat="1" ht="31" customHeight="1" x14ac:dyDescent="0.15">
      <c r="A6563" s="206" t="s">
        <v>768</v>
      </c>
      <c r="B6563" s="206" t="s">
        <v>819</v>
      </c>
      <c r="C6563" s="206" t="s">
        <v>770</v>
      </c>
      <c r="D6563" s="206" t="s">
        <v>771</v>
      </c>
      <c r="E6563" s="206" t="s">
        <v>759</v>
      </c>
      <c r="F6563" s="207">
        <v>45556</v>
      </c>
      <c r="G6563" s="206" t="s">
        <v>820</v>
      </c>
      <c r="H6563" s="208">
        <v>80000</v>
      </c>
      <c r="I6563" s="206" t="s">
        <v>19</v>
      </c>
      <c r="J6563" s="206">
        <v>941</v>
      </c>
      <c r="L6563" s="206">
        <v>2024</v>
      </c>
      <c r="M6563" s="206" t="s">
        <v>772</v>
      </c>
      <c r="N6563" s="206" t="s">
        <v>773</v>
      </c>
    </row>
    <row r="6564" spans="1:14" s="206" customFormat="1" ht="31" customHeight="1" x14ac:dyDescent="0.15">
      <c r="A6564" s="206" t="s">
        <v>768</v>
      </c>
      <c r="B6564" s="206" t="s">
        <v>819</v>
      </c>
      <c r="C6564" s="206" t="s">
        <v>770</v>
      </c>
      <c r="D6564" s="206" t="s">
        <v>777</v>
      </c>
      <c r="E6564" s="206" t="s">
        <v>778</v>
      </c>
      <c r="F6564" s="207">
        <v>45556</v>
      </c>
      <c r="G6564" s="206" t="s">
        <v>820</v>
      </c>
      <c r="H6564" s="208">
        <v>800000</v>
      </c>
      <c r="I6564" s="206" t="s">
        <v>19</v>
      </c>
      <c r="J6564" s="206">
        <v>1103</v>
      </c>
      <c r="L6564" s="206">
        <v>2024</v>
      </c>
      <c r="M6564" s="206" t="s">
        <v>772</v>
      </c>
      <c r="N6564" s="206" t="s">
        <v>773</v>
      </c>
    </row>
    <row r="6565" spans="1:14" s="206" customFormat="1" ht="31" customHeight="1" x14ac:dyDescent="0.15">
      <c r="A6565" s="206" t="s">
        <v>768</v>
      </c>
      <c r="B6565" s="206" t="s">
        <v>819</v>
      </c>
      <c r="C6565" s="206" t="s">
        <v>770</v>
      </c>
      <c r="D6565" s="206" t="s">
        <v>777</v>
      </c>
      <c r="E6565" s="206" t="s">
        <v>778</v>
      </c>
      <c r="F6565" s="207">
        <v>45558</v>
      </c>
      <c r="G6565" s="206" t="s">
        <v>820</v>
      </c>
      <c r="H6565" s="208">
        <v>2145000</v>
      </c>
      <c r="I6565" s="206" t="s">
        <v>19</v>
      </c>
      <c r="J6565" s="206">
        <v>2959</v>
      </c>
      <c r="L6565" s="206">
        <v>2024</v>
      </c>
      <c r="M6565" s="206" t="s">
        <v>772</v>
      </c>
      <c r="N6565" s="206" t="s">
        <v>773</v>
      </c>
    </row>
    <row r="6566" spans="1:14" s="206" customFormat="1" ht="31" customHeight="1" x14ac:dyDescent="0.15">
      <c r="A6566" s="206" t="s">
        <v>768</v>
      </c>
      <c r="B6566" s="206" t="s">
        <v>819</v>
      </c>
      <c r="C6566" s="206" t="s">
        <v>770</v>
      </c>
      <c r="D6566" s="206" t="s">
        <v>777</v>
      </c>
      <c r="E6566" s="206" t="s">
        <v>809</v>
      </c>
      <c r="F6566" s="207">
        <v>45558</v>
      </c>
      <c r="G6566" s="206" t="s">
        <v>820</v>
      </c>
      <c r="H6566" s="208">
        <v>80000</v>
      </c>
      <c r="I6566" s="206" t="s">
        <v>19</v>
      </c>
      <c r="J6566" s="206">
        <v>110</v>
      </c>
      <c r="L6566" s="206">
        <v>2024</v>
      </c>
      <c r="M6566" s="206" t="s">
        <v>772</v>
      </c>
      <c r="N6566" s="206" t="s">
        <v>773</v>
      </c>
    </row>
    <row r="6567" spans="1:14" s="206" customFormat="1" ht="31" customHeight="1" x14ac:dyDescent="0.15">
      <c r="A6567" s="206" t="s">
        <v>768</v>
      </c>
      <c r="B6567" s="206" t="s">
        <v>819</v>
      </c>
      <c r="C6567" s="206" t="s">
        <v>782</v>
      </c>
      <c r="D6567" s="206" t="s">
        <v>771</v>
      </c>
      <c r="E6567" s="206" t="s">
        <v>759</v>
      </c>
      <c r="F6567" s="207">
        <v>45558</v>
      </c>
      <c r="G6567" s="206" t="s">
        <v>820</v>
      </c>
      <c r="H6567" s="208">
        <v>255000</v>
      </c>
      <c r="I6567" s="206" t="s">
        <v>19</v>
      </c>
      <c r="J6567" s="206">
        <v>3000</v>
      </c>
      <c r="L6567" s="206">
        <v>2024</v>
      </c>
      <c r="M6567" s="206" t="s">
        <v>772</v>
      </c>
      <c r="N6567" s="206" t="s">
        <v>773</v>
      </c>
    </row>
    <row r="6568" spans="1:14" s="206" customFormat="1" ht="31" customHeight="1" x14ac:dyDescent="0.15">
      <c r="A6568" s="206" t="s">
        <v>768</v>
      </c>
      <c r="B6568" s="206" t="s">
        <v>819</v>
      </c>
      <c r="C6568" s="206" t="s">
        <v>770</v>
      </c>
      <c r="D6568" s="206" t="s">
        <v>771</v>
      </c>
      <c r="E6568" s="206" t="s">
        <v>759</v>
      </c>
      <c r="F6568" s="207">
        <v>45558</v>
      </c>
      <c r="G6568" s="206" t="s">
        <v>820</v>
      </c>
      <c r="H6568" s="208">
        <v>340000</v>
      </c>
      <c r="I6568" s="206" t="s">
        <v>19</v>
      </c>
      <c r="J6568" s="206">
        <v>4000</v>
      </c>
      <c r="L6568" s="206">
        <v>2024</v>
      </c>
      <c r="M6568" s="206" t="s">
        <v>772</v>
      </c>
      <c r="N6568" s="206" t="s">
        <v>773</v>
      </c>
    </row>
    <row r="6569" spans="1:14" s="206" customFormat="1" ht="31" customHeight="1" x14ac:dyDescent="0.15">
      <c r="A6569" s="206" t="s">
        <v>768</v>
      </c>
      <c r="B6569" s="206" t="s">
        <v>819</v>
      </c>
      <c r="C6569" s="206" t="s">
        <v>782</v>
      </c>
      <c r="D6569" s="206" t="s">
        <v>777</v>
      </c>
      <c r="E6569" s="206" t="s">
        <v>778</v>
      </c>
      <c r="F6569" s="207">
        <v>45558</v>
      </c>
      <c r="G6569" s="206" t="s">
        <v>820</v>
      </c>
      <c r="H6569" s="208">
        <v>80000</v>
      </c>
      <c r="I6569" s="206" t="s">
        <v>19</v>
      </c>
      <c r="J6569" s="206">
        <v>110</v>
      </c>
      <c r="L6569" s="206">
        <v>2024</v>
      </c>
      <c r="M6569" s="206" t="s">
        <v>772</v>
      </c>
      <c r="N6569" s="206" t="s">
        <v>773</v>
      </c>
    </row>
    <row r="6570" spans="1:14" s="206" customFormat="1" ht="31" customHeight="1" x14ac:dyDescent="0.15">
      <c r="A6570" s="206" t="s">
        <v>768</v>
      </c>
      <c r="B6570" s="206" t="s">
        <v>819</v>
      </c>
      <c r="C6570" s="206" t="s">
        <v>782</v>
      </c>
      <c r="D6570" s="206" t="s">
        <v>771</v>
      </c>
      <c r="E6570" s="206" t="s">
        <v>759</v>
      </c>
      <c r="F6570" s="207">
        <v>45559</v>
      </c>
      <c r="G6570" s="206" t="s">
        <v>820</v>
      </c>
      <c r="H6570" s="208">
        <v>255000</v>
      </c>
      <c r="I6570" s="206" t="s">
        <v>19</v>
      </c>
      <c r="J6570" s="206">
        <v>3000</v>
      </c>
      <c r="L6570" s="206">
        <v>2024</v>
      </c>
      <c r="M6570" s="206" t="s">
        <v>772</v>
      </c>
      <c r="N6570" s="206" t="s">
        <v>773</v>
      </c>
    </row>
    <row r="6571" spans="1:14" s="206" customFormat="1" ht="31" customHeight="1" x14ac:dyDescent="0.15">
      <c r="A6571" s="206" t="s">
        <v>768</v>
      </c>
      <c r="B6571" s="206" t="s">
        <v>819</v>
      </c>
      <c r="C6571" s="206" t="s">
        <v>770</v>
      </c>
      <c r="D6571" s="206" t="s">
        <v>777</v>
      </c>
      <c r="E6571" s="206" t="s">
        <v>809</v>
      </c>
      <c r="F6571" s="207">
        <v>45559</v>
      </c>
      <c r="G6571" s="206" t="s">
        <v>820</v>
      </c>
      <c r="H6571" s="208">
        <v>100000</v>
      </c>
      <c r="I6571" s="206" t="s">
        <v>19</v>
      </c>
      <c r="J6571" s="206">
        <v>138</v>
      </c>
      <c r="L6571" s="206">
        <v>2024</v>
      </c>
      <c r="M6571" s="206" t="s">
        <v>772</v>
      </c>
      <c r="N6571" s="206" t="s">
        <v>773</v>
      </c>
    </row>
    <row r="6572" spans="1:14" s="206" customFormat="1" ht="31" customHeight="1" x14ac:dyDescent="0.15">
      <c r="A6572" s="206" t="s">
        <v>768</v>
      </c>
      <c r="B6572" s="206" t="s">
        <v>819</v>
      </c>
      <c r="C6572" s="206" t="s">
        <v>770</v>
      </c>
      <c r="D6572" s="206" t="s">
        <v>771</v>
      </c>
      <c r="E6572" s="206" t="s">
        <v>759</v>
      </c>
      <c r="F6572" s="207">
        <v>45559</v>
      </c>
      <c r="G6572" s="206" t="s">
        <v>820</v>
      </c>
      <c r="H6572" s="208">
        <v>850000</v>
      </c>
      <c r="I6572" s="206" t="s">
        <v>19</v>
      </c>
      <c r="J6572" s="206">
        <v>10000</v>
      </c>
      <c r="L6572" s="206">
        <v>2024</v>
      </c>
      <c r="M6572" s="206" t="s">
        <v>772</v>
      </c>
      <c r="N6572" s="206" t="s">
        <v>773</v>
      </c>
    </row>
    <row r="6573" spans="1:14" s="206" customFormat="1" ht="31" customHeight="1" x14ac:dyDescent="0.15">
      <c r="A6573" s="206" t="s">
        <v>768</v>
      </c>
      <c r="B6573" s="206" t="s">
        <v>819</v>
      </c>
      <c r="C6573" s="206" t="s">
        <v>782</v>
      </c>
      <c r="D6573" s="206" t="s">
        <v>777</v>
      </c>
      <c r="E6573" s="206" t="s">
        <v>778</v>
      </c>
      <c r="F6573" s="207">
        <v>45559</v>
      </c>
      <c r="G6573" s="206" t="s">
        <v>820</v>
      </c>
      <c r="H6573" s="208">
        <v>80000</v>
      </c>
      <c r="I6573" s="206" t="s">
        <v>19</v>
      </c>
      <c r="J6573" s="206">
        <v>110</v>
      </c>
      <c r="L6573" s="206">
        <v>2024</v>
      </c>
      <c r="M6573" s="206" t="s">
        <v>772</v>
      </c>
      <c r="N6573" s="206" t="s">
        <v>773</v>
      </c>
    </row>
    <row r="6574" spans="1:14" s="206" customFormat="1" ht="31" customHeight="1" x14ac:dyDescent="0.15">
      <c r="A6574" s="206" t="s">
        <v>768</v>
      </c>
      <c r="B6574" s="206" t="s">
        <v>819</v>
      </c>
      <c r="C6574" s="206" t="s">
        <v>770</v>
      </c>
      <c r="D6574" s="206" t="s">
        <v>777</v>
      </c>
      <c r="E6574" s="206" t="s">
        <v>778</v>
      </c>
      <c r="F6574" s="207">
        <v>45559</v>
      </c>
      <c r="G6574" s="206" t="s">
        <v>820</v>
      </c>
      <c r="H6574" s="208">
        <v>2400000</v>
      </c>
      <c r="I6574" s="206" t="s">
        <v>19</v>
      </c>
      <c r="J6574" s="206">
        <v>3310</v>
      </c>
      <c r="L6574" s="206">
        <v>2024</v>
      </c>
      <c r="M6574" s="206" t="s">
        <v>772</v>
      </c>
      <c r="N6574" s="206" t="s">
        <v>773</v>
      </c>
    </row>
    <row r="6575" spans="1:14" s="206" customFormat="1" ht="31" customHeight="1" x14ac:dyDescent="0.15">
      <c r="A6575" s="206" t="s">
        <v>768</v>
      </c>
      <c r="B6575" s="206" t="s">
        <v>819</v>
      </c>
      <c r="C6575" s="206" t="s">
        <v>770</v>
      </c>
      <c r="D6575" s="206" t="s">
        <v>771</v>
      </c>
      <c r="E6575" s="206" t="s">
        <v>759</v>
      </c>
      <c r="F6575" s="207">
        <v>45560</v>
      </c>
      <c r="G6575" s="206" t="s">
        <v>820</v>
      </c>
      <c r="H6575" s="208">
        <v>850000</v>
      </c>
      <c r="I6575" s="206" t="s">
        <v>19</v>
      </c>
      <c r="J6575" s="206">
        <v>10000</v>
      </c>
      <c r="L6575" s="206">
        <v>2024</v>
      </c>
      <c r="M6575" s="206" t="s">
        <v>772</v>
      </c>
      <c r="N6575" s="206" t="s">
        <v>773</v>
      </c>
    </row>
    <row r="6576" spans="1:14" s="206" customFormat="1" ht="31" customHeight="1" x14ac:dyDescent="0.15">
      <c r="A6576" s="206" t="s">
        <v>768</v>
      </c>
      <c r="B6576" s="206" t="s">
        <v>819</v>
      </c>
      <c r="C6576" s="206" t="s">
        <v>770</v>
      </c>
      <c r="D6576" s="206" t="s">
        <v>777</v>
      </c>
      <c r="E6576" s="206" t="s">
        <v>809</v>
      </c>
      <c r="F6576" s="207">
        <v>45560</v>
      </c>
      <c r="G6576" s="206" t="s">
        <v>820</v>
      </c>
      <c r="H6576" s="208">
        <v>100000</v>
      </c>
      <c r="I6576" s="206" t="s">
        <v>19</v>
      </c>
      <c r="J6576" s="206">
        <v>138</v>
      </c>
      <c r="L6576" s="206">
        <v>2024</v>
      </c>
      <c r="M6576" s="206" t="s">
        <v>772</v>
      </c>
      <c r="N6576" s="206" t="s">
        <v>773</v>
      </c>
    </row>
    <row r="6577" spans="1:14" s="206" customFormat="1" ht="31" customHeight="1" x14ac:dyDescent="0.15">
      <c r="A6577" s="206" t="s">
        <v>768</v>
      </c>
      <c r="B6577" s="206" t="s">
        <v>819</v>
      </c>
      <c r="C6577" s="206" t="s">
        <v>782</v>
      </c>
      <c r="D6577" s="206" t="s">
        <v>771</v>
      </c>
      <c r="E6577" s="206" t="s">
        <v>759</v>
      </c>
      <c r="F6577" s="207">
        <v>45560</v>
      </c>
      <c r="G6577" s="206" t="s">
        <v>820</v>
      </c>
      <c r="H6577" s="208">
        <v>255000</v>
      </c>
      <c r="I6577" s="206" t="s">
        <v>19</v>
      </c>
      <c r="J6577" s="206">
        <v>3000</v>
      </c>
      <c r="L6577" s="206">
        <v>2024</v>
      </c>
      <c r="M6577" s="206" t="s">
        <v>772</v>
      </c>
      <c r="N6577" s="206" t="s">
        <v>773</v>
      </c>
    </row>
    <row r="6578" spans="1:14" s="206" customFormat="1" ht="31" customHeight="1" x14ac:dyDescent="0.15">
      <c r="A6578" s="206" t="s">
        <v>768</v>
      </c>
      <c r="B6578" s="206" t="s">
        <v>819</v>
      </c>
      <c r="C6578" s="206" t="s">
        <v>770</v>
      </c>
      <c r="D6578" s="206" t="s">
        <v>777</v>
      </c>
      <c r="E6578" s="206" t="s">
        <v>778</v>
      </c>
      <c r="F6578" s="207">
        <v>45560</v>
      </c>
      <c r="G6578" s="206" t="s">
        <v>820</v>
      </c>
      <c r="H6578" s="208">
        <v>2567000</v>
      </c>
      <c r="I6578" s="206" t="s">
        <v>19</v>
      </c>
      <c r="J6578" s="206">
        <v>3540</v>
      </c>
      <c r="L6578" s="206">
        <v>2024</v>
      </c>
      <c r="M6578" s="206" t="s">
        <v>772</v>
      </c>
      <c r="N6578" s="206" t="s">
        <v>773</v>
      </c>
    </row>
    <row r="6579" spans="1:14" s="206" customFormat="1" ht="31" customHeight="1" x14ac:dyDescent="0.15">
      <c r="A6579" s="206" t="s">
        <v>768</v>
      </c>
      <c r="B6579" s="206" t="s">
        <v>819</v>
      </c>
      <c r="C6579" s="206" t="s">
        <v>782</v>
      </c>
      <c r="D6579" s="206" t="s">
        <v>771</v>
      </c>
      <c r="E6579" s="206" t="s">
        <v>759</v>
      </c>
      <c r="F6579" s="207">
        <v>45561</v>
      </c>
      <c r="G6579" s="206" t="s">
        <v>820</v>
      </c>
      <c r="H6579" s="208">
        <v>255000</v>
      </c>
      <c r="I6579" s="206" t="s">
        <v>19</v>
      </c>
      <c r="J6579" s="206">
        <v>3000</v>
      </c>
      <c r="L6579" s="206">
        <v>2024</v>
      </c>
      <c r="M6579" s="206" t="s">
        <v>772</v>
      </c>
      <c r="N6579" s="206" t="s">
        <v>773</v>
      </c>
    </row>
    <row r="6580" spans="1:14" s="206" customFormat="1" ht="31" customHeight="1" x14ac:dyDescent="0.15">
      <c r="A6580" s="206" t="s">
        <v>768</v>
      </c>
      <c r="B6580" s="206" t="s">
        <v>819</v>
      </c>
      <c r="C6580" s="206" t="s">
        <v>770</v>
      </c>
      <c r="D6580" s="206" t="s">
        <v>777</v>
      </c>
      <c r="E6580" s="206" t="s">
        <v>809</v>
      </c>
      <c r="F6580" s="207">
        <v>45561</v>
      </c>
      <c r="G6580" s="206" t="s">
        <v>820</v>
      </c>
      <c r="H6580" s="208">
        <v>100000</v>
      </c>
      <c r="I6580" s="206" t="s">
        <v>19</v>
      </c>
      <c r="J6580" s="206">
        <v>138</v>
      </c>
      <c r="L6580" s="206">
        <v>2024</v>
      </c>
      <c r="M6580" s="206" t="s">
        <v>772</v>
      </c>
      <c r="N6580" s="206" t="s">
        <v>773</v>
      </c>
    </row>
    <row r="6581" spans="1:14" s="206" customFormat="1" ht="31" customHeight="1" x14ac:dyDescent="0.15">
      <c r="A6581" s="206" t="s">
        <v>768</v>
      </c>
      <c r="B6581" s="206" t="s">
        <v>819</v>
      </c>
      <c r="C6581" s="206" t="s">
        <v>770</v>
      </c>
      <c r="D6581" s="206" t="s">
        <v>771</v>
      </c>
      <c r="E6581" s="206" t="s">
        <v>759</v>
      </c>
      <c r="F6581" s="207">
        <v>45561</v>
      </c>
      <c r="G6581" s="206" t="s">
        <v>820</v>
      </c>
      <c r="H6581" s="208">
        <v>850000</v>
      </c>
      <c r="I6581" s="206" t="s">
        <v>19</v>
      </c>
      <c r="J6581" s="206">
        <v>10000</v>
      </c>
      <c r="L6581" s="206">
        <v>2024</v>
      </c>
      <c r="M6581" s="206" t="s">
        <v>772</v>
      </c>
      <c r="N6581" s="206" t="s">
        <v>773</v>
      </c>
    </row>
    <row r="6582" spans="1:14" s="206" customFormat="1" ht="31" customHeight="1" x14ac:dyDescent="0.15">
      <c r="A6582" s="206" t="s">
        <v>768</v>
      </c>
      <c r="B6582" s="206" t="s">
        <v>819</v>
      </c>
      <c r="C6582" s="206" t="s">
        <v>770</v>
      </c>
      <c r="D6582" s="206" t="s">
        <v>777</v>
      </c>
      <c r="E6582" s="206" t="s">
        <v>778</v>
      </c>
      <c r="F6582" s="207">
        <v>45561</v>
      </c>
      <c r="G6582" s="206" t="s">
        <v>820</v>
      </c>
      <c r="H6582" s="208">
        <v>2472500</v>
      </c>
      <c r="I6582" s="206" t="s">
        <v>19</v>
      </c>
      <c r="J6582" s="206">
        <v>3410</v>
      </c>
      <c r="L6582" s="206">
        <v>2024</v>
      </c>
      <c r="M6582" s="206" t="s">
        <v>772</v>
      </c>
      <c r="N6582" s="206" t="s">
        <v>773</v>
      </c>
    </row>
    <row r="6583" spans="1:14" s="206" customFormat="1" ht="31" customHeight="1" x14ac:dyDescent="0.15">
      <c r="A6583" s="206" t="s">
        <v>768</v>
      </c>
      <c r="B6583" s="206" t="s">
        <v>819</v>
      </c>
      <c r="C6583" s="206" t="s">
        <v>770</v>
      </c>
      <c r="D6583" s="206" t="s">
        <v>777</v>
      </c>
      <c r="E6583" s="206" t="s">
        <v>778</v>
      </c>
      <c r="F6583" s="207">
        <v>45562</v>
      </c>
      <c r="G6583" s="206" t="s">
        <v>820</v>
      </c>
      <c r="H6583" s="208">
        <v>2400000</v>
      </c>
      <c r="I6583" s="206" t="s">
        <v>19</v>
      </c>
      <c r="J6583" s="206">
        <v>3310</v>
      </c>
      <c r="L6583" s="206">
        <v>2024</v>
      </c>
      <c r="M6583" s="206" t="s">
        <v>772</v>
      </c>
      <c r="N6583" s="206" t="s">
        <v>773</v>
      </c>
    </row>
    <row r="6584" spans="1:14" s="206" customFormat="1" ht="31" customHeight="1" x14ac:dyDescent="0.15">
      <c r="A6584" s="206" t="s">
        <v>768</v>
      </c>
      <c r="B6584" s="206" t="s">
        <v>819</v>
      </c>
      <c r="C6584" s="206" t="s">
        <v>782</v>
      </c>
      <c r="D6584" s="206" t="s">
        <v>777</v>
      </c>
      <c r="E6584" s="206" t="s">
        <v>778</v>
      </c>
      <c r="F6584" s="207">
        <v>45562</v>
      </c>
      <c r="G6584" s="206" t="s">
        <v>820</v>
      </c>
      <c r="H6584" s="208">
        <v>240000</v>
      </c>
      <c r="I6584" s="206" t="s">
        <v>19</v>
      </c>
      <c r="J6584" s="206">
        <v>331</v>
      </c>
      <c r="L6584" s="206">
        <v>2024</v>
      </c>
      <c r="M6584" s="206" t="s">
        <v>772</v>
      </c>
      <c r="N6584" s="206" t="s">
        <v>773</v>
      </c>
    </row>
    <row r="6585" spans="1:14" s="206" customFormat="1" ht="31" customHeight="1" x14ac:dyDescent="0.15">
      <c r="A6585" s="206" t="s">
        <v>768</v>
      </c>
      <c r="B6585" s="206" t="s">
        <v>819</v>
      </c>
      <c r="C6585" s="206" t="s">
        <v>770</v>
      </c>
      <c r="D6585" s="206" t="s">
        <v>777</v>
      </c>
      <c r="E6585" s="206" t="s">
        <v>809</v>
      </c>
      <c r="F6585" s="207">
        <v>45562</v>
      </c>
      <c r="G6585" s="206" t="s">
        <v>820</v>
      </c>
      <c r="H6585" s="208">
        <v>80000</v>
      </c>
      <c r="I6585" s="206" t="s">
        <v>19</v>
      </c>
      <c r="J6585" s="206">
        <v>110</v>
      </c>
      <c r="L6585" s="206">
        <v>2024</v>
      </c>
      <c r="M6585" s="206" t="s">
        <v>772</v>
      </c>
      <c r="N6585" s="206" t="s">
        <v>773</v>
      </c>
    </row>
    <row r="6586" spans="1:14" s="206" customFormat="1" ht="31" customHeight="1" x14ac:dyDescent="0.15">
      <c r="A6586" s="206" t="s">
        <v>768</v>
      </c>
      <c r="B6586" s="206" t="s">
        <v>819</v>
      </c>
      <c r="C6586" s="206" t="s">
        <v>770</v>
      </c>
      <c r="D6586" s="206" t="s">
        <v>771</v>
      </c>
      <c r="E6586" s="206" t="s">
        <v>759</v>
      </c>
      <c r="F6586" s="207">
        <v>45562</v>
      </c>
      <c r="G6586" s="206" t="s">
        <v>820</v>
      </c>
      <c r="H6586" s="208">
        <v>850000</v>
      </c>
      <c r="I6586" s="206" t="s">
        <v>19</v>
      </c>
      <c r="J6586" s="206">
        <v>10000</v>
      </c>
      <c r="L6586" s="206">
        <v>2024</v>
      </c>
      <c r="M6586" s="206" t="s">
        <v>772</v>
      </c>
      <c r="N6586" s="206" t="s">
        <v>773</v>
      </c>
    </row>
    <row r="6587" spans="1:14" s="206" customFormat="1" ht="31" customHeight="1" x14ac:dyDescent="0.15">
      <c r="A6587" s="206" t="s">
        <v>768</v>
      </c>
      <c r="B6587" s="206" t="s">
        <v>819</v>
      </c>
      <c r="C6587" s="206" t="s">
        <v>782</v>
      </c>
      <c r="D6587" s="206" t="s">
        <v>771</v>
      </c>
      <c r="E6587" s="206" t="s">
        <v>759</v>
      </c>
      <c r="F6587" s="207">
        <v>45562</v>
      </c>
      <c r="G6587" s="206" t="s">
        <v>820</v>
      </c>
      <c r="H6587" s="208">
        <v>340000</v>
      </c>
      <c r="I6587" s="206" t="s">
        <v>19</v>
      </c>
      <c r="J6587" s="206">
        <v>4000</v>
      </c>
      <c r="L6587" s="206">
        <v>2024</v>
      </c>
      <c r="M6587" s="206" t="s">
        <v>772</v>
      </c>
      <c r="N6587" s="206" t="s">
        <v>773</v>
      </c>
    </row>
    <row r="6588" spans="1:14" s="206" customFormat="1" ht="31" customHeight="1" x14ac:dyDescent="0.15">
      <c r="A6588" s="206" t="s">
        <v>768</v>
      </c>
      <c r="B6588" s="206" t="s">
        <v>819</v>
      </c>
      <c r="C6588" s="206" t="s">
        <v>770</v>
      </c>
      <c r="D6588" s="206" t="s">
        <v>777</v>
      </c>
      <c r="E6588" s="206" t="s">
        <v>778</v>
      </c>
      <c r="F6588" s="207">
        <v>45563</v>
      </c>
      <c r="G6588" s="206" t="s">
        <v>820</v>
      </c>
      <c r="H6588" s="208">
        <v>2200000</v>
      </c>
      <c r="I6588" s="206" t="s">
        <v>19</v>
      </c>
      <c r="J6588" s="206">
        <v>3034</v>
      </c>
      <c r="L6588" s="206">
        <v>2024</v>
      </c>
      <c r="M6588" s="206" t="s">
        <v>772</v>
      </c>
      <c r="N6588" s="206" t="s">
        <v>773</v>
      </c>
    </row>
    <row r="6589" spans="1:14" s="206" customFormat="1" ht="31" customHeight="1" x14ac:dyDescent="0.15">
      <c r="A6589" s="206" t="s">
        <v>768</v>
      </c>
      <c r="B6589" s="206" t="s">
        <v>819</v>
      </c>
      <c r="C6589" s="206" t="s">
        <v>770</v>
      </c>
      <c r="D6589" s="206" t="s">
        <v>777</v>
      </c>
      <c r="E6589" s="206" t="s">
        <v>809</v>
      </c>
      <c r="F6589" s="207">
        <v>45563</v>
      </c>
      <c r="G6589" s="206" t="s">
        <v>820</v>
      </c>
      <c r="H6589" s="208">
        <v>60000</v>
      </c>
      <c r="I6589" s="206" t="s">
        <v>19</v>
      </c>
      <c r="J6589" s="206">
        <v>83</v>
      </c>
      <c r="L6589" s="206">
        <v>2024</v>
      </c>
      <c r="M6589" s="206" t="s">
        <v>772</v>
      </c>
      <c r="N6589" s="206" t="s">
        <v>773</v>
      </c>
    </row>
    <row r="6590" spans="1:14" s="206" customFormat="1" ht="31" customHeight="1" x14ac:dyDescent="0.15">
      <c r="A6590" s="206" t="s">
        <v>768</v>
      </c>
      <c r="B6590" s="206" t="s">
        <v>819</v>
      </c>
      <c r="C6590" s="206" t="s">
        <v>770</v>
      </c>
      <c r="D6590" s="206" t="s">
        <v>771</v>
      </c>
      <c r="E6590" s="206" t="s">
        <v>759</v>
      </c>
      <c r="F6590" s="207">
        <v>45563</v>
      </c>
      <c r="G6590" s="206" t="s">
        <v>820</v>
      </c>
      <c r="H6590" s="208">
        <v>510000</v>
      </c>
      <c r="I6590" s="206" t="s">
        <v>19</v>
      </c>
      <c r="J6590" s="206">
        <v>6000</v>
      </c>
      <c r="L6590" s="206">
        <v>2024</v>
      </c>
      <c r="M6590" s="206" t="s">
        <v>772</v>
      </c>
      <c r="N6590" s="206" t="s">
        <v>773</v>
      </c>
    </row>
    <row r="6591" spans="1:14" s="206" customFormat="1" ht="31" customHeight="1" x14ac:dyDescent="0.15">
      <c r="A6591" s="206" t="s">
        <v>768</v>
      </c>
      <c r="B6591" s="206" t="s">
        <v>819</v>
      </c>
      <c r="C6591" s="206" t="s">
        <v>770</v>
      </c>
      <c r="D6591" s="206" t="s">
        <v>777</v>
      </c>
      <c r="E6591" s="206" t="s">
        <v>809</v>
      </c>
      <c r="F6591" s="207">
        <v>45565</v>
      </c>
      <c r="G6591" s="206" t="s">
        <v>820</v>
      </c>
      <c r="H6591" s="208">
        <v>80000</v>
      </c>
      <c r="I6591" s="206" t="s">
        <v>19</v>
      </c>
      <c r="J6591" s="206">
        <v>110</v>
      </c>
      <c r="L6591" s="206">
        <v>2024</v>
      </c>
      <c r="M6591" s="206" t="s">
        <v>772</v>
      </c>
      <c r="N6591" s="206" t="s">
        <v>773</v>
      </c>
    </row>
    <row r="6592" spans="1:14" s="206" customFormat="1" ht="31" customHeight="1" x14ac:dyDescent="0.15">
      <c r="A6592" s="206" t="s">
        <v>768</v>
      </c>
      <c r="B6592" s="206" t="s">
        <v>819</v>
      </c>
      <c r="C6592" s="206" t="s">
        <v>770</v>
      </c>
      <c r="D6592" s="206" t="s">
        <v>777</v>
      </c>
      <c r="E6592" s="206" t="s">
        <v>778</v>
      </c>
      <c r="F6592" s="207">
        <v>45565</v>
      </c>
      <c r="G6592" s="206" t="s">
        <v>820</v>
      </c>
      <c r="H6592" s="208">
        <v>2000000</v>
      </c>
      <c r="I6592" s="206" t="s">
        <v>19</v>
      </c>
      <c r="J6592" s="206">
        <v>2759</v>
      </c>
      <c r="L6592" s="206">
        <v>2024</v>
      </c>
      <c r="M6592" s="206" t="s">
        <v>772</v>
      </c>
      <c r="N6592" s="206" t="s">
        <v>773</v>
      </c>
    </row>
    <row r="6593" spans="1:14" s="206" customFormat="1" ht="31" customHeight="1" x14ac:dyDescent="0.15">
      <c r="A6593" s="206" t="s">
        <v>768</v>
      </c>
      <c r="B6593" s="206" t="s">
        <v>819</v>
      </c>
      <c r="C6593" s="206" t="s">
        <v>770</v>
      </c>
      <c r="D6593" s="206" t="s">
        <v>771</v>
      </c>
      <c r="E6593" s="206" t="s">
        <v>759</v>
      </c>
      <c r="F6593" s="207">
        <v>45565</v>
      </c>
      <c r="G6593" s="206" t="s">
        <v>820</v>
      </c>
      <c r="H6593" s="208">
        <v>850000</v>
      </c>
      <c r="I6593" s="206" t="s">
        <v>19</v>
      </c>
      <c r="J6593" s="206">
        <v>10000</v>
      </c>
      <c r="L6593" s="206">
        <v>2024</v>
      </c>
      <c r="M6593" s="206" t="s">
        <v>772</v>
      </c>
      <c r="N6593" s="206" t="s">
        <v>773</v>
      </c>
    </row>
    <row r="6594" spans="1:14" s="206" customFormat="1" ht="31" customHeight="1" x14ac:dyDescent="0.15">
      <c r="A6594" s="206" t="s">
        <v>768</v>
      </c>
      <c r="B6594" s="206" t="s">
        <v>819</v>
      </c>
      <c r="C6594" s="206" t="s">
        <v>782</v>
      </c>
      <c r="D6594" s="206" t="s">
        <v>771</v>
      </c>
      <c r="E6594" s="206" t="s">
        <v>759</v>
      </c>
      <c r="F6594" s="207">
        <v>45565</v>
      </c>
      <c r="G6594" s="206" t="s">
        <v>820</v>
      </c>
      <c r="H6594" s="208">
        <v>340000</v>
      </c>
      <c r="I6594" s="206" t="s">
        <v>19</v>
      </c>
      <c r="J6594" s="206">
        <v>4000</v>
      </c>
      <c r="L6594" s="206">
        <v>2024</v>
      </c>
      <c r="M6594" s="206" t="s">
        <v>772</v>
      </c>
      <c r="N6594" s="206" t="s">
        <v>773</v>
      </c>
    </row>
    <row r="6595" spans="1:14" s="206" customFormat="1" ht="31" customHeight="1" x14ac:dyDescent="0.15">
      <c r="A6595" s="206" t="s">
        <v>768</v>
      </c>
      <c r="B6595" s="206" t="s">
        <v>819</v>
      </c>
      <c r="C6595" s="206" t="s">
        <v>782</v>
      </c>
      <c r="D6595" s="206" t="s">
        <v>777</v>
      </c>
      <c r="E6595" s="206" t="s">
        <v>778</v>
      </c>
      <c r="F6595" s="207">
        <v>45565</v>
      </c>
      <c r="G6595" s="206" t="s">
        <v>820</v>
      </c>
      <c r="H6595" s="208">
        <v>240000</v>
      </c>
      <c r="I6595" s="206" t="s">
        <v>19</v>
      </c>
      <c r="J6595" s="206">
        <v>331</v>
      </c>
      <c r="L6595" s="206">
        <v>2024</v>
      </c>
      <c r="M6595" s="206" t="s">
        <v>772</v>
      </c>
      <c r="N6595" s="206" t="s">
        <v>773</v>
      </c>
    </row>
    <row r="6596" spans="1:14" s="206" customFormat="1" ht="31" customHeight="1" x14ac:dyDescent="0.15">
      <c r="A6596" s="206" t="s">
        <v>768</v>
      </c>
      <c r="B6596" s="206" t="s">
        <v>819</v>
      </c>
      <c r="C6596" s="206" t="s">
        <v>782</v>
      </c>
      <c r="D6596" s="206" t="s">
        <v>771</v>
      </c>
      <c r="E6596" s="206" t="s">
        <v>759</v>
      </c>
      <c r="F6596" s="207">
        <v>45566</v>
      </c>
      <c r="G6596" s="206" t="s">
        <v>820</v>
      </c>
      <c r="H6596" s="208">
        <v>255000</v>
      </c>
      <c r="I6596" s="206" t="s">
        <v>19</v>
      </c>
      <c r="J6596" s="206">
        <v>3000</v>
      </c>
      <c r="L6596" s="206">
        <v>2024</v>
      </c>
      <c r="M6596" s="206" t="s">
        <v>772</v>
      </c>
      <c r="N6596" s="206" t="s">
        <v>773</v>
      </c>
    </row>
    <row r="6597" spans="1:14" s="206" customFormat="1" ht="31" customHeight="1" x14ac:dyDescent="0.15">
      <c r="A6597" s="206" t="s">
        <v>768</v>
      </c>
      <c r="B6597" s="206" t="s">
        <v>819</v>
      </c>
      <c r="C6597" s="206" t="s">
        <v>770</v>
      </c>
      <c r="D6597" s="206" t="s">
        <v>777</v>
      </c>
      <c r="E6597" s="206" t="s">
        <v>778</v>
      </c>
      <c r="F6597" s="207">
        <v>45566</v>
      </c>
      <c r="G6597" s="206" t="s">
        <v>820</v>
      </c>
      <c r="H6597" s="208">
        <v>2551250</v>
      </c>
      <c r="I6597" s="206" t="s">
        <v>19</v>
      </c>
      <c r="J6597" s="206">
        <v>3519</v>
      </c>
      <c r="L6597" s="206">
        <v>2024</v>
      </c>
      <c r="M6597" s="206" t="s">
        <v>772</v>
      </c>
      <c r="N6597" s="206" t="s">
        <v>773</v>
      </c>
    </row>
    <row r="6598" spans="1:14" s="206" customFormat="1" ht="31" customHeight="1" x14ac:dyDescent="0.15">
      <c r="A6598" s="206" t="s">
        <v>768</v>
      </c>
      <c r="B6598" s="206" t="s">
        <v>819</v>
      </c>
      <c r="C6598" s="206" t="s">
        <v>770</v>
      </c>
      <c r="D6598" s="206" t="s">
        <v>771</v>
      </c>
      <c r="E6598" s="206" t="s">
        <v>759</v>
      </c>
      <c r="F6598" s="207">
        <v>45566</v>
      </c>
      <c r="G6598" s="206" t="s">
        <v>820</v>
      </c>
      <c r="H6598" s="208">
        <v>340000</v>
      </c>
      <c r="I6598" s="206" t="s">
        <v>19</v>
      </c>
      <c r="J6598" s="206">
        <v>4000</v>
      </c>
      <c r="L6598" s="206">
        <v>2024</v>
      </c>
      <c r="M6598" s="206" t="s">
        <v>772</v>
      </c>
      <c r="N6598" s="206" t="s">
        <v>773</v>
      </c>
    </row>
    <row r="6599" spans="1:14" s="206" customFormat="1" ht="31" customHeight="1" x14ac:dyDescent="0.15">
      <c r="A6599" s="206" t="s">
        <v>768</v>
      </c>
      <c r="B6599" s="206" t="s">
        <v>819</v>
      </c>
      <c r="C6599" s="206" t="s">
        <v>770</v>
      </c>
      <c r="D6599" s="206" t="s">
        <v>777</v>
      </c>
      <c r="E6599" s="206" t="s">
        <v>809</v>
      </c>
      <c r="F6599" s="207">
        <v>45566</v>
      </c>
      <c r="G6599" s="206" t="s">
        <v>820</v>
      </c>
      <c r="H6599" s="208">
        <v>80000</v>
      </c>
      <c r="I6599" s="206" t="s">
        <v>19</v>
      </c>
      <c r="J6599" s="206">
        <v>110</v>
      </c>
      <c r="L6599" s="206">
        <v>2024</v>
      </c>
      <c r="M6599" s="206" t="s">
        <v>772</v>
      </c>
      <c r="N6599" s="206" t="s">
        <v>773</v>
      </c>
    </row>
    <row r="6600" spans="1:14" s="206" customFormat="1" ht="31" customHeight="1" x14ac:dyDescent="0.15">
      <c r="A6600" s="206" t="s">
        <v>768</v>
      </c>
      <c r="B6600" s="206" t="s">
        <v>819</v>
      </c>
      <c r="C6600" s="206" t="s">
        <v>782</v>
      </c>
      <c r="D6600" s="206" t="s">
        <v>777</v>
      </c>
      <c r="E6600" s="206" t="s">
        <v>778</v>
      </c>
      <c r="F6600" s="207">
        <v>45567</v>
      </c>
      <c r="G6600" s="206" t="s">
        <v>820</v>
      </c>
      <c r="H6600" s="208">
        <v>240000</v>
      </c>
      <c r="I6600" s="206" t="s">
        <v>19</v>
      </c>
      <c r="J6600" s="206">
        <v>331</v>
      </c>
      <c r="L6600" s="206">
        <v>2024</v>
      </c>
      <c r="M6600" s="206" t="s">
        <v>772</v>
      </c>
      <c r="N6600" s="206" t="s">
        <v>773</v>
      </c>
    </row>
    <row r="6601" spans="1:14" s="206" customFormat="1" ht="31" customHeight="1" x14ac:dyDescent="0.15">
      <c r="A6601" s="206" t="s">
        <v>768</v>
      </c>
      <c r="B6601" s="206" t="s">
        <v>819</v>
      </c>
      <c r="C6601" s="206" t="s">
        <v>770</v>
      </c>
      <c r="D6601" s="206" t="s">
        <v>777</v>
      </c>
      <c r="E6601" s="206" t="s">
        <v>809</v>
      </c>
      <c r="F6601" s="207">
        <v>45567</v>
      </c>
      <c r="G6601" s="206" t="s">
        <v>820</v>
      </c>
      <c r="H6601" s="208">
        <v>80000</v>
      </c>
      <c r="I6601" s="206" t="s">
        <v>19</v>
      </c>
      <c r="J6601" s="206">
        <v>110</v>
      </c>
      <c r="L6601" s="206">
        <v>2024</v>
      </c>
      <c r="M6601" s="206" t="s">
        <v>772</v>
      </c>
      <c r="N6601" s="206" t="s">
        <v>773</v>
      </c>
    </row>
    <row r="6602" spans="1:14" s="206" customFormat="1" ht="31" customHeight="1" x14ac:dyDescent="0.15">
      <c r="A6602" s="206" t="s">
        <v>768</v>
      </c>
      <c r="B6602" s="206" t="s">
        <v>819</v>
      </c>
      <c r="C6602" s="206" t="s">
        <v>770</v>
      </c>
      <c r="D6602" s="206" t="s">
        <v>771</v>
      </c>
      <c r="E6602" s="206" t="s">
        <v>759</v>
      </c>
      <c r="F6602" s="207">
        <v>45567</v>
      </c>
      <c r="G6602" s="206" t="s">
        <v>820</v>
      </c>
      <c r="H6602" s="208">
        <v>680000</v>
      </c>
      <c r="I6602" s="206" t="s">
        <v>19</v>
      </c>
      <c r="J6602" s="206">
        <v>8000</v>
      </c>
      <c r="L6602" s="206">
        <v>2024</v>
      </c>
      <c r="M6602" s="206" t="s">
        <v>772</v>
      </c>
      <c r="N6602" s="206" t="s">
        <v>773</v>
      </c>
    </row>
    <row r="6603" spans="1:14" s="206" customFormat="1" ht="31" customHeight="1" x14ac:dyDescent="0.15">
      <c r="A6603" s="206" t="s">
        <v>768</v>
      </c>
      <c r="B6603" s="206" t="s">
        <v>819</v>
      </c>
      <c r="C6603" s="206" t="s">
        <v>782</v>
      </c>
      <c r="D6603" s="206" t="s">
        <v>771</v>
      </c>
      <c r="E6603" s="206" t="s">
        <v>759</v>
      </c>
      <c r="F6603" s="207">
        <v>45567</v>
      </c>
      <c r="G6603" s="206" t="s">
        <v>820</v>
      </c>
      <c r="H6603" s="208">
        <v>340000</v>
      </c>
      <c r="I6603" s="206" t="s">
        <v>19</v>
      </c>
      <c r="J6603" s="206">
        <v>4000</v>
      </c>
      <c r="L6603" s="206">
        <v>2024</v>
      </c>
      <c r="M6603" s="206" t="s">
        <v>772</v>
      </c>
      <c r="N6603" s="206" t="s">
        <v>773</v>
      </c>
    </row>
    <row r="6604" spans="1:14" s="206" customFormat="1" ht="31" customHeight="1" x14ac:dyDescent="0.15">
      <c r="A6604" s="206" t="s">
        <v>768</v>
      </c>
      <c r="B6604" s="206" t="s">
        <v>819</v>
      </c>
      <c r="C6604" s="206" t="s">
        <v>770</v>
      </c>
      <c r="D6604" s="206" t="s">
        <v>777</v>
      </c>
      <c r="E6604" s="206" t="s">
        <v>778</v>
      </c>
      <c r="F6604" s="207">
        <v>45567</v>
      </c>
      <c r="G6604" s="206" t="s">
        <v>820</v>
      </c>
      <c r="H6604" s="208">
        <v>2362500</v>
      </c>
      <c r="I6604" s="206" t="s">
        <v>19</v>
      </c>
      <c r="J6604" s="206">
        <v>3259</v>
      </c>
      <c r="L6604" s="206">
        <v>2024</v>
      </c>
      <c r="M6604" s="206" t="s">
        <v>772</v>
      </c>
      <c r="N6604" s="206" t="s">
        <v>773</v>
      </c>
    </row>
    <row r="6605" spans="1:14" s="206" customFormat="1" ht="31" customHeight="1" x14ac:dyDescent="0.15">
      <c r="A6605" s="206" t="s">
        <v>768</v>
      </c>
      <c r="B6605" s="206" t="s">
        <v>819</v>
      </c>
      <c r="C6605" s="206" t="s">
        <v>782</v>
      </c>
      <c r="D6605" s="206" t="s">
        <v>777</v>
      </c>
      <c r="E6605" s="206" t="s">
        <v>778</v>
      </c>
      <c r="F6605" s="207">
        <v>45568</v>
      </c>
      <c r="G6605" s="206" t="s">
        <v>820</v>
      </c>
      <c r="H6605" s="208">
        <v>240000</v>
      </c>
      <c r="I6605" s="206" t="s">
        <v>19</v>
      </c>
      <c r="J6605" s="206">
        <v>331</v>
      </c>
      <c r="L6605" s="206">
        <v>2024</v>
      </c>
      <c r="M6605" s="206" t="s">
        <v>772</v>
      </c>
      <c r="N6605" s="206" t="s">
        <v>773</v>
      </c>
    </row>
    <row r="6606" spans="1:14" s="206" customFormat="1" ht="31" customHeight="1" x14ac:dyDescent="0.15">
      <c r="A6606" s="206" t="s">
        <v>768</v>
      </c>
      <c r="B6606" s="206" t="s">
        <v>819</v>
      </c>
      <c r="C6606" s="206" t="s">
        <v>782</v>
      </c>
      <c r="D6606" s="206" t="s">
        <v>771</v>
      </c>
      <c r="E6606" s="206" t="s">
        <v>759</v>
      </c>
      <c r="F6606" s="207">
        <v>45568</v>
      </c>
      <c r="G6606" s="206" t="s">
        <v>820</v>
      </c>
      <c r="H6606" s="208">
        <v>255000</v>
      </c>
      <c r="I6606" s="206" t="s">
        <v>19</v>
      </c>
      <c r="J6606" s="206">
        <v>3000</v>
      </c>
      <c r="L6606" s="206">
        <v>2024</v>
      </c>
      <c r="M6606" s="206" t="s">
        <v>772</v>
      </c>
      <c r="N6606" s="206" t="s">
        <v>773</v>
      </c>
    </row>
    <row r="6607" spans="1:14" s="206" customFormat="1" ht="31" customHeight="1" x14ac:dyDescent="0.15">
      <c r="A6607" s="206" t="s">
        <v>768</v>
      </c>
      <c r="B6607" s="206" t="s">
        <v>819</v>
      </c>
      <c r="C6607" s="206" t="s">
        <v>770</v>
      </c>
      <c r="D6607" s="206" t="s">
        <v>777</v>
      </c>
      <c r="E6607" s="206" t="s">
        <v>778</v>
      </c>
      <c r="F6607" s="207">
        <v>45568</v>
      </c>
      <c r="G6607" s="206" t="s">
        <v>820</v>
      </c>
      <c r="H6607" s="208">
        <v>2362500</v>
      </c>
      <c r="I6607" s="206" t="s">
        <v>19</v>
      </c>
      <c r="J6607" s="206">
        <v>3259</v>
      </c>
      <c r="L6607" s="206">
        <v>2024</v>
      </c>
      <c r="M6607" s="206" t="s">
        <v>772</v>
      </c>
      <c r="N6607" s="206" t="s">
        <v>773</v>
      </c>
    </row>
    <row r="6608" spans="1:14" s="206" customFormat="1" ht="31" customHeight="1" x14ac:dyDescent="0.15">
      <c r="A6608" s="206" t="s">
        <v>768</v>
      </c>
      <c r="B6608" s="206" t="s">
        <v>819</v>
      </c>
      <c r="C6608" s="206" t="s">
        <v>770</v>
      </c>
      <c r="D6608" s="206" t="s">
        <v>771</v>
      </c>
      <c r="E6608" s="206" t="s">
        <v>759</v>
      </c>
      <c r="F6608" s="207">
        <v>45568</v>
      </c>
      <c r="G6608" s="206" t="s">
        <v>820</v>
      </c>
      <c r="H6608" s="208">
        <v>680000</v>
      </c>
      <c r="I6608" s="206" t="s">
        <v>19</v>
      </c>
      <c r="J6608" s="206">
        <v>8000</v>
      </c>
      <c r="L6608" s="206">
        <v>2024</v>
      </c>
      <c r="M6608" s="206" t="s">
        <v>772</v>
      </c>
      <c r="N6608" s="206" t="s">
        <v>773</v>
      </c>
    </row>
    <row r="6609" spans="1:14" s="206" customFormat="1" ht="31" customHeight="1" x14ac:dyDescent="0.15">
      <c r="A6609" s="206" t="s">
        <v>768</v>
      </c>
      <c r="B6609" s="206" t="s">
        <v>819</v>
      </c>
      <c r="C6609" s="206" t="s">
        <v>770</v>
      </c>
      <c r="D6609" s="206" t="s">
        <v>777</v>
      </c>
      <c r="E6609" s="206" t="s">
        <v>809</v>
      </c>
      <c r="F6609" s="207">
        <v>45568</v>
      </c>
      <c r="G6609" s="206" t="s">
        <v>820</v>
      </c>
      <c r="H6609" s="208">
        <v>80000</v>
      </c>
      <c r="I6609" s="206" t="s">
        <v>19</v>
      </c>
      <c r="J6609" s="206">
        <v>110</v>
      </c>
      <c r="L6609" s="206">
        <v>2024</v>
      </c>
      <c r="M6609" s="206" t="s">
        <v>772</v>
      </c>
      <c r="N6609" s="206" t="s">
        <v>773</v>
      </c>
    </row>
    <row r="6610" spans="1:14" s="206" customFormat="1" ht="31" customHeight="1" x14ac:dyDescent="0.15">
      <c r="A6610" s="206" t="s">
        <v>768</v>
      </c>
      <c r="B6610" s="206" t="s">
        <v>819</v>
      </c>
      <c r="C6610" s="206" t="s">
        <v>770</v>
      </c>
      <c r="D6610" s="206" t="s">
        <v>771</v>
      </c>
      <c r="E6610" s="206" t="s">
        <v>759</v>
      </c>
      <c r="F6610" s="207">
        <v>45569</v>
      </c>
      <c r="G6610" s="206" t="s">
        <v>820</v>
      </c>
      <c r="H6610" s="208">
        <v>510000</v>
      </c>
      <c r="I6610" s="206" t="s">
        <v>19</v>
      </c>
      <c r="J6610" s="206">
        <v>6000</v>
      </c>
      <c r="L6610" s="206">
        <v>2024</v>
      </c>
      <c r="M6610" s="206" t="s">
        <v>772</v>
      </c>
      <c r="N6610" s="206" t="s">
        <v>773</v>
      </c>
    </row>
    <row r="6611" spans="1:14" s="206" customFormat="1" ht="31" customHeight="1" x14ac:dyDescent="0.15">
      <c r="A6611" s="206" t="s">
        <v>768</v>
      </c>
      <c r="B6611" s="206" t="s">
        <v>819</v>
      </c>
      <c r="C6611" s="206" t="s">
        <v>770</v>
      </c>
      <c r="D6611" s="206" t="s">
        <v>777</v>
      </c>
      <c r="E6611" s="206" t="s">
        <v>809</v>
      </c>
      <c r="F6611" s="207">
        <v>45569</v>
      </c>
      <c r="G6611" s="206" t="s">
        <v>820</v>
      </c>
      <c r="H6611" s="208">
        <v>80000</v>
      </c>
      <c r="I6611" s="206" t="s">
        <v>19</v>
      </c>
      <c r="J6611" s="206">
        <v>110</v>
      </c>
      <c r="L6611" s="206">
        <v>2024</v>
      </c>
      <c r="M6611" s="206" t="s">
        <v>772</v>
      </c>
      <c r="N6611" s="206" t="s">
        <v>773</v>
      </c>
    </row>
    <row r="6612" spans="1:14" s="206" customFormat="1" ht="31" customHeight="1" x14ac:dyDescent="0.15">
      <c r="A6612" s="206" t="s">
        <v>768</v>
      </c>
      <c r="B6612" s="206" t="s">
        <v>819</v>
      </c>
      <c r="C6612" s="206" t="s">
        <v>782</v>
      </c>
      <c r="D6612" s="206" t="s">
        <v>777</v>
      </c>
      <c r="E6612" s="206" t="s">
        <v>778</v>
      </c>
      <c r="F6612" s="207">
        <v>45569</v>
      </c>
      <c r="G6612" s="206" t="s">
        <v>820</v>
      </c>
      <c r="H6612" s="208">
        <v>2175000</v>
      </c>
      <c r="I6612" s="206" t="s">
        <v>19</v>
      </c>
      <c r="J6612" s="206">
        <v>3000</v>
      </c>
      <c r="L6612" s="206">
        <v>2024</v>
      </c>
      <c r="M6612" s="206" t="s">
        <v>772</v>
      </c>
      <c r="N6612" s="206" t="s">
        <v>773</v>
      </c>
    </row>
    <row r="6613" spans="1:14" s="206" customFormat="1" ht="31" customHeight="1" x14ac:dyDescent="0.15">
      <c r="A6613" s="206" t="s">
        <v>768</v>
      </c>
      <c r="B6613" s="206" t="s">
        <v>819</v>
      </c>
      <c r="C6613" s="206" t="s">
        <v>770</v>
      </c>
      <c r="D6613" s="206" t="s">
        <v>777</v>
      </c>
      <c r="E6613" s="206" t="s">
        <v>778</v>
      </c>
      <c r="F6613" s="207">
        <v>45569</v>
      </c>
      <c r="G6613" s="206" t="s">
        <v>820</v>
      </c>
      <c r="H6613" s="208">
        <v>1635000</v>
      </c>
      <c r="I6613" s="206" t="s">
        <v>19</v>
      </c>
      <c r="J6613" s="206">
        <v>2255</v>
      </c>
      <c r="L6613" s="206">
        <v>2024</v>
      </c>
      <c r="M6613" s="206" t="s">
        <v>772</v>
      </c>
      <c r="N6613" s="206" t="s">
        <v>773</v>
      </c>
    </row>
    <row r="6614" spans="1:14" s="206" customFormat="1" ht="31" customHeight="1" x14ac:dyDescent="0.15">
      <c r="A6614" s="206" t="s">
        <v>768</v>
      </c>
      <c r="B6614" s="206" t="s">
        <v>819</v>
      </c>
      <c r="C6614" s="206" t="s">
        <v>782</v>
      </c>
      <c r="D6614" s="206" t="s">
        <v>771</v>
      </c>
      <c r="E6614" s="206" t="s">
        <v>759</v>
      </c>
      <c r="F6614" s="207">
        <v>45569</v>
      </c>
      <c r="G6614" s="206" t="s">
        <v>820</v>
      </c>
      <c r="H6614" s="208">
        <v>255000</v>
      </c>
      <c r="I6614" s="206" t="s">
        <v>19</v>
      </c>
      <c r="J6614" s="206">
        <v>3000</v>
      </c>
      <c r="L6614" s="206">
        <v>2024</v>
      </c>
      <c r="M6614" s="206" t="s">
        <v>772</v>
      </c>
      <c r="N6614" s="206" t="s">
        <v>773</v>
      </c>
    </row>
    <row r="6615" spans="1:14" s="206" customFormat="1" ht="31" customHeight="1" x14ac:dyDescent="0.15">
      <c r="A6615" s="206" t="s">
        <v>768</v>
      </c>
      <c r="B6615" s="206" t="s">
        <v>819</v>
      </c>
      <c r="C6615" s="206" t="s">
        <v>770</v>
      </c>
      <c r="D6615" s="206" t="s">
        <v>777</v>
      </c>
      <c r="E6615" s="206" t="s">
        <v>778</v>
      </c>
      <c r="F6615" s="207">
        <v>45570</v>
      </c>
      <c r="G6615" s="206" t="s">
        <v>820</v>
      </c>
      <c r="H6615" s="208">
        <v>960000</v>
      </c>
      <c r="I6615" s="206" t="s">
        <v>19</v>
      </c>
      <c r="J6615" s="206">
        <v>1324</v>
      </c>
      <c r="L6615" s="206">
        <v>2024</v>
      </c>
      <c r="M6615" s="206" t="s">
        <v>772</v>
      </c>
      <c r="N6615" s="206" t="s">
        <v>773</v>
      </c>
    </row>
    <row r="6616" spans="1:14" s="206" customFormat="1" ht="31" customHeight="1" x14ac:dyDescent="0.15">
      <c r="A6616" s="206" t="s">
        <v>768</v>
      </c>
      <c r="B6616" s="206" t="s">
        <v>819</v>
      </c>
      <c r="C6616" s="206" t="s">
        <v>770</v>
      </c>
      <c r="D6616" s="206" t="s">
        <v>771</v>
      </c>
      <c r="E6616" s="206" t="s">
        <v>759</v>
      </c>
      <c r="F6616" s="207">
        <v>45570</v>
      </c>
      <c r="G6616" s="206" t="s">
        <v>820</v>
      </c>
      <c r="H6616" s="208">
        <v>340000</v>
      </c>
      <c r="I6616" s="206" t="s">
        <v>19</v>
      </c>
      <c r="J6616" s="206">
        <v>4000</v>
      </c>
      <c r="L6616" s="206">
        <v>2024</v>
      </c>
      <c r="M6616" s="206" t="s">
        <v>772</v>
      </c>
      <c r="N6616" s="206" t="s">
        <v>773</v>
      </c>
    </row>
    <row r="6617" spans="1:14" s="206" customFormat="1" ht="31" customHeight="1" x14ac:dyDescent="0.15">
      <c r="A6617" s="206" t="s">
        <v>768</v>
      </c>
      <c r="B6617" s="206" t="s">
        <v>819</v>
      </c>
      <c r="C6617" s="206" t="s">
        <v>770</v>
      </c>
      <c r="D6617" s="206" t="s">
        <v>771</v>
      </c>
      <c r="E6617" s="206" t="s">
        <v>759</v>
      </c>
      <c r="F6617" s="207">
        <v>45572</v>
      </c>
      <c r="G6617" s="206" t="s">
        <v>820</v>
      </c>
      <c r="H6617" s="208">
        <v>510000</v>
      </c>
      <c r="I6617" s="206" t="s">
        <v>19</v>
      </c>
      <c r="J6617" s="206">
        <v>6000</v>
      </c>
      <c r="L6617" s="206">
        <v>2024</v>
      </c>
      <c r="M6617" s="206" t="s">
        <v>772</v>
      </c>
      <c r="N6617" s="206" t="s">
        <v>773</v>
      </c>
    </row>
    <row r="6618" spans="1:14" s="206" customFormat="1" ht="31" customHeight="1" x14ac:dyDescent="0.15">
      <c r="A6618" s="206" t="s">
        <v>768</v>
      </c>
      <c r="B6618" s="206" t="s">
        <v>819</v>
      </c>
      <c r="C6618" s="206" t="s">
        <v>782</v>
      </c>
      <c r="D6618" s="206" t="s">
        <v>777</v>
      </c>
      <c r="E6618" s="206" t="s">
        <v>778</v>
      </c>
      <c r="F6618" s="207">
        <v>45572</v>
      </c>
      <c r="G6618" s="206" t="s">
        <v>820</v>
      </c>
      <c r="H6618" s="208">
        <v>120000</v>
      </c>
      <c r="I6618" s="206" t="s">
        <v>19</v>
      </c>
      <c r="J6618" s="206">
        <v>166</v>
      </c>
      <c r="L6618" s="206">
        <v>2024</v>
      </c>
      <c r="M6618" s="206" t="s">
        <v>772</v>
      </c>
      <c r="N6618" s="206" t="s">
        <v>773</v>
      </c>
    </row>
    <row r="6619" spans="1:14" s="206" customFormat="1" ht="31" customHeight="1" x14ac:dyDescent="0.15">
      <c r="A6619" s="206" t="s">
        <v>768</v>
      </c>
      <c r="B6619" s="206" t="s">
        <v>819</v>
      </c>
      <c r="C6619" s="206" t="s">
        <v>770</v>
      </c>
      <c r="D6619" s="206" t="s">
        <v>777</v>
      </c>
      <c r="E6619" s="206" t="s">
        <v>778</v>
      </c>
      <c r="F6619" s="207">
        <v>45572</v>
      </c>
      <c r="G6619" s="206" t="s">
        <v>820</v>
      </c>
      <c r="H6619" s="208">
        <v>1145000</v>
      </c>
      <c r="I6619" s="206" t="s">
        <v>19</v>
      </c>
      <c r="J6619" s="206">
        <v>1579</v>
      </c>
      <c r="L6619" s="206">
        <v>2024</v>
      </c>
      <c r="M6619" s="206" t="s">
        <v>772</v>
      </c>
      <c r="N6619" s="206" t="s">
        <v>773</v>
      </c>
    </row>
    <row r="6620" spans="1:14" s="206" customFormat="1" ht="31" customHeight="1" x14ac:dyDescent="0.15">
      <c r="A6620" s="206" t="s">
        <v>768</v>
      </c>
      <c r="B6620" s="206" t="s">
        <v>819</v>
      </c>
      <c r="C6620" s="206" t="s">
        <v>782</v>
      </c>
      <c r="D6620" s="206" t="s">
        <v>771</v>
      </c>
      <c r="E6620" s="206" t="s">
        <v>759</v>
      </c>
      <c r="F6620" s="207">
        <v>45572</v>
      </c>
      <c r="G6620" s="206" t="s">
        <v>820</v>
      </c>
      <c r="H6620" s="208">
        <v>170000</v>
      </c>
      <c r="I6620" s="206" t="s">
        <v>19</v>
      </c>
      <c r="J6620" s="206">
        <v>2000</v>
      </c>
      <c r="L6620" s="206">
        <v>2024</v>
      </c>
      <c r="M6620" s="206" t="s">
        <v>772</v>
      </c>
      <c r="N6620" s="206" t="s">
        <v>773</v>
      </c>
    </row>
    <row r="6621" spans="1:14" s="206" customFormat="1" ht="31" customHeight="1" x14ac:dyDescent="0.15">
      <c r="A6621" s="206" t="s">
        <v>768</v>
      </c>
      <c r="B6621" s="206" t="s">
        <v>819</v>
      </c>
      <c r="C6621" s="206" t="s">
        <v>770</v>
      </c>
      <c r="D6621" s="206" t="s">
        <v>777</v>
      </c>
      <c r="E6621" s="206" t="s">
        <v>809</v>
      </c>
      <c r="F6621" s="207">
        <v>45572</v>
      </c>
      <c r="G6621" s="206" t="s">
        <v>820</v>
      </c>
      <c r="H6621" s="208">
        <v>40000</v>
      </c>
      <c r="I6621" s="206" t="s">
        <v>19</v>
      </c>
      <c r="J6621" s="206">
        <v>55</v>
      </c>
      <c r="L6621" s="206">
        <v>2024</v>
      </c>
      <c r="M6621" s="206" t="s">
        <v>772</v>
      </c>
      <c r="N6621" s="206" t="s">
        <v>773</v>
      </c>
    </row>
    <row r="6622" spans="1:14" s="206" customFormat="1" ht="31" customHeight="1" x14ac:dyDescent="0.15">
      <c r="A6622" s="206" t="s">
        <v>768</v>
      </c>
      <c r="B6622" s="206" t="s">
        <v>819</v>
      </c>
      <c r="C6622" s="206" t="s">
        <v>770</v>
      </c>
      <c r="D6622" s="206" t="s">
        <v>777</v>
      </c>
      <c r="E6622" s="206" t="s">
        <v>778</v>
      </c>
      <c r="F6622" s="207">
        <v>45573</v>
      </c>
      <c r="G6622" s="206" t="s">
        <v>820</v>
      </c>
      <c r="H6622" s="208">
        <v>480000</v>
      </c>
      <c r="I6622" s="206" t="s">
        <v>19</v>
      </c>
      <c r="J6622" s="206">
        <v>662</v>
      </c>
      <c r="L6622" s="206">
        <v>2024</v>
      </c>
      <c r="M6622" s="206" t="s">
        <v>772</v>
      </c>
      <c r="N6622" s="206" t="s">
        <v>773</v>
      </c>
    </row>
    <row r="6623" spans="1:14" s="206" customFormat="1" ht="31" customHeight="1" x14ac:dyDescent="0.15">
      <c r="A6623" s="206" t="s">
        <v>768</v>
      </c>
      <c r="B6623" s="206" t="s">
        <v>819</v>
      </c>
      <c r="C6623" s="206" t="s">
        <v>770</v>
      </c>
      <c r="D6623" s="206" t="s">
        <v>777</v>
      </c>
      <c r="E6623" s="206" t="s">
        <v>809</v>
      </c>
      <c r="F6623" s="207">
        <v>45573</v>
      </c>
      <c r="G6623" s="206" t="s">
        <v>820</v>
      </c>
      <c r="H6623" s="208">
        <v>40000</v>
      </c>
      <c r="I6623" s="206" t="s">
        <v>19</v>
      </c>
      <c r="J6623" s="206">
        <v>55</v>
      </c>
      <c r="L6623" s="206">
        <v>2024</v>
      </c>
      <c r="M6623" s="206" t="s">
        <v>772</v>
      </c>
      <c r="N6623" s="206" t="s">
        <v>773</v>
      </c>
    </row>
    <row r="6624" spans="1:14" s="206" customFormat="1" ht="31" customHeight="1" x14ac:dyDescent="0.15">
      <c r="A6624" s="206" t="s">
        <v>768</v>
      </c>
      <c r="B6624" s="206" t="s">
        <v>819</v>
      </c>
      <c r="C6624" s="206" t="s">
        <v>770</v>
      </c>
      <c r="D6624" s="206" t="s">
        <v>771</v>
      </c>
      <c r="E6624" s="206" t="s">
        <v>759</v>
      </c>
      <c r="F6624" s="207">
        <v>45573</v>
      </c>
      <c r="G6624" s="206" t="s">
        <v>820</v>
      </c>
      <c r="H6624" s="208">
        <v>340000</v>
      </c>
      <c r="I6624" s="206" t="s">
        <v>19</v>
      </c>
      <c r="J6624" s="206">
        <v>4000</v>
      </c>
      <c r="L6624" s="206">
        <v>2024</v>
      </c>
      <c r="M6624" s="206" t="s">
        <v>772</v>
      </c>
      <c r="N6624" s="206" t="s">
        <v>773</v>
      </c>
    </row>
    <row r="6625" spans="1:14" s="206" customFormat="1" ht="31" customHeight="1" x14ac:dyDescent="0.15">
      <c r="A6625" s="206" t="s">
        <v>768</v>
      </c>
      <c r="B6625" s="206" t="s">
        <v>819</v>
      </c>
      <c r="C6625" s="206" t="s">
        <v>782</v>
      </c>
      <c r="D6625" s="206" t="s">
        <v>777</v>
      </c>
      <c r="E6625" s="206" t="s">
        <v>778</v>
      </c>
      <c r="F6625" s="207">
        <v>45573</v>
      </c>
      <c r="G6625" s="206" t="s">
        <v>820</v>
      </c>
      <c r="H6625" s="208">
        <v>120000</v>
      </c>
      <c r="I6625" s="206" t="s">
        <v>19</v>
      </c>
      <c r="J6625" s="206">
        <v>166</v>
      </c>
      <c r="L6625" s="206">
        <v>2024</v>
      </c>
      <c r="M6625" s="206" t="s">
        <v>772</v>
      </c>
      <c r="N6625" s="206" t="s">
        <v>773</v>
      </c>
    </row>
    <row r="6626" spans="1:14" s="206" customFormat="1" ht="31" customHeight="1" x14ac:dyDescent="0.15">
      <c r="A6626" s="206" t="s">
        <v>768</v>
      </c>
      <c r="B6626" s="206" t="s">
        <v>819</v>
      </c>
      <c r="C6626" s="206" t="s">
        <v>782</v>
      </c>
      <c r="D6626" s="206" t="s">
        <v>771</v>
      </c>
      <c r="E6626" s="206" t="s">
        <v>759</v>
      </c>
      <c r="F6626" s="207">
        <v>45573</v>
      </c>
      <c r="G6626" s="206" t="s">
        <v>820</v>
      </c>
      <c r="H6626" s="208">
        <v>170000</v>
      </c>
      <c r="I6626" s="206" t="s">
        <v>19</v>
      </c>
      <c r="J6626" s="206">
        <v>2000</v>
      </c>
      <c r="L6626" s="206">
        <v>2024</v>
      </c>
      <c r="M6626" s="206" t="s">
        <v>772</v>
      </c>
      <c r="N6626" s="206" t="s">
        <v>773</v>
      </c>
    </row>
    <row r="6627" spans="1:14" s="206" customFormat="1" ht="31" customHeight="1" x14ac:dyDescent="0.15">
      <c r="A6627" s="206" t="s">
        <v>768</v>
      </c>
      <c r="B6627" s="206" t="s">
        <v>819</v>
      </c>
      <c r="C6627" s="206" t="s">
        <v>770</v>
      </c>
      <c r="D6627" s="206" t="s">
        <v>777</v>
      </c>
      <c r="E6627" s="206" t="s">
        <v>809</v>
      </c>
      <c r="F6627" s="207">
        <v>45574</v>
      </c>
      <c r="G6627" s="206" t="s">
        <v>820</v>
      </c>
      <c r="H6627" s="208">
        <v>40000</v>
      </c>
      <c r="I6627" s="206" t="s">
        <v>19</v>
      </c>
      <c r="J6627" s="206">
        <v>55</v>
      </c>
      <c r="L6627" s="206">
        <v>2024</v>
      </c>
      <c r="M6627" s="206" t="s">
        <v>772</v>
      </c>
      <c r="N6627" s="206" t="s">
        <v>773</v>
      </c>
    </row>
    <row r="6628" spans="1:14" s="206" customFormat="1" ht="31" customHeight="1" x14ac:dyDescent="0.15">
      <c r="A6628" s="206" t="s">
        <v>768</v>
      </c>
      <c r="B6628" s="206" t="s">
        <v>819</v>
      </c>
      <c r="C6628" s="206" t="s">
        <v>770</v>
      </c>
      <c r="D6628" s="206" t="s">
        <v>771</v>
      </c>
      <c r="E6628" s="206" t="s">
        <v>759</v>
      </c>
      <c r="F6628" s="207">
        <v>45574</v>
      </c>
      <c r="G6628" s="206" t="s">
        <v>820</v>
      </c>
      <c r="H6628" s="208">
        <v>340000</v>
      </c>
      <c r="I6628" s="206" t="s">
        <v>19</v>
      </c>
      <c r="J6628" s="206">
        <v>4000</v>
      </c>
      <c r="L6628" s="206">
        <v>2024</v>
      </c>
      <c r="M6628" s="206" t="s">
        <v>772</v>
      </c>
      <c r="N6628" s="206" t="s">
        <v>773</v>
      </c>
    </row>
    <row r="6629" spans="1:14" s="206" customFormat="1" ht="31" customHeight="1" x14ac:dyDescent="0.15">
      <c r="A6629" s="206" t="s">
        <v>768</v>
      </c>
      <c r="B6629" s="206" t="s">
        <v>819</v>
      </c>
      <c r="C6629" s="206" t="s">
        <v>770</v>
      </c>
      <c r="D6629" s="206" t="s">
        <v>777</v>
      </c>
      <c r="E6629" s="206" t="s">
        <v>778</v>
      </c>
      <c r="F6629" s="207">
        <v>45574</v>
      </c>
      <c r="G6629" s="206" t="s">
        <v>820</v>
      </c>
      <c r="H6629" s="208">
        <v>280000</v>
      </c>
      <c r="I6629" s="206" t="s">
        <v>19</v>
      </c>
      <c r="J6629" s="206">
        <v>386</v>
      </c>
      <c r="L6629" s="206">
        <v>2024</v>
      </c>
      <c r="M6629" s="206" t="s">
        <v>772</v>
      </c>
      <c r="N6629" s="206" t="s">
        <v>773</v>
      </c>
    </row>
    <row r="6630" spans="1:14" s="206" customFormat="1" ht="31" customHeight="1" x14ac:dyDescent="0.15">
      <c r="A6630" s="206" t="s">
        <v>768</v>
      </c>
      <c r="B6630" s="206" t="s">
        <v>819</v>
      </c>
      <c r="C6630" s="206" t="s">
        <v>782</v>
      </c>
      <c r="D6630" s="206" t="s">
        <v>777</v>
      </c>
      <c r="E6630" s="206" t="s">
        <v>778</v>
      </c>
      <c r="F6630" s="207">
        <v>45574</v>
      </c>
      <c r="G6630" s="206" t="s">
        <v>820</v>
      </c>
      <c r="H6630" s="208">
        <v>80000</v>
      </c>
      <c r="I6630" s="206" t="s">
        <v>19</v>
      </c>
      <c r="J6630" s="206">
        <v>110</v>
      </c>
      <c r="L6630" s="206">
        <v>2024</v>
      </c>
      <c r="M6630" s="206" t="s">
        <v>772</v>
      </c>
      <c r="N6630" s="206" t="s">
        <v>773</v>
      </c>
    </row>
    <row r="6631" spans="1:14" s="206" customFormat="1" ht="31" customHeight="1" x14ac:dyDescent="0.15">
      <c r="A6631" s="206" t="s">
        <v>768</v>
      </c>
      <c r="B6631" s="206" t="s">
        <v>819</v>
      </c>
      <c r="C6631" s="206" t="s">
        <v>782</v>
      </c>
      <c r="D6631" s="206" t="s">
        <v>771</v>
      </c>
      <c r="E6631" s="206" t="s">
        <v>759</v>
      </c>
      <c r="F6631" s="207">
        <v>45574</v>
      </c>
      <c r="G6631" s="206" t="s">
        <v>820</v>
      </c>
      <c r="H6631" s="208">
        <v>170000</v>
      </c>
      <c r="I6631" s="206" t="s">
        <v>19</v>
      </c>
      <c r="J6631" s="206">
        <v>2000</v>
      </c>
      <c r="L6631" s="206">
        <v>2024</v>
      </c>
      <c r="M6631" s="206" t="s">
        <v>772</v>
      </c>
      <c r="N6631" s="206" t="s">
        <v>773</v>
      </c>
    </row>
    <row r="6632" spans="1:14" s="206" customFormat="1" ht="31" customHeight="1" x14ac:dyDescent="0.15">
      <c r="A6632" s="206" t="s">
        <v>768</v>
      </c>
      <c r="B6632" s="206" t="s">
        <v>819</v>
      </c>
      <c r="C6632" s="206" t="s">
        <v>770</v>
      </c>
      <c r="D6632" s="206" t="s">
        <v>771</v>
      </c>
      <c r="E6632" s="206" t="s">
        <v>759</v>
      </c>
      <c r="F6632" s="207">
        <v>45575</v>
      </c>
      <c r="G6632" s="206" t="s">
        <v>820</v>
      </c>
      <c r="H6632" s="208">
        <v>340000</v>
      </c>
      <c r="I6632" s="206" t="s">
        <v>19</v>
      </c>
      <c r="J6632" s="206">
        <v>4000</v>
      </c>
      <c r="L6632" s="206">
        <v>2024</v>
      </c>
      <c r="M6632" s="206" t="s">
        <v>772</v>
      </c>
      <c r="N6632" s="206" t="s">
        <v>773</v>
      </c>
    </row>
    <row r="6633" spans="1:14" s="206" customFormat="1" ht="31" customHeight="1" x14ac:dyDescent="0.15">
      <c r="A6633" s="206" t="s">
        <v>768</v>
      </c>
      <c r="B6633" s="206" t="s">
        <v>819</v>
      </c>
      <c r="C6633" s="206" t="s">
        <v>770</v>
      </c>
      <c r="D6633" s="206" t="s">
        <v>777</v>
      </c>
      <c r="E6633" s="206" t="s">
        <v>809</v>
      </c>
      <c r="F6633" s="207">
        <v>45575</v>
      </c>
      <c r="G6633" s="206" t="s">
        <v>820</v>
      </c>
      <c r="H6633" s="208">
        <v>40000</v>
      </c>
      <c r="I6633" s="206" t="s">
        <v>19</v>
      </c>
      <c r="J6633" s="206">
        <v>55</v>
      </c>
      <c r="L6633" s="206">
        <v>2024</v>
      </c>
      <c r="M6633" s="206" t="s">
        <v>772</v>
      </c>
      <c r="N6633" s="206" t="s">
        <v>773</v>
      </c>
    </row>
    <row r="6634" spans="1:14" s="206" customFormat="1" ht="31" customHeight="1" x14ac:dyDescent="0.15">
      <c r="A6634" s="206" t="s">
        <v>768</v>
      </c>
      <c r="B6634" s="206" t="s">
        <v>819</v>
      </c>
      <c r="C6634" s="206" t="s">
        <v>782</v>
      </c>
      <c r="D6634" s="206" t="s">
        <v>777</v>
      </c>
      <c r="E6634" s="206" t="s">
        <v>778</v>
      </c>
      <c r="F6634" s="207">
        <v>45575</v>
      </c>
      <c r="G6634" s="206" t="s">
        <v>820</v>
      </c>
      <c r="H6634" s="208">
        <v>80000</v>
      </c>
      <c r="I6634" s="206" t="s">
        <v>19</v>
      </c>
      <c r="J6634" s="206">
        <v>110</v>
      </c>
      <c r="L6634" s="206">
        <v>2024</v>
      </c>
      <c r="M6634" s="206" t="s">
        <v>772</v>
      </c>
      <c r="N6634" s="206" t="s">
        <v>773</v>
      </c>
    </row>
    <row r="6635" spans="1:14" s="206" customFormat="1" ht="31" customHeight="1" x14ac:dyDescent="0.15">
      <c r="A6635" s="206" t="s">
        <v>768</v>
      </c>
      <c r="B6635" s="206" t="s">
        <v>819</v>
      </c>
      <c r="C6635" s="206" t="s">
        <v>770</v>
      </c>
      <c r="D6635" s="206" t="s">
        <v>777</v>
      </c>
      <c r="E6635" s="206" t="s">
        <v>778</v>
      </c>
      <c r="F6635" s="207">
        <v>45575</v>
      </c>
      <c r="G6635" s="206" t="s">
        <v>820</v>
      </c>
      <c r="H6635" s="208">
        <v>400000</v>
      </c>
      <c r="I6635" s="206" t="s">
        <v>19</v>
      </c>
      <c r="J6635" s="206">
        <v>552</v>
      </c>
      <c r="L6635" s="206">
        <v>2024</v>
      </c>
      <c r="M6635" s="206" t="s">
        <v>772</v>
      </c>
      <c r="N6635" s="206" t="s">
        <v>773</v>
      </c>
    </row>
    <row r="6636" spans="1:14" s="206" customFormat="1" ht="31" customHeight="1" x14ac:dyDescent="0.15">
      <c r="A6636" s="206" t="s">
        <v>768</v>
      </c>
      <c r="B6636" s="206" t="s">
        <v>819</v>
      </c>
      <c r="C6636" s="206" t="s">
        <v>782</v>
      </c>
      <c r="D6636" s="206" t="s">
        <v>771</v>
      </c>
      <c r="E6636" s="206" t="s">
        <v>759</v>
      </c>
      <c r="F6636" s="207">
        <v>45575</v>
      </c>
      <c r="G6636" s="206" t="s">
        <v>820</v>
      </c>
      <c r="H6636" s="208">
        <v>170000</v>
      </c>
      <c r="I6636" s="206" t="s">
        <v>19</v>
      </c>
      <c r="J6636" s="206">
        <v>2000</v>
      </c>
      <c r="L6636" s="206">
        <v>2024</v>
      </c>
      <c r="M6636" s="206" t="s">
        <v>772</v>
      </c>
      <c r="N6636" s="206" t="s">
        <v>773</v>
      </c>
    </row>
    <row r="6637" spans="1:14" s="206" customFormat="1" ht="31" customHeight="1" x14ac:dyDescent="0.15">
      <c r="A6637" s="206" t="s">
        <v>768</v>
      </c>
      <c r="B6637" s="206" t="s">
        <v>819</v>
      </c>
      <c r="C6637" s="206" t="s">
        <v>782</v>
      </c>
      <c r="D6637" s="206" t="s">
        <v>777</v>
      </c>
      <c r="E6637" s="206" t="s">
        <v>778</v>
      </c>
      <c r="F6637" s="207">
        <v>45576</v>
      </c>
      <c r="G6637" s="206" t="s">
        <v>820</v>
      </c>
      <c r="H6637" s="208">
        <v>80000</v>
      </c>
      <c r="I6637" s="206" t="s">
        <v>19</v>
      </c>
      <c r="J6637" s="206">
        <v>110</v>
      </c>
      <c r="L6637" s="206">
        <v>2024</v>
      </c>
      <c r="M6637" s="206" t="s">
        <v>772</v>
      </c>
      <c r="N6637" s="206" t="s">
        <v>773</v>
      </c>
    </row>
    <row r="6638" spans="1:14" s="206" customFormat="1" ht="31" customHeight="1" x14ac:dyDescent="0.15">
      <c r="A6638" s="206" t="s">
        <v>768</v>
      </c>
      <c r="B6638" s="206" t="s">
        <v>819</v>
      </c>
      <c r="C6638" s="206" t="s">
        <v>770</v>
      </c>
      <c r="D6638" s="206" t="s">
        <v>777</v>
      </c>
      <c r="E6638" s="206" t="s">
        <v>778</v>
      </c>
      <c r="F6638" s="207">
        <v>45576</v>
      </c>
      <c r="G6638" s="206" t="s">
        <v>820</v>
      </c>
      <c r="H6638" s="208">
        <v>280000</v>
      </c>
      <c r="I6638" s="206" t="s">
        <v>19</v>
      </c>
      <c r="J6638" s="206">
        <v>386</v>
      </c>
      <c r="L6638" s="206">
        <v>2024</v>
      </c>
      <c r="M6638" s="206" t="s">
        <v>772</v>
      </c>
      <c r="N6638" s="206" t="s">
        <v>773</v>
      </c>
    </row>
    <row r="6639" spans="1:14" s="206" customFormat="1" ht="31" customHeight="1" x14ac:dyDescent="0.15">
      <c r="A6639" s="206" t="s">
        <v>768</v>
      </c>
      <c r="B6639" s="206" t="s">
        <v>819</v>
      </c>
      <c r="C6639" s="206" t="s">
        <v>770</v>
      </c>
      <c r="D6639" s="206" t="s">
        <v>777</v>
      </c>
      <c r="E6639" s="206" t="s">
        <v>809</v>
      </c>
      <c r="F6639" s="207">
        <v>45576</v>
      </c>
      <c r="G6639" s="206" t="s">
        <v>820</v>
      </c>
      <c r="H6639" s="208">
        <v>40000</v>
      </c>
      <c r="I6639" s="206" t="s">
        <v>19</v>
      </c>
      <c r="J6639" s="206">
        <v>55</v>
      </c>
      <c r="L6639" s="206">
        <v>2024</v>
      </c>
      <c r="M6639" s="206" t="s">
        <v>772</v>
      </c>
      <c r="N6639" s="206" t="s">
        <v>773</v>
      </c>
    </row>
    <row r="6640" spans="1:14" s="206" customFormat="1" ht="31" customHeight="1" x14ac:dyDescent="0.15">
      <c r="A6640" s="206" t="s">
        <v>768</v>
      </c>
      <c r="B6640" s="206" t="s">
        <v>819</v>
      </c>
      <c r="C6640" s="206" t="s">
        <v>782</v>
      </c>
      <c r="D6640" s="206" t="s">
        <v>771</v>
      </c>
      <c r="E6640" s="206" t="s">
        <v>759</v>
      </c>
      <c r="F6640" s="207">
        <v>45576</v>
      </c>
      <c r="G6640" s="206" t="s">
        <v>820</v>
      </c>
      <c r="H6640" s="208">
        <v>170000</v>
      </c>
      <c r="I6640" s="206" t="s">
        <v>19</v>
      </c>
      <c r="J6640" s="206">
        <v>2000</v>
      </c>
      <c r="L6640" s="206">
        <v>2024</v>
      </c>
      <c r="M6640" s="206" t="s">
        <v>772</v>
      </c>
      <c r="N6640" s="206" t="s">
        <v>773</v>
      </c>
    </row>
    <row r="6641" spans="1:14" s="206" customFormat="1" ht="31" customHeight="1" x14ac:dyDescent="0.15">
      <c r="A6641" s="206" t="s">
        <v>768</v>
      </c>
      <c r="B6641" s="206" t="s">
        <v>819</v>
      </c>
      <c r="C6641" s="206" t="s">
        <v>770</v>
      </c>
      <c r="D6641" s="206" t="s">
        <v>771</v>
      </c>
      <c r="E6641" s="206" t="s">
        <v>759</v>
      </c>
      <c r="F6641" s="207">
        <v>45576</v>
      </c>
      <c r="G6641" s="206" t="s">
        <v>820</v>
      </c>
      <c r="H6641" s="208">
        <v>255000</v>
      </c>
      <c r="I6641" s="206" t="s">
        <v>19</v>
      </c>
      <c r="J6641" s="206">
        <v>3000</v>
      </c>
      <c r="L6641" s="206">
        <v>2024</v>
      </c>
      <c r="M6641" s="206" t="s">
        <v>772</v>
      </c>
      <c r="N6641" s="206" t="s">
        <v>773</v>
      </c>
    </row>
    <row r="6642" spans="1:14" s="206" customFormat="1" ht="31" customHeight="1" x14ac:dyDescent="0.15">
      <c r="A6642" s="206" t="s">
        <v>768</v>
      </c>
      <c r="B6642" s="206" t="s">
        <v>819</v>
      </c>
      <c r="C6642" s="206" t="s">
        <v>782</v>
      </c>
      <c r="D6642" s="206" t="s">
        <v>771</v>
      </c>
      <c r="E6642" s="206" t="s">
        <v>759</v>
      </c>
      <c r="F6642" s="207">
        <v>45577</v>
      </c>
      <c r="G6642" s="206" t="s">
        <v>820</v>
      </c>
      <c r="H6642" s="208">
        <v>170000</v>
      </c>
      <c r="I6642" s="206" t="s">
        <v>19</v>
      </c>
      <c r="J6642" s="206">
        <v>2000</v>
      </c>
      <c r="L6642" s="206">
        <v>2024</v>
      </c>
      <c r="M6642" s="206" t="s">
        <v>772</v>
      </c>
      <c r="N6642" s="206" t="s">
        <v>773</v>
      </c>
    </row>
    <row r="6643" spans="1:14" s="206" customFormat="1" ht="31" customHeight="1" x14ac:dyDescent="0.15">
      <c r="A6643" s="206" t="s">
        <v>768</v>
      </c>
      <c r="B6643" s="206" t="s">
        <v>819</v>
      </c>
      <c r="C6643" s="206" t="s">
        <v>770</v>
      </c>
      <c r="D6643" s="206" t="s">
        <v>777</v>
      </c>
      <c r="E6643" s="206" t="s">
        <v>809</v>
      </c>
      <c r="F6643" s="207">
        <v>45577</v>
      </c>
      <c r="G6643" s="206" t="s">
        <v>820</v>
      </c>
      <c r="H6643" s="208">
        <v>80000</v>
      </c>
      <c r="I6643" s="206" t="s">
        <v>19</v>
      </c>
      <c r="J6643" s="206">
        <v>110</v>
      </c>
      <c r="L6643" s="206">
        <v>2024</v>
      </c>
      <c r="M6643" s="206" t="s">
        <v>772</v>
      </c>
      <c r="N6643" s="206" t="s">
        <v>773</v>
      </c>
    </row>
    <row r="6644" spans="1:14" s="206" customFormat="1" ht="31" customHeight="1" x14ac:dyDescent="0.15">
      <c r="A6644" s="206" t="s">
        <v>768</v>
      </c>
      <c r="B6644" s="206" t="s">
        <v>819</v>
      </c>
      <c r="C6644" s="206" t="s">
        <v>770</v>
      </c>
      <c r="D6644" s="206" t="s">
        <v>777</v>
      </c>
      <c r="E6644" s="206" t="s">
        <v>778</v>
      </c>
      <c r="F6644" s="207">
        <v>45577</v>
      </c>
      <c r="G6644" s="206" t="s">
        <v>820</v>
      </c>
      <c r="H6644" s="208">
        <v>200000</v>
      </c>
      <c r="I6644" s="206" t="s">
        <v>19</v>
      </c>
      <c r="J6644" s="206">
        <v>276</v>
      </c>
      <c r="L6644" s="206">
        <v>2024</v>
      </c>
      <c r="M6644" s="206" t="s">
        <v>772</v>
      </c>
      <c r="N6644" s="206" t="s">
        <v>773</v>
      </c>
    </row>
    <row r="6645" spans="1:14" s="206" customFormat="1" ht="31" customHeight="1" x14ac:dyDescent="0.15">
      <c r="A6645" s="206" t="s">
        <v>768</v>
      </c>
      <c r="B6645" s="206" t="s">
        <v>819</v>
      </c>
      <c r="C6645" s="206" t="s">
        <v>782</v>
      </c>
      <c r="D6645" s="206" t="s">
        <v>777</v>
      </c>
      <c r="E6645" s="206" t="s">
        <v>778</v>
      </c>
      <c r="F6645" s="207">
        <v>45577</v>
      </c>
      <c r="G6645" s="206" t="s">
        <v>820</v>
      </c>
      <c r="H6645" s="208">
        <v>80000</v>
      </c>
      <c r="I6645" s="206" t="s">
        <v>19</v>
      </c>
      <c r="J6645" s="206">
        <v>110</v>
      </c>
      <c r="L6645" s="206">
        <v>2024</v>
      </c>
      <c r="M6645" s="206" t="s">
        <v>772</v>
      </c>
      <c r="N6645" s="206" t="s">
        <v>773</v>
      </c>
    </row>
    <row r="6646" spans="1:14" s="206" customFormat="1" ht="31" customHeight="1" x14ac:dyDescent="0.15">
      <c r="A6646" s="206" t="s">
        <v>768</v>
      </c>
      <c r="B6646" s="206" t="s">
        <v>819</v>
      </c>
      <c r="C6646" s="206" t="s">
        <v>770</v>
      </c>
      <c r="D6646" s="206" t="s">
        <v>771</v>
      </c>
      <c r="E6646" s="206" t="s">
        <v>759</v>
      </c>
      <c r="F6646" s="207">
        <v>45577</v>
      </c>
      <c r="G6646" s="206" t="s">
        <v>820</v>
      </c>
      <c r="H6646" s="208">
        <v>340000</v>
      </c>
      <c r="I6646" s="206" t="s">
        <v>19</v>
      </c>
      <c r="J6646" s="206">
        <v>4000</v>
      </c>
      <c r="L6646" s="206">
        <v>2024</v>
      </c>
      <c r="M6646" s="206" t="s">
        <v>772</v>
      </c>
      <c r="N6646" s="206" t="s">
        <v>773</v>
      </c>
    </row>
    <row r="6647" spans="1:14" s="206" customFormat="1" ht="31" customHeight="1" x14ac:dyDescent="0.15">
      <c r="A6647" s="206" t="s">
        <v>768</v>
      </c>
      <c r="B6647" s="206" t="s">
        <v>819</v>
      </c>
      <c r="C6647" s="206" t="s">
        <v>770</v>
      </c>
      <c r="D6647" s="206" t="s">
        <v>777</v>
      </c>
      <c r="E6647" s="206" t="s">
        <v>809</v>
      </c>
      <c r="F6647" s="207">
        <v>45579</v>
      </c>
      <c r="G6647" s="206" t="s">
        <v>820</v>
      </c>
      <c r="H6647" s="208">
        <v>60000</v>
      </c>
      <c r="I6647" s="206" t="s">
        <v>19</v>
      </c>
      <c r="J6647" s="206">
        <v>83</v>
      </c>
      <c r="L6647" s="206">
        <v>2024</v>
      </c>
      <c r="M6647" s="206" t="s">
        <v>772</v>
      </c>
      <c r="N6647" s="206" t="s">
        <v>773</v>
      </c>
    </row>
    <row r="6648" spans="1:14" s="206" customFormat="1" ht="31" customHeight="1" x14ac:dyDescent="0.15">
      <c r="A6648" s="206" t="s">
        <v>768</v>
      </c>
      <c r="B6648" s="206" t="s">
        <v>819</v>
      </c>
      <c r="C6648" s="206" t="s">
        <v>782</v>
      </c>
      <c r="D6648" s="206" t="s">
        <v>777</v>
      </c>
      <c r="E6648" s="206" t="s">
        <v>778</v>
      </c>
      <c r="F6648" s="207">
        <v>45579</v>
      </c>
      <c r="G6648" s="206" t="s">
        <v>820</v>
      </c>
      <c r="H6648" s="208">
        <v>80000</v>
      </c>
      <c r="I6648" s="206" t="s">
        <v>19</v>
      </c>
      <c r="J6648" s="206">
        <v>110</v>
      </c>
      <c r="L6648" s="206">
        <v>2024</v>
      </c>
      <c r="M6648" s="206" t="s">
        <v>772</v>
      </c>
      <c r="N6648" s="206" t="s">
        <v>773</v>
      </c>
    </row>
    <row r="6649" spans="1:14" s="206" customFormat="1" ht="31" customHeight="1" x14ac:dyDescent="0.15">
      <c r="A6649" s="206" t="s">
        <v>768</v>
      </c>
      <c r="B6649" s="206" t="s">
        <v>819</v>
      </c>
      <c r="C6649" s="206" t="s">
        <v>770</v>
      </c>
      <c r="D6649" s="206" t="s">
        <v>771</v>
      </c>
      <c r="E6649" s="206" t="s">
        <v>759</v>
      </c>
      <c r="F6649" s="207">
        <v>45579</v>
      </c>
      <c r="G6649" s="206" t="s">
        <v>820</v>
      </c>
      <c r="H6649" s="208">
        <v>680000</v>
      </c>
      <c r="I6649" s="206" t="s">
        <v>19</v>
      </c>
      <c r="J6649" s="206">
        <v>8000</v>
      </c>
      <c r="L6649" s="206">
        <v>2024</v>
      </c>
      <c r="M6649" s="206" t="s">
        <v>772</v>
      </c>
      <c r="N6649" s="206" t="s">
        <v>773</v>
      </c>
    </row>
    <row r="6650" spans="1:14" s="206" customFormat="1" ht="31" customHeight="1" x14ac:dyDescent="0.15">
      <c r="A6650" s="206" t="s">
        <v>768</v>
      </c>
      <c r="B6650" s="206" t="s">
        <v>819</v>
      </c>
      <c r="C6650" s="206" t="s">
        <v>782</v>
      </c>
      <c r="D6650" s="206" t="s">
        <v>771</v>
      </c>
      <c r="E6650" s="206" t="s">
        <v>759</v>
      </c>
      <c r="F6650" s="207">
        <v>45579</v>
      </c>
      <c r="G6650" s="206" t="s">
        <v>820</v>
      </c>
      <c r="H6650" s="208">
        <v>170000</v>
      </c>
      <c r="I6650" s="206" t="s">
        <v>19</v>
      </c>
      <c r="J6650" s="206">
        <v>2000</v>
      </c>
      <c r="L6650" s="206">
        <v>2024</v>
      </c>
      <c r="M6650" s="206" t="s">
        <v>772</v>
      </c>
      <c r="N6650" s="206" t="s">
        <v>773</v>
      </c>
    </row>
    <row r="6651" spans="1:14" s="206" customFormat="1" ht="31" customHeight="1" x14ac:dyDescent="0.15">
      <c r="A6651" s="206" t="s">
        <v>768</v>
      </c>
      <c r="B6651" s="206" t="s">
        <v>819</v>
      </c>
      <c r="C6651" s="206" t="s">
        <v>770</v>
      </c>
      <c r="D6651" s="206" t="s">
        <v>777</v>
      </c>
      <c r="E6651" s="206" t="s">
        <v>778</v>
      </c>
      <c r="F6651" s="207">
        <v>45579</v>
      </c>
      <c r="G6651" s="206" t="s">
        <v>820</v>
      </c>
      <c r="H6651" s="208">
        <v>280000</v>
      </c>
      <c r="I6651" s="206" t="s">
        <v>19</v>
      </c>
      <c r="J6651" s="206">
        <v>386</v>
      </c>
      <c r="L6651" s="206">
        <v>2024</v>
      </c>
      <c r="M6651" s="206" t="s">
        <v>772</v>
      </c>
      <c r="N6651" s="206" t="s">
        <v>773</v>
      </c>
    </row>
    <row r="6652" spans="1:14" s="206" customFormat="1" ht="31" customHeight="1" x14ac:dyDescent="0.15">
      <c r="A6652" s="206" t="s">
        <v>768</v>
      </c>
      <c r="B6652" s="206" t="s">
        <v>819</v>
      </c>
      <c r="C6652" s="206" t="s">
        <v>782</v>
      </c>
      <c r="D6652" s="206" t="s">
        <v>771</v>
      </c>
      <c r="E6652" s="206" t="s">
        <v>759</v>
      </c>
      <c r="F6652" s="207">
        <v>45580</v>
      </c>
      <c r="G6652" s="206" t="s">
        <v>820</v>
      </c>
      <c r="H6652" s="208">
        <v>170000</v>
      </c>
      <c r="I6652" s="206" t="s">
        <v>19</v>
      </c>
      <c r="J6652" s="206">
        <v>2000</v>
      </c>
      <c r="L6652" s="206">
        <v>2024</v>
      </c>
      <c r="M6652" s="206" t="s">
        <v>772</v>
      </c>
      <c r="N6652" s="206" t="s">
        <v>773</v>
      </c>
    </row>
    <row r="6653" spans="1:14" s="206" customFormat="1" ht="31" customHeight="1" x14ac:dyDescent="0.15">
      <c r="A6653" s="206" t="s">
        <v>768</v>
      </c>
      <c r="B6653" s="206" t="s">
        <v>819</v>
      </c>
      <c r="C6653" s="206" t="s">
        <v>782</v>
      </c>
      <c r="D6653" s="206" t="s">
        <v>777</v>
      </c>
      <c r="E6653" s="206" t="s">
        <v>778</v>
      </c>
      <c r="F6653" s="207">
        <v>45580</v>
      </c>
      <c r="G6653" s="206" t="s">
        <v>820</v>
      </c>
      <c r="H6653" s="208">
        <v>80000</v>
      </c>
      <c r="I6653" s="206" t="s">
        <v>19</v>
      </c>
      <c r="J6653" s="206">
        <v>110</v>
      </c>
      <c r="L6653" s="206">
        <v>2024</v>
      </c>
      <c r="M6653" s="206" t="s">
        <v>772</v>
      </c>
      <c r="N6653" s="206" t="s">
        <v>773</v>
      </c>
    </row>
    <row r="6654" spans="1:14" s="206" customFormat="1" ht="31" customHeight="1" x14ac:dyDescent="0.15">
      <c r="A6654" s="206" t="s">
        <v>768</v>
      </c>
      <c r="B6654" s="206" t="s">
        <v>819</v>
      </c>
      <c r="C6654" s="206" t="s">
        <v>770</v>
      </c>
      <c r="D6654" s="206" t="s">
        <v>777</v>
      </c>
      <c r="E6654" s="206" t="s">
        <v>809</v>
      </c>
      <c r="F6654" s="207">
        <v>45580</v>
      </c>
      <c r="G6654" s="206" t="s">
        <v>820</v>
      </c>
      <c r="H6654" s="208">
        <v>60000</v>
      </c>
      <c r="I6654" s="206" t="s">
        <v>19</v>
      </c>
      <c r="J6654" s="206">
        <v>83</v>
      </c>
      <c r="L6654" s="206">
        <v>2024</v>
      </c>
      <c r="M6654" s="206" t="s">
        <v>772</v>
      </c>
      <c r="N6654" s="206" t="s">
        <v>773</v>
      </c>
    </row>
    <row r="6655" spans="1:14" s="206" customFormat="1" ht="31" customHeight="1" x14ac:dyDescent="0.15">
      <c r="A6655" s="206" t="s">
        <v>768</v>
      </c>
      <c r="B6655" s="206" t="s">
        <v>819</v>
      </c>
      <c r="C6655" s="206" t="s">
        <v>770</v>
      </c>
      <c r="D6655" s="206" t="s">
        <v>777</v>
      </c>
      <c r="E6655" s="206" t="s">
        <v>778</v>
      </c>
      <c r="F6655" s="207">
        <v>45580</v>
      </c>
      <c r="G6655" s="206" t="s">
        <v>820</v>
      </c>
      <c r="H6655" s="208">
        <v>280000</v>
      </c>
      <c r="I6655" s="206" t="s">
        <v>19</v>
      </c>
      <c r="J6655" s="206">
        <v>386</v>
      </c>
      <c r="L6655" s="206">
        <v>2024</v>
      </c>
      <c r="M6655" s="206" t="s">
        <v>772</v>
      </c>
      <c r="N6655" s="206" t="s">
        <v>773</v>
      </c>
    </row>
    <row r="6656" spans="1:14" s="206" customFormat="1" ht="31" customHeight="1" x14ac:dyDescent="0.15">
      <c r="A6656" s="206" t="s">
        <v>768</v>
      </c>
      <c r="B6656" s="206" t="s">
        <v>819</v>
      </c>
      <c r="C6656" s="206" t="s">
        <v>770</v>
      </c>
      <c r="D6656" s="206" t="s">
        <v>771</v>
      </c>
      <c r="E6656" s="206" t="s">
        <v>759</v>
      </c>
      <c r="F6656" s="207">
        <v>45580</v>
      </c>
      <c r="G6656" s="206" t="s">
        <v>820</v>
      </c>
      <c r="H6656" s="208">
        <v>425000</v>
      </c>
      <c r="I6656" s="206" t="s">
        <v>19</v>
      </c>
      <c r="J6656" s="206">
        <v>5000</v>
      </c>
      <c r="L6656" s="206">
        <v>2024</v>
      </c>
      <c r="M6656" s="206" t="s">
        <v>772</v>
      </c>
      <c r="N6656" s="206" t="s">
        <v>773</v>
      </c>
    </row>
    <row r="6657" spans="1:14" s="206" customFormat="1" ht="31" customHeight="1" x14ac:dyDescent="0.15">
      <c r="A6657" s="206" t="s">
        <v>768</v>
      </c>
      <c r="B6657" s="206" t="s">
        <v>819</v>
      </c>
      <c r="C6657" s="206" t="s">
        <v>770</v>
      </c>
      <c r="D6657" s="206" t="s">
        <v>771</v>
      </c>
      <c r="E6657" s="206" t="s">
        <v>759</v>
      </c>
      <c r="F6657" s="207">
        <v>45581</v>
      </c>
      <c r="G6657" s="206" t="s">
        <v>820</v>
      </c>
      <c r="H6657" s="208">
        <v>425000</v>
      </c>
      <c r="I6657" s="206" t="s">
        <v>19</v>
      </c>
      <c r="J6657" s="206">
        <v>5000</v>
      </c>
      <c r="L6657" s="206">
        <v>2024</v>
      </c>
      <c r="M6657" s="206" t="s">
        <v>772</v>
      </c>
      <c r="N6657" s="206" t="s">
        <v>773</v>
      </c>
    </row>
    <row r="6658" spans="1:14" s="206" customFormat="1" ht="31" customHeight="1" x14ac:dyDescent="0.15">
      <c r="A6658" s="206" t="s">
        <v>768</v>
      </c>
      <c r="B6658" s="206" t="s">
        <v>819</v>
      </c>
      <c r="C6658" s="206" t="s">
        <v>770</v>
      </c>
      <c r="D6658" s="206" t="s">
        <v>777</v>
      </c>
      <c r="E6658" s="206" t="s">
        <v>809</v>
      </c>
      <c r="F6658" s="207">
        <v>45581</v>
      </c>
      <c r="G6658" s="206" t="s">
        <v>820</v>
      </c>
      <c r="H6658" s="208">
        <v>80000</v>
      </c>
      <c r="I6658" s="206" t="s">
        <v>19</v>
      </c>
      <c r="J6658" s="206">
        <v>110</v>
      </c>
      <c r="L6658" s="206">
        <v>2024</v>
      </c>
      <c r="M6658" s="206" t="s">
        <v>772</v>
      </c>
      <c r="N6658" s="206" t="s">
        <v>773</v>
      </c>
    </row>
    <row r="6659" spans="1:14" s="206" customFormat="1" ht="31" customHeight="1" x14ac:dyDescent="0.15">
      <c r="A6659" s="206" t="s">
        <v>768</v>
      </c>
      <c r="B6659" s="206" t="s">
        <v>819</v>
      </c>
      <c r="C6659" s="206" t="s">
        <v>782</v>
      </c>
      <c r="D6659" s="206" t="s">
        <v>777</v>
      </c>
      <c r="E6659" s="206" t="s">
        <v>778</v>
      </c>
      <c r="F6659" s="207">
        <v>45581</v>
      </c>
      <c r="G6659" s="206" t="s">
        <v>820</v>
      </c>
      <c r="H6659" s="208">
        <v>80000</v>
      </c>
      <c r="I6659" s="206" t="s">
        <v>19</v>
      </c>
      <c r="J6659" s="206">
        <v>110</v>
      </c>
      <c r="L6659" s="206">
        <v>2024</v>
      </c>
      <c r="M6659" s="206" t="s">
        <v>772</v>
      </c>
      <c r="N6659" s="206" t="s">
        <v>773</v>
      </c>
    </row>
    <row r="6660" spans="1:14" s="206" customFormat="1" ht="31" customHeight="1" x14ac:dyDescent="0.15">
      <c r="A6660" s="206" t="s">
        <v>768</v>
      </c>
      <c r="B6660" s="206" t="s">
        <v>819</v>
      </c>
      <c r="C6660" s="206" t="s">
        <v>782</v>
      </c>
      <c r="D6660" s="206" t="s">
        <v>771</v>
      </c>
      <c r="E6660" s="206" t="s">
        <v>759</v>
      </c>
      <c r="F6660" s="207">
        <v>45581</v>
      </c>
      <c r="G6660" s="206" t="s">
        <v>820</v>
      </c>
      <c r="H6660" s="208">
        <v>255000</v>
      </c>
      <c r="I6660" s="206" t="s">
        <v>19</v>
      </c>
      <c r="J6660" s="206">
        <v>3000</v>
      </c>
      <c r="L6660" s="206">
        <v>2024</v>
      </c>
      <c r="M6660" s="206" t="s">
        <v>772</v>
      </c>
      <c r="N6660" s="206" t="s">
        <v>773</v>
      </c>
    </row>
    <row r="6661" spans="1:14" s="206" customFormat="1" ht="31" customHeight="1" x14ac:dyDescent="0.15">
      <c r="A6661" s="206" t="s">
        <v>768</v>
      </c>
      <c r="B6661" s="206" t="s">
        <v>819</v>
      </c>
      <c r="C6661" s="206" t="s">
        <v>770</v>
      </c>
      <c r="D6661" s="206" t="s">
        <v>777</v>
      </c>
      <c r="E6661" s="206" t="s">
        <v>778</v>
      </c>
      <c r="F6661" s="207">
        <v>45581</v>
      </c>
      <c r="G6661" s="206" t="s">
        <v>820</v>
      </c>
      <c r="H6661" s="208">
        <v>240000</v>
      </c>
      <c r="I6661" s="206" t="s">
        <v>19</v>
      </c>
      <c r="J6661" s="206">
        <v>331</v>
      </c>
      <c r="L6661" s="206">
        <v>2024</v>
      </c>
      <c r="M6661" s="206" t="s">
        <v>772</v>
      </c>
      <c r="N6661" s="206" t="s">
        <v>773</v>
      </c>
    </row>
    <row r="6662" spans="1:14" s="206" customFormat="1" ht="31" customHeight="1" x14ac:dyDescent="0.15">
      <c r="A6662" s="206" t="s">
        <v>768</v>
      </c>
      <c r="B6662" s="206" t="s">
        <v>819</v>
      </c>
      <c r="C6662" s="206" t="s">
        <v>770</v>
      </c>
      <c r="D6662" s="206" t="s">
        <v>771</v>
      </c>
      <c r="E6662" s="206" t="s">
        <v>759</v>
      </c>
      <c r="F6662" s="207">
        <v>45582</v>
      </c>
      <c r="G6662" s="206" t="s">
        <v>820</v>
      </c>
      <c r="H6662" s="208">
        <v>340000</v>
      </c>
      <c r="I6662" s="206" t="s">
        <v>19</v>
      </c>
      <c r="J6662" s="206">
        <v>4000</v>
      </c>
      <c r="L6662" s="206">
        <v>2024</v>
      </c>
      <c r="M6662" s="206" t="s">
        <v>772</v>
      </c>
      <c r="N6662" s="206" t="s">
        <v>773</v>
      </c>
    </row>
    <row r="6663" spans="1:14" s="206" customFormat="1" ht="31" customHeight="1" x14ac:dyDescent="0.15">
      <c r="A6663" s="206" t="s">
        <v>768</v>
      </c>
      <c r="B6663" s="206" t="s">
        <v>819</v>
      </c>
      <c r="C6663" s="206" t="s">
        <v>770</v>
      </c>
      <c r="D6663" s="206" t="s">
        <v>777</v>
      </c>
      <c r="E6663" s="206" t="s">
        <v>778</v>
      </c>
      <c r="F6663" s="207">
        <v>45582</v>
      </c>
      <c r="G6663" s="206" t="s">
        <v>820</v>
      </c>
      <c r="H6663" s="208">
        <v>200000</v>
      </c>
      <c r="I6663" s="206" t="s">
        <v>19</v>
      </c>
      <c r="J6663" s="206">
        <v>276</v>
      </c>
      <c r="L6663" s="206">
        <v>2024</v>
      </c>
      <c r="M6663" s="206" t="s">
        <v>772</v>
      </c>
      <c r="N6663" s="206" t="s">
        <v>773</v>
      </c>
    </row>
    <row r="6664" spans="1:14" s="206" customFormat="1" ht="31" customHeight="1" x14ac:dyDescent="0.15">
      <c r="A6664" s="206" t="s">
        <v>768</v>
      </c>
      <c r="B6664" s="206" t="s">
        <v>819</v>
      </c>
      <c r="C6664" s="206" t="s">
        <v>782</v>
      </c>
      <c r="D6664" s="206" t="s">
        <v>777</v>
      </c>
      <c r="E6664" s="206" t="s">
        <v>778</v>
      </c>
      <c r="F6664" s="207">
        <v>45582</v>
      </c>
      <c r="G6664" s="206" t="s">
        <v>820</v>
      </c>
      <c r="H6664" s="208">
        <v>60000</v>
      </c>
      <c r="I6664" s="206" t="s">
        <v>19</v>
      </c>
      <c r="J6664" s="206">
        <v>83</v>
      </c>
      <c r="L6664" s="206">
        <v>2024</v>
      </c>
      <c r="M6664" s="206" t="s">
        <v>772</v>
      </c>
      <c r="N6664" s="206" t="s">
        <v>773</v>
      </c>
    </row>
    <row r="6665" spans="1:14" s="206" customFormat="1" ht="31" customHeight="1" x14ac:dyDescent="0.15">
      <c r="A6665" s="206" t="s">
        <v>768</v>
      </c>
      <c r="B6665" s="206" t="s">
        <v>819</v>
      </c>
      <c r="C6665" s="206" t="s">
        <v>782</v>
      </c>
      <c r="D6665" s="206" t="s">
        <v>771</v>
      </c>
      <c r="E6665" s="206" t="s">
        <v>759</v>
      </c>
      <c r="F6665" s="207">
        <v>45582</v>
      </c>
      <c r="G6665" s="206" t="s">
        <v>820</v>
      </c>
      <c r="H6665" s="208">
        <v>170000</v>
      </c>
      <c r="I6665" s="206" t="s">
        <v>19</v>
      </c>
      <c r="J6665" s="206">
        <v>2000</v>
      </c>
      <c r="L6665" s="206">
        <v>2024</v>
      </c>
      <c r="M6665" s="206" t="s">
        <v>772</v>
      </c>
      <c r="N6665" s="206" t="s">
        <v>773</v>
      </c>
    </row>
    <row r="6666" spans="1:14" s="206" customFormat="1" ht="31" customHeight="1" x14ac:dyDescent="0.15">
      <c r="A6666" s="206" t="s">
        <v>768</v>
      </c>
      <c r="B6666" s="206" t="s">
        <v>819</v>
      </c>
      <c r="C6666" s="206" t="s">
        <v>770</v>
      </c>
      <c r="D6666" s="206" t="s">
        <v>771</v>
      </c>
      <c r="E6666" s="206" t="s">
        <v>759</v>
      </c>
      <c r="F6666" s="207">
        <v>45583</v>
      </c>
      <c r="G6666" s="206" t="s">
        <v>820</v>
      </c>
      <c r="H6666" s="208">
        <v>425000</v>
      </c>
      <c r="I6666" s="206" t="s">
        <v>19</v>
      </c>
      <c r="J6666" s="206">
        <v>5000</v>
      </c>
      <c r="L6666" s="206">
        <v>2024</v>
      </c>
      <c r="M6666" s="206" t="s">
        <v>772</v>
      </c>
      <c r="N6666" s="206" t="s">
        <v>773</v>
      </c>
    </row>
    <row r="6667" spans="1:14" s="206" customFormat="1" ht="31" customHeight="1" x14ac:dyDescent="0.15">
      <c r="A6667" s="206" t="s">
        <v>768</v>
      </c>
      <c r="B6667" s="206" t="s">
        <v>819</v>
      </c>
      <c r="C6667" s="206" t="s">
        <v>770</v>
      </c>
      <c r="D6667" s="206" t="s">
        <v>777</v>
      </c>
      <c r="E6667" s="206" t="s">
        <v>778</v>
      </c>
      <c r="F6667" s="207">
        <v>45583</v>
      </c>
      <c r="G6667" s="206" t="s">
        <v>820</v>
      </c>
      <c r="H6667" s="208">
        <v>80000</v>
      </c>
      <c r="I6667" s="206" t="s">
        <v>19</v>
      </c>
      <c r="J6667" s="206">
        <v>110</v>
      </c>
      <c r="L6667" s="206">
        <v>2024</v>
      </c>
      <c r="M6667" s="206" t="s">
        <v>772</v>
      </c>
      <c r="N6667" s="206" t="s">
        <v>773</v>
      </c>
    </row>
    <row r="6668" spans="1:14" s="206" customFormat="1" ht="31" customHeight="1" x14ac:dyDescent="0.15">
      <c r="A6668" s="206" t="s">
        <v>768</v>
      </c>
      <c r="B6668" s="206" t="s">
        <v>819</v>
      </c>
      <c r="C6668" s="206" t="s">
        <v>782</v>
      </c>
      <c r="D6668" s="206" t="s">
        <v>777</v>
      </c>
      <c r="E6668" s="206" t="s">
        <v>778</v>
      </c>
      <c r="F6668" s="207">
        <v>45583</v>
      </c>
      <c r="G6668" s="206" t="s">
        <v>820</v>
      </c>
      <c r="H6668" s="208">
        <v>40000</v>
      </c>
      <c r="I6668" s="206" t="s">
        <v>19</v>
      </c>
      <c r="J6668" s="206">
        <v>55</v>
      </c>
      <c r="L6668" s="206">
        <v>2024</v>
      </c>
      <c r="M6668" s="206" t="s">
        <v>772</v>
      </c>
      <c r="N6668" s="206" t="s">
        <v>773</v>
      </c>
    </row>
    <row r="6669" spans="1:14" s="206" customFormat="1" ht="31" customHeight="1" x14ac:dyDescent="0.15">
      <c r="A6669" s="206" t="s">
        <v>768</v>
      </c>
      <c r="B6669" s="206" t="s">
        <v>819</v>
      </c>
      <c r="C6669" s="206" t="s">
        <v>782</v>
      </c>
      <c r="D6669" s="206" t="s">
        <v>771</v>
      </c>
      <c r="E6669" s="206" t="s">
        <v>759</v>
      </c>
      <c r="F6669" s="207">
        <v>45583</v>
      </c>
      <c r="G6669" s="206" t="s">
        <v>820</v>
      </c>
      <c r="H6669" s="208">
        <v>340000</v>
      </c>
      <c r="I6669" s="206" t="s">
        <v>19</v>
      </c>
      <c r="J6669" s="206">
        <v>4000</v>
      </c>
      <c r="L6669" s="206">
        <v>2024</v>
      </c>
      <c r="M6669" s="206" t="s">
        <v>772</v>
      </c>
      <c r="N6669" s="206" t="s">
        <v>773</v>
      </c>
    </row>
    <row r="6670" spans="1:14" s="206" customFormat="1" ht="31" customHeight="1" x14ac:dyDescent="0.15">
      <c r="A6670" s="206" t="s">
        <v>768</v>
      </c>
      <c r="B6670" s="206" t="s">
        <v>819</v>
      </c>
      <c r="C6670" s="206" t="s">
        <v>782</v>
      </c>
      <c r="D6670" s="206" t="s">
        <v>771</v>
      </c>
      <c r="E6670" s="206" t="s">
        <v>759</v>
      </c>
      <c r="F6670" s="207">
        <v>45584</v>
      </c>
      <c r="G6670" s="206" t="s">
        <v>820</v>
      </c>
      <c r="H6670" s="208">
        <v>127500</v>
      </c>
      <c r="I6670" s="206" t="s">
        <v>19</v>
      </c>
      <c r="J6670" s="206">
        <v>1500</v>
      </c>
      <c r="L6670" s="206">
        <v>2024</v>
      </c>
      <c r="M6670" s="206" t="s">
        <v>772</v>
      </c>
      <c r="N6670" s="206" t="s">
        <v>773</v>
      </c>
    </row>
    <row r="6671" spans="1:14" s="206" customFormat="1" ht="31" customHeight="1" x14ac:dyDescent="0.15">
      <c r="A6671" s="206" t="s">
        <v>768</v>
      </c>
      <c r="B6671" s="206" t="s">
        <v>819</v>
      </c>
      <c r="C6671" s="206" t="s">
        <v>782</v>
      </c>
      <c r="D6671" s="206" t="s">
        <v>777</v>
      </c>
      <c r="E6671" s="206" t="s">
        <v>778</v>
      </c>
      <c r="F6671" s="207">
        <v>45584</v>
      </c>
      <c r="G6671" s="206" t="s">
        <v>820</v>
      </c>
      <c r="H6671" s="208">
        <v>30000</v>
      </c>
      <c r="I6671" s="206" t="s">
        <v>19</v>
      </c>
      <c r="J6671" s="206">
        <v>41</v>
      </c>
      <c r="L6671" s="206">
        <v>2024</v>
      </c>
      <c r="M6671" s="206" t="s">
        <v>772</v>
      </c>
      <c r="N6671" s="206" t="s">
        <v>773</v>
      </c>
    </row>
    <row r="6672" spans="1:14" s="206" customFormat="1" ht="31" customHeight="1" x14ac:dyDescent="0.15">
      <c r="A6672" s="206" t="s">
        <v>768</v>
      </c>
      <c r="B6672" s="206" t="s">
        <v>819</v>
      </c>
      <c r="C6672" s="206" t="s">
        <v>770</v>
      </c>
      <c r="D6672" s="206" t="s">
        <v>777</v>
      </c>
      <c r="E6672" s="206" t="s">
        <v>778</v>
      </c>
      <c r="F6672" s="207">
        <v>45584</v>
      </c>
      <c r="G6672" s="206" t="s">
        <v>820</v>
      </c>
      <c r="H6672" s="208">
        <v>60000</v>
      </c>
      <c r="I6672" s="206" t="s">
        <v>19</v>
      </c>
      <c r="J6672" s="206">
        <v>83</v>
      </c>
      <c r="L6672" s="206">
        <v>2024</v>
      </c>
      <c r="M6672" s="206" t="s">
        <v>772</v>
      </c>
      <c r="N6672" s="206" t="s">
        <v>773</v>
      </c>
    </row>
    <row r="6673" spans="1:14" s="206" customFormat="1" ht="31" customHeight="1" x14ac:dyDescent="0.15">
      <c r="A6673" s="206" t="s">
        <v>768</v>
      </c>
      <c r="B6673" s="206" t="s">
        <v>819</v>
      </c>
      <c r="C6673" s="206" t="s">
        <v>770</v>
      </c>
      <c r="D6673" s="206" t="s">
        <v>771</v>
      </c>
      <c r="E6673" s="206" t="s">
        <v>759</v>
      </c>
      <c r="F6673" s="207">
        <v>45584</v>
      </c>
      <c r="G6673" s="206" t="s">
        <v>820</v>
      </c>
      <c r="H6673" s="208">
        <v>255000</v>
      </c>
      <c r="I6673" s="206" t="s">
        <v>19</v>
      </c>
      <c r="J6673" s="206">
        <v>3000</v>
      </c>
      <c r="L6673" s="206">
        <v>2024</v>
      </c>
      <c r="M6673" s="206" t="s">
        <v>772</v>
      </c>
      <c r="N6673" s="206" t="s">
        <v>773</v>
      </c>
    </row>
    <row r="6674" spans="1:14" s="206" customFormat="1" ht="31" customHeight="1" x14ac:dyDescent="0.15">
      <c r="A6674" s="206" t="s">
        <v>768</v>
      </c>
      <c r="B6674" s="206" t="s">
        <v>819</v>
      </c>
      <c r="C6674" s="206" t="s">
        <v>782</v>
      </c>
      <c r="D6674" s="206" t="s">
        <v>777</v>
      </c>
      <c r="E6674" s="206" t="s">
        <v>778</v>
      </c>
      <c r="F6674" s="207">
        <v>45586</v>
      </c>
      <c r="G6674" s="206" t="s">
        <v>820</v>
      </c>
      <c r="H6674" s="208">
        <v>40000</v>
      </c>
      <c r="I6674" s="206" t="s">
        <v>19</v>
      </c>
      <c r="J6674" s="206">
        <v>55</v>
      </c>
      <c r="L6674" s="206">
        <v>2024</v>
      </c>
      <c r="M6674" s="206" t="s">
        <v>772</v>
      </c>
      <c r="N6674" s="206" t="s">
        <v>773</v>
      </c>
    </row>
    <row r="6675" spans="1:14" s="206" customFormat="1" ht="31" customHeight="1" x14ac:dyDescent="0.15">
      <c r="A6675" s="206" t="s">
        <v>768</v>
      </c>
      <c r="B6675" s="206" t="s">
        <v>819</v>
      </c>
      <c r="C6675" s="206" t="s">
        <v>770</v>
      </c>
      <c r="D6675" s="206" t="s">
        <v>777</v>
      </c>
      <c r="E6675" s="206" t="s">
        <v>778</v>
      </c>
      <c r="F6675" s="207">
        <v>45586</v>
      </c>
      <c r="G6675" s="206" t="s">
        <v>820</v>
      </c>
      <c r="H6675" s="208">
        <v>80000</v>
      </c>
      <c r="I6675" s="206" t="s">
        <v>19</v>
      </c>
      <c r="J6675" s="206">
        <v>110</v>
      </c>
      <c r="L6675" s="206">
        <v>2024</v>
      </c>
      <c r="M6675" s="206" t="s">
        <v>772</v>
      </c>
      <c r="N6675" s="206" t="s">
        <v>773</v>
      </c>
    </row>
    <row r="6676" spans="1:14" s="206" customFormat="1" ht="31" customHeight="1" x14ac:dyDescent="0.15">
      <c r="A6676" s="206" t="s">
        <v>768</v>
      </c>
      <c r="B6676" s="206" t="s">
        <v>819</v>
      </c>
      <c r="C6676" s="206" t="s">
        <v>782</v>
      </c>
      <c r="D6676" s="206" t="s">
        <v>771</v>
      </c>
      <c r="E6676" s="206" t="s">
        <v>759</v>
      </c>
      <c r="F6676" s="207">
        <v>45586</v>
      </c>
      <c r="G6676" s="206" t="s">
        <v>820</v>
      </c>
      <c r="H6676" s="208">
        <v>170000</v>
      </c>
      <c r="I6676" s="206" t="s">
        <v>19</v>
      </c>
      <c r="J6676" s="206">
        <v>2000</v>
      </c>
      <c r="L6676" s="206">
        <v>2024</v>
      </c>
      <c r="M6676" s="206" t="s">
        <v>772</v>
      </c>
      <c r="N6676" s="206" t="s">
        <v>773</v>
      </c>
    </row>
    <row r="6677" spans="1:14" s="206" customFormat="1" ht="31" customHeight="1" x14ac:dyDescent="0.15">
      <c r="A6677" s="206" t="s">
        <v>768</v>
      </c>
      <c r="B6677" s="206" t="s">
        <v>819</v>
      </c>
      <c r="C6677" s="206" t="s">
        <v>770</v>
      </c>
      <c r="D6677" s="206" t="s">
        <v>771</v>
      </c>
      <c r="E6677" s="206" t="s">
        <v>759</v>
      </c>
      <c r="F6677" s="207">
        <v>45586</v>
      </c>
      <c r="G6677" s="206" t="s">
        <v>820</v>
      </c>
      <c r="H6677" s="208">
        <v>255000</v>
      </c>
      <c r="I6677" s="206" t="s">
        <v>19</v>
      </c>
      <c r="J6677" s="206">
        <v>3000</v>
      </c>
      <c r="L6677" s="206">
        <v>2024</v>
      </c>
      <c r="M6677" s="206" t="s">
        <v>772</v>
      </c>
      <c r="N6677" s="206" t="s">
        <v>773</v>
      </c>
    </row>
    <row r="6678" spans="1:14" s="206" customFormat="1" ht="31" customHeight="1" x14ac:dyDescent="0.15">
      <c r="A6678" s="206" t="s">
        <v>768</v>
      </c>
      <c r="B6678" s="206" t="s">
        <v>819</v>
      </c>
      <c r="C6678" s="206" t="s">
        <v>770</v>
      </c>
      <c r="D6678" s="206" t="s">
        <v>777</v>
      </c>
      <c r="E6678" s="206" t="s">
        <v>778</v>
      </c>
      <c r="F6678" s="207">
        <v>45587</v>
      </c>
      <c r="G6678" s="206" t="s">
        <v>820</v>
      </c>
      <c r="H6678" s="208">
        <v>80000</v>
      </c>
      <c r="I6678" s="206" t="s">
        <v>19</v>
      </c>
      <c r="J6678" s="206">
        <v>110</v>
      </c>
      <c r="L6678" s="206">
        <v>2024</v>
      </c>
      <c r="M6678" s="206" t="s">
        <v>772</v>
      </c>
      <c r="N6678" s="206" t="s">
        <v>773</v>
      </c>
    </row>
    <row r="6679" spans="1:14" s="206" customFormat="1" ht="31" customHeight="1" x14ac:dyDescent="0.15">
      <c r="A6679" s="206" t="s">
        <v>768</v>
      </c>
      <c r="B6679" s="206" t="s">
        <v>819</v>
      </c>
      <c r="C6679" s="206" t="s">
        <v>782</v>
      </c>
      <c r="D6679" s="206" t="s">
        <v>771</v>
      </c>
      <c r="E6679" s="206" t="s">
        <v>759</v>
      </c>
      <c r="F6679" s="207">
        <v>45587</v>
      </c>
      <c r="G6679" s="206" t="s">
        <v>820</v>
      </c>
      <c r="H6679" s="208">
        <v>170000</v>
      </c>
      <c r="I6679" s="206" t="s">
        <v>19</v>
      </c>
      <c r="J6679" s="206">
        <v>2000</v>
      </c>
      <c r="L6679" s="206">
        <v>2024</v>
      </c>
      <c r="M6679" s="206" t="s">
        <v>772</v>
      </c>
      <c r="N6679" s="206" t="s">
        <v>773</v>
      </c>
    </row>
    <row r="6680" spans="1:14" s="206" customFormat="1" ht="31" customHeight="1" x14ac:dyDescent="0.15">
      <c r="A6680" s="206" t="s">
        <v>768</v>
      </c>
      <c r="B6680" s="206" t="s">
        <v>819</v>
      </c>
      <c r="C6680" s="206" t="s">
        <v>782</v>
      </c>
      <c r="D6680" s="206" t="s">
        <v>777</v>
      </c>
      <c r="E6680" s="206" t="s">
        <v>778</v>
      </c>
      <c r="F6680" s="207">
        <v>45587</v>
      </c>
      <c r="G6680" s="206" t="s">
        <v>820</v>
      </c>
      <c r="H6680" s="208">
        <v>40000</v>
      </c>
      <c r="I6680" s="206" t="s">
        <v>19</v>
      </c>
      <c r="J6680" s="206">
        <v>55</v>
      </c>
      <c r="L6680" s="206">
        <v>2024</v>
      </c>
      <c r="M6680" s="206" t="s">
        <v>772</v>
      </c>
      <c r="N6680" s="206" t="s">
        <v>773</v>
      </c>
    </row>
    <row r="6681" spans="1:14" s="206" customFormat="1" ht="31" customHeight="1" x14ac:dyDescent="0.15">
      <c r="A6681" s="206" t="s">
        <v>768</v>
      </c>
      <c r="B6681" s="206" t="s">
        <v>819</v>
      </c>
      <c r="C6681" s="206" t="s">
        <v>770</v>
      </c>
      <c r="D6681" s="206" t="s">
        <v>771</v>
      </c>
      <c r="E6681" s="206" t="s">
        <v>759</v>
      </c>
      <c r="F6681" s="207">
        <v>45587</v>
      </c>
      <c r="G6681" s="206" t="s">
        <v>820</v>
      </c>
      <c r="H6681" s="208">
        <v>340000</v>
      </c>
      <c r="I6681" s="206" t="s">
        <v>19</v>
      </c>
      <c r="J6681" s="206">
        <v>4000</v>
      </c>
      <c r="L6681" s="206">
        <v>2024</v>
      </c>
      <c r="M6681" s="206" t="s">
        <v>772</v>
      </c>
      <c r="N6681" s="206" t="s">
        <v>773</v>
      </c>
    </row>
    <row r="6682" spans="1:14" s="206" customFormat="1" ht="31" customHeight="1" x14ac:dyDescent="0.15">
      <c r="A6682" s="206" t="s">
        <v>768</v>
      </c>
      <c r="B6682" s="206" t="s">
        <v>819</v>
      </c>
      <c r="C6682" s="206" t="s">
        <v>782</v>
      </c>
      <c r="D6682" s="206" t="s">
        <v>771</v>
      </c>
      <c r="E6682" s="206" t="s">
        <v>759</v>
      </c>
      <c r="F6682" s="207">
        <v>45588</v>
      </c>
      <c r="G6682" s="206" t="s">
        <v>820</v>
      </c>
      <c r="H6682" s="208">
        <v>170000</v>
      </c>
      <c r="I6682" s="206" t="s">
        <v>19</v>
      </c>
      <c r="J6682" s="206">
        <v>2000</v>
      </c>
      <c r="L6682" s="206">
        <v>2024</v>
      </c>
      <c r="M6682" s="206" t="s">
        <v>772</v>
      </c>
      <c r="N6682" s="206" t="s">
        <v>773</v>
      </c>
    </row>
    <row r="6683" spans="1:14" s="206" customFormat="1" ht="31" customHeight="1" x14ac:dyDescent="0.15">
      <c r="A6683" s="206" t="s">
        <v>768</v>
      </c>
      <c r="B6683" s="206" t="s">
        <v>819</v>
      </c>
      <c r="C6683" s="206" t="s">
        <v>770</v>
      </c>
      <c r="D6683" s="206" t="s">
        <v>771</v>
      </c>
      <c r="E6683" s="206" t="s">
        <v>759</v>
      </c>
      <c r="F6683" s="207">
        <v>45588</v>
      </c>
      <c r="G6683" s="206" t="s">
        <v>820</v>
      </c>
      <c r="H6683" s="208">
        <v>340000</v>
      </c>
      <c r="I6683" s="206" t="s">
        <v>19</v>
      </c>
      <c r="J6683" s="206">
        <v>4000</v>
      </c>
      <c r="L6683" s="206">
        <v>2024</v>
      </c>
      <c r="M6683" s="206" t="s">
        <v>772</v>
      </c>
      <c r="N6683" s="206" t="s">
        <v>773</v>
      </c>
    </row>
    <row r="6684" spans="1:14" s="206" customFormat="1" ht="31" customHeight="1" x14ac:dyDescent="0.15">
      <c r="A6684" s="206" t="s">
        <v>768</v>
      </c>
      <c r="B6684" s="206" t="s">
        <v>819</v>
      </c>
      <c r="C6684" s="206" t="s">
        <v>770</v>
      </c>
      <c r="D6684" s="206" t="s">
        <v>777</v>
      </c>
      <c r="E6684" s="206" t="s">
        <v>778</v>
      </c>
      <c r="F6684" s="207">
        <v>45588</v>
      </c>
      <c r="G6684" s="206" t="s">
        <v>820</v>
      </c>
      <c r="H6684" s="208">
        <v>80000</v>
      </c>
      <c r="I6684" s="206" t="s">
        <v>19</v>
      </c>
      <c r="J6684" s="206">
        <v>110</v>
      </c>
      <c r="L6684" s="206">
        <v>2024</v>
      </c>
      <c r="M6684" s="206" t="s">
        <v>772</v>
      </c>
      <c r="N6684" s="206" t="s">
        <v>773</v>
      </c>
    </row>
    <row r="6685" spans="1:14" s="206" customFormat="1" ht="31" customHeight="1" x14ac:dyDescent="0.15">
      <c r="A6685" s="206" t="s">
        <v>768</v>
      </c>
      <c r="B6685" s="206" t="s">
        <v>819</v>
      </c>
      <c r="C6685" s="206" t="s">
        <v>782</v>
      </c>
      <c r="D6685" s="206" t="s">
        <v>777</v>
      </c>
      <c r="E6685" s="206" t="s">
        <v>778</v>
      </c>
      <c r="F6685" s="207">
        <v>45588</v>
      </c>
      <c r="G6685" s="206" t="s">
        <v>820</v>
      </c>
      <c r="H6685" s="208">
        <v>40000</v>
      </c>
      <c r="I6685" s="206" t="s">
        <v>19</v>
      </c>
      <c r="J6685" s="206">
        <v>55</v>
      </c>
      <c r="L6685" s="206">
        <v>2024</v>
      </c>
      <c r="M6685" s="206" t="s">
        <v>772</v>
      </c>
      <c r="N6685" s="206" t="s">
        <v>773</v>
      </c>
    </row>
    <row r="6686" spans="1:14" s="206" customFormat="1" ht="31" customHeight="1" x14ac:dyDescent="0.15">
      <c r="A6686" s="206" t="s">
        <v>768</v>
      </c>
      <c r="B6686" s="206" t="s">
        <v>819</v>
      </c>
      <c r="C6686" s="206" t="s">
        <v>770</v>
      </c>
      <c r="D6686" s="206" t="s">
        <v>777</v>
      </c>
      <c r="E6686" s="206" t="s">
        <v>778</v>
      </c>
      <c r="F6686" s="207">
        <v>45590</v>
      </c>
      <c r="G6686" s="206" t="s">
        <v>820</v>
      </c>
      <c r="H6686" s="208">
        <v>80000</v>
      </c>
      <c r="I6686" s="206" t="s">
        <v>19</v>
      </c>
      <c r="J6686" s="206">
        <v>110</v>
      </c>
      <c r="L6686" s="206">
        <v>2024</v>
      </c>
      <c r="M6686" s="206" t="s">
        <v>772</v>
      </c>
      <c r="N6686" s="206" t="s">
        <v>773</v>
      </c>
    </row>
    <row r="6687" spans="1:14" s="206" customFormat="1" ht="31" customHeight="1" x14ac:dyDescent="0.15">
      <c r="A6687" s="206" t="s">
        <v>768</v>
      </c>
      <c r="B6687" s="206" t="s">
        <v>819</v>
      </c>
      <c r="C6687" s="206" t="s">
        <v>770</v>
      </c>
      <c r="D6687" s="206" t="s">
        <v>771</v>
      </c>
      <c r="E6687" s="206" t="s">
        <v>759</v>
      </c>
      <c r="F6687" s="207">
        <v>45590</v>
      </c>
      <c r="G6687" s="206" t="s">
        <v>820</v>
      </c>
      <c r="H6687" s="208">
        <v>255000</v>
      </c>
      <c r="I6687" s="206" t="s">
        <v>19</v>
      </c>
      <c r="J6687" s="206">
        <v>3000</v>
      </c>
      <c r="L6687" s="206">
        <v>2024</v>
      </c>
      <c r="M6687" s="206" t="s">
        <v>772</v>
      </c>
      <c r="N6687" s="206" t="s">
        <v>773</v>
      </c>
    </row>
    <row r="6688" spans="1:14" s="206" customFormat="1" ht="31" customHeight="1" x14ac:dyDescent="0.15">
      <c r="A6688" s="206" t="s">
        <v>768</v>
      </c>
      <c r="B6688" s="206" t="s">
        <v>819</v>
      </c>
      <c r="C6688" s="206" t="s">
        <v>782</v>
      </c>
      <c r="D6688" s="206" t="s">
        <v>771</v>
      </c>
      <c r="E6688" s="206" t="s">
        <v>759</v>
      </c>
      <c r="F6688" s="207">
        <v>45593</v>
      </c>
      <c r="G6688" s="206" t="s">
        <v>820</v>
      </c>
      <c r="H6688" s="208">
        <v>85000</v>
      </c>
      <c r="I6688" s="206" t="s">
        <v>19</v>
      </c>
      <c r="J6688" s="206">
        <v>1000</v>
      </c>
      <c r="L6688" s="206">
        <v>2024</v>
      </c>
      <c r="M6688" s="206" t="s">
        <v>772</v>
      </c>
      <c r="N6688" s="206" t="s">
        <v>773</v>
      </c>
    </row>
    <row r="6689" spans="1:14" s="206" customFormat="1" ht="31" customHeight="1" x14ac:dyDescent="0.15">
      <c r="A6689" s="206" t="s">
        <v>768</v>
      </c>
      <c r="B6689" s="206" t="s">
        <v>819</v>
      </c>
      <c r="C6689" s="206" t="s">
        <v>770</v>
      </c>
      <c r="D6689" s="206" t="s">
        <v>777</v>
      </c>
      <c r="E6689" s="206" t="s">
        <v>778</v>
      </c>
      <c r="F6689" s="207">
        <v>45593</v>
      </c>
      <c r="G6689" s="206" t="s">
        <v>820</v>
      </c>
      <c r="H6689" s="208">
        <v>80000</v>
      </c>
      <c r="I6689" s="206" t="s">
        <v>19</v>
      </c>
      <c r="J6689" s="206">
        <v>110</v>
      </c>
      <c r="L6689" s="206">
        <v>2024</v>
      </c>
      <c r="M6689" s="206" t="s">
        <v>772</v>
      </c>
      <c r="N6689" s="206" t="s">
        <v>773</v>
      </c>
    </row>
    <row r="6690" spans="1:14" s="206" customFormat="1" ht="31" customHeight="1" x14ac:dyDescent="0.15">
      <c r="A6690" s="206" t="s">
        <v>768</v>
      </c>
      <c r="B6690" s="206" t="s">
        <v>819</v>
      </c>
      <c r="C6690" s="206" t="s">
        <v>782</v>
      </c>
      <c r="D6690" s="206" t="s">
        <v>777</v>
      </c>
      <c r="E6690" s="206" t="s">
        <v>778</v>
      </c>
      <c r="F6690" s="207">
        <v>45593</v>
      </c>
      <c r="G6690" s="206" t="s">
        <v>820</v>
      </c>
      <c r="H6690" s="208">
        <v>30000</v>
      </c>
      <c r="I6690" s="206" t="s">
        <v>19</v>
      </c>
      <c r="J6690" s="206">
        <v>41</v>
      </c>
      <c r="L6690" s="206">
        <v>2024</v>
      </c>
      <c r="M6690" s="206" t="s">
        <v>772</v>
      </c>
      <c r="N6690" s="206" t="s">
        <v>773</v>
      </c>
    </row>
    <row r="6691" spans="1:14" s="206" customFormat="1" ht="31" customHeight="1" x14ac:dyDescent="0.15">
      <c r="A6691" s="206" t="s">
        <v>768</v>
      </c>
      <c r="B6691" s="206" t="s">
        <v>819</v>
      </c>
      <c r="C6691" s="206" t="s">
        <v>770</v>
      </c>
      <c r="D6691" s="206" t="s">
        <v>771</v>
      </c>
      <c r="E6691" s="206" t="s">
        <v>759</v>
      </c>
      <c r="F6691" s="207">
        <v>45593</v>
      </c>
      <c r="G6691" s="206" t="s">
        <v>820</v>
      </c>
      <c r="H6691" s="208">
        <v>340000</v>
      </c>
      <c r="I6691" s="206" t="s">
        <v>19</v>
      </c>
      <c r="J6691" s="206">
        <v>4000</v>
      </c>
      <c r="L6691" s="206">
        <v>2024</v>
      </c>
      <c r="M6691" s="206" t="s">
        <v>772</v>
      </c>
      <c r="N6691" s="206" t="s">
        <v>773</v>
      </c>
    </row>
    <row r="6692" spans="1:14" s="206" customFormat="1" ht="31" customHeight="1" x14ac:dyDescent="0.15">
      <c r="A6692" s="206" t="s">
        <v>768</v>
      </c>
      <c r="B6692" s="206" t="s">
        <v>819</v>
      </c>
      <c r="C6692" s="206" t="s">
        <v>770</v>
      </c>
      <c r="D6692" s="206" t="s">
        <v>777</v>
      </c>
      <c r="E6692" s="206" t="s">
        <v>778</v>
      </c>
      <c r="F6692" s="207">
        <v>45594</v>
      </c>
      <c r="G6692" s="206" t="s">
        <v>820</v>
      </c>
      <c r="H6692" s="208">
        <v>40000</v>
      </c>
      <c r="I6692" s="206" t="s">
        <v>19</v>
      </c>
      <c r="J6692" s="206">
        <v>55</v>
      </c>
      <c r="L6692" s="206">
        <v>2024</v>
      </c>
      <c r="M6692" s="206" t="s">
        <v>772</v>
      </c>
      <c r="N6692" s="206" t="s">
        <v>773</v>
      </c>
    </row>
    <row r="6693" spans="1:14" s="206" customFormat="1" ht="31" customHeight="1" x14ac:dyDescent="0.15">
      <c r="A6693" s="206" t="s">
        <v>768</v>
      </c>
      <c r="B6693" s="206" t="s">
        <v>819</v>
      </c>
      <c r="C6693" s="206" t="s">
        <v>770</v>
      </c>
      <c r="D6693" s="206" t="s">
        <v>771</v>
      </c>
      <c r="E6693" s="206" t="s">
        <v>759</v>
      </c>
      <c r="F6693" s="207">
        <v>45594</v>
      </c>
      <c r="G6693" s="206" t="s">
        <v>820</v>
      </c>
      <c r="H6693" s="208">
        <v>212500</v>
      </c>
      <c r="I6693" s="206" t="s">
        <v>19</v>
      </c>
      <c r="J6693" s="206">
        <v>2500</v>
      </c>
      <c r="L6693" s="206">
        <v>2024</v>
      </c>
      <c r="M6693" s="206" t="s">
        <v>772</v>
      </c>
      <c r="N6693" s="206" t="s">
        <v>773</v>
      </c>
    </row>
    <row r="6694" spans="1:14" s="206" customFormat="1" ht="31" customHeight="1" x14ac:dyDescent="0.15">
      <c r="A6694" s="206" t="s">
        <v>768</v>
      </c>
      <c r="B6694" s="206" t="s">
        <v>819</v>
      </c>
      <c r="C6694" s="206" t="s">
        <v>782</v>
      </c>
      <c r="D6694" s="206" t="s">
        <v>771</v>
      </c>
      <c r="E6694" s="206" t="s">
        <v>759</v>
      </c>
      <c r="F6694" s="207">
        <v>45594</v>
      </c>
      <c r="G6694" s="206" t="s">
        <v>820</v>
      </c>
      <c r="H6694" s="208">
        <v>85000</v>
      </c>
      <c r="I6694" s="206" t="s">
        <v>19</v>
      </c>
      <c r="J6694" s="206">
        <v>1000</v>
      </c>
      <c r="L6694" s="206">
        <v>2024</v>
      </c>
      <c r="M6694" s="206" t="s">
        <v>772</v>
      </c>
      <c r="N6694" s="206" t="s">
        <v>773</v>
      </c>
    </row>
    <row r="6695" spans="1:14" s="206" customFormat="1" ht="31" customHeight="1" x14ac:dyDescent="0.15">
      <c r="A6695" s="206" t="s">
        <v>768</v>
      </c>
      <c r="B6695" s="206" t="s">
        <v>824</v>
      </c>
      <c r="C6695" s="206" t="s">
        <v>770</v>
      </c>
      <c r="D6695" s="206" t="s">
        <v>772</v>
      </c>
      <c r="E6695" s="206" t="s">
        <v>778</v>
      </c>
      <c r="F6695" s="207">
        <v>45293</v>
      </c>
      <c r="G6695" s="206" t="s">
        <v>825</v>
      </c>
      <c r="H6695" s="208">
        <v>18</v>
      </c>
      <c r="I6695" s="206" t="s">
        <v>19</v>
      </c>
      <c r="L6695" s="206">
        <v>2023</v>
      </c>
      <c r="M6695" s="206" t="s">
        <v>772</v>
      </c>
      <c r="N6695" s="206" t="s">
        <v>816</v>
      </c>
    </row>
    <row r="6696" spans="1:14" s="206" customFormat="1" ht="31" customHeight="1" x14ac:dyDescent="0.15">
      <c r="A6696" s="206" t="s">
        <v>768</v>
      </c>
      <c r="B6696" s="206" t="s">
        <v>824</v>
      </c>
      <c r="C6696" s="206" t="s">
        <v>770</v>
      </c>
      <c r="D6696" s="206" t="s">
        <v>772</v>
      </c>
      <c r="E6696" s="206" t="s">
        <v>778</v>
      </c>
      <c r="F6696" s="207">
        <v>45313</v>
      </c>
      <c r="G6696" s="206" t="s">
        <v>825</v>
      </c>
      <c r="H6696" s="208">
        <v>18</v>
      </c>
      <c r="I6696" s="206" t="s">
        <v>19</v>
      </c>
      <c r="L6696" s="206">
        <v>2023</v>
      </c>
      <c r="M6696" s="206" t="s">
        <v>772</v>
      </c>
      <c r="N6696" s="206" t="s">
        <v>816</v>
      </c>
    </row>
    <row r="6697" spans="1:14" s="206" customFormat="1" ht="31" customHeight="1" x14ac:dyDescent="0.15">
      <c r="A6697" s="206" t="s">
        <v>768</v>
      </c>
      <c r="B6697" s="206" t="s">
        <v>824</v>
      </c>
      <c r="C6697" s="206" t="s">
        <v>770</v>
      </c>
      <c r="D6697" s="206" t="s">
        <v>772</v>
      </c>
      <c r="E6697" s="206" t="s">
        <v>778</v>
      </c>
      <c r="F6697" s="207">
        <v>45511</v>
      </c>
      <c r="G6697" s="206" t="s">
        <v>826</v>
      </c>
      <c r="H6697" s="208">
        <v>499</v>
      </c>
      <c r="I6697" s="206" t="s">
        <v>19</v>
      </c>
      <c r="L6697" s="206">
        <v>2024</v>
      </c>
      <c r="M6697" s="206" t="s">
        <v>772</v>
      </c>
      <c r="N6697" s="206" t="s">
        <v>816</v>
      </c>
    </row>
    <row r="6698" spans="1:14" s="206" customFormat="1" ht="31" customHeight="1" x14ac:dyDescent="0.15">
      <c r="A6698" s="206" t="s">
        <v>768</v>
      </c>
      <c r="B6698" s="206" t="s">
        <v>824</v>
      </c>
      <c r="C6698" s="206" t="s">
        <v>770</v>
      </c>
      <c r="D6698" s="206" t="s">
        <v>772</v>
      </c>
      <c r="E6698" s="206" t="s">
        <v>778</v>
      </c>
      <c r="F6698" s="207">
        <v>45512</v>
      </c>
      <c r="G6698" s="206" t="s">
        <v>827</v>
      </c>
      <c r="H6698" s="208">
        <v>132</v>
      </c>
      <c r="I6698" s="206" t="s">
        <v>19</v>
      </c>
      <c r="L6698" s="206">
        <v>2024</v>
      </c>
      <c r="M6698" s="206" t="s">
        <v>772</v>
      </c>
      <c r="N6698" s="206" t="s">
        <v>816</v>
      </c>
    </row>
    <row r="6699" spans="1:14" s="206" customFormat="1" ht="31" customHeight="1" x14ac:dyDescent="0.15">
      <c r="A6699" s="206" t="s">
        <v>768</v>
      </c>
      <c r="B6699" s="206" t="s">
        <v>824</v>
      </c>
      <c r="C6699" s="206" t="s">
        <v>770</v>
      </c>
      <c r="D6699" s="206" t="s">
        <v>772</v>
      </c>
      <c r="E6699" s="206" t="s">
        <v>778</v>
      </c>
      <c r="F6699" s="207">
        <v>45513</v>
      </c>
      <c r="G6699" s="206" t="s">
        <v>828</v>
      </c>
      <c r="H6699" s="208">
        <v>198</v>
      </c>
      <c r="I6699" s="206" t="s">
        <v>19</v>
      </c>
      <c r="L6699" s="206">
        <v>2024</v>
      </c>
      <c r="M6699" s="206" t="s">
        <v>772</v>
      </c>
      <c r="N6699" s="206" t="s">
        <v>816</v>
      </c>
    </row>
    <row r="6700" spans="1:14" s="206" customFormat="1" ht="31" customHeight="1" x14ac:dyDescent="0.15">
      <c r="A6700" s="206" t="s">
        <v>768</v>
      </c>
      <c r="B6700" s="206" t="s">
        <v>824</v>
      </c>
      <c r="C6700" s="206" t="s">
        <v>770</v>
      </c>
      <c r="D6700" s="206" t="s">
        <v>772</v>
      </c>
      <c r="E6700" s="206" t="s">
        <v>778</v>
      </c>
      <c r="F6700" s="207">
        <v>45513</v>
      </c>
      <c r="G6700" s="206" t="s">
        <v>827</v>
      </c>
      <c r="H6700" s="208">
        <v>33</v>
      </c>
      <c r="I6700" s="206" t="s">
        <v>19</v>
      </c>
      <c r="L6700" s="206">
        <v>2024</v>
      </c>
      <c r="M6700" s="206" t="s">
        <v>772</v>
      </c>
      <c r="N6700" s="206" t="s">
        <v>816</v>
      </c>
    </row>
    <row r="6701" spans="1:14" s="206" customFormat="1" ht="31" customHeight="1" x14ac:dyDescent="0.15">
      <c r="A6701" s="206" t="s">
        <v>768</v>
      </c>
      <c r="B6701" s="206" t="s">
        <v>824</v>
      </c>
      <c r="C6701" s="206" t="s">
        <v>770</v>
      </c>
      <c r="D6701" s="206" t="s">
        <v>772</v>
      </c>
      <c r="E6701" s="206" t="s">
        <v>778</v>
      </c>
      <c r="F6701" s="207">
        <v>45517</v>
      </c>
      <c r="G6701" s="206" t="s">
        <v>827</v>
      </c>
      <c r="H6701" s="208">
        <v>264</v>
      </c>
      <c r="I6701" s="206" t="s">
        <v>19</v>
      </c>
      <c r="L6701" s="206">
        <v>2024</v>
      </c>
      <c r="M6701" s="206" t="s">
        <v>772</v>
      </c>
      <c r="N6701" s="206" t="s">
        <v>816</v>
      </c>
    </row>
    <row r="6702" spans="1:14" s="206" customFormat="1" ht="31" customHeight="1" x14ac:dyDescent="0.15">
      <c r="A6702" s="206" t="s">
        <v>768</v>
      </c>
      <c r="B6702" s="206" t="s">
        <v>824</v>
      </c>
      <c r="C6702" s="206" t="s">
        <v>770</v>
      </c>
      <c r="D6702" s="206" t="s">
        <v>772</v>
      </c>
      <c r="E6702" s="206" t="s">
        <v>778</v>
      </c>
      <c r="F6702" s="207">
        <v>45517</v>
      </c>
      <c r="G6702" s="206" t="s">
        <v>829</v>
      </c>
      <c r="H6702" s="208">
        <v>2515</v>
      </c>
      <c r="I6702" s="206" t="s">
        <v>19</v>
      </c>
      <c r="L6702" s="206">
        <v>2024</v>
      </c>
      <c r="M6702" s="206" t="s">
        <v>772</v>
      </c>
      <c r="N6702" s="206" t="s">
        <v>816</v>
      </c>
    </row>
    <row r="6703" spans="1:14" s="206" customFormat="1" ht="31" customHeight="1" x14ac:dyDescent="0.15">
      <c r="A6703" s="206" t="s">
        <v>768</v>
      </c>
      <c r="B6703" s="206" t="s">
        <v>824</v>
      </c>
      <c r="C6703" s="206" t="s">
        <v>770</v>
      </c>
      <c r="D6703" s="206" t="s">
        <v>772</v>
      </c>
      <c r="E6703" s="206" t="s">
        <v>778</v>
      </c>
      <c r="F6703" s="207">
        <v>45518</v>
      </c>
      <c r="G6703" s="206" t="s">
        <v>825</v>
      </c>
      <c r="H6703" s="208">
        <v>3833</v>
      </c>
      <c r="I6703" s="206" t="s">
        <v>19</v>
      </c>
      <c r="L6703" s="206">
        <v>2024</v>
      </c>
      <c r="M6703" s="206" t="s">
        <v>772</v>
      </c>
      <c r="N6703" s="206" t="s">
        <v>816</v>
      </c>
    </row>
    <row r="6704" spans="1:14" s="206" customFormat="1" ht="31" customHeight="1" x14ac:dyDescent="0.15">
      <c r="A6704" s="206" t="s">
        <v>768</v>
      </c>
      <c r="B6704" s="206" t="s">
        <v>824</v>
      </c>
      <c r="C6704" s="206" t="s">
        <v>770</v>
      </c>
      <c r="D6704" s="206" t="s">
        <v>772</v>
      </c>
      <c r="E6704" s="206" t="s">
        <v>778</v>
      </c>
      <c r="F6704" s="207">
        <v>45518</v>
      </c>
      <c r="G6704" s="206" t="s">
        <v>829</v>
      </c>
      <c r="H6704" s="208">
        <v>2107</v>
      </c>
      <c r="I6704" s="206" t="s">
        <v>19</v>
      </c>
      <c r="L6704" s="206">
        <v>2024</v>
      </c>
      <c r="M6704" s="206" t="s">
        <v>772</v>
      </c>
      <c r="N6704" s="206" t="s">
        <v>816</v>
      </c>
    </row>
    <row r="6705" spans="1:15" s="206" customFormat="1" ht="31" customHeight="1" x14ac:dyDescent="0.15">
      <c r="A6705" s="206" t="s">
        <v>768</v>
      </c>
      <c r="B6705" s="206" t="s">
        <v>824</v>
      </c>
      <c r="C6705" s="206" t="s">
        <v>770</v>
      </c>
      <c r="D6705" s="206" t="s">
        <v>772</v>
      </c>
      <c r="E6705" s="206" t="s">
        <v>778</v>
      </c>
      <c r="F6705" s="207">
        <v>45519</v>
      </c>
      <c r="G6705" s="206" t="s">
        <v>825</v>
      </c>
      <c r="H6705" s="208">
        <v>88</v>
      </c>
      <c r="I6705" s="206" t="s">
        <v>19</v>
      </c>
      <c r="L6705" s="206">
        <v>2024</v>
      </c>
      <c r="M6705" s="206" t="s">
        <v>772</v>
      </c>
      <c r="N6705" s="206" t="s">
        <v>816</v>
      </c>
    </row>
    <row r="6706" spans="1:15" s="206" customFormat="1" ht="31" customHeight="1" x14ac:dyDescent="0.15">
      <c r="A6706" s="206" t="s">
        <v>768</v>
      </c>
      <c r="B6706" s="206" t="s">
        <v>824</v>
      </c>
      <c r="C6706" s="206" t="s">
        <v>770</v>
      </c>
      <c r="D6706" s="206" t="s">
        <v>772</v>
      </c>
      <c r="E6706" s="206" t="s">
        <v>778</v>
      </c>
      <c r="F6706" s="207">
        <v>45519</v>
      </c>
      <c r="G6706" s="206" t="s">
        <v>827</v>
      </c>
      <c r="H6706" s="208">
        <v>198</v>
      </c>
      <c r="I6706" s="206" t="s">
        <v>19</v>
      </c>
      <c r="L6706" s="206">
        <v>2024</v>
      </c>
      <c r="M6706" s="206" t="s">
        <v>772</v>
      </c>
      <c r="N6706" s="206" t="s">
        <v>816</v>
      </c>
    </row>
    <row r="6707" spans="1:15" s="206" customFormat="1" ht="31" customHeight="1" x14ac:dyDescent="0.15">
      <c r="A6707" s="206" t="s">
        <v>768</v>
      </c>
      <c r="B6707" s="206" t="s">
        <v>824</v>
      </c>
      <c r="C6707" s="206" t="s">
        <v>770</v>
      </c>
      <c r="D6707" s="206" t="s">
        <v>772</v>
      </c>
      <c r="E6707" s="206" t="s">
        <v>778</v>
      </c>
      <c r="F6707" s="207">
        <v>45519</v>
      </c>
      <c r="G6707" s="206" t="s">
        <v>828</v>
      </c>
      <c r="H6707" s="208">
        <v>330</v>
      </c>
      <c r="I6707" s="206" t="s">
        <v>19</v>
      </c>
      <c r="L6707" s="206">
        <v>2024</v>
      </c>
      <c r="M6707" s="206" t="s">
        <v>772</v>
      </c>
      <c r="N6707" s="206" t="s">
        <v>816</v>
      </c>
    </row>
    <row r="6708" spans="1:15" s="206" customFormat="1" ht="31" customHeight="1" x14ac:dyDescent="0.15">
      <c r="A6708" s="206" t="s">
        <v>768</v>
      </c>
      <c r="B6708" s="206" t="s">
        <v>824</v>
      </c>
      <c r="C6708" s="206" t="s">
        <v>770</v>
      </c>
      <c r="D6708" s="206" t="s">
        <v>772</v>
      </c>
      <c r="E6708" s="206" t="s">
        <v>778</v>
      </c>
      <c r="F6708" s="207">
        <v>45520</v>
      </c>
      <c r="G6708" s="206" t="s">
        <v>828</v>
      </c>
      <c r="H6708" s="208">
        <v>462</v>
      </c>
      <c r="I6708" s="206" t="s">
        <v>19</v>
      </c>
      <c r="L6708" s="206">
        <v>2024</v>
      </c>
      <c r="M6708" s="206" t="s">
        <v>772</v>
      </c>
      <c r="N6708" s="206" t="s">
        <v>816</v>
      </c>
    </row>
    <row r="6709" spans="1:15" s="206" customFormat="1" ht="31" customHeight="1" x14ac:dyDescent="0.15">
      <c r="A6709" s="206" t="s">
        <v>768</v>
      </c>
      <c r="B6709" s="206" t="s">
        <v>824</v>
      </c>
      <c r="C6709" s="206" t="s">
        <v>770</v>
      </c>
      <c r="D6709" s="206" t="s">
        <v>772</v>
      </c>
      <c r="E6709" s="206" t="s">
        <v>778</v>
      </c>
      <c r="F6709" s="207">
        <v>45520</v>
      </c>
      <c r="G6709" s="206" t="s">
        <v>827</v>
      </c>
      <c r="H6709" s="208">
        <v>165</v>
      </c>
      <c r="I6709" s="206" t="s">
        <v>19</v>
      </c>
      <c r="L6709" s="206">
        <v>2024</v>
      </c>
      <c r="M6709" s="206" t="s">
        <v>772</v>
      </c>
      <c r="N6709" s="206" t="s">
        <v>816</v>
      </c>
    </row>
    <row r="6710" spans="1:15" s="206" customFormat="1" ht="31" customHeight="1" x14ac:dyDescent="0.15">
      <c r="A6710" s="206" t="s">
        <v>768</v>
      </c>
      <c r="B6710" s="206" t="s">
        <v>824</v>
      </c>
      <c r="C6710" s="206" t="s">
        <v>770</v>
      </c>
      <c r="D6710" s="206" t="s">
        <v>772</v>
      </c>
      <c r="E6710" s="206" t="s">
        <v>778</v>
      </c>
      <c r="F6710" s="207">
        <v>45523</v>
      </c>
      <c r="G6710" s="206" t="s">
        <v>826</v>
      </c>
      <c r="H6710" s="208">
        <v>249</v>
      </c>
      <c r="I6710" s="206" t="s">
        <v>19</v>
      </c>
      <c r="L6710" s="206">
        <v>2024</v>
      </c>
      <c r="M6710" s="206" t="s">
        <v>772</v>
      </c>
      <c r="N6710" s="206" t="s">
        <v>816</v>
      </c>
    </row>
    <row r="6711" spans="1:15" s="206" customFormat="1" ht="31" customHeight="1" x14ac:dyDescent="0.15">
      <c r="A6711" s="206" t="s">
        <v>768</v>
      </c>
      <c r="B6711" s="206" t="s">
        <v>824</v>
      </c>
      <c r="C6711" s="206" t="s">
        <v>770</v>
      </c>
      <c r="D6711" s="206" t="s">
        <v>772</v>
      </c>
      <c r="E6711" s="206" t="s">
        <v>778</v>
      </c>
      <c r="F6711" s="207">
        <v>45523</v>
      </c>
      <c r="G6711" s="206" t="s">
        <v>825</v>
      </c>
      <c r="H6711" s="208">
        <v>541</v>
      </c>
      <c r="I6711" s="206" t="s">
        <v>19</v>
      </c>
      <c r="L6711" s="206">
        <v>2024</v>
      </c>
      <c r="M6711" s="206" t="s">
        <v>772</v>
      </c>
      <c r="N6711" s="206" t="s">
        <v>816</v>
      </c>
    </row>
    <row r="6712" spans="1:15" s="206" customFormat="1" ht="31" customHeight="1" x14ac:dyDescent="0.15">
      <c r="A6712" s="206" t="s">
        <v>768</v>
      </c>
      <c r="B6712" s="206" t="s">
        <v>824</v>
      </c>
      <c r="C6712" s="206" t="s">
        <v>770</v>
      </c>
      <c r="D6712" s="206" t="s">
        <v>772</v>
      </c>
      <c r="E6712" s="206" t="s">
        <v>778</v>
      </c>
      <c r="F6712" s="207">
        <v>45524</v>
      </c>
      <c r="G6712" s="206" t="s">
        <v>829</v>
      </c>
      <c r="H6712" s="208">
        <v>5148</v>
      </c>
      <c r="I6712" s="206" t="s">
        <v>19</v>
      </c>
      <c r="L6712" s="206">
        <v>2024</v>
      </c>
      <c r="M6712" s="206" t="s">
        <v>772</v>
      </c>
      <c r="N6712" s="206" t="s">
        <v>816</v>
      </c>
    </row>
    <row r="6713" spans="1:15" s="206" customFormat="1" ht="31" customHeight="1" x14ac:dyDescent="0.15">
      <c r="A6713" s="206" t="s">
        <v>768</v>
      </c>
      <c r="B6713" s="206" t="s">
        <v>824</v>
      </c>
      <c r="C6713" s="206" t="s">
        <v>770</v>
      </c>
      <c r="D6713" s="206" t="s">
        <v>772</v>
      </c>
      <c r="E6713" s="206" t="s">
        <v>778</v>
      </c>
      <c r="F6713" s="207">
        <v>45524</v>
      </c>
      <c r="G6713" s="206" t="s">
        <v>826</v>
      </c>
      <c r="H6713" s="208">
        <v>43109</v>
      </c>
      <c r="I6713" s="206" t="s">
        <v>19</v>
      </c>
      <c r="L6713" s="206">
        <v>2024</v>
      </c>
      <c r="M6713" s="206" t="s">
        <v>772</v>
      </c>
      <c r="N6713" s="206" t="s">
        <v>816</v>
      </c>
    </row>
    <row r="6714" spans="1:15" s="206" customFormat="1" ht="31" customHeight="1" x14ac:dyDescent="0.15">
      <c r="A6714" s="206" t="s">
        <v>768</v>
      </c>
      <c r="B6714" s="206" t="s">
        <v>824</v>
      </c>
      <c r="C6714" s="206" t="s">
        <v>770</v>
      </c>
      <c r="D6714" s="206" t="s">
        <v>772</v>
      </c>
      <c r="E6714" s="206" t="s">
        <v>778</v>
      </c>
      <c r="F6714" s="207">
        <v>45524</v>
      </c>
      <c r="G6714" s="206" t="s">
        <v>827</v>
      </c>
      <c r="H6714" s="208">
        <v>165</v>
      </c>
      <c r="I6714" s="206" t="s">
        <v>19</v>
      </c>
      <c r="L6714" s="206">
        <v>2024</v>
      </c>
      <c r="M6714" s="206" t="s">
        <v>772</v>
      </c>
      <c r="N6714" s="206" t="s">
        <v>816</v>
      </c>
    </row>
    <row r="6715" spans="1:15" s="206" customFormat="1" ht="31" customHeight="1" x14ac:dyDescent="0.15">
      <c r="A6715" s="206" t="s">
        <v>768</v>
      </c>
      <c r="B6715" s="206" t="s">
        <v>824</v>
      </c>
      <c r="C6715" s="206" t="s">
        <v>770</v>
      </c>
      <c r="D6715" s="206" t="s">
        <v>772</v>
      </c>
      <c r="E6715" s="206" t="s">
        <v>778</v>
      </c>
      <c r="F6715" s="207">
        <v>45524</v>
      </c>
      <c r="G6715" s="206" t="s">
        <v>825</v>
      </c>
      <c r="H6715" s="208">
        <v>3982</v>
      </c>
      <c r="I6715" s="206" t="s">
        <v>19</v>
      </c>
      <c r="L6715" s="206">
        <v>2024</v>
      </c>
      <c r="M6715" s="206" t="s">
        <v>772</v>
      </c>
      <c r="N6715" s="206" t="s">
        <v>816</v>
      </c>
    </row>
    <row r="6716" spans="1:15" s="206" customFormat="1" ht="31" customHeight="1" x14ac:dyDescent="0.15">
      <c r="A6716" s="206" t="s">
        <v>768</v>
      </c>
      <c r="B6716" s="206" t="s">
        <v>824</v>
      </c>
      <c r="C6716" s="206" t="s">
        <v>770</v>
      </c>
      <c r="D6716" s="206" t="s">
        <v>772</v>
      </c>
      <c r="E6716" s="206" t="s">
        <v>778</v>
      </c>
      <c r="F6716" s="207">
        <v>45525</v>
      </c>
      <c r="G6716" s="206" t="s">
        <v>830</v>
      </c>
      <c r="H6716" s="208">
        <v>35924</v>
      </c>
      <c r="I6716" s="206" t="s">
        <v>19</v>
      </c>
      <c r="L6716" s="206">
        <v>2024</v>
      </c>
      <c r="M6716" s="206" t="s">
        <v>772</v>
      </c>
      <c r="N6716" s="206" t="s">
        <v>816</v>
      </c>
      <c r="O6716" s="206" t="s">
        <v>831</v>
      </c>
    </row>
    <row r="6717" spans="1:15" s="206" customFormat="1" ht="31" customHeight="1" x14ac:dyDescent="0.15">
      <c r="A6717" s="206" t="s">
        <v>768</v>
      </c>
      <c r="B6717" s="206" t="s">
        <v>824</v>
      </c>
      <c r="C6717" s="206" t="s">
        <v>770</v>
      </c>
      <c r="D6717" s="206" t="s">
        <v>772</v>
      </c>
      <c r="E6717" s="206" t="s">
        <v>778</v>
      </c>
      <c r="F6717" s="207">
        <v>45525</v>
      </c>
      <c r="G6717" s="206" t="s">
        <v>828</v>
      </c>
      <c r="H6717" s="208">
        <v>363</v>
      </c>
      <c r="I6717" s="206" t="s">
        <v>19</v>
      </c>
      <c r="L6717" s="206">
        <v>2024</v>
      </c>
      <c r="M6717" s="206" t="s">
        <v>772</v>
      </c>
      <c r="N6717" s="206" t="s">
        <v>816</v>
      </c>
      <c r="O6717" s="206" t="s">
        <v>831</v>
      </c>
    </row>
    <row r="6718" spans="1:15" s="206" customFormat="1" ht="31" customHeight="1" x14ac:dyDescent="0.15">
      <c r="A6718" s="206" t="s">
        <v>768</v>
      </c>
      <c r="B6718" s="206" t="s">
        <v>824</v>
      </c>
      <c r="C6718" s="206" t="s">
        <v>770</v>
      </c>
      <c r="D6718" s="206" t="s">
        <v>772</v>
      </c>
      <c r="E6718" s="206" t="s">
        <v>778</v>
      </c>
      <c r="F6718" s="207">
        <v>45525</v>
      </c>
      <c r="G6718" s="206" t="s">
        <v>826</v>
      </c>
      <c r="H6718" s="208">
        <v>2096</v>
      </c>
      <c r="I6718" s="206" t="s">
        <v>19</v>
      </c>
      <c r="L6718" s="206">
        <v>2024</v>
      </c>
      <c r="M6718" s="206" t="s">
        <v>772</v>
      </c>
      <c r="N6718" s="206" t="s">
        <v>816</v>
      </c>
      <c r="O6718" s="206" t="s">
        <v>831</v>
      </c>
    </row>
    <row r="6719" spans="1:15" s="206" customFormat="1" ht="31" customHeight="1" x14ac:dyDescent="0.15">
      <c r="A6719" s="206" t="s">
        <v>768</v>
      </c>
      <c r="B6719" s="206" t="s">
        <v>824</v>
      </c>
      <c r="C6719" s="206" t="s">
        <v>770</v>
      </c>
      <c r="D6719" s="206" t="s">
        <v>772</v>
      </c>
      <c r="E6719" s="206" t="s">
        <v>778</v>
      </c>
      <c r="F6719" s="207">
        <v>45525</v>
      </c>
      <c r="G6719" s="206" t="s">
        <v>829</v>
      </c>
      <c r="H6719" s="208">
        <v>13244</v>
      </c>
      <c r="I6719" s="206" t="s">
        <v>19</v>
      </c>
      <c r="L6719" s="206">
        <v>2024</v>
      </c>
      <c r="M6719" s="206" t="s">
        <v>772</v>
      </c>
      <c r="N6719" s="206" t="s">
        <v>816</v>
      </c>
      <c r="O6719" s="206" t="s">
        <v>831</v>
      </c>
    </row>
    <row r="6720" spans="1:15" s="206" customFormat="1" ht="31" customHeight="1" x14ac:dyDescent="0.15">
      <c r="A6720" s="206" t="s">
        <v>768</v>
      </c>
      <c r="B6720" s="206" t="s">
        <v>824</v>
      </c>
      <c r="C6720" s="206" t="s">
        <v>770</v>
      </c>
      <c r="D6720" s="206" t="s">
        <v>772</v>
      </c>
      <c r="E6720" s="206" t="s">
        <v>778</v>
      </c>
      <c r="F6720" s="207">
        <v>45525</v>
      </c>
      <c r="G6720" s="206" t="s">
        <v>827</v>
      </c>
      <c r="H6720" s="208">
        <v>165</v>
      </c>
      <c r="I6720" s="206" t="s">
        <v>19</v>
      </c>
      <c r="L6720" s="206">
        <v>2024</v>
      </c>
      <c r="M6720" s="206" t="s">
        <v>772</v>
      </c>
      <c r="N6720" s="206" t="s">
        <v>816</v>
      </c>
      <c r="O6720" s="206" t="s">
        <v>831</v>
      </c>
    </row>
    <row r="6721" spans="1:15" s="206" customFormat="1" ht="31" customHeight="1" x14ac:dyDescent="0.15">
      <c r="A6721" s="206" t="s">
        <v>768</v>
      </c>
      <c r="B6721" s="206" t="s">
        <v>824</v>
      </c>
      <c r="C6721" s="206" t="s">
        <v>770</v>
      </c>
      <c r="D6721" s="206" t="s">
        <v>772</v>
      </c>
      <c r="E6721" s="206" t="s">
        <v>778</v>
      </c>
      <c r="F6721" s="207">
        <v>45526</v>
      </c>
      <c r="G6721" s="206" t="s">
        <v>829</v>
      </c>
      <c r="H6721" s="208">
        <v>35924</v>
      </c>
      <c r="I6721" s="206" t="s">
        <v>19</v>
      </c>
      <c r="L6721" s="206">
        <v>2024</v>
      </c>
      <c r="M6721" s="206" t="s">
        <v>772</v>
      </c>
      <c r="N6721" s="206" t="s">
        <v>816</v>
      </c>
      <c r="O6721" s="206" t="s">
        <v>832</v>
      </c>
    </row>
    <row r="6722" spans="1:15" s="206" customFormat="1" ht="31" customHeight="1" x14ac:dyDescent="0.15">
      <c r="A6722" s="206" t="s">
        <v>768</v>
      </c>
      <c r="B6722" s="206" t="s">
        <v>824</v>
      </c>
      <c r="C6722" s="206" t="s">
        <v>770</v>
      </c>
      <c r="D6722" s="206" t="s">
        <v>772</v>
      </c>
      <c r="E6722" s="206" t="s">
        <v>778</v>
      </c>
      <c r="F6722" s="207">
        <v>45526</v>
      </c>
      <c r="G6722" s="206" t="s">
        <v>827</v>
      </c>
      <c r="H6722" s="208">
        <v>132</v>
      </c>
      <c r="I6722" s="206" t="s">
        <v>19</v>
      </c>
      <c r="L6722" s="206">
        <v>2024</v>
      </c>
      <c r="M6722" s="206" t="s">
        <v>772</v>
      </c>
      <c r="N6722" s="206" t="s">
        <v>816</v>
      </c>
      <c r="O6722" s="206" t="s">
        <v>832</v>
      </c>
    </row>
    <row r="6723" spans="1:15" s="206" customFormat="1" ht="31" customHeight="1" x14ac:dyDescent="0.15">
      <c r="A6723" s="206" t="s">
        <v>768</v>
      </c>
      <c r="B6723" s="206" t="s">
        <v>824</v>
      </c>
      <c r="C6723" s="206" t="s">
        <v>770</v>
      </c>
      <c r="D6723" s="206" t="s">
        <v>772</v>
      </c>
      <c r="E6723" s="206" t="s">
        <v>778</v>
      </c>
      <c r="F6723" s="207">
        <v>45527</v>
      </c>
      <c r="G6723" s="206" t="s">
        <v>825</v>
      </c>
      <c r="H6723" s="208">
        <v>3593</v>
      </c>
      <c r="I6723" s="206" t="s">
        <v>19</v>
      </c>
      <c r="L6723" s="206">
        <v>2024</v>
      </c>
      <c r="M6723" s="206" t="s">
        <v>772</v>
      </c>
      <c r="N6723" s="206" t="s">
        <v>816</v>
      </c>
    </row>
    <row r="6724" spans="1:15" s="206" customFormat="1" ht="31" customHeight="1" x14ac:dyDescent="0.15">
      <c r="A6724" s="206" t="s">
        <v>768</v>
      </c>
      <c r="B6724" s="206" t="s">
        <v>824</v>
      </c>
      <c r="C6724" s="206" t="s">
        <v>770</v>
      </c>
      <c r="D6724" s="206" t="s">
        <v>772</v>
      </c>
      <c r="E6724" s="206" t="s">
        <v>778</v>
      </c>
      <c r="F6724" s="207">
        <v>45527</v>
      </c>
      <c r="G6724" s="206" t="s">
        <v>830</v>
      </c>
      <c r="H6724" s="208">
        <v>35924</v>
      </c>
      <c r="I6724" s="206" t="s">
        <v>19</v>
      </c>
      <c r="L6724" s="206">
        <v>2024</v>
      </c>
      <c r="M6724" s="206" t="s">
        <v>772</v>
      </c>
      <c r="N6724" s="206" t="s">
        <v>816</v>
      </c>
    </row>
    <row r="6725" spans="1:15" s="206" customFormat="1" ht="31" customHeight="1" x14ac:dyDescent="0.15">
      <c r="A6725" s="206" t="s">
        <v>768</v>
      </c>
      <c r="B6725" s="206" t="s">
        <v>824</v>
      </c>
      <c r="C6725" s="206" t="s">
        <v>770</v>
      </c>
      <c r="D6725" s="206" t="s">
        <v>772</v>
      </c>
      <c r="E6725" s="206" t="s">
        <v>778</v>
      </c>
      <c r="F6725" s="207">
        <v>45527</v>
      </c>
      <c r="G6725" s="206" t="s">
        <v>828</v>
      </c>
      <c r="H6725" s="208">
        <v>429</v>
      </c>
      <c r="I6725" s="206" t="s">
        <v>19</v>
      </c>
      <c r="L6725" s="206">
        <v>2024</v>
      </c>
      <c r="M6725" s="206" t="s">
        <v>772</v>
      </c>
      <c r="N6725" s="206" t="s">
        <v>816</v>
      </c>
    </row>
    <row r="6726" spans="1:15" s="206" customFormat="1" ht="31" customHeight="1" x14ac:dyDescent="0.15">
      <c r="A6726" s="206" t="s">
        <v>768</v>
      </c>
      <c r="B6726" s="206" t="s">
        <v>824</v>
      </c>
      <c r="C6726" s="206" t="s">
        <v>770</v>
      </c>
      <c r="D6726" s="206" t="s">
        <v>772</v>
      </c>
      <c r="E6726" s="206" t="s">
        <v>778</v>
      </c>
      <c r="F6726" s="207">
        <v>45527</v>
      </c>
      <c r="G6726" s="206" t="s">
        <v>827</v>
      </c>
      <c r="H6726" s="208">
        <v>33</v>
      </c>
      <c r="I6726" s="206" t="s">
        <v>19</v>
      </c>
      <c r="L6726" s="206">
        <v>2024</v>
      </c>
      <c r="M6726" s="206" t="s">
        <v>772</v>
      </c>
      <c r="N6726" s="206" t="s">
        <v>816</v>
      </c>
    </row>
    <row r="6727" spans="1:15" s="206" customFormat="1" ht="31" customHeight="1" x14ac:dyDescent="0.15">
      <c r="A6727" s="206" t="s">
        <v>768</v>
      </c>
      <c r="B6727" s="206" t="s">
        <v>824</v>
      </c>
      <c r="C6727" s="206" t="s">
        <v>770</v>
      </c>
      <c r="D6727" s="206" t="s">
        <v>772</v>
      </c>
      <c r="E6727" s="206" t="s">
        <v>778</v>
      </c>
      <c r="F6727" s="207">
        <v>45530</v>
      </c>
      <c r="G6727" s="206" t="s">
        <v>826</v>
      </c>
      <c r="H6727" s="208">
        <v>5508</v>
      </c>
      <c r="I6727" s="206" t="s">
        <v>19</v>
      </c>
      <c r="L6727" s="206">
        <v>2024</v>
      </c>
      <c r="M6727" s="206" t="s">
        <v>772</v>
      </c>
      <c r="N6727" s="206" t="s">
        <v>816</v>
      </c>
    </row>
    <row r="6728" spans="1:15" s="206" customFormat="1" ht="31" customHeight="1" x14ac:dyDescent="0.15">
      <c r="A6728" s="206" t="s">
        <v>768</v>
      </c>
      <c r="B6728" s="206" t="s">
        <v>824</v>
      </c>
      <c r="C6728" s="206" t="s">
        <v>770</v>
      </c>
      <c r="D6728" s="206" t="s">
        <v>772</v>
      </c>
      <c r="E6728" s="206" t="s">
        <v>778</v>
      </c>
      <c r="F6728" s="207">
        <v>45530</v>
      </c>
      <c r="G6728" s="206" t="s">
        <v>829</v>
      </c>
      <c r="H6728" s="208">
        <v>1796</v>
      </c>
      <c r="I6728" s="206" t="s">
        <v>19</v>
      </c>
      <c r="L6728" s="206">
        <v>2024</v>
      </c>
      <c r="M6728" s="206" t="s">
        <v>772</v>
      </c>
      <c r="N6728" s="206" t="s">
        <v>816</v>
      </c>
    </row>
    <row r="6729" spans="1:15" s="206" customFormat="1" ht="31" customHeight="1" x14ac:dyDescent="0.15">
      <c r="A6729" s="206" t="s">
        <v>768</v>
      </c>
      <c r="B6729" s="206" t="s">
        <v>824</v>
      </c>
      <c r="C6729" s="206" t="s">
        <v>770</v>
      </c>
      <c r="D6729" s="206" t="s">
        <v>772</v>
      </c>
      <c r="E6729" s="206" t="s">
        <v>778</v>
      </c>
      <c r="F6729" s="207">
        <v>45531</v>
      </c>
      <c r="G6729" s="206" t="s">
        <v>829</v>
      </c>
      <c r="H6729" s="208">
        <v>42105</v>
      </c>
      <c r="I6729" s="206" t="s">
        <v>19</v>
      </c>
      <c r="L6729" s="206">
        <v>2024</v>
      </c>
      <c r="M6729" s="206" t="s">
        <v>772</v>
      </c>
      <c r="N6729" s="206" t="s">
        <v>816</v>
      </c>
    </row>
    <row r="6730" spans="1:15" s="206" customFormat="1" ht="31" customHeight="1" x14ac:dyDescent="0.15">
      <c r="A6730" s="206" t="s">
        <v>768</v>
      </c>
      <c r="B6730" s="206" t="s">
        <v>824</v>
      </c>
      <c r="C6730" s="206" t="s">
        <v>770</v>
      </c>
      <c r="D6730" s="206" t="s">
        <v>772</v>
      </c>
      <c r="E6730" s="206" t="s">
        <v>778</v>
      </c>
      <c r="F6730" s="207">
        <v>45531</v>
      </c>
      <c r="G6730" s="206" t="s">
        <v>830</v>
      </c>
      <c r="H6730" s="208">
        <v>35924</v>
      </c>
      <c r="I6730" s="206" t="s">
        <v>19</v>
      </c>
      <c r="L6730" s="206">
        <v>2024</v>
      </c>
      <c r="M6730" s="206" t="s">
        <v>772</v>
      </c>
      <c r="N6730" s="206" t="s">
        <v>816</v>
      </c>
    </row>
    <row r="6731" spans="1:15" s="206" customFormat="1" ht="31" customHeight="1" x14ac:dyDescent="0.15">
      <c r="A6731" s="206" t="s">
        <v>768</v>
      </c>
      <c r="B6731" s="206" t="s">
        <v>824</v>
      </c>
      <c r="C6731" s="206" t="s">
        <v>770</v>
      </c>
      <c r="D6731" s="206" t="s">
        <v>772</v>
      </c>
      <c r="E6731" s="206" t="s">
        <v>778</v>
      </c>
      <c r="F6731" s="207">
        <v>45531</v>
      </c>
      <c r="G6731" s="206" t="s">
        <v>827</v>
      </c>
      <c r="H6731" s="208">
        <v>66</v>
      </c>
      <c r="I6731" s="206" t="s">
        <v>19</v>
      </c>
      <c r="L6731" s="206">
        <v>2024</v>
      </c>
      <c r="M6731" s="206" t="s">
        <v>772</v>
      </c>
      <c r="N6731" s="206" t="s">
        <v>816</v>
      </c>
    </row>
    <row r="6732" spans="1:15" s="206" customFormat="1" ht="31" customHeight="1" x14ac:dyDescent="0.15">
      <c r="A6732" s="206" t="s">
        <v>768</v>
      </c>
      <c r="B6732" s="206" t="s">
        <v>824</v>
      </c>
      <c r="C6732" s="206" t="s">
        <v>770</v>
      </c>
      <c r="D6732" s="206" t="s">
        <v>772</v>
      </c>
      <c r="E6732" s="206" t="s">
        <v>778</v>
      </c>
      <c r="F6732" s="207">
        <v>45532</v>
      </c>
      <c r="G6732" s="206" t="s">
        <v>830</v>
      </c>
      <c r="H6732" s="208">
        <v>102983</v>
      </c>
      <c r="I6732" s="206" t="s">
        <v>19</v>
      </c>
      <c r="L6732" s="206">
        <v>2024</v>
      </c>
      <c r="M6732" s="206" t="s">
        <v>772</v>
      </c>
      <c r="N6732" s="206" t="s">
        <v>816</v>
      </c>
    </row>
    <row r="6733" spans="1:15" s="206" customFormat="1" ht="31" customHeight="1" x14ac:dyDescent="0.15">
      <c r="A6733" s="206" t="s">
        <v>768</v>
      </c>
      <c r="B6733" s="206" t="s">
        <v>824</v>
      </c>
      <c r="C6733" s="206" t="s">
        <v>770</v>
      </c>
      <c r="D6733" s="206" t="s">
        <v>772</v>
      </c>
      <c r="E6733" s="206" t="s">
        <v>778</v>
      </c>
      <c r="F6733" s="207">
        <v>45532</v>
      </c>
      <c r="G6733" s="206" t="s">
        <v>829</v>
      </c>
      <c r="H6733" s="208">
        <v>113779</v>
      </c>
      <c r="I6733" s="206" t="s">
        <v>19</v>
      </c>
      <c r="L6733" s="206">
        <v>2024</v>
      </c>
      <c r="M6733" s="206" t="s">
        <v>772</v>
      </c>
      <c r="N6733" s="206" t="s">
        <v>816</v>
      </c>
    </row>
    <row r="6734" spans="1:15" s="206" customFormat="1" ht="31" customHeight="1" x14ac:dyDescent="0.15">
      <c r="A6734" s="206" t="s">
        <v>768</v>
      </c>
      <c r="B6734" s="206" t="s">
        <v>824</v>
      </c>
      <c r="C6734" s="206" t="s">
        <v>770</v>
      </c>
      <c r="D6734" s="206" t="s">
        <v>772</v>
      </c>
      <c r="E6734" s="206" t="s">
        <v>778</v>
      </c>
      <c r="F6734" s="207">
        <v>45534</v>
      </c>
      <c r="G6734" s="206" t="s">
        <v>830</v>
      </c>
      <c r="H6734" s="208">
        <v>31135</v>
      </c>
      <c r="I6734" s="206" t="s">
        <v>19</v>
      </c>
      <c r="L6734" s="206">
        <v>2024</v>
      </c>
      <c r="M6734" s="206" t="s">
        <v>772</v>
      </c>
      <c r="N6734" s="206" t="s">
        <v>816</v>
      </c>
    </row>
    <row r="6735" spans="1:15" s="206" customFormat="1" ht="31" customHeight="1" x14ac:dyDescent="0.15">
      <c r="A6735" s="206" t="s">
        <v>768</v>
      </c>
      <c r="B6735" s="206" t="s">
        <v>824</v>
      </c>
      <c r="C6735" s="206" t="s">
        <v>770</v>
      </c>
      <c r="D6735" s="206" t="s">
        <v>772</v>
      </c>
      <c r="E6735" s="206" t="s">
        <v>778</v>
      </c>
      <c r="F6735" s="207">
        <v>45534</v>
      </c>
      <c r="G6735" s="206" t="s">
        <v>827</v>
      </c>
      <c r="H6735" s="208">
        <v>33</v>
      </c>
      <c r="I6735" s="206" t="s">
        <v>19</v>
      </c>
      <c r="L6735" s="206">
        <v>2024</v>
      </c>
      <c r="M6735" s="206" t="s">
        <v>772</v>
      </c>
      <c r="N6735" s="206" t="s">
        <v>816</v>
      </c>
    </row>
    <row r="6736" spans="1:15" s="206" customFormat="1" ht="31" customHeight="1" x14ac:dyDescent="0.15">
      <c r="A6736" s="206" t="s">
        <v>768</v>
      </c>
      <c r="B6736" s="206" t="s">
        <v>824</v>
      </c>
      <c r="C6736" s="206" t="s">
        <v>770</v>
      </c>
      <c r="D6736" s="206" t="s">
        <v>772</v>
      </c>
      <c r="E6736" s="206" t="s">
        <v>778</v>
      </c>
      <c r="F6736" s="207">
        <v>45534</v>
      </c>
      <c r="G6736" s="206" t="s">
        <v>829</v>
      </c>
      <c r="H6736" s="208">
        <v>31135</v>
      </c>
      <c r="I6736" s="206" t="s">
        <v>19</v>
      </c>
      <c r="L6736" s="206">
        <v>2024</v>
      </c>
      <c r="M6736" s="206" t="s">
        <v>772</v>
      </c>
      <c r="N6736" s="206" t="s">
        <v>816</v>
      </c>
    </row>
    <row r="6737" spans="1:14" s="206" customFormat="1" ht="31" customHeight="1" x14ac:dyDescent="0.15">
      <c r="A6737" s="206" t="s">
        <v>768</v>
      </c>
      <c r="B6737" s="206" t="s">
        <v>824</v>
      </c>
      <c r="C6737" s="206" t="s">
        <v>770</v>
      </c>
      <c r="D6737" s="206" t="s">
        <v>772</v>
      </c>
      <c r="E6737" s="206" t="s">
        <v>778</v>
      </c>
      <c r="F6737" s="207">
        <v>45534</v>
      </c>
      <c r="G6737" s="206" t="s">
        <v>826</v>
      </c>
      <c r="H6737" s="208">
        <v>14370</v>
      </c>
      <c r="I6737" s="206" t="s">
        <v>19</v>
      </c>
      <c r="L6737" s="206">
        <v>2024</v>
      </c>
      <c r="M6737" s="206" t="s">
        <v>772</v>
      </c>
      <c r="N6737" s="206" t="s">
        <v>816</v>
      </c>
    </row>
    <row r="6738" spans="1:14" s="206" customFormat="1" ht="31" customHeight="1" x14ac:dyDescent="0.15">
      <c r="A6738" s="206" t="s">
        <v>768</v>
      </c>
      <c r="B6738" s="206" t="s">
        <v>824</v>
      </c>
      <c r="C6738" s="206" t="s">
        <v>770</v>
      </c>
      <c r="D6738" s="206" t="s">
        <v>772</v>
      </c>
      <c r="E6738" s="206" t="s">
        <v>778</v>
      </c>
      <c r="F6738" s="207">
        <v>45538</v>
      </c>
      <c r="G6738" s="206" t="s">
        <v>830</v>
      </c>
      <c r="H6738" s="208">
        <v>61072</v>
      </c>
      <c r="I6738" s="206" t="s">
        <v>19</v>
      </c>
      <c r="L6738" s="206">
        <v>2024</v>
      </c>
      <c r="M6738" s="206" t="s">
        <v>772</v>
      </c>
      <c r="N6738" s="206" t="s">
        <v>816</v>
      </c>
    </row>
    <row r="6739" spans="1:14" s="206" customFormat="1" ht="31" customHeight="1" x14ac:dyDescent="0.15">
      <c r="A6739" s="206" t="s">
        <v>768</v>
      </c>
      <c r="B6739" s="206" t="s">
        <v>824</v>
      </c>
      <c r="C6739" s="206" t="s">
        <v>770</v>
      </c>
      <c r="D6739" s="206" t="s">
        <v>772</v>
      </c>
      <c r="E6739" s="206" t="s">
        <v>778</v>
      </c>
      <c r="F6739" s="207">
        <v>45539</v>
      </c>
      <c r="G6739" s="206" t="s">
        <v>829</v>
      </c>
      <c r="H6739" s="208">
        <v>37821</v>
      </c>
      <c r="I6739" s="206" t="s">
        <v>19</v>
      </c>
      <c r="L6739" s="206">
        <v>2024</v>
      </c>
      <c r="M6739" s="206" t="s">
        <v>772</v>
      </c>
      <c r="N6739" s="206" t="s">
        <v>816</v>
      </c>
    </row>
    <row r="6740" spans="1:14" s="206" customFormat="1" ht="31" customHeight="1" x14ac:dyDescent="0.15">
      <c r="A6740" s="206" t="s">
        <v>768</v>
      </c>
      <c r="B6740" s="206" t="s">
        <v>824</v>
      </c>
      <c r="C6740" s="206" t="s">
        <v>770</v>
      </c>
      <c r="D6740" s="206" t="s">
        <v>772</v>
      </c>
      <c r="E6740" s="206" t="s">
        <v>778</v>
      </c>
      <c r="F6740" s="207">
        <v>45539</v>
      </c>
      <c r="G6740" s="206" t="s">
        <v>830</v>
      </c>
      <c r="H6740" s="208">
        <v>29937</v>
      </c>
      <c r="I6740" s="206" t="s">
        <v>19</v>
      </c>
      <c r="L6740" s="206">
        <v>2024</v>
      </c>
      <c r="M6740" s="206" t="s">
        <v>772</v>
      </c>
      <c r="N6740" s="206" t="s">
        <v>816</v>
      </c>
    </row>
    <row r="6741" spans="1:14" s="206" customFormat="1" ht="31" customHeight="1" x14ac:dyDescent="0.15">
      <c r="A6741" s="206" t="s">
        <v>768</v>
      </c>
      <c r="B6741" s="206" t="s">
        <v>824</v>
      </c>
      <c r="C6741" s="206" t="s">
        <v>770</v>
      </c>
      <c r="D6741" s="206" t="s">
        <v>772</v>
      </c>
      <c r="E6741" s="206" t="s">
        <v>778</v>
      </c>
      <c r="F6741" s="207">
        <v>45539</v>
      </c>
      <c r="G6741" s="206" t="s">
        <v>825</v>
      </c>
      <c r="H6741" s="208">
        <v>37721</v>
      </c>
      <c r="I6741" s="206" t="s">
        <v>19</v>
      </c>
      <c r="L6741" s="206">
        <v>2024</v>
      </c>
      <c r="M6741" s="206" t="s">
        <v>772</v>
      </c>
      <c r="N6741" s="206" t="s">
        <v>816</v>
      </c>
    </row>
    <row r="6742" spans="1:14" s="206" customFormat="1" ht="31" customHeight="1" x14ac:dyDescent="0.15">
      <c r="A6742" s="206" t="s">
        <v>768</v>
      </c>
      <c r="B6742" s="206" t="s">
        <v>824</v>
      </c>
      <c r="C6742" s="206" t="s">
        <v>770</v>
      </c>
      <c r="D6742" s="206" t="s">
        <v>772</v>
      </c>
      <c r="E6742" s="206" t="s">
        <v>778</v>
      </c>
      <c r="F6742" s="207">
        <v>45539</v>
      </c>
      <c r="G6742" s="206" t="s">
        <v>826</v>
      </c>
      <c r="H6742" s="208">
        <v>1078</v>
      </c>
      <c r="I6742" s="206" t="s">
        <v>19</v>
      </c>
      <c r="L6742" s="206">
        <v>2024</v>
      </c>
      <c r="M6742" s="206" t="s">
        <v>772</v>
      </c>
      <c r="N6742" s="206" t="s">
        <v>816</v>
      </c>
    </row>
    <row r="6743" spans="1:14" s="206" customFormat="1" ht="31" customHeight="1" x14ac:dyDescent="0.15">
      <c r="A6743" s="206" t="s">
        <v>768</v>
      </c>
      <c r="B6743" s="206" t="s">
        <v>824</v>
      </c>
      <c r="C6743" s="206" t="s">
        <v>770</v>
      </c>
      <c r="D6743" s="206" t="s">
        <v>772</v>
      </c>
      <c r="E6743" s="206" t="s">
        <v>778</v>
      </c>
      <c r="F6743" s="207">
        <v>45540</v>
      </c>
      <c r="G6743" s="206" t="s">
        <v>829</v>
      </c>
      <c r="H6743" s="208">
        <v>21755</v>
      </c>
      <c r="I6743" s="206" t="s">
        <v>19</v>
      </c>
      <c r="L6743" s="206">
        <v>2024</v>
      </c>
      <c r="M6743" s="206" t="s">
        <v>772</v>
      </c>
      <c r="N6743" s="206" t="s">
        <v>816</v>
      </c>
    </row>
    <row r="6744" spans="1:14" s="206" customFormat="1" ht="31" customHeight="1" x14ac:dyDescent="0.15">
      <c r="A6744" s="206" t="s">
        <v>768</v>
      </c>
      <c r="B6744" s="206" t="s">
        <v>824</v>
      </c>
      <c r="C6744" s="206" t="s">
        <v>770</v>
      </c>
      <c r="D6744" s="206" t="s">
        <v>772</v>
      </c>
      <c r="E6744" s="206" t="s">
        <v>778</v>
      </c>
      <c r="F6744" s="207">
        <v>45540</v>
      </c>
      <c r="G6744" s="206" t="s">
        <v>825</v>
      </c>
      <c r="H6744" s="208">
        <v>227723</v>
      </c>
      <c r="I6744" s="206" t="s">
        <v>19</v>
      </c>
      <c r="L6744" s="206">
        <v>2024</v>
      </c>
      <c r="M6744" s="206" t="s">
        <v>772</v>
      </c>
      <c r="N6744" s="206" t="s">
        <v>816</v>
      </c>
    </row>
    <row r="6745" spans="1:14" s="206" customFormat="1" ht="31" customHeight="1" x14ac:dyDescent="0.15">
      <c r="A6745" s="206" t="s">
        <v>768</v>
      </c>
      <c r="B6745" s="206" t="s">
        <v>824</v>
      </c>
      <c r="C6745" s="206" t="s">
        <v>770</v>
      </c>
      <c r="D6745" s="206" t="s">
        <v>772</v>
      </c>
      <c r="E6745" s="206" t="s">
        <v>778</v>
      </c>
      <c r="F6745" s="207">
        <v>45540</v>
      </c>
      <c r="G6745" s="206" t="s">
        <v>828</v>
      </c>
      <c r="H6745" s="208">
        <v>396</v>
      </c>
      <c r="I6745" s="206" t="s">
        <v>19</v>
      </c>
      <c r="L6745" s="206">
        <v>2024</v>
      </c>
      <c r="M6745" s="206" t="s">
        <v>772</v>
      </c>
      <c r="N6745" s="206" t="s">
        <v>816</v>
      </c>
    </row>
    <row r="6746" spans="1:14" s="206" customFormat="1" ht="31" customHeight="1" x14ac:dyDescent="0.15">
      <c r="A6746" s="206" t="s">
        <v>768</v>
      </c>
      <c r="B6746" s="206" t="s">
        <v>824</v>
      </c>
      <c r="C6746" s="206" t="s">
        <v>770</v>
      </c>
      <c r="D6746" s="206" t="s">
        <v>772</v>
      </c>
      <c r="E6746" s="206" t="s">
        <v>778</v>
      </c>
      <c r="F6746" s="207">
        <v>45540</v>
      </c>
      <c r="G6746" s="206" t="s">
        <v>830</v>
      </c>
      <c r="H6746" s="208">
        <v>89811</v>
      </c>
      <c r="I6746" s="206" t="s">
        <v>19</v>
      </c>
      <c r="L6746" s="206">
        <v>2024</v>
      </c>
      <c r="M6746" s="206" t="s">
        <v>772</v>
      </c>
      <c r="N6746" s="206" t="s">
        <v>816</v>
      </c>
    </row>
    <row r="6747" spans="1:14" s="206" customFormat="1" ht="31" customHeight="1" x14ac:dyDescent="0.15">
      <c r="A6747" s="206" t="s">
        <v>768</v>
      </c>
      <c r="B6747" s="206" t="s">
        <v>824</v>
      </c>
      <c r="C6747" s="206" t="s">
        <v>770</v>
      </c>
      <c r="D6747" s="206" t="s">
        <v>772</v>
      </c>
      <c r="E6747" s="206" t="s">
        <v>778</v>
      </c>
      <c r="F6747" s="207">
        <v>45540</v>
      </c>
      <c r="G6747" s="206" t="s">
        <v>827</v>
      </c>
      <c r="H6747" s="208">
        <v>99</v>
      </c>
      <c r="I6747" s="206" t="s">
        <v>19</v>
      </c>
      <c r="L6747" s="206">
        <v>2024</v>
      </c>
      <c r="M6747" s="206" t="s">
        <v>772</v>
      </c>
      <c r="N6747" s="206" t="s">
        <v>816</v>
      </c>
    </row>
    <row r="6748" spans="1:14" s="206" customFormat="1" ht="31" customHeight="1" x14ac:dyDescent="0.15">
      <c r="A6748" s="206" t="s">
        <v>768</v>
      </c>
      <c r="B6748" s="206" t="s">
        <v>824</v>
      </c>
      <c r="C6748" s="206" t="s">
        <v>770</v>
      </c>
      <c r="D6748" s="206" t="s">
        <v>772</v>
      </c>
      <c r="E6748" s="206" t="s">
        <v>778</v>
      </c>
      <c r="F6748" s="207">
        <v>45541</v>
      </c>
      <c r="G6748" s="206" t="s">
        <v>825</v>
      </c>
      <c r="H6748" s="208">
        <v>152281</v>
      </c>
      <c r="I6748" s="206" t="s">
        <v>19</v>
      </c>
      <c r="L6748" s="206">
        <v>2024</v>
      </c>
      <c r="M6748" s="206" t="s">
        <v>772</v>
      </c>
      <c r="N6748" s="206" t="s">
        <v>816</v>
      </c>
    </row>
    <row r="6749" spans="1:14" s="206" customFormat="1" ht="31" customHeight="1" x14ac:dyDescent="0.15">
      <c r="A6749" s="206" t="s">
        <v>768</v>
      </c>
      <c r="B6749" s="206" t="s">
        <v>824</v>
      </c>
      <c r="C6749" s="206" t="s">
        <v>770</v>
      </c>
      <c r="D6749" s="206" t="s">
        <v>772</v>
      </c>
      <c r="E6749" s="206" t="s">
        <v>778</v>
      </c>
      <c r="F6749" s="207">
        <v>45541</v>
      </c>
      <c r="G6749" s="206" t="s">
        <v>827</v>
      </c>
      <c r="H6749" s="208">
        <v>132</v>
      </c>
      <c r="I6749" s="206" t="s">
        <v>19</v>
      </c>
      <c r="L6749" s="206">
        <v>2024</v>
      </c>
      <c r="M6749" s="206" t="s">
        <v>772</v>
      </c>
      <c r="N6749" s="206" t="s">
        <v>816</v>
      </c>
    </row>
    <row r="6750" spans="1:14" s="206" customFormat="1" ht="31" customHeight="1" x14ac:dyDescent="0.15">
      <c r="A6750" s="206" t="s">
        <v>768</v>
      </c>
      <c r="B6750" s="206" t="s">
        <v>824</v>
      </c>
      <c r="C6750" s="206" t="s">
        <v>770</v>
      </c>
      <c r="D6750" s="206" t="s">
        <v>772</v>
      </c>
      <c r="E6750" s="206" t="s">
        <v>778</v>
      </c>
      <c r="F6750" s="207">
        <v>45541</v>
      </c>
      <c r="G6750" s="206" t="s">
        <v>830</v>
      </c>
      <c r="H6750" s="208">
        <v>59874</v>
      </c>
      <c r="I6750" s="206" t="s">
        <v>19</v>
      </c>
      <c r="L6750" s="206">
        <v>2024</v>
      </c>
      <c r="M6750" s="206" t="s">
        <v>772</v>
      </c>
      <c r="N6750" s="206" t="s">
        <v>816</v>
      </c>
    </row>
    <row r="6751" spans="1:14" s="206" customFormat="1" ht="31" customHeight="1" x14ac:dyDescent="0.15">
      <c r="A6751" s="206" t="s">
        <v>768</v>
      </c>
      <c r="B6751" s="206" t="s">
        <v>824</v>
      </c>
      <c r="C6751" s="206" t="s">
        <v>770</v>
      </c>
      <c r="D6751" s="206" t="s">
        <v>772</v>
      </c>
      <c r="E6751" s="206" t="s">
        <v>778</v>
      </c>
      <c r="F6751" s="207">
        <v>45544</v>
      </c>
      <c r="G6751" s="206" t="s">
        <v>827</v>
      </c>
      <c r="H6751" s="208">
        <v>66</v>
      </c>
      <c r="I6751" s="206" t="s">
        <v>19</v>
      </c>
      <c r="L6751" s="206">
        <v>2024</v>
      </c>
      <c r="M6751" s="206" t="s">
        <v>772</v>
      </c>
      <c r="N6751" s="206" t="s">
        <v>816</v>
      </c>
    </row>
    <row r="6752" spans="1:14" s="206" customFormat="1" ht="31" customHeight="1" x14ac:dyDescent="0.15">
      <c r="A6752" s="206" t="s">
        <v>768</v>
      </c>
      <c r="B6752" s="206" t="s">
        <v>824</v>
      </c>
      <c r="C6752" s="206" t="s">
        <v>770</v>
      </c>
      <c r="D6752" s="206" t="s">
        <v>772</v>
      </c>
      <c r="E6752" s="206" t="s">
        <v>778</v>
      </c>
      <c r="F6752" s="207">
        <v>45544</v>
      </c>
      <c r="G6752" s="206" t="s">
        <v>828</v>
      </c>
      <c r="H6752" s="208">
        <v>198</v>
      </c>
      <c r="I6752" s="206" t="s">
        <v>19</v>
      </c>
      <c r="L6752" s="206">
        <v>2024</v>
      </c>
      <c r="M6752" s="206" t="s">
        <v>772</v>
      </c>
      <c r="N6752" s="206" t="s">
        <v>816</v>
      </c>
    </row>
    <row r="6753" spans="1:14" s="206" customFormat="1" ht="31" customHeight="1" x14ac:dyDescent="0.15">
      <c r="A6753" s="206" t="s">
        <v>768</v>
      </c>
      <c r="B6753" s="206" t="s">
        <v>824</v>
      </c>
      <c r="C6753" s="206" t="s">
        <v>770</v>
      </c>
      <c r="D6753" s="206" t="s">
        <v>772</v>
      </c>
      <c r="E6753" s="206" t="s">
        <v>778</v>
      </c>
      <c r="F6753" s="207">
        <v>45544</v>
      </c>
      <c r="G6753" s="206" t="s">
        <v>829</v>
      </c>
      <c r="H6753" s="208">
        <v>40733</v>
      </c>
      <c r="I6753" s="206" t="s">
        <v>19</v>
      </c>
      <c r="L6753" s="206">
        <v>2024</v>
      </c>
      <c r="M6753" s="206" t="s">
        <v>772</v>
      </c>
      <c r="N6753" s="206" t="s">
        <v>816</v>
      </c>
    </row>
    <row r="6754" spans="1:14" s="206" customFormat="1" ht="31" customHeight="1" x14ac:dyDescent="0.15">
      <c r="A6754" s="206" t="s">
        <v>768</v>
      </c>
      <c r="B6754" s="206" t="s">
        <v>824</v>
      </c>
      <c r="C6754" s="206" t="s">
        <v>770</v>
      </c>
      <c r="D6754" s="206" t="s">
        <v>772</v>
      </c>
      <c r="E6754" s="206" t="s">
        <v>778</v>
      </c>
      <c r="F6754" s="207">
        <v>45544</v>
      </c>
      <c r="G6754" s="206" t="s">
        <v>825</v>
      </c>
      <c r="H6754" s="208">
        <v>188605</v>
      </c>
      <c r="I6754" s="206" t="s">
        <v>19</v>
      </c>
      <c r="L6754" s="206">
        <v>2024</v>
      </c>
      <c r="M6754" s="206" t="s">
        <v>772</v>
      </c>
      <c r="N6754" s="206" t="s">
        <v>816</v>
      </c>
    </row>
    <row r="6755" spans="1:14" s="206" customFormat="1" ht="31" customHeight="1" x14ac:dyDescent="0.15">
      <c r="A6755" s="206" t="s">
        <v>768</v>
      </c>
      <c r="B6755" s="206" t="s">
        <v>824</v>
      </c>
      <c r="C6755" s="206" t="s">
        <v>770</v>
      </c>
      <c r="D6755" s="206" t="s">
        <v>772</v>
      </c>
      <c r="E6755" s="206" t="s">
        <v>778</v>
      </c>
      <c r="F6755" s="207">
        <v>45545</v>
      </c>
      <c r="G6755" s="206" t="s">
        <v>826</v>
      </c>
      <c r="H6755" s="208">
        <v>1796</v>
      </c>
      <c r="I6755" s="206" t="s">
        <v>19</v>
      </c>
      <c r="L6755" s="206">
        <v>2024</v>
      </c>
      <c r="M6755" s="206" t="s">
        <v>772</v>
      </c>
      <c r="N6755" s="206" t="s">
        <v>816</v>
      </c>
    </row>
    <row r="6756" spans="1:14" s="206" customFormat="1" ht="31" customHeight="1" x14ac:dyDescent="0.15">
      <c r="A6756" s="206" t="s">
        <v>768</v>
      </c>
      <c r="B6756" s="206" t="s">
        <v>824</v>
      </c>
      <c r="C6756" s="206" t="s">
        <v>770</v>
      </c>
      <c r="D6756" s="206" t="s">
        <v>772</v>
      </c>
      <c r="E6756" s="206" t="s">
        <v>778</v>
      </c>
      <c r="F6756" s="207">
        <v>45545</v>
      </c>
      <c r="G6756" s="206" t="s">
        <v>829</v>
      </c>
      <c r="H6756" s="208">
        <v>2174</v>
      </c>
      <c r="I6756" s="206" t="s">
        <v>19</v>
      </c>
      <c r="L6756" s="206">
        <v>2024</v>
      </c>
      <c r="M6756" s="206" t="s">
        <v>772</v>
      </c>
      <c r="N6756" s="206" t="s">
        <v>816</v>
      </c>
    </row>
    <row r="6757" spans="1:14" s="206" customFormat="1" ht="31" customHeight="1" x14ac:dyDescent="0.15">
      <c r="A6757" s="206" t="s">
        <v>768</v>
      </c>
      <c r="B6757" s="206" t="s">
        <v>824</v>
      </c>
      <c r="C6757" s="206" t="s">
        <v>770</v>
      </c>
      <c r="D6757" s="206" t="s">
        <v>772</v>
      </c>
      <c r="E6757" s="206" t="s">
        <v>778</v>
      </c>
      <c r="F6757" s="207">
        <v>45545</v>
      </c>
      <c r="G6757" s="206" t="s">
        <v>825</v>
      </c>
      <c r="H6757" s="208">
        <v>149487</v>
      </c>
      <c r="I6757" s="206" t="s">
        <v>19</v>
      </c>
      <c r="L6757" s="206">
        <v>2024</v>
      </c>
      <c r="M6757" s="206" t="s">
        <v>772</v>
      </c>
      <c r="N6757" s="206" t="s">
        <v>816</v>
      </c>
    </row>
    <row r="6758" spans="1:14" s="206" customFormat="1" ht="31" customHeight="1" x14ac:dyDescent="0.15">
      <c r="A6758" s="206" t="s">
        <v>768</v>
      </c>
      <c r="B6758" s="206" t="s">
        <v>824</v>
      </c>
      <c r="C6758" s="206" t="s">
        <v>770</v>
      </c>
      <c r="D6758" s="206" t="s">
        <v>772</v>
      </c>
      <c r="E6758" s="206" t="s">
        <v>778</v>
      </c>
      <c r="F6758" s="207">
        <v>45546</v>
      </c>
      <c r="G6758" s="206" t="s">
        <v>829</v>
      </c>
      <c r="H6758" s="208">
        <v>45186</v>
      </c>
      <c r="I6758" s="206" t="s">
        <v>19</v>
      </c>
      <c r="L6758" s="206">
        <v>2024</v>
      </c>
      <c r="M6758" s="206" t="s">
        <v>772</v>
      </c>
      <c r="N6758" s="206" t="s">
        <v>816</v>
      </c>
    </row>
    <row r="6759" spans="1:14" s="206" customFormat="1" ht="31" customHeight="1" x14ac:dyDescent="0.15">
      <c r="A6759" s="206" t="s">
        <v>768</v>
      </c>
      <c r="B6759" s="206" t="s">
        <v>824</v>
      </c>
      <c r="C6759" s="206" t="s">
        <v>770</v>
      </c>
      <c r="D6759" s="206" t="s">
        <v>772</v>
      </c>
      <c r="E6759" s="206" t="s">
        <v>778</v>
      </c>
      <c r="F6759" s="207">
        <v>45546</v>
      </c>
      <c r="G6759" s="206" t="s">
        <v>826</v>
      </c>
      <c r="H6759" s="208">
        <v>7480</v>
      </c>
      <c r="I6759" s="206" t="s">
        <v>19</v>
      </c>
      <c r="L6759" s="206">
        <v>2024</v>
      </c>
      <c r="M6759" s="206" t="s">
        <v>772</v>
      </c>
      <c r="N6759" s="206" t="s">
        <v>816</v>
      </c>
    </row>
    <row r="6760" spans="1:14" s="206" customFormat="1" ht="31" customHeight="1" x14ac:dyDescent="0.15">
      <c r="A6760" s="206" t="s">
        <v>768</v>
      </c>
      <c r="B6760" s="206" t="s">
        <v>824</v>
      </c>
      <c r="C6760" s="206" t="s">
        <v>770</v>
      </c>
      <c r="D6760" s="206" t="s">
        <v>772</v>
      </c>
      <c r="E6760" s="206" t="s">
        <v>778</v>
      </c>
      <c r="F6760" s="207">
        <v>45546</v>
      </c>
      <c r="G6760" s="206" t="s">
        <v>825</v>
      </c>
      <c r="H6760" s="208">
        <v>265444</v>
      </c>
      <c r="I6760" s="206" t="s">
        <v>19</v>
      </c>
      <c r="L6760" s="206">
        <v>2024</v>
      </c>
      <c r="M6760" s="206" t="s">
        <v>772</v>
      </c>
      <c r="N6760" s="206" t="s">
        <v>816</v>
      </c>
    </row>
    <row r="6761" spans="1:14" s="206" customFormat="1" ht="31" customHeight="1" x14ac:dyDescent="0.15">
      <c r="A6761" s="206" t="s">
        <v>768</v>
      </c>
      <c r="B6761" s="206" t="s">
        <v>824</v>
      </c>
      <c r="C6761" s="206" t="s">
        <v>770</v>
      </c>
      <c r="D6761" s="206" t="s">
        <v>772</v>
      </c>
      <c r="E6761" s="206" t="s">
        <v>778</v>
      </c>
      <c r="F6761" s="207">
        <v>45546</v>
      </c>
      <c r="G6761" s="206" t="s">
        <v>830</v>
      </c>
      <c r="H6761" s="208">
        <v>78236</v>
      </c>
      <c r="I6761" s="206" t="s">
        <v>19</v>
      </c>
      <c r="L6761" s="206">
        <v>2024</v>
      </c>
      <c r="M6761" s="206" t="s">
        <v>772</v>
      </c>
      <c r="N6761" s="206" t="s">
        <v>816</v>
      </c>
    </row>
    <row r="6762" spans="1:14" s="206" customFormat="1" ht="31" customHeight="1" x14ac:dyDescent="0.15">
      <c r="A6762" s="206" t="s">
        <v>768</v>
      </c>
      <c r="B6762" s="206" t="s">
        <v>824</v>
      </c>
      <c r="C6762" s="206" t="s">
        <v>770</v>
      </c>
      <c r="D6762" s="206" t="s">
        <v>772</v>
      </c>
      <c r="E6762" s="206" t="s">
        <v>778</v>
      </c>
      <c r="F6762" s="207">
        <v>45547</v>
      </c>
      <c r="G6762" s="206" t="s">
        <v>827</v>
      </c>
      <c r="H6762" s="208">
        <v>198</v>
      </c>
      <c r="I6762" s="206" t="s">
        <v>19</v>
      </c>
      <c r="L6762" s="206">
        <v>2024</v>
      </c>
      <c r="M6762" s="206" t="s">
        <v>772</v>
      </c>
      <c r="N6762" s="206" t="s">
        <v>816</v>
      </c>
    </row>
    <row r="6763" spans="1:14" s="206" customFormat="1" ht="31" customHeight="1" x14ac:dyDescent="0.15">
      <c r="A6763" s="206" t="s">
        <v>768</v>
      </c>
      <c r="B6763" s="206" t="s">
        <v>824</v>
      </c>
      <c r="C6763" s="206" t="s">
        <v>770</v>
      </c>
      <c r="D6763" s="206" t="s">
        <v>772</v>
      </c>
      <c r="E6763" s="206" t="s">
        <v>778</v>
      </c>
      <c r="F6763" s="207">
        <v>45547</v>
      </c>
      <c r="G6763" s="206" t="s">
        <v>830</v>
      </c>
      <c r="H6763" s="208">
        <v>370024</v>
      </c>
      <c r="I6763" s="206" t="s">
        <v>19</v>
      </c>
      <c r="L6763" s="206">
        <v>2024</v>
      </c>
      <c r="M6763" s="206" t="s">
        <v>772</v>
      </c>
      <c r="N6763" s="206" t="s">
        <v>816</v>
      </c>
    </row>
    <row r="6764" spans="1:14" s="206" customFormat="1" ht="31" customHeight="1" x14ac:dyDescent="0.15">
      <c r="A6764" s="206" t="s">
        <v>768</v>
      </c>
      <c r="B6764" s="206" t="s">
        <v>824</v>
      </c>
      <c r="C6764" s="206" t="s">
        <v>770</v>
      </c>
      <c r="D6764" s="206" t="s">
        <v>772</v>
      </c>
      <c r="E6764" s="206" t="s">
        <v>778</v>
      </c>
      <c r="F6764" s="207">
        <v>45547</v>
      </c>
      <c r="G6764" s="206" t="s">
        <v>828</v>
      </c>
      <c r="H6764" s="208">
        <v>165</v>
      </c>
      <c r="I6764" s="206" t="s">
        <v>19</v>
      </c>
      <c r="L6764" s="206">
        <v>2024</v>
      </c>
      <c r="M6764" s="206" t="s">
        <v>772</v>
      </c>
      <c r="N6764" s="206" t="s">
        <v>816</v>
      </c>
    </row>
    <row r="6765" spans="1:14" s="206" customFormat="1" ht="31" customHeight="1" x14ac:dyDescent="0.15">
      <c r="A6765" s="206" t="s">
        <v>768</v>
      </c>
      <c r="B6765" s="206" t="s">
        <v>824</v>
      </c>
      <c r="C6765" s="206" t="s">
        <v>770</v>
      </c>
      <c r="D6765" s="206" t="s">
        <v>772</v>
      </c>
      <c r="E6765" s="206" t="s">
        <v>778</v>
      </c>
      <c r="F6765" s="207">
        <v>45547</v>
      </c>
      <c r="G6765" s="206" t="s">
        <v>825</v>
      </c>
      <c r="H6765" s="208">
        <v>269635</v>
      </c>
      <c r="I6765" s="206" t="s">
        <v>19</v>
      </c>
      <c r="L6765" s="206">
        <v>2024</v>
      </c>
      <c r="M6765" s="206" t="s">
        <v>772</v>
      </c>
      <c r="N6765" s="206" t="s">
        <v>816</v>
      </c>
    </row>
    <row r="6766" spans="1:14" s="206" customFormat="1" ht="31" customHeight="1" x14ac:dyDescent="0.15">
      <c r="A6766" s="206" t="s">
        <v>768</v>
      </c>
      <c r="B6766" s="206" t="s">
        <v>824</v>
      </c>
      <c r="C6766" s="206" t="s">
        <v>770</v>
      </c>
      <c r="D6766" s="206" t="s">
        <v>772</v>
      </c>
      <c r="E6766" s="206" t="s">
        <v>778</v>
      </c>
      <c r="F6766" s="207">
        <v>45547</v>
      </c>
      <c r="G6766" s="206" t="s">
        <v>829</v>
      </c>
      <c r="H6766" s="208">
        <v>75329</v>
      </c>
      <c r="I6766" s="206" t="s">
        <v>19</v>
      </c>
      <c r="L6766" s="206">
        <v>2024</v>
      </c>
      <c r="M6766" s="206" t="s">
        <v>772</v>
      </c>
      <c r="N6766" s="206" t="s">
        <v>816</v>
      </c>
    </row>
    <row r="6767" spans="1:14" s="206" customFormat="1" ht="31" customHeight="1" x14ac:dyDescent="0.15">
      <c r="A6767" s="206" t="s">
        <v>768</v>
      </c>
      <c r="B6767" s="206" t="s">
        <v>824</v>
      </c>
      <c r="C6767" s="206" t="s">
        <v>770</v>
      </c>
      <c r="D6767" s="206" t="s">
        <v>772</v>
      </c>
      <c r="E6767" s="206" t="s">
        <v>778</v>
      </c>
      <c r="F6767" s="207">
        <v>45548</v>
      </c>
      <c r="G6767" s="206" t="s">
        <v>825</v>
      </c>
      <c r="H6767" s="208">
        <v>78236</v>
      </c>
      <c r="I6767" s="206" t="s">
        <v>19</v>
      </c>
      <c r="L6767" s="206">
        <v>2024</v>
      </c>
      <c r="M6767" s="206" t="s">
        <v>772</v>
      </c>
      <c r="N6767" s="206" t="s">
        <v>816</v>
      </c>
    </row>
    <row r="6768" spans="1:14" s="206" customFormat="1" ht="31" customHeight="1" x14ac:dyDescent="0.15">
      <c r="A6768" s="206" t="s">
        <v>768</v>
      </c>
      <c r="B6768" s="206" t="s">
        <v>824</v>
      </c>
      <c r="C6768" s="206" t="s">
        <v>782</v>
      </c>
      <c r="D6768" s="206" t="s">
        <v>772</v>
      </c>
      <c r="E6768" s="206" t="s">
        <v>778</v>
      </c>
      <c r="F6768" s="207">
        <v>45548</v>
      </c>
      <c r="G6768" s="206" t="s">
        <v>827</v>
      </c>
      <c r="H6768" s="208">
        <v>163</v>
      </c>
      <c r="I6768" s="206" t="s">
        <v>19</v>
      </c>
      <c r="L6768" s="206">
        <v>2024</v>
      </c>
      <c r="M6768" s="206" t="s">
        <v>772</v>
      </c>
      <c r="N6768" s="206" t="s">
        <v>816</v>
      </c>
    </row>
    <row r="6769" spans="1:14" s="206" customFormat="1" ht="31" customHeight="1" x14ac:dyDescent="0.15">
      <c r="A6769" s="206" t="s">
        <v>768</v>
      </c>
      <c r="B6769" s="206" t="s">
        <v>824</v>
      </c>
      <c r="C6769" s="206" t="s">
        <v>770</v>
      </c>
      <c r="D6769" s="206" t="s">
        <v>772</v>
      </c>
      <c r="E6769" s="206" t="s">
        <v>778</v>
      </c>
      <c r="F6769" s="207">
        <v>45548</v>
      </c>
      <c r="G6769" s="206" t="s">
        <v>827</v>
      </c>
      <c r="H6769" s="208">
        <v>66</v>
      </c>
      <c r="I6769" s="206" t="s">
        <v>19</v>
      </c>
      <c r="L6769" s="206">
        <v>2024</v>
      </c>
      <c r="M6769" s="206" t="s">
        <v>772</v>
      </c>
      <c r="N6769" s="206" t="s">
        <v>816</v>
      </c>
    </row>
    <row r="6770" spans="1:14" s="206" customFormat="1" ht="31" customHeight="1" x14ac:dyDescent="0.15">
      <c r="A6770" s="206" t="s">
        <v>768</v>
      </c>
      <c r="B6770" s="206" t="s">
        <v>824</v>
      </c>
      <c r="C6770" s="206" t="s">
        <v>770</v>
      </c>
      <c r="D6770" s="206" t="s">
        <v>772</v>
      </c>
      <c r="E6770" s="206" t="s">
        <v>778</v>
      </c>
      <c r="F6770" s="207">
        <v>45548</v>
      </c>
      <c r="G6770" s="206" t="s">
        <v>829</v>
      </c>
      <c r="H6770" s="208">
        <v>79833</v>
      </c>
      <c r="I6770" s="206" t="s">
        <v>19</v>
      </c>
      <c r="L6770" s="206">
        <v>2024</v>
      </c>
      <c r="M6770" s="206" t="s">
        <v>772</v>
      </c>
      <c r="N6770" s="206" t="s">
        <v>816</v>
      </c>
    </row>
    <row r="6771" spans="1:14" s="206" customFormat="1" ht="31" customHeight="1" x14ac:dyDescent="0.15">
      <c r="A6771" s="206" t="s">
        <v>768</v>
      </c>
      <c r="B6771" s="206" t="s">
        <v>824</v>
      </c>
      <c r="C6771" s="206" t="s">
        <v>770</v>
      </c>
      <c r="D6771" s="206" t="s">
        <v>772</v>
      </c>
      <c r="E6771" s="206" t="s">
        <v>778</v>
      </c>
      <c r="F6771" s="207">
        <v>45548</v>
      </c>
      <c r="G6771" s="206" t="s">
        <v>830</v>
      </c>
      <c r="H6771" s="208">
        <v>29937</v>
      </c>
      <c r="I6771" s="206" t="s">
        <v>19</v>
      </c>
      <c r="L6771" s="206">
        <v>2024</v>
      </c>
      <c r="M6771" s="206" t="s">
        <v>772</v>
      </c>
      <c r="N6771" s="206" t="s">
        <v>816</v>
      </c>
    </row>
    <row r="6772" spans="1:14" s="206" customFormat="1" ht="31" customHeight="1" x14ac:dyDescent="0.15">
      <c r="A6772" s="206" t="s">
        <v>768</v>
      </c>
      <c r="B6772" s="206" t="s">
        <v>824</v>
      </c>
      <c r="C6772" s="206" t="s">
        <v>770</v>
      </c>
      <c r="D6772" s="206" t="s">
        <v>772</v>
      </c>
      <c r="E6772" s="206" t="s">
        <v>778</v>
      </c>
      <c r="F6772" s="207">
        <v>45548</v>
      </c>
      <c r="G6772" s="206" t="s">
        <v>828</v>
      </c>
      <c r="H6772" s="208">
        <v>99</v>
      </c>
      <c r="I6772" s="206" t="s">
        <v>19</v>
      </c>
      <c r="L6772" s="206">
        <v>2024</v>
      </c>
      <c r="M6772" s="206" t="s">
        <v>772</v>
      </c>
      <c r="N6772" s="206" t="s">
        <v>816</v>
      </c>
    </row>
    <row r="6773" spans="1:14" s="206" customFormat="1" ht="31" customHeight="1" x14ac:dyDescent="0.15">
      <c r="A6773" s="206" t="s">
        <v>768</v>
      </c>
      <c r="B6773" s="206" t="s">
        <v>824</v>
      </c>
      <c r="C6773" s="206" t="s">
        <v>770</v>
      </c>
      <c r="D6773" s="206" t="s">
        <v>772</v>
      </c>
      <c r="E6773" s="206" t="s">
        <v>778</v>
      </c>
      <c r="F6773" s="207">
        <v>45551</v>
      </c>
      <c r="G6773" s="206" t="s">
        <v>830</v>
      </c>
      <c r="H6773" s="208">
        <v>108173</v>
      </c>
      <c r="I6773" s="206" t="s">
        <v>19</v>
      </c>
      <c r="L6773" s="206">
        <v>2024</v>
      </c>
      <c r="M6773" s="206" t="s">
        <v>772</v>
      </c>
      <c r="N6773" s="206" t="s">
        <v>816</v>
      </c>
    </row>
    <row r="6774" spans="1:14" s="206" customFormat="1" ht="31" customHeight="1" x14ac:dyDescent="0.15">
      <c r="A6774" s="206" t="s">
        <v>768</v>
      </c>
      <c r="B6774" s="206" t="s">
        <v>824</v>
      </c>
      <c r="C6774" s="206" t="s">
        <v>770</v>
      </c>
      <c r="D6774" s="206" t="s">
        <v>772</v>
      </c>
      <c r="E6774" s="206" t="s">
        <v>778</v>
      </c>
      <c r="F6774" s="207">
        <v>45551</v>
      </c>
      <c r="G6774" s="206" t="s">
        <v>826</v>
      </c>
      <c r="H6774" s="208">
        <v>5389</v>
      </c>
      <c r="I6774" s="206" t="s">
        <v>19</v>
      </c>
      <c r="L6774" s="206">
        <v>2024</v>
      </c>
      <c r="M6774" s="206" t="s">
        <v>772</v>
      </c>
      <c r="N6774" s="206" t="s">
        <v>816</v>
      </c>
    </row>
    <row r="6775" spans="1:14" s="206" customFormat="1" ht="31" customHeight="1" x14ac:dyDescent="0.15">
      <c r="A6775" s="206" t="s">
        <v>768</v>
      </c>
      <c r="B6775" s="206" t="s">
        <v>824</v>
      </c>
      <c r="C6775" s="206" t="s">
        <v>770</v>
      </c>
      <c r="D6775" s="206" t="s">
        <v>772</v>
      </c>
      <c r="E6775" s="206" t="s">
        <v>778</v>
      </c>
      <c r="F6775" s="207">
        <v>45552</v>
      </c>
      <c r="G6775" s="206" t="s">
        <v>826</v>
      </c>
      <c r="H6775" s="208">
        <v>7384</v>
      </c>
      <c r="I6775" s="206" t="s">
        <v>19</v>
      </c>
      <c r="L6775" s="206">
        <v>2024</v>
      </c>
      <c r="M6775" s="206" t="s">
        <v>772</v>
      </c>
      <c r="N6775" s="206" t="s">
        <v>816</v>
      </c>
    </row>
    <row r="6776" spans="1:14" s="206" customFormat="1" ht="31" customHeight="1" x14ac:dyDescent="0.15">
      <c r="A6776" s="206" t="s">
        <v>768</v>
      </c>
      <c r="B6776" s="206" t="s">
        <v>824</v>
      </c>
      <c r="C6776" s="206" t="s">
        <v>770</v>
      </c>
      <c r="D6776" s="206" t="s">
        <v>772</v>
      </c>
      <c r="E6776" s="206" t="s">
        <v>778</v>
      </c>
      <c r="F6776" s="207">
        <v>45552</v>
      </c>
      <c r="G6776" s="206" t="s">
        <v>825</v>
      </c>
      <c r="H6776" s="208">
        <v>39118</v>
      </c>
      <c r="I6776" s="206" t="s">
        <v>19</v>
      </c>
      <c r="L6776" s="206">
        <v>2024</v>
      </c>
      <c r="M6776" s="206" t="s">
        <v>772</v>
      </c>
      <c r="N6776" s="206" t="s">
        <v>816</v>
      </c>
    </row>
    <row r="6777" spans="1:14" s="206" customFormat="1" ht="31" customHeight="1" x14ac:dyDescent="0.15">
      <c r="A6777" s="206" t="s">
        <v>768</v>
      </c>
      <c r="B6777" s="206" t="s">
        <v>824</v>
      </c>
      <c r="C6777" s="206" t="s">
        <v>770</v>
      </c>
      <c r="D6777" s="206" t="s">
        <v>772</v>
      </c>
      <c r="E6777" s="206" t="s">
        <v>778</v>
      </c>
      <c r="F6777" s="207">
        <v>45552</v>
      </c>
      <c r="G6777" s="206" t="s">
        <v>829</v>
      </c>
      <c r="H6777" s="208">
        <v>5238</v>
      </c>
      <c r="I6777" s="206" t="s">
        <v>19</v>
      </c>
      <c r="L6777" s="206">
        <v>2024</v>
      </c>
      <c r="M6777" s="206" t="s">
        <v>772</v>
      </c>
      <c r="N6777" s="206" t="s">
        <v>816</v>
      </c>
    </row>
    <row r="6778" spans="1:14" s="206" customFormat="1" ht="31" customHeight="1" x14ac:dyDescent="0.15">
      <c r="A6778" s="206" t="s">
        <v>768</v>
      </c>
      <c r="B6778" s="206" t="s">
        <v>824</v>
      </c>
      <c r="C6778" s="206" t="s">
        <v>770</v>
      </c>
      <c r="D6778" s="206" t="s">
        <v>772</v>
      </c>
      <c r="E6778" s="206" t="s">
        <v>778</v>
      </c>
      <c r="F6778" s="207">
        <v>45552</v>
      </c>
      <c r="G6778" s="206" t="s">
        <v>827</v>
      </c>
      <c r="H6778" s="208">
        <v>33</v>
      </c>
      <c r="I6778" s="206" t="s">
        <v>19</v>
      </c>
      <c r="L6778" s="206">
        <v>2024</v>
      </c>
      <c r="M6778" s="206" t="s">
        <v>772</v>
      </c>
      <c r="N6778" s="206" t="s">
        <v>816</v>
      </c>
    </row>
    <row r="6779" spans="1:14" s="206" customFormat="1" ht="31" customHeight="1" x14ac:dyDescent="0.15">
      <c r="A6779" s="206" t="s">
        <v>768</v>
      </c>
      <c r="B6779" s="206" t="s">
        <v>824</v>
      </c>
      <c r="C6779" s="206" t="s">
        <v>770</v>
      </c>
      <c r="D6779" s="206" t="s">
        <v>772</v>
      </c>
      <c r="E6779" s="206" t="s">
        <v>778</v>
      </c>
      <c r="F6779" s="207">
        <v>45553</v>
      </c>
      <c r="G6779" s="206" t="s">
        <v>826</v>
      </c>
      <c r="H6779" s="208">
        <v>19357</v>
      </c>
      <c r="I6779" s="206" t="s">
        <v>19</v>
      </c>
      <c r="L6779" s="206">
        <v>2024</v>
      </c>
      <c r="M6779" s="206" t="s">
        <v>772</v>
      </c>
      <c r="N6779" s="206" t="s">
        <v>816</v>
      </c>
    </row>
    <row r="6780" spans="1:14" s="206" customFormat="1" ht="31" customHeight="1" x14ac:dyDescent="0.15">
      <c r="A6780" s="206" t="s">
        <v>768</v>
      </c>
      <c r="B6780" s="206" t="s">
        <v>824</v>
      </c>
      <c r="C6780" s="206" t="s">
        <v>770</v>
      </c>
      <c r="D6780" s="206" t="s">
        <v>772</v>
      </c>
      <c r="E6780" s="206" t="s">
        <v>778</v>
      </c>
      <c r="F6780" s="207">
        <v>45553</v>
      </c>
      <c r="G6780" s="206" t="s">
        <v>828</v>
      </c>
      <c r="H6780" s="208">
        <v>165</v>
      </c>
      <c r="I6780" s="206" t="s">
        <v>19</v>
      </c>
      <c r="L6780" s="206">
        <v>2024</v>
      </c>
      <c r="M6780" s="206" t="s">
        <v>772</v>
      </c>
      <c r="N6780" s="206" t="s">
        <v>816</v>
      </c>
    </row>
    <row r="6781" spans="1:14" s="206" customFormat="1" ht="31" customHeight="1" x14ac:dyDescent="0.15">
      <c r="A6781" s="206" t="s">
        <v>768</v>
      </c>
      <c r="B6781" s="206" t="s">
        <v>824</v>
      </c>
      <c r="C6781" s="206" t="s">
        <v>770</v>
      </c>
      <c r="D6781" s="206" t="s">
        <v>772</v>
      </c>
      <c r="E6781" s="206" t="s">
        <v>778</v>
      </c>
      <c r="F6781" s="207">
        <v>45553</v>
      </c>
      <c r="G6781" s="206" t="s">
        <v>825</v>
      </c>
      <c r="H6781" s="208">
        <v>5389</v>
      </c>
      <c r="I6781" s="206" t="s">
        <v>19</v>
      </c>
      <c r="L6781" s="206">
        <v>2024</v>
      </c>
      <c r="M6781" s="206" t="s">
        <v>772</v>
      </c>
      <c r="N6781" s="206" t="s">
        <v>816</v>
      </c>
    </row>
    <row r="6782" spans="1:14" s="206" customFormat="1" ht="31" customHeight="1" x14ac:dyDescent="0.15">
      <c r="A6782" s="206" t="s">
        <v>768</v>
      </c>
      <c r="B6782" s="206" t="s">
        <v>824</v>
      </c>
      <c r="C6782" s="206" t="s">
        <v>770</v>
      </c>
      <c r="D6782" s="206" t="s">
        <v>772</v>
      </c>
      <c r="E6782" s="206" t="s">
        <v>778</v>
      </c>
      <c r="F6782" s="207">
        <v>45553</v>
      </c>
      <c r="G6782" s="206" t="s">
        <v>829</v>
      </c>
      <c r="H6782" s="208">
        <v>3190</v>
      </c>
      <c r="I6782" s="206" t="s">
        <v>19</v>
      </c>
      <c r="L6782" s="206">
        <v>2024</v>
      </c>
      <c r="M6782" s="206" t="s">
        <v>772</v>
      </c>
      <c r="N6782" s="206" t="s">
        <v>816</v>
      </c>
    </row>
    <row r="6783" spans="1:14" s="206" customFormat="1" ht="31" customHeight="1" x14ac:dyDescent="0.15">
      <c r="A6783" s="206" t="s">
        <v>768</v>
      </c>
      <c r="B6783" s="206" t="s">
        <v>824</v>
      </c>
      <c r="C6783" s="206" t="s">
        <v>770</v>
      </c>
      <c r="D6783" s="206" t="s">
        <v>772</v>
      </c>
      <c r="E6783" s="206" t="s">
        <v>778</v>
      </c>
      <c r="F6783" s="207">
        <v>45553</v>
      </c>
      <c r="G6783" s="206" t="s">
        <v>827</v>
      </c>
      <c r="H6783" s="208">
        <v>33</v>
      </c>
      <c r="I6783" s="206" t="s">
        <v>19</v>
      </c>
      <c r="L6783" s="206">
        <v>2024</v>
      </c>
      <c r="M6783" s="206" t="s">
        <v>772</v>
      </c>
      <c r="N6783" s="206" t="s">
        <v>816</v>
      </c>
    </row>
    <row r="6784" spans="1:14" s="206" customFormat="1" ht="31" customHeight="1" x14ac:dyDescent="0.15">
      <c r="A6784" s="206" t="s">
        <v>768</v>
      </c>
      <c r="B6784" s="206" t="s">
        <v>824</v>
      </c>
      <c r="C6784" s="206" t="s">
        <v>770</v>
      </c>
      <c r="D6784" s="206" t="s">
        <v>772</v>
      </c>
      <c r="E6784" s="206" t="s">
        <v>778</v>
      </c>
      <c r="F6784" s="207">
        <v>45554</v>
      </c>
      <c r="G6784" s="206" t="s">
        <v>827</v>
      </c>
      <c r="H6784" s="208">
        <v>66</v>
      </c>
      <c r="I6784" s="206" t="s">
        <v>19</v>
      </c>
      <c r="L6784" s="206">
        <v>2024</v>
      </c>
      <c r="M6784" s="206" t="s">
        <v>772</v>
      </c>
      <c r="N6784" s="206" t="s">
        <v>816</v>
      </c>
    </row>
    <row r="6785" spans="1:14" s="206" customFormat="1" ht="31" customHeight="1" x14ac:dyDescent="0.15">
      <c r="A6785" s="206" t="s">
        <v>768</v>
      </c>
      <c r="B6785" s="206" t="s">
        <v>824</v>
      </c>
      <c r="C6785" s="206" t="s">
        <v>782</v>
      </c>
      <c r="D6785" s="206" t="s">
        <v>772</v>
      </c>
      <c r="E6785" s="206" t="s">
        <v>778</v>
      </c>
      <c r="F6785" s="207">
        <v>45555</v>
      </c>
      <c r="G6785" s="206" t="s">
        <v>827</v>
      </c>
      <c r="H6785" s="208">
        <v>224</v>
      </c>
      <c r="I6785" s="206" t="s">
        <v>19</v>
      </c>
      <c r="L6785" s="206">
        <v>2024</v>
      </c>
      <c r="M6785" s="206" t="s">
        <v>772</v>
      </c>
      <c r="N6785" s="206" t="s">
        <v>816</v>
      </c>
    </row>
    <row r="6786" spans="1:14" s="206" customFormat="1" ht="31" customHeight="1" x14ac:dyDescent="0.15">
      <c r="A6786" s="206" t="s">
        <v>768</v>
      </c>
      <c r="B6786" s="206" t="s">
        <v>824</v>
      </c>
      <c r="C6786" s="206" t="s">
        <v>770</v>
      </c>
      <c r="D6786" s="206" t="s">
        <v>772</v>
      </c>
      <c r="E6786" s="206" t="s">
        <v>778</v>
      </c>
      <c r="F6786" s="207">
        <v>45555</v>
      </c>
      <c r="G6786" s="206" t="s">
        <v>828</v>
      </c>
      <c r="H6786" s="208">
        <v>165</v>
      </c>
      <c r="I6786" s="206" t="s">
        <v>19</v>
      </c>
      <c r="L6786" s="206">
        <v>2024</v>
      </c>
      <c r="M6786" s="206" t="s">
        <v>772</v>
      </c>
      <c r="N6786" s="206" t="s">
        <v>816</v>
      </c>
    </row>
    <row r="6787" spans="1:14" s="206" customFormat="1" ht="31" customHeight="1" x14ac:dyDescent="0.15">
      <c r="A6787" s="206" t="s">
        <v>768</v>
      </c>
      <c r="B6787" s="206" t="s">
        <v>824</v>
      </c>
      <c r="C6787" s="206" t="s">
        <v>770</v>
      </c>
      <c r="D6787" s="206" t="s">
        <v>772</v>
      </c>
      <c r="E6787" s="206" t="s">
        <v>778</v>
      </c>
      <c r="F6787" s="207">
        <v>45555</v>
      </c>
      <c r="G6787" s="206" t="s">
        <v>826</v>
      </c>
      <c r="H6787" s="208">
        <v>5389</v>
      </c>
      <c r="I6787" s="206" t="s">
        <v>19</v>
      </c>
      <c r="L6787" s="206">
        <v>2024</v>
      </c>
      <c r="M6787" s="206" t="s">
        <v>772</v>
      </c>
      <c r="N6787" s="206" t="s">
        <v>816</v>
      </c>
    </row>
    <row r="6788" spans="1:14" s="206" customFormat="1" ht="31" customHeight="1" x14ac:dyDescent="0.15">
      <c r="A6788" s="206" t="s">
        <v>768</v>
      </c>
      <c r="B6788" s="206" t="s">
        <v>824</v>
      </c>
      <c r="C6788" s="206" t="s">
        <v>770</v>
      </c>
      <c r="D6788" s="206" t="s">
        <v>772</v>
      </c>
      <c r="E6788" s="206" t="s">
        <v>778</v>
      </c>
      <c r="F6788" s="207">
        <v>45555</v>
      </c>
      <c r="G6788" s="206" t="s">
        <v>827</v>
      </c>
      <c r="H6788" s="208">
        <v>66</v>
      </c>
      <c r="I6788" s="206" t="s">
        <v>19</v>
      </c>
      <c r="L6788" s="206">
        <v>2024</v>
      </c>
      <c r="M6788" s="206" t="s">
        <v>772</v>
      </c>
      <c r="N6788" s="206" t="s">
        <v>816</v>
      </c>
    </row>
    <row r="6789" spans="1:14" s="206" customFormat="1" ht="31" customHeight="1" x14ac:dyDescent="0.15">
      <c r="A6789" s="206" t="s">
        <v>768</v>
      </c>
      <c r="B6789" s="206" t="s">
        <v>824</v>
      </c>
      <c r="C6789" s="206" t="s">
        <v>770</v>
      </c>
      <c r="D6789" s="206" t="s">
        <v>772</v>
      </c>
      <c r="E6789" s="206" t="s">
        <v>778</v>
      </c>
      <c r="F6789" s="207">
        <v>45558</v>
      </c>
      <c r="G6789" s="206" t="s">
        <v>825</v>
      </c>
      <c r="H6789" s="208">
        <v>2374</v>
      </c>
      <c r="I6789" s="206" t="s">
        <v>19</v>
      </c>
      <c r="L6789" s="206">
        <v>2024</v>
      </c>
      <c r="M6789" s="206" t="s">
        <v>772</v>
      </c>
      <c r="N6789" s="206" t="s">
        <v>816</v>
      </c>
    </row>
    <row r="6790" spans="1:14" s="206" customFormat="1" ht="31" customHeight="1" x14ac:dyDescent="0.15">
      <c r="A6790" s="206" t="s">
        <v>768</v>
      </c>
      <c r="B6790" s="206" t="s">
        <v>824</v>
      </c>
      <c r="C6790" s="206" t="s">
        <v>770</v>
      </c>
      <c r="D6790" s="206" t="s">
        <v>772</v>
      </c>
      <c r="E6790" s="206" t="s">
        <v>778</v>
      </c>
      <c r="F6790" s="207">
        <v>45558</v>
      </c>
      <c r="G6790" s="206" t="s">
        <v>826</v>
      </c>
      <c r="H6790" s="208">
        <v>3592</v>
      </c>
      <c r="I6790" s="206" t="s">
        <v>19</v>
      </c>
      <c r="L6790" s="206">
        <v>2024</v>
      </c>
      <c r="M6790" s="206" t="s">
        <v>772</v>
      </c>
      <c r="N6790" s="206" t="s">
        <v>816</v>
      </c>
    </row>
    <row r="6791" spans="1:14" s="206" customFormat="1" ht="31" customHeight="1" x14ac:dyDescent="0.15">
      <c r="A6791" s="206" t="s">
        <v>768</v>
      </c>
      <c r="B6791" s="206" t="s">
        <v>824</v>
      </c>
      <c r="C6791" s="206" t="s">
        <v>770</v>
      </c>
      <c r="D6791" s="206" t="s">
        <v>772</v>
      </c>
      <c r="E6791" s="206" t="s">
        <v>778</v>
      </c>
      <c r="F6791" s="207">
        <v>45559</v>
      </c>
      <c r="G6791" s="206" t="s">
        <v>829</v>
      </c>
      <c r="H6791" s="208">
        <v>1377</v>
      </c>
      <c r="I6791" s="206" t="s">
        <v>19</v>
      </c>
      <c r="L6791" s="206">
        <v>2024</v>
      </c>
      <c r="M6791" s="206" t="s">
        <v>772</v>
      </c>
      <c r="N6791" s="206" t="s">
        <v>816</v>
      </c>
    </row>
    <row r="6792" spans="1:14" s="206" customFormat="1" ht="31" customHeight="1" x14ac:dyDescent="0.15">
      <c r="A6792" s="206" t="s">
        <v>768</v>
      </c>
      <c r="B6792" s="206" t="s">
        <v>824</v>
      </c>
      <c r="C6792" s="206" t="s">
        <v>770</v>
      </c>
      <c r="D6792" s="206" t="s">
        <v>772</v>
      </c>
      <c r="E6792" s="206" t="s">
        <v>778</v>
      </c>
      <c r="F6792" s="207">
        <v>45559</v>
      </c>
      <c r="G6792" s="206" t="s">
        <v>827</v>
      </c>
      <c r="H6792" s="208">
        <v>66</v>
      </c>
      <c r="I6792" s="206" t="s">
        <v>19</v>
      </c>
      <c r="L6792" s="206">
        <v>2024</v>
      </c>
      <c r="M6792" s="206" t="s">
        <v>772</v>
      </c>
      <c r="N6792" s="206" t="s">
        <v>816</v>
      </c>
    </row>
    <row r="6793" spans="1:14" s="206" customFormat="1" ht="31" customHeight="1" x14ac:dyDescent="0.15">
      <c r="A6793" s="206" t="s">
        <v>768</v>
      </c>
      <c r="B6793" s="206" t="s">
        <v>824</v>
      </c>
      <c r="C6793" s="206" t="s">
        <v>770</v>
      </c>
      <c r="D6793" s="206" t="s">
        <v>772</v>
      </c>
      <c r="E6793" s="206" t="s">
        <v>778</v>
      </c>
      <c r="F6793" s="207">
        <v>45560</v>
      </c>
      <c r="G6793" s="206" t="s">
        <v>829</v>
      </c>
      <c r="H6793" s="208">
        <v>3518</v>
      </c>
      <c r="I6793" s="206" t="s">
        <v>19</v>
      </c>
      <c r="L6793" s="206">
        <v>2024</v>
      </c>
      <c r="M6793" s="206" t="s">
        <v>772</v>
      </c>
      <c r="N6793" s="206" t="s">
        <v>816</v>
      </c>
    </row>
    <row r="6794" spans="1:14" s="206" customFormat="1" ht="31" customHeight="1" x14ac:dyDescent="0.15">
      <c r="A6794" s="206" t="s">
        <v>768</v>
      </c>
      <c r="B6794" s="206" t="s">
        <v>824</v>
      </c>
      <c r="C6794" s="206" t="s">
        <v>770</v>
      </c>
      <c r="D6794" s="206" t="s">
        <v>772</v>
      </c>
      <c r="E6794" s="206" t="s">
        <v>778</v>
      </c>
      <c r="F6794" s="207">
        <v>45560</v>
      </c>
      <c r="G6794" s="206" t="s">
        <v>830</v>
      </c>
      <c r="H6794" s="208">
        <v>42</v>
      </c>
      <c r="I6794" s="206" t="s">
        <v>19</v>
      </c>
      <c r="L6794" s="206">
        <v>2024</v>
      </c>
      <c r="M6794" s="206" t="s">
        <v>772</v>
      </c>
      <c r="N6794" s="206" t="s">
        <v>816</v>
      </c>
    </row>
    <row r="6795" spans="1:14" s="206" customFormat="1" ht="31" customHeight="1" x14ac:dyDescent="0.15">
      <c r="A6795" s="206" t="s">
        <v>768</v>
      </c>
      <c r="B6795" s="206" t="s">
        <v>824</v>
      </c>
      <c r="C6795" s="206" t="s">
        <v>770</v>
      </c>
      <c r="D6795" s="206" t="s">
        <v>772</v>
      </c>
      <c r="E6795" s="206" t="s">
        <v>778</v>
      </c>
      <c r="F6795" s="207">
        <v>45560</v>
      </c>
      <c r="G6795" s="206" t="s">
        <v>828</v>
      </c>
      <c r="H6795" s="208">
        <v>198</v>
      </c>
      <c r="I6795" s="206" t="s">
        <v>19</v>
      </c>
      <c r="L6795" s="206">
        <v>2024</v>
      </c>
      <c r="M6795" s="206" t="s">
        <v>772</v>
      </c>
      <c r="N6795" s="206" t="s">
        <v>816</v>
      </c>
    </row>
    <row r="6796" spans="1:14" s="206" customFormat="1" ht="31" customHeight="1" x14ac:dyDescent="0.15">
      <c r="A6796" s="206" t="s">
        <v>768</v>
      </c>
      <c r="B6796" s="206" t="s">
        <v>824</v>
      </c>
      <c r="C6796" s="206" t="s">
        <v>770</v>
      </c>
      <c r="D6796" s="206" t="s">
        <v>772</v>
      </c>
      <c r="E6796" s="206" t="s">
        <v>778</v>
      </c>
      <c r="F6796" s="207">
        <v>45561</v>
      </c>
      <c r="G6796" s="206" t="s">
        <v>827</v>
      </c>
      <c r="H6796" s="208">
        <v>66</v>
      </c>
      <c r="I6796" s="206" t="s">
        <v>19</v>
      </c>
      <c r="L6796" s="206">
        <v>2024</v>
      </c>
      <c r="M6796" s="206" t="s">
        <v>772</v>
      </c>
      <c r="N6796" s="206" t="s">
        <v>816</v>
      </c>
    </row>
    <row r="6797" spans="1:14" s="206" customFormat="1" ht="31" customHeight="1" x14ac:dyDescent="0.15">
      <c r="A6797" s="206" t="s">
        <v>768</v>
      </c>
      <c r="B6797" s="206" t="s">
        <v>824</v>
      </c>
      <c r="C6797" s="206" t="s">
        <v>770</v>
      </c>
      <c r="D6797" s="206" t="s">
        <v>772</v>
      </c>
      <c r="E6797" s="206" t="s">
        <v>778</v>
      </c>
      <c r="F6797" s="207">
        <v>45562</v>
      </c>
      <c r="G6797" s="206" t="s">
        <v>828</v>
      </c>
      <c r="H6797" s="208">
        <v>198</v>
      </c>
      <c r="I6797" s="206" t="s">
        <v>19</v>
      </c>
      <c r="L6797" s="206">
        <v>2024</v>
      </c>
      <c r="M6797" s="206" t="s">
        <v>772</v>
      </c>
      <c r="N6797" s="206" t="s">
        <v>816</v>
      </c>
    </row>
    <row r="6798" spans="1:14" s="206" customFormat="1" ht="31" customHeight="1" x14ac:dyDescent="0.15">
      <c r="A6798" s="206" t="s">
        <v>768</v>
      </c>
      <c r="B6798" s="206" t="s">
        <v>824</v>
      </c>
      <c r="C6798" s="206" t="s">
        <v>770</v>
      </c>
      <c r="D6798" s="206" t="s">
        <v>772</v>
      </c>
      <c r="E6798" s="206" t="s">
        <v>778</v>
      </c>
      <c r="F6798" s="207">
        <v>45562</v>
      </c>
      <c r="G6798" s="206" t="s">
        <v>827</v>
      </c>
      <c r="H6798" s="208">
        <v>33</v>
      </c>
      <c r="I6798" s="206" t="s">
        <v>19</v>
      </c>
      <c r="L6798" s="206">
        <v>2024</v>
      </c>
      <c r="M6798" s="206" t="s">
        <v>772</v>
      </c>
      <c r="N6798" s="206" t="s">
        <v>816</v>
      </c>
    </row>
    <row r="6799" spans="1:14" s="206" customFormat="1" ht="31" customHeight="1" x14ac:dyDescent="0.15">
      <c r="A6799" s="206" t="s">
        <v>768</v>
      </c>
      <c r="B6799" s="206" t="s">
        <v>824</v>
      </c>
      <c r="C6799" s="206" t="s">
        <v>782</v>
      </c>
      <c r="D6799" s="206" t="s">
        <v>772</v>
      </c>
      <c r="E6799" s="206" t="s">
        <v>778</v>
      </c>
      <c r="F6799" s="207">
        <v>45562</v>
      </c>
      <c r="G6799" s="206" t="s">
        <v>827</v>
      </c>
      <c r="H6799" s="208">
        <v>933</v>
      </c>
      <c r="I6799" s="206" t="s">
        <v>19</v>
      </c>
      <c r="L6799" s="206">
        <v>2024</v>
      </c>
      <c r="M6799" s="206" t="s">
        <v>772</v>
      </c>
      <c r="N6799" s="206" t="s">
        <v>816</v>
      </c>
    </row>
    <row r="6800" spans="1:14" s="206" customFormat="1" ht="31" customHeight="1" x14ac:dyDescent="0.15">
      <c r="A6800" s="206" t="s">
        <v>768</v>
      </c>
      <c r="B6800" s="206" t="s">
        <v>824</v>
      </c>
      <c r="C6800" s="206" t="s">
        <v>770</v>
      </c>
      <c r="D6800" s="206" t="s">
        <v>772</v>
      </c>
      <c r="E6800" s="206" t="s">
        <v>778</v>
      </c>
      <c r="F6800" s="207">
        <v>45562</v>
      </c>
      <c r="G6800" s="206" t="s">
        <v>829</v>
      </c>
      <c r="H6800" s="208">
        <v>862</v>
      </c>
      <c r="I6800" s="206" t="s">
        <v>19</v>
      </c>
      <c r="L6800" s="206">
        <v>2024</v>
      </c>
      <c r="M6800" s="206" t="s">
        <v>772</v>
      </c>
      <c r="N6800" s="206" t="s">
        <v>816</v>
      </c>
    </row>
    <row r="6801" spans="1:14" s="206" customFormat="1" ht="31" customHeight="1" x14ac:dyDescent="0.15">
      <c r="A6801" s="206" t="s">
        <v>768</v>
      </c>
      <c r="B6801" s="206" t="s">
        <v>824</v>
      </c>
      <c r="C6801" s="206" t="s">
        <v>770</v>
      </c>
      <c r="D6801" s="206" t="s">
        <v>772</v>
      </c>
      <c r="E6801" s="206" t="s">
        <v>778</v>
      </c>
      <c r="F6801" s="207">
        <v>45566</v>
      </c>
      <c r="G6801" s="206" t="s">
        <v>827</v>
      </c>
      <c r="H6801" s="208">
        <v>198</v>
      </c>
      <c r="I6801" s="206" t="s">
        <v>19</v>
      </c>
      <c r="L6801" s="206">
        <v>2024</v>
      </c>
      <c r="M6801" s="206" t="s">
        <v>772</v>
      </c>
      <c r="N6801" s="206" t="s">
        <v>816</v>
      </c>
    </row>
    <row r="6802" spans="1:14" s="206" customFormat="1" ht="31" customHeight="1" x14ac:dyDescent="0.15">
      <c r="A6802" s="206" t="s">
        <v>768</v>
      </c>
      <c r="B6802" s="206" t="s">
        <v>824</v>
      </c>
      <c r="C6802" s="206" t="s">
        <v>770</v>
      </c>
      <c r="D6802" s="206" t="s">
        <v>772</v>
      </c>
      <c r="E6802" s="206" t="s">
        <v>778</v>
      </c>
      <c r="F6802" s="207">
        <v>45566</v>
      </c>
      <c r="G6802" s="206" t="s">
        <v>829</v>
      </c>
      <c r="H6802" s="208">
        <v>4636</v>
      </c>
      <c r="I6802" s="206" t="s">
        <v>19</v>
      </c>
      <c r="L6802" s="206">
        <v>2024</v>
      </c>
      <c r="M6802" s="206" t="s">
        <v>772</v>
      </c>
      <c r="N6802" s="206" t="s">
        <v>816</v>
      </c>
    </row>
    <row r="6803" spans="1:14" s="206" customFormat="1" ht="31" customHeight="1" x14ac:dyDescent="0.15">
      <c r="A6803" s="206" t="s">
        <v>768</v>
      </c>
      <c r="B6803" s="206" t="s">
        <v>824</v>
      </c>
      <c r="C6803" s="206" t="s">
        <v>770</v>
      </c>
      <c r="D6803" s="206" t="s">
        <v>772</v>
      </c>
      <c r="E6803" s="206" t="s">
        <v>778</v>
      </c>
      <c r="F6803" s="207">
        <v>45567</v>
      </c>
      <c r="G6803" s="206" t="s">
        <v>829</v>
      </c>
      <c r="H6803" s="208">
        <v>1796</v>
      </c>
      <c r="I6803" s="206" t="s">
        <v>19</v>
      </c>
      <c r="L6803" s="206">
        <v>2024</v>
      </c>
      <c r="M6803" s="206" t="s">
        <v>772</v>
      </c>
      <c r="N6803" s="206" t="s">
        <v>816</v>
      </c>
    </row>
    <row r="6804" spans="1:14" s="206" customFormat="1" ht="31" customHeight="1" x14ac:dyDescent="0.15">
      <c r="A6804" s="206" t="s">
        <v>768</v>
      </c>
      <c r="B6804" s="206" t="s">
        <v>824</v>
      </c>
      <c r="C6804" s="206" t="s">
        <v>770</v>
      </c>
      <c r="D6804" s="206" t="s">
        <v>772</v>
      </c>
      <c r="E6804" s="206" t="s">
        <v>778</v>
      </c>
      <c r="F6804" s="207">
        <v>45567</v>
      </c>
      <c r="G6804" s="206" t="s">
        <v>828</v>
      </c>
      <c r="H6804" s="208">
        <v>99</v>
      </c>
      <c r="I6804" s="206" t="s">
        <v>19</v>
      </c>
      <c r="L6804" s="206">
        <v>2024</v>
      </c>
      <c r="M6804" s="206" t="s">
        <v>772</v>
      </c>
      <c r="N6804" s="206" t="s">
        <v>816</v>
      </c>
    </row>
    <row r="6805" spans="1:14" s="206" customFormat="1" ht="31" customHeight="1" x14ac:dyDescent="0.15">
      <c r="A6805" s="206" t="s">
        <v>768</v>
      </c>
      <c r="B6805" s="206" t="s">
        <v>824</v>
      </c>
      <c r="C6805" s="206" t="s">
        <v>770</v>
      </c>
      <c r="D6805" s="206" t="s">
        <v>772</v>
      </c>
      <c r="E6805" s="206" t="s">
        <v>778</v>
      </c>
      <c r="F6805" s="207">
        <v>45567</v>
      </c>
      <c r="G6805" s="206" t="s">
        <v>827</v>
      </c>
      <c r="H6805" s="208">
        <v>33</v>
      </c>
      <c r="I6805" s="206" t="s">
        <v>19</v>
      </c>
      <c r="L6805" s="206">
        <v>2024</v>
      </c>
      <c r="M6805" s="206" t="s">
        <v>772</v>
      </c>
      <c r="N6805" s="206" t="s">
        <v>816</v>
      </c>
    </row>
    <row r="6806" spans="1:14" s="206" customFormat="1" ht="31" customHeight="1" x14ac:dyDescent="0.15">
      <c r="A6806" s="206" t="s">
        <v>768</v>
      </c>
      <c r="B6806" s="206" t="s">
        <v>824</v>
      </c>
      <c r="C6806" s="206" t="s">
        <v>782</v>
      </c>
      <c r="D6806" s="206" t="s">
        <v>772</v>
      </c>
      <c r="E6806" s="206" t="s">
        <v>778</v>
      </c>
      <c r="F6806" s="207">
        <v>45569</v>
      </c>
      <c r="G6806" s="206" t="s">
        <v>827</v>
      </c>
      <c r="H6806" s="208">
        <v>343</v>
      </c>
      <c r="I6806" s="206" t="s">
        <v>19</v>
      </c>
      <c r="L6806" s="206">
        <v>2024</v>
      </c>
      <c r="M6806" s="206" t="s">
        <v>772</v>
      </c>
      <c r="N6806" s="206" t="s">
        <v>816</v>
      </c>
    </row>
    <row r="6807" spans="1:14" s="206" customFormat="1" ht="31" customHeight="1" x14ac:dyDescent="0.15">
      <c r="A6807" s="206" t="s">
        <v>768</v>
      </c>
      <c r="B6807" s="206" t="s">
        <v>824</v>
      </c>
      <c r="C6807" s="206" t="s">
        <v>770</v>
      </c>
      <c r="D6807" s="206" t="s">
        <v>772</v>
      </c>
      <c r="E6807" s="206" t="s">
        <v>778</v>
      </c>
      <c r="F6807" s="207">
        <v>45569</v>
      </c>
      <c r="G6807" s="206" t="s">
        <v>827</v>
      </c>
      <c r="H6807" s="208">
        <v>66</v>
      </c>
      <c r="I6807" s="206" t="s">
        <v>19</v>
      </c>
      <c r="L6807" s="206">
        <v>2024</v>
      </c>
      <c r="M6807" s="206" t="s">
        <v>772</v>
      </c>
      <c r="N6807" s="206" t="s">
        <v>816</v>
      </c>
    </row>
    <row r="6808" spans="1:14" s="206" customFormat="1" ht="31" customHeight="1" x14ac:dyDescent="0.15">
      <c r="A6808" s="206" t="s">
        <v>768</v>
      </c>
      <c r="B6808" s="206" t="s">
        <v>824</v>
      </c>
      <c r="C6808" s="206" t="s">
        <v>770</v>
      </c>
      <c r="D6808" s="206" t="s">
        <v>772</v>
      </c>
      <c r="E6808" s="206" t="s">
        <v>778</v>
      </c>
      <c r="F6808" s="207">
        <v>45569</v>
      </c>
      <c r="G6808" s="206" t="s">
        <v>828</v>
      </c>
      <c r="H6808" s="208">
        <v>33</v>
      </c>
      <c r="I6808" s="206" t="s">
        <v>19</v>
      </c>
      <c r="L6808" s="206">
        <v>2024</v>
      </c>
      <c r="M6808" s="206" t="s">
        <v>772</v>
      </c>
      <c r="N6808" s="206" t="s">
        <v>816</v>
      </c>
    </row>
    <row r="6809" spans="1:14" s="206" customFormat="1" ht="31" customHeight="1" x14ac:dyDescent="0.15">
      <c r="A6809" s="206" t="s">
        <v>768</v>
      </c>
      <c r="B6809" s="206" t="s">
        <v>824</v>
      </c>
      <c r="C6809" s="206" t="s">
        <v>770</v>
      </c>
      <c r="D6809" s="206" t="s">
        <v>772</v>
      </c>
      <c r="E6809" s="206" t="s">
        <v>778</v>
      </c>
      <c r="F6809" s="207">
        <v>45573</v>
      </c>
      <c r="G6809" s="206" t="s">
        <v>829</v>
      </c>
      <c r="H6809" s="208">
        <v>2050</v>
      </c>
      <c r="I6809" s="206" t="s">
        <v>19</v>
      </c>
      <c r="L6809" s="206">
        <v>2024</v>
      </c>
      <c r="M6809" s="206" t="s">
        <v>772</v>
      </c>
      <c r="N6809" s="206" t="s">
        <v>816</v>
      </c>
    </row>
    <row r="6810" spans="1:14" s="206" customFormat="1" ht="31" customHeight="1" x14ac:dyDescent="0.15">
      <c r="A6810" s="206" t="s">
        <v>768</v>
      </c>
      <c r="B6810" s="206" t="s">
        <v>824</v>
      </c>
      <c r="C6810" s="206" t="s">
        <v>770</v>
      </c>
      <c r="D6810" s="206" t="s">
        <v>772</v>
      </c>
      <c r="E6810" s="206" t="s">
        <v>778</v>
      </c>
      <c r="F6810" s="207">
        <v>45573</v>
      </c>
      <c r="G6810" s="206" t="s">
        <v>827</v>
      </c>
      <c r="H6810" s="208">
        <v>198</v>
      </c>
      <c r="I6810" s="206" t="s">
        <v>19</v>
      </c>
      <c r="L6810" s="206">
        <v>2024</v>
      </c>
      <c r="M6810" s="206" t="s">
        <v>772</v>
      </c>
      <c r="N6810" s="206" t="s">
        <v>816</v>
      </c>
    </row>
    <row r="6811" spans="1:14" s="206" customFormat="1" ht="31" customHeight="1" x14ac:dyDescent="0.15">
      <c r="A6811" s="206" t="s">
        <v>768</v>
      </c>
      <c r="B6811" s="206" t="s">
        <v>824</v>
      </c>
      <c r="C6811" s="206" t="s">
        <v>770</v>
      </c>
      <c r="D6811" s="206" t="s">
        <v>772</v>
      </c>
      <c r="E6811" s="206" t="s">
        <v>778</v>
      </c>
      <c r="F6811" s="207">
        <v>45574</v>
      </c>
      <c r="G6811" s="206" t="s">
        <v>829</v>
      </c>
      <c r="H6811" s="208">
        <v>4486</v>
      </c>
      <c r="I6811" s="206" t="s">
        <v>19</v>
      </c>
      <c r="L6811" s="206">
        <v>2024</v>
      </c>
      <c r="M6811" s="206" t="s">
        <v>772</v>
      </c>
      <c r="N6811" s="206" t="s">
        <v>816</v>
      </c>
    </row>
    <row r="6812" spans="1:14" s="206" customFormat="1" ht="31" customHeight="1" x14ac:dyDescent="0.15">
      <c r="A6812" s="206" t="s">
        <v>768</v>
      </c>
      <c r="B6812" s="206" t="s">
        <v>824</v>
      </c>
      <c r="C6812" s="206" t="s">
        <v>770</v>
      </c>
      <c r="D6812" s="206" t="s">
        <v>772</v>
      </c>
      <c r="E6812" s="206" t="s">
        <v>778</v>
      </c>
      <c r="F6812" s="207">
        <v>45574</v>
      </c>
      <c r="G6812" s="206" t="s">
        <v>828</v>
      </c>
      <c r="H6812" s="208">
        <v>33</v>
      </c>
      <c r="I6812" s="206" t="s">
        <v>19</v>
      </c>
      <c r="L6812" s="206">
        <v>2024</v>
      </c>
      <c r="M6812" s="206" t="s">
        <v>772</v>
      </c>
      <c r="N6812" s="206" t="s">
        <v>816</v>
      </c>
    </row>
    <row r="6813" spans="1:14" s="206" customFormat="1" ht="31" customHeight="1" x14ac:dyDescent="0.15">
      <c r="A6813" s="206" t="s">
        <v>768</v>
      </c>
      <c r="B6813" s="206" t="s">
        <v>824</v>
      </c>
      <c r="C6813" s="206" t="s">
        <v>770</v>
      </c>
      <c r="D6813" s="206" t="s">
        <v>772</v>
      </c>
      <c r="E6813" s="206" t="s">
        <v>778</v>
      </c>
      <c r="F6813" s="207">
        <v>45575</v>
      </c>
      <c r="G6813" s="206" t="s">
        <v>827</v>
      </c>
      <c r="H6813" s="208">
        <v>33</v>
      </c>
      <c r="I6813" s="206" t="s">
        <v>19</v>
      </c>
      <c r="L6813" s="206">
        <v>2024</v>
      </c>
      <c r="M6813" s="206" t="s">
        <v>772</v>
      </c>
      <c r="N6813" s="206" t="s">
        <v>816</v>
      </c>
    </row>
    <row r="6814" spans="1:14" s="206" customFormat="1" ht="31" customHeight="1" x14ac:dyDescent="0.15">
      <c r="A6814" s="206" t="s">
        <v>768</v>
      </c>
      <c r="B6814" s="206" t="s">
        <v>824</v>
      </c>
      <c r="C6814" s="206" t="s">
        <v>770</v>
      </c>
      <c r="D6814" s="206" t="s">
        <v>772</v>
      </c>
      <c r="E6814" s="206" t="s">
        <v>778</v>
      </c>
      <c r="F6814" s="207">
        <v>45582</v>
      </c>
      <c r="G6814" s="206" t="s">
        <v>827</v>
      </c>
      <c r="H6814" s="208">
        <v>33</v>
      </c>
      <c r="I6814" s="206" t="s">
        <v>19</v>
      </c>
      <c r="L6814" s="206">
        <v>2024</v>
      </c>
      <c r="M6814" s="206" t="s">
        <v>772</v>
      </c>
      <c r="N6814" s="206" t="s">
        <v>816</v>
      </c>
    </row>
    <row r="6815" spans="1:14" s="206" customFormat="1" ht="31" customHeight="1" x14ac:dyDescent="0.15">
      <c r="A6815" s="206" t="s">
        <v>768</v>
      </c>
      <c r="B6815" s="206" t="s">
        <v>833</v>
      </c>
      <c r="C6815" s="206" t="s">
        <v>770</v>
      </c>
      <c r="D6815" s="206" t="s">
        <v>772</v>
      </c>
      <c r="E6815" s="206" t="s">
        <v>778</v>
      </c>
      <c r="F6815" s="207">
        <v>45328</v>
      </c>
      <c r="G6815" s="206" t="s">
        <v>37</v>
      </c>
      <c r="H6815" s="208">
        <v>48400</v>
      </c>
      <c r="I6815" s="206" t="s">
        <v>33</v>
      </c>
      <c r="L6815" s="206">
        <v>2023</v>
      </c>
      <c r="M6815" s="206" t="s">
        <v>772</v>
      </c>
      <c r="N6815" s="206" t="s">
        <v>816</v>
      </c>
    </row>
    <row r="6816" spans="1:14" s="206" customFormat="1" ht="31" customHeight="1" x14ac:dyDescent="0.15">
      <c r="A6816" s="206" t="s">
        <v>768</v>
      </c>
      <c r="B6816" s="206" t="s">
        <v>833</v>
      </c>
      <c r="C6816" s="206" t="s">
        <v>770</v>
      </c>
      <c r="D6816" s="206" t="s">
        <v>772</v>
      </c>
      <c r="E6816" s="206" t="s">
        <v>778</v>
      </c>
      <c r="F6816" s="207">
        <v>45329</v>
      </c>
      <c r="G6816" s="206" t="s">
        <v>815</v>
      </c>
      <c r="H6816" s="208">
        <v>102146</v>
      </c>
      <c r="I6816" s="206" t="s">
        <v>33</v>
      </c>
      <c r="L6816" s="206">
        <v>2023</v>
      </c>
      <c r="M6816" s="206" t="s">
        <v>772</v>
      </c>
      <c r="N6816" s="206" t="s">
        <v>816</v>
      </c>
    </row>
    <row r="6817" spans="1:14" s="206" customFormat="1" ht="31" customHeight="1" x14ac:dyDescent="0.15">
      <c r="A6817" s="206" t="s">
        <v>768</v>
      </c>
      <c r="B6817" s="206" t="s">
        <v>833</v>
      </c>
      <c r="C6817" s="206" t="s">
        <v>770</v>
      </c>
      <c r="D6817" s="206" t="s">
        <v>772</v>
      </c>
      <c r="E6817" s="206" t="s">
        <v>778</v>
      </c>
      <c r="F6817" s="207">
        <v>45330</v>
      </c>
      <c r="G6817" s="206" t="s">
        <v>37</v>
      </c>
      <c r="H6817" s="208">
        <v>130086</v>
      </c>
      <c r="I6817" s="206" t="s">
        <v>33</v>
      </c>
      <c r="L6817" s="206">
        <v>2023</v>
      </c>
      <c r="M6817" s="206" t="s">
        <v>772</v>
      </c>
      <c r="N6817" s="206" t="s">
        <v>816</v>
      </c>
    </row>
    <row r="6818" spans="1:14" s="206" customFormat="1" ht="31" customHeight="1" x14ac:dyDescent="0.15">
      <c r="A6818" s="206" t="s">
        <v>768</v>
      </c>
      <c r="B6818" s="206" t="s">
        <v>833</v>
      </c>
      <c r="C6818" s="206" t="s">
        <v>770</v>
      </c>
      <c r="D6818" s="206" t="s">
        <v>772</v>
      </c>
      <c r="E6818" s="206" t="s">
        <v>778</v>
      </c>
      <c r="F6818" s="207">
        <v>45331</v>
      </c>
      <c r="G6818" s="206" t="s">
        <v>834</v>
      </c>
      <c r="H6818" s="208">
        <v>107870</v>
      </c>
      <c r="I6818" s="206" t="s">
        <v>33</v>
      </c>
      <c r="L6818" s="206">
        <v>2023</v>
      </c>
      <c r="M6818" s="206" t="s">
        <v>772</v>
      </c>
      <c r="N6818" s="206" t="s">
        <v>816</v>
      </c>
    </row>
    <row r="6819" spans="1:14" s="206" customFormat="1" ht="31" customHeight="1" x14ac:dyDescent="0.15">
      <c r="A6819" s="206" t="s">
        <v>768</v>
      </c>
      <c r="B6819" s="206" t="s">
        <v>833</v>
      </c>
      <c r="C6819" s="206" t="s">
        <v>770</v>
      </c>
      <c r="D6819" s="206" t="s">
        <v>772</v>
      </c>
      <c r="E6819" s="206" t="s">
        <v>778</v>
      </c>
      <c r="F6819" s="207">
        <v>45334</v>
      </c>
      <c r="G6819" s="206" t="s">
        <v>835</v>
      </c>
      <c r="H6819" s="208">
        <v>230274</v>
      </c>
      <c r="I6819" s="206" t="s">
        <v>33</v>
      </c>
      <c r="L6819" s="206">
        <v>2023</v>
      </c>
      <c r="M6819" s="206" t="s">
        <v>772</v>
      </c>
      <c r="N6819" s="206" t="s">
        <v>816</v>
      </c>
    </row>
    <row r="6820" spans="1:14" s="206" customFormat="1" ht="31" customHeight="1" x14ac:dyDescent="0.15">
      <c r="A6820" s="206" t="s">
        <v>768</v>
      </c>
      <c r="B6820" s="206" t="s">
        <v>833</v>
      </c>
      <c r="C6820" s="206" t="s">
        <v>770</v>
      </c>
      <c r="D6820" s="206" t="s">
        <v>772</v>
      </c>
      <c r="E6820" s="206" t="s">
        <v>778</v>
      </c>
      <c r="F6820" s="207">
        <v>45336</v>
      </c>
      <c r="G6820" s="206" t="s">
        <v>815</v>
      </c>
      <c r="H6820" s="208">
        <v>260159</v>
      </c>
      <c r="I6820" s="206" t="s">
        <v>33</v>
      </c>
      <c r="L6820" s="206">
        <v>2023</v>
      </c>
      <c r="M6820" s="206" t="s">
        <v>772</v>
      </c>
      <c r="N6820" s="206" t="s">
        <v>816</v>
      </c>
    </row>
    <row r="6821" spans="1:14" s="206" customFormat="1" ht="31" customHeight="1" x14ac:dyDescent="0.15">
      <c r="A6821" s="206" t="s">
        <v>768</v>
      </c>
      <c r="B6821" s="206" t="s">
        <v>833</v>
      </c>
      <c r="C6821" s="206" t="s">
        <v>770</v>
      </c>
      <c r="D6821" s="206" t="s">
        <v>772</v>
      </c>
      <c r="E6821" s="206" t="s">
        <v>778</v>
      </c>
      <c r="F6821" s="207">
        <v>45337</v>
      </c>
      <c r="G6821" s="206" t="s">
        <v>37</v>
      </c>
      <c r="H6821" s="208">
        <v>159977</v>
      </c>
      <c r="I6821" s="206" t="s">
        <v>33</v>
      </c>
      <c r="L6821" s="206">
        <v>2023</v>
      </c>
      <c r="M6821" s="206" t="s">
        <v>772</v>
      </c>
      <c r="N6821" s="206" t="s">
        <v>816</v>
      </c>
    </row>
    <row r="6822" spans="1:14" s="206" customFormat="1" ht="31" customHeight="1" x14ac:dyDescent="0.15">
      <c r="A6822" s="206" t="s">
        <v>768</v>
      </c>
      <c r="B6822" s="206" t="s">
        <v>833</v>
      </c>
      <c r="C6822" s="206" t="s">
        <v>770</v>
      </c>
      <c r="D6822" s="206" t="s">
        <v>772</v>
      </c>
      <c r="E6822" s="206" t="s">
        <v>778</v>
      </c>
      <c r="F6822" s="207">
        <v>45337</v>
      </c>
      <c r="G6822" s="206" t="s">
        <v>834</v>
      </c>
      <c r="H6822" s="208">
        <v>210885</v>
      </c>
      <c r="I6822" s="206" t="s">
        <v>33</v>
      </c>
      <c r="L6822" s="206">
        <v>2023</v>
      </c>
      <c r="M6822" s="206" t="s">
        <v>772</v>
      </c>
      <c r="N6822" s="206" t="s">
        <v>816</v>
      </c>
    </row>
    <row r="6823" spans="1:14" s="206" customFormat="1" ht="31" customHeight="1" x14ac:dyDescent="0.15">
      <c r="A6823" s="206" t="s">
        <v>768</v>
      </c>
      <c r="B6823" s="206" t="s">
        <v>833</v>
      </c>
      <c r="C6823" s="206" t="s">
        <v>770</v>
      </c>
      <c r="D6823" s="206" t="s">
        <v>772</v>
      </c>
      <c r="E6823" s="206" t="s">
        <v>778</v>
      </c>
      <c r="F6823" s="207">
        <v>45342</v>
      </c>
      <c r="G6823" s="206" t="s">
        <v>835</v>
      </c>
      <c r="H6823" s="208">
        <v>321816</v>
      </c>
      <c r="I6823" s="206" t="s">
        <v>33</v>
      </c>
      <c r="L6823" s="206">
        <v>2023</v>
      </c>
      <c r="M6823" s="206" t="s">
        <v>772</v>
      </c>
      <c r="N6823" s="206" t="s">
        <v>816</v>
      </c>
    </row>
    <row r="6824" spans="1:14" s="206" customFormat="1" ht="31" customHeight="1" x14ac:dyDescent="0.15">
      <c r="A6824" s="206" t="s">
        <v>768</v>
      </c>
      <c r="B6824" s="206" t="s">
        <v>833</v>
      </c>
      <c r="C6824" s="206" t="s">
        <v>770</v>
      </c>
      <c r="D6824" s="206" t="s">
        <v>772</v>
      </c>
      <c r="E6824" s="206" t="s">
        <v>778</v>
      </c>
      <c r="F6824" s="207">
        <v>45343</v>
      </c>
      <c r="G6824" s="206" t="s">
        <v>37</v>
      </c>
      <c r="H6824" s="208">
        <v>91300</v>
      </c>
      <c r="I6824" s="206" t="s">
        <v>33</v>
      </c>
      <c r="L6824" s="206">
        <v>2023</v>
      </c>
      <c r="M6824" s="206" t="s">
        <v>772</v>
      </c>
      <c r="N6824" s="206" t="s">
        <v>816</v>
      </c>
    </row>
    <row r="6825" spans="1:14" s="206" customFormat="1" ht="31" customHeight="1" x14ac:dyDescent="0.15">
      <c r="A6825" s="206" t="s">
        <v>768</v>
      </c>
      <c r="B6825" s="206" t="s">
        <v>833</v>
      </c>
      <c r="C6825" s="206" t="s">
        <v>770</v>
      </c>
      <c r="D6825" s="206" t="s">
        <v>772</v>
      </c>
      <c r="E6825" s="206" t="s">
        <v>778</v>
      </c>
      <c r="F6825" s="207">
        <v>45344</v>
      </c>
      <c r="G6825" s="206" t="s">
        <v>815</v>
      </c>
      <c r="H6825" s="208">
        <v>1117736</v>
      </c>
      <c r="I6825" s="206" t="s">
        <v>33</v>
      </c>
      <c r="L6825" s="206">
        <v>2023</v>
      </c>
      <c r="M6825" s="206" t="s">
        <v>772</v>
      </c>
      <c r="N6825" s="206" t="s">
        <v>816</v>
      </c>
    </row>
    <row r="6826" spans="1:14" s="206" customFormat="1" ht="31" customHeight="1" x14ac:dyDescent="0.15">
      <c r="A6826" s="206" t="s">
        <v>768</v>
      </c>
      <c r="B6826" s="206" t="s">
        <v>833</v>
      </c>
      <c r="C6826" s="206" t="s">
        <v>770</v>
      </c>
      <c r="D6826" s="206" t="s">
        <v>772</v>
      </c>
      <c r="E6826" s="206" t="s">
        <v>778</v>
      </c>
      <c r="F6826" s="207">
        <v>45345</v>
      </c>
      <c r="G6826" s="206" t="s">
        <v>37</v>
      </c>
      <c r="H6826" s="208">
        <v>130086</v>
      </c>
      <c r="I6826" s="206" t="s">
        <v>33</v>
      </c>
      <c r="L6826" s="206">
        <v>2023</v>
      </c>
      <c r="M6826" s="206" t="s">
        <v>772</v>
      </c>
      <c r="N6826" s="206" t="s">
        <v>816</v>
      </c>
    </row>
    <row r="6827" spans="1:14" s="206" customFormat="1" ht="31" customHeight="1" x14ac:dyDescent="0.15">
      <c r="A6827" s="206" t="s">
        <v>768</v>
      </c>
      <c r="B6827" s="206" t="s">
        <v>833</v>
      </c>
      <c r="C6827" s="206" t="s">
        <v>770</v>
      </c>
      <c r="D6827" s="206" t="s">
        <v>772</v>
      </c>
      <c r="E6827" s="206" t="s">
        <v>778</v>
      </c>
      <c r="F6827" s="207">
        <v>45348</v>
      </c>
      <c r="G6827" s="206" t="s">
        <v>834</v>
      </c>
      <c r="H6827" s="208">
        <v>253440</v>
      </c>
      <c r="I6827" s="206" t="s">
        <v>33</v>
      </c>
      <c r="L6827" s="206">
        <v>2023</v>
      </c>
      <c r="M6827" s="206" t="s">
        <v>772</v>
      </c>
      <c r="N6827" s="206" t="s">
        <v>816</v>
      </c>
    </row>
    <row r="6828" spans="1:14" s="206" customFormat="1" ht="31" customHeight="1" x14ac:dyDescent="0.15">
      <c r="A6828" s="206" t="s">
        <v>768</v>
      </c>
      <c r="B6828" s="206" t="s">
        <v>833</v>
      </c>
      <c r="C6828" s="206" t="s">
        <v>770</v>
      </c>
      <c r="D6828" s="206" t="s">
        <v>772</v>
      </c>
      <c r="E6828" s="206" t="s">
        <v>778</v>
      </c>
      <c r="F6828" s="207">
        <v>45349</v>
      </c>
      <c r="G6828" s="206" t="s">
        <v>834</v>
      </c>
      <c r="H6828" s="208">
        <v>49122</v>
      </c>
      <c r="I6828" s="206" t="s">
        <v>33</v>
      </c>
      <c r="L6828" s="206">
        <v>2023</v>
      </c>
      <c r="M6828" s="206" t="s">
        <v>772</v>
      </c>
      <c r="N6828" s="206" t="s">
        <v>816</v>
      </c>
    </row>
    <row r="6829" spans="1:14" s="206" customFormat="1" ht="31" customHeight="1" x14ac:dyDescent="0.15">
      <c r="A6829" s="206" t="s">
        <v>768</v>
      </c>
      <c r="B6829" s="206" t="s">
        <v>833</v>
      </c>
      <c r="C6829" s="206" t="s">
        <v>770</v>
      </c>
      <c r="D6829" s="206" t="s">
        <v>772</v>
      </c>
      <c r="E6829" s="206" t="s">
        <v>778</v>
      </c>
      <c r="F6829" s="207">
        <v>45349</v>
      </c>
      <c r="G6829" s="206" t="s">
        <v>835</v>
      </c>
      <c r="H6829" s="208">
        <v>505956</v>
      </c>
      <c r="I6829" s="206" t="s">
        <v>33</v>
      </c>
      <c r="L6829" s="206">
        <v>2023</v>
      </c>
      <c r="M6829" s="206" t="s">
        <v>772</v>
      </c>
      <c r="N6829" s="206" t="s">
        <v>816</v>
      </c>
    </row>
    <row r="6830" spans="1:14" s="206" customFormat="1" ht="31" customHeight="1" x14ac:dyDescent="0.15">
      <c r="A6830" s="206" t="s">
        <v>768</v>
      </c>
      <c r="B6830" s="206" t="s">
        <v>833</v>
      </c>
      <c r="C6830" s="206" t="s">
        <v>770</v>
      </c>
      <c r="D6830" s="206" t="s">
        <v>772</v>
      </c>
      <c r="E6830" s="206" t="s">
        <v>778</v>
      </c>
      <c r="F6830" s="207">
        <v>45350</v>
      </c>
      <c r="G6830" s="206" t="s">
        <v>37</v>
      </c>
      <c r="H6830" s="208">
        <v>165099</v>
      </c>
      <c r="I6830" s="206" t="s">
        <v>33</v>
      </c>
      <c r="L6830" s="206">
        <v>2023</v>
      </c>
      <c r="M6830" s="206" t="s">
        <v>772</v>
      </c>
      <c r="N6830" s="206" t="s">
        <v>816</v>
      </c>
    </row>
    <row r="6831" spans="1:14" s="206" customFormat="1" ht="31" customHeight="1" x14ac:dyDescent="0.15">
      <c r="A6831" s="206" t="s">
        <v>768</v>
      </c>
      <c r="B6831" s="206" t="s">
        <v>833</v>
      </c>
      <c r="C6831" s="206" t="s">
        <v>770</v>
      </c>
      <c r="D6831" s="206" t="s">
        <v>772</v>
      </c>
      <c r="E6831" s="206" t="s">
        <v>778</v>
      </c>
      <c r="F6831" s="207">
        <v>45350</v>
      </c>
      <c r="G6831" s="206" t="s">
        <v>834</v>
      </c>
      <c r="H6831" s="208">
        <v>96800</v>
      </c>
      <c r="I6831" s="206" t="s">
        <v>33</v>
      </c>
      <c r="L6831" s="206">
        <v>2023</v>
      </c>
      <c r="M6831" s="206" t="s">
        <v>772</v>
      </c>
      <c r="N6831" s="206" t="s">
        <v>816</v>
      </c>
    </row>
    <row r="6832" spans="1:14" s="206" customFormat="1" ht="31" customHeight="1" x14ac:dyDescent="0.15">
      <c r="A6832" s="206" t="s">
        <v>768</v>
      </c>
      <c r="B6832" s="206" t="s">
        <v>833</v>
      </c>
      <c r="C6832" s="206" t="s">
        <v>770</v>
      </c>
      <c r="D6832" s="206" t="s">
        <v>772</v>
      </c>
      <c r="E6832" s="206" t="s">
        <v>778</v>
      </c>
      <c r="F6832" s="207">
        <v>45352</v>
      </c>
      <c r="G6832" s="206" t="s">
        <v>37</v>
      </c>
      <c r="H6832" s="208">
        <v>133786</v>
      </c>
      <c r="I6832" s="206" t="s">
        <v>33</v>
      </c>
      <c r="L6832" s="206">
        <v>2023</v>
      </c>
      <c r="M6832" s="206" t="s">
        <v>772</v>
      </c>
      <c r="N6832" s="206" t="s">
        <v>816</v>
      </c>
    </row>
    <row r="6833" spans="1:14" s="206" customFormat="1" ht="31" customHeight="1" x14ac:dyDescent="0.15">
      <c r="A6833" s="206" t="s">
        <v>768</v>
      </c>
      <c r="B6833" s="206" t="s">
        <v>833</v>
      </c>
      <c r="C6833" s="206" t="s">
        <v>770</v>
      </c>
      <c r="D6833" s="206" t="s">
        <v>772</v>
      </c>
      <c r="E6833" s="206" t="s">
        <v>778</v>
      </c>
      <c r="F6833" s="207">
        <v>45352</v>
      </c>
      <c r="G6833" s="206" t="s">
        <v>834</v>
      </c>
      <c r="H6833" s="208">
        <v>275726</v>
      </c>
      <c r="I6833" s="206" t="s">
        <v>33</v>
      </c>
      <c r="L6833" s="206">
        <v>2023</v>
      </c>
      <c r="M6833" s="206" t="s">
        <v>772</v>
      </c>
      <c r="N6833" s="206" t="s">
        <v>816</v>
      </c>
    </row>
    <row r="6834" spans="1:14" s="206" customFormat="1" ht="31" customHeight="1" x14ac:dyDescent="0.15">
      <c r="A6834" s="206" t="s">
        <v>768</v>
      </c>
      <c r="B6834" s="206" t="s">
        <v>833</v>
      </c>
      <c r="C6834" s="206" t="s">
        <v>770</v>
      </c>
      <c r="D6834" s="206" t="s">
        <v>772</v>
      </c>
      <c r="E6834" s="206" t="s">
        <v>778</v>
      </c>
      <c r="F6834" s="207">
        <v>45352</v>
      </c>
      <c r="G6834" s="206" t="s">
        <v>834</v>
      </c>
      <c r="H6834" s="208">
        <v>88792</v>
      </c>
      <c r="I6834" s="206" t="s">
        <v>33</v>
      </c>
      <c r="L6834" s="206">
        <v>2023</v>
      </c>
      <c r="M6834" s="206" t="s">
        <v>772</v>
      </c>
      <c r="N6834" s="206" t="s">
        <v>816</v>
      </c>
    </row>
    <row r="6835" spans="1:14" s="206" customFormat="1" ht="31" customHeight="1" x14ac:dyDescent="0.15">
      <c r="A6835" s="206" t="s">
        <v>768</v>
      </c>
      <c r="B6835" s="206" t="s">
        <v>833</v>
      </c>
      <c r="C6835" s="206" t="s">
        <v>770</v>
      </c>
      <c r="D6835" s="206" t="s">
        <v>772</v>
      </c>
      <c r="E6835" s="206" t="s">
        <v>778</v>
      </c>
      <c r="F6835" s="207">
        <v>45352</v>
      </c>
      <c r="G6835" s="206" t="s">
        <v>815</v>
      </c>
      <c r="H6835" s="208">
        <v>1030383</v>
      </c>
      <c r="I6835" s="206" t="s">
        <v>33</v>
      </c>
      <c r="L6835" s="206">
        <v>2023</v>
      </c>
      <c r="M6835" s="206" t="s">
        <v>772</v>
      </c>
      <c r="N6835" s="206" t="s">
        <v>816</v>
      </c>
    </row>
    <row r="6836" spans="1:14" s="206" customFormat="1" ht="31" customHeight="1" x14ac:dyDescent="0.15">
      <c r="A6836" s="206" t="s">
        <v>768</v>
      </c>
      <c r="B6836" s="206" t="s">
        <v>833</v>
      </c>
      <c r="C6836" s="206" t="s">
        <v>770</v>
      </c>
      <c r="D6836" s="206" t="s">
        <v>772</v>
      </c>
      <c r="E6836" s="206" t="s">
        <v>778</v>
      </c>
      <c r="F6836" s="207">
        <v>45355</v>
      </c>
      <c r="G6836" s="206" t="s">
        <v>835</v>
      </c>
      <c r="H6836" s="208">
        <v>230340</v>
      </c>
      <c r="I6836" s="206" t="s">
        <v>33</v>
      </c>
      <c r="L6836" s="206">
        <v>2023</v>
      </c>
      <c r="M6836" s="206" t="s">
        <v>772</v>
      </c>
      <c r="N6836" s="206" t="s">
        <v>816</v>
      </c>
    </row>
    <row r="6837" spans="1:14" s="206" customFormat="1" ht="31" customHeight="1" x14ac:dyDescent="0.15">
      <c r="A6837" s="206" t="s">
        <v>768</v>
      </c>
      <c r="B6837" s="206" t="s">
        <v>833</v>
      </c>
      <c r="C6837" s="206" t="s">
        <v>770</v>
      </c>
      <c r="D6837" s="206" t="s">
        <v>772</v>
      </c>
      <c r="E6837" s="206" t="s">
        <v>778</v>
      </c>
      <c r="F6837" s="207">
        <v>45356</v>
      </c>
      <c r="G6837" s="206" t="s">
        <v>37</v>
      </c>
      <c r="H6837" s="208">
        <v>78342</v>
      </c>
      <c r="I6837" s="206" t="s">
        <v>33</v>
      </c>
      <c r="L6837" s="206">
        <v>2023</v>
      </c>
      <c r="M6837" s="206" t="s">
        <v>772</v>
      </c>
      <c r="N6837" s="206" t="s">
        <v>816</v>
      </c>
    </row>
    <row r="6838" spans="1:14" s="206" customFormat="1" ht="31" customHeight="1" x14ac:dyDescent="0.15">
      <c r="A6838" s="206" t="s">
        <v>768</v>
      </c>
      <c r="B6838" s="206" t="s">
        <v>833</v>
      </c>
      <c r="C6838" s="206" t="s">
        <v>770</v>
      </c>
      <c r="D6838" s="206" t="s">
        <v>772</v>
      </c>
      <c r="E6838" s="206" t="s">
        <v>778</v>
      </c>
      <c r="F6838" s="207">
        <v>45357</v>
      </c>
      <c r="G6838" s="206" t="s">
        <v>815</v>
      </c>
      <c r="H6838" s="208">
        <v>1415735</v>
      </c>
      <c r="I6838" s="206" t="s">
        <v>33</v>
      </c>
      <c r="L6838" s="206">
        <v>2023</v>
      </c>
      <c r="M6838" s="206" t="s">
        <v>772</v>
      </c>
      <c r="N6838" s="206" t="s">
        <v>816</v>
      </c>
    </row>
    <row r="6839" spans="1:14" s="206" customFormat="1" ht="31" customHeight="1" x14ac:dyDescent="0.15">
      <c r="A6839" s="206" t="s">
        <v>768</v>
      </c>
      <c r="B6839" s="206" t="s">
        <v>833</v>
      </c>
      <c r="C6839" s="206" t="s">
        <v>770</v>
      </c>
      <c r="D6839" s="206" t="s">
        <v>772</v>
      </c>
      <c r="E6839" s="206" t="s">
        <v>778</v>
      </c>
      <c r="F6839" s="207">
        <v>45358</v>
      </c>
      <c r="G6839" s="206" t="s">
        <v>836</v>
      </c>
      <c r="H6839" s="208">
        <v>133320</v>
      </c>
      <c r="I6839" s="206" t="s">
        <v>33</v>
      </c>
      <c r="L6839" s="206">
        <v>2023</v>
      </c>
      <c r="M6839" s="206" t="s">
        <v>772</v>
      </c>
      <c r="N6839" s="206" t="s">
        <v>816</v>
      </c>
    </row>
    <row r="6840" spans="1:14" s="206" customFormat="1" ht="31" customHeight="1" x14ac:dyDescent="0.15">
      <c r="A6840" s="206" t="s">
        <v>768</v>
      </c>
      <c r="B6840" s="206" t="s">
        <v>833</v>
      </c>
      <c r="C6840" s="206" t="s">
        <v>770</v>
      </c>
      <c r="D6840" s="206" t="s">
        <v>772</v>
      </c>
      <c r="E6840" s="206" t="s">
        <v>778</v>
      </c>
      <c r="F6840" s="207">
        <v>45358</v>
      </c>
      <c r="G6840" s="206" t="s">
        <v>37</v>
      </c>
      <c r="H6840" s="208">
        <v>151760</v>
      </c>
      <c r="I6840" s="206" t="s">
        <v>33</v>
      </c>
      <c r="L6840" s="206">
        <v>2023</v>
      </c>
      <c r="M6840" s="206" t="s">
        <v>772</v>
      </c>
      <c r="N6840" s="206" t="s">
        <v>816</v>
      </c>
    </row>
    <row r="6841" spans="1:14" s="206" customFormat="1" ht="31" customHeight="1" x14ac:dyDescent="0.15">
      <c r="A6841" s="206" t="s">
        <v>768</v>
      </c>
      <c r="B6841" s="206" t="s">
        <v>833</v>
      </c>
      <c r="C6841" s="206" t="s">
        <v>770</v>
      </c>
      <c r="D6841" s="206" t="s">
        <v>772</v>
      </c>
      <c r="E6841" s="206" t="s">
        <v>778</v>
      </c>
      <c r="F6841" s="207">
        <v>45358</v>
      </c>
      <c r="G6841" s="206" t="s">
        <v>834</v>
      </c>
      <c r="H6841" s="208">
        <v>216150</v>
      </c>
      <c r="I6841" s="206" t="s">
        <v>33</v>
      </c>
      <c r="L6841" s="206">
        <v>2023</v>
      </c>
      <c r="M6841" s="206" t="s">
        <v>772</v>
      </c>
      <c r="N6841" s="206" t="s">
        <v>816</v>
      </c>
    </row>
    <row r="6842" spans="1:14" s="206" customFormat="1" ht="31" customHeight="1" x14ac:dyDescent="0.15">
      <c r="A6842" s="206" t="s">
        <v>768</v>
      </c>
      <c r="B6842" s="206" t="s">
        <v>833</v>
      </c>
      <c r="C6842" s="206" t="s">
        <v>770</v>
      </c>
      <c r="D6842" s="206" t="s">
        <v>772</v>
      </c>
      <c r="E6842" s="206" t="s">
        <v>778</v>
      </c>
      <c r="F6842" s="207">
        <v>45359</v>
      </c>
      <c r="G6842" s="206" t="s">
        <v>835</v>
      </c>
      <c r="H6842" s="208">
        <v>551879</v>
      </c>
      <c r="I6842" s="206" t="s">
        <v>33</v>
      </c>
      <c r="L6842" s="206">
        <v>2023</v>
      </c>
      <c r="M6842" s="206" t="s">
        <v>772</v>
      </c>
      <c r="N6842" s="206" t="s">
        <v>816</v>
      </c>
    </row>
    <row r="6843" spans="1:14" s="206" customFormat="1" ht="31" customHeight="1" x14ac:dyDescent="0.15">
      <c r="A6843" s="206" t="s">
        <v>768</v>
      </c>
      <c r="B6843" s="206" t="s">
        <v>833</v>
      </c>
      <c r="C6843" s="206" t="s">
        <v>770</v>
      </c>
      <c r="D6843" s="206" t="s">
        <v>772</v>
      </c>
      <c r="E6843" s="206" t="s">
        <v>772</v>
      </c>
      <c r="F6843" s="207">
        <v>45359</v>
      </c>
      <c r="G6843" s="206" t="s">
        <v>837</v>
      </c>
      <c r="H6843" s="208">
        <v>95884</v>
      </c>
      <c r="I6843" s="206" t="s">
        <v>33</v>
      </c>
      <c r="L6843" s="206">
        <v>2023</v>
      </c>
      <c r="M6843" s="206" t="s">
        <v>772</v>
      </c>
      <c r="N6843" s="206" t="s">
        <v>816</v>
      </c>
    </row>
    <row r="6844" spans="1:14" s="206" customFormat="1" ht="31" customHeight="1" x14ac:dyDescent="0.15">
      <c r="A6844" s="206" t="s">
        <v>768</v>
      </c>
      <c r="B6844" s="206" t="s">
        <v>833</v>
      </c>
      <c r="C6844" s="206" t="s">
        <v>770</v>
      </c>
      <c r="D6844" s="206" t="s">
        <v>772</v>
      </c>
      <c r="E6844" s="206" t="s">
        <v>778</v>
      </c>
      <c r="F6844" s="207">
        <v>45359</v>
      </c>
      <c r="G6844" s="206" t="s">
        <v>834</v>
      </c>
      <c r="H6844" s="208">
        <v>48272</v>
      </c>
      <c r="I6844" s="206" t="s">
        <v>33</v>
      </c>
      <c r="L6844" s="206">
        <v>2023</v>
      </c>
      <c r="M6844" s="206" t="s">
        <v>772</v>
      </c>
      <c r="N6844" s="206" t="s">
        <v>816</v>
      </c>
    </row>
    <row r="6845" spans="1:14" s="206" customFormat="1" ht="31" customHeight="1" x14ac:dyDescent="0.15">
      <c r="A6845" s="206" t="s">
        <v>768</v>
      </c>
      <c r="B6845" s="206" t="s">
        <v>833</v>
      </c>
      <c r="C6845" s="206" t="s">
        <v>770</v>
      </c>
      <c r="D6845" s="206" t="s">
        <v>772</v>
      </c>
      <c r="E6845" s="206" t="s">
        <v>778</v>
      </c>
      <c r="F6845" s="207">
        <v>45363</v>
      </c>
      <c r="G6845" s="206" t="s">
        <v>37</v>
      </c>
      <c r="H6845" s="208">
        <v>42900</v>
      </c>
      <c r="I6845" s="206" t="s">
        <v>33</v>
      </c>
      <c r="L6845" s="206">
        <v>2023</v>
      </c>
      <c r="M6845" s="206" t="s">
        <v>772</v>
      </c>
      <c r="N6845" s="206" t="s">
        <v>816</v>
      </c>
    </row>
    <row r="6846" spans="1:14" s="206" customFormat="1" ht="31" customHeight="1" x14ac:dyDescent="0.15">
      <c r="A6846" s="206" t="s">
        <v>768</v>
      </c>
      <c r="B6846" s="206" t="s">
        <v>833</v>
      </c>
      <c r="C6846" s="206" t="s">
        <v>770</v>
      </c>
      <c r="D6846" s="206" t="s">
        <v>772</v>
      </c>
      <c r="E6846" s="206" t="s">
        <v>778</v>
      </c>
      <c r="F6846" s="207">
        <v>45364</v>
      </c>
      <c r="G6846" s="206" t="s">
        <v>815</v>
      </c>
      <c r="H6846" s="208">
        <v>1521729</v>
      </c>
      <c r="I6846" s="206" t="s">
        <v>33</v>
      </c>
      <c r="L6846" s="206">
        <v>2023</v>
      </c>
      <c r="M6846" s="206" t="s">
        <v>772</v>
      </c>
      <c r="N6846" s="206" t="s">
        <v>816</v>
      </c>
    </row>
    <row r="6847" spans="1:14" s="206" customFormat="1" ht="31" customHeight="1" x14ac:dyDescent="0.15">
      <c r="A6847" s="206" t="s">
        <v>768</v>
      </c>
      <c r="B6847" s="206" t="s">
        <v>833</v>
      </c>
      <c r="C6847" s="206" t="s">
        <v>770</v>
      </c>
      <c r="D6847" s="206" t="s">
        <v>772</v>
      </c>
      <c r="E6847" s="206" t="s">
        <v>778</v>
      </c>
      <c r="F6847" s="207">
        <v>45365</v>
      </c>
      <c r="G6847" s="206" t="s">
        <v>834</v>
      </c>
      <c r="H6847" s="208">
        <v>259274</v>
      </c>
      <c r="I6847" s="206" t="s">
        <v>33</v>
      </c>
      <c r="L6847" s="206">
        <v>2023</v>
      </c>
      <c r="M6847" s="206" t="s">
        <v>772</v>
      </c>
      <c r="N6847" s="206" t="s">
        <v>816</v>
      </c>
    </row>
    <row r="6848" spans="1:14" s="206" customFormat="1" ht="31" customHeight="1" x14ac:dyDescent="0.15">
      <c r="A6848" s="206" t="s">
        <v>768</v>
      </c>
      <c r="B6848" s="206" t="s">
        <v>833</v>
      </c>
      <c r="C6848" s="206" t="s">
        <v>770</v>
      </c>
      <c r="D6848" s="206" t="s">
        <v>772</v>
      </c>
      <c r="E6848" s="206" t="s">
        <v>778</v>
      </c>
      <c r="F6848" s="207">
        <v>45365</v>
      </c>
      <c r="G6848" s="206" t="s">
        <v>37</v>
      </c>
      <c r="H6848" s="208">
        <v>102584</v>
      </c>
      <c r="I6848" s="206" t="s">
        <v>33</v>
      </c>
      <c r="L6848" s="206">
        <v>2023</v>
      </c>
      <c r="M6848" s="206" t="s">
        <v>772</v>
      </c>
      <c r="N6848" s="206" t="s">
        <v>816</v>
      </c>
    </row>
    <row r="6849" spans="1:14" s="206" customFormat="1" ht="31" customHeight="1" x14ac:dyDescent="0.15">
      <c r="A6849" s="206" t="s">
        <v>768</v>
      </c>
      <c r="B6849" s="206" t="s">
        <v>833</v>
      </c>
      <c r="C6849" s="206" t="s">
        <v>770</v>
      </c>
      <c r="D6849" s="206" t="s">
        <v>772</v>
      </c>
      <c r="E6849" s="206" t="s">
        <v>778</v>
      </c>
      <c r="F6849" s="207">
        <v>45365</v>
      </c>
      <c r="G6849" s="206" t="s">
        <v>836</v>
      </c>
      <c r="H6849" s="208">
        <v>42900</v>
      </c>
      <c r="I6849" s="206" t="s">
        <v>33</v>
      </c>
      <c r="L6849" s="206">
        <v>2023</v>
      </c>
      <c r="M6849" s="206" t="s">
        <v>772</v>
      </c>
      <c r="N6849" s="206" t="s">
        <v>816</v>
      </c>
    </row>
    <row r="6850" spans="1:14" s="206" customFormat="1" ht="31" customHeight="1" x14ac:dyDescent="0.15">
      <c r="A6850" s="206" t="s">
        <v>768</v>
      </c>
      <c r="B6850" s="206" t="s">
        <v>833</v>
      </c>
      <c r="C6850" s="206" t="s">
        <v>770</v>
      </c>
      <c r="D6850" s="206" t="s">
        <v>772</v>
      </c>
      <c r="E6850" s="206" t="s">
        <v>778</v>
      </c>
      <c r="F6850" s="207">
        <v>45369</v>
      </c>
      <c r="G6850" s="206" t="s">
        <v>835</v>
      </c>
      <c r="H6850" s="208">
        <v>276408</v>
      </c>
      <c r="I6850" s="206" t="s">
        <v>33</v>
      </c>
      <c r="L6850" s="206">
        <v>2023</v>
      </c>
      <c r="M6850" s="206" t="s">
        <v>772</v>
      </c>
      <c r="N6850" s="206" t="s">
        <v>816</v>
      </c>
    </row>
    <row r="6851" spans="1:14" s="206" customFormat="1" ht="31" customHeight="1" x14ac:dyDescent="0.15">
      <c r="A6851" s="206" t="s">
        <v>768</v>
      </c>
      <c r="B6851" s="206" t="s">
        <v>833</v>
      </c>
      <c r="C6851" s="206" t="s">
        <v>770</v>
      </c>
      <c r="D6851" s="206" t="s">
        <v>772</v>
      </c>
      <c r="E6851" s="206" t="s">
        <v>778</v>
      </c>
      <c r="F6851" s="207">
        <v>45370</v>
      </c>
      <c r="G6851" s="206" t="s">
        <v>834</v>
      </c>
      <c r="H6851" s="208">
        <v>171600</v>
      </c>
      <c r="I6851" s="206" t="s">
        <v>33</v>
      </c>
      <c r="L6851" s="206">
        <v>2023</v>
      </c>
      <c r="M6851" s="206" t="s">
        <v>772</v>
      </c>
      <c r="N6851" s="206" t="s">
        <v>816</v>
      </c>
    </row>
    <row r="6852" spans="1:14" s="206" customFormat="1" ht="31" customHeight="1" x14ac:dyDescent="0.15">
      <c r="A6852" s="206" t="s">
        <v>768</v>
      </c>
      <c r="B6852" s="206" t="s">
        <v>833</v>
      </c>
      <c r="C6852" s="206" t="s">
        <v>770</v>
      </c>
      <c r="D6852" s="206" t="s">
        <v>772</v>
      </c>
      <c r="E6852" s="206" t="s">
        <v>778</v>
      </c>
      <c r="F6852" s="207">
        <v>45370</v>
      </c>
      <c r="G6852" s="206" t="s">
        <v>37</v>
      </c>
      <c r="H6852" s="208">
        <v>132495</v>
      </c>
      <c r="I6852" s="206" t="s">
        <v>33</v>
      </c>
      <c r="L6852" s="206">
        <v>2023</v>
      </c>
      <c r="M6852" s="206" t="s">
        <v>772</v>
      </c>
      <c r="N6852" s="206" t="s">
        <v>816</v>
      </c>
    </row>
    <row r="6853" spans="1:14" s="206" customFormat="1" ht="31" customHeight="1" x14ac:dyDescent="0.15">
      <c r="A6853" s="206" t="s">
        <v>768</v>
      </c>
      <c r="B6853" s="206" t="s">
        <v>833</v>
      </c>
      <c r="C6853" s="206" t="s">
        <v>770</v>
      </c>
      <c r="D6853" s="206" t="s">
        <v>772</v>
      </c>
      <c r="E6853" s="206" t="s">
        <v>778</v>
      </c>
      <c r="F6853" s="207">
        <v>45371</v>
      </c>
      <c r="G6853" s="206" t="s">
        <v>815</v>
      </c>
      <c r="H6853" s="208">
        <v>1293371</v>
      </c>
      <c r="I6853" s="206" t="s">
        <v>33</v>
      </c>
      <c r="L6853" s="206">
        <v>2023</v>
      </c>
      <c r="M6853" s="206" t="s">
        <v>772</v>
      </c>
      <c r="N6853" s="206" t="s">
        <v>816</v>
      </c>
    </row>
    <row r="6854" spans="1:14" s="206" customFormat="1" ht="31" customHeight="1" x14ac:dyDescent="0.15">
      <c r="A6854" s="206" t="s">
        <v>768</v>
      </c>
      <c r="B6854" s="206" t="s">
        <v>833</v>
      </c>
      <c r="C6854" s="206" t="s">
        <v>770</v>
      </c>
      <c r="D6854" s="206" t="s">
        <v>772</v>
      </c>
      <c r="E6854" s="206" t="s">
        <v>778</v>
      </c>
      <c r="F6854" s="207">
        <v>45372</v>
      </c>
      <c r="G6854" s="206" t="s">
        <v>37</v>
      </c>
      <c r="H6854" s="208">
        <v>130086</v>
      </c>
      <c r="I6854" s="206" t="s">
        <v>33</v>
      </c>
      <c r="L6854" s="206">
        <v>2023</v>
      </c>
      <c r="M6854" s="206" t="s">
        <v>772</v>
      </c>
      <c r="N6854" s="206" t="s">
        <v>816</v>
      </c>
    </row>
    <row r="6855" spans="1:14" s="206" customFormat="1" ht="31" customHeight="1" x14ac:dyDescent="0.15">
      <c r="A6855" s="206" t="s">
        <v>768</v>
      </c>
      <c r="B6855" s="206" t="s">
        <v>833</v>
      </c>
      <c r="C6855" s="206" t="s">
        <v>770</v>
      </c>
      <c r="D6855" s="206" t="s">
        <v>772</v>
      </c>
      <c r="E6855" s="206" t="s">
        <v>778</v>
      </c>
      <c r="F6855" s="207">
        <v>45377</v>
      </c>
      <c r="G6855" s="206" t="s">
        <v>835</v>
      </c>
      <c r="H6855" s="208">
        <v>321981</v>
      </c>
      <c r="I6855" s="206" t="s">
        <v>33</v>
      </c>
      <c r="L6855" s="206">
        <v>2023</v>
      </c>
      <c r="M6855" s="206" t="s">
        <v>772</v>
      </c>
      <c r="N6855" s="206" t="s">
        <v>816</v>
      </c>
    </row>
    <row r="6856" spans="1:14" s="206" customFormat="1" ht="31" customHeight="1" x14ac:dyDescent="0.15">
      <c r="A6856" s="206" t="s">
        <v>768</v>
      </c>
      <c r="B6856" s="206" t="s">
        <v>833</v>
      </c>
      <c r="C6856" s="206" t="s">
        <v>770</v>
      </c>
      <c r="D6856" s="206" t="s">
        <v>772</v>
      </c>
      <c r="E6856" s="206" t="s">
        <v>778</v>
      </c>
      <c r="F6856" s="207">
        <v>45377</v>
      </c>
      <c r="G6856" s="206" t="s">
        <v>37</v>
      </c>
      <c r="H6856" s="208">
        <v>95898</v>
      </c>
      <c r="I6856" s="206" t="s">
        <v>33</v>
      </c>
      <c r="L6856" s="206">
        <v>2023</v>
      </c>
      <c r="M6856" s="206" t="s">
        <v>772</v>
      </c>
      <c r="N6856" s="206" t="s">
        <v>816</v>
      </c>
    </row>
    <row r="6857" spans="1:14" s="206" customFormat="1" ht="31" customHeight="1" x14ac:dyDescent="0.15">
      <c r="A6857" s="206" t="s">
        <v>768</v>
      </c>
      <c r="B6857" s="206" t="s">
        <v>833</v>
      </c>
      <c r="C6857" s="206" t="s">
        <v>770</v>
      </c>
      <c r="D6857" s="206" t="s">
        <v>772</v>
      </c>
      <c r="E6857" s="206" t="s">
        <v>778</v>
      </c>
      <c r="F6857" s="207">
        <v>45378</v>
      </c>
      <c r="G6857" s="206" t="s">
        <v>836</v>
      </c>
      <c r="H6857" s="208">
        <v>175395</v>
      </c>
      <c r="I6857" s="206" t="s">
        <v>33</v>
      </c>
      <c r="L6857" s="206">
        <v>2023</v>
      </c>
      <c r="M6857" s="206" t="s">
        <v>772</v>
      </c>
      <c r="N6857" s="206" t="s">
        <v>816</v>
      </c>
    </row>
    <row r="6858" spans="1:14" s="206" customFormat="1" ht="31" customHeight="1" x14ac:dyDescent="0.15">
      <c r="A6858" s="206" t="s">
        <v>768</v>
      </c>
      <c r="B6858" s="206" t="s">
        <v>833</v>
      </c>
      <c r="C6858" s="206" t="s">
        <v>770</v>
      </c>
      <c r="D6858" s="206" t="s">
        <v>772</v>
      </c>
      <c r="E6858" s="206" t="s">
        <v>778</v>
      </c>
      <c r="F6858" s="207">
        <v>45378</v>
      </c>
      <c r="G6858" s="206" t="s">
        <v>834</v>
      </c>
      <c r="H6858" s="208">
        <v>197232</v>
      </c>
      <c r="I6858" s="206" t="s">
        <v>33</v>
      </c>
      <c r="L6858" s="206">
        <v>2023</v>
      </c>
      <c r="M6858" s="206" t="s">
        <v>772</v>
      </c>
      <c r="N6858" s="206" t="s">
        <v>816</v>
      </c>
    </row>
    <row r="6859" spans="1:14" s="206" customFormat="1" ht="31" customHeight="1" x14ac:dyDescent="0.15">
      <c r="A6859" s="206" t="s">
        <v>768</v>
      </c>
      <c r="B6859" s="206" t="s">
        <v>833</v>
      </c>
      <c r="C6859" s="206" t="s">
        <v>770</v>
      </c>
      <c r="D6859" s="206" t="s">
        <v>772</v>
      </c>
      <c r="E6859" s="206" t="s">
        <v>778</v>
      </c>
      <c r="F6859" s="207">
        <v>45378</v>
      </c>
      <c r="G6859" s="206" t="s">
        <v>815</v>
      </c>
      <c r="H6859" s="208">
        <v>875292</v>
      </c>
      <c r="I6859" s="206" t="s">
        <v>33</v>
      </c>
      <c r="L6859" s="206">
        <v>2023</v>
      </c>
      <c r="M6859" s="206" t="s">
        <v>772</v>
      </c>
      <c r="N6859" s="206" t="s">
        <v>816</v>
      </c>
    </row>
    <row r="6860" spans="1:14" s="206" customFormat="1" ht="31" customHeight="1" x14ac:dyDescent="0.15">
      <c r="A6860" s="206" t="s">
        <v>768</v>
      </c>
      <c r="B6860" s="206" t="s">
        <v>833</v>
      </c>
      <c r="C6860" s="206" t="s">
        <v>770</v>
      </c>
      <c r="D6860" s="206" t="s">
        <v>772</v>
      </c>
      <c r="E6860" s="206" t="s">
        <v>778</v>
      </c>
      <c r="F6860" s="207">
        <v>45380</v>
      </c>
      <c r="G6860" s="206" t="s">
        <v>835</v>
      </c>
      <c r="H6860" s="208">
        <v>552321</v>
      </c>
      <c r="I6860" s="206" t="s">
        <v>33</v>
      </c>
      <c r="L6860" s="206">
        <v>2023</v>
      </c>
      <c r="M6860" s="206" t="s">
        <v>772</v>
      </c>
      <c r="N6860" s="206" t="s">
        <v>816</v>
      </c>
    </row>
    <row r="6861" spans="1:14" s="206" customFormat="1" ht="31" customHeight="1" x14ac:dyDescent="0.15">
      <c r="A6861" s="206" t="s">
        <v>768</v>
      </c>
      <c r="B6861" s="206" t="s">
        <v>833</v>
      </c>
      <c r="C6861" s="206" t="s">
        <v>770</v>
      </c>
      <c r="D6861" s="206" t="s">
        <v>772</v>
      </c>
      <c r="E6861" s="206" t="s">
        <v>778</v>
      </c>
      <c r="F6861" s="207">
        <v>45380</v>
      </c>
      <c r="G6861" s="206" t="s">
        <v>37</v>
      </c>
      <c r="H6861" s="208">
        <v>160219</v>
      </c>
      <c r="I6861" s="206" t="s">
        <v>33</v>
      </c>
      <c r="L6861" s="206">
        <v>2023</v>
      </c>
      <c r="M6861" s="206" t="s">
        <v>772</v>
      </c>
      <c r="N6861" s="206" t="s">
        <v>816</v>
      </c>
    </row>
    <row r="6862" spans="1:14" s="206" customFormat="1" ht="31" customHeight="1" x14ac:dyDescent="0.15">
      <c r="A6862" s="206" t="s">
        <v>768</v>
      </c>
      <c r="B6862" s="206" t="s">
        <v>833</v>
      </c>
      <c r="C6862" s="206" t="s">
        <v>770</v>
      </c>
      <c r="D6862" s="206" t="s">
        <v>772</v>
      </c>
      <c r="E6862" s="206" t="s">
        <v>778</v>
      </c>
      <c r="F6862" s="207">
        <v>45380</v>
      </c>
      <c r="G6862" s="206" t="s">
        <v>834</v>
      </c>
      <c r="H6862" s="208">
        <v>220359</v>
      </c>
      <c r="I6862" s="206" t="s">
        <v>33</v>
      </c>
      <c r="L6862" s="206">
        <v>2023</v>
      </c>
      <c r="M6862" s="206" t="s">
        <v>772</v>
      </c>
      <c r="N6862" s="206" t="s">
        <v>816</v>
      </c>
    </row>
    <row r="6863" spans="1:14" s="206" customFormat="1" ht="31" customHeight="1" x14ac:dyDescent="0.15">
      <c r="A6863" s="206" t="s">
        <v>768</v>
      </c>
      <c r="B6863" s="206" t="s">
        <v>833</v>
      </c>
      <c r="C6863" s="206" t="s">
        <v>770</v>
      </c>
      <c r="D6863" s="206" t="s">
        <v>772</v>
      </c>
      <c r="E6863" s="206" t="s">
        <v>778</v>
      </c>
      <c r="F6863" s="207">
        <v>45384</v>
      </c>
      <c r="G6863" s="206" t="s">
        <v>37</v>
      </c>
      <c r="H6863" s="208">
        <v>133861</v>
      </c>
      <c r="I6863" s="206" t="s">
        <v>33</v>
      </c>
      <c r="L6863" s="206">
        <v>2023</v>
      </c>
      <c r="M6863" s="206" t="s">
        <v>772</v>
      </c>
      <c r="N6863" s="206" t="s">
        <v>816</v>
      </c>
    </row>
    <row r="6864" spans="1:14" s="206" customFormat="1" ht="31" customHeight="1" x14ac:dyDescent="0.15">
      <c r="A6864" s="206" t="s">
        <v>768</v>
      </c>
      <c r="B6864" s="206" t="s">
        <v>833</v>
      </c>
      <c r="C6864" s="206" t="s">
        <v>770</v>
      </c>
      <c r="D6864" s="206" t="s">
        <v>772</v>
      </c>
      <c r="E6864" s="206" t="s">
        <v>778</v>
      </c>
      <c r="F6864" s="207">
        <v>45384</v>
      </c>
      <c r="G6864" s="206" t="s">
        <v>834</v>
      </c>
      <c r="H6864" s="208">
        <v>223001</v>
      </c>
      <c r="I6864" s="206" t="s">
        <v>33</v>
      </c>
      <c r="L6864" s="206">
        <v>2023</v>
      </c>
      <c r="M6864" s="206" t="s">
        <v>772</v>
      </c>
      <c r="N6864" s="206" t="s">
        <v>816</v>
      </c>
    </row>
    <row r="6865" spans="1:14" s="206" customFormat="1" ht="31" customHeight="1" x14ac:dyDescent="0.15">
      <c r="A6865" s="206" t="s">
        <v>768</v>
      </c>
      <c r="B6865" s="206" t="s">
        <v>833</v>
      </c>
      <c r="C6865" s="206" t="s">
        <v>770</v>
      </c>
      <c r="D6865" s="206" t="s">
        <v>772</v>
      </c>
      <c r="E6865" s="206" t="s">
        <v>778</v>
      </c>
      <c r="F6865" s="207">
        <v>45385</v>
      </c>
      <c r="G6865" s="206" t="s">
        <v>834</v>
      </c>
      <c r="H6865" s="208">
        <v>43507</v>
      </c>
      <c r="I6865" s="206" t="s">
        <v>33</v>
      </c>
      <c r="L6865" s="206">
        <v>2023</v>
      </c>
      <c r="M6865" s="206" t="s">
        <v>772</v>
      </c>
      <c r="N6865" s="206" t="s">
        <v>816</v>
      </c>
    </row>
    <row r="6866" spans="1:14" s="206" customFormat="1" ht="31" customHeight="1" x14ac:dyDescent="0.15">
      <c r="A6866" s="206" t="s">
        <v>768</v>
      </c>
      <c r="B6866" s="206" t="s">
        <v>833</v>
      </c>
      <c r="C6866" s="206" t="s">
        <v>770</v>
      </c>
      <c r="D6866" s="206" t="s">
        <v>772</v>
      </c>
      <c r="E6866" s="206" t="s">
        <v>778</v>
      </c>
      <c r="F6866" s="207">
        <v>45385</v>
      </c>
      <c r="G6866" s="206" t="s">
        <v>815</v>
      </c>
      <c r="H6866" s="208">
        <v>707355</v>
      </c>
      <c r="I6866" s="206" t="s">
        <v>33</v>
      </c>
      <c r="L6866" s="206">
        <v>2023</v>
      </c>
      <c r="M6866" s="206" t="s">
        <v>772</v>
      </c>
      <c r="N6866" s="206" t="s">
        <v>816</v>
      </c>
    </row>
    <row r="6867" spans="1:14" s="206" customFormat="1" ht="31" customHeight="1" x14ac:dyDescent="0.15">
      <c r="A6867" s="206" t="s">
        <v>768</v>
      </c>
      <c r="B6867" s="206" t="s">
        <v>833</v>
      </c>
      <c r="C6867" s="206" t="s">
        <v>770</v>
      </c>
      <c r="D6867" s="206" t="s">
        <v>772</v>
      </c>
      <c r="E6867" s="206" t="s">
        <v>778</v>
      </c>
      <c r="F6867" s="207">
        <v>45386</v>
      </c>
      <c r="G6867" s="206" t="s">
        <v>37</v>
      </c>
      <c r="H6867" s="208">
        <v>140659</v>
      </c>
      <c r="I6867" s="206" t="s">
        <v>33</v>
      </c>
      <c r="L6867" s="206">
        <v>2023</v>
      </c>
      <c r="M6867" s="206" t="s">
        <v>772</v>
      </c>
      <c r="N6867" s="206" t="s">
        <v>816</v>
      </c>
    </row>
    <row r="6868" spans="1:14" s="206" customFormat="1" ht="31" customHeight="1" x14ac:dyDescent="0.15">
      <c r="A6868" s="206" t="s">
        <v>768</v>
      </c>
      <c r="B6868" s="206" t="s">
        <v>833</v>
      </c>
      <c r="C6868" s="206" t="s">
        <v>770</v>
      </c>
      <c r="D6868" s="206" t="s">
        <v>772</v>
      </c>
      <c r="E6868" s="206" t="s">
        <v>778</v>
      </c>
      <c r="F6868" s="207">
        <v>45387</v>
      </c>
      <c r="G6868" s="206" t="s">
        <v>835</v>
      </c>
      <c r="H6868" s="208">
        <v>498837</v>
      </c>
      <c r="I6868" s="206" t="s">
        <v>33</v>
      </c>
      <c r="L6868" s="206">
        <v>2023</v>
      </c>
      <c r="M6868" s="206" t="s">
        <v>772</v>
      </c>
      <c r="N6868" s="206" t="s">
        <v>816</v>
      </c>
    </row>
    <row r="6869" spans="1:14" s="206" customFormat="1" ht="31" customHeight="1" x14ac:dyDescent="0.15">
      <c r="A6869" s="206" t="s">
        <v>768</v>
      </c>
      <c r="B6869" s="206" t="s">
        <v>833</v>
      </c>
      <c r="C6869" s="206" t="s">
        <v>770</v>
      </c>
      <c r="D6869" s="206" t="s">
        <v>772</v>
      </c>
      <c r="E6869" s="206" t="s">
        <v>778</v>
      </c>
      <c r="F6869" s="207">
        <v>45387</v>
      </c>
      <c r="G6869" s="206" t="s">
        <v>834</v>
      </c>
      <c r="H6869" s="208">
        <v>270950</v>
      </c>
      <c r="I6869" s="206" t="s">
        <v>33</v>
      </c>
      <c r="L6869" s="206">
        <v>2023</v>
      </c>
      <c r="M6869" s="206" t="s">
        <v>772</v>
      </c>
      <c r="N6869" s="206" t="s">
        <v>816</v>
      </c>
    </row>
    <row r="6870" spans="1:14" s="206" customFormat="1" ht="31" customHeight="1" x14ac:dyDescent="0.15">
      <c r="A6870" s="206" t="s">
        <v>768</v>
      </c>
      <c r="B6870" s="206" t="s">
        <v>833</v>
      </c>
      <c r="C6870" s="206" t="s">
        <v>770</v>
      </c>
      <c r="D6870" s="206" t="s">
        <v>772</v>
      </c>
      <c r="E6870" s="206" t="s">
        <v>778</v>
      </c>
      <c r="F6870" s="207">
        <v>45390</v>
      </c>
      <c r="G6870" s="206" t="s">
        <v>834</v>
      </c>
      <c r="H6870" s="208">
        <v>43659</v>
      </c>
      <c r="I6870" s="206" t="s">
        <v>33</v>
      </c>
      <c r="L6870" s="206">
        <v>2023</v>
      </c>
      <c r="M6870" s="206" t="s">
        <v>772</v>
      </c>
      <c r="N6870" s="206" t="s">
        <v>816</v>
      </c>
    </row>
    <row r="6871" spans="1:14" s="206" customFormat="1" ht="31" customHeight="1" x14ac:dyDescent="0.15">
      <c r="A6871" s="206" t="s">
        <v>768</v>
      </c>
      <c r="B6871" s="206" t="s">
        <v>833</v>
      </c>
      <c r="C6871" s="206" t="s">
        <v>770</v>
      </c>
      <c r="D6871" s="206" t="s">
        <v>772</v>
      </c>
      <c r="E6871" s="206" t="s">
        <v>778</v>
      </c>
      <c r="F6871" s="207">
        <v>45391</v>
      </c>
      <c r="G6871" s="206" t="s">
        <v>37</v>
      </c>
      <c r="H6871" s="208">
        <v>82098</v>
      </c>
      <c r="I6871" s="206" t="s">
        <v>33</v>
      </c>
      <c r="L6871" s="206">
        <v>2023</v>
      </c>
      <c r="M6871" s="206" t="s">
        <v>772</v>
      </c>
      <c r="N6871" s="206" t="s">
        <v>816</v>
      </c>
    </row>
    <row r="6872" spans="1:14" s="206" customFormat="1" ht="31" customHeight="1" x14ac:dyDescent="0.15">
      <c r="A6872" s="206" t="s">
        <v>768</v>
      </c>
      <c r="B6872" s="206" t="s">
        <v>833</v>
      </c>
      <c r="C6872" s="206" t="s">
        <v>770</v>
      </c>
      <c r="D6872" s="206" t="s">
        <v>772</v>
      </c>
      <c r="E6872" s="206" t="s">
        <v>778</v>
      </c>
      <c r="F6872" s="207">
        <v>45392</v>
      </c>
      <c r="G6872" s="206" t="s">
        <v>815</v>
      </c>
      <c r="H6872" s="208">
        <v>750992</v>
      </c>
      <c r="I6872" s="206" t="s">
        <v>33</v>
      </c>
      <c r="L6872" s="206">
        <v>2023</v>
      </c>
      <c r="M6872" s="206" t="s">
        <v>772</v>
      </c>
      <c r="N6872" s="206" t="s">
        <v>816</v>
      </c>
    </row>
    <row r="6873" spans="1:14" s="206" customFormat="1" ht="31" customHeight="1" x14ac:dyDescent="0.15">
      <c r="A6873" s="206" t="s">
        <v>768</v>
      </c>
      <c r="B6873" s="206" t="s">
        <v>833</v>
      </c>
      <c r="C6873" s="206" t="s">
        <v>770</v>
      </c>
      <c r="D6873" s="206" t="s">
        <v>772</v>
      </c>
      <c r="E6873" s="206" t="s">
        <v>778</v>
      </c>
      <c r="F6873" s="207">
        <v>45392</v>
      </c>
      <c r="G6873" s="206" t="s">
        <v>834</v>
      </c>
      <c r="H6873" s="208">
        <v>220421</v>
      </c>
      <c r="I6873" s="206" t="s">
        <v>33</v>
      </c>
      <c r="L6873" s="206">
        <v>2023</v>
      </c>
      <c r="M6873" s="206" t="s">
        <v>772</v>
      </c>
      <c r="N6873" s="206" t="s">
        <v>816</v>
      </c>
    </row>
    <row r="6874" spans="1:14" s="206" customFormat="1" ht="31" customHeight="1" x14ac:dyDescent="0.15">
      <c r="A6874" s="206" t="s">
        <v>768</v>
      </c>
      <c r="B6874" s="206" t="s">
        <v>833</v>
      </c>
      <c r="C6874" s="206" t="s">
        <v>770</v>
      </c>
      <c r="D6874" s="206" t="s">
        <v>772</v>
      </c>
      <c r="E6874" s="206" t="s">
        <v>778</v>
      </c>
      <c r="F6874" s="207">
        <v>45394</v>
      </c>
      <c r="G6874" s="206" t="s">
        <v>37</v>
      </c>
      <c r="H6874" s="208">
        <v>140659</v>
      </c>
      <c r="I6874" s="206" t="s">
        <v>33</v>
      </c>
      <c r="L6874" s="206">
        <v>2023</v>
      </c>
      <c r="M6874" s="206" t="s">
        <v>772</v>
      </c>
      <c r="N6874" s="206" t="s">
        <v>816</v>
      </c>
    </row>
    <row r="6875" spans="1:14" s="206" customFormat="1" ht="31" customHeight="1" x14ac:dyDescent="0.15">
      <c r="A6875" s="206" t="s">
        <v>768</v>
      </c>
      <c r="B6875" s="206" t="s">
        <v>833</v>
      </c>
      <c r="C6875" s="206" t="s">
        <v>770</v>
      </c>
      <c r="D6875" s="206" t="s">
        <v>772</v>
      </c>
      <c r="E6875" s="206" t="s">
        <v>778</v>
      </c>
      <c r="F6875" s="207">
        <v>45394</v>
      </c>
      <c r="G6875" s="206" t="s">
        <v>834</v>
      </c>
      <c r="H6875" s="208">
        <v>214153</v>
      </c>
      <c r="I6875" s="206" t="s">
        <v>33</v>
      </c>
      <c r="L6875" s="206">
        <v>2023</v>
      </c>
      <c r="M6875" s="206" t="s">
        <v>772</v>
      </c>
      <c r="N6875" s="206" t="s">
        <v>816</v>
      </c>
    </row>
    <row r="6876" spans="1:14" s="206" customFormat="1" ht="31" customHeight="1" x14ac:dyDescent="0.15">
      <c r="A6876" s="206" t="s">
        <v>768</v>
      </c>
      <c r="B6876" s="206" t="s">
        <v>833</v>
      </c>
      <c r="C6876" s="206" t="s">
        <v>770</v>
      </c>
      <c r="D6876" s="206" t="s">
        <v>772</v>
      </c>
      <c r="E6876" s="206" t="s">
        <v>772</v>
      </c>
      <c r="F6876" s="207">
        <v>45394</v>
      </c>
      <c r="G6876" s="206" t="s">
        <v>834</v>
      </c>
      <c r="H6876" s="208">
        <v>45025</v>
      </c>
      <c r="I6876" s="206" t="s">
        <v>33</v>
      </c>
      <c r="L6876" s="206">
        <v>2023</v>
      </c>
      <c r="M6876" s="206" t="s">
        <v>772</v>
      </c>
      <c r="N6876" s="206" t="s">
        <v>816</v>
      </c>
    </row>
    <row r="6877" spans="1:14" s="206" customFormat="1" ht="31" customHeight="1" x14ac:dyDescent="0.15">
      <c r="A6877" s="206" t="s">
        <v>768</v>
      </c>
      <c r="B6877" s="206" t="s">
        <v>833</v>
      </c>
      <c r="C6877" s="206" t="s">
        <v>770</v>
      </c>
      <c r="D6877" s="206" t="s">
        <v>772</v>
      </c>
      <c r="E6877" s="206" t="s">
        <v>778</v>
      </c>
      <c r="F6877" s="207">
        <v>45394</v>
      </c>
      <c r="G6877" s="206" t="s">
        <v>835</v>
      </c>
      <c r="H6877" s="208">
        <v>414223</v>
      </c>
      <c r="I6877" s="206" t="s">
        <v>33</v>
      </c>
      <c r="L6877" s="206">
        <v>2023</v>
      </c>
      <c r="M6877" s="206" t="s">
        <v>772</v>
      </c>
      <c r="N6877" s="206" t="s">
        <v>816</v>
      </c>
    </row>
    <row r="6878" spans="1:14" s="206" customFormat="1" ht="31" customHeight="1" x14ac:dyDescent="0.15">
      <c r="A6878" s="206" t="s">
        <v>768</v>
      </c>
      <c r="B6878" s="206" t="s">
        <v>833</v>
      </c>
      <c r="C6878" s="206" t="s">
        <v>770</v>
      </c>
      <c r="D6878" s="206" t="s">
        <v>772</v>
      </c>
      <c r="E6878" s="206" t="s">
        <v>778</v>
      </c>
      <c r="F6878" s="207">
        <v>45398</v>
      </c>
      <c r="G6878" s="206" t="s">
        <v>37</v>
      </c>
      <c r="H6878" s="208">
        <v>178583</v>
      </c>
      <c r="I6878" s="206" t="s">
        <v>33</v>
      </c>
      <c r="L6878" s="206">
        <v>2023</v>
      </c>
      <c r="M6878" s="206" t="s">
        <v>772</v>
      </c>
      <c r="N6878" s="206" t="s">
        <v>816</v>
      </c>
    </row>
    <row r="6879" spans="1:14" s="206" customFormat="1" ht="31" customHeight="1" x14ac:dyDescent="0.15">
      <c r="A6879" s="206" t="s">
        <v>768</v>
      </c>
      <c r="B6879" s="206" t="s">
        <v>833</v>
      </c>
      <c r="C6879" s="206" t="s">
        <v>770</v>
      </c>
      <c r="D6879" s="206" t="s">
        <v>772</v>
      </c>
      <c r="E6879" s="206" t="s">
        <v>778</v>
      </c>
      <c r="F6879" s="207">
        <v>45399</v>
      </c>
      <c r="G6879" s="206" t="s">
        <v>834</v>
      </c>
      <c r="H6879" s="208">
        <v>220421</v>
      </c>
      <c r="I6879" s="206" t="s">
        <v>33</v>
      </c>
      <c r="L6879" s="206">
        <v>2023</v>
      </c>
      <c r="M6879" s="206" t="s">
        <v>772</v>
      </c>
      <c r="N6879" s="206" t="s">
        <v>816</v>
      </c>
    </row>
    <row r="6880" spans="1:14" s="206" customFormat="1" ht="31" customHeight="1" x14ac:dyDescent="0.15">
      <c r="A6880" s="206" t="s">
        <v>768</v>
      </c>
      <c r="B6880" s="206" t="s">
        <v>833</v>
      </c>
      <c r="C6880" s="206" t="s">
        <v>770</v>
      </c>
      <c r="D6880" s="206" t="s">
        <v>772</v>
      </c>
      <c r="E6880" s="206" t="s">
        <v>778</v>
      </c>
      <c r="F6880" s="207">
        <v>45399</v>
      </c>
      <c r="G6880" s="206" t="s">
        <v>815</v>
      </c>
      <c r="H6880" s="208">
        <v>697930</v>
      </c>
      <c r="I6880" s="206" t="s">
        <v>33</v>
      </c>
      <c r="L6880" s="206">
        <v>2023</v>
      </c>
      <c r="M6880" s="206" t="s">
        <v>772</v>
      </c>
      <c r="N6880" s="206" t="s">
        <v>816</v>
      </c>
    </row>
    <row r="6881" spans="1:14" s="206" customFormat="1" ht="31" customHeight="1" x14ac:dyDescent="0.15">
      <c r="A6881" s="206" t="s">
        <v>768</v>
      </c>
      <c r="B6881" s="206" t="s">
        <v>833</v>
      </c>
      <c r="C6881" s="206" t="s">
        <v>770</v>
      </c>
      <c r="D6881" s="206" t="s">
        <v>772</v>
      </c>
      <c r="E6881" s="206" t="s">
        <v>778</v>
      </c>
      <c r="F6881" s="207">
        <v>45400</v>
      </c>
      <c r="G6881" s="206" t="s">
        <v>37</v>
      </c>
      <c r="H6881" s="208">
        <v>152819</v>
      </c>
      <c r="I6881" s="206" t="s">
        <v>33</v>
      </c>
      <c r="L6881" s="206">
        <v>2023</v>
      </c>
      <c r="M6881" s="206" t="s">
        <v>772</v>
      </c>
      <c r="N6881" s="206" t="s">
        <v>816</v>
      </c>
    </row>
    <row r="6882" spans="1:14" s="206" customFormat="1" ht="31" customHeight="1" x14ac:dyDescent="0.15">
      <c r="A6882" s="206" t="s">
        <v>768</v>
      </c>
      <c r="B6882" s="206" t="s">
        <v>833</v>
      </c>
      <c r="C6882" s="206" t="s">
        <v>770</v>
      </c>
      <c r="D6882" s="206" t="s">
        <v>772</v>
      </c>
      <c r="E6882" s="206" t="s">
        <v>778</v>
      </c>
      <c r="F6882" s="207">
        <v>45400</v>
      </c>
      <c r="G6882" s="206" t="s">
        <v>834</v>
      </c>
      <c r="H6882" s="208">
        <v>231781</v>
      </c>
      <c r="I6882" s="206" t="s">
        <v>33</v>
      </c>
      <c r="L6882" s="206">
        <v>2023</v>
      </c>
      <c r="M6882" s="206" t="s">
        <v>772</v>
      </c>
      <c r="N6882" s="206" t="s">
        <v>816</v>
      </c>
    </row>
    <row r="6883" spans="1:14" s="206" customFormat="1" ht="31" customHeight="1" x14ac:dyDescent="0.15">
      <c r="A6883" s="206" t="s">
        <v>768</v>
      </c>
      <c r="B6883" s="206" t="s">
        <v>833</v>
      </c>
      <c r="C6883" s="206" t="s">
        <v>770</v>
      </c>
      <c r="D6883" s="206" t="s">
        <v>772</v>
      </c>
      <c r="E6883" s="206" t="s">
        <v>778</v>
      </c>
      <c r="F6883" s="207">
        <v>45401</v>
      </c>
      <c r="G6883" s="206" t="s">
        <v>834</v>
      </c>
      <c r="H6883" s="208">
        <v>85536</v>
      </c>
      <c r="I6883" s="206" t="s">
        <v>33</v>
      </c>
      <c r="L6883" s="206">
        <v>2023</v>
      </c>
      <c r="M6883" s="206" t="s">
        <v>772</v>
      </c>
      <c r="N6883" s="206" t="s">
        <v>816</v>
      </c>
    </row>
    <row r="6884" spans="1:14" s="206" customFormat="1" ht="31" customHeight="1" x14ac:dyDescent="0.15">
      <c r="A6884" s="206" t="s">
        <v>768</v>
      </c>
      <c r="B6884" s="206" t="s">
        <v>833</v>
      </c>
      <c r="C6884" s="206" t="s">
        <v>770</v>
      </c>
      <c r="D6884" s="206" t="s">
        <v>772</v>
      </c>
      <c r="E6884" s="206" t="s">
        <v>778</v>
      </c>
      <c r="F6884" s="207">
        <v>45404</v>
      </c>
      <c r="G6884" s="206" t="s">
        <v>835</v>
      </c>
      <c r="H6884" s="208">
        <v>221778</v>
      </c>
      <c r="I6884" s="206" t="s">
        <v>33</v>
      </c>
      <c r="L6884" s="206">
        <v>2023</v>
      </c>
      <c r="M6884" s="206" t="s">
        <v>772</v>
      </c>
      <c r="N6884" s="206" t="s">
        <v>816</v>
      </c>
    </row>
    <row r="6885" spans="1:14" s="206" customFormat="1" ht="31" customHeight="1" x14ac:dyDescent="0.15">
      <c r="A6885" s="206" t="s">
        <v>768</v>
      </c>
      <c r="B6885" s="206" t="s">
        <v>833</v>
      </c>
      <c r="C6885" s="206" t="s">
        <v>770</v>
      </c>
      <c r="D6885" s="206" t="s">
        <v>772</v>
      </c>
      <c r="E6885" s="206" t="s">
        <v>778</v>
      </c>
      <c r="F6885" s="207">
        <v>45405</v>
      </c>
      <c r="G6885" s="206" t="s">
        <v>37</v>
      </c>
      <c r="H6885" s="208">
        <v>44266</v>
      </c>
      <c r="I6885" s="206" t="s">
        <v>33</v>
      </c>
      <c r="L6885" s="206">
        <v>2023</v>
      </c>
      <c r="M6885" s="206" t="s">
        <v>772</v>
      </c>
      <c r="N6885" s="206" t="s">
        <v>816</v>
      </c>
    </row>
    <row r="6886" spans="1:14" s="206" customFormat="1" ht="31" customHeight="1" x14ac:dyDescent="0.15">
      <c r="A6886" s="206" t="s">
        <v>768</v>
      </c>
      <c r="B6886" s="206" t="s">
        <v>833</v>
      </c>
      <c r="C6886" s="206" t="s">
        <v>770</v>
      </c>
      <c r="D6886" s="206" t="s">
        <v>772</v>
      </c>
      <c r="E6886" s="206" t="s">
        <v>772</v>
      </c>
      <c r="F6886" s="207">
        <v>45407</v>
      </c>
      <c r="G6886" s="206" t="s">
        <v>815</v>
      </c>
      <c r="H6886" s="208">
        <v>40627</v>
      </c>
      <c r="I6886" s="206" t="s">
        <v>33</v>
      </c>
      <c r="L6886" s="206">
        <v>2023</v>
      </c>
      <c r="M6886" s="206" t="s">
        <v>772</v>
      </c>
      <c r="N6886" s="206" t="s">
        <v>816</v>
      </c>
    </row>
    <row r="6887" spans="1:14" s="206" customFormat="1" ht="31" customHeight="1" x14ac:dyDescent="0.15">
      <c r="A6887" s="206" t="s">
        <v>768</v>
      </c>
      <c r="B6887" s="206" t="s">
        <v>833</v>
      </c>
      <c r="C6887" s="206" t="s">
        <v>770</v>
      </c>
      <c r="D6887" s="206" t="s">
        <v>772</v>
      </c>
      <c r="E6887" s="206" t="s">
        <v>778</v>
      </c>
      <c r="F6887" s="207">
        <v>45407</v>
      </c>
      <c r="G6887" s="206" t="s">
        <v>834</v>
      </c>
      <c r="H6887" s="208">
        <v>289969</v>
      </c>
      <c r="I6887" s="206" t="s">
        <v>33</v>
      </c>
      <c r="L6887" s="206">
        <v>2023</v>
      </c>
      <c r="M6887" s="206" t="s">
        <v>772</v>
      </c>
      <c r="N6887" s="206" t="s">
        <v>816</v>
      </c>
    </row>
    <row r="6888" spans="1:14" s="206" customFormat="1" ht="31" customHeight="1" x14ac:dyDescent="0.15">
      <c r="A6888" s="206" t="s">
        <v>768</v>
      </c>
      <c r="B6888" s="206" t="s">
        <v>833</v>
      </c>
      <c r="C6888" s="206" t="s">
        <v>770</v>
      </c>
      <c r="D6888" s="206" t="s">
        <v>772</v>
      </c>
      <c r="E6888" s="206" t="s">
        <v>778</v>
      </c>
      <c r="F6888" s="207">
        <v>45407</v>
      </c>
      <c r="G6888" s="206" t="s">
        <v>37</v>
      </c>
      <c r="H6888" s="208">
        <v>130086</v>
      </c>
      <c r="I6888" s="206" t="s">
        <v>33</v>
      </c>
      <c r="L6888" s="206">
        <v>2023</v>
      </c>
      <c r="M6888" s="206" t="s">
        <v>772</v>
      </c>
      <c r="N6888" s="206" t="s">
        <v>816</v>
      </c>
    </row>
    <row r="6889" spans="1:14" s="206" customFormat="1" ht="31" customHeight="1" x14ac:dyDescent="0.15">
      <c r="A6889" s="206" t="s">
        <v>768</v>
      </c>
      <c r="B6889" s="206" t="s">
        <v>833</v>
      </c>
      <c r="C6889" s="206" t="s">
        <v>770</v>
      </c>
      <c r="D6889" s="206" t="s">
        <v>772</v>
      </c>
      <c r="E6889" s="206" t="s">
        <v>778</v>
      </c>
      <c r="F6889" s="207">
        <v>45408</v>
      </c>
      <c r="G6889" s="206" t="s">
        <v>835</v>
      </c>
      <c r="H6889" s="208">
        <v>389552</v>
      </c>
      <c r="I6889" s="206" t="s">
        <v>33</v>
      </c>
      <c r="L6889" s="206">
        <v>2023</v>
      </c>
      <c r="M6889" s="206" t="s">
        <v>772</v>
      </c>
      <c r="N6889" s="206" t="s">
        <v>816</v>
      </c>
    </row>
    <row r="6890" spans="1:14" s="206" customFormat="1" ht="31" customHeight="1" x14ac:dyDescent="0.15">
      <c r="A6890" s="206" t="s">
        <v>768</v>
      </c>
      <c r="B6890" s="206" t="s">
        <v>833</v>
      </c>
      <c r="C6890" s="206" t="s">
        <v>770</v>
      </c>
      <c r="D6890" s="206" t="s">
        <v>772</v>
      </c>
      <c r="E6890" s="206" t="s">
        <v>772</v>
      </c>
      <c r="F6890" s="207">
        <v>45408</v>
      </c>
      <c r="G6890" s="206" t="s">
        <v>815</v>
      </c>
      <c r="H6890" s="208">
        <v>372504</v>
      </c>
      <c r="I6890" s="206" t="s">
        <v>33</v>
      </c>
      <c r="L6890" s="206">
        <v>2023</v>
      </c>
      <c r="M6890" s="206" t="s">
        <v>772</v>
      </c>
      <c r="N6890" s="206" t="s">
        <v>816</v>
      </c>
    </row>
    <row r="6891" spans="1:14" s="206" customFormat="1" ht="31" customHeight="1" x14ac:dyDescent="0.15">
      <c r="A6891" s="206" t="s">
        <v>768</v>
      </c>
      <c r="B6891" s="206" t="s">
        <v>833</v>
      </c>
      <c r="C6891" s="206" t="s">
        <v>770</v>
      </c>
      <c r="D6891" s="206" t="s">
        <v>772</v>
      </c>
      <c r="E6891" s="206" t="s">
        <v>778</v>
      </c>
      <c r="F6891" s="207">
        <v>45408</v>
      </c>
      <c r="G6891" s="206" t="s">
        <v>37</v>
      </c>
      <c r="H6891" s="208">
        <v>45177</v>
      </c>
      <c r="I6891" s="206" t="s">
        <v>33</v>
      </c>
      <c r="L6891" s="206">
        <v>2023</v>
      </c>
      <c r="M6891" s="206" t="s">
        <v>772</v>
      </c>
      <c r="N6891" s="206" t="s">
        <v>816</v>
      </c>
    </row>
    <row r="6892" spans="1:14" s="206" customFormat="1" ht="31" customHeight="1" x14ac:dyDescent="0.15">
      <c r="A6892" s="206" t="s">
        <v>768</v>
      </c>
      <c r="B6892" s="206" t="s">
        <v>833</v>
      </c>
      <c r="C6892" s="206" t="s">
        <v>770</v>
      </c>
      <c r="D6892" s="206" t="s">
        <v>772</v>
      </c>
      <c r="E6892" s="206" t="s">
        <v>778</v>
      </c>
      <c r="F6892" s="207">
        <v>45413</v>
      </c>
      <c r="G6892" s="206" t="s">
        <v>815</v>
      </c>
      <c r="H6892" s="208">
        <v>765142</v>
      </c>
      <c r="I6892" s="206" t="s">
        <v>33</v>
      </c>
      <c r="L6892" s="206">
        <v>2023</v>
      </c>
      <c r="M6892" s="206" t="s">
        <v>772</v>
      </c>
      <c r="N6892" s="206" t="s">
        <v>816</v>
      </c>
    </row>
    <row r="6893" spans="1:14" s="206" customFormat="1" ht="31" customHeight="1" x14ac:dyDescent="0.15">
      <c r="A6893" s="206" t="s">
        <v>768</v>
      </c>
      <c r="B6893" s="206" t="s">
        <v>833</v>
      </c>
      <c r="C6893" s="206" t="s">
        <v>770</v>
      </c>
      <c r="D6893" s="206" t="s">
        <v>772</v>
      </c>
      <c r="E6893" s="206" t="s">
        <v>772</v>
      </c>
      <c r="F6893" s="207">
        <v>45413</v>
      </c>
      <c r="G6893" s="206" t="s">
        <v>815</v>
      </c>
      <c r="H6893" s="208">
        <v>30908</v>
      </c>
      <c r="I6893" s="206" t="s">
        <v>33</v>
      </c>
      <c r="L6893" s="206">
        <v>2023</v>
      </c>
      <c r="M6893" s="206" t="s">
        <v>772</v>
      </c>
      <c r="N6893" s="206" t="s">
        <v>816</v>
      </c>
    </row>
    <row r="6894" spans="1:14" s="206" customFormat="1" ht="31" customHeight="1" x14ac:dyDescent="0.15">
      <c r="A6894" s="206" t="s">
        <v>768</v>
      </c>
      <c r="B6894" s="206" t="s">
        <v>833</v>
      </c>
      <c r="C6894" s="206" t="s">
        <v>770</v>
      </c>
      <c r="D6894" s="206" t="s">
        <v>772</v>
      </c>
      <c r="E6894" s="206" t="s">
        <v>778</v>
      </c>
      <c r="F6894" s="207">
        <v>45413</v>
      </c>
      <c r="G6894" s="206" t="s">
        <v>834</v>
      </c>
      <c r="H6894" s="208">
        <v>259981</v>
      </c>
      <c r="I6894" s="206" t="s">
        <v>33</v>
      </c>
      <c r="L6894" s="206">
        <v>2023</v>
      </c>
      <c r="M6894" s="206" t="s">
        <v>772</v>
      </c>
      <c r="N6894" s="206" t="s">
        <v>816</v>
      </c>
    </row>
    <row r="6895" spans="1:14" s="206" customFormat="1" ht="31" customHeight="1" x14ac:dyDescent="0.15">
      <c r="A6895" s="206" t="s">
        <v>768</v>
      </c>
      <c r="B6895" s="206" t="s">
        <v>833</v>
      </c>
      <c r="C6895" s="206" t="s">
        <v>770</v>
      </c>
      <c r="D6895" s="206" t="s">
        <v>772</v>
      </c>
      <c r="E6895" s="206" t="s">
        <v>778</v>
      </c>
      <c r="F6895" s="207">
        <v>45415</v>
      </c>
      <c r="G6895" s="206" t="s">
        <v>37</v>
      </c>
      <c r="H6895" s="208">
        <v>134314</v>
      </c>
      <c r="I6895" s="206" t="s">
        <v>33</v>
      </c>
      <c r="L6895" s="206">
        <v>2023</v>
      </c>
      <c r="M6895" s="206" t="s">
        <v>772</v>
      </c>
      <c r="N6895" s="206" t="s">
        <v>816</v>
      </c>
    </row>
    <row r="6896" spans="1:14" s="206" customFormat="1" ht="31" customHeight="1" x14ac:dyDescent="0.15">
      <c r="A6896" s="206" t="s">
        <v>768</v>
      </c>
      <c r="B6896" s="206" t="s">
        <v>833</v>
      </c>
      <c r="C6896" s="206" t="s">
        <v>770</v>
      </c>
      <c r="D6896" s="206" t="s">
        <v>772</v>
      </c>
      <c r="E6896" s="206" t="s">
        <v>778</v>
      </c>
      <c r="F6896" s="207">
        <v>45415</v>
      </c>
      <c r="G6896" s="206" t="s">
        <v>835</v>
      </c>
      <c r="H6896" s="208">
        <v>229990</v>
      </c>
      <c r="I6896" s="206" t="s">
        <v>33</v>
      </c>
      <c r="L6896" s="206">
        <v>2023</v>
      </c>
      <c r="M6896" s="206" t="s">
        <v>772</v>
      </c>
      <c r="N6896" s="206" t="s">
        <v>816</v>
      </c>
    </row>
    <row r="6897" spans="1:15" s="206" customFormat="1" ht="31" customHeight="1" x14ac:dyDescent="0.15">
      <c r="A6897" s="206" t="s">
        <v>768</v>
      </c>
      <c r="B6897" s="206" t="s">
        <v>833</v>
      </c>
      <c r="C6897" s="206" t="s">
        <v>770</v>
      </c>
      <c r="D6897" s="206" t="s">
        <v>772</v>
      </c>
      <c r="E6897" s="206" t="s">
        <v>778</v>
      </c>
      <c r="F6897" s="207">
        <v>45418</v>
      </c>
      <c r="G6897" s="206" t="s">
        <v>834</v>
      </c>
      <c r="H6897" s="208">
        <v>277713</v>
      </c>
      <c r="I6897" s="206" t="s">
        <v>33</v>
      </c>
      <c r="L6897" s="206">
        <v>2023</v>
      </c>
      <c r="M6897" s="206" t="s">
        <v>772</v>
      </c>
      <c r="N6897" s="206" t="s">
        <v>816</v>
      </c>
    </row>
    <row r="6898" spans="1:15" s="206" customFormat="1" ht="31" customHeight="1" x14ac:dyDescent="0.15">
      <c r="A6898" s="206" t="s">
        <v>768</v>
      </c>
      <c r="B6898" s="206" t="s">
        <v>833</v>
      </c>
      <c r="C6898" s="206" t="s">
        <v>770</v>
      </c>
      <c r="D6898" s="206" t="s">
        <v>772</v>
      </c>
      <c r="E6898" s="206" t="s">
        <v>772</v>
      </c>
      <c r="F6898" s="207">
        <v>45420</v>
      </c>
      <c r="G6898" s="206" t="s">
        <v>815</v>
      </c>
      <c r="H6898" s="208">
        <v>750908</v>
      </c>
      <c r="I6898" s="206" t="s">
        <v>33</v>
      </c>
      <c r="L6898" s="206">
        <v>2023</v>
      </c>
      <c r="M6898" s="206" t="s">
        <v>772</v>
      </c>
      <c r="N6898" s="206" t="s">
        <v>816</v>
      </c>
      <c r="O6898" s="206" t="s">
        <v>838</v>
      </c>
    </row>
    <row r="6899" spans="1:15" s="206" customFormat="1" ht="31" customHeight="1" x14ac:dyDescent="0.15">
      <c r="A6899" s="206" t="s">
        <v>768</v>
      </c>
      <c r="B6899" s="206" t="s">
        <v>833</v>
      </c>
      <c r="C6899" s="206" t="s">
        <v>770</v>
      </c>
      <c r="D6899" s="206" t="s">
        <v>772</v>
      </c>
      <c r="E6899" s="206" t="s">
        <v>778</v>
      </c>
      <c r="F6899" s="207">
        <v>45421</v>
      </c>
      <c r="G6899" s="206" t="s">
        <v>834</v>
      </c>
      <c r="H6899" s="208">
        <v>128154</v>
      </c>
      <c r="I6899" s="206" t="s">
        <v>33</v>
      </c>
      <c r="L6899" s="206">
        <v>2023</v>
      </c>
      <c r="M6899" s="206" t="s">
        <v>772</v>
      </c>
      <c r="N6899" s="206" t="s">
        <v>816</v>
      </c>
    </row>
    <row r="6900" spans="1:15" s="206" customFormat="1" ht="31" customHeight="1" x14ac:dyDescent="0.15">
      <c r="A6900" s="206" t="s">
        <v>768</v>
      </c>
      <c r="B6900" s="206" t="s">
        <v>833</v>
      </c>
      <c r="C6900" s="206" t="s">
        <v>770</v>
      </c>
      <c r="D6900" s="206" t="s">
        <v>772</v>
      </c>
      <c r="E6900" s="206" t="s">
        <v>778</v>
      </c>
      <c r="F6900" s="207">
        <v>45425</v>
      </c>
      <c r="G6900" s="206" t="s">
        <v>835</v>
      </c>
      <c r="H6900" s="208">
        <v>396132</v>
      </c>
      <c r="I6900" s="206" t="s">
        <v>33</v>
      </c>
      <c r="L6900" s="206">
        <v>2023</v>
      </c>
      <c r="M6900" s="206" t="s">
        <v>772</v>
      </c>
      <c r="N6900" s="206" t="s">
        <v>816</v>
      </c>
    </row>
    <row r="6901" spans="1:15" s="206" customFormat="1" ht="31" customHeight="1" x14ac:dyDescent="0.15">
      <c r="A6901" s="206" t="s">
        <v>768</v>
      </c>
      <c r="B6901" s="206" t="s">
        <v>833</v>
      </c>
      <c r="C6901" s="206" t="s">
        <v>770</v>
      </c>
      <c r="D6901" s="206" t="s">
        <v>772</v>
      </c>
      <c r="E6901" s="206" t="s">
        <v>772</v>
      </c>
      <c r="F6901" s="207">
        <v>45427</v>
      </c>
      <c r="G6901" s="206" t="s">
        <v>815</v>
      </c>
      <c r="H6901" s="208">
        <v>501032</v>
      </c>
      <c r="I6901" s="206" t="s">
        <v>33</v>
      </c>
      <c r="L6901" s="206">
        <v>2023</v>
      </c>
      <c r="M6901" s="206" t="s">
        <v>772</v>
      </c>
      <c r="N6901" s="206" t="s">
        <v>816</v>
      </c>
    </row>
    <row r="6902" spans="1:15" s="206" customFormat="1" ht="31" customHeight="1" x14ac:dyDescent="0.15">
      <c r="A6902" s="206" t="s">
        <v>768</v>
      </c>
      <c r="B6902" s="206" t="s">
        <v>839</v>
      </c>
      <c r="C6902" s="206" t="s">
        <v>770</v>
      </c>
      <c r="D6902" s="206" t="s">
        <v>840</v>
      </c>
      <c r="E6902" s="206" t="s">
        <v>577</v>
      </c>
      <c r="F6902" s="207">
        <v>45483</v>
      </c>
      <c r="G6902" s="206" t="s">
        <v>40</v>
      </c>
      <c r="H6902" s="208">
        <v>40000</v>
      </c>
      <c r="I6902" s="206" t="s">
        <v>19</v>
      </c>
      <c r="J6902" s="206">
        <v>400</v>
      </c>
      <c r="L6902" s="206">
        <v>2024</v>
      </c>
      <c r="M6902" s="206" t="s">
        <v>772</v>
      </c>
      <c r="N6902" s="206" t="s">
        <v>773</v>
      </c>
    </row>
    <row r="6903" spans="1:15" s="206" customFormat="1" ht="31" customHeight="1" x14ac:dyDescent="0.15">
      <c r="A6903" s="206" t="s">
        <v>768</v>
      </c>
      <c r="B6903" s="206" t="s">
        <v>839</v>
      </c>
      <c r="C6903" s="206" t="s">
        <v>770</v>
      </c>
      <c r="D6903" s="206" t="s">
        <v>840</v>
      </c>
      <c r="E6903" s="206" t="s">
        <v>577</v>
      </c>
      <c r="F6903" s="207">
        <v>45488</v>
      </c>
      <c r="G6903" s="206" t="s">
        <v>40</v>
      </c>
      <c r="H6903" s="208">
        <v>600000</v>
      </c>
      <c r="I6903" s="206" t="s">
        <v>19</v>
      </c>
      <c r="J6903" s="206">
        <v>6000</v>
      </c>
      <c r="L6903" s="206">
        <v>2024</v>
      </c>
      <c r="M6903" s="206" t="s">
        <v>772</v>
      </c>
      <c r="N6903" s="206" t="s">
        <v>773</v>
      </c>
    </row>
    <row r="6904" spans="1:15" s="206" customFormat="1" ht="31" customHeight="1" x14ac:dyDescent="0.15">
      <c r="A6904" s="206" t="s">
        <v>768</v>
      </c>
      <c r="B6904" s="206" t="s">
        <v>839</v>
      </c>
      <c r="C6904" s="206" t="s">
        <v>770</v>
      </c>
      <c r="D6904" s="206" t="s">
        <v>840</v>
      </c>
      <c r="E6904" s="206" t="s">
        <v>577</v>
      </c>
      <c r="F6904" s="207">
        <v>45489</v>
      </c>
      <c r="G6904" s="206" t="s">
        <v>40</v>
      </c>
      <c r="H6904" s="208">
        <v>1340000</v>
      </c>
      <c r="I6904" s="206" t="s">
        <v>19</v>
      </c>
      <c r="J6904" s="206">
        <v>13400</v>
      </c>
      <c r="L6904" s="206">
        <v>2024</v>
      </c>
      <c r="M6904" s="206" t="s">
        <v>772</v>
      </c>
      <c r="N6904" s="206" t="s">
        <v>773</v>
      </c>
    </row>
    <row r="6905" spans="1:15" s="206" customFormat="1" ht="31" customHeight="1" x14ac:dyDescent="0.15">
      <c r="A6905" s="206" t="s">
        <v>768</v>
      </c>
      <c r="B6905" s="206" t="s">
        <v>839</v>
      </c>
      <c r="C6905" s="206" t="s">
        <v>770</v>
      </c>
      <c r="D6905" s="206" t="s">
        <v>840</v>
      </c>
      <c r="E6905" s="206" t="s">
        <v>658</v>
      </c>
      <c r="F6905" s="207">
        <v>45490</v>
      </c>
      <c r="G6905" s="206" t="s">
        <v>40</v>
      </c>
      <c r="H6905" s="208">
        <v>40000</v>
      </c>
      <c r="I6905" s="206" t="s">
        <v>19</v>
      </c>
      <c r="J6905" s="206">
        <v>400</v>
      </c>
      <c r="L6905" s="206">
        <v>2024</v>
      </c>
      <c r="M6905" s="206" t="s">
        <v>772</v>
      </c>
      <c r="N6905" s="206" t="s">
        <v>773</v>
      </c>
    </row>
    <row r="6906" spans="1:15" s="206" customFormat="1" ht="31" customHeight="1" x14ac:dyDescent="0.15">
      <c r="A6906" s="206" t="s">
        <v>768</v>
      </c>
      <c r="B6906" s="206" t="s">
        <v>839</v>
      </c>
      <c r="C6906" s="206" t="s">
        <v>770</v>
      </c>
      <c r="D6906" s="206" t="s">
        <v>840</v>
      </c>
      <c r="E6906" s="206" t="s">
        <v>577</v>
      </c>
      <c r="F6906" s="207">
        <v>45490</v>
      </c>
      <c r="G6906" s="206" t="s">
        <v>40</v>
      </c>
      <c r="H6906" s="208">
        <v>1560000</v>
      </c>
      <c r="I6906" s="206" t="s">
        <v>19</v>
      </c>
      <c r="J6906" s="206">
        <v>15600</v>
      </c>
      <c r="L6906" s="206">
        <v>2024</v>
      </c>
      <c r="M6906" s="206" t="s">
        <v>772</v>
      </c>
      <c r="N6906" s="206" t="s">
        <v>773</v>
      </c>
    </row>
    <row r="6907" spans="1:15" s="206" customFormat="1" ht="31" customHeight="1" x14ac:dyDescent="0.15">
      <c r="A6907" s="206" t="s">
        <v>768</v>
      </c>
      <c r="B6907" s="206" t="s">
        <v>839</v>
      </c>
      <c r="C6907" s="206" t="s">
        <v>770</v>
      </c>
      <c r="D6907" s="206" t="s">
        <v>840</v>
      </c>
      <c r="E6907" s="206" t="s">
        <v>577</v>
      </c>
      <c r="F6907" s="207">
        <v>45491</v>
      </c>
      <c r="G6907" s="206" t="s">
        <v>40</v>
      </c>
      <c r="H6907" s="208">
        <v>2400000</v>
      </c>
      <c r="I6907" s="206" t="s">
        <v>19</v>
      </c>
      <c r="J6907" s="206">
        <v>24000</v>
      </c>
      <c r="L6907" s="206">
        <v>2024</v>
      </c>
      <c r="M6907" s="206" t="s">
        <v>772</v>
      </c>
      <c r="N6907" s="206" t="s">
        <v>773</v>
      </c>
    </row>
    <row r="6908" spans="1:15" s="206" customFormat="1" ht="31" customHeight="1" x14ac:dyDescent="0.15">
      <c r="A6908" s="206" t="s">
        <v>768</v>
      </c>
      <c r="B6908" s="206" t="s">
        <v>839</v>
      </c>
      <c r="C6908" s="206" t="s">
        <v>770</v>
      </c>
      <c r="D6908" s="206" t="s">
        <v>840</v>
      </c>
      <c r="E6908" s="206" t="s">
        <v>658</v>
      </c>
      <c r="F6908" s="207">
        <v>45491</v>
      </c>
      <c r="G6908" s="206" t="s">
        <v>40</v>
      </c>
      <c r="H6908" s="208">
        <v>80000</v>
      </c>
      <c r="I6908" s="206" t="s">
        <v>19</v>
      </c>
      <c r="J6908" s="206">
        <v>800</v>
      </c>
      <c r="L6908" s="206">
        <v>2024</v>
      </c>
      <c r="M6908" s="206" t="s">
        <v>772</v>
      </c>
      <c r="N6908" s="206" t="s">
        <v>773</v>
      </c>
    </row>
    <row r="6909" spans="1:15" s="206" customFormat="1" ht="31" customHeight="1" x14ac:dyDescent="0.15">
      <c r="A6909" s="206" t="s">
        <v>768</v>
      </c>
      <c r="B6909" s="206" t="s">
        <v>839</v>
      </c>
      <c r="C6909" s="206" t="s">
        <v>770</v>
      </c>
      <c r="D6909" s="206" t="s">
        <v>840</v>
      </c>
      <c r="E6909" s="206" t="s">
        <v>577</v>
      </c>
      <c r="F6909" s="207">
        <v>45492</v>
      </c>
      <c r="G6909" s="206" t="s">
        <v>40</v>
      </c>
      <c r="H6909" s="208">
        <v>2340000</v>
      </c>
      <c r="I6909" s="206" t="s">
        <v>19</v>
      </c>
      <c r="J6909" s="206">
        <v>23400</v>
      </c>
      <c r="L6909" s="206">
        <v>2024</v>
      </c>
      <c r="M6909" s="206" t="s">
        <v>772</v>
      </c>
      <c r="N6909" s="206" t="s">
        <v>773</v>
      </c>
    </row>
    <row r="6910" spans="1:15" s="206" customFormat="1" ht="31" customHeight="1" x14ac:dyDescent="0.15">
      <c r="A6910" s="206" t="s">
        <v>768</v>
      </c>
      <c r="B6910" s="206" t="s">
        <v>839</v>
      </c>
      <c r="C6910" s="206" t="s">
        <v>770</v>
      </c>
      <c r="D6910" s="206" t="s">
        <v>840</v>
      </c>
      <c r="E6910" s="206" t="s">
        <v>658</v>
      </c>
      <c r="F6910" s="207">
        <v>45492</v>
      </c>
      <c r="G6910" s="206" t="s">
        <v>40</v>
      </c>
      <c r="H6910" s="208">
        <v>100000</v>
      </c>
      <c r="I6910" s="206" t="s">
        <v>19</v>
      </c>
      <c r="J6910" s="206">
        <v>1000</v>
      </c>
      <c r="L6910" s="206">
        <v>2024</v>
      </c>
      <c r="M6910" s="206" t="s">
        <v>772</v>
      </c>
      <c r="N6910" s="206" t="s">
        <v>773</v>
      </c>
    </row>
    <row r="6911" spans="1:15" s="206" customFormat="1" ht="31" customHeight="1" x14ac:dyDescent="0.15">
      <c r="A6911" s="206" t="s">
        <v>768</v>
      </c>
      <c r="B6911" s="206" t="s">
        <v>839</v>
      </c>
      <c r="C6911" s="206" t="s">
        <v>770</v>
      </c>
      <c r="D6911" s="206" t="s">
        <v>840</v>
      </c>
      <c r="E6911" s="206" t="s">
        <v>577</v>
      </c>
      <c r="F6911" s="207">
        <v>45493</v>
      </c>
      <c r="G6911" s="206" t="s">
        <v>40</v>
      </c>
      <c r="H6911" s="208">
        <v>2360000</v>
      </c>
      <c r="I6911" s="206" t="s">
        <v>19</v>
      </c>
      <c r="J6911" s="206">
        <v>23600</v>
      </c>
      <c r="L6911" s="206">
        <v>2024</v>
      </c>
      <c r="M6911" s="206" t="s">
        <v>772</v>
      </c>
      <c r="N6911" s="206" t="s">
        <v>773</v>
      </c>
    </row>
    <row r="6912" spans="1:15" s="206" customFormat="1" ht="31" customHeight="1" x14ac:dyDescent="0.15">
      <c r="A6912" s="206" t="s">
        <v>768</v>
      </c>
      <c r="B6912" s="206" t="s">
        <v>839</v>
      </c>
      <c r="C6912" s="206" t="s">
        <v>770</v>
      </c>
      <c r="D6912" s="206" t="s">
        <v>840</v>
      </c>
      <c r="E6912" s="206" t="s">
        <v>658</v>
      </c>
      <c r="F6912" s="207">
        <v>45493</v>
      </c>
      <c r="G6912" s="206" t="s">
        <v>40</v>
      </c>
      <c r="H6912" s="208">
        <v>20000</v>
      </c>
      <c r="I6912" s="206" t="s">
        <v>19</v>
      </c>
      <c r="J6912" s="206">
        <v>200</v>
      </c>
      <c r="L6912" s="206">
        <v>2024</v>
      </c>
      <c r="M6912" s="206" t="s">
        <v>772</v>
      </c>
      <c r="N6912" s="206" t="s">
        <v>773</v>
      </c>
    </row>
    <row r="6913" spans="1:15" s="206" customFormat="1" ht="31" customHeight="1" x14ac:dyDescent="0.15">
      <c r="A6913" s="206" t="s">
        <v>768</v>
      </c>
      <c r="B6913" s="206" t="s">
        <v>839</v>
      </c>
      <c r="C6913" s="206" t="s">
        <v>770</v>
      </c>
      <c r="D6913" s="206" t="s">
        <v>840</v>
      </c>
      <c r="E6913" s="206" t="s">
        <v>658</v>
      </c>
      <c r="F6913" s="207">
        <v>45494</v>
      </c>
      <c r="G6913" s="206" t="s">
        <v>40</v>
      </c>
      <c r="H6913" s="208">
        <v>20000</v>
      </c>
      <c r="I6913" s="206" t="s">
        <v>19</v>
      </c>
      <c r="J6913" s="206">
        <v>200</v>
      </c>
      <c r="L6913" s="206">
        <v>2024</v>
      </c>
      <c r="M6913" s="206" t="s">
        <v>772</v>
      </c>
      <c r="N6913" s="206" t="s">
        <v>773</v>
      </c>
    </row>
    <row r="6914" spans="1:15" s="206" customFormat="1" ht="31" customHeight="1" x14ac:dyDescent="0.15">
      <c r="A6914" s="206" t="s">
        <v>768</v>
      </c>
      <c r="B6914" s="206" t="s">
        <v>839</v>
      </c>
      <c r="C6914" s="206" t="s">
        <v>770</v>
      </c>
      <c r="D6914" s="206" t="s">
        <v>840</v>
      </c>
      <c r="E6914" s="206" t="s">
        <v>577</v>
      </c>
      <c r="F6914" s="207">
        <v>45494</v>
      </c>
      <c r="G6914" s="206" t="s">
        <v>40</v>
      </c>
      <c r="H6914" s="208">
        <v>2440000</v>
      </c>
      <c r="I6914" s="206" t="s">
        <v>19</v>
      </c>
      <c r="J6914" s="206">
        <v>24400</v>
      </c>
      <c r="L6914" s="206">
        <v>2024</v>
      </c>
      <c r="M6914" s="206" t="s">
        <v>772</v>
      </c>
      <c r="N6914" s="206" t="s">
        <v>773</v>
      </c>
    </row>
    <row r="6915" spans="1:15" s="206" customFormat="1" ht="31" customHeight="1" x14ac:dyDescent="0.15">
      <c r="A6915" s="206" t="s">
        <v>768</v>
      </c>
      <c r="B6915" s="206" t="s">
        <v>839</v>
      </c>
      <c r="C6915" s="206" t="s">
        <v>770</v>
      </c>
      <c r="D6915" s="206" t="s">
        <v>840</v>
      </c>
      <c r="E6915" s="206" t="s">
        <v>577</v>
      </c>
      <c r="F6915" s="207">
        <v>45495</v>
      </c>
      <c r="G6915" s="206" t="s">
        <v>40</v>
      </c>
      <c r="H6915" s="208">
        <v>2320000</v>
      </c>
      <c r="I6915" s="206" t="s">
        <v>19</v>
      </c>
      <c r="J6915" s="206">
        <v>23200</v>
      </c>
      <c r="L6915" s="206">
        <v>2024</v>
      </c>
      <c r="M6915" s="206" t="s">
        <v>772</v>
      </c>
      <c r="N6915" s="206" t="s">
        <v>773</v>
      </c>
    </row>
    <row r="6916" spans="1:15" s="206" customFormat="1" ht="31" customHeight="1" x14ac:dyDescent="0.15">
      <c r="A6916" s="206" t="s">
        <v>768</v>
      </c>
      <c r="B6916" s="206" t="s">
        <v>839</v>
      </c>
      <c r="C6916" s="206" t="s">
        <v>770</v>
      </c>
      <c r="D6916" s="206" t="s">
        <v>840</v>
      </c>
      <c r="E6916" s="206" t="s">
        <v>658</v>
      </c>
      <c r="F6916" s="207">
        <v>45496</v>
      </c>
      <c r="G6916" s="206" t="s">
        <v>40</v>
      </c>
      <c r="H6916" s="208">
        <v>40000</v>
      </c>
      <c r="I6916" s="206" t="s">
        <v>19</v>
      </c>
      <c r="J6916" s="206">
        <v>400</v>
      </c>
      <c r="L6916" s="206">
        <v>2024</v>
      </c>
      <c r="M6916" s="206" t="s">
        <v>772</v>
      </c>
      <c r="N6916" s="206" t="s">
        <v>773</v>
      </c>
      <c r="O6916" s="206" t="s">
        <v>841</v>
      </c>
    </row>
    <row r="6917" spans="1:15" s="206" customFormat="1" ht="31" customHeight="1" x14ac:dyDescent="0.15">
      <c r="A6917" s="206" t="s">
        <v>768</v>
      </c>
      <c r="B6917" s="206" t="s">
        <v>839</v>
      </c>
      <c r="C6917" s="206" t="s">
        <v>770</v>
      </c>
      <c r="D6917" s="206" t="s">
        <v>840</v>
      </c>
      <c r="E6917" s="206" t="s">
        <v>577</v>
      </c>
      <c r="F6917" s="207">
        <v>45496</v>
      </c>
      <c r="G6917" s="206" t="s">
        <v>40</v>
      </c>
      <c r="H6917" s="208">
        <v>120000</v>
      </c>
      <c r="I6917" s="206" t="s">
        <v>19</v>
      </c>
      <c r="J6917" s="206">
        <v>1200</v>
      </c>
      <c r="L6917" s="206">
        <v>2024</v>
      </c>
      <c r="M6917" s="206" t="s">
        <v>772</v>
      </c>
      <c r="N6917" s="206" t="s">
        <v>773</v>
      </c>
      <c r="O6917" s="206" t="s">
        <v>841</v>
      </c>
    </row>
    <row r="6918" spans="1:15" s="206" customFormat="1" ht="31" customHeight="1" x14ac:dyDescent="0.15">
      <c r="A6918" s="206" t="s">
        <v>768</v>
      </c>
      <c r="B6918" s="206" t="s">
        <v>839</v>
      </c>
      <c r="C6918" s="206" t="s">
        <v>770</v>
      </c>
      <c r="D6918" s="206" t="s">
        <v>840</v>
      </c>
      <c r="E6918" s="206" t="s">
        <v>577</v>
      </c>
      <c r="F6918" s="207">
        <v>45496</v>
      </c>
      <c r="G6918" s="206" t="s">
        <v>40</v>
      </c>
      <c r="H6918" s="208">
        <v>2440000</v>
      </c>
      <c r="I6918" s="206" t="s">
        <v>19</v>
      </c>
      <c r="J6918" s="206">
        <v>24400</v>
      </c>
      <c r="L6918" s="206">
        <v>2024</v>
      </c>
      <c r="M6918" s="206" t="s">
        <v>772</v>
      </c>
      <c r="N6918" s="206" t="s">
        <v>773</v>
      </c>
    </row>
    <row r="6919" spans="1:15" s="206" customFormat="1" ht="31" customHeight="1" x14ac:dyDescent="0.15">
      <c r="A6919" s="206" t="s">
        <v>768</v>
      </c>
      <c r="B6919" s="206" t="s">
        <v>839</v>
      </c>
      <c r="C6919" s="206" t="s">
        <v>770</v>
      </c>
      <c r="D6919" s="206" t="s">
        <v>840</v>
      </c>
      <c r="E6919" s="206" t="s">
        <v>658</v>
      </c>
      <c r="F6919" s="207">
        <v>45497</v>
      </c>
      <c r="G6919" s="206" t="s">
        <v>40</v>
      </c>
      <c r="H6919" s="208">
        <v>80000</v>
      </c>
      <c r="I6919" s="206" t="s">
        <v>19</v>
      </c>
      <c r="J6919" s="206">
        <v>800</v>
      </c>
      <c r="L6919" s="206">
        <v>2024</v>
      </c>
      <c r="M6919" s="206" t="s">
        <v>772</v>
      </c>
      <c r="N6919" s="206" t="s">
        <v>773</v>
      </c>
    </row>
    <row r="6920" spans="1:15" s="206" customFormat="1" ht="31" customHeight="1" x14ac:dyDescent="0.15">
      <c r="A6920" s="206" t="s">
        <v>768</v>
      </c>
      <c r="B6920" s="206" t="s">
        <v>839</v>
      </c>
      <c r="C6920" s="206" t="s">
        <v>770</v>
      </c>
      <c r="D6920" s="206" t="s">
        <v>840</v>
      </c>
      <c r="E6920" s="206" t="s">
        <v>577</v>
      </c>
      <c r="F6920" s="207">
        <v>45497</v>
      </c>
      <c r="G6920" s="206" t="s">
        <v>40</v>
      </c>
      <c r="H6920" s="208">
        <v>2400000</v>
      </c>
      <c r="I6920" s="206" t="s">
        <v>19</v>
      </c>
      <c r="J6920" s="206">
        <v>24000</v>
      </c>
      <c r="L6920" s="206">
        <v>2024</v>
      </c>
      <c r="M6920" s="206" t="s">
        <v>772</v>
      </c>
      <c r="N6920" s="206" t="s">
        <v>773</v>
      </c>
    </row>
    <row r="6921" spans="1:15" s="206" customFormat="1" ht="31" customHeight="1" x14ac:dyDescent="0.15">
      <c r="A6921" s="206" t="s">
        <v>768</v>
      </c>
      <c r="B6921" s="206" t="s">
        <v>839</v>
      </c>
      <c r="C6921" s="206" t="s">
        <v>770</v>
      </c>
      <c r="D6921" s="206" t="s">
        <v>840</v>
      </c>
      <c r="E6921" s="206" t="s">
        <v>658</v>
      </c>
      <c r="F6921" s="207">
        <v>45498</v>
      </c>
      <c r="G6921" s="206" t="s">
        <v>40</v>
      </c>
      <c r="H6921" s="208">
        <v>40000</v>
      </c>
      <c r="I6921" s="206" t="s">
        <v>19</v>
      </c>
      <c r="J6921" s="206">
        <v>400</v>
      </c>
      <c r="L6921" s="206">
        <v>2024</v>
      </c>
      <c r="M6921" s="206" t="s">
        <v>772</v>
      </c>
      <c r="N6921" s="206" t="s">
        <v>773</v>
      </c>
      <c r="O6921" s="206" t="s">
        <v>842</v>
      </c>
    </row>
    <row r="6922" spans="1:15" s="206" customFormat="1" ht="31" customHeight="1" x14ac:dyDescent="0.15">
      <c r="A6922" s="206" t="s">
        <v>768</v>
      </c>
      <c r="B6922" s="206" t="s">
        <v>839</v>
      </c>
      <c r="C6922" s="206" t="s">
        <v>770</v>
      </c>
      <c r="D6922" s="206" t="s">
        <v>840</v>
      </c>
      <c r="E6922" s="206" t="s">
        <v>577</v>
      </c>
      <c r="F6922" s="207">
        <v>45498</v>
      </c>
      <c r="G6922" s="206" t="s">
        <v>40</v>
      </c>
      <c r="H6922" s="208">
        <v>320000</v>
      </c>
      <c r="I6922" s="206" t="s">
        <v>19</v>
      </c>
      <c r="J6922" s="206">
        <v>3200</v>
      </c>
      <c r="L6922" s="206">
        <v>2024</v>
      </c>
      <c r="M6922" s="206" t="s">
        <v>772</v>
      </c>
      <c r="N6922" s="206" t="s">
        <v>773</v>
      </c>
      <c r="O6922" s="206" t="s">
        <v>842</v>
      </c>
    </row>
    <row r="6923" spans="1:15" s="206" customFormat="1" ht="31" customHeight="1" x14ac:dyDescent="0.15">
      <c r="A6923" s="206" t="s">
        <v>768</v>
      </c>
      <c r="B6923" s="206" t="s">
        <v>839</v>
      </c>
      <c r="C6923" s="206" t="s">
        <v>770</v>
      </c>
      <c r="D6923" s="206" t="s">
        <v>840</v>
      </c>
      <c r="E6923" s="206" t="s">
        <v>577</v>
      </c>
      <c r="F6923" s="207">
        <v>45498</v>
      </c>
      <c r="G6923" s="206" t="s">
        <v>40</v>
      </c>
      <c r="H6923" s="208">
        <v>1680000</v>
      </c>
      <c r="I6923" s="206" t="s">
        <v>19</v>
      </c>
      <c r="J6923" s="206">
        <v>16800</v>
      </c>
      <c r="L6923" s="206">
        <v>2024</v>
      </c>
      <c r="M6923" s="206" t="s">
        <v>772</v>
      </c>
      <c r="N6923" s="206" t="s">
        <v>773</v>
      </c>
    </row>
    <row r="6924" spans="1:15" s="206" customFormat="1" ht="31" customHeight="1" x14ac:dyDescent="0.15">
      <c r="A6924" s="206" t="s">
        <v>768</v>
      </c>
      <c r="B6924" s="206" t="s">
        <v>839</v>
      </c>
      <c r="C6924" s="206" t="s">
        <v>770</v>
      </c>
      <c r="D6924" s="206" t="s">
        <v>840</v>
      </c>
      <c r="E6924" s="206" t="s">
        <v>658</v>
      </c>
      <c r="F6924" s="207">
        <v>45499</v>
      </c>
      <c r="G6924" s="206" t="s">
        <v>40</v>
      </c>
      <c r="H6924" s="208">
        <v>40000</v>
      </c>
      <c r="I6924" s="206" t="s">
        <v>19</v>
      </c>
      <c r="J6924" s="206">
        <v>400</v>
      </c>
      <c r="L6924" s="206">
        <v>2024</v>
      </c>
      <c r="M6924" s="206" t="s">
        <v>772</v>
      </c>
      <c r="N6924" s="206" t="s">
        <v>773</v>
      </c>
    </row>
    <row r="6925" spans="1:15" s="206" customFormat="1" ht="31" customHeight="1" x14ac:dyDescent="0.15">
      <c r="A6925" s="206" t="s">
        <v>768</v>
      </c>
      <c r="B6925" s="206" t="s">
        <v>839</v>
      </c>
      <c r="C6925" s="206" t="s">
        <v>770</v>
      </c>
      <c r="D6925" s="206" t="s">
        <v>840</v>
      </c>
      <c r="E6925" s="206" t="s">
        <v>577</v>
      </c>
      <c r="F6925" s="207">
        <v>45499</v>
      </c>
      <c r="G6925" s="206" t="s">
        <v>40</v>
      </c>
      <c r="H6925" s="208">
        <v>2600000</v>
      </c>
      <c r="I6925" s="206" t="s">
        <v>19</v>
      </c>
      <c r="J6925" s="206">
        <v>26000</v>
      </c>
      <c r="L6925" s="206">
        <v>2024</v>
      </c>
      <c r="M6925" s="206" t="s">
        <v>772</v>
      </c>
      <c r="N6925" s="206" t="s">
        <v>773</v>
      </c>
    </row>
    <row r="6926" spans="1:15" s="206" customFormat="1" ht="31" customHeight="1" x14ac:dyDescent="0.15">
      <c r="A6926" s="206" t="s">
        <v>768</v>
      </c>
      <c r="B6926" s="206" t="s">
        <v>839</v>
      </c>
      <c r="C6926" s="206" t="s">
        <v>770</v>
      </c>
      <c r="D6926" s="206" t="s">
        <v>840</v>
      </c>
      <c r="E6926" s="206" t="s">
        <v>577</v>
      </c>
      <c r="F6926" s="207">
        <v>45500</v>
      </c>
      <c r="G6926" s="206" t="s">
        <v>40</v>
      </c>
      <c r="H6926" s="208">
        <v>2520000</v>
      </c>
      <c r="I6926" s="206" t="s">
        <v>19</v>
      </c>
      <c r="J6926" s="206">
        <v>25200</v>
      </c>
      <c r="L6926" s="206">
        <v>2024</v>
      </c>
      <c r="M6926" s="206" t="s">
        <v>772</v>
      </c>
      <c r="N6926" s="206" t="s">
        <v>773</v>
      </c>
    </row>
    <row r="6927" spans="1:15" s="206" customFormat="1" ht="31" customHeight="1" x14ac:dyDescent="0.15">
      <c r="A6927" s="206" t="s">
        <v>768</v>
      </c>
      <c r="B6927" s="206" t="s">
        <v>839</v>
      </c>
      <c r="C6927" s="206" t="s">
        <v>770</v>
      </c>
      <c r="D6927" s="206" t="s">
        <v>840</v>
      </c>
      <c r="E6927" s="206" t="s">
        <v>658</v>
      </c>
      <c r="F6927" s="207">
        <v>45500</v>
      </c>
      <c r="G6927" s="206" t="s">
        <v>40</v>
      </c>
      <c r="H6927" s="208">
        <v>80000</v>
      </c>
      <c r="I6927" s="206" t="s">
        <v>19</v>
      </c>
      <c r="J6927" s="206">
        <v>800</v>
      </c>
      <c r="L6927" s="206">
        <v>2024</v>
      </c>
      <c r="M6927" s="206" t="s">
        <v>772</v>
      </c>
      <c r="N6927" s="206" t="s">
        <v>773</v>
      </c>
    </row>
    <row r="6928" spans="1:15" s="206" customFormat="1" ht="31" customHeight="1" x14ac:dyDescent="0.15">
      <c r="A6928" s="206" t="s">
        <v>768</v>
      </c>
      <c r="B6928" s="206" t="s">
        <v>839</v>
      </c>
      <c r="C6928" s="206" t="s">
        <v>770</v>
      </c>
      <c r="D6928" s="206" t="s">
        <v>840</v>
      </c>
      <c r="E6928" s="206" t="s">
        <v>658</v>
      </c>
      <c r="F6928" s="207">
        <v>45501</v>
      </c>
      <c r="G6928" s="206" t="s">
        <v>40</v>
      </c>
      <c r="H6928" s="208">
        <v>80000</v>
      </c>
      <c r="I6928" s="206" t="s">
        <v>19</v>
      </c>
      <c r="J6928" s="206">
        <v>800</v>
      </c>
      <c r="L6928" s="206">
        <v>2024</v>
      </c>
      <c r="M6928" s="206" t="s">
        <v>772</v>
      </c>
      <c r="N6928" s="206" t="s">
        <v>773</v>
      </c>
    </row>
    <row r="6929" spans="1:15" s="206" customFormat="1" ht="31" customHeight="1" x14ac:dyDescent="0.15">
      <c r="A6929" s="206" t="s">
        <v>768</v>
      </c>
      <c r="B6929" s="206" t="s">
        <v>839</v>
      </c>
      <c r="C6929" s="206" t="s">
        <v>770</v>
      </c>
      <c r="D6929" s="206" t="s">
        <v>840</v>
      </c>
      <c r="E6929" s="206" t="s">
        <v>577</v>
      </c>
      <c r="F6929" s="207">
        <v>45501</v>
      </c>
      <c r="G6929" s="206" t="s">
        <v>40</v>
      </c>
      <c r="H6929" s="208">
        <v>3000000</v>
      </c>
      <c r="I6929" s="206" t="s">
        <v>19</v>
      </c>
      <c r="J6929" s="206">
        <v>30000</v>
      </c>
      <c r="L6929" s="206">
        <v>2024</v>
      </c>
      <c r="M6929" s="206" t="s">
        <v>772</v>
      </c>
      <c r="N6929" s="206" t="s">
        <v>773</v>
      </c>
    </row>
    <row r="6930" spans="1:15" s="206" customFormat="1" ht="31" customHeight="1" x14ac:dyDescent="0.15">
      <c r="A6930" s="206" t="s">
        <v>768</v>
      </c>
      <c r="B6930" s="206" t="s">
        <v>839</v>
      </c>
      <c r="C6930" s="206" t="s">
        <v>770</v>
      </c>
      <c r="D6930" s="206" t="s">
        <v>840</v>
      </c>
      <c r="E6930" s="206" t="s">
        <v>577</v>
      </c>
      <c r="F6930" s="207">
        <v>45502</v>
      </c>
      <c r="G6930" s="206" t="s">
        <v>40</v>
      </c>
      <c r="H6930" s="208">
        <v>3220000</v>
      </c>
      <c r="I6930" s="206" t="s">
        <v>19</v>
      </c>
      <c r="J6930" s="206">
        <v>32200</v>
      </c>
      <c r="L6930" s="206">
        <v>2024</v>
      </c>
      <c r="M6930" s="206" t="s">
        <v>772</v>
      </c>
      <c r="N6930" s="206" t="s">
        <v>773</v>
      </c>
    </row>
    <row r="6931" spans="1:15" s="206" customFormat="1" ht="31" customHeight="1" x14ac:dyDescent="0.15">
      <c r="A6931" s="206" t="s">
        <v>768</v>
      </c>
      <c r="B6931" s="206" t="s">
        <v>839</v>
      </c>
      <c r="C6931" s="206" t="s">
        <v>770</v>
      </c>
      <c r="D6931" s="206" t="s">
        <v>840</v>
      </c>
      <c r="E6931" s="206" t="s">
        <v>658</v>
      </c>
      <c r="F6931" s="207">
        <v>45502</v>
      </c>
      <c r="G6931" s="206" t="s">
        <v>40</v>
      </c>
      <c r="H6931" s="208">
        <v>80000</v>
      </c>
      <c r="I6931" s="206" t="s">
        <v>19</v>
      </c>
      <c r="J6931" s="206">
        <v>800</v>
      </c>
      <c r="L6931" s="206">
        <v>2024</v>
      </c>
      <c r="M6931" s="206" t="s">
        <v>772</v>
      </c>
      <c r="N6931" s="206" t="s">
        <v>773</v>
      </c>
    </row>
    <row r="6932" spans="1:15" s="206" customFormat="1" ht="31" customHeight="1" x14ac:dyDescent="0.15">
      <c r="A6932" s="206" t="s">
        <v>768</v>
      </c>
      <c r="B6932" s="206" t="s">
        <v>839</v>
      </c>
      <c r="C6932" s="206" t="s">
        <v>770</v>
      </c>
      <c r="D6932" s="206" t="s">
        <v>840</v>
      </c>
      <c r="E6932" s="206" t="s">
        <v>577</v>
      </c>
      <c r="F6932" s="207">
        <v>45503</v>
      </c>
      <c r="G6932" s="206" t="s">
        <v>40</v>
      </c>
      <c r="H6932" s="208">
        <v>3680000</v>
      </c>
      <c r="I6932" s="206" t="s">
        <v>19</v>
      </c>
      <c r="J6932" s="206">
        <v>36800</v>
      </c>
      <c r="L6932" s="206">
        <v>2024</v>
      </c>
      <c r="M6932" s="206" t="s">
        <v>772</v>
      </c>
      <c r="N6932" s="206" t="s">
        <v>773</v>
      </c>
    </row>
    <row r="6933" spans="1:15" s="206" customFormat="1" ht="31" customHeight="1" x14ac:dyDescent="0.15">
      <c r="A6933" s="206" t="s">
        <v>768</v>
      </c>
      <c r="B6933" s="206" t="s">
        <v>839</v>
      </c>
      <c r="C6933" s="206" t="s">
        <v>770</v>
      </c>
      <c r="D6933" s="206" t="s">
        <v>840</v>
      </c>
      <c r="E6933" s="206" t="s">
        <v>658</v>
      </c>
      <c r="F6933" s="207">
        <v>45503</v>
      </c>
      <c r="G6933" s="206" t="s">
        <v>40</v>
      </c>
      <c r="H6933" s="208">
        <v>100000</v>
      </c>
      <c r="I6933" s="206" t="s">
        <v>19</v>
      </c>
      <c r="J6933" s="206">
        <v>1000</v>
      </c>
      <c r="L6933" s="206">
        <v>2024</v>
      </c>
      <c r="M6933" s="206" t="s">
        <v>772</v>
      </c>
      <c r="N6933" s="206" t="s">
        <v>773</v>
      </c>
    </row>
    <row r="6934" spans="1:15" s="206" customFormat="1" ht="31" customHeight="1" x14ac:dyDescent="0.15">
      <c r="A6934" s="206" t="s">
        <v>768</v>
      </c>
      <c r="B6934" s="206" t="s">
        <v>839</v>
      </c>
      <c r="C6934" s="206" t="s">
        <v>770</v>
      </c>
      <c r="D6934" s="206" t="s">
        <v>840</v>
      </c>
      <c r="E6934" s="206" t="s">
        <v>658</v>
      </c>
      <c r="F6934" s="207">
        <v>45504</v>
      </c>
      <c r="G6934" s="206" t="s">
        <v>40</v>
      </c>
      <c r="H6934" s="208">
        <v>80000</v>
      </c>
      <c r="I6934" s="206" t="s">
        <v>19</v>
      </c>
      <c r="J6934" s="206">
        <v>800</v>
      </c>
      <c r="L6934" s="206">
        <v>2024</v>
      </c>
      <c r="M6934" s="206" t="s">
        <v>772</v>
      </c>
      <c r="N6934" s="206" t="s">
        <v>773</v>
      </c>
    </row>
    <row r="6935" spans="1:15" s="206" customFormat="1" ht="31" customHeight="1" x14ac:dyDescent="0.15">
      <c r="A6935" s="206" t="s">
        <v>768</v>
      </c>
      <c r="B6935" s="206" t="s">
        <v>839</v>
      </c>
      <c r="C6935" s="206" t="s">
        <v>770</v>
      </c>
      <c r="D6935" s="206" t="s">
        <v>840</v>
      </c>
      <c r="E6935" s="206" t="s">
        <v>577</v>
      </c>
      <c r="F6935" s="207">
        <v>45504</v>
      </c>
      <c r="G6935" s="206" t="s">
        <v>40</v>
      </c>
      <c r="H6935" s="208">
        <v>3920000</v>
      </c>
      <c r="I6935" s="206" t="s">
        <v>19</v>
      </c>
      <c r="J6935" s="206">
        <v>39200</v>
      </c>
      <c r="L6935" s="206">
        <v>2024</v>
      </c>
      <c r="M6935" s="206" t="s">
        <v>772</v>
      </c>
      <c r="N6935" s="206" t="s">
        <v>773</v>
      </c>
    </row>
    <row r="6936" spans="1:15" s="206" customFormat="1" ht="31" customHeight="1" x14ac:dyDescent="0.15">
      <c r="A6936" s="206" t="s">
        <v>768</v>
      </c>
      <c r="B6936" s="206" t="s">
        <v>839</v>
      </c>
      <c r="C6936" s="206" t="s">
        <v>770</v>
      </c>
      <c r="D6936" s="206" t="s">
        <v>840</v>
      </c>
      <c r="E6936" s="206" t="s">
        <v>577</v>
      </c>
      <c r="F6936" s="207">
        <v>45505</v>
      </c>
      <c r="G6936" s="206" t="s">
        <v>40</v>
      </c>
      <c r="H6936" s="208">
        <v>3840000</v>
      </c>
      <c r="I6936" s="206" t="s">
        <v>19</v>
      </c>
      <c r="J6936" s="206">
        <v>38400</v>
      </c>
      <c r="L6936" s="206">
        <v>2024</v>
      </c>
      <c r="M6936" s="206" t="s">
        <v>772</v>
      </c>
      <c r="N6936" s="206" t="s">
        <v>773</v>
      </c>
    </row>
    <row r="6937" spans="1:15" s="206" customFormat="1" ht="31" customHeight="1" x14ac:dyDescent="0.15">
      <c r="A6937" s="206" t="s">
        <v>768</v>
      </c>
      <c r="B6937" s="206" t="s">
        <v>839</v>
      </c>
      <c r="C6937" s="206" t="s">
        <v>770</v>
      </c>
      <c r="D6937" s="206" t="s">
        <v>840</v>
      </c>
      <c r="E6937" s="206" t="s">
        <v>658</v>
      </c>
      <c r="F6937" s="207">
        <v>45505</v>
      </c>
      <c r="G6937" s="206" t="s">
        <v>40</v>
      </c>
      <c r="H6937" s="208">
        <v>80000</v>
      </c>
      <c r="I6937" s="206" t="s">
        <v>19</v>
      </c>
      <c r="J6937" s="206">
        <v>800</v>
      </c>
      <c r="L6937" s="206">
        <v>2024</v>
      </c>
      <c r="M6937" s="206" t="s">
        <v>772</v>
      </c>
      <c r="N6937" s="206" t="s">
        <v>773</v>
      </c>
    </row>
    <row r="6938" spans="1:15" s="206" customFormat="1" ht="31" customHeight="1" x14ac:dyDescent="0.15">
      <c r="A6938" s="206" t="s">
        <v>768</v>
      </c>
      <c r="B6938" s="206" t="s">
        <v>839</v>
      </c>
      <c r="C6938" s="206" t="s">
        <v>770</v>
      </c>
      <c r="D6938" s="206" t="s">
        <v>840</v>
      </c>
      <c r="E6938" s="206" t="s">
        <v>658</v>
      </c>
      <c r="F6938" s="207">
        <v>45506</v>
      </c>
      <c r="G6938" s="206" t="s">
        <v>40</v>
      </c>
      <c r="H6938" s="208">
        <v>40000</v>
      </c>
      <c r="I6938" s="206" t="s">
        <v>19</v>
      </c>
      <c r="J6938" s="206">
        <v>400</v>
      </c>
      <c r="L6938" s="206">
        <v>2024</v>
      </c>
      <c r="M6938" s="206" t="s">
        <v>772</v>
      </c>
      <c r="N6938" s="206" t="s">
        <v>773</v>
      </c>
    </row>
    <row r="6939" spans="1:15" s="206" customFormat="1" ht="31" customHeight="1" x14ac:dyDescent="0.15">
      <c r="A6939" s="206" t="s">
        <v>768</v>
      </c>
      <c r="B6939" s="206" t="s">
        <v>839</v>
      </c>
      <c r="C6939" s="206" t="s">
        <v>770</v>
      </c>
      <c r="D6939" s="206" t="s">
        <v>840</v>
      </c>
      <c r="E6939" s="206" t="s">
        <v>577</v>
      </c>
      <c r="F6939" s="207">
        <v>45506</v>
      </c>
      <c r="G6939" s="206" t="s">
        <v>40</v>
      </c>
      <c r="H6939" s="208">
        <v>3160000</v>
      </c>
      <c r="I6939" s="206" t="s">
        <v>19</v>
      </c>
      <c r="J6939" s="206">
        <v>31600</v>
      </c>
      <c r="L6939" s="206">
        <v>2024</v>
      </c>
      <c r="M6939" s="206" t="s">
        <v>772</v>
      </c>
      <c r="N6939" s="206" t="s">
        <v>773</v>
      </c>
    </row>
    <row r="6940" spans="1:15" s="206" customFormat="1" ht="31" customHeight="1" x14ac:dyDescent="0.15">
      <c r="A6940" s="206" t="s">
        <v>768</v>
      </c>
      <c r="B6940" s="206" t="s">
        <v>839</v>
      </c>
      <c r="C6940" s="206" t="s">
        <v>770</v>
      </c>
      <c r="D6940" s="206" t="s">
        <v>840</v>
      </c>
      <c r="E6940" s="206" t="s">
        <v>577</v>
      </c>
      <c r="F6940" s="207">
        <v>45507</v>
      </c>
      <c r="G6940" s="206" t="s">
        <v>40</v>
      </c>
      <c r="H6940" s="208">
        <v>360000</v>
      </c>
      <c r="I6940" s="206" t="s">
        <v>19</v>
      </c>
      <c r="J6940" s="206">
        <v>3600</v>
      </c>
      <c r="L6940" s="206">
        <v>2024</v>
      </c>
      <c r="M6940" s="206" t="s">
        <v>772</v>
      </c>
      <c r="N6940" s="206" t="s">
        <v>773</v>
      </c>
      <c r="O6940" s="206" t="s">
        <v>843</v>
      </c>
    </row>
    <row r="6941" spans="1:15" s="206" customFormat="1" ht="31" customHeight="1" x14ac:dyDescent="0.15">
      <c r="A6941" s="206" t="s">
        <v>768</v>
      </c>
      <c r="B6941" s="206" t="s">
        <v>839</v>
      </c>
      <c r="C6941" s="206" t="s">
        <v>770</v>
      </c>
      <c r="D6941" s="206" t="s">
        <v>840</v>
      </c>
      <c r="E6941" s="206" t="s">
        <v>658</v>
      </c>
      <c r="F6941" s="207">
        <v>45507</v>
      </c>
      <c r="G6941" s="206" t="s">
        <v>40</v>
      </c>
      <c r="H6941" s="208">
        <v>120000</v>
      </c>
      <c r="I6941" s="206" t="s">
        <v>19</v>
      </c>
      <c r="J6941" s="206">
        <v>1200</v>
      </c>
      <c r="L6941" s="206">
        <v>2024</v>
      </c>
      <c r="M6941" s="206" t="s">
        <v>772</v>
      </c>
      <c r="N6941" s="206" t="s">
        <v>773</v>
      </c>
      <c r="O6941" s="206" t="s">
        <v>843</v>
      </c>
    </row>
    <row r="6942" spans="1:15" s="206" customFormat="1" ht="31" customHeight="1" x14ac:dyDescent="0.15">
      <c r="A6942" s="206" t="s">
        <v>768</v>
      </c>
      <c r="B6942" s="206" t="s">
        <v>839</v>
      </c>
      <c r="C6942" s="206" t="s">
        <v>770</v>
      </c>
      <c r="D6942" s="206" t="s">
        <v>840</v>
      </c>
      <c r="E6942" s="206" t="s">
        <v>658</v>
      </c>
      <c r="F6942" s="207">
        <v>45507</v>
      </c>
      <c r="G6942" s="206" t="s">
        <v>40</v>
      </c>
      <c r="H6942" s="208">
        <v>40000</v>
      </c>
      <c r="I6942" s="206" t="s">
        <v>19</v>
      </c>
      <c r="J6942" s="206">
        <v>400</v>
      </c>
      <c r="L6942" s="206">
        <v>2024</v>
      </c>
      <c r="M6942" s="206" t="s">
        <v>772</v>
      </c>
      <c r="N6942" s="206" t="s">
        <v>773</v>
      </c>
    </row>
    <row r="6943" spans="1:15" s="206" customFormat="1" ht="31" customHeight="1" x14ac:dyDescent="0.15">
      <c r="A6943" s="206" t="s">
        <v>768</v>
      </c>
      <c r="B6943" s="206" t="s">
        <v>839</v>
      </c>
      <c r="C6943" s="206" t="s">
        <v>770</v>
      </c>
      <c r="D6943" s="206" t="s">
        <v>840</v>
      </c>
      <c r="E6943" s="206" t="s">
        <v>577</v>
      </c>
      <c r="F6943" s="207">
        <v>45507</v>
      </c>
      <c r="G6943" s="206" t="s">
        <v>40</v>
      </c>
      <c r="H6943" s="208">
        <v>2840000</v>
      </c>
      <c r="I6943" s="206" t="s">
        <v>19</v>
      </c>
      <c r="J6943" s="206">
        <v>28400</v>
      </c>
      <c r="L6943" s="206">
        <v>2024</v>
      </c>
      <c r="M6943" s="206" t="s">
        <v>772</v>
      </c>
      <c r="N6943" s="206" t="s">
        <v>773</v>
      </c>
    </row>
    <row r="6944" spans="1:15" s="206" customFormat="1" ht="31" customHeight="1" x14ac:dyDescent="0.15">
      <c r="A6944" s="206" t="s">
        <v>768</v>
      </c>
      <c r="B6944" s="206" t="s">
        <v>839</v>
      </c>
      <c r="C6944" s="206" t="s">
        <v>770</v>
      </c>
      <c r="D6944" s="206" t="s">
        <v>840</v>
      </c>
      <c r="E6944" s="206" t="s">
        <v>577</v>
      </c>
      <c r="F6944" s="207">
        <v>45508</v>
      </c>
      <c r="G6944" s="206" t="s">
        <v>40</v>
      </c>
      <c r="H6944" s="208">
        <v>3120000</v>
      </c>
      <c r="I6944" s="206" t="s">
        <v>19</v>
      </c>
      <c r="J6944" s="206">
        <v>31200</v>
      </c>
      <c r="L6944" s="206">
        <v>2024</v>
      </c>
      <c r="M6944" s="206" t="s">
        <v>772</v>
      </c>
      <c r="N6944" s="206" t="s">
        <v>773</v>
      </c>
    </row>
    <row r="6945" spans="1:14" s="206" customFormat="1" ht="31" customHeight="1" x14ac:dyDescent="0.15">
      <c r="A6945" s="206" t="s">
        <v>768</v>
      </c>
      <c r="B6945" s="206" t="s">
        <v>839</v>
      </c>
      <c r="C6945" s="206" t="s">
        <v>770</v>
      </c>
      <c r="D6945" s="206" t="s">
        <v>840</v>
      </c>
      <c r="E6945" s="206" t="s">
        <v>658</v>
      </c>
      <c r="F6945" s="207">
        <v>45508</v>
      </c>
      <c r="G6945" s="206" t="s">
        <v>40</v>
      </c>
      <c r="H6945" s="208">
        <v>40000</v>
      </c>
      <c r="I6945" s="206" t="s">
        <v>19</v>
      </c>
      <c r="J6945" s="206">
        <v>400</v>
      </c>
      <c r="L6945" s="206">
        <v>2024</v>
      </c>
      <c r="M6945" s="206" t="s">
        <v>772</v>
      </c>
      <c r="N6945" s="206" t="s">
        <v>773</v>
      </c>
    </row>
    <row r="6946" spans="1:14" s="206" customFormat="1" ht="31" customHeight="1" x14ac:dyDescent="0.15">
      <c r="A6946" s="206" t="s">
        <v>768</v>
      </c>
      <c r="B6946" s="206" t="s">
        <v>839</v>
      </c>
      <c r="C6946" s="206" t="s">
        <v>770</v>
      </c>
      <c r="D6946" s="206" t="s">
        <v>840</v>
      </c>
      <c r="E6946" s="206" t="s">
        <v>658</v>
      </c>
      <c r="F6946" s="207">
        <v>45509</v>
      </c>
      <c r="G6946" s="206" t="s">
        <v>40</v>
      </c>
      <c r="H6946" s="208">
        <v>40000</v>
      </c>
      <c r="I6946" s="206" t="s">
        <v>19</v>
      </c>
      <c r="J6946" s="206">
        <v>400</v>
      </c>
      <c r="L6946" s="206">
        <v>2024</v>
      </c>
      <c r="M6946" s="206" t="s">
        <v>772</v>
      </c>
      <c r="N6946" s="206" t="s">
        <v>773</v>
      </c>
    </row>
    <row r="6947" spans="1:14" s="206" customFormat="1" ht="31" customHeight="1" x14ac:dyDescent="0.15">
      <c r="A6947" s="206" t="s">
        <v>768</v>
      </c>
      <c r="B6947" s="206" t="s">
        <v>839</v>
      </c>
      <c r="C6947" s="206" t="s">
        <v>770</v>
      </c>
      <c r="D6947" s="206" t="s">
        <v>840</v>
      </c>
      <c r="E6947" s="206" t="s">
        <v>577</v>
      </c>
      <c r="F6947" s="207">
        <v>45509</v>
      </c>
      <c r="G6947" s="206" t="s">
        <v>40</v>
      </c>
      <c r="H6947" s="208">
        <v>3180000</v>
      </c>
      <c r="I6947" s="206" t="s">
        <v>19</v>
      </c>
      <c r="J6947" s="206">
        <v>31800</v>
      </c>
      <c r="L6947" s="206">
        <v>2024</v>
      </c>
      <c r="M6947" s="206" t="s">
        <v>772</v>
      </c>
      <c r="N6947" s="206" t="s">
        <v>773</v>
      </c>
    </row>
    <row r="6948" spans="1:14" s="206" customFormat="1" ht="31" customHeight="1" x14ac:dyDescent="0.15">
      <c r="A6948" s="206" t="s">
        <v>768</v>
      </c>
      <c r="B6948" s="206" t="s">
        <v>839</v>
      </c>
      <c r="C6948" s="206" t="s">
        <v>770</v>
      </c>
      <c r="D6948" s="206" t="s">
        <v>840</v>
      </c>
      <c r="E6948" s="206" t="s">
        <v>577</v>
      </c>
      <c r="F6948" s="207">
        <v>45510</v>
      </c>
      <c r="G6948" s="206" t="s">
        <v>40</v>
      </c>
      <c r="H6948" s="208">
        <v>4160000</v>
      </c>
      <c r="I6948" s="206" t="s">
        <v>19</v>
      </c>
      <c r="J6948" s="206">
        <v>41600</v>
      </c>
      <c r="L6948" s="206">
        <v>2024</v>
      </c>
      <c r="M6948" s="206" t="s">
        <v>772</v>
      </c>
      <c r="N6948" s="206" t="s">
        <v>773</v>
      </c>
    </row>
    <row r="6949" spans="1:14" s="206" customFormat="1" ht="31" customHeight="1" x14ac:dyDescent="0.15">
      <c r="A6949" s="206" t="s">
        <v>768</v>
      </c>
      <c r="B6949" s="206" t="s">
        <v>839</v>
      </c>
      <c r="C6949" s="206" t="s">
        <v>770</v>
      </c>
      <c r="D6949" s="206" t="s">
        <v>840</v>
      </c>
      <c r="E6949" s="206" t="s">
        <v>658</v>
      </c>
      <c r="F6949" s="207">
        <v>45510</v>
      </c>
      <c r="G6949" s="206" t="s">
        <v>40</v>
      </c>
      <c r="H6949" s="208">
        <v>120000</v>
      </c>
      <c r="I6949" s="206" t="s">
        <v>19</v>
      </c>
      <c r="J6949" s="206">
        <v>1200</v>
      </c>
      <c r="L6949" s="206">
        <v>2024</v>
      </c>
      <c r="M6949" s="206" t="s">
        <v>772</v>
      </c>
      <c r="N6949" s="206" t="s">
        <v>773</v>
      </c>
    </row>
    <row r="6950" spans="1:14" s="206" customFormat="1" ht="31" customHeight="1" x14ac:dyDescent="0.15">
      <c r="A6950" s="206" t="s">
        <v>768</v>
      </c>
      <c r="B6950" s="206" t="s">
        <v>839</v>
      </c>
      <c r="C6950" s="206" t="s">
        <v>770</v>
      </c>
      <c r="D6950" s="206" t="s">
        <v>840</v>
      </c>
      <c r="E6950" s="206" t="s">
        <v>658</v>
      </c>
      <c r="F6950" s="207">
        <v>45511</v>
      </c>
      <c r="G6950" s="206" t="s">
        <v>40</v>
      </c>
      <c r="H6950" s="208">
        <v>140000</v>
      </c>
      <c r="I6950" s="206" t="s">
        <v>19</v>
      </c>
      <c r="J6950" s="206">
        <v>1400</v>
      </c>
      <c r="L6950" s="206">
        <v>2024</v>
      </c>
      <c r="M6950" s="206" t="s">
        <v>772</v>
      </c>
      <c r="N6950" s="206" t="s">
        <v>773</v>
      </c>
    </row>
    <row r="6951" spans="1:14" s="206" customFormat="1" ht="31" customHeight="1" x14ac:dyDescent="0.15">
      <c r="A6951" s="206" t="s">
        <v>768</v>
      </c>
      <c r="B6951" s="206" t="s">
        <v>839</v>
      </c>
      <c r="C6951" s="206" t="s">
        <v>770</v>
      </c>
      <c r="D6951" s="206" t="s">
        <v>840</v>
      </c>
      <c r="E6951" s="206" t="s">
        <v>577</v>
      </c>
      <c r="F6951" s="207">
        <v>45511</v>
      </c>
      <c r="G6951" s="206" t="s">
        <v>40</v>
      </c>
      <c r="H6951" s="208">
        <v>2360000</v>
      </c>
      <c r="I6951" s="206" t="s">
        <v>19</v>
      </c>
      <c r="J6951" s="206">
        <v>23600</v>
      </c>
      <c r="L6951" s="206">
        <v>2024</v>
      </c>
      <c r="M6951" s="206" t="s">
        <v>772</v>
      </c>
      <c r="N6951" s="206" t="s">
        <v>773</v>
      </c>
    </row>
    <row r="6952" spans="1:14" s="206" customFormat="1" ht="31" customHeight="1" x14ac:dyDescent="0.15">
      <c r="A6952" s="206" t="s">
        <v>768</v>
      </c>
      <c r="B6952" s="206" t="s">
        <v>839</v>
      </c>
      <c r="C6952" s="206" t="s">
        <v>770</v>
      </c>
      <c r="D6952" s="206" t="s">
        <v>840</v>
      </c>
      <c r="E6952" s="206" t="s">
        <v>577</v>
      </c>
      <c r="F6952" s="207">
        <v>45512</v>
      </c>
      <c r="G6952" s="206" t="s">
        <v>40</v>
      </c>
      <c r="H6952" s="208">
        <v>1880000</v>
      </c>
      <c r="I6952" s="206" t="s">
        <v>19</v>
      </c>
      <c r="J6952" s="206">
        <v>18800</v>
      </c>
      <c r="L6952" s="206">
        <v>2024</v>
      </c>
      <c r="M6952" s="206" t="s">
        <v>772</v>
      </c>
      <c r="N6952" s="206" t="s">
        <v>773</v>
      </c>
    </row>
    <row r="6953" spans="1:14" s="206" customFormat="1" ht="31" customHeight="1" x14ac:dyDescent="0.15">
      <c r="A6953" s="206" t="s">
        <v>768</v>
      </c>
      <c r="B6953" s="206" t="s">
        <v>839</v>
      </c>
      <c r="C6953" s="206" t="s">
        <v>770</v>
      </c>
      <c r="D6953" s="206" t="s">
        <v>840</v>
      </c>
      <c r="E6953" s="206" t="s">
        <v>658</v>
      </c>
      <c r="F6953" s="207">
        <v>45512</v>
      </c>
      <c r="G6953" s="206" t="s">
        <v>40</v>
      </c>
      <c r="H6953" s="208">
        <v>40000</v>
      </c>
      <c r="I6953" s="206" t="s">
        <v>19</v>
      </c>
      <c r="J6953" s="206">
        <v>400</v>
      </c>
      <c r="L6953" s="206">
        <v>2024</v>
      </c>
      <c r="M6953" s="206" t="s">
        <v>772</v>
      </c>
      <c r="N6953" s="206" t="s">
        <v>773</v>
      </c>
    </row>
    <row r="6954" spans="1:14" s="206" customFormat="1" ht="31" customHeight="1" x14ac:dyDescent="0.15">
      <c r="A6954" s="206" t="s">
        <v>768</v>
      </c>
      <c r="B6954" s="206" t="s">
        <v>839</v>
      </c>
      <c r="C6954" s="206" t="s">
        <v>770</v>
      </c>
      <c r="D6954" s="206" t="s">
        <v>840</v>
      </c>
      <c r="E6954" s="206" t="s">
        <v>577</v>
      </c>
      <c r="F6954" s="207">
        <v>45513</v>
      </c>
      <c r="G6954" s="206" t="s">
        <v>40</v>
      </c>
      <c r="H6954" s="208">
        <v>2040000</v>
      </c>
      <c r="I6954" s="206" t="s">
        <v>19</v>
      </c>
      <c r="J6954" s="206">
        <v>20400</v>
      </c>
      <c r="L6954" s="206">
        <v>2024</v>
      </c>
      <c r="M6954" s="206" t="s">
        <v>772</v>
      </c>
      <c r="N6954" s="206" t="s">
        <v>773</v>
      </c>
    </row>
    <row r="6955" spans="1:14" s="206" customFormat="1" ht="31" customHeight="1" x14ac:dyDescent="0.15">
      <c r="A6955" s="206" t="s">
        <v>768</v>
      </c>
      <c r="B6955" s="206" t="s">
        <v>839</v>
      </c>
      <c r="C6955" s="206" t="s">
        <v>770</v>
      </c>
      <c r="D6955" s="206" t="s">
        <v>840</v>
      </c>
      <c r="E6955" s="206" t="s">
        <v>658</v>
      </c>
      <c r="F6955" s="207">
        <v>45513</v>
      </c>
      <c r="G6955" s="206" t="s">
        <v>40</v>
      </c>
      <c r="H6955" s="208">
        <v>40000</v>
      </c>
      <c r="I6955" s="206" t="s">
        <v>19</v>
      </c>
      <c r="J6955" s="206">
        <v>400</v>
      </c>
      <c r="L6955" s="206">
        <v>2024</v>
      </c>
      <c r="M6955" s="206" t="s">
        <v>772</v>
      </c>
      <c r="N6955" s="206" t="s">
        <v>773</v>
      </c>
    </row>
    <row r="6956" spans="1:14" s="206" customFormat="1" ht="31" customHeight="1" x14ac:dyDescent="0.15">
      <c r="A6956" s="206" t="s">
        <v>768</v>
      </c>
      <c r="B6956" s="206" t="s">
        <v>839</v>
      </c>
      <c r="C6956" s="206" t="s">
        <v>770</v>
      </c>
      <c r="D6956" s="206" t="s">
        <v>840</v>
      </c>
      <c r="E6956" s="206" t="s">
        <v>577</v>
      </c>
      <c r="F6956" s="207">
        <v>45514</v>
      </c>
      <c r="G6956" s="206" t="s">
        <v>40</v>
      </c>
      <c r="H6956" s="208">
        <v>2000000</v>
      </c>
      <c r="I6956" s="206" t="s">
        <v>19</v>
      </c>
      <c r="J6956" s="206">
        <v>20000</v>
      </c>
      <c r="L6956" s="206">
        <v>2024</v>
      </c>
      <c r="M6956" s="206" t="s">
        <v>772</v>
      </c>
      <c r="N6956" s="206" t="s">
        <v>773</v>
      </c>
    </row>
    <row r="6957" spans="1:14" s="206" customFormat="1" ht="31" customHeight="1" x14ac:dyDescent="0.15">
      <c r="A6957" s="206" t="s">
        <v>768</v>
      </c>
      <c r="B6957" s="206" t="s">
        <v>839</v>
      </c>
      <c r="C6957" s="206" t="s">
        <v>770</v>
      </c>
      <c r="D6957" s="206" t="s">
        <v>840</v>
      </c>
      <c r="E6957" s="206" t="s">
        <v>658</v>
      </c>
      <c r="F6957" s="207">
        <v>45514</v>
      </c>
      <c r="G6957" s="206" t="s">
        <v>40</v>
      </c>
      <c r="H6957" s="208">
        <v>80000</v>
      </c>
      <c r="I6957" s="206" t="s">
        <v>19</v>
      </c>
      <c r="J6957" s="206">
        <v>800</v>
      </c>
      <c r="L6957" s="206">
        <v>2024</v>
      </c>
      <c r="M6957" s="206" t="s">
        <v>772</v>
      </c>
      <c r="N6957" s="206" t="s">
        <v>773</v>
      </c>
    </row>
    <row r="6958" spans="1:14" s="206" customFormat="1" ht="31" customHeight="1" x14ac:dyDescent="0.15">
      <c r="A6958" s="206" t="s">
        <v>768</v>
      </c>
      <c r="B6958" s="206" t="s">
        <v>839</v>
      </c>
      <c r="C6958" s="206" t="s">
        <v>770</v>
      </c>
      <c r="D6958" s="206" t="s">
        <v>840</v>
      </c>
      <c r="E6958" s="206" t="s">
        <v>577</v>
      </c>
      <c r="F6958" s="207">
        <v>45515</v>
      </c>
      <c r="G6958" s="206" t="s">
        <v>40</v>
      </c>
      <c r="H6958" s="208">
        <v>2880000</v>
      </c>
      <c r="I6958" s="206" t="s">
        <v>19</v>
      </c>
      <c r="J6958" s="206">
        <v>28800</v>
      </c>
      <c r="L6958" s="206">
        <v>2024</v>
      </c>
      <c r="M6958" s="206" t="s">
        <v>772</v>
      </c>
      <c r="N6958" s="206" t="s">
        <v>773</v>
      </c>
    </row>
    <row r="6959" spans="1:14" s="206" customFormat="1" ht="31" customHeight="1" x14ac:dyDescent="0.15">
      <c r="A6959" s="206" t="s">
        <v>768</v>
      </c>
      <c r="B6959" s="206" t="s">
        <v>839</v>
      </c>
      <c r="C6959" s="206" t="s">
        <v>770</v>
      </c>
      <c r="D6959" s="206" t="s">
        <v>840</v>
      </c>
      <c r="E6959" s="206" t="s">
        <v>658</v>
      </c>
      <c r="F6959" s="207">
        <v>45515</v>
      </c>
      <c r="G6959" s="206" t="s">
        <v>40</v>
      </c>
      <c r="H6959" s="208">
        <v>40000</v>
      </c>
      <c r="I6959" s="206" t="s">
        <v>19</v>
      </c>
      <c r="J6959" s="206">
        <v>400</v>
      </c>
      <c r="L6959" s="206">
        <v>2024</v>
      </c>
      <c r="M6959" s="206" t="s">
        <v>772</v>
      </c>
      <c r="N6959" s="206" t="s">
        <v>773</v>
      </c>
    </row>
    <row r="6960" spans="1:14" s="206" customFormat="1" ht="31" customHeight="1" x14ac:dyDescent="0.15">
      <c r="A6960" s="206" t="s">
        <v>768</v>
      </c>
      <c r="B6960" s="206" t="s">
        <v>839</v>
      </c>
      <c r="C6960" s="206" t="s">
        <v>770</v>
      </c>
      <c r="D6960" s="206" t="s">
        <v>840</v>
      </c>
      <c r="E6960" s="206" t="s">
        <v>577</v>
      </c>
      <c r="F6960" s="207">
        <v>45516</v>
      </c>
      <c r="G6960" s="206" t="s">
        <v>40</v>
      </c>
      <c r="H6960" s="208">
        <v>2960000</v>
      </c>
      <c r="I6960" s="206" t="s">
        <v>19</v>
      </c>
      <c r="J6960" s="206">
        <v>29600</v>
      </c>
      <c r="L6960" s="206">
        <v>2024</v>
      </c>
      <c r="M6960" s="206" t="s">
        <v>772</v>
      </c>
      <c r="N6960" s="206" t="s">
        <v>773</v>
      </c>
    </row>
    <row r="6961" spans="1:15" s="206" customFormat="1" ht="31" customHeight="1" x14ac:dyDescent="0.15">
      <c r="A6961" s="206" t="s">
        <v>768</v>
      </c>
      <c r="B6961" s="206" t="s">
        <v>839</v>
      </c>
      <c r="C6961" s="206" t="s">
        <v>770</v>
      </c>
      <c r="D6961" s="206" t="s">
        <v>840</v>
      </c>
      <c r="E6961" s="206" t="s">
        <v>658</v>
      </c>
      <c r="F6961" s="207">
        <v>45516</v>
      </c>
      <c r="G6961" s="206" t="s">
        <v>40</v>
      </c>
      <c r="H6961" s="208">
        <v>40000</v>
      </c>
      <c r="I6961" s="206" t="s">
        <v>19</v>
      </c>
      <c r="J6961" s="206">
        <v>400</v>
      </c>
      <c r="L6961" s="206">
        <v>2024</v>
      </c>
      <c r="M6961" s="206" t="s">
        <v>772</v>
      </c>
      <c r="N6961" s="206" t="s">
        <v>773</v>
      </c>
    </row>
    <row r="6962" spans="1:15" s="206" customFormat="1" ht="31" customHeight="1" x14ac:dyDescent="0.15">
      <c r="A6962" s="206" t="s">
        <v>768</v>
      </c>
      <c r="B6962" s="206" t="s">
        <v>839</v>
      </c>
      <c r="C6962" s="206" t="s">
        <v>770</v>
      </c>
      <c r="D6962" s="206" t="s">
        <v>840</v>
      </c>
      <c r="E6962" s="206" t="s">
        <v>577</v>
      </c>
      <c r="F6962" s="207">
        <v>45517</v>
      </c>
      <c r="G6962" s="206" t="s">
        <v>40</v>
      </c>
      <c r="H6962" s="208">
        <v>3080000</v>
      </c>
      <c r="I6962" s="206" t="s">
        <v>19</v>
      </c>
      <c r="J6962" s="206">
        <v>30800</v>
      </c>
      <c r="L6962" s="206">
        <v>2024</v>
      </c>
      <c r="M6962" s="206" t="s">
        <v>772</v>
      </c>
      <c r="N6962" s="206" t="s">
        <v>773</v>
      </c>
    </row>
    <row r="6963" spans="1:15" s="206" customFormat="1" ht="31" customHeight="1" x14ac:dyDescent="0.15">
      <c r="A6963" s="206" t="s">
        <v>768</v>
      </c>
      <c r="B6963" s="206" t="s">
        <v>839</v>
      </c>
      <c r="C6963" s="206" t="s">
        <v>770</v>
      </c>
      <c r="D6963" s="206" t="s">
        <v>840</v>
      </c>
      <c r="E6963" s="206" t="s">
        <v>577</v>
      </c>
      <c r="F6963" s="207">
        <v>45518</v>
      </c>
      <c r="G6963" s="206" t="s">
        <v>40</v>
      </c>
      <c r="H6963" s="208">
        <v>3280000</v>
      </c>
      <c r="I6963" s="206" t="s">
        <v>19</v>
      </c>
      <c r="J6963" s="206">
        <v>32800</v>
      </c>
      <c r="L6963" s="206">
        <v>2024</v>
      </c>
      <c r="M6963" s="206" t="s">
        <v>772</v>
      </c>
      <c r="N6963" s="206" t="s">
        <v>773</v>
      </c>
    </row>
    <row r="6964" spans="1:15" s="206" customFormat="1" ht="31" customHeight="1" x14ac:dyDescent="0.15">
      <c r="A6964" s="206" t="s">
        <v>768</v>
      </c>
      <c r="B6964" s="206" t="s">
        <v>839</v>
      </c>
      <c r="C6964" s="206" t="s">
        <v>770</v>
      </c>
      <c r="D6964" s="206" t="s">
        <v>840</v>
      </c>
      <c r="E6964" s="206" t="s">
        <v>577</v>
      </c>
      <c r="F6964" s="207">
        <v>45519</v>
      </c>
      <c r="G6964" s="206" t="s">
        <v>40</v>
      </c>
      <c r="H6964" s="208">
        <v>3660000</v>
      </c>
      <c r="I6964" s="206" t="s">
        <v>19</v>
      </c>
      <c r="J6964" s="206">
        <v>36600</v>
      </c>
      <c r="L6964" s="206">
        <v>2024</v>
      </c>
      <c r="M6964" s="206" t="s">
        <v>772</v>
      </c>
      <c r="N6964" s="206" t="s">
        <v>773</v>
      </c>
    </row>
    <row r="6965" spans="1:15" s="206" customFormat="1" ht="31" customHeight="1" x14ac:dyDescent="0.15">
      <c r="A6965" s="206" t="s">
        <v>768</v>
      </c>
      <c r="B6965" s="206" t="s">
        <v>839</v>
      </c>
      <c r="C6965" s="206" t="s">
        <v>770</v>
      </c>
      <c r="D6965" s="206" t="s">
        <v>840</v>
      </c>
      <c r="E6965" s="206" t="s">
        <v>658</v>
      </c>
      <c r="F6965" s="207">
        <v>45519</v>
      </c>
      <c r="G6965" s="206" t="s">
        <v>40</v>
      </c>
      <c r="H6965" s="208">
        <v>80000</v>
      </c>
      <c r="I6965" s="206" t="s">
        <v>19</v>
      </c>
      <c r="J6965" s="206">
        <v>800</v>
      </c>
      <c r="L6965" s="206">
        <v>2024</v>
      </c>
      <c r="M6965" s="206" t="s">
        <v>772</v>
      </c>
      <c r="N6965" s="206" t="s">
        <v>773</v>
      </c>
    </row>
    <row r="6966" spans="1:15" s="206" customFormat="1" ht="31" customHeight="1" x14ac:dyDescent="0.15">
      <c r="A6966" s="206" t="s">
        <v>768</v>
      </c>
      <c r="B6966" s="206" t="s">
        <v>839</v>
      </c>
      <c r="C6966" s="206" t="s">
        <v>770</v>
      </c>
      <c r="D6966" s="206" t="s">
        <v>840</v>
      </c>
      <c r="E6966" s="206" t="s">
        <v>658</v>
      </c>
      <c r="F6966" s="207">
        <v>45520</v>
      </c>
      <c r="G6966" s="206" t="s">
        <v>40</v>
      </c>
      <c r="H6966" s="208">
        <v>40000</v>
      </c>
      <c r="I6966" s="206" t="s">
        <v>19</v>
      </c>
      <c r="J6966" s="206">
        <v>400</v>
      </c>
      <c r="L6966" s="206">
        <v>2024</v>
      </c>
      <c r="M6966" s="206" t="s">
        <v>772</v>
      </c>
      <c r="N6966" s="206" t="s">
        <v>773</v>
      </c>
    </row>
    <row r="6967" spans="1:15" s="206" customFormat="1" ht="31" customHeight="1" x14ac:dyDescent="0.15">
      <c r="A6967" s="206" t="s">
        <v>768</v>
      </c>
      <c r="B6967" s="206" t="s">
        <v>839</v>
      </c>
      <c r="C6967" s="206" t="s">
        <v>770</v>
      </c>
      <c r="D6967" s="206" t="s">
        <v>840</v>
      </c>
      <c r="E6967" s="206" t="s">
        <v>577</v>
      </c>
      <c r="F6967" s="207">
        <v>45520</v>
      </c>
      <c r="G6967" s="206" t="s">
        <v>40</v>
      </c>
      <c r="H6967" s="208">
        <v>2640000</v>
      </c>
      <c r="I6967" s="206" t="s">
        <v>19</v>
      </c>
      <c r="J6967" s="206">
        <v>26400</v>
      </c>
      <c r="L6967" s="206">
        <v>2024</v>
      </c>
      <c r="M6967" s="206" t="s">
        <v>772</v>
      </c>
      <c r="N6967" s="206" t="s">
        <v>773</v>
      </c>
    </row>
    <row r="6968" spans="1:15" s="206" customFormat="1" ht="31" customHeight="1" x14ac:dyDescent="0.15">
      <c r="A6968" s="206" t="s">
        <v>768</v>
      </c>
      <c r="B6968" s="206" t="s">
        <v>839</v>
      </c>
      <c r="C6968" s="206" t="s">
        <v>770</v>
      </c>
      <c r="D6968" s="206" t="s">
        <v>840</v>
      </c>
      <c r="E6968" s="206" t="s">
        <v>577</v>
      </c>
      <c r="F6968" s="207">
        <v>45521</v>
      </c>
      <c r="G6968" s="206" t="s">
        <v>40</v>
      </c>
      <c r="H6968" s="208">
        <v>2520000</v>
      </c>
      <c r="I6968" s="206" t="s">
        <v>19</v>
      </c>
      <c r="J6968" s="206">
        <v>25200</v>
      </c>
      <c r="L6968" s="206">
        <v>2024</v>
      </c>
      <c r="M6968" s="206" t="s">
        <v>772</v>
      </c>
      <c r="N6968" s="206" t="s">
        <v>773</v>
      </c>
    </row>
    <row r="6969" spans="1:15" s="206" customFormat="1" ht="31" customHeight="1" x14ac:dyDescent="0.15">
      <c r="A6969" s="206" t="s">
        <v>768</v>
      </c>
      <c r="B6969" s="206" t="s">
        <v>839</v>
      </c>
      <c r="C6969" s="206" t="s">
        <v>770</v>
      </c>
      <c r="D6969" s="206" t="s">
        <v>840</v>
      </c>
      <c r="E6969" s="206" t="s">
        <v>577</v>
      </c>
      <c r="F6969" s="207">
        <v>45522</v>
      </c>
      <c r="G6969" s="206" t="s">
        <v>40</v>
      </c>
      <c r="H6969" s="208">
        <v>2160000</v>
      </c>
      <c r="I6969" s="206" t="s">
        <v>19</v>
      </c>
      <c r="J6969" s="206">
        <v>21600</v>
      </c>
      <c r="L6969" s="206">
        <v>2024</v>
      </c>
      <c r="M6969" s="206" t="s">
        <v>772</v>
      </c>
      <c r="N6969" s="206" t="s">
        <v>773</v>
      </c>
    </row>
    <row r="6970" spans="1:15" s="206" customFormat="1" ht="31" customHeight="1" x14ac:dyDescent="0.15">
      <c r="A6970" s="206" t="s">
        <v>768</v>
      </c>
      <c r="B6970" s="206" t="s">
        <v>839</v>
      </c>
      <c r="C6970" s="206" t="s">
        <v>770</v>
      </c>
      <c r="D6970" s="206" t="s">
        <v>840</v>
      </c>
      <c r="E6970" s="206" t="s">
        <v>658</v>
      </c>
      <c r="F6970" s="207">
        <v>45522</v>
      </c>
      <c r="G6970" s="206" t="s">
        <v>40</v>
      </c>
      <c r="H6970" s="208">
        <v>40000</v>
      </c>
      <c r="I6970" s="206" t="s">
        <v>19</v>
      </c>
      <c r="J6970" s="206">
        <v>400</v>
      </c>
      <c r="L6970" s="206">
        <v>2024</v>
      </c>
      <c r="M6970" s="206" t="s">
        <v>772</v>
      </c>
      <c r="N6970" s="206" t="s">
        <v>773</v>
      </c>
    </row>
    <row r="6971" spans="1:15" s="206" customFormat="1" ht="31" customHeight="1" x14ac:dyDescent="0.15">
      <c r="A6971" s="206" t="s">
        <v>768</v>
      </c>
      <c r="B6971" s="206" t="s">
        <v>839</v>
      </c>
      <c r="C6971" s="206" t="s">
        <v>770</v>
      </c>
      <c r="D6971" s="206" t="s">
        <v>840</v>
      </c>
      <c r="E6971" s="206" t="s">
        <v>658</v>
      </c>
      <c r="F6971" s="207">
        <v>45523</v>
      </c>
      <c r="G6971" s="206" t="s">
        <v>40</v>
      </c>
      <c r="H6971" s="208">
        <v>40000</v>
      </c>
      <c r="I6971" s="206" t="s">
        <v>19</v>
      </c>
      <c r="J6971" s="206">
        <v>400</v>
      </c>
      <c r="L6971" s="206">
        <v>2024</v>
      </c>
      <c r="M6971" s="206" t="s">
        <v>772</v>
      </c>
      <c r="N6971" s="206" t="s">
        <v>773</v>
      </c>
    </row>
    <row r="6972" spans="1:15" s="206" customFormat="1" ht="31" customHeight="1" x14ac:dyDescent="0.15">
      <c r="A6972" s="206" t="s">
        <v>768</v>
      </c>
      <c r="B6972" s="206" t="s">
        <v>839</v>
      </c>
      <c r="C6972" s="206" t="s">
        <v>770</v>
      </c>
      <c r="D6972" s="206" t="s">
        <v>840</v>
      </c>
      <c r="E6972" s="206" t="s">
        <v>577</v>
      </c>
      <c r="F6972" s="207">
        <v>45523</v>
      </c>
      <c r="G6972" s="206" t="s">
        <v>40</v>
      </c>
      <c r="H6972" s="208">
        <v>2200000</v>
      </c>
      <c r="I6972" s="206" t="s">
        <v>19</v>
      </c>
      <c r="J6972" s="206">
        <v>22000</v>
      </c>
      <c r="L6972" s="206">
        <v>2024</v>
      </c>
      <c r="M6972" s="206" t="s">
        <v>772</v>
      </c>
      <c r="N6972" s="206" t="s">
        <v>773</v>
      </c>
    </row>
    <row r="6973" spans="1:15" s="206" customFormat="1" ht="31" customHeight="1" x14ac:dyDescent="0.15">
      <c r="A6973" s="206" t="s">
        <v>768</v>
      </c>
      <c r="B6973" s="206" t="s">
        <v>839</v>
      </c>
      <c r="C6973" s="206" t="s">
        <v>770</v>
      </c>
      <c r="D6973" s="206" t="s">
        <v>840</v>
      </c>
      <c r="E6973" s="206" t="s">
        <v>577</v>
      </c>
      <c r="F6973" s="207">
        <v>45524</v>
      </c>
      <c r="G6973" s="206" t="s">
        <v>40</v>
      </c>
      <c r="H6973" s="208">
        <v>2720000</v>
      </c>
      <c r="I6973" s="206" t="s">
        <v>19</v>
      </c>
      <c r="J6973" s="206">
        <v>27200</v>
      </c>
      <c r="L6973" s="206">
        <v>2024</v>
      </c>
      <c r="M6973" s="206" t="s">
        <v>772</v>
      </c>
      <c r="N6973" s="206" t="s">
        <v>773</v>
      </c>
    </row>
    <row r="6974" spans="1:15" s="206" customFormat="1" ht="31" customHeight="1" x14ac:dyDescent="0.15">
      <c r="A6974" s="206" t="s">
        <v>768</v>
      </c>
      <c r="B6974" s="206" t="s">
        <v>839</v>
      </c>
      <c r="C6974" s="206" t="s">
        <v>770</v>
      </c>
      <c r="D6974" s="206" t="s">
        <v>840</v>
      </c>
      <c r="E6974" s="206" t="s">
        <v>577</v>
      </c>
      <c r="F6974" s="207">
        <v>45525</v>
      </c>
      <c r="G6974" s="206" t="s">
        <v>40</v>
      </c>
      <c r="H6974" s="208">
        <v>200000</v>
      </c>
      <c r="I6974" s="206" t="s">
        <v>19</v>
      </c>
      <c r="J6974" s="206">
        <v>2000</v>
      </c>
      <c r="L6974" s="206">
        <v>2024</v>
      </c>
      <c r="M6974" s="206" t="s">
        <v>772</v>
      </c>
      <c r="N6974" s="206" t="s">
        <v>773</v>
      </c>
      <c r="O6974" s="206" t="s">
        <v>831</v>
      </c>
    </row>
    <row r="6975" spans="1:15" s="206" customFormat="1" ht="31" customHeight="1" x14ac:dyDescent="0.15">
      <c r="A6975" s="206" t="s">
        <v>768</v>
      </c>
      <c r="B6975" s="206" t="s">
        <v>839</v>
      </c>
      <c r="C6975" s="206" t="s">
        <v>770</v>
      </c>
      <c r="D6975" s="206" t="s">
        <v>840</v>
      </c>
      <c r="E6975" s="206" t="s">
        <v>658</v>
      </c>
      <c r="F6975" s="207">
        <v>45525</v>
      </c>
      <c r="G6975" s="206" t="s">
        <v>40</v>
      </c>
      <c r="H6975" s="208">
        <v>40000</v>
      </c>
      <c r="I6975" s="206" t="s">
        <v>19</v>
      </c>
      <c r="J6975" s="206">
        <v>400</v>
      </c>
      <c r="L6975" s="206">
        <v>2024</v>
      </c>
      <c r="M6975" s="206" t="s">
        <v>772</v>
      </c>
      <c r="N6975" s="206" t="s">
        <v>773</v>
      </c>
      <c r="O6975" s="206" t="s">
        <v>831</v>
      </c>
    </row>
    <row r="6976" spans="1:15" s="206" customFormat="1" ht="31" customHeight="1" x14ac:dyDescent="0.15">
      <c r="A6976" s="206" t="s">
        <v>768</v>
      </c>
      <c r="B6976" s="206" t="s">
        <v>839</v>
      </c>
      <c r="C6976" s="206" t="s">
        <v>770</v>
      </c>
      <c r="D6976" s="206" t="s">
        <v>840</v>
      </c>
      <c r="E6976" s="206" t="s">
        <v>577</v>
      </c>
      <c r="F6976" s="207">
        <v>45525</v>
      </c>
      <c r="G6976" s="206" t="s">
        <v>40</v>
      </c>
      <c r="H6976" s="208">
        <v>2600000</v>
      </c>
      <c r="I6976" s="206" t="s">
        <v>19</v>
      </c>
      <c r="J6976" s="206">
        <v>26000</v>
      </c>
      <c r="L6976" s="206">
        <v>2024</v>
      </c>
      <c r="M6976" s="206" t="s">
        <v>772</v>
      </c>
      <c r="N6976" s="206" t="s">
        <v>773</v>
      </c>
    </row>
    <row r="6977" spans="1:15" s="206" customFormat="1" ht="31" customHeight="1" x14ac:dyDescent="0.15">
      <c r="A6977" s="206" t="s">
        <v>768</v>
      </c>
      <c r="B6977" s="206" t="s">
        <v>839</v>
      </c>
      <c r="C6977" s="206" t="s">
        <v>770</v>
      </c>
      <c r="D6977" s="206" t="s">
        <v>840</v>
      </c>
      <c r="E6977" s="206" t="s">
        <v>577</v>
      </c>
      <c r="F6977" s="207">
        <v>45526</v>
      </c>
      <c r="G6977" s="206" t="s">
        <v>40</v>
      </c>
      <c r="H6977" s="208">
        <v>2580000</v>
      </c>
      <c r="I6977" s="206" t="s">
        <v>19</v>
      </c>
      <c r="J6977" s="206">
        <v>25800</v>
      </c>
      <c r="L6977" s="206">
        <v>2024</v>
      </c>
      <c r="M6977" s="206" t="s">
        <v>772</v>
      </c>
      <c r="N6977" s="206" t="s">
        <v>773</v>
      </c>
    </row>
    <row r="6978" spans="1:15" s="206" customFormat="1" ht="31" customHeight="1" x14ac:dyDescent="0.15">
      <c r="A6978" s="206" t="s">
        <v>768</v>
      </c>
      <c r="B6978" s="206" t="s">
        <v>839</v>
      </c>
      <c r="C6978" s="206" t="s">
        <v>770</v>
      </c>
      <c r="D6978" s="206" t="s">
        <v>840</v>
      </c>
      <c r="E6978" s="206" t="s">
        <v>577</v>
      </c>
      <c r="F6978" s="207">
        <v>45527</v>
      </c>
      <c r="G6978" s="206" t="s">
        <v>40</v>
      </c>
      <c r="H6978" s="208">
        <v>2720000</v>
      </c>
      <c r="I6978" s="206" t="s">
        <v>19</v>
      </c>
      <c r="J6978" s="206">
        <v>27200</v>
      </c>
      <c r="L6978" s="206">
        <v>2024</v>
      </c>
      <c r="M6978" s="206" t="s">
        <v>772</v>
      </c>
      <c r="N6978" s="206" t="s">
        <v>773</v>
      </c>
    </row>
    <row r="6979" spans="1:15" s="206" customFormat="1" ht="31" customHeight="1" x14ac:dyDescent="0.15">
      <c r="A6979" s="206" t="s">
        <v>768</v>
      </c>
      <c r="B6979" s="206" t="s">
        <v>839</v>
      </c>
      <c r="C6979" s="206" t="s">
        <v>770</v>
      </c>
      <c r="D6979" s="206" t="s">
        <v>840</v>
      </c>
      <c r="E6979" s="206" t="s">
        <v>577</v>
      </c>
      <c r="F6979" s="207">
        <v>45528</v>
      </c>
      <c r="G6979" s="206" t="s">
        <v>40</v>
      </c>
      <c r="H6979" s="208">
        <v>3040000</v>
      </c>
      <c r="I6979" s="206" t="s">
        <v>19</v>
      </c>
      <c r="J6979" s="206">
        <v>30400</v>
      </c>
      <c r="L6979" s="206">
        <v>2024</v>
      </c>
      <c r="M6979" s="206" t="s">
        <v>772</v>
      </c>
      <c r="N6979" s="206" t="s">
        <v>773</v>
      </c>
    </row>
    <row r="6980" spans="1:15" s="206" customFormat="1" ht="31" customHeight="1" x14ac:dyDescent="0.15">
      <c r="A6980" s="206" t="s">
        <v>768</v>
      </c>
      <c r="B6980" s="206" t="s">
        <v>839</v>
      </c>
      <c r="C6980" s="206" t="s">
        <v>770</v>
      </c>
      <c r="D6980" s="206" t="s">
        <v>840</v>
      </c>
      <c r="E6980" s="206" t="s">
        <v>658</v>
      </c>
      <c r="F6980" s="207">
        <v>45528</v>
      </c>
      <c r="G6980" s="206" t="s">
        <v>40</v>
      </c>
      <c r="H6980" s="208">
        <v>40000</v>
      </c>
      <c r="I6980" s="206" t="s">
        <v>19</v>
      </c>
      <c r="J6980" s="206">
        <v>400</v>
      </c>
      <c r="L6980" s="206">
        <v>2024</v>
      </c>
      <c r="M6980" s="206" t="s">
        <v>772</v>
      </c>
      <c r="N6980" s="206" t="s">
        <v>773</v>
      </c>
    </row>
    <row r="6981" spans="1:15" s="206" customFormat="1" ht="31" customHeight="1" x14ac:dyDescent="0.15">
      <c r="A6981" s="206" t="s">
        <v>768</v>
      </c>
      <c r="B6981" s="206" t="s">
        <v>839</v>
      </c>
      <c r="C6981" s="206" t="s">
        <v>770</v>
      </c>
      <c r="D6981" s="206" t="s">
        <v>840</v>
      </c>
      <c r="E6981" s="206" t="s">
        <v>577</v>
      </c>
      <c r="F6981" s="207">
        <v>45529</v>
      </c>
      <c r="G6981" s="206" t="s">
        <v>40</v>
      </c>
      <c r="H6981" s="208">
        <v>2560000</v>
      </c>
      <c r="I6981" s="206" t="s">
        <v>19</v>
      </c>
      <c r="J6981" s="206">
        <v>25600</v>
      </c>
      <c r="L6981" s="206">
        <v>2024</v>
      </c>
      <c r="M6981" s="206" t="s">
        <v>772</v>
      </c>
      <c r="N6981" s="206" t="s">
        <v>773</v>
      </c>
    </row>
    <row r="6982" spans="1:15" s="206" customFormat="1" ht="31" customHeight="1" x14ac:dyDescent="0.15">
      <c r="A6982" s="206" t="s">
        <v>768</v>
      </c>
      <c r="B6982" s="206" t="s">
        <v>839</v>
      </c>
      <c r="C6982" s="206" t="s">
        <v>770</v>
      </c>
      <c r="D6982" s="206" t="s">
        <v>840</v>
      </c>
      <c r="E6982" s="206" t="s">
        <v>658</v>
      </c>
      <c r="F6982" s="207">
        <v>45530</v>
      </c>
      <c r="G6982" s="206" t="s">
        <v>40</v>
      </c>
      <c r="H6982" s="208">
        <v>40000</v>
      </c>
      <c r="I6982" s="206" t="s">
        <v>19</v>
      </c>
      <c r="J6982" s="206">
        <v>400</v>
      </c>
      <c r="L6982" s="206">
        <v>2024</v>
      </c>
      <c r="M6982" s="206" t="s">
        <v>772</v>
      </c>
      <c r="N6982" s="206" t="s">
        <v>773</v>
      </c>
    </row>
    <row r="6983" spans="1:15" s="206" customFormat="1" ht="31" customHeight="1" x14ac:dyDescent="0.15">
      <c r="A6983" s="206" t="s">
        <v>768</v>
      </c>
      <c r="B6983" s="206" t="s">
        <v>839</v>
      </c>
      <c r="C6983" s="206" t="s">
        <v>770</v>
      </c>
      <c r="D6983" s="206" t="s">
        <v>840</v>
      </c>
      <c r="E6983" s="206" t="s">
        <v>577</v>
      </c>
      <c r="F6983" s="207">
        <v>45530</v>
      </c>
      <c r="G6983" s="206" t="s">
        <v>40</v>
      </c>
      <c r="H6983" s="208">
        <v>2860000</v>
      </c>
      <c r="I6983" s="206" t="s">
        <v>19</v>
      </c>
      <c r="J6983" s="206">
        <v>28600</v>
      </c>
      <c r="L6983" s="206">
        <v>2024</v>
      </c>
      <c r="M6983" s="206" t="s">
        <v>772</v>
      </c>
      <c r="N6983" s="206" t="s">
        <v>773</v>
      </c>
    </row>
    <row r="6984" spans="1:15" s="206" customFormat="1" ht="31" customHeight="1" x14ac:dyDescent="0.15">
      <c r="A6984" s="206" t="s">
        <v>768</v>
      </c>
      <c r="B6984" s="206" t="s">
        <v>839</v>
      </c>
      <c r="C6984" s="206" t="s">
        <v>770</v>
      </c>
      <c r="D6984" s="206" t="s">
        <v>840</v>
      </c>
      <c r="E6984" s="206" t="s">
        <v>577</v>
      </c>
      <c r="F6984" s="207">
        <v>45531</v>
      </c>
      <c r="G6984" s="206" t="s">
        <v>40</v>
      </c>
      <c r="H6984" s="208">
        <v>2200000</v>
      </c>
      <c r="I6984" s="206" t="s">
        <v>19</v>
      </c>
      <c r="J6984" s="206">
        <v>22000</v>
      </c>
      <c r="L6984" s="206">
        <v>2024</v>
      </c>
      <c r="M6984" s="206" t="s">
        <v>772</v>
      </c>
      <c r="N6984" s="206" t="s">
        <v>773</v>
      </c>
    </row>
    <row r="6985" spans="1:15" s="206" customFormat="1" ht="31" customHeight="1" x14ac:dyDescent="0.15">
      <c r="A6985" s="206" t="s">
        <v>768</v>
      </c>
      <c r="B6985" s="206" t="s">
        <v>839</v>
      </c>
      <c r="C6985" s="206" t="s">
        <v>770</v>
      </c>
      <c r="D6985" s="206" t="s">
        <v>840</v>
      </c>
      <c r="E6985" s="206" t="s">
        <v>658</v>
      </c>
      <c r="F6985" s="207">
        <v>45532</v>
      </c>
      <c r="G6985" s="206" t="s">
        <v>40</v>
      </c>
      <c r="H6985" s="208">
        <v>80000</v>
      </c>
      <c r="I6985" s="206" t="s">
        <v>19</v>
      </c>
      <c r="J6985" s="206">
        <v>800</v>
      </c>
      <c r="L6985" s="206">
        <v>2024</v>
      </c>
      <c r="M6985" s="206" t="s">
        <v>772</v>
      </c>
      <c r="N6985" s="206" t="s">
        <v>773</v>
      </c>
      <c r="O6985" s="206" t="s">
        <v>844</v>
      </c>
    </row>
    <row r="6986" spans="1:15" s="206" customFormat="1" ht="31" customHeight="1" x14ac:dyDescent="0.15">
      <c r="A6986" s="206" t="s">
        <v>768</v>
      </c>
      <c r="B6986" s="206" t="s">
        <v>839</v>
      </c>
      <c r="C6986" s="206" t="s">
        <v>770</v>
      </c>
      <c r="D6986" s="206" t="s">
        <v>840</v>
      </c>
      <c r="E6986" s="206" t="s">
        <v>577</v>
      </c>
      <c r="F6986" s="207">
        <v>45532</v>
      </c>
      <c r="G6986" s="206" t="s">
        <v>40</v>
      </c>
      <c r="H6986" s="208">
        <v>240000</v>
      </c>
      <c r="I6986" s="206" t="s">
        <v>19</v>
      </c>
      <c r="J6986" s="206">
        <v>2400</v>
      </c>
      <c r="L6986" s="206">
        <v>2024</v>
      </c>
      <c r="M6986" s="206" t="s">
        <v>772</v>
      </c>
      <c r="N6986" s="206" t="s">
        <v>773</v>
      </c>
      <c r="O6986" s="206" t="s">
        <v>844</v>
      </c>
    </row>
    <row r="6987" spans="1:15" s="206" customFormat="1" ht="31" customHeight="1" x14ac:dyDescent="0.15">
      <c r="A6987" s="206" t="s">
        <v>768</v>
      </c>
      <c r="B6987" s="206" t="s">
        <v>839</v>
      </c>
      <c r="C6987" s="206" t="s">
        <v>770</v>
      </c>
      <c r="D6987" s="206" t="s">
        <v>840</v>
      </c>
      <c r="E6987" s="206" t="s">
        <v>577</v>
      </c>
      <c r="F6987" s="207">
        <v>45532</v>
      </c>
      <c r="G6987" s="206" t="s">
        <v>40</v>
      </c>
      <c r="H6987" s="208">
        <v>2400000</v>
      </c>
      <c r="I6987" s="206" t="s">
        <v>19</v>
      </c>
      <c r="J6987" s="206">
        <v>24000</v>
      </c>
      <c r="L6987" s="206">
        <v>2024</v>
      </c>
      <c r="M6987" s="206" t="s">
        <v>772</v>
      </c>
      <c r="N6987" s="206" t="s">
        <v>773</v>
      </c>
    </row>
    <row r="6988" spans="1:15" s="206" customFormat="1" ht="31" customHeight="1" x14ac:dyDescent="0.15">
      <c r="A6988" s="206" t="s">
        <v>768</v>
      </c>
      <c r="B6988" s="206" t="s">
        <v>839</v>
      </c>
      <c r="C6988" s="206" t="s">
        <v>770</v>
      </c>
      <c r="D6988" s="206" t="s">
        <v>840</v>
      </c>
      <c r="E6988" s="206" t="s">
        <v>658</v>
      </c>
      <c r="F6988" s="207">
        <v>45533</v>
      </c>
      <c r="G6988" s="206" t="s">
        <v>40</v>
      </c>
      <c r="H6988" s="208">
        <v>40000</v>
      </c>
      <c r="I6988" s="206" t="s">
        <v>19</v>
      </c>
      <c r="J6988" s="206">
        <v>400</v>
      </c>
      <c r="L6988" s="206">
        <v>2024</v>
      </c>
      <c r="M6988" s="206" t="s">
        <v>772</v>
      </c>
      <c r="N6988" s="206" t="s">
        <v>773</v>
      </c>
    </row>
    <row r="6989" spans="1:15" s="206" customFormat="1" ht="31" customHeight="1" x14ac:dyDescent="0.15">
      <c r="A6989" s="206" t="s">
        <v>768</v>
      </c>
      <c r="B6989" s="206" t="s">
        <v>839</v>
      </c>
      <c r="C6989" s="206" t="s">
        <v>770</v>
      </c>
      <c r="D6989" s="206" t="s">
        <v>840</v>
      </c>
      <c r="E6989" s="206" t="s">
        <v>577</v>
      </c>
      <c r="F6989" s="207">
        <v>45533</v>
      </c>
      <c r="G6989" s="206" t="s">
        <v>40</v>
      </c>
      <c r="H6989" s="208">
        <v>2320000</v>
      </c>
      <c r="I6989" s="206" t="s">
        <v>19</v>
      </c>
      <c r="J6989" s="206">
        <v>23200</v>
      </c>
      <c r="L6989" s="206">
        <v>2024</v>
      </c>
      <c r="M6989" s="206" t="s">
        <v>772</v>
      </c>
      <c r="N6989" s="206" t="s">
        <v>773</v>
      </c>
    </row>
    <row r="6990" spans="1:15" s="206" customFormat="1" ht="31" customHeight="1" x14ac:dyDescent="0.15">
      <c r="A6990" s="206" t="s">
        <v>768</v>
      </c>
      <c r="B6990" s="206" t="s">
        <v>839</v>
      </c>
      <c r="C6990" s="206" t="s">
        <v>770</v>
      </c>
      <c r="D6990" s="206" t="s">
        <v>840</v>
      </c>
      <c r="E6990" s="206" t="s">
        <v>577</v>
      </c>
      <c r="F6990" s="207">
        <v>45534</v>
      </c>
      <c r="G6990" s="206" t="s">
        <v>40</v>
      </c>
      <c r="H6990" s="208">
        <v>2140000</v>
      </c>
      <c r="I6990" s="206" t="s">
        <v>19</v>
      </c>
      <c r="J6990" s="206">
        <v>21400</v>
      </c>
      <c r="L6990" s="206">
        <v>2024</v>
      </c>
      <c r="M6990" s="206" t="s">
        <v>772</v>
      </c>
      <c r="N6990" s="206" t="s">
        <v>773</v>
      </c>
    </row>
    <row r="6991" spans="1:15" s="206" customFormat="1" ht="31" customHeight="1" x14ac:dyDescent="0.15">
      <c r="A6991" s="206" t="s">
        <v>768</v>
      </c>
      <c r="B6991" s="206" t="s">
        <v>839</v>
      </c>
      <c r="C6991" s="206" t="s">
        <v>770</v>
      </c>
      <c r="D6991" s="206" t="s">
        <v>840</v>
      </c>
      <c r="E6991" s="206" t="s">
        <v>658</v>
      </c>
      <c r="F6991" s="207">
        <v>45534</v>
      </c>
      <c r="G6991" s="206" t="s">
        <v>40</v>
      </c>
      <c r="H6991" s="208">
        <v>60000</v>
      </c>
      <c r="I6991" s="206" t="s">
        <v>19</v>
      </c>
      <c r="J6991" s="206">
        <v>600</v>
      </c>
      <c r="L6991" s="206">
        <v>2024</v>
      </c>
      <c r="M6991" s="206" t="s">
        <v>772</v>
      </c>
      <c r="N6991" s="206" t="s">
        <v>773</v>
      </c>
    </row>
    <row r="6992" spans="1:15" s="206" customFormat="1" ht="31" customHeight="1" x14ac:dyDescent="0.15">
      <c r="A6992" s="206" t="s">
        <v>768</v>
      </c>
      <c r="B6992" s="206" t="s">
        <v>839</v>
      </c>
      <c r="C6992" s="206" t="s">
        <v>770</v>
      </c>
      <c r="D6992" s="206" t="s">
        <v>840</v>
      </c>
      <c r="E6992" s="206" t="s">
        <v>577</v>
      </c>
      <c r="F6992" s="207">
        <v>45535</v>
      </c>
      <c r="G6992" s="206" t="s">
        <v>40</v>
      </c>
      <c r="H6992" s="208">
        <v>1920000</v>
      </c>
      <c r="I6992" s="206" t="s">
        <v>19</v>
      </c>
      <c r="J6992" s="206">
        <v>19200</v>
      </c>
      <c r="L6992" s="206">
        <v>2024</v>
      </c>
      <c r="M6992" s="206" t="s">
        <v>772</v>
      </c>
      <c r="N6992" s="206" t="s">
        <v>773</v>
      </c>
    </row>
    <row r="6993" spans="1:15" s="206" customFormat="1" ht="31" customHeight="1" x14ac:dyDescent="0.15">
      <c r="A6993" s="206" t="s">
        <v>768</v>
      </c>
      <c r="B6993" s="206" t="s">
        <v>839</v>
      </c>
      <c r="C6993" s="206" t="s">
        <v>770</v>
      </c>
      <c r="D6993" s="206" t="s">
        <v>840</v>
      </c>
      <c r="E6993" s="206" t="s">
        <v>577</v>
      </c>
      <c r="F6993" s="207">
        <v>45536</v>
      </c>
      <c r="G6993" s="206" t="s">
        <v>40</v>
      </c>
      <c r="H6993" s="208">
        <v>1240000</v>
      </c>
      <c r="I6993" s="206" t="s">
        <v>19</v>
      </c>
      <c r="J6993" s="206">
        <v>12400</v>
      </c>
      <c r="L6993" s="206">
        <v>2024</v>
      </c>
      <c r="M6993" s="206" t="s">
        <v>772</v>
      </c>
      <c r="N6993" s="206" t="s">
        <v>773</v>
      </c>
    </row>
    <row r="6994" spans="1:15" s="206" customFormat="1" ht="31" customHeight="1" x14ac:dyDescent="0.15">
      <c r="A6994" s="206" t="s">
        <v>768</v>
      </c>
      <c r="B6994" s="206" t="s">
        <v>839</v>
      </c>
      <c r="C6994" s="206" t="s">
        <v>770</v>
      </c>
      <c r="D6994" s="206" t="s">
        <v>840</v>
      </c>
      <c r="E6994" s="206" t="s">
        <v>577</v>
      </c>
      <c r="F6994" s="207">
        <v>45537</v>
      </c>
      <c r="G6994" s="206" t="s">
        <v>40</v>
      </c>
      <c r="H6994" s="208">
        <v>1440000</v>
      </c>
      <c r="I6994" s="206" t="s">
        <v>19</v>
      </c>
      <c r="J6994" s="206">
        <v>14400</v>
      </c>
      <c r="L6994" s="206">
        <v>2024</v>
      </c>
      <c r="M6994" s="206" t="s">
        <v>772</v>
      </c>
      <c r="N6994" s="206" t="s">
        <v>773</v>
      </c>
    </row>
    <row r="6995" spans="1:15" s="206" customFormat="1" ht="31" customHeight="1" x14ac:dyDescent="0.15">
      <c r="A6995" s="206" t="s">
        <v>768</v>
      </c>
      <c r="B6995" s="206" t="s">
        <v>839</v>
      </c>
      <c r="C6995" s="206" t="s">
        <v>770</v>
      </c>
      <c r="D6995" s="206" t="s">
        <v>840</v>
      </c>
      <c r="E6995" s="206" t="s">
        <v>577</v>
      </c>
      <c r="F6995" s="207">
        <v>45538</v>
      </c>
      <c r="G6995" s="206" t="s">
        <v>40</v>
      </c>
      <c r="H6995" s="208">
        <v>1600000</v>
      </c>
      <c r="I6995" s="206" t="s">
        <v>19</v>
      </c>
      <c r="J6995" s="206">
        <v>16000</v>
      </c>
      <c r="L6995" s="206">
        <v>2024</v>
      </c>
      <c r="M6995" s="206" t="s">
        <v>772</v>
      </c>
      <c r="N6995" s="206" t="s">
        <v>773</v>
      </c>
    </row>
    <row r="6996" spans="1:15" s="206" customFormat="1" ht="31" customHeight="1" x14ac:dyDescent="0.15">
      <c r="A6996" s="206" t="s">
        <v>768</v>
      </c>
      <c r="B6996" s="206" t="s">
        <v>839</v>
      </c>
      <c r="C6996" s="206" t="s">
        <v>770</v>
      </c>
      <c r="D6996" s="206" t="s">
        <v>840</v>
      </c>
      <c r="E6996" s="206" t="s">
        <v>759</v>
      </c>
      <c r="F6996" s="207">
        <v>45538</v>
      </c>
      <c r="G6996" s="206" t="s">
        <v>40</v>
      </c>
      <c r="H6996" s="208">
        <v>160000</v>
      </c>
      <c r="I6996" s="206" t="s">
        <v>19</v>
      </c>
      <c r="J6996" s="206">
        <v>1600</v>
      </c>
      <c r="L6996" s="206">
        <v>2024</v>
      </c>
      <c r="M6996" s="206" t="s">
        <v>772</v>
      </c>
      <c r="N6996" s="206" t="s">
        <v>773</v>
      </c>
    </row>
    <row r="6997" spans="1:15" s="206" customFormat="1" ht="31" customHeight="1" x14ac:dyDescent="0.15">
      <c r="A6997" s="206" t="s">
        <v>768</v>
      </c>
      <c r="B6997" s="206" t="s">
        <v>839</v>
      </c>
      <c r="C6997" s="206" t="s">
        <v>770</v>
      </c>
      <c r="D6997" s="206" t="s">
        <v>840</v>
      </c>
      <c r="E6997" s="206" t="s">
        <v>658</v>
      </c>
      <c r="F6997" s="207">
        <v>45538</v>
      </c>
      <c r="G6997" s="206" t="s">
        <v>40</v>
      </c>
      <c r="H6997" s="208">
        <v>40000</v>
      </c>
      <c r="I6997" s="206" t="s">
        <v>19</v>
      </c>
      <c r="J6997" s="206">
        <v>400</v>
      </c>
      <c r="L6997" s="206">
        <v>2024</v>
      </c>
      <c r="M6997" s="206" t="s">
        <v>772</v>
      </c>
      <c r="N6997" s="206" t="s">
        <v>773</v>
      </c>
    </row>
    <row r="6998" spans="1:15" s="206" customFormat="1" ht="31" customHeight="1" x14ac:dyDescent="0.15">
      <c r="A6998" s="206" t="s">
        <v>768</v>
      </c>
      <c r="B6998" s="206" t="s">
        <v>839</v>
      </c>
      <c r="C6998" s="206" t="s">
        <v>770</v>
      </c>
      <c r="D6998" s="206" t="s">
        <v>840</v>
      </c>
      <c r="E6998" s="206" t="s">
        <v>577</v>
      </c>
      <c r="F6998" s="207">
        <v>45539</v>
      </c>
      <c r="G6998" s="206" t="s">
        <v>40</v>
      </c>
      <c r="H6998" s="208">
        <v>2320000</v>
      </c>
      <c r="I6998" s="206" t="s">
        <v>19</v>
      </c>
      <c r="J6998" s="206">
        <v>23200</v>
      </c>
      <c r="L6998" s="206">
        <v>2024</v>
      </c>
      <c r="M6998" s="206" t="s">
        <v>772</v>
      </c>
      <c r="N6998" s="206" t="s">
        <v>773</v>
      </c>
    </row>
    <row r="6999" spans="1:15" s="206" customFormat="1" ht="31" customHeight="1" x14ac:dyDescent="0.15">
      <c r="A6999" s="206" t="s">
        <v>768</v>
      </c>
      <c r="B6999" s="206" t="s">
        <v>839</v>
      </c>
      <c r="C6999" s="206" t="s">
        <v>770</v>
      </c>
      <c r="D6999" s="206" t="s">
        <v>840</v>
      </c>
      <c r="E6999" s="206" t="s">
        <v>577</v>
      </c>
      <c r="F6999" s="207">
        <v>45540</v>
      </c>
      <c r="G6999" s="206" t="s">
        <v>40</v>
      </c>
      <c r="H6999" s="208">
        <v>2240000</v>
      </c>
      <c r="I6999" s="206" t="s">
        <v>19</v>
      </c>
      <c r="J6999" s="206">
        <v>22400</v>
      </c>
      <c r="L6999" s="206">
        <v>2024</v>
      </c>
      <c r="M6999" s="206" t="s">
        <v>772</v>
      </c>
      <c r="N6999" s="206" t="s">
        <v>773</v>
      </c>
    </row>
    <row r="7000" spans="1:15" s="206" customFormat="1" ht="31" customHeight="1" x14ac:dyDescent="0.15">
      <c r="A7000" s="206" t="s">
        <v>768</v>
      </c>
      <c r="B7000" s="206" t="s">
        <v>839</v>
      </c>
      <c r="C7000" s="206" t="s">
        <v>770</v>
      </c>
      <c r="D7000" s="206" t="s">
        <v>840</v>
      </c>
      <c r="E7000" s="206" t="s">
        <v>577</v>
      </c>
      <c r="F7000" s="207">
        <v>45541</v>
      </c>
      <c r="G7000" s="206" t="s">
        <v>40</v>
      </c>
      <c r="H7000" s="208">
        <v>1040000</v>
      </c>
      <c r="I7000" s="206" t="s">
        <v>19</v>
      </c>
      <c r="J7000" s="206">
        <v>10400</v>
      </c>
      <c r="L7000" s="206">
        <v>2024</v>
      </c>
      <c r="M7000" s="206" t="s">
        <v>772</v>
      </c>
      <c r="N7000" s="206" t="s">
        <v>773</v>
      </c>
      <c r="O7000" s="206" t="s">
        <v>845</v>
      </c>
    </row>
    <row r="7001" spans="1:15" s="206" customFormat="1" ht="31" customHeight="1" x14ac:dyDescent="0.15">
      <c r="A7001" s="206" t="s">
        <v>768</v>
      </c>
      <c r="B7001" s="206" t="s">
        <v>839</v>
      </c>
      <c r="C7001" s="206" t="s">
        <v>770</v>
      </c>
      <c r="D7001" s="206" t="s">
        <v>840</v>
      </c>
      <c r="E7001" s="206" t="s">
        <v>577</v>
      </c>
      <c r="F7001" s="207">
        <v>45541</v>
      </c>
      <c r="G7001" s="206" t="s">
        <v>40</v>
      </c>
      <c r="H7001" s="208">
        <v>760000</v>
      </c>
      <c r="I7001" s="206" t="s">
        <v>19</v>
      </c>
      <c r="J7001" s="206">
        <v>7600</v>
      </c>
      <c r="L7001" s="206">
        <v>2024</v>
      </c>
      <c r="M7001" s="206" t="s">
        <v>772</v>
      </c>
      <c r="N7001" s="206" t="s">
        <v>773</v>
      </c>
    </row>
    <row r="7002" spans="1:15" s="206" customFormat="1" ht="31" customHeight="1" x14ac:dyDescent="0.15">
      <c r="A7002" s="206" t="s">
        <v>768</v>
      </c>
      <c r="B7002" s="206" t="s">
        <v>839</v>
      </c>
      <c r="C7002" s="206" t="s">
        <v>770</v>
      </c>
      <c r="D7002" s="206" t="s">
        <v>840</v>
      </c>
      <c r="E7002" s="206" t="s">
        <v>577</v>
      </c>
      <c r="F7002" s="207">
        <v>45542</v>
      </c>
      <c r="G7002" s="206" t="s">
        <v>40</v>
      </c>
      <c r="H7002" s="208">
        <v>680000</v>
      </c>
      <c r="I7002" s="206" t="s">
        <v>19</v>
      </c>
      <c r="J7002" s="206">
        <v>6800</v>
      </c>
      <c r="L7002" s="206">
        <v>2024</v>
      </c>
      <c r="M7002" s="206" t="s">
        <v>772</v>
      </c>
      <c r="N7002" s="206" t="s">
        <v>773</v>
      </c>
      <c r="O7002" s="206" t="s">
        <v>846</v>
      </c>
    </row>
    <row r="7003" spans="1:15" s="206" customFormat="1" ht="31" customHeight="1" x14ac:dyDescent="0.15">
      <c r="A7003" s="206" t="s">
        <v>768</v>
      </c>
      <c r="B7003" s="206" t="s">
        <v>839</v>
      </c>
      <c r="C7003" s="206" t="s">
        <v>770</v>
      </c>
      <c r="D7003" s="206" t="s">
        <v>840</v>
      </c>
      <c r="E7003" s="206" t="s">
        <v>577</v>
      </c>
      <c r="F7003" s="207">
        <v>45542</v>
      </c>
      <c r="G7003" s="206" t="s">
        <v>40</v>
      </c>
      <c r="H7003" s="208">
        <v>760000</v>
      </c>
      <c r="I7003" s="206" t="s">
        <v>19</v>
      </c>
      <c r="J7003" s="206">
        <v>7600</v>
      </c>
      <c r="L7003" s="206">
        <v>2024</v>
      </c>
      <c r="M7003" s="206" t="s">
        <v>772</v>
      </c>
      <c r="N7003" s="206" t="s">
        <v>773</v>
      </c>
    </row>
    <row r="7004" spans="1:15" s="206" customFormat="1" ht="31" customHeight="1" x14ac:dyDescent="0.15">
      <c r="A7004" s="206" t="s">
        <v>768</v>
      </c>
      <c r="B7004" s="206" t="s">
        <v>839</v>
      </c>
      <c r="C7004" s="206" t="s">
        <v>770</v>
      </c>
      <c r="D7004" s="206" t="s">
        <v>840</v>
      </c>
      <c r="E7004" s="206" t="s">
        <v>577</v>
      </c>
      <c r="F7004" s="207">
        <v>45543</v>
      </c>
      <c r="G7004" s="206" t="s">
        <v>40</v>
      </c>
      <c r="H7004" s="208">
        <v>560000</v>
      </c>
      <c r="I7004" s="206" t="s">
        <v>19</v>
      </c>
      <c r="J7004" s="206">
        <v>5600</v>
      </c>
      <c r="L7004" s="206">
        <v>2024</v>
      </c>
      <c r="M7004" s="206" t="s">
        <v>772</v>
      </c>
      <c r="N7004" s="206" t="s">
        <v>773</v>
      </c>
    </row>
    <row r="7005" spans="1:15" s="206" customFormat="1" ht="31" customHeight="1" x14ac:dyDescent="0.15">
      <c r="A7005" s="206" t="s">
        <v>768</v>
      </c>
      <c r="B7005" s="206" t="s">
        <v>839</v>
      </c>
      <c r="C7005" s="206" t="s">
        <v>770</v>
      </c>
      <c r="D7005" s="206" t="s">
        <v>840</v>
      </c>
      <c r="E7005" s="206" t="s">
        <v>577</v>
      </c>
      <c r="F7005" s="207">
        <v>45544</v>
      </c>
      <c r="G7005" s="206" t="s">
        <v>40</v>
      </c>
      <c r="H7005" s="208">
        <v>1520000</v>
      </c>
      <c r="I7005" s="206" t="s">
        <v>19</v>
      </c>
      <c r="J7005" s="206">
        <v>15200</v>
      </c>
      <c r="L7005" s="206">
        <v>2024</v>
      </c>
      <c r="M7005" s="206" t="s">
        <v>772</v>
      </c>
      <c r="N7005" s="206" t="s">
        <v>773</v>
      </c>
    </row>
    <row r="7006" spans="1:15" s="206" customFormat="1" ht="31" customHeight="1" x14ac:dyDescent="0.15">
      <c r="A7006" s="206" t="s">
        <v>768</v>
      </c>
      <c r="B7006" s="206" t="s">
        <v>839</v>
      </c>
      <c r="C7006" s="206" t="s">
        <v>770</v>
      </c>
      <c r="D7006" s="206" t="s">
        <v>840</v>
      </c>
      <c r="E7006" s="206" t="s">
        <v>577</v>
      </c>
      <c r="F7006" s="207">
        <v>45545</v>
      </c>
      <c r="G7006" s="206" t="s">
        <v>40</v>
      </c>
      <c r="H7006" s="208">
        <v>1760000</v>
      </c>
      <c r="I7006" s="206" t="s">
        <v>19</v>
      </c>
      <c r="J7006" s="206">
        <v>17600</v>
      </c>
      <c r="L7006" s="206">
        <v>2024</v>
      </c>
      <c r="M7006" s="206" t="s">
        <v>772</v>
      </c>
      <c r="N7006" s="206" t="s">
        <v>773</v>
      </c>
    </row>
    <row r="7007" spans="1:15" s="206" customFormat="1" ht="31" customHeight="1" x14ac:dyDescent="0.15">
      <c r="A7007" s="206" t="s">
        <v>768</v>
      </c>
      <c r="B7007" s="206" t="s">
        <v>839</v>
      </c>
      <c r="C7007" s="206" t="s">
        <v>770</v>
      </c>
      <c r="D7007" s="206" t="s">
        <v>840</v>
      </c>
      <c r="E7007" s="206" t="s">
        <v>577</v>
      </c>
      <c r="F7007" s="207">
        <v>45545</v>
      </c>
      <c r="G7007" s="206" t="s">
        <v>40</v>
      </c>
      <c r="H7007" s="208">
        <v>320000</v>
      </c>
      <c r="I7007" s="206" t="s">
        <v>19</v>
      </c>
      <c r="J7007" s="206">
        <v>3200</v>
      </c>
      <c r="L7007" s="206">
        <v>2024</v>
      </c>
      <c r="M7007" s="206" t="s">
        <v>772</v>
      </c>
      <c r="N7007" s="206" t="s">
        <v>773</v>
      </c>
      <c r="O7007" s="206" t="s">
        <v>847</v>
      </c>
    </row>
    <row r="7008" spans="1:15" s="206" customFormat="1" ht="31" customHeight="1" x14ac:dyDescent="0.15">
      <c r="A7008" s="206" t="s">
        <v>768</v>
      </c>
      <c r="B7008" s="206" t="s">
        <v>839</v>
      </c>
      <c r="C7008" s="206" t="s">
        <v>770</v>
      </c>
      <c r="D7008" s="206" t="s">
        <v>840</v>
      </c>
      <c r="E7008" s="206" t="s">
        <v>658</v>
      </c>
      <c r="F7008" s="207">
        <v>45546</v>
      </c>
      <c r="G7008" s="206" t="s">
        <v>40</v>
      </c>
      <c r="H7008" s="208">
        <v>40000</v>
      </c>
      <c r="I7008" s="206" t="s">
        <v>19</v>
      </c>
      <c r="J7008" s="206">
        <v>400</v>
      </c>
      <c r="L7008" s="206">
        <v>2024</v>
      </c>
      <c r="M7008" s="206" t="s">
        <v>772</v>
      </c>
      <c r="N7008" s="206" t="s">
        <v>773</v>
      </c>
    </row>
    <row r="7009" spans="1:15" s="206" customFormat="1" ht="31" customHeight="1" x14ac:dyDescent="0.15">
      <c r="A7009" s="206" t="s">
        <v>768</v>
      </c>
      <c r="B7009" s="206" t="s">
        <v>839</v>
      </c>
      <c r="C7009" s="206" t="s">
        <v>770</v>
      </c>
      <c r="D7009" s="206" t="s">
        <v>840</v>
      </c>
      <c r="E7009" s="206" t="s">
        <v>577</v>
      </c>
      <c r="F7009" s="207">
        <v>45546</v>
      </c>
      <c r="G7009" s="206" t="s">
        <v>40</v>
      </c>
      <c r="H7009" s="208">
        <v>1800000</v>
      </c>
      <c r="I7009" s="206" t="s">
        <v>19</v>
      </c>
      <c r="J7009" s="206">
        <v>18000</v>
      </c>
      <c r="L7009" s="206">
        <v>2024</v>
      </c>
      <c r="M7009" s="206" t="s">
        <v>772</v>
      </c>
      <c r="N7009" s="206" t="s">
        <v>773</v>
      </c>
    </row>
    <row r="7010" spans="1:15" s="206" customFormat="1" ht="31" customHeight="1" x14ac:dyDescent="0.15">
      <c r="A7010" s="206" t="s">
        <v>768</v>
      </c>
      <c r="B7010" s="206" t="s">
        <v>839</v>
      </c>
      <c r="C7010" s="206" t="s">
        <v>770</v>
      </c>
      <c r="D7010" s="206" t="s">
        <v>840</v>
      </c>
      <c r="E7010" s="206" t="s">
        <v>577</v>
      </c>
      <c r="F7010" s="207">
        <v>45547</v>
      </c>
      <c r="G7010" s="206" t="s">
        <v>40</v>
      </c>
      <c r="H7010" s="208">
        <v>320000</v>
      </c>
      <c r="I7010" s="206" t="s">
        <v>19</v>
      </c>
      <c r="J7010" s="206">
        <v>3200</v>
      </c>
      <c r="L7010" s="206">
        <v>2024</v>
      </c>
      <c r="M7010" s="206" t="s">
        <v>772</v>
      </c>
      <c r="N7010" s="206" t="s">
        <v>773</v>
      </c>
      <c r="O7010" s="206" t="s">
        <v>848</v>
      </c>
    </row>
    <row r="7011" spans="1:15" s="206" customFormat="1" ht="31" customHeight="1" x14ac:dyDescent="0.15">
      <c r="A7011" s="206" t="s">
        <v>768</v>
      </c>
      <c r="B7011" s="206" t="s">
        <v>839</v>
      </c>
      <c r="C7011" s="206" t="s">
        <v>770</v>
      </c>
      <c r="D7011" s="206" t="s">
        <v>840</v>
      </c>
      <c r="E7011" s="206" t="s">
        <v>577</v>
      </c>
      <c r="F7011" s="207">
        <v>45547</v>
      </c>
      <c r="G7011" s="206" t="s">
        <v>40</v>
      </c>
      <c r="H7011" s="208">
        <v>1360000</v>
      </c>
      <c r="I7011" s="206" t="s">
        <v>19</v>
      </c>
      <c r="J7011" s="206">
        <v>13600</v>
      </c>
      <c r="L7011" s="206">
        <v>2024</v>
      </c>
      <c r="M7011" s="206" t="s">
        <v>772</v>
      </c>
      <c r="N7011" s="206" t="s">
        <v>773</v>
      </c>
    </row>
    <row r="7012" spans="1:15" s="206" customFormat="1" ht="31" customHeight="1" x14ac:dyDescent="0.15">
      <c r="A7012" s="206" t="s">
        <v>768</v>
      </c>
      <c r="B7012" s="206" t="s">
        <v>839</v>
      </c>
      <c r="C7012" s="206" t="s">
        <v>770</v>
      </c>
      <c r="D7012" s="206" t="s">
        <v>840</v>
      </c>
      <c r="E7012" s="206" t="s">
        <v>658</v>
      </c>
      <c r="F7012" s="207">
        <v>45547</v>
      </c>
      <c r="G7012" s="206" t="s">
        <v>40</v>
      </c>
      <c r="H7012" s="208">
        <v>40000</v>
      </c>
      <c r="I7012" s="206" t="s">
        <v>19</v>
      </c>
      <c r="J7012" s="206">
        <v>400</v>
      </c>
      <c r="L7012" s="206">
        <v>2024</v>
      </c>
      <c r="M7012" s="206" t="s">
        <v>772</v>
      </c>
      <c r="N7012" s="206" t="s">
        <v>773</v>
      </c>
    </row>
    <row r="7013" spans="1:15" s="206" customFormat="1" ht="31" customHeight="1" x14ac:dyDescent="0.15">
      <c r="A7013" s="206" t="s">
        <v>768</v>
      </c>
      <c r="B7013" s="206" t="s">
        <v>839</v>
      </c>
      <c r="C7013" s="206" t="s">
        <v>770</v>
      </c>
      <c r="D7013" s="206" t="s">
        <v>840</v>
      </c>
      <c r="E7013" s="206" t="s">
        <v>577</v>
      </c>
      <c r="F7013" s="207">
        <v>45548</v>
      </c>
      <c r="G7013" s="206" t="s">
        <v>40</v>
      </c>
      <c r="H7013" s="208">
        <v>2000000</v>
      </c>
      <c r="I7013" s="206" t="s">
        <v>19</v>
      </c>
      <c r="J7013" s="206">
        <v>20000</v>
      </c>
      <c r="L7013" s="206">
        <v>2024</v>
      </c>
      <c r="M7013" s="206" t="s">
        <v>772</v>
      </c>
      <c r="N7013" s="206" t="s">
        <v>773</v>
      </c>
    </row>
    <row r="7014" spans="1:15" s="206" customFormat="1" ht="31" customHeight="1" x14ac:dyDescent="0.15">
      <c r="A7014" s="206" t="s">
        <v>768</v>
      </c>
      <c r="B7014" s="206" t="s">
        <v>839</v>
      </c>
      <c r="C7014" s="206" t="s">
        <v>770</v>
      </c>
      <c r="D7014" s="206" t="s">
        <v>840</v>
      </c>
      <c r="E7014" s="206" t="s">
        <v>577</v>
      </c>
      <c r="F7014" s="207">
        <v>45549</v>
      </c>
      <c r="G7014" s="206" t="s">
        <v>40</v>
      </c>
      <c r="H7014" s="208">
        <v>1640000</v>
      </c>
      <c r="I7014" s="206" t="s">
        <v>19</v>
      </c>
      <c r="J7014" s="206">
        <v>16400</v>
      </c>
      <c r="L7014" s="206">
        <v>2024</v>
      </c>
      <c r="M7014" s="206" t="s">
        <v>772</v>
      </c>
      <c r="N7014" s="206" t="s">
        <v>773</v>
      </c>
    </row>
    <row r="7015" spans="1:15" s="206" customFormat="1" ht="31" customHeight="1" x14ac:dyDescent="0.15">
      <c r="A7015" s="206" t="s">
        <v>768</v>
      </c>
      <c r="B7015" s="206" t="s">
        <v>839</v>
      </c>
      <c r="C7015" s="206" t="s">
        <v>770</v>
      </c>
      <c r="D7015" s="206" t="s">
        <v>840</v>
      </c>
      <c r="E7015" s="206" t="s">
        <v>577</v>
      </c>
      <c r="F7015" s="207">
        <v>45550</v>
      </c>
      <c r="G7015" s="206" t="s">
        <v>40</v>
      </c>
      <c r="H7015" s="208">
        <v>1040000</v>
      </c>
      <c r="I7015" s="206" t="s">
        <v>19</v>
      </c>
      <c r="J7015" s="206">
        <v>10400</v>
      </c>
      <c r="L7015" s="206">
        <v>2024</v>
      </c>
      <c r="M7015" s="206" t="s">
        <v>772</v>
      </c>
      <c r="N7015" s="206" t="s">
        <v>773</v>
      </c>
    </row>
    <row r="7016" spans="1:15" s="206" customFormat="1" ht="31" customHeight="1" x14ac:dyDescent="0.15">
      <c r="A7016" s="206" t="s">
        <v>768</v>
      </c>
      <c r="B7016" s="206" t="s">
        <v>839</v>
      </c>
      <c r="C7016" s="206" t="s">
        <v>770</v>
      </c>
      <c r="D7016" s="206" t="s">
        <v>840</v>
      </c>
      <c r="E7016" s="206" t="s">
        <v>577</v>
      </c>
      <c r="F7016" s="207">
        <v>45551</v>
      </c>
      <c r="G7016" s="206" t="s">
        <v>40</v>
      </c>
      <c r="H7016" s="208">
        <v>1920000</v>
      </c>
      <c r="I7016" s="206" t="s">
        <v>19</v>
      </c>
      <c r="J7016" s="206">
        <v>19200</v>
      </c>
      <c r="L7016" s="206">
        <v>2024</v>
      </c>
      <c r="M7016" s="206" t="s">
        <v>772</v>
      </c>
      <c r="N7016" s="206" t="s">
        <v>773</v>
      </c>
    </row>
    <row r="7017" spans="1:15" s="206" customFormat="1" ht="31" customHeight="1" x14ac:dyDescent="0.15">
      <c r="A7017" s="206" t="s">
        <v>768</v>
      </c>
      <c r="B7017" s="206" t="s">
        <v>839</v>
      </c>
      <c r="C7017" s="206" t="s">
        <v>770</v>
      </c>
      <c r="D7017" s="206" t="s">
        <v>840</v>
      </c>
      <c r="E7017" s="206" t="s">
        <v>658</v>
      </c>
      <c r="F7017" s="207">
        <v>45552</v>
      </c>
      <c r="G7017" s="206" t="s">
        <v>40</v>
      </c>
      <c r="H7017" s="208">
        <v>40000</v>
      </c>
      <c r="I7017" s="206" t="s">
        <v>19</v>
      </c>
      <c r="J7017" s="206">
        <v>400</v>
      </c>
      <c r="L7017" s="206">
        <v>2024</v>
      </c>
      <c r="M7017" s="206" t="s">
        <v>772</v>
      </c>
      <c r="N7017" s="206" t="s">
        <v>773</v>
      </c>
    </row>
    <row r="7018" spans="1:15" s="206" customFormat="1" ht="31" customHeight="1" x14ac:dyDescent="0.15">
      <c r="A7018" s="206" t="s">
        <v>768</v>
      </c>
      <c r="B7018" s="206" t="s">
        <v>839</v>
      </c>
      <c r="C7018" s="206" t="s">
        <v>770</v>
      </c>
      <c r="D7018" s="206" t="s">
        <v>840</v>
      </c>
      <c r="E7018" s="206" t="s">
        <v>577</v>
      </c>
      <c r="F7018" s="207">
        <v>45552</v>
      </c>
      <c r="G7018" s="206" t="s">
        <v>40</v>
      </c>
      <c r="H7018" s="208">
        <v>2000000</v>
      </c>
      <c r="I7018" s="206" t="s">
        <v>19</v>
      </c>
      <c r="J7018" s="206">
        <v>20000</v>
      </c>
      <c r="L7018" s="206">
        <v>2024</v>
      </c>
      <c r="M7018" s="206" t="s">
        <v>772</v>
      </c>
      <c r="N7018" s="206" t="s">
        <v>773</v>
      </c>
    </row>
    <row r="7019" spans="1:15" s="206" customFormat="1" ht="31" customHeight="1" x14ac:dyDescent="0.15">
      <c r="A7019" s="206" t="s">
        <v>768</v>
      </c>
      <c r="B7019" s="206" t="s">
        <v>839</v>
      </c>
      <c r="C7019" s="206" t="s">
        <v>770</v>
      </c>
      <c r="D7019" s="206" t="s">
        <v>840</v>
      </c>
      <c r="E7019" s="206" t="s">
        <v>577</v>
      </c>
      <c r="F7019" s="207">
        <v>45552</v>
      </c>
      <c r="G7019" s="206" t="s">
        <v>40</v>
      </c>
      <c r="H7019" s="208">
        <v>360000</v>
      </c>
      <c r="I7019" s="206" t="s">
        <v>19</v>
      </c>
      <c r="J7019" s="206">
        <v>3600</v>
      </c>
      <c r="L7019" s="206">
        <v>2024</v>
      </c>
      <c r="M7019" s="206" t="s">
        <v>772</v>
      </c>
      <c r="N7019" s="206" t="s">
        <v>773</v>
      </c>
      <c r="O7019" s="206" t="s">
        <v>849</v>
      </c>
    </row>
    <row r="7020" spans="1:15" s="206" customFormat="1" ht="31" customHeight="1" x14ac:dyDescent="0.15">
      <c r="A7020" s="206" t="s">
        <v>768</v>
      </c>
      <c r="B7020" s="206" t="s">
        <v>839</v>
      </c>
      <c r="C7020" s="206" t="s">
        <v>770</v>
      </c>
      <c r="D7020" s="206" t="s">
        <v>840</v>
      </c>
      <c r="E7020" s="206" t="s">
        <v>577</v>
      </c>
      <c r="F7020" s="207">
        <v>45553</v>
      </c>
      <c r="G7020" s="206" t="s">
        <v>40</v>
      </c>
      <c r="H7020" s="208">
        <v>1560000</v>
      </c>
      <c r="I7020" s="206" t="s">
        <v>19</v>
      </c>
      <c r="J7020" s="206">
        <v>15600</v>
      </c>
      <c r="L7020" s="206">
        <v>2024</v>
      </c>
      <c r="M7020" s="206" t="s">
        <v>772</v>
      </c>
      <c r="N7020" s="206" t="s">
        <v>773</v>
      </c>
    </row>
    <row r="7021" spans="1:15" s="206" customFormat="1" ht="31" customHeight="1" x14ac:dyDescent="0.15">
      <c r="A7021" s="206" t="s">
        <v>768</v>
      </c>
      <c r="B7021" s="206" t="s">
        <v>839</v>
      </c>
      <c r="C7021" s="206" t="s">
        <v>770</v>
      </c>
      <c r="D7021" s="206" t="s">
        <v>840</v>
      </c>
      <c r="E7021" s="206" t="s">
        <v>577</v>
      </c>
      <c r="F7021" s="207">
        <v>45554</v>
      </c>
      <c r="G7021" s="206" t="s">
        <v>40</v>
      </c>
      <c r="H7021" s="208">
        <v>1680000</v>
      </c>
      <c r="I7021" s="206" t="s">
        <v>19</v>
      </c>
      <c r="J7021" s="206">
        <v>16800</v>
      </c>
      <c r="L7021" s="206">
        <v>2024</v>
      </c>
      <c r="M7021" s="206" t="s">
        <v>772</v>
      </c>
      <c r="N7021" s="206" t="s">
        <v>773</v>
      </c>
    </row>
    <row r="7022" spans="1:15" s="206" customFormat="1" ht="31" customHeight="1" x14ac:dyDescent="0.15">
      <c r="A7022" s="206" t="s">
        <v>768</v>
      </c>
      <c r="B7022" s="206" t="s">
        <v>839</v>
      </c>
      <c r="C7022" s="206" t="s">
        <v>770</v>
      </c>
      <c r="D7022" s="206" t="s">
        <v>840</v>
      </c>
      <c r="E7022" s="206" t="s">
        <v>577</v>
      </c>
      <c r="F7022" s="207">
        <v>45555</v>
      </c>
      <c r="G7022" s="206" t="s">
        <v>40</v>
      </c>
      <c r="H7022" s="208">
        <v>1600000</v>
      </c>
      <c r="I7022" s="206" t="s">
        <v>19</v>
      </c>
      <c r="J7022" s="206">
        <v>16000</v>
      </c>
      <c r="L7022" s="206">
        <v>2024</v>
      </c>
      <c r="M7022" s="206" t="s">
        <v>772</v>
      </c>
      <c r="N7022" s="206" t="s">
        <v>773</v>
      </c>
    </row>
    <row r="7023" spans="1:15" s="206" customFormat="1" ht="31" customHeight="1" x14ac:dyDescent="0.15">
      <c r="A7023" s="206" t="s">
        <v>768</v>
      </c>
      <c r="B7023" s="206" t="s">
        <v>839</v>
      </c>
      <c r="C7023" s="206" t="s">
        <v>770</v>
      </c>
      <c r="D7023" s="206" t="s">
        <v>840</v>
      </c>
      <c r="E7023" s="206" t="s">
        <v>577</v>
      </c>
      <c r="F7023" s="207">
        <v>45556</v>
      </c>
      <c r="G7023" s="206" t="s">
        <v>40</v>
      </c>
      <c r="H7023" s="208">
        <v>1480000</v>
      </c>
      <c r="I7023" s="206" t="s">
        <v>19</v>
      </c>
      <c r="J7023" s="206">
        <v>14800</v>
      </c>
      <c r="L7023" s="206">
        <v>2024</v>
      </c>
      <c r="M7023" s="206" t="s">
        <v>772</v>
      </c>
      <c r="N7023" s="206" t="s">
        <v>773</v>
      </c>
    </row>
    <row r="7024" spans="1:15" s="206" customFormat="1" ht="31" customHeight="1" x14ac:dyDescent="0.15">
      <c r="A7024" s="206" t="s">
        <v>768</v>
      </c>
      <c r="B7024" s="206" t="s">
        <v>839</v>
      </c>
      <c r="C7024" s="206" t="s">
        <v>770</v>
      </c>
      <c r="D7024" s="206" t="s">
        <v>840</v>
      </c>
      <c r="E7024" s="206" t="s">
        <v>577</v>
      </c>
      <c r="F7024" s="207">
        <v>45557</v>
      </c>
      <c r="G7024" s="206" t="s">
        <v>40</v>
      </c>
      <c r="H7024" s="208">
        <v>1400000</v>
      </c>
      <c r="I7024" s="206" t="s">
        <v>19</v>
      </c>
      <c r="J7024" s="206">
        <v>14000</v>
      </c>
      <c r="L7024" s="206">
        <v>2024</v>
      </c>
      <c r="M7024" s="206" t="s">
        <v>772</v>
      </c>
      <c r="N7024" s="206" t="s">
        <v>773</v>
      </c>
    </row>
    <row r="7025" spans="1:14" s="206" customFormat="1" ht="31" customHeight="1" x14ac:dyDescent="0.15">
      <c r="A7025" s="206" t="s">
        <v>768</v>
      </c>
      <c r="B7025" s="206" t="s">
        <v>839</v>
      </c>
      <c r="C7025" s="206" t="s">
        <v>770</v>
      </c>
      <c r="D7025" s="206" t="s">
        <v>840</v>
      </c>
      <c r="E7025" s="206" t="s">
        <v>577</v>
      </c>
      <c r="F7025" s="207">
        <v>45558</v>
      </c>
      <c r="G7025" s="206" t="s">
        <v>40</v>
      </c>
      <c r="H7025" s="208">
        <v>1520000</v>
      </c>
      <c r="I7025" s="206" t="s">
        <v>19</v>
      </c>
      <c r="J7025" s="206">
        <v>15200</v>
      </c>
      <c r="L7025" s="206">
        <v>2024</v>
      </c>
      <c r="M7025" s="206" t="s">
        <v>772</v>
      </c>
      <c r="N7025" s="206" t="s">
        <v>773</v>
      </c>
    </row>
    <row r="7026" spans="1:14" s="206" customFormat="1" ht="31" customHeight="1" x14ac:dyDescent="0.15">
      <c r="A7026" s="206" t="s">
        <v>768</v>
      </c>
      <c r="B7026" s="206" t="s">
        <v>839</v>
      </c>
      <c r="C7026" s="206" t="s">
        <v>770</v>
      </c>
      <c r="D7026" s="206" t="s">
        <v>840</v>
      </c>
      <c r="E7026" s="206" t="s">
        <v>577</v>
      </c>
      <c r="F7026" s="207">
        <v>45559</v>
      </c>
      <c r="G7026" s="206" t="s">
        <v>40</v>
      </c>
      <c r="H7026" s="208">
        <v>1320000</v>
      </c>
      <c r="I7026" s="206" t="s">
        <v>19</v>
      </c>
      <c r="J7026" s="206">
        <v>13200</v>
      </c>
      <c r="L7026" s="206">
        <v>2024</v>
      </c>
      <c r="M7026" s="206" t="s">
        <v>772</v>
      </c>
      <c r="N7026" s="206" t="s">
        <v>773</v>
      </c>
    </row>
    <row r="7027" spans="1:14" s="206" customFormat="1" ht="31" customHeight="1" x14ac:dyDescent="0.15">
      <c r="A7027" s="206" t="s">
        <v>768</v>
      </c>
      <c r="B7027" s="206" t="s">
        <v>839</v>
      </c>
      <c r="C7027" s="206" t="s">
        <v>770</v>
      </c>
      <c r="D7027" s="206" t="s">
        <v>840</v>
      </c>
      <c r="E7027" s="206" t="s">
        <v>577</v>
      </c>
      <c r="F7027" s="207">
        <v>45560</v>
      </c>
      <c r="G7027" s="206" t="s">
        <v>40</v>
      </c>
      <c r="H7027" s="208">
        <v>1360000</v>
      </c>
      <c r="I7027" s="206" t="s">
        <v>19</v>
      </c>
      <c r="J7027" s="206">
        <v>13600</v>
      </c>
      <c r="L7027" s="206">
        <v>2024</v>
      </c>
      <c r="M7027" s="206" t="s">
        <v>772</v>
      </c>
      <c r="N7027" s="206" t="s">
        <v>773</v>
      </c>
    </row>
    <row r="7028" spans="1:14" s="206" customFormat="1" ht="31" customHeight="1" x14ac:dyDescent="0.15">
      <c r="A7028" s="206" t="s">
        <v>768</v>
      </c>
      <c r="B7028" s="206" t="s">
        <v>839</v>
      </c>
      <c r="C7028" s="206" t="s">
        <v>770</v>
      </c>
      <c r="D7028" s="206" t="s">
        <v>840</v>
      </c>
      <c r="E7028" s="206" t="s">
        <v>577</v>
      </c>
      <c r="F7028" s="207">
        <v>45561</v>
      </c>
      <c r="G7028" s="206" t="s">
        <v>40</v>
      </c>
      <c r="H7028" s="208">
        <v>1200000</v>
      </c>
      <c r="I7028" s="206" t="s">
        <v>19</v>
      </c>
      <c r="J7028" s="206">
        <v>12000</v>
      </c>
      <c r="L7028" s="206">
        <v>2024</v>
      </c>
      <c r="M7028" s="206" t="s">
        <v>772</v>
      </c>
      <c r="N7028" s="206" t="s">
        <v>773</v>
      </c>
    </row>
    <row r="7029" spans="1:14" s="206" customFormat="1" ht="31" customHeight="1" x14ac:dyDescent="0.15">
      <c r="A7029" s="206" t="s">
        <v>768</v>
      </c>
      <c r="B7029" s="206" t="s">
        <v>839</v>
      </c>
      <c r="C7029" s="206" t="s">
        <v>770</v>
      </c>
      <c r="D7029" s="206" t="s">
        <v>840</v>
      </c>
      <c r="E7029" s="206" t="s">
        <v>577</v>
      </c>
      <c r="F7029" s="207">
        <v>45565</v>
      </c>
      <c r="G7029" s="206" t="s">
        <v>40</v>
      </c>
      <c r="H7029" s="208">
        <v>440000</v>
      </c>
      <c r="I7029" s="206" t="s">
        <v>19</v>
      </c>
      <c r="J7029" s="206">
        <v>4400</v>
      </c>
      <c r="L7029" s="206">
        <v>2024</v>
      </c>
      <c r="M7029" s="206" t="s">
        <v>772</v>
      </c>
      <c r="N7029" s="206" t="s">
        <v>773</v>
      </c>
    </row>
    <row r="7030" spans="1:14" s="206" customFormat="1" ht="31" customHeight="1" x14ac:dyDescent="0.15">
      <c r="A7030" s="206" t="s">
        <v>768</v>
      </c>
      <c r="B7030" s="206" t="s">
        <v>839</v>
      </c>
      <c r="C7030" s="206" t="s">
        <v>770</v>
      </c>
      <c r="D7030" s="206" t="s">
        <v>840</v>
      </c>
      <c r="E7030" s="206" t="s">
        <v>577</v>
      </c>
      <c r="F7030" s="207">
        <v>45566</v>
      </c>
      <c r="G7030" s="206" t="s">
        <v>40</v>
      </c>
      <c r="H7030" s="208">
        <v>960000</v>
      </c>
      <c r="I7030" s="206" t="s">
        <v>19</v>
      </c>
      <c r="J7030" s="206">
        <v>9600</v>
      </c>
      <c r="L7030" s="206">
        <v>2024</v>
      </c>
      <c r="M7030" s="206" t="s">
        <v>772</v>
      </c>
      <c r="N7030" s="206" t="s">
        <v>773</v>
      </c>
    </row>
    <row r="7031" spans="1:14" s="206" customFormat="1" ht="31" customHeight="1" x14ac:dyDescent="0.15">
      <c r="A7031" s="206" t="s">
        <v>768</v>
      </c>
      <c r="B7031" s="206" t="s">
        <v>839</v>
      </c>
      <c r="C7031" s="206" t="s">
        <v>770</v>
      </c>
      <c r="D7031" s="206" t="s">
        <v>840</v>
      </c>
      <c r="E7031" s="206" t="s">
        <v>577</v>
      </c>
      <c r="F7031" s="207">
        <v>45567</v>
      </c>
      <c r="G7031" s="206" t="s">
        <v>40</v>
      </c>
      <c r="H7031" s="208">
        <v>760000</v>
      </c>
      <c r="I7031" s="206" t="s">
        <v>19</v>
      </c>
      <c r="J7031" s="206">
        <v>7600</v>
      </c>
      <c r="L7031" s="206">
        <v>2024</v>
      </c>
      <c r="M7031" s="206" t="s">
        <v>772</v>
      </c>
      <c r="N7031" s="206" t="s">
        <v>773</v>
      </c>
    </row>
    <row r="7032" spans="1:14" s="206" customFormat="1" ht="31" customHeight="1" x14ac:dyDescent="0.15">
      <c r="A7032" s="206" t="s">
        <v>768</v>
      </c>
      <c r="B7032" s="206" t="s">
        <v>839</v>
      </c>
      <c r="C7032" s="206" t="s">
        <v>770</v>
      </c>
      <c r="D7032" s="206" t="s">
        <v>840</v>
      </c>
      <c r="E7032" s="206" t="s">
        <v>577</v>
      </c>
      <c r="F7032" s="207">
        <v>45568</v>
      </c>
      <c r="G7032" s="206" t="s">
        <v>40</v>
      </c>
      <c r="H7032" s="208">
        <v>640000</v>
      </c>
      <c r="I7032" s="206" t="s">
        <v>19</v>
      </c>
      <c r="J7032" s="206">
        <v>6400</v>
      </c>
      <c r="L7032" s="206">
        <v>2024</v>
      </c>
      <c r="M7032" s="206" t="s">
        <v>772</v>
      </c>
      <c r="N7032" s="206" t="s">
        <v>773</v>
      </c>
    </row>
    <row r="7033" spans="1:14" s="206" customFormat="1" ht="31" customHeight="1" x14ac:dyDescent="0.15">
      <c r="A7033" s="206" t="s">
        <v>768</v>
      </c>
      <c r="B7033" s="206" t="s">
        <v>839</v>
      </c>
      <c r="C7033" s="206" t="s">
        <v>770</v>
      </c>
      <c r="D7033" s="206" t="s">
        <v>840</v>
      </c>
      <c r="E7033" s="206" t="s">
        <v>577</v>
      </c>
      <c r="F7033" s="207">
        <v>45569</v>
      </c>
      <c r="G7033" s="206" t="s">
        <v>40</v>
      </c>
      <c r="H7033" s="208">
        <v>760000</v>
      </c>
      <c r="I7033" s="206" t="s">
        <v>19</v>
      </c>
      <c r="J7033" s="206">
        <v>7600</v>
      </c>
      <c r="L7033" s="206">
        <v>2024</v>
      </c>
      <c r="M7033" s="206" t="s">
        <v>772</v>
      </c>
      <c r="N7033" s="206" t="s">
        <v>773</v>
      </c>
    </row>
    <row r="7034" spans="1:14" s="206" customFormat="1" ht="31" customHeight="1" x14ac:dyDescent="0.15">
      <c r="A7034" s="206" t="s">
        <v>768</v>
      </c>
      <c r="B7034" s="206" t="s">
        <v>839</v>
      </c>
      <c r="C7034" s="206" t="s">
        <v>770</v>
      </c>
      <c r="D7034" s="206" t="s">
        <v>840</v>
      </c>
      <c r="E7034" s="206" t="s">
        <v>577</v>
      </c>
      <c r="F7034" s="207">
        <v>45570</v>
      </c>
      <c r="G7034" s="206" t="s">
        <v>40</v>
      </c>
      <c r="H7034" s="208">
        <v>640000</v>
      </c>
      <c r="I7034" s="206" t="s">
        <v>19</v>
      </c>
      <c r="J7034" s="206">
        <v>6400</v>
      </c>
      <c r="L7034" s="206">
        <v>2024</v>
      </c>
      <c r="M7034" s="206" t="s">
        <v>772</v>
      </c>
      <c r="N7034" s="206" t="s">
        <v>773</v>
      </c>
    </row>
    <row r="7035" spans="1:14" s="206" customFormat="1" ht="31" customHeight="1" x14ac:dyDescent="0.15">
      <c r="A7035" s="206" t="s">
        <v>768</v>
      </c>
      <c r="B7035" s="206" t="s">
        <v>839</v>
      </c>
      <c r="C7035" s="206" t="s">
        <v>770</v>
      </c>
      <c r="D7035" s="206" t="s">
        <v>840</v>
      </c>
      <c r="E7035" s="206" t="s">
        <v>577</v>
      </c>
      <c r="F7035" s="207">
        <v>45571</v>
      </c>
      <c r="G7035" s="206" t="s">
        <v>40</v>
      </c>
      <c r="H7035" s="208">
        <v>520000</v>
      </c>
      <c r="I7035" s="206" t="s">
        <v>19</v>
      </c>
      <c r="J7035" s="206">
        <v>5200</v>
      </c>
      <c r="L7035" s="206">
        <v>2024</v>
      </c>
      <c r="M7035" s="206" t="s">
        <v>772</v>
      </c>
      <c r="N7035" s="206" t="s">
        <v>773</v>
      </c>
    </row>
    <row r="7036" spans="1:14" s="206" customFormat="1" ht="31" customHeight="1" x14ac:dyDescent="0.15">
      <c r="A7036" s="206" t="s">
        <v>768</v>
      </c>
      <c r="B7036" s="206" t="s">
        <v>839</v>
      </c>
      <c r="C7036" s="206" t="s">
        <v>770</v>
      </c>
      <c r="D7036" s="206" t="s">
        <v>840</v>
      </c>
      <c r="E7036" s="206" t="s">
        <v>577</v>
      </c>
      <c r="F7036" s="207">
        <v>45572</v>
      </c>
      <c r="G7036" s="206" t="s">
        <v>40</v>
      </c>
      <c r="H7036" s="208">
        <v>640000</v>
      </c>
      <c r="I7036" s="206" t="s">
        <v>19</v>
      </c>
      <c r="J7036" s="206">
        <v>6400</v>
      </c>
      <c r="L7036" s="206">
        <v>2024</v>
      </c>
      <c r="M7036" s="206" t="s">
        <v>772</v>
      </c>
      <c r="N7036" s="206" t="s">
        <v>773</v>
      </c>
    </row>
    <row r="7037" spans="1:14" s="206" customFormat="1" ht="31" customHeight="1" x14ac:dyDescent="0.15">
      <c r="A7037" s="206" t="s">
        <v>768</v>
      </c>
      <c r="B7037" s="206" t="s">
        <v>839</v>
      </c>
      <c r="C7037" s="206" t="s">
        <v>770</v>
      </c>
      <c r="D7037" s="206" t="s">
        <v>840</v>
      </c>
      <c r="E7037" s="206" t="s">
        <v>577</v>
      </c>
      <c r="F7037" s="207">
        <v>45573</v>
      </c>
      <c r="G7037" s="206" t="s">
        <v>40</v>
      </c>
      <c r="H7037" s="208">
        <v>600000</v>
      </c>
      <c r="I7037" s="206" t="s">
        <v>19</v>
      </c>
      <c r="J7037" s="206">
        <v>6000</v>
      </c>
      <c r="L7037" s="206">
        <v>2024</v>
      </c>
      <c r="M7037" s="206" t="s">
        <v>772</v>
      </c>
      <c r="N7037" s="206" t="s">
        <v>773</v>
      </c>
    </row>
    <row r="7038" spans="1:14" s="206" customFormat="1" ht="31" customHeight="1" x14ac:dyDescent="0.15">
      <c r="A7038" s="206" t="s">
        <v>768</v>
      </c>
      <c r="B7038" s="206" t="s">
        <v>839</v>
      </c>
      <c r="C7038" s="206" t="s">
        <v>770</v>
      </c>
      <c r="D7038" s="206" t="s">
        <v>840</v>
      </c>
      <c r="E7038" s="206" t="s">
        <v>577</v>
      </c>
      <c r="F7038" s="207">
        <v>45574</v>
      </c>
      <c r="G7038" s="206" t="s">
        <v>40</v>
      </c>
      <c r="H7038" s="208">
        <v>680000</v>
      </c>
      <c r="I7038" s="206" t="s">
        <v>19</v>
      </c>
      <c r="J7038" s="206">
        <v>6800</v>
      </c>
      <c r="L7038" s="206">
        <v>2024</v>
      </c>
      <c r="M7038" s="206" t="s">
        <v>772</v>
      </c>
      <c r="N7038" s="206" t="s">
        <v>773</v>
      </c>
    </row>
    <row r="7039" spans="1:14" s="206" customFormat="1" ht="31" customHeight="1" x14ac:dyDescent="0.15">
      <c r="A7039" s="206" t="s">
        <v>768</v>
      </c>
      <c r="B7039" s="206" t="s">
        <v>839</v>
      </c>
      <c r="C7039" s="206" t="s">
        <v>770</v>
      </c>
      <c r="D7039" s="206" t="s">
        <v>840</v>
      </c>
      <c r="E7039" s="206" t="s">
        <v>577</v>
      </c>
      <c r="F7039" s="207">
        <v>45575</v>
      </c>
      <c r="G7039" s="206" t="s">
        <v>40</v>
      </c>
      <c r="H7039" s="208">
        <v>400000</v>
      </c>
      <c r="I7039" s="206" t="s">
        <v>19</v>
      </c>
      <c r="J7039" s="206">
        <v>4000</v>
      </c>
      <c r="L7039" s="206">
        <v>2024</v>
      </c>
      <c r="M7039" s="206" t="s">
        <v>772</v>
      </c>
      <c r="N7039" s="206" t="s">
        <v>773</v>
      </c>
    </row>
    <row r="7040" spans="1:14" s="206" customFormat="1" ht="31" customHeight="1" x14ac:dyDescent="0.15">
      <c r="A7040" s="206" t="s">
        <v>768</v>
      </c>
      <c r="B7040" s="206" t="s">
        <v>850</v>
      </c>
      <c r="C7040" s="206" t="s">
        <v>770</v>
      </c>
      <c r="D7040" s="206" t="s">
        <v>772</v>
      </c>
      <c r="E7040" s="206" t="s">
        <v>772</v>
      </c>
      <c r="F7040" s="207">
        <v>45293</v>
      </c>
      <c r="G7040" s="206" t="s">
        <v>851</v>
      </c>
      <c r="H7040" s="208">
        <v>7632</v>
      </c>
      <c r="I7040" s="206" t="s">
        <v>33</v>
      </c>
      <c r="L7040" s="206">
        <v>2023</v>
      </c>
      <c r="M7040" s="206" t="s">
        <v>772</v>
      </c>
      <c r="N7040" s="206" t="s">
        <v>816</v>
      </c>
    </row>
    <row r="7041" spans="1:14" s="206" customFormat="1" ht="31" customHeight="1" x14ac:dyDescent="0.15">
      <c r="A7041" s="206" t="s">
        <v>768</v>
      </c>
      <c r="B7041" s="206" t="s">
        <v>850</v>
      </c>
      <c r="C7041" s="206" t="s">
        <v>770</v>
      </c>
      <c r="D7041" s="206" t="s">
        <v>772</v>
      </c>
      <c r="E7041" s="206" t="s">
        <v>772</v>
      </c>
      <c r="F7041" s="207">
        <v>45295</v>
      </c>
      <c r="G7041" s="206" t="s">
        <v>851</v>
      </c>
      <c r="H7041" s="208">
        <v>3245</v>
      </c>
      <c r="I7041" s="206" t="s">
        <v>33</v>
      </c>
      <c r="L7041" s="206">
        <v>2023</v>
      </c>
      <c r="M7041" s="206" t="s">
        <v>772</v>
      </c>
      <c r="N7041" s="206" t="s">
        <v>816</v>
      </c>
    </row>
    <row r="7042" spans="1:14" s="206" customFormat="1" ht="31" customHeight="1" x14ac:dyDescent="0.15">
      <c r="A7042" s="206" t="s">
        <v>768</v>
      </c>
      <c r="B7042" s="206" t="s">
        <v>850</v>
      </c>
      <c r="C7042" s="206" t="s">
        <v>770</v>
      </c>
      <c r="D7042" s="206" t="s">
        <v>772</v>
      </c>
      <c r="E7042" s="206" t="s">
        <v>772</v>
      </c>
      <c r="F7042" s="207">
        <v>45299</v>
      </c>
      <c r="G7042" s="206" t="s">
        <v>851</v>
      </c>
      <c r="H7042" s="208">
        <v>4149</v>
      </c>
      <c r="I7042" s="206" t="s">
        <v>33</v>
      </c>
      <c r="L7042" s="206">
        <v>2023</v>
      </c>
      <c r="M7042" s="206" t="s">
        <v>772</v>
      </c>
      <c r="N7042" s="206" t="s">
        <v>816</v>
      </c>
    </row>
    <row r="7043" spans="1:14" s="206" customFormat="1" ht="31" customHeight="1" x14ac:dyDescent="0.15">
      <c r="A7043" s="206" t="s">
        <v>768</v>
      </c>
      <c r="B7043" s="206" t="s">
        <v>850</v>
      </c>
      <c r="C7043" s="206" t="s">
        <v>770</v>
      </c>
      <c r="D7043" s="206" t="s">
        <v>772</v>
      </c>
      <c r="E7043" s="206" t="s">
        <v>772</v>
      </c>
      <c r="F7043" s="207">
        <v>45301</v>
      </c>
      <c r="G7043" s="206" t="s">
        <v>851</v>
      </c>
      <c r="H7043" s="208">
        <v>31744</v>
      </c>
      <c r="I7043" s="206" t="s">
        <v>33</v>
      </c>
      <c r="L7043" s="206">
        <v>2023</v>
      </c>
      <c r="M7043" s="206" t="s">
        <v>772</v>
      </c>
      <c r="N7043" s="206" t="s">
        <v>816</v>
      </c>
    </row>
    <row r="7044" spans="1:14" s="206" customFormat="1" ht="31" customHeight="1" x14ac:dyDescent="0.15">
      <c r="A7044" s="206" t="s">
        <v>768</v>
      </c>
      <c r="B7044" s="206" t="s">
        <v>850</v>
      </c>
      <c r="C7044" s="206" t="s">
        <v>770</v>
      </c>
      <c r="D7044" s="206" t="s">
        <v>772</v>
      </c>
      <c r="E7044" s="206" t="s">
        <v>772</v>
      </c>
      <c r="F7044" s="207">
        <v>45303</v>
      </c>
      <c r="G7044" s="206" t="s">
        <v>851</v>
      </c>
      <c r="H7044" s="208">
        <v>37737</v>
      </c>
      <c r="I7044" s="206" t="s">
        <v>33</v>
      </c>
      <c r="L7044" s="206">
        <v>2023</v>
      </c>
      <c r="M7044" s="206" t="s">
        <v>772</v>
      </c>
      <c r="N7044" s="206" t="s">
        <v>816</v>
      </c>
    </row>
    <row r="7045" spans="1:14" s="206" customFormat="1" ht="31" customHeight="1" x14ac:dyDescent="0.15">
      <c r="A7045" s="206" t="s">
        <v>768</v>
      </c>
      <c r="B7045" s="206" t="s">
        <v>850</v>
      </c>
      <c r="C7045" s="206" t="s">
        <v>770</v>
      </c>
      <c r="D7045" s="206" t="s">
        <v>772</v>
      </c>
      <c r="E7045" s="206" t="s">
        <v>772</v>
      </c>
      <c r="F7045" s="207">
        <v>45307</v>
      </c>
      <c r="G7045" s="206" t="s">
        <v>851</v>
      </c>
      <c r="H7045" s="208">
        <v>7528</v>
      </c>
      <c r="I7045" s="206" t="s">
        <v>33</v>
      </c>
      <c r="L7045" s="206">
        <v>2023</v>
      </c>
      <c r="M7045" s="206" t="s">
        <v>772</v>
      </c>
      <c r="N7045" s="206" t="s">
        <v>816</v>
      </c>
    </row>
    <row r="7046" spans="1:14" s="206" customFormat="1" ht="31" customHeight="1" x14ac:dyDescent="0.15">
      <c r="A7046" s="206" t="s">
        <v>768</v>
      </c>
      <c r="B7046" s="206" t="s">
        <v>850</v>
      </c>
      <c r="C7046" s="206" t="s">
        <v>770</v>
      </c>
      <c r="D7046" s="206" t="s">
        <v>772</v>
      </c>
      <c r="E7046" s="206" t="s">
        <v>772</v>
      </c>
      <c r="F7046" s="207">
        <v>45308</v>
      </c>
      <c r="G7046" s="206" t="s">
        <v>851</v>
      </c>
      <c r="H7046" s="208">
        <v>63824</v>
      </c>
      <c r="I7046" s="206" t="s">
        <v>33</v>
      </c>
      <c r="L7046" s="206">
        <v>2023</v>
      </c>
      <c r="M7046" s="206" t="s">
        <v>772</v>
      </c>
      <c r="N7046" s="206" t="s">
        <v>816</v>
      </c>
    </row>
    <row r="7047" spans="1:14" s="206" customFormat="1" ht="31" customHeight="1" x14ac:dyDescent="0.15">
      <c r="A7047" s="206" t="s">
        <v>768</v>
      </c>
      <c r="B7047" s="206" t="s">
        <v>850</v>
      </c>
      <c r="C7047" s="206" t="s">
        <v>770</v>
      </c>
      <c r="D7047" s="206" t="s">
        <v>772</v>
      </c>
      <c r="E7047" s="206" t="s">
        <v>772</v>
      </c>
      <c r="F7047" s="207">
        <v>45309</v>
      </c>
      <c r="G7047" s="206" t="s">
        <v>851</v>
      </c>
      <c r="H7047" s="208">
        <v>3177</v>
      </c>
      <c r="I7047" s="206" t="s">
        <v>33</v>
      </c>
      <c r="L7047" s="206">
        <v>2023</v>
      </c>
      <c r="M7047" s="206" t="s">
        <v>772</v>
      </c>
      <c r="N7047" s="206" t="s">
        <v>816</v>
      </c>
    </row>
    <row r="7048" spans="1:14" s="206" customFormat="1" ht="31" customHeight="1" x14ac:dyDescent="0.15">
      <c r="A7048" s="206" t="s">
        <v>768</v>
      </c>
      <c r="B7048" s="206" t="s">
        <v>850</v>
      </c>
      <c r="C7048" s="206" t="s">
        <v>770</v>
      </c>
      <c r="D7048" s="206" t="s">
        <v>772</v>
      </c>
      <c r="E7048" s="206" t="s">
        <v>772</v>
      </c>
      <c r="F7048" s="207">
        <v>45310</v>
      </c>
      <c r="G7048" s="206" t="s">
        <v>851</v>
      </c>
      <c r="H7048" s="208">
        <v>33708</v>
      </c>
      <c r="I7048" s="206" t="s">
        <v>33</v>
      </c>
      <c r="L7048" s="206">
        <v>2023</v>
      </c>
      <c r="M7048" s="206" t="s">
        <v>772</v>
      </c>
      <c r="N7048" s="206" t="s">
        <v>816</v>
      </c>
    </row>
    <row r="7049" spans="1:14" s="206" customFormat="1" ht="31" customHeight="1" x14ac:dyDescent="0.15">
      <c r="A7049" s="206" t="s">
        <v>768</v>
      </c>
      <c r="B7049" s="206" t="s">
        <v>850</v>
      </c>
      <c r="C7049" s="206" t="s">
        <v>770</v>
      </c>
      <c r="D7049" s="206" t="s">
        <v>772</v>
      </c>
      <c r="E7049" s="206" t="s">
        <v>772</v>
      </c>
      <c r="F7049" s="207">
        <v>45313</v>
      </c>
      <c r="G7049" s="206" t="s">
        <v>851</v>
      </c>
      <c r="H7049" s="208">
        <v>5980</v>
      </c>
      <c r="I7049" s="206" t="s">
        <v>33</v>
      </c>
      <c r="L7049" s="206">
        <v>2023</v>
      </c>
      <c r="M7049" s="206" t="s">
        <v>772</v>
      </c>
      <c r="N7049" s="206" t="s">
        <v>816</v>
      </c>
    </row>
    <row r="7050" spans="1:14" s="206" customFormat="1" ht="31" customHeight="1" x14ac:dyDescent="0.15">
      <c r="A7050" s="206" t="s">
        <v>768</v>
      </c>
      <c r="B7050" s="206" t="s">
        <v>850</v>
      </c>
      <c r="C7050" s="206" t="s">
        <v>770</v>
      </c>
      <c r="D7050" s="206" t="s">
        <v>772</v>
      </c>
      <c r="E7050" s="206" t="s">
        <v>772</v>
      </c>
      <c r="F7050" s="207">
        <v>45314</v>
      </c>
      <c r="G7050" s="206" t="s">
        <v>851</v>
      </c>
      <c r="H7050" s="208">
        <v>34910</v>
      </c>
      <c r="I7050" s="206" t="s">
        <v>33</v>
      </c>
      <c r="L7050" s="206">
        <v>2023</v>
      </c>
      <c r="M7050" s="206" t="s">
        <v>772</v>
      </c>
      <c r="N7050" s="206" t="s">
        <v>816</v>
      </c>
    </row>
    <row r="7051" spans="1:14" s="206" customFormat="1" ht="31" customHeight="1" x14ac:dyDescent="0.15">
      <c r="A7051" s="206" t="s">
        <v>768</v>
      </c>
      <c r="B7051" s="206" t="s">
        <v>850</v>
      </c>
      <c r="C7051" s="206" t="s">
        <v>770</v>
      </c>
      <c r="D7051" s="206" t="s">
        <v>772</v>
      </c>
      <c r="E7051" s="206" t="s">
        <v>772</v>
      </c>
      <c r="F7051" s="207">
        <v>45315</v>
      </c>
      <c r="G7051" s="206" t="s">
        <v>851</v>
      </c>
      <c r="H7051" s="208">
        <v>98116</v>
      </c>
      <c r="I7051" s="206" t="s">
        <v>33</v>
      </c>
      <c r="L7051" s="206">
        <v>2023</v>
      </c>
      <c r="M7051" s="206" t="s">
        <v>772</v>
      </c>
      <c r="N7051" s="206" t="s">
        <v>816</v>
      </c>
    </row>
    <row r="7052" spans="1:14" s="206" customFormat="1" ht="31" customHeight="1" x14ac:dyDescent="0.15">
      <c r="A7052" s="206" t="s">
        <v>768</v>
      </c>
      <c r="B7052" s="206" t="s">
        <v>850</v>
      </c>
      <c r="C7052" s="206" t="s">
        <v>770</v>
      </c>
      <c r="D7052" s="206" t="s">
        <v>772</v>
      </c>
      <c r="E7052" s="206" t="s">
        <v>772</v>
      </c>
      <c r="F7052" s="207">
        <v>45316</v>
      </c>
      <c r="G7052" s="206" t="s">
        <v>851</v>
      </c>
      <c r="H7052" s="208">
        <v>19668</v>
      </c>
      <c r="I7052" s="206" t="s">
        <v>33</v>
      </c>
      <c r="L7052" s="206">
        <v>2023</v>
      </c>
      <c r="M7052" s="206" t="s">
        <v>772</v>
      </c>
      <c r="N7052" s="206" t="s">
        <v>816</v>
      </c>
    </row>
    <row r="7053" spans="1:14" s="206" customFormat="1" ht="31" customHeight="1" x14ac:dyDescent="0.15">
      <c r="A7053" s="206" t="s">
        <v>768</v>
      </c>
      <c r="B7053" s="206" t="s">
        <v>850</v>
      </c>
      <c r="C7053" s="206" t="s">
        <v>770</v>
      </c>
      <c r="D7053" s="206" t="s">
        <v>772</v>
      </c>
      <c r="E7053" s="206" t="s">
        <v>772</v>
      </c>
      <c r="F7053" s="207">
        <v>45317</v>
      </c>
      <c r="G7053" s="206" t="s">
        <v>851</v>
      </c>
      <c r="H7053" s="208">
        <v>58144</v>
      </c>
      <c r="I7053" s="206" t="s">
        <v>33</v>
      </c>
      <c r="L7053" s="206">
        <v>2023</v>
      </c>
      <c r="M7053" s="206" t="s">
        <v>772</v>
      </c>
      <c r="N7053" s="206" t="s">
        <v>816</v>
      </c>
    </row>
    <row r="7054" spans="1:14" s="206" customFormat="1" ht="31" customHeight="1" x14ac:dyDescent="0.15">
      <c r="A7054" s="206" t="s">
        <v>768</v>
      </c>
      <c r="B7054" s="206" t="s">
        <v>850</v>
      </c>
      <c r="C7054" s="206" t="s">
        <v>770</v>
      </c>
      <c r="D7054" s="206" t="s">
        <v>772</v>
      </c>
      <c r="E7054" s="206" t="s">
        <v>772</v>
      </c>
      <c r="F7054" s="207">
        <v>45320</v>
      </c>
      <c r="G7054" s="206" t="s">
        <v>851</v>
      </c>
      <c r="H7054" s="208">
        <v>26497</v>
      </c>
      <c r="I7054" s="206" t="s">
        <v>33</v>
      </c>
      <c r="L7054" s="206">
        <v>2023</v>
      </c>
      <c r="M7054" s="206" t="s">
        <v>772</v>
      </c>
      <c r="N7054" s="206" t="s">
        <v>816</v>
      </c>
    </row>
    <row r="7055" spans="1:14" s="206" customFormat="1" ht="31" customHeight="1" x14ac:dyDescent="0.15">
      <c r="A7055" s="206" t="s">
        <v>768</v>
      </c>
      <c r="B7055" s="206" t="s">
        <v>850</v>
      </c>
      <c r="C7055" s="206" t="s">
        <v>770</v>
      </c>
      <c r="D7055" s="206" t="s">
        <v>772</v>
      </c>
      <c r="E7055" s="206" t="s">
        <v>772</v>
      </c>
      <c r="F7055" s="207">
        <v>45321</v>
      </c>
      <c r="G7055" s="206" t="s">
        <v>851</v>
      </c>
      <c r="H7055" s="208">
        <v>23707</v>
      </c>
      <c r="I7055" s="206" t="s">
        <v>33</v>
      </c>
      <c r="L7055" s="206">
        <v>2023</v>
      </c>
      <c r="M7055" s="206" t="s">
        <v>772</v>
      </c>
      <c r="N7055" s="206" t="s">
        <v>816</v>
      </c>
    </row>
    <row r="7056" spans="1:14" s="206" customFormat="1" ht="31" customHeight="1" x14ac:dyDescent="0.15">
      <c r="A7056" s="206" t="s">
        <v>768</v>
      </c>
      <c r="B7056" s="206" t="s">
        <v>850</v>
      </c>
      <c r="C7056" s="206" t="s">
        <v>770</v>
      </c>
      <c r="D7056" s="206" t="s">
        <v>772</v>
      </c>
      <c r="E7056" s="206" t="s">
        <v>772</v>
      </c>
      <c r="F7056" s="207">
        <v>45322</v>
      </c>
      <c r="G7056" s="206" t="s">
        <v>851</v>
      </c>
      <c r="H7056" s="208">
        <v>99503</v>
      </c>
      <c r="I7056" s="206" t="s">
        <v>33</v>
      </c>
      <c r="L7056" s="206">
        <v>2023</v>
      </c>
      <c r="M7056" s="206" t="s">
        <v>772</v>
      </c>
      <c r="N7056" s="206" t="s">
        <v>816</v>
      </c>
    </row>
    <row r="7057" spans="1:14" s="206" customFormat="1" ht="31" customHeight="1" x14ac:dyDescent="0.15">
      <c r="A7057" s="206" t="s">
        <v>768</v>
      </c>
      <c r="B7057" s="206" t="s">
        <v>850</v>
      </c>
      <c r="C7057" s="206" t="s">
        <v>770</v>
      </c>
      <c r="D7057" s="206" t="s">
        <v>772</v>
      </c>
      <c r="E7057" s="206" t="s">
        <v>772</v>
      </c>
      <c r="F7057" s="207">
        <v>45323</v>
      </c>
      <c r="G7057" s="206" t="s">
        <v>851</v>
      </c>
      <c r="H7057" s="208">
        <v>39699</v>
      </c>
      <c r="I7057" s="206" t="s">
        <v>33</v>
      </c>
      <c r="L7057" s="206">
        <v>2023</v>
      </c>
      <c r="M7057" s="206" t="s">
        <v>772</v>
      </c>
      <c r="N7057" s="206" t="s">
        <v>816</v>
      </c>
    </row>
    <row r="7058" spans="1:14" s="206" customFormat="1" ht="31" customHeight="1" x14ac:dyDescent="0.15">
      <c r="A7058" s="206" t="s">
        <v>768</v>
      </c>
      <c r="B7058" s="206" t="s">
        <v>850</v>
      </c>
      <c r="C7058" s="206" t="s">
        <v>770</v>
      </c>
      <c r="D7058" s="206" t="s">
        <v>772</v>
      </c>
      <c r="E7058" s="206" t="s">
        <v>772</v>
      </c>
      <c r="F7058" s="207">
        <v>45324</v>
      </c>
      <c r="G7058" s="206" t="s">
        <v>851</v>
      </c>
      <c r="H7058" s="208">
        <v>13473</v>
      </c>
      <c r="I7058" s="206" t="s">
        <v>33</v>
      </c>
      <c r="L7058" s="206">
        <v>2023</v>
      </c>
      <c r="M7058" s="206" t="s">
        <v>772</v>
      </c>
      <c r="N7058" s="206" t="s">
        <v>816</v>
      </c>
    </row>
    <row r="7059" spans="1:14" s="206" customFormat="1" ht="31" customHeight="1" x14ac:dyDescent="0.15">
      <c r="A7059" s="206" t="s">
        <v>768</v>
      </c>
      <c r="B7059" s="206" t="s">
        <v>850</v>
      </c>
      <c r="C7059" s="206" t="s">
        <v>770</v>
      </c>
      <c r="D7059" s="206" t="s">
        <v>772</v>
      </c>
      <c r="E7059" s="206" t="s">
        <v>772</v>
      </c>
      <c r="F7059" s="207">
        <v>45328</v>
      </c>
      <c r="G7059" s="206" t="s">
        <v>851</v>
      </c>
      <c r="H7059" s="208">
        <v>101528</v>
      </c>
      <c r="I7059" s="206" t="s">
        <v>33</v>
      </c>
      <c r="L7059" s="206">
        <v>2023</v>
      </c>
      <c r="M7059" s="206" t="s">
        <v>772</v>
      </c>
      <c r="N7059" s="206" t="s">
        <v>816</v>
      </c>
    </row>
    <row r="7060" spans="1:14" s="206" customFormat="1" ht="31" customHeight="1" x14ac:dyDescent="0.15">
      <c r="A7060" s="206" t="s">
        <v>768</v>
      </c>
      <c r="B7060" s="206" t="s">
        <v>850</v>
      </c>
      <c r="C7060" s="206" t="s">
        <v>770</v>
      </c>
      <c r="D7060" s="206" t="s">
        <v>772</v>
      </c>
      <c r="E7060" s="206" t="s">
        <v>772</v>
      </c>
      <c r="F7060" s="207">
        <v>45329</v>
      </c>
      <c r="G7060" s="206" t="s">
        <v>851</v>
      </c>
      <c r="H7060" s="208">
        <v>42082</v>
      </c>
      <c r="I7060" s="206" t="s">
        <v>33</v>
      </c>
      <c r="L7060" s="206">
        <v>2023</v>
      </c>
      <c r="M7060" s="206" t="s">
        <v>772</v>
      </c>
      <c r="N7060" s="206" t="s">
        <v>816</v>
      </c>
    </row>
    <row r="7061" spans="1:14" s="206" customFormat="1" ht="31" customHeight="1" x14ac:dyDescent="0.15">
      <c r="A7061" s="206" t="s">
        <v>768</v>
      </c>
      <c r="B7061" s="206" t="s">
        <v>850</v>
      </c>
      <c r="C7061" s="206" t="s">
        <v>770</v>
      </c>
      <c r="D7061" s="206" t="s">
        <v>772</v>
      </c>
      <c r="E7061" s="206" t="s">
        <v>772</v>
      </c>
      <c r="F7061" s="207">
        <v>45330</v>
      </c>
      <c r="G7061" s="206" t="s">
        <v>851</v>
      </c>
      <c r="H7061" s="208">
        <v>14437</v>
      </c>
      <c r="I7061" s="206" t="s">
        <v>33</v>
      </c>
      <c r="L7061" s="206">
        <v>2023</v>
      </c>
      <c r="M7061" s="206" t="s">
        <v>772</v>
      </c>
      <c r="N7061" s="206" t="s">
        <v>816</v>
      </c>
    </row>
    <row r="7062" spans="1:14" s="206" customFormat="1" ht="31" customHeight="1" x14ac:dyDescent="0.15">
      <c r="A7062" s="206" t="s">
        <v>768</v>
      </c>
      <c r="B7062" s="206" t="s">
        <v>850</v>
      </c>
      <c r="C7062" s="206" t="s">
        <v>770</v>
      </c>
      <c r="D7062" s="206" t="s">
        <v>772</v>
      </c>
      <c r="E7062" s="206" t="s">
        <v>772</v>
      </c>
      <c r="F7062" s="207">
        <v>45331</v>
      </c>
      <c r="G7062" s="206" t="s">
        <v>851</v>
      </c>
      <c r="H7062" s="208">
        <v>35470</v>
      </c>
      <c r="I7062" s="206" t="s">
        <v>33</v>
      </c>
      <c r="L7062" s="206">
        <v>2023</v>
      </c>
      <c r="M7062" s="206" t="s">
        <v>772</v>
      </c>
      <c r="N7062" s="206" t="s">
        <v>816</v>
      </c>
    </row>
    <row r="7063" spans="1:14" s="206" customFormat="1" ht="31" customHeight="1" x14ac:dyDescent="0.15">
      <c r="A7063" s="206" t="s">
        <v>768</v>
      </c>
      <c r="B7063" s="206" t="s">
        <v>850</v>
      </c>
      <c r="C7063" s="206" t="s">
        <v>770</v>
      </c>
      <c r="D7063" s="206" t="s">
        <v>772</v>
      </c>
      <c r="E7063" s="206" t="s">
        <v>772</v>
      </c>
      <c r="F7063" s="207">
        <v>45334</v>
      </c>
      <c r="G7063" s="206" t="s">
        <v>851</v>
      </c>
      <c r="H7063" s="208">
        <v>3062</v>
      </c>
      <c r="I7063" s="206" t="s">
        <v>33</v>
      </c>
      <c r="L7063" s="206">
        <v>2023</v>
      </c>
      <c r="M7063" s="206" t="s">
        <v>772</v>
      </c>
      <c r="N7063" s="206" t="s">
        <v>816</v>
      </c>
    </row>
    <row r="7064" spans="1:14" s="206" customFormat="1" ht="31" customHeight="1" x14ac:dyDescent="0.15">
      <c r="A7064" s="206" t="s">
        <v>768</v>
      </c>
      <c r="B7064" s="206" t="s">
        <v>850</v>
      </c>
      <c r="C7064" s="206" t="s">
        <v>770</v>
      </c>
      <c r="D7064" s="206" t="s">
        <v>772</v>
      </c>
      <c r="E7064" s="206" t="s">
        <v>772</v>
      </c>
      <c r="F7064" s="207">
        <v>45335</v>
      </c>
      <c r="G7064" s="206" t="s">
        <v>851</v>
      </c>
      <c r="H7064" s="208">
        <v>54707</v>
      </c>
      <c r="I7064" s="206" t="s">
        <v>33</v>
      </c>
      <c r="L7064" s="206">
        <v>2023</v>
      </c>
      <c r="M7064" s="206" t="s">
        <v>772</v>
      </c>
      <c r="N7064" s="206" t="s">
        <v>816</v>
      </c>
    </row>
    <row r="7065" spans="1:14" s="206" customFormat="1" ht="31" customHeight="1" x14ac:dyDescent="0.15">
      <c r="A7065" s="206" t="s">
        <v>768</v>
      </c>
      <c r="B7065" s="206" t="s">
        <v>850</v>
      </c>
      <c r="C7065" s="206" t="s">
        <v>770</v>
      </c>
      <c r="D7065" s="206" t="s">
        <v>772</v>
      </c>
      <c r="E7065" s="206" t="s">
        <v>772</v>
      </c>
      <c r="F7065" s="207">
        <v>45336</v>
      </c>
      <c r="G7065" s="206" t="s">
        <v>851</v>
      </c>
      <c r="H7065" s="208">
        <v>20944</v>
      </c>
      <c r="I7065" s="206" t="s">
        <v>33</v>
      </c>
      <c r="L7065" s="206">
        <v>2023</v>
      </c>
      <c r="M7065" s="206" t="s">
        <v>772</v>
      </c>
      <c r="N7065" s="206" t="s">
        <v>816</v>
      </c>
    </row>
    <row r="7066" spans="1:14" s="206" customFormat="1" ht="31" customHeight="1" x14ac:dyDescent="0.15">
      <c r="A7066" s="206" t="s">
        <v>768</v>
      </c>
      <c r="B7066" s="206" t="s">
        <v>850</v>
      </c>
      <c r="C7066" s="206" t="s">
        <v>770</v>
      </c>
      <c r="D7066" s="206" t="s">
        <v>772</v>
      </c>
      <c r="E7066" s="206" t="s">
        <v>772</v>
      </c>
      <c r="F7066" s="207">
        <v>45337</v>
      </c>
      <c r="G7066" s="206" t="s">
        <v>851</v>
      </c>
      <c r="H7066" s="208">
        <v>80667</v>
      </c>
      <c r="I7066" s="206" t="s">
        <v>33</v>
      </c>
      <c r="L7066" s="206">
        <v>2023</v>
      </c>
      <c r="M7066" s="206" t="s">
        <v>772</v>
      </c>
      <c r="N7066" s="206" t="s">
        <v>816</v>
      </c>
    </row>
    <row r="7067" spans="1:14" s="206" customFormat="1" ht="31" customHeight="1" x14ac:dyDescent="0.15">
      <c r="A7067" s="206" t="s">
        <v>768</v>
      </c>
      <c r="B7067" s="206" t="s">
        <v>850</v>
      </c>
      <c r="C7067" s="206" t="s">
        <v>770</v>
      </c>
      <c r="D7067" s="206" t="s">
        <v>772</v>
      </c>
      <c r="E7067" s="206" t="s">
        <v>772</v>
      </c>
      <c r="F7067" s="207">
        <v>45342</v>
      </c>
      <c r="G7067" s="206" t="s">
        <v>851</v>
      </c>
      <c r="H7067" s="208">
        <v>42192</v>
      </c>
      <c r="I7067" s="206" t="s">
        <v>33</v>
      </c>
      <c r="L7067" s="206">
        <v>2023</v>
      </c>
      <c r="M7067" s="206" t="s">
        <v>772</v>
      </c>
      <c r="N7067" s="206" t="s">
        <v>816</v>
      </c>
    </row>
    <row r="7068" spans="1:14" s="206" customFormat="1" ht="31" customHeight="1" x14ac:dyDescent="0.15">
      <c r="A7068" s="206" t="s">
        <v>768</v>
      </c>
      <c r="B7068" s="206" t="s">
        <v>850</v>
      </c>
      <c r="C7068" s="206" t="s">
        <v>770</v>
      </c>
      <c r="D7068" s="206" t="s">
        <v>772</v>
      </c>
      <c r="E7068" s="206" t="s">
        <v>772</v>
      </c>
      <c r="F7068" s="207">
        <v>45343</v>
      </c>
      <c r="G7068" s="206" t="s">
        <v>851</v>
      </c>
      <c r="H7068" s="208">
        <v>12650</v>
      </c>
      <c r="I7068" s="206" t="s">
        <v>33</v>
      </c>
      <c r="L7068" s="206">
        <v>2023</v>
      </c>
      <c r="M7068" s="206" t="s">
        <v>772</v>
      </c>
      <c r="N7068" s="206" t="s">
        <v>816</v>
      </c>
    </row>
    <row r="7069" spans="1:14" s="206" customFormat="1" ht="31" customHeight="1" x14ac:dyDescent="0.15">
      <c r="A7069" s="206" t="s">
        <v>768</v>
      </c>
      <c r="B7069" s="206" t="s">
        <v>850</v>
      </c>
      <c r="C7069" s="206" t="s">
        <v>770</v>
      </c>
      <c r="D7069" s="206" t="s">
        <v>772</v>
      </c>
      <c r="E7069" s="206" t="s">
        <v>772</v>
      </c>
      <c r="F7069" s="207">
        <v>45344</v>
      </c>
      <c r="G7069" s="206" t="s">
        <v>851</v>
      </c>
      <c r="H7069" s="208">
        <v>15644</v>
      </c>
      <c r="I7069" s="206" t="s">
        <v>33</v>
      </c>
      <c r="L7069" s="206">
        <v>2023</v>
      </c>
      <c r="M7069" s="206" t="s">
        <v>772</v>
      </c>
      <c r="N7069" s="206" t="s">
        <v>816</v>
      </c>
    </row>
    <row r="7070" spans="1:14" s="206" customFormat="1" ht="31" customHeight="1" x14ac:dyDescent="0.15">
      <c r="A7070" s="206" t="s">
        <v>768</v>
      </c>
      <c r="B7070" s="206" t="s">
        <v>850</v>
      </c>
      <c r="C7070" s="206" t="s">
        <v>770</v>
      </c>
      <c r="D7070" s="206" t="s">
        <v>772</v>
      </c>
      <c r="E7070" s="206" t="s">
        <v>772</v>
      </c>
      <c r="F7070" s="207">
        <v>45345</v>
      </c>
      <c r="G7070" s="206" t="s">
        <v>851</v>
      </c>
      <c r="H7070" s="208">
        <v>18318</v>
      </c>
      <c r="I7070" s="206" t="s">
        <v>33</v>
      </c>
      <c r="L7070" s="206">
        <v>2023</v>
      </c>
      <c r="M7070" s="206" t="s">
        <v>772</v>
      </c>
      <c r="N7070" s="206" t="s">
        <v>816</v>
      </c>
    </row>
    <row r="7071" spans="1:14" s="206" customFormat="1" ht="31" customHeight="1" x14ac:dyDescent="0.15">
      <c r="A7071" s="206" t="s">
        <v>768</v>
      </c>
      <c r="B7071" s="206" t="s">
        <v>850</v>
      </c>
      <c r="C7071" s="206" t="s">
        <v>770</v>
      </c>
      <c r="D7071" s="206" t="s">
        <v>772</v>
      </c>
      <c r="E7071" s="206" t="s">
        <v>772</v>
      </c>
      <c r="F7071" s="207">
        <v>45348</v>
      </c>
      <c r="G7071" s="206" t="s">
        <v>851</v>
      </c>
      <c r="H7071" s="208">
        <v>39116</v>
      </c>
      <c r="I7071" s="206" t="s">
        <v>33</v>
      </c>
      <c r="L7071" s="206">
        <v>2023</v>
      </c>
      <c r="M7071" s="206" t="s">
        <v>772</v>
      </c>
      <c r="N7071" s="206" t="s">
        <v>816</v>
      </c>
    </row>
    <row r="7072" spans="1:14" s="206" customFormat="1" ht="31" customHeight="1" x14ac:dyDescent="0.15">
      <c r="A7072" s="206" t="s">
        <v>768</v>
      </c>
      <c r="B7072" s="206" t="s">
        <v>850</v>
      </c>
      <c r="C7072" s="206" t="s">
        <v>770</v>
      </c>
      <c r="D7072" s="206" t="s">
        <v>772</v>
      </c>
      <c r="E7072" s="206" t="s">
        <v>772</v>
      </c>
      <c r="F7072" s="207">
        <v>45349</v>
      </c>
      <c r="G7072" s="206" t="s">
        <v>851</v>
      </c>
      <c r="H7072" s="208">
        <v>12916</v>
      </c>
      <c r="I7072" s="206" t="s">
        <v>33</v>
      </c>
      <c r="L7072" s="206">
        <v>2023</v>
      </c>
      <c r="M7072" s="206" t="s">
        <v>772</v>
      </c>
      <c r="N7072" s="206" t="s">
        <v>816</v>
      </c>
    </row>
    <row r="7073" spans="1:14" s="206" customFormat="1" ht="31" customHeight="1" x14ac:dyDescent="0.15">
      <c r="A7073" s="206" t="s">
        <v>768</v>
      </c>
      <c r="B7073" s="206" t="s">
        <v>850</v>
      </c>
      <c r="C7073" s="206" t="s">
        <v>770</v>
      </c>
      <c r="D7073" s="206" t="s">
        <v>772</v>
      </c>
      <c r="E7073" s="206" t="s">
        <v>772</v>
      </c>
      <c r="F7073" s="207">
        <v>45352</v>
      </c>
      <c r="G7073" s="206" t="s">
        <v>851</v>
      </c>
      <c r="H7073" s="208">
        <v>22668</v>
      </c>
      <c r="I7073" s="206" t="s">
        <v>33</v>
      </c>
      <c r="L7073" s="206">
        <v>2023</v>
      </c>
      <c r="M7073" s="206" t="s">
        <v>772</v>
      </c>
      <c r="N7073" s="206" t="s">
        <v>816</v>
      </c>
    </row>
    <row r="7074" spans="1:14" s="206" customFormat="1" ht="31" customHeight="1" x14ac:dyDescent="0.15">
      <c r="A7074" s="206" t="s">
        <v>768</v>
      </c>
      <c r="B7074" s="206" t="s">
        <v>850</v>
      </c>
      <c r="C7074" s="206" t="s">
        <v>770</v>
      </c>
      <c r="D7074" s="206" t="s">
        <v>772</v>
      </c>
      <c r="E7074" s="206" t="s">
        <v>772</v>
      </c>
      <c r="F7074" s="207">
        <v>45357</v>
      </c>
      <c r="G7074" s="206" t="s">
        <v>851</v>
      </c>
      <c r="H7074" s="208">
        <v>44374</v>
      </c>
      <c r="I7074" s="206" t="s">
        <v>33</v>
      </c>
      <c r="L7074" s="206">
        <v>2023</v>
      </c>
      <c r="M7074" s="206" t="s">
        <v>772</v>
      </c>
      <c r="N7074" s="206" t="s">
        <v>816</v>
      </c>
    </row>
    <row r="7075" spans="1:14" s="206" customFormat="1" ht="31" customHeight="1" x14ac:dyDescent="0.15">
      <c r="A7075" s="206" t="s">
        <v>768</v>
      </c>
      <c r="B7075" s="206" t="s">
        <v>850</v>
      </c>
      <c r="C7075" s="206" t="s">
        <v>770</v>
      </c>
      <c r="D7075" s="206" t="s">
        <v>772</v>
      </c>
      <c r="E7075" s="206" t="s">
        <v>772</v>
      </c>
      <c r="F7075" s="207">
        <v>45358</v>
      </c>
      <c r="G7075" s="206" t="s">
        <v>851</v>
      </c>
      <c r="H7075" s="208">
        <v>4096</v>
      </c>
      <c r="I7075" s="206" t="s">
        <v>33</v>
      </c>
      <c r="L7075" s="206">
        <v>2023</v>
      </c>
      <c r="M7075" s="206" t="s">
        <v>772</v>
      </c>
      <c r="N7075" s="206" t="s">
        <v>816</v>
      </c>
    </row>
    <row r="7076" spans="1:14" s="206" customFormat="1" ht="31" customHeight="1" x14ac:dyDescent="0.15">
      <c r="A7076" s="206" t="s">
        <v>768</v>
      </c>
      <c r="B7076" s="206" t="s">
        <v>850</v>
      </c>
      <c r="C7076" s="206" t="s">
        <v>770</v>
      </c>
      <c r="D7076" s="206" t="s">
        <v>772</v>
      </c>
      <c r="E7076" s="206" t="s">
        <v>772</v>
      </c>
      <c r="F7076" s="207">
        <v>45359</v>
      </c>
      <c r="G7076" s="206" t="s">
        <v>851</v>
      </c>
      <c r="H7076" s="208">
        <v>123847</v>
      </c>
      <c r="I7076" s="206" t="s">
        <v>33</v>
      </c>
      <c r="L7076" s="206">
        <v>2023</v>
      </c>
      <c r="M7076" s="206" t="s">
        <v>772</v>
      </c>
      <c r="N7076" s="206" t="s">
        <v>816</v>
      </c>
    </row>
    <row r="7077" spans="1:14" s="206" customFormat="1" ht="31" customHeight="1" x14ac:dyDescent="0.15">
      <c r="A7077" s="206" t="s">
        <v>768</v>
      </c>
      <c r="B7077" s="206" t="s">
        <v>850</v>
      </c>
      <c r="C7077" s="206" t="s">
        <v>770</v>
      </c>
      <c r="D7077" s="206" t="s">
        <v>772</v>
      </c>
      <c r="E7077" s="206" t="s">
        <v>772</v>
      </c>
      <c r="F7077" s="207">
        <v>45362</v>
      </c>
      <c r="G7077" s="206" t="s">
        <v>851</v>
      </c>
      <c r="H7077" s="208">
        <v>24666</v>
      </c>
      <c r="I7077" s="206" t="s">
        <v>33</v>
      </c>
      <c r="L7077" s="206">
        <v>2023</v>
      </c>
      <c r="M7077" s="206" t="s">
        <v>772</v>
      </c>
      <c r="N7077" s="206" t="s">
        <v>816</v>
      </c>
    </row>
    <row r="7078" spans="1:14" s="206" customFormat="1" ht="31" customHeight="1" x14ac:dyDescent="0.15">
      <c r="A7078" s="206" t="s">
        <v>768</v>
      </c>
      <c r="B7078" s="206" t="s">
        <v>850</v>
      </c>
      <c r="C7078" s="206" t="s">
        <v>770</v>
      </c>
      <c r="D7078" s="206" t="s">
        <v>772</v>
      </c>
      <c r="E7078" s="206" t="s">
        <v>772</v>
      </c>
      <c r="F7078" s="207">
        <v>45364</v>
      </c>
      <c r="G7078" s="206" t="s">
        <v>851</v>
      </c>
      <c r="H7078" s="208">
        <v>9359</v>
      </c>
      <c r="I7078" s="206" t="s">
        <v>33</v>
      </c>
      <c r="L7078" s="206">
        <v>2023</v>
      </c>
      <c r="M7078" s="206" t="s">
        <v>772</v>
      </c>
      <c r="N7078" s="206" t="s">
        <v>816</v>
      </c>
    </row>
    <row r="7079" spans="1:14" s="206" customFormat="1" ht="31" customHeight="1" x14ac:dyDescent="0.15">
      <c r="A7079" s="206" t="s">
        <v>768</v>
      </c>
      <c r="B7079" s="206" t="s">
        <v>850</v>
      </c>
      <c r="C7079" s="206" t="s">
        <v>770</v>
      </c>
      <c r="D7079" s="206" t="s">
        <v>772</v>
      </c>
      <c r="E7079" s="206" t="s">
        <v>772</v>
      </c>
      <c r="F7079" s="207">
        <v>45365</v>
      </c>
      <c r="G7079" s="206" t="s">
        <v>851</v>
      </c>
      <c r="H7079" s="208">
        <v>45395</v>
      </c>
      <c r="I7079" s="206" t="s">
        <v>33</v>
      </c>
      <c r="L7079" s="206">
        <v>2023</v>
      </c>
      <c r="M7079" s="206" t="s">
        <v>772</v>
      </c>
      <c r="N7079" s="206" t="s">
        <v>816</v>
      </c>
    </row>
    <row r="7080" spans="1:14" s="206" customFormat="1" ht="31" customHeight="1" x14ac:dyDescent="0.15">
      <c r="A7080" s="206" t="s">
        <v>768</v>
      </c>
      <c r="B7080" s="206" t="s">
        <v>850</v>
      </c>
      <c r="C7080" s="206" t="s">
        <v>770</v>
      </c>
      <c r="D7080" s="206" t="s">
        <v>772</v>
      </c>
      <c r="E7080" s="206" t="s">
        <v>772</v>
      </c>
      <c r="F7080" s="207">
        <v>45366</v>
      </c>
      <c r="G7080" s="206" t="s">
        <v>851</v>
      </c>
      <c r="H7080" s="208">
        <v>106862</v>
      </c>
      <c r="I7080" s="206" t="s">
        <v>33</v>
      </c>
      <c r="L7080" s="206">
        <v>2023</v>
      </c>
      <c r="M7080" s="206" t="s">
        <v>772</v>
      </c>
      <c r="N7080" s="206" t="s">
        <v>816</v>
      </c>
    </row>
    <row r="7081" spans="1:14" s="206" customFormat="1" ht="31" customHeight="1" x14ac:dyDescent="0.15">
      <c r="A7081" s="206" t="s">
        <v>768</v>
      </c>
      <c r="B7081" s="206" t="s">
        <v>850</v>
      </c>
      <c r="C7081" s="206" t="s">
        <v>770</v>
      </c>
      <c r="D7081" s="206" t="s">
        <v>772</v>
      </c>
      <c r="E7081" s="206" t="s">
        <v>772</v>
      </c>
      <c r="F7081" s="207">
        <v>45369</v>
      </c>
      <c r="G7081" s="206" t="s">
        <v>851</v>
      </c>
      <c r="H7081" s="208">
        <v>13922</v>
      </c>
      <c r="I7081" s="206" t="s">
        <v>33</v>
      </c>
      <c r="L7081" s="206">
        <v>2023</v>
      </c>
      <c r="M7081" s="206" t="s">
        <v>772</v>
      </c>
      <c r="N7081" s="206" t="s">
        <v>816</v>
      </c>
    </row>
    <row r="7082" spans="1:14" s="206" customFormat="1" ht="31" customHeight="1" x14ac:dyDescent="0.15">
      <c r="A7082" s="206" t="s">
        <v>768</v>
      </c>
      <c r="B7082" s="206" t="s">
        <v>850</v>
      </c>
      <c r="C7082" s="206" t="s">
        <v>770</v>
      </c>
      <c r="D7082" s="206" t="s">
        <v>772</v>
      </c>
      <c r="E7082" s="206" t="s">
        <v>772</v>
      </c>
      <c r="F7082" s="207">
        <v>45370</v>
      </c>
      <c r="G7082" s="206" t="s">
        <v>851</v>
      </c>
      <c r="H7082" s="208">
        <v>9073</v>
      </c>
      <c r="I7082" s="206" t="s">
        <v>33</v>
      </c>
      <c r="L7082" s="206">
        <v>2023</v>
      </c>
      <c r="M7082" s="206" t="s">
        <v>772</v>
      </c>
      <c r="N7082" s="206" t="s">
        <v>816</v>
      </c>
    </row>
    <row r="7083" spans="1:14" s="206" customFormat="1" ht="31" customHeight="1" x14ac:dyDescent="0.15">
      <c r="A7083" s="206" t="s">
        <v>768</v>
      </c>
      <c r="B7083" s="206" t="s">
        <v>850</v>
      </c>
      <c r="C7083" s="206" t="s">
        <v>770</v>
      </c>
      <c r="D7083" s="206" t="s">
        <v>772</v>
      </c>
      <c r="E7083" s="206" t="s">
        <v>772</v>
      </c>
      <c r="F7083" s="207">
        <v>45379</v>
      </c>
      <c r="G7083" s="206" t="s">
        <v>851</v>
      </c>
      <c r="H7083" s="208">
        <v>8584</v>
      </c>
      <c r="I7083" s="206" t="s">
        <v>33</v>
      </c>
      <c r="L7083" s="206">
        <v>2023</v>
      </c>
      <c r="M7083" s="206" t="s">
        <v>772</v>
      </c>
      <c r="N7083" s="206" t="s">
        <v>816</v>
      </c>
    </row>
    <row r="7084" spans="1:14" s="206" customFormat="1" ht="31" customHeight="1" x14ac:dyDescent="0.15">
      <c r="A7084" s="206" t="s">
        <v>768</v>
      </c>
      <c r="B7084" s="206" t="s">
        <v>850</v>
      </c>
      <c r="C7084" s="206" t="s">
        <v>770</v>
      </c>
      <c r="D7084" s="206" t="s">
        <v>772</v>
      </c>
      <c r="E7084" s="206" t="s">
        <v>772</v>
      </c>
      <c r="F7084" s="207">
        <v>45383</v>
      </c>
      <c r="G7084" s="206" t="s">
        <v>851</v>
      </c>
      <c r="H7084" s="208">
        <v>95532</v>
      </c>
      <c r="I7084" s="206" t="s">
        <v>33</v>
      </c>
      <c r="L7084" s="206">
        <v>2023</v>
      </c>
      <c r="M7084" s="206" t="s">
        <v>772</v>
      </c>
      <c r="N7084" s="206" t="s">
        <v>816</v>
      </c>
    </row>
    <row r="7085" spans="1:14" s="206" customFormat="1" ht="31" customHeight="1" x14ac:dyDescent="0.15">
      <c r="A7085" s="206" t="s">
        <v>768</v>
      </c>
      <c r="B7085" s="206" t="s">
        <v>850</v>
      </c>
      <c r="C7085" s="206" t="s">
        <v>770</v>
      </c>
      <c r="D7085" s="206" t="s">
        <v>772</v>
      </c>
      <c r="E7085" s="206" t="s">
        <v>772</v>
      </c>
      <c r="F7085" s="207">
        <v>45384</v>
      </c>
      <c r="G7085" s="206" t="s">
        <v>851</v>
      </c>
      <c r="H7085" s="208">
        <v>35334</v>
      </c>
      <c r="I7085" s="206" t="s">
        <v>33</v>
      </c>
      <c r="L7085" s="206">
        <v>2023</v>
      </c>
      <c r="M7085" s="206" t="s">
        <v>772</v>
      </c>
      <c r="N7085" s="206" t="s">
        <v>816</v>
      </c>
    </row>
    <row r="7086" spans="1:14" s="206" customFormat="1" ht="31" customHeight="1" x14ac:dyDescent="0.15">
      <c r="A7086" s="206" t="s">
        <v>768</v>
      </c>
      <c r="B7086" s="206" t="s">
        <v>850</v>
      </c>
      <c r="C7086" s="206" t="s">
        <v>782</v>
      </c>
      <c r="D7086" s="206" t="s">
        <v>772</v>
      </c>
      <c r="E7086" s="206" t="s">
        <v>778</v>
      </c>
      <c r="F7086" s="207">
        <v>45385</v>
      </c>
      <c r="G7086" s="206" t="s">
        <v>851</v>
      </c>
      <c r="H7086" s="208">
        <v>13330</v>
      </c>
      <c r="I7086" s="206" t="s">
        <v>33</v>
      </c>
      <c r="L7086" s="206">
        <v>2023</v>
      </c>
      <c r="M7086" s="206" t="s">
        <v>772</v>
      </c>
      <c r="N7086" s="206" t="s">
        <v>816</v>
      </c>
    </row>
    <row r="7087" spans="1:14" s="206" customFormat="1" ht="31" customHeight="1" x14ac:dyDescent="0.15">
      <c r="A7087" s="206" t="s">
        <v>768</v>
      </c>
      <c r="B7087" s="206" t="s">
        <v>850</v>
      </c>
      <c r="C7087" s="206" t="s">
        <v>770</v>
      </c>
      <c r="D7087" s="206" t="s">
        <v>772</v>
      </c>
      <c r="E7087" s="206" t="s">
        <v>772</v>
      </c>
      <c r="F7087" s="207">
        <v>45385</v>
      </c>
      <c r="G7087" s="206" t="s">
        <v>851</v>
      </c>
      <c r="H7087" s="208">
        <v>30760</v>
      </c>
      <c r="I7087" s="206" t="s">
        <v>33</v>
      </c>
      <c r="L7087" s="206">
        <v>2023</v>
      </c>
      <c r="M7087" s="206" t="s">
        <v>772</v>
      </c>
      <c r="N7087" s="206" t="s">
        <v>816</v>
      </c>
    </row>
    <row r="7088" spans="1:14" s="206" customFormat="1" ht="31" customHeight="1" x14ac:dyDescent="0.15">
      <c r="A7088" s="206" t="s">
        <v>768</v>
      </c>
      <c r="B7088" s="206" t="s">
        <v>850</v>
      </c>
      <c r="C7088" s="206" t="s">
        <v>770</v>
      </c>
      <c r="D7088" s="206" t="s">
        <v>772</v>
      </c>
      <c r="E7088" s="206" t="s">
        <v>772</v>
      </c>
      <c r="F7088" s="207">
        <v>45385</v>
      </c>
      <c r="G7088" s="206" t="s">
        <v>818</v>
      </c>
      <c r="H7088" s="208">
        <v>132</v>
      </c>
      <c r="I7088" s="206" t="s">
        <v>574</v>
      </c>
      <c r="L7088" s="206">
        <v>2023</v>
      </c>
      <c r="M7088" s="206" t="s">
        <v>772</v>
      </c>
      <c r="N7088" s="206" t="s">
        <v>816</v>
      </c>
    </row>
    <row r="7089" spans="1:14" s="206" customFormat="1" ht="31" customHeight="1" x14ac:dyDescent="0.15">
      <c r="A7089" s="206" t="s">
        <v>768</v>
      </c>
      <c r="B7089" s="206" t="s">
        <v>850</v>
      </c>
      <c r="C7089" s="206" t="s">
        <v>770</v>
      </c>
      <c r="D7089" s="206" t="s">
        <v>772</v>
      </c>
      <c r="E7089" s="206" t="s">
        <v>772</v>
      </c>
      <c r="F7089" s="207">
        <v>45386</v>
      </c>
      <c r="G7089" s="206" t="s">
        <v>851</v>
      </c>
      <c r="H7089" s="208">
        <v>27780</v>
      </c>
      <c r="I7089" s="206" t="s">
        <v>33</v>
      </c>
      <c r="L7089" s="206">
        <v>2023</v>
      </c>
      <c r="M7089" s="206" t="s">
        <v>772</v>
      </c>
      <c r="N7089" s="206" t="s">
        <v>816</v>
      </c>
    </row>
    <row r="7090" spans="1:14" s="206" customFormat="1" ht="31" customHeight="1" x14ac:dyDescent="0.15">
      <c r="A7090" s="206" t="s">
        <v>768</v>
      </c>
      <c r="B7090" s="206" t="s">
        <v>850</v>
      </c>
      <c r="C7090" s="206" t="s">
        <v>770</v>
      </c>
      <c r="D7090" s="206" t="s">
        <v>772</v>
      </c>
      <c r="E7090" s="206" t="s">
        <v>772</v>
      </c>
      <c r="F7090" s="207">
        <v>45387</v>
      </c>
      <c r="G7090" s="206" t="s">
        <v>851</v>
      </c>
      <c r="H7090" s="208">
        <v>32837</v>
      </c>
      <c r="I7090" s="206" t="s">
        <v>33</v>
      </c>
      <c r="L7090" s="206">
        <v>2023</v>
      </c>
      <c r="M7090" s="206" t="s">
        <v>772</v>
      </c>
      <c r="N7090" s="206" t="s">
        <v>816</v>
      </c>
    </row>
    <row r="7091" spans="1:14" s="206" customFormat="1" ht="31" customHeight="1" x14ac:dyDescent="0.15">
      <c r="A7091" s="206" t="s">
        <v>768</v>
      </c>
      <c r="B7091" s="206" t="s">
        <v>850</v>
      </c>
      <c r="C7091" s="206" t="s">
        <v>770</v>
      </c>
      <c r="D7091" s="206" t="s">
        <v>772</v>
      </c>
      <c r="E7091" s="206" t="s">
        <v>772</v>
      </c>
      <c r="F7091" s="207">
        <v>45390</v>
      </c>
      <c r="G7091" s="206" t="s">
        <v>851</v>
      </c>
      <c r="H7091" s="208">
        <v>8604</v>
      </c>
      <c r="I7091" s="206" t="s">
        <v>33</v>
      </c>
      <c r="L7091" s="206">
        <v>2023</v>
      </c>
      <c r="M7091" s="206" t="s">
        <v>772</v>
      </c>
      <c r="N7091" s="206" t="s">
        <v>816</v>
      </c>
    </row>
    <row r="7092" spans="1:14" s="206" customFormat="1" ht="31" customHeight="1" x14ac:dyDescent="0.15">
      <c r="A7092" s="206" t="s">
        <v>768</v>
      </c>
      <c r="B7092" s="206" t="s">
        <v>850</v>
      </c>
      <c r="C7092" s="206" t="s">
        <v>770</v>
      </c>
      <c r="D7092" s="206" t="s">
        <v>772</v>
      </c>
      <c r="E7092" s="206" t="s">
        <v>772</v>
      </c>
      <c r="F7092" s="207">
        <v>45391</v>
      </c>
      <c r="G7092" s="206" t="s">
        <v>851</v>
      </c>
      <c r="H7092" s="208">
        <v>15233</v>
      </c>
      <c r="I7092" s="206" t="s">
        <v>33</v>
      </c>
      <c r="L7092" s="206">
        <v>2023</v>
      </c>
      <c r="M7092" s="206" t="s">
        <v>772</v>
      </c>
      <c r="N7092" s="206" t="s">
        <v>816</v>
      </c>
    </row>
    <row r="7093" spans="1:14" s="206" customFormat="1" ht="31" customHeight="1" x14ac:dyDescent="0.15">
      <c r="A7093" s="206" t="s">
        <v>768</v>
      </c>
      <c r="B7093" s="206" t="s">
        <v>850</v>
      </c>
      <c r="C7093" s="206" t="s">
        <v>770</v>
      </c>
      <c r="D7093" s="206" t="s">
        <v>772</v>
      </c>
      <c r="E7093" s="206" t="s">
        <v>772</v>
      </c>
      <c r="F7093" s="207">
        <v>45394</v>
      </c>
      <c r="G7093" s="206" t="s">
        <v>851</v>
      </c>
      <c r="H7093" s="208">
        <v>2</v>
      </c>
      <c r="I7093" s="206" t="s">
        <v>33</v>
      </c>
      <c r="L7093" s="206">
        <v>2023</v>
      </c>
      <c r="M7093" s="206" t="s">
        <v>772</v>
      </c>
      <c r="N7093" s="206" t="s">
        <v>816</v>
      </c>
    </row>
    <row r="7094" spans="1:14" s="206" customFormat="1" ht="31" customHeight="1" x14ac:dyDescent="0.15">
      <c r="A7094" s="206" t="s">
        <v>768</v>
      </c>
      <c r="B7094" s="206" t="s">
        <v>850</v>
      </c>
      <c r="C7094" s="206" t="s">
        <v>782</v>
      </c>
      <c r="D7094" s="206" t="s">
        <v>772</v>
      </c>
      <c r="E7094" s="206" t="s">
        <v>778</v>
      </c>
      <c r="F7094" s="207">
        <v>45398</v>
      </c>
      <c r="G7094" s="206" t="s">
        <v>851</v>
      </c>
      <c r="H7094" s="208">
        <v>20783</v>
      </c>
      <c r="I7094" s="206" t="s">
        <v>33</v>
      </c>
      <c r="L7094" s="206">
        <v>2023</v>
      </c>
      <c r="M7094" s="206" t="s">
        <v>772</v>
      </c>
      <c r="N7094" s="206" t="s">
        <v>816</v>
      </c>
    </row>
    <row r="7095" spans="1:14" s="206" customFormat="1" ht="31" customHeight="1" x14ac:dyDescent="0.15">
      <c r="A7095" s="206" t="s">
        <v>768</v>
      </c>
      <c r="B7095" s="206" t="s">
        <v>850</v>
      </c>
      <c r="C7095" s="206" t="s">
        <v>770</v>
      </c>
      <c r="D7095" s="206" t="s">
        <v>772</v>
      </c>
      <c r="E7095" s="206" t="s">
        <v>772</v>
      </c>
      <c r="F7095" s="207">
        <v>45400</v>
      </c>
      <c r="G7095" s="206" t="s">
        <v>851</v>
      </c>
      <c r="H7095" s="208">
        <v>48345</v>
      </c>
      <c r="I7095" s="206" t="s">
        <v>33</v>
      </c>
      <c r="L7095" s="206">
        <v>2023</v>
      </c>
      <c r="M7095" s="206" t="s">
        <v>772</v>
      </c>
      <c r="N7095" s="206" t="s">
        <v>816</v>
      </c>
    </row>
    <row r="7096" spans="1:14" s="206" customFormat="1" ht="31" customHeight="1" x14ac:dyDescent="0.15">
      <c r="A7096" s="206" t="s">
        <v>768</v>
      </c>
      <c r="B7096" s="206" t="s">
        <v>850</v>
      </c>
      <c r="C7096" s="206" t="s">
        <v>770</v>
      </c>
      <c r="D7096" s="206" t="s">
        <v>772</v>
      </c>
      <c r="E7096" s="206" t="s">
        <v>772</v>
      </c>
      <c r="F7096" s="207">
        <v>45401</v>
      </c>
      <c r="G7096" s="206" t="s">
        <v>851</v>
      </c>
      <c r="H7096" s="208">
        <v>11119</v>
      </c>
      <c r="I7096" s="206" t="s">
        <v>33</v>
      </c>
      <c r="L7096" s="206">
        <v>2023</v>
      </c>
      <c r="M7096" s="206" t="s">
        <v>772</v>
      </c>
      <c r="N7096" s="206" t="s">
        <v>816</v>
      </c>
    </row>
    <row r="7097" spans="1:14" s="206" customFormat="1" ht="31" customHeight="1" x14ac:dyDescent="0.15">
      <c r="A7097" s="206" t="s">
        <v>768</v>
      </c>
      <c r="B7097" s="206" t="s">
        <v>850</v>
      </c>
      <c r="C7097" s="206" t="s">
        <v>770</v>
      </c>
      <c r="D7097" s="206" t="s">
        <v>772</v>
      </c>
      <c r="E7097" s="206" t="s">
        <v>772</v>
      </c>
      <c r="F7097" s="207">
        <v>45404</v>
      </c>
      <c r="G7097" s="206" t="s">
        <v>851</v>
      </c>
      <c r="H7097" s="208">
        <v>2187</v>
      </c>
      <c r="I7097" s="206" t="s">
        <v>33</v>
      </c>
      <c r="L7097" s="206">
        <v>2023</v>
      </c>
      <c r="M7097" s="206" t="s">
        <v>772</v>
      </c>
      <c r="N7097" s="206" t="s">
        <v>816</v>
      </c>
    </row>
    <row r="7098" spans="1:14" s="206" customFormat="1" ht="31" customHeight="1" x14ac:dyDescent="0.15">
      <c r="A7098" s="206" t="s">
        <v>768</v>
      </c>
      <c r="B7098" s="206" t="s">
        <v>850</v>
      </c>
      <c r="C7098" s="206" t="s">
        <v>782</v>
      </c>
      <c r="D7098" s="206" t="s">
        <v>772</v>
      </c>
      <c r="E7098" s="206" t="s">
        <v>778</v>
      </c>
      <c r="F7098" s="207">
        <v>45407</v>
      </c>
      <c r="G7098" s="206" t="s">
        <v>851</v>
      </c>
      <c r="H7098" s="208">
        <v>7614</v>
      </c>
      <c r="I7098" s="206" t="s">
        <v>33</v>
      </c>
      <c r="L7098" s="206">
        <v>2023</v>
      </c>
      <c r="M7098" s="206" t="s">
        <v>772</v>
      </c>
      <c r="N7098" s="206" t="s">
        <v>816</v>
      </c>
    </row>
    <row r="7099" spans="1:14" s="206" customFormat="1" ht="31" customHeight="1" x14ac:dyDescent="0.15">
      <c r="A7099" s="206" t="s">
        <v>768</v>
      </c>
      <c r="B7099" s="206" t="s">
        <v>850</v>
      </c>
      <c r="C7099" s="206" t="s">
        <v>770</v>
      </c>
      <c r="D7099" s="206" t="s">
        <v>772</v>
      </c>
      <c r="E7099" s="206" t="s">
        <v>772</v>
      </c>
      <c r="F7099" s="207">
        <v>45407</v>
      </c>
      <c r="G7099" s="206" t="s">
        <v>851</v>
      </c>
      <c r="H7099" s="208">
        <v>5216</v>
      </c>
      <c r="I7099" s="206" t="s">
        <v>33</v>
      </c>
      <c r="L7099" s="206">
        <v>2023</v>
      </c>
      <c r="M7099" s="206" t="s">
        <v>772</v>
      </c>
      <c r="N7099" s="206" t="s">
        <v>816</v>
      </c>
    </row>
    <row r="7100" spans="1:14" s="206" customFormat="1" ht="31" customHeight="1" x14ac:dyDescent="0.15">
      <c r="A7100" s="206" t="s">
        <v>768</v>
      </c>
      <c r="B7100" s="206" t="s">
        <v>850</v>
      </c>
      <c r="C7100" s="206" t="s">
        <v>770</v>
      </c>
      <c r="D7100" s="206" t="s">
        <v>772</v>
      </c>
      <c r="E7100" s="206" t="s">
        <v>772</v>
      </c>
      <c r="F7100" s="207">
        <v>45418</v>
      </c>
      <c r="G7100" s="206" t="s">
        <v>851</v>
      </c>
      <c r="H7100" s="208">
        <v>49199</v>
      </c>
      <c r="I7100" s="206" t="s">
        <v>33</v>
      </c>
      <c r="L7100" s="206">
        <v>2023</v>
      </c>
      <c r="M7100" s="206" t="s">
        <v>772</v>
      </c>
      <c r="N7100" s="206" t="s">
        <v>816</v>
      </c>
    </row>
    <row r="7101" spans="1:14" s="206" customFormat="1" ht="31" customHeight="1" x14ac:dyDescent="0.15">
      <c r="A7101" s="206" t="s">
        <v>768</v>
      </c>
      <c r="B7101" s="206" t="s">
        <v>850</v>
      </c>
      <c r="C7101" s="206" t="s">
        <v>770</v>
      </c>
      <c r="D7101" s="206" t="s">
        <v>772</v>
      </c>
      <c r="E7101" s="206" t="s">
        <v>772</v>
      </c>
      <c r="F7101" s="207">
        <v>45425</v>
      </c>
      <c r="G7101" s="206" t="s">
        <v>851</v>
      </c>
      <c r="H7101" s="208">
        <v>9519</v>
      </c>
      <c r="I7101" s="206" t="s">
        <v>33</v>
      </c>
      <c r="L7101" s="206">
        <v>2023</v>
      </c>
      <c r="M7101" s="206" t="s">
        <v>772</v>
      </c>
      <c r="N7101" s="206" t="s">
        <v>816</v>
      </c>
    </row>
    <row r="7102" spans="1:14" s="206" customFormat="1" ht="31" customHeight="1" x14ac:dyDescent="0.15">
      <c r="A7102" s="206" t="s">
        <v>768</v>
      </c>
      <c r="B7102" s="206" t="s">
        <v>850</v>
      </c>
      <c r="C7102" s="206" t="s">
        <v>770</v>
      </c>
      <c r="D7102" s="206" t="s">
        <v>772</v>
      </c>
      <c r="E7102" s="206" t="s">
        <v>772</v>
      </c>
      <c r="F7102" s="207">
        <v>45427</v>
      </c>
      <c r="G7102" s="206" t="s">
        <v>851</v>
      </c>
      <c r="H7102" s="208">
        <v>35640</v>
      </c>
      <c r="I7102" s="206" t="s">
        <v>33</v>
      </c>
      <c r="L7102" s="206">
        <v>2023</v>
      </c>
      <c r="M7102" s="206" t="s">
        <v>772</v>
      </c>
      <c r="N7102" s="206" t="s">
        <v>816</v>
      </c>
    </row>
    <row r="7103" spans="1:14" s="206" customFormat="1" ht="31" customHeight="1" x14ac:dyDescent="0.15">
      <c r="A7103" s="206" t="s">
        <v>768</v>
      </c>
      <c r="B7103" s="206" t="s">
        <v>850</v>
      </c>
      <c r="C7103" s="206" t="s">
        <v>770</v>
      </c>
      <c r="D7103" s="206" t="s">
        <v>772</v>
      </c>
      <c r="E7103" s="206" t="s">
        <v>772</v>
      </c>
      <c r="F7103" s="207">
        <v>45428</v>
      </c>
      <c r="G7103" s="206" t="s">
        <v>851</v>
      </c>
      <c r="H7103" s="208">
        <v>46896</v>
      </c>
      <c r="I7103" s="206" t="s">
        <v>33</v>
      </c>
      <c r="L7103" s="206">
        <v>2023</v>
      </c>
      <c r="M7103" s="206" t="s">
        <v>772</v>
      </c>
      <c r="N7103" s="206" t="s">
        <v>816</v>
      </c>
    </row>
    <row r="7104" spans="1:14" s="206" customFormat="1" ht="31" customHeight="1" x14ac:dyDescent="0.15">
      <c r="A7104" s="206" t="s">
        <v>768</v>
      </c>
      <c r="B7104" s="206" t="s">
        <v>850</v>
      </c>
      <c r="C7104" s="206" t="s">
        <v>770</v>
      </c>
      <c r="D7104" s="206" t="s">
        <v>772</v>
      </c>
      <c r="E7104" s="206" t="s">
        <v>772</v>
      </c>
      <c r="F7104" s="207">
        <v>45429</v>
      </c>
      <c r="G7104" s="206" t="s">
        <v>851</v>
      </c>
      <c r="H7104" s="208">
        <v>47014</v>
      </c>
      <c r="I7104" s="206" t="s">
        <v>33</v>
      </c>
      <c r="L7104" s="206">
        <v>2023</v>
      </c>
      <c r="M7104" s="206" t="s">
        <v>772</v>
      </c>
      <c r="N7104" s="206" t="s">
        <v>816</v>
      </c>
    </row>
    <row r="7105" spans="1:14" s="206" customFormat="1" ht="31" customHeight="1" x14ac:dyDescent="0.15">
      <c r="A7105" s="206" t="s">
        <v>768</v>
      </c>
      <c r="B7105" s="206" t="s">
        <v>850</v>
      </c>
      <c r="C7105" s="206" t="s">
        <v>770</v>
      </c>
      <c r="D7105" s="206" t="s">
        <v>772</v>
      </c>
      <c r="E7105" s="206" t="s">
        <v>772</v>
      </c>
      <c r="F7105" s="207">
        <v>45432</v>
      </c>
      <c r="G7105" s="206" t="s">
        <v>851</v>
      </c>
      <c r="H7105" s="208">
        <v>2356</v>
      </c>
      <c r="I7105" s="206" t="s">
        <v>33</v>
      </c>
      <c r="L7105" s="206">
        <v>2023</v>
      </c>
      <c r="M7105" s="206" t="s">
        <v>772</v>
      </c>
      <c r="N7105" s="206" t="s">
        <v>816</v>
      </c>
    </row>
    <row r="7106" spans="1:14" s="206" customFormat="1" ht="31" customHeight="1" x14ac:dyDescent="0.15">
      <c r="A7106" s="206" t="s">
        <v>768</v>
      </c>
      <c r="B7106" s="206" t="s">
        <v>850</v>
      </c>
      <c r="C7106" s="206" t="s">
        <v>770</v>
      </c>
      <c r="D7106" s="206" t="s">
        <v>772</v>
      </c>
      <c r="E7106" s="206" t="s">
        <v>772</v>
      </c>
      <c r="F7106" s="207">
        <v>45435</v>
      </c>
      <c r="G7106" s="206" t="s">
        <v>851</v>
      </c>
      <c r="H7106" s="208">
        <v>35484</v>
      </c>
      <c r="I7106" s="206" t="s">
        <v>33</v>
      </c>
      <c r="L7106" s="206">
        <v>2023</v>
      </c>
      <c r="M7106" s="206" t="s">
        <v>772</v>
      </c>
      <c r="N7106" s="206" t="s">
        <v>816</v>
      </c>
    </row>
    <row r="7107" spans="1:14" s="206" customFormat="1" ht="31" customHeight="1" x14ac:dyDescent="0.15">
      <c r="A7107" s="206" t="s">
        <v>768</v>
      </c>
      <c r="B7107" s="206" t="s">
        <v>850</v>
      </c>
      <c r="C7107" s="206" t="s">
        <v>770</v>
      </c>
      <c r="D7107" s="206" t="s">
        <v>772</v>
      </c>
      <c r="E7107" s="206" t="s">
        <v>772</v>
      </c>
      <c r="F7107" s="207">
        <v>45440</v>
      </c>
      <c r="G7107" s="206" t="s">
        <v>851</v>
      </c>
      <c r="H7107" s="208">
        <v>7652</v>
      </c>
      <c r="I7107" s="206" t="s">
        <v>33</v>
      </c>
      <c r="L7107" s="206">
        <v>2023</v>
      </c>
      <c r="M7107" s="206" t="s">
        <v>772</v>
      </c>
      <c r="N7107" s="206" t="s">
        <v>816</v>
      </c>
    </row>
    <row r="7108" spans="1:14" s="206" customFormat="1" ht="31" customHeight="1" x14ac:dyDescent="0.15">
      <c r="A7108" s="206" t="s">
        <v>768</v>
      </c>
      <c r="B7108" s="206" t="s">
        <v>850</v>
      </c>
      <c r="C7108" s="206" t="s">
        <v>770</v>
      </c>
      <c r="D7108" s="206" t="s">
        <v>772</v>
      </c>
      <c r="E7108" s="206" t="s">
        <v>772</v>
      </c>
      <c r="F7108" s="207">
        <v>45441</v>
      </c>
      <c r="G7108" s="206" t="s">
        <v>851</v>
      </c>
      <c r="H7108" s="208">
        <v>7575</v>
      </c>
      <c r="I7108" s="206" t="s">
        <v>33</v>
      </c>
      <c r="L7108" s="206">
        <v>2023</v>
      </c>
      <c r="M7108" s="206" t="s">
        <v>772</v>
      </c>
      <c r="N7108" s="206" t="s">
        <v>816</v>
      </c>
    </row>
    <row r="7109" spans="1:14" s="206" customFormat="1" ht="31" customHeight="1" x14ac:dyDescent="0.15">
      <c r="A7109" s="206" t="s">
        <v>768</v>
      </c>
      <c r="B7109" s="206" t="s">
        <v>850</v>
      </c>
      <c r="C7109" s="206" t="s">
        <v>770</v>
      </c>
      <c r="D7109" s="206" t="s">
        <v>772</v>
      </c>
      <c r="E7109" s="206" t="s">
        <v>772</v>
      </c>
      <c r="F7109" s="207">
        <v>45442</v>
      </c>
      <c r="G7109" s="206" t="s">
        <v>851</v>
      </c>
      <c r="H7109" s="208">
        <v>36729</v>
      </c>
      <c r="I7109" s="206" t="s">
        <v>33</v>
      </c>
      <c r="L7109" s="206">
        <v>2023</v>
      </c>
      <c r="M7109" s="206" t="s">
        <v>772</v>
      </c>
      <c r="N7109" s="206" t="s">
        <v>816</v>
      </c>
    </row>
    <row r="7110" spans="1:14" s="206" customFormat="1" ht="31" customHeight="1" x14ac:dyDescent="0.15">
      <c r="A7110" s="206" t="s">
        <v>768</v>
      </c>
      <c r="B7110" s="206" t="s">
        <v>850</v>
      </c>
      <c r="C7110" s="206" t="s">
        <v>770</v>
      </c>
      <c r="D7110" s="206" t="s">
        <v>772</v>
      </c>
      <c r="E7110" s="206" t="s">
        <v>772</v>
      </c>
      <c r="F7110" s="207">
        <v>45447</v>
      </c>
      <c r="G7110" s="206" t="s">
        <v>851</v>
      </c>
      <c r="H7110" s="208">
        <v>4862</v>
      </c>
      <c r="I7110" s="206" t="s">
        <v>33</v>
      </c>
      <c r="L7110" s="206">
        <v>2023</v>
      </c>
      <c r="M7110" s="206" t="s">
        <v>772</v>
      </c>
      <c r="N7110" s="206" t="s">
        <v>816</v>
      </c>
    </row>
    <row r="7111" spans="1:14" s="206" customFormat="1" ht="31" customHeight="1" x14ac:dyDescent="0.15">
      <c r="A7111" s="206" t="s">
        <v>768</v>
      </c>
      <c r="B7111" s="206" t="s">
        <v>850</v>
      </c>
      <c r="C7111" s="206" t="s">
        <v>770</v>
      </c>
      <c r="D7111" s="206" t="s">
        <v>772</v>
      </c>
      <c r="E7111" s="206" t="s">
        <v>772</v>
      </c>
      <c r="F7111" s="207">
        <v>45463</v>
      </c>
      <c r="G7111" s="206" t="s">
        <v>851</v>
      </c>
      <c r="H7111" s="208">
        <v>1628</v>
      </c>
      <c r="I7111" s="206" t="s">
        <v>33</v>
      </c>
      <c r="L7111" s="206">
        <v>2023</v>
      </c>
      <c r="M7111" s="206" t="s">
        <v>772</v>
      </c>
      <c r="N7111" s="206" t="s">
        <v>816</v>
      </c>
    </row>
    <row r="7112" spans="1:14" s="206" customFormat="1" ht="31" customHeight="1" x14ac:dyDescent="0.15">
      <c r="A7112" s="206" t="s">
        <v>768</v>
      </c>
      <c r="B7112" s="206" t="s">
        <v>850</v>
      </c>
      <c r="C7112" s="206" t="s">
        <v>770</v>
      </c>
      <c r="D7112" s="206" t="s">
        <v>772</v>
      </c>
      <c r="E7112" s="206" t="s">
        <v>772</v>
      </c>
      <c r="F7112" s="207">
        <v>45464</v>
      </c>
      <c r="G7112" s="206" t="s">
        <v>851</v>
      </c>
      <c r="H7112" s="208">
        <v>18326</v>
      </c>
      <c r="I7112" s="206" t="s">
        <v>33</v>
      </c>
      <c r="L7112" s="206">
        <v>2023</v>
      </c>
      <c r="M7112" s="206" t="s">
        <v>772</v>
      </c>
      <c r="N7112" s="206" t="s">
        <v>816</v>
      </c>
    </row>
    <row r="7113" spans="1:14" s="206" customFormat="1" ht="31" customHeight="1" x14ac:dyDescent="0.15">
      <c r="A7113" s="206" t="s">
        <v>768</v>
      </c>
      <c r="B7113" s="206" t="s">
        <v>850</v>
      </c>
      <c r="C7113" s="206" t="s">
        <v>770</v>
      </c>
      <c r="D7113" s="206" t="s">
        <v>772</v>
      </c>
      <c r="E7113" s="206" t="s">
        <v>772</v>
      </c>
      <c r="F7113" s="207">
        <v>45470</v>
      </c>
      <c r="G7113" s="206" t="s">
        <v>851</v>
      </c>
      <c r="H7113" s="208">
        <v>36423</v>
      </c>
      <c r="I7113" s="206" t="s">
        <v>33</v>
      </c>
      <c r="L7113" s="206">
        <v>2023</v>
      </c>
      <c r="M7113" s="206" t="s">
        <v>772</v>
      </c>
      <c r="N7113" s="206" t="s">
        <v>816</v>
      </c>
    </row>
    <row r="7114" spans="1:14" s="206" customFormat="1" ht="31" customHeight="1" x14ac:dyDescent="0.15">
      <c r="A7114" s="206" t="s">
        <v>768</v>
      </c>
      <c r="B7114" s="206" t="s">
        <v>850</v>
      </c>
      <c r="C7114" s="206" t="s">
        <v>770</v>
      </c>
      <c r="D7114" s="206" t="s">
        <v>772</v>
      </c>
      <c r="E7114" s="206" t="s">
        <v>772</v>
      </c>
      <c r="F7114" s="207">
        <v>45471</v>
      </c>
      <c r="G7114" s="206" t="s">
        <v>851</v>
      </c>
      <c r="H7114" s="208">
        <v>10578</v>
      </c>
      <c r="I7114" s="206" t="s">
        <v>33</v>
      </c>
      <c r="L7114" s="206">
        <v>2023</v>
      </c>
      <c r="M7114" s="206" t="s">
        <v>772</v>
      </c>
      <c r="N7114" s="206" t="s">
        <v>816</v>
      </c>
    </row>
    <row r="7115" spans="1:14" s="206" customFormat="1" ht="31" customHeight="1" x14ac:dyDescent="0.15">
      <c r="A7115" s="206" t="s">
        <v>768</v>
      </c>
      <c r="B7115" s="206" t="s">
        <v>850</v>
      </c>
      <c r="C7115" s="206" t="s">
        <v>770</v>
      </c>
      <c r="D7115" s="206" t="s">
        <v>772</v>
      </c>
      <c r="E7115" s="206" t="s">
        <v>772</v>
      </c>
      <c r="F7115" s="207">
        <v>45475</v>
      </c>
      <c r="G7115" s="206" t="s">
        <v>851</v>
      </c>
      <c r="H7115" s="208">
        <v>6380</v>
      </c>
      <c r="I7115" s="206" t="s">
        <v>33</v>
      </c>
      <c r="L7115" s="206">
        <v>2023</v>
      </c>
      <c r="M7115" s="206" t="s">
        <v>772</v>
      </c>
      <c r="N7115" s="206" t="s">
        <v>816</v>
      </c>
    </row>
    <row r="7116" spans="1:14" s="206" customFormat="1" ht="31" customHeight="1" x14ac:dyDescent="0.15">
      <c r="A7116" s="206" t="s">
        <v>768</v>
      </c>
      <c r="B7116" s="206" t="s">
        <v>850</v>
      </c>
      <c r="C7116" s="206" t="s">
        <v>770</v>
      </c>
      <c r="D7116" s="206" t="s">
        <v>772</v>
      </c>
      <c r="E7116" s="206" t="s">
        <v>778</v>
      </c>
      <c r="F7116" s="207">
        <v>45475</v>
      </c>
      <c r="G7116" s="206" t="s">
        <v>818</v>
      </c>
      <c r="H7116" s="208">
        <v>40</v>
      </c>
      <c r="I7116" s="206" t="s">
        <v>574</v>
      </c>
      <c r="L7116" s="206">
        <v>2023</v>
      </c>
      <c r="M7116" s="206" t="s">
        <v>772</v>
      </c>
      <c r="N7116" s="206" t="s">
        <v>816</v>
      </c>
    </row>
    <row r="7117" spans="1:14" s="206" customFormat="1" ht="31" customHeight="1" x14ac:dyDescent="0.15">
      <c r="A7117" s="206" t="s">
        <v>768</v>
      </c>
      <c r="B7117" s="206" t="s">
        <v>850</v>
      </c>
      <c r="C7117" s="206" t="s">
        <v>770</v>
      </c>
      <c r="D7117" s="206" t="s">
        <v>772</v>
      </c>
      <c r="E7117" s="206" t="s">
        <v>772</v>
      </c>
      <c r="F7117" s="207">
        <v>45476</v>
      </c>
      <c r="G7117" s="206" t="s">
        <v>851</v>
      </c>
      <c r="H7117" s="208">
        <v>10685</v>
      </c>
      <c r="I7117" s="206" t="s">
        <v>33</v>
      </c>
      <c r="L7117" s="206">
        <v>2023</v>
      </c>
      <c r="M7117" s="206" t="s">
        <v>772</v>
      </c>
      <c r="N7117" s="206" t="s">
        <v>816</v>
      </c>
    </row>
    <row r="7118" spans="1:14" s="206" customFormat="1" ht="31" customHeight="1" x14ac:dyDescent="0.15">
      <c r="A7118" s="206" t="s">
        <v>768</v>
      </c>
      <c r="B7118" s="206" t="s">
        <v>850</v>
      </c>
      <c r="C7118" s="206" t="s">
        <v>770</v>
      </c>
      <c r="D7118" s="206" t="s">
        <v>772</v>
      </c>
      <c r="E7118" s="206" t="s">
        <v>772</v>
      </c>
      <c r="F7118" s="207">
        <v>45481</v>
      </c>
      <c r="G7118" s="206" t="s">
        <v>851</v>
      </c>
      <c r="H7118" s="208">
        <v>36423</v>
      </c>
      <c r="I7118" s="206" t="s">
        <v>33</v>
      </c>
      <c r="L7118" s="206">
        <v>2023</v>
      </c>
      <c r="M7118" s="206" t="s">
        <v>772</v>
      </c>
      <c r="N7118" s="206" t="s">
        <v>816</v>
      </c>
    </row>
    <row r="7119" spans="1:14" s="206" customFormat="1" ht="31" customHeight="1" x14ac:dyDescent="0.15">
      <c r="A7119" s="206" t="s">
        <v>768</v>
      </c>
      <c r="B7119" s="206" t="s">
        <v>850</v>
      </c>
      <c r="C7119" s="206" t="s">
        <v>770</v>
      </c>
      <c r="D7119" s="206" t="s">
        <v>772</v>
      </c>
      <c r="E7119" s="206" t="s">
        <v>772</v>
      </c>
      <c r="F7119" s="207">
        <v>45482</v>
      </c>
      <c r="G7119" s="206" t="s">
        <v>851</v>
      </c>
      <c r="H7119" s="208">
        <v>36423</v>
      </c>
      <c r="I7119" s="206" t="s">
        <v>33</v>
      </c>
      <c r="L7119" s="206">
        <v>2023</v>
      </c>
      <c r="M7119" s="206" t="s">
        <v>772</v>
      </c>
      <c r="N7119" s="206" t="s">
        <v>816</v>
      </c>
    </row>
    <row r="7120" spans="1:14" s="206" customFormat="1" ht="31" customHeight="1" x14ac:dyDescent="0.15">
      <c r="A7120" s="206" t="s">
        <v>768</v>
      </c>
      <c r="B7120" s="206" t="s">
        <v>850</v>
      </c>
      <c r="C7120" s="206" t="s">
        <v>770</v>
      </c>
      <c r="D7120" s="206" t="s">
        <v>772</v>
      </c>
      <c r="E7120" s="206" t="s">
        <v>772</v>
      </c>
      <c r="F7120" s="207">
        <v>45483</v>
      </c>
      <c r="G7120" s="206" t="s">
        <v>851</v>
      </c>
      <c r="H7120" s="208">
        <v>4842</v>
      </c>
      <c r="I7120" s="206" t="s">
        <v>33</v>
      </c>
      <c r="L7120" s="206">
        <v>2023</v>
      </c>
      <c r="M7120" s="206" t="s">
        <v>772</v>
      </c>
      <c r="N7120" s="206" t="s">
        <v>816</v>
      </c>
    </row>
    <row r="7121" spans="1:15" s="206" customFormat="1" ht="31" customHeight="1" x14ac:dyDescent="0.15">
      <c r="A7121" s="206" t="s">
        <v>768</v>
      </c>
      <c r="B7121" s="206" t="s">
        <v>850</v>
      </c>
      <c r="C7121" s="206" t="s">
        <v>770</v>
      </c>
      <c r="D7121" s="206" t="s">
        <v>772</v>
      </c>
      <c r="E7121" s="206" t="s">
        <v>772</v>
      </c>
      <c r="F7121" s="207">
        <v>45484</v>
      </c>
      <c r="G7121" s="206" t="s">
        <v>851</v>
      </c>
      <c r="H7121" s="208">
        <v>20813</v>
      </c>
      <c r="I7121" s="206" t="s">
        <v>33</v>
      </c>
      <c r="L7121" s="206">
        <v>2023</v>
      </c>
      <c r="M7121" s="206" t="s">
        <v>772</v>
      </c>
      <c r="N7121" s="206" t="s">
        <v>816</v>
      </c>
    </row>
    <row r="7122" spans="1:15" s="206" customFormat="1" ht="31" customHeight="1" x14ac:dyDescent="0.15">
      <c r="A7122" s="206" t="s">
        <v>768</v>
      </c>
      <c r="B7122" s="206" t="s">
        <v>850</v>
      </c>
      <c r="C7122" s="206" t="s">
        <v>770</v>
      </c>
      <c r="D7122" s="206" t="s">
        <v>772</v>
      </c>
      <c r="E7122" s="206" t="s">
        <v>772</v>
      </c>
      <c r="F7122" s="207">
        <v>45488</v>
      </c>
      <c r="G7122" s="206" t="s">
        <v>851</v>
      </c>
      <c r="H7122" s="208">
        <v>9515</v>
      </c>
      <c r="I7122" s="206" t="s">
        <v>33</v>
      </c>
      <c r="L7122" s="206">
        <v>2023</v>
      </c>
      <c r="M7122" s="206" t="s">
        <v>772</v>
      </c>
      <c r="N7122" s="206" t="s">
        <v>816</v>
      </c>
    </row>
    <row r="7123" spans="1:15" s="206" customFormat="1" ht="31" customHeight="1" x14ac:dyDescent="0.15">
      <c r="A7123" s="206" t="s">
        <v>768</v>
      </c>
      <c r="B7123" s="206" t="s">
        <v>850</v>
      </c>
      <c r="C7123" s="206" t="s">
        <v>770</v>
      </c>
      <c r="D7123" s="206" t="s">
        <v>772</v>
      </c>
      <c r="E7123" s="206" t="s">
        <v>772</v>
      </c>
      <c r="F7123" s="207">
        <v>45490</v>
      </c>
      <c r="G7123" s="206" t="s">
        <v>851</v>
      </c>
      <c r="H7123" s="208">
        <v>5632</v>
      </c>
      <c r="I7123" s="206" t="s">
        <v>33</v>
      </c>
      <c r="L7123" s="206">
        <v>2023</v>
      </c>
      <c r="M7123" s="206" t="s">
        <v>772</v>
      </c>
      <c r="N7123" s="206" t="s">
        <v>816</v>
      </c>
    </row>
    <row r="7124" spans="1:15" s="206" customFormat="1" ht="31" customHeight="1" x14ac:dyDescent="0.15">
      <c r="A7124" s="206" t="s">
        <v>768</v>
      </c>
      <c r="B7124" s="206" t="s">
        <v>850</v>
      </c>
      <c r="C7124" s="206" t="s">
        <v>770</v>
      </c>
      <c r="D7124" s="206" t="s">
        <v>772</v>
      </c>
      <c r="E7124" s="206" t="s">
        <v>778</v>
      </c>
      <c r="F7124" s="207">
        <v>45490</v>
      </c>
      <c r="G7124" s="206" t="s">
        <v>818</v>
      </c>
      <c r="H7124" s="208">
        <v>44</v>
      </c>
      <c r="I7124" s="206" t="s">
        <v>574</v>
      </c>
      <c r="L7124" s="206">
        <v>2023</v>
      </c>
      <c r="M7124" s="206" t="s">
        <v>772</v>
      </c>
      <c r="N7124" s="206" t="s">
        <v>816</v>
      </c>
    </row>
    <row r="7125" spans="1:15" s="206" customFormat="1" ht="31" customHeight="1" x14ac:dyDescent="0.15">
      <c r="A7125" s="206" t="s">
        <v>768</v>
      </c>
      <c r="B7125" s="206" t="s">
        <v>850</v>
      </c>
      <c r="C7125" s="206" t="s">
        <v>770</v>
      </c>
      <c r="D7125" s="206" t="s">
        <v>772</v>
      </c>
      <c r="E7125" s="206" t="s">
        <v>772</v>
      </c>
      <c r="F7125" s="207">
        <v>45491</v>
      </c>
      <c r="G7125" s="206" t="s">
        <v>851</v>
      </c>
      <c r="H7125" s="208">
        <v>47234</v>
      </c>
      <c r="I7125" s="206" t="s">
        <v>33</v>
      </c>
      <c r="L7125" s="206">
        <v>2023</v>
      </c>
      <c r="M7125" s="206" t="s">
        <v>772</v>
      </c>
      <c r="N7125" s="206" t="s">
        <v>816</v>
      </c>
    </row>
    <row r="7126" spans="1:15" s="206" customFormat="1" ht="31" customHeight="1" x14ac:dyDescent="0.15">
      <c r="A7126" s="206" t="s">
        <v>768</v>
      </c>
      <c r="B7126" s="206" t="s">
        <v>850</v>
      </c>
      <c r="C7126" s="206" t="s">
        <v>770</v>
      </c>
      <c r="D7126" s="206" t="s">
        <v>772</v>
      </c>
      <c r="E7126" s="206" t="s">
        <v>772</v>
      </c>
      <c r="F7126" s="207">
        <v>45492</v>
      </c>
      <c r="G7126" s="206" t="s">
        <v>851</v>
      </c>
      <c r="H7126" s="208">
        <v>6558</v>
      </c>
      <c r="I7126" s="206" t="s">
        <v>33</v>
      </c>
      <c r="L7126" s="206">
        <v>2023</v>
      </c>
      <c r="M7126" s="206" t="s">
        <v>772</v>
      </c>
      <c r="N7126" s="206" t="s">
        <v>816</v>
      </c>
    </row>
    <row r="7127" spans="1:15" s="206" customFormat="1" ht="31" customHeight="1" x14ac:dyDescent="0.15">
      <c r="A7127" s="206" t="s">
        <v>768</v>
      </c>
      <c r="B7127" s="206" t="s">
        <v>850</v>
      </c>
      <c r="C7127" s="206" t="s">
        <v>770</v>
      </c>
      <c r="D7127" s="206" t="s">
        <v>772</v>
      </c>
      <c r="E7127" s="206" t="s">
        <v>772</v>
      </c>
      <c r="F7127" s="207">
        <v>45495</v>
      </c>
      <c r="G7127" s="206" t="s">
        <v>818</v>
      </c>
      <c r="H7127" s="208">
        <v>88</v>
      </c>
      <c r="I7127" s="206" t="s">
        <v>574</v>
      </c>
      <c r="L7127" s="206">
        <v>2023</v>
      </c>
      <c r="M7127" s="206" t="s">
        <v>772</v>
      </c>
      <c r="N7127" s="206" t="s">
        <v>816</v>
      </c>
      <c r="O7127" s="206" t="s">
        <v>852</v>
      </c>
    </row>
    <row r="7128" spans="1:15" s="206" customFormat="1" ht="31" customHeight="1" x14ac:dyDescent="0.15">
      <c r="A7128" s="206" t="s">
        <v>768</v>
      </c>
      <c r="B7128" s="206" t="s">
        <v>850</v>
      </c>
      <c r="C7128" s="206" t="s">
        <v>770</v>
      </c>
      <c r="D7128" s="206" t="s">
        <v>772</v>
      </c>
      <c r="E7128" s="206" t="s">
        <v>772</v>
      </c>
      <c r="F7128" s="207">
        <v>45495</v>
      </c>
      <c r="G7128" s="206" t="s">
        <v>851</v>
      </c>
      <c r="H7128" s="208">
        <v>3942</v>
      </c>
      <c r="I7128" s="206" t="s">
        <v>33</v>
      </c>
      <c r="L7128" s="206">
        <v>2023</v>
      </c>
      <c r="M7128" s="206" t="s">
        <v>772</v>
      </c>
      <c r="N7128" s="206" t="s">
        <v>816</v>
      </c>
      <c r="O7128" s="206" t="s">
        <v>852</v>
      </c>
    </row>
    <row r="7129" spans="1:15" s="206" customFormat="1" ht="31" customHeight="1" x14ac:dyDescent="0.15">
      <c r="A7129" s="206" t="s">
        <v>768</v>
      </c>
      <c r="B7129" s="206" t="s">
        <v>850</v>
      </c>
      <c r="C7129" s="206" t="s">
        <v>770</v>
      </c>
      <c r="D7129" s="206" t="s">
        <v>772</v>
      </c>
      <c r="E7129" s="206" t="s">
        <v>772</v>
      </c>
      <c r="F7129" s="207">
        <v>45496</v>
      </c>
      <c r="G7129" s="206" t="s">
        <v>851</v>
      </c>
      <c r="H7129" s="208">
        <v>7953</v>
      </c>
      <c r="I7129" s="206" t="s">
        <v>33</v>
      </c>
      <c r="L7129" s="206">
        <v>2023</v>
      </c>
      <c r="M7129" s="206" t="s">
        <v>772</v>
      </c>
      <c r="N7129" s="206" t="s">
        <v>816</v>
      </c>
      <c r="O7129" s="206" t="s">
        <v>841</v>
      </c>
    </row>
    <row r="7130" spans="1:15" s="206" customFormat="1" ht="31" customHeight="1" x14ac:dyDescent="0.15">
      <c r="A7130" s="206" t="s">
        <v>768</v>
      </c>
      <c r="B7130" s="206" t="s">
        <v>850</v>
      </c>
      <c r="C7130" s="206" t="s">
        <v>770</v>
      </c>
      <c r="D7130" s="206" t="s">
        <v>772</v>
      </c>
      <c r="E7130" s="206" t="s">
        <v>772</v>
      </c>
      <c r="F7130" s="207">
        <v>45498</v>
      </c>
      <c r="G7130" s="206" t="s">
        <v>851</v>
      </c>
      <c r="H7130" s="208">
        <v>52600</v>
      </c>
      <c r="I7130" s="206" t="s">
        <v>33</v>
      </c>
      <c r="L7130" s="206">
        <v>2023</v>
      </c>
      <c r="M7130" s="206" t="s">
        <v>772</v>
      </c>
      <c r="N7130" s="206" t="s">
        <v>816</v>
      </c>
    </row>
    <row r="7131" spans="1:15" s="206" customFormat="1" ht="31" customHeight="1" x14ac:dyDescent="0.15">
      <c r="A7131" s="206" t="s">
        <v>768</v>
      </c>
      <c r="B7131" s="206" t="s">
        <v>850</v>
      </c>
      <c r="C7131" s="206" t="s">
        <v>770</v>
      </c>
      <c r="D7131" s="206" t="s">
        <v>772</v>
      </c>
      <c r="E7131" s="206" t="s">
        <v>772</v>
      </c>
      <c r="F7131" s="207">
        <v>45499</v>
      </c>
      <c r="G7131" s="206" t="s">
        <v>851</v>
      </c>
      <c r="H7131" s="208">
        <v>16691</v>
      </c>
      <c r="I7131" s="206" t="s">
        <v>33</v>
      </c>
      <c r="L7131" s="206">
        <v>2023</v>
      </c>
      <c r="M7131" s="206" t="s">
        <v>772</v>
      </c>
      <c r="N7131" s="206" t="s">
        <v>816</v>
      </c>
    </row>
    <row r="7132" spans="1:15" s="206" customFormat="1" ht="31" customHeight="1" x14ac:dyDescent="0.15">
      <c r="A7132" s="206" t="s">
        <v>768</v>
      </c>
      <c r="B7132" s="206" t="s">
        <v>850</v>
      </c>
      <c r="C7132" s="206" t="s">
        <v>770</v>
      </c>
      <c r="D7132" s="206" t="s">
        <v>772</v>
      </c>
      <c r="E7132" s="206" t="s">
        <v>772</v>
      </c>
      <c r="F7132" s="207">
        <v>45502</v>
      </c>
      <c r="G7132" s="206" t="s">
        <v>851</v>
      </c>
      <c r="H7132" s="208">
        <v>10421</v>
      </c>
      <c r="I7132" s="206" t="s">
        <v>33</v>
      </c>
      <c r="L7132" s="206">
        <v>2023</v>
      </c>
      <c r="M7132" s="206" t="s">
        <v>772</v>
      </c>
      <c r="N7132" s="206" t="s">
        <v>816</v>
      </c>
    </row>
    <row r="7133" spans="1:15" s="206" customFormat="1" ht="31" customHeight="1" x14ac:dyDescent="0.15">
      <c r="A7133" s="206" t="s">
        <v>768</v>
      </c>
      <c r="B7133" s="206" t="s">
        <v>850</v>
      </c>
      <c r="C7133" s="206" t="s">
        <v>770</v>
      </c>
      <c r="D7133" s="206" t="s">
        <v>772</v>
      </c>
      <c r="E7133" s="206" t="s">
        <v>778</v>
      </c>
      <c r="F7133" s="207">
        <v>45502</v>
      </c>
      <c r="G7133" s="206" t="s">
        <v>851</v>
      </c>
      <c r="H7133" s="208">
        <v>1472</v>
      </c>
      <c r="I7133" s="206" t="s">
        <v>33</v>
      </c>
      <c r="L7133" s="206">
        <v>2023</v>
      </c>
      <c r="M7133" s="206" t="s">
        <v>772</v>
      </c>
      <c r="N7133" s="206" t="s">
        <v>816</v>
      </c>
    </row>
    <row r="7134" spans="1:15" s="206" customFormat="1" ht="31" customHeight="1" x14ac:dyDescent="0.15">
      <c r="A7134" s="206" t="s">
        <v>768</v>
      </c>
      <c r="B7134" s="206" t="s">
        <v>850</v>
      </c>
      <c r="C7134" s="206" t="s">
        <v>770</v>
      </c>
      <c r="D7134" s="206" t="s">
        <v>772</v>
      </c>
      <c r="E7134" s="206" t="s">
        <v>772</v>
      </c>
      <c r="F7134" s="207">
        <v>45503</v>
      </c>
      <c r="G7134" s="206" t="s">
        <v>851</v>
      </c>
      <c r="H7134" s="208">
        <v>6736</v>
      </c>
      <c r="I7134" s="206" t="s">
        <v>33</v>
      </c>
      <c r="L7134" s="206">
        <v>2023</v>
      </c>
      <c r="M7134" s="206" t="s">
        <v>772</v>
      </c>
      <c r="N7134" s="206" t="s">
        <v>816</v>
      </c>
    </row>
    <row r="7135" spans="1:15" s="206" customFormat="1" ht="31" customHeight="1" x14ac:dyDescent="0.15">
      <c r="A7135" s="206" t="s">
        <v>768</v>
      </c>
      <c r="B7135" s="206" t="s">
        <v>850</v>
      </c>
      <c r="C7135" s="206" t="s">
        <v>770</v>
      </c>
      <c r="D7135" s="206" t="s">
        <v>772</v>
      </c>
      <c r="E7135" s="206" t="s">
        <v>772</v>
      </c>
      <c r="F7135" s="207">
        <v>45504</v>
      </c>
      <c r="G7135" s="206" t="s">
        <v>851</v>
      </c>
      <c r="H7135" s="208">
        <v>21725</v>
      </c>
      <c r="I7135" s="206" t="s">
        <v>33</v>
      </c>
      <c r="L7135" s="206">
        <v>2023</v>
      </c>
      <c r="M7135" s="206" t="s">
        <v>772</v>
      </c>
      <c r="N7135" s="206" t="s">
        <v>816</v>
      </c>
    </row>
    <row r="7136" spans="1:15" s="206" customFormat="1" ht="31" customHeight="1" x14ac:dyDescent="0.15">
      <c r="A7136" s="206" t="s">
        <v>768</v>
      </c>
      <c r="B7136" s="206" t="s">
        <v>850</v>
      </c>
      <c r="C7136" s="206" t="s">
        <v>770</v>
      </c>
      <c r="D7136" s="206" t="s">
        <v>772</v>
      </c>
      <c r="E7136" s="206" t="s">
        <v>772</v>
      </c>
      <c r="F7136" s="207">
        <v>45505</v>
      </c>
      <c r="G7136" s="206" t="s">
        <v>851</v>
      </c>
      <c r="H7136" s="208">
        <v>9121</v>
      </c>
      <c r="I7136" s="206" t="s">
        <v>33</v>
      </c>
      <c r="L7136" s="206">
        <v>2023</v>
      </c>
      <c r="M7136" s="206" t="s">
        <v>772</v>
      </c>
      <c r="N7136" s="206" t="s">
        <v>816</v>
      </c>
    </row>
    <row r="7137" spans="1:15" s="206" customFormat="1" ht="31" customHeight="1" x14ac:dyDescent="0.15">
      <c r="A7137" s="206" t="s">
        <v>768</v>
      </c>
      <c r="B7137" s="206" t="s">
        <v>850</v>
      </c>
      <c r="C7137" s="206" t="s">
        <v>770</v>
      </c>
      <c r="D7137" s="206" t="s">
        <v>772</v>
      </c>
      <c r="E7137" s="206" t="s">
        <v>772</v>
      </c>
      <c r="F7137" s="207">
        <v>45506</v>
      </c>
      <c r="G7137" s="206" t="s">
        <v>851</v>
      </c>
      <c r="H7137" s="208">
        <v>5922</v>
      </c>
      <c r="I7137" s="206" t="s">
        <v>33</v>
      </c>
      <c r="L7137" s="206">
        <v>2023</v>
      </c>
      <c r="M7137" s="206" t="s">
        <v>772</v>
      </c>
      <c r="N7137" s="206" t="s">
        <v>816</v>
      </c>
    </row>
    <row r="7138" spans="1:15" s="206" customFormat="1" ht="31" customHeight="1" x14ac:dyDescent="0.15">
      <c r="A7138" s="206" t="s">
        <v>768</v>
      </c>
      <c r="B7138" s="206" t="s">
        <v>850</v>
      </c>
      <c r="C7138" s="206" t="s">
        <v>770</v>
      </c>
      <c r="D7138" s="206" t="s">
        <v>772</v>
      </c>
      <c r="E7138" s="206" t="s">
        <v>778</v>
      </c>
      <c r="F7138" s="207">
        <v>45506</v>
      </c>
      <c r="G7138" s="206" t="s">
        <v>851</v>
      </c>
      <c r="H7138" s="208">
        <v>3051</v>
      </c>
      <c r="I7138" s="206" t="s">
        <v>33</v>
      </c>
      <c r="L7138" s="206">
        <v>2023</v>
      </c>
      <c r="M7138" s="206" t="s">
        <v>772</v>
      </c>
      <c r="N7138" s="206" t="s">
        <v>816</v>
      </c>
    </row>
    <row r="7139" spans="1:15" s="206" customFormat="1" ht="31" customHeight="1" x14ac:dyDescent="0.15">
      <c r="A7139" s="206" t="s">
        <v>768</v>
      </c>
      <c r="B7139" s="206" t="s">
        <v>850</v>
      </c>
      <c r="C7139" s="206" t="s">
        <v>770</v>
      </c>
      <c r="D7139" s="206" t="s">
        <v>772</v>
      </c>
      <c r="E7139" s="206" t="s">
        <v>772</v>
      </c>
      <c r="F7139" s="207">
        <v>45510</v>
      </c>
      <c r="G7139" s="206" t="s">
        <v>851</v>
      </c>
      <c r="H7139" s="208">
        <v>9121</v>
      </c>
      <c r="I7139" s="206" t="s">
        <v>33</v>
      </c>
      <c r="L7139" s="206">
        <v>2023</v>
      </c>
      <c r="M7139" s="206" t="s">
        <v>772</v>
      </c>
      <c r="N7139" s="206" t="s">
        <v>816</v>
      </c>
    </row>
    <row r="7140" spans="1:15" s="206" customFormat="1" ht="31" customHeight="1" x14ac:dyDescent="0.15">
      <c r="A7140" s="206" t="s">
        <v>768</v>
      </c>
      <c r="B7140" s="206" t="s">
        <v>850</v>
      </c>
      <c r="C7140" s="206" t="s">
        <v>770</v>
      </c>
      <c r="D7140" s="206" t="s">
        <v>772</v>
      </c>
      <c r="E7140" s="206" t="s">
        <v>772</v>
      </c>
      <c r="F7140" s="207">
        <v>45513</v>
      </c>
      <c r="G7140" s="206" t="s">
        <v>851</v>
      </c>
      <c r="H7140" s="208">
        <v>28180</v>
      </c>
      <c r="I7140" s="206" t="s">
        <v>33</v>
      </c>
      <c r="L7140" s="206">
        <v>2023</v>
      </c>
      <c r="M7140" s="206" t="s">
        <v>772</v>
      </c>
      <c r="N7140" s="206" t="s">
        <v>816</v>
      </c>
    </row>
    <row r="7141" spans="1:15" s="206" customFormat="1" ht="31" customHeight="1" x14ac:dyDescent="0.15">
      <c r="A7141" s="206" t="s">
        <v>768</v>
      </c>
      <c r="B7141" s="206" t="s">
        <v>850</v>
      </c>
      <c r="C7141" s="206" t="s">
        <v>770</v>
      </c>
      <c r="D7141" s="206" t="s">
        <v>772</v>
      </c>
      <c r="E7141" s="206" t="s">
        <v>772</v>
      </c>
      <c r="F7141" s="207">
        <v>45516</v>
      </c>
      <c r="G7141" s="206" t="s">
        <v>851</v>
      </c>
      <c r="H7141" s="208">
        <v>14951</v>
      </c>
      <c r="I7141" s="206" t="s">
        <v>33</v>
      </c>
      <c r="L7141" s="206">
        <v>2023</v>
      </c>
      <c r="M7141" s="206" t="s">
        <v>772</v>
      </c>
      <c r="N7141" s="206" t="s">
        <v>816</v>
      </c>
    </row>
    <row r="7142" spans="1:15" s="206" customFormat="1" ht="31" customHeight="1" x14ac:dyDescent="0.15">
      <c r="A7142" s="206" t="s">
        <v>768</v>
      </c>
      <c r="B7142" s="206" t="s">
        <v>850</v>
      </c>
      <c r="C7142" s="206" t="s">
        <v>770</v>
      </c>
      <c r="D7142" s="206" t="s">
        <v>772</v>
      </c>
      <c r="E7142" s="206" t="s">
        <v>772</v>
      </c>
      <c r="F7142" s="207">
        <v>45517</v>
      </c>
      <c r="G7142" s="206" t="s">
        <v>851</v>
      </c>
      <c r="H7142" s="208">
        <v>3815</v>
      </c>
      <c r="I7142" s="206" t="s">
        <v>33</v>
      </c>
      <c r="L7142" s="206">
        <v>2023</v>
      </c>
      <c r="M7142" s="206" t="s">
        <v>772</v>
      </c>
      <c r="N7142" s="206" t="s">
        <v>816</v>
      </c>
    </row>
    <row r="7143" spans="1:15" s="206" customFormat="1" ht="31" customHeight="1" x14ac:dyDescent="0.15">
      <c r="A7143" s="206" t="s">
        <v>768</v>
      </c>
      <c r="B7143" s="206" t="s">
        <v>850</v>
      </c>
      <c r="C7143" s="206" t="s">
        <v>770</v>
      </c>
      <c r="D7143" s="206" t="s">
        <v>772</v>
      </c>
      <c r="E7143" s="206" t="s">
        <v>772</v>
      </c>
      <c r="F7143" s="207">
        <v>45518</v>
      </c>
      <c r="G7143" s="206" t="s">
        <v>851</v>
      </c>
      <c r="H7143" s="208">
        <v>46711</v>
      </c>
      <c r="I7143" s="206" t="s">
        <v>33</v>
      </c>
      <c r="L7143" s="206">
        <v>2023</v>
      </c>
      <c r="M7143" s="206" t="s">
        <v>772</v>
      </c>
      <c r="N7143" s="206" t="s">
        <v>816</v>
      </c>
    </row>
    <row r="7144" spans="1:15" s="206" customFormat="1" ht="31" customHeight="1" x14ac:dyDescent="0.15">
      <c r="A7144" s="206" t="s">
        <v>768</v>
      </c>
      <c r="B7144" s="206" t="s">
        <v>850</v>
      </c>
      <c r="C7144" s="206" t="s">
        <v>770</v>
      </c>
      <c r="D7144" s="206" t="s">
        <v>772</v>
      </c>
      <c r="E7144" s="206" t="s">
        <v>772</v>
      </c>
      <c r="F7144" s="207">
        <v>45519</v>
      </c>
      <c r="G7144" s="206" t="s">
        <v>851</v>
      </c>
      <c r="H7144" s="208">
        <v>17441</v>
      </c>
      <c r="I7144" s="206" t="s">
        <v>33</v>
      </c>
      <c r="L7144" s="206">
        <v>2023</v>
      </c>
      <c r="M7144" s="206" t="s">
        <v>772</v>
      </c>
      <c r="N7144" s="206" t="s">
        <v>816</v>
      </c>
    </row>
    <row r="7145" spans="1:15" s="206" customFormat="1" ht="31" customHeight="1" x14ac:dyDescent="0.15">
      <c r="A7145" s="206" t="s">
        <v>768</v>
      </c>
      <c r="B7145" s="206" t="s">
        <v>850</v>
      </c>
      <c r="C7145" s="206" t="s">
        <v>770</v>
      </c>
      <c r="D7145" s="206" t="s">
        <v>772</v>
      </c>
      <c r="E7145" s="206" t="s">
        <v>778</v>
      </c>
      <c r="F7145" s="207">
        <v>45520</v>
      </c>
      <c r="G7145" s="206" t="s">
        <v>851</v>
      </c>
      <c r="H7145" s="208">
        <v>3370</v>
      </c>
      <c r="I7145" s="206" t="s">
        <v>33</v>
      </c>
      <c r="L7145" s="206">
        <v>2023</v>
      </c>
      <c r="M7145" s="206" t="s">
        <v>772</v>
      </c>
      <c r="N7145" s="206" t="s">
        <v>816</v>
      </c>
    </row>
    <row r="7146" spans="1:15" s="206" customFormat="1" ht="31" customHeight="1" x14ac:dyDescent="0.15">
      <c r="A7146" s="206" t="s">
        <v>768</v>
      </c>
      <c r="B7146" s="206" t="s">
        <v>850</v>
      </c>
      <c r="C7146" s="206" t="s">
        <v>770</v>
      </c>
      <c r="D7146" s="206" t="s">
        <v>772</v>
      </c>
      <c r="E7146" s="206" t="s">
        <v>772</v>
      </c>
      <c r="F7146" s="207">
        <v>45520</v>
      </c>
      <c r="G7146" s="206" t="s">
        <v>851</v>
      </c>
      <c r="H7146" s="208">
        <v>6736</v>
      </c>
      <c r="I7146" s="206" t="s">
        <v>33</v>
      </c>
      <c r="L7146" s="206">
        <v>2023</v>
      </c>
      <c r="M7146" s="206" t="s">
        <v>772</v>
      </c>
      <c r="N7146" s="206" t="s">
        <v>816</v>
      </c>
    </row>
    <row r="7147" spans="1:15" s="206" customFormat="1" ht="31" customHeight="1" x14ac:dyDescent="0.15">
      <c r="A7147" s="206" t="s">
        <v>768</v>
      </c>
      <c r="B7147" s="206" t="s">
        <v>850</v>
      </c>
      <c r="C7147" s="206" t="s">
        <v>770</v>
      </c>
      <c r="D7147" s="206" t="s">
        <v>772</v>
      </c>
      <c r="E7147" s="206" t="s">
        <v>772</v>
      </c>
      <c r="F7147" s="207">
        <v>45524</v>
      </c>
      <c r="G7147" s="206" t="s">
        <v>851</v>
      </c>
      <c r="H7147" s="208">
        <v>31713</v>
      </c>
      <c r="I7147" s="206" t="s">
        <v>33</v>
      </c>
      <c r="L7147" s="206">
        <v>2023</v>
      </c>
      <c r="M7147" s="206" t="s">
        <v>772</v>
      </c>
      <c r="N7147" s="206" t="s">
        <v>816</v>
      </c>
    </row>
    <row r="7148" spans="1:15" s="206" customFormat="1" ht="31" customHeight="1" x14ac:dyDescent="0.15">
      <c r="A7148" s="206" t="s">
        <v>768</v>
      </c>
      <c r="B7148" s="206" t="s">
        <v>850</v>
      </c>
      <c r="C7148" s="206" t="s">
        <v>770</v>
      </c>
      <c r="D7148" s="206" t="s">
        <v>772</v>
      </c>
      <c r="E7148" s="206" t="s">
        <v>772</v>
      </c>
      <c r="F7148" s="207">
        <v>45526</v>
      </c>
      <c r="G7148" s="206" t="s">
        <v>851</v>
      </c>
      <c r="H7148" s="208">
        <v>24517</v>
      </c>
      <c r="I7148" s="206" t="s">
        <v>33</v>
      </c>
      <c r="L7148" s="206">
        <v>2023</v>
      </c>
      <c r="M7148" s="206" t="s">
        <v>772</v>
      </c>
      <c r="N7148" s="206" t="s">
        <v>816</v>
      </c>
      <c r="O7148" s="206" t="s">
        <v>832</v>
      </c>
    </row>
    <row r="7149" spans="1:15" s="206" customFormat="1" ht="31" customHeight="1" x14ac:dyDescent="0.15">
      <c r="A7149" s="206" t="s">
        <v>768</v>
      </c>
      <c r="B7149" s="206" t="s">
        <v>850</v>
      </c>
      <c r="C7149" s="206" t="s">
        <v>770</v>
      </c>
      <c r="D7149" s="206" t="s">
        <v>772</v>
      </c>
      <c r="E7149" s="206" t="s">
        <v>772</v>
      </c>
      <c r="F7149" s="207">
        <v>45530</v>
      </c>
      <c r="G7149" s="206" t="s">
        <v>851</v>
      </c>
      <c r="H7149" s="208">
        <v>10980</v>
      </c>
      <c r="I7149" s="206" t="s">
        <v>33</v>
      </c>
      <c r="L7149" s="206">
        <v>2023</v>
      </c>
      <c r="M7149" s="206" t="s">
        <v>772</v>
      </c>
      <c r="N7149" s="206" t="s">
        <v>816</v>
      </c>
    </row>
    <row r="7150" spans="1:15" s="206" customFormat="1" ht="31" customHeight="1" x14ac:dyDescent="0.15">
      <c r="A7150" s="206" t="s">
        <v>768</v>
      </c>
      <c r="B7150" s="206" t="s">
        <v>850</v>
      </c>
      <c r="C7150" s="206" t="s">
        <v>770</v>
      </c>
      <c r="D7150" s="206" t="s">
        <v>772</v>
      </c>
      <c r="E7150" s="206" t="s">
        <v>772</v>
      </c>
      <c r="F7150" s="207">
        <v>45532</v>
      </c>
      <c r="G7150" s="206" t="s">
        <v>851</v>
      </c>
      <c r="H7150" s="208">
        <v>12465</v>
      </c>
      <c r="I7150" s="206" t="s">
        <v>33</v>
      </c>
      <c r="L7150" s="206">
        <v>2023</v>
      </c>
      <c r="M7150" s="206" t="s">
        <v>772</v>
      </c>
      <c r="N7150" s="206" t="s">
        <v>816</v>
      </c>
    </row>
    <row r="7151" spans="1:15" s="206" customFormat="1" ht="31" customHeight="1" x14ac:dyDescent="0.15">
      <c r="A7151" s="206" t="s">
        <v>768</v>
      </c>
      <c r="B7151" s="206" t="s">
        <v>850</v>
      </c>
      <c r="C7151" s="206" t="s">
        <v>770</v>
      </c>
      <c r="D7151" s="206" t="s">
        <v>772</v>
      </c>
      <c r="E7151" s="206" t="s">
        <v>778</v>
      </c>
      <c r="F7151" s="207">
        <v>45532</v>
      </c>
      <c r="G7151" s="206" t="s">
        <v>851</v>
      </c>
      <c r="H7151" s="208">
        <v>1373</v>
      </c>
      <c r="I7151" s="206" t="s">
        <v>33</v>
      </c>
      <c r="L7151" s="206">
        <v>2023</v>
      </c>
      <c r="M7151" s="206" t="s">
        <v>772</v>
      </c>
      <c r="N7151" s="206" t="s">
        <v>816</v>
      </c>
    </row>
    <row r="7152" spans="1:15" s="206" customFormat="1" ht="31" customHeight="1" x14ac:dyDescent="0.15">
      <c r="A7152" s="206" t="s">
        <v>768</v>
      </c>
      <c r="B7152" s="206" t="s">
        <v>850</v>
      </c>
      <c r="C7152" s="206" t="s">
        <v>770</v>
      </c>
      <c r="D7152" s="206" t="s">
        <v>772</v>
      </c>
      <c r="E7152" s="206" t="s">
        <v>772</v>
      </c>
      <c r="F7152" s="207">
        <v>45533</v>
      </c>
      <c r="G7152" s="206" t="s">
        <v>851</v>
      </c>
      <c r="H7152" s="208">
        <v>24022</v>
      </c>
      <c r="I7152" s="206" t="s">
        <v>33</v>
      </c>
      <c r="L7152" s="206">
        <v>2023</v>
      </c>
      <c r="M7152" s="206" t="s">
        <v>772</v>
      </c>
      <c r="N7152" s="206" t="s">
        <v>816</v>
      </c>
    </row>
    <row r="7153" spans="1:14" s="206" customFormat="1" ht="31" customHeight="1" x14ac:dyDescent="0.15">
      <c r="A7153" s="206" t="s">
        <v>768</v>
      </c>
      <c r="B7153" s="206" t="s">
        <v>850</v>
      </c>
      <c r="C7153" s="206" t="s">
        <v>770</v>
      </c>
      <c r="D7153" s="206" t="s">
        <v>772</v>
      </c>
      <c r="E7153" s="206" t="s">
        <v>772</v>
      </c>
      <c r="F7153" s="207">
        <v>45534</v>
      </c>
      <c r="G7153" s="206" t="s">
        <v>851</v>
      </c>
      <c r="H7153" s="208">
        <v>29117</v>
      </c>
      <c r="I7153" s="206" t="s">
        <v>33</v>
      </c>
      <c r="L7153" s="206">
        <v>2024</v>
      </c>
      <c r="M7153" s="206" t="s">
        <v>772</v>
      </c>
      <c r="N7153" s="206" t="s">
        <v>816</v>
      </c>
    </row>
    <row r="7154" spans="1:14" s="206" customFormat="1" ht="31" customHeight="1" x14ac:dyDescent="0.15">
      <c r="A7154" s="206" t="s">
        <v>768</v>
      </c>
      <c r="B7154" s="206" t="s">
        <v>850</v>
      </c>
      <c r="C7154" s="206" t="s">
        <v>770</v>
      </c>
      <c r="D7154" s="206" t="s">
        <v>772</v>
      </c>
      <c r="E7154" s="206" t="s">
        <v>772</v>
      </c>
      <c r="F7154" s="207">
        <v>45538</v>
      </c>
      <c r="G7154" s="206" t="s">
        <v>851</v>
      </c>
      <c r="H7154" s="208">
        <v>7260</v>
      </c>
      <c r="I7154" s="206" t="s">
        <v>33</v>
      </c>
      <c r="L7154" s="206">
        <v>2024</v>
      </c>
      <c r="M7154" s="206" t="s">
        <v>772</v>
      </c>
      <c r="N7154" s="206" t="s">
        <v>816</v>
      </c>
    </row>
    <row r="7155" spans="1:14" s="206" customFormat="1" ht="31" customHeight="1" x14ac:dyDescent="0.15">
      <c r="A7155" s="206" t="s">
        <v>768</v>
      </c>
      <c r="B7155" s="206" t="s">
        <v>850</v>
      </c>
      <c r="C7155" s="206" t="s">
        <v>770</v>
      </c>
      <c r="D7155" s="206" t="s">
        <v>772</v>
      </c>
      <c r="E7155" s="206" t="s">
        <v>772</v>
      </c>
      <c r="F7155" s="207">
        <v>45539</v>
      </c>
      <c r="G7155" s="206" t="s">
        <v>851</v>
      </c>
      <c r="H7155" s="208">
        <v>42570</v>
      </c>
      <c r="I7155" s="206" t="s">
        <v>33</v>
      </c>
      <c r="L7155" s="206">
        <v>2024</v>
      </c>
      <c r="M7155" s="206" t="s">
        <v>772</v>
      </c>
      <c r="N7155" s="206" t="s">
        <v>816</v>
      </c>
    </row>
    <row r="7156" spans="1:14" s="206" customFormat="1" ht="31" customHeight="1" x14ac:dyDescent="0.15">
      <c r="A7156" s="206" t="s">
        <v>768</v>
      </c>
      <c r="B7156" s="206" t="s">
        <v>850</v>
      </c>
      <c r="C7156" s="206" t="s">
        <v>770</v>
      </c>
      <c r="D7156" s="206" t="s">
        <v>772</v>
      </c>
      <c r="E7156" s="206" t="s">
        <v>772</v>
      </c>
      <c r="F7156" s="207">
        <v>45540</v>
      </c>
      <c r="G7156" s="206" t="s">
        <v>851</v>
      </c>
      <c r="H7156" s="208">
        <v>5619</v>
      </c>
      <c r="I7156" s="206" t="s">
        <v>33</v>
      </c>
      <c r="L7156" s="206">
        <v>2024</v>
      </c>
      <c r="M7156" s="206" t="s">
        <v>772</v>
      </c>
      <c r="N7156" s="206" t="s">
        <v>816</v>
      </c>
    </row>
    <row r="7157" spans="1:14" s="206" customFormat="1" ht="31" customHeight="1" x14ac:dyDescent="0.15">
      <c r="A7157" s="206" t="s">
        <v>768</v>
      </c>
      <c r="B7157" s="206" t="s">
        <v>850</v>
      </c>
      <c r="C7157" s="206" t="s">
        <v>770</v>
      </c>
      <c r="D7157" s="206" t="s">
        <v>772</v>
      </c>
      <c r="E7157" s="206" t="s">
        <v>772</v>
      </c>
      <c r="F7157" s="207">
        <v>45541</v>
      </c>
      <c r="G7157" s="206" t="s">
        <v>851</v>
      </c>
      <c r="H7157" s="208">
        <v>18469</v>
      </c>
      <c r="I7157" s="206" t="s">
        <v>33</v>
      </c>
      <c r="L7157" s="206">
        <v>2024</v>
      </c>
      <c r="M7157" s="206" t="s">
        <v>772</v>
      </c>
      <c r="N7157" s="206" t="s">
        <v>816</v>
      </c>
    </row>
    <row r="7158" spans="1:14" s="206" customFormat="1" ht="31" customHeight="1" x14ac:dyDescent="0.15">
      <c r="A7158" s="206" t="s">
        <v>768</v>
      </c>
      <c r="B7158" s="206" t="s">
        <v>850</v>
      </c>
      <c r="C7158" s="206" t="s">
        <v>770</v>
      </c>
      <c r="D7158" s="206" t="s">
        <v>772</v>
      </c>
      <c r="E7158" s="206" t="s">
        <v>772</v>
      </c>
      <c r="F7158" s="207">
        <v>45544</v>
      </c>
      <c r="G7158" s="206" t="s">
        <v>851</v>
      </c>
      <c r="H7158" s="208">
        <v>28549</v>
      </c>
      <c r="I7158" s="206" t="s">
        <v>33</v>
      </c>
      <c r="L7158" s="206">
        <v>2024</v>
      </c>
      <c r="M7158" s="206" t="s">
        <v>772</v>
      </c>
      <c r="N7158" s="206" t="s">
        <v>816</v>
      </c>
    </row>
    <row r="7159" spans="1:14" s="206" customFormat="1" ht="31" customHeight="1" x14ac:dyDescent="0.15">
      <c r="A7159" s="206" t="s">
        <v>768</v>
      </c>
      <c r="B7159" s="206" t="s">
        <v>850</v>
      </c>
      <c r="C7159" s="206" t="s">
        <v>770</v>
      </c>
      <c r="D7159" s="206" t="s">
        <v>772</v>
      </c>
      <c r="E7159" s="206" t="s">
        <v>772</v>
      </c>
      <c r="F7159" s="207">
        <v>45545</v>
      </c>
      <c r="G7159" s="206" t="s">
        <v>851</v>
      </c>
      <c r="H7159" s="208">
        <v>30514</v>
      </c>
      <c r="I7159" s="206" t="s">
        <v>33</v>
      </c>
      <c r="L7159" s="206">
        <v>2024</v>
      </c>
      <c r="M7159" s="206" t="s">
        <v>772</v>
      </c>
      <c r="N7159" s="206" t="s">
        <v>816</v>
      </c>
    </row>
    <row r="7160" spans="1:14" s="206" customFormat="1" ht="31" customHeight="1" x14ac:dyDescent="0.15">
      <c r="A7160" s="206" t="s">
        <v>768</v>
      </c>
      <c r="B7160" s="206" t="s">
        <v>850</v>
      </c>
      <c r="C7160" s="206" t="s">
        <v>770</v>
      </c>
      <c r="D7160" s="206" t="s">
        <v>772</v>
      </c>
      <c r="E7160" s="206" t="s">
        <v>772</v>
      </c>
      <c r="F7160" s="207">
        <v>45547</v>
      </c>
      <c r="G7160" s="206" t="s">
        <v>851</v>
      </c>
      <c r="H7160" s="208">
        <v>8320</v>
      </c>
      <c r="I7160" s="206" t="s">
        <v>33</v>
      </c>
      <c r="L7160" s="206">
        <v>2024</v>
      </c>
      <c r="M7160" s="206" t="s">
        <v>772</v>
      </c>
      <c r="N7160" s="206" t="s">
        <v>816</v>
      </c>
    </row>
    <row r="7161" spans="1:14" s="206" customFormat="1" ht="31" customHeight="1" x14ac:dyDescent="0.15">
      <c r="A7161" s="206" t="s">
        <v>768</v>
      </c>
      <c r="B7161" s="206" t="s">
        <v>850</v>
      </c>
      <c r="C7161" s="206" t="s">
        <v>770</v>
      </c>
      <c r="D7161" s="206" t="s">
        <v>772</v>
      </c>
      <c r="E7161" s="206" t="s">
        <v>772</v>
      </c>
      <c r="F7161" s="207">
        <v>45548</v>
      </c>
      <c r="G7161" s="206" t="s">
        <v>851</v>
      </c>
      <c r="H7161" s="208">
        <v>5135</v>
      </c>
      <c r="I7161" s="206" t="s">
        <v>33</v>
      </c>
      <c r="L7161" s="206">
        <v>2024</v>
      </c>
      <c r="M7161" s="206" t="s">
        <v>772</v>
      </c>
      <c r="N7161" s="206" t="s">
        <v>816</v>
      </c>
    </row>
    <row r="7162" spans="1:14" s="206" customFormat="1" ht="31" customHeight="1" x14ac:dyDescent="0.15">
      <c r="A7162" s="206" t="s">
        <v>768</v>
      </c>
      <c r="B7162" s="206" t="s">
        <v>850</v>
      </c>
      <c r="C7162" s="206" t="s">
        <v>770</v>
      </c>
      <c r="D7162" s="206" t="s">
        <v>772</v>
      </c>
      <c r="E7162" s="206" t="s">
        <v>772</v>
      </c>
      <c r="F7162" s="207">
        <v>45551</v>
      </c>
      <c r="G7162" s="206" t="s">
        <v>851</v>
      </c>
      <c r="H7162" s="208">
        <v>20537</v>
      </c>
      <c r="I7162" s="206" t="s">
        <v>33</v>
      </c>
      <c r="L7162" s="206">
        <v>2024</v>
      </c>
      <c r="M7162" s="206" t="s">
        <v>772</v>
      </c>
      <c r="N7162" s="206" t="s">
        <v>816</v>
      </c>
    </row>
    <row r="7163" spans="1:14" s="206" customFormat="1" ht="31" customHeight="1" x14ac:dyDescent="0.15">
      <c r="A7163" s="206" t="s">
        <v>768</v>
      </c>
      <c r="B7163" s="206" t="s">
        <v>850</v>
      </c>
      <c r="C7163" s="206" t="s">
        <v>770</v>
      </c>
      <c r="D7163" s="206" t="s">
        <v>772</v>
      </c>
      <c r="E7163" s="206" t="s">
        <v>772</v>
      </c>
      <c r="F7163" s="207">
        <v>45552</v>
      </c>
      <c r="G7163" s="206" t="s">
        <v>851</v>
      </c>
      <c r="H7163" s="208">
        <v>31676</v>
      </c>
      <c r="I7163" s="206" t="s">
        <v>33</v>
      </c>
      <c r="L7163" s="206">
        <v>2024</v>
      </c>
      <c r="M7163" s="206" t="s">
        <v>772</v>
      </c>
      <c r="N7163" s="206" t="s">
        <v>816</v>
      </c>
    </row>
    <row r="7164" spans="1:14" s="206" customFormat="1" ht="31" customHeight="1" x14ac:dyDescent="0.15">
      <c r="A7164" s="206" t="s">
        <v>768</v>
      </c>
      <c r="B7164" s="206" t="s">
        <v>850</v>
      </c>
      <c r="C7164" s="206" t="s">
        <v>770</v>
      </c>
      <c r="D7164" s="206" t="s">
        <v>772</v>
      </c>
      <c r="E7164" s="206" t="s">
        <v>772</v>
      </c>
      <c r="F7164" s="207">
        <v>45553</v>
      </c>
      <c r="G7164" s="206" t="s">
        <v>851</v>
      </c>
      <c r="H7164" s="208">
        <v>7999</v>
      </c>
      <c r="I7164" s="206" t="s">
        <v>33</v>
      </c>
      <c r="L7164" s="206">
        <v>2024</v>
      </c>
      <c r="M7164" s="206" t="s">
        <v>772</v>
      </c>
      <c r="N7164" s="206" t="s">
        <v>816</v>
      </c>
    </row>
    <row r="7165" spans="1:14" s="206" customFormat="1" ht="31" customHeight="1" x14ac:dyDescent="0.15">
      <c r="A7165" s="206" t="s">
        <v>768</v>
      </c>
      <c r="B7165" s="206" t="s">
        <v>850</v>
      </c>
      <c r="C7165" s="206" t="s">
        <v>770</v>
      </c>
      <c r="D7165" s="206" t="s">
        <v>772</v>
      </c>
      <c r="E7165" s="206" t="s">
        <v>772</v>
      </c>
      <c r="F7165" s="207">
        <v>45554</v>
      </c>
      <c r="G7165" s="206" t="s">
        <v>851</v>
      </c>
      <c r="H7165" s="208">
        <v>69824</v>
      </c>
      <c r="I7165" s="206" t="s">
        <v>33</v>
      </c>
      <c r="L7165" s="206">
        <v>2024</v>
      </c>
      <c r="M7165" s="206" t="s">
        <v>772</v>
      </c>
      <c r="N7165" s="206" t="s">
        <v>816</v>
      </c>
    </row>
    <row r="7166" spans="1:14" s="206" customFormat="1" ht="31" customHeight="1" x14ac:dyDescent="0.15">
      <c r="A7166" s="206" t="s">
        <v>768</v>
      </c>
      <c r="B7166" s="206" t="s">
        <v>850</v>
      </c>
      <c r="C7166" s="206" t="s">
        <v>770</v>
      </c>
      <c r="D7166" s="206" t="s">
        <v>772</v>
      </c>
      <c r="E7166" s="206" t="s">
        <v>772</v>
      </c>
      <c r="F7166" s="207">
        <v>45555</v>
      </c>
      <c r="G7166" s="206" t="s">
        <v>851</v>
      </c>
      <c r="H7166" s="208">
        <v>24935</v>
      </c>
      <c r="I7166" s="206" t="s">
        <v>33</v>
      </c>
      <c r="L7166" s="206">
        <v>2024</v>
      </c>
      <c r="M7166" s="206" t="s">
        <v>772</v>
      </c>
      <c r="N7166" s="206" t="s">
        <v>816</v>
      </c>
    </row>
    <row r="7167" spans="1:14" s="206" customFormat="1" ht="31" customHeight="1" x14ac:dyDescent="0.15">
      <c r="A7167" s="206" t="s">
        <v>768</v>
      </c>
      <c r="B7167" s="206" t="s">
        <v>850</v>
      </c>
      <c r="C7167" s="206" t="s">
        <v>770</v>
      </c>
      <c r="D7167" s="206" t="s">
        <v>772</v>
      </c>
      <c r="E7167" s="206" t="s">
        <v>772</v>
      </c>
      <c r="F7167" s="207">
        <v>45558</v>
      </c>
      <c r="G7167" s="206" t="s">
        <v>851</v>
      </c>
      <c r="H7167" s="208">
        <v>7988</v>
      </c>
      <c r="I7167" s="206" t="s">
        <v>33</v>
      </c>
      <c r="L7167" s="206">
        <v>2024</v>
      </c>
      <c r="M7167" s="206" t="s">
        <v>772</v>
      </c>
      <c r="N7167" s="206" t="s">
        <v>816</v>
      </c>
    </row>
    <row r="7168" spans="1:14" s="206" customFormat="1" ht="31" customHeight="1" x14ac:dyDescent="0.15">
      <c r="A7168" s="206" t="s">
        <v>768</v>
      </c>
      <c r="B7168" s="206" t="s">
        <v>850</v>
      </c>
      <c r="C7168" s="206" t="s">
        <v>770</v>
      </c>
      <c r="D7168" s="206" t="s">
        <v>772</v>
      </c>
      <c r="E7168" s="206" t="s">
        <v>772</v>
      </c>
      <c r="F7168" s="207">
        <v>45559</v>
      </c>
      <c r="G7168" s="206" t="s">
        <v>851</v>
      </c>
      <c r="H7168" s="208">
        <v>11884</v>
      </c>
      <c r="I7168" s="206" t="s">
        <v>33</v>
      </c>
      <c r="L7168" s="206">
        <v>2024</v>
      </c>
      <c r="M7168" s="206" t="s">
        <v>772</v>
      </c>
      <c r="N7168" s="206" t="s">
        <v>816</v>
      </c>
    </row>
    <row r="7169" spans="1:15" s="206" customFormat="1" ht="31" customHeight="1" x14ac:dyDescent="0.15">
      <c r="A7169" s="206" t="s">
        <v>768</v>
      </c>
      <c r="B7169" s="206" t="s">
        <v>850</v>
      </c>
      <c r="C7169" s="206" t="s">
        <v>770</v>
      </c>
      <c r="D7169" s="206" t="s">
        <v>772</v>
      </c>
      <c r="E7169" s="206" t="s">
        <v>772</v>
      </c>
      <c r="F7169" s="207">
        <v>45560</v>
      </c>
      <c r="G7169" s="206" t="s">
        <v>851</v>
      </c>
      <c r="H7169" s="208">
        <v>82303</v>
      </c>
      <c r="I7169" s="206" t="s">
        <v>33</v>
      </c>
      <c r="L7169" s="206">
        <v>2024</v>
      </c>
      <c r="M7169" s="206" t="s">
        <v>772</v>
      </c>
      <c r="N7169" s="206" t="s">
        <v>816</v>
      </c>
    </row>
    <row r="7170" spans="1:15" s="206" customFormat="1" ht="31" customHeight="1" x14ac:dyDescent="0.15">
      <c r="A7170" s="206" t="s">
        <v>768</v>
      </c>
      <c r="B7170" s="206" t="s">
        <v>850</v>
      </c>
      <c r="C7170" s="206" t="s">
        <v>770</v>
      </c>
      <c r="D7170" s="206" t="s">
        <v>772</v>
      </c>
      <c r="E7170" s="206" t="s">
        <v>772</v>
      </c>
      <c r="F7170" s="207">
        <v>45561</v>
      </c>
      <c r="G7170" s="206" t="s">
        <v>851</v>
      </c>
      <c r="H7170" s="208">
        <v>94679</v>
      </c>
      <c r="I7170" s="206" t="s">
        <v>33</v>
      </c>
      <c r="L7170" s="206">
        <v>2024</v>
      </c>
      <c r="M7170" s="206" t="s">
        <v>772</v>
      </c>
      <c r="N7170" s="206" t="s">
        <v>816</v>
      </c>
    </row>
    <row r="7171" spans="1:15" s="206" customFormat="1" ht="31" customHeight="1" x14ac:dyDescent="0.15">
      <c r="A7171" s="206" t="s">
        <v>768</v>
      </c>
      <c r="B7171" s="206" t="s">
        <v>850</v>
      </c>
      <c r="C7171" s="206" t="s">
        <v>770</v>
      </c>
      <c r="D7171" s="206" t="s">
        <v>772</v>
      </c>
      <c r="E7171" s="206" t="s">
        <v>772</v>
      </c>
      <c r="F7171" s="207">
        <v>45562</v>
      </c>
      <c r="G7171" s="206" t="s">
        <v>851</v>
      </c>
      <c r="H7171" s="208">
        <v>1727</v>
      </c>
      <c r="I7171" s="206" t="s">
        <v>33</v>
      </c>
      <c r="L7171" s="206">
        <v>2024</v>
      </c>
      <c r="M7171" s="206" t="s">
        <v>772</v>
      </c>
      <c r="N7171" s="206" t="s">
        <v>816</v>
      </c>
    </row>
    <row r="7172" spans="1:15" s="206" customFormat="1" ht="31" customHeight="1" x14ac:dyDescent="0.15">
      <c r="A7172" s="206" t="s">
        <v>768</v>
      </c>
      <c r="B7172" s="206" t="s">
        <v>850</v>
      </c>
      <c r="C7172" s="206" t="s">
        <v>770</v>
      </c>
      <c r="D7172" s="206" t="s">
        <v>772</v>
      </c>
      <c r="E7172" s="206" t="s">
        <v>772</v>
      </c>
      <c r="F7172" s="207">
        <v>45565</v>
      </c>
      <c r="G7172" s="206" t="s">
        <v>851</v>
      </c>
      <c r="H7172" s="208">
        <v>4490</v>
      </c>
      <c r="I7172" s="206" t="s">
        <v>33</v>
      </c>
      <c r="L7172" s="206">
        <v>2024</v>
      </c>
      <c r="M7172" s="206" t="s">
        <v>772</v>
      </c>
      <c r="N7172" s="206" t="s">
        <v>816</v>
      </c>
    </row>
    <row r="7173" spans="1:15" s="206" customFormat="1" ht="31" customHeight="1" x14ac:dyDescent="0.15">
      <c r="A7173" s="206" t="s">
        <v>768</v>
      </c>
      <c r="B7173" s="206" t="s">
        <v>850</v>
      </c>
      <c r="C7173" s="206" t="s">
        <v>770</v>
      </c>
      <c r="D7173" s="206" t="s">
        <v>772</v>
      </c>
      <c r="E7173" s="206" t="s">
        <v>772</v>
      </c>
      <c r="F7173" s="207">
        <v>45566</v>
      </c>
      <c r="G7173" s="206" t="s">
        <v>851</v>
      </c>
      <c r="H7173" s="208">
        <v>23115</v>
      </c>
      <c r="I7173" s="206" t="s">
        <v>33</v>
      </c>
      <c r="L7173" s="206">
        <v>2024</v>
      </c>
      <c r="M7173" s="206" t="s">
        <v>772</v>
      </c>
      <c r="N7173" s="206" t="s">
        <v>816</v>
      </c>
    </row>
    <row r="7174" spans="1:15" s="206" customFormat="1" ht="31" customHeight="1" x14ac:dyDescent="0.15">
      <c r="A7174" s="206" t="s">
        <v>768</v>
      </c>
      <c r="B7174" s="206" t="s">
        <v>850</v>
      </c>
      <c r="C7174" s="206" t="s">
        <v>770</v>
      </c>
      <c r="D7174" s="206" t="s">
        <v>772</v>
      </c>
      <c r="E7174" s="206" t="s">
        <v>772</v>
      </c>
      <c r="F7174" s="207">
        <v>45567</v>
      </c>
      <c r="G7174" s="206" t="s">
        <v>851</v>
      </c>
      <c r="H7174" s="208">
        <v>3322</v>
      </c>
      <c r="I7174" s="206" t="s">
        <v>33</v>
      </c>
      <c r="L7174" s="206">
        <v>2024</v>
      </c>
      <c r="M7174" s="206" t="s">
        <v>772</v>
      </c>
      <c r="N7174" s="206" t="s">
        <v>816</v>
      </c>
    </row>
    <row r="7175" spans="1:15" s="206" customFormat="1" ht="31" customHeight="1" x14ac:dyDescent="0.15">
      <c r="A7175" s="206" t="s">
        <v>768</v>
      </c>
      <c r="B7175" s="206" t="s">
        <v>850</v>
      </c>
      <c r="C7175" s="206" t="s">
        <v>770</v>
      </c>
      <c r="D7175" s="206" t="s">
        <v>772</v>
      </c>
      <c r="E7175" s="206" t="s">
        <v>772</v>
      </c>
      <c r="F7175" s="207">
        <v>45568</v>
      </c>
      <c r="G7175" s="206" t="s">
        <v>851</v>
      </c>
      <c r="H7175" s="208">
        <v>39283</v>
      </c>
      <c r="I7175" s="206" t="s">
        <v>33</v>
      </c>
      <c r="L7175" s="206">
        <v>2024</v>
      </c>
      <c r="M7175" s="206" t="s">
        <v>772</v>
      </c>
      <c r="N7175" s="206" t="s">
        <v>816</v>
      </c>
    </row>
    <row r="7176" spans="1:15" s="206" customFormat="1" ht="31" customHeight="1" x14ac:dyDescent="0.15">
      <c r="A7176" s="206" t="s">
        <v>768</v>
      </c>
      <c r="B7176" s="206" t="s">
        <v>850</v>
      </c>
      <c r="C7176" s="206" t="s">
        <v>770</v>
      </c>
      <c r="D7176" s="206" t="s">
        <v>772</v>
      </c>
      <c r="E7176" s="206" t="s">
        <v>772</v>
      </c>
      <c r="F7176" s="207">
        <v>45569</v>
      </c>
      <c r="G7176" s="206" t="s">
        <v>851</v>
      </c>
      <c r="H7176" s="208">
        <v>10091</v>
      </c>
      <c r="I7176" s="206" t="s">
        <v>33</v>
      </c>
      <c r="L7176" s="206">
        <v>2024</v>
      </c>
      <c r="M7176" s="206" t="s">
        <v>772</v>
      </c>
      <c r="N7176" s="206" t="s">
        <v>816</v>
      </c>
    </row>
    <row r="7177" spans="1:15" s="206" customFormat="1" ht="31" customHeight="1" x14ac:dyDescent="0.15">
      <c r="A7177" s="206" t="s">
        <v>768</v>
      </c>
      <c r="B7177" s="206" t="s">
        <v>850</v>
      </c>
      <c r="C7177" s="206" t="s">
        <v>770</v>
      </c>
      <c r="D7177" s="206" t="s">
        <v>772</v>
      </c>
      <c r="E7177" s="206" t="s">
        <v>772</v>
      </c>
      <c r="F7177" s="207">
        <v>45572</v>
      </c>
      <c r="G7177" s="206" t="s">
        <v>851</v>
      </c>
      <c r="H7177" s="208">
        <v>10628</v>
      </c>
      <c r="I7177" s="206" t="s">
        <v>33</v>
      </c>
      <c r="L7177" s="206">
        <v>2024</v>
      </c>
      <c r="M7177" s="206" t="s">
        <v>772</v>
      </c>
      <c r="N7177" s="206" t="s">
        <v>816</v>
      </c>
    </row>
    <row r="7178" spans="1:15" s="206" customFormat="1" ht="31" customHeight="1" x14ac:dyDescent="0.15">
      <c r="A7178" s="206" t="s">
        <v>768</v>
      </c>
      <c r="B7178" s="206" t="s">
        <v>850</v>
      </c>
      <c r="C7178" s="206" t="s">
        <v>770</v>
      </c>
      <c r="D7178" s="206" t="s">
        <v>772</v>
      </c>
      <c r="E7178" s="206" t="s">
        <v>772</v>
      </c>
      <c r="F7178" s="207">
        <v>45574</v>
      </c>
      <c r="G7178" s="206" t="s">
        <v>851</v>
      </c>
      <c r="H7178" s="208">
        <v>10755</v>
      </c>
      <c r="I7178" s="206" t="s">
        <v>33</v>
      </c>
      <c r="L7178" s="206">
        <v>2024</v>
      </c>
      <c r="M7178" s="206" t="s">
        <v>772</v>
      </c>
      <c r="N7178" s="206" t="s">
        <v>816</v>
      </c>
    </row>
    <row r="7179" spans="1:15" s="206" customFormat="1" ht="31" customHeight="1" x14ac:dyDescent="0.15">
      <c r="A7179" s="206" t="s">
        <v>768</v>
      </c>
      <c r="B7179" s="206" t="s">
        <v>850</v>
      </c>
      <c r="C7179" s="206" t="s">
        <v>770</v>
      </c>
      <c r="D7179" s="206" t="s">
        <v>772</v>
      </c>
      <c r="E7179" s="206" t="s">
        <v>772</v>
      </c>
      <c r="F7179" s="207">
        <v>45575</v>
      </c>
      <c r="G7179" s="206" t="s">
        <v>851</v>
      </c>
      <c r="H7179" s="208">
        <v>39283</v>
      </c>
      <c r="I7179" s="206" t="s">
        <v>33</v>
      </c>
      <c r="L7179" s="206">
        <v>2024</v>
      </c>
      <c r="M7179" s="206" t="s">
        <v>772</v>
      </c>
      <c r="N7179" s="206" t="s">
        <v>816</v>
      </c>
    </row>
    <row r="7180" spans="1:15" s="206" customFormat="1" ht="31" customHeight="1" x14ac:dyDescent="0.15">
      <c r="A7180" s="206" t="s">
        <v>768</v>
      </c>
      <c r="B7180" s="206" t="s">
        <v>850</v>
      </c>
      <c r="C7180" s="206" t="s">
        <v>770</v>
      </c>
      <c r="D7180" s="206" t="s">
        <v>772</v>
      </c>
      <c r="E7180" s="206" t="s">
        <v>772</v>
      </c>
      <c r="F7180" s="207">
        <v>45576</v>
      </c>
      <c r="G7180" s="206" t="s">
        <v>851</v>
      </c>
      <c r="H7180" s="208">
        <v>44603</v>
      </c>
      <c r="I7180" s="206" t="s">
        <v>33</v>
      </c>
      <c r="L7180" s="206">
        <v>2024</v>
      </c>
      <c r="M7180" s="206" t="s">
        <v>772</v>
      </c>
      <c r="N7180" s="206" t="s">
        <v>816</v>
      </c>
    </row>
    <row r="7181" spans="1:15" s="206" customFormat="1" ht="31" customHeight="1" x14ac:dyDescent="0.15">
      <c r="A7181" s="206" t="s">
        <v>768</v>
      </c>
      <c r="B7181" s="206" t="s">
        <v>850</v>
      </c>
      <c r="C7181" s="206" t="s">
        <v>770</v>
      </c>
      <c r="D7181" s="206" t="s">
        <v>772</v>
      </c>
      <c r="E7181" s="206" t="s">
        <v>772</v>
      </c>
      <c r="F7181" s="207">
        <v>45580</v>
      </c>
      <c r="G7181" s="206" t="s">
        <v>851</v>
      </c>
      <c r="H7181" s="208">
        <v>13198</v>
      </c>
      <c r="I7181" s="206" t="s">
        <v>33</v>
      </c>
      <c r="L7181" s="206">
        <v>2024</v>
      </c>
      <c r="M7181" s="206" t="s">
        <v>772</v>
      </c>
      <c r="N7181" s="206" t="s">
        <v>816</v>
      </c>
    </row>
    <row r="7182" spans="1:15" s="206" customFormat="1" ht="31" customHeight="1" x14ac:dyDescent="0.15">
      <c r="A7182" s="206" t="s">
        <v>768</v>
      </c>
      <c r="B7182" s="206" t="s">
        <v>850</v>
      </c>
      <c r="C7182" s="206" t="s">
        <v>770</v>
      </c>
      <c r="D7182" s="206" t="s">
        <v>772</v>
      </c>
      <c r="E7182" s="206" t="s">
        <v>772</v>
      </c>
      <c r="F7182" s="207">
        <v>45581</v>
      </c>
      <c r="G7182" s="206" t="s">
        <v>851</v>
      </c>
      <c r="H7182" s="208">
        <v>6789</v>
      </c>
      <c r="I7182" s="206" t="s">
        <v>33</v>
      </c>
      <c r="L7182" s="206">
        <v>2024</v>
      </c>
      <c r="M7182" s="206" t="s">
        <v>772</v>
      </c>
      <c r="N7182" s="206" t="s">
        <v>816</v>
      </c>
    </row>
    <row r="7183" spans="1:15" s="206" customFormat="1" ht="31" customHeight="1" x14ac:dyDescent="0.15">
      <c r="A7183" s="206" t="s">
        <v>768</v>
      </c>
      <c r="B7183" s="206" t="s">
        <v>850</v>
      </c>
      <c r="C7183" s="206" t="s">
        <v>770</v>
      </c>
      <c r="D7183" s="206" t="s">
        <v>772</v>
      </c>
      <c r="E7183" s="206" t="s">
        <v>772</v>
      </c>
      <c r="F7183" s="207">
        <v>45582</v>
      </c>
      <c r="G7183" s="206" t="s">
        <v>851</v>
      </c>
      <c r="H7183" s="208">
        <v>43298</v>
      </c>
      <c r="I7183" s="206" t="s">
        <v>33</v>
      </c>
      <c r="L7183" s="206">
        <v>2024</v>
      </c>
      <c r="M7183" s="206" t="s">
        <v>772</v>
      </c>
      <c r="N7183" s="206" t="s">
        <v>816</v>
      </c>
    </row>
    <row r="7184" spans="1:15" s="206" customFormat="1" ht="31" customHeight="1" x14ac:dyDescent="0.15">
      <c r="A7184" s="206" t="s">
        <v>768</v>
      </c>
      <c r="B7184" s="206" t="s">
        <v>850</v>
      </c>
      <c r="C7184" s="206" t="s">
        <v>770</v>
      </c>
      <c r="D7184" s="206" t="s">
        <v>772</v>
      </c>
      <c r="E7184" s="206" t="s">
        <v>772</v>
      </c>
      <c r="F7184" s="207">
        <v>45583</v>
      </c>
      <c r="G7184" s="206" t="s">
        <v>851</v>
      </c>
      <c r="H7184" s="208">
        <v>21672</v>
      </c>
      <c r="I7184" s="206" t="s">
        <v>33</v>
      </c>
      <c r="L7184" s="206">
        <v>2024</v>
      </c>
      <c r="M7184" s="206" t="s">
        <v>772</v>
      </c>
      <c r="N7184" s="206" t="s">
        <v>816</v>
      </c>
      <c r="O7184" s="206" t="s">
        <v>817</v>
      </c>
    </row>
    <row r="7185" spans="1:15" s="206" customFormat="1" ht="31" customHeight="1" x14ac:dyDescent="0.15">
      <c r="A7185" s="206" t="s">
        <v>768</v>
      </c>
      <c r="B7185" s="206" t="s">
        <v>850</v>
      </c>
      <c r="C7185" s="206" t="s">
        <v>770</v>
      </c>
      <c r="D7185" s="206" t="s">
        <v>772</v>
      </c>
      <c r="E7185" s="206" t="s">
        <v>772</v>
      </c>
      <c r="F7185" s="207">
        <v>45586</v>
      </c>
      <c r="G7185" s="206" t="s">
        <v>851</v>
      </c>
      <c r="H7185" s="208">
        <v>8778</v>
      </c>
      <c r="I7185" s="206" t="s">
        <v>33</v>
      </c>
      <c r="L7185" s="206">
        <v>2024</v>
      </c>
      <c r="M7185" s="206" t="s">
        <v>772</v>
      </c>
      <c r="N7185" s="206" t="s">
        <v>816</v>
      </c>
      <c r="O7185" s="206" t="s">
        <v>853</v>
      </c>
    </row>
    <row r="7186" spans="1:15" s="206" customFormat="1" ht="31" customHeight="1" x14ac:dyDescent="0.15">
      <c r="A7186" s="206" t="s">
        <v>768</v>
      </c>
      <c r="B7186" s="206" t="s">
        <v>850</v>
      </c>
      <c r="C7186" s="206" t="s">
        <v>770</v>
      </c>
      <c r="D7186" s="206" t="s">
        <v>772</v>
      </c>
      <c r="E7186" s="206" t="s">
        <v>772</v>
      </c>
      <c r="F7186" s="207">
        <v>45587</v>
      </c>
      <c r="G7186" s="206" t="s">
        <v>851</v>
      </c>
      <c r="H7186" s="208">
        <v>26069</v>
      </c>
      <c r="I7186" s="206" t="s">
        <v>33</v>
      </c>
      <c r="L7186" s="206">
        <v>2024</v>
      </c>
      <c r="M7186" s="206" t="s">
        <v>772</v>
      </c>
      <c r="N7186" s="206" t="s">
        <v>816</v>
      </c>
    </row>
    <row r="7187" spans="1:15" s="206" customFormat="1" ht="31" customHeight="1" x14ac:dyDescent="0.15">
      <c r="A7187" s="206" t="s">
        <v>768</v>
      </c>
      <c r="B7187" s="206" t="s">
        <v>850</v>
      </c>
      <c r="C7187" s="206" t="s">
        <v>770</v>
      </c>
      <c r="D7187" s="206" t="s">
        <v>772</v>
      </c>
      <c r="E7187" s="206" t="s">
        <v>772</v>
      </c>
      <c r="F7187" s="207">
        <v>45588</v>
      </c>
      <c r="G7187" s="206" t="s">
        <v>851</v>
      </c>
      <c r="H7187" s="208">
        <v>87436</v>
      </c>
      <c r="I7187" s="206" t="s">
        <v>33</v>
      </c>
      <c r="L7187" s="206">
        <v>2024</v>
      </c>
      <c r="M7187" s="206" t="s">
        <v>772</v>
      </c>
      <c r="N7187" s="206" t="s">
        <v>816</v>
      </c>
    </row>
    <row r="7188" spans="1:15" s="206" customFormat="1" ht="31" customHeight="1" x14ac:dyDescent="0.15">
      <c r="A7188" s="206" t="s">
        <v>768</v>
      </c>
      <c r="B7188" s="206" t="s">
        <v>850</v>
      </c>
      <c r="C7188" s="206" t="s">
        <v>770</v>
      </c>
      <c r="D7188" s="206" t="s">
        <v>772</v>
      </c>
      <c r="E7188" s="206" t="s">
        <v>772</v>
      </c>
      <c r="F7188" s="207">
        <v>45589</v>
      </c>
      <c r="G7188" s="206" t="s">
        <v>851</v>
      </c>
      <c r="H7188" s="208">
        <v>6928</v>
      </c>
      <c r="I7188" s="206" t="s">
        <v>33</v>
      </c>
      <c r="L7188" s="206">
        <v>2024</v>
      </c>
      <c r="M7188" s="206" t="s">
        <v>772</v>
      </c>
      <c r="N7188" s="206" t="s">
        <v>816</v>
      </c>
    </row>
    <row r="7189" spans="1:15" s="206" customFormat="1" ht="31" customHeight="1" x14ac:dyDescent="0.15">
      <c r="A7189" s="206" t="s">
        <v>768</v>
      </c>
      <c r="B7189" s="206" t="s">
        <v>850</v>
      </c>
      <c r="C7189" s="206" t="s">
        <v>770</v>
      </c>
      <c r="D7189" s="206" t="s">
        <v>772</v>
      </c>
      <c r="E7189" s="206" t="s">
        <v>772</v>
      </c>
      <c r="F7189" s="207">
        <v>45590</v>
      </c>
      <c r="G7189" s="206" t="s">
        <v>851</v>
      </c>
      <c r="H7189" s="208">
        <v>14969</v>
      </c>
      <c r="I7189" s="206" t="s">
        <v>33</v>
      </c>
      <c r="L7189" s="206">
        <v>2024</v>
      </c>
      <c r="M7189" s="206" t="s">
        <v>772</v>
      </c>
      <c r="N7189" s="206" t="s">
        <v>816</v>
      </c>
    </row>
    <row r="7190" spans="1:15" s="206" customFormat="1" ht="31" customHeight="1" x14ac:dyDescent="0.15">
      <c r="A7190" s="206" t="s">
        <v>768</v>
      </c>
      <c r="B7190" s="206" t="s">
        <v>850</v>
      </c>
      <c r="C7190" s="206" t="s">
        <v>770</v>
      </c>
      <c r="D7190" s="206" t="s">
        <v>772</v>
      </c>
      <c r="E7190" s="206" t="s">
        <v>778</v>
      </c>
      <c r="F7190" s="207">
        <v>45590</v>
      </c>
      <c r="G7190" s="206" t="s">
        <v>851</v>
      </c>
      <c r="H7190" s="208">
        <v>1120</v>
      </c>
      <c r="I7190" s="206" t="s">
        <v>33</v>
      </c>
      <c r="L7190" s="206">
        <v>2024</v>
      </c>
      <c r="M7190" s="206" t="s">
        <v>772</v>
      </c>
      <c r="N7190" s="206" t="s">
        <v>816</v>
      </c>
    </row>
    <row r="7191" spans="1:15" s="206" customFormat="1" ht="31" customHeight="1" x14ac:dyDescent="0.15">
      <c r="A7191" s="206" t="s">
        <v>768</v>
      </c>
      <c r="B7191" s="206" t="s">
        <v>850</v>
      </c>
      <c r="C7191" s="206" t="s">
        <v>770</v>
      </c>
      <c r="D7191" s="206" t="s">
        <v>772</v>
      </c>
      <c r="E7191" s="206" t="s">
        <v>772</v>
      </c>
      <c r="F7191" s="207">
        <v>45593</v>
      </c>
      <c r="G7191" s="206" t="s">
        <v>851</v>
      </c>
      <c r="H7191" s="208">
        <v>6736</v>
      </c>
      <c r="I7191" s="206" t="s">
        <v>33</v>
      </c>
      <c r="L7191" s="206">
        <v>2024</v>
      </c>
      <c r="M7191" s="206" t="s">
        <v>772</v>
      </c>
      <c r="N7191" s="206" t="s">
        <v>816</v>
      </c>
    </row>
    <row r="7192" spans="1:15" s="206" customFormat="1" ht="31" customHeight="1" x14ac:dyDescent="0.15">
      <c r="A7192" s="206" t="s">
        <v>768</v>
      </c>
      <c r="B7192" s="206" t="s">
        <v>850</v>
      </c>
      <c r="C7192" s="206" t="s">
        <v>770</v>
      </c>
      <c r="D7192" s="206" t="s">
        <v>772</v>
      </c>
      <c r="E7192" s="206" t="s">
        <v>772</v>
      </c>
      <c r="F7192" s="207">
        <v>45594</v>
      </c>
      <c r="G7192" s="206" t="s">
        <v>851</v>
      </c>
      <c r="H7192" s="208">
        <v>27916</v>
      </c>
      <c r="I7192" s="206" t="s">
        <v>33</v>
      </c>
      <c r="L7192" s="206">
        <v>2024</v>
      </c>
      <c r="M7192" s="206" t="s">
        <v>772</v>
      </c>
      <c r="N7192" s="206" t="s">
        <v>816</v>
      </c>
    </row>
    <row r="7193" spans="1:15" s="206" customFormat="1" ht="31" customHeight="1" x14ac:dyDescent="0.15">
      <c r="A7193" s="206" t="s">
        <v>768</v>
      </c>
      <c r="B7193" s="206" t="s">
        <v>850</v>
      </c>
      <c r="C7193" s="206" t="s">
        <v>770</v>
      </c>
      <c r="D7193" s="206" t="s">
        <v>772</v>
      </c>
      <c r="E7193" s="206" t="s">
        <v>772</v>
      </c>
      <c r="F7193" s="207">
        <v>45595</v>
      </c>
      <c r="G7193" s="206" t="s">
        <v>851</v>
      </c>
      <c r="H7193" s="208">
        <v>6736</v>
      </c>
      <c r="I7193" s="206" t="s">
        <v>33</v>
      </c>
      <c r="L7193" s="206">
        <v>2024</v>
      </c>
      <c r="M7193" s="206" t="s">
        <v>772</v>
      </c>
      <c r="N7193" s="206" t="s">
        <v>816</v>
      </c>
    </row>
    <row r="7194" spans="1:15" s="206" customFormat="1" ht="31" customHeight="1" x14ac:dyDescent="0.15">
      <c r="A7194" s="206" t="s">
        <v>768</v>
      </c>
      <c r="B7194" s="206" t="s">
        <v>850</v>
      </c>
      <c r="C7194" s="206" t="s">
        <v>770</v>
      </c>
      <c r="D7194" s="206" t="s">
        <v>772</v>
      </c>
      <c r="E7194" s="206" t="s">
        <v>778</v>
      </c>
      <c r="F7194" s="207">
        <v>45596</v>
      </c>
      <c r="G7194" s="206" t="s">
        <v>851</v>
      </c>
      <c r="H7194" s="208">
        <v>1687</v>
      </c>
      <c r="I7194" s="206" t="s">
        <v>33</v>
      </c>
      <c r="L7194" s="206">
        <v>2024</v>
      </c>
      <c r="M7194" s="206" t="s">
        <v>772</v>
      </c>
      <c r="N7194" s="206" t="s">
        <v>816</v>
      </c>
    </row>
    <row r="7195" spans="1:15" s="206" customFormat="1" ht="31" customHeight="1" x14ac:dyDescent="0.15">
      <c r="A7195" s="206" t="s">
        <v>768</v>
      </c>
      <c r="B7195" s="206" t="s">
        <v>850</v>
      </c>
      <c r="C7195" s="206" t="s">
        <v>770</v>
      </c>
      <c r="D7195" s="206" t="s">
        <v>772</v>
      </c>
      <c r="E7195" s="206" t="s">
        <v>772</v>
      </c>
      <c r="F7195" s="207">
        <v>45596</v>
      </c>
      <c r="G7195" s="206" t="s">
        <v>851</v>
      </c>
      <c r="H7195" s="208">
        <v>74373</v>
      </c>
      <c r="I7195" s="206" t="s">
        <v>33</v>
      </c>
      <c r="L7195" s="206">
        <v>2024</v>
      </c>
      <c r="M7195" s="206" t="s">
        <v>772</v>
      </c>
      <c r="N7195" s="206" t="s">
        <v>816</v>
      </c>
    </row>
    <row r="7196" spans="1:15" s="206" customFormat="1" ht="31" customHeight="1" x14ac:dyDescent="0.15">
      <c r="A7196" s="206" t="s">
        <v>768</v>
      </c>
      <c r="B7196" s="206" t="s">
        <v>850</v>
      </c>
      <c r="C7196" s="206" t="s">
        <v>770</v>
      </c>
      <c r="D7196" s="206" t="s">
        <v>772</v>
      </c>
      <c r="E7196" s="206" t="s">
        <v>772</v>
      </c>
      <c r="F7196" s="207">
        <v>45597</v>
      </c>
      <c r="G7196" s="206" t="s">
        <v>851</v>
      </c>
      <c r="H7196" s="208">
        <v>19520</v>
      </c>
      <c r="I7196" s="206" t="s">
        <v>33</v>
      </c>
      <c r="L7196" s="206">
        <v>2024</v>
      </c>
      <c r="M7196" s="206" t="s">
        <v>772</v>
      </c>
      <c r="N7196" s="206" t="s">
        <v>816</v>
      </c>
    </row>
    <row r="7197" spans="1:15" s="206" customFormat="1" ht="31" customHeight="1" x14ac:dyDescent="0.15">
      <c r="A7197" s="206" t="s">
        <v>768</v>
      </c>
      <c r="B7197" s="206" t="s">
        <v>850</v>
      </c>
      <c r="C7197" s="206" t="s">
        <v>770</v>
      </c>
      <c r="D7197" s="206" t="s">
        <v>772</v>
      </c>
      <c r="E7197" s="206" t="s">
        <v>772</v>
      </c>
      <c r="F7197" s="207">
        <v>45600</v>
      </c>
      <c r="G7197" s="206" t="s">
        <v>851</v>
      </c>
      <c r="H7197" s="208">
        <v>3516</v>
      </c>
      <c r="I7197" s="206" t="s">
        <v>33</v>
      </c>
      <c r="L7197" s="206">
        <v>2024</v>
      </c>
      <c r="M7197" s="206" t="s">
        <v>772</v>
      </c>
      <c r="N7197" s="206" t="s">
        <v>816</v>
      </c>
    </row>
    <row r="7198" spans="1:15" s="206" customFormat="1" ht="31" customHeight="1" x14ac:dyDescent="0.15">
      <c r="A7198" s="206" t="s">
        <v>768</v>
      </c>
      <c r="B7198" s="206" t="s">
        <v>850</v>
      </c>
      <c r="C7198" s="206" t="s">
        <v>770</v>
      </c>
      <c r="D7198" s="206" t="s">
        <v>772</v>
      </c>
      <c r="E7198" s="206" t="s">
        <v>772</v>
      </c>
      <c r="F7198" s="207">
        <v>45601</v>
      </c>
      <c r="G7198" s="206" t="s">
        <v>851</v>
      </c>
      <c r="H7198" s="208">
        <v>10641</v>
      </c>
      <c r="I7198" s="206" t="s">
        <v>33</v>
      </c>
      <c r="L7198" s="206">
        <v>2024</v>
      </c>
      <c r="M7198" s="206" t="s">
        <v>772</v>
      </c>
      <c r="N7198" s="206" t="s">
        <v>816</v>
      </c>
    </row>
    <row r="7199" spans="1:15" s="206" customFormat="1" ht="31" customHeight="1" x14ac:dyDescent="0.15">
      <c r="A7199" s="206" t="s">
        <v>768</v>
      </c>
      <c r="B7199" s="206" t="s">
        <v>850</v>
      </c>
      <c r="C7199" s="206" t="s">
        <v>770</v>
      </c>
      <c r="D7199" s="206" t="s">
        <v>772</v>
      </c>
      <c r="E7199" s="206" t="s">
        <v>772</v>
      </c>
      <c r="F7199" s="207">
        <v>45602</v>
      </c>
      <c r="G7199" s="206" t="s">
        <v>851</v>
      </c>
      <c r="H7199" s="208">
        <v>1925</v>
      </c>
      <c r="I7199" s="206" t="s">
        <v>33</v>
      </c>
      <c r="L7199" s="206">
        <v>2024</v>
      </c>
      <c r="M7199" s="206" t="s">
        <v>772</v>
      </c>
      <c r="N7199" s="206" t="s">
        <v>816</v>
      </c>
      <c r="O7199" s="206" t="s">
        <v>854</v>
      </c>
    </row>
    <row r="7200" spans="1:15" s="206" customFormat="1" ht="31" customHeight="1" x14ac:dyDescent="0.15">
      <c r="A7200" s="206" t="s">
        <v>768</v>
      </c>
      <c r="B7200" s="206" t="s">
        <v>850</v>
      </c>
      <c r="C7200" s="206" t="s">
        <v>770</v>
      </c>
      <c r="D7200" s="206" t="s">
        <v>772</v>
      </c>
      <c r="E7200" s="206" t="s">
        <v>772</v>
      </c>
      <c r="F7200" s="207">
        <v>45603</v>
      </c>
      <c r="G7200" s="206" t="s">
        <v>851</v>
      </c>
      <c r="H7200" s="208">
        <v>41952</v>
      </c>
      <c r="I7200" s="206" t="s">
        <v>33</v>
      </c>
      <c r="L7200" s="206">
        <v>2024</v>
      </c>
      <c r="M7200" s="206" t="s">
        <v>772</v>
      </c>
      <c r="N7200" s="206" t="s">
        <v>816</v>
      </c>
    </row>
    <row r="7201" spans="1:15" s="206" customFormat="1" ht="31" customHeight="1" x14ac:dyDescent="0.15">
      <c r="A7201" s="206" t="s">
        <v>768</v>
      </c>
      <c r="B7201" s="206" t="s">
        <v>850</v>
      </c>
      <c r="C7201" s="206" t="s">
        <v>770</v>
      </c>
      <c r="D7201" s="206" t="s">
        <v>772</v>
      </c>
      <c r="E7201" s="206" t="s">
        <v>772</v>
      </c>
      <c r="F7201" s="207">
        <v>45603</v>
      </c>
      <c r="G7201" s="206" t="s">
        <v>851</v>
      </c>
      <c r="H7201" s="208">
        <v>58311</v>
      </c>
      <c r="I7201" s="206" t="s">
        <v>33</v>
      </c>
      <c r="L7201" s="206">
        <v>2024</v>
      </c>
      <c r="M7201" s="206" t="s">
        <v>772</v>
      </c>
      <c r="N7201" s="206" t="s">
        <v>816</v>
      </c>
      <c r="O7201" s="206" t="s">
        <v>855</v>
      </c>
    </row>
    <row r="7202" spans="1:15" s="206" customFormat="1" ht="31" customHeight="1" x14ac:dyDescent="0.15">
      <c r="A7202" s="206" t="s">
        <v>768</v>
      </c>
      <c r="B7202" s="206" t="s">
        <v>850</v>
      </c>
      <c r="C7202" s="206" t="s">
        <v>770</v>
      </c>
      <c r="D7202" s="206" t="s">
        <v>772</v>
      </c>
      <c r="E7202" s="206" t="s">
        <v>772</v>
      </c>
      <c r="F7202" s="207">
        <v>45604</v>
      </c>
      <c r="G7202" s="206" t="s">
        <v>851</v>
      </c>
      <c r="H7202" s="208">
        <v>49240</v>
      </c>
      <c r="I7202" s="206" t="s">
        <v>33</v>
      </c>
      <c r="L7202" s="206">
        <v>2024</v>
      </c>
      <c r="M7202" s="206" t="s">
        <v>772</v>
      </c>
      <c r="N7202" s="206" t="s">
        <v>816</v>
      </c>
    </row>
    <row r="7203" spans="1:15" s="206" customFormat="1" ht="31" customHeight="1" x14ac:dyDescent="0.15">
      <c r="A7203" s="206" t="s">
        <v>768</v>
      </c>
      <c r="B7203" s="206" t="s">
        <v>850</v>
      </c>
      <c r="C7203" s="206" t="s">
        <v>770</v>
      </c>
      <c r="D7203" s="206" t="s">
        <v>772</v>
      </c>
      <c r="E7203" s="206" t="s">
        <v>772</v>
      </c>
      <c r="F7203" s="207">
        <v>45608</v>
      </c>
      <c r="G7203" s="206" t="s">
        <v>851</v>
      </c>
      <c r="H7203" s="208">
        <v>39189</v>
      </c>
      <c r="I7203" s="206" t="s">
        <v>33</v>
      </c>
      <c r="L7203" s="206">
        <v>2024</v>
      </c>
      <c r="M7203" s="206" t="s">
        <v>772</v>
      </c>
      <c r="N7203" s="206" t="s">
        <v>816</v>
      </c>
    </row>
    <row r="7204" spans="1:15" s="206" customFormat="1" ht="31" customHeight="1" x14ac:dyDescent="0.15">
      <c r="A7204" s="206" t="s">
        <v>768</v>
      </c>
      <c r="B7204" s="206" t="s">
        <v>850</v>
      </c>
      <c r="C7204" s="206" t="s">
        <v>770</v>
      </c>
      <c r="D7204" s="206" t="s">
        <v>772</v>
      </c>
      <c r="E7204" s="206" t="s">
        <v>772</v>
      </c>
      <c r="F7204" s="207">
        <v>45609</v>
      </c>
      <c r="G7204" s="206" t="s">
        <v>851</v>
      </c>
      <c r="H7204" s="208">
        <v>20463</v>
      </c>
      <c r="I7204" s="206" t="s">
        <v>33</v>
      </c>
      <c r="L7204" s="206">
        <v>2024</v>
      </c>
      <c r="M7204" s="206" t="s">
        <v>772</v>
      </c>
      <c r="N7204" s="206" t="s">
        <v>816</v>
      </c>
    </row>
    <row r="7205" spans="1:15" s="206" customFormat="1" ht="31" customHeight="1" x14ac:dyDescent="0.15">
      <c r="A7205" s="206" t="s">
        <v>768</v>
      </c>
      <c r="B7205" s="206" t="s">
        <v>850</v>
      </c>
      <c r="C7205" s="206" t="s">
        <v>770</v>
      </c>
      <c r="D7205" s="206" t="s">
        <v>772</v>
      </c>
      <c r="E7205" s="206" t="s">
        <v>772</v>
      </c>
      <c r="F7205" s="207">
        <v>45614</v>
      </c>
      <c r="G7205" s="206" t="s">
        <v>851</v>
      </c>
      <c r="H7205" s="208">
        <v>6356</v>
      </c>
      <c r="I7205" s="206" t="s">
        <v>33</v>
      </c>
      <c r="L7205" s="206">
        <v>2024</v>
      </c>
      <c r="M7205" s="206" t="s">
        <v>772</v>
      </c>
      <c r="N7205" s="206" t="s">
        <v>816</v>
      </c>
    </row>
    <row r="7206" spans="1:15" s="206" customFormat="1" ht="31" customHeight="1" x14ac:dyDescent="0.15">
      <c r="A7206" s="206" t="s">
        <v>768</v>
      </c>
      <c r="B7206" s="206" t="s">
        <v>850</v>
      </c>
      <c r="C7206" s="206" t="s">
        <v>770</v>
      </c>
      <c r="D7206" s="206" t="s">
        <v>772</v>
      </c>
      <c r="E7206" s="206" t="s">
        <v>772</v>
      </c>
      <c r="F7206" s="207">
        <v>45616</v>
      </c>
      <c r="G7206" s="206" t="s">
        <v>851</v>
      </c>
      <c r="H7206" s="208">
        <v>13326</v>
      </c>
      <c r="I7206" s="206" t="s">
        <v>33</v>
      </c>
      <c r="L7206" s="206">
        <v>2024</v>
      </c>
      <c r="M7206" s="206" t="s">
        <v>772</v>
      </c>
      <c r="N7206" s="206" t="s">
        <v>816</v>
      </c>
    </row>
    <row r="7207" spans="1:15" s="206" customFormat="1" ht="31" customHeight="1" x14ac:dyDescent="0.15">
      <c r="A7207" s="206" t="s">
        <v>768</v>
      </c>
      <c r="B7207" s="206" t="s">
        <v>850</v>
      </c>
      <c r="C7207" s="206" t="s">
        <v>770</v>
      </c>
      <c r="D7207" s="206" t="s">
        <v>772</v>
      </c>
      <c r="E7207" s="206" t="s">
        <v>772</v>
      </c>
      <c r="F7207" s="207">
        <v>45621</v>
      </c>
      <c r="G7207" s="206" t="s">
        <v>851</v>
      </c>
      <c r="H7207" s="208">
        <v>4490</v>
      </c>
      <c r="I7207" s="206" t="s">
        <v>33</v>
      </c>
      <c r="L7207" s="206">
        <v>2024</v>
      </c>
      <c r="M7207" s="206" t="s">
        <v>772</v>
      </c>
      <c r="N7207" s="206" t="s">
        <v>816</v>
      </c>
    </row>
    <row r="7208" spans="1:15" s="206" customFormat="1" ht="31" customHeight="1" x14ac:dyDescent="0.15">
      <c r="A7208" s="206" t="s">
        <v>768</v>
      </c>
      <c r="B7208" s="206" t="s">
        <v>850</v>
      </c>
      <c r="C7208" s="206" t="s">
        <v>770</v>
      </c>
      <c r="D7208" s="206" t="s">
        <v>772</v>
      </c>
      <c r="E7208" s="206" t="s">
        <v>772</v>
      </c>
      <c r="F7208" s="207">
        <v>45622</v>
      </c>
      <c r="G7208" s="206" t="s">
        <v>851</v>
      </c>
      <c r="H7208" s="208">
        <v>2246</v>
      </c>
      <c r="I7208" s="206" t="s">
        <v>33</v>
      </c>
      <c r="L7208" s="206">
        <v>2024</v>
      </c>
      <c r="M7208" s="206" t="s">
        <v>772</v>
      </c>
      <c r="N7208" s="206" t="s">
        <v>816</v>
      </c>
    </row>
    <row r="7209" spans="1:15" s="206" customFormat="1" ht="31" customHeight="1" x14ac:dyDescent="0.15">
      <c r="A7209" s="206" t="s">
        <v>768</v>
      </c>
      <c r="B7209" s="206" t="s">
        <v>850</v>
      </c>
      <c r="C7209" s="206" t="s">
        <v>770</v>
      </c>
      <c r="D7209" s="206" t="s">
        <v>772</v>
      </c>
      <c r="E7209" s="206" t="s">
        <v>772</v>
      </c>
      <c r="F7209" s="207">
        <v>45625</v>
      </c>
      <c r="G7209" s="206" t="s">
        <v>851</v>
      </c>
      <c r="H7209" s="208">
        <v>5938</v>
      </c>
      <c r="I7209" s="206" t="s">
        <v>33</v>
      </c>
      <c r="L7209" s="206">
        <v>2024</v>
      </c>
      <c r="M7209" s="206" t="s">
        <v>772</v>
      </c>
      <c r="N7209" s="206" t="s">
        <v>816</v>
      </c>
    </row>
    <row r="7210" spans="1:15" s="206" customFormat="1" ht="31" customHeight="1" x14ac:dyDescent="0.15">
      <c r="A7210" s="206" t="s">
        <v>768</v>
      </c>
      <c r="B7210" s="206" t="s">
        <v>850</v>
      </c>
      <c r="C7210" s="206" t="s">
        <v>770</v>
      </c>
      <c r="D7210" s="206" t="s">
        <v>772</v>
      </c>
      <c r="E7210" s="206" t="s">
        <v>772</v>
      </c>
      <c r="F7210" s="207">
        <v>45629</v>
      </c>
      <c r="G7210" s="206" t="s">
        <v>851</v>
      </c>
      <c r="H7210" s="208">
        <v>4490</v>
      </c>
      <c r="I7210" s="206" t="s">
        <v>33</v>
      </c>
      <c r="L7210" s="206">
        <v>2024</v>
      </c>
      <c r="M7210" s="206" t="s">
        <v>772</v>
      </c>
      <c r="N7210" s="206" t="s">
        <v>816</v>
      </c>
    </row>
    <row r="7211" spans="1:15" s="206" customFormat="1" ht="31" customHeight="1" x14ac:dyDescent="0.15">
      <c r="A7211" s="206" t="s">
        <v>768</v>
      </c>
      <c r="B7211" s="206" t="s">
        <v>850</v>
      </c>
      <c r="C7211" s="206" t="s">
        <v>770</v>
      </c>
      <c r="D7211" s="206" t="s">
        <v>772</v>
      </c>
      <c r="E7211" s="206" t="s">
        <v>772</v>
      </c>
      <c r="F7211" s="207">
        <v>45630</v>
      </c>
      <c r="G7211" s="206" t="s">
        <v>851</v>
      </c>
      <c r="H7211" s="208">
        <v>8492</v>
      </c>
      <c r="I7211" s="206" t="s">
        <v>33</v>
      </c>
      <c r="L7211" s="206">
        <v>2024</v>
      </c>
      <c r="M7211" s="206" t="s">
        <v>772</v>
      </c>
      <c r="N7211" s="206" t="s">
        <v>816</v>
      </c>
    </row>
    <row r="7212" spans="1:15" s="206" customFormat="1" ht="31" customHeight="1" x14ac:dyDescent="0.15">
      <c r="A7212" s="206" t="s">
        <v>768</v>
      </c>
      <c r="B7212" s="206" t="s">
        <v>850</v>
      </c>
      <c r="C7212" s="206" t="s">
        <v>770</v>
      </c>
      <c r="D7212" s="206" t="s">
        <v>772</v>
      </c>
      <c r="E7212" s="206" t="s">
        <v>772</v>
      </c>
      <c r="F7212" s="207">
        <v>45631</v>
      </c>
      <c r="G7212" s="206" t="s">
        <v>851</v>
      </c>
      <c r="H7212" s="208">
        <v>4061</v>
      </c>
      <c r="I7212" s="206" t="s">
        <v>33</v>
      </c>
      <c r="L7212" s="206">
        <v>2024</v>
      </c>
      <c r="M7212" s="206" t="s">
        <v>772</v>
      </c>
      <c r="N7212" s="206" t="s">
        <v>816</v>
      </c>
    </row>
    <row r="7213" spans="1:15" s="206" customFormat="1" ht="31" customHeight="1" x14ac:dyDescent="0.15">
      <c r="A7213" s="206" t="s">
        <v>768</v>
      </c>
      <c r="B7213" s="206" t="s">
        <v>850</v>
      </c>
      <c r="C7213" s="206" t="s">
        <v>770</v>
      </c>
      <c r="D7213" s="206" t="s">
        <v>772</v>
      </c>
      <c r="E7213" s="206" t="s">
        <v>772</v>
      </c>
      <c r="F7213" s="207">
        <v>45632</v>
      </c>
      <c r="G7213" s="206" t="s">
        <v>851</v>
      </c>
      <c r="H7213" s="208">
        <v>24770</v>
      </c>
      <c r="I7213" s="206" t="s">
        <v>33</v>
      </c>
      <c r="L7213" s="206">
        <v>2024</v>
      </c>
      <c r="M7213" s="206" t="s">
        <v>772</v>
      </c>
      <c r="N7213" s="206" t="s">
        <v>816</v>
      </c>
    </row>
    <row r="7214" spans="1:15" s="206" customFormat="1" ht="31" customHeight="1" x14ac:dyDescent="0.15">
      <c r="A7214" s="206" t="s">
        <v>768</v>
      </c>
      <c r="B7214" s="206" t="s">
        <v>850</v>
      </c>
      <c r="C7214" s="206" t="s">
        <v>770</v>
      </c>
      <c r="D7214" s="206" t="s">
        <v>772</v>
      </c>
      <c r="E7214" s="206" t="s">
        <v>772</v>
      </c>
      <c r="F7214" s="207">
        <v>45635</v>
      </c>
      <c r="G7214" s="206" t="s">
        <v>851</v>
      </c>
      <c r="H7214" s="208">
        <v>7013</v>
      </c>
      <c r="I7214" s="206" t="s">
        <v>33</v>
      </c>
      <c r="L7214" s="206">
        <v>2024</v>
      </c>
      <c r="M7214" s="206" t="s">
        <v>772</v>
      </c>
      <c r="N7214" s="206" t="s">
        <v>816</v>
      </c>
    </row>
    <row r="7215" spans="1:15" s="206" customFormat="1" ht="31" customHeight="1" x14ac:dyDescent="0.15">
      <c r="A7215" s="206" t="s">
        <v>768</v>
      </c>
      <c r="B7215" s="206" t="s">
        <v>850</v>
      </c>
      <c r="C7215" s="206" t="s">
        <v>770</v>
      </c>
      <c r="D7215" s="206" t="s">
        <v>772</v>
      </c>
      <c r="E7215" s="206" t="s">
        <v>772</v>
      </c>
      <c r="F7215" s="207">
        <v>45637</v>
      </c>
      <c r="G7215" s="206" t="s">
        <v>851</v>
      </c>
      <c r="H7215" s="208">
        <v>1542</v>
      </c>
      <c r="I7215" s="206" t="s">
        <v>33</v>
      </c>
      <c r="L7215" s="206">
        <v>2024</v>
      </c>
      <c r="M7215" s="206" t="s">
        <v>772</v>
      </c>
      <c r="N7215" s="206" t="s">
        <v>816</v>
      </c>
    </row>
    <row r="7216" spans="1:15" s="206" customFormat="1" ht="31" customHeight="1" x14ac:dyDescent="0.15">
      <c r="A7216" s="206" t="s">
        <v>768</v>
      </c>
      <c r="B7216" s="206" t="s">
        <v>850</v>
      </c>
      <c r="C7216" s="206" t="s">
        <v>770</v>
      </c>
      <c r="D7216" s="206" t="s">
        <v>772</v>
      </c>
      <c r="E7216" s="206" t="s">
        <v>772</v>
      </c>
      <c r="F7216" s="207">
        <v>45638</v>
      </c>
      <c r="G7216" s="206" t="s">
        <v>851</v>
      </c>
      <c r="H7216" s="208">
        <v>12822</v>
      </c>
      <c r="I7216" s="206" t="s">
        <v>33</v>
      </c>
      <c r="L7216" s="206">
        <v>2024</v>
      </c>
      <c r="M7216" s="206" t="s">
        <v>772</v>
      </c>
      <c r="N7216" s="206" t="s">
        <v>816</v>
      </c>
    </row>
    <row r="7217" spans="1:15" s="206" customFormat="1" ht="31" customHeight="1" x14ac:dyDescent="0.15">
      <c r="A7217" s="206" t="s">
        <v>768</v>
      </c>
      <c r="B7217" s="206" t="s">
        <v>856</v>
      </c>
      <c r="C7217" s="206" t="s">
        <v>770</v>
      </c>
      <c r="D7217" s="206" t="s">
        <v>840</v>
      </c>
      <c r="E7217" s="206" t="s">
        <v>577</v>
      </c>
      <c r="F7217" s="207">
        <v>45379</v>
      </c>
      <c r="G7217" s="206" t="s">
        <v>42</v>
      </c>
      <c r="H7217" s="208">
        <v>80000</v>
      </c>
      <c r="I7217" s="206" t="s">
        <v>19</v>
      </c>
      <c r="J7217" s="206">
        <v>800</v>
      </c>
      <c r="L7217" s="206">
        <v>2024</v>
      </c>
      <c r="M7217" s="206" t="s">
        <v>772</v>
      </c>
      <c r="N7217" s="206" t="s">
        <v>773</v>
      </c>
    </row>
    <row r="7218" spans="1:15" s="206" customFormat="1" ht="31" customHeight="1" x14ac:dyDescent="0.15">
      <c r="A7218" s="206" t="s">
        <v>768</v>
      </c>
      <c r="B7218" s="206" t="s">
        <v>856</v>
      </c>
      <c r="C7218" s="206" t="s">
        <v>770</v>
      </c>
      <c r="D7218" s="206" t="s">
        <v>840</v>
      </c>
      <c r="E7218" s="206" t="s">
        <v>577</v>
      </c>
      <c r="F7218" s="207">
        <v>45380</v>
      </c>
      <c r="G7218" s="206" t="s">
        <v>42</v>
      </c>
      <c r="H7218" s="208">
        <v>40000</v>
      </c>
      <c r="I7218" s="206" t="s">
        <v>19</v>
      </c>
      <c r="J7218" s="206">
        <v>400</v>
      </c>
      <c r="L7218" s="206">
        <v>2024</v>
      </c>
      <c r="M7218" s="206" t="s">
        <v>772</v>
      </c>
      <c r="N7218" s="206" t="s">
        <v>773</v>
      </c>
    </row>
    <row r="7219" spans="1:15" s="206" customFormat="1" ht="31" customHeight="1" x14ac:dyDescent="0.15">
      <c r="A7219" s="206" t="s">
        <v>768</v>
      </c>
      <c r="B7219" s="206" t="s">
        <v>856</v>
      </c>
      <c r="C7219" s="206" t="s">
        <v>770</v>
      </c>
      <c r="D7219" s="206" t="s">
        <v>840</v>
      </c>
      <c r="E7219" s="206" t="s">
        <v>577</v>
      </c>
      <c r="F7219" s="207">
        <v>45381</v>
      </c>
      <c r="G7219" s="206" t="s">
        <v>42</v>
      </c>
      <c r="H7219" s="208">
        <v>80000</v>
      </c>
      <c r="I7219" s="206" t="s">
        <v>19</v>
      </c>
      <c r="J7219" s="206">
        <v>800</v>
      </c>
      <c r="L7219" s="206">
        <v>2024</v>
      </c>
      <c r="M7219" s="206" t="s">
        <v>772</v>
      </c>
      <c r="N7219" s="206" t="s">
        <v>773</v>
      </c>
    </row>
    <row r="7220" spans="1:15" s="206" customFormat="1" ht="31" customHeight="1" x14ac:dyDescent="0.15">
      <c r="A7220" s="206" t="s">
        <v>768</v>
      </c>
      <c r="B7220" s="206" t="s">
        <v>856</v>
      </c>
      <c r="C7220" s="206" t="s">
        <v>770</v>
      </c>
      <c r="D7220" s="206" t="s">
        <v>840</v>
      </c>
      <c r="E7220" s="206" t="s">
        <v>577</v>
      </c>
      <c r="F7220" s="207">
        <v>45383</v>
      </c>
      <c r="G7220" s="206" t="s">
        <v>42</v>
      </c>
      <c r="H7220" s="208">
        <v>160000</v>
      </c>
      <c r="I7220" s="206" t="s">
        <v>19</v>
      </c>
      <c r="J7220" s="206">
        <v>1600</v>
      </c>
      <c r="L7220" s="206">
        <v>2024</v>
      </c>
      <c r="M7220" s="206" t="s">
        <v>772</v>
      </c>
      <c r="N7220" s="206" t="s">
        <v>773</v>
      </c>
      <c r="O7220" s="206" t="s">
        <v>857</v>
      </c>
    </row>
    <row r="7221" spans="1:15" s="206" customFormat="1" ht="31" customHeight="1" x14ac:dyDescent="0.15">
      <c r="A7221" s="206" t="s">
        <v>768</v>
      </c>
      <c r="B7221" s="206" t="s">
        <v>856</v>
      </c>
      <c r="C7221" s="206" t="s">
        <v>770</v>
      </c>
      <c r="D7221" s="206" t="s">
        <v>840</v>
      </c>
      <c r="E7221" s="206" t="s">
        <v>577</v>
      </c>
      <c r="F7221" s="207">
        <v>45383</v>
      </c>
      <c r="G7221" s="206" t="s">
        <v>42</v>
      </c>
      <c r="H7221" s="208">
        <v>80000</v>
      </c>
      <c r="I7221" s="206" t="s">
        <v>19</v>
      </c>
      <c r="J7221" s="206">
        <v>800</v>
      </c>
      <c r="L7221" s="206">
        <v>2024</v>
      </c>
      <c r="M7221" s="206" t="s">
        <v>772</v>
      </c>
      <c r="N7221" s="206" t="s">
        <v>773</v>
      </c>
    </row>
    <row r="7222" spans="1:15" s="206" customFormat="1" ht="31" customHeight="1" x14ac:dyDescent="0.15">
      <c r="A7222" s="206" t="s">
        <v>768</v>
      </c>
      <c r="B7222" s="206" t="s">
        <v>856</v>
      </c>
      <c r="C7222" s="206" t="s">
        <v>770</v>
      </c>
      <c r="D7222" s="206" t="s">
        <v>840</v>
      </c>
      <c r="E7222" s="206" t="s">
        <v>577</v>
      </c>
      <c r="F7222" s="207">
        <v>45384</v>
      </c>
      <c r="G7222" s="206" t="s">
        <v>42</v>
      </c>
      <c r="H7222" s="208">
        <v>120000</v>
      </c>
      <c r="I7222" s="206" t="s">
        <v>19</v>
      </c>
      <c r="J7222" s="206">
        <v>1200</v>
      </c>
      <c r="L7222" s="206">
        <v>2024</v>
      </c>
      <c r="M7222" s="206" t="s">
        <v>772</v>
      </c>
      <c r="N7222" s="206" t="s">
        <v>773</v>
      </c>
    </row>
    <row r="7223" spans="1:15" s="206" customFormat="1" ht="31" customHeight="1" x14ac:dyDescent="0.15">
      <c r="A7223" s="206" t="s">
        <v>768</v>
      </c>
      <c r="B7223" s="206" t="s">
        <v>856</v>
      </c>
      <c r="C7223" s="206" t="s">
        <v>770</v>
      </c>
      <c r="D7223" s="206" t="s">
        <v>840</v>
      </c>
      <c r="E7223" s="206" t="s">
        <v>577</v>
      </c>
      <c r="F7223" s="207">
        <v>45384</v>
      </c>
      <c r="G7223" s="206" t="s">
        <v>42</v>
      </c>
      <c r="H7223" s="208">
        <v>80000</v>
      </c>
      <c r="I7223" s="206" t="s">
        <v>19</v>
      </c>
      <c r="J7223" s="206">
        <v>800</v>
      </c>
      <c r="L7223" s="206">
        <v>2024</v>
      </c>
      <c r="M7223" s="206" t="s">
        <v>772</v>
      </c>
      <c r="N7223" s="206" t="s">
        <v>773</v>
      </c>
      <c r="O7223" s="206" t="s">
        <v>858</v>
      </c>
    </row>
    <row r="7224" spans="1:15" s="206" customFormat="1" ht="31" customHeight="1" x14ac:dyDescent="0.15">
      <c r="A7224" s="206" t="s">
        <v>768</v>
      </c>
      <c r="B7224" s="206" t="s">
        <v>856</v>
      </c>
      <c r="C7224" s="206" t="s">
        <v>770</v>
      </c>
      <c r="D7224" s="206" t="s">
        <v>840</v>
      </c>
      <c r="E7224" s="206" t="s">
        <v>577</v>
      </c>
      <c r="F7224" s="207">
        <v>45384</v>
      </c>
      <c r="G7224" s="206" t="s">
        <v>42</v>
      </c>
      <c r="H7224" s="208">
        <v>240000</v>
      </c>
      <c r="I7224" s="206" t="s">
        <v>19</v>
      </c>
      <c r="J7224" s="206">
        <v>2400</v>
      </c>
      <c r="L7224" s="206">
        <v>2024</v>
      </c>
      <c r="M7224" s="206" t="s">
        <v>772</v>
      </c>
      <c r="N7224" s="206" t="s">
        <v>773</v>
      </c>
      <c r="O7224" s="206" t="s">
        <v>858</v>
      </c>
    </row>
    <row r="7225" spans="1:15" s="206" customFormat="1" ht="31" customHeight="1" x14ac:dyDescent="0.15">
      <c r="A7225" s="206" t="s">
        <v>768</v>
      </c>
      <c r="B7225" s="206" t="s">
        <v>856</v>
      </c>
      <c r="C7225" s="206" t="s">
        <v>770</v>
      </c>
      <c r="D7225" s="206" t="s">
        <v>840</v>
      </c>
      <c r="E7225" s="206" t="s">
        <v>577</v>
      </c>
      <c r="F7225" s="207">
        <v>45385</v>
      </c>
      <c r="G7225" s="206" t="s">
        <v>42</v>
      </c>
      <c r="H7225" s="208">
        <v>160000</v>
      </c>
      <c r="I7225" s="206" t="s">
        <v>19</v>
      </c>
      <c r="J7225" s="206">
        <v>1600</v>
      </c>
      <c r="L7225" s="206">
        <v>2024</v>
      </c>
      <c r="M7225" s="206" t="s">
        <v>772</v>
      </c>
      <c r="N7225" s="206" t="s">
        <v>773</v>
      </c>
    </row>
    <row r="7226" spans="1:15" s="206" customFormat="1" ht="31" customHeight="1" x14ac:dyDescent="0.15">
      <c r="A7226" s="206" t="s">
        <v>768</v>
      </c>
      <c r="B7226" s="206" t="s">
        <v>856</v>
      </c>
      <c r="C7226" s="206" t="s">
        <v>770</v>
      </c>
      <c r="D7226" s="206" t="s">
        <v>840</v>
      </c>
      <c r="E7226" s="206" t="s">
        <v>577</v>
      </c>
      <c r="F7226" s="207">
        <v>45385</v>
      </c>
      <c r="G7226" s="206" t="s">
        <v>42</v>
      </c>
      <c r="H7226" s="208">
        <v>280000</v>
      </c>
      <c r="I7226" s="206" t="s">
        <v>19</v>
      </c>
      <c r="J7226" s="206">
        <v>2800</v>
      </c>
      <c r="L7226" s="206">
        <v>2024</v>
      </c>
      <c r="M7226" s="206" t="s">
        <v>772</v>
      </c>
      <c r="N7226" s="206" t="s">
        <v>773</v>
      </c>
      <c r="O7226" s="206" t="s">
        <v>859</v>
      </c>
    </row>
    <row r="7227" spans="1:15" s="206" customFormat="1" ht="31" customHeight="1" x14ac:dyDescent="0.15">
      <c r="A7227" s="206" t="s">
        <v>768</v>
      </c>
      <c r="B7227" s="206" t="s">
        <v>856</v>
      </c>
      <c r="C7227" s="206" t="s">
        <v>770</v>
      </c>
      <c r="D7227" s="206" t="s">
        <v>840</v>
      </c>
      <c r="E7227" s="206" t="s">
        <v>577</v>
      </c>
      <c r="F7227" s="207">
        <v>45385</v>
      </c>
      <c r="G7227" s="206" t="s">
        <v>42</v>
      </c>
      <c r="H7227" s="208">
        <v>200000</v>
      </c>
      <c r="I7227" s="206" t="s">
        <v>19</v>
      </c>
      <c r="J7227" s="206">
        <v>2000</v>
      </c>
      <c r="L7227" s="206">
        <v>2024</v>
      </c>
      <c r="M7227" s="206" t="s">
        <v>772</v>
      </c>
      <c r="N7227" s="206" t="s">
        <v>773</v>
      </c>
      <c r="O7227" s="206" t="s">
        <v>859</v>
      </c>
    </row>
    <row r="7228" spans="1:15" s="206" customFormat="1" ht="31" customHeight="1" x14ac:dyDescent="0.15">
      <c r="A7228" s="206" t="s">
        <v>768</v>
      </c>
      <c r="B7228" s="206" t="s">
        <v>856</v>
      </c>
      <c r="C7228" s="206" t="s">
        <v>770</v>
      </c>
      <c r="D7228" s="206" t="s">
        <v>840</v>
      </c>
      <c r="E7228" s="206" t="s">
        <v>577</v>
      </c>
      <c r="F7228" s="207">
        <v>45386</v>
      </c>
      <c r="G7228" s="206" t="s">
        <v>42</v>
      </c>
      <c r="H7228" s="208">
        <v>280000</v>
      </c>
      <c r="I7228" s="206" t="s">
        <v>19</v>
      </c>
      <c r="J7228" s="206">
        <v>2800</v>
      </c>
      <c r="L7228" s="206">
        <v>2024</v>
      </c>
      <c r="M7228" s="206" t="s">
        <v>772</v>
      </c>
      <c r="N7228" s="206" t="s">
        <v>773</v>
      </c>
    </row>
    <row r="7229" spans="1:15" s="206" customFormat="1" ht="31" customHeight="1" x14ac:dyDescent="0.15">
      <c r="A7229" s="206" t="s">
        <v>768</v>
      </c>
      <c r="B7229" s="206" t="s">
        <v>856</v>
      </c>
      <c r="C7229" s="206" t="s">
        <v>770</v>
      </c>
      <c r="D7229" s="206" t="s">
        <v>840</v>
      </c>
      <c r="E7229" s="206" t="s">
        <v>577</v>
      </c>
      <c r="F7229" s="207">
        <v>45386</v>
      </c>
      <c r="G7229" s="206" t="s">
        <v>42</v>
      </c>
      <c r="H7229" s="208">
        <v>200000</v>
      </c>
      <c r="I7229" s="206" t="s">
        <v>19</v>
      </c>
      <c r="J7229" s="206">
        <v>2000</v>
      </c>
      <c r="L7229" s="206">
        <v>2024</v>
      </c>
      <c r="M7229" s="206" t="s">
        <v>772</v>
      </c>
      <c r="N7229" s="206" t="s">
        <v>773</v>
      </c>
      <c r="O7229" s="206" t="s">
        <v>860</v>
      </c>
    </row>
    <row r="7230" spans="1:15" s="206" customFormat="1" ht="31" customHeight="1" x14ac:dyDescent="0.15">
      <c r="A7230" s="206" t="s">
        <v>768</v>
      </c>
      <c r="B7230" s="206" t="s">
        <v>856</v>
      </c>
      <c r="C7230" s="206" t="s">
        <v>770</v>
      </c>
      <c r="D7230" s="206" t="s">
        <v>840</v>
      </c>
      <c r="E7230" s="206" t="s">
        <v>577</v>
      </c>
      <c r="F7230" s="207">
        <v>45387</v>
      </c>
      <c r="G7230" s="206" t="s">
        <v>42</v>
      </c>
      <c r="H7230" s="208">
        <v>520000</v>
      </c>
      <c r="I7230" s="206" t="s">
        <v>19</v>
      </c>
      <c r="J7230" s="206">
        <v>5200</v>
      </c>
      <c r="L7230" s="206">
        <v>2024</v>
      </c>
      <c r="M7230" s="206" t="s">
        <v>772</v>
      </c>
      <c r="N7230" s="206" t="s">
        <v>773</v>
      </c>
    </row>
    <row r="7231" spans="1:15" s="206" customFormat="1" ht="31" customHeight="1" x14ac:dyDescent="0.15">
      <c r="A7231" s="206" t="s">
        <v>768</v>
      </c>
      <c r="B7231" s="206" t="s">
        <v>856</v>
      </c>
      <c r="C7231" s="206" t="s">
        <v>770</v>
      </c>
      <c r="D7231" s="206" t="s">
        <v>840</v>
      </c>
      <c r="E7231" s="206" t="s">
        <v>577</v>
      </c>
      <c r="F7231" s="207">
        <v>45388</v>
      </c>
      <c r="G7231" s="206" t="s">
        <v>42</v>
      </c>
      <c r="H7231" s="208">
        <v>520000</v>
      </c>
      <c r="I7231" s="206" t="s">
        <v>19</v>
      </c>
      <c r="J7231" s="206">
        <v>5200</v>
      </c>
      <c r="L7231" s="206">
        <v>2024</v>
      </c>
      <c r="M7231" s="206" t="s">
        <v>772</v>
      </c>
      <c r="N7231" s="206" t="s">
        <v>773</v>
      </c>
    </row>
    <row r="7232" spans="1:15" s="206" customFormat="1" ht="31" customHeight="1" x14ac:dyDescent="0.15">
      <c r="A7232" s="206" t="s">
        <v>768</v>
      </c>
      <c r="B7232" s="206" t="s">
        <v>856</v>
      </c>
      <c r="C7232" s="206" t="s">
        <v>770</v>
      </c>
      <c r="D7232" s="206" t="s">
        <v>840</v>
      </c>
      <c r="E7232" s="206" t="s">
        <v>577</v>
      </c>
      <c r="F7232" s="207">
        <v>45389</v>
      </c>
      <c r="G7232" s="206" t="s">
        <v>42</v>
      </c>
      <c r="H7232" s="208">
        <v>400000</v>
      </c>
      <c r="I7232" s="206" t="s">
        <v>19</v>
      </c>
      <c r="J7232" s="206">
        <v>4000</v>
      </c>
      <c r="L7232" s="206">
        <v>2024</v>
      </c>
      <c r="M7232" s="206" t="s">
        <v>772</v>
      </c>
      <c r="N7232" s="206" t="s">
        <v>773</v>
      </c>
    </row>
    <row r="7233" spans="1:14" s="206" customFormat="1" ht="31" customHeight="1" x14ac:dyDescent="0.15">
      <c r="A7233" s="206" t="s">
        <v>768</v>
      </c>
      <c r="B7233" s="206" t="s">
        <v>856</v>
      </c>
      <c r="C7233" s="206" t="s">
        <v>770</v>
      </c>
      <c r="D7233" s="206" t="s">
        <v>840</v>
      </c>
      <c r="E7233" s="206" t="s">
        <v>577</v>
      </c>
      <c r="F7233" s="207">
        <v>45390</v>
      </c>
      <c r="G7233" s="206" t="s">
        <v>42</v>
      </c>
      <c r="H7233" s="208">
        <v>600000</v>
      </c>
      <c r="I7233" s="206" t="s">
        <v>19</v>
      </c>
      <c r="J7233" s="206">
        <v>6000</v>
      </c>
      <c r="L7233" s="206">
        <v>2024</v>
      </c>
      <c r="M7233" s="206" t="s">
        <v>772</v>
      </c>
      <c r="N7233" s="206" t="s">
        <v>773</v>
      </c>
    </row>
    <row r="7234" spans="1:14" s="206" customFormat="1" ht="31" customHeight="1" x14ac:dyDescent="0.15">
      <c r="A7234" s="206" t="s">
        <v>768</v>
      </c>
      <c r="B7234" s="206" t="s">
        <v>856</v>
      </c>
      <c r="C7234" s="206" t="s">
        <v>770</v>
      </c>
      <c r="D7234" s="206" t="s">
        <v>840</v>
      </c>
      <c r="E7234" s="206" t="s">
        <v>658</v>
      </c>
      <c r="F7234" s="207">
        <v>45391</v>
      </c>
      <c r="G7234" s="206" t="s">
        <v>42</v>
      </c>
      <c r="H7234" s="208">
        <v>120000</v>
      </c>
      <c r="I7234" s="206" t="s">
        <v>19</v>
      </c>
      <c r="J7234" s="206">
        <v>1200</v>
      </c>
      <c r="L7234" s="206">
        <v>2024</v>
      </c>
      <c r="M7234" s="206" t="s">
        <v>772</v>
      </c>
      <c r="N7234" s="206" t="s">
        <v>773</v>
      </c>
    </row>
    <row r="7235" spans="1:14" s="206" customFormat="1" ht="31" customHeight="1" x14ac:dyDescent="0.15">
      <c r="A7235" s="206" t="s">
        <v>768</v>
      </c>
      <c r="B7235" s="206" t="s">
        <v>856</v>
      </c>
      <c r="C7235" s="206" t="s">
        <v>770</v>
      </c>
      <c r="D7235" s="206" t="s">
        <v>840</v>
      </c>
      <c r="E7235" s="206" t="s">
        <v>577</v>
      </c>
      <c r="F7235" s="207">
        <v>45391</v>
      </c>
      <c r="G7235" s="206" t="s">
        <v>42</v>
      </c>
      <c r="H7235" s="208">
        <v>1400000</v>
      </c>
      <c r="I7235" s="206" t="s">
        <v>19</v>
      </c>
      <c r="J7235" s="206">
        <v>14000</v>
      </c>
      <c r="L7235" s="206">
        <v>2024</v>
      </c>
      <c r="M7235" s="206" t="s">
        <v>772</v>
      </c>
      <c r="N7235" s="206" t="s">
        <v>773</v>
      </c>
    </row>
    <row r="7236" spans="1:14" s="206" customFormat="1" ht="31" customHeight="1" x14ac:dyDescent="0.15">
      <c r="A7236" s="206" t="s">
        <v>768</v>
      </c>
      <c r="B7236" s="206" t="s">
        <v>856</v>
      </c>
      <c r="C7236" s="206" t="s">
        <v>770</v>
      </c>
      <c r="D7236" s="206" t="s">
        <v>840</v>
      </c>
      <c r="E7236" s="206" t="s">
        <v>759</v>
      </c>
      <c r="F7236" s="207">
        <v>45391</v>
      </c>
      <c r="G7236" s="206" t="s">
        <v>42</v>
      </c>
      <c r="H7236" s="208">
        <v>44000</v>
      </c>
      <c r="I7236" s="206" t="s">
        <v>19</v>
      </c>
      <c r="J7236" s="206">
        <v>440</v>
      </c>
      <c r="L7236" s="206">
        <v>2024</v>
      </c>
      <c r="M7236" s="206" t="s">
        <v>772</v>
      </c>
      <c r="N7236" s="206" t="s">
        <v>773</v>
      </c>
    </row>
    <row r="7237" spans="1:14" s="206" customFormat="1" ht="31" customHeight="1" x14ac:dyDescent="0.15">
      <c r="A7237" s="206" t="s">
        <v>768</v>
      </c>
      <c r="B7237" s="206" t="s">
        <v>856</v>
      </c>
      <c r="C7237" s="206" t="s">
        <v>770</v>
      </c>
      <c r="D7237" s="206" t="s">
        <v>840</v>
      </c>
      <c r="E7237" s="206" t="s">
        <v>577</v>
      </c>
      <c r="F7237" s="207">
        <v>45392</v>
      </c>
      <c r="G7237" s="206" t="s">
        <v>42</v>
      </c>
      <c r="H7237" s="208">
        <v>2400000</v>
      </c>
      <c r="I7237" s="206" t="s">
        <v>19</v>
      </c>
      <c r="J7237" s="206">
        <v>24000</v>
      </c>
      <c r="L7237" s="206">
        <v>2024</v>
      </c>
      <c r="M7237" s="206" t="s">
        <v>772</v>
      </c>
      <c r="N7237" s="206" t="s">
        <v>773</v>
      </c>
    </row>
    <row r="7238" spans="1:14" s="206" customFormat="1" ht="31" customHeight="1" x14ac:dyDescent="0.15">
      <c r="A7238" s="206" t="s">
        <v>768</v>
      </c>
      <c r="B7238" s="206" t="s">
        <v>856</v>
      </c>
      <c r="C7238" s="206" t="s">
        <v>770</v>
      </c>
      <c r="D7238" s="206" t="s">
        <v>840</v>
      </c>
      <c r="E7238" s="206" t="s">
        <v>658</v>
      </c>
      <c r="F7238" s="207">
        <v>45392</v>
      </c>
      <c r="G7238" s="206" t="s">
        <v>42</v>
      </c>
      <c r="H7238" s="208">
        <v>200000</v>
      </c>
      <c r="I7238" s="206" t="s">
        <v>19</v>
      </c>
      <c r="J7238" s="206">
        <v>2000</v>
      </c>
      <c r="L7238" s="206">
        <v>2024</v>
      </c>
      <c r="M7238" s="206" t="s">
        <v>772</v>
      </c>
      <c r="N7238" s="206" t="s">
        <v>773</v>
      </c>
    </row>
    <row r="7239" spans="1:14" s="206" customFormat="1" ht="31" customHeight="1" x14ac:dyDescent="0.15">
      <c r="A7239" s="206" t="s">
        <v>768</v>
      </c>
      <c r="B7239" s="206" t="s">
        <v>856</v>
      </c>
      <c r="C7239" s="206" t="s">
        <v>770</v>
      </c>
      <c r="D7239" s="206" t="s">
        <v>840</v>
      </c>
      <c r="E7239" s="206" t="s">
        <v>759</v>
      </c>
      <c r="F7239" s="207">
        <v>45393</v>
      </c>
      <c r="G7239" s="206" t="s">
        <v>42</v>
      </c>
      <c r="H7239" s="208">
        <v>146400</v>
      </c>
      <c r="I7239" s="206" t="s">
        <v>19</v>
      </c>
      <c r="J7239" s="206">
        <v>1464</v>
      </c>
      <c r="L7239" s="206">
        <v>2024</v>
      </c>
      <c r="M7239" s="206" t="s">
        <v>772</v>
      </c>
      <c r="N7239" s="206" t="s">
        <v>773</v>
      </c>
    </row>
    <row r="7240" spans="1:14" s="206" customFormat="1" ht="31" customHeight="1" x14ac:dyDescent="0.15">
      <c r="A7240" s="206" t="s">
        <v>768</v>
      </c>
      <c r="B7240" s="206" t="s">
        <v>856</v>
      </c>
      <c r="C7240" s="206" t="s">
        <v>770</v>
      </c>
      <c r="D7240" s="206" t="s">
        <v>840</v>
      </c>
      <c r="E7240" s="206" t="s">
        <v>577</v>
      </c>
      <c r="F7240" s="207">
        <v>45393</v>
      </c>
      <c r="G7240" s="206" t="s">
        <v>42</v>
      </c>
      <c r="H7240" s="208">
        <v>2840000</v>
      </c>
      <c r="I7240" s="206" t="s">
        <v>19</v>
      </c>
      <c r="J7240" s="206">
        <v>28400</v>
      </c>
      <c r="L7240" s="206">
        <v>2024</v>
      </c>
      <c r="M7240" s="206" t="s">
        <v>772</v>
      </c>
      <c r="N7240" s="206" t="s">
        <v>773</v>
      </c>
    </row>
    <row r="7241" spans="1:14" s="206" customFormat="1" ht="31" customHeight="1" x14ac:dyDescent="0.15">
      <c r="A7241" s="206" t="s">
        <v>768</v>
      </c>
      <c r="B7241" s="206" t="s">
        <v>856</v>
      </c>
      <c r="C7241" s="206" t="s">
        <v>770</v>
      </c>
      <c r="D7241" s="206" t="s">
        <v>840</v>
      </c>
      <c r="E7241" s="206" t="s">
        <v>658</v>
      </c>
      <c r="F7241" s="207">
        <v>45393</v>
      </c>
      <c r="G7241" s="206" t="s">
        <v>42</v>
      </c>
      <c r="H7241" s="208">
        <v>280000</v>
      </c>
      <c r="I7241" s="206" t="s">
        <v>19</v>
      </c>
      <c r="J7241" s="206">
        <v>2800</v>
      </c>
      <c r="L7241" s="206">
        <v>2024</v>
      </c>
      <c r="M7241" s="206" t="s">
        <v>772</v>
      </c>
      <c r="N7241" s="206" t="s">
        <v>773</v>
      </c>
    </row>
    <row r="7242" spans="1:14" s="206" customFormat="1" ht="31" customHeight="1" x14ac:dyDescent="0.15">
      <c r="A7242" s="206" t="s">
        <v>768</v>
      </c>
      <c r="B7242" s="206" t="s">
        <v>856</v>
      </c>
      <c r="C7242" s="206" t="s">
        <v>770</v>
      </c>
      <c r="D7242" s="206" t="s">
        <v>840</v>
      </c>
      <c r="E7242" s="206" t="s">
        <v>577</v>
      </c>
      <c r="F7242" s="207">
        <v>45394</v>
      </c>
      <c r="G7242" s="206" t="s">
        <v>42</v>
      </c>
      <c r="H7242" s="208">
        <v>2600000</v>
      </c>
      <c r="I7242" s="206" t="s">
        <v>19</v>
      </c>
      <c r="J7242" s="206">
        <v>26000</v>
      </c>
      <c r="L7242" s="206">
        <v>2024</v>
      </c>
      <c r="M7242" s="206" t="s">
        <v>772</v>
      </c>
      <c r="N7242" s="206" t="s">
        <v>773</v>
      </c>
    </row>
    <row r="7243" spans="1:14" s="206" customFormat="1" ht="31" customHeight="1" x14ac:dyDescent="0.15">
      <c r="A7243" s="206" t="s">
        <v>768</v>
      </c>
      <c r="B7243" s="206" t="s">
        <v>856</v>
      </c>
      <c r="C7243" s="206" t="s">
        <v>770</v>
      </c>
      <c r="D7243" s="206" t="s">
        <v>840</v>
      </c>
      <c r="E7243" s="206" t="s">
        <v>759</v>
      </c>
      <c r="F7243" s="207">
        <v>45394</v>
      </c>
      <c r="G7243" s="206" t="s">
        <v>42</v>
      </c>
      <c r="H7243" s="208">
        <v>88000</v>
      </c>
      <c r="I7243" s="206" t="s">
        <v>19</v>
      </c>
      <c r="J7243" s="206">
        <v>880</v>
      </c>
      <c r="L7243" s="206">
        <v>2024</v>
      </c>
      <c r="M7243" s="206" t="s">
        <v>772</v>
      </c>
      <c r="N7243" s="206" t="s">
        <v>773</v>
      </c>
    </row>
    <row r="7244" spans="1:14" s="206" customFormat="1" ht="31" customHeight="1" x14ac:dyDescent="0.15">
      <c r="A7244" s="206" t="s">
        <v>768</v>
      </c>
      <c r="B7244" s="206" t="s">
        <v>856</v>
      </c>
      <c r="C7244" s="206" t="s">
        <v>770</v>
      </c>
      <c r="D7244" s="206" t="s">
        <v>840</v>
      </c>
      <c r="E7244" s="206" t="s">
        <v>658</v>
      </c>
      <c r="F7244" s="207">
        <v>45394</v>
      </c>
      <c r="G7244" s="206" t="s">
        <v>42</v>
      </c>
      <c r="H7244" s="208">
        <v>320000</v>
      </c>
      <c r="I7244" s="206" t="s">
        <v>19</v>
      </c>
      <c r="J7244" s="206">
        <v>3200</v>
      </c>
      <c r="L7244" s="206">
        <v>2024</v>
      </c>
      <c r="M7244" s="206" t="s">
        <v>772</v>
      </c>
      <c r="N7244" s="206" t="s">
        <v>773</v>
      </c>
    </row>
    <row r="7245" spans="1:14" s="206" customFormat="1" ht="31" customHeight="1" x14ac:dyDescent="0.15">
      <c r="A7245" s="206" t="s">
        <v>768</v>
      </c>
      <c r="B7245" s="206" t="s">
        <v>856</v>
      </c>
      <c r="C7245" s="206" t="s">
        <v>770</v>
      </c>
      <c r="D7245" s="206" t="s">
        <v>840</v>
      </c>
      <c r="E7245" s="206" t="s">
        <v>577</v>
      </c>
      <c r="F7245" s="207">
        <v>45395</v>
      </c>
      <c r="G7245" s="206" t="s">
        <v>42</v>
      </c>
      <c r="H7245" s="208">
        <v>2400000</v>
      </c>
      <c r="I7245" s="206" t="s">
        <v>19</v>
      </c>
      <c r="J7245" s="206">
        <v>24000</v>
      </c>
      <c r="L7245" s="206">
        <v>2024</v>
      </c>
      <c r="M7245" s="206" t="s">
        <v>772</v>
      </c>
      <c r="N7245" s="206" t="s">
        <v>773</v>
      </c>
    </row>
    <row r="7246" spans="1:14" s="206" customFormat="1" ht="31" customHeight="1" x14ac:dyDescent="0.15">
      <c r="A7246" s="206" t="s">
        <v>768</v>
      </c>
      <c r="B7246" s="206" t="s">
        <v>856</v>
      </c>
      <c r="C7246" s="206" t="s">
        <v>770</v>
      </c>
      <c r="D7246" s="206" t="s">
        <v>840</v>
      </c>
      <c r="E7246" s="206" t="s">
        <v>658</v>
      </c>
      <c r="F7246" s="207">
        <v>45395</v>
      </c>
      <c r="G7246" s="206" t="s">
        <v>42</v>
      </c>
      <c r="H7246" s="208">
        <v>120000</v>
      </c>
      <c r="I7246" s="206" t="s">
        <v>19</v>
      </c>
      <c r="J7246" s="206">
        <v>1200</v>
      </c>
      <c r="L7246" s="206">
        <v>2024</v>
      </c>
      <c r="M7246" s="206" t="s">
        <v>772</v>
      </c>
      <c r="N7246" s="206" t="s">
        <v>773</v>
      </c>
    </row>
    <row r="7247" spans="1:14" s="206" customFormat="1" ht="31" customHeight="1" x14ac:dyDescent="0.15">
      <c r="A7247" s="206" t="s">
        <v>768</v>
      </c>
      <c r="B7247" s="206" t="s">
        <v>856</v>
      </c>
      <c r="C7247" s="206" t="s">
        <v>770</v>
      </c>
      <c r="D7247" s="206" t="s">
        <v>840</v>
      </c>
      <c r="E7247" s="206" t="s">
        <v>759</v>
      </c>
      <c r="F7247" s="207">
        <v>45395</v>
      </c>
      <c r="G7247" s="206" t="s">
        <v>42</v>
      </c>
      <c r="H7247" s="208">
        <v>44000</v>
      </c>
      <c r="I7247" s="206" t="s">
        <v>19</v>
      </c>
      <c r="J7247" s="206">
        <v>440</v>
      </c>
      <c r="L7247" s="206">
        <v>2024</v>
      </c>
      <c r="M7247" s="206" t="s">
        <v>772</v>
      </c>
      <c r="N7247" s="206" t="s">
        <v>773</v>
      </c>
    </row>
    <row r="7248" spans="1:14" s="206" customFormat="1" ht="31" customHeight="1" x14ac:dyDescent="0.15">
      <c r="A7248" s="206" t="s">
        <v>768</v>
      </c>
      <c r="B7248" s="206" t="s">
        <v>856</v>
      </c>
      <c r="C7248" s="206" t="s">
        <v>770</v>
      </c>
      <c r="D7248" s="206" t="s">
        <v>840</v>
      </c>
      <c r="E7248" s="206" t="s">
        <v>759</v>
      </c>
      <c r="F7248" s="207">
        <v>45396</v>
      </c>
      <c r="G7248" s="206" t="s">
        <v>42</v>
      </c>
      <c r="H7248" s="208">
        <v>44000</v>
      </c>
      <c r="I7248" s="206" t="s">
        <v>19</v>
      </c>
      <c r="J7248" s="206">
        <v>440</v>
      </c>
      <c r="L7248" s="206">
        <v>2024</v>
      </c>
      <c r="M7248" s="206" t="s">
        <v>772</v>
      </c>
      <c r="N7248" s="206" t="s">
        <v>773</v>
      </c>
    </row>
    <row r="7249" spans="1:14" s="206" customFormat="1" ht="31" customHeight="1" x14ac:dyDescent="0.15">
      <c r="A7249" s="206" t="s">
        <v>768</v>
      </c>
      <c r="B7249" s="206" t="s">
        <v>856</v>
      </c>
      <c r="C7249" s="206" t="s">
        <v>770</v>
      </c>
      <c r="D7249" s="206" t="s">
        <v>840</v>
      </c>
      <c r="E7249" s="206" t="s">
        <v>658</v>
      </c>
      <c r="F7249" s="207">
        <v>45396</v>
      </c>
      <c r="G7249" s="206" t="s">
        <v>42</v>
      </c>
      <c r="H7249" s="208">
        <v>40000</v>
      </c>
      <c r="I7249" s="206" t="s">
        <v>19</v>
      </c>
      <c r="J7249" s="206">
        <v>400</v>
      </c>
      <c r="L7249" s="206">
        <v>2024</v>
      </c>
      <c r="M7249" s="206" t="s">
        <v>772</v>
      </c>
      <c r="N7249" s="206" t="s">
        <v>773</v>
      </c>
    </row>
    <row r="7250" spans="1:14" s="206" customFormat="1" ht="31" customHeight="1" x14ac:dyDescent="0.15">
      <c r="A7250" s="206" t="s">
        <v>768</v>
      </c>
      <c r="B7250" s="206" t="s">
        <v>856</v>
      </c>
      <c r="C7250" s="206" t="s">
        <v>770</v>
      </c>
      <c r="D7250" s="206" t="s">
        <v>840</v>
      </c>
      <c r="E7250" s="206" t="s">
        <v>577</v>
      </c>
      <c r="F7250" s="207">
        <v>45396</v>
      </c>
      <c r="G7250" s="206" t="s">
        <v>42</v>
      </c>
      <c r="H7250" s="208">
        <v>1720000</v>
      </c>
      <c r="I7250" s="206" t="s">
        <v>19</v>
      </c>
      <c r="J7250" s="206">
        <v>17200</v>
      </c>
      <c r="L7250" s="206">
        <v>2024</v>
      </c>
      <c r="M7250" s="206" t="s">
        <v>772</v>
      </c>
      <c r="N7250" s="206" t="s">
        <v>773</v>
      </c>
    </row>
    <row r="7251" spans="1:14" s="206" customFormat="1" ht="31" customHeight="1" x14ac:dyDescent="0.15">
      <c r="A7251" s="206" t="s">
        <v>768</v>
      </c>
      <c r="B7251" s="206" t="s">
        <v>856</v>
      </c>
      <c r="C7251" s="206" t="s">
        <v>770</v>
      </c>
      <c r="D7251" s="206" t="s">
        <v>840</v>
      </c>
      <c r="E7251" s="206" t="s">
        <v>759</v>
      </c>
      <c r="F7251" s="207">
        <v>45397</v>
      </c>
      <c r="G7251" s="206" t="s">
        <v>42</v>
      </c>
      <c r="H7251" s="208">
        <v>88000</v>
      </c>
      <c r="I7251" s="206" t="s">
        <v>19</v>
      </c>
      <c r="J7251" s="206">
        <v>880</v>
      </c>
      <c r="L7251" s="206">
        <v>2024</v>
      </c>
      <c r="M7251" s="206" t="s">
        <v>772</v>
      </c>
      <c r="N7251" s="206" t="s">
        <v>773</v>
      </c>
    </row>
    <row r="7252" spans="1:14" s="206" customFormat="1" ht="31" customHeight="1" x14ac:dyDescent="0.15">
      <c r="A7252" s="206" t="s">
        <v>768</v>
      </c>
      <c r="B7252" s="206" t="s">
        <v>856</v>
      </c>
      <c r="C7252" s="206" t="s">
        <v>770</v>
      </c>
      <c r="D7252" s="206" t="s">
        <v>840</v>
      </c>
      <c r="E7252" s="206" t="s">
        <v>658</v>
      </c>
      <c r="F7252" s="207">
        <v>45397</v>
      </c>
      <c r="G7252" s="206" t="s">
        <v>42</v>
      </c>
      <c r="H7252" s="208">
        <v>480000</v>
      </c>
      <c r="I7252" s="206" t="s">
        <v>19</v>
      </c>
      <c r="J7252" s="206">
        <v>4800</v>
      </c>
      <c r="L7252" s="206">
        <v>2024</v>
      </c>
      <c r="M7252" s="206" t="s">
        <v>772</v>
      </c>
      <c r="N7252" s="206" t="s">
        <v>773</v>
      </c>
    </row>
    <row r="7253" spans="1:14" s="206" customFormat="1" ht="31" customHeight="1" x14ac:dyDescent="0.15">
      <c r="A7253" s="206" t="s">
        <v>768</v>
      </c>
      <c r="B7253" s="206" t="s">
        <v>856</v>
      </c>
      <c r="C7253" s="206" t="s">
        <v>770</v>
      </c>
      <c r="D7253" s="206" t="s">
        <v>840</v>
      </c>
      <c r="E7253" s="206" t="s">
        <v>577</v>
      </c>
      <c r="F7253" s="207">
        <v>45397</v>
      </c>
      <c r="G7253" s="206" t="s">
        <v>42</v>
      </c>
      <c r="H7253" s="208">
        <v>3480000</v>
      </c>
      <c r="I7253" s="206" t="s">
        <v>19</v>
      </c>
      <c r="J7253" s="206">
        <v>34800</v>
      </c>
      <c r="L7253" s="206">
        <v>2024</v>
      </c>
      <c r="M7253" s="206" t="s">
        <v>772</v>
      </c>
      <c r="N7253" s="206" t="s">
        <v>773</v>
      </c>
    </row>
    <row r="7254" spans="1:14" s="206" customFormat="1" ht="31" customHeight="1" x14ac:dyDescent="0.15">
      <c r="A7254" s="206" t="s">
        <v>768</v>
      </c>
      <c r="B7254" s="206" t="s">
        <v>856</v>
      </c>
      <c r="C7254" s="206" t="s">
        <v>770</v>
      </c>
      <c r="D7254" s="206" t="s">
        <v>840</v>
      </c>
      <c r="E7254" s="206" t="s">
        <v>658</v>
      </c>
      <c r="F7254" s="207">
        <v>45398</v>
      </c>
      <c r="G7254" s="206" t="s">
        <v>42</v>
      </c>
      <c r="H7254" s="208">
        <v>400000</v>
      </c>
      <c r="I7254" s="206" t="s">
        <v>19</v>
      </c>
      <c r="J7254" s="206">
        <v>4000</v>
      </c>
      <c r="L7254" s="206">
        <v>2024</v>
      </c>
      <c r="M7254" s="206" t="s">
        <v>772</v>
      </c>
      <c r="N7254" s="206" t="s">
        <v>773</v>
      </c>
    </row>
    <row r="7255" spans="1:14" s="206" customFormat="1" ht="31" customHeight="1" x14ac:dyDescent="0.15">
      <c r="A7255" s="206" t="s">
        <v>768</v>
      </c>
      <c r="B7255" s="206" t="s">
        <v>856</v>
      </c>
      <c r="C7255" s="206" t="s">
        <v>770</v>
      </c>
      <c r="D7255" s="206" t="s">
        <v>840</v>
      </c>
      <c r="E7255" s="206" t="s">
        <v>577</v>
      </c>
      <c r="F7255" s="207">
        <v>45398</v>
      </c>
      <c r="G7255" s="206" t="s">
        <v>42</v>
      </c>
      <c r="H7255" s="208">
        <v>3640000</v>
      </c>
      <c r="I7255" s="206" t="s">
        <v>19</v>
      </c>
      <c r="J7255" s="206">
        <v>36400</v>
      </c>
      <c r="L7255" s="206">
        <v>2024</v>
      </c>
      <c r="M7255" s="206" t="s">
        <v>772</v>
      </c>
      <c r="N7255" s="206" t="s">
        <v>773</v>
      </c>
    </row>
    <row r="7256" spans="1:14" s="206" customFormat="1" ht="31" customHeight="1" x14ac:dyDescent="0.15">
      <c r="A7256" s="206" t="s">
        <v>768</v>
      </c>
      <c r="B7256" s="206" t="s">
        <v>856</v>
      </c>
      <c r="C7256" s="206" t="s">
        <v>770</v>
      </c>
      <c r="D7256" s="206" t="s">
        <v>840</v>
      </c>
      <c r="E7256" s="206" t="s">
        <v>759</v>
      </c>
      <c r="F7256" s="207">
        <v>45398</v>
      </c>
      <c r="G7256" s="206" t="s">
        <v>42</v>
      </c>
      <c r="H7256" s="208">
        <v>44000</v>
      </c>
      <c r="I7256" s="206" t="s">
        <v>19</v>
      </c>
      <c r="J7256" s="206">
        <v>440</v>
      </c>
      <c r="L7256" s="206">
        <v>2024</v>
      </c>
      <c r="M7256" s="206" t="s">
        <v>772</v>
      </c>
      <c r="N7256" s="206" t="s">
        <v>773</v>
      </c>
    </row>
    <row r="7257" spans="1:14" s="206" customFormat="1" ht="31" customHeight="1" x14ac:dyDescent="0.15">
      <c r="A7257" s="206" t="s">
        <v>768</v>
      </c>
      <c r="B7257" s="206" t="s">
        <v>856</v>
      </c>
      <c r="C7257" s="206" t="s">
        <v>770</v>
      </c>
      <c r="D7257" s="206" t="s">
        <v>840</v>
      </c>
      <c r="E7257" s="206" t="s">
        <v>759</v>
      </c>
      <c r="F7257" s="207">
        <v>45399</v>
      </c>
      <c r="G7257" s="206" t="s">
        <v>42</v>
      </c>
      <c r="H7257" s="208">
        <v>97600</v>
      </c>
      <c r="I7257" s="206" t="s">
        <v>19</v>
      </c>
      <c r="J7257" s="206">
        <v>976</v>
      </c>
      <c r="L7257" s="206">
        <v>2024</v>
      </c>
      <c r="M7257" s="206" t="s">
        <v>772</v>
      </c>
      <c r="N7257" s="206" t="s">
        <v>773</v>
      </c>
    </row>
    <row r="7258" spans="1:14" s="206" customFormat="1" ht="31" customHeight="1" x14ac:dyDescent="0.15">
      <c r="A7258" s="206" t="s">
        <v>768</v>
      </c>
      <c r="B7258" s="206" t="s">
        <v>856</v>
      </c>
      <c r="C7258" s="206" t="s">
        <v>770</v>
      </c>
      <c r="D7258" s="206" t="s">
        <v>840</v>
      </c>
      <c r="E7258" s="206" t="s">
        <v>577</v>
      </c>
      <c r="F7258" s="207">
        <v>45399</v>
      </c>
      <c r="G7258" s="206" t="s">
        <v>42</v>
      </c>
      <c r="H7258" s="208">
        <v>4800000</v>
      </c>
      <c r="I7258" s="206" t="s">
        <v>19</v>
      </c>
      <c r="J7258" s="206">
        <v>48000</v>
      </c>
      <c r="L7258" s="206">
        <v>2024</v>
      </c>
      <c r="M7258" s="206" t="s">
        <v>772</v>
      </c>
      <c r="N7258" s="206" t="s">
        <v>773</v>
      </c>
    </row>
    <row r="7259" spans="1:14" s="206" customFormat="1" ht="31" customHeight="1" x14ac:dyDescent="0.15">
      <c r="A7259" s="206" t="s">
        <v>768</v>
      </c>
      <c r="B7259" s="206" t="s">
        <v>856</v>
      </c>
      <c r="C7259" s="206" t="s">
        <v>770</v>
      </c>
      <c r="D7259" s="206" t="s">
        <v>840</v>
      </c>
      <c r="E7259" s="206" t="s">
        <v>658</v>
      </c>
      <c r="F7259" s="207">
        <v>45399</v>
      </c>
      <c r="G7259" s="206" t="s">
        <v>42</v>
      </c>
      <c r="H7259" s="208">
        <v>600000</v>
      </c>
      <c r="I7259" s="206" t="s">
        <v>19</v>
      </c>
      <c r="J7259" s="206">
        <v>6000</v>
      </c>
      <c r="L7259" s="206">
        <v>2024</v>
      </c>
      <c r="M7259" s="206" t="s">
        <v>772</v>
      </c>
      <c r="N7259" s="206" t="s">
        <v>773</v>
      </c>
    </row>
    <row r="7260" spans="1:14" s="206" customFormat="1" ht="31" customHeight="1" x14ac:dyDescent="0.15">
      <c r="A7260" s="206" t="s">
        <v>768</v>
      </c>
      <c r="B7260" s="206" t="s">
        <v>856</v>
      </c>
      <c r="C7260" s="206" t="s">
        <v>770</v>
      </c>
      <c r="D7260" s="206" t="s">
        <v>840</v>
      </c>
      <c r="E7260" s="206" t="s">
        <v>577</v>
      </c>
      <c r="F7260" s="207">
        <v>45400</v>
      </c>
      <c r="G7260" s="206" t="s">
        <v>42</v>
      </c>
      <c r="H7260" s="208">
        <v>5000000</v>
      </c>
      <c r="I7260" s="206" t="s">
        <v>19</v>
      </c>
      <c r="J7260" s="206">
        <v>50000</v>
      </c>
      <c r="L7260" s="206">
        <v>2024</v>
      </c>
      <c r="M7260" s="206" t="s">
        <v>772</v>
      </c>
      <c r="N7260" s="206" t="s">
        <v>773</v>
      </c>
    </row>
    <row r="7261" spans="1:14" s="206" customFormat="1" ht="31" customHeight="1" x14ac:dyDescent="0.15">
      <c r="A7261" s="206" t="s">
        <v>768</v>
      </c>
      <c r="B7261" s="206" t="s">
        <v>856</v>
      </c>
      <c r="C7261" s="206" t="s">
        <v>770</v>
      </c>
      <c r="D7261" s="206" t="s">
        <v>840</v>
      </c>
      <c r="E7261" s="206" t="s">
        <v>658</v>
      </c>
      <c r="F7261" s="207">
        <v>45400</v>
      </c>
      <c r="G7261" s="206" t="s">
        <v>42</v>
      </c>
      <c r="H7261" s="208">
        <v>800000</v>
      </c>
      <c r="I7261" s="206" t="s">
        <v>19</v>
      </c>
      <c r="J7261" s="206">
        <v>8000</v>
      </c>
      <c r="L7261" s="206">
        <v>2024</v>
      </c>
      <c r="M7261" s="206" t="s">
        <v>772</v>
      </c>
      <c r="N7261" s="206" t="s">
        <v>773</v>
      </c>
    </row>
    <row r="7262" spans="1:14" s="206" customFormat="1" ht="31" customHeight="1" x14ac:dyDescent="0.15">
      <c r="A7262" s="206" t="s">
        <v>768</v>
      </c>
      <c r="B7262" s="206" t="s">
        <v>856</v>
      </c>
      <c r="C7262" s="206" t="s">
        <v>770</v>
      </c>
      <c r="D7262" s="206" t="s">
        <v>840</v>
      </c>
      <c r="E7262" s="206" t="s">
        <v>759</v>
      </c>
      <c r="F7262" s="207">
        <v>45401</v>
      </c>
      <c r="G7262" s="206" t="s">
        <v>42</v>
      </c>
      <c r="H7262" s="208">
        <v>88000</v>
      </c>
      <c r="I7262" s="206" t="s">
        <v>19</v>
      </c>
      <c r="J7262" s="206">
        <v>880</v>
      </c>
      <c r="L7262" s="206">
        <v>2024</v>
      </c>
      <c r="M7262" s="206" t="s">
        <v>772</v>
      </c>
      <c r="N7262" s="206" t="s">
        <v>773</v>
      </c>
    </row>
    <row r="7263" spans="1:14" s="206" customFormat="1" ht="31" customHeight="1" x14ac:dyDescent="0.15">
      <c r="A7263" s="206" t="s">
        <v>768</v>
      </c>
      <c r="B7263" s="206" t="s">
        <v>856</v>
      </c>
      <c r="C7263" s="206" t="s">
        <v>770</v>
      </c>
      <c r="D7263" s="206" t="s">
        <v>840</v>
      </c>
      <c r="E7263" s="206" t="s">
        <v>577</v>
      </c>
      <c r="F7263" s="207">
        <v>45401</v>
      </c>
      <c r="G7263" s="206" t="s">
        <v>42</v>
      </c>
      <c r="H7263" s="208">
        <v>4800000</v>
      </c>
      <c r="I7263" s="206" t="s">
        <v>19</v>
      </c>
      <c r="J7263" s="206">
        <v>48000</v>
      </c>
      <c r="L7263" s="206">
        <v>2024</v>
      </c>
      <c r="M7263" s="206" t="s">
        <v>772</v>
      </c>
      <c r="N7263" s="206" t="s">
        <v>773</v>
      </c>
    </row>
    <row r="7264" spans="1:14" s="206" customFormat="1" ht="31" customHeight="1" x14ac:dyDescent="0.15">
      <c r="A7264" s="206" t="s">
        <v>768</v>
      </c>
      <c r="B7264" s="206" t="s">
        <v>856</v>
      </c>
      <c r="C7264" s="206" t="s">
        <v>770</v>
      </c>
      <c r="D7264" s="206" t="s">
        <v>840</v>
      </c>
      <c r="E7264" s="206" t="s">
        <v>658</v>
      </c>
      <c r="F7264" s="207">
        <v>45401</v>
      </c>
      <c r="G7264" s="206" t="s">
        <v>42</v>
      </c>
      <c r="H7264" s="208">
        <v>800000</v>
      </c>
      <c r="I7264" s="206" t="s">
        <v>19</v>
      </c>
      <c r="J7264" s="206">
        <v>8000</v>
      </c>
      <c r="L7264" s="206">
        <v>2024</v>
      </c>
      <c r="M7264" s="206" t="s">
        <v>772</v>
      </c>
      <c r="N7264" s="206" t="s">
        <v>773</v>
      </c>
    </row>
    <row r="7265" spans="1:14" s="206" customFormat="1" ht="31" customHeight="1" x14ac:dyDescent="0.15">
      <c r="A7265" s="206" t="s">
        <v>768</v>
      </c>
      <c r="B7265" s="206" t="s">
        <v>856</v>
      </c>
      <c r="C7265" s="206" t="s">
        <v>770</v>
      </c>
      <c r="D7265" s="206" t="s">
        <v>840</v>
      </c>
      <c r="E7265" s="206" t="s">
        <v>759</v>
      </c>
      <c r="F7265" s="207">
        <v>45402</v>
      </c>
      <c r="G7265" s="206" t="s">
        <v>42</v>
      </c>
      <c r="H7265" s="208">
        <v>44000</v>
      </c>
      <c r="I7265" s="206" t="s">
        <v>19</v>
      </c>
      <c r="J7265" s="206">
        <v>440</v>
      </c>
      <c r="L7265" s="206">
        <v>2024</v>
      </c>
      <c r="M7265" s="206" t="s">
        <v>772</v>
      </c>
      <c r="N7265" s="206" t="s">
        <v>773</v>
      </c>
    </row>
    <row r="7266" spans="1:14" s="206" customFormat="1" ht="31" customHeight="1" x14ac:dyDescent="0.15">
      <c r="A7266" s="206" t="s">
        <v>768</v>
      </c>
      <c r="B7266" s="206" t="s">
        <v>856</v>
      </c>
      <c r="C7266" s="206" t="s">
        <v>770</v>
      </c>
      <c r="D7266" s="206" t="s">
        <v>840</v>
      </c>
      <c r="E7266" s="206" t="s">
        <v>658</v>
      </c>
      <c r="F7266" s="207">
        <v>45402</v>
      </c>
      <c r="G7266" s="206" t="s">
        <v>42</v>
      </c>
      <c r="H7266" s="208">
        <v>480000</v>
      </c>
      <c r="I7266" s="206" t="s">
        <v>19</v>
      </c>
      <c r="J7266" s="206">
        <v>4800</v>
      </c>
      <c r="L7266" s="206">
        <v>2024</v>
      </c>
      <c r="M7266" s="206" t="s">
        <v>772</v>
      </c>
      <c r="N7266" s="206" t="s">
        <v>773</v>
      </c>
    </row>
    <row r="7267" spans="1:14" s="206" customFormat="1" ht="31" customHeight="1" x14ac:dyDescent="0.15">
      <c r="A7267" s="206" t="s">
        <v>768</v>
      </c>
      <c r="B7267" s="206" t="s">
        <v>856</v>
      </c>
      <c r="C7267" s="206" t="s">
        <v>770</v>
      </c>
      <c r="D7267" s="206" t="s">
        <v>840</v>
      </c>
      <c r="E7267" s="206" t="s">
        <v>577</v>
      </c>
      <c r="F7267" s="207">
        <v>45402</v>
      </c>
      <c r="G7267" s="206" t="s">
        <v>42</v>
      </c>
      <c r="H7267" s="208">
        <v>5120000</v>
      </c>
      <c r="I7267" s="206" t="s">
        <v>19</v>
      </c>
      <c r="J7267" s="206">
        <v>51200</v>
      </c>
      <c r="L7267" s="206">
        <v>2024</v>
      </c>
      <c r="M7267" s="206" t="s">
        <v>772</v>
      </c>
      <c r="N7267" s="206" t="s">
        <v>773</v>
      </c>
    </row>
    <row r="7268" spans="1:14" s="206" customFormat="1" ht="31" customHeight="1" x14ac:dyDescent="0.15">
      <c r="A7268" s="206" t="s">
        <v>768</v>
      </c>
      <c r="B7268" s="206" t="s">
        <v>856</v>
      </c>
      <c r="C7268" s="206" t="s">
        <v>770</v>
      </c>
      <c r="D7268" s="206" t="s">
        <v>840</v>
      </c>
      <c r="E7268" s="206" t="s">
        <v>658</v>
      </c>
      <c r="F7268" s="207">
        <v>45403</v>
      </c>
      <c r="G7268" s="206" t="s">
        <v>42</v>
      </c>
      <c r="H7268" s="208">
        <v>24000</v>
      </c>
      <c r="I7268" s="206" t="s">
        <v>19</v>
      </c>
      <c r="J7268" s="206">
        <v>240</v>
      </c>
      <c r="L7268" s="206">
        <v>2024</v>
      </c>
      <c r="M7268" s="206" t="s">
        <v>772</v>
      </c>
      <c r="N7268" s="206" t="s">
        <v>773</v>
      </c>
    </row>
    <row r="7269" spans="1:14" s="206" customFormat="1" ht="31" customHeight="1" x14ac:dyDescent="0.15">
      <c r="A7269" s="206" t="s">
        <v>768</v>
      </c>
      <c r="B7269" s="206" t="s">
        <v>856</v>
      </c>
      <c r="C7269" s="206" t="s">
        <v>770</v>
      </c>
      <c r="D7269" s="206" t="s">
        <v>840</v>
      </c>
      <c r="E7269" s="206" t="s">
        <v>577</v>
      </c>
      <c r="F7269" s="207">
        <v>45403</v>
      </c>
      <c r="G7269" s="206" t="s">
        <v>42</v>
      </c>
      <c r="H7269" s="208">
        <v>3240000</v>
      </c>
      <c r="I7269" s="206" t="s">
        <v>19</v>
      </c>
      <c r="J7269" s="206">
        <v>32400</v>
      </c>
      <c r="L7269" s="206">
        <v>2024</v>
      </c>
      <c r="M7269" s="206" t="s">
        <v>772</v>
      </c>
      <c r="N7269" s="206" t="s">
        <v>773</v>
      </c>
    </row>
    <row r="7270" spans="1:14" s="206" customFormat="1" ht="31" customHeight="1" x14ac:dyDescent="0.15">
      <c r="A7270" s="206" t="s">
        <v>768</v>
      </c>
      <c r="B7270" s="206" t="s">
        <v>856</v>
      </c>
      <c r="C7270" s="206" t="s">
        <v>770</v>
      </c>
      <c r="D7270" s="206" t="s">
        <v>840</v>
      </c>
      <c r="E7270" s="206" t="s">
        <v>759</v>
      </c>
      <c r="F7270" s="207">
        <v>45404</v>
      </c>
      <c r="G7270" s="206" t="s">
        <v>42</v>
      </c>
      <c r="H7270" s="208">
        <v>132000</v>
      </c>
      <c r="I7270" s="206" t="s">
        <v>19</v>
      </c>
      <c r="J7270" s="206">
        <v>1320</v>
      </c>
      <c r="L7270" s="206">
        <v>2024</v>
      </c>
      <c r="M7270" s="206" t="s">
        <v>772</v>
      </c>
      <c r="N7270" s="206" t="s">
        <v>773</v>
      </c>
    </row>
    <row r="7271" spans="1:14" s="206" customFormat="1" ht="31" customHeight="1" x14ac:dyDescent="0.15">
      <c r="A7271" s="206" t="s">
        <v>768</v>
      </c>
      <c r="B7271" s="206" t="s">
        <v>856</v>
      </c>
      <c r="C7271" s="206" t="s">
        <v>770</v>
      </c>
      <c r="D7271" s="206" t="s">
        <v>840</v>
      </c>
      <c r="E7271" s="206" t="s">
        <v>577</v>
      </c>
      <c r="F7271" s="207">
        <v>45404</v>
      </c>
      <c r="G7271" s="206" t="s">
        <v>42</v>
      </c>
      <c r="H7271" s="208">
        <v>6200000</v>
      </c>
      <c r="I7271" s="206" t="s">
        <v>19</v>
      </c>
      <c r="J7271" s="206">
        <v>62000</v>
      </c>
      <c r="L7271" s="206">
        <v>2024</v>
      </c>
      <c r="M7271" s="206" t="s">
        <v>772</v>
      </c>
      <c r="N7271" s="206" t="s">
        <v>773</v>
      </c>
    </row>
    <row r="7272" spans="1:14" s="206" customFormat="1" ht="31" customHeight="1" x14ac:dyDescent="0.15">
      <c r="A7272" s="206" t="s">
        <v>768</v>
      </c>
      <c r="B7272" s="206" t="s">
        <v>856</v>
      </c>
      <c r="C7272" s="206" t="s">
        <v>770</v>
      </c>
      <c r="D7272" s="206" t="s">
        <v>840</v>
      </c>
      <c r="E7272" s="206" t="s">
        <v>658</v>
      </c>
      <c r="F7272" s="207">
        <v>45404</v>
      </c>
      <c r="G7272" s="206" t="s">
        <v>42</v>
      </c>
      <c r="H7272" s="208">
        <v>800000</v>
      </c>
      <c r="I7272" s="206" t="s">
        <v>19</v>
      </c>
      <c r="J7272" s="206">
        <v>8000</v>
      </c>
      <c r="L7272" s="206">
        <v>2024</v>
      </c>
      <c r="M7272" s="206" t="s">
        <v>772</v>
      </c>
      <c r="N7272" s="206" t="s">
        <v>773</v>
      </c>
    </row>
    <row r="7273" spans="1:14" s="206" customFormat="1" ht="31" customHeight="1" x14ac:dyDescent="0.15">
      <c r="A7273" s="206" t="s">
        <v>768</v>
      </c>
      <c r="B7273" s="206" t="s">
        <v>856</v>
      </c>
      <c r="C7273" s="206" t="s">
        <v>770</v>
      </c>
      <c r="D7273" s="206" t="s">
        <v>840</v>
      </c>
      <c r="E7273" s="206" t="s">
        <v>759</v>
      </c>
      <c r="F7273" s="207">
        <v>45405</v>
      </c>
      <c r="G7273" s="206" t="s">
        <v>42</v>
      </c>
      <c r="H7273" s="208">
        <v>220000</v>
      </c>
      <c r="I7273" s="206" t="s">
        <v>19</v>
      </c>
      <c r="J7273" s="206">
        <v>2200</v>
      </c>
      <c r="L7273" s="206">
        <v>2024</v>
      </c>
      <c r="M7273" s="206" t="s">
        <v>772</v>
      </c>
      <c r="N7273" s="206" t="s">
        <v>773</v>
      </c>
    </row>
    <row r="7274" spans="1:14" s="206" customFormat="1" ht="31" customHeight="1" x14ac:dyDescent="0.15">
      <c r="A7274" s="206" t="s">
        <v>768</v>
      </c>
      <c r="B7274" s="206" t="s">
        <v>856</v>
      </c>
      <c r="C7274" s="206" t="s">
        <v>770</v>
      </c>
      <c r="D7274" s="206" t="s">
        <v>840</v>
      </c>
      <c r="E7274" s="206" t="s">
        <v>577</v>
      </c>
      <c r="F7274" s="207">
        <v>45405</v>
      </c>
      <c r="G7274" s="206" t="s">
        <v>42</v>
      </c>
      <c r="H7274" s="208">
        <v>6960000</v>
      </c>
      <c r="I7274" s="206" t="s">
        <v>19</v>
      </c>
      <c r="J7274" s="206">
        <v>69600</v>
      </c>
      <c r="L7274" s="206">
        <v>2024</v>
      </c>
      <c r="M7274" s="206" t="s">
        <v>772</v>
      </c>
      <c r="N7274" s="206" t="s">
        <v>773</v>
      </c>
    </row>
    <row r="7275" spans="1:14" s="206" customFormat="1" ht="31" customHeight="1" x14ac:dyDescent="0.15">
      <c r="A7275" s="206" t="s">
        <v>768</v>
      </c>
      <c r="B7275" s="206" t="s">
        <v>856</v>
      </c>
      <c r="C7275" s="206" t="s">
        <v>770</v>
      </c>
      <c r="D7275" s="206" t="s">
        <v>840</v>
      </c>
      <c r="E7275" s="206" t="s">
        <v>658</v>
      </c>
      <c r="F7275" s="207">
        <v>45405</v>
      </c>
      <c r="G7275" s="206" t="s">
        <v>42</v>
      </c>
      <c r="H7275" s="208">
        <v>840000</v>
      </c>
      <c r="I7275" s="206" t="s">
        <v>19</v>
      </c>
      <c r="J7275" s="206">
        <v>8400</v>
      </c>
      <c r="L7275" s="206">
        <v>2024</v>
      </c>
      <c r="M7275" s="206" t="s">
        <v>772</v>
      </c>
      <c r="N7275" s="206" t="s">
        <v>773</v>
      </c>
    </row>
    <row r="7276" spans="1:14" s="206" customFormat="1" ht="31" customHeight="1" x14ac:dyDescent="0.15">
      <c r="A7276" s="206" t="s">
        <v>768</v>
      </c>
      <c r="B7276" s="206" t="s">
        <v>856</v>
      </c>
      <c r="C7276" s="206" t="s">
        <v>770</v>
      </c>
      <c r="D7276" s="206" t="s">
        <v>840</v>
      </c>
      <c r="E7276" s="206" t="s">
        <v>577</v>
      </c>
      <c r="F7276" s="207">
        <v>45406</v>
      </c>
      <c r="G7276" s="206" t="s">
        <v>42</v>
      </c>
      <c r="H7276" s="208">
        <v>7080000</v>
      </c>
      <c r="I7276" s="206" t="s">
        <v>19</v>
      </c>
      <c r="J7276" s="206">
        <v>70800</v>
      </c>
      <c r="L7276" s="206">
        <v>2024</v>
      </c>
      <c r="M7276" s="206" t="s">
        <v>772</v>
      </c>
      <c r="N7276" s="206" t="s">
        <v>773</v>
      </c>
    </row>
    <row r="7277" spans="1:14" s="206" customFormat="1" ht="31" customHeight="1" x14ac:dyDescent="0.15">
      <c r="A7277" s="206" t="s">
        <v>768</v>
      </c>
      <c r="B7277" s="206" t="s">
        <v>856</v>
      </c>
      <c r="C7277" s="206" t="s">
        <v>770</v>
      </c>
      <c r="D7277" s="206" t="s">
        <v>840</v>
      </c>
      <c r="E7277" s="206" t="s">
        <v>658</v>
      </c>
      <c r="F7277" s="207">
        <v>45406</v>
      </c>
      <c r="G7277" s="206" t="s">
        <v>42</v>
      </c>
      <c r="H7277" s="208">
        <v>1160000</v>
      </c>
      <c r="I7277" s="206" t="s">
        <v>19</v>
      </c>
      <c r="J7277" s="206">
        <v>11600</v>
      </c>
      <c r="L7277" s="206">
        <v>2024</v>
      </c>
      <c r="M7277" s="206" t="s">
        <v>772</v>
      </c>
      <c r="N7277" s="206" t="s">
        <v>773</v>
      </c>
    </row>
    <row r="7278" spans="1:14" s="206" customFormat="1" ht="31" customHeight="1" x14ac:dyDescent="0.15">
      <c r="A7278" s="206" t="s">
        <v>768</v>
      </c>
      <c r="B7278" s="206" t="s">
        <v>856</v>
      </c>
      <c r="C7278" s="206" t="s">
        <v>770</v>
      </c>
      <c r="D7278" s="206" t="s">
        <v>840</v>
      </c>
      <c r="E7278" s="206" t="s">
        <v>759</v>
      </c>
      <c r="F7278" s="207">
        <v>45406</v>
      </c>
      <c r="G7278" s="206" t="s">
        <v>42</v>
      </c>
      <c r="H7278" s="208">
        <v>176000</v>
      </c>
      <c r="I7278" s="206" t="s">
        <v>19</v>
      </c>
      <c r="J7278" s="206">
        <v>1760</v>
      </c>
      <c r="L7278" s="206">
        <v>2024</v>
      </c>
      <c r="M7278" s="206" t="s">
        <v>772</v>
      </c>
      <c r="N7278" s="206" t="s">
        <v>773</v>
      </c>
    </row>
    <row r="7279" spans="1:14" s="206" customFormat="1" ht="31" customHeight="1" x14ac:dyDescent="0.15">
      <c r="A7279" s="206" t="s">
        <v>768</v>
      </c>
      <c r="B7279" s="206" t="s">
        <v>856</v>
      </c>
      <c r="C7279" s="206" t="s">
        <v>770</v>
      </c>
      <c r="D7279" s="206" t="s">
        <v>840</v>
      </c>
      <c r="E7279" s="206" t="s">
        <v>658</v>
      </c>
      <c r="F7279" s="207">
        <v>45407</v>
      </c>
      <c r="G7279" s="206" t="s">
        <v>42</v>
      </c>
      <c r="H7279" s="208">
        <v>1400000</v>
      </c>
      <c r="I7279" s="206" t="s">
        <v>19</v>
      </c>
      <c r="J7279" s="206">
        <v>14000</v>
      </c>
      <c r="L7279" s="206">
        <v>2024</v>
      </c>
      <c r="M7279" s="206" t="s">
        <v>772</v>
      </c>
      <c r="N7279" s="206" t="s">
        <v>773</v>
      </c>
    </row>
    <row r="7280" spans="1:14" s="206" customFormat="1" ht="31" customHeight="1" x14ac:dyDescent="0.15">
      <c r="A7280" s="206" t="s">
        <v>768</v>
      </c>
      <c r="B7280" s="206" t="s">
        <v>856</v>
      </c>
      <c r="C7280" s="206" t="s">
        <v>770</v>
      </c>
      <c r="D7280" s="206" t="s">
        <v>840</v>
      </c>
      <c r="E7280" s="206" t="s">
        <v>577</v>
      </c>
      <c r="F7280" s="207">
        <v>45407</v>
      </c>
      <c r="G7280" s="206" t="s">
        <v>42</v>
      </c>
      <c r="H7280" s="208">
        <v>7240000</v>
      </c>
      <c r="I7280" s="206" t="s">
        <v>19</v>
      </c>
      <c r="J7280" s="206">
        <v>72400</v>
      </c>
      <c r="L7280" s="206">
        <v>2024</v>
      </c>
      <c r="M7280" s="206" t="s">
        <v>772</v>
      </c>
      <c r="N7280" s="206" t="s">
        <v>773</v>
      </c>
    </row>
    <row r="7281" spans="1:14" s="206" customFormat="1" ht="31" customHeight="1" x14ac:dyDescent="0.15">
      <c r="A7281" s="206" t="s">
        <v>768</v>
      </c>
      <c r="B7281" s="206" t="s">
        <v>856</v>
      </c>
      <c r="C7281" s="206" t="s">
        <v>770</v>
      </c>
      <c r="D7281" s="206" t="s">
        <v>840</v>
      </c>
      <c r="E7281" s="206" t="s">
        <v>759</v>
      </c>
      <c r="F7281" s="207">
        <v>45407</v>
      </c>
      <c r="G7281" s="206" t="s">
        <v>42</v>
      </c>
      <c r="H7281" s="208">
        <v>176000</v>
      </c>
      <c r="I7281" s="206" t="s">
        <v>19</v>
      </c>
      <c r="J7281" s="206">
        <v>1760</v>
      </c>
      <c r="L7281" s="206">
        <v>2024</v>
      </c>
      <c r="M7281" s="206" t="s">
        <v>772</v>
      </c>
      <c r="N7281" s="206" t="s">
        <v>773</v>
      </c>
    </row>
    <row r="7282" spans="1:14" s="206" customFormat="1" ht="31" customHeight="1" x14ac:dyDescent="0.15">
      <c r="A7282" s="206" t="s">
        <v>768</v>
      </c>
      <c r="B7282" s="206" t="s">
        <v>856</v>
      </c>
      <c r="C7282" s="206" t="s">
        <v>770</v>
      </c>
      <c r="D7282" s="206" t="s">
        <v>840</v>
      </c>
      <c r="E7282" s="206" t="s">
        <v>759</v>
      </c>
      <c r="F7282" s="207">
        <v>45408</v>
      </c>
      <c r="G7282" s="206" t="s">
        <v>42</v>
      </c>
      <c r="H7282" s="208">
        <v>220000</v>
      </c>
      <c r="I7282" s="206" t="s">
        <v>19</v>
      </c>
      <c r="J7282" s="206">
        <v>2200</v>
      </c>
      <c r="L7282" s="206">
        <v>2024</v>
      </c>
      <c r="M7282" s="206" t="s">
        <v>772</v>
      </c>
      <c r="N7282" s="206" t="s">
        <v>773</v>
      </c>
    </row>
    <row r="7283" spans="1:14" s="206" customFormat="1" ht="31" customHeight="1" x14ac:dyDescent="0.15">
      <c r="A7283" s="206" t="s">
        <v>768</v>
      </c>
      <c r="B7283" s="206" t="s">
        <v>856</v>
      </c>
      <c r="C7283" s="206" t="s">
        <v>770</v>
      </c>
      <c r="D7283" s="206" t="s">
        <v>840</v>
      </c>
      <c r="E7283" s="206" t="s">
        <v>658</v>
      </c>
      <c r="F7283" s="207">
        <v>45408</v>
      </c>
      <c r="G7283" s="206" t="s">
        <v>42</v>
      </c>
      <c r="H7283" s="208">
        <v>1400000</v>
      </c>
      <c r="I7283" s="206" t="s">
        <v>19</v>
      </c>
      <c r="J7283" s="206">
        <v>14000</v>
      </c>
      <c r="L7283" s="206">
        <v>2024</v>
      </c>
      <c r="M7283" s="206" t="s">
        <v>772</v>
      </c>
      <c r="N7283" s="206" t="s">
        <v>773</v>
      </c>
    </row>
    <row r="7284" spans="1:14" s="206" customFormat="1" ht="31" customHeight="1" x14ac:dyDescent="0.15">
      <c r="A7284" s="206" t="s">
        <v>768</v>
      </c>
      <c r="B7284" s="206" t="s">
        <v>856</v>
      </c>
      <c r="C7284" s="206" t="s">
        <v>770</v>
      </c>
      <c r="D7284" s="206" t="s">
        <v>840</v>
      </c>
      <c r="E7284" s="206" t="s">
        <v>577</v>
      </c>
      <c r="F7284" s="207">
        <v>45408</v>
      </c>
      <c r="G7284" s="206" t="s">
        <v>42</v>
      </c>
      <c r="H7284" s="208">
        <v>7160000</v>
      </c>
      <c r="I7284" s="206" t="s">
        <v>19</v>
      </c>
      <c r="J7284" s="206">
        <v>71600</v>
      </c>
      <c r="L7284" s="206">
        <v>2024</v>
      </c>
      <c r="M7284" s="206" t="s">
        <v>772</v>
      </c>
      <c r="N7284" s="206" t="s">
        <v>773</v>
      </c>
    </row>
    <row r="7285" spans="1:14" s="206" customFormat="1" ht="31" customHeight="1" x14ac:dyDescent="0.15">
      <c r="A7285" s="206" t="s">
        <v>768</v>
      </c>
      <c r="B7285" s="206" t="s">
        <v>856</v>
      </c>
      <c r="C7285" s="206" t="s">
        <v>770</v>
      </c>
      <c r="D7285" s="206" t="s">
        <v>840</v>
      </c>
      <c r="E7285" s="206" t="s">
        <v>759</v>
      </c>
      <c r="F7285" s="207">
        <v>45409</v>
      </c>
      <c r="G7285" s="206" t="s">
        <v>42</v>
      </c>
      <c r="H7285" s="208">
        <v>176000</v>
      </c>
      <c r="I7285" s="206" t="s">
        <v>19</v>
      </c>
      <c r="J7285" s="206">
        <v>1760</v>
      </c>
      <c r="L7285" s="206">
        <v>2024</v>
      </c>
      <c r="M7285" s="206" t="s">
        <v>772</v>
      </c>
      <c r="N7285" s="206" t="s">
        <v>773</v>
      </c>
    </row>
    <row r="7286" spans="1:14" s="206" customFormat="1" ht="31" customHeight="1" x14ac:dyDescent="0.15">
      <c r="A7286" s="206" t="s">
        <v>768</v>
      </c>
      <c r="B7286" s="206" t="s">
        <v>856</v>
      </c>
      <c r="C7286" s="206" t="s">
        <v>770</v>
      </c>
      <c r="D7286" s="206" t="s">
        <v>840</v>
      </c>
      <c r="E7286" s="206" t="s">
        <v>577</v>
      </c>
      <c r="F7286" s="207">
        <v>45409</v>
      </c>
      <c r="G7286" s="206" t="s">
        <v>42</v>
      </c>
      <c r="H7286" s="208">
        <v>6280000</v>
      </c>
      <c r="I7286" s="206" t="s">
        <v>19</v>
      </c>
      <c r="J7286" s="206">
        <v>62800</v>
      </c>
      <c r="L7286" s="206">
        <v>2024</v>
      </c>
      <c r="M7286" s="206" t="s">
        <v>772</v>
      </c>
      <c r="N7286" s="206" t="s">
        <v>773</v>
      </c>
    </row>
    <row r="7287" spans="1:14" s="206" customFormat="1" ht="31" customHeight="1" x14ac:dyDescent="0.15">
      <c r="A7287" s="206" t="s">
        <v>768</v>
      </c>
      <c r="B7287" s="206" t="s">
        <v>856</v>
      </c>
      <c r="C7287" s="206" t="s">
        <v>770</v>
      </c>
      <c r="D7287" s="206" t="s">
        <v>840</v>
      </c>
      <c r="E7287" s="206" t="s">
        <v>658</v>
      </c>
      <c r="F7287" s="207">
        <v>45409</v>
      </c>
      <c r="G7287" s="206" t="s">
        <v>42</v>
      </c>
      <c r="H7287" s="208">
        <v>1000000</v>
      </c>
      <c r="I7287" s="206" t="s">
        <v>19</v>
      </c>
      <c r="J7287" s="206">
        <v>10000</v>
      </c>
      <c r="L7287" s="206">
        <v>2024</v>
      </c>
      <c r="M7287" s="206" t="s">
        <v>772</v>
      </c>
      <c r="N7287" s="206" t="s">
        <v>773</v>
      </c>
    </row>
    <row r="7288" spans="1:14" s="206" customFormat="1" ht="31" customHeight="1" x14ac:dyDescent="0.15">
      <c r="A7288" s="206" t="s">
        <v>768</v>
      </c>
      <c r="B7288" s="206" t="s">
        <v>856</v>
      </c>
      <c r="C7288" s="206" t="s">
        <v>770</v>
      </c>
      <c r="D7288" s="206" t="s">
        <v>840</v>
      </c>
      <c r="E7288" s="206" t="s">
        <v>658</v>
      </c>
      <c r="F7288" s="207">
        <v>45410</v>
      </c>
      <c r="G7288" s="206" t="s">
        <v>42</v>
      </c>
      <c r="H7288" s="208">
        <v>600000</v>
      </c>
      <c r="I7288" s="206" t="s">
        <v>19</v>
      </c>
      <c r="J7288" s="206">
        <v>6000</v>
      </c>
      <c r="L7288" s="206">
        <v>2024</v>
      </c>
      <c r="M7288" s="206" t="s">
        <v>772</v>
      </c>
      <c r="N7288" s="206" t="s">
        <v>773</v>
      </c>
    </row>
    <row r="7289" spans="1:14" s="206" customFormat="1" ht="31" customHeight="1" x14ac:dyDescent="0.15">
      <c r="A7289" s="206" t="s">
        <v>768</v>
      </c>
      <c r="B7289" s="206" t="s">
        <v>856</v>
      </c>
      <c r="C7289" s="206" t="s">
        <v>770</v>
      </c>
      <c r="D7289" s="206" t="s">
        <v>840</v>
      </c>
      <c r="E7289" s="206" t="s">
        <v>577</v>
      </c>
      <c r="F7289" s="207">
        <v>45410</v>
      </c>
      <c r="G7289" s="206" t="s">
        <v>42</v>
      </c>
      <c r="H7289" s="208">
        <v>5280000</v>
      </c>
      <c r="I7289" s="206" t="s">
        <v>19</v>
      </c>
      <c r="J7289" s="206">
        <v>52800</v>
      </c>
      <c r="L7289" s="206">
        <v>2024</v>
      </c>
      <c r="M7289" s="206" t="s">
        <v>772</v>
      </c>
      <c r="N7289" s="206" t="s">
        <v>773</v>
      </c>
    </row>
    <row r="7290" spans="1:14" s="206" customFormat="1" ht="31" customHeight="1" x14ac:dyDescent="0.15">
      <c r="A7290" s="206" t="s">
        <v>768</v>
      </c>
      <c r="B7290" s="206" t="s">
        <v>856</v>
      </c>
      <c r="C7290" s="206" t="s">
        <v>770</v>
      </c>
      <c r="D7290" s="206" t="s">
        <v>840</v>
      </c>
      <c r="E7290" s="206" t="s">
        <v>577</v>
      </c>
      <c r="F7290" s="207">
        <v>45411</v>
      </c>
      <c r="G7290" s="206" t="s">
        <v>42</v>
      </c>
      <c r="H7290" s="208">
        <v>7240000</v>
      </c>
      <c r="I7290" s="206" t="s">
        <v>19</v>
      </c>
      <c r="J7290" s="206">
        <v>72400</v>
      </c>
      <c r="L7290" s="206">
        <v>2024</v>
      </c>
      <c r="M7290" s="206" t="s">
        <v>772</v>
      </c>
      <c r="N7290" s="206" t="s">
        <v>773</v>
      </c>
    </row>
    <row r="7291" spans="1:14" s="206" customFormat="1" ht="31" customHeight="1" x14ac:dyDescent="0.15">
      <c r="A7291" s="206" t="s">
        <v>768</v>
      </c>
      <c r="B7291" s="206" t="s">
        <v>856</v>
      </c>
      <c r="C7291" s="206" t="s">
        <v>770</v>
      </c>
      <c r="D7291" s="206" t="s">
        <v>840</v>
      </c>
      <c r="E7291" s="206" t="s">
        <v>759</v>
      </c>
      <c r="F7291" s="207">
        <v>45411</v>
      </c>
      <c r="G7291" s="206" t="s">
        <v>42</v>
      </c>
      <c r="H7291" s="208">
        <v>176000</v>
      </c>
      <c r="I7291" s="206" t="s">
        <v>19</v>
      </c>
      <c r="J7291" s="206">
        <v>1760</v>
      </c>
      <c r="L7291" s="206">
        <v>2024</v>
      </c>
      <c r="M7291" s="206" t="s">
        <v>772</v>
      </c>
      <c r="N7291" s="206" t="s">
        <v>773</v>
      </c>
    </row>
    <row r="7292" spans="1:14" s="206" customFormat="1" ht="31" customHeight="1" x14ac:dyDescent="0.15">
      <c r="A7292" s="206" t="s">
        <v>768</v>
      </c>
      <c r="B7292" s="206" t="s">
        <v>856</v>
      </c>
      <c r="C7292" s="206" t="s">
        <v>770</v>
      </c>
      <c r="D7292" s="206" t="s">
        <v>840</v>
      </c>
      <c r="E7292" s="206" t="s">
        <v>658</v>
      </c>
      <c r="F7292" s="207">
        <v>45411</v>
      </c>
      <c r="G7292" s="206" t="s">
        <v>42</v>
      </c>
      <c r="H7292" s="208">
        <v>840000</v>
      </c>
      <c r="I7292" s="206" t="s">
        <v>19</v>
      </c>
      <c r="J7292" s="206">
        <v>8400</v>
      </c>
      <c r="L7292" s="206">
        <v>2024</v>
      </c>
      <c r="M7292" s="206" t="s">
        <v>772</v>
      </c>
      <c r="N7292" s="206" t="s">
        <v>773</v>
      </c>
    </row>
    <row r="7293" spans="1:14" s="206" customFormat="1" ht="31" customHeight="1" x14ac:dyDescent="0.15">
      <c r="A7293" s="206" t="s">
        <v>768</v>
      </c>
      <c r="B7293" s="206" t="s">
        <v>856</v>
      </c>
      <c r="C7293" s="206" t="s">
        <v>770</v>
      </c>
      <c r="D7293" s="206" t="s">
        <v>840</v>
      </c>
      <c r="E7293" s="206" t="s">
        <v>577</v>
      </c>
      <c r="F7293" s="207">
        <v>45412</v>
      </c>
      <c r="G7293" s="206" t="s">
        <v>42</v>
      </c>
      <c r="H7293" s="208">
        <v>7520000</v>
      </c>
      <c r="I7293" s="206" t="s">
        <v>19</v>
      </c>
      <c r="J7293" s="206">
        <v>75200</v>
      </c>
      <c r="L7293" s="206">
        <v>2024</v>
      </c>
      <c r="M7293" s="206" t="s">
        <v>772</v>
      </c>
      <c r="N7293" s="206" t="s">
        <v>773</v>
      </c>
    </row>
    <row r="7294" spans="1:14" s="206" customFormat="1" ht="31" customHeight="1" x14ac:dyDescent="0.15">
      <c r="A7294" s="206" t="s">
        <v>768</v>
      </c>
      <c r="B7294" s="206" t="s">
        <v>856</v>
      </c>
      <c r="C7294" s="206" t="s">
        <v>770</v>
      </c>
      <c r="D7294" s="206" t="s">
        <v>840</v>
      </c>
      <c r="E7294" s="206" t="s">
        <v>759</v>
      </c>
      <c r="F7294" s="207">
        <v>45412</v>
      </c>
      <c r="G7294" s="206" t="s">
        <v>42</v>
      </c>
      <c r="H7294" s="208">
        <v>308000</v>
      </c>
      <c r="I7294" s="206" t="s">
        <v>19</v>
      </c>
      <c r="J7294" s="206">
        <v>3080</v>
      </c>
      <c r="L7294" s="206">
        <v>2024</v>
      </c>
      <c r="M7294" s="206" t="s">
        <v>772</v>
      </c>
      <c r="N7294" s="206" t="s">
        <v>773</v>
      </c>
    </row>
    <row r="7295" spans="1:14" s="206" customFormat="1" ht="31" customHeight="1" x14ac:dyDescent="0.15">
      <c r="A7295" s="206" t="s">
        <v>768</v>
      </c>
      <c r="B7295" s="206" t="s">
        <v>856</v>
      </c>
      <c r="C7295" s="206" t="s">
        <v>770</v>
      </c>
      <c r="D7295" s="206" t="s">
        <v>840</v>
      </c>
      <c r="E7295" s="206" t="s">
        <v>658</v>
      </c>
      <c r="F7295" s="207">
        <v>45412</v>
      </c>
      <c r="G7295" s="206" t="s">
        <v>42</v>
      </c>
      <c r="H7295" s="208">
        <v>880000</v>
      </c>
      <c r="I7295" s="206" t="s">
        <v>19</v>
      </c>
      <c r="J7295" s="206">
        <v>8800</v>
      </c>
      <c r="L7295" s="206">
        <v>2024</v>
      </c>
      <c r="M7295" s="206" t="s">
        <v>772</v>
      </c>
      <c r="N7295" s="206" t="s">
        <v>773</v>
      </c>
    </row>
    <row r="7296" spans="1:14" s="206" customFormat="1" ht="31" customHeight="1" x14ac:dyDescent="0.15">
      <c r="A7296" s="206" t="s">
        <v>768</v>
      </c>
      <c r="B7296" s="206" t="s">
        <v>856</v>
      </c>
      <c r="C7296" s="206" t="s">
        <v>770</v>
      </c>
      <c r="D7296" s="206" t="s">
        <v>840</v>
      </c>
      <c r="E7296" s="206" t="s">
        <v>577</v>
      </c>
      <c r="F7296" s="207">
        <v>45413</v>
      </c>
      <c r="G7296" s="206" t="s">
        <v>42</v>
      </c>
      <c r="H7296" s="208">
        <v>7560000</v>
      </c>
      <c r="I7296" s="206" t="s">
        <v>19</v>
      </c>
      <c r="J7296" s="206">
        <v>75600</v>
      </c>
      <c r="L7296" s="206">
        <v>2024</v>
      </c>
      <c r="M7296" s="206" t="s">
        <v>772</v>
      </c>
      <c r="N7296" s="206" t="s">
        <v>773</v>
      </c>
    </row>
    <row r="7297" spans="1:14" s="206" customFormat="1" ht="31" customHeight="1" x14ac:dyDescent="0.15">
      <c r="A7297" s="206" t="s">
        <v>768</v>
      </c>
      <c r="B7297" s="206" t="s">
        <v>856</v>
      </c>
      <c r="C7297" s="206" t="s">
        <v>770</v>
      </c>
      <c r="D7297" s="206" t="s">
        <v>840</v>
      </c>
      <c r="E7297" s="206" t="s">
        <v>759</v>
      </c>
      <c r="F7297" s="207">
        <v>45413</v>
      </c>
      <c r="G7297" s="206" t="s">
        <v>42</v>
      </c>
      <c r="H7297" s="208">
        <v>220000</v>
      </c>
      <c r="I7297" s="206" t="s">
        <v>19</v>
      </c>
      <c r="J7297" s="206">
        <v>2200</v>
      </c>
      <c r="L7297" s="206">
        <v>2024</v>
      </c>
      <c r="M7297" s="206" t="s">
        <v>772</v>
      </c>
      <c r="N7297" s="206" t="s">
        <v>773</v>
      </c>
    </row>
    <row r="7298" spans="1:14" s="206" customFormat="1" ht="31" customHeight="1" x14ac:dyDescent="0.15">
      <c r="A7298" s="206" t="s">
        <v>768</v>
      </c>
      <c r="B7298" s="206" t="s">
        <v>856</v>
      </c>
      <c r="C7298" s="206" t="s">
        <v>770</v>
      </c>
      <c r="D7298" s="206" t="s">
        <v>840</v>
      </c>
      <c r="E7298" s="206" t="s">
        <v>658</v>
      </c>
      <c r="F7298" s="207">
        <v>45413</v>
      </c>
      <c r="G7298" s="206" t="s">
        <v>42</v>
      </c>
      <c r="H7298" s="208">
        <v>880000</v>
      </c>
      <c r="I7298" s="206" t="s">
        <v>19</v>
      </c>
      <c r="J7298" s="206">
        <v>8800</v>
      </c>
      <c r="L7298" s="206">
        <v>2024</v>
      </c>
      <c r="M7298" s="206" t="s">
        <v>772</v>
      </c>
      <c r="N7298" s="206" t="s">
        <v>773</v>
      </c>
    </row>
    <row r="7299" spans="1:14" s="206" customFormat="1" ht="31" customHeight="1" x14ac:dyDescent="0.15">
      <c r="A7299" s="206" t="s">
        <v>768</v>
      </c>
      <c r="B7299" s="206" t="s">
        <v>856</v>
      </c>
      <c r="C7299" s="206" t="s">
        <v>770</v>
      </c>
      <c r="D7299" s="206" t="s">
        <v>840</v>
      </c>
      <c r="E7299" s="206" t="s">
        <v>658</v>
      </c>
      <c r="F7299" s="207">
        <v>45414</v>
      </c>
      <c r="G7299" s="206" t="s">
        <v>42</v>
      </c>
      <c r="H7299" s="208">
        <v>1080000</v>
      </c>
      <c r="I7299" s="206" t="s">
        <v>19</v>
      </c>
      <c r="J7299" s="206">
        <v>10800</v>
      </c>
      <c r="L7299" s="206">
        <v>2024</v>
      </c>
      <c r="M7299" s="206" t="s">
        <v>772</v>
      </c>
      <c r="N7299" s="206" t="s">
        <v>773</v>
      </c>
    </row>
    <row r="7300" spans="1:14" s="206" customFormat="1" ht="31" customHeight="1" x14ac:dyDescent="0.15">
      <c r="A7300" s="206" t="s">
        <v>768</v>
      </c>
      <c r="B7300" s="206" t="s">
        <v>856</v>
      </c>
      <c r="C7300" s="206" t="s">
        <v>770</v>
      </c>
      <c r="D7300" s="206" t="s">
        <v>840</v>
      </c>
      <c r="E7300" s="206" t="s">
        <v>577</v>
      </c>
      <c r="F7300" s="207">
        <v>45414</v>
      </c>
      <c r="G7300" s="206" t="s">
        <v>42</v>
      </c>
      <c r="H7300" s="208">
        <v>7640000</v>
      </c>
      <c r="I7300" s="206" t="s">
        <v>19</v>
      </c>
      <c r="J7300" s="206">
        <v>76400</v>
      </c>
      <c r="L7300" s="206">
        <v>2024</v>
      </c>
      <c r="M7300" s="206" t="s">
        <v>772</v>
      </c>
      <c r="N7300" s="206" t="s">
        <v>773</v>
      </c>
    </row>
    <row r="7301" spans="1:14" s="206" customFormat="1" ht="31" customHeight="1" x14ac:dyDescent="0.15">
      <c r="A7301" s="206" t="s">
        <v>768</v>
      </c>
      <c r="B7301" s="206" t="s">
        <v>856</v>
      </c>
      <c r="C7301" s="206" t="s">
        <v>770</v>
      </c>
      <c r="D7301" s="206" t="s">
        <v>840</v>
      </c>
      <c r="E7301" s="206" t="s">
        <v>759</v>
      </c>
      <c r="F7301" s="207">
        <v>45414</v>
      </c>
      <c r="G7301" s="206" t="s">
        <v>42</v>
      </c>
      <c r="H7301" s="208">
        <v>220000</v>
      </c>
      <c r="I7301" s="206" t="s">
        <v>19</v>
      </c>
      <c r="J7301" s="206">
        <v>2200</v>
      </c>
      <c r="L7301" s="206">
        <v>2024</v>
      </c>
      <c r="M7301" s="206" t="s">
        <v>772</v>
      </c>
      <c r="N7301" s="206" t="s">
        <v>773</v>
      </c>
    </row>
    <row r="7302" spans="1:14" s="206" customFormat="1" ht="31" customHeight="1" x14ac:dyDescent="0.15">
      <c r="A7302" s="206" t="s">
        <v>768</v>
      </c>
      <c r="B7302" s="206" t="s">
        <v>856</v>
      </c>
      <c r="C7302" s="206" t="s">
        <v>770</v>
      </c>
      <c r="D7302" s="206" t="s">
        <v>840</v>
      </c>
      <c r="E7302" s="206" t="s">
        <v>577</v>
      </c>
      <c r="F7302" s="207">
        <v>45415</v>
      </c>
      <c r="G7302" s="206" t="s">
        <v>42</v>
      </c>
      <c r="H7302" s="208">
        <v>8960000</v>
      </c>
      <c r="I7302" s="206" t="s">
        <v>19</v>
      </c>
      <c r="J7302" s="206">
        <v>89600</v>
      </c>
      <c r="L7302" s="206">
        <v>2024</v>
      </c>
      <c r="M7302" s="206" t="s">
        <v>772</v>
      </c>
      <c r="N7302" s="206" t="s">
        <v>773</v>
      </c>
    </row>
    <row r="7303" spans="1:14" s="206" customFormat="1" ht="31" customHeight="1" x14ac:dyDescent="0.15">
      <c r="A7303" s="206" t="s">
        <v>768</v>
      </c>
      <c r="B7303" s="206" t="s">
        <v>856</v>
      </c>
      <c r="C7303" s="206" t="s">
        <v>770</v>
      </c>
      <c r="D7303" s="206" t="s">
        <v>840</v>
      </c>
      <c r="E7303" s="206" t="s">
        <v>658</v>
      </c>
      <c r="F7303" s="207">
        <v>45415</v>
      </c>
      <c r="G7303" s="206" t="s">
        <v>42</v>
      </c>
      <c r="H7303" s="208">
        <v>1000000</v>
      </c>
      <c r="I7303" s="206" t="s">
        <v>19</v>
      </c>
      <c r="J7303" s="206">
        <v>10000</v>
      </c>
      <c r="L7303" s="206">
        <v>2024</v>
      </c>
      <c r="M7303" s="206" t="s">
        <v>772</v>
      </c>
      <c r="N7303" s="206" t="s">
        <v>773</v>
      </c>
    </row>
    <row r="7304" spans="1:14" s="206" customFormat="1" ht="31" customHeight="1" x14ac:dyDescent="0.15">
      <c r="A7304" s="206" t="s">
        <v>768</v>
      </c>
      <c r="B7304" s="206" t="s">
        <v>856</v>
      </c>
      <c r="C7304" s="206" t="s">
        <v>770</v>
      </c>
      <c r="D7304" s="206" t="s">
        <v>840</v>
      </c>
      <c r="E7304" s="206" t="s">
        <v>759</v>
      </c>
      <c r="F7304" s="207">
        <v>45415</v>
      </c>
      <c r="G7304" s="206" t="s">
        <v>42</v>
      </c>
      <c r="H7304" s="208">
        <v>484000</v>
      </c>
      <c r="I7304" s="206" t="s">
        <v>19</v>
      </c>
      <c r="J7304" s="206">
        <v>4840</v>
      </c>
      <c r="L7304" s="206">
        <v>2024</v>
      </c>
      <c r="M7304" s="206" t="s">
        <v>772</v>
      </c>
      <c r="N7304" s="206" t="s">
        <v>773</v>
      </c>
    </row>
    <row r="7305" spans="1:14" s="206" customFormat="1" ht="31" customHeight="1" x14ac:dyDescent="0.15">
      <c r="A7305" s="206" t="s">
        <v>768</v>
      </c>
      <c r="B7305" s="206" t="s">
        <v>856</v>
      </c>
      <c r="C7305" s="206" t="s">
        <v>770</v>
      </c>
      <c r="D7305" s="206" t="s">
        <v>840</v>
      </c>
      <c r="E7305" s="206" t="s">
        <v>658</v>
      </c>
      <c r="F7305" s="207">
        <v>45416</v>
      </c>
      <c r="G7305" s="206" t="s">
        <v>42</v>
      </c>
      <c r="H7305" s="208">
        <v>880000</v>
      </c>
      <c r="I7305" s="206" t="s">
        <v>19</v>
      </c>
      <c r="J7305" s="206">
        <v>8800</v>
      </c>
      <c r="L7305" s="206">
        <v>2024</v>
      </c>
      <c r="M7305" s="206" t="s">
        <v>772</v>
      </c>
      <c r="N7305" s="206" t="s">
        <v>773</v>
      </c>
    </row>
    <row r="7306" spans="1:14" s="206" customFormat="1" ht="31" customHeight="1" x14ac:dyDescent="0.15">
      <c r="A7306" s="206" t="s">
        <v>768</v>
      </c>
      <c r="B7306" s="206" t="s">
        <v>856</v>
      </c>
      <c r="C7306" s="206" t="s">
        <v>770</v>
      </c>
      <c r="D7306" s="206" t="s">
        <v>840</v>
      </c>
      <c r="E7306" s="206" t="s">
        <v>577</v>
      </c>
      <c r="F7306" s="207">
        <v>45416</v>
      </c>
      <c r="G7306" s="206" t="s">
        <v>42</v>
      </c>
      <c r="H7306" s="208">
        <v>8880000</v>
      </c>
      <c r="I7306" s="206" t="s">
        <v>19</v>
      </c>
      <c r="J7306" s="206">
        <v>88800</v>
      </c>
      <c r="L7306" s="206">
        <v>2024</v>
      </c>
      <c r="M7306" s="206" t="s">
        <v>772</v>
      </c>
      <c r="N7306" s="206" t="s">
        <v>773</v>
      </c>
    </row>
    <row r="7307" spans="1:14" s="206" customFormat="1" ht="31" customHeight="1" x14ac:dyDescent="0.15">
      <c r="A7307" s="206" t="s">
        <v>768</v>
      </c>
      <c r="B7307" s="206" t="s">
        <v>856</v>
      </c>
      <c r="C7307" s="206" t="s">
        <v>770</v>
      </c>
      <c r="D7307" s="206" t="s">
        <v>840</v>
      </c>
      <c r="E7307" s="206" t="s">
        <v>759</v>
      </c>
      <c r="F7307" s="207">
        <v>45416</v>
      </c>
      <c r="G7307" s="206" t="s">
        <v>42</v>
      </c>
      <c r="H7307" s="208">
        <v>308000</v>
      </c>
      <c r="I7307" s="206" t="s">
        <v>19</v>
      </c>
      <c r="J7307" s="206">
        <v>3080</v>
      </c>
      <c r="L7307" s="206">
        <v>2024</v>
      </c>
      <c r="M7307" s="206" t="s">
        <v>772</v>
      </c>
      <c r="N7307" s="206" t="s">
        <v>773</v>
      </c>
    </row>
    <row r="7308" spans="1:14" s="206" customFormat="1" ht="31" customHeight="1" x14ac:dyDescent="0.15">
      <c r="A7308" s="206" t="s">
        <v>768</v>
      </c>
      <c r="B7308" s="206" t="s">
        <v>856</v>
      </c>
      <c r="C7308" s="206" t="s">
        <v>770</v>
      </c>
      <c r="D7308" s="206" t="s">
        <v>840</v>
      </c>
      <c r="E7308" s="206" t="s">
        <v>759</v>
      </c>
      <c r="F7308" s="207">
        <v>45417</v>
      </c>
      <c r="G7308" s="206" t="s">
        <v>42</v>
      </c>
      <c r="H7308" s="208">
        <v>132000</v>
      </c>
      <c r="I7308" s="206" t="s">
        <v>19</v>
      </c>
      <c r="J7308" s="206">
        <v>1320</v>
      </c>
      <c r="L7308" s="206">
        <v>2024</v>
      </c>
      <c r="M7308" s="206" t="s">
        <v>772</v>
      </c>
      <c r="N7308" s="206" t="s">
        <v>773</v>
      </c>
    </row>
    <row r="7309" spans="1:14" s="206" customFormat="1" ht="31" customHeight="1" x14ac:dyDescent="0.15">
      <c r="A7309" s="206" t="s">
        <v>768</v>
      </c>
      <c r="B7309" s="206" t="s">
        <v>856</v>
      </c>
      <c r="C7309" s="206" t="s">
        <v>770</v>
      </c>
      <c r="D7309" s="206" t="s">
        <v>840</v>
      </c>
      <c r="E7309" s="206" t="s">
        <v>577</v>
      </c>
      <c r="F7309" s="207">
        <v>45417</v>
      </c>
      <c r="G7309" s="206" t="s">
        <v>42</v>
      </c>
      <c r="H7309" s="208">
        <v>7000000</v>
      </c>
      <c r="I7309" s="206" t="s">
        <v>19</v>
      </c>
      <c r="J7309" s="206">
        <v>70000</v>
      </c>
      <c r="L7309" s="206">
        <v>2024</v>
      </c>
      <c r="M7309" s="206" t="s">
        <v>772</v>
      </c>
      <c r="N7309" s="206" t="s">
        <v>773</v>
      </c>
    </row>
    <row r="7310" spans="1:14" s="206" customFormat="1" ht="31" customHeight="1" x14ac:dyDescent="0.15">
      <c r="A7310" s="206" t="s">
        <v>768</v>
      </c>
      <c r="B7310" s="206" t="s">
        <v>856</v>
      </c>
      <c r="C7310" s="206" t="s">
        <v>770</v>
      </c>
      <c r="D7310" s="206" t="s">
        <v>840</v>
      </c>
      <c r="E7310" s="206" t="s">
        <v>658</v>
      </c>
      <c r="F7310" s="207">
        <v>45417</v>
      </c>
      <c r="G7310" s="206" t="s">
        <v>42</v>
      </c>
      <c r="H7310" s="208">
        <v>200000</v>
      </c>
      <c r="I7310" s="206" t="s">
        <v>19</v>
      </c>
      <c r="J7310" s="206">
        <v>2000</v>
      </c>
      <c r="L7310" s="206">
        <v>2024</v>
      </c>
      <c r="M7310" s="206" t="s">
        <v>772</v>
      </c>
      <c r="N7310" s="206" t="s">
        <v>773</v>
      </c>
    </row>
    <row r="7311" spans="1:14" s="206" customFormat="1" ht="31" customHeight="1" x14ac:dyDescent="0.15">
      <c r="A7311" s="206" t="s">
        <v>768</v>
      </c>
      <c r="B7311" s="206" t="s">
        <v>856</v>
      </c>
      <c r="C7311" s="206" t="s">
        <v>770</v>
      </c>
      <c r="D7311" s="206" t="s">
        <v>840</v>
      </c>
      <c r="E7311" s="206" t="s">
        <v>577</v>
      </c>
      <c r="F7311" s="207">
        <v>45418</v>
      </c>
      <c r="G7311" s="206" t="s">
        <v>42</v>
      </c>
      <c r="H7311" s="208">
        <v>9640000</v>
      </c>
      <c r="I7311" s="206" t="s">
        <v>19</v>
      </c>
      <c r="J7311" s="206">
        <v>96400</v>
      </c>
      <c r="L7311" s="206">
        <v>2024</v>
      </c>
      <c r="M7311" s="206" t="s">
        <v>772</v>
      </c>
      <c r="N7311" s="206" t="s">
        <v>773</v>
      </c>
    </row>
    <row r="7312" spans="1:14" s="206" customFormat="1" ht="31" customHeight="1" x14ac:dyDescent="0.15">
      <c r="A7312" s="206" t="s">
        <v>768</v>
      </c>
      <c r="B7312" s="206" t="s">
        <v>856</v>
      </c>
      <c r="C7312" s="206" t="s">
        <v>770</v>
      </c>
      <c r="D7312" s="206" t="s">
        <v>840</v>
      </c>
      <c r="E7312" s="206" t="s">
        <v>658</v>
      </c>
      <c r="F7312" s="207">
        <v>45418</v>
      </c>
      <c r="G7312" s="206" t="s">
        <v>42</v>
      </c>
      <c r="H7312" s="208">
        <v>1080000</v>
      </c>
      <c r="I7312" s="206" t="s">
        <v>19</v>
      </c>
      <c r="J7312" s="206">
        <v>10800</v>
      </c>
      <c r="L7312" s="206">
        <v>2024</v>
      </c>
      <c r="M7312" s="206" t="s">
        <v>772</v>
      </c>
      <c r="N7312" s="206" t="s">
        <v>773</v>
      </c>
    </row>
    <row r="7313" spans="1:14" s="206" customFormat="1" ht="31" customHeight="1" x14ac:dyDescent="0.15">
      <c r="A7313" s="206" t="s">
        <v>768</v>
      </c>
      <c r="B7313" s="206" t="s">
        <v>856</v>
      </c>
      <c r="C7313" s="206" t="s">
        <v>770</v>
      </c>
      <c r="D7313" s="206" t="s">
        <v>840</v>
      </c>
      <c r="E7313" s="206" t="s">
        <v>759</v>
      </c>
      <c r="F7313" s="207">
        <v>45418</v>
      </c>
      <c r="G7313" s="206" t="s">
        <v>42</v>
      </c>
      <c r="H7313" s="208">
        <v>220000</v>
      </c>
      <c r="I7313" s="206" t="s">
        <v>19</v>
      </c>
      <c r="J7313" s="206">
        <v>2200</v>
      </c>
      <c r="L7313" s="206">
        <v>2024</v>
      </c>
      <c r="M7313" s="206" t="s">
        <v>772</v>
      </c>
      <c r="N7313" s="206" t="s">
        <v>773</v>
      </c>
    </row>
    <row r="7314" spans="1:14" s="206" customFormat="1" ht="31" customHeight="1" x14ac:dyDescent="0.15">
      <c r="A7314" s="206" t="s">
        <v>768</v>
      </c>
      <c r="B7314" s="206" t="s">
        <v>856</v>
      </c>
      <c r="C7314" s="206" t="s">
        <v>770</v>
      </c>
      <c r="D7314" s="206" t="s">
        <v>840</v>
      </c>
      <c r="E7314" s="206" t="s">
        <v>759</v>
      </c>
      <c r="F7314" s="207">
        <v>45419</v>
      </c>
      <c r="G7314" s="206" t="s">
        <v>42</v>
      </c>
      <c r="H7314" s="208">
        <v>308000</v>
      </c>
      <c r="I7314" s="206" t="s">
        <v>19</v>
      </c>
      <c r="J7314" s="206">
        <v>3080</v>
      </c>
      <c r="L7314" s="206">
        <v>2024</v>
      </c>
      <c r="M7314" s="206" t="s">
        <v>772</v>
      </c>
      <c r="N7314" s="206" t="s">
        <v>773</v>
      </c>
    </row>
    <row r="7315" spans="1:14" s="206" customFormat="1" ht="31" customHeight="1" x14ac:dyDescent="0.15">
      <c r="A7315" s="206" t="s">
        <v>768</v>
      </c>
      <c r="B7315" s="206" t="s">
        <v>856</v>
      </c>
      <c r="C7315" s="206" t="s">
        <v>770</v>
      </c>
      <c r="D7315" s="206" t="s">
        <v>840</v>
      </c>
      <c r="E7315" s="206" t="s">
        <v>658</v>
      </c>
      <c r="F7315" s="207">
        <v>45419</v>
      </c>
      <c r="G7315" s="206" t="s">
        <v>42</v>
      </c>
      <c r="H7315" s="208">
        <v>1120000</v>
      </c>
      <c r="I7315" s="206" t="s">
        <v>19</v>
      </c>
      <c r="J7315" s="206">
        <v>11200</v>
      </c>
      <c r="L7315" s="206">
        <v>2024</v>
      </c>
      <c r="M7315" s="206" t="s">
        <v>772</v>
      </c>
      <c r="N7315" s="206" t="s">
        <v>773</v>
      </c>
    </row>
    <row r="7316" spans="1:14" s="206" customFormat="1" ht="31" customHeight="1" x14ac:dyDescent="0.15">
      <c r="A7316" s="206" t="s">
        <v>768</v>
      </c>
      <c r="B7316" s="206" t="s">
        <v>856</v>
      </c>
      <c r="C7316" s="206" t="s">
        <v>770</v>
      </c>
      <c r="D7316" s="206" t="s">
        <v>840</v>
      </c>
      <c r="E7316" s="206" t="s">
        <v>577</v>
      </c>
      <c r="F7316" s="207">
        <v>45419</v>
      </c>
      <c r="G7316" s="206" t="s">
        <v>42</v>
      </c>
      <c r="H7316" s="208">
        <v>10120000</v>
      </c>
      <c r="I7316" s="206" t="s">
        <v>19</v>
      </c>
      <c r="J7316" s="206">
        <v>101200</v>
      </c>
      <c r="L7316" s="206">
        <v>2024</v>
      </c>
      <c r="M7316" s="206" t="s">
        <v>772</v>
      </c>
      <c r="N7316" s="206" t="s">
        <v>773</v>
      </c>
    </row>
    <row r="7317" spans="1:14" s="206" customFormat="1" ht="31" customHeight="1" x14ac:dyDescent="0.15">
      <c r="A7317" s="206" t="s">
        <v>768</v>
      </c>
      <c r="B7317" s="206" t="s">
        <v>856</v>
      </c>
      <c r="C7317" s="206" t="s">
        <v>770</v>
      </c>
      <c r="D7317" s="206" t="s">
        <v>840</v>
      </c>
      <c r="E7317" s="206" t="s">
        <v>577</v>
      </c>
      <c r="F7317" s="207">
        <v>45420</v>
      </c>
      <c r="G7317" s="206" t="s">
        <v>42</v>
      </c>
      <c r="H7317" s="208">
        <v>11480000</v>
      </c>
      <c r="I7317" s="206" t="s">
        <v>19</v>
      </c>
      <c r="J7317" s="206">
        <v>114800</v>
      </c>
      <c r="L7317" s="206">
        <v>2024</v>
      </c>
      <c r="M7317" s="206" t="s">
        <v>772</v>
      </c>
      <c r="N7317" s="206" t="s">
        <v>773</v>
      </c>
    </row>
    <row r="7318" spans="1:14" s="206" customFormat="1" ht="31" customHeight="1" x14ac:dyDescent="0.15">
      <c r="A7318" s="206" t="s">
        <v>768</v>
      </c>
      <c r="B7318" s="206" t="s">
        <v>856</v>
      </c>
      <c r="C7318" s="206" t="s">
        <v>770</v>
      </c>
      <c r="D7318" s="206" t="s">
        <v>840</v>
      </c>
      <c r="E7318" s="206" t="s">
        <v>658</v>
      </c>
      <c r="F7318" s="207">
        <v>45420</v>
      </c>
      <c r="G7318" s="206" t="s">
        <v>42</v>
      </c>
      <c r="H7318" s="208">
        <v>1400000</v>
      </c>
      <c r="I7318" s="206" t="s">
        <v>19</v>
      </c>
      <c r="J7318" s="206">
        <v>14000</v>
      </c>
      <c r="L7318" s="206">
        <v>2024</v>
      </c>
      <c r="M7318" s="206" t="s">
        <v>772</v>
      </c>
      <c r="N7318" s="206" t="s">
        <v>773</v>
      </c>
    </row>
    <row r="7319" spans="1:14" s="206" customFormat="1" ht="31" customHeight="1" x14ac:dyDescent="0.15">
      <c r="A7319" s="206" t="s">
        <v>768</v>
      </c>
      <c r="B7319" s="206" t="s">
        <v>856</v>
      </c>
      <c r="C7319" s="206" t="s">
        <v>770</v>
      </c>
      <c r="D7319" s="206" t="s">
        <v>840</v>
      </c>
      <c r="E7319" s="206" t="s">
        <v>759</v>
      </c>
      <c r="F7319" s="207">
        <v>45420</v>
      </c>
      <c r="G7319" s="206" t="s">
        <v>42</v>
      </c>
      <c r="H7319" s="208">
        <v>440000</v>
      </c>
      <c r="I7319" s="206" t="s">
        <v>19</v>
      </c>
      <c r="J7319" s="206">
        <v>4400</v>
      </c>
      <c r="L7319" s="206">
        <v>2024</v>
      </c>
      <c r="M7319" s="206" t="s">
        <v>772</v>
      </c>
      <c r="N7319" s="206" t="s">
        <v>773</v>
      </c>
    </row>
    <row r="7320" spans="1:14" s="206" customFormat="1" ht="31" customHeight="1" x14ac:dyDescent="0.15">
      <c r="A7320" s="206" t="s">
        <v>768</v>
      </c>
      <c r="B7320" s="206" t="s">
        <v>856</v>
      </c>
      <c r="C7320" s="206" t="s">
        <v>770</v>
      </c>
      <c r="D7320" s="206" t="s">
        <v>840</v>
      </c>
      <c r="E7320" s="206" t="s">
        <v>658</v>
      </c>
      <c r="F7320" s="207">
        <v>45421</v>
      </c>
      <c r="G7320" s="206" t="s">
        <v>42</v>
      </c>
      <c r="H7320" s="208">
        <v>1640000</v>
      </c>
      <c r="I7320" s="206" t="s">
        <v>19</v>
      </c>
      <c r="J7320" s="206">
        <v>16400</v>
      </c>
      <c r="L7320" s="206">
        <v>2024</v>
      </c>
      <c r="M7320" s="206" t="s">
        <v>772</v>
      </c>
      <c r="N7320" s="206" t="s">
        <v>773</v>
      </c>
    </row>
    <row r="7321" spans="1:14" s="206" customFormat="1" ht="31" customHeight="1" x14ac:dyDescent="0.15">
      <c r="A7321" s="206" t="s">
        <v>768</v>
      </c>
      <c r="B7321" s="206" t="s">
        <v>856</v>
      </c>
      <c r="C7321" s="206" t="s">
        <v>770</v>
      </c>
      <c r="D7321" s="206" t="s">
        <v>840</v>
      </c>
      <c r="E7321" s="206" t="s">
        <v>577</v>
      </c>
      <c r="F7321" s="207">
        <v>45421</v>
      </c>
      <c r="G7321" s="206" t="s">
        <v>42</v>
      </c>
      <c r="H7321" s="208">
        <v>11920000</v>
      </c>
      <c r="I7321" s="206" t="s">
        <v>19</v>
      </c>
      <c r="J7321" s="206">
        <v>119200</v>
      </c>
      <c r="L7321" s="206">
        <v>2024</v>
      </c>
      <c r="M7321" s="206" t="s">
        <v>772</v>
      </c>
      <c r="N7321" s="206" t="s">
        <v>773</v>
      </c>
    </row>
    <row r="7322" spans="1:14" s="206" customFormat="1" ht="31" customHeight="1" x14ac:dyDescent="0.15">
      <c r="A7322" s="206" t="s">
        <v>768</v>
      </c>
      <c r="B7322" s="206" t="s">
        <v>856</v>
      </c>
      <c r="C7322" s="206" t="s">
        <v>770</v>
      </c>
      <c r="D7322" s="206" t="s">
        <v>840</v>
      </c>
      <c r="E7322" s="206" t="s">
        <v>759</v>
      </c>
      <c r="F7322" s="207">
        <v>45421</v>
      </c>
      <c r="G7322" s="206" t="s">
        <v>42</v>
      </c>
      <c r="H7322" s="208">
        <v>352000</v>
      </c>
      <c r="I7322" s="206" t="s">
        <v>19</v>
      </c>
      <c r="J7322" s="206">
        <v>3520</v>
      </c>
      <c r="L7322" s="206">
        <v>2024</v>
      </c>
      <c r="M7322" s="206" t="s">
        <v>772</v>
      </c>
      <c r="N7322" s="206" t="s">
        <v>773</v>
      </c>
    </row>
    <row r="7323" spans="1:14" s="206" customFormat="1" ht="31" customHeight="1" x14ac:dyDescent="0.15">
      <c r="A7323" s="206" t="s">
        <v>768</v>
      </c>
      <c r="B7323" s="206" t="s">
        <v>856</v>
      </c>
      <c r="C7323" s="206" t="s">
        <v>770</v>
      </c>
      <c r="D7323" s="206" t="s">
        <v>840</v>
      </c>
      <c r="E7323" s="206" t="s">
        <v>759</v>
      </c>
      <c r="F7323" s="207">
        <v>45422</v>
      </c>
      <c r="G7323" s="206" t="s">
        <v>42</v>
      </c>
      <c r="H7323" s="208">
        <v>396000</v>
      </c>
      <c r="I7323" s="206" t="s">
        <v>19</v>
      </c>
      <c r="J7323" s="206">
        <v>3960</v>
      </c>
      <c r="L7323" s="206">
        <v>2024</v>
      </c>
      <c r="M7323" s="206" t="s">
        <v>772</v>
      </c>
      <c r="N7323" s="206" t="s">
        <v>773</v>
      </c>
    </row>
    <row r="7324" spans="1:14" s="206" customFormat="1" ht="31" customHeight="1" x14ac:dyDescent="0.15">
      <c r="A7324" s="206" t="s">
        <v>768</v>
      </c>
      <c r="B7324" s="206" t="s">
        <v>856</v>
      </c>
      <c r="C7324" s="206" t="s">
        <v>770</v>
      </c>
      <c r="D7324" s="206" t="s">
        <v>840</v>
      </c>
      <c r="E7324" s="206" t="s">
        <v>658</v>
      </c>
      <c r="F7324" s="207">
        <v>45422</v>
      </c>
      <c r="G7324" s="206" t="s">
        <v>42</v>
      </c>
      <c r="H7324" s="208">
        <v>1750000</v>
      </c>
      <c r="I7324" s="206" t="s">
        <v>19</v>
      </c>
      <c r="J7324" s="206">
        <v>17500</v>
      </c>
      <c r="L7324" s="206">
        <v>2024</v>
      </c>
      <c r="M7324" s="206" t="s">
        <v>772</v>
      </c>
      <c r="N7324" s="206" t="s">
        <v>773</v>
      </c>
    </row>
    <row r="7325" spans="1:14" s="206" customFormat="1" ht="31" customHeight="1" x14ac:dyDescent="0.15">
      <c r="A7325" s="206" t="s">
        <v>768</v>
      </c>
      <c r="B7325" s="206" t="s">
        <v>856</v>
      </c>
      <c r="C7325" s="206" t="s">
        <v>770</v>
      </c>
      <c r="D7325" s="206" t="s">
        <v>840</v>
      </c>
      <c r="E7325" s="206" t="s">
        <v>577</v>
      </c>
      <c r="F7325" s="207">
        <v>45422</v>
      </c>
      <c r="G7325" s="206" t="s">
        <v>42</v>
      </c>
      <c r="H7325" s="208">
        <v>13120000</v>
      </c>
      <c r="I7325" s="206" t="s">
        <v>19</v>
      </c>
      <c r="J7325" s="206">
        <v>131200</v>
      </c>
      <c r="L7325" s="206">
        <v>2024</v>
      </c>
      <c r="M7325" s="206" t="s">
        <v>772</v>
      </c>
      <c r="N7325" s="206" t="s">
        <v>773</v>
      </c>
    </row>
    <row r="7326" spans="1:14" s="206" customFormat="1" ht="31" customHeight="1" x14ac:dyDescent="0.15">
      <c r="A7326" s="206" t="s">
        <v>768</v>
      </c>
      <c r="B7326" s="206" t="s">
        <v>856</v>
      </c>
      <c r="C7326" s="206" t="s">
        <v>770</v>
      </c>
      <c r="D7326" s="206" t="s">
        <v>840</v>
      </c>
      <c r="E7326" s="206" t="s">
        <v>658</v>
      </c>
      <c r="F7326" s="207">
        <v>45423</v>
      </c>
      <c r="G7326" s="206" t="s">
        <v>42</v>
      </c>
      <c r="H7326" s="208">
        <v>1360000</v>
      </c>
      <c r="I7326" s="206" t="s">
        <v>19</v>
      </c>
      <c r="J7326" s="206">
        <v>13600</v>
      </c>
      <c r="L7326" s="206">
        <v>2024</v>
      </c>
      <c r="M7326" s="206" t="s">
        <v>772</v>
      </c>
      <c r="N7326" s="206" t="s">
        <v>773</v>
      </c>
    </row>
    <row r="7327" spans="1:14" s="206" customFormat="1" ht="31" customHeight="1" x14ac:dyDescent="0.15">
      <c r="A7327" s="206" t="s">
        <v>768</v>
      </c>
      <c r="B7327" s="206" t="s">
        <v>856</v>
      </c>
      <c r="C7327" s="206" t="s">
        <v>770</v>
      </c>
      <c r="D7327" s="206" t="s">
        <v>840</v>
      </c>
      <c r="E7327" s="206" t="s">
        <v>577</v>
      </c>
      <c r="F7327" s="207">
        <v>45423</v>
      </c>
      <c r="G7327" s="206" t="s">
        <v>42</v>
      </c>
      <c r="H7327" s="208">
        <v>13360000</v>
      </c>
      <c r="I7327" s="206" t="s">
        <v>19</v>
      </c>
      <c r="J7327" s="206">
        <v>133600</v>
      </c>
      <c r="L7327" s="206">
        <v>2024</v>
      </c>
      <c r="M7327" s="206" t="s">
        <v>772</v>
      </c>
      <c r="N7327" s="206" t="s">
        <v>773</v>
      </c>
    </row>
    <row r="7328" spans="1:14" s="206" customFormat="1" ht="31" customHeight="1" x14ac:dyDescent="0.15">
      <c r="A7328" s="206" t="s">
        <v>768</v>
      </c>
      <c r="B7328" s="206" t="s">
        <v>856</v>
      </c>
      <c r="C7328" s="206" t="s">
        <v>770</v>
      </c>
      <c r="D7328" s="206" t="s">
        <v>840</v>
      </c>
      <c r="E7328" s="206" t="s">
        <v>759</v>
      </c>
      <c r="F7328" s="207">
        <v>45423</v>
      </c>
      <c r="G7328" s="206" t="s">
        <v>42</v>
      </c>
      <c r="H7328" s="208">
        <v>308000</v>
      </c>
      <c r="I7328" s="206" t="s">
        <v>19</v>
      </c>
      <c r="J7328" s="206">
        <v>3080</v>
      </c>
      <c r="L7328" s="206">
        <v>2024</v>
      </c>
      <c r="M7328" s="206" t="s">
        <v>772</v>
      </c>
      <c r="N7328" s="206" t="s">
        <v>773</v>
      </c>
    </row>
    <row r="7329" spans="1:14" s="206" customFormat="1" ht="31" customHeight="1" x14ac:dyDescent="0.15">
      <c r="A7329" s="206" t="s">
        <v>768</v>
      </c>
      <c r="B7329" s="206" t="s">
        <v>856</v>
      </c>
      <c r="C7329" s="206" t="s">
        <v>770</v>
      </c>
      <c r="D7329" s="206" t="s">
        <v>840</v>
      </c>
      <c r="E7329" s="206" t="s">
        <v>577</v>
      </c>
      <c r="F7329" s="207">
        <v>45424</v>
      </c>
      <c r="G7329" s="206" t="s">
        <v>42</v>
      </c>
      <c r="H7329" s="208">
        <v>11680000</v>
      </c>
      <c r="I7329" s="206" t="s">
        <v>19</v>
      </c>
      <c r="J7329" s="206">
        <v>116800</v>
      </c>
      <c r="L7329" s="206">
        <v>2024</v>
      </c>
      <c r="M7329" s="206" t="s">
        <v>772</v>
      </c>
      <c r="N7329" s="206" t="s">
        <v>773</v>
      </c>
    </row>
    <row r="7330" spans="1:14" s="206" customFormat="1" ht="31" customHeight="1" x14ac:dyDescent="0.15">
      <c r="A7330" s="206" t="s">
        <v>768</v>
      </c>
      <c r="B7330" s="206" t="s">
        <v>856</v>
      </c>
      <c r="C7330" s="206" t="s">
        <v>770</v>
      </c>
      <c r="D7330" s="206" t="s">
        <v>840</v>
      </c>
      <c r="E7330" s="206" t="s">
        <v>658</v>
      </c>
      <c r="F7330" s="207">
        <v>45424</v>
      </c>
      <c r="G7330" s="206" t="s">
        <v>42</v>
      </c>
      <c r="H7330" s="208">
        <v>480000</v>
      </c>
      <c r="I7330" s="206" t="s">
        <v>19</v>
      </c>
      <c r="J7330" s="206">
        <v>4800</v>
      </c>
      <c r="L7330" s="206">
        <v>2024</v>
      </c>
      <c r="M7330" s="206" t="s">
        <v>772</v>
      </c>
      <c r="N7330" s="206" t="s">
        <v>773</v>
      </c>
    </row>
    <row r="7331" spans="1:14" s="206" customFormat="1" ht="31" customHeight="1" x14ac:dyDescent="0.15">
      <c r="A7331" s="206" t="s">
        <v>768</v>
      </c>
      <c r="B7331" s="206" t="s">
        <v>856</v>
      </c>
      <c r="C7331" s="206" t="s">
        <v>770</v>
      </c>
      <c r="D7331" s="206" t="s">
        <v>840</v>
      </c>
      <c r="E7331" s="206" t="s">
        <v>658</v>
      </c>
      <c r="F7331" s="207">
        <v>45425</v>
      </c>
      <c r="G7331" s="206" t="s">
        <v>42</v>
      </c>
      <c r="H7331" s="208">
        <v>1800000</v>
      </c>
      <c r="I7331" s="206" t="s">
        <v>19</v>
      </c>
      <c r="J7331" s="206">
        <v>18000</v>
      </c>
      <c r="L7331" s="206">
        <v>2024</v>
      </c>
      <c r="M7331" s="206" t="s">
        <v>772</v>
      </c>
      <c r="N7331" s="206" t="s">
        <v>773</v>
      </c>
    </row>
    <row r="7332" spans="1:14" s="206" customFormat="1" ht="31" customHeight="1" x14ac:dyDescent="0.15">
      <c r="A7332" s="206" t="s">
        <v>768</v>
      </c>
      <c r="B7332" s="206" t="s">
        <v>856</v>
      </c>
      <c r="C7332" s="206" t="s">
        <v>770</v>
      </c>
      <c r="D7332" s="206" t="s">
        <v>840</v>
      </c>
      <c r="E7332" s="206" t="s">
        <v>577</v>
      </c>
      <c r="F7332" s="207">
        <v>45425</v>
      </c>
      <c r="G7332" s="206" t="s">
        <v>42</v>
      </c>
      <c r="H7332" s="208">
        <v>13400000</v>
      </c>
      <c r="I7332" s="206" t="s">
        <v>19</v>
      </c>
      <c r="J7332" s="206">
        <v>134000</v>
      </c>
      <c r="L7332" s="206">
        <v>2024</v>
      </c>
      <c r="M7332" s="206" t="s">
        <v>772</v>
      </c>
      <c r="N7332" s="206" t="s">
        <v>773</v>
      </c>
    </row>
    <row r="7333" spans="1:14" s="206" customFormat="1" ht="31" customHeight="1" x14ac:dyDescent="0.15">
      <c r="A7333" s="206" t="s">
        <v>768</v>
      </c>
      <c r="B7333" s="206" t="s">
        <v>856</v>
      </c>
      <c r="C7333" s="206" t="s">
        <v>770</v>
      </c>
      <c r="D7333" s="206" t="s">
        <v>840</v>
      </c>
      <c r="E7333" s="206" t="s">
        <v>759</v>
      </c>
      <c r="F7333" s="207">
        <v>45425</v>
      </c>
      <c r="G7333" s="206" t="s">
        <v>42</v>
      </c>
      <c r="H7333" s="208">
        <v>264000</v>
      </c>
      <c r="I7333" s="206" t="s">
        <v>19</v>
      </c>
      <c r="J7333" s="206">
        <v>2640</v>
      </c>
      <c r="L7333" s="206">
        <v>2024</v>
      </c>
      <c r="M7333" s="206" t="s">
        <v>772</v>
      </c>
      <c r="N7333" s="206" t="s">
        <v>773</v>
      </c>
    </row>
    <row r="7334" spans="1:14" s="206" customFormat="1" ht="31" customHeight="1" x14ac:dyDescent="0.15">
      <c r="A7334" s="206" t="s">
        <v>768</v>
      </c>
      <c r="B7334" s="206" t="s">
        <v>856</v>
      </c>
      <c r="C7334" s="206" t="s">
        <v>770</v>
      </c>
      <c r="D7334" s="206" t="s">
        <v>840</v>
      </c>
      <c r="E7334" s="206" t="s">
        <v>658</v>
      </c>
      <c r="F7334" s="207">
        <v>45426</v>
      </c>
      <c r="G7334" s="206" t="s">
        <v>42</v>
      </c>
      <c r="H7334" s="208">
        <v>1640000</v>
      </c>
      <c r="I7334" s="206" t="s">
        <v>19</v>
      </c>
      <c r="J7334" s="206">
        <v>16400</v>
      </c>
      <c r="L7334" s="206">
        <v>2024</v>
      </c>
      <c r="M7334" s="206" t="s">
        <v>772</v>
      </c>
      <c r="N7334" s="206" t="s">
        <v>773</v>
      </c>
    </row>
    <row r="7335" spans="1:14" s="206" customFormat="1" ht="31" customHeight="1" x14ac:dyDescent="0.15">
      <c r="A7335" s="206" t="s">
        <v>768</v>
      </c>
      <c r="B7335" s="206" t="s">
        <v>856</v>
      </c>
      <c r="C7335" s="206" t="s">
        <v>770</v>
      </c>
      <c r="D7335" s="206" t="s">
        <v>840</v>
      </c>
      <c r="E7335" s="206" t="s">
        <v>759</v>
      </c>
      <c r="F7335" s="207">
        <v>45426</v>
      </c>
      <c r="G7335" s="206" t="s">
        <v>42</v>
      </c>
      <c r="H7335" s="208">
        <v>264000</v>
      </c>
      <c r="I7335" s="206" t="s">
        <v>19</v>
      </c>
      <c r="J7335" s="206">
        <v>2640</v>
      </c>
      <c r="L7335" s="206">
        <v>2024</v>
      </c>
      <c r="M7335" s="206" t="s">
        <v>772</v>
      </c>
      <c r="N7335" s="206" t="s">
        <v>773</v>
      </c>
    </row>
    <row r="7336" spans="1:14" s="206" customFormat="1" ht="31" customHeight="1" x14ac:dyDescent="0.15">
      <c r="A7336" s="206" t="s">
        <v>768</v>
      </c>
      <c r="B7336" s="206" t="s">
        <v>856</v>
      </c>
      <c r="C7336" s="206" t="s">
        <v>770</v>
      </c>
      <c r="D7336" s="206" t="s">
        <v>840</v>
      </c>
      <c r="E7336" s="206" t="s">
        <v>577</v>
      </c>
      <c r="F7336" s="207">
        <v>45426</v>
      </c>
      <c r="G7336" s="206" t="s">
        <v>42</v>
      </c>
      <c r="H7336" s="208">
        <v>15160000</v>
      </c>
      <c r="I7336" s="206" t="s">
        <v>19</v>
      </c>
      <c r="J7336" s="206">
        <v>151600</v>
      </c>
      <c r="L7336" s="206">
        <v>2024</v>
      </c>
      <c r="M7336" s="206" t="s">
        <v>772</v>
      </c>
      <c r="N7336" s="206" t="s">
        <v>773</v>
      </c>
    </row>
    <row r="7337" spans="1:14" s="206" customFormat="1" ht="31" customHeight="1" x14ac:dyDescent="0.15">
      <c r="A7337" s="206" t="s">
        <v>768</v>
      </c>
      <c r="B7337" s="206" t="s">
        <v>856</v>
      </c>
      <c r="C7337" s="206" t="s">
        <v>770</v>
      </c>
      <c r="D7337" s="206" t="s">
        <v>840</v>
      </c>
      <c r="E7337" s="206" t="s">
        <v>658</v>
      </c>
      <c r="F7337" s="207">
        <v>45427</v>
      </c>
      <c r="G7337" s="206" t="s">
        <v>42</v>
      </c>
      <c r="H7337" s="208">
        <v>1400000</v>
      </c>
      <c r="I7337" s="206" t="s">
        <v>19</v>
      </c>
      <c r="J7337" s="206">
        <v>14000</v>
      </c>
      <c r="L7337" s="206">
        <v>2024</v>
      </c>
      <c r="M7337" s="206" t="s">
        <v>772</v>
      </c>
      <c r="N7337" s="206" t="s">
        <v>773</v>
      </c>
    </row>
    <row r="7338" spans="1:14" s="206" customFormat="1" ht="31" customHeight="1" x14ac:dyDescent="0.15">
      <c r="A7338" s="206" t="s">
        <v>768</v>
      </c>
      <c r="B7338" s="206" t="s">
        <v>856</v>
      </c>
      <c r="C7338" s="206" t="s">
        <v>770</v>
      </c>
      <c r="D7338" s="206" t="s">
        <v>840</v>
      </c>
      <c r="E7338" s="206" t="s">
        <v>577</v>
      </c>
      <c r="F7338" s="207">
        <v>45427</v>
      </c>
      <c r="G7338" s="206" t="s">
        <v>42</v>
      </c>
      <c r="H7338" s="208">
        <v>15520000</v>
      </c>
      <c r="I7338" s="206" t="s">
        <v>19</v>
      </c>
      <c r="J7338" s="206">
        <v>155200</v>
      </c>
      <c r="L7338" s="206">
        <v>2024</v>
      </c>
      <c r="M7338" s="206" t="s">
        <v>772</v>
      </c>
      <c r="N7338" s="206" t="s">
        <v>773</v>
      </c>
    </row>
    <row r="7339" spans="1:14" s="206" customFormat="1" ht="31" customHeight="1" x14ac:dyDescent="0.15">
      <c r="A7339" s="206" t="s">
        <v>768</v>
      </c>
      <c r="B7339" s="206" t="s">
        <v>856</v>
      </c>
      <c r="C7339" s="206" t="s">
        <v>770</v>
      </c>
      <c r="D7339" s="206" t="s">
        <v>840</v>
      </c>
      <c r="E7339" s="206" t="s">
        <v>759</v>
      </c>
      <c r="F7339" s="207">
        <v>45427</v>
      </c>
      <c r="G7339" s="206" t="s">
        <v>42</v>
      </c>
      <c r="H7339" s="208">
        <v>352000</v>
      </c>
      <c r="I7339" s="206" t="s">
        <v>19</v>
      </c>
      <c r="J7339" s="206">
        <v>3520</v>
      </c>
      <c r="L7339" s="206">
        <v>2024</v>
      </c>
      <c r="M7339" s="206" t="s">
        <v>772</v>
      </c>
      <c r="N7339" s="206" t="s">
        <v>773</v>
      </c>
    </row>
    <row r="7340" spans="1:14" s="206" customFormat="1" ht="31" customHeight="1" x14ac:dyDescent="0.15">
      <c r="A7340" s="206" t="s">
        <v>768</v>
      </c>
      <c r="B7340" s="206" t="s">
        <v>856</v>
      </c>
      <c r="C7340" s="206" t="s">
        <v>770</v>
      </c>
      <c r="D7340" s="206" t="s">
        <v>840</v>
      </c>
      <c r="E7340" s="206" t="s">
        <v>759</v>
      </c>
      <c r="F7340" s="207">
        <v>45428</v>
      </c>
      <c r="G7340" s="206" t="s">
        <v>42</v>
      </c>
      <c r="H7340" s="208">
        <v>341600</v>
      </c>
      <c r="I7340" s="206" t="s">
        <v>19</v>
      </c>
      <c r="J7340" s="206">
        <v>3416</v>
      </c>
      <c r="L7340" s="206">
        <v>2024</v>
      </c>
      <c r="M7340" s="206" t="s">
        <v>772</v>
      </c>
      <c r="N7340" s="206" t="s">
        <v>773</v>
      </c>
    </row>
    <row r="7341" spans="1:14" s="206" customFormat="1" ht="31" customHeight="1" x14ac:dyDescent="0.15">
      <c r="A7341" s="206" t="s">
        <v>768</v>
      </c>
      <c r="B7341" s="206" t="s">
        <v>856</v>
      </c>
      <c r="C7341" s="206" t="s">
        <v>770</v>
      </c>
      <c r="D7341" s="206" t="s">
        <v>840</v>
      </c>
      <c r="E7341" s="206" t="s">
        <v>658</v>
      </c>
      <c r="F7341" s="207">
        <v>45428</v>
      </c>
      <c r="G7341" s="206" t="s">
        <v>42</v>
      </c>
      <c r="H7341" s="208">
        <v>1640000</v>
      </c>
      <c r="I7341" s="206" t="s">
        <v>19</v>
      </c>
      <c r="J7341" s="206">
        <v>16400</v>
      </c>
      <c r="L7341" s="206">
        <v>2024</v>
      </c>
      <c r="M7341" s="206" t="s">
        <v>772</v>
      </c>
      <c r="N7341" s="206" t="s">
        <v>773</v>
      </c>
    </row>
    <row r="7342" spans="1:14" s="206" customFormat="1" ht="31" customHeight="1" x14ac:dyDescent="0.15">
      <c r="A7342" s="206" t="s">
        <v>768</v>
      </c>
      <c r="B7342" s="206" t="s">
        <v>856</v>
      </c>
      <c r="C7342" s="206" t="s">
        <v>770</v>
      </c>
      <c r="D7342" s="206" t="s">
        <v>840</v>
      </c>
      <c r="E7342" s="206" t="s">
        <v>577</v>
      </c>
      <c r="F7342" s="207">
        <v>45428</v>
      </c>
      <c r="G7342" s="206" t="s">
        <v>42</v>
      </c>
      <c r="H7342" s="208">
        <v>15240000</v>
      </c>
      <c r="I7342" s="206" t="s">
        <v>19</v>
      </c>
      <c r="J7342" s="206">
        <v>152400</v>
      </c>
      <c r="L7342" s="206">
        <v>2024</v>
      </c>
      <c r="M7342" s="206" t="s">
        <v>772</v>
      </c>
      <c r="N7342" s="206" t="s">
        <v>773</v>
      </c>
    </row>
    <row r="7343" spans="1:14" s="206" customFormat="1" ht="31" customHeight="1" x14ac:dyDescent="0.15">
      <c r="A7343" s="206" t="s">
        <v>768</v>
      </c>
      <c r="B7343" s="206" t="s">
        <v>856</v>
      </c>
      <c r="C7343" s="206" t="s">
        <v>770</v>
      </c>
      <c r="D7343" s="206" t="s">
        <v>840</v>
      </c>
      <c r="E7343" s="206" t="s">
        <v>759</v>
      </c>
      <c r="F7343" s="207">
        <v>45429</v>
      </c>
      <c r="G7343" s="206" t="s">
        <v>42</v>
      </c>
      <c r="H7343" s="208">
        <v>440000</v>
      </c>
      <c r="I7343" s="206" t="s">
        <v>19</v>
      </c>
      <c r="J7343" s="206">
        <v>4400</v>
      </c>
      <c r="L7343" s="206">
        <v>2024</v>
      </c>
      <c r="M7343" s="206" t="s">
        <v>772</v>
      </c>
      <c r="N7343" s="206" t="s">
        <v>773</v>
      </c>
    </row>
    <row r="7344" spans="1:14" s="206" customFormat="1" ht="31" customHeight="1" x14ac:dyDescent="0.15">
      <c r="A7344" s="206" t="s">
        <v>768</v>
      </c>
      <c r="B7344" s="206" t="s">
        <v>856</v>
      </c>
      <c r="C7344" s="206" t="s">
        <v>770</v>
      </c>
      <c r="D7344" s="206" t="s">
        <v>840</v>
      </c>
      <c r="E7344" s="206" t="s">
        <v>658</v>
      </c>
      <c r="F7344" s="207">
        <v>45429</v>
      </c>
      <c r="G7344" s="206" t="s">
        <v>42</v>
      </c>
      <c r="H7344" s="208">
        <v>1480000</v>
      </c>
      <c r="I7344" s="206" t="s">
        <v>19</v>
      </c>
      <c r="J7344" s="206">
        <v>14800</v>
      </c>
      <c r="L7344" s="206">
        <v>2024</v>
      </c>
      <c r="M7344" s="206" t="s">
        <v>772</v>
      </c>
      <c r="N7344" s="206" t="s">
        <v>773</v>
      </c>
    </row>
    <row r="7345" spans="1:14" s="206" customFormat="1" ht="31" customHeight="1" x14ac:dyDescent="0.15">
      <c r="A7345" s="206" t="s">
        <v>768</v>
      </c>
      <c r="B7345" s="206" t="s">
        <v>856</v>
      </c>
      <c r="C7345" s="206" t="s">
        <v>770</v>
      </c>
      <c r="D7345" s="206" t="s">
        <v>840</v>
      </c>
      <c r="E7345" s="206" t="s">
        <v>577</v>
      </c>
      <c r="F7345" s="207">
        <v>45429</v>
      </c>
      <c r="G7345" s="206" t="s">
        <v>42</v>
      </c>
      <c r="H7345" s="208">
        <v>17880000</v>
      </c>
      <c r="I7345" s="206" t="s">
        <v>19</v>
      </c>
      <c r="J7345" s="206">
        <v>178800</v>
      </c>
      <c r="L7345" s="206">
        <v>2024</v>
      </c>
      <c r="M7345" s="206" t="s">
        <v>772</v>
      </c>
      <c r="N7345" s="206" t="s">
        <v>773</v>
      </c>
    </row>
    <row r="7346" spans="1:14" s="206" customFormat="1" ht="31" customHeight="1" x14ac:dyDescent="0.15">
      <c r="A7346" s="206" t="s">
        <v>768</v>
      </c>
      <c r="B7346" s="206" t="s">
        <v>856</v>
      </c>
      <c r="C7346" s="206" t="s">
        <v>770</v>
      </c>
      <c r="D7346" s="206" t="s">
        <v>840</v>
      </c>
      <c r="E7346" s="206" t="s">
        <v>658</v>
      </c>
      <c r="F7346" s="207">
        <v>45430</v>
      </c>
      <c r="G7346" s="206" t="s">
        <v>42</v>
      </c>
      <c r="H7346" s="208">
        <v>1440000</v>
      </c>
      <c r="I7346" s="206" t="s">
        <v>19</v>
      </c>
      <c r="J7346" s="206">
        <v>14400</v>
      </c>
      <c r="L7346" s="206">
        <v>2024</v>
      </c>
      <c r="M7346" s="206" t="s">
        <v>772</v>
      </c>
      <c r="N7346" s="206" t="s">
        <v>773</v>
      </c>
    </row>
    <row r="7347" spans="1:14" s="206" customFormat="1" ht="31" customHeight="1" x14ac:dyDescent="0.15">
      <c r="A7347" s="206" t="s">
        <v>768</v>
      </c>
      <c r="B7347" s="206" t="s">
        <v>856</v>
      </c>
      <c r="C7347" s="206" t="s">
        <v>770</v>
      </c>
      <c r="D7347" s="206" t="s">
        <v>840</v>
      </c>
      <c r="E7347" s="206" t="s">
        <v>577</v>
      </c>
      <c r="F7347" s="207">
        <v>45430</v>
      </c>
      <c r="G7347" s="206" t="s">
        <v>42</v>
      </c>
      <c r="H7347" s="208">
        <v>18600000</v>
      </c>
      <c r="I7347" s="206" t="s">
        <v>19</v>
      </c>
      <c r="J7347" s="206">
        <v>186000</v>
      </c>
      <c r="L7347" s="206">
        <v>2024</v>
      </c>
      <c r="M7347" s="206" t="s">
        <v>772</v>
      </c>
      <c r="N7347" s="206" t="s">
        <v>773</v>
      </c>
    </row>
    <row r="7348" spans="1:14" s="206" customFormat="1" ht="31" customHeight="1" x14ac:dyDescent="0.15">
      <c r="A7348" s="206" t="s">
        <v>768</v>
      </c>
      <c r="B7348" s="206" t="s">
        <v>856</v>
      </c>
      <c r="C7348" s="206" t="s">
        <v>770</v>
      </c>
      <c r="D7348" s="206" t="s">
        <v>840</v>
      </c>
      <c r="E7348" s="206" t="s">
        <v>759</v>
      </c>
      <c r="F7348" s="207">
        <v>45430</v>
      </c>
      <c r="G7348" s="206" t="s">
        <v>42</v>
      </c>
      <c r="H7348" s="208">
        <v>616000</v>
      </c>
      <c r="I7348" s="206" t="s">
        <v>19</v>
      </c>
      <c r="J7348" s="206">
        <v>6160</v>
      </c>
      <c r="L7348" s="206">
        <v>2024</v>
      </c>
      <c r="M7348" s="206" t="s">
        <v>772</v>
      </c>
      <c r="N7348" s="206" t="s">
        <v>773</v>
      </c>
    </row>
    <row r="7349" spans="1:14" s="206" customFormat="1" ht="31" customHeight="1" x14ac:dyDescent="0.15">
      <c r="A7349" s="206" t="s">
        <v>768</v>
      </c>
      <c r="B7349" s="206" t="s">
        <v>856</v>
      </c>
      <c r="C7349" s="206" t="s">
        <v>770</v>
      </c>
      <c r="D7349" s="206" t="s">
        <v>840</v>
      </c>
      <c r="E7349" s="206" t="s">
        <v>759</v>
      </c>
      <c r="F7349" s="207">
        <v>45431</v>
      </c>
      <c r="G7349" s="206" t="s">
        <v>42</v>
      </c>
      <c r="H7349" s="208">
        <v>396000</v>
      </c>
      <c r="I7349" s="206" t="s">
        <v>19</v>
      </c>
      <c r="J7349" s="206">
        <v>3960</v>
      </c>
      <c r="L7349" s="206">
        <v>2024</v>
      </c>
      <c r="M7349" s="206" t="s">
        <v>772</v>
      </c>
      <c r="N7349" s="206" t="s">
        <v>773</v>
      </c>
    </row>
    <row r="7350" spans="1:14" s="206" customFormat="1" ht="31" customHeight="1" x14ac:dyDescent="0.15">
      <c r="A7350" s="206" t="s">
        <v>768</v>
      </c>
      <c r="B7350" s="206" t="s">
        <v>856</v>
      </c>
      <c r="C7350" s="206" t="s">
        <v>770</v>
      </c>
      <c r="D7350" s="206" t="s">
        <v>840</v>
      </c>
      <c r="E7350" s="206" t="s">
        <v>658</v>
      </c>
      <c r="F7350" s="207">
        <v>45431</v>
      </c>
      <c r="G7350" s="206" t="s">
        <v>42</v>
      </c>
      <c r="H7350" s="208">
        <v>1320000</v>
      </c>
      <c r="I7350" s="206" t="s">
        <v>19</v>
      </c>
      <c r="J7350" s="206">
        <v>13200</v>
      </c>
      <c r="L7350" s="206">
        <v>2024</v>
      </c>
      <c r="M7350" s="206" t="s">
        <v>772</v>
      </c>
      <c r="N7350" s="206" t="s">
        <v>773</v>
      </c>
    </row>
    <row r="7351" spans="1:14" s="206" customFormat="1" ht="31" customHeight="1" x14ac:dyDescent="0.15">
      <c r="A7351" s="206" t="s">
        <v>768</v>
      </c>
      <c r="B7351" s="206" t="s">
        <v>856</v>
      </c>
      <c r="C7351" s="206" t="s">
        <v>770</v>
      </c>
      <c r="D7351" s="206" t="s">
        <v>840</v>
      </c>
      <c r="E7351" s="206" t="s">
        <v>577</v>
      </c>
      <c r="F7351" s="207">
        <v>45431</v>
      </c>
      <c r="G7351" s="206" t="s">
        <v>42</v>
      </c>
      <c r="H7351" s="208">
        <v>16800000</v>
      </c>
      <c r="I7351" s="206" t="s">
        <v>19</v>
      </c>
      <c r="J7351" s="206">
        <v>168000</v>
      </c>
      <c r="L7351" s="206">
        <v>2024</v>
      </c>
      <c r="M7351" s="206" t="s">
        <v>772</v>
      </c>
      <c r="N7351" s="206" t="s">
        <v>773</v>
      </c>
    </row>
    <row r="7352" spans="1:14" s="206" customFormat="1" ht="31" customHeight="1" x14ac:dyDescent="0.15">
      <c r="A7352" s="206" t="s">
        <v>768</v>
      </c>
      <c r="B7352" s="206" t="s">
        <v>856</v>
      </c>
      <c r="C7352" s="206" t="s">
        <v>770</v>
      </c>
      <c r="D7352" s="206" t="s">
        <v>840</v>
      </c>
      <c r="E7352" s="206" t="s">
        <v>577</v>
      </c>
      <c r="F7352" s="207">
        <v>45432</v>
      </c>
      <c r="G7352" s="206" t="s">
        <v>42</v>
      </c>
      <c r="H7352" s="208">
        <v>19080000</v>
      </c>
      <c r="I7352" s="206" t="s">
        <v>19</v>
      </c>
      <c r="J7352" s="206">
        <v>190800</v>
      </c>
      <c r="L7352" s="206">
        <v>2024</v>
      </c>
      <c r="M7352" s="206" t="s">
        <v>772</v>
      </c>
      <c r="N7352" s="206" t="s">
        <v>773</v>
      </c>
    </row>
    <row r="7353" spans="1:14" s="206" customFormat="1" ht="31" customHeight="1" x14ac:dyDescent="0.15">
      <c r="A7353" s="206" t="s">
        <v>768</v>
      </c>
      <c r="B7353" s="206" t="s">
        <v>856</v>
      </c>
      <c r="C7353" s="206" t="s">
        <v>770</v>
      </c>
      <c r="D7353" s="206" t="s">
        <v>840</v>
      </c>
      <c r="E7353" s="206" t="s">
        <v>759</v>
      </c>
      <c r="F7353" s="207">
        <v>45432</v>
      </c>
      <c r="G7353" s="206" t="s">
        <v>42</v>
      </c>
      <c r="H7353" s="208">
        <v>390400</v>
      </c>
      <c r="I7353" s="206" t="s">
        <v>19</v>
      </c>
      <c r="J7353" s="206">
        <v>3904</v>
      </c>
      <c r="L7353" s="206">
        <v>2024</v>
      </c>
      <c r="M7353" s="206" t="s">
        <v>772</v>
      </c>
      <c r="N7353" s="206" t="s">
        <v>773</v>
      </c>
    </row>
    <row r="7354" spans="1:14" s="206" customFormat="1" ht="31" customHeight="1" x14ac:dyDescent="0.15">
      <c r="A7354" s="206" t="s">
        <v>768</v>
      </c>
      <c r="B7354" s="206" t="s">
        <v>856</v>
      </c>
      <c r="C7354" s="206" t="s">
        <v>770</v>
      </c>
      <c r="D7354" s="206" t="s">
        <v>840</v>
      </c>
      <c r="E7354" s="206" t="s">
        <v>658</v>
      </c>
      <c r="F7354" s="207">
        <v>45432</v>
      </c>
      <c r="G7354" s="206" t="s">
        <v>42</v>
      </c>
      <c r="H7354" s="208">
        <v>2000000</v>
      </c>
      <c r="I7354" s="206" t="s">
        <v>19</v>
      </c>
      <c r="J7354" s="206">
        <v>20000</v>
      </c>
      <c r="L7354" s="206">
        <v>2024</v>
      </c>
      <c r="M7354" s="206" t="s">
        <v>772</v>
      </c>
      <c r="N7354" s="206" t="s">
        <v>773</v>
      </c>
    </row>
    <row r="7355" spans="1:14" s="206" customFormat="1" ht="31" customHeight="1" x14ac:dyDescent="0.15">
      <c r="A7355" s="206" t="s">
        <v>768</v>
      </c>
      <c r="B7355" s="206" t="s">
        <v>856</v>
      </c>
      <c r="C7355" s="206" t="s">
        <v>770</v>
      </c>
      <c r="D7355" s="206" t="s">
        <v>840</v>
      </c>
      <c r="E7355" s="206" t="s">
        <v>658</v>
      </c>
      <c r="F7355" s="207">
        <v>45433</v>
      </c>
      <c r="G7355" s="206" t="s">
        <v>42</v>
      </c>
      <c r="H7355" s="208">
        <v>1760000</v>
      </c>
      <c r="I7355" s="206" t="s">
        <v>19</v>
      </c>
      <c r="J7355" s="206">
        <v>17600</v>
      </c>
      <c r="L7355" s="206">
        <v>2024</v>
      </c>
      <c r="M7355" s="206" t="s">
        <v>772</v>
      </c>
      <c r="N7355" s="206" t="s">
        <v>773</v>
      </c>
    </row>
    <row r="7356" spans="1:14" s="206" customFormat="1" ht="31" customHeight="1" x14ac:dyDescent="0.15">
      <c r="A7356" s="206" t="s">
        <v>768</v>
      </c>
      <c r="B7356" s="206" t="s">
        <v>856</v>
      </c>
      <c r="C7356" s="206" t="s">
        <v>770</v>
      </c>
      <c r="D7356" s="206" t="s">
        <v>840</v>
      </c>
      <c r="E7356" s="206" t="s">
        <v>577</v>
      </c>
      <c r="F7356" s="207">
        <v>45433</v>
      </c>
      <c r="G7356" s="206" t="s">
        <v>42</v>
      </c>
      <c r="H7356" s="208">
        <v>19240000</v>
      </c>
      <c r="I7356" s="206" t="s">
        <v>19</v>
      </c>
      <c r="J7356" s="206">
        <v>192400</v>
      </c>
      <c r="L7356" s="206">
        <v>2024</v>
      </c>
      <c r="M7356" s="206" t="s">
        <v>772</v>
      </c>
      <c r="N7356" s="206" t="s">
        <v>773</v>
      </c>
    </row>
    <row r="7357" spans="1:14" s="206" customFormat="1" ht="31" customHeight="1" x14ac:dyDescent="0.15">
      <c r="A7357" s="206" t="s">
        <v>768</v>
      </c>
      <c r="B7357" s="206" t="s">
        <v>856</v>
      </c>
      <c r="C7357" s="206" t="s">
        <v>770</v>
      </c>
      <c r="D7357" s="206" t="s">
        <v>840</v>
      </c>
      <c r="E7357" s="206" t="s">
        <v>759</v>
      </c>
      <c r="F7357" s="207">
        <v>45433</v>
      </c>
      <c r="G7357" s="206" t="s">
        <v>42</v>
      </c>
      <c r="H7357" s="208">
        <v>352000</v>
      </c>
      <c r="I7357" s="206" t="s">
        <v>19</v>
      </c>
      <c r="J7357" s="206">
        <v>3520</v>
      </c>
      <c r="L7357" s="206">
        <v>2024</v>
      </c>
      <c r="M7357" s="206" t="s">
        <v>772</v>
      </c>
      <c r="N7357" s="206" t="s">
        <v>773</v>
      </c>
    </row>
    <row r="7358" spans="1:14" s="206" customFormat="1" ht="31" customHeight="1" x14ac:dyDescent="0.15">
      <c r="A7358" s="206" t="s">
        <v>768</v>
      </c>
      <c r="B7358" s="206" t="s">
        <v>856</v>
      </c>
      <c r="C7358" s="206" t="s">
        <v>770</v>
      </c>
      <c r="D7358" s="206" t="s">
        <v>840</v>
      </c>
      <c r="E7358" s="206" t="s">
        <v>759</v>
      </c>
      <c r="F7358" s="207">
        <v>45434</v>
      </c>
      <c r="G7358" s="206" t="s">
        <v>42</v>
      </c>
      <c r="H7358" s="208">
        <v>66000</v>
      </c>
      <c r="I7358" s="206" t="s">
        <v>19</v>
      </c>
      <c r="J7358" s="206">
        <v>660</v>
      </c>
      <c r="L7358" s="206">
        <v>2024</v>
      </c>
      <c r="M7358" s="206" t="s">
        <v>772</v>
      </c>
      <c r="N7358" s="206" t="s">
        <v>773</v>
      </c>
    </row>
    <row r="7359" spans="1:14" s="206" customFormat="1" ht="31" customHeight="1" x14ac:dyDescent="0.15">
      <c r="A7359" s="206" t="s">
        <v>768</v>
      </c>
      <c r="B7359" s="206" t="s">
        <v>856</v>
      </c>
      <c r="C7359" s="206" t="s">
        <v>770</v>
      </c>
      <c r="D7359" s="206" t="s">
        <v>840</v>
      </c>
      <c r="E7359" s="206" t="s">
        <v>577</v>
      </c>
      <c r="F7359" s="207">
        <v>45434</v>
      </c>
      <c r="G7359" s="206" t="s">
        <v>42</v>
      </c>
      <c r="H7359" s="208">
        <v>15240000</v>
      </c>
      <c r="I7359" s="206" t="s">
        <v>19</v>
      </c>
      <c r="J7359" s="206">
        <v>152400</v>
      </c>
      <c r="L7359" s="206">
        <v>2024</v>
      </c>
      <c r="M7359" s="206" t="s">
        <v>772</v>
      </c>
      <c r="N7359" s="206" t="s">
        <v>773</v>
      </c>
    </row>
    <row r="7360" spans="1:14" s="206" customFormat="1" ht="31" customHeight="1" x14ac:dyDescent="0.15">
      <c r="A7360" s="206" t="s">
        <v>768</v>
      </c>
      <c r="B7360" s="206" t="s">
        <v>856</v>
      </c>
      <c r="C7360" s="206" t="s">
        <v>770</v>
      </c>
      <c r="D7360" s="206" t="s">
        <v>840</v>
      </c>
      <c r="E7360" s="206" t="s">
        <v>658</v>
      </c>
      <c r="F7360" s="207">
        <v>45434</v>
      </c>
      <c r="G7360" s="206" t="s">
        <v>42</v>
      </c>
      <c r="H7360" s="208">
        <v>1600000</v>
      </c>
      <c r="I7360" s="206" t="s">
        <v>19</v>
      </c>
      <c r="J7360" s="206">
        <v>16000</v>
      </c>
      <c r="L7360" s="206">
        <v>2024</v>
      </c>
      <c r="M7360" s="206" t="s">
        <v>772</v>
      </c>
      <c r="N7360" s="206" t="s">
        <v>773</v>
      </c>
    </row>
    <row r="7361" spans="1:14" s="206" customFormat="1" ht="31" customHeight="1" x14ac:dyDescent="0.15">
      <c r="A7361" s="206" t="s">
        <v>768</v>
      </c>
      <c r="B7361" s="206" t="s">
        <v>856</v>
      </c>
      <c r="C7361" s="206" t="s">
        <v>770</v>
      </c>
      <c r="D7361" s="206" t="s">
        <v>840</v>
      </c>
      <c r="E7361" s="206" t="s">
        <v>658</v>
      </c>
      <c r="F7361" s="207">
        <v>45435</v>
      </c>
      <c r="G7361" s="206" t="s">
        <v>42</v>
      </c>
      <c r="H7361" s="208">
        <v>1760000</v>
      </c>
      <c r="I7361" s="206" t="s">
        <v>19</v>
      </c>
      <c r="J7361" s="206">
        <v>17600</v>
      </c>
      <c r="L7361" s="206">
        <v>2024</v>
      </c>
      <c r="M7361" s="206" t="s">
        <v>772</v>
      </c>
      <c r="N7361" s="206" t="s">
        <v>773</v>
      </c>
    </row>
    <row r="7362" spans="1:14" s="206" customFormat="1" ht="31" customHeight="1" x14ac:dyDescent="0.15">
      <c r="A7362" s="206" t="s">
        <v>768</v>
      </c>
      <c r="B7362" s="206" t="s">
        <v>856</v>
      </c>
      <c r="C7362" s="206" t="s">
        <v>770</v>
      </c>
      <c r="D7362" s="206" t="s">
        <v>840</v>
      </c>
      <c r="E7362" s="206" t="s">
        <v>577</v>
      </c>
      <c r="F7362" s="207">
        <v>45435</v>
      </c>
      <c r="G7362" s="206" t="s">
        <v>42</v>
      </c>
      <c r="H7362" s="208">
        <v>17880000</v>
      </c>
      <c r="I7362" s="206" t="s">
        <v>19</v>
      </c>
      <c r="J7362" s="206">
        <v>178800</v>
      </c>
      <c r="L7362" s="206">
        <v>2024</v>
      </c>
      <c r="M7362" s="206" t="s">
        <v>772</v>
      </c>
      <c r="N7362" s="206" t="s">
        <v>773</v>
      </c>
    </row>
    <row r="7363" spans="1:14" s="206" customFormat="1" ht="31" customHeight="1" x14ac:dyDescent="0.15">
      <c r="A7363" s="206" t="s">
        <v>768</v>
      </c>
      <c r="B7363" s="206" t="s">
        <v>856</v>
      </c>
      <c r="C7363" s="206" t="s">
        <v>770</v>
      </c>
      <c r="D7363" s="206" t="s">
        <v>840</v>
      </c>
      <c r="E7363" s="206" t="s">
        <v>759</v>
      </c>
      <c r="F7363" s="207">
        <v>45435</v>
      </c>
      <c r="G7363" s="206" t="s">
        <v>42</v>
      </c>
      <c r="H7363" s="208">
        <v>484000</v>
      </c>
      <c r="I7363" s="206" t="s">
        <v>19</v>
      </c>
      <c r="J7363" s="206">
        <v>4840</v>
      </c>
      <c r="L7363" s="206">
        <v>2024</v>
      </c>
      <c r="M7363" s="206" t="s">
        <v>772</v>
      </c>
      <c r="N7363" s="206" t="s">
        <v>773</v>
      </c>
    </row>
    <row r="7364" spans="1:14" s="206" customFormat="1" ht="31" customHeight="1" x14ac:dyDescent="0.15">
      <c r="A7364" s="206" t="s">
        <v>768</v>
      </c>
      <c r="B7364" s="206" t="s">
        <v>856</v>
      </c>
      <c r="C7364" s="206" t="s">
        <v>770</v>
      </c>
      <c r="D7364" s="206" t="s">
        <v>840</v>
      </c>
      <c r="E7364" s="206" t="s">
        <v>658</v>
      </c>
      <c r="F7364" s="207">
        <v>45436</v>
      </c>
      <c r="G7364" s="206" t="s">
        <v>42</v>
      </c>
      <c r="H7364" s="208">
        <v>2080000</v>
      </c>
      <c r="I7364" s="206" t="s">
        <v>19</v>
      </c>
      <c r="J7364" s="206">
        <v>20800</v>
      </c>
      <c r="L7364" s="206">
        <v>2024</v>
      </c>
      <c r="M7364" s="206" t="s">
        <v>772</v>
      </c>
      <c r="N7364" s="206" t="s">
        <v>773</v>
      </c>
    </row>
    <row r="7365" spans="1:14" s="206" customFormat="1" ht="31" customHeight="1" x14ac:dyDescent="0.15">
      <c r="A7365" s="206" t="s">
        <v>768</v>
      </c>
      <c r="B7365" s="206" t="s">
        <v>856</v>
      </c>
      <c r="C7365" s="206" t="s">
        <v>770</v>
      </c>
      <c r="D7365" s="206" t="s">
        <v>840</v>
      </c>
      <c r="E7365" s="206" t="s">
        <v>759</v>
      </c>
      <c r="F7365" s="207">
        <v>45436</v>
      </c>
      <c r="G7365" s="206" t="s">
        <v>42</v>
      </c>
      <c r="H7365" s="208">
        <v>352000</v>
      </c>
      <c r="I7365" s="206" t="s">
        <v>19</v>
      </c>
      <c r="J7365" s="206">
        <v>3520</v>
      </c>
      <c r="L7365" s="206">
        <v>2024</v>
      </c>
      <c r="M7365" s="206" t="s">
        <v>772</v>
      </c>
      <c r="N7365" s="206" t="s">
        <v>773</v>
      </c>
    </row>
    <row r="7366" spans="1:14" s="206" customFormat="1" ht="31" customHeight="1" x14ac:dyDescent="0.15">
      <c r="A7366" s="206" t="s">
        <v>768</v>
      </c>
      <c r="B7366" s="206" t="s">
        <v>856</v>
      </c>
      <c r="C7366" s="206" t="s">
        <v>770</v>
      </c>
      <c r="D7366" s="206" t="s">
        <v>840</v>
      </c>
      <c r="E7366" s="206" t="s">
        <v>577</v>
      </c>
      <c r="F7366" s="207">
        <v>45436</v>
      </c>
      <c r="G7366" s="206" t="s">
        <v>42</v>
      </c>
      <c r="H7366" s="208">
        <v>17400000</v>
      </c>
      <c r="I7366" s="206" t="s">
        <v>19</v>
      </c>
      <c r="J7366" s="206">
        <v>174000</v>
      </c>
      <c r="L7366" s="206">
        <v>2024</v>
      </c>
      <c r="M7366" s="206" t="s">
        <v>772</v>
      </c>
      <c r="N7366" s="206" t="s">
        <v>773</v>
      </c>
    </row>
    <row r="7367" spans="1:14" s="206" customFormat="1" ht="31" customHeight="1" x14ac:dyDescent="0.15">
      <c r="A7367" s="206" t="s">
        <v>768</v>
      </c>
      <c r="B7367" s="206" t="s">
        <v>856</v>
      </c>
      <c r="C7367" s="206" t="s">
        <v>770</v>
      </c>
      <c r="D7367" s="206" t="s">
        <v>840</v>
      </c>
      <c r="E7367" s="206" t="s">
        <v>577</v>
      </c>
      <c r="F7367" s="207">
        <v>45437</v>
      </c>
      <c r="G7367" s="206" t="s">
        <v>42</v>
      </c>
      <c r="H7367" s="208">
        <v>15800000</v>
      </c>
      <c r="I7367" s="206" t="s">
        <v>19</v>
      </c>
      <c r="J7367" s="206">
        <v>158000</v>
      </c>
      <c r="L7367" s="206">
        <v>2024</v>
      </c>
      <c r="M7367" s="206" t="s">
        <v>772</v>
      </c>
      <c r="N7367" s="206" t="s">
        <v>773</v>
      </c>
    </row>
    <row r="7368" spans="1:14" s="206" customFormat="1" ht="31" customHeight="1" x14ac:dyDescent="0.15">
      <c r="A7368" s="206" t="s">
        <v>768</v>
      </c>
      <c r="B7368" s="206" t="s">
        <v>856</v>
      </c>
      <c r="C7368" s="206" t="s">
        <v>770</v>
      </c>
      <c r="D7368" s="206" t="s">
        <v>840</v>
      </c>
      <c r="E7368" s="206" t="s">
        <v>658</v>
      </c>
      <c r="F7368" s="207">
        <v>45437</v>
      </c>
      <c r="G7368" s="206" t="s">
        <v>42</v>
      </c>
      <c r="H7368" s="208">
        <v>1400000</v>
      </c>
      <c r="I7368" s="206" t="s">
        <v>19</v>
      </c>
      <c r="J7368" s="206">
        <v>14000</v>
      </c>
      <c r="L7368" s="206">
        <v>2024</v>
      </c>
      <c r="M7368" s="206" t="s">
        <v>772</v>
      </c>
      <c r="N7368" s="206" t="s">
        <v>773</v>
      </c>
    </row>
    <row r="7369" spans="1:14" s="206" customFormat="1" ht="31" customHeight="1" x14ac:dyDescent="0.15">
      <c r="A7369" s="206" t="s">
        <v>768</v>
      </c>
      <c r="B7369" s="206" t="s">
        <v>856</v>
      </c>
      <c r="C7369" s="206" t="s">
        <v>770</v>
      </c>
      <c r="D7369" s="206" t="s">
        <v>840</v>
      </c>
      <c r="E7369" s="206" t="s">
        <v>759</v>
      </c>
      <c r="F7369" s="207">
        <v>45437</v>
      </c>
      <c r="G7369" s="206" t="s">
        <v>42</v>
      </c>
      <c r="H7369" s="208">
        <v>176000</v>
      </c>
      <c r="I7369" s="206" t="s">
        <v>19</v>
      </c>
      <c r="J7369" s="206">
        <v>1760</v>
      </c>
      <c r="L7369" s="206">
        <v>2024</v>
      </c>
      <c r="M7369" s="206" t="s">
        <v>772</v>
      </c>
      <c r="N7369" s="206" t="s">
        <v>773</v>
      </c>
    </row>
    <row r="7370" spans="1:14" s="206" customFormat="1" ht="31" customHeight="1" x14ac:dyDescent="0.15">
      <c r="A7370" s="206" t="s">
        <v>768</v>
      </c>
      <c r="B7370" s="206" t="s">
        <v>856</v>
      </c>
      <c r="C7370" s="206" t="s">
        <v>770</v>
      </c>
      <c r="D7370" s="206" t="s">
        <v>840</v>
      </c>
      <c r="E7370" s="206" t="s">
        <v>658</v>
      </c>
      <c r="F7370" s="207">
        <v>45438</v>
      </c>
      <c r="G7370" s="206" t="s">
        <v>42</v>
      </c>
      <c r="H7370" s="208">
        <v>1000000</v>
      </c>
      <c r="I7370" s="206" t="s">
        <v>19</v>
      </c>
      <c r="J7370" s="206">
        <v>10000</v>
      </c>
      <c r="L7370" s="206">
        <v>2024</v>
      </c>
      <c r="M7370" s="206" t="s">
        <v>772</v>
      </c>
      <c r="N7370" s="206" t="s">
        <v>773</v>
      </c>
    </row>
    <row r="7371" spans="1:14" s="206" customFormat="1" ht="31" customHeight="1" x14ac:dyDescent="0.15">
      <c r="A7371" s="206" t="s">
        <v>768</v>
      </c>
      <c r="B7371" s="206" t="s">
        <v>856</v>
      </c>
      <c r="C7371" s="206" t="s">
        <v>770</v>
      </c>
      <c r="D7371" s="206" t="s">
        <v>840</v>
      </c>
      <c r="E7371" s="206" t="s">
        <v>577</v>
      </c>
      <c r="F7371" s="207">
        <v>45438</v>
      </c>
      <c r="G7371" s="206" t="s">
        <v>42</v>
      </c>
      <c r="H7371" s="208">
        <v>15608000</v>
      </c>
      <c r="I7371" s="206" t="s">
        <v>19</v>
      </c>
      <c r="J7371" s="206">
        <v>156080</v>
      </c>
      <c r="L7371" s="206">
        <v>2024</v>
      </c>
      <c r="M7371" s="206" t="s">
        <v>772</v>
      </c>
      <c r="N7371" s="206" t="s">
        <v>773</v>
      </c>
    </row>
    <row r="7372" spans="1:14" s="206" customFormat="1" ht="31" customHeight="1" x14ac:dyDescent="0.15">
      <c r="A7372" s="206" t="s">
        <v>768</v>
      </c>
      <c r="B7372" s="206" t="s">
        <v>856</v>
      </c>
      <c r="C7372" s="206" t="s">
        <v>770</v>
      </c>
      <c r="D7372" s="206" t="s">
        <v>840</v>
      </c>
      <c r="E7372" s="206" t="s">
        <v>577</v>
      </c>
      <c r="F7372" s="207">
        <v>45439</v>
      </c>
      <c r="G7372" s="206" t="s">
        <v>42</v>
      </c>
      <c r="H7372" s="208">
        <v>15640000</v>
      </c>
      <c r="I7372" s="206" t="s">
        <v>19</v>
      </c>
      <c r="J7372" s="206">
        <v>156400</v>
      </c>
      <c r="L7372" s="206">
        <v>2024</v>
      </c>
      <c r="M7372" s="206" t="s">
        <v>772</v>
      </c>
      <c r="N7372" s="206" t="s">
        <v>773</v>
      </c>
    </row>
    <row r="7373" spans="1:14" s="206" customFormat="1" ht="31" customHeight="1" x14ac:dyDescent="0.15">
      <c r="A7373" s="206" t="s">
        <v>768</v>
      </c>
      <c r="B7373" s="206" t="s">
        <v>856</v>
      </c>
      <c r="C7373" s="206" t="s">
        <v>770</v>
      </c>
      <c r="D7373" s="206" t="s">
        <v>840</v>
      </c>
      <c r="E7373" s="206" t="s">
        <v>759</v>
      </c>
      <c r="F7373" s="207">
        <v>45439</v>
      </c>
      <c r="G7373" s="206" t="s">
        <v>42</v>
      </c>
      <c r="H7373" s="208">
        <v>132000</v>
      </c>
      <c r="I7373" s="206" t="s">
        <v>19</v>
      </c>
      <c r="J7373" s="206">
        <v>1320</v>
      </c>
      <c r="L7373" s="206">
        <v>2024</v>
      </c>
      <c r="M7373" s="206" t="s">
        <v>772</v>
      </c>
      <c r="N7373" s="206" t="s">
        <v>773</v>
      </c>
    </row>
    <row r="7374" spans="1:14" s="206" customFormat="1" ht="31" customHeight="1" x14ac:dyDescent="0.15">
      <c r="A7374" s="206" t="s">
        <v>768</v>
      </c>
      <c r="B7374" s="206" t="s">
        <v>856</v>
      </c>
      <c r="C7374" s="206" t="s">
        <v>770</v>
      </c>
      <c r="D7374" s="206" t="s">
        <v>840</v>
      </c>
      <c r="E7374" s="206" t="s">
        <v>658</v>
      </c>
      <c r="F7374" s="207">
        <v>45439</v>
      </c>
      <c r="G7374" s="206" t="s">
        <v>42</v>
      </c>
      <c r="H7374" s="208">
        <v>1400000</v>
      </c>
      <c r="I7374" s="206" t="s">
        <v>19</v>
      </c>
      <c r="J7374" s="206">
        <v>14000</v>
      </c>
      <c r="L7374" s="206">
        <v>2024</v>
      </c>
      <c r="M7374" s="206" t="s">
        <v>772</v>
      </c>
      <c r="N7374" s="206" t="s">
        <v>773</v>
      </c>
    </row>
    <row r="7375" spans="1:14" s="206" customFormat="1" ht="31" customHeight="1" x14ac:dyDescent="0.15">
      <c r="A7375" s="206" t="s">
        <v>768</v>
      </c>
      <c r="B7375" s="206" t="s">
        <v>856</v>
      </c>
      <c r="C7375" s="206" t="s">
        <v>770</v>
      </c>
      <c r="D7375" s="206" t="s">
        <v>840</v>
      </c>
      <c r="E7375" s="206" t="s">
        <v>759</v>
      </c>
      <c r="F7375" s="207">
        <v>45440</v>
      </c>
      <c r="G7375" s="206" t="s">
        <v>42</v>
      </c>
      <c r="H7375" s="208">
        <v>176000</v>
      </c>
      <c r="I7375" s="206" t="s">
        <v>19</v>
      </c>
      <c r="J7375" s="206">
        <v>1760</v>
      </c>
      <c r="L7375" s="206">
        <v>2024</v>
      </c>
      <c r="M7375" s="206" t="s">
        <v>772</v>
      </c>
      <c r="N7375" s="206" t="s">
        <v>773</v>
      </c>
    </row>
    <row r="7376" spans="1:14" s="206" customFormat="1" ht="31" customHeight="1" x14ac:dyDescent="0.15">
      <c r="A7376" s="206" t="s">
        <v>768</v>
      </c>
      <c r="B7376" s="206" t="s">
        <v>856</v>
      </c>
      <c r="C7376" s="206" t="s">
        <v>770</v>
      </c>
      <c r="D7376" s="206" t="s">
        <v>840</v>
      </c>
      <c r="E7376" s="206" t="s">
        <v>577</v>
      </c>
      <c r="F7376" s="207">
        <v>45440</v>
      </c>
      <c r="G7376" s="206" t="s">
        <v>42</v>
      </c>
      <c r="H7376" s="208">
        <v>15560000</v>
      </c>
      <c r="I7376" s="206" t="s">
        <v>19</v>
      </c>
      <c r="J7376" s="206">
        <v>155600</v>
      </c>
      <c r="L7376" s="206">
        <v>2024</v>
      </c>
      <c r="M7376" s="206" t="s">
        <v>772</v>
      </c>
      <c r="N7376" s="206" t="s">
        <v>773</v>
      </c>
    </row>
    <row r="7377" spans="1:14" s="206" customFormat="1" ht="31" customHeight="1" x14ac:dyDescent="0.15">
      <c r="A7377" s="206" t="s">
        <v>768</v>
      </c>
      <c r="B7377" s="206" t="s">
        <v>856</v>
      </c>
      <c r="C7377" s="206" t="s">
        <v>770</v>
      </c>
      <c r="D7377" s="206" t="s">
        <v>840</v>
      </c>
      <c r="E7377" s="206" t="s">
        <v>658</v>
      </c>
      <c r="F7377" s="207">
        <v>45440</v>
      </c>
      <c r="G7377" s="206" t="s">
        <v>42</v>
      </c>
      <c r="H7377" s="208">
        <v>1600000</v>
      </c>
      <c r="I7377" s="206" t="s">
        <v>19</v>
      </c>
      <c r="J7377" s="206">
        <v>16000</v>
      </c>
      <c r="L7377" s="206">
        <v>2024</v>
      </c>
      <c r="M7377" s="206" t="s">
        <v>772</v>
      </c>
      <c r="N7377" s="206" t="s">
        <v>773</v>
      </c>
    </row>
    <row r="7378" spans="1:14" s="206" customFormat="1" ht="31" customHeight="1" x14ac:dyDescent="0.15">
      <c r="A7378" s="206" t="s">
        <v>768</v>
      </c>
      <c r="B7378" s="206" t="s">
        <v>856</v>
      </c>
      <c r="C7378" s="206" t="s">
        <v>770</v>
      </c>
      <c r="D7378" s="206" t="s">
        <v>840</v>
      </c>
      <c r="E7378" s="206" t="s">
        <v>658</v>
      </c>
      <c r="F7378" s="207">
        <v>45441</v>
      </c>
      <c r="G7378" s="206" t="s">
        <v>42</v>
      </c>
      <c r="H7378" s="208">
        <v>1200000</v>
      </c>
      <c r="I7378" s="206" t="s">
        <v>19</v>
      </c>
      <c r="J7378" s="206">
        <v>12000</v>
      </c>
      <c r="L7378" s="206">
        <v>2024</v>
      </c>
      <c r="M7378" s="206" t="s">
        <v>772</v>
      </c>
      <c r="N7378" s="206" t="s">
        <v>773</v>
      </c>
    </row>
    <row r="7379" spans="1:14" s="206" customFormat="1" ht="31" customHeight="1" x14ac:dyDescent="0.15">
      <c r="A7379" s="206" t="s">
        <v>768</v>
      </c>
      <c r="B7379" s="206" t="s">
        <v>856</v>
      </c>
      <c r="C7379" s="206" t="s">
        <v>770</v>
      </c>
      <c r="D7379" s="206" t="s">
        <v>840</v>
      </c>
      <c r="E7379" s="206" t="s">
        <v>759</v>
      </c>
      <c r="F7379" s="207">
        <v>45441</v>
      </c>
      <c r="G7379" s="206" t="s">
        <v>42</v>
      </c>
      <c r="H7379" s="208">
        <v>220000</v>
      </c>
      <c r="I7379" s="206" t="s">
        <v>19</v>
      </c>
      <c r="J7379" s="206">
        <v>2200</v>
      </c>
      <c r="L7379" s="206">
        <v>2024</v>
      </c>
      <c r="M7379" s="206" t="s">
        <v>772</v>
      </c>
      <c r="N7379" s="206" t="s">
        <v>773</v>
      </c>
    </row>
    <row r="7380" spans="1:14" s="206" customFormat="1" ht="31" customHeight="1" x14ac:dyDescent="0.15">
      <c r="A7380" s="206" t="s">
        <v>768</v>
      </c>
      <c r="B7380" s="206" t="s">
        <v>856</v>
      </c>
      <c r="C7380" s="206" t="s">
        <v>770</v>
      </c>
      <c r="D7380" s="206" t="s">
        <v>840</v>
      </c>
      <c r="E7380" s="206" t="s">
        <v>577</v>
      </c>
      <c r="F7380" s="207">
        <v>45441</v>
      </c>
      <c r="G7380" s="206" t="s">
        <v>42</v>
      </c>
      <c r="H7380" s="208">
        <v>16200000</v>
      </c>
      <c r="I7380" s="206" t="s">
        <v>19</v>
      </c>
      <c r="J7380" s="206">
        <v>162000</v>
      </c>
      <c r="L7380" s="206">
        <v>2024</v>
      </c>
      <c r="M7380" s="206" t="s">
        <v>772</v>
      </c>
      <c r="N7380" s="206" t="s">
        <v>773</v>
      </c>
    </row>
    <row r="7381" spans="1:14" s="206" customFormat="1" ht="31" customHeight="1" x14ac:dyDescent="0.15">
      <c r="A7381" s="206" t="s">
        <v>768</v>
      </c>
      <c r="B7381" s="206" t="s">
        <v>856</v>
      </c>
      <c r="C7381" s="206" t="s">
        <v>770</v>
      </c>
      <c r="D7381" s="206" t="s">
        <v>840</v>
      </c>
      <c r="E7381" s="206" t="s">
        <v>658</v>
      </c>
      <c r="F7381" s="207">
        <v>45442</v>
      </c>
      <c r="G7381" s="206" t="s">
        <v>42</v>
      </c>
      <c r="H7381" s="208">
        <v>1680000</v>
      </c>
      <c r="I7381" s="206" t="s">
        <v>19</v>
      </c>
      <c r="J7381" s="206">
        <v>16800</v>
      </c>
      <c r="L7381" s="206">
        <v>2024</v>
      </c>
      <c r="M7381" s="206" t="s">
        <v>772</v>
      </c>
      <c r="N7381" s="206" t="s">
        <v>773</v>
      </c>
    </row>
    <row r="7382" spans="1:14" s="206" customFormat="1" ht="31" customHeight="1" x14ac:dyDescent="0.15">
      <c r="A7382" s="206" t="s">
        <v>768</v>
      </c>
      <c r="B7382" s="206" t="s">
        <v>856</v>
      </c>
      <c r="C7382" s="206" t="s">
        <v>770</v>
      </c>
      <c r="D7382" s="206" t="s">
        <v>840</v>
      </c>
      <c r="E7382" s="206" t="s">
        <v>759</v>
      </c>
      <c r="F7382" s="207">
        <v>45442</v>
      </c>
      <c r="G7382" s="206" t="s">
        <v>42</v>
      </c>
      <c r="H7382" s="208">
        <v>220000</v>
      </c>
      <c r="I7382" s="206" t="s">
        <v>19</v>
      </c>
      <c r="J7382" s="206">
        <v>2200</v>
      </c>
      <c r="L7382" s="206">
        <v>2024</v>
      </c>
      <c r="M7382" s="206" t="s">
        <v>772</v>
      </c>
      <c r="N7382" s="206" t="s">
        <v>773</v>
      </c>
    </row>
    <row r="7383" spans="1:14" s="206" customFormat="1" ht="31" customHeight="1" x14ac:dyDescent="0.15">
      <c r="A7383" s="206" t="s">
        <v>768</v>
      </c>
      <c r="B7383" s="206" t="s">
        <v>856</v>
      </c>
      <c r="C7383" s="206" t="s">
        <v>770</v>
      </c>
      <c r="D7383" s="206" t="s">
        <v>840</v>
      </c>
      <c r="E7383" s="206" t="s">
        <v>577</v>
      </c>
      <c r="F7383" s="207">
        <v>45442</v>
      </c>
      <c r="G7383" s="206" t="s">
        <v>42</v>
      </c>
      <c r="H7383" s="208">
        <v>16840000</v>
      </c>
      <c r="I7383" s="206" t="s">
        <v>19</v>
      </c>
      <c r="J7383" s="206">
        <v>168400</v>
      </c>
      <c r="L7383" s="206">
        <v>2024</v>
      </c>
      <c r="M7383" s="206" t="s">
        <v>772</v>
      </c>
      <c r="N7383" s="206" t="s">
        <v>773</v>
      </c>
    </row>
    <row r="7384" spans="1:14" s="206" customFormat="1" ht="31" customHeight="1" x14ac:dyDescent="0.15">
      <c r="A7384" s="206" t="s">
        <v>768</v>
      </c>
      <c r="B7384" s="206" t="s">
        <v>856</v>
      </c>
      <c r="C7384" s="206" t="s">
        <v>770</v>
      </c>
      <c r="D7384" s="206" t="s">
        <v>840</v>
      </c>
      <c r="E7384" s="206" t="s">
        <v>577</v>
      </c>
      <c r="F7384" s="207">
        <v>45443</v>
      </c>
      <c r="G7384" s="206" t="s">
        <v>42</v>
      </c>
      <c r="H7384" s="208">
        <v>16400000</v>
      </c>
      <c r="I7384" s="206" t="s">
        <v>19</v>
      </c>
      <c r="J7384" s="206">
        <v>164000</v>
      </c>
      <c r="L7384" s="206">
        <v>2024</v>
      </c>
      <c r="M7384" s="206" t="s">
        <v>772</v>
      </c>
      <c r="N7384" s="206" t="s">
        <v>773</v>
      </c>
    </row>
    <row r="7385" spans="1:14" s="206" customFormat="1" ht="31" customHeight="1" x14ac:dyDescent="0.15">
      <c r="A7385" s="206" t="s">
        <v>768</v>
      </c>
      <c r="B7385" s="206" t="s">
        <v>856</v>
      </c>
      <c r="C7385" s="206" t="s">
        <v>770</v>
      </c>
      <c r="D7385" s="206" t="s">
        <v>840</v>
      </c>
      <c r="E7385" s="206" t="s">
        <v>759</v>
      </c>
      <c r="F7385" s="207">
        <v>45443</v>
      </c>
      <c r="G7385" s="206" t="s">
        <v>42</v>
      </c>
      <c r="H7385" s="208">
        <v>264000</v>
      </c>
      <c r="I7385" s="206" t="s">
        <v>19</v>
      </c>
      <c r="J7385" s="206">
        <v>2640</v>
      </c>
      <c r="L7385" s="206">
        <v>2024</v>
      </c>
      <c r="M7385" s="206" t="s">
        <v>772</v>
      </c>
      <c r="N7385" s="206" t="s">
        <v>773</v>
      </c>
    </row>
    <row r="7386" spans="1:14" s="206" customFormat="1" ht="31" customHeight="1" x14ac:dyDescent="0.15">
      <c r="A7386" s="206" t="s">
        <v>768</v>
      </c>
      <c r="B7386" s="206" t="s">
        <v>856</v>
      </c>
      <c r="C7386" s="206" t="s">
        <v>770</v>
      </c>
      <c r="D7386" s="206" t="s">
        <v>840</v>
      </c>
      <c r="E7386" s="206" t="s">
        <v>658</v>
      </c>
      <c r="F7386" s="207">
        <v>45443</v>
      </c>
      <c r="G7386" s="206" t="s">
        <v>42</v>
      </c>
      <c r="H7386" s="208">
        <v>1360000</v>
      </c>
      <c r="I7386" s="206" t="s">
        <v>19</v>
      </c>
      <c r="J7386" s="206">
        <v>13600</v>
      </c>
      <c r="L7386" s="206">
        <v>2024</v>
      </c>
      <c r="M7386" s="206" t="s">
        <v>772</v>
      </c>
      <c r="N7386" s="206" t="s">
        <v>773</v>
      </c>
    </row>
    <row r="7387" spans="1:14" s="206" customFormat="1" ht="31" customHeight="1" x14ac:dyDescent="0.15">
      <c r="A7387" s="206" t="s">
        <v>768</v>
      </c>
      <c r="B7387" s="206" t="s">
        <v>856</v>
      </c>
      <c r="C7387" s="206" t="s">
        <v>770</v>
      </c>
      <c r="D7387" s="206" t="s">
        <v>840</v>
      </c>
      <c r="E7387" s="206" t="s">
        <v>759</v>
      </c>
      <c r="F7387" s="207">
        <v>45444</v>
      </c>
      <c r="G7387" s="206" t="s">
        <v>42</v>
      </c>
      <c r="H7387" s="208">
        <v>220000</v>
      </c>
      <c r="I7387" s="206" t="s">
        <v>19</v>
      </c>
      <c r="J7387" s="206">
        <v>2200</v>
      </c>
      <c r="L7387" s="206">
        <v>2024</v>
      </c>
      <c r="M7387" s="206" t="s">
        <v>772</v>
      </c>
      <c r="N7387" s="206" t="s">
        <v>773</v>
      </c>
    </row>
    <row r="7388" spans="1:14" s="206" customFormat="1" ht="31" customHeight="1" x14ac:dyDescent="0.15">
      <c r="A7388" s="206" t="s">
        <v>768</v>
      </c>
      <c r="B7388" s="206" t="s">
        <v>856</v>
      </c>
      <c r="C7388" s="206" t="s">
        <v>770</v>
      </c>
      <c r="D7388" s="206" t="s">
        <v>840</v>
      </c>
      <c r="E7388" s="206" t="s">
        <v>577</v>
      </c>
      <c r="F7388" s="207">
        <v>45444</v>
      </c>
      <c r="G7388" s="206" t="s">
        <v>42</v>
      </c>
      <c r="H7388" s="208">
        <v>15520000</v>
      </c>
      <c r="I7388" s="206" t="s">
        <v>19</v>
      </c>
      <c r="J7388" s="206">
        <v>155200</v>
      </c>
      <c r="L7388" s="206">
        <v>2024</v>
      </c>
      <c r="M7388" s="206" t="s">
        <v>772</v>
      </c>
      <c r="N7388" s="206" t="s">
        <v>773</v>
      </c>
    </row>
    <row r="7389" spans="1:14" s="206" customFormat="1" ht="31" customHeight="1" x14ac:dyDescent="0.15">
      <c r="A7389" s="206" t="s">
        <v>768</v>
      </c>
      <c r="B7389" s="206" t="s">
        <v>856</v>
      </c>
      <c r="C7389" s="206" t="s">
        <v>770</v>
      </c>
      <c r="D7389" s="206" t="s">
        <v>840</v>
      </c>
      <c r="E7389" s="206" t="s">
        <v>658</v>
      </c>
      <c r="F7389" s="207">
        <v>45444</v>
      </c>
      <c r="G7389" s="206" t="s">
        <v>42</v>
      </c>
      <c r="H7389" s="208">
        <v>1520000</v>
      </c>
      <c r="I7389" s="206" t="s">
        <v>19</v>
      </c>
      <c r="J7389" s="206">
        <v>15200</v>
      </c>
      <c r="L7389" s="206">
        <v>2024</v>
      </c>
      <c r="M7389" s="206" t="s">
        <v>772</v>
      </c>
      <c r="N7389" s="206" t="s">
        <v>773</v>
      </c>
    </row>
    <row r="7390" spans="1:14" s="206" customFormat="1" ht="31" customHeight="1" x14ac:dyDescent="0.15">
      <c r="A7390" s="206" t="s">
        <v>768</v>
      </c>
      <c r="B7390" s="206" t="s">
        <v>856</v>
      </c>
      <c r="C7390" s="206" t="s">
        <v>770</v>
      </c>
      <c r="D7390" s="206" t="s">
        <v>840</v>
      </c>
      <c r="E7390" s="206" t="s">
        <v>658</v>
      </c>
      <c r="F7390" s="207">
        <v>45445</v>
      </c>
      <c r="G7390" s="206" t="s">
        <v>42</v>
      </c>
      <c r="H7390" s="208">
        <v>960000</v>
      </c>
      <c r="I7390" s="206" t="s">
        <v>19</v>
      </c>
      <c r="J7390" s="206">
        <v>9600</v>
      </c>
      <c r="L7390" s="206">
        <v>2024</v>
      </c>
      <c r="M7390" s="206" t="s">
        <v>772</v>
      </c>
      <c r="N7390" s="206" t="s">
        <v>773</v>
      </c>
    </row>
    <row r="7391" spans="1:14" s="206" customFormat="1" ht="31" customHeight="1" x14ac:dyDescent="0.15">
      <c r="A7391" s="206" t="s">
        <v>768</v>
      </c>
      <c r="B7391" s="206" t="s">
        <v>856</v>
      </c>
      <c r="C7391" s="206" t="s">
        <v>770</v>
      </c>
      <c r="D7391" s="206" t="s">
        <v>840</v>
      </c>
      <c r="E7391" s="206" t="s">
        <v>759</v>
      </c>
      <c r="F7391" s="207">
        <v>45445</v>
      </c>
      <c r="G7391" s="206" t="s">
        <v>42</v>
      </c>
      <c r="H7391" s="208">
        <v>132000</v>
      </c>
      <c r="I7391" s="206" t="s">
        <v>19</v>
      </c>
      <c r="J7391" s="206">
        <v>1320</v>
      </c>
      <c r="L7391" s="206">
        <v>2024</v>
      </c>
      <c r="M7391" s="206" t="s">
        <v>772</v>
      </c>
      <c r="N7391" s="206" t="s">
        <v>773</v>
      </c>
    </row>
    <row r="7392" spans="1:14" s="206" customFormat="1" ht="31" customHeight="1" x14ac:dyDescent="0.15">
      <c r="A7392" s="206" t="s">
        <v>768</v>
      </c>
      <c r="B7392" s="206" t="s">
        <v>856</v>
      </c>
      <c r="C7392" s="206" t="s">
        <v>770</v>
      </c>
      <c r="D7392" s="206" t="s">
        <v>840</v>
      </c>
      <c r="E7392" s="206" t="s">
        <v>577</v>
      </c>
      <c r="F7392" s="207">
        <v>45445</v>
      </c>
      <c r="G7392" s="206" t="s">
        <v>42</v>
      </c>
      <c r="H7392" s="208">
        <v>12800000</v>
      </c>
      <c r="I7392" s="206" t="s">
        <v>19</v>
      </c>
      <c r="J7392" s="206">
        <v>128000</v>
      </c>
      <c r="L7392" s="206">
        <v>2024</v>
      </c>
      <c r="M7392" s="206" t="s">
        <v>772</v>
      </c>
      <c r="N7392" s="206" t="s">
        <v>773</v>
      </c>
    </row>
    <row r="7393" spans="1:14" s="206" customFormat="1" ht="31" customHeight="1" x14ac:dyDescent="0.15">
      <c r="A7393" s="206" t="s">
        <v>768</v>
      </c>
      <c r="B7393" s="206" t="s">
        <v>856</v>
      </c>
      <c r="C7393" s="206" t="s">
        <v>770</v>
      </c>
      <c r="D7393" s="206" t="s">
        <v>840</v>
      </c>
      <c r="E7393" s="206" t="s">
        <v>577</v>
      </c>
      <c r="F7393" s="207">
        <v>45446</v>
      </c>
      <c r="G7393" s="206" t="s">
        <v>42</v>
      </c>
      <c r="H7393" s="208">
        <v>15520000</v>
      </c>
      <c r="I7393" s="206" t="s">
        <v>19</v>
      </c>
      <c r="J7393" s="206">
        <v>155200</v>
      </c>
      <c r="L7393" s="206">
        <v>2024</v>
      </c>
      <c r="M7393" s="206" t="s">
        <v>772</v>
      </c>
      <c r="N7393" s="206" t="s">
        <v>773</v>
      </c>
    </row>
    <row r="7394" spans="1:14" s="206" customFormat="1" ht="31" customHeight="1" x14ac:dyDescent="0.15">
      <c r="A7394" s="206" t="s">
        <v>768</v>
      </c>
      <c r="B7394" s="206" t="s">
        <v>856</v>
      </c>
      <c r="C7394" s="206" t="s">
        <v>770</v>
      </c>
      <c r="D7394" s="206" t="s">
        <v>840</v>
      </c>
      <c r="E7394" s="206" t="s">
        <v>658</v>
      </c>
      <c r="F7394" s="207">
        <v>45446</v>
      </c>
      <c r="G7394" s="206" t="s">
        <v>42</v>
      </c>
      <c r="H7394" s="208">
        <v>1360000</v>
      </c>
      <c r="I7394" s="206" t="s">
        <v>19</v>
      </c>
      <c r="J7394" s="206">
        <v>13600</v>
      </c>
      <c r="L7394" s="206">
        <v>2024</v>
      </c>
      <c r="M7394" s="206" t="s">
        <v>772</v>
      </c>
      <c r="N7394" s="206" t="s">
        <v>773</v>
      </c>
    </row>
    <row r="7395" spans="1:14" s="206" customFormat="1" ht="31" customHeight="1" x14ac:dyDescent="0.15">
      <c r="A7395" s="206" t="s">
        <v>768</v>
      </c>
      <c r="B7395" s="206" t="s">
        <v>856</v>
      </c>
      <c r="C7395" s="206" t="s">
        <v>770</v>
      </c>
      <c r="D7395" s="206" t="s">
        <v>840</v>
      </c>
      <c r="E7395" s="206" t="s">
        <v>759</v>
      </c>
      <c r="F7395" s="207">
        <v>45446</v>
      </c>
      <c r="G7395" s="206" t="s">
        <v>42</v>
      </c>
      <c r="H7395" s="208">
        <v>220000</v>
      </c>
      <c r="I7395" s="206" t="s">
        <v>19</v>
      </c>
      <c r="J7395" s="206">
        <v>2200</v>
      </c>
      <c r="L7395" s="206">
        <v>2024</v>
      </c>
      <c r="M7395" s="206" t="s">
        <v>772</v>
      </c>
      <c r="N7395" s="206" t="s">
        <v>773</v>
      </c>
    </row>
    <row r="7396" spans="1:14" s="206" customFormat="1" ht="31" customHeight="1" x14ac:dyDescent="0.15">
      <c r="A7396" s="206" t="s">
        <v>768</v>
      </c>
      <c r="B7396" s="206" t="s">
        <v>856</v>
      </c>
      <c r="C7396" s="206" t="s">
        <v>770</v>
      </c>
      <c r="D7396" s="206" t="s">
        <v>840</v>
      </c>
      <c r="E7396" s="206" t="s">
        <v>658</v>
      </c>
      <c r="F7396" s="207">
        <v>45447</v>
      </c>
      <c r="G7396" s="206" t="s">
        <v>42</v>
      </c>
      <c r="H7396" s="208">
        <v>1520000</v>
      </c>
      <c r="I7396" s="206" t="s">
        <v>19</v>
      </c>
      <c r="J7396" s="206">
        <v>15200</v>
      </c>
      <c r="L7396" s="206">
        <v>2024</v>
      </c>
      <c r="M7396" s="206" t="s">
        <v>772</v>
      </c>
      <c r="N7396" s="206" t="s">
        <v>773</v>
      </c>
    </row>
    <row r="7397" spans="1:14" s="206" customFormat="1" ht="31" customHeight="1" x14ac:dyDescent="0.15">
      <c r="A7397" s="206" t="s">
        <v>768</v>
      </c>
      <c r="B7397" s="206" t="s">
        <v>856</v>
      </c>
      <c r="C7397" s="206" t="s">
        <v>770</v>
      </c>
      <c r="D7397" s="206" t="s">
        <v>840</v>
      </c>
      <c r="E7397" s="206" t="s">
        <v>577</v>
      </c>
      <c r="F7397" s="207">
        <v>45447</v>
      </c>
      <c r="G7397" s="206" t="s">
        <v>42</v>
      </c>
      <c r="H7397" s="208">
        <v>17080000</v>
      </c>
      <c r="I7397" s="206" t="s">
        <v>19</v>
      </c>
      <c r="J7397" s="206">
        <v>170800</v>
      </c>
      <c r="L7397" s="206">
        <v>2024</v>
      </c>
      <c r="M7397" s="206" t="s">
        <v>772</v>
      </c>
      <c r="N7397" s="206" t="s">
        <v>773</v>
      </c>
    </row>
    <row r="7398" spans="1:14" s="206" customFormat="1" ht="31" customHeight="1" x14ac:dyDescent="0.15">
      <c r="A7398" s="206" t="s">
        <v>768</v>
      </c>
      <c r="B7398" s="206" t="s">
        <v>856</v>
      </c>
      <c r="C7398" s="206" t="s">
        <v>770</v>
      </c>
      <c r="D7398" s="206" t="s">
        <v>840</v>
      </c>
      <c r="E7398" s="206" t="s">
        <v>577</v>
      </c>
      <c r="F7398" s="207">
        <v>45448</v>
      </c>
      <c r="G7398" s="206" t="s">
        <v>42</v>
      </c>
      <c r="H7398" s="208">
        <v>16760000</v>
      </c>
      <c r="I7398" s="206" t="s">
        <v>19</v>
      </c>
      <c r="J7398" s="206">
        <v>167600</v>
      </c>
      <c r="L7398" s="206">
        <v>2024</v>
      </c>
      <c r="M7398" s="206" t="s">
        <v>772</v>
      </c>
      <c r="N7398" s="206" t="s">
        <v>773</v>
      </c>
    </row>
    <row r="7399" spans="1:14" s="206" customFormat="1" ht="31" customHeight="1" x14ac:dyDescent="0.15">
      <c r="A7399" s="206" t="s">
        <v>768</v>
      </c>
      <c r="B7399" s="206" t="s">
        <v>856</v>
      </c>
      <c r="C7399" s="206" t="s">
        <v>770</v>
      </c>
      <c r="D7399" s="206" t="s">
        <v>840</v>
      </c>
      <c r="E7399" s="206" t="s">
        <v>658</v>
      </c>
      <c r="F7399" s="207">
        <v>45448</v>
      </c>
      <c r="G7399" s="206" t="s">
        <v>42</v>
      </c>
      <c r="H7399" s="208">
        <v>1640000</v>
      </c>
      <c r="I7399" s="206" t="s">
        <v>19</v>
      </c>
      <c r="J7399" s="206">
        <v>16400</v>
      </c>
      <c r="L7399" s="206">
        <v>2024</v>
      </c>
      <c r="M7399" s="206" t="s">
        <v>772</v>
      </c>
      <c r="N7399" s="206" t="s">
        <v>773</v>
      </c>
    </row>
    <row r="7400" spans="1:14" s="206" customFormat="1" ht="31" customHeight="1" x14ac:dyDescent="0.15">
      <c r="A7400" s="206" t="s">
        <v>768</v>
      </c>
      <c r="B7400" s="206" t="s">
        <v>856</v>
      </c>
      <c r="C7400" s="206" t="s">
        <v>770</v>
      </c>
      <c r="D7400" s="206" t="s">
        <v>840</v>
      </c>
      <c r="E7400" s="206" t="s">
        <v>759</v>
      </c>
      <c r="F7400" s="207">
        <v>45448</v>
      </c>
      <c r="G7400" s="206" t="s">
        <v>42</v>
      </c>
      <c r="H7400" s="208">
        <v>176000</v>
      </c>
      <c r="I7400" s="206" t="s">
        <v>19</v>
      </c>
      <c r="J7400" s="206">
        <v>1760</v>
      </c>
      <c r="L7400" s="206">
        <v>2024</v>
      </c>
      <c r="M7400" s="206" t="s">
        <v>772</v>
      </c>
      <c r="N7400" s="206" t="s">
        <v>773</v>
      </c>
    </row>
    <row r="7401" spans="1:14" s="206" customFormat="1" ht="31" customHeight="1" x14ac:dyDescent="0.15">
      <c r="A7401" s="206" t="s">
        <v>768</v>
      </c>
      <c r="B7401" s="206" t="s">
        <v>856</v>
      </c>
      <c r="C7401" s="206" t="s">
        <v>770</v>
      </c>
      <c r="D7401" s="206" t="s">
        <v>840</v>
      </c>
      <c r="E7401" s="206" t="s">
        <v>658</v>
      </c>
      <c r="F7401" s="207">
        <v>45449</v>
      </c>
      <c r="G7401" s="206" t="s">
        <v>42</v>
      </c>
      <c r="H7401" s="208">
        <v>1400000</v>
      </c>
      <c r="I7401" s="206" t="s">
        <v>19</v>
      </c>
      <c r="J7401" s="206">
        <v>14000</v>
      </c>
      <c r="L7401" s="206">
        <v>2024</v>
      </c>
      <c r="M7401" s="206" t="s">
        <v>772</v>
      </c>
      <c r="N7401" s="206" t="s">
        <v>773</v>
      </c>
    </row>
    <row r="7402" spans="1:14" s="206" customFormat="1" ht="31" customHeight="1" x14ac:dyDescent="0.15">
      <c r="A7402" s="206" t="s">
        <v>768</v>
      </c>
      <c r="B7402" s="206" t="s">
        <v>856</v>
      </c>
      <c r="C7402" s="206" t="s">
        <v>770</v>
      </c>
      <c r="D7402" s="206" t="s">
        <v>840</v>
      </c>
      <c r="E7402" s="206" t="s">
        <v>577</v>
      </c>
      <c r="F7402" s="207">
        <v>45449</v>
      </c>
      <c r="G7402" s="206" t="s">
        <v>42</v>
      </c>
      <c r="H7402" s="208">
        <v>16880000</v>
      </c>
      <c r="I7402" s="206" t="s">
        <v>19</v>
      </c>
      <c r="J7402" s="206">
        <v>168800</v>
      </c>
      <c r="L7402" s="206">
        <v>2024</v>
      </c>
      <c r="M7402" s="206" t="s">
        <v>772</v>
      </c>
      <c r="N7402" s="206" t="s">
        <v>773</v>
      </c>
    </row>
    <row r="7403" spans="1:14" s="206" customFormat="1" ht="31" customHeight="1" x14ac:dyDescent="0.15">
      <c r="A7403" s="206" t="s">
        <v>768</v>
      </c>
      <c r="B7403" s="206" t="s">
        <v>856</v>
      </c>
      <c r="C7403" s="206" t="s">
        <v>770</v>
      </c>
      <c r="D7403" s="206" t="s">
        <v>840</v>
      </c>
      <c r="E7403" s="206" t="s">
        <v>759</v>
      </c>
      <c r="F7403" s="207">
        <v>45449</v>
      </c>
      <c r="G7403" s="206" t="s">
        <v>42</v>
      </c>
      <c r="H7403" s="208">
        <v>132000</v>
      </c>
      <c r="I7403" s="206" t="s">
        <v>19</v>
      </c>
      <c r="J7403" s="206">
        <v>1320</v>
      </c>
      <c r="L7403" s="206">
        <v>2024</v>
      </c>
      <c r="M7403" s="206" t="s">
        <v>772</v>
      </c>
      <c r="N7403" s="206" t="s">
        <v>773</v>
      </c>
    </row>
    <row r="7404" spans="1:14" s="206" customFormat="1" ht="31" customHeight="1" x14ac:dyDescent="0.15">
      <c r="A7404" s="206" t="s">
        <v>768</v>
      </c>
      <c r="B7404" s="206" t="s">
        <v>856</v>
      </c>
      <c r="C7404" s="206" t="s">
        <v>770</v>
      </c>
      <c r="D7404" s="206" t="s">
        <v>840</v>
      </c>
      <c r="E7404" s="206" t="s">
        <v>658</v>
      </c>
      <c r="F7404" s="207">
        <v>45450</v>
      </c>
      <c r="G7404" s="206" t="s">
        <v>42</v>
      </c>
      <c r="H7404" s="208">
        <v>16260000</v>
      </c>
      <c r="I7404" s="206" t="s">
        <v>19</v>
      </c>
      <c r="J7404" s="206">
        <v>162600</v>
      </c>
      <c r="L7404" s="206">
        <v>2024</v>
      </c>
      <c r="M7404" s="206" t="s">
        <v>772</v>
      </c>
      <c r="N7404" s="206" t="s">
        <v>773</v>
      </c>
    </row>
    <row r="7405" spans="1:14" s="206" customFormat="1" ht="31" customHeight="1" x14ac:dyDescent="0.15">
      <c r="A7405" s="206" t="s">
        <v>768</v>
      </c>
      <c r="B7405" s="206" t="s">
        <v>856</v>
      </c>
      <c r="C7405" s="206" t="s">
        <v>770</v>
      </c>
      <c r="D7405" s="206" t="s">
        <v>840</v>
      </c>
      <c r="E7405" s="206" t="s">
        <v>658</v>
      </c>
      <c r="F7405" s="207">
        <v>45451</v>
      </c>
      <c r="G7405" s="206" t="s">
        <v>42</v>
      </c>
      <c r="H7405" s="208">
        <v>1200000</v>
      </c>
      <c r="I7405" s="206" t="s">
        <v>19</v>
      </c>
      <c r="J7405" s="206">
        <v>12000</v>
      </c>
      <c r="L7405" s="206">
        <v>2024</v>
      </c>
      <c r="M7405" s="206" t="s">
        <v>772</v>
      </c>
      <c r="N7405" s="206" t="s">
        <v>773</v>
      </c>
    </row>
    <row r="7406" spans="1:14" s="206" customFormat="1" ht="31" customHeight="1" x14ac:dyDescent="0.15">
      <c r="A7406" s="206" t="s">
        <v>768</v>
      </c>
      <c r="B7406" s="206" t="s">
        <v>856</v>
      </c>
      <c r="C7406" s="206" t="s">
        <v>770</v>
      </c>
      <c r="D7406" s="206" t="s">
        <v>840</v>
      </c>
      <c r="E7406" s="206" t="s">
        <v>577</v>
      </c>
      <c r="F7406" s="207">
        <v>45451</v>
      </c>
      <c r="G7406" s="206" t="s">
        <v>42</v>
      </c>
      <c r="H7406" s="208">
        <v>13800000</v>
      </c>
      <c r="I7406" s="206" t="s">
        <v>19</v>
      </c>
      <c r="J7406" s="206">
        <v>138000</v>
      </c>
      <c r="L7406" s="206">
        <v>2024</v>
      </c>
      <c r="M7406" s="206" t="s">
        <v>772</v>
      </c>
      <c r="N7406" s="206" t="s">
        <v>773</v>
      </c>
    </row>
    <row r="7407" spans="1:14" s="206" customFormat="1" ht="31" customHeight="1" x14ac:dyDescent="0.15">
      <c r="A7407" s="206" t="s">
        <v>768</v>
      </c>
      <c r="B7407" s="206" t="s">
        <v>856</v>
      </c>
      <c r="C7407" s="206" t="s">
        <v>770</v>
      </c>
      <c r="D7407" s="206" t="s">
        <v>840</v>
      </c>
      <c r="E7407" s="206" t="s">
        <v>577</v>
      </c>
      <c r="F7407" s="207">
        <v>45452</v>
      </c>
      <c r="G7407" s="206" t="s">
        <v>42</v>
      </c>
      <c r="H7407" s="208">
        <v>12080000</v>
      </c>
      <c r="I7407" s="206" t="s">
        <v>19</v>
      </c>
      <c r="J7407" s="206">
        <v>120800</v>
      </c>
      <c r="L7407" s="206">
        <v>2024</v>
      </c>
      <c r="M7407" s="206" t="s">
        <v>772</v>
      </c>
      <c r="N7407" s="206" t="s">
        <v>773</v>
      </c>
    </row>
    <row r="7408" spans="1:14" s="206" customFormat="1" ht="31" customHeight="1" x14ac:dyDescent="0.15">
      <c r="A7408" s="206" t="s">
        <v>768</v>
      </c>
      <c r="B7408" s="206" t="s">
        <v>856</v>
      </c>
      <c r="C7408" s="206" t="s">
        <v>770</v>
      </c>
      <c r="D7408" s="206" t="s">
        <v>840</v>
      </c>
      <c r="E7408" s="206" t="s">
        <v>658</v>
      </c>
      <c r="F7408" s="207">
        <v>45452</v>
      </c>
      <c r="G7408" s="206" t="s">
        <v>42</v>
      </c>
      <c r="H7408" s="208">
        <v>800000</v>
      </c>
      <c r="I7408" s="206" t="s">
        <v>19</v>
      </c>
      <c r="J7408" s="206">
        <v>8000</v>
      </c>
      <c r="L7408" s="206">
        <v>2024</v>
      </c>
      <c r="M7408" s="206" t="s">
        <v>772</v>
      </c>
      <c r="N7408" s="206" t="s">
        <v>773</v>
      </c>
    </row>
    <row r="7409" spans="1:14" s="206" customFormat="1" ht="31" customHeight="1" x14ac:dyDescent="0.15">
      <c r="A7409" s="206" t="s">
        <v>768</v>
      </c>
      <c r="B7409" s="206" t="s">
        <v>856</v>
      </c>
      <c r="C7409" s="206" t="s">
        <v>770</v>
      </c>
      <c r="D7409" s="206" t="s">
        <v>840</v>
      </c>
      <c r="E7409" s="206" t="s">
        <v>658</v>
      </c>
      <c r="F7409" s="207">
        <v>45453</v>
      </c>
      <c r="G7409" s="206" t="s">
        <v>42</v>
      </c>
      <c r="H7409" s="208">
        <v>600000</v>
      </c>
      <c r="I7409" s="206" t="s">
        <v>19</v>
      </c>
      <c r="J7409" s="206">
        <v>6000</v>
      </c>
      <c r="L7409" s="206">
        <v>2024</v>
      </c>
      <c r="M7409" s="206" t="s">
        <v>772</v>
      </c>
      <c r="N7409" s="206" t="s">
        <v>773</v>
      </c>
    </row>
    <row r="7410" spans="1:14" s="206" customFormat="1" ht="31" customHeight="1" x14ac:dyDescent="0.15">
      <c r="A7410" s="206" t="s">
        <v>768</v>
      </c>
      <c r="B7410" s="206" t="s">
        <v>856</v>
      </c>
      <c r="C7410" s="206" t="s">
        <v>770</v>
      </c>
      <c r="D7410" s="206" t="s">
        <v>840</v>
      </c>
      <c r="E7410" s="206" t="s">
        <v>577</v>
      </c>
      <c r="F7410" s="207">
        <v>45453</v>
      </c>
      <c r="G7410" s="206" t="s">
        <v>42</v>
      </c>
      <c r="H7410" s="208">
        <v>13080000</v>
      </c>
      <c r="I7410" s="206" t="s">
        <v>19</v>
      </c>
      <c r="J7410" s="206">
        <v>130800</v>
      </c>
      <c r="L7410" s="206">
        <v>2024</v>
      </c>
      <c r="M7410" s="206" t="s">
        <v>772</v>
      </c>
      <c r="N7410" s="206" t="s">
        <v>773</v>
      </c>
    </row>
    <row r="7411" spans="1:14" s="206" customFormat="1" ht="31" customHeight="1" x14ac:dyDescent="0.15">
      <c r="A7411" s="206" t="s">
        <v>768</v>
      </c>
      <c r="B7411" s="206" t="s">
        <v>856</v>
      </c>
      <c r="C7411" s="206" t="s">
        <v>770</v>
      </c>
      <c r="D7411" s="206" t="s">
        <v>840</v>
      </c>
      <c r="E7411" s="206" t="s">
        <v>577</v>
      </c>
      <c r="F7411" s="207">
        <v>45454</v>
      </c>
      <c r="G7411" s="206" t="s">
        <v>42</v>
      </c>
      <c r="H7411" s="208">
        <v>12680000</v>
      </c>
      <c r="I7411" s="206" t="s">
        <v>19</v>
      </c>
      <c r="J7411" s="206">
        <v>126800</v>
      </c>
      <c r="L7411" s="206">
        <v>2024</v>
      </c>
      <c r="M7411" s="206" t="s">
        <v>772</v>
      </c>
      <c r="N7411" s="206" t="s">
        <v>773</v>
      </c>
    </row>
    <row r="7412" spans="1:14" s="206" customFormat="1" ht="31" customHeight="1" x14ac:dyDescent="0.15">
      <c r="A7412" s="206" t="s">
        <v>768</v>
      </c>
      <c r="B7412" s="206" t="s">
        <v>856</v>
      </c>
      <c r="C7412" s="206" t="s">
        <v>770</v>
      </c>
      <c r="D7412" s="206" t="s">
        <v>840</v>
      </c>
      <c r="E7412" s="206" t="s">
        <v>658</v>
      </c>
      <c r="F7412" s="207">
        <v>45454</v>
      </c>
      <c r="G7412" s="206" t="s">
        <v>42</v>
      </c>
      <c r="H7412" s="208">
        <v>680000</v>
      </c>
      <c r="I7412" s="206" t="s">
        <v>19</v>
      </c>
      <c r="J7412" s="206">
        <v>6800</v>
      </c>
      <c r="L7412" s="206">
        <v>2024</v>
      </c>
      <c r="M7412" s="206" t="s">
        <v>772</v>
      </c>
      <c r="N7412" s="206" t="s">
        <v>773</v>
      </c>
    </row>
    <row r="7413" spans="1:14" s="206" customFormat="1" ht="31" customHeight="1" x14ac:dyDescent="0.15">
      <c r="A7413" s="206" t="s">
        <v>768</v>
      </c>
      <c r="B7413" s="206" t="s">
        <v>856</v>
      </c>
      <c r="C7413" s="206" t="s">
        <v>770</v>
      </c>
      <c r="D7413" s="206" t="s">
        <v>840</v>
      </c>
      <c r="E7413" s="206" t="s">
        <v>577</v>
      </c>
      <c r="F7413" s="207">
        <v>45455</v>
      </c>
      <c r="G7413" s="206" t="s">
        <v>42</v>
      </c>
      <c r="H7413" s="208">
        <v>10800000</v>
      </c>
      <c r="I7413" s="206" t="s">
        <v>19</v>
      </c>
      <c r="J7413" s="206">
        <v>108000</v>
      </c>
      <c r="L7413" s="206">
        <v>2024</v>
      </c>
      <c r="M7413" s="206" t="s">
        <v>772</v>
      </c>
      <c r="N7413" s="206" t="s">
        <v>773</v>
      </c>
    </row>
    <row r="7414" spans="1:14" s="206" customFormat="1" ht="31" customHeight="1" x14ac:dyDescent="0.15">
      <c r="A7414" s="206" t="s">
        <v>768</v>
      </c>
      <c r="B7414" s="206" t="s">
        <v>856</v>
      </c>
      <c r="C7414" s="206" t="s">
        <v>770</v>
      </c>
      <c r="D7414" s="206" t="s">
        <v>840</v>
      </c>
      <c r="E7414" s="206" t="s">
        <v>759</v>
      </c>
      <c r="F7414" s="207">
        <v>45455</v>
      </c>
      <c r="G7414" s="206" t="s">
        <v>42</v>
      </c>
      <c r="H7414" s="208">
        <v>88000</v>
      </c>
      <c r="I7414" s="206" t="s">
        <v>19</v>
      </c>
      <c r="J7414" s="206">
        <v>880</v>
      </c>
      <c r="L7414" s="206">
        <v>2024</v>
      </c>
      <c r="M7414" s="206" t="s">
        <v>772</v>
      </c>
      <c r="N7414" s="206" t="s">
        <v>773</v>
      </c>
    </row>
    <row r="7415" spans="1:14" s="206" customFormat="1" ht="31" customHeight="1" x14ac:dyDescent="0.15">
      <c r="A7415" s="206" t="s">
        <v>768</v>
      </c>
      <c r="B7415" s="206" t="s">
        <v>856</v>
      </c>
      <c r="C7415" s="206" t="s">
        <v>770</v>
      </c>
      <c r="D7415" s="206" t="s">
        <v>840</v>
      </c>
      <c r="E7415" s="206" t="s">
        <v>658</v>
      </c>
      <c r="F7415" s="207">
        <v>45455</v>
      </c>
      <c r="G7415" s="206" t="s">
        <v>42</v>
      </c>
      <c r="H7415" s="208">
        <v>600000</v>
      </c>
      <c r="I7415" s="206" t="s">
        <v>19</v>
      </c>
      <c r="J7415" s="206">
        <v>6000</v>
      </c>
      <c r="L7415" s="206">
        <v>2024</v>
      </c>
      <c r="M7415" s="206" t="s">
        <v>772</v>
      </c>
      <c r="N7415" s="206" t="s">
        <v>773</v>
      </c>
    </row>
    <row r="7416" spans="1:14" s="206" customFormat="1" ht="31" customHeight="1" x14ac:dyDescent="0.15">
      <c r="A7416" s="206" t="s">
        <v>768</v>
      </c>
      <c r="B7416" s="206" t="s">
        <v>856</v>
      </c>
      <c r="C7416" s="206" t="s">
        <v>770</v>
      </c>
      <c r="D7416" s="206" t="s">
        <v>840</v>
      </c>
      <c r="E7416" s="206" t="s">
        <v>577</v>
      </c>
      <c r="F7416" s="207">
        <v>45456</v>
      </c>
      <c r="G7416" s="206" t="s">
        <v>42</v>
      </c>
      <c r="H7416" s="208">
        <v>10440000</v>
      </c>
      <c r="I7416" s="206" t="s">
        <v>19</v>
      </c>
      <c r="J7416" s="206">
        <v>104400</v>
      </c>
      <c r="L7416" s="206">
        <v>2024</v>
      </c>
      <c r="M7416" s="206" t="s">
        <v>772</v>
      </c>
      <c r="N7416" s="206" t="s">
        <v>773</v>
      </c>
    </row>
    <row r="7417" spans="1:14" s="206" customFormat="1" ht="31" customHeight="1" x14ac:dyDescent="0.15">
      <c r="A7417" s="206" t="s">
        <v>768</v>
      </c>
      <c r="B7417" s="206" t="s">
        <v>856</v>
      </c>
      <c r="C7417" s="206" t="s">
        <v>770</v>
      </c>
      <c r="D7417" s="206" t="s">
        <v>840</v>
      </c>
      <c r="E7417" s="206" t="s">
        <v>658</v>
      </c>
      <c r="F7417" s="207">
        <v>45456</v>
      </c>
      <c r="G7417" s="206" t="s">
        <v>42</v>
      </c>
      <c r="H7417" s="208">
        <v>600000</v>
      </c>
      <c r="I7417" s="206" t="s">
        <v>19</v>
      </c>
      <c r="J7417" s="206">
        <v>6000</v>
      </c>
      <c r="L7417" s="206">
        <v>2024</v>
      </c>
      <c r="M7417" s="206" t="s">
        <v>772</v>
      </c>
      <c r="N7417" s="206" t="s">
        <v>773</v>
      </c>
    </row>
    <row r="7418" spans="1:14" s="206" customFormat="1" ht="31" customHeight="1" x14ac:dyDescent="0.15">
      <c r="A7418" s="206" t="s">
        <v>768</v>
      </c>
      <c r="B7418" s="206" t="s">
        <v>856</v>
      </c>
      <c r="C7418" s="206" t="s">
        <v>770</v>
      </c>
      <c r="D7418" s="206" t="s">
        <v>840</v>
      </c>
      <c r="E7418" s="206" t="s">
        <v>759</v>
      </c>
      <c r="F7418" s="207">
        <v>45456</v>
      </c>
      <c r="G7418" s="206" t="s">
        <v>42</v>
      </c>
      <c r="H7418" s="208">
        <v>88000</v>
      </c>
      <c r="I7418" s="206" t="s">
        <v>19</v>
      </c>
      <c r="J7418" s="206">
        <v>880</v>
      </c>
      <c r="L7418" s="206">
        <v>2024</v>
      </c>
      <c r="M7418" s="206" t="s">
        <v>772</v>
      </c>
      <c r="N7418" s="206" t="s">
        <v>773</v>
      </c>
    </row>
    <row r="7419" spans="1:14" s="206" customFormat="1" ht="31" customHeight="1" x14ac:dyDescent="0.15">
      <c r="A7419" s="206" t="s">
        <v>768</v>
      </c>
      <c r="B7419" s="206" t="s">
        <v>856</v>
      </c>
      <c r="C7419" s="206" t="s">
        <v>770</v>
      </c>
      <c r="D7419" s="206" t="s">
        <v>840</v>
      </c>
      <c r="E7419" s="206" t="s">
        <v>658</v>
      </c>
      <c r="F7419" s="207">
        <v>45457</v>
      </c>
      <c r="G7419" s="206" t="s">
        <v>42</v>
      </c>
      <c r="H7419" s="208">
        <v>200000</v>
      </c>
      <c r="I7419" s="206" t="s">
        <v>19</v>
      </c>
      <c r="J7419" s="206">
        <v>2000</v>
      </c>
      <c r="L7419" s="206">
        <v>2024</v>
      </c>
      <c r="M7419" s="206" t="s">
        <v>772</v>
      </c>
      <c r="N7419" s="206" t="s">
        <v>773</v>
      </c>
    </row>
    <row r="7420" spans="1:14" s="206" customFormat="1" ht="31" customHeight="1" x14ac:dyDescent="0.15">
      <c r="A7420" s="206" t="s">
        <v>768</v>
      </c>
      <c r="B7420" s="206" t="s">
        <v>856</v>
      </c>
      <c r="C7420" s="206" t="s">
        <v>770</v>
      </c>
      <c r="D7420" s="206" t="s">
        <v>840</v>
      </c>
      <c r="E7420" s="206" t="s">
        <v>577</v>
      </c>
      <c r="F7420" s="207">
        <v>45457</v>
      </c>
      <c r="G7420" s="206" t="s">
        <v>42</v>
      </c>
      <c r="H7420" s="208">
        <v>7880000</v>
      </c>
      <c r="I7420" s="206" t="s">
        <v>19</v>
      </c>
      <c r="J7420" s="206">
        <v>78800</v>
      </c>
      <c r="L7420" s="206">
        <v>2024</v>
      </c>
      <c r="M7420" s="206" t="s">
        <v>772</v>
      </c>
      <c r="N7420" s="206" t="s">
        <v>773</v>
      </c>
    </row>
    <row r="7421" spans="1:14" s="206" customFormat="1" ht="31" customHeight="1" x14ac:dyDescent="0.15">
      <c r="A7421" s="206" t="s">
        <v>768</v>
      </c>
      <c r="B7421" s="206" t="s">
        <v>856</v>
      </c>
      <c r="C7421" s="206" t="s">
        <v>770</v>
      </c>
      <c r="D7421" s="206" t="s">
        <v>840</v>
      </c>
      <c r="E7421" s="206" t="s">
        <v>658</v>
      </c>
      <c r="F7421" s="207">
        <v>45458</v>
      </c>
      <c r="G7421" s="206" t="s">
        <v>42</v>
      </c>
      <c r="H7421" s="208">
        <v>200000</v>
      </c>
      <c r="I7421" s="206" t="s">
        <v>19</v>
      </c>
      <c r="J7421" s="206">
        <v>2000</v>
      </c>
      <c r="L7421" s="206">
        <v>2024</v>
      </c>
      <c r="M7421" s="206" t="s">
        <v>772</v>
      </c>
      <c r="N7421" s="206" t="s">
        <v>773</v>
      </c>
    </row>
    <row r="7422" spans="1:14" s="206" customFormat="1" ht="31" customHeight="1" x14ac:dyDescent="0.15">
      <c r="A7422" s="206" t="s">
        <v>768</v>
      </c>
      <c r="B7422" s="206" t="s">
        <v>856</v>
      </c>
      <c r="C7422" s="206" t="s">
        <v>770</v>
      </c>
      <c r="D7422" s="206" t="s">
        <v>840</v>
      </c>
      <c r="E7422" s="206" t="s">
        <v>577</v>
      </c>
      <c r="F7422" s="207">
        <v>45458</v>
      </c>
      <c r="G7422" s="206" t="s">
        <v>42</v>
      </c>
      <c r="H7422" s="208">
        <v>7200000</v>
      </c>
      <c r="I7422" s="206" t="s">
        <v>19</v>
      </c>
      <c r="J7422" s="206">
        <v>72000</v>
      </c>
      <c r="L7422" s="206">
        <v>2024</v>
      </c>
      <c r="M7422" s="206" t="s">
        <v>772</v>
      </c>
      <c r="N7422" s="206" t="s">
        <v>773</v>
      </c>
    </row>
    <row r="7423" spans="1:14" s="206" customFormat="1" ht="31" customHeight="1" x14ac:dyDescent="0.15">
      <c r="A7423" s="206" t="s">
        <v>768</v>
      </c>
      <c r="B7423" s="206" t="s">
        <v>856</v>
      </c>
      <c r="C7423" s="206" t="s">
        <v>770</v>
      </c>
      <c r="D7423" s="206" t="s">
        <v>840</v>
      </c>
      <c r="E7423" s="206" t="s">
        <v>658</v>
      </c>
      <c r="F7423" s="207">
        <v>45459</v>
      </c>
      <c r="G7423" s="206" t="s">
        <v>42</v>
      </c>
      <c r="H7423" s="208">
        <v>120000</v>
      </c>
      <c r="I7423" s="206" t="s">
        <v>19</v>
      </c>
      <c r="J7423" s="206">
        <v>1200</v>
      </c>
      <c r="L7423" s="206">
        <v>2024</v>
      </c>
      <c r="M7423" s="206" t="s">
        <v>772</v>
      </c>
      <c r="N7423" s="206" t="s">
        <v>773</v>
      </c>
    </row>
    <row r="7424" spans="1:14" s="206" customFormat="1" ht="31" customHeight="1" x14ac:dyDescent="0.15">
      <c r="A7424" s="206" t="s">
        <v>768</v>
      </c>
      <c r="B7424" s="206" t="s">
        <v>856</v>
      </c>
      <c r="C7424" s="206" t="s">
        <v>770</v>
      </c>
      <c r="D7424" s="206" t="s">
        <v>840</v>
      </c>
      <c r="E7424" s="206" t="s">
        <v>577</v>
      </c>
      <c r="F7424" s="207">
        <v>45459</v>
      </c>
      <c r="G7424" s="206" t="s">
        <v>42</v>
      </c>
      <c r="H7424" s="208">
        <v>6200000</v>
      </c>
      <c r="I7424" s="206" t="s">
        <v>19</v>
      </c>
      <c r="J7424" s="206">
        <v>62000</v>
      </c>
      <c r="L7424" s="206">
        <v>2024</v>
      </c>
      <c r="M7424" s="206" t="s">
        <v>772</v>
      </c>
      <c r="N7424" s="206" t="s">
        <v>773</v>
      </c>
    </row>
    <row r="7425" spans="1:14" s="206" customFormat="1" ht="31" customHeight="1" x14ac:dyDescent="0.15">
      <c r="A7425" s="206" t="s">
        <v>768</v>
      </c>
      <c r="B7425" s="206" t="s">
        <v>856</v>
      </c>
      <c r="C7425" s="206" t="s">
        <v>770</v>
      </c>
      <c r="D7425" s="206" t="s">
        <v>840</v>
      </c>
      <c r="E7425" s="206" t="s">
        <v>658</v>
      </c>
      <c r="F7425" s="207">
        <v>45460</v>
      </c>
      <c r="G7425" s="206" t="s">
        <v>42</v>
      </c>
      <c r="H7425" s="208">
        <v>400000</v>
      </c>
      <c r="I7425" s="206" t="s">
        <v>19</v>
      </c>
      <c r="J7425" s="206">
        <v>4000</v>
      </c>
      <c r="L7425" s="206">
        <v>2024</v>
      </c>
      <c r="M7425" s="206" t="s">
        <v>772</v>
      </c>
      <c r="N7425" s="206" t="s">
        <v>773</v>
      </c>
    </row>
    <row r="7426" spans="1:14" s="206" customFormat="1" ht="31" customHeight="1" x14ac:dyDescent="0.15">
      <c r="A7426" s="206" t="s">
        <v>768</v>
      </c>
      <c r="B7426" s="206" t="s">
        <v>856</v>
      </c>
      <c r="C7426" s="206" t="s">
        <v>770</v>
      </c>
      <c r="D7426" s="206" t="s">
        <v>840</v>
      </c>
      <c r="E7426" s="206" t="s">
        <v>577</v>
      </c>
      <c r="F7426" s="207">
        <v>45460</v>
      </c>
      <c r="G7426" s="206" t="s">
        <v>42</v>
      </c>
      <c r="H7426" s="208">
        <v>6000000</v>
      </c>
      <c r="I7426" s="206" t="s">
        <v>19</v>
      </c>
      <c r="J7426" s="206">
        <v>60000</v>
      </c>
      <c r="L7426" s="206">
        <v>2024</v>
      </c>
      <c r="M7426" s="206" t="s">
        <v>772</v>
      </c>
      <c r="N7426" s="206" t="s">
        <v>773</v>
      </c>
    </row>
    <row r="7427" spans="1:14" s="206" customFormat="1" ht="31" customHeight="1" x14ac:dyDescent="0.15">
      <c r="A7427" s="206" t="s">
        <v>768</v>
      </c>
      <c r="B7427" s="206" t="s">
        <v>856</v>
      </c>
      <c r="C7427" s="206" t="s">
        <v>770</v>
      </c>
      <c r="D7427" s="206" t="s">
        <v>840</v>
      </c>
      <c r="E7427" s="206" t="s">
        <v>658</v>
      </c>
      <c r="F7427" s="207">
        <v>45461</v>
      </c>
      <c r="G7427" s="206" t="s">
        <v>42</v>
      </c>
      <c r="H7427" s="208">
        <v>400000</v>
      </c>
      <c r="I7427" s="206" t="s">
        <v>19</v>
      </c>
      <c r="J7427" s="206">
        <v>4000</v>
      </c>
      <c r="L7427" s="206">
        <v>2024</v>
      </c>
      <c r="M7427" s="206" t="s">
        <v>772</v>
      </c>
      <c r="N7427" s="206" t="s">
        <v>773</v>
      </c>
    </row>
    <row r="7428" spans="1:14" s="206" customFormat="1" ht="31" customHeight="1" x14ac:dyDescent="0.15">
      <c r="A7428" s="206" t="s">
        <v>768</v>
      </c>
      <c r="B7428" s="206" t="s">
        <v>856</v>
      </c>
      <c r="C7428" s="206" t="s">
        <v>770</v>
      </c>
      <c r="D7428" s="206" t="s">
        <v>840</v>
      </c>
      <c r="E7428" s="206" t="s">
        <v>577</v>
      </c>
      <c r="F7428" s="207">
        <v>45461</v>
      </c>
      <c r="G7428" s="206" t="s">
        <v>42</v>
      </c>
      <c r="H7428" s="208">
        <v>4600000</v>
      </c>
      <c r="I7428" s="206" t="s">
        <v>19</v>
      </c>
      <c r="J7428" s="206">
        <v>46000</v>
      </c>
      <c r="L7428" s="206">
        <v>2024</v>
      </c>
      <c r="M7428" s="206" t="s">
        <v>772</v>
      </c>
      <c r="N7428" s="206" t="s">
        <v>773</v>
      </c>
    </row>
    <row r="7429" spans="1:14" s="206" customFormat="1" ht="31" customHeight="1" x14ac:dyDescent="0.15">
      <c r="A7429" s="206" t="s">
        <v>768</v>
      </c>
      <c r="B7429" s="206" t="s">
        <v>856</v>
      </c>
      <c r="C7429" s="206" t="s">
        <v>770</v>
      </c>
      <c r="D7429" s="206" t="s">
        <v>840</v>
      </c>
      <c r="E7429" s="206" t="s">
        <v>658</v>
      </c>
      <c r="F7429" s="207">
        <v>45462</v>
      </c>
      <c r="G7429" s="206" t="s">
        <v>42</v>
      </c>
      <c r="H7429" s="208">
        <v>180000</v>
      </c>
      <c r="I7429" s="206" t="s">
        <v>19</v>
      </c>
      <c r="J7429" s="206">
        <v>1800</v>
      </c>
      <c r="L7429" s="206">
        <v>2024</v>
      </c>
      <c r="M7429" s="206" t="s">
        <v>772</v>
      </c>
      <c r="N7429" s="206" t="s">
        <v>773</v>
      </c>
    </row>
    <row r="7430" spans="1:14" s="206" customFormat="1" ht="31" customHeight="1" x14ac:dyDescent="0.15">
      <c r="A7430" s="206" t="s">
        <v>768</v>
      </c>
      <c r="B7430" s="206" t="s">
        <v>856</v>
      </c>
      <c r="C7430" s="206" t="s">
        <v>770</v>
      </c>
      <c r="D7430" s="206" t="s">
        <v>840</v>
      </c>
      <c r="E7430" s="206" t="s">
        <v>577</v>
      </c>
      <c r="F7430" s="207">
        <v>45462</v>
      </c>
      <c r="G7430" s="206" t="s">
        <v>42</v>
      </c>
      <c r="H7430" s="208">
        <v>4400000</v>
      </c>
      <c r="I7430" s="206" t="s">
        <v>19</v>
      </c>
      <c r="J7430" s="206">
        <v>44000</v>
      </c>
      <c r="L7430" s="206">
        <v>2024</v>
      </c>
      <c r="M7430" s="206" t="s">
        <v>772</v>
      </c>
      <c r="N7430" s="206" t="s">
        <v>773</v>
      </c>
    </row>
    <row r="7431" spans="1:14" s="206" customFormat="1" ht="31" customHeight="1" x14ac:dyDescent="0.15">
      <c r="A7431" s="206" t="s">
        <v>768</v>
      </c>
      <c r="B7431" s="206" t="s">
        <v>856</v>
      </c>
      <c r="C7431" s="206" t="s">
        <v>770</v>
      </c>
      <c r="D7431" s="206" t="s">
        <v>840</v>
      </c>
      <c r="E7431" s="206" t="s">
        <v>658</v>
      </c>
      <c r="F7431" s="207">
        <v>45463</v>
      </c>
      <c r="G7431" s="206" t="s">
        <v>42</v>
      </c>
      <c r="H7431" s="208">
        <v>200000</v>
      </c>
      <c r="I7431" s="206" t="s">
        <v>19</v>
      </c>
      <c r="J7431" s="206">
        <v>2000</v>
      </c>
      <c r="L7431" s="206">
        <v>2024</v>
      </c>
      <c r="M7431" s="206" t="s">
        <v>772</v>
      </c>
      <c r="N7431" s="206" t="s">
        <v>773</v>
      </c>
    </row>
    <row r="7432" spans="1:14" s="206" customFormat="1" ht="31" customHeight="1" x14ac:dyDescent="0.15">
      <c r="A7432" s="206" t="s">
        <v>768</v>
      </c>
      <c r="B7432" s="206" t="s">
        <v>856</v>
      </c>
      <c r="C7432" s="206" t="s">
        <v>770</v>
      </c>
      <c r="D7432" s="206" t="s">
        <v>840</v>
      </c>
      <c r="E7432" s="206" t="s">
        <v>577</v>
      </c>
      <c r="F7432" s="207">
        <v>45463</v>
      </c>
      <c r="G7432" s="206" t="s">
        <v>42</v>
      </c>
      <c r="H7432" s="208">
        <v>3880000</v>
      </c>
      <c r="I7432" s="206" t="s">
        <v>19</v>
      </c>
      <c r="J7432" s="206">
        <v>38800</v>
      </c>
      <c r="L7432" s="206">
        <v>2024</v>
      </c>
      <c r="M7432" s="206" t="s">
        <v>772</v>
      </c>
      <c r="N7432" s="206" t="s">
        <v>773</v>
      </c>
    </row>
    <row r="7433" spans="1:14" s="206" customFormat="1" ht="31" customHeight="1" x14ac:dyDescent="0.15">
      <c r="A7433" s="206" t="s">
        <v>768</v>
      </c>
      <c r="B7433" s="206" t="s">
        <v>856</v>
      </c>
      <c r="C7433" s="206" t="s">
        <v>770</v>
      </c>
      <c r="D7433" s="206" t="s">
        <v>840</v>
      </c>
      <c r="E7433" s="206" t="s">
        <v>658</v>
      </c>
      <c r="F7433" s="207">
        <v>45464</v>
      </c>
      <c r="G7433" s="206" t="s">
        <v>42</v>
      </c>
      <c r="H7433" s="208">
        <v>720000</v>
      </c>
      <c r="I7433" s="206" t="s">
        <v>19</v>
      </c>
      <c r="J7433" s="206">
        <v>7200</v>
      </c>
      <c r="L7433" s="206">
        <v>2024</v>
      </c>
      <c r="M7433" s="206" t="s">
        <v>772</v>
      </c>
      <c r="N7433" s="206" t="s">
        <v>773</v>
      </c>
    </row>
    <row r="7434" spans="1:14" s="206" customFormat="1" ht="31" customHeight="1" x14ac:dyDescent="0.15">
      <c r="A7434" s="206" t="s">
        <v>768</v>
      </c>
      <c r="B7434" s="206" t="s">
        <v>856</v>
      </c>
      <c r="C7434" s="206" t="s">
        <v>770</v>
      </c>
      <c r="D7434" s="206" t="s">
        <v>840</v>
      </c>
      <c r="E7434" s="206" t="s">
        <v>577</v>
      </c>
      <c r="F7434" s="207">
        <v>45464</v>
      </c>
      <c r="G7434" s="206" t="s">
        <v>42</v>
      </c>
      <c r="H7434" s="208">
        <v>4400000</v>
      </c>
      <c r="I7434" s="206" t="s">
        <v>19</v>
      </c>
      <c r="J7434" s="206">
        <v>44000</v>
      </c>
      <c r="L7434" s="206">
        <v>2024</v>
      </c>
      <c r="M7434" s="206" t="s">
        <v>772</v>
      </c>
      <c r="N7434" s="206" t="s">
        <v>773</v>
      </c>
    </row>
    <row r="7435" spans="1:14" s="206" customFormat="1" ht="31" customHeight="1" x14ac:dyDescent="0.15">
      <c r="A7435" s="206" t="s">
        <v>768</v>
      </c>
      <c r="B7435" s="206" t="s">
        <v>856</v>
      </c>
      <c r="C7435" s="206" t="s">
        <v>770</v>
      </c>
      <c r="D7435" s="206" t="s">
        <v>840</v>
      </c>
      <c r="E7435" s="206" t="s">
        <v>658</v>
      </c>
      <c r="F7435" s="207">
        <v>45465</v>
      </c>
      <c r="G7435" s="206" t="s">
        <v>42</v>
      </c>
      <c r="H7435" s="208">
        <v>480000</v>
      </c>
      <c r="I7435" s="206" t="s">
        <v>19</v>
      </c>
      <c r="J7435" s="206">
        <v>4800</v>
      </c>
      <c r="L7435" s="206">
        <v>2024</v>
      </c>
      <c r="M7435" s="206" t="s">
        <v>772</v>
      </c>
      <c r="N7435" s="206" t="s">
        <v>773</v>
      </c>
    </row>
    <row r="7436" spans="1:14" s="206" customFormat="1" ht="31" customHeight="1" x14ac:dyDescent="0.15">
      <c r="A7436" s="206" t="s">
        <v>768</v>
      </c>
      <c r="B7436" s="206" t="s">
        <v>856</v>
      </c>
      <c r="C7436" s="206" t="s">
        <v>770</v>
      </c>
      <c r="D7436" s="206" t="s">
        <v>840</v>
      </c>
      <c r="E7436" s="206" t="s">
        <v>577</v>
      </c>
      <c r="F7436" s="207">
        <v>45465</v>
      </c>
      <c r="G7436" s="206" t="s">
        <v>42</v>
      </c>
      <c r="H7436" s="208">
        <v>4000000</v>
      </c>
      <c r="I7436" s="206" t="s">
        <v>19</v>
      </c>
      <c r="J7436" s="206">
        <v>40000</v>
      </c>
      <c r="L7436" s="206">
        <v>2024</v>
      </c>
      <c r="M7436" s="206" t="s">
        <v>772</v>
      </c>
      <c r="N7436" s="206" t="s">
        <v>773</v>
      </c>
    </row>
    <row r="7437" spans="1:14" s="206" customFormat="1" ht="31" customHeight="1" x14ac:dyDescent="0.15">
      <c r="A7437" s="206" t="s">
        <v>768</v>
      </c>
      <c r="B7437" s="206" t="s">
        <v>856</v>
      </c>
      <c r="C7437" s="206" t="s">
        <v>770</v>
      </c>
      <c r="D7437" s="206" t="s">
        <v>840</v>
      </c>
      <c r="E7437" s="206" t="s">
        <v>658</v>
      </c>
      <c r="F7437" s="207">
        <v>45466</v>
      </c>
      <c r="G7437" s="206" t="s">
        <v>42</v>
      </c>
      <c r="H7437" s="208">
        <v>600000</v>
      </c>
      <c r="I7437" s="206" t="s">
        <v>19</v>
      </c>
      <c r="J7437" s="206">
        <v>6000</v>
      </c>
      <c r="L7437" s="206">
        <v>2024</v>
      </c>
      <c r="M7437" s="206" t="s">
        <v>772</v>
      </c>
      <c r="N7437" s="206" t="s">
        <v>773</v>
      </c>
    </row>
    <row r="7438" spans="1:14" s="206" customFormat="1" ht="31" customHeight="1" x14ac:dyDescent="0.15">
      <c r="A7438" s="206" t="s">
        <v>768</v>
      </c>
      <c r="B7438" s="206" t="s">
        <v>856</v>
      </c>
      <c r="C7438" s="206" t="s">
        <v>770</v>
      </c>
      <c r="D7438" s="206" t="s">
        <v>840</v>
      </c>
      <c r="E7438" s="206" t="s">
        <v>577</v>
      </c>
      <c r="F7438" s="207">
        <v>45466</v>
      </c>
      <c r="G7438" s="206" t="s">
        <v>42</v>
      </c>
      <c r="H7438" s="208">
        <v>3880000</v>
      </c>
      <c r="I7438" s="206" t="s">
        <v>19</v>
      </c>
      <c r="J7438" s="206">
        <v>38800</v>
      </c>
      <c r="L7438" s="206">
        <v>2024</v>
      </c>
      <c r="M7438" s="206" t="s">
        <v>772</v>
      </c>
      <c r="N7438" s="206" t="s">
        <v>773</v>
      </c>
    </row>
    <row r="7439" spans="1:14" s="206" customFormat="1" ht="31" customHeight="1" x14ac:dyDescent="0.15">
      <c r="A7439" s="206" t="s">
        <v>768</v>
      </c>
      <c r="B7439" s="206" t="s">
        <v>856</v>
      </c>
      <c r="C7439" s="206" t="s">
        <v>770</v>
      </c>
      <c r="D7439" s="206" t="s">
        <v>840</v>
      </c>
      <c r="E7439" s="206" t="s">
        <v>577</v>
      </c>
      <c r="F7439" s="207">
        <v>45467</v>
      </c>
      <c r="G7439" s="206" t="s">
        <v>42</v>
      </c>
      <c r="H7439" s="208">
        <v>5200000</v>
      </c>
      <c r="I7439" s="206" t="s">
        <v>19</v>
      </c>
      <c r="J7439" s="206">
        <v>52000</v>
      </c>
      <c r="L7439" s="206">
        <v>2024</v>
      </c>
      <c r="M7439" s="206" t="s">
        <v>772</v>
      </c>
      <c r="N7439" s="206" t="s">
        <v>773</v>
      </c>
    </row>
    <row r="7440" spans="1:14" s="206" customFormat="1" ht="31" customHeight="1" x14ac:dyDescent="0.15">
      <c r="A7440" s="206" t="s">
        <v>768</v>
      </c>
      <c r="B7440" s="206" t="s">
        <v>856</v>
      </c>
      <c r="C7440" s="206" t="s">
        <v>770</v>
      </c>
      <c r="D7440" s="206" t="s">
        <v>840</v>
      </c>
      <c r="E7440" s="206" t="s">
        <v>658</v>
      </c>
      <c r="F7440" s="207">
        <v>45467</v>
      </c>
      <c r="G7440" s="206" t="s">
        <v>42</v>
      </c>
      <c r="H7440" s="208">
        <v>400000</v>
      </c>
      <c r="I7440" s="206" t="s">
        <v>19</v>
      </c>
      <c r="J7440" s="206">
        <v>4000</v>
      </c>
      <c r="L7440" s="206">
        <v>2024</v>
      </c>
      <c r="M7440" s="206" t="s">
        <v>772</v>
      </c>
      <c r="N7440" s="206" t="s">
        <v>773</v>
      </c>
    </row>
    <row r="7441" spans="1:15" s="206" customFormat="1" ht="31" customHeight="1" x14ac:dyDescent="0.15">
      <c r="A7441" s="206" t="s">
        <v>768</v>
      </c>
      <c r="B7441" s="206" t="s">
        <v>856</v>
      </c>
      <c r="C7441" s="206" t="s">
        <v>770</v>
      </c>
      <c r="D7441" s="206" t="s">
        <v>840</v>
      </c>
      <c r="E7441" s="206" t="s">
        <v>658</v>
      </c>
      <c r="F7441" s="207">
        <v>45468</v>
      </c>
      <c r="G7441" s="206" t="s">
        <v>42</v>
      </c>
      <c r="H7441" s="208">
        <v>200000</v>
      </c>
      <c r="I7441" s="206" t="s">
        <v>19</v>
      </c>
      <c r="J7441" s="206">
        <v>2000</v>
      </c>
      <c r="L7441" s="206">
        <v>2024</v>
      </c>
      <c r="M7441" s="206" t="s">
        <v>772</v>
      </c>
      <c r="N7441" s="206" t="s">
        <v>773</v>
      </c>
    </row>
    <row r="7442" spans="1:15" s="206" customFormat="1" ht="31" customHeight="1" x14ac:dyDescent="0.15">
      <c r="A7442" s="206" t="s">
        <v>768</v>
      </c>
      <c r="B7442" s="206" t="s">
        <v>856</v>
      </c>
      <c r="C7442" s="206" t="s">
        <v>770</v>
      </c>
      <c r="D7442" s="206" t="s">
        <v>840</v>
      </c>
      <c r="E7442" s="206" t="s">
        <v>577</v>
      </c>
      <c r="F7442" s="207">
        <v>45468</v>
      </c>
      <c r="G7442" s="206" t="s">
        <v>42</v>
      </c>
      <c r="H7442" s="208">
        <v>4400000</v>
      </c>
      <c r="I7442" s="206" t="s">
        <v>19</v>
      </c>
      <c r="J7442" s="206">
        <v>44000</v>
      </c>
      <c r="L7442" s="206">
        <v>2024</v>
      </c>
      <c r="M7442" s="206" t="s">
        <v>772</v>
      </c>
      <c r="N7442" s="206" t="s">
        <v>773</v>
      </c>
    </row>
    <row r="7443" spans="1:15" s="206" customFormat="1" ht="31" customHeight="1" x14ac:dyDescent="0.15">
      <c r="A7443" s="206" t="s">
        <v>768</v>
      </c>
      <c r="B7443" s="206" t="s">
        <v>856</v>
      </c>
      <c r="C7443" s="206" t="s">
        <v>770</v>
      </c>
      <c r="D7443" s="206" t="s">
        <v>840</v>
      </c>
      <c r="E7443" s="206" t="s">
        <v>658</v>
      </c>
      <c r="F7443" s="207">
        <v>45469</v>
      </c>
      <c r="G7443" s="206" t="s">
        <v>42</v>
      </c>
      <c r="H7443" s="208">
        <v>320000</v>
      </c>
      <c r="I7443" s="206" t="s">
        <v>19</v>
      </c>
      <c r="J7443" s="206">
        <v>3200</v>
      </c>
      <c r="L7443" s="206">
        <v>2024</v>
      </c>
      <c r="M7443" s="206" t="s">
        <v>772</v>
      </c>
      <c r="N7443" s="206" t="s">
        <v>773</v>
      </c>
    </row>
    <row r="7444" spans="1:15" s="206" customFormat="1" ht="31" customHeight="1" x14ac:dyDescent="0.15">
      <c r="A7444" s="206" t="s">
        <v>768</v>
      </c>
      <c r="B7444" s="206" t="s">
        <v>856</v>
      </c>
      <c r="C7444" s="206" t="s">
        <v>770</v>
      </c>
      <c r="D7444" s="206" t="s">
        <v>840</v>
      </c>
      <c r="E7444" s="206" t="s">
        <v>577</v>
      </c>
      <c r="F7444" s="207">
        <v>45469</v>
      </c>
      <c r="G7444" s="206" t="s">
        <v>42</v>
      </c>
      <c r="H7444" s="208">
        <v>4200000</v>
      </c>
      <c r="I7444" s="206" t="s">
        <v>19</v>
      </c>
      <c r="J7444" s="206">
        <v>42000</v>
      </c>
      <c r="L7444" s="206">
        <v>2024</v>
      </c>
      <c r="M7444" s="206" t="s">
        <v>772</v>
      </c>
      <c r="N7444" s="206" t="s">
        <v>773</v>
      </c>
    </row>
    <row r="7445" spans="1:15" s="206" customFormat="1" ht="31" customHeight="1" x14ac:dyDescent="0.15">
      <c r="A7445" s="206" t="s">
        <v>768</v>
      </c>
      <c r="B7445" s="206" t="s">
        <v>856</v>
      </c>
      <c r="C7445" s="206" t="s">
        <v>770</v>
      </c>
      <c r="D7445" s="206" t="s">
        <v>840</v>
      </c>
      <c r="E7445" s="206" t="s">
        <v>577</v>
      </c>
      <c r="F7445" s="207">
        <v>45470</v>
      </c>
      <c r="G7445" s="206" t="s">
        <v>42</v>
      </c>
      <c r="H7445" s="208">
        <v>3880000</v>
      </c>
      <c r="I7445" s="206" t="s">
        <v>19</v>
      </c>
      <c r="J7445" s="206">
        <v>38800</v>
      </c>
      <c r="L7445" s="206">
        <v>2024</v>
      </c>
      <c r="M7445" s="206" t="s">
        <v>772</v>
      </c>
      <c r="N7445" s="206" t="s">
        <v>773</v>
      </c>
    </row>
    <row r="7446" spans="1:15" s="206" customFormat="1" ht="31" customHeight="1" x14ac:dyDescent="0.15">
      <c r="A7446" s="206" t="s">
        <v>768</v>
      </c>
      <c r="B7446" s="206" t="s">
        <v>856</v>
      </c>
      <c r="C7446" s="206" t="s">
        <v>770</v>
      </c>
      <c r="D7446" s="206" t="s">
        <v>840</v>
      </c>
      <c r="E7446" s="206" t="s">
        <v>658</v>
      </c>
      <c r="F7446" s="207">
        <v>45470</v>
      </c>
      <c r="G7446" s="206" t="s">
        <v>42</v>
      </c>
      <c r="H7446" s="208">
        <v>200000</v>
      </c>
      <c r="I7446" s="206" t="s">
        <v>19</v>
      </c>
      <c r="J7446" s="206">
        <v>2000</v>
      </c>
      <c r="L7446" s="206">
        <v>2024</v>
      </c>
      <c r="M7446" s="206" t="s">
        <v>772</v>
      </c>
      <c r="N7446" s="206" t="s">
        <v>773</v>
      </c>
    </row>
    <row r="7447" spans="1:15" s="206" customFormat="1" ht="31" customHeight="1" x14ac:dyDescent="0.15">
      <c r="A7447" s="206" t="s">
        <v>768</v>
      </c>
      <c r="B7447" s="206" t="s">
        <v>856</v>
      </c>
      <c r="C7447" s="206" t="s">
        <v>770</v>
      </c>
      <c r="D7447" s="206" t="s">
        <v>840</v>
      </c>
      <c r="E7447" s="206" t="s">
        <v>658</v>
      </c>
      <c r="F7447" s="207">
        <v>45471</v>
      </c>
      <c r="G7447" s="206" t="s">
        <v>42</v>
      </c>
      <c r="H7447" s="208">
        <v>120000</v>
      </c>
      <c r="I7447" s="206" t="s">
        <v>19</v>
      </c>
      <c r="J7447" s="206">
        <v>1200</v>
      </c>
      <c r="L7447" s="206">
        <v>2024</v>
      </c>
      <c r="M7447" s="206" t="s">
        <v>772</v>
      </c>
      <c r="N7447" s="206" t="s">
        <v>773</v>
      </c>
    </row>
    <row r="7448" spans="1:15" s="206" customFormat="1" ht="31" customHeight="1" x14ac:dyDescent="0.15">
      <c r="A7448" s="206" t="s">
        <v>768</v>
      </c>
      <c r="B7448" s="206" t="s">
        <v>856</v>
      </c>
      <c r="C7448" s="206" t="s">
        <v>770</v>
      </c>
      <c r="D7448" s="206" t="s">
        <v>840</v>
      </c>
      <c r="E7448" s="206" t="s">
        <v>577</v>
      </c>
      <c r="F7448" s="207">
        <v>45471</v>
      </c>
      <c r="G7448" s="206" t="s">
        <v>42</v>
      </c>
      <c r="H7448" s="208">
        <v>1920000</v>
      </c>
      <c r="I7448" s="206" t="s">
        <v>19</v>
      </c>
      <c r="J7448" s="206">
        <v>19200</v>
      </c>
      <c r="L7448" s="206">
        <v>2024</v>
      </c>
      <c r="M7448" s="206" t="s">
        <v>772</v>
      </c>
      <c r="N7448" s="206" t="s">
        <v>773</v>
      </c>
    </row>
    <row r="7449" spans="1:15" s="206" customFormat="1" ht="31" customHeight="1" x14ac:dyDescent="0.15">
      <c r="A7449" s="206" t="s">
        <v>768</v>
      </c>
      <c r="B7449" s="206" t="s">
        <v>856</v>
      </c>
      <c r="C7449" s="206" t="s">
        <v>770</v>
      </c>
      <c r="D7449" s="206" t="s">
        <v>840</v>
      </c>
      <c r="E7449" s="206" t="s">
        <v>577</v>
      </c>
      <c r="F7449" s="207">
        <v>45471</v>
      </c>
      <c r="G7449" s="206" t="s">
        <v>42</v>
      </c>
      <c r="H7449" s="208">
        <v>800000</v>
      </c>
      <c r="I7449" s="206" t="s">
        <v>19</v>
      </c>
      <c r="J7449" s="206">
        <v>8000</v>
      </c>
      <c r="L7449" s="206">
        <v>2024</v>
      </c>
      <c r="M7449" s="206" t="s">
        <v>772</v>
      </c>
      <c r="N7449" s="206" t="s">
        <v>773</v>
      </c>
      <c r="O7449" s="206" t="s">
        <v>804</v>
      </c>
    </row>
    <row r="7450" spans="1:15" s="206" customFormat="1" ht="31" customHeight="1" x14ac:dyDescent="0.15">
      <c r="A7450" s="206" t="s">
        <v>768</v>
      </c>
      <c r="B7450" s="206" t="s">
        <v>856</v>
      </c>
      <c r="C7450" s="206" t="s">
        <v>770</v>
      </c>
      <c r="D7450" s="206" t="s">
        <v>840</v>
      </c>
      <c r="E7450" s="206" t="s">
        <v>577</v>
      </c>
      <c r="F7450" s="207">
        <v>45472</v>
      </c>
      <c r="G7450" s="206" t="s">
        <v>42</v>
      </c>
      <c r="H7450" s="208">
        <v>400000</v>
      </c>
      <c r="I7450" s="206" t="s">
        <v>19</v>
      </c>
      <c r="J7450" s="206">
        <v>4000</v>
      </c>
      <c r="L7450" s="206">
        <v>2024</v>
      </c>
      <c r="M7450" s="206" t="s">
        <v>772</v>
      </c>
      <c r="N7450" s="206" t="s">
        <v>773</v>
      </c>
      <c r="O7450" s="206" t="s">
        <v>805</v>
      </c>
    </row>
    <row r="7451" spans="1:15" s="206" customFormat="1" ht="31" customHeight="1" x14ac:dyDescent="0.15">
      <c r="A7451" s="206" t="s">
        <v>768</v>
      </c>
      <c r="B7451" s="206" t="s">
        <v>856</v>
      </c>
      <c r="C7451" s="206" t="s">
        <v>770</v>
      </c>
      <c r="D7451" s="206" t="s">
        <v>840</v>
      </c>
      <c r="E7451" s="206" t="s">
        <v>577</v>
      </c>
      <c r="F7451" s="207">
        <v>45472</v>
      </c>
      <c r="G7451" s="206" t="s">
        <v>42</v>
      </c>
      <c r="H7451" s="208">
        <v>1560000</v>
      </c>
      <c r="I7451" s="206" t="s">
        <v>19</v>
      </c>
      <c r="J7451" s="206">
        <v>15600</v>
      </c>
      <c r="L7451" s="206">
        <v>2024</v>
      </c>
      <c r="M7451" s="206" t="s">
        <v>772</v>
      </c>
      <c r="N7451" s="206" t="s">
        <v>773</v>
      </c>
    </row>
    <row r="7452" spans="1:15" s="206" customFormat="1" ht="31" customHeight="1" x14ac:dyDescent="0.15">
      <c r="A7452" s="206" t="s">
        <v>768</v>
      </c>
      <c r="B7452" s="206" t="s">
        <v>856</v>
      </c>
      <c r="C7452" s="206" t="s">
        <v>770</v>
      </c>
      <c r="D7452" s="206" t="s">
        <v>840</v>
      </c>
      <c r="E7452" s="206" t="s">
        <v>658</v>
      </c>
      <c r="F7452" s="207">
        <v>45472</v>
      </c>
      <c r="G7452" s="206" t="s">
        <v>42</v>
      </c>
      <c r="H7452" s="208">
        <v>120000</v>
      </c>
      <c r="I7452" s="206" t="s">
        <v>19</v>
      </c>
      <c r="J7452" s="206">
        <v>1200</v>
      </c>
      <c r="L7452" s="206">
        <v>2024</v>
      </c>
      <c r="M7452" s="206" t="s">
        <v>772</v>
      </c>
      <c r="N7452" s="206" t="s">
        <v>773</v>
      </c>
    </row>
    <row r="7453" spans="1:15" s="206" customFormat="1" ht="31" customHeight="1" x14ac:dyDescent="0.15">
      <c r="A7453" s="206" t="s">
        <v>768</v>
      </c>
      <c r="B7453" s="206" t="s">
        <v>856</v>
      </c>
      <c r="C7453" s="206" t="s">
        <v>770</v>
      </c>
      <c r="D7453" s="206" t="s">
        <v>840</v>
      </c>
      <c r="E7453" s="206" t="s">
        <v>577</v>
      </c>
      <c r="F7453" s="207">
        <v>45473</v>
      </c>
      <c r="G7453" s="206" t="s">
        <v>42</v>
      </c>
      <c r="H7453" s="208">
        <v>1920000</v>
      </c>
      <c r="I7453" s="206" t="s">
        <v>19</v>
      </c>
      <c r="J7453" s="206">
        <v>19200</v>
      </c>
      <c r="L7453" s="206">
        <v>2024</v>
      </c>
      <c r="M7453" s="206" t="s">
        <v>772</v>
      </c>
      <c r="N7453" s="206" t="s">
        <v>773</v>
      </c>
    </row>
    <row r="7454" spans="1:15" s="206" customFormat="1" ht="31" customHeight="1" x14ac:dyDescent="0.15">
      <c r="A7454" s="206" t="s">
        <v>768</v>
      </c>
      <c r="B7454" s="206" t="s">
        <v>856</v>
      </c>
      <c r="C7454" s="206" t="s">
        <v>770</v>
      </c>
      <c r="D7454" s="206" t="s">
        <v>840</v>
      </c>
      <c r="E7454" s="206" t="s">
        <v>577</v>
      </c>
      <c r="F7454" s="207">
        <v>45473</v>
      </c>
      <c r="G7454" s="206" t="s">
        <v>42</v>
      </c>
      <c r="H7454" s="208">
        <v>80000</v>
      </c>
      <c r="I7454" s="206" t="s">
        <v>19</v>
      </c>
      <c r="J7454" s="206">
        <v>800</v>
      </c>
      <c r="L7454" s="206">
        <v>2024</v>
      </c>
      <c r="M7454" s="206" t="s">
        <v>772</v>
      </c>
      <c r="N7454" s="206" t="s">
        <v>773</v>
      </c>
      <c r="O7454" s="206" t="s">
        <v>861</v>
      </c>
    </row>
    <row r="7455" spans="1:15" s="206" customFormat="1" ht="31" customHeight="1" x14ac:dyDescent="0.15">
      <c r="A7455" s="206" t="s">
        <v>768</v>
      </c>
      <c r="B7455" s="206" t="s">
        <v>856</v>
      </c>
      <c r="C7455" s="206" t="s">
        <v>770</v>
      </c>
      <c r="D7455" s="206" t="s">
        <v>840</v>
      </c>
      <c r="E7455" s="206" t="s">
        <v>658</v>
      </c>
      <c r="F7455" s="207">
        <v>45473</v>
      </c>
      <c r="G7455" s="206" t="s">
        <v>42</v>
      </c>
      <c r="H7455" s="208">
        <v>40000</v>
      </c>
      <c r="I7455" s="206" t="s">
        <v>19</v>
      </c>
      <c r="J7455" s="206">
        <v>400</v>
      </c>
      <c r="L7455" s="206">
        <v>2024</v>
      </c>
      <c r="M7455" s="206" t="s">
        <v>772</v>
      </c>
      <c r="N7455" s="206" t="s">
        <v>773</v>
      </c>
    </row>
    <row r="7456" spans="1:15" s="206" customFormat="1" ht="31" customHeight="1" x14ac:dyDescent="0.15">
      <c r="A7456" s="206" t="s">
        <v>768</v>
      </c>
      <c r="B7456" s="206" t="s">
        <v>856</v>
      </c>
      <c r="C7456" s="206" t="s">
        <v>770</v>
      </c>
      <c r="D7456" s="206" t="s">
        <v>840</v>
      </c>
      <c r="E7456" s="206" t="s">
        <v>577</v>
      </c>
      <c r="F7456" s="207">
        <v>45474</v>
      </c>
      <c r="G7456" s="206" t="s">
        <v>42</v>
      </c>
      <c r="H7456" s="208">
        <v>1400000</v>
      </c>
      <c r="I7456" s="206" t="s">
        <v>19</v>
      </c>
      <c r="J7456" s="206">
        <v>14000</v>
      </c>
      <c r="L7456" s="206">
        <v>2024</v>
      </c>
      <c r="M7456" s="206" t="s">
        <v>772</v>
      </c>
      <c r="N7456" s="206" t="s">
        <v>773</v>
      </c>
    </row>
    <row r="7457" spans="1:15" s="206" customFormat="1" ht="31" customHeight="1" x14ac:dyDescent="0.15">
      <c r="A7457" s="206" t="s">
        <v>768</v>
      </c>
      <c r="B7457" s="206" t="s">
        <v>856</v>
      </c>
      <c r="C7457" s="206" t="s">
        <v>770</v>
      </c>
      <c r="D7457" s="206" t="s">
        <v>840</v>
      </c>
      <c r="E7457" s="206" t="s">
        <v>577</v>
      </c>
      <c r="F7457" s="207">
        <v>45474</v>
      </c>
      <c r="G7457" s="206" t="s">
        <v>42</v>
      </c>
      <c r="H7457" s="208">
        <v>520000</v>
      </c>
      <c r="I7457" s="206" t="s">
        <v>19</v>
      </c>
      <c r="J7457" s="206">
        <v>5200</v>
      </c>
      <c r="L7457" s="206">
        <v>2024</v>
      </c>
      <c r="M7457" s="206" t="s">
        <v>772</v>
      </c>
      <c r="N7457" s="206" t="s">
        <v>773</v>
      </c>
      <c r="O7457" s="206" t="s">
        <v>806</v>
      </c>
    </row>
    <row r="7458" spans="1:15" s="206" customFormat="1" ht="31" customHeight="1" x14ac:dyDescent="0.15">
      <c r="A7458" s="206" t="s">
        <v>768</v>
      </c>
      <c r="B7458" s="206" t="s">
        <v>856</v>
      </c>
      <c r="C7458" s="206" t="s">
        <v>770</v>
      </c>
      <c r="D7458" s="206" t="s">
        <v>840</v>
      </c>
      <c r="E7458" s="206" t="s">
        <v>577</v>
      </c>
      <c r="F7458" s="207">
        <v>45475</v>
      </c>
      <c r="G7458" s="206" t="s">
        <v>42</v>
      </c>
      <c r="H7458" s="208">
        <v>200000</v>
      </c>
      <c r="I7458" s="206" t="s">
        <v>19</v>
      </c>
      <c r="J7458" s="206">
        <v>2000</v>
      </c>
      <c r="L7458" s="206">
        <v>2024</v>
      </c>
      <c r="M7458" s="206" t="s">
        <v>772</v>
      </c>
      <c r="N7458" s="206" t="s">
        <v>773</v>
      </c>
    </row>
    <row r="7459" spans="1:15" s="206" customFormat="1" ht="31" customHeight="1" x14ac:dyDescent="0.15">
      <c r="A7459" s="206" t="s">
        <v>768</v>
      </c>
      <c r="B7459" s="206" t="s">
        <v>856</v>
      </c>
      <c r="C7459" s="206" t="s">
        <v>770</v>
      </c>
      <c r="D7459" s="206" t="s">
        <v>840</v>
      </c>
      <c r="E7459" s="206" t="s">
        <v>577</v>
      </c>
      <c r="F7459" s="207">
        <v>45478</v>
      </c>
      <c r="G7459" s="206" t="s">
        <v>42</v>
      </c>
      <c r="H7459" s="208">
        <v>600000</v>
      </c>
      <c r="I7459" s="206" t="s">
        <v>19</v>
      </c>
      <c r="J7459" s="206">
        <v>6000</v>
      </c>
      <c r="L7459" s="206">
        <v>2024</v>
      </c>
      <c r="M7459" s="206" t="s">
        <v>772</v>
      </c>
      <c r="N7459" s="206" t="s">
        <v>773</v>
      </c>
    </row>
    <row r="7460" spans="1:15" s="206" customFormat="1" ht="31" customHeight="1" x14ac:dyDescent="0.15">
      <c r="A7460" s="206" t="s">
        <v>768</v>
      </c>
      <c r="B7460" s="206" t="s">
        <v>856</v>
      </c>
      <c r="C7460" s="206" t="s">
        <v>770</v>
      </c>
      <c r="D7460" s="206" t="s">
        <v>840</v>
      </c>
      <c r="E7460" s="206" t="s">
        <v>658</v>
      </c>
      <c r="F7460" s="207">
        <v>45478</v>
      </c>
      <c r="G7460" s="206" t="s">
        <v>42</v>
      </c>
      <c r="H7460" s="208">
        <v>120000</v>
      </c>
      <c r="I7460" s="206" t="s">
        <v>19</v>
      </c>
      <c r="J7460" s="206">
        <v>1200</v>
      </c>
      <c r="L7460" s="206">
        <v>2024</v>
      </c>
      <c r="M7460" s="206" t="s">
        <v>772</v>
      </c>
      <c r="N7460" s="206" t="s">
        <v>773</v>
      </c>
    </row>
    <row r="7461" spans="1:15" s="206" customFormat="1" ht="31" customHeight="1" x14ac:dyDescent="0.15">
      <c r="A7461" s="206" t="s">
        <v>768</v>
      </c>
      <c r="B7461" s="206" t="s">
        <v>856</v>
      </c>
      <c r="C7461" s="206" t="s">
        <v>770</v>
      </c>
      <c r="D7461" s="206" t="s">
        <v>840</v>
      </c>
      <c r="E7461" s="206" t="s">
        <v>658</v>
      </c>
      <c r="F7461" s="207">
        <v>45479</v>
      </c>
      <c r="G7461" s="206" t="s">
        <v>42</v>
      </c>
      <c r="H7461" s="208">
        <v>40000</v>
      </c>
      <c r="I7461" s="206" t="s">
        <v>19</v>
      </c>
      <c r="J7461" s="206">
        <v>400</v>
      </c>
      <c r="L7461" s="206">
        <v>2024</v>
      </c>
      <c r="M7461" s="206" t="s">
        <v>772</v>
      </c>
      <c r="N7461" s="206" t="s">
        <v>773</v>
      </c>
    </row>
    <row r="7462" spans="1:15" s="206" customFormat="1" ht="31" customHeight="1" x14ac:dyDescent="0.15">
      <c r="A7462" s="206" t="s">
        <v>768</v>
      </c>
      <c r="B7462" s="206" t="s">
        <v>856</v>
      </c>
      <c r="C7462" s="206" t="s">
        <v>770</v>
      </c>
      <c r="D7462" s="206" t="s">
        <v>840</v>
      </c>
      <c r="E7462" s="206" t="s">
        <v>577</v>
      </c>
      <c r="F7462" s="207">
        <v>45479</v>
      </c>
      <c r="G7462" s="206" t="s">
        <v>42</v>
      </c>
      <c r="H7462" s="208">
        <v>600000</v>
      </c>
      <c r="I7462" s="206" t="s">
        <v>19</v>
      </c>
      <c r="J7462" s="206">
        <v>6000</v>
      </c>
      <c r="L7462" s="206">
        <v>2024</v>
      </c>
      <c r="M7462" s="206" t="s">
        <v>772</v>
      </c>
      <c r="N7462" s="206" t="s">
        <v>773</v>
      </c>
    </row>
    <row r="7463" spans="1:15" s="206" customFormat="1" ht="31" customHeight="1" x14ac:dyDescent="0.15">
      <c r="A7463" s="206" t="s">
        <v>768</v>
      </c>
      <c r="B7463" s="206" t="s">
        <v>856</v>
      </c>
      <c r="C7463" s="206" t="s">
        <v>770</v>
      </c>
      <c r="D7463" s="206" t="s">
        <v>840</v>
      </c>
      <c r="E7463" s="206" t="s">
        <v>577</v>
      </c>
      <c r="F7463" s="207">
        <v>45480</v>
      </c>
      <c r="G7463" s="206" t="s">
        <v>42</v>
      </c>
      <c r="H7463" s="208">
        <v>480000</v>
      </c>
      <c r="I7463" s="206" t="s">
        <v>19</v>
      </c>
      <c r="J7463" s="206">
        <v>4800</v>
      </c>
      <c r="L7463" s="206">
        <v>2024</v>
      </c>
      <c r="M7463" s="206" t="s">
        <v>772</v>
      </c>
      <c r="N7463" s="206" t="s">
        <v>773</v>
      </c>
    </row>
    <row r="7464" spans="1:15" s="206" customFormat="1" ht="31" customHeight="1" x14ac:dyDescent="0.15">
      <c r="A7464" s="206" t="s">
        <v>768</v>
      </c>
      <c r="B7464" s="206" t="s">
        <v>856</v>
      </c>
      <c r="C7464" s="206" t="s">
        <v>770</v>
      </c>
      <c r="D7464" s="206" t="s">
        <v>840</v>
      </c>
      <c r="E7464" s="206" t="s">
        <v>658</v>
      </c>
      <c r="F7464" s="207">
        <v>45481</v>
      </c>
      <c r="G7464" s="206" t="s">
        <v>42</v>
      </c>
      <c r="H7464" s="208">
        <v>160000</v>
      </c>
      <c r="I7464" s="206" t="s">
        <v>19</v>
      </c>
      <c r="J7464" s="206">
        <v>1600</v>
      </c>
      <c r="L7464" s="206">
        <v>2024</v>
      </c>
      <c r="M7464" s="206" t="s">
        <v>772</v>
      </c>
      <c r="N7464" s="206" t="s">
        <v>773</v>
      </c>
    </row>
    <row r="7465" spans="1:15" s="206" customFormat="1" ht="31" customHeight="1" x14ac:dyDescent="0.15">
      <c r="A7465" s="206" t="s">
        <v>768</v>
      </c>
      <c r="B7465" s="206" t="s">
        <v>856</v>
      </c>
      <c r="C7465" s="206" t="s">
        <v>770</v>
      </c>
      <c r="D7465" s="206" t="s">
        <v>840</v>
      </c>
      <c r="E7465" s="206" t="s">
        <v>577</v>
      </c>
      <c r="F7465" s="207">
        <v>45481</v>
      </c>
      <c r="G7465" s="206" t="s">
        <v>42</v>
      </c>
      <c r="H7465" s="208">
        <v>720000</v>
      </c>
      <c r="I7465" s="206" t="s">
        <v>19</v>
      </c>
      <c r="J7465" s="206">
        <v>7200</v>
      </c>
      <c r="L7465" s="206">
        <v>2024</v>
      </c>
      <c r="M7465" s="206" t="s">
        <v>772</v>
      </c>
      <c r="N7465" s="206" t="s">
        <v>773</v>
      </c>
    </row>
    <row r="7466" spans="1:15" s="206" customFormat="1" ht="31" customHeight="1" x14ac:dyDescent="0.15">
      <c r="A7466" s="206" t="s">
        <v>768</v>
      </c>
      <c r="B7466" s="206" t="s">
        <v>856</v>
      </c>
      <c r="C7466" s="206" t="s">
        <v>770</v>
      </c>
      <c r="D7466" s="206" t="s">
        <v>840</v>
      </c>
      <c r="E7466" s="206" t="s">
        <v>577</v>
      </c>
      <c r="F7466" s="207">
        <v>45482</v>
      </c>
      <c r="G7466" s="206" t="s">
        <v>42</v>
      </c>
      <c r="H7466" s="208">
        <v>960000</v>
      </c>
      <c r="I7466" s="206" t="s">
        <v>19</v>
      </c>
      <c r="J7466" s="206">
        <v>9600</v>
      </c>
      <c r="L7466" s="206">
        <v>2024</v>
      </c>
      <c r="M7466" s="206" t="s">
        <v>772</v>
      </c>
      <c r="N7466" s="206" t="s">
        <v>773</v>
      </c>
    </row>
    <row r="7467" spans="1:15" s="206" customFormat="1" ht="31" customHeight="1" x14ac:dyDescent="0.15">
      <c r="A7467" s="206" t="s">
        <v>768</v>
      </c>
      <c r="B7467" s="206" t="s">
        <v>856</v>
      </c>
      <c r="C7467" s="206" t="s">
        <v>770</v>
      </c>
      <c r="D7467" s="206" t="s">
        <v>840</v>
      </c>
      <c r="E7467" s="206" t="s">
        <v>577</v>
      </c>
      <c r="F7467" s="207">
        <v>45483</v>
      </c>
      <c r="G7467" s="206" t="s">
        <v>42</v>
      </c>
      <c r="H7467" s="208">
        <v>880000</v>
      </c>
      <c r="I7467" s="206" t="s">
        <v>19</v>
      </c>
      <c r="J7467" s="206">
        <v>8800</v>
      </c>
      <c r="L7467" s="206">
        <v>2024</v>
      </c>
      <c r="M7467" s="206" t="s">
        <v>772</v>
      </c>
      <c r="N7467" s="206" t="s">
        <v>773</v>
      </c>
    </row>
    <row r="7468" spans="1:15" s="206" customFormat="1" ht="31" customHeight="1" x14ac:dyDescent="0.15">
      <c r="A7468" s="206" t="s">
        <v>768</v>
      </c>
      <c r="B7468" s="206" t="s">
        <v>856</v>
      </c>
      <c r="C7468" s="206" t="s">
        <v>770</v>
      </c>
      <c r="D7468" s="206" t="s">
        <v>840</v>
      </c>
      <c r="E7468" s="206" t="s">
        <v>658</v>
      </c>
      <c r="F7468" s="207">
        <v>45483</v>
      </c>
      <c r="G7468" s="206" t="s">
        <v>42</v>
      </c>
      <c r="H7468" s="208">
        <v>40000</v>
      </c>
      <c r="I7468" s="206" t="s">
        <v>19</v>
      </c>
      <c r="J7468" s="206">
        <v>400</v>
      </c>
      <c r="L7468" s="206">
        <v>2024</v>
      </c>
      <c r="M7468" s="206" t="s">
        <v>772</v>
      </c>
      <c r="N7468" s="206" t="s">
        <v>773</v>
      </c>
    </row>
    <row r="7469" spans="1:15" s="206" customFormat="1" ht="31" customHeight="1" x14ac:dyDescent="0.15">
      <c r="A7469" s="206" t="s">
        <v>768</v>
      </c>
      <c r="B7469" s="206" t="s">
        <v>856</v>
      </c>
      <c r="C7469" s="206" t="s">
        <v>770</v>
      </c>
      <c r="D7469" s="206" t="s">
        <v>840</v>
      </c>
      <c r="E7469" s="206" t="s">
        <v>658</v>
      </c>
      <c r="F7469" s="207">
        <v>45484</v>
      </c>
      <c r="G7469" s="206" t="s">
        <v>42</v>
      </c>
      <c r="H7469" s="208">
        <v>120000</v>
      </c>
      <c r="I7469" s="206" t="s">
        <v>19</v>
      </c>
      <c r="J7469" s="206">
        <v>1200</v>
      </c>
      <c r="L7469" s="206">
        <v>2024</v>
      </c>
      <c r="M7469" s="206" t="s">
        <v>772</v>
      </c>
      <c r="N7469" s="206" t="s">
        <v>773</v>
      </c>
    </row>
    <row r="7470" spans="1:15" s="206" customFormat="1" ht="31" customHeight="1" x14ac:dyDescent="0.15">
      <c r="A7470" s="206" t="s">
        <v>768</v>
      </c>
      <c r="B7470" s="206" t="s">
        <v>856</v>
      </c>
      <c r="C7470" s="206" t="s">
        <v>770</v>
      </c>
      <c r="D7470" s="206" t="s">
        <v>840</v>
      </c>
      <c r="E7470" s="206" t="s">
        <v>577</v>
      </c>
      <c r="F7470" s="207">
        <v>45484</v>
      </c>
      <c r="G7470" s="206" t="s">
        <v>42</v>
      </c>
      <c r="H7470" s="208">
        <v>1040000</v>
      </c>
      <c r="I7470" s="206" t="s">
        <v>19</v>
      </c>
      <c r="J7470" s="206">
        <v>10400</v>
      </c>
      <c r="L7470" s="206">
        <v>2024</v>
      </c>
      <c r="M7470" s="206" t="s">
        <v>772</v>
      </c>
      <c r="N7470" s="206" t="s">
        <v>773</v>
      </c>
    </row>
    <row r="7471" spans="1:15" s="206" customFormat="1" ht="31" customHeight="1" x14ac:dyDescent="0.15">
      <c r="A7471" s="206" t="s">
        <v>768</v>
      </c>
      <c r="B7471" s="206" t="s">
        <v>856</v>
      </c>
      <c r="C7471" s="206" t="s">
        <v>770</v>
      </c>
      <c r="D7471" s="206" t="s">
        <v>840</v>
      </c>
      <c r="E7471" s="206" t="s">
        <v>577</v>
      </c>
      <c r="F7471" s="207">
        <v>45485</v>
      </c>
      <c r="G7471" s="206" t="s">
        <v>42</v>
      </c>
      <c r="H7471" s="208">
        <v>1120000</v>
      </c>
      <c r="I7471" s="206" t="s">
        <v>19</v>
      </c>
      <c r="J7471" s="206">
        <v>11200</v>
      </c>
      <c r="L7471" s="206">
        <v>2024</v>
      </c>
      <c r="M7471" s="206" t="s">
        <v>772</v>
      </c>
      <c r="N7471" s="206" t="s">
        <v>773</v>
      </c>
    </row>
    <row r="7472" spans="1:15" s="206" customFormat="1" ht="31" customHeight="1" x14ac:dyDescent="0.15">
      <c r="A7472" s="206" t="s">
        <v>768</v>
      </c>
      <c r="B7472" s="206" t="s">
        <v>856</v>
      </c>
      <c r="C7472" s="206" t="s">
        <v>770</v>
      </c>
      <c r="D7472" s="206" t="s">
        <v>840</v>
      </c>
      <c r="E7472" s="206" t="s">
        <v>658</v>
      </c>
      <c r="F7472" s="207">
        <v>45485</v>
      </c>
      <c r="G7472" s="206" t="s">
        <v>42</v>
      </c>
      <c r="H7472" s="208">
        <v>40000</v>
      </c>
      <c r="I7472" s="206" t="s">
        <v>19</v>
      </c>
      <c r="J7472" s="206">
        <v>400</v>
      </c>
      <c r="L7472" s="206">
        <v>2024</v>
      </c>
      <c r="M7472" s="206" t="s">
        <v>772</v>
      </c>
      <c r="N7472" s="206" t="s">
        <v>773</v>
      </c>
    </row>
    <row r="7473" spans="1:14" s="206" customFormat="1" ht="31" customHeight="1" x14ac:dyDescent="0.15">
      <c r="A7473" s="206" t="s">
        <v>768</v>
      </c>
      <c r="B7473" s="206" t="s">
        <v>856</v>
      </c>
      <c r="C7473" s="206" t="s">
        <v>770</v>
      </c>
      <c r="D7473" s="206" t="s">
        <v>840</v>
      </c>
      <c r="E7473" s="206" t="s">
        <v>577</v>
      </c>
      <c r="F7473" s="207">
        <v>45486</v>
      </c>
      <c r="G7473" s="206" t="s">
        <v>42</v>
      </c>
      <c r="H7473" s="208">
        <v>920000</v>
      </c>
      <c r="I7473" s="206" t="s">
        <v>19</v>
      </c>
      <c r="J7473" s="206">
        <v>9200</v>
      </c>
      <c r="L7473" s="206">
        <v>2024</v>
      </c>
      <c r="M7473" s="206" t="s">
        <v>772</v>
      </c>
      <c r="N7473" s="206" t="s">
        <v>773</v>
      </c>
    </row>
    <row r="7474" spans="1:14" s="206" customFormat="1" ht="31" customHeight="1" x14ac:dyDescent="0.15">
      <c r="A7474" s="206" t="s">
        <v>768</v>
      </c>
      <c r="B7474" s="206" t="s">
        <v>856</v>
      </c>
      <c r="C7474" s="206" t="s">
        <v>770</v>
      </c>
      <c r="D7474" s="206" t="s">
        <v>840</v>
      </c>
      <c r="E7474" s="206" t="s">
        <v>577</v>
      </c>
      <c r="F7474" s="207">
        <v>45487</v>
      </c>
      <c r="G7474" s="206" t="s">
        <v>42</v>
      </c>
      <c r="H7474" s="208">
        <v>960000</v>
      </c>
      <c r="I7474" s="206" t="s">
        <v>19</v>
      </c>
      <c r="J7474" s="206">
        <v>9600</v>
      </c>
      <c r="L7474" s="206">
        <v>2024</v>
      </c>
      <c r="M7474" s="206" t="s">
        <v>772</v>
      </c>
      <c r="N7474" s="206" t="s">
        <v>773</v>
      </c>
    </row>
    <row r="7475" spans="1:14" s="206" customFormat="1" ht="31" customHeight="1" x14ac:dyDescent="0.15">
      <c r="A7475" s="206" t="s">
        <v>768</v>
      </c>
      <c r="B7475" s="206" t="s">
        <v>856</v>
      </c>
      <c r="C7475" s="206" t="s">
        <v>770</v>
      </c>
      <c r="D7475" s="206" t="s">
        <v>840</v>
      </c>
      <c r="E7475" s="206" t="s">
        <v>577</v>
      </c>
      <c r="F7475" s="207">
        <v>45488</v>
      </c>
      <c r="G7475" s="206" t="s">
        <v>42</v>
      </c>
      <c r="H7475" s="208">
        <v>400000</v>
      </c>
      <c r="I7475" s="206" t="s">
        <v>19</v>
      </c>
      <c r="J7475" s="206">
        <v>4000</v>
      </c>
      <c r="L7475" s="206">
        <v>2024</v>
      </c>
      <c r="M7475" s="206" t="s">
        <v>772</v>
      </c>
      <c r="N7475" s="206" t="s">
        <v>773</v>
      </c>
    </row>
    <row r="7476" spans="1:14" s="206" customFormat="1" ht="31" customHeight="1" x14ac:dyDescent="0.15">
      <c r="A7476" s="206" t="s">
        <v>768</v>
      </c>
      <c r="B7476" s="206" t="s">
        <v>856</v>
      </c>
      <c r="C7476" s="206" t="s">
        <v>770</v>
      </c>
      <c r="D7476" s="206" t="s">
        <v>840</v>
      </c>
      <c r="E7476" s="206" t="s">
        <v>577</v>
      </c>
      <c r="F7476" s="207">
        <v>45489</v>
      </c>
      <c r="G7476" s="206" t="s">
        <v>42</v>
      </c>
      <c r="H7476" s="208">
        <v>1200000</v>
      </c>
      <c r="I7476" s="206" t="s">
        <v>19</v>
      </c>
      <c r="J7476" s="206">
        <v>12000</v>
      </c>
      <c r="L7476" s="206">
        <v>2024</v>
      </c>
      <c r="M7476" s="206" t="s">
        <v>772</v>
      </c>
      <c r="N7476" s="206" t="s">
        <v>773</v>
      </c>
    </row>
    <row r="7477" spans="1:14" s="206" customFormat="1" ht="31" customHeight="1" x14ac:dyDescent="0.15">
      <c r="A7477" s="206" t="s">
        <v>768</v>
      </c>
      <c r="B7477" s="206" t="s">
        <v>856</v>
      </c>
      <c r="C7477" s="206" t="s">
        <v>770</v>
      </c>
      <c r="D7477" s="206" t="s">
        <v>840</v>
      </c>
      <c r="E7477" s="206" t="s">
        <v>577</v>
      </c>
      <c r="F7477" s="207">
        <v>45491</v>
      </c>
      <c r="G7477" s="206" t="s">
        <v>42</v>
      </c>
      <c r="H7477" s="208">
        <v>400000</v>
      </c>
      <c r="I7477" s="206" t="s">
        <v>19</v>
      </c>
      <c r="J7477" s="206">
        <v>4000</v>
      </c>
      <c r="L7477" s="206">
        <v>2024</v>
      </c>
      <c r="M7477" s="206" t="s">
        <v>772</v>
      </c>
      <c r="N7477" s="206" t="s">
        <v>773</v>
      </c>
    </row>
    <row r="7478" spans="1:14" s="206" customFormat="1" ht="31" customHeight="1" x14ac:dyDescent="0.15">
      <c r="A7478" s="206" t="s">
        <v>768</v>
      </c>
      <c r="B7478" s="206" t="s">
        <v>856</v>
      </c>
      <c r="C7478" s="206" t="s">
        <v>770</v>
      </c>
      <c r="D7478" s="206" t="s">
        <v>840</v>
      </c>
      <c r="E7478" s="206" t="s">
        <v>577</v>
      </c>
      <c r="F7478" s="207">
        <v>45492</v>
      </c>
      <c r="G7478" s="206" t="s">
        <v>42</v>
      </c>
      <c r="H7478" s="208">
        <v>320000</v>
      </c>
      <c r="I7478" s="206" t="s">
        <v>19</v>
      </c>
      <c r="J7478" s="206">
        <v>3200</v>
      </c>
      <c r="L7478" s="206">
        <v>2024</v>
      </c>
      <c r="M7478" s="206" t="s">
        <v>772</v>
      </c>
      <c r="N7478" s="206" t="s">
        <v>773</v>
      </c>
    </row>
    <row r="7479" spans="1:14" s="206" customFormat="1" ht="31" customHeight="1" x14ac:dyDescent="0.15">
      <c r="A7479" s="206" t="s">
        <v>768</v>
      </c>
      <c r="B7479" s="206" t="s">
        <v>856</v>
      </c>
      <c r="C7479" s="206" t="s">
        <v>770</v>
      </c>
      <c r="D7479" s="206" t="s">
        <v>840</v>
      </c>
      <c r="E7479" s="206" t="s">
        <v>577</v>
      </c>
      <c r="F7479" s="207">
        <v>45493</v>
      </c>
      <c r="G7479" s="206" t="s">
        <v>42</v>
      </c>
      <c r="H7479" s="208">
        <v>160000</v>
      </c>
      <c r="I7479" s="206" t="s">
        <v>19</v>
      </c>
      <c r="J7479" s="206">
        <v>1600</v>
      </c>
      <c r="L7479" s="206">
        <v>2024</v>
      </c>
      <c r="M7479" s="206" t="s">
        <v>772</v>
      </c>
      <c r="N7479" s="206" t="s">
        <v>773</v>
      </c>
    </row>
    <row r="7480" spans="1:14" s="206" customFormat="1" ht="31" customHeight="1" x14ac:dyDescent="0.15">
      <c r="A7480" s="206" t="s">
        <v>768</v>
      </c>
      <c r="B7480" s="206" t="s">
        <v>862</v>
      </c>
      <c r="C7480" s="206" t="s">
        <v>770</v>
      </c>
      <c r="D7480" s="206" t="s">
        <v>840</v>
      </c>
      <c r="E7480" s="206" t="s">
        <v>577</v>
      </c>
      <c r="F7480" s="207">
        <v>45446</v>
      </c>
      <c r="G7480" s="206" t="s">
        <v>44</v>
      </c>
      <c r="H7480" s="208">
        <v>200000</v>
      </c>
      <c r="I7480" s="206" t="s">
        <v>19</v>
      </c>
      <c r="J7480" s="206">
        <v>2000</v>
      </c>
      <c r="L7480" s="206">
        <v>2024</v>
      </c>
      <c r="M7480" s="206" t="s">
        <v>772</v>
      </c>
      <c r="N7480" s="206" t="s">
        <v>773</v>
      </c>
    </row>
    <row r="7481" spans="1:14" s="206" customFormat="1" ht="31" customHeight="1" x14ac:dyDescent="0.15">
      <c r="A7481" s="206" t="s">
        <v>768</v>
      </c>
      <c r="B7481" s="206" t="s">
        <v>862</v>
      </c>
      <c r="C7481" s="206" t="s">
        <v>770</v>
      </c>
      <c r="D7481" s="206" t="s">
        <v>840</v>
      </c>
      <c r="E7481" s="206" t="s">
        <v>577</v>
      </c>
      <c r="F7481" s="207">
        <v>45447</v>
      </c>
      <c r="G7481" s="206" t="s">
        <v>44</v>
      </c>
      <c r="H7481" s="208">
        <v>720000</v>
      </c>
      <c r="I7481" s="206" t="s">
        <v>19</v>
      </c>
      <c r="J7481" s="206">
        <v>7200</v>
      </c>
      <c r="L7481" s="206">
        <v>2024</v>
      </c>
      <c r="M7481" s="206" t="s">
        <v>772</v>
      </c>
      <c r="N7481" s="206" t="s">
        <v>773</v>
      </c>
    </row>
    <row r="7482" spans="1:14" s="206" customFormat="1" ht="31" customHeight="1" x14ac:dyDescent="0.15">
      <c r="A7482" s="206" t="s">
        <v>768</v>
      </c>
      <c r="B7482" s="206" t="s">
        <v>862</v>
      </c>
      <c r="C7482" s="206" t="s">
        <v>770</v>
      </c>
      <c r="D7482" s="206" t="s">
        <v>840</v>
      </c>
      <c r="E7482" s="206" t="s">
        <v>658</v>
      </c>
      <c r="F7482" s="207">
        <v>45447</v>
      </c>
      <c r="G7482" s="206" t="s">
        <v>44</v>
      </c>
      <c r="H7482" s="208">
        <v>80000</v>
      </c>
      <c r="I7482" s="206" t="s">
        <v>19</v>
      </c>
      <c r="J7482" s="206">
        <v>800</v>
      </c>
      <c r="L7482" s="206">
        <v>2024</v>
      </c>
      <c r="M7482" s="206" t="s">
        <v>772</v>
      </c>
      <c r="N7482" s="206" t="s">
        <v>773</v>
      </c>
    </row>
    <row r="7483" spans="1:14" s="206" customFormat="1" ht="31" customHeight="1" x14ac:dyDescent="0.15">
      <c r="A7483" s="206" t="s">
        <v>768</v>
      </c>
      <c r="B7483" s="206" t="s">
        <v>862</v>
      </c>
      <c r="C7483" s="206" t="s">
        <v>770</v>
      </c>
      <c r="D7483" s="206" t="s">
        <v>840</v>
      </c>
      <c r="E7483" s="206" t="s">
        <v>577</v>
      </c>
      <c r="F7483" s="207">
        <v>45448</v>
      </c>
      <c r="G7483" s="206" t="s">
        <v>44</v>
      </c>
      <c r="H7483" s="208">
        <v>1120000</v>
      </c>
      <c r="I7483" s="206" t="s">
        <v>19</v>
      </c>
      <c r="J7483" s="206">
        <v>11200</v>
      </c>
      <c r="L7483" s="206">
        <v>2024</v>
      </c>
      <c r="M7483" s="206" t="s">
        <v>772</v>
      </c>
      <c r="N7483" s="206" t="s">
        <v>773</v>
      </c>
    </row>
    <row r="7484" spans="1:14" s="206" customFormat="1" ht="31" customHeight="1" x14ac:dyDescent="0.15">
      <c r="A7484" s="206" t="s">
        <v>768</v>
      </c>
      <c r="B7484" s="206" t="s">
        <v>862</v>
      </c>
      <c r="C7484" s="206" t="s">
        <v>770</v>
      </c>
      <c r="D7484" s="206" t="s">
        <v>840</v>
      </c>
      <c r="E7484" s="206" t="s">
        <v>658</v>
      </c>
      <c r="F7484" s="207">
        <v>45448</v>
      </c>
      <c r="G7484" s="206" t="s">
        <v>44</v>
      </c>
      <c r="H7484" s="208">
        <v>160000</v>
      </c>
      <c r="I7484" s="206" t="s">
        <v>19</v>
      </c>
      <c r="J7484" s="206">
        <v>1600</v>
      </c>
      <c r="L7484" s="206">
        <v>2024</v>
      </c>
      <c r="M7484" s="206" t="s">
        <v>772</v>
      </c>
      <c r="N7484" s="206" t="s">
        <v>773</v>
      </c>
    </row>
    <row r="7485" spans="1:14" s="206" customFormat="1" ht="31" customHeight="1" x14ac:dyDescent="0.15">
      <c r="A7485" s="206" t="s">
        <v>768</v>
      </c>
      <c r="B7485" s="206" t="s">
        <v>862</v>
      </c>
      <c r="C7485" s="206" t="s">
        <v>770</v>
      </c>
      <c r="D7485" s="206" t="s">
        <v>840</v>
      </c>
      <c r="E7485" s="206" t="s">
        <v>577</v>
      </c>
      <c r="F7485" s="207">
        <v>45449</v>
      </c>
      <c r="G7485" s="206" t="s">
        <v>44</v>
      </c>
      <c r="H7485" s="208">
        <v>880000</v>
      </c>
      <c r="I7485" s="206" t="s">
        <v>19</v>
      </c>
      <c r="J7485" s="206">
        <v>8800</v>
      </c>
      <c r="L7485" s="206">
        <v>2024</v>
      </c>
      <c r="M7485" s="206" t="s">
        <v>772</v>
      </c>
      <c r="N7485" s="206" t="s">
        <v>773</v>
      </c>
    </row>
    <row r="7486" spans="1:14" s="206" customFormat="1" ht="31" customHeight="1" x14ac:dyDescent="0.15">
      <c r="A7486" s="206" t="s">
        <v>768</v>
      </c>
      <c r="B7486" s="206" t="s">
        <v>862</v>
      </c>
      <c r="C7486" s="206" t="s">
        <v>770</v>
      </c>
      <c r="D7486" s="206" t="s">
        <v>840</v>
      </c>
      <c r="E7486" s="206" t="s">
        <v>809</v>
      </c>
      <c r="F7486" s="207">
        <v>45449</v>
      </c>
      <c r="G7486" s="206" t="s">
        <v>44</v>
      </c>
      <c r="H7486" s="208">
        <v>80000</v>
      </c>
      <c r="I7486" s="206" t="s">
        <v>19</v>
      </c>
      <c r="J7486" s="206">
        <v>800</v>
      </c>
      <c r="L7486" s="206">
        <v>2024</v>
      </c>
      <c r="M7486" s="206" t="s">
        <v>772</v>
      </c>
      <c r="N7486" s="206" t="s">
        <v>773</v>
      </c>
    </row>
    <row r="7487" spans="1:14" s="206" customFormat="1" ht="31" customHeight="1" x14ac:dyDescent="0.15">
      <c r="A7487" s="206" t="s">
        <v>768</v>
      </c>
      <c r="B7487" s="206" t="s">
        <v>862</v>
      </c>
      <c r="C7487" s="206" t="s">
        <v>770</v>
      </c>
      <c r="D7487" s="206" t="s">
        <v>840</v>
      </c>
      <c r="E7487" s="206" t="s">
        <v>658</v>
      </c>
      <c r="F7487" s="207">
        <v>45450</v>
      </c>
      <c r="G7487" s="206" t="s">
        <v>44</v>
      </c>
      <c r="H7487" s="208">
        <v>400000</v>
      </c>
      <c r="I7487" s="206" t="s">
        <v>19</v>
      </c>
      <c r="J7487" s="206">
        <v>4000</v>
      </c>
      <c r="L7487" s="206">
        <v>2024</v>
      </c>
      <c r="M7487" s="206" t="s">
        <v>772</v>
      </c>
      <c r="N7487" s="206" t="s">
        <v>773</v>
      </c>
    </row>
    <row r="7488" spans="1:14" s="206" customFormat="1" ht="31" customHeight="1" x14ac:dyDescent="0.15">
      <c r="A7488" s="206" t="s">
        <v>768</v>
      </c>
      <c r="B7488" s="206" t="s">
        <v>862</v>
      </c>
      <c r="C7488" s="206" t="s">
        <v>770</v>
      </c>
      <c r="D7488" s="206" t="s">
        <v>840</v>
      </c>
      <c r="E7488" s="206" t="s">
        <v>577</v>
      </c>
      <c r="F7488" s="207">
        <v>45450</v>
      </c>
      <c r="G7488" s="206" t="s">
        <v>44</v>
      </c>
      <c r="H7488" s="208">
        <v>1800000</v>
      </c>
      <c r="I7488" s="206" t="s">
        <v>19</v>
      </c>
      <c r="J7488" s="206">
        <v>18000</v>
      </c>
      <c r="L7488" s="206">
        <v>2024</v>
      </c>
      <c r="M7488" s="206" t="s">
        <v>772</v>
      </c>
      <c r="N7488" s="206" t="s">
        <v>773</v>
      </c>
    </row>
    <row r="7489" spans="1:14" s="206" customFormat="1" ht="31" customHeight="1" x14ac:dyDescent="0.15">
      <c r="A7489" s="206" t="s">
        <v>768</v>
      </c>
      <c r="B7489" s="206" t="s">
        <v>862</v>
      </c>
      <c r="C7489" s="206" t="s">
        <v>770</v>
      </c>
      <c r="D7489" s="206" t="s">
        <v>840</v>
      </c>
      <c r="E7489" s="206" t="s">
        <v>577</v>
      </c>
      <c r="F7489" s="207">
        <v>45451</v>
      </c>
      <c r="G7489" s="206" t="s">
        <v>44</v>
      </c>
      <c r="H7489" s="208">
        <v>2240000</v>
      </c>
      <c r="I7489" s="206" t="s">
        <v>19</v>
      </c>
      <c r="J7489" s="206">
        <v>22400</v>
      </c>
      <c r="L7489" s="206">
        <v>2024</v>
      </c>
      <c r="M7489" s="206" t="s">
        <v>772</v>
      </c>
      <c r="N7489" s="206" t="s">
        <v>773</v>
      </c>
    </row>
    <row r="7490" spans="1:14" s="206" customFormat="1" ht="31" customHeight="1" x14ac:dyDescent="0.15">
      <c r="A7490" s="206" t="s">
        <v>768</v>
      </c>
      <c r="B7490" s="206" t="s">
        <v>862</v>
      </c>
      <c r="C7490" s="206" t="s">
        <v>770</v>
      </c>
      <c r="D7490" s="206" t="s">
        <v>840</v>
      </c>
      <c r="E7490" s="206" t="s">
        <v>658</v>
      </c>
      <c r="F7490" s="207">
        <v>45451</v>
      </c>
      <c r="G7490" s="206" t="s">
        <v>44</v>
      </c>
      <c r="H7490" s="208">
        <v>480000</v>
      </c>
      <c r="I7490" s="206" t="s">
        <v>19</v>
      </c>
      <c r="J7490" s="206">
        <v>4800</v>
      </c>
      <c r="L7490" s="206">
        <v>2024</v>
      </c>
      <c r="M7490" s="206" t="s">
        <v>772</v>
      </c>
      <c r="N7490" s="206" t="s">
        <v>773</v>
      </c>
    </row>
    <row r="7491" spans="1:14" s="206" customFormat="1" ht="31" customHeight="1" x14ac:dyDescent="0.15">
      <c r="A7491" s="206" t="s">
        <v>768</v>
      </c>
      <c r="B7491" s="206" t="s">
        <v>862</v>
      </c>
      <c r="C7491" s="206" t="s">
        <v>770</v>
      </c>
      <c r="D7491" s="206" t="s">
        <v>840</v>
      </c>
      <c r="E7491" s="206" t="s">
        <v>658</v>
      </c>
      <c r="F7491" s="207">
        <v>45452</v>
      </c>
      <c r="G7491" s="206" t="s">
        <v>44</v>
      </c>
      <c r="H7491" s="208">
        <v>320000</v>
      </c>
      <c r="I7491" s="206" t="s">
        <v>19</v>
      </c>
      <c r="J7491" s="206">
        <v>3200</v>
      </c>
      <c r="L7491" s="206">
        <v>2024</v>
      </c>
      <c r="M7491" s="206" t="s">
        <v>772</v>
      </c>
      <c r="N7491" s="206" t="s">
        <v>773</v>
      </c>
    </row>
    <row r="7492" spans="1:14" s="206" customFormat="1" ht="31" customHeight="1" x14ac:dyDescent="0.15">
      <c r="A7492" s="206" t="s">
        <v>768</v>
      </c>
      <c r="B7492" s="206" t="s">
        <v>862</v>
      </c>
      <c r="C7492" s="206" t="s">
        <v>770</v>
      </c>
      <c r="D7492" s="206" t="s">
        <v>840</v>
      </c>
      <c r="E7492" s="206" t="s">
        <v>577</v>
      </c>
      <c r="F7492" s="207">
        <v>45452</v>
      </c>
      <c r="G7492" s="206" t="s">
        <v>44</v>
      </c>
      <c r="H7492" s="208">
        <v>2440000</v>
      </c>
      <c r="I7492" s="206" t="s">
        <v>19</v>
      </c>
      <c r="J7492" s="206">
        <v>24400</v>
      </c>
      <c r="L7492" s="206">
        <v>2024</v>
      </c>
      <c r="M7492" s="206" t="s">
        <v>772</v>
      </c>
      <c r="N7492" s="206" t="s">
        <v>773</v>
      </c>
    </row>
    <row r="7493" spans="1:14" s="206" customFormat="1" ht="31" customHeight="1" x14ac:dyDescent="0.15">
      <c r="A7493" s="206" t="s">
        <v>768</v>
      </c>
      <c r="B7493" s="206" t="s">
        <v>862</v>
      </c>
      <c r="C7493" s="206" t="s">
        <v>770</v>
      </c>
      <c r="D7493" s="206" t="s">
        <v>840</v>
      </c>
      <c r="E7493" s="206" t="s">
        <v>658</v>
      </c>
      <c r="F7493" s="207">
        <v>45453</v>
      </c>
      <c r="G7493" s="206" t="s">
        <v>44</v>
      </c>
      <c r="H7493" s="208">
        <v>840000</v>
      </c>
      <c r="I7493" s="206" t="s">
        <v>19</v>
      </c>
      <c r="J7493" s="206">
        <v>8400</v>
      </c>
      <c r="L7493" s="206">
        <v>2024</v>
      </c>
      <c r="M7493" s="206" t="s">
        <v>772</v>
      </c>
      <c r="N7493" s="206" t="s">
        <v>773</v>
      </c>
    </row>
    <row r="7494" spans="1:14" s="206" customFormat="1" ht="31" customHeight="1" x14ac:dyDescent="0.15">
      <c r="A7494" s="206" t="s">
        <v>768</v>
      </c>
      <c r="B7494" s="206" t="s">
        <v>862</v>
      </c>
      <c r="C7494" s="206" t="s">
        <v>770</v>
      </c>
      <c r="D7494" s="206" t="s">
        <v>840</v>
      </c>
      <c r="E7494" s="206" t="s">
        <v>577</v>
      </c>
      <c r="F7494" s="207">
        <v>45453</v>
      </c>
      <c r="G7494" s="206" t="s">
        <v>44</v>
      </c>
      <c r="H7494" s="208">
        <v>4880000</v>
      </c>
      <c r="I7494" s="206" t="s">
        <v>19</v>
      </c>
      <c r="J7494" s="206">
        <v>48800</v>
      </c>
      <c r="L7494" s="206">
        <v>2024</v>
      </c>
      <c r="M7494" s="206" t="s">
        <v>772</v>
      </c>
      <c r="N7494" s="206" t="s">
        <v>773</v>
      </c>
    </row>
    <row r="7495" spans="1:14" s="206" customFormat="1" ht="31" customHeight="1" x14ac:dyDescent="0.15">
      <c r="A7495" s="206" t="s">
        <v>768</v>
      </c>
      <c r="B7495" s="206" t="s">
        <v>862</v>
      </c>
      <c r="C7495" s="206" t="s">
        <v>770</v>
      </c>
      <c r="D7495" s="206" t="s">
        <v>840</v>
      </c>
      <c r="E7495" s="206" t="s">
        <v>577</v>
      </c>
      <c r="F7495" s="207">
        <v>45454</v>
      </c>
      <c r="G7495" s="206" t="s">
        <v>44</v>
      </c>
      <c r="H7495" s="208">
        <v>7000000</v>
      </c>
      <c r="I7495" s="206" t="s">
        <v>19</v>
      </c>
      <c r="J7495" s="206">
        <v>70000</v>
      </c>
      <c r="L7495" s="206">
        <v>2024</v>
      </c>
      <c r="M7495" s="206" t="s">
        <v>772</v>
      </c>
      <c r="N7495" s="206" t="s">
        <v>773</v>
      </c>
    </row>
    <row r="7496" spans="1:14" s="206" customFormat="1" ht="31" customHeight="1" x14ac:dyDescent="0.15">
      <c r="A7496" s="206" t="s">
        <v>768</v>
      </c>
      <c r="B7496" s="206" t="s">
        <v>862</v>
      </c>
      <c r="C7496" s="206" t="s">
        <v>770</v>
      </c>
      <c r="D7496" s="206" t="s">
        <v>840</v>
      </c>
      <c r="E7496" s="206" t="s">
        <v>658</v>
      </c>
      <c r="F7496" s="207">
        <v>45454</v>
      </c>
      <c r="G7496" s="206" t="s">
        <v>44</v>
      </c>
      <c r="H7496" s="208">
        <v>600000</v>
      </c>
      <c r="I7496" s="206" t="s">
        <v>19</v>
      </c>
      <c r="J7496" s="206">
        <v>6000</v>
      </c>
      <c r="L7496" s="206">
        <v>2024</v>
      </c>
      <c r="M7496" s="206" t="s">
        <v>772</v>
      </c>
      <c r="N7496" s="206" t="s">
        <v>773</v>
      </c>
    </row>
    <row r="7497" spans="1:14" s="206" customFormat="1" ht="31" customHeight="1" x14ac:dyDescent="0.15">
      <c r="A7497" s="206" t="s">
        <v>768</v>
      </c>
      <c r="B7497" s="206" t="s">
        <v>862</v>
      </c>
      <c r="C7497" s="206" t="s">
        <v>770</v>
      </c>
      <c r="D7497" s="206" t="s">
        <v>840</v>
      </c>
      <c r="E7497" s="206" t="s">
        <v>658</v>
      </c>
      <c r="F7497" s="207">
        <v>45455</v>
      </c>
      <c r="G7497" s="206" t="s">
        <v>44</v>
      </c>
      <c r="H7497" s="208">
        <v>640000</v>
      </c>
      <c r="I7497" s="206" t="s">
        <v>19</v>
      </c>
      <c r="J7497" s="206">
        <v>6400</v>
      </c>
      <c r="L7497" s="206">
        <v>2024</v>
      </c>
      <c r="M7497" s="206" t="s">
        <v>772</v>
      </c>
      <c r="N7497" s="206" t="s">
        <v>773</v>
      </c>
    </row>
    <row r="7498" spans="1:14" s="206" customFormat="1" ht="31" customHeight="1" x14ac:dyDescent="0.15">
      <c r="A7498" s="206" t="s">
        <v>768</v>
      </c>
      <c r="B7498" s="206" t="s">
        <v>862</v>
      </c>
      <c r="C7498" s="206" t="s">
        <v>770</v>
      </c>
      <c r="D7498" s="206" t="s">
        <v>840</v>
      </c>
      <c r="E7498" s="206" t="s">
        <v>577</v>
      </c>
      <c r="F7498" s="207">
        <v>45455</v>
      </c>
      <c r="G7498" s="206" t="s">
        <v>44</v>
      </c>
      <c r="H7498" s="208">
        <v>11600000</v>
      </c>
      <c r="I7498" s="206" t="s">
        <v>19</v>
      </c>
      <c r="J7498" s="206">
        <v>116000</v>
      </c>
      <c r="L7498" s="206">
        <v>2024</v>
      </c>
      <c r="M7498" s="206" t="s">
        <v>772</v>
      </c>
      <c r="N7498" s="206" t="s">
        <v>773</v>
      </c>
    </row>
    <row r="7499" spans="1:14" s="206" customFormat="1" ht="31" customHeight="1" x14ac:dyDescent="0.15">
      <c r="A7499" s="206" t="s">
        <v>768</v>
      </c>
      <c r="B7499" s="206" t="s">
        <v>862</v>
      </c>
      <c r="C7499" s="206" t="s">
        <v>770</v>
      </c>
      <c r="D7499" s="206" t="s">
        <v>840</v>
      </c>
      <c r="E7499" s="206" t="s">
        <v>577</v>
      </c>
      <c r="F7499" s="207">
        <v>45456</v>
      </c>
      <c r="G7499" s="206" t="s">
        <v>44</v>
      </c>
      <c r="H7499" s="208">
        <v>12920000</v>
      </c>
      <c r="I7499" s="206" t="s">
        <v>19</v>
      </c>
      <c r="J7499" s="206">
        <v>129200</v>
      </c>
      <c r="L7499" s="206">
        <v>2024</v>
      </c>
      <c r="M7499" s="206" t="s">
        <v>772</v>
      </c>
      <c r="N7499" s="206" t="s">
        <v>773</v>
      </c>
    </row>
    <row r="7500" spans="1:14" s="206" customFormat="1" ht="31" customHeight="1" x14ac:dyDescent="0.15">
      <c r="A7500" s="206" t="s">
        <v>768</v>
      </c>
      <c r="B7500" s="206" t="s">
        <v>862</v>
      </c>
      <c r="C7500" s="206" t="s">
        <v>770</v>
      </c>
      <c r="D7500" s="206" t="s">
        <v>840</v>
      </c>
      <c r="E7500" s="206" t="s">
        <v>658</v>
      </c>
      <c r="F7500" s="207">
        <v>45456</v>
      </c>
      <c r="G7500" s="206" t="s">
        <v>44</v>
      </c>
      <c r="H7500" s="208">
        <v>880000</v>
      </c>
      <c r="I7500" s="206" t="s">
        <v>19</v>
      </c>
      <c r="J7500" s="206">
        <v>8800</v>
      </c>
      <c r="L7500" s="206">
        <v>2024</v>
      </c>
      <c r="M7500" s="206" t="s">
        <v>772</v>
      </c>
      <c r="N7500" s="206" t="s">
        <v>773</v>
      </c>
    </row>
    <row r="7501" spans="1:14" s="206" customFormat="1" ht="31" customHeight="1" x14ac:dyDescent="0.15">
      <c r="A7501" s="206" t="s">
        <v>768</v>
      </c>
      <c r="B7501" s="206" t="s">
        <v>862</v>
      </c>
      <c r="C7501" s="206" t="s">
        <v>770</v>
      </c>
      <c r="D7501" s="206" t="s">
        <v>840</v>
      </c>
      <c r="E7501" s="206" t="s">
        <v>577</v>
      </c>
      <c r="F7501" s="207">
        <v>45457</v>
      </c>
      <c r="G7501" s="206" t="s">
        <v>44</v>
      </c>
      <c r="H7501" s="208">
        <v>17320000</v>
      </c>
      <c r="I7501" s="206" t="s">
        <v>19</v>
      </c>
      <c r="J7501" s="206">
        <v>173200</v>
      </c>
      <c r="L7501" s="206">
        <v>2024</v>
      </c>
      <c r="M7501" s="206" t="s">
        <v>772</v>
      </c>
      <c r="N7501" s="206" t="s">
        <v>773</v>
      </c>
    </row>
    <row r="7502" spans="1:14" s="206" customFormat="1" ht="31" customHeight="1" x14ac:dyDescent="0.15">
      <c r="A7502" s="206" t="s">
        <v>768</v>
      </c>
      <c r="B7502" s="206" t="s">
        <v>862</v>
      </c>
      <c r="C7502" s="206" t="s">
        <v>770</v>
      </c>
      <c r="D7502" s="206" t="s">
        <v>840</v>
      </c>
      <c r="E7502" s="206" t="s">
        <v>658</v>
      </c>
      <c r="F7502" s="207">
        <v>45457</v>
      </c>
      <c r="G7502" s="206" t="s">
        <v>44</v>
      </c>
      <c r="H7502" s="208">
        <v>1600000</v>
      </c>
      <c r="I7502" s="206" t="s">
        <v>19</v>
      </c>
      <c r="J7502" s="206">
        <v>16000</v>
      </c>
      <c r="L7502" s="206">
        <v>2024</v>
      </c>
      <c r="M7502" s="206" t="s">
        <v>772</v>
      </c>
      <c r="N7502" s="206" t="s">
        <v>773</v>
      </c>
    </row>
    <row r="7503" spans="1:14" s="206" customFormat="1" ht="31" customHeight="1" x14ac:dyDescent="0.15">
      <c r="A7503" s="206" t="s">
        <v>768</v>
      </c>
      <c r="B7503" s="206" t="s">
        <v>862</v>
      </c>
      <c r="C7503" s="206" t="s">
        <v>770</v>
      </c>
      <c r="D7503" s="206" t="s">
        <v>840</v>
      </c>
      <c r="E7503" s="206" t="s">
        <v>577</v>
      </c>
      <c r="F7503" s="207">
        <v>45458</v>
      </c>
      <c r="G7503" s="206" t="s">
        <v>44</v>
      </c>
      <c r="H7503" s="208">
        <v>16040000</v>
      </c>
      <c r="I7503" s="206" t="s">
        <v>19</v>
      </c>
      <c r="J7503" s="206">
        <v>160400</v>
      </c>
      <c r="L7503" s="206">
        <v>2024</v>
      </c>
      <c r="M7503" s="206" t="s">
        <v>772</v>
      </c>
      <c r="N7503" s="206" t="s">
        <v>773</v>
      </c>
    </row>
    <row r="7504" spans="1:14" s="206" customFormat="1" ht="31" customHeight="1" x14ac:dyDescent="0.15">
      <c r="A7504" s="206" t="s">
        <v>768</v>
      </c>
      <c r="B7504" s="206" t="s">
        <v>862</v>
      </c>
      <c r="C7504" s="206" t="s">
        <v>770</v>
      </c>
      <c r="D7504" s="206" t="s">
        <v>840</v>
      </c>
      <c r="E7504" s="206" t="s">
        <v>658</v>
      </c>
      <c r="F7504" s="207">
        <v>45458</v>
      </c>
      <c r="G7504" s="206" t="s">
        <v>44</v>
      </c>
      <c r="H7504" s="208">
        <v>1200000</v>
      </c>
      <c r="I7504" s="206" t="s">
        <v>19</v>
      </c>
      <c r="J7504" s="206">
        <v>12000</v>
      </c>
      <c r="L7504" s="206">
        <v>2024</v>
      </c>
      <c r="M7504" s="206" t="s">
        <v>772</v>
      </c>
      <c r="N7504" s="206" t="s">
        <v>773</v>
      </c>
    </row>
    <row r="7505" spans="1:14" s="206" customFormat="1" ht="31" customHeight="1" x14ac:dyDescent="0.15">
      <c r="A7505" s="206" t="s">
        <v>768</v>
      </c>
      <c r="B7505" s="206" t="s">
        <v>862</v>
      </c>
      <c r="C7505" s="206" t="s">
        <v>770</v>
      </c>
      <c r="D7505" s="206" t="s">
        <v>840</v>
      </c>
      <c r="E7505" s="206" t="s">
        <v>658</v>
      </c>
      <c r="F7505" s="207">
        <v>45459</v>
      </c>
      <c r="G7505" s="206" t="s">
        <v>44</v>
      </c>
      <c r="H7505" s="208">
        <v>560000</v>
      </c>
      <c r="I7505" s="206" t="s">
        <v>19</v>
      </c>
      <c r="J7505" s="206">
        <v>5600</v>
      </c>
      <c r="L7505" s="206">
        <v>2024</v>
      </c>
      <c r="M7505" s="206" t="s">
        <v>772</v>
      </c>
      <c r="N7505" s="206" t="s">
        <v>773</v>
      </c>
    </row>
    <row r="7506" spans="1:14" s="206" customFormat="1" ht="31" customHeight="1" x14ac:dyDescent="0.15">
      <c r="A7506" s="206" t="s">
        <v>768</v>
      </c>
      <c r="B7506" s="206" t="s">
        <v>862</v>
      </c>
      <c r="C7506" s="206" t="s">
        <v>770</v>
      </c>
      <c r="D7506" s="206" t="s">
        <v>840</v>
      </c>
      <c r="E7506" s="206" t="s">
        <v>577</v>
      </c>
      <c r="F7506" s="207">
        <v>45459</v>
      </c>
      <c r="G7506" s="206" t="s">
        <v>44</v>
      </c>
      <c r="H7506" s="208">
        <v>12800000</v>
      </c>
      <c r="I7506" s="206" t="s">
        <v>19</v>
      </c>
      <c r="J7506" s="206">
        <v>128000</v>
      </c>
      <c r="L7506" s="206">
        <v>2024</v>
      </c>
      <c r="M7506" s="206" t="s">
        <v>772</v>
      </c>
      <c r="N7506" s="206" t="s">
        <v>773</v>
      </c>
    </row>
    <row r="7507" spans="1:14" s="206" customFormat="1" ht="31" customHeight="1" x14ac:dyDescent="0.15">
      <c r="A7507" s="206" t="s">
        <v>768</v>
      </c>
      <c r="B7507" s="206" t="s">
        <v>862</v>
      </c>
      <c r="C7507" s="206" t="s">
        <v>770</v>
      </c>
      <c r="D7507" s="206" t="s">
        <v>840</v>
      </c>
      <c r="E7507" s="206" t="s">
        <v>658</v>
      </c>
      <c r="F7507" s="207">
        <v>45460</v>
      </c>
      <c r="G7507" s="206" t="s">
        <v>44</v>
      </c>
      <c r="H7507" s="208">
        <v>1800000</v>
      </c>
      <c r="I7507" s="206" t="s">
        <v>19</v>
      </c>
      <c r="J7507" s="206">
        <v>18000</v>
      </c>
      <c r="L7507" s="206">
        <v>2024</v>
      </c>
      <c r="M7507" s="206" t="s">
        <v>772</v>
      </c>
      <c r="N7507" s="206" t="s">
        <v>773</v>
      </c>
    </row>
    <row r="7508" spans="1:14" s="206" customFormat="1" ht="31" customHeight="1" x14ac:dyDescent="0.15">
      <c r="A7508" s="206" t="s">
        <v>768</v>
      </c>
      <c r="B7508" s="206" t="s">
        <v>862</v>
      </c>
      <c r="C7508" s="206" t="s">
        <v>770</v>
      </c>
      <c r="D7508" s="206" t="s">
        <v>840</v>
      </c>
      <c r="E7508" s="206" t="s">
        <v>759</v>
      </c>
      <c r="F7508" s="207">
        <v>45460</v>
      </c>
      <c r="G7508" s="206" t="s">
        <v>44</v>
      </c>
      <c r="H7508" s="208">
        <v>176000</v>
      </c>
      <c r="I7508" s="206" t="s">
        <v>19</v>
      </c>
      <c r="J7508" s="206">
        <v>1760</v>
      </c>
      <c r="L7508" s="206">
        <v>2024</v>
      </c>
      <c r="M7508" s="206" t="s">
        <v>772</v>
      </c>
      <c r="N7508" s="206" t="s">
        <v>773</v>
      </c>
    </row>
    <row r="7509" spans="1:14" s="206" customFormat="1" ht="31" customHeight="1" x14ac:dyDescent="0.15">
      <c r="A7509" s="206" t="s">
        <v>768</v>
      </c>
      <c r="B7509" s="206" t="s">
        <v>862</v>
      </c>
      <c r="C7509" s="206" t="s">
        <v>770</v>
      </c>
      <c r="D7509" s="206" t="s">
        <v>840</v>
      </c>
      <c r="E7509" s="206" t="s">
        <v>577</v>
      </c>
      <c r="F7509" s="207">
        <v>45460</v>
      </c>
      <c r="G7509" s="206" t="s">
        <v>44</v>
      </c>
      <c r="H7509" s="208">
        <v>19200000</v>
      </c>
      <c r="I7509" s="206" t="s">
        <v>19</v>
      </c>
      <c r="J7509" s="206">
        <v>192000</v>
      </c>
      <c r="L7509" s="206">
        <v>2024</v>
      </c>
      <c r="M7509" s="206" t="s">
        <v>772</v>
      </c>
      <c r="N7509" s="206" t="s">
        <v>773</v>
      </c>
    </row>
    <row r="7510" spans="1:14" s="206" customFormat="1" ht="31" customHeight="1" x14ac:dyDescent="0.15">
      <c r="A7510" s="206" t="s">
        <v>768</v>
      </c>
      <c r="B7510" s="206" t="s">
        <v>862</v>
      </c>
      <c r="C7510" s="206" t="s">
        <v>770</v>
      </c>
      <c r="D7510" s="206" t="s">
        <v>840</v>
      </c>
      <c r="E7510" s="206" t="s">
        <v>658</v>
      </c>
      <c r="F7510" s="207">
        <v>45461</v>
      </c>
      <c r="G7510" s="206" t="s">
        <v>44</v>
      </c>
      <c r="H7510" s="208">
        <v>2680000</v>
      </c>
      <c r="I7510" s="206" t="s">
        <v>19</v>
      </c>
      <c r="J7510" s="206">
        <v>26800</v>
      </c>
      <c r="L7510" s="206">
        <v>2024</v>
      </c>
      <c r="M7510" s="206" t="s">
        <v>772</v>
      </c>
      <c r="N7510" s="206" t="s">
        <v>773</v>
      </c>
    </row>
    <row r="7511" spans="1:14" s="206" customFormat="1" ht="31" customHeight="1" x14ac:dyDescent="0.15">
      <c r="A7511" s="206" t="s">
        <v>768</v>
      </c>
      <c r="B7511" s="206" t="s">
        <v>862</v>
      </c>
      <c r="C7511" s="206" t="s">
        <v>770</v>
      </c>
      <c r="D7511" s="206" t="s">
        <v>840</v>
      </c>
      <c r="E7511" s="206" t="s">
        <v>759</v>
      </c>
      <c r="F7511" s="207">
        <v>45461</v>
      </c>
      <c r="G7511" s="206" t="s">
        <v>44</v>
      </c>
      <c r="H7511" s="208">
        <v>308000</v>
      </c>
      <c r="I7511" s="206" t="s">
        <v>19</v>
      </c>
      <c r="J7511" s="206">
        <v>3080</v>
      </c>
      <c r="L7511" s="206">
        <v>2024</v>
      </c>
      <c r="M7511" s="206" t="s">
        <v>772</v>
      </c>
      <c r="N7511" s="206" t="s">
        <v>773</v>
      </c>
    </row>
    <row r="7512" spans="1:14" s="206" customFormat="1" ht="31" customHeight="1" x14ac:dyDescent="0.15">
      <c r="A7512" s="206" t="s">
        <v>768</v>
      </c>
      <c r="B7512" s="206" t="s">
        <v>862</v>
      </c>
      <c r="C7512" s="206" t="s">
        <v>770</v>
      </c>
      <c r="D7512" s="206" t="s">
        <v>840</v>
      </c>
      <c r="E7512" s="206" t="s">
        <v>577</v>
      </c>
      <c r="F7512" s="207">
        <v>45461</v>
      </c>
      <c r="G7512" s="206" t="s">
        <v>44</v>
      </c>
      <c r="H7512" s="208">
        <v>21800000</v>
      </c>
      <c r="I7512" s="206" t="s">
        <v>19</v>
      </c>
      <c r="J7512" s="206">
        <v>218000</v>
      </c>
      <c r="L7512" s="206">
        <v>2024</v>
      </c>
      <c r="M7512" s="206" t="s">
        <v>772</v>
      </c>
      <c r="N7512" s="206" t="s">
        <v>773</v>
      </c>
    </row>
    <row r="7513" spans="1:14" s="206" customFormat="1" ht="31" customHeight="1" x14ac:dyDescent="0.15">
      <c r="A7513" s="206" t="s">
        <v>768</v>
      </c>
      <c r="B7513" s="206" t="s">
        <v>862</v>
      </c>
      <c r="C7513" s="206" t="s">
        <v>770</v>
      </c>
      <c r="D7513" s="206" t="s">
        <v>840</v>
      </c>
      <c r="E7513" s="206" t="s">
        <v>577</v>
      </c>
      <c r="F7513" s="207">
        <v>45462</v>
      </c>
      <c r="G7513" s="206" t="s">
        <v>44</v>
      </c>
      <c r="H7513" s="208">
        <v>22680000</v>
      </c>
      <c r="I7513" s="206" t="s">
        <v>19</v>
      </c>
      <c r="J7513" s="206">
        <v>226800</v>
      </c>
      <c r="L7513" s="206">
        <v>2024</v>
      </c>
      <c r="M7513" s="206" t="s">
        <v>772</v>
      </c>
      <c r="N7513" s="206" t="s">
        <v>773</v>
      </c>
    </row>
    <row r="7514" spans="1:14" s="206" customFormat="1" ht="31" customHeight="1" x14ac:dyDescent="0.15">
      <c r="A7514" s="206" t="s">
        <v>768</v>
      </c>
      <c r="B7514" s="206" t="s">
        <v>862</v>
      </c>
      <c r="C7514" s="206" t="s">
        <v>770</v>
      </c>
      <c r="D7514" s="206" t="s">
        <v>840</v>
      </c>
      <c r="E7514" s="206" t="s">
        <v>759</v>
      </c>
      <c r="F7514" s="207">
        <v>45462</v>
      </c>
      <c r="G7514" s="206" t="s">
        <v>44</v>
      </c>
      <c r="H7514" s="208">
        <v>528000</v>
      </c>
      <c r="I7514" s="206" t="s">
        <v>19</v>
      </c>
      <c r="J7514" s="206">
        <v>5280</v>
      </c>
      <c r="L7514" s="206">
        <v>2024</v>
      </c>
      <c r="M7514" s="206" t="s">
        <v>772</v>
      </c>
      <c r="N7514" s="206" t="s">
        <v>773</v>
      </c>
    </row>
    <row r="7515" spans="1:14" s="206" customFormat="1" ht="31" customHeight="1" x14ac:dyDescent="0.15">
      <c r="A7515" s="206" t="s">
        <v>768</v>
      </c>
      <c r="B7515" s="206" t="s">
        <v>862</v>
      </c>
      <c r="C7515" s="206" t="s">
        <v>770</v>
      </c>
      <c r="D7515" s="206" t="s">
        <v>840</v>
      </c>
      <c r="E7515" s="206" t="s">
        <v>658</v>
      </c>
      <c r="F7515" s="207">
        <v>45462</v>
      </c>
      <c r="G7515" s="206" t="s">
        <v>44</v>
      </c>
      <c r="H7515" s="208">
        <v>2840000</v>
      </c>
      <c r="I7515" s="206" t="s">
        <v>19</v>
      </c>
      <c r="J7515" s="206">
        <v>28400</v>
      </c>
      <c r="L7515" s="206">
        <v>2024</v>
      </c>
      <c r="M7515" s="206" t="s">
        <v>772</v>
      </c>
      <c r="N7515" s="206" t="s">
        <v>773</v>
      </c>
    </row>
    <row r="7516" spans="1:14" s="206" customFormat="1" ht="31" customHeight="1" x14ac:dyDescent="0.15">
      <c r="A7516" s="206" t="s">
        <v>768</v>
      </c>
      <c r="B7516" s="206" t="s">
        <v>862</v>
      </c>
      <c r="C7516" s="206" t="s">
        <v>770</v>
      </c>
      <c r="D7516" s="206" t="s">
        <v>840</v>
      </c>
      <c r="E7516" s="206" t="s">
        <v>577</v>
      </c>
      <c r="F7516" s="207">
        <v>45463</v>
      </c>
      <c r="G7516" s="206" t="s">
        <v>44</v>
      </c>
      <c r="H7516" s="208">
        <v>22800000</v>
      </c>
      <c r="I7516" s="206" t="s">
        <v>19</v>
      </c>
      <c r="J7516" s="206">
        <v>228000</v>
      </c>
      <c r="L7516" s="206">
        <v>2024</v>
      </c>
      <c r="M7516" s="206" t="s">
        <v>772</v>
      </c>
      <c r="N7516" s="206" t="s">
        <v>773</v>
      </c>
    </row>
    <row r="7517" spans="1:14" s="206" customFormat="1" ht="31" customHeight="1" x14ac:dyDescent="0.15">
      <c r="A7517" s="206" t="s">
        <v>768</v>
      </c>
      <c r="B7517" s="206" t="s">
        <v>862</v>
      </c>
      <c r="C7517" s="206" t="s">
        <v>770</v>
      </c>
      <c r="D7517" s="206" t="s">
        <v>840</v>
      </c>
      <c r="E7517" s="206" t="s">
        <v>759</v>
      </c>
      <c r="F7517" s="207">
        <v>45463</v>
      </c>
      <c r="G7517" s="206" t="s">
        <v>44</v>
      </c>
      <c r="H7517" s="208">
        <v>352000</v>
      </c>
      <c r="I7517" s="206" t="s">
        <v>19</v>
      </c>
      <c r="J7517" s="206">
        <v>3520</v>
      </c>
      <c r="L7517" s="206">
        <v>2024</v>
      </c>
      <c r="M7517" s="206" t="s">
        <v>772</v>
      </c>
      <c r="N7517" s="206" t="s">
        <v>773</v>
      </c>
    </row>
    <row r="7518" spans="1:14" s="206" customFormat="1" ht="31" customHeight="1" x14ac:dyDescent="0.15">
      <c r="A7518" s="206" t="s">
        <v>768</v>
      </c>
      <c r="B7518" s="206" t="s">
        <v>862</v>
      </c>
      <c r="C7518" s="206" t="s">
        <v>770</v>
      </c>
      <c r="D7518" s="206" t="s">
        <v>840</v>
      </c>
      <c r="E7518" s="206" t="s">
        <v>658</v>
      </c>
      <c r="F7518" s="207">
        <v>45463</v>
      </c>
      <c r="G7518" s="206" t="s">
        <v>44</v>
      </c>
      <c r="H7518" s="208">
        <v>3000000</v>
      </c>
      <c r="I7518" s="206" t="s">
        <v>19</v>
      </c>
      <c r="J7518" s="206">
        <v>30000</v>
      </c>
      <c r="L7518" s="206">
        <v>2024</v>
      </c>
      <c r="M7518" s="206" t="s">
        <v>772</v>
      </c>
      <c r="N7518" s="206" t="s">
        <v>773</v>
      </c>
    </row>
    <row r="7519" spans="1:14" s="206" customFormat="1" ht="31" customHeight="1" x14ac:dyDescent="0.15">
      <c r="A7519" s="206" t="s">
        <v>768</v>
      </c>
      <c r="B7519" s="206" t="s">
        <v>862</v>
      </c>
      <c r="C7519" s="206" t="s">
        <v>770</v>
      </c>
      <c r="D7519" s="206" t="s">
        <v>840</v>
      </c>
      <c r="E7519" s="206" t="s">
        <v>577</v>
      </c>
      <c r="F7519" s="207">
        <v>45464</v>
      </c>
      <c r="G7519" s="206" t="s">
        <v>44</v>
      </c>
      <c r="H7519" s="208">
        <v>25880000</v>
      </c>
      <c r="I7519" s="206" t="s">
        <v>19</v>
      </c>
      <c r="J7519" s="206">
        <v>258800</v>
      </c>
      <c r="L7519" s="206">
        <v>2024</v>
      </c>
      <c r="M7519" s="206" t="s">
        <v>772</v>
      </c>
      <c r="N7519" s="206" t="s">
        <v>773</v>
      </c>
    </row>
    <row r="7520" spans="1:14" s="206" customFormat="1" ht="31" customHeight="1" x14ac:dyDescent="0.15">
      <c r="A7520" s="206" t="s">
        <v>768</v>
      </c>
      <c r="B7520" s="206" t="s">
        <v>862</v>
      </c>
      <c r="C7520" s="206" t="s">
        <v>770</v>
      </c>
      <c r="D7520" s="206" t="s">
        <v>840</v>
      </c>
      <c r="E7520" s="206" t="s">
        <v>658</v>
      </c>
      <c r="F7520" s="207">
        <v>45464</v>
      </c>
      <c r="G7520" s="206" t="s">
        <v>44</v>
      </c>
      <c r="H7520" s="208">
        <v>2160000</v>
      </c>
      <c r="I7520" s="206" t="s">
        <v>19</v>
      </c>
      <c r="J7520" s="206">
        <v>21600</v>
      </c>
      <c r="L7520" s="206">
        <v>2024</v>
      </c>
      <c r="M7520" s="206" t="s">
        <v>772</v>
      </c>
      <c r="N7520" s="206" t="s">
        <v>773</v>
      </c>
    </row>
    <row r="7521" spans="1:14" s="206" customFormat="1" ht="31" customHeight="1" x14ac:dyDescent="0.15">
      <c r="A7521" s="206" t="s">
        <v>768</v>
      </c>
      <c r="B7521" s="206" t="s">
        <v>862</v>
      </c>
      <c r="C7521" s="206" t="s">
        <v>770</v>
      </c>
      <c r="D7521" s="206" t="s">
        <v>840</v>
      </c>
      <c r="E7521" s="206" t="s">
        <v>759</v>
      </c>
      <c r="F7521" s="207">
        <v>45464</v>
      </c>
      <c r="G7521" s="206" t="s">
        <v>44</v>
      </c>
      <c r="H7521" s="208">
        <v>308000</v>
      </c>
      <c r="I7521" s="206" t="s">
        <v>19</v>
      </c>
      <c r="J7521" s="206">
        <v>3080</v>
      </c>
      <c r="L7521" s="206">
        <v>2024</v>
      </c>
      <c r="M7521" s="206" t="s">
        <v>772</v>
      </c>
      <c r="N7521" s="206" t="s">
        <v>773</v>
      </c>
    </row>
    <row r="7522" spans="1:14" s="206" customFormat="1" ht="31" customHeight="1" x14ac:dyDescent="0.15">
      <c r="A7522" s="206" t="s">
        <v>768</v>
      </c>
      <c r="B7522" s="206" t="s">
        <v>862</v>
      </c>
      <c r="C7522" s="206" t="s">
        <v>770</v>
      </c>
      <c r="D7522" s="206" t="s">
        <v>840</v>
      </c>
      <c r="E7522" s="206" t="s">
        <v>577</v>
      </c>
      <c r="F7522" s="207">
        <v>45465</v>
      </c>
      <c r="G7522" s="206" t="s">
        <v>44</v>
      </c>
      <c r="H7522" s="208">
        <v>23920000</v>
      </c>
      <c r="I7522" s="206" t="s">
        <v>19</v>
      </c>
      <c r="J7522" s="206">
        <v>239200</v>
      </c>
      <c r="L7522" s="206">
        <v>2024</v>
      </c>
      <c r="M7522" s="206" t="s">
        <v>772</v>
      </c>
      <c r="N7522" s="206" t="s">
        <v>773</v>
      </c>
    </row>
    <row r="7523" spans="1:14" s="206" customFormat="1" ht="31" customHeight="1" x14ac:dyDescent="0.15">
      <c r="A7523" s="206" t="s">
        <v>768</v>
      </c>
      <c r="B7523" s="206" t="s">
        <v>862</v>
      </c>
      <c r="C7523" s="206" t="s">
        <v>770</v>
      </c>
      <c r="D7523" s="206" t="s">
        <v>840</v>
      </c>
      <c r="E7523" s="206" t="s">
        <v>759</v>
      </c>
      <c r="F7523" s="207">
        <v>45465</v>
      </c>
      <c r="G7523" s="206" t="s">
        <v>44</v>
      </c>
      <c r="H7523" s="208">
        <v>220000</v>
      </c>
      <c r="I7523" s="206" t="s">
        <v>19</v>
      </c>
      <c r="J7523" s="206">
        <v>2200</v>
      </c>
      <c r="L7523" s="206">
        <v>2024</v>
      </c>
      <c r="M7523" s="206" t="s">
        <v>772</v>
      </c>
      <c r="N7523" s="206" t="s">
        <v>773</v>
      </c>
    </row>
    <row r="7524" spans="1:14" s="206" customFormat="1" ht="31" customHeight="1" x14ac:dyDescent="0.15">
      <c r="A7524" s="206" t="s">
        <v>768</v>
      </c>
      <c r="B7524" s="206" t="s">
        <v>862</v>
      </c>
      <c r="C7524" s="206" t="s">
        <v>770</v>
      </c>
      <c r="D7524" s="206" t="s">
        <v>840</v>
      </c>
      <c r="E7524" s="206" t="s">
        <v>658</v>
      </c>
      <c r="F7524" s="207">
        <v>45465</v>
      </c>
      <c r="G7524" s="206" t="s">
        <v>44</v>
      </c>
      <c r="H7524" s="208">
        <v>2240000</v>
      </c>
      <c r="I7524" s="206" t="s">
        <v>19</v>
      </c>
      <c r="J7524" s="206">
        <v>22400</v>
      </c>
      <c r="L7524" s="206">
        <v>2024</v>
      </c>
      <c r="M7524" s="206" t="s">
        <v>772</v>
      </c>
      <c r="N7524" s="206" t="s">
        <v>773</v>
      </c>
    </row>
    <row r="7525" spans="1:14" s="206" customFormat="1" ht="31" customHeight="1" x14ac:dyDescent="0.15">
      <c r="A7525" s="206" t="s">
        <v>768</v>
      </c>
      <c r="B7525" s="206" t="s">
        <v>862</v>
      </c>
      <c r="C7525" s="206" t="s">
        <v>770</v>
      </c>
      <c r="D7525" s="206" t="s">
        <v>840</v>
      </c>
      <c r="E7525" s="206" t="s">
        <v>658</v>
      </c>
      <c r="F7525" s="207">
        <v>45466</v>
      </c>
      <c r="G7525" s="206" t="s">
        <v>44</v>
      </c>
      <c r="H7525" s="208">
        <v>1400000</v>
      </c>
      <c r="I7525" s="206" t="s">
        <v>19</v>
      </c>
      <c r="J7525" s="206">
        <v>14000</v>
      </c>
      <c r="L7525" s="206">
        <v>2024</v>
      </c>
      <c r="M7525" s="206" t="s">
        <v>772</v>
      </c>
      <c r="N7525" s="206" t="s">
        <v>773</v>
      </c>
    </row>
    <row r="7526" spans="1:14" s="206" customFormat="1" ht="31" customHeight="1" x14ac:dyDescent="0.15">
      <c r="A7526" s="206" t="s">
        <v>768</v>
      </c>
      <c r="B7526" s="206" t="s">
        <v>862</v>
      </c>
      <c r="C7526" s="206" t="s">
        <v>770</v>
      </c>
      <c r="D7526" s="206" t="s">
        <v>840</v>
      </c>
      <c r="E7526" s="206" t="s">
        <v>577</v>
      </c>
      <c r="F7526" s="207">
        <v>45466</v>
      </c>
      <c r="G7526" s="206" t="s">
        <v>44</v>
      </c>
      <c r="H7526" s="208">
        <v>19400000</v>
      </c>
      <c r="I7526" s="206" t="s">
        <v>19</v>
      </c>
      <c r="J7526" s="206">
        <v>194000</v>
      </c>
      <c r="L7526" s="206">
        <v>2024</v>
      </c>
      <c r="M7526" s="206" t="s">
        <v>772</v>
      </c>
      <c r="N7526" s="206" t="s">
        <v>773</v>
      </c>
    </row>
    <row r="7527" spans="1:14" s="206" customFormat="1" ht="31" customHeight="1" x14ac:dyDescent="0.15">
      <c r="A7527" s="206" t="s">
        <v>768</v>
      </c>
      <c r="B7527" s="206" t="s">
        <v>862</v>
      </c>
      <c r="C7527" s="206" t="s">
        <v>770</v>
      </c>
      <c r="D7527" s="206" t="s">
        <v>840</v>
      </c>
      <c r="E7527" s="206" t="s">
        <v>759</v>
      </c>
      <c r="F7527" s="207">
        <v>45466</v>
      </c>
      <c r="G7527" s="206" t="s">
        <v>44</v>
      </c>
      <c r="H7527" s="208">
        <v>176000</v>
      </c>
      <c r="I7527" s="206" t="s">
        <v>19</v>
      </c>
      <c r="J7527" s="206">
        <v>1760</v>
      </c>
      <c r="L7527" s="206">
        <v>2024</v>
      </c>
      <c r="M7527" s="206" t="s">
        <v>772</v>
      </c>
      <c r="N7527" s="206" t="s">
        <v>773</v>
      </c>
    </row>
    <row r="7528" spans="1:14" s="206" customFormat="1" ht="31" customHeight="1" x14ac:dyDescent="0.15">
      <c r="A7528" s="206" t="s">
        <v>768</v>
      </c>
      <c r="B7528" s="206" t="s">
        <v>862</v>
      </c>
      <c r="C7528" s="206" t="s">
        <v>770</v>
      </c>
      <c r="D7528" s="206" t="s">
        <v>840</v>
      </c>
      <c r="E7528" s="206" t="s">
        <v>658</v>
      </c>
      <c r="F7528" s="207">
        <v>45467</v>
      </c>
      <c r="G7528" s="206" t="s">
        <v>44</v>
      </c>
      <c r="H7528" s="208">
        <v>2200000</v>
      </c>
      <c r="I7528" s="206" t="s">
        <v>19</v>
      </c>
      <c r="J7528" s="206">
        <v>22000</v>
      </c>
      <c r="L7528" s="206">
        <v>2024</v>
      </c>
      <c r="M7528" s="206" t="s">
        <v>772</v>
      </c>
      <c r="N7528" s="206" t="s">
        <v>773</v>
      </c>
    </row>
    <row r="7529" spans="1:14" s="206" customFormat="1" ht="31" customHeight="1" x14ac:dyDescent="0.15">
      <c r="A7529" s="206" t="s">
        <v>768</v>
      </c>
      <c r="B7529" s="206" t="s">
        <v>862</v>
      </c>
      <c r="C7529" s="206" t="s">
        <v>770</v>
      </c>
      <c r="D7529" s="206" t="s">
        <v>840</v>
      </c>
      <c r="E7529" s="206" t="s">
        <v>759</v>
      </c>
      <c r="F7529" s="207">
        <v>45467</v>
      </c>
      <c r="G7529" s="206" t="s">
        <v>44</v>
      </c>
      <c r="H7529" s="208">
        <v>308000</v>
      </c>
      <c r="I7529" s="206" t="s">
        <v>19</v>
      </c>
      <c r="J7529" s="206">
        <v>3080</v>
      </c>
      <c r="L7529" s="206">
        <v>2024</v>
      </c>
      <c r="M7529" s="206" t="s">
        <v>772</v>
      </c>
      <c r="N7529" s="206" t="s">
        <v>773</v>
      </c>
    </row>
    <row r="7530" spans="1:14" s="206" customFormat="1" ht="31" customHeight="1" x14ac:dyDescent="0.15">
      <c r="A7530" s="206" t="s">
        <v>768</v>
      </c>
      <c r="B7530" s="206" t="s">
        <v>862</v>
      </c>
      <c r="C7530" s="206" t="s">
        <v>770</v>
      </c>
      <c r="D7530" s="206" t="s">
        <v>840</v>
      </c>
      <c r="E7530" s="206" t="s">
        <v>577</v>
      </c>
      <c r="F7530" s="207">
        <v>45467</v>
      </c>
      <c r="G7530" s="206" t="s">
        <v>44</v>
      </c>
      <c r="H7530" s="208">
        <v>28960000</v>
      </c>
      <c r="I7530" s="206" t="s">
        <v>19</v>
      </c>
      <c r="J7530" s="206">
        <v>289600</v>
      </c>
      <c r="L7530" s="206">
        <v>2024</v>
      </c>
      <c r="M7530" s="206" t="s">
        <v>772</v>
      </c>
      <c r="N7530" s="206" t="s">
        <v>773</v>
      </c>
    </row>
    <row r="7531" spans="1:14" s="206" customFormat="1" ht="31" customHeight="1" x14ac:dyDescent="0.15">
      <c r="A7531" s="206" t="s">
        <v>768</v>
      </c>
      <c r="B7531" s="206" t="s">
        <v>862</v>
      </c>
      <c r="C7531" s="206" t="s">
        <v>770</v>
      </c>
      <c r="D7531" s="206" t="s">
        <v>840</v>
      </c>
      <c r="E7531" s="206" t="s">
        <v>759</v>
      </c>
      <c r="F7531" s="207">
        <v>45468</v>
      </c>
      <c r="G7531" s="206" t="s">
        <v>44</v>
      </c>
      <c r="H7531" s="208">
        <v>572000</v>
      </c>
      <c r="I7531" s="206" t="s">
        <v>19</v>
      </c>
      <c r="J7531" s="206">
        <v>5720</v>
      </c>
      <c r="L7531" s="206">
        <v>2024</v>
      </c>
      <c r="M7531" s="206" t="s">
        <v>772</v>
      </c>
      <c r="N7531" s="206" t="s">
        <v>773</v>
      </c>
    </row>
    <row r="7532" spans="1:14" s="206" customFormat="1" ht="31" customHeight="1" x14ac:dyDescent="0.15">
      <c r="A7532" s="206" t="s">
        <v>768</v>
      </c>
      <c r="B7532" s="206" t="s">
        <v>862</v>
      </c>
      <c r="C7532" s="206" t="s">
        <v>770</v>
      </c>
      <c r="D7532" s="206" t="s">
        <v>840</v>
      </c>
      <c r="E7532" s="206" t="s">
        <v>658</v>
      </c>
      <c r="F7532" s="207">
        <v>45468</v>
      </c>
      <c r="G7532" s="206" t="s">
        <v>44</v>
      </c>
      <c r="H7532" s="208">
        <v>2320000</v>
      </c>
      <c r="I7532" s="206" t="s">
        <v>19</v>
      </c>
      <c r="J7532" s="206">
        <v>23200</v>
      </c>
      <c r="L7532" s="206">
        <v>2024</v>
      </c>
      <c r="M7532" s="206" t="s">
        <v>772</v>
      </c>
      <c r="N7532" s="206" t="s">
        <v>773</v>
      </c>
    </row>
    <row r="7533" spans="1:14" s="206" customFormat="1" ht="31" customHeight="1" x14ac:dyDescent="0.15">
      <c r="A7533" s="206" t="s">
        <v>768</v>
      </c>
      <c r="B7533" s="206" t="s">
        <v>862</v>
      </c>
      <c r="C7533" s="206" t="s">
        <v>770</v>
      </c>
      <c r="D7533" s="206" t="s">
        <v>840</v>
      </c>
      <c r="E7533" s="206" t="s">
        <v>577</v>
      </c>
      <c r="F7533" s="207">
        <v>45468</v>
      </c>
      <c r="G7533" s="206" t="s">
        <v>44</v>
      </c>
      <c r="H7533" s="208">
        <v>27560000</v>
      </c>
      <c r="I7533" s="206" t="s">
        <v>19</v>
      </c>
      <c r="J7533" s="206">
        <v>275600</v>
      </c>
      <c r="L7533" s="206">
        <v>2024</v>
      </c>
      <c r="M7533" s="206" t="s">
        <v>772</v>
      </c>
      <c r="N7533" s="206" t="s">
        <v>773</v>
      </c>
    </row>
    <row r="7534" spans="1:14" s="206" customFormat="1" ht="31" customHeight="1" x14ac:dyDescent="0.15">
      <c r="A7534" s="206" t="s">
        <v>768</v>
      </c>
      <c r="B7534" s="206" t="s">
        <v>862</v>
      </c>
      <c r="C7534" s="206" t="s">
        <v>770</v>
      </c>
      <c r="D7534" s="206" t="s">
        <v>840</v>
      </c>
      <c r="E7534" s="206" t="s">
        <v>577</v>
      </c>
      <c r="F7534" s="207">
        <v>45469</v>
      </c>
      <c r="G7534" s="206" t="s">
        <v>44</v>
      </c>
      <c r="H7534" s="208">
        <v>27240000</v>
      </c>
      <c r="I7534" s="206" t="s">
        <v>19</v>
      </c>
      <c r="J7534" s="206">
        <v>272400</v>
      </c>
      <c r="L7534" s="206">
        <v>2024</v>
      </c>
      <c r="M7534" s="206" t="s">
        <v>772</v>
      </c>
      <c r="N7534" s="206" t="s">
        <v>773</v>
      </c>
    </row>
    <row r="7535" spans="1:14" s="206" customFormat="1" ht="31" customHeight="1" x14ac:dyDescent="0.15">
      <c r="A7535" s="206" t="s">
        <v>768</v>
      </c>
      <c r="B7535" s="206" t="s">
        <v>862</v>
      </c>
      <c r="C7535" s="206" t="s">
        <v>770</v>
      </c>
      <c r="D7535" s="206" t="s">
        <v>840</v>
      </c>
      <c r="E7535" s="206" t="s">
        <v>658</v>
      </c>
      <c r="F7535" s="207">
        <v>45469</v>
      </c>
      <c r="G7535" s="206" t="s">
        <v>44</v>
      </c>
      <c r="H7535" s="208">
        <v>2520000</v>
      </c>
      <c r="I7535" s="206" t="s">
        <v>19</v>
      </c>
      <c r="J7535" s="206">
        <v>25200</v>
      </c>
      <c r="L7535" s="206">
        <v>2024</v>
      </c>
      <c r="M7535" s="206" t="s">
        <v>772</v>
      </c>
      <c r="N7535" s="206" t="s">
        <v>773</v>
      </c>
    </row>
    <row r="7536" spans="1:14" s="206" customFormat="1" ht="31" customHeight="1" x14ac:dyDescent="0.15">
      <c r="A7536" s="206" t="s">
        <v>768</v>
      </c>
      <c r="B7536" s="206" t="s">
        <v>862</v>
      </c>
      <c r="C7536" s="206" t="s">
        <v>770</v>
      </c>
      <c r="D7536" s="206" t="s">
        <v>840</v>
      </c>
      <c r="E7536" s="206" t="s">
        <v>759</v>
      </c>
      <c r="F7536" s="207">
        <v>45469</v>
      </c>
      <c r="G7536" s="206" t="s">
        <v>44</v>
      </c>
      <c r="H7536" s="208">
        <v>792000</v>
      </c>
      <c r="I7536" s="206" t="s">
        <v>19</v>
      </c>
      <c r="J7536" s="206">
        <v>7920</v>
      </c>
      <c r="L7536" s="206">
        <v>2024</v>
      </c>
      <c r="M7536" s="206" t="s">
        <v>772</v>
      </c>
      <c r="N7536" s="206" t="s">
        <v>773</v>
      </c>
    </row>
    <row r="7537" spans="1:15" s="206" customFormat="1" ht="31" customHeight="1" x14ac:dyDescent="0.15">
      <c r="A7537" s="206" t="s">
        <v>768</v>
      </c>
      <c r="B7537" s="206" t="s">
        <v>862</v>
      </c>
      <c r="C7537" s="206" t="s">
        <v>770</v>
      </c>
      <c r="D7537" s="206" t="s">
        <v>840</v>
      </c>
      <c r="E7537" s="206" t="s">
        <v>658</v>
      </c>
      <c r="F7537" s="207">
        <v>45470</v>
      </c>
      <c r="G7537" s="206" t="s">
        <v>44</v>
      </c>
      <c r="H7537" s="208">
        <v>2320000</v>
      </c>
      <c r="I7537" s="206" t="s">
        <v>19</v>
      </c>
      <c r="J7537" s="206">
        <v>23200</v>
      </c>
      <c r="L7537" s="206">
        <v>2024</v>
      </c>
      <c r="M7537" s="206" t="s">
        <v>772</v>
      </c>
      <c r="N7537" s="206" t="s">
        <v>773</v>
      </c>
    </row>
    <row r="7538" spans="1:15" s="206" customFormat="1" ht="31" customHeight="1" x14ac:dyDescent="0.15">
      <c r="A7538" s="206" t="s">
        <v>768</v>
      </c>
      <c r="B7538" s="206" t="s">
        <v>862</v>
      </c>
      <c r="C7538" s="206" t="s">
        <v>770</v>
      </c>
      <c r="D7538" s="206" t="s">
        <v>840</v>
      </c>
      <c r="E7538" s="206" t="s">
        <v>577</v>
      </c>
      <c r="F7538" s="207">
        <v>45470</v>
      </c>
      <c r="G7538" s="206" t="s">
        <v>44</v>
      </c>
      <c r="H7538" s="208">
        <v>27520000</v>
      </c>
      <c r="I7538" s="206" t="s">
        <v>19</v>
      </c>
      <c r="J7538" s="206">
        <v>275200</v>
      </c>
      <c r="L7538" s="206">
        <v>2024</v>
      </c>
      <c r="M7538" s="206" t="s">
        <v>772</v>
      </c>
      <c r="N7538" s="206" t="s">
        <v>773</v>
      </c>
    </row>
    <row r="7539" spans="1:15" s="206" customFormat="1" ht="31" customHeight="1" x14ac:dyDescent="0.15">
      <c r="A7539" s="206" t="s">
        <v>768</v>
      </c>
      <c r="B7539" s="206" t="s">
        <v>862</v>
      </c>
      <c r="C7539" s="206" t="s">
        <v>770</v>
      </c>
      <c r="D7539" s="206" t="s">
        <v>840</v>
      </c>
      <c r="E7539" s="206" t="s">
        <v>759</v>
      </c>
      <c r="F7539" s="207">
        <v>45470</v>
      </c>
      <c r="G7539" s="206" t="s">
        <v>44</v>
      </c>
      <c r="H7539" s="208">
        <v>616000</v>
      </c>
      <c r="I7539" s="206" t="s">
        <v>19</v>
      </c>
      <c r="J7539" s="206">
        <v>6160</v>
      </c>
      <c r="L7539" s="206">
        <v>2024</v>
      </c>
      <c r="M7539" s="206" t="s">
        <v>772</v>
      </c>
      <c r="N7539" s="206" t="s">
        <v>773</v>
      </c>
    </row>
    <row r="7540" spans="1:15" s="206" customFormat="1" ht="31" customHeight="1" x14ac:dyDescent="0.15">
      <c r="A7540" s="206" t="s">
        <v>768</v>
      </c>
      <c r="B7540" s="206" t="s">
        <v>862</v>
      </c>
      <c r="C7540" s="206" t="s">
        <v>770</v>
      </c>
      <c r="D7540" s="206" t="s">
        <v>840</v>
      </c>
      <c r="E7540" s="206" t="s">
        <v>658</v>
      </c>
      <c r="F7540" s="207">
        <v>45471</v>
      </c>
      <c r="G7540" s="206" t="s">
        <v>44</v>
      </c>
      <c r="H7540" s="208">
        <v>400000</v>
      </c>
      <c r="I7540" s="206" t="s">
        <v>19</v>
      </c>
      <c r="J7540" s="206">
        <v>4000</v>
      </c>
      <c r="L7540" s="206">
        <v>2024</v>
      </c>
      <c r="M7540" s="206" t="s">
        <v>772</v>
      </c>
      <c r="N7540" s="206" t="s">
        <v>773</v>
      </c>
    </row>
    <row r="7541" spans="1:15" s="206" customFormat="1" ht="31" customHeight="1" x14ac:dyDescent="0.15">
      <c r="A7541" s="206" t="s">
        <v>768</v>
      </c>
      <c r="B7541" s="206" t="s">
        <v>862</v>
      </c>
      <c r="C7541" s="206" t="s">
        <v>770</v>
      </c>
      <c r="D7541" s="206" t="s">
        <v>840</v>
      </c>
      <c r="E7541" s="206" t="s">
        <v>577</v>
      </c>
      <c r="F7541" s="207">
        <v>45471</v>
      </c>
      <c r="G7541" s="206" t="s">
        <v>44</v>
      </c>
      <c r="H7541" s="208">
        <v>13840000</v>
      </c>
      <c r="I7541" s="206" t="s">
        <v>19</v>
      </c>
      <c r="J7541" s="206">
        <v>138400</v>
      </c>
      <c r="L7541" s="206">
        <v>2024</v>
      </c>
      <c r="M7541" s="206" t="s">
        <v>772</v>
      </c>
      <c r="N7541" s="206" t="s">
        <v>773</v>
      </c>
    </row>
    <row r="7542" spans="1:15" s="206" customFormat="1" ht="31" customHeight="1" x14ac:dyDescent="0.15">
      <c r="A7542" s="206" t="s">
        <v>768</v>
      </c>
      <c r="B7542" s="206" t="s">
        <v>862</v>
      </c>
      <c r="C7542" s="206" t="s">
        <v>770</v>
      </c>
      <c r="D7542" s="206" t="s">
        <v>840</v>
      </c>
      <c r="E7542" s="206" t="s">
        <v>577</v>
      </c>
      <c r="F7542" s="207">
        <v>45471</v>
      </c>
      <c r="G7542" s="206" t="s">
        <v>44</v>
      </c>
      <c r="H7542" s="208">
        <v>1000000</v>
      </c>
      <c r="I7542" s="206" t="s">
        <v>19</v>
      </c>
      <c r="J7542" s="206">
        <v>10000</v>
      </c>
      <c r="L7542" s="206">
        <v>2024</v>
      </c>
      <c r="M7542" s="206" t="s">
        <v>772</v>
      </c>
      <c r="N7542" s="206" t="s">
        <v>773</v>
      </c>
      <c r="O7542" s="206" t="s">
        <v>804</v>
      </c>
    </row>
    <row r="7543" spans="1:15" s="206" customFormat="1" ht="31" customHeight="1" x14ac:dyDescent="0.15">
      <c r="A7543" s="206" t="s">
        <v>768</v>
      </c>
      <c r="B7543" s="206" t="s">
        <v>862</v>
      </c>
      <c r="C7543" s="206" t="s">
        <v>770</v>
      </c>
      <c r="D7543" s="206" t="s">
        <v>840</v>
      </c>
      <c r="E7543" s="206" t="s">
        <v>577</v>
      </c>
      <c r="F7543" s="207">
        <v>45471</v>
      </c>
      <c r="G7543" s="206" t="s">
        <v>44</v>
      </c>
      <c r="H7543" s="208">
        <v>12000000</v>
      </c>
      <c r="I7543" s="206" t="s">
        <v>19</v>
      </c>
      <c r="J7543" s="206">
        <v>120000</v>
      </c>
      <c r="L7543" s="206">
        <v>2024</v>
      </c>
      <c r="M7543" s="206" t="s">
        <v>772</v>
      </c>
      <c r="N7543" s="206" t="s">
        <v>773</v>
      </c>
      <c r="O7543" s="206" t="s">
        <v>804</v>
      </c>
    </row>
    <row r="7544" spans="1:15" s="206" customFormat="1" ht="31" customHeight="1" x14ac:dyDescent="0.15">
      <c r="A7544" s="206" t="s">
        <v>768</v>
      </c>
      <c r="B7544" s="206" t="s">
        <v>862</v>
      </c>
      <c r="C7544" s="206" t="s">
        <v>770</v>
      </c>
      <c r="D7544" s="206" t="s">
        <v>840</v>
      </c>
      <c r="E7544" s="206" t="s">
        <v>577</v>
      </c>
      <c r="F7544" s="207">
        <v>45472</v>
      </c>
      <c r="G7544" s="206" t="s">
        <v>44</v>
      </c>
      <c r="H7544" s="208">
        <v>10000000</v>
      </c>
      <c r="I7544" s="206" t="s">
        <v>19</v>
      </c>
      <c r="J7544" s="206">
        <v>100000</v>
      </c>
      <c r="L7544" s="206">
        <v>2024</v>
      </c>
      <c r="M7544" s="206" t="s">
        <v>772</v>
      </c>
      <c r="N7544" s="206" t="s">
        <v>773</v>
      </c>
      <c r="O7544" s="206" t="s">
        <v>805</v>
      </c>
    </row>
    <row r="7545" spans="1:15" s="206" customFormat="1" ht="31" customHeight="1" x14ac:dyDescent="0.15">
      <c r="A7545" s="206" t="s">
        <v>768</v>
      </c>
      <c r="B7545" s="206" t="s">
        <v>862</v>
      </c>
      <c r="C7545" s="206" t="s">
        <v>770</v>
      </c>
      <c r="D7545" s="206" t="s">
        <v>840</v>
      </c>
      <c r="E7545" s="206" t="s">
        <v>577</v>
      </c>
      <c r="F7545" s="207">
        <v>45472</v>
      </c>
      <c r="G7545" s="206" t="s">
        <v>44</v>
      </c>
      <c r="H7545" s="208">
        <v>800000</v>
      </c>
      <c r="I7545" s="206" t="s">
        <v>19</v>
      </c>
      <c r="J7545" s="206">
        <v>8000</v>
      </c>
      <c r="L7545" s="206">
        <v>2024</v>
      </c>
      <c r="M7545" s="206" t="s">
        <v>772</v>
      </c>
      <c r="N7545" s="206" t="s">
        <v>773</v>
      </c>
      <c r="O7545" s="206" t="s">
        <v>805</v>
      </c>
    </row>
    <row r="7546" spans="1:15" s="206" customFormat="1" ht="31" customHeight="1" x14ac:dyDescent="0.15">
      <c r="A7546" s="206" t="s">
        <v>768</v>
      </c>
      <c r="B7546" s="206" t="s">
        <v>862</v>
      </c>
      <c r="C7546" s="206" t="s">
        <v>770</v>
      </c>
      <c r="D7546" s="206" t="s">
        <v>840</v>
      </c>
      <c r="E7546" s="206" t="s">
        <v>577</v>
      </c>
      <c r="F7546" s="207">
        <v>45472</v>
      </c>
      <c r="G7546" s="206" t="s">
        <v>44</v>
      </c>
      <c r="H7546" s="208">
        <v>13160000</v>
      </c>
      <c r="I7546" s="206" t="s">
        <v>19</v>
      </c>
      <c r="J7546" s="206">
        <v>131600</v>
      </c>
      <c r="L7546" s="206">
        <v>2024</v>
      </c>
      <c r="M7546" s="206" t="s">
        <v>772</v>
      </c>
      <c r="N7546" s="206" t="s">
        <v>773</v>
      </c>
    </row>
    <row r="7547" spans="1:15" s="206" customFormat="1" ht="31" customHeight="1" x14ac:dyDescent="0.15">
      <c r="A7547" s="206" t="s">
        <v>768</v>
      </c>
      <c r="B7547" s="206" t="s">
        <v>862</v>
      </c>
      <c r="C7547" s="206" t="s">
        <v>770</v>
      </c>
      <c r="D7547" s="206" t="s">
        <v>840</v>
      </c>
      <c r="E7547" s="206" t="s">
        <v>658</v>
      </c>
      <c r="F7547" s="207">
        <v>45472</v>
      </c>
      <c r="G7547" s="206" t="s">
        <v>44</v>
      </c>
      <c r="H7547" s="208">
        <v>480000</v>
      </c>
      <c r="I7547" s="206" t="s">
        <v>19</v>
      </c>
      <c r="J7547" s="206">
        <v>4800</v>
      </c>
      <c r="L7547" s="206">
        <v>2024</v>
      </c>
      <c r="M7547" s="206" t="s">
        <v>772</v>
      </c>
      <c r="N7547" s="206" t="s">
        <v>773</v>
      </c>
    </row>
    <row r="7548" spans="1:15" s="206" customFormat="1" ht="31" customHeight="1" x14ac:dyDescent="0.15">
      <c r="A7548" s="206" t="s">
        <v>768</v>
      </c>
      <c r="B7548" s="206" t="s">
        <v>862</v>
      </c>
      <c r="C7548" s="206" t="s">
        <v>770</v>
      </c>
      <c r="D7548" s="206" t="s">
        <v>840</v>
      </c>
      <c r="E7548" s="206" t="s">
        <v>577</v>
      </c>
      <c r="F7548" s="207">
        <v>45473</v>
      </c>
      <c r="G7548" s="206" t="s">
        <v>44</v>
      </c>
      <c r="H7548" s="208">
        <v>8000000</v>
      </c>
      <c r="I7548" s="206" t="s">
        <v>19</v>
      </c>
      <c r="J7548" s="206">
        <v>80000</v>
      </c>
      <c r="L7548" s="206">
        <v>2024</v>
      </c>
      <c r="M7548" s="206" t="s">
        <v>772</v>
      </c>
      <c r="N7548" s="206" t="s">
        <v>773</v>
      </c>
      <c r="O7548" s="206" t="s">
        <v>861</v>
      </c>
    </row>
    <row r="7549" spans="1:15" s="206" customFormat="1" ht="31" customHeight="1" x14ac:dyDescent="0.15">
      <c r="A7549" s="206" t="s">
        <v>768</v>
      </c>
      <c r="B7549" s="206" t="s">
        <v>862</v>
      </c>
      <c r="C7549" s="206" t="s">
        <v>770</v>
      </c>
      <c r="D7549" s="206" t="s">
        <v>840</v>
      </c>
      <c r="E7549" s="206" t="s">
        <v>577</v>
      </c>
      <c r="F7549" s="207">
        <v>45473</v>
      </c>
      <c r="G7549" s="206" t="s">
        <v>44</v>
      </c>
      <c r="H7549" s="208">
        <v>800000</v>
      </c>
      <c r="I7549" s="206" t="s">
        <v>19</v>
      </c>
      <c r="J7549" s="206">
        <v>8000</v>
      </c>
      <c r="L7549" s="206">
        <v>2024</v>
      </c>
      <c r="M7549" s="206" t="s">
        <v>772</v>
      </c>
      <c r="N7549" s="206" t="s">
        <v>773</v>
      </c>
      <c r="O7549" s="206" t="s">
        <v>861</v>
      </c>
    </row>
    <row r="7550" spans="1:15" s="206" customFormat="1" ht="31" customHeight="1" x14ac:dyDescent="0.15">
      <c r="A7550" s="206" t="s">
        <v>768</v>
      </c>
      <c r="B7550" s="206" t="s">
        <v>862</v>
      </c>
      <c r="C7550" s="206" t="s">
        <v>770</v>
      </c>
      <c r="D7550" s="206" t="s">
        <v>840</v>
      </c>
      <c r="E7550" s="206" t="s">
        <v>577</v>
      </c>
      <c r="F7550" s="207">
        <v>45473</v>
      </c>
      <c r="G7550" s="206" t="s">
        <v>44</v>
      </c>
      <c r="H7550" s="208">
        <v>10280000</v>
      </c>
      <c r="I7550" s="206" t="s">
        <v>19</v>
      </c>
      <c r="J7550" s="206">
        <v>102800</v>
      </c>
      <c r="L7550" s="206">
        <v>2024</v>
      </c>
      <c r="M7550" s="206" t="s">
        <v>772</v>
      </c>
      <c r="N7550" s="206" t="s">
        <v>773</v>
      </c>
    </row>
    <row r="7551" spans="1:15" s="206" customFormat="1" ht="31" customHeight="1" x14ac:dyDescent="0.15">
      <c r="A7551" s="206" t="s">
        <v>768</v>
      </c>
      <c r="B7551" s="206" t="s">
        <v>862</v>
      </c>
      <c r="C7551" s="206" t="s">
        <v>770</v>
      </c>
      <c r="D7551" s="206" t="s">
        <v>840</v>
      </c>
      <c r="E7551" s="206" t="s">
        <v>658</v>
      </c>
      <c r="F7551" s="207">
        <v>45473</v>
      </c>
      <c r="G7551" s="206" t="s">
        <v>44</v>
      </c>
      <c r="H7551" s="208">
        <v>400000</v>
      </c>
      <c r="I7551" s="206" t="s">
        <v>19</v>
      </c>
      <c r="J7551" s="206">
        <v>4000</v>
      </c>
      <c r="L7551" s="206">
        <v>2024</v>
      </c>
      <c r="M7551" s="206" t="s">
        <v>772</v>
      </c>
      <c r="N7551" s="206" t="s">
        <v>773</v>
      </c>
    </row>
    <row r="7552" spans="1:15" s="206" customFormat="1" ht="31" customHeight="1" x14ac:dyDescent="0.15">
      <c r="A7552" s="206" t="s">
        <v>768</v>
      </c>
      <c r="B7552" s="206" t="s">
        <v>862</v>
      </c>
      <c r="C7552" s="206" t="s">
        <v>770</v>
      </c>
      <c r="D7552" s="206" t="s">
        <v>840</v>
      </c>
      <c r="E7552" s="206" t="s">
        <v>658</v>
      </c>
      <c r="F7552" s="207">
        <v>45474</v>
      </c>
      <c r="G7552" s="206" t="s">
        <v>44</v>
      </c>
      <c r="H7552" s="208">
        <v>480000</v>
      </c>
      <c r="I7552" s="206" t="s">
        <v>19</v>
      </c>
      <c r="J7552" s="206">
        <v>4800</v>
      </c>
      <c r="L7552" s="206">
        <v>2024</v>
      </c>
      <c r="M7552" s="206" t="s">
        <v>772</v>
      </c>
      <c r="N7552" s="206" t="s">
        <v>773</v>
      </c>
    </row>
    <row r="7553" spans="1:15" s="206" customFormat="1" ht="31" customHeight="1" x14ac:dyDescent="0.15">
      <c r="A7553" s="206" t="s">
        <v>768</v>
      </c>
      <c r="B7553" s="206" t="s">
        <v>862</v>
      </c>
      <c r="C7553" s="206" t="s">
        <v>770</v>
      </c>
      <c r="D7553" s="206" t="s">
        <v>840</v>
      </c>
      <c r="E7553" s="206" t="s">
        <v>577</v>
      </c>
      <c r="F7553" s="207">
        <v>45474</v>
      </c>
      <c r="G7553" s="206" t="s">
        <v>44</v>
      </c>
      <c r="H7553" s="208">
        <v>19520000</v>
      </c>
      <c r="I7553" s="206" t="s">
        <v>19</v>
      </c>
      <c r="J7553" s="206">
        <v>195200</v>
      </c>
      <c r="L7553" s="206">
        <v>2024</v>
      </c>
      <c r="M7553" s="206" t="s">
        <v>772</v>
      </c>
      <c r="N7553" s="206" t="s">
        <v>773</v>
      </c>
    </row>
    <row r="7554" spans="1:15" s="206" customFormat="1" ht="31" customHeight="1" x14ac:dyDescent="0.15">
      <c r="A7554" s="206" t="s">
        <v>768</v>
      </c>
      <c r="B7554" s="206" t="s">
        <v>862</v>
      </c>
      <c r="C7554" s="206" t="s">
        <v>770</v>
      </c>
      <c r="D7554" s="206" t="s">
        <v>840</v>
      </c>
      <c r="E7554" s="206" t="s">
        <v>577</v>
      </c>
      <c r="F7554" s="207">
        <v>45474</v>
      </c>
      <c r="G7554" s="206" t="s">
        <v>44</v>
      </c>
      <c r="H7554" s="208">
        <v>600000</v>
      </c>
      <c r="I7554" s="206" t="s">
        <v>19</v>
      </c>
      <c r="J7554" s="206">
        <v>6000</v>
      </c>
      <c r="L7554" s="206">
        <v>2024</v>
      </c>
      <c r="M7554" s="206" t="s">
        <v>772</v>
      </c>
      <c r="N7554" s="206" t="s">
        <v>773</v>
      </c>
      <c r="O7554" s="206" t="s">
        <v>806</v>
      </c>
    </row>
    <row r="7555" spans="1:15" s="206" customFormat="1" ht="31" customHeight="1" x14ac:dyDescent="0.15">
      <c r="A7555" s="206" t="s">
        <v>768</v>
      </c>
      <c r="B7555" s="206" t="s">
        <v>862</v>
      </c>
      <c r="C7555" s="206" t="s">
        <v>770</v>
      </c>
      <c r="D7555" s="206" t="s">
        <v>840</v>
      </c>
      <c r="E7555" s="206" t="s">
        <v>577</v>
      </c>
      <c r="F7555" s="207">
        <v>45475</v>
      </c>
      <c r="G7555" s="206" t="s">
        <v>44</v>
      </c>
      <c r="H7555" s="208">
        <v>20320000</v>
      </c>
      <c r="I7555" s="206" t="s">
        <v>19</v>
      </c>
      <c r="J7555" s="206">
        <v>203200</v>
      </c>
      <c r="L7555" s="206">
        <v>2024</v>
      </c>
      <c r="M7555" s="206" t="s">
        <v>772</v>
      </c>
      <c r="N7555" s="206" t="s">
        <v>773</v>
      </c>
    </row>
    <row r="7556" spans="1:15" s="206" customFormat="1" ht="31" customHeight="1" x14ac:dyDescent="0.15">
      <c r="A7556" s="206" t="s">
        <v>768</v>
      </c>
      <c r="B7556" s="206" t="s">
        <v>862</v>
      </c>
      <c r="C7556" s="206" t="s">
        <v>770</v>
      </c>
      <c r="D7556" s="206" t="s">
        <v>840</v>
      </c>
      <c r="E7556" s="206" t="s">
        <v>658</v>
      </c>
      <c r="F7556" s="207">
        <v>45475</v>
      </c>
      <c r="G7556" s="206" t="s">
        <v>44</v>
      </c>
      <c r="H7556" s="208">
        <v>480000</v>
      </c>
      <c r="I7556" s="206" t="s">
        <v>19</v>
      </c>
      <c r="J7556" s="206">
        <v>4800</v>
      </c>
      <c r="L7556" s="206">
        <v>2024</v>
      </c>
      <c r="M7556" s="206" t="s">
        <v>772</v>
      </c>
      <c r="N7556" s="206" t="s">
        <v>773</v>
      </c>
    </row>
    <row r="7557" spans="1:15" s="206" customFormat="1" ht="31" customHeight="1" x14ac:dyDescent="0.15">
      <c r="A7557" s="206" t="s">
        <v>768</v>
      </c>
      <c r="B7557" s="206" t="s">
        <v>862</v>
      </c>
      <c r="C7557" s="206" t="s">
        <v>770</v>
      </c>
      <c r="D7557" s="206" t="s">
        <v>840</v>
      </c>
      <c r="E7557" s="206" t="s">
        <v>577</v>
      </c>
      <c r="F7557" s="207">
        <v>45476</v>
      </c>
      <c r="G7557" s="206" t="s">
        <v>44</v>
      </c>
      <c r="H7557" s="208">
        <v>18320000</v>
      </c>
      <c r="I7557" s="206" t="s">
        <v>19</v>
      </c>
      <c r="J7557" s="206">
        <v>183200</v>
      </c>
      <c r="L7557" s="206">
        <v>2024</v>
      </c>
      <c r="M7557" s="206" t="s">
        <v>772</v>
      </c>
      <c r="N7557" s="206" t="s">
        <v>773</v>
      </c>
    </row>
    <row r="7558" spans="1:15" s="206" customFormat="1" ht="31" customHeight="1" x14ac:dyDescent="0.15">
      <c r="A7558" s="206" t="s">
        <v>768</v>
      </c>
      <c r="B7558" s="206" t="s">
        <v>862</v>
      </c>
      <c r="C7558" s="206" t="s">
        <v>770</v>
      </c>
      <c r="D7558" s="206" t="s">
        <v>840</v>
      </c>
      <c r="E7558" s="206" t="s">
        <v>577</v>
      </c>
      <c r="F7558" s="207">
        <v>45477</v>
      </c>
      <c r="G7558" s="206" t="s">
        <v>44</v>
      </c>
      <c r="H7558" s="208">
        <v>15520000</v>
      </c>
      <c r="I7558" s="206" t="s">
        <v>19</v>
      </c>
      <c r="J7558" s="206">
        <v>155200</v>
      </c>
      <c r="L7558" s="206">
        <v>2024</v>
      </c>
      <c r="M7558" s="206" t="s">
        <v>772</v>
      </c>
      <c r="N7558" s="206" t="s">
        <v>773</v>
      </c>
    </row>
    <row r="7559" spans="1:15" s="206" customFormat="1" ht="31" customHeight="1" x14ac:dyDescent="0.15">
      <c r="A7559" s="206" t="s">
        <v>768</v>
      </c>
      <c r="B7559" s="206" t="s">
        <v>862</v>
      </c>
      <c r="C7559" s="206" t="s">
        <v>770</v>
      </c>
      <c r="D7559" s="206" t="s">
        <v>840</v>
      </c>
      <c r="E7559" s="206" t="s">
        <v>658</v>
      </c>
      <c r="F7559" s="207">
        <v>45477</v>
      </c>
      <c r="G7559" s="206" t="s">
        <v>44</v>
      </c>
      <c r="H7559" s="208">
        <v>320000</v>
      </c>
      <c r="I7559" s="206" t="s">
        <v>19</v>
      </c>
      <c r="J7559" s="206">
        <v>3200</v>
      </c>
      <c r="L7559" s="206">
        <v>2024</v>
      </c>
      <c r="M7559" s="206" t="s">
        <v>772</v>
      </c>
      <c r="N7559" s="206" t="s">
        <v>773</v>
      </c>
    </row>
    <row r="7560" spans="1:15" s="206" customFormat="1" ht="31" customHeight="1" x14ac:dyDescent="0.15">
      <c r="A7560" s="206" t="s">
        <v>768</v>
      </c>
      <c r="B7560" s="206" t="s">
        <v>862</v>
      </c>
      <c r="C7560" s="206" t="s">
        <v>770</v>
      </c>
      <c r="D7560" s="206" t="s">
        <v>840</v>
      </c>
      <c r="E7560" s="206" t="s">
        <v>759</v>
      </c>
      <c r="F7560" s="207">
        <v>45478</v>
      </c>
      <c r="G7560" s="206" t="s">
        <v>44</v>
      </c>
      <c r="H7560" s="208">
        <v>220000</v>
      </c>
      <c r="I7560" s="206" t="s">
        <v>19</v>
      </c>
      <c r="J7560" s="206">
        <v>2200</v>
      </c>
      <c r="L7560" s="206">
        <v>2024</v>
      </c>
      <c r="M7560" s="206" t="s">
        <v>772</v>
      </c>
      <c r="N7560" s="206" t="s">
        <v>773</v>
      </c>
    </row>
    <row r="7561" spans="1:15" s="206" customFormat="1" ht="31" customHeight="1" x14ac:dyDescent="0.15">
      <c r="A7561" s="206" t="s">
        <v>768</v>
      </c>
      <c r="B7561" s="206" t="s">
        <v>862</v>
      </c>
      <c r="C7561" s="206" t="s">
        <v>770</v>
      </c>
      <c r="D7561" s="206" t="s">
        <v>840</v>
      </c>
      <c r="E7561" s="206" t="s">
        <v>658</v>
      </c>
      <c r="F7561" s="207">
        <v>45478</v>
      </c>
      <c r="G7561" s="206" t="s">
        <v>44</v>
      </c>
      <c r="H7561" s="208">
        <v>400000</v>
      </c>
      <c r="I7561" s="206" t="s">
        <v>19</v>
      </c>
      <c r="J7561" s="206">
        <v>4000</v>
      </c>
      <c r="L7561" s="206">
        <v>2024</v>
      </c>
      <c r="M7561" s="206" t="s">
        <v>772</v>
      </c>
      <c r="N7561" s="206" t="s">
        <v>773</v>
      </c>
    </row>
    <row r="7562" spans="1:15" s="206" customFormat="1" ht="31" customHeight="1" x14ac:dyDescent="0.15">
      <c r="A7562" s="206" t="s">
        <v>768</v>
      </c>
      <c r="B7562" s="206" t="s">
        <v>862</v>
      </c>
      <c r="C7562" s="206" t="s">
        <v>770</v>
      </c>
      <c r="D7562" s="206" t="s">
        <v>840</v>
      </c>
      <c r="E7562" s="206" t="s">
        <v>577</v>
      </c>
      <c r="F7562" s="207">
        <v>45478</v>
      </c>
      <c r="G7562" s="206" t="s">
        <v>44</v>
      </c>
      <c r="H7562" s="208">
        <v>12600000</v>
      </c>
      <c r="I7562" s="206" t="s">
        <v>19</v>
      </c>
      <c r="J7562" s="206">
        <v>126000</v>
      </c>
      <c r="L7562" s="206">
        <v>2024</v>
      </c>
      <c r="M7562" s="206" t="s">
        <v>772</v>
      </c>
      <c r="N7562" s="206" t="s">
        <v>773</v>
      </c>
    </row>
    <row r="7563" spans="1:15" s="206" customFormat="1" ht="31" customHeight="1" x14ac:dyDescent="0.15">
      <c r="A7563" s="206" t="s">
        <v>768</v>
      </c>
      <c r="B7563" s="206" t="s">
        <v>862</v>
      </c>
      <c r="C7563" s="206" t="s">
        <v>770</v>
      </c>
      <c r="D7563" s="206" t="s">
        <v>840</v>
      </c>
      <c r="E7563" s="206" t="s">
        <v>658</v>
      </c>
      <c r="F7563" s="207">
        <v>45479</v>
      </c>
      <c r="G7563" s="206" t="s">
        <v>44</v>
      </c>
      <c r="H7563" s="208">
        <v>120000</v>
      </c>
      <c r="I7563" s="206" t="s">
        <v>19</v>
      </c>
      <c r="J7563" s="206">
        <v>1200</v>
      </c>
      <c r="L7563" s="206">
        <v>2024</v>
      </c>
      <c r="M7563" s="206" t="s">
        <v>772</v>
      </c>
      <c r="N7563" s="206" t="s">
        <v>773</v>
      </c>
    </row>
    <row r="7564" spans="1:15" s="206" customFormat="1" ht="31" customHeight="1" x14ac:dyDescent="0.15">
      <c r="A7564" s="206" t="s">
        <v>768</v>
      </c>
      <c r="B7564" s="206" t="s">
        <v>862</v>
      </c>
      <c r="C7564" s="206" t="s">
        <v>770</v>
      </c>
      <c r="D7564" s="206" t="s">
        <v>840</v>
      </c>
      <c r="E7564" s="206" t="s">
        <v>759</v>
      </c>
      <c r="F7564" s="207">
        <v>45479</v>
      </c>
      <c r="G7564" s="206" t="s">
        <v>44</v>
      </c>
      <c r="H7564" s="208">
        <v>176000</v>
      </c>
      <c r="I7564" s="206" t="s">
        <v>19</v>
      </c>
      <c r="J7564" s="206">
        <v>1760</v>
      </c>
      <c r="L7564" s="206">
        <v>2024</v>
      </c>
      <c r="M7564" s="206" t="s">
        <v>772</v>
      </c>
      <c r="N7564" s="206" t="s">
        <v>773</v>
      </c>
    </row>
    <row r="7565" spans="1:15" s="206" customFormat="1" ht="31" customHeight="1" x14ac:dyDescent="0.15">
      <c r="A7565" s="206" t="s">
        <v>768</v>
      </c>
      <c r="B7565" s="206" t="s">
        <v>862</v>
      </c>
      <c r="C7565" s="206" t="s">
        <v>770</v>
      </c>
      <c r="D7565" s="206" t="s">
        <v>840</v>
      </c>
      <c r="E7565" s="206" t="s">
        <v>577</v>
      </c>
      <c r="F7565" s="207">
        <v>45479</v>
      </c>
      <c r="G7565" s="206" t="s">
        <v>44</v>
      </c>
      <c r="H7565" s="208">
        <v>11400000</v>
      </c>
      <c r="I7565" s="206" t="s">
        <v>19</v>
      </c>
      <c r="J7565" s="206">
        <v>114000</v>
      </c>
      <c r="L7565" s="206">
        <v>2024</v>
      </c>
      <c r="M7565" s="206" t="s">
        <v>772</v>
      </c>
      <c r="N7565" s="206" t="s">
        <v>773</v>
      </c>
    </row>
    <row r="7566" spans="1:15" s="206" customFormat="1" ht="31" customHeight="1" x14ac:dyDescent="0.15">
      <c r="A7566" s="206" t="s">
        <v>768</v>
      </c>
      <c r="B7566" s="206" t="s">
        <v>862</v>
      </c>
      <c r="C7566" s="206" t="s">
        <v>770</v>
      </c>
      <c r="D7566" s="206" t="s">
        <v>840</v>
      </c>
      <c r="E7566" s="206" t="s">
        <v>577</v>
      </c>
      <c r="F7566" s="207">
        <v>45480</v>
      </c>
      <c r="G7566" s="206" t="s">
        <v>44</v>
      </c>
      <c r="H7566" s="208">
        <v>9600000</v>
      </c>
      <c r="I7566" s="206" t="s">
        <v>19</v>
      </c>
      <c r="J7566" s="206">
        <v>96000</v>
      </c>
      <c r="L7566" s="206">
        <v>2024</v>
      </c>
      <c r="M7566" s="206" t="s">
        <v>772</v>
      </c>
      <c r="N7566" s="206" t="s">
        <v>773</v>
      </c>
    </row>
    <row r="7567" spans="1:15" s="206" customFormat="1" ht="31" customHeight="1" x14ac:dyDescent="0.15">
      <c r="A7567" s="206" t="s">
        <v>768</v>
      </c>
      <c r="B7567" s="206" t="s">
        <v>862</v>
      </c>
      <c r="C7567" s="206" t="s">
        <v>770</v>
      </c>
      <c r="D7567" s="206" t="s">
        <v>840</v>
      </c>
      <c r="E7567" s="206" t="s">
        <v>658</v>
      </c>
      <c r="F7567" s="207">
        <v>45480</v>
      </c>
      <c r="G7567" s="206" t="s">
        <v>44</v>
      </c>
      <c r="H7567" s="208">
        <v>80000</v>
      </c>
      <c r="I7567" s="206" t="s">
        <v>19</v>
      </c>
      <c r="J7567" s="206">
        <v>800</v>
      </c>
      <c r="L7567" s="206">
        <v>2024</v>
      </c>
      <c r="M7567" s="206" t="s">
        <v>772</v>
      </c>
      <c r="N7567" s="206" t="s">
        <v>773</v>
      </c>
    </row>
    <row r="7568" spans="1:15" s="206" customFormat="1" ht="31" customHeight="1" x14ac:dyDescent="0.15">
      <c r="A7568" s="206" t="s">
        <v>768</v>
      </c>
      <c r="B7568" s="206" t="s">
        <v>862</v>
      </c>
      <c r="C7568" s="206" t="s">
        <v>770</v>
      </c>
      <c r="D7568" s="206" t="s">
        <v>840</v>
      </c>
      <c r="E7568" s="206" t="s">
        <v>759</v>
      </c>
      <c r="F7568" s="207">
        <v>45480</v>
      </c>
      <c r="G7568" s="206" t="s">
        <v>44</v>
      </c>
      <c r="H7568" s="208">
        <v>132000</v>
      </c>
      <c r="I7568" s="206" t="s">
        <v>19</v>
      </c>
      <c r="J7568" s="206">
        <v>1320</v>
      </c>
      <c r="L7568" s="206">
        <v>2024</v>
      </c>
      <c r="M7568" s="206" t="s">
        <v>772</v>
      </c>
      <c r="N7568" s="206" t="s">
        <v>773</v>
      </c>
    </row>
    <row r="7569" spans="1:14" s="206" customFormat="1" ht="31" customHeight="1" x14ac:dyDescent="0.15">
      <c r="A7569" s="206" t="s">
        <v>768</v>
      </c>
      <c r="B7569" s="206" t="s">
        <v>862</v>
      </c>
      <c r="C7569" s="206" t="s">
        <v>770</v>
      </c>
      <c r="D7569" s="206" t="s">
        <v>840</v>
      </c>
      <c r="E7569" s="206" t="s">
        <v>759</v>
      </c>
      <c r="F7569" s="207">
        <v>45481</v>
      </c>
      <c r="G7569" s="206" t="s">
        <v>44</v>
      </c>
      <c r="H7569" s="208">
        <v>244000</v>
      </c>
      <c r="I7569" s="206" t="s">
        <v>19</v>
      </c>
      <c r="J7569" s="206">
        <v>2440</v>
      </c>
      <c r="L7569" s="206">
        <v>2024</v>
      </c>
      <c r="M7569" s="206" t="s">
        <v>772</v>
      </c>
      <c r="N7569" s="206" t="s">
        <v>773</v>
      </c>
    </row>
    <row r="7570" spans="1:14" s="206" customFormat="1" ht="31" customHeight="1" x14ac:dyDescent="0.15">
      <c r="A7570" s="206" t="s">
        <v>768</v>
      </c>
      <c r="B7570" s="206" t="s">
        <v>862</v>
      </c>
      <c r="C7570" s="206" t="s">
        <v>770</v>
      </c>
      <c r="D7570" s="206" t="s">
        <v>840</v>
      </c>
      <c r="E7570" s="206" t="s">
        <v>577</v>
      </c>
      <c r="F7570" s="207">
        <v>45481</v>
      </c>
      <c r="G7570" s="206" t="s">
        <v>44</v>
      </c>
      <c r="H7570" s="208">
        <v>12080000</v>
      </c>
      <c r="I7570" s="206" t="s">
        <v>19</v>
      </c>
      <c r="J7570" s="206">
        <v>120800</v>
      </c>
      <c r="L7570" s="206">
        <v>2024</v>
      </c>
      <c r="M7570" s="206" t="s">
        <v>772</v>
      </c>
      <c r="N7570" s="206" t="s">
        <v>773</v>
      </c>
    </row>
    <row r="7571" spans="1:14" s="206" customFormat="1" ht="31" customHeight="1" x14ac:dyDescent="0.15">
      <c r="A7571" s="206" t="s">
        <v>768</v>
      </c>
      <c r="B7571" s="206" t="s">
        <v>862</v>
      </c>
      <c r="C7571" s="206" t="s">
        <v>770</v>
      </c>
      <c r="D7571" s="206" t="s">
        <v>840</v>
      </c>
      <c r="E7571" s="206" t="s">
        <v>658</v>
      </c>
      <c r="F7571" s="207">
        <v>45482</v>
      </c>
      <c r="G7571" s="206" t="s">
        <v>44</v>
      </c>
      <c r="H7571" s="208">
        <v>400000</v>
      </c>
      <c r="I7571" s="206" t="s">
        <v>19</v>
      </c>
      <c r="J7571" s="206">
        <v>4000</v>
      </c>
      <c r="L7571" s="206">
        <v>2024</v>
      </c>
      <c r="M7571" s="206" t="s">
        <v>772</v>
      </c>
      <c r="N7571" s="206" t="s">
        <v>773</v>
      </c>
    </row>
    <row r="7572" spans="1:14" s="206" customFormat="1" ht="31" customHeight="1" x14ac:dyDescent="0.15">
      <c r="A7572" s="206" t="s">
        <v>768</v>
      </c>
      <c r="B7572" s="206" t="s">
        <v>862</v>
      </c>
      <c r="C7572" s="206" t="s">
        <v>770</v>
      </c>
      <c r="D7572" s="206" t="s">
        <v>840</v>
      </c>
      <c r="E7572" s="206" t="s">
        <v>577</v>
      </c>
      <c r="F7572" s="207">
        <v>45482</v>
      </c>
      <c r="G7572" s="206" t="s">
        <v>44</v>
      </c>
      <c r="H7572" s="208">
        <v>8080000</v>
      </c>
      <c r="I7572" s="206" t="s">
        <v>19</v>
      </c>
      <c r="J7572" s="206">
        <v>80800</v>
      </c>
      <c r="L7572" s="206">
        <v>2024</v>
      </c>
      <c r="M7572" s="206" t="s">
        <v>772</v>
      </c>
      <c r="N7572" s="206" t="s">
        <v>773</v>
      </c>
    </row>
    <row r="7573" spans="1:14" s="206" customFormat="1" ht="31" customHeight="1" x14ac:dyDescent="0.15">
      <c r="A7573" s="206" t="s">
        <v>768</v>
      </c>
      <c r="B7573" s="206" t="s">
        <v>862</v>
      </c>
      <c r="C7573" s="206" t="s">
        <v>770</v>
      </c>
      <c r="D7573" s="206" t="s">
        <v>840</v>
      </c>
      <c r="E7573" s="206" t="s">
        <v>658</v>
      </c>
      <c r="F7573" s="207">
        <v>45483</v>
      </c>
      <c r="G7573" s="206" t="s">
        <v>44</v>
      </c>
      <c r="H7573" s="208">
        <v>320000</v>
      </c>
      <c r="I7573" s="206" t="s">
        <v>19</v>
      </c>
      <c r="J7573" s="206">
        <v>3200</v>
      </c>
      <c r="L7573" s="206">
        <v>2024</v>
      </c>
      <c r="M7573" s="206" t="s">
        <v>772</v>
      </c>
      <c r="N7573" s="206" t="s">
        <v>773</v>
      </c>
    </row>
    <row r="7574" spans="1:14" s="206" customFormat="1" ht="31" customHeight="1" x14ac:dyDescent="0.15">
      <c r="A7574" s="206" t="s">
        <v>768</v>
      </c>
      <c r="B7574" s="206" t="s">
        <v>862</v>
      </c>
      <c r="C7574" s="206" t="s">
        <v>770</v>
      </c>
      <c r="D7574" s="206" t="s">
        <v>840</v>
      </c>
      <c r="E7574" s="206" t="s">
        <v>577</v>
      </c>
      <c r="F7574" s="207">
        <v>45483</v>
      </c>
      <c r="G7574" s="206" t="s">
        <v>44</v>
      </c>
      <c r="H7574" s="208">
        <v>7880000</v>
      </c>
      <c r="I7574" s="206" t="s">
        <v>19</v>
      </c>
      <c r="J7574" s="206">
        <v>78800</v>
      </c>
      <c r="L7574" s="206">
        <v>2024</v>
      </c>
      <c r="M7574" s="206" t="s">
        <v>772</v>
      </c>
      <c r="N7574" s="206" t="s">
        <v>773</v>
      </c>
    </row>
    <row r="7575" spans="1:14" s="206" customFormat="1" ht="31" customHeight="1" x14ac:dyDescent="0.15">
      <c r="A7575" s="206" t="s">
        <v>768</v>
      </c>
      <c r="B7575" s="206" t="s">
        <v>862</v>
      </c>
      <c r="C7575" s="206" t="s">
        <v>770</v>
      </c>
      <c r="D7575" s="206" t="s">
        <v>840</v>
      </c>
      <c r="E7575" s="206" t="s">
        <v>577</v>
      </c>
      <c r="F7575" s="207">
        <v>45484</v>
      </c>
      <c r="G7575" s="206" t="s">
        <v>44</v>
      </c>
      <c r="H7575" s="208">
        <v>7360000</v>
      </c>
      <c r="I7575" s="206" t="s">
        <v>19</v>
      </c>
      <c r="J7575" s="206">
        <v>73600</v>
      </c>
      <c r="L7575" s="206">
        <v>2024</v>
      </c>
      <c r="M7575" s="206" t="s">
        <v>772</v>
      </c>
      <c r="N7575" s="206" t="s">
        <v>773</v>
      </c>
    </row>
    <row r="7576" spans="1:14" s="206" customFormat="1" ht="31" customHeight="1" x14ac:dyDescent="0.15">
      <c r="A7576" s="206" t="s">
        <v>768</v>
      </c>
      <c r="B7576" s="206" t="s">
        <v>862</v>
      </c>
      <c r="C7576" s="206" t="s">
        <v>770</v>
      </c>
      <c r="D7576" s="206" t="s">
        <v>840</v>
      </c>
      <c r="E7576" s="206" t="s">
        <v>658</v>
      </c>
      <c r="F7576" s="207">
        <v>45484</v>
      </c>
      <c r="G7576" s="206" t="s">
        <v>44</v>
      </c>
      <c r="H7576" s="208">
        <v>560000</v>
      </c>
      <c r="I7576" s="206" t="s">
        <v>19</v>
      </c>
      <c r="J7576" s="206">
        <v>5600</v>
      </c>
      <c r="L7576" s="206">
        <v>2024</v>
      </c>
      <c r="M7576" s="206" t="s">
        <v>772</v>
      </c>
      <c r="N7576" s="206" t="s">
        <v>773</v>
      </c>
    </row>
    <row r="7577" spans="1:14" s="206" customFormat="1" ht="31" customHeight="1" x14ac:dyDescent="0.15">
      <c r="A7577" s="206" t="s">
        <v>768</v>
      </c>
      <c r="B7577" s="206" t="s">
        <v>862</v>
      </c>
      <c r="C7577" s="206" t="s">
        <v>770</v>
      </c>
      <c r="D7577" s="206" t="s">
        <v>840</v>
      </c>
      <c r="E7577" s="206" t="s">
        <v>658</v>
      </c>
      <c r="F7577" s="207">
        <v>45485</v>
      </c>
      <c r="G7577" s="206" t="s">
        <v>44</v>
      </c>
      <c r="H7577" s="208">
        <v>360000</v>
      </c>
      <c r="I7577" s="206" t="s">
        <v>19</v>
      </c>
      <c r="J7577" s="206">
        <v>3600</v>
      </c>
      <c r="L7577" s="206">
        <v>2024</v>
      </c>
      <c r="M7577" s="206" t="s">
        <v>772</v>
      </c>
      <c r="N7577" s="206" t="s">
        <v>773</v>
      </c>
    </row>
    <row r="7578" spans="1:14" s="206" customFormat="1" ht="31" customHeight="1" x14ac:dyDescent="0.15">
      <c r="A7578" s="206" t="s">
        <v>768</v>
      </c>
      <c r="B7578" s="206" t="s">
        <v>862</v>
      </c>
      <c r="C7578" s="206" t="s">
        <v>770</v>
      </c>
      <c r="D7578" s="206" t="s">
        <v>840</v>
      </c>
      <c r="E7578" s="206" t="s">
        <v>577</v>
      </c>
      <c r="F7578" s="207">
        <v>45485</v>
      </c>
      <c r="G7578" s="206" t="s">
        <v>44</v>
      </c>
      <c r="H7578" s="208">
        <v>4800000</v>
      </c>
      <c r="I7578" s="206" t="s">
        <v>19</v>
      </c>
      <c r="J7578" s="206">
        <v>48000</v>
      </c>
      <c r="L7578" s="206">
        <v>2024</v>
      </c>
      <c r="M7578" s="206" t="s">
        <v>772</v>
      </c>
      <c r="N7578" s="206" t="s">
        <v>773</v>
      </c>
    </row>
    <row r="7579" spans="1:14" s="206" customFormat="1" ht="31" customHeight="1" x14ac:dyDescent="0.15">
      <c r="A7579" s="206" t="s">
        <v>768</v>
      </c>
      <c r="B7579" s="206" t="s">
        <v>862</v>
      </c>
      <c r="C7579" s="206" t="s">
        <v>770</v>
      </c>
      <c r="D7579" s="206" t="s">
        <v>840</v>
      </c>
      <c r="E7579" s="206" t="s">
        <v>658</v>
      </c>
      <c r="F7579" s="207">
        <v>45486</v>
      </c>
      <c r="G7579" s="206" t="s">
        <v>44</v>
      </c>
      <c r="H7579" s="208">
        <v>240000</v>
      </c>
      <c r="I7579" s="206" t="s">
        <v>19</v>
      </c>
      <c r="J7579" s="206">
        <v>2400</v>
      </c>
      <c r="L7579" s="206">
        <v>2024</v>
      </c>
      <c r="M7579" s="206" t="s">
        <v>772</v>
      </c>
      <c r="N7579" s="206" t="s">
        <v>773</v>
      </c>
    </row>
    <row r="7580" spans="1:14" s="206" customFormat="1" ht="31" customHeight="1" x14ac:dyDescent="0.15">
      <c r="A7580" s="206" t="s">
        <v>768</v>
      </c>
      <c r="B7580" s="206" t="s">
        <v>862</v>
      </c>
      <c r="C7580" s="206" t="s">
        <v>770</v>
      </c>
      <c r="D7580" s="206" t="s">
        <v>840</v>
      </c>
      <c r="E7580" s="206" t="s">
        <v>577</v>
      </c>
      <c r="F7580" s="207">
        <v>45486</v>
      </c>
      <c r="G7580" s="206" t="s">
        <v>44</v>
      </c>
      <c r="H7580" s="208">
        <v>3820000</v>
      </c>
      <c r="I7580" s="206" t="s">
        <v>19</v>
      </c>
      <c r="J7580" s="206">
        <v>38200</v>
      </c>
      <c r="L7580" s="206">
        <v>2024</v>
      </c>
      <c r="M7580" s="206" t="s">
        <v>772</v>
      </c>
      <c r="N7580" s="206" t="s">
        <v>773</v>
      </c>
    </row>
    <row r="7581" spans="1:14" s="206" customFormat="1" ht="31" customHeight="1" x14ac:dyDescent="0.15">
      <c r="A7581" s="206" t="s">
        <v>768</v>
      </c>
      <c r="B7581" s="206" t="s">
        <v>862</v>
      </c>
      <c r="C7581" s="206" t="s">
        <v>770</v>
      </c>
      <c r="D7581" s="206" t="s">
        <v>840</v>
      </c>
      <c r="E7581" s="206" t="s">
        <v>658</v>
      </c>
      <c r="F7581" s="207">
        <v>45487</v>
      </c>
      <c r="G7581" s="206" t="s">
        <v>44</v>
      </c>
      <c r="H7581" s="208">
        <v>80000</v>
      </c>
      <c r="I7581" s="206" t="s">
        <v>19</v>
      </c>
      <c r="J7581" s="206">
        <v>800</v>
      </c>
      <c r="L7581" s="206">
        <v>2024</v>
      </c>
      <c r="M7581" s="206" t="s">
        <v>772</v>
      </c>
      <c r="N7581" s="206" t="s">
        <v>773</v>
      </c>
    </row>
    <row r="7582" spans="1:14" s="206" customFormat="1" ht="31" customHeight="1" x14ac:dyDescent="0.15">
      <c r="A7582" s="206" t="s">
        <v>768</v>
      </c>
      <c r="B7582" s="206" t="s">
        <v>862</v>
      </c>
      <c r="C7582" s="206" t="s">
        <v>770</v>
      </c>
      <c r="D7582" s="206" t="s">
        <v>840</v>
      </c>
      <c r="E7582" s="206" t="s">
        <v>577</v>
      </c>
      <c r="F7582" s="207">
        <v>45487</v>
      </c>
      <c r="G7582" s="206" t="s">
        <v>44</v>
      </c>
      <c r="H7582" s="208">
        <v>3000000</v>
      </c>
      <c r="I7582" s="206" t="s">
        <v>19</v>
      </c>
      <c r="J7582" s="206">
        <v>30000</v>
      </c>
      <c r="L7582" s="206">
        <v>2024</v>
      </c>
      <c r="M7582" s="206" t="s">
        <v>772</v>
      </c>
      <c r="N7582" s="206" t="s">
        <v>773</v>
      </c>
    </row>
    <row r="7583" spans="1:14" s="206" customFormat="1" ht="31" customHeight="1" x14ac:dyDescent="0.15">
      <c r="A7583" s="206" t="s">
        <v>768</v>
      </c>
      <c r="B7583" s="206" t="s">
        <v>862</v>
      </c>
      <c r="C7583" s="206" t="s">
        <v>770</v>
      </c>
      <c r="D7583" s="206" t="s">
        <v>840</v>
      </c>
      <c r="E7583" s="206" t="s">
        <v>577</v>
      </c>
      <c r="F7583" s="207">
        <v>45488</v>
      </c>
      <c r="G7583" s="206" t="s">
        <v>44</v>
      </c>
      <c r="H7583" s="208">
        <v>3920000</v>
      </c>
      <c r="I7583" s="206" t="s">
        <v>19</v>
      </c>
      <c r="J7583" s="206">
        <v>39200</v>
      </c>
      <c r="L7583" s="206">
        <v>2024</v>
      </c>
      <c r="M7583" s="206" t="s">
        <v>772</v>
      </c>
      <c r="N7583" s="206" t="s">
        <v>773</v>
      </c>
    </row>
    <row r="7584" spans="1:14" s="206" customFormat="1" ht="31" customHeight="1" x14ac:dyDescent="0.15">
      <c r="A7584" s="206" t="s">
        <v>768</v>
      </c>
      <c r="B7584" s="206" t="s">
        <v>862</v>
      </c>
      <c r="C7584" s="206" t="s">
        <v>770</v>
      </c>
      <c r="D7584" s="206" t="s">
        <v>840</v>
      </c>
      <c r="E7584" s="206" t="s">
        <v>577</v>
      </c>
      <c r="F7584" s="207">
        <v>45489</v>
      </c>
      <c r="G7584" s="206" t="s">
        <v>44</v>
      </c>
      <c r="H7584" s="208">
        <v>3600000</v>
      </c>
      <c r="I7584" s="206" t="s">
        <v>19</v>
      </c>
      <c r="J7584" s="206">
        <v>36000</v>
      </c>
      <c r="L7584" s="206">
        <v>2024</v>
      </c>
      <c r="M7584" s="206" t="s">
        <v>772</v>
      </c>
      <c r="N7584" s="206" t="s">
        <v>773</v>
      </c>
    </row>
    <row r="7585" spans="1:15" s="206" customFormat="1" ht="31" customHeight="1" x14ac:dyDescent="0.15">
      <c r="A7585" s="206" t="s">
        <v>768</v>
      </c>
      <c r="B7585" s="206" t="s">
        <v>862</v>
      </c>
      <c r="C7585" s="206" t="s">
        <v>770</v>
      </c>
      <c r="D7585" s="206" t="s">
        <v>840</v>
      </c>
      <c r="E7585" s="206" t="s">
        <v>658</v>
      </c>
      <c r="F7585" s="207">
        <v>45489</v>
      </c>
      <c r="G7585" s="206" t="s">
        <v>44</v>
      </c>
      <c r="H7585" s="208">
        <v>120000</v>
      </c>
      <c r="I7585" s="206" t="s">
        <v>19</v>
      </c>
      <c r="J7585" s="206">
        <v>1200</v>
      </c>
      <c r="L7585" s="206">
        <v>2024</v>
      </c>
      <c r="M7585" s="206" t="s">
        <v>772</v>
      </c>
      <c r="N7585" s="206" t="s">
        <v>773</v>
      </c>
    </row>
    <row r="7586" spans="1:15" s="206" customFormat="1" ht="31" customHeight="1" x14ac:dyDescent="0.15">
      <c r="A7586" s="206" t="s">
        <v>768</v>
      </c>
      <c r="B7586" s="206" t="s">
        <v>862</v>
      </c>
      <c r="C7586" s="206" t="s">
        <v>770</v>
      </c>
      <c r="D7586" s="206" t="s">
        <v>840</v>
      </c>
      <c r="E7586" s="206" t="s">
        <v>577</v>
      </c>
      <c r="F7586" s="207">
        <v>45490</v>
      </c>
      <c r="G7586" s="206" t="s">
        <v>44</v>
      </c>
      <c r="H7586" s="208">
        <v>3920000</v>
      </c>
      <c r="I7586" s="206" t="s">
        <v>19</v>
      </c>
      <c r="J7586" s="206">
        <v>39200</v>
      </c>
      <c r="L7586" s="206">
        <v>2024</v>
      </c>
      <c r="M7586" s="206" t="s">
        <v>772</v>
      </c>
      <c r="N7586" s="206" t="s">
        <v>773</v>
      </c>
    </row>
    <row r="7587" spans="1:15" s="206" customFormat="1" ht="31" customHeight="1" x14ac:dyDescent="0.15">
      <c r="A7587" s="206" t="s">
        <v>768</v>
      </c>
      <c r="B7587" s="206" t="s">
        <v>862</v>
      </c>
      <c r="C7587" s="206" t="s">
        <v>770</v>
      </c>
      <c r="D7587" s="206" t="s">
        <v>840</v>
      </c>
      <c r="E7587" s="206" t="s">
        <v>658</v>
      </c>
      <c r="F7587" s="207">
        <v>45490</v>
      </c>
      <c r="G7587" s="206" t="s">
        <v>44</v>
      </c>
      <c r="H7587" s="208">
        <v>120000</v>
      </c>
      <c r="I7587" s="206" t="s">
        <v>19</v>
      </c>
      <c r="J7587" s="206">
        <v>1200</v>
      </c>
      <c r="L7587" s="206">
        <v>2024</v>
      </c>
      <c r="M7587" s="206" t="s">
        <v>772</v>
      </c>
      <c r="N7587" s="206" t="s">
        <v>773</v>
      </c>
    </row>
    <row r="7588" spans="1:15" s="206" customFormat="1" ht="31" customHeight="1" x14ac:dyDescent="0.15">
      <c r="A7588" s="206" t="s">
        <v>768</v>
      </c>
      <c r="B7588" s="206" t="s">
        <v>862</v>
      </c>
      <c r="C7588" s="206" t="s">
        <v>770</v>
      </c>
      <c r="D7588" s="206" t="s">
        <v>840</v>
      </c>
      <c r="E7588" s="206" t="s">
        <v>658</v>
      </c>
      <c r="F7588" s="207">
        <v>45491</v>
      </c>
      <c r="G7588" s="206" t="s">
        <v>44</v>
      </c>
      <c r="H7588" s="208">
        <v>200000</v>
      </c>
      <c r="I7588" s="206" t="s">
        <v>19</v>
      </c>
      <c r="J7588" s="206">
        <v>2000</v>
      </c>
      <c r="L7588" s="206">
        <v>2024</v>
      </c>
      <c r="M7588" s="206" t="s">
        <v>772</v>
      </c>
      <c r="N7588" s="206" t="s">
        <v>773</v>
      </c>
    </row>
    <row r="7589" spans="1:15" s="206" customFormat="1" ht="31" customHeight="1" x14ac:dyDescent="0.15">
      <c r="A7589" s="206" t="s">
        <v>768</v>
      </c>
      <c r="B7589" s="206" t="s">
        <v>862</v>
      </c>
      <c r="C7589" s="206" t="s">
        <v>770</v>
      </c>
      <c r="D7589" s="206" t="s">
        <v>840</v>
      </c>
      <c r="E7589" s="206" t="s">
        <v>577</v>
      </c>
      <c r="F7589" s="207">
        <v>45491</v>
      </c>
      <c r="G7589" s="206" t="s">
        <v>44</v>
      </c>
      <c r="H7589" s="208">
        <v>3480000</v>
      </c>
      <c r="I7589" s="206" t="s">
        <v>19</v>
      </c>
      <c r="J7589" s="206">
        <v>34800</v>
      </c>
      <c r="L7589" s="206">
        <v>2024</v>
      </c>
      <c r="M7589" s="206" t="s">
        <v>772</v>
      </c>
      <c r="N7589" s="206" t="s">
        <v>773</v>
      </c>
    </row>
    <row r="7590" spans="1:15" s="206" customFormat="1" ht="31" customHeight="1" x14ac:dyDescent="0.15">
      <c r="A7590" s="206" t="s">
        <v>768</v>
      </c>
      <c r="B7590" s="206" t="s">
        <v>862</v>
      </c>
      <c r="C7590" s="206" t="s">
        <v>770</v>
      </c>
      <c r="D7590" s="206" t="s">
        <v>840</v>
      </c>
      <c r="E7590" s="206" t="s">
        <v>577</v>
      </c>
      <c r="F7590" s="207">
        <v>45492</v>
      </c>
      <c r="G7590" s="206" t="s">
        <v>44</v>
      </c>
      <c r="H7590" s="208">
        <v>1400000</v>
      </c>
      <c r="I7590" s="206" t="s">
        <v>19</v>
      </c>
      <c r="J7590" s="206">
        <v>14000</v>
      </c>
      <c r="L7590" s="206">
        <v>2024</v>
      </c>
      <c r="M7590" s="206" t="s">
        <v>772</v>
      </c>
      <c r="N7590" s="206" t="s">
        <v>773</v>
      </c>
    </row>
    <row r="7591" spans="1:15" s="206" customFormat="1" ht="31" customHeight="1" x14ac:dyDescent="0.15">
      <c r="A7591" s="206" t="s">
        <v>768</v>
      </c>
      <c r="B7591" s="206" t="s">
        <v>862</v>
      </c>
      <c r="C7591" s="206" t="s">
        <v>770</v>
      </c>
      <c r="D7591" s="206" t="s">
        <v>840</v>
      </c>
      <c r="E7591" s="206" t="s">
        <v>577</v>
      </c>
      <c r="F7591" s="207">
        <v>45493</v>
      </c>
      <c r="G7591" s="206" t="s">
        <v>44</v>
      </c>
      <c r="H7591" s="208">
        <v>1080000</v>
      </c>
      <c r="I7591" s="206" t="s">
        <v>19</v>
      </c>
      <c r="J7591" s="206">
        <v>10800</v>
      </c>
      <c r="L7591" s="206">
        <v>2024</v>
      </c>
      <c r="M7591" s="206" t="s">
        <v>772</v>
      </c>
      <c r="N7591" s="206" t="s">
        <v>773</v>
      </c>
    </row>
    <row r="7592" spans="1:15" s="206" customFormat="1" ht="31" customHeight="1" x14ac:dyDescent="0.15">
      <c r="A7592" s="206" t="s">
        <v>768</v>
      </c>
      <c r="B7592" s="206" t="s">
        <v>862</v>
      </c>
      <c r="C7592" s="206" t="s">
        <v>770</v>
      </c>
      <c r="D7592" s="206" t="s">
        <v>840</v>
      </c>
      <c r="E7592" s="206" t="s">
        <v>577</v>
      </c>
      <c r="F7592" s="207">
        <v>45494</v>
      </c>
      <c r="G7592" s="206" t="s">
        <v>44</v>
      </c>
      <c r="H7592" s="208">
        <v>400000</v>
      </c>
      <c r="I7592" s="206" t="s">
        <v>19</v>
      </c>
      <c r="J7592" s="206">
        <v>4000</v>
      </c>
      <c r="L7592" s="206">
        <v>2024</v>
      </c>
      <c r="M7592" s="206" t="s">
        <v>772</v>
      </c>
      <c r="N7592" s="206" t="s">
        <v>773</v>
      </c>
    </row>
    <row r="7593" spans="1:15" s="206" customFormat="1" ht="31" customHeight="1" x14ac:dyDescent="0.15">
      <c r="A7593" s="206" t="s">
        <v>768</v>
      </c>
      <c r="B7593" s="206" t="s">
        <v>862</v>
      </c>
      <c r="C7593" s="206" t="s">
        <v>770</v>
      </c>
      <c r="D7593" s="206" t="s">
        <v>840</v>
      </c>
      <c r="E7593" s="206" t="s">
        <v>658</v>
      </c>
      <c r="F7593" s="207">
        <v>45495</v>
      </c>
      <c r="G7593" s="206" t="s">
        <v>44</v>
      </c>
      <c r="H7593" s="208">
        <v>80000</v>
      </c>
      <c r="I7593" s="206" t="s">
        <v>19</v>
      </c>
      <c r="J7593" s="206">
        <v>800</v>
      </c>
      <c r="L7593" s="206">
        <v>2024</v>
      </c>
      <c r="M7593" s="206" t="s">
        <v>772</v>
      </c>
      <c r="N7593" s="206" t="s">
        <v>773</v>
      </c>
    </row>
    <row r="7594" spans="1:15" s="206" customFormat="1" ht="31" customHeight="1" x14ac:dyDescent="0.15">
      <c r="A7594" s="206" t="s">
        <v>768</v>
      </c>
      <c r="B7594" s="206" t="s">
        <v>862</v>
      </c>
      <c r="C7594" s="206" t="s">
        <v>770</v>
      </c>
      <c r="D7594" s="206" t="s">
        <v>840</v>
      </c>
      <c r="E7594" s="206" t="s">
        <v>577</v>
      </c>
      <c r="F7594" s="207">
        <v>45495</v>
      </c>
      <c r="G7594" s="206" t="s">
        <v>44</v>
      </c>
      <c r="H7594" s="208">
        <v>1400000</v>
      </c>
      <c r="I7594" s="206" t="s">
        <v>19</v>
      </c>
      <c r="J7594" s="206">
        <v>14000</v>
      </c>
      <c r="L7594" s="206">
        <v>2024</v>
      </c>
      <c r="M7594" s="206" t="s">
        <v>772</v>
      </c>
      <c r="N7594" s="206" t="s">
        <v>773</v>
      </c>
    </row>
    <row r="7595" spans="1:15" s="206" customFormat="1" ht="31" customHeight="1" x14ac:dyDescent="0.15">
      <c r="A7595" s="206" t="s">
        <v>768</v>
      </c>
      <c r="B7595" s="206" t="s">
        <v>862</v>
      </c>
      <c r="C7595" s="206" t="s">
        <v>770</v>
      </c>
      <c r="D7595" s="206" t="s">
        <v>840</v>
      </c>
      <c r="E7595" s="206" t="s">
        <v>577</v>
      </c>
      <c r="F7595" s="207">
        <v>45496</v>
      </c>
      <c r="G7595" s="206" t="s">
        <v>44</v>
      </c>
      <c r="H7595" s="208">
        <v>280000</v>
      </c>
      <c r="I7595" s="206" t="s">
        <v>19</v>
      </c>
      <c r="J7595" s="206">
        <v>2800</v>
      </c>
      <c r="L7595" s="206">
        <v>2024</v>
      </c>
      <c r="M7595" s="206" t="s">
        <v>772</v>
      </c>
      <c r="N7595" s="206" t="s">
        <v>773</v>
      </c>
      <c r="O7595" s="206" t="s">
        <v>841</v>
      </c>
    </row>
    <row r="7596" spans="1:15" s="206" customFormat="1" ht="31" customHeight="1" x14ac:dyDescent="0.15">
      <c r="A7596" s="206" t="s">
        <v>768</v>
      </c>
      <c r="B7596" s="206" t="s">
        <v>862</v>
      </c>
      <c r="C7596" s="206" t="s">
        <v>770</v>
      </c>
      <c r="D7596" s="206" t="s">
        <v>840</v>
      </c>
      <c r="E7596" s="206" t="s">
        <v>658</v>
      </c>
      <c r="F7596" s="207">
        <v>45496</v>
      </c>
      <c r="G7596" s="206" t="s">
        <v>44</v>
      </c>
      <c r="H7596" s="208">
        <v>200000</v>
      </c>
      <c r="I7596" s="206" t="s">
        <v>19</v>
      </c>
      <c r="J7596" s="206">
        <v>2000</v>
      </c>
      <c r="L7596" s="206">
        <v>2024</v>
      </c>
      <c r="M7596" s="206" t="s">
        <v>772</v>
      </c>
      <c r="N7596" s="206" t="s">
        <v>773</v>
      </c>
    </row>
    <row r="7597" spans="1:15" s="206" customFormat="1" ht="31" customHeight="1" x14ac:dyDescent="0.15">
      <c r="A7597" s="206" t="s">
        <v>768</v>
      </c>
      <c r="B7597" s="206" t="s">
        <v>862</v>
      </c>
      <c r="C7597" s="206" t="s">
        <v>770</v>
      </c>
      <c r="D7597" s="206" t="s">
        <v>840</v>
      </c>
      <c r="E7597" s="206" t="s">
        <v>577</v>
      </c>
      <c r="F7597" s="207">
        <v>45496</v>
      </c>
      <c r="G7597" s="206" t="s">
        <v>44</v>
      </c>
      <c r="H7597" s="208">
        <v>1200000</v>
      </c>
      <c r="I7597" s="206" t="s">
        <v>19</v>
      </c>
      <c r="J7597" s="206">
        <v>12000</v>
      </c>
      <c r="L7597" s="206">
        <v>2024</v>
      </c>
      <c r="M7597" s="206" t="s">
        <v>772</v>
      </c>
      <c r="N7597" s="206" t="s">
        <v>773</v>
      </c>
    </row>
    <row r="7598" spans="1:15" s="206" customFormat="1" ht="31" customHeight="1" x14ac:dyDescent="0.15">
      <c r="A7598" s="206" t="s">
        <v>768</v>
      </c>
      <c r="B7598" s="206" t="s">
        <v>862</v>
      </c>
      <c r="C7598" s="206" t="s">
        <v>770</v>
      </c>
      <c r="D7598" s="206" t="s">
        <v>840</v>
      </c>
      <c r="E7598" s="206" t="s">
        <v>577</v>
      </c>
      <c r="F7598" s="207">
        <v>45497</v>
      </c>
      <c r="G7598" s="206" t="s">
        <v>44</v>
      </c>
      <c r="H7598" s="208">
        <v>320000</v>
      </c>
      <c r="I7598" s="206" t="s">
        <v>19</v>
      </c>
      <c r="J7598" s="206">
        <v>3200</v>
      </c>
      <c r="L7598" s="206">
        <v>2024</v>
      </c>
      <c r="M7598" s="206" t="s">
        <v>772</v>
      </c>
      <c r="N7598" s="206" t="s">
        <v>773</v>
      </c>
      <c r="O7598" s="206" t="s">
        <v>863</v>
      </c>
    </row>
    <row r="7599" spans="1:15" s="206" customFormat="1" ht="31" customHeight="1" x14ac:dyDescent="0.15">
      <c r="A7599" s="206" t="s">
        <v>768</v>
      </c>
      <c r="B7599" s="206" t="s">
        <v>862</v>
      </c>
      <c r="C7599" s="206" t="s">
        <v>770</v>
      </c>
      <c r="D7599" s="206" t="s">
        <v>840</v>
      </c>
      <c r="E7599" s="206" t="s">
        <v>577</v>
      </c>
      <c r="F7599" s="207">
        <v>45497</v>
      </c>
      <c r="G7599" s="206" t="s">
        <v>44</v>
      </c>
      <c r="H7599" s="208">
        <v>800000</v>
      </c>
      <c r="I7599" s="206" t="s">
        <v>19</v>
      </c>
      <c r="J7599" s="206">
        <v>8000</v>
      </c>
      <c r="L7599" s="206">
        <v>2024</v>
      </c>
      <c r="M7599" s="206" t="s">
        <v>772</v>
      </c>
      <c r="N7599" s="206" t="s">
        <v>773</v>
      </c>
    </row>
    <row r="7600" spans="1:15" s="206" customFormat="1" ht="31" customHeight="1" x14ac:dyDescent="0.15">
      <c r="A7600" s="206" t="s">
        <v>768</v>
      </c>
      <c r="B7600" s="206" t="s">
        <v>862</v>
      </c>
      <c r="C7600" s="206" t="s">
        <v>770</v>
      </c>
      <c r="D7600" s="206" t="s">
        <v>840</v>
      </c>
      <c r="E7600" s="206" t="s">
        <v>577</v>
      </c>
      <c r="F7600" s="207">
        <v>45498</v>
      </c>
      <c r="G7600" s="206" t="s">
        <v>44</v>
      </c>
      <c r="H7600" s="208">
        <v>1400000</v>
      </c>
      <c r="I7600" s="206" t="s">
        <v>19</v>
      </c>
      <c r="J7600" s="206">
        <v>14000</v>
      </c>
      <c r="L7600" s="206">
        <v>2024</v>
      </c>
      <c r="M7600" s="206" t="s">
        <v>772</v>
      </c>
      <c r="N7600" s="206" t="s">
        <v>773</v>
      </c>
    </row>
    <row r="7601" spans="1:14" s="206" customFormat="1" ht="31" customHeight="1" x14ac:dyDescent="0.15">
      <c r="A7601" s="206" t="s">
        <v>768</v>
      </c>
      <c r="B7601" s="206" t="s">
        <v>862</v>
      </c>
      <c r="C7601" s="206" t="s">
        <v>770</v>
      </c>
      <c r="D7601" s="206" t="s">
        <v>840</v>
      </c>
      <c r="E7601" s="206" t="s">
        <v>658</v>
      </c>
      <c r="F7601" s="207">
        <v>45499</v>
      </c>
      <c r="G7601" s="206" t="s">
        <v>44</v>
      </c>
      <c r="H7601" s="208">
        <v>80000</v>
      </c>
      <c r="I7601" s="206" t="s">
        <v>19</v>
      </c>
      <c r="J7601" s="206">
        <v>800</v>
      </c>
      <c r="L7601" s="206">
        <v>2024</v>
      </c>
      <c r="M7601" s="206" t="s">
        <v>772</v>
      </c>
      <c r="N7601" s="206" t="s">
        <v>773</v>
      </c>
    </row>
    <row r="7602" spans="1:14" s="206" customFormat="1" ht="31" customHeight="1" x14ac:dyDescent="0.15">
      <c r="A7602" s="206" t="s">
        <v>768</v>
      </c>
      <c r="B7602" s="206" t="s">
        <v>862</v>
      </c>
      <c r="C7602" s="206" t="s">
        <v>770</v>
      </c>
      <c r="D7602" s="206" t="s">
        <v>840</v>
      </c>
      <c r="E7602" s="206" t="s">
        <v>577</v>
      </c>
      <c r="F7602" s="207">
        <v>45499</v>
      </c>
      <c r="G7602" s="206" t="s">
        <v>44</v>
      </c>
      <c r="H7602" s="208">
        <v>800000</v>
      </c>
      <c r="I7602" s="206" t="s">
        <v>19</v>
      </c>
      <c r="J7602" s="206">
        <v>8000</v>
      </c>
      <c r="L7602" s="206">
        <v>2024</v>
      </c>
      <c r="M7602" s="206" t="s">
        <v>772</v>
      </c>
      <c r="N7602" s="206" t="s">
        <v>773</v>
      </c>
    </row>
    <row r="7603" spans="1:14" s="206" customFormat="1" ht="31" customHeight="1" x14ac:dyDescent="0.15">
      <c r="A7603" s="206" t="s">
        <v>768</v>
      </c>
      <c r="B7603" s="206" t="s">
        <v>862</v>
      </c>
      <c r="C7603" s="206" t="s">
        <v>770</v>
      </c>
      <c r="D7603" s="206" t="s">
        <v>840</v>
      </c>
      <c r="E7603" s="206" t="s">
        <v>658</v>
      </c>
      <c r="F7603" s="207">
        <v>45500</v>
      </c>
      <c r="G7603" s="206" t="s">
        <v>44</v>
      </c>
      <c r="H7603" s="208">
        <v>80000</v>
      </c>
      <c r="I7603" s="206" t="s">
        <v>19</v>
      </c>
      <c r="J7603" s="206">
        <v>800</v>
      </c>
      <c r="L7603" s="206">
        <v>2024</v>
      </c>
      <c r="M7603" s="206" t="s">
        <v>772</v>
      </c>
      <c r="N7603" s="206" t="s">
        <v>773</v>
      </c>
    </row>
    <row r="7604" spans="1:14" s="206" customFormat="1" ht="31" customHeight="1" x14ac:dyDescent="0.15">
      <c r="A7604" s="206" t="s">
        <v>768</v>
      </c>
      <c r="B7604" s="206" t="s">
        <v>862</v>
      </c>
      <c r="C7604" s="206" t="s">
        <v>770</v>
      </c>
      <c r="D7604" s="206" t="s">
        <v>840</v>
      </c>
      <c r="E7604" s="206" t="s">
        <v>577</v>
      </c>
      <c r="F7604" s="207">
        <v>45500</v>
      </c>
      <c r="G7604" s="206" t="s">
        <v>44</v>
      </c>
      <c r="H7604" s="208">
        <v>1200000</v>
      </c>
      <c r="I7604" s="206" t="s">
        <v>19</v>
      </c>
      <c r="J7604" s="206">
        <v>12000</v>
      </c>
      <c r="L7604" s="206">
        <v>2024</v>
      </c>
      <c r="M7604" s="206" t="s">
        <v>772</v>
      </c>
      <c r="N7604" s="206" t="s">
        <v>773</v>
      </c>
    </row>
    <row r="7605" spans="1:14" s="206" customFormat="1" ht="31" customHeight="1" x14ac:dyDescent="0.15">
      <c r="A7605" s="206" t="s">
        <v>768</v>
      </c>
      <c r="B7605" s="206" t="s">
        <v>862</v>
      </c>
      <c r="C7605" s="206" t="s">
        <v>770</v>
      </c>
      <c r="D7605" s="206" t="s">
        <v>840</v>
      </c>
      <c r="E7605" s="206" t="s">
        <v>577</v>
      </c>
      <c r="F7605" s="207">
        <v>45501</v>
      </c>
      <c r="G7605" s="206" t="s">
        <v>44</v>
      </c>
      <c r="H7605" s="208">
        <v>720000</v>
      </c>
      <c r="I7605" s="206" t="s">
        <v>19</v>
      </c>
      <c r="J7605" s="206">
        <v>7200</v>
      </c>
      <c r="L7605" s="206">
        <v>2024</v>
      </c>
      <c r="M7605" s="206" t="s">
        <v>772</v>
      </c>
      <c r="N7605" s="206" t="s">
        <v>773</v>
      </c>
    </row>
    <row r="7606" spans="1:14" s="206" customFormat="1" ht="31" customHeight="1" x14ac:dyDescent="0.15">
      <c r="A7606" s="206" t="s">
        <v>768</v>
      </c>
      <c r="B7606" s="206" t="s">
        <v>862</v>
      </c>
      <c r="C7606" s="206" t="s">
        <v>770</v>
      </c>
      <c r="D7606" s="206" t="s">
        <v>840</v>
      </c>
      <c r="E7606" s="206" t="s">
        <v>658</v>
      </c>
      <c r="F7606" s="207">
        <v>45501</v>
      </c>
      <c r="G7606" s="206" t="s">
        <v>44</v>
      </c>
      <c r="H7606" s="208">
        <v>40000</v>
      </c>
      <c r="I7606" s="206" t="s">
        <v>19</v>
      </c>
      <c r="J7606" s="206">
        <v>400</v>
      </c>
      <c r="L7606" s="206">
        <v>2024</v>
      </c>
      <c r="M7606" s="206" t="s">
        <v>772</v>
      </c>
      <c r="N7606" s="206" t="s">
        <v>773</v>
      </c>
    </row>
    <row r="7607" spans="1:14" s="206" customFormat="1" ht="31" customHeight="1" x14ac:dyDescent="0.15">
      <c r="A7607" s="206" t="s">
        <v>768</v>
      </c>
      <c r="B7607" s="206" t="s">
        <v>862</v>
      </c>
      <c r="C7607" s="206" t="s">
        <v>770</v>
      </c>
      <c r="D7607" s="206" t="s">
        <v>840</v>
      </c>
      <c r="E7607" s="206" t="s">
        <v>577</v>
      </c>
      <c r="F7607" s="207">
        <v>45502</v>
      </c>
      <c r="G7607" s="206" t="s">
        <v>44</v>
      </c>
      <c r="H7607" s="208">
        <v>680000</v>
      </c>
      <c r="I7607" s="206" t="s">
        <v>19</v>
      </c>
      <c r="J7607" s="206">
        <v>6800</v>
      </c>
      <c r="L7607" s="206">
        <v>2024</v>
      </c>
      <c r="M7607" s="206" t="s">
        <v>772</v>
      </c>
      <c r="N7607" s="206" t="s">
        <v>773</v>
      </c>
    </row>
    <row r="7608" spans="1:14" s="206" customFormat="1" ht="31" customHeight="1" x14ac:dyDescent="0.15">
      <c r="A7608" s="206" t="s">
        <v>768</v>
      </c>
      <c r="B7608" s="206" t="s">
        <v>862</v>
      </c>
      <c r="C7608" s="206" t="s">
        <v>770</v>
      </c>
      <c r="D7608" s="206" t="s">
        <v>840</v>
      </c>
      <c r="E7608" s="206" t="s">
        <v>658</v>
      </c>
      <c r="F7608" s="207">
        <v>45503</v>
      </c>
      <c r="G7608" s="206" t="s">
        <v>44</v>
      </c>
      <c r="H7608" s="208">
        <v>120000</v>
      </c>
      <c r="I7608" s="206" t="s">
        <v>19</v>
      </c>
      <c r="J7608" s="206">
        <v>1200</v>
      </c>
      <c r="L7608" s="206">
        <v>2024</v>
      </c>
      <c r="M7608" s="206" t="s">
        <v>772</v>
      </c>
      <c r="N7608" s="206" t="s">
        <v>773</v>
      </c>
    </row>
    <row r="7609" spans="1:14" s="206" customFormat="1" ht="31" customHeight="1" x14ac:dyDescent="0.15">
      <c r="A7609" s="206" t="s">
        <v>768</v>
      </c>
      <c r="B7609" s="206" t="s">
        <v>862</v>
      </c>
      <c r="C7609" s="206" t="s">
        <v>770</v>
      </c>
      <c r="D7609" s="206" t="s">
        <v>840</v>
      </c>
      <c r="E7609" s="206" t="s">
        <v>577</v>
      </c>
      <c r="F7609" s="207">
        <v>45503</v>
      </c>
      <c r="G7609" s="206" t="s">
        <v>44</v>
      </c>
      <c r="H7609" s="208">
        <v>480000</v>
      </c>
      <c r="I7609" s="206" t="s">
        <v>19</v>
      </c>
      <c r="J7609" s="206">
        <v>4800</v>
      </c>
      <c r="L7609" s="206">
        <v>2024</v>
      </c>
      <c r="M7609" s="206" t="s">
        <v>772</v>
      </c>
      <c r="N7609" s="206" t="s">
        <v>773</v>
      </c>
    </row>
    <row r="7610" spans="1:14" s="206" customFormat="1" ht="31" customHeight="1" x14ac:dyDescent="0.15">
      <c r="A7610" s="206" t="s">
        <v>768</v>
      </c>
      <c r="B7610" s="206" t="s">
        <v>862</v>
      </c>
      <c r="C7610" s="206" t="s">
        <v>770</v>
      </c>
      <c r="D7610" s="206" t="s">
        <v>840</v>
      </c>
      <c r="E7610" s="206" t="s">
        <v>577</v>
      </c>
      <c r="F7610" s="207">
        <v>45504</v>
      </c>
      <c r="G7610" s="206" t="s">
        <v>44</v>
      </c>
      <c r="H7610" s="208">
        <v>560000</v>
      </c>
      <c r="I7610" s="206" t="s">
        <v>19</v>
      </c>
      <c r="J7610" s="206">
        <v>5600</v>
      </c>
      <c r="L7610" s="206">
        <v>2024</v>
      </c>
      <c r="M7610" s="206" t="s">
        <v>772</v>
      </c>
      <c r="N7610" s="206" t="s">
        <v>773</v>
      </c>
    </row>
    <row r="7611" spans="1:14" s="206" customFormat="1" ht="31" customHeight="1" x14ac:dyDescent="0.15">
      <c r="A7611" s="206" t="s">
        <v>768</v>
      </c>
      <c r="B7611" s="206" t="s">
        <v>862</v>
      </c>
      <c r="C7611" s="206" t="s">
        <v>770</v>
      </c>
      <c r="D7611" s="206" t="s">
        <v>840</v>
      </c>
      <c r="E7611" s="206" t="s">
        <v>658</v>
      </c>
      <c r="F7611" s="207">
        <v>45505</v>
      </c>
      <c r="G7611" s="206" t="s">
        <v>44</v>
      </c>
      <c r="H7611" s="208">
        <v>80000</v>
      </c>
      <c r="I7611" s="206" t="s">
        <v>19</v>
      </c>
      <c r="J7611" s="206">
        <v>800</v>
      </c>
      <c r="L7611" s="206">
        <v>2024</v>
      </c>
      <c r="M7611" s="206" t="s">
        <v>772</v>
      </c>
      <c r="N7611" s="206" t="s">
        <v>773</v>
      </c>
    </row>
    <row r="7612" spans="1:14" s="206" customFormat="1" ht="31" customHeight="1" x14ac:dyDescent="0.15">
      <c r="A7612" s="206" t="s">
        <v>768</v>
      </c>
      <c r="B7612" s="206" t="s">
        <v>862</v>
      </c>
      <c r="C7612" s="206" t="s">
        <v>770</v>
      </c>
      <c r="D7612" s="206" t="s">
        <v>840</v>
      </c>
      <c r="E7612" s="206" t="s">
        <v>577</v>
      </c>
      <c r="F7612" s="207">
        <v>45505</v>
      </c>
      <c r="G7612" s="206" t="s">
        <v>44</v>
      </c>
      <c r="H7612" s="208">
        <v>320000</v>
      </c>
      <c r="I7612" s="206" t="s">
        <v>19</v>
      </c>
      <c r="J7612" s="206">
        <v>3200</v>
      </c>
      <c r="L7612" s="206">
        <v>2024</v>
      </c>
      <c r="M7612" s="206" t="s">
        <v>772</v>
      </c>
      <c r="N7612" s="206" t="s">
        <v>773</v>
      </c>
    </row>
    <row r="7613" spans="1:14" s="206" customFormat="1" ht="31" customHeight="1" x14ac:dyDescent="0.15">
      <c r="A7613" s="206" t="s">
        <v>768</v>
      </c>
      <c r="B7613" s="206" t="s">
        <v>862</v>
      </c>
      <c r="C7613" s="206" t="s">
        <v>770</v>
      </c>
      <c r="D7613" s="206" t="s">
        <v>840</v>
      </c>
      <c r="E7613" s="206" t="s">
        <v>577</v>
      </c>
      <c r="F7613" s="207">
        <v>45506</v>
      </c>
      <c r="G7613" s="206" t="s">
        <v>44</v>
      </c>
      <c r="H7613" s="208">
        <v>400000</v>
      </c>
      <c r="I7613" s="206" t="s">
        <v>19</v>
      </c>
      <c r="J7613" s="206">
        <v>4000</v>
      </c>
      <c r="L7613" s="206">
        <v>2024</v>
      </c>
      <c r="M7613" s="206" t="s">
        <v>772</v>
      </c>
      <c r="N7613" s="206" t="s">
        <v>773</v>
      </c>
    </row>
    <row r="7614" spans="1:14" s="206" customFormat="1" ht="31" customHeight="1" x14ac:dyDescent="0.15">
      <c r="A7614" s="206" t="s">
        <v>768</v>
      </c>
      <c r="B7614" s="206" t="s">
        <v>862</v>
      </c>
      <c r="C7614" s="206" t="s">
        <v>770</v>
      </c>
      <c r="D7614" s="206" t="s">
        <v>840</v>
      </c>
      <c r="E7614" s="206" t="s">
        <v>658</v>
      </c>
      <c r="F7614" s="207">
        <v>45506</v>
      </c>
      <c r="G7614" s="206" t="s">
        <v>44</v>
      </c>
      <c r="H7614" s="208">
        <v>40000</v>
      </c>
      <c r="I7614" s="206" t="s">
        <v>19</v>
      </c>
      <c r="J7614" s="206">
        <v>400</v>
      </c>
      <c r="L7614" s="206">
        <v>2024</v>
      </c>
      <c r="M7614" s="206" t="s">
        <v>772</v>
      </c>
      <c r="N7614" s="206" t="s">
        <v>773</v>
      </c>
    </row>
    <row r="7615" spans="1:14" s="206" customFormat="1" ht="31" customHeight="1" x14ac:dyDescent="0.15">
      <c r="A7615" s="206" t="s">
        <v>768</v>
      </c>
      <c r="B7615" s="206" t="s">
        <v>862</v>
      </c>
      <c r="C7615" s="206" t="s">
        <v>770</v>
      </c>
      <c r="D7615" s="206" t="s">
        <v>840</v>
      </c>
      <c r="E7615" s="206" t="s">
        <v>577</v>
      </c>
      <c r="F7615" s="207">
        <v>45507</v>
      </c>
      <c r="G7615" s="206" t="s">
        <v>44</v>
      </c>
      <c r="H7615" s="208">
        <v>280000</v>
      </c>
      <c r="I7615" s="206" t="s">
        <v>19</v>
      </c>
      <c r="J7615" s="206">
        <v>2800</v>
      </c>
      <c r="L7615" s="206">
        <v>2024</v>
      </c>
      <c r="M7615" s="206" t="s">
        <v>772</v>
      </c>
      <c r="N7615" s="206" t="s">
        <v>773</v>
      </c>
    </row>
    <row r="7616" spans="1:14" s="206" customFormat="1" ht="31" customHeight="1" x14ac:dyDescent="0.15">
      <c r="A7616" s="206" t="s">
        <v>768</v>
      </c>
      <c r="B7616" s="206" t="s">
        <v>862</v>
      </c>
      <c r="C7616" s="206" t="s">
        <v>770</v>
      </c>
      <c r="D7616" s="206" t="s">
        <v>840</v>
      </c>
      <c r="E7616" s="206" t="s">
        <v>577</v>
      </c>
      <c r="F7616" s="207">
        <v>45508</v>
      </c>
      <c r="G7616" s="206" t="s">
        <v>44</v>
      </c>
      <c r="H7616" s="208">
        <v>280000</v>
      </c>
      <c r="I7616" s="206" t="s">
        <v>19</v>
      </c>
      <c r="J7616" s="206">
        <v>2800</v>
      </c>
      <c r="L7616" s="206">
        <v>2024</v>
      </c>
      <c r="M7616" s="206" t="s">
        <v>772</v>
      </c>
      <c r="N7616" s="206" t="s">
        <v>773</v>
      </c>
    </row>
    <row r="7617" spans="1:15" s="206" customFormat="1" ht="31" customHeight="1" x14ac:dyDescent="0.15">
      <c r="A7617" s="206" t="s">
        <v>768</v>
      </c>
      <c r="B7617" s="206" t="s">
        <v>862</v>
      </c>
      <c r="C7617" s="206" t="s">
        <v>770</v>
      </c>
      <c r="D7617" s="206" t="s">
        <v>840</v>
      </c>
      <c r="E7617" s="206" t="s">
        <v>577</v>
      </c>
      <c r="F7617" s="207">
        <v>45509</v>
      </c>
      <c r="G7617" s="206" t="s">
        <v>44</v>
      </c>
      <c r="H7617" s="208">
        <v>240000</v>
      </c>
      <c r="I7617" s="206" t="s">
        <v>19</v>
      </c>
      <c r="J7617" s="206">
        <v>2400</v>
      </c>
      <c r="L7617" s="206">
        <v>2024</v>
      </c>
      <c r="M7617" s="206" t="s">
        <v>772</v>
      </c>
      <c r="N7617" s="206" t="s">
        <v>773</v>
      </c>
    </row>
    <row r="7618" spans="1:15" s="206" customFormat="1" ht="31" customHeight="1" x14ac:dyDescent="0.15">
      <c r="A7618" s="206" t="s">
        <v>768</v>
      </c>
      <c r="B7618" s="206" t="s">
        <v>862</v>
      </c>
      <c r="C7618" s="206" t="s">
        <v>770</v>
      </c>
      <c r="D7618" s="206" t="s">
        <v>840</v>
      </c>
      <c r="E7618" s="206" t="s">
        <v>577</v>
      </c>
      <c r="F7618" s="207">
        <v>45510</v>
      </c>
      <c r="G7618" s="206" t="s">
        <v>44</v>
      </c>
      <c r="H7618" s="208">
        <v>280000</v>
      </c>
      <c r="I7618" s="206" t="s">
        <v>19</v>
      </c>
      <c r="J7618" s="206">
        <v>2800</v>
      </c>
      <c r="L7618" s="206">
        <v>2024</v>
      </c>
      <c r="M7618" s="206" t="s">
        <v>772</v>
      </c>
      <c r="N7618" s="206" t="s">
        <v>773</v>
      </c>
    </row>
    <row r="7619" spans="1:15" s="206" customFormat="1" ht="31" customHeight="1" x14ac:dyDescent="0.15">
      <c r="A7619" s="206" t="s">
        <v>768</v>
      </c>
      <c r="B7619" s="206" t="s">
        <v>862</v>
      </c>
      <c r="C7619" s="206" t="s">
        <v>770</v>
      </c>
      <c r="D7619" s="206" t="s">
        <v>840</v>
      </c>
      <c r="E7619" s="206" t="s">
        <v>577</v>
      </c>
      <c r="F7619" s="207">
        <v>45511</v>
      </c>
      <c r="G7619" s="206" t="s">
        <v>44</v>
      </c>
      <c r="H7619" s="208">
        <v>520000</v>
      </c>
      <c r="I7619" s="206" t="s">
        <v>19</v>
      </c>
      <c r="J7619" s="206">
        <v>5200</v>
      </c>
      <c r="L7619" s="206">
        <v>2024</v>
      </c>
      <c r="M7619" s="206" t="s">
        <v>772</v>
      </c>
      <c r="N7619" s="206" t="s">
        <v>773</v>
      </c>
    </row>
    <row r="7620" spans="1:15" s="206" customFormat="1" ht="31" customHeight="1" x14ac:dyDescent="0.15">
      <c r="A7620" s="206" t="s">
        <v>768</v>
      </c>
      <c r="B7620" s="206" t="s">
        <v>864</v>
      </c>
      <c r="C7620" s="206" t="s">
        <v>770</v>
      </c>
      <c r="D7620" s="206" t="s">
        <v>772</v>
      </c>
      <c r="E7620" s="206" t="s">
        <v>778</v>
      </c>
      <c r="F7620" s="207">
        <v>45293</v>
      </c>
      <c r="G7620" s="206" t="s">
        <v>37</v>
      </c>
      <c r="H7620" s="208">
        <v>1056000</v>
      </c>
      <c r="I7620" s="206" t="s">
        <v>33</v>
      </c>
      <c r="L7620" s="206">
        <v>2023</v>
      </c>
      <c r="M7620" s="206" t="s">
        <v>772</v>
      </c>
      <c r="N7620" s="206" t="s">
        <v>816</v>
      </c>
    </row>
    <row r="7621" spans="1:15" s="206" customFormat="1" ht="31" customHeight="1" x14ac:dyDescent="0.15">
      <c r="A7621" s="206" t="s">
        <v>768</v>
      </c>
      <c r="B7621" s="206" t="s">
        <v>864</v>
      </c>
      <c r="C7621" s="206" t="s">
        <v>770</v>
      </c>
      <c r="D7621" s="206" t="s">
        <v>772</v>
      </c>
      <c r="E7621" s="206" t="s">
        <v>778</v>
      </c>
      <c r="F7621" s="207">
        <v>45294</v>
      </c>
      <c r="G7621" s="206" t="s">
        <v>835</v>
      </c>
      <c r="H7621" s="208">
        <v>-298962</v>
      </c>
      <c r="I7621" s="206" t="s">
        <v>33</v>
      </c>
      <c r="L7621" s="206">
        <v>2023</v>
      </c>
      <c r="M7621" s="206" t="s">
        <v>772</v>
      </c>
      <c r="N7621" s="206" t="s">
        <v>816</v>
      </c>
      <c r="O7621" s="206" t="s">
        <v>865</v>
      </c>
    </row>
    <row r="7622" spans="1:15" s="206" customFormat="1" ht="31" customHeight="1" x14ac:dyDescent="0.15">
      <c r="A7622" s="206" t="s">
        <v>768</v>
      </c>
      <c r="B7622" s="206" t="s">
        <v>864</v>
      </c>
      <c r="C7622" s="206" t="s">
        <v>770</v>
      </c>
      <c r="D7622" s="206" t="s">
        <v>772</v>
      </c>
      <c r="E7622" s="206" t="s">
        <v>778</v>
      </c>
      <c r="F7622" s="207">
        <v>45294</v>
      </c>
      <c r="G7622" s="206" t="s">
        <v>835</v>
      </c>
      <c r="H7622" s="208">
        <v>360312</v>
      </c>
      <c r="I7622" s="206" t="s">
        <v>33</v>
      </c>
      <c r="L7622" s="206">
        <v>2023</v>
      </c>
      <c r="M7622" s="206" t="s">
        <v>772</v>
      </c>
      <c r="N7622" s="206" t="s">
        <v>816</v>
      </c>
    </row>
    <row r="7623" spans="1:15" s="206" customFormat="1" ht="31" customHeight="1" x14ac:dyDescent="0.15">
      <c r="A7623" s="206" t="s">
        <v>768</v>
      </c>
      <c r="B7623" s="206" t="s">
        <v>864</v>
      </c>
      <c r="C7623" s="206" t="s">
        <v>770</v>
      </c>
      <c r="D7623" s="206" t="s">
        <v>772</v>
      </c>
      <c r="E7623" s="206" t="s">
        <v>778</v>
      </c>
      <c r="F7623" s="207">
        <v>45294</v>
      </c>
      <c r="G7623" s="206" t="s">
        <v>866</v>
      </c>
      <c r="H7623" s="208">
        <v>214500</v>
      </c>
      <c r="I7623" s="206" t="s">
        <v>33</v>
      </c>
      <c r="L7623" s="206">
        <v>2023</v>
      </c>
      <c r="M7623" s="206" t="s">
        <v>772</v>
      </c>
      <c r="N7623" s="206" t="s">
        <v>816</v>
      </c>
    </row>
    <row r="7624" spans="1:15" s="206" customFormat="1" ht="31" customHeight="1" x14ac:dyDescent="0.15">
      <c r="A7624" s="206" t="s">
        <v>768</v>
      </c>
      <c r="B7624" s="206" t="s">
        <v>864</v>
      </c>
      <c r="C7624" s="206" t="s">
        <v>770</v>
      </c>
      <c r="D7624" s="206" t="s">
        <v>772</v>
      </c>
      <c r="E7624" s="206" t="s">
        <v>778</v>
      </c>
      <c r="F7624" s="207">
        <v>45294</v>
      </c>
      <c r="G7624" s="206" t="s">
        <v>834</v>
      </c>
      <c r="H7624" s="208">
        <v>132000</v>
      </c>
      <c r="I7624" s="206" t="s">
        <v>33</v>
      </c>
      <c r="L7624" s="206">
        <v>2023</v>
      </c>
      <c r="M7624" s="206" t="s">
        <v>772</v>
      </c>
      <c r="N7624" s="206" t="s">
        <v>816</v>
      </c>
    </row>
    <row r="7625" spans="1:15" s="206" customFormat="1" ht="31" customHeight="1" x14ac:dyDescent="0.15">
      <c r="A7625" s="206" t="s">
        <v>768</v>
      </c>
      <c r="B7625" s="206" t="s">
        <v>864</v>
      </c>
      <c r="C7625" s="206" t="s">
        <v>770</v>
      </c>
      <c r="D7625" s="206" t="s">
        <v>772</v>
      </c>
      <c r="E7625" s="206" t="s">
        <v>778</v>
      </c>
      <c r="F7625" s="207">
        <v>45294</v>
      </c>
      <c r="G7625" s="206" t="s">
        <v>37</v>
      </c>
      <c r="H7625" s="208">
        <v>43540</v>
      </c>
      <c r="I7625" s="206" t="s">
        <v>33</v>
      </c>
      <c r="L7625" s="206">
        <v>2023</v>
      </c>
      <c r="M7625" s="206" t="s">
        <v>772</v>
      </c>
      <c r="N7625" s="206" t="s">
        <v>816</v>
      </c>
    </row>
    <row r="7626" spans="1:15" s="206" customFormat="1" ht="31" customHeight="1" x14ac:dyDescent="0.15">
      <c r="A7626" s="206" t="s">
        <v>768</v>
      </c>
      <c r="B7626" s="206" t="s">
        <v>864</v>
      </c>
      <c r="C7626" s="206" t="s">
        <v>770</v>
      </c>
      <c r="D7626" s="206" t="s">
        <v>772</v>
      </c>
      <c r="E7626" s="206" t="s">
        <v>778</v>
      </c>
      <c r="F7626" s="207">
        <v>45294</v>
      </c>
      <c r="G7626" s="206" t="s">
        <v>825</v>
      </c>
      <c r="H7626" s="208">
        <v>2387</v>
      </c>
      <c r="I7626" s="206" t="s">
        <v>19</v>
      </c>
      <c r="L7626" s="206">
        <v>2023</v>
      </c>
      <c r="M7626" s="206" t="s">
        <v>772</v>
      </c>
      <c r="N7626" s="206" t="s">
        <v>816</v>
      </c>
    </row>
    <row r="7627" spans="1:15" s="206" customFormat="1" ht="31" customHeight="1" x14ac:dyDescent="0.15">
      <c r="A7627" s="206" t="s">
        <v>768</v>
      </c>
      <c r="B7627" s="206" t="s">
        <v>864</v>
      </c>
      <c r="C7627" s="206" t="s">
        <v>770</v>
      </c>
      <c r="D7627" s="206" t="s">
        <v>772</v>
      </c>
      <c r="E7627" s="206" t="s">
        <v>778</v>
      </c>
      <c r="F7627" s="207">
        <v>45294</v>
      </c>
      <c r="G7627" s="206" t="s">
        <v>836</v>
      </c>
      <c r="H7627" s="208">
        <v>2019710</v>
      </c>
      <c r="I7627" s="206" t="s">
        <v>33</v>
      </c>
      <c r="L7627" s="206">
        <v>2023</v>
      </c>
      <c r="M7627" s="206" t="s">
        <v>772</v>
      </c>
      <c r="N7627" s="206" t="s">
        <v>816</v>
      </c>
    </row>
    <row r="7628" spans="1:15" s="206" customFormat="1" ht="31" customHeight="1" x14ac:dyDescent="0.15">
      <c r="A7628" s="206" t="s">
        <v>768</v>
      </c>
      <c r="B7628" s="206" t="s">
        <v>864</v>
      </c>
      <c r="C7628" s="206" t="s">
        <v>770</v>
      </c>
      <c r="D7628" s="206" t="s">
        <v>772</v>
      </c>
      <c r="E7628" s="206" t="s">
        <v>778</v>
      </c>
      <c r="F7628" s="207">
        <v>45295</v>
      </c>
      <c r="G7628" s="206" t="s">
        <v>37</v>
      </c>
      <c r="H7628" s="208">
        <v>1037300</v>
      </c>
      <c r="I7628" s="206" t="s">
        <v>33</v>
      </c>
      <c r="L7628" s="206">
        <v>2023</v>
      </c>
      <c r="M7628" s="206" t="s">
        <v>772</v>
      </c>
      <c r="N7628" s="206" t="s">
        <v>816</v>
      </c>
    </row>
    <row r="7629" spans="1:15" s="206" customFormat="1" ht="31" customHeight="1" x14ac:dyDescent="0.15">
      <c r="A7629" s="206" t="s">
        <v>768</v>
      </c>
      <c r="B7629" s="206" t="s">
        <v>864</v>
      </c>
      <c r="C7629" s="206" t="s">
        <v>770</v>
      </c>
      <c r="D7629" s="206" t="s">
        <v>772</v>
      </c>
      <c r="E7629" s="206" t="s">
        <v>778</v>
      </c>
      <c r="F7629" s="207">
        <v>45295</v>
      </c>
      <c r="G7629" s="206" t="s">
        <v>815</v>
      </c>
      <c r="H7629" s="208">
        <v>920370</v>
      </c>
      <c r="I7629" s="206" t="s">
        <v>33</v>
      </c>
      <c r="L7629" s="206">
        <v>2023</v>
      </c>
      <c r="M7629" s="206" t="s">
        <v>772</v>
      </c>
      <c r="N7629" s="206" t="s">
        <v>816</v>
      </c>
    </row>
    <row r="7630" spans="1:15" s="206" customFormat="1" ht="31" customHeight="1" x14ac:dyDescent="0.15">
      <c r="A7630" s="206" t="s">
        <v>768</v>
      </c>
      <c r="B7630" s="206" t="s">
        <v>864</v>
      </c>
      <c r="C7630" s="206" t="s">
        <v>770</v>
      </c>
      <c r="D7630" s="206" t="s">
        <v>772</v>
      </c>
      <c r="E7630" s="206" t="s">
        <v>778</v>
      </c>
      <c r="F7630" s="207">
        <v>45295</v>
      </c>
      <c r="G7630" s="206" t="s">
        <v>834</v>
      </c>
      <c r="H7630" s="208">
        <v>250250</v>
      </c>
      <c r="I7630" s="206" t="s">
        <v>33</v>
      </c>
      <c r="L7630" s="206">
        <v>2023</v>
      </c>
      <c r="M7630" s="206" t="s">
        <v>772</v>
      </c>
      <c r="N7630" s="206" t="s">
        <v>816</v>
      </c>
    </row>
    <row r="7631" spans="1:15" s="206" customFormat="1" ht="31" customHeight="1" x14ac:dyDescent="0.15">
      <c r="A7631" s="206" t="s">
        <v>768</v>
      </c>
      <c r="B7631" s="206" t="s">
        <v>864</v>
      </c>
      <c r="C7631" s="206" t="s">
        <v>770</v>
      </c>
      <c r="D7631" s="206" t="s">
        <v>772</v>
      </c>
      <c r="E7631" s="206" t="s">
        <v>778</v>
      </c>
      <c r="F7631" s="207">
        <v>45295</v>
      </c>
      <c r="G7631" s="206" t="s">
        <v>825</v>
      </c>
      <c r="H7631" s="208">
        <v>3408</v>
      </c>
      <c r="I7631" s="206" t="s">
        <v>19</v>
      </c>
      <c r="L7631" s="206">
        <v>2023</v>
      </c>
      <c r="M7631" s="206" t="s">
        <v>772</v>
      </c>
      <c r="N7631" s="206" t="s">
        <v>816</v>
      </c>
    </row>
    <row r="7632" spans="1:15" s="206" customFormat="1" ht="31" customHeight="1" x14ac:dyDescent="0.15">
      <c r="A7632" s="206" t="s">
        <v>768</v>
      </c>
      <c r="B7632" s="206" t="s">
        <v>864</v>
      </c>
      <c r="C7632" s="206" t="s">
        <v>770</v>
      </c>
      <c r="D7632" s="206" t="s">
        <v>772</v>
      </c>
      <c r="E7632" s="206" t="s">
        <v>778</v>
      </c>
      <c r="F7632" s="207">
        <v>45295</v>
      </c>
      <c r="G7632" s="206" t="s">
        <v>836</v>
      </c>
      <c r="H7632" s="208">
        <v>4824912</v>
      </c>
      <c r="I7632" s="206" t="s">
        <v>33</v>
      </c>
      <c r="L7632" s="206">
        <v>2023</v>
      </c>
      <c r="M7632" s="206" t="s">
        <v>772</v>
      </c>
      <c r="N7632" s="206" t="s">
        <v>816</v>
      </c>
    </row>
    <row r="7633" spans="1:15" s="206" customFormat="1" ht="31" customHeight="1" x14ac:dyDescent="0.15">
      <c r="A7633" s="206" t="s">
        <v>768</v>
      </c>
      <c r="B7633" s="206" t="s">
        <v>864</v>
      </c>
      <c r="C7633" s="206" t="s">
        <v>770</v>
      </c>
      <c r="D7633" s="206" t="s">
        <v>772</v>
      </c>
      <c r="E7633" s="206" t="s">
        <v>778</v>
      </c>
      <c r="F7633" s="207">
        <v>45296</v>
      </c>
      <c r="G7633" s="206" t="s">
        <v>815</v>
      </c>
      <c r="H7633" s="208">
        <v>420882</v>
      </c>
      <c r="I7633" s="206" t="s">
        <v>33</v>
      </c>
      <c r="L7633" s="206">
        <v>2023</v>
      </c>
      <c r="M7633" s="206" t="s">
        <v>772</v>
      </c>
      <c r="N7633" s="206" t="s">
        <v>816</v>
      </c>
    </row>
    <row r="7634" spans="1:15" s="206" customFormat="1" ht="31" customHeight="1" x14ac:dyDescent="0.15">
      <c r="A7634" s="206" t="s">
        <v>768</v>
      </c>
      <c r="B7634" s="206" t="s">
        <v>864</v>
      </c>
      <c r="C7634" s="206" t="s">
        <v>770</v>
      </c>
      <c r="D7634" s="206" t="s">
        <v>772</v>
      </c>
      <c r="E7634" s="206" t="s">
        <v>778</v>
      </c>
      <c r="F7634" s="207">
        <v>45296</v>
      </c>
      <c r="G7634" s="206" t="s">
        <v>836</v>
      </c>
      <c r="H7634" s="208">
        <v>79200</v>
      </c>
      <c r="I7634" s="206" t="s">
        <v>33</v>
      </c>
      <c r="L7634" s="206">
        <v>2023</v>
      </c>
      <c r="M7634" s="206" t="s">
        <v>772</v>
      </c>
      <c r="N7634" s="206" t="s">
        <v>816</v>
      </c>
    </row>
    <row r="7635" spans="1:15" s="206" customFormat="1" ht="31" customHeight="1" x14ac:dyDescent="0.15">
      <c r="A7635" s="206" t="s">
        <v>768</v>
      </c>
      <c r="B7635" s="206" t="s">
        <v>864</v>
      </c>
      <c r="C7635" s="206" t="s">
        <v>770</v>
      </c>
      <c r="D7635" s="206" t="s">
        <v>772</v>
      </c>
      <c r="E7635" s="206" t="s">
        <v>778</v>
      </c>
      <c r="F7635" s="207">
        <v>45296</v>
      </c>
      <c r="G7635" s="206" t="s">
        <v>867</v>
      </c>
      <c r="H7635" s="208">
        <v>132000</v>
      </c>
      <c r="I7635" s="206" t="s">
        <v>33</v>
      </c>
      <c r="L7635" s="206">
        <v>2023</v>
      </c>
      <c r="M7635" s="206" t="s">
        <v>772</v>
      </c>
      <c r="N7635" s="206" t="s">
        <v>816</v>
      </c>
    </row>
    <row r="7636" spans="1:15" s="206" customFormat="1" ht="31" customHeight="1" x14ac:dyDescent="0.15">
      <c r="A7636" s="206" t="s">
        <v>768</v>
      </c>
      <c r="B7636" s="206" t="s">
        <v>864</v>
      </c>
      <c r="C7636" s="206" t="s">
        <v>770</v>
      </c>
      <c r="D7636" s="206" t="s">
        <v>772</v>
      </c>
      <c r="E7636" s="206" t="s">
        <v>778</v>
      </c>
      <c r="F7636" s="207">
        <v>45296</v>
      </c>
      <c r="G7636" s="206" t="s">
        <v>37</v>
      </c>
      <c r="H7636" s="208">
        <v>1049488</v>
      </c>
      <c r="I7636" s="206" t="s">
        <v>33</v>
      </c>
      <c r="L7636" s="206">
        <v>2023</v>
      </c>
      <c r="M7636" s="206" t="s">
        <v>772</v>
      </c>
      <c r="N7636" s="206" t="s">
        <v>816</v>
      </c>
    </row>
    <row r="7637" spans="1:15" s="206" customFormat="1" ht="31" customHeight="1" x14ac:dyDescent="0.15">
      <c r="A7637" s="206" t="s">
        <v>768</v>
      </c>
      <c r="B7637" s="206" t="s">
        <v>864</v>
      </c>
      <c r="C7637" s="206" t="s">
        <v>770</v>
      </c>
      <c r="D7637" s="206" t="s">
        <v>772</v>
      </c>
      <c r="E7637" s="206" t="s">
        <v>778</v>
      </c>
      <c r="F7637" s="207">
        <v>45296</v>
      </c>
      <c r="G7637" s="206" t="s">
        <v>868</v>
      </c>
      <c r="H7637" s="208">
        <v>132000</v>
      </c>
      <c r="I7637" s="206" t="s">
        <v>33</v>
      </c>
      <c r="L7637" s="206">
        <v>2023</v>
      </c>
      <c r="M7637" s="206" t="s">
        <v>772</v>
      </c>
      <c r="N7637" s="206" t="s">
        <v>816</v>
      </c>
    </row>
    <row r="7638" spans="1:15" s="206" customFormat="1" ht="31" customHeight="1" x14ac:dyDescent="0.15">
      <c r="A7638" s="206" t="s">
        <v>768</v>
      </c>
      <c r="B7638" s="206" t="s">
        <v>864</v>
      </c>
      <c r="C7638" s="206" t="s">
        <v>770</v>
      </c>
      <c r="D7638" s="206" t="s">
        <v>772</v>
      </c>
      <c r="E7638" s="206" t="s">
        <v>778</v>
      </c>
      <c r="F7638" s="207">
        <v>45296</v>
      </c>
      <c r="G7638" s="206" t="s">
        <v>834</v>
      </c>
      <c r="H7638" s="208">
        <v>214500</v>
      </c>
      <c r="I7638" s="206" t="s">
        <v>33</v>
      </c>
      <c r="L7638" s="206">
        <v>2023</v>
      </c>
      <c r="M7638" s="206" t="s">
        <v>772</v>
      </c>
      <c r="N7638" s="206" t="s">
        <v>816</v>
      </c>
    </row>
    <row r="7639" spans="1:15" s="206" customFormat="1" ht="31" customHeight="1" x14ac:dyDescent="0.15">
      <c r="A7639" s="206" t="s">
        <v>768</v>
      </c>
      <c r="B7639" s="206" t="s">
        <v>864</v>
      </c>
      <c r="C7639" s="206" t="s">
        <v>770</v>
      </c>
      <c r="D7639" s="206" t="s">
        <v>772</v>
      </c>
      <c r="E7639" s="206" t="s">
        <v>778</v>
      </c>
      <c r="F7639" s="207">
        <v>45296</v>
      </c>
      <c r="G7639" s="206" t="s">
        <v>825</v>
      </c>
      <c r="H7639" s="208">
        <v>2834</v>
      </c>
      <c r="I7639" s="206" t="s">
        <v>19</v>
      </c>
      <c r="L7639" s="206">
        <v>2023</v>
      </c>
      <c r="M7639" s="206" t="s">
        <v>772</v>
      </c>
      <c r="N7639" s="206" t="s">
        <v>816</v>
      </c>
    </row>
    <row r="7640" spans="1:15" s="206" customFormat="1" ht="31" customHeight="1" x14ac:dyDescent="0.15">
      <c r="A7640" s="206" t="s">
        <v>768</v>
      </c>
      <c r="B7640" s="206" t="s">
        <v>864</v>
      </c>
      <c r="C7640" s="206" t="s">
        <v>770</v>
      </c>
      <c r="D7640" s="206" t="s">
        <v>772</v>
      </c>
      <c r="E7640" s="206" t="s">
        <v>778</v>
      </c>
      <c r="F7640" s="207">
        <v>45299</v>
      </c>
      <c r="G7640" s="206" t="s">
        <v>836</v>
      </c>
      <c r="H7640" s="208">
        <v>858000</v>
      </c>
      <c r="I7640" s="206" t="s">
        <v>33</v>
      </c>
      <c r="L7640" s="206">
        <v>2023</v>
      </c>
      <c r="M7640" s="206" t="s">
        <v>772</v>
      </c>
      <c r="N7640" s="206" t="s">
        <v>816</v>
      </c>
    </row>
    <row r="7641" spans="1:15" s="206" customFormat="1" ht="31" customHeight="1" x14ac:dyDescent="0.15">
      <c r="A7641" s="206" t="s">
        <v>768</v>
      </c>
      <c r="B7641" s="206" t="s">
        <v>864</v>
      </c>
      <c r="C7641" s="206" t="s">
        <v>770</v>
      </c>
      <c r="D7641" s="206" t="s">
        <v>772</v>
      </c>
      <c r="E7641" s="206" t="s">
        <v>778</v>
      </c>
      <c r="F7641" s="207">
        <v>45299</v>
      </c>
      <c r="G7641" s="206" t="s">
        <v>834</v>
      </c>
      <c r="H7641" s="208">
        <v>-198213</v>
      </c>
      <c r="I7641" s="206" t="s">
        <v>33</v>
      </c>
      <c r="L7641" s="206">
        <v>2023</v>
      </c>
      <c r="M7641" s="206" t="s">
        <v>772</v>
      </c>
      <c r="N7641" s="206" t="s">
        <v>816</v>
      </c>
      <c r="O7641" s="206" t="s">
        <v>869</v>
      </c>
    </row>
    <row r="7642" spans="1:15" s="206" customFormat="1" ht="31" customHeight="1" x14ac:dyDescent="0.15">
      <c r="A7642" s="206" t="s">
        <v>768</v>
      </c>
      <c r="B7642" s="206" t="s">
        <v>864</v>
      </c>
      <c r="C7642" s="206" t="s">
        <v>770</v>
      </c>
      <c r="D7642" s="206" t="s">
        <v>772</v>
      </c>
      <c r="E7642" s="206" t="s">
        <v>778</v>
      </c>
      <c r="F7642" s="207">
        <v>45299</v>
      </c>
      <c r="G7642" s="206" t="s">
        <v>825</v>
      </c>
      <c r="H7642" s="208">
        <v>3469</v>
      </c>
      <c r="I7642" s="206" t="s">
        <v>19</v>
      </c>
      <c r="L7642" s="206">
        <v>2023</v>
      </c>
      <c r="M7642" s="206" t="s">
        <v>772</v>
      </c>
      <c r="N7642" s="206" t="s">
        <v>816</v>
      </c>
    </row>
    <row r="7643" spans="1:15" s="206" customFormat="1" ht="31" customHeight="1" x14ac:dyDescent="0.15">
      <c r="A7643" s="206" t="s">
        <v>768</v>
      </c>
      <c r="B7643" s="206" t="s">
        <v>864</v>
      </c>
      <c r="C7643" s="206" t="s">
        <v>770</v>
      </c>
      <c r="D7643" s="206" t="s">
        <v>772</v>
      </c>
      <c r="E7643" s="206" t="s">
        <v>778</v>
      </c>
      <c r="F7643" s="207">
        <v>45299</v>
      </c>
      <c r="G7643" s="206" t="s">
        <v>37</v>
      </c>
      <c r="H7643" s="208">
        <v>1189487</v>
      </c>
      <c r="I7643" s="206" t="s">
        <v>33</v>
      </c>
      <c r="L7643" s="206">
        <v>2023</v>
      </c>
      <c r="M7643" s="206" t="s">
        <v>772</v>
      </c>
      <c r="N7643" s="206" t="s">
        <v>816</v>
      </c>
    </row>
    <row r="7644" spans="1:15" s="206" customFormat="1" ht="31" customHeight="1" x14ac:dyDescent="0.15">
      <c r="A7644" s="206" t="s">
        <v>768</v>
      </c>
      <c r="B7644" s="206" t="s">
        <v>864</v>
      </c>
      <c r="C7644" s="206" t="s">
        <v>770</v>
      </c>
      <c r="D7644" s="206" t="s">
        <v>772</v>
      </c>
      <c r="E7644" s="206" t="s">
        <v>778</v>
      </c>
      <c r="F7644" s="207">
        <v>45299</v>
      </c>
      <c r="G7644" s="206" t="s">
        <v>834</v>
      </c>
      <c r="H7644" s="208">
        <v>222889</v>
      </c>
      <c r="I7644" s="206" t="s">
        <v>33</v>
      </c>
      <c r="L7644" s="206">
        <v>2023</v>
      </c>
      <c r="M7644" s="206" t="s">
        <v>772</v>
      </c>
      <c r="N7644" s="206" t="s">
        <v>816</v>
      </c>
    </row>
    <row r="7645" spans="1:15" s="206" customFormat="1" ht="31" customHeight="1" x14ac:dyDescent="0.15">
      <c r="A7645" s="206" t="s">
        <v>768</v>
      </c>
      <c r="B7645" s="206" t="s">
        <v>864</v>
      </c>
      <c r="C7645" s="206" t="s">
        <v>770</v>
      </c>
      <c r="D7645" s="206" t="s">
        <v>772</v>
      </c>
      <c r="E7645" s="206" t="s">
        <v>778</v>
      </c>
      <c r="F7645" s="207">
        <v>45300</v>
      </c>
      <c r="G7645" s="206" t="s">
        <v>866</v>
      </c>
      <c r="H7645" s="208">
        <v>214500</v>
      </c>
      <c r="I7645" s="206" t="s">
        <v>33</v>
      </c>
      <c r="L7645" s="206">
        <v>2023</v>
      </c>
      <c r="M7645" s="206" t="s">
        <v>772</v>
      </c>
      <c r="N7645" s="206" t="s">
        <v>816</v>
      </c>
    </row>
    <row r="7646" spans="1:15" s="206" customFormat="1" ht="31" customHeight="1" x14ac:dyDescent="0.15">
      <c r="A7646" s="206" t="s">
        <v>768</v>
      </c>
      <c r="B7646" s="206" t="s">
        <v>864</v>
      </c>
      <c r="C7646" s="206" t="s">
        <v>770</v>
      </c>
      <c r="D7646" s="206" t="s">
        <v>772</v>
      </c>
      <c r="E7646" s="206" t="s">
        <v>778</v>
      </c>
      <c r="F7646" s="207">
        <v>45300</v>
      </c>
      <c r="G7646" s="206" t="s">
        <v>836</v>
      </c>
      <c r="H7646" s="208">
        <v>255200</v>
      </c>
      <c r="I7646" s="206" t="s">
        <v>33</v>
      </c>
      <c r="L7646" s="206">
        <v>2023</v>
      </c>
      <c r="M7646" s="206" t="s">
        <v>772</v>
      </c>
      <c r="N7646" s="206" t="s">
        <v>816</v>
      </c>
    </row>
    <row r="7647" spans="1:15" s="206" customFormat="1" ht="31" customHeight="1" x14ac:dyDescent="0.15">
      <c r="A7647" s="206" t="s">
        <v>768</v>
      </c>
      <c r="B7647" s="206" t="s">
        <v>864</v>
      </c>
      <c r="C7647" s="206" t="s">
        <v>770</v>
      </c>
      <c r="D7647" s="206" t="s">
        <v>772</v>
      </c>
      <c r="E7647" s="206" t="s">
        <v>778</v>
      </c>
      <c r="F7647" s="207">
        <v>45300</v>
      </c>
      <c r="G7647" s="206" t="s">
        <v>835</v>
      </c>
      <c r="H7647" s="208">
        <v>-110084</v>
      </c>
      <c r="I7647" s="206" t="s">
        <v>33</v>
      </c>
      <c r="L7647" s="206">
        <v>2023</v>
      </c>
      <c r="M7647" s="206" t="s">
        <v>772</v>
      </c>
      <c r="N7647" s="206" t="s">
        <v>816</v>
      </c>
      <c r="O7647" s="206" t="s">
        <v>870</v>
      </c>
    </row>
    <row r="7648" spans="1:15" s="206" customFormat="1" ht="31" customHeight="1" x14ac:dyDescent="0.15">
      <c r="A7648" s="206" t="s">
        <v>768</v>
      </c>
      <c r="B7648" s="206" t="s">
        <v>864</v>
      </c>
      <c r="C7648" s="206" t="s">
        <v>770</v>
      </c>
      <c r="D7648" s="206" t="s">
        <v>772</v>
      </c>
      <c r="E7648" s="206" t="s">
        <v>778</v>
      </c>
      <c r="F7648" s="207">
        <v>45300</v>
      </c>
      <c r="G7648" s="206" t="s">
        <v>815</v>
      </c>
      <c r="H7648" s="208">
        <v>3539250</v>
      </c>
      <c r="I7648" s="206" t="s">
        <v>33</v>
      </c>
      <c r="L7648" s="206">
        <v>2023</v>
      </c>
      <c r="M7648" s="206" t="s">
        <v>772</v>
      </c>
      <c r="N7648" s="206" t="s">
        <v>816</v>
      </c>
    </row>
    <row r="7649" spans="1:15" s="206" customFormat="1" ht="31" customHeight="1" x14ac:dyDescent="0.15">
      <c r="A7649" s="206" t="s">
        <v>768</v>
      </c>
      <c r="B7649" s="206" t="s">
        <v>864</v>
      </c>
      <c r="C7649" s="206" t="s">
        <v>770</v>
      </c>
      <c r="D7649" s="206" t="s">
        <v>772</v>
      </c>
      <c r="E7649" s="206" t="s">
        <v>778</v>
      </c>
      <c r="F7649" s="207">
        <v>45300</v>
      </c>
      <c r="G7649" s="206" t="s">
        <v>835</v>
      </c>
      <c r="H7649" s="208">
        <v>127932</v>
      </c>
      <c r="I7649" s="206" t="s">
        <v>33</v>
      </c>
      <c r="L7649" s="206">
        <v>2023</v>
      </c>
      <c r="M7649" s="206" t="s">
        <v>772</v>
      </c>
      <c r="N7649" s="206" t="s">
        <v>816</v>
      </c>
    </row>
    <row r="7650" spans="1:15" s="206" customFormat="1" ht="31" customHeight="1" x14ac:dyDescent="0.15">
      <c r="A7650" s="206" t="s">
        <v>768</v>
      </c>
      <c r="B7650" s="206" t="s">
        <v>864</v>
      </c>
      <c r="C7650" s="206" t="s">
        <v>770</v>
      </c>
      <c r="D7650" s="206" t="s">
        <v>772</v>
      </c>
      <c r="E7650" s="206" t="s">
        <v>778</v>
      </c>
      <c r="F7650" s="207">
        <v>45300</v>
      </c>
      <c r="G7650" s="206" t="s">
        <v>825</v>
      </c>
      <c r="H7650" s="208">
        <v>788</v>
      </c>
      <c r="I7650" s="206" t="s">
        <v>19</v>
      </c>
      <c r="L7650" s="206">
        <v>2023</v>
      </c>
      <c r="M7650" s="206" t="s">
        <v>772</v>
      </c>
      <c r="N7650" s="206" t="s">
        <v>816</v>
      </c>
    </row>
    <row r="7651" spans="1:15" s="206" customFormat="1" ht="31" customHeight="1" x14ac:dyDescent="0.15">
      <c r="A7651" s="206" t="s">
        <v>768</v>
      </c>
      <c r="B7651" s="206" t="s">
        <v>864</v>
      </c>
      <c r="C7651" s="206" t="s">
        <v>770</v>
      </c>
      <c r="D7651" s="206" t="s">
        <v>772</v>
      </c>
      <c r="E7651" s="206" t="s">
        <v>778</v>
      </c>
      <c r="F7651" s="207">
        <v>45301</v>
      </c>
      <c r="G7651" s="206" t="s">
        <v>825</v>
      </c>
      <c r="H7651" s="208">
        <v>1751</v>
      </c>
      <c r="I7651" s="206" t="s">
        <v>19</v>
      </c>
      <c r="L7651" s="206">
        <v>2023</v>
      </c>
      <c r="M7651" s="206" t="s">
        <v>772</v>
      </c>
      <c r="N7651" s="206" t="s">
        <v>816</v>
      </c>
    </row>
    <row r="7652" spans="1:15" s="206" customFormat="1" ht="31" customHeight="1" x14ac:dyDescent="0.15">
      <c r="A7652" s="206" t="s">
        <v>768</v>
      </c>
      <c r="B7652" s="206" t="s">
        <v>864</v>
      </c>
      <c r="C7652" s="206" t="s">
        <v>770</v>
      </c>
      <c r="D7652" s="206" t="s">
        <v>772</v>
      </c>
      <c r="E7652" s="206" t="s">
        <v>778</v>
      </c>
      <c r="F7652" s="207">
        <v>45301</v>
      </c>
      <c r="G7652" s="206" t="s">
        <v>836</v>
      </c>
      <c r="H7652" s="208">
        <v>1773310</v>
      </c>
      <c r="I7652" s="206" t="s">
        <v>33</v>
      </c>
      <c r="L7652" s="206">
        <v>2023</v>
      </c>
      <c r="M7652" s="206" t="s">
        <v>772</v>
      </c>
      <c r="N7652" s="206" t="s">
        <v>816</v>
      </c>
    </row>
    <row r="7653" spans="1:15" s="206" customFormat="1" ht="31" customHeight="1" x14ac:dyDescent="0.15">
      <c r="A7653" s="206" t="s">
        <v>768</v>
      </c>
      <c r="B7653" s="206" t="s">
        <v>864</v>
      </c>
      <c r="C7653" s="206" t="s">
        <v>770</v>
      </c>
      <c r="D7653" s="206" t="s">
        <v>772</v>
      </c>
      <c r="E7653" s="206" t="s">
        <v>772</v>
      </c>
      <c r="F7653" s="207">
        <v>45301</v>
      </c>
      <c r="G7653" s="206" t="s">
        <v>836</v>
      </c>
      <c r="H7653" s="208">
        <v>35750</v>
      </c>
      <c r="I7653" s="206" t="s">
        <v>33</v>
      </c>
      <c r="L7653" s="206">
        <v>2023</v>
      </c>
      <c r="M7653" s="206" t="s">
        <v>772</v>
      </c>
      <c r="N7653" s="206" t="s">
        <v>816</v>
      </c>
    </row>
    <row r="7654" spans="1:15" s="206" customFormat="1" ht="31" customHeight="1" x14ac:dyDescent="0.15">
      <c r="A7654" s="206" t="s">
        <v>768</v>
      </c>
      <c r="B7654" s="206" t="s">
        <v>864</v>
      </c>
      <c r="C7654" s="206" t="s">
        <v>770</v>
      </c>
      <c r="D7654" s="206" t="s">
        <v>772</v>
      </c>
      <c r="E7654" s="206" t="s">
        <v>778</v>
      </c>
      <c r="F7654" s="207">
        <v>45301</v>
      </c>
      <c r="G7654" s="206" t="s">
        <v>834</v>
      </c>
      <c r="H7654" s="208">
        <v>88000</v>
      </c>
      <c r="I7654" s="206" t="s">
        <v>33</v>
      </c>
      <c r="L7654" s="206">
        <v>2023</v>
      </c>
      <c r="M7654" s="206" t="s">
        <v>772</v>
      </c>
      <c r="N7654" s="206" t="s">
        <v>816</v>
      </c>
    </row>
    <row r="7655" spans="1:15" s="206" customFormat="1" ht="31" customHeight="1" x14ac:dyDescent="0.15">
      <c r="A7655" s="206" t="s">
        <v>768</v>
      </c>
      <c r="B7655" s="206" t="s">
        <v>864</v>
      </c>
      <c r="C7655" s="206" t="s">
        <v>770</v>
      </c>
      <c r="D7655" s="206" t="s">
        <v>772</v>
      </c>
      <c r="E7655" s="206" t="s">
        <v>778</v>
      </c>
      <c r="F7655" s="207">
        <v>45301</v>
      </c>
      <c r="G7655" s="206" t="s">
        <v>37</v>
      </c>
      <c r="H7655" s="208">
        <v>1342832</v>
      </c>
      <c r="I7655" s="206" t="s">
        <v>33</v>
      </c>
      <c r="L7655" s="206">
        <v>2023</v>
      </c>
      <c r="M7655" s="206" t="s">
        <v>772</v>
      </c>
      <c r="N7655" s="206" t="s">
        <v>816</v>
      </c>
    </row>
    <row r="7656" spans="1:15" s="206" customFormat="1" ht="31" customHeight="1" x14ac:dyDescent="0.15">
      <c r="A7656" s="206" t="s">
        <v>768</v>
      </c>
      <c r="B7656" s="206" t="s">
        <v>864</v>
      </c>
      <c r="C7656" s="206" t="s">
        <v>770</v>
      </c>
      <c r="D7656" s="206" t="s">
        <v>772</v>
      </c>
      <c r="E7656" s="206" t="s">
        <v>778</v>
      </c>
      <c r="F7656" s="207">
        <v>45302</v>
      </c>
      <c r="G7656" s="206" t="s">
        <v>834</v>
      </c>
      <c r="H7656" s="208">
        <v>107250</v>
      </c>
      <c r="I7656" s="206" t="s">
        <v>33</v>
      </c>
      <c r="L7656" s="206">
        <v>2023</v>
      </c>
      <c r="M7656" s="206" t="s">
        <v>772</v>
      </c>
      <c r="N7656" s="206" t="s">
        <v>816</v>
      </c>
    </row>
    <row r="7657" spans="1:15" s="206" customFormat="1" ht="31" customHeight="1" x14ac:dyDescent="0.15">
      <c r="A7657" s="206" t="s">
        <v>768</v>
      </c>
      <c r="B7657" s="206" t="s">
        <v>864</v>
      </c>
      <c r="C7657" s="206" t="s">
        <v>770</v>
      </c>
      <c r="D7657" s="206" t="s">
        <v>772</v>
      </c>
      <c r="E7657" s="206" t="s">
        <v>772</v>
      </c>
      <c r="F7657" s="207">
        <v>45302</v>
      </c>
      <c r="G7657" s="206" t="s">
        <v>836</v>
      </c>
      <c r="H7657" s="208">
        <v>62559</v>
      </c>
      <c r="I7657" s="206" t="s">
        <v>33</v>
      </c>
      <c r="L7657" s="206">
        <v>2023</v>
      </c>
      <c r="M7657" s="206" t="s">
        <v>772</v>
      </c>
      <c r="N7657" s="206" t="s">
        <v>816</v>
      </c>
    </row>
    <row r="7658" spans="1:15" s="206" customFormat="1" ht="31" customHeight="1" x14ac:dyDescent="0.15">
      <c r="A7658" s="206" t="s">
        <v>768</v>
      </c>
      <c r="B7658" s="206" t="s">
        <v>864</v>
      </c>
      <c r="C7658" s="206" t="s">
        <v>770</v>
      </c>
      <c r="D7658" s="206" t="s">
        <v>772</v>
      </c>
      <c r="E7658" s="206" t="s">
        <v>778</v>
      </c>
      <c r="F7658" s="207">
        <v>45302</v>
      </c>
      <c r="G7658" s="206" t="s">
        <v>868</v>
      </c>
      <c r="H7658" s="208">
        <v>44000</v>
      </c>
      <c r="I7658" s="206" t="s">
        <v>33</v>
      </c>
      <c r="L7658" s="206">
        <v>2023</v>
      </c>
      <c r="M7658" s="206" t="s">
        <v>772</v>
      </c>
      <c r="N7658" s="206" t="s">
        <v>816</v>
      </c>
    </row>
    <row r="7659" spans="1:15" s="206" customFormat="1" ht="31" customHeight="1" x14ac:dyDescent="0.15">
      <c r="A7659" s="206" t="s">
        <v>768</v>
      </c>
      <c r="B7659" s="206" t="s">
        <v>864</v>
      </c>
      <c r="C7659" s="206" t="s">
        <v>770</v>
      </c>
      <c r="D7659" s="206" t="s">
        <v>772</v>
      </c>
      <c r="E7659" s="206" t="s">
        <v>778</v>
      </c>
      <c r="F7659" s="207">
        <v>45302</v>
      </c>
      <c r="G7659" s="206" t="s">
        <v>37</v>
      </c>
      <c r="H7659" s="208">
        <v>44000</v>
      </c>
      <c r="I7659" s="206" t="s">
        <v>33</v>
      </c>
      <c r="L7659" s="206">
        <v>2023</v>
      </c>
      <c r="M7659" s="206" t="s">
        <v>772</v>
      </c>
      <c r="N7659" s="206" t="s">
        <v>816</v>
      </c>
    </row>
    <row r="7660" spans="1:15" s="206" customFormat="1" ht="31" customHeight="1" x14ac:dyDescent="0.15">
      <c r="A7660" s="206" t="s">
        <v>768</v>
      </c>
      <c r="B7660" s="206" t="s">
        <v>864</v>
      </c>
      <c r="C7660" s="206" t="s">
        <v>770</v>
      </c>
      <c r="D7660" s="206" t="s">
        <v>772</v>
      </c>
      <c r="E7660" s="206" t="s">
        <v>778</v>
      </c>
      <c r="F7660" s="207">
        <v>45302</v>
      </c>
      <c r="G7660" s="206" t="s">
        <v>815</v>
      </c>
      <c r="H7660" s="208">
        <v>808804</v>
      </c>
      <c r="I7660" s="206" t="s">
        <v>33</v>
      </c>
      <c r="L7660" s="206">
        <v>2023</v>
      </c>
      <c r="M7660" s="206" t="s">
        <v>772</v>
      </c>
      <c r="N7660" s="206" t="s">
        <v>816</v>
      </c>
    </row>
    <row r="7661" spans="1:15" s="206" customFormat="1" ht="31" customHeight="1" x14ac:dyDescent="0.15">
      <c r="A7661" s="206" t="s">
        <v>768</v>
      </c>
      <c r="B7661" s="206" t="s">
        <v>864</v>
      </c>
      <c r="C7661" s="206" t="s">
        <v>770</v>
      </c>
      <c r="D7661" s="206" t="s">
        <v>772</v>
      </c>
      <c r="E7661" s="206" t="s">
        <v>778</v>
      </c>
      <c r="F7661" s="207">
        <v>45302</v>
      </c>
      <c r="G7661" s="206" t="s">
        <v>836</v>
      </c>
      <c r="H7661" s="208">
        <v>2937575</v>
      </c>
      <c r="I7661" s="206" t="s">
        <v>33</v>
      </c>
      <c r="L7661" s="206">
        <v>2023</v>
      </c>
      <c r="M7661" s="206" t="s">
        <v>772</v>
      </c>
      <c r="N7661" s="206" t="s">
        <v>816</v>
      </c>
    </row>
    <row r="7662" spans="1:15" s="206" customFormat="1" ht="31" customHeight="1" x14ac:dyDescent="0.15">
      <c r="A7662" s="206" t="s">
        <v>768</v>
      </c>
      <c r="B7662" s="206" t="s">
        <v>864</v>
      </c>
      <c r="C7662" s="206" t="s">
        <v>770</v>
      </c>
      <c r="D7662" s="206" t="s">
        <v>772</v>
      </c>
      <c r="E7662" s="206" t="s">
        <v>778</v>
      </c>
      <c r="F7662" s="207">
        <v>45302</v>
      </c>
      <c r="G7662" s="206" t="s">
        <v>825</v>
      </c>
      <c r="H7662" s="208">
        <v>2000</v>
      </c>
      <c r="I7662" s="206" t="s">
        <v>19</v>
      </c>
      <c r="L7662" s="206">
        <v>2023</v>
      </c>
      <c r="M7662" s="206" t="s">
        <v>772</v>
      </c>
      <c r="N7662" s="206" t="s">
        <v>816</v>
      </c>
    </row>
    <row r="7663" spans="1:15" s="206" customFormat="1" ht="31" customHeight="1" x14ac:dyDescent="0.15">
      <c r="A7663" s="206" t="s">
        <v>768</v>
      </c>
      <c r="B7663" s="206" t="s">
        <v>864</v>
      </c>
      <c r="C7663" s="206" t="s">
        <v>770</v>
      </c>
      <c r="D7663" s="206" t="s">
        <v>772</v>
      </c>
      <c r="E7663" s="206" t="s">
        <v>778</v>
      </c>
      <c r="F7663" s="207">
        <v>45302</v>
      </c>
      <c r="G7663" s="206" t="s">
        <v>815</v>
      </c>
      <c r="H7663" s="208">
        <v>-587103</v>
      </c>
      <c r="I7663" s="206" t="s">
        <v>33</v>
      </c>
      <c r="L7663" s="206">
        <v>2023</v>
      </c>
      <c r="M7663" s="206" t="s">
        <v>772</v>
      </c>
      <c r="N7663" s="206" t="s">
        <v>816</v>
      </c>
      <c r="O7663" s="206" t="s">
        <v>871</v>
      </c>
    </row>
    <row r="7664" spans="1:15" s="206" customFormat="1" ht="31" customHeight="1" x14ac:dyDescent="0.15">
      <c r="A7664" s="206" t="s">
        <v>768</v>
      </c>
      <c r="B7664" s="206" t="s">
        <v>864</v>
      </c>
      <c r="C7664" s="206" t="s">
        <v>770</v>
      </c>
      <c r="D7664" s="206" t="s">
        <v>772</v>
      </c>
      <c r="E7664" s="206" t="s">
        <v>778</v>
      </c>
      <c r="F7664" s="207">
        <v>45303</v>
      </c>
      <c r="G7664" s="206" t="s">
        <v>825</v>
      </c>
      <c r="H7664" s="208">
        <v>4633</v>
      </c>
      <c r="I7664" s="206" t="s">
        <v>19</v>
      </c>
      <c r="L7664" s="206">
        <v>2023</v>
      </c>
      <c r="M7664" s="206" t="s">
        <v>772</v>
      </c>
      <c r="N7664" s="206" t="s">
        <v>816</v>
      </c>
    </row>
    <row r="7665" spans="1:15" s="206" customFormat="1" ht="31" customHeight="1" x14ac:dyDescent="0.15">
      <c r="A7665" s="206" t="s">
        <v>768</v>
      </c>
      <c r="B7665" s="206" t="s">
        <v>864</v>
      </c>
      <c r="C7665" s="206" t="s">
        <v>770</v>
      </c>
      <c r="D7665" s="206" t="s">
        <v>772</v>
      </c>
      <c r="E7665" s="206" t="s">
        <v>778</v>
      </c>
      <c r="F7665" s="207">
        <v>45303</v>
      </c>
      <c r="G7665" s="206" t="s">
        <v>834</v>
      </c>
      <c r="H7665" s="208">
        <v>86865</v>
      </c>
      <c r="I7665" s="206" t="s">
        <v>33</v>
      </c>
      <c r="L7665" s="206">
        <v>2023</v>
      </c>
      <c r="M7665" s="206" t="s">
        <v>772</v>
      </c>
      <c r="N7665" s="206" t="s">
        <v>816</v>
      </c>
    </row>
    <row r="7666" spans="1:15" s="206" customFormat="1" ht="31" customHeight="1" x14ac:dyDescent="0.15">
      <c r="A7666" s="206" t="s">
        <v>768</v>
      </c>
      <c r="B7666" s="206" t="s">
        <v>864</v>
      </c>
      <c r="C7666" s="206" t="s">
        <v>770</v>
      </c>
      <c r="D7666" s="206" t="s">
        <v>772</v>
      </c>
      <c r="E7666" s="206" t="s">
        <v>778</v>
      </c>
      <c r="F7666" s="207">
        <v>45303</v>
      </c>
      <c r="G7666" s="206" t="s">
        <v>37</v>
      </c>
      <c r="H7666" s="208">
        <v>1180300</v>
      </c>
      <c r="I7666" s="206" t="s">
        <v>33</v>
      </c>
      <c r="L7666" s="206">
        <v>2023</v>
      </c>
      <c r="M7666" s="206" t="s">
        <v>772</v>
      </c>
      <c r="N7666" s="206" t="s">
        <v>816</v>
      </c>
    </row>
    <row r="7667" spans="1:15" s="206" customFormat="1" ht="31" customHeight="1" x14ac:dyDescent="0.15">
      <c r="A7667" s="206" t="s">
        <v>768</v>
      </c>
      <c r="B7667" s="206" t="s">
        <v>864</v>
      </c>
      <c r="C7667" s="206" t="s">
        <v>770</v>
      </c>
      <c r="D7667" s="206" t="s">
        <v>772</v>
      </c>
      <c r="E7667" s="206" t="s">
        <v>778</v>
      </c>
      <c r="F7667" s="207">
        <v>45303</v>
      </c>
      <c r="G7667" s="206" t="s">
        <v>867</v>
      </c>
      <c r="H7667" s="208">
        <v>264000</v>
      </c>
      <c r="I7667" s="206" t="s">
        <v>33</v>
      </c>
      <c r="L7667" s="206">
        <v>2023</v>
      </c>
      <c r="M7667" s="206" t="s">
        <v>772</v>
      </c>
      <c r="N7667" s="206" t="s">
        <v>816</v>
      </c>
    </row>
    <row r="7668" spans="1:15" s="206" customFormat="1" ht="31" customHeight="1" x14ac:dyDescent="0.15">
      <c r="A7668" s="206" t="s">
        <v>768</v>
      </c>
      <c r="B7668" s="206" t="s">
        <v>864</v>
      </c>
      <c r="C7668" s="206" t="s">
        <v>770</v>
      </c>
      <c r="D7668" s="206" t="s">
        <v>772</v>
      </c>
      <c r="E7668" s="206" t="s">
        <v>778</v>
      </c>
      <c r="F7668" s="207">
        <v>45307</v>
      </c>
      <c r="G7668" s="206" t="s">
        <v>835</v>
      </c>
      <c r="H7668" s="208">
        <v>345466</v>
      </c>
      <c r="I7668" s="206" t="s">
        <v>33</v>
      </c>
      <c r="L7668" s="206">
        <v>2023</v>
      </c>
      <c r="M7668" s="206" t="s">
        <v>772</v>
      </c>
      <c r="N7668" s="206" t="s">
        <v>816</v>
      </c>
    </row>
    <row r="7669" spans="1:15" s="206" customFormat="1" ht="31" customHeight="1" x14ac:dyDescent="0.15">
      <c r="A7669" s="206" t="s">
        <v>768</v>
      </c>
      <c r="B7669" s="206" t="s">
        <v>864</v>
      </c>
      <c r="C7669" s="206" t="s">
        <v>770</v>
      </c>
      <c r="D7669" s="206" t="s">
        <v>772</v>
      </c>
      <c r="E7669" s="206" t="s">
        <v>772</v>
      </c>
      <c r="F7669" s="207">
        <v>45307</v>
      </c>
      <c r="G7669" s="206" t="s">
        <v>836</v>
      </c>
      <c r="H7669" s="208">
        <v>36828</v>
      </c>
      <c r="I7669" s="206" t="s">
        <v>33</v>
      </c>
      <c r="L7669" s="206">
        <v>2023</v>
      </c>
      <c r="M7669" s="206" t="s">
        <v>772</v>
      </c>
      <c r="N7669" s="206" t="s">
        <v>816</v>
      </c>
    </row>
    <row r="7670" spans="1:15" s="206" customFormat="1" ht="31" customHeight="1" x14ac:dyDescent="0.15">
      <c r="A7670" s="206" t="s">
        <v>768</v>
      </c>
      <c r="B7670" s="206" t="s">
        <v>864</v>
      </c>
      <c r="C7670" s="206" t="s">
        <v>770</v>
      </c>
      <c r="D7670" s="206" t="s">
        <v>772</v>
      </c>
      <c r="E7670" s="206" t="s">
        <v>778</v>
      </c>
      <c r="F7670" s="207">
        <v>45307</v>
      </c>
      <c r="G7670" s="206" t="s">
        <v>834</v>
      </c>
      <c r="H7670" s="208">
        <v>321750</v>
      </c>
      <c r="I7670" s="206" t="s">
        <v>33</v>
      </c>
      <c r="L7670" s="206">
        <v>2023</v>
      </c>
      <c r="M7670" s="206" t="s">
        <v>772</v>
      </c>
      <c r="N7670" s="206" t="s">
        <v>816</v>
      </c>
    </row>
    <row r="7671" spans="1:15" s="206" customFormat="1" ht="31" customHeight="1" x14ac:dyDescent="0.15">
      <c r="A7671" s="206" t="s">
        <v>768</v>
      </c>
      <c r="B7671" s="206" t="s">
        <v>864</v>
      </c>
      <c r="C7671" s="206" t="s">
        <v>770</v>
      </c>
      <c r="D7671" s="206" t="s">
        <v>772</v>
      </c>
      <c r="E7671" s="206" t="s">
        <v>778</v>
      </c>
      <c r="F7671" s="207">
        <v>45307</v>
      </c>
      <c r="G7671" s="206" t="s">
        <v>825</v>
      </c>
      <c r="H7671" s="208">
        <v>693</v>
      </c>
      <c r="I7671" s="206" t="s">
        <v>19</v>
      </c>
      <c r="L7671" s="206">
        <v>2023</v>
      </c>
      <c r="M7671" s="206" t="s">
        <v>772</v>
      </c>
      <c r="N7671" s="206" t="s">
        <v>816</v>
      </c>
    </row>
    <row r="7672" spans="1:15" s="206" customFormat="1" ht="31" customHeight="1" x14ac:dyDescent="0.15">
      <c r="A7672" s="206" t="s">
        <v>768</v>
      </c>
      <c r="B7672" s="206" t="s">
        <v>864</v>
      </c>
      <c r="C7672" s="206" t="s">
        <v>770</v>
      </c>
      <c r="D7672" s="206" t="s">
        <v>772</v>
      </c>
      <c r="E7672" s="206" t="s">
        <v>772</v>
      </c>
      <c r="F7672" s="207">
        <v>45307</v>
      </c>
      <c r="G7672" s="206" t="s">
        <v>834</v>
      </c>
      <c r="H7672" s="208">
        <v>78804</v>
      </c>
      <c r="I7672" s="206" t="s">
        <v>33</v>
      </c>
      <c r="L7672" s="206">
        <v>2023</v>
      </c>
      <c r="M7672" s="206" t="s">
        <v>772</v>
      </c>
      <c r="N7672" s="206" t="s">
        <v>816</v>
      </c>
    </row>
    <row r="7673" spans="1:15" s="206" customFormat="1" ht="31" customHeight="1" x14ac:dyDescent="0.15">
      <c r="A7673" s="206" t="s">
        <v>768</v>
      </c>
      <c r="B7673" s="206" t="s">
        <v>864</v>
      </c>
      <c r="C7673" s="206" t="s">
        <v>770</v>
      </c>
      <c r="D7673" s="206" t="s">
        <v>772</v>
      </c>
      <c r="E7673" s="206" t="s">
        <v>778</v>
      </c>
      <c r="F7673" s="207">
        <v>45307</v>
      </c>
      <c r="G7673" s="206" t="s">
        <v>835</v>
      </c>
      <c r="H7673" s="208">
        <v>-520229</v>
      </c>
      <c r="I7673" s="206" t="s">
        <v>33</v>
      </c>
      <c r="L7673" s="206">
        <v>2023</v>
      </c>
      <c r="M7673" s="206" t="s">
        <v>772</v>
      </c>
      <c r="N7673" s="206" t="s">
        <v>816</v>
      </c>
      <c r="O7673" s="206" t="s">
        <v>872</v>
      </c>
    </row>
    <row r="7674" spans="1:15" s="206" customFormat="1" ht="31" customHeight="1" x14ac:dyDescent="0.15">
      <c r="A7674" s="206" t="s">
        <v>768</v>
      </c>
      <c r="B7674" s="206" t="s">
        <v>864</v>
      </c>
      <c r="C7674" s="206" t="s">
        <v>770</v>
      </c>
      <c r="D7674" s="206" t="s">
        <v>772</v>
      </c>
      <c r="E7674" s="206" t="s">
        <v>778</v>
      </c>
      <c r="F7674" s="207">
        <v>45307</v>
      </c>
      <c r="G7674" s="206" t="s">
        <v>37</v>
      </c>
      <c r="H7674" s="208">
        <v>815075</v>
      </c>
      <c r="I7674" s="206" t="s">
        <v>33</v>
      </c>
      <c r="L7674" s="206">
        <v>2023</v>
      </c>
      <c r="M7674" s="206" t="s">
        <v>772</v>
      </c>
      <c r="N7674" s="206" t="s">
        <v>816</v>
      </c>
    </row>
    <row r="7675" spans="1:15" s="206" customFormat="1" ht="31" customHeight="1" x14ac:dyDescent="0.15">
      <c r="A7675" s="206" t="s">
        <v>768</v>
      </c>
      <c r="B7675" s="206" t="s">
        <v>864</v>
      </c>
      <c r="C7675" s="206" t="s">
        <v>770</v>
      </c>
      <c r="D7675" s="206" t="s">
        <v>772</v>
      </c>
      <c r="E7675" s="206" t="s">
        <v>778</v>
      </c>
      <c r="F7675" s="207">
        <v>45307</v>
      </c>
      <c r="G7675" s="206" t="s">
        <v>836</v>
      </c>
      <c r="H7675" s="208">
        <v>365046</v>
      </c>
      <c r="I7675" s="206" t="s">
        <v>33</v>
      </c>
      <c r="L7675" s="206">
        <v>2023</v>
      </c>
      <c r="M7675" s="206" t="s">
        <v>772</v>
      </c>
      <c r="N7675" s="206" t="s">
        <v>816</v>
      </c>
    </row>
    <row r="7676" spans="1:15" s="206" customFormat="1" ht="31" customHeight="1" x14ac:dyDescent="0.15">
      <c r="A7676" s="206" t="s">
        <v>768</v>
      </c>
      <c r="B7676" s="206" t="s">
        <v>864</v>
      </c>
      <c r="C7676" s="206" t="s">
        <v>770</v>
      </c>
      <c r="D7676" s="206" t="s">
        <v>772</v>
      </c>
      <c r="E7676" s="206" t="s">
        <v>778</v>
      </c>
      <c r="F7676" s="207">
        <v>45307</v>
      </c>
      <c r="G7676" s="206" t="s">
        <v>868</v>
      </c>
      <c r="H7676" s="208">
        <v>39600</v>
      </c>
      <c r="I7676" s="206" t="s">
        <v>33</v>
      </c>
      <c r="L7676" s="206">
        <v>2023</v>
      </c>
      <c r="M7676" s="206" t="s">
        <v>772</v>
      </c>
      <c r="N7676" s="206" t="s">
        <v>816</v>
      </c>
    </row>
    <row r="7677" spans="1:15" s="206" customFormat="1" ht="31" customHeight="1" x14ac:dyDescent="0.15">
      <c r="A7677" s="206" t="s">
        <v>768</v>
      </c>
      <c r="B7677" s="206" t="s">
        <v>864</v>
      </c>
      <c r="C7677" s="206" t="s">
        <v>770</v>
      </c>
      <c r="D7677" s="206" t="s">
        <v>772</v>
      </c>
      <c r="E7677" s="206" t="s">
        <v>778</v>
      </c>
      <c r="F7677" s="207">
        <v>45308</v>
      </c>
      <c r="G7677" s="206" t="s">
        <v>37</v>
      </c>
      <c r="H7677" s="208">
        <v>106161</v>
      </c>
      <c r="I7677" s="206" t="s">
        <v>33</v>
      </c>
      <c r="L7677" s="206">
        <v>2023</v>
      </c>
      <c r="M7677" s="206" t="s">
        <v>772</v>
      </c>
      <c r="N7677" s="206" t="s">
        <v>816</v>
      </c>
    </row>
    <row r="7678" spans="1:15" s="206" customFormat="1" ht="31" customHeight="1" x14ac:dyDescent="0.15">
      <c r="A7678" s="206" t="s">
        <v>768</v>
      </c>
      <c r="B7678" s="206" t="s">
        <v>864</v>
      </c>
      <c r="C7678" s="206" t="s">
        <v>770</v>
      </c>
      <c r="D7678" s="206" t="s">
        <v>772</v>
      </c>
      <c r="E7678" s="206" t="s">
        <v>772</v>
      </c>
      <c r="F7678" s="207">
        <v>45308</v>
      </c>
      <c r="G7678" s="206" t="s">
        <v>836</v>
      </c>
      <c r="H7678" s="208">
        <v>35750</v>
      </c>
      <c r="I7678" s="206" t="s">
        <v>33</v>
      </c>
      <c r="L7678" s="206">
        <v>2023</v>
      </c>
      <c r="M7678" s="206" t="s">
        <v>772</v>
      </c>
      <c r="N7678" s="206" t="s">
        <v>816</v>
      </c>
    </row>
    <row r="7679" spans="1:15" s="206" customFormat="1" ht="31" customHeight="1" x14ac:dyDescent="0.15">
      <c r="A7679" s="206" t="s">
        <v>768</v>
      </c>
      <c r="B7679" s="206" t="s">
        <v>864</v>
      </c>
      <c r="C7679" s="206" t="s">
        <v>770</v>
      </c>
      <c r="D7679" s="206" t="s">
        <v>772</v>
      </c>
      <c r="E7679" s="206" t="s">
        <v>778</v>
      </c>
      <c r="F7679" s="207">
        <v>45308</v>
      </c>
      <c r="G7679" s="206" t="s">
        <v>866</v>
      </c>
      <c r="H7679" s="208">
        <v>214500</v>
      </c>
      <c r="I7679" s="206" t="s">
        <v>33</v>
      </c>
      <c r="L7679" s="206">
        <v>2023</v>
      </c>
      <c r="M7679" s="206" t="s">
        <v>772</v>
      </c>
      <c r="N7679" s="206" t="s">
        <v>816</v>
      </c>
    </row>
    <row r="7680" spans="1:15" s="206" customFormat="1" ht="31" customHeight="1" x14ac:dyDescent="0.15">
      <c r="A7680" s="206" t="s">
        <v>768</v>
      </c>
      <c r="B7680" s="206" t="s">
        <v>864</v>
      </c>
      <c r="C7680" s="206" t="s">
        <v>770</v>
      </c>
      <c r="D7680" s="206" t="s">
        <v>772</v>
      </c>
      <c r="E7680" s="206" t="s">
        <v>772</v>
      </c>
      <c r="F7680" s="207">
        <v>45308</v>
      </c>
      <c r="G7680" s="206" t="s">
        <v>834</v>
      </c>
      <c r="H7680" s="208">
        <v>39402</v>
      </c>
      <c r="I7680" s="206" t="s">
        <v>33</v>
      </c>
      <c r="L7680" s="206">
        <v>2023</v>
      </c>
      <c r="M7680" s="206" t="s">
        <v>772</v>
      </c>
      <c r="N7680" s="206" t="s">
        <v>816</v>
      </c>
    </row>
    <row r="7681" spans="1:15" s="206" customFormat="1" ht="31" customHeight="1" x14ac:dyDescent="0.15">
      <c r="A7681" s="206" t="s">
        <v>768</v>
      </c>
      <c r="B7681" s="206" t="s">
        <v>864</v>
      </c>
      <c r="C7681" s="206" t="s">
        <v>770</v>
      </c>
      <c r="D7681" s="206" t="s">
        <v>772</v>
      </c>
      <c r="E7681" s="206" t="s">
        <v>778</v>
      </c>
      <c r="F7681" s="207">
        <v>45308</v>
      </c>
      <c r="G7681" s="206" t="s">
        <v>836</v>
      </c>
      <c r="H7681" s="208">
        <v>937290</v>
      </c>
      <c r="I7681" s="206" t="s">
        <v>33</v>
      </c>
      <c r="L7681" s="206">
        <v>2023</v>
      </c>
      <c r="M7681" s="206" t="s">
        <v>772</v>
      </c>
      <c r="N7681" s="206" t="s">
        <v>816</v>
      </c>
    </row>
    <row r="7682" spans="1:15" s="206" customFormat="1" ht="31" customHeight="1" x14ac:dyDescent="0.15">
      <c r="A7682" s="206" t="s">
        <v>768</v>
      </c>
      <c r="B7682" s="206" t="s">
        <v>864</v>
      </c>
      <c r="C7682" s="206" t="s">
        <v>770</v>
      </c>
      <c r="D7682" s="206" t="s">
        <v>772</v>
      </c>
      <c r="E7682" s="206" t="s">
        <v>772</v>
      </c>
      <c r="F7682" s="207">
        <v>45308</v>
      </c>
      <c r="G7682" s="206" t="s">
        <v>37</v>
      </c>
      <c r="H7682" s="208">
        <v>1503245</v>
      </c>
      <c r="I7682" s="206" t="s">
        <v>33</v>
      </c>
      <c r="L7682" s="206">
        <v>2023</v>
      </c>
      <c r="M7682" s="206" t="s">
        <v>772</v>
      </c>
      <c r="N7682" s="206" t="s">
        <v>816</v>
      </c>
    </row>
    <row r="7683" spans="1:15" s="206" customFormat="1" ht="31" customHeight="1" x14ac:dyDescent="0.15">
      <c r="A7683" s="206" t="s">
        <v>768</v>
      </c>
      <c r="B7683" s="206" t="s">
        <v>864</v>
      </c>
      <c r="C7683" s="206" t="s">
        <v>770</v>
      </c>
      <c r="D7683" s="206" t="s">
        <v>772</v>
      </c>
      <c r="E7683" s="206" t="s">
        <v>778</v>
      </c>
      <c r="F7683" s="207">
        <v>45308</v>
      </c>
      <c r="G7683" s="206" t="s">
        <v>825</v>
      </c>
      <c r="H7683" s="208">
        <v>869</v>
      </c>
      <c r="I7683" s="206" t="s">
        <v>19</v>
      </c>
      <c r="L7683" s="206">
        <v>2023</v>
      </c>
      <c r="M7683" s="206" t="s">
        <v>772</v>
      </c>
      <c r="N7683" s="206" t="s">
        <v>816</v>
      </c>
    </row>
    <row r="7684" spans="1:15" s="206" customFormat="1" ht="31" customHeight="1" x14ac:dyDescent="0.15">
      <c r="A7684" s="206" t="s">
        <v>768</v>
      </c>
      <c r="B7684" s="206" t="s">
        <v>864</v>
      </c>
      <c r="C7684" s="206" t="s">
        <v>770</v>
      </c>
      <c r="D7684" s="206" t="s">
        <v>772</v>
      </c>
      <c r="E7684" s="206" t="s">
        <v>778</v>
      </c>
      <c r="F7684" s="207">
        <v>45309</v>
      </c>
      <c r="G7684" s="206" t="s">
        <v>815</v>
      </c>
      <c r="H7684" s="208">
        <v>-452456</v>
      </c>
      <c r="I7684" s="206" t="s">
        <v>33</v>
      </c>
      <c r="L7684" s="206">
        <v>2023</v>
      </c>
      <c r="M7684" s="206" t="s">
        <v>772</v>
      </c>
      <c r="N7684" s="206" t="s">
        <v>816</v>
      </c>
      <c r="O7684" s="206" t="s">
        <v>873</v>
      </c>
    </row>
    <row r="7685" spans="1:15" s="206" customFormat="1" ht="31" customHeight="1" x14ac:dyDescent="0.15">
      <c r="A7685" s="206" t="s">
        <v>768</v>
      </c>
      <c r="B7685" s="206" t="s">
        <v>864</v>
      </c>
      <c r="C7685" s="206" t="s">
        <v>770</v>
      </c>
      <c r="D7685" s="206" t="s">
        <v>772</v>
      </c>
      <c r="E7685" s="206" t="s">
        <v>772</v>
      </c>
      <c r="F7685" s="207">
        <v>45309</v>
      </c>
      <c r="G7685" s="206" t="s">
        <v>867</v>
      </c>
      <c r="H7685" s="208">
        <v>40920</v>
      </c>
      <c r="I7685" s="206" t="s">
        <v>33</v>
      </c>
      <c r="L7685" s="206">
        <v>2023</v>
      </c>
      <c r="M7685" s="206" t="s">
        <v>772</v>
      </c>
      <c r="N7685" s="206" t="s">
        <v>816</v>
      </c>
    </row>
    <row r="7686" spans="1:15" s="206" customFormat="1" ht="31" customHeight="1" x14ac:dyDescent="0.15">
      <c r="A7686" s="206" t="s">
        <v>768</v>
      </c>
      <c r="B7686" s="206" t="s">
        <v>864</v>
      </c>
      <c r="C7686" s="206" t="s">
        <v>770</v>
      </c>
      <c r="D7686" s="206" t="s">
        <v>772</v>
      </c>
      <c r="E7686" s="206" t="s">
        <v>772</v>
      </c>
      <c r="F7686" s="207">
        <v>45309</v>
      </c>
      <c r="G7686" s="206" t="s">
        <v>868</v>
      </c>
      <c r="H7686" s="208">
        <v>132000</v>
      </c>
      <c r="I7686" s="206" t="s">
        <v>33</v>
      </c>
      <c r="L7686" s="206">
        <v>2023</v>
      </c>
      <c r="M7686" s="206" t="s">
        <v>772</v>
      </c>
      <c r="N7686" s="206" t="s">
        <v>816</v>
      </c>
    </row>
    <row r="7687" spans="1:15" s="206" customFormat="1" ht="31" customHeight="1" x14ac:dyDescent="0.15">
      <c r="A7687" s="206" t="s">
        <v>768</v>
      </c>
      <c r="B7687" s="206" t="s">
        <v>864</v>
      </c>
      <c r="C7687" s="206" t="s">
        <v>770</v>
      </c>
      <c r="D7687" s="206" t="s">
        <v>772</v>
      </c>
      <c r="E7687" s="206" t="s">
        <v>778</v>
      </c>
      <c r="F7687" s="207">
        <v>45309</v>
      </c>
      <c r="G7687" s="206" t="s">
        <v>815</v>
      </c>
      <c r="H7687" s="208">
        <v>2965822</v>
      </c>
      <c r="I7687" s="206" t="s">
        <v>33</v>
      </c>
      <c r="L7687" s="206">
        <v>2023</v>
      </c>
      <c r="M7687" s="206" t="s">
        <v>772</v>
      </c>
      <c r="N7687" s="206" t="s">
        <v>816</v>
      </c>
    </row>
    <row r="7688" spans="1:15" s="206" customFormat="1" ht="31" customHeight="1" x14ac:dyDescent="0.15">
      <c r="A7688" s="206" t="s">
        <v>768</v>
      </c>
      <c r="B7688" s="206" t="s">
        <v>864</v>
      </c>
      <c r="C7688" s="206" t="s">
        <v>770</v>
      </c>
      <c r="D7688" s="206" t="s">
        <v>772</v>
      </c>
      <c r="E7688" s="206" t="s">
        <v>772</v>
      </c>
      <c r="F7688" s="207">
        <v>45309</v>
      </c>
      <c r="G7688" s="206" t="s">
        <v>815</v>
      </c>
      <c r="H7688" s="208">
        <v>76956</v>
      </c>
      <c r="I7688" s="206" t="s">
        <v>33</v>
      </c>
      <c r="L7688" s="206">
        <v>2023</v>
      </c>
      <c r="M7688" s="206" t="s">
        <v>772</v>
      </c>
      <c r="N7688" s="206" t="s">
        <v>816</v>
      </c>
    </row>
    <row r="7689" spans="1:15" s="206" customFormat="1" ht="31" customHeight="1" x14ac:dyDescent="0.15">
      <c r="A7689" s="206" t="s">
        <v>768</v>
      </c>
      <c r="B7689" s="206" t="s">
        <v>864</v>
      </c>
      <c r="C7689" s="206" t="s">
        <v>770</v>
      </c>
      <c r="D7689" s="206" t="s">
        <v>772</v>
      </c>
      <c r="E7689" s="206" t="s">
        <v>778</v>
      </c>
      <c r="F7689" s="207">
        <v>45309</v>
      </c>
      <c r="G7689" s="206" t="s">
        <v>825</v>
      </c>
      <c r="H7689" s="208">
        <v>1118</v>
      </c>
      <c r="I7689" s="206" t="s">
        <v>19</v>
      </c>
      <c r="L7689" s="206">
        <v>2023</v>
      </c>
      <c r="M7689" s="206" t="s">
        <v>772</v>
      </c>
      <c r="N7689" s="206" t="s">
        <v>816</v>
      </c>
    </row>
    <row r="7690" spans="1:15" s="206" customFormat="1" ht="31" customHeight="1" x14ac:dyDescent="0.15">
      <c r="A7690" s="206" t="s">
        <v>768</v>
      </c>
      <c r="B7690" s="206" t="s">
        <v>864</v>
      </c>
      <c r="C7690" s="206" t="s">
        <v>770</v>
      </c>
      <c r="D7690" s="206" t="s">
        <v>772</v>
      </c>
      <c r="E7690" s="206" t="s">
        <v>772</v>
      </c>
      <c r="F7690" s="207">
        <v>45309</v>
      </c>
      <c r="G7690" s="206" t="s">
        <v>836</v>
      </c>
      <c r="H7690" s="208">
        <v>554400</v>
      </c>
      <c r="I7690" s="206" t="s">
        <v>33</v>
      </c>
      <c r="L7690" s="206">
        <v>2023</v>
      </c>
      <c r="M7690" s="206" t="s">
        <v>772</v>
      </c>
      <c r="N7690" s="206" t="s">
        <v>816</v>
      </c>
    </row>
    <row r="7691" spans="1:15" s="206" customFormat="1" ht="31" customHeight="1" x14ac:dyDescent="0.15">
      <c r="A7691" s="206" t="s">
        <v>768</v>
      </c>
      <c r="B7691" s="206" t="s">
        <v>864</v>
      </c>
      <c r="C7691" s="206" t="s">
        <v>770</v>
      </c>
      <c r="D7691" s="206" t="s">
        <v>772</v>
      </c>
      <c r="E7691" s="206" t="s">
        <v>778</v>
      </c>
      <c r="F7691" s="207">
        <v>45310</v>
      </c>
      <c r="G7691" s="206" t="s">
        <v>815</v>
      </c>
      <c r="H7691" s="208">
        <v>383209</v>
      </c>
      <c r="I7691" s="206" t="s">
        <v>33</v>
      </c>
      <c r="L7691" s="206">
        <v>2023</v>
      </c>
      <c r="M7691" s="206" t="s">
        <v>772</v>
      </c>
      <c r="N7691" s="206" t="s">
        <v>816</v>
      </c>
    </row>
    <row r="7692" spans="1:15" s="206" customFormat="1" ht="31" customHeight="1" x14ac:dyDescent="0.15">
      <c r="A7692" s="206" t="s">
        <v>768</v>
      </c>
      <c r="B7692" s="206" t="s">
        <v>864</v>
      </c>
      <c r="C7692" s="206" t="s">
        <v>770</v>
      </c>
      <c r="D7692" s="206" t="s">
        <v>772</v>
      </c>
      <c r="E7692" s="206" t="s">
        <v>778</v>
      </c>
      <c r="F7692" s="207">
        <v>45310</v>
      </c>
      <c r="G7692" s="206" t="s">
        <v>825</v>
      </c>
      <c r="H7692" s="208">
        <v>2871</v>
      </c>
      <c r="I7692" s="206" t="s">
        <v>19</v>
      </c>
      <c r="L7692" s="206">
        <v>2023</v>
      </c>
      <c r="M7692" s="206" t="s">
        <v>772</v>
      </c>
      <c r="N7692" s="206" t="s">
        <v>816</v>
      </c>
    </row>
    <row r="7693" spans="1:15" s="206" customFormat="1" ht="31" customHeight="1" x14ac:dyDescent="0.15">
      <c r="A7693" s="206" t="s">
        <v>768</v>
      </c>
      <c r="B7693" s="206" t="s">
        <v>864</v>
      </c>
      <c r="C7693" s="206" t="s">
        <v>770</v>
      </c>
      <c r="D7693" s="206" t="s">
        <v>772</v>
      </c>
      <c r="E7693" s="206" t="s">
        <v>778</v>
      </c>
      <c r="F7693" s="207">
        <v>45310</v>
      </c>
      <c r="G7693" s="206" t="s">
        <v>834</v>
      </c>
      <c r="H7693" s="208">
        <v>211583</v>
      </c>
      <c r="I7693" s="206" t="s">
        <v>33</v>
      </c>
      <c r="L7693" s="206">
        <v>2023</v>
      </c>
      <c r="M7693" s="206" t="s">
        <v>772</v>
      </c>
      <c r="N7693" s="206" t="s">
        <v>816</v>
      </c>
    </row>
    <row r="7694" spans="1:15" s="206" customFormat="1" ht="31" customHeight="1" x14ac:dyDescent="0.15">
      <c r="A7694" s="206" t="s">
        <v>768</v>
      </c>
      <c r="B7694" s="206" t="s">
        <v>864</v>
      </c>
      <c r="C7694" s="206" t="s">
        <v>770</v>
      </c>
      <c r="D7694" s="206" t="s">
        <v>772</v>
      </c>
      <c r="E7694" s="206" t="s">
        <v>778</v>
      </c>
      <c r="F7694" s="207">
        <v>45310</v>
      </c>
      <c r="G7694" s="206" t="s">
        <v>815</v>
      </c>
      <c r="H7694" s="208">
        <v>-81261</v>
      </c>
      <c r="I7694" s="206" t="s">
        <v>33</v>
      </c>
      <c r="L7694" s="206">
        <v>2023</v>
      </c>
      <c r="M7694" s="206" t="s">
        <v>772</v>
      </c>
      <c r="N7694" s="206" t="s">
        <v>816</v>
      </c>
      <c r="O7694" s="206" t="s">
        <v>874</v>
      </c>
    </row>
    <row r="7695" spans="1:15" s="206" customFormat="1" ht="31" customHeight="1" x14ac:dyDescent="0.15">
      <c r="A7695" s="206" t="s">
        <v>768</v>
      </c>
      <c r="B7695" s="206" t="s">
        <v>864</v>
      </c>
      <c r="C7695" s="206" t="s">
        <v>770</v>
      </c>
      <c r="D7695" s="206" t="s">
        <v>772</v>
      </c>
      <c r="E7695" s="206" t="s">
        <v>772</v>
      </c>
      <c r="F7695" s="207">
        <v>45313</v>
      </c>
      <c r="G7695" s="206" t="s">
        <v>836</v>
      </c>
      <c r="H7695" s="208">
        <v>498243</v>
      </c>
      <c r="I7695" s="206" t="s">
        <v>33</v>
      </c>
      <c r="L7695" s="206">
        <v>2023</v>
      </c>
      <c r="M7695" s="206" t="s">
        <v>772</v>
      </c>
      <c r="N7695" s="206" t="s">
        <v>816</v>
      </c>
    </row>
    <row r="7696" spans="1:15" s="206" customFormat="1" ht="31" customHeight="1" x14ac:dyDescent="0.15">
      <c r="A7696" s="206" t="s">
        <v>768</v>
      </c>
      <c r="B7696" s="206" t="s">
        <v>864</v>
      </c>
      <c r="C7696" s="206" t="s">
        <v>770</v>
      </c>
      <c r="D7696" s="206" t="s">
        <v>772</v>
      </c>
      <c r="E7696" s="206" t="s">
        <v>778</v>
      </c>
      <c r="F7696" s="207">
        <v>45313</v>
      </c>
      <c r="G7696" s="206" t="s">
        <v>836</v>
      </c>
      <c r="H7696" s="208">
        <v>3414125</v>
      </c>
      <c r="I7696" s="206" t="s">
        <v>33</v>
      </c>
      <c r="L7696" s="206">
        <v>2023</v>
      </c>
      <c r="M7696" s="206" t="s">
        <v>772</v>
      </c>
      <c r="N7696" s="206" t="s">
        <v>816</v>
      </c>
    </row>
    <row r="7697" spans="1:14" s="206" customFormat="1" ht="31" customHeight="1" x14ac:dyDescent="0.15">
      <c r="A7697" s="206" t="s">
        <v>768</v>
      </c>
      <c r="B7697" s="206" t="s">
        <v>864</v>
      </c>
      <c r="C7697" s="206" t="s">
        <v>770</v>
      </c>
      <c r="D7697" s="206" t="s">
        <v>772</v>
      </c>
      <c r="E7697" s="206" t="s">
        <v>778</v>
      </c>
      <c r="F7697" s="207">
        <v>45313</v>
      </c>
      <c r="G7697" s="206" t="s">
        <v>835</v>
      </c>
      <c r="H7697" s="208">
        <v>393914</v>
      </c>
      <c r="I7697" s="206" t="s">
        <v>33</v>
      </c>
      <c r="L7697" s="206">
        <v>2023</v>
      </c>
      <c r="M7697" s="206" t="s">
        <v>772</v>
      </c>
      <c r="N7697" s="206" t="s">
        <v>816</v>
      </c>
    </row>
    <row r="7698" spans="1:14" s="206" customFormat="1" ht="31" customHeight="1" x14ac:dyDescent="0.15">
      <c r="A7698" s="206" t="s">
        <v>768</v>
      </c>
      <c r="B7698" s="206" t="s">
        <v>864</v>
      </c>
      <c r="C7698" s="206" t="s">
        <v>770</v>
      </c>
      <c r="D7698" s="206" t="s">
        <v>772</v>
      </c>
      <c r="E7698" s="206" t="s">
        <v>778</v>
      </c>
      <c r="F7698" s="207">
        <v>45313</v>
      </c>
      <c r="G7698" s="206" t="s">
        <v>834</v>
      </c>
      <c r="H7698" s="208">
        <v>286000</v>
      </c>
      <c r="I7698" s="206" t="s">
        <v>33</v>
      </c>
      <c r="L7698" s="206">
        <v>2023</v>
      </c>
      <c r="M7698" s="206" t="s">
        <v>772</v>
      </c>
      <c r="N7698" s="206" t="s">
        <v>816</v>
      </c>
    </row>
    <row r="7699" spans="1:14" s="206" customFormat="1" ht="31" customHeight="1" x14ac:dyDescent="0.15">
      <c r="A7699" s="206" t="s">
        <v>768</v>
      </c>
      <c r="B7699" s="206" t="s">
        <v>864</v>
      </c>
      <c r="C7699" s="206" t="s">
        <v>770</v>
      </c>
      <c r="D7699" s="206" t="s">
        <v>772</v>
      </c>
      <c r="E7699" s="206" t="s">
        <v>772</v>
      </c>
      <c r="F7699" s="207">
        <v>45313</v>
      </c>
      <c r="G7699" s="206" t="s">
        <v>867</v>
      </c>
      <c r="H7699" s="208">
        <v>485144</v>
      </c>
      <c r="I7699" s="206" t="s">
        <v>33</v>
      </c>
      <c r="L7699" s="206">
        <v>2023</v>
      </c>
      <c r="M7699" s="206" t="s">
        <v>772</v>
      </c>
      <c r="N7699" s="206" t="s">
        <v>816</v>
      </c>
    </row>
    <row r="7700" spans="1:14" s="206" customFormat="1" ht="31" customHeight="1" x14ac:dyDescent="0.15">
      <c r="A7700" s="206" t="s">
        <v>768</v>
      </c>
      <c r="B7700" s="206" t="s">
        <v>864</v>
      </c>
      <c r="C7700" s="206" t="s">
        <v>770</v>
      </c>
      <c r="D7700" s="206" t="s">
        <v>772</v>
      </c>
      <c r="E7700" s="206" t="s">
        <v>772</v>
      </c>
      <c r="F7700" s="207">
        <v>45313</v>
      </c>
      <c r="G7700" s="206" t="s">
        <v>37</v>
      </c>
      <c r="H7700" s="208">
        <v>1443200</v>
      </c>
      <c r="I7700" s="206" t="s">
        <v>33</v>
      </c>
      <c r="L7700" s="206">
        <v>2023</v>
      </c>
      <c r="M7700" s="206" t="s">
        <v>772</v>
      </c>
      <c r="N7700" s="206" t="s">
        <v>816</v>
      </c>
    </row>
    <row r="7701" spans="1:14" s="206" customFormat="1" ht="31" customHeight="1" x14ac:dyDescent="0.15">
      <c r="A7701" s="206" t="s">
        <v>768</v>
      </c>
      <c r="B7701" s="206" t="s">
        <v>864</v>
      </c>
      <c r="C7701" s="206" t="s">
        <v>770</v>
      </c>
      <c r="D7701" s="206" t="s">
        <v>772</v>
      </c>
      <c r="E7701" s="206" t="s">
        <v>778</v>
      </c>
      <c r="F7701" s="207">
        <v>45314</v>
      </c>
      <c r="G7701" s="206" t="s">
        <v>825</v>
      </c>
      <c r="H7701" s="208">
        <v>578</v>
      </c>
      <c r="I7701" s="206" t="s">
        <v>19</v>
      </c>
      <c r="L7701" s="206">
        <v>2023</v>
      </c>
      <c r="M7701" s="206" t="s">
        <v>772</v>
      </c>
      <c r="N7701" s="206" t="s">
        <v>816</v>
      </c>
    </row>
    <row r="7702" spans="1:14" s="206" customFormat="1" ht="31" customHeight="1" x14ac:dyDescent="0.15">
      <c r="A7702" s="206" t="s">
        <v>768</v>
      </c>
      <c r="B7702" s="206" t="s">
        <v>864</v>
      </c>
      <c r="C7702" s="206" t="s">
        <v>770</v>
      </c>
      <c r="D7702" s="206" t="s">
        <v>772</v>
      </c>
      <c r="E7702" s="206" t="s">
        <v>778</v>
      </c>
      <c r="F7702" s="207">
        <v>45314</v>
      </c>
      <c r="G7702" s="206" t="s">
        <v>834</v>
      </c>
      <c r="H7702" s="208">
        <v>40238</v>
      </c>
      <c r="I7702" s="206" t="s">
        <v>33</v>
      </c>
      <c r="L7702" s="206">
        <v>2023</v>
      </c>
      <c r="M7702" s="206" t="s">
        <v>772</v>
      </c>
      <c r="N7702" s="206" t="s">
        <v>816</v>
      </c>
    </row>
    <row r="7703" spans="1:14" s="206" customFormat="1" ht="31" customHeight="1" x14ac:dyDescent="0.15">
      <c r="A7703" s="206" t="s">
        <v>768</v>
      </c>
      <c r="B7703" s="206" t="s">
        <v>864</v>
      </c>
      <c r="C7703" s="206" t="s">
        <v>770</v>
      </c>
      <c r="D7703" s="206" t="s">
        <v>772</v>
      </c>
      <c r="E7703" s="206" t="s">
        <v>759</v>
      </c>
      <c r="F7703" s="207">
        <v>45314</v>
      </c>
      <c r="G7703" s="206" t="s">
        <v>834</v>
      </c>
      <c r="H7703" s="208">
        <v>401357</v>
      </c>
      <c r="I7703" s="206" t="s">
        <v>33</v>
      </c>
      <c r="L7703" s="206">
        <v>2023</v>
      </c>
      <c r="M7703" s="206" t="s">
        <v>772</v>
      </c>
      <c r="N7703" s="206" t="s">
        <v>816</v>
      </c>
    </row>
    <row r="7704" spans="1:14" s="206" customFormat="1" ht="31" customHeight="1" x14ac:dyDescent="0.15">
      <c r="A7704" s="206" t="s">
        <v>768</v>
      </c>
      <c r="B7704" s="206" t="s">
        <v>864</v>
      </c>
      <c r="C7704" s="206" t="s">
        <v>770</v>
      </c>
      <c r="D7704" s="206" t="s">
        <v>772</v>
      </c>
      <c r="E7704" s="206" t="s">
        <v>772</v>
      </c>
      <c r="F7704" s="207">
        <v>45314</v>
      </c>
      <c r="G7704" s="206" t="s">
        <v>836</v>
      </c>
      <c r="H7704" s="208">
        <v>792000</v>
      </c>
      <c r="I7704" s="206" t="s">
        <v>33</v>
      </c>
      <c r="L7704" s="206">
        <v>2023</v>
      </c>
      <c r="M7704" s="206" t="s">
        <v>772</v>
      </c>
      <c r="N7704" s="206" t="s">
        <v>816</v>
      </c>
    </row>
    <row r="7705" spans="1:14" s="206" customFormat="1" ht="31" customHeight="1" x14ac:dyDescent="0.15">
      <c r="A7705" s="206" t="s">
        <v>768</v>
      </c>
      <c r="B7705" s="206" t="s">
        <v>864</v>
      </c>
      <c r="C7705" s="206" t="s">
        <v>770</v>
      </c>
      <c r="D7705" s="206" t="s">
        <v>772</v>
      </c>
      <c r="E7705" s="206" t="s">
        <v>772</v>
      </c>
      <c r="F7705" s="207">
        <v>45314</v>
      </c>
      <c r="G7705" s="206" t="s">
        <v>868</v>
      </c>
      <c r="H7705" s="208">
        <v>73656</v>
      </c>
      <c r="I7705" s="206" t="s">
        <v>33</v>
      </c>
      <c r="L7705" s="206">
        <v>2023</v>
      </c>
      <c r="M7705" s="206" t="s">
        <v>772</v>
      </c>
      <c r="N7705" s="206" t="s">
        <v>816</v>
      </c>
    </row>
    <row r="7706" spans="1:14" s="206" customFormat="1" ht="31" customHeight="1" x14ac:dyDescent="0.15">
      <c r="A7706" s="206" t="s">
        <v>768</v>
      </c>
      <c r="B7706" s="206" t="s">
        <v>864</v>
      </c>
      <c r="C7706" s="206" t="s">
        <v>770</v>
      </c>
      <c r="D7706" s="206" t="s">
        <v>772</v>
      </c>
      <c r="E7706" s="206" t="s">
        <v>778</v>
      </c>
      <c r="F7706" s="207">
        <v>45314</v>
      </c>
      <c r="G7706" s="206" t="s">
        <v>37</v>
      </c>
      <c r="H7706" s="208">
        <v>782340</v>
      </c>
      <c r="I7706" s="206" t="s">
        <v>33</v>
      </c>
      <c r="L7706" s="206">
        <v>2023</v>
      </c>
      <c r="M7706" s="206" t="s">
        <v>772</v>
      </c>
      <c r="N7706" s="206" t="s">
        <v>816</v>
      </c>
    </row>
    <row r="7707" spans="1:14" s="206" customFormat="1" ht="31" customHeight="1" x14ac:dyDescent="0.15">
      <c r="A7707" s="206" t="s">
        <v>768</v>
      </c>
      <c r="B7707" s="206" t="s">
        <v>864</v>
      </c>
      <c r="C7707" s="206" t="s">
        <v>770</v>
      </c>
      <c r="D7707" s="206" t="s">
        <v>772</v>
      </c>
      <c r="E7707" s="206" t="s">
        <v>772</v>
      </c>
      <c r="F7707" s="207">
        <v>45314</v>
      </c>
      <c r="G7707" s="206" t="s">
        <v>834</v>
      </c>
      <c r="H7707" s="208">
        <v>198000</v>
      </c>
      <c r="I7707" s="206" t="s">
        <v>33</v>
      </c>
      <c r="L7707" s="206">
        <v>2023</v>
      </c>
      <c r="M7707" s="206" t="s">
        <v>772</v>
      </c>
      <c r="N7707" s="206" t="s">
        <v>816</v>
      </c>
    </row>
    <row r="7708" spans="1:14" s="206" customFormat="1" ht="31" customHeight="1" x14ac:dyDescent="0.15">
      <c r="A7708" s="206" t="s">
        <v>768</v>
      </c>
      <c r="B7708" s="206" t="s">
        <v>864</v>
      </c>
      <c r="C7708" s="206" t="s">
        <v>770</v>
      </c>
      <c r="D7708" s="206" t="s">
        <v>772</v>
      </c>
      <c r="E7708" s="206" t="s">
        <v>778</v>
      </c>
      <c r="F7708" s="207">
        <v>45314</v>
      </c>
      <c r="G7708" s="206" t="s">
        <v>815</v>
      </c>
      <c r="H7708" s="208">
        <v>42066</v>
      </c>
      <c r="I7708" s="206" t="s">
        <v>33</v>
      </c>
      <c r="L7708" s="206">
        <v>2023</v>
      </c>
      <c r="M7708" s="206" t="s">
        <v>772</v>
      </c>
      <c r="N7708" s="206" t="s">
        <v>816</v>
      </c>
    </row>
    <row r="7709" spans="1:14" s="206" customFormat="1" ht="31" customHeight="1" x14ac:dyDescent="0.15">
      <c r="A7709" s="206" t="s">
        <v>768</v>
      </c>
      <c r="B7709" s="206" t="s">
        <v>864</v>
      </c>
      <c r="C7709" s="206" t="s">
        <v>770</v>
      </c>
      <c r="D7709" s="206" t="s">
        <v>772</v>
      </c>
      <c r="E7709" s="206" t="s">
        <v>772</v>
      </c>
      <c r="F7709" s="207">
        <v>45315</v>
      </c>
      <c r="G7709" s="206" t="s">
        <v>815</v>
      </c>
      <c r="H7709" s="208">
        <v>257796</v>
      </c>
      <c r="I7709" s="206" t="s">
        <v>33</v>
      </c>
      <c r="L7709" s="206">
        <v>2023</v>
      </c>
      <c r="M7709" s="206" t="s">
        <v>772</v>
      </c>
      <c r="N7709" s="206" t="s">
        <v>816</v>
      </c>
    </row>
    <row r="7710" spans="1:14" s="206" customFormat="1" ht="31" customHeight="1" x14ac:dyDescent="0.15">
      <c r="A7710" s="206" t="s">
        <v>768</v>
      </c>
      <c r="B7710" s="206" t="s">
        <v>864</v>
      </c>
      <c r="C7710" s="206" t="s">
        <v>770</v>
      </c>
      <c r="D7710" s="206" t="s">
        <v>772</v>
      </c>
      <c r="E7710" s="206" t="s">
        <v>778</v>
      </c>
      <c r="F7710" s="207">
        <v>45315</v>
      </c>
      <c r="G7710" s="206" t="s">
        <v>37</v>
      </c>
      <c r="H7710" s="208">
        <v>2115792</v>
      </c>
      <c r="I7710" s="206" t="s">
        <v>33</v>
      </c>
      <c r="L7710" s="206">
        <v>2023</v>
      </c>
      <c r="M7710" s="206" t="s">
        <v>772</v>
      </c>
      <c r="N7710" s="206" t="s">
        <v>816</v>
      </c>
    </row>
    <row r="7711" spans="1:14" s="206" customFormat="1" ht="31" customHeight="1" x14ac:dyDescent="0.15">
      <c r="A7711" s="206" t="s">
        <v>768</v>
      </c>
      <c r="B7711" s="206" t="s">
        <v>864</v>
      </c>
      <c r="C7711" s="206" t="s">
        <v>770</v>
      </c>
      <c r="D7711" s="206" t="s">
        <v>772</v>
      </c>
      <c r="E7711" s="206" t="s">
        <v>772</v>
      </c>
      <c r="F7711" s="207">
        <v>45315</v>
      </c>
      <c r="G7711" s="206" t="s">
        <v>867</v>
      </c>
      <c r="H7711" s="208">
        <v>39600</v>
      </c>
      <c r="I7711" s="206" t="s">
        <v>33</v>
      </c>
      <c r="L7711" s="206">
        <v>2023</v>
      </c>
      <c r="M7711" s="206" t="s">
        <v>772</v>
      </c>
      <c r="N7711" s="206" t="s">
        <v>816</v>
      </c>
    </row>
    <row r="7712" spans="1:14" s="206" customFormat="1" ht="31" customHeight="1" x14ac:dyDescent="0.15">
      <c r="A7712" s="206" t="s">
        <v>768</v>
      </c>
      <c r="B7712" s="206" t="s">
        <v>864</v>
      </c>
      <c r="C7712" s="206" t="s">
        <v>770</v>
      </c>
      <c r="D7712" s="206" t="s">
        <v>772</v>
      </c>
      <c r="E7712" s="206" t="s">
        <v>759</v>
      </c>
      <c r="F7712" s="207">
        <v>45315</v>
      </c>
      <c r="G7712" s="206" t="s">
        <v>834</v>
      </c>
      <c r="H7712" s="208">
        <v>27423</v>
      </c>
      <c r="I7712" s="206" t="s">
        <v>33</v>
      </c>
      <c r="L7712" s="206">
        <v>2023</v>
      </c>
      <c r="M7712" s="206" t="s">
        <v>772</v>
      </c>
      <c r="N7712" s="206" t="s">
        <v>816</v>
      </c>
    </row>
    <row r="7713" spans="1:15" s="206" customFormat="1" ht="31" customHeight="1" x14ac:dyDescent="0.15">
      <c r="A7713" s="206" t="s">
        <v>768</v>
      </c>
      <c r="B7713" s="206" t="s">
        <v>864</v>
      </c>
      <c r="C7713" s="206" t="s">
        <v>770</v>
      </c>
      <c r="D7713" s="206" t="s">
        <v>772</v>
      </c>
      <c r="E7713" s="206" t="s">
        <v>772</v>
      </c>
      <c r="F7713" s="207">
        <v>45315</v>
      </c>
      <c r="G7713" s="206" t="s">
        <v>37</v>
      </c>
      <c r="H7713" s="208">
        <v>654395</v>
      </c>
      <c r="I7713" s="206" t="s">
        <v>33</v>
      </c>
      <c r="L7713" s="206">
        <v>2023</v>
      </c>
      <c r="M7713" s="206" t="s">
        <v>772</v>
      </c>
      <c r="N7713" s="206" t="s">
        <v>816</v>
      </c>
    </row>
    <row r="7714" spans="1:15" s="206" customFormat="1" ht="31" customHeight="1" x14ac:dyDescent="0.15">
      <c r="A7714" s="206" t="s">
        <v>768</v>
      </c>
      <c r="B7714" s="206" t="s">
        <v>864</v>
      </c>
      <c r="C7714" s="206" t="s">
        <v>770</v>
      </c>
      <c r="D7714" s="206" t="s">
        <v>772</v>
      </c>
      <c r="E7714" s="206" t="s">
        <v>772</v>
      </c>
      <c r="F7714" s="207">
        <v>45315</v>
      </c>
      <c r="G7714" s="206" t="s">
        <v>836</v>
      </c>
      <c r="H7714" s="208">
        <v>1093400</v>
      </c>
      <c r="I7714" s="206" t="s">
        <v>33</v>
      </c>
      <c r="L7714" s="206">
        <v>2023</v>
      </c>
      <c r="M7714" s="206" t="s">
        <v>772</v>
      </c>
      <c r="N7714" s="206" t="s">
        <v>816</v>
      </c>
    </row>
    <row r="7715" spans="1:15" s="206" customFormat="1" ht="31" customHeight="1" x14ac:dyDescent="0.15">
      <c r="A7715" s="206" t="s">
        <v>768</v>
      </c>
      <c r="B7715" s="206" t="s">
        <v>864</v>
      </c>
      <c r="C7715" s="206" t="s">
        <v>770</v>
      </c>
      <c r="D7715" s="206" t="s">
        <v>772</v>
      </c>
      <c r="E7715" s="206" t="s">
        <v>778</v>
      </c>
      <c r="F7715" s="207">
        <v>45315</v>
      </c>
      <c r="G7715" s="206" t="s">
        <v>836</v>
      </c>
      <c r="H7715" s="208">
        <v>340440</v>
      </c>
      <c r="I7715" s="206" t="s">
        <v>33</v>
      </c>
      <c r="L7715" s="206">
        <v>2023</v>
      </c>
      <c r="M7715" s="206" t="s">
        <v>772</v>
      </c>
      <c r="N7715" s="206" t="s">
        <v>816</v>
      </c>
    </row>
    <row r="7716" spans="1:15" s="206" customFormat="1" ht="31" customHeight="1" x14ac:dyDescent="0.15">
      <c r="A7716" s="206" t="s">
        <v>768</v>
      </c>
      <c r="B7716" s="206" t="s">
        <v>864</v>
      </c>
      <c r="C7716" s="206" t="s">
        <v>770</v>
      </c>
      <c r="D7716" s="206" t="s">
        <v>772</v>
      </c>
      <c r="E7716" s="206" t="s">
        <v>778</v>
      </c>
      <c r="F7716" s="207">
        <v>45315</v>
      </c>
      <c r="G7716" s="206" t="s">
        <v>825</v>
      </c>
      <c r="H7716" s="208">
        <v>669</v>
      </c>
      <c r="I7716" s="206" t="s">
        <v>19</v>
      </c>
      <c r="L7716" s="206">
        <v>2023</v>
      </c>
      <c r="M7716" s="206" t="s">
        <v>772</v>
      </c>
      <c r="N7716" s="206" t="s">
        <v>816</v>
      </c>
    </row>
    <row r="7717" spans="1:15" s="206" customFormat="1" ht="31" customHeight="1" x14ac:dyDescent="0.15">
      <c r="A7717" s="206" t="s">
        <v>768</v>
      </c>
      <c r="B7717" s="206" t="s">
        <v>864</v>
      </c>
      <c r="C7717" s="206" t="s">
        <v>770</v>
      </c>
      <c r="D7717" s="206" t="s">
        <v>772</v>
      </c>
      <c r="E7717" s="206" t="s">
        <v>778</v>
      </c>
      <c r="F7717" s="207">
        <v>45315</v>
      </c>
      <c r="G7717" s="206" t="s">
        <v>834</v>
      </c>
      <c r="H7717" s="208">
        <v>16117</v>
      </c>
      <c r="I7717" s="206" t="s">
        <v>33</v>
      </c>
      <c r="L7717" s="206">
        <v>2023</v>
      </c>
      <c r="M7717" s="206" t="s">
        <v>772</v>
      </c>
      <c r="N7717" s="206" t="s">
        <v>816</v>
      </c>
    </row>
    <row r="7718" spans="1:15" s="206" customFormat="1" ht="31" customHeight="1" x14ac:dyDescent="0.15">
      <c r="A7718" s="206" t="s">
        <v>768</v>
      </c>
      <c r="B7718" s="206" t="s">
        <v>864</v>
      </c>
      <c r="C7718" s="206" t="s">
        <v>770</v>
      </c>
      <c r="D7718" s="206" t="s">
        <v>772</v>
      </c>
      <c r="E7718" s="206" t="s">
        <v>778</v>
      </c>
      <c r="F7718" s="207">
        <v>45316</v>
      </c>
      <c r="G7718" s="206" t="s">
        <v>815</v>
      </c>
      <c r="H7718" s="208">
        <v>-53145</v>
      </c>
      <c r="I7718" s="206" t="s">
        <v>33</v>
      </c>
      <c r="L7718" s="206">
        <v>2023</v>
      </c>
      <c r="M7718" s="206" t="s">
        <v>772</v>
      </c>
      <c r="N7718" s="206" t="s">
        <v>816</v>
      </c>
      <c r="O7718" s="206" t="s">
        <v>875</v>
      </c>
    </row>
    <row r="7719" spans="1:15" s="206" customFormat="1" ht="31" customHeight="1" x14ac:dyDescent="0.15">
      <c r="A7719" s="206" t="s">
        <v>768</v>
      </c>
      <c r="B7719" s="206" t="s">
        <v>864</v>
      </c>
      <c r="C7719" s="206" t="s">
        <v>770</v>
      </c>
      <c r="D7719" s="206" t="s">
        <v>772</v>
      </c>
      <c r="E7719" s="206" t="s">
        <v>778</v>
      </c>
      <c r="F7719" s="207">
        <v>45316</v>
      </c>
      <c r="G7719" s="206" t="s">
        <v>825</v>
      </c>
      <c r="H7719" s="208">
        <v>836</v>
      </c>
      <c r="I7719" s="206" t="s">
        <v>19</v>
      </c>
      <c r="L7719" s="206">
        <v>2023</v>
      </c>
      <c r="M7719" s="206" t="s">
        <v>772</v>
      </c>
      <c r="N7719" s="206" t="s">
        <v>816</v>
      </c>
    </row>
    <row r="7720" spans="1:15" s="206" customFormat="1" ht="31" customHeight="1" x14ac:dyDescent="0.15">
      <c r="A7720" s="206" t="s">
        <v>768</v>
      </c>
      <c r="B7720" s="206" t="s">
        <v>864</v>
      </c>
      <c r="C7720" s="206" t="s">
        <v>770</v>
      </c>
      <c r="D7720" s="206" t="s">
        <v>772</v>
      </c>
      <c r="E7720" s="206" t="s">
        <v>759</v>
      </c>
      <c r="F7720" s="207">
        <v>45316</v>
      </c>
      <c r="G7720" s="206" t="s">
        <v>834</v>
      </c>
      <c r="H7720" s="208">
        <v>62009</v>
      </c>
      <c r="I7720" s="206" t="s">
        <v>33</v>
      </c>
      <c r="L7720" s="206">
        <v>2023</v>
      </c>
      <c r="M7720" s="206" t="s">
        <v>772</v>
      </c>
      <c r="N7720" s="206" t="s">
        <v>816</v>
      </c>
    </row>
    <row r="7721" spans="1:15" s="206" customFormat="1" ht="31" customHeight="1" x14ac:dyDescent="0.15">
      <c r="A7721" s="206" t="s">
        <v>768</v>
      </c>
      <c r="B7721" s="206" t="s">
        <v>864</v>
      </c>
      <c r="C7721" s="206" t="s">
        <v>770</v>
      </c>
      <c r="D7721" s="206" t="s">
        <v>772</v>
      </c>
      <c r="E7721" s="206" t="s">
        <v>772</v>
      </c>
      <c r="F7721" s="207">
        <v>45316</v>
      </c>
      <c r="G7721" s="206" t="s">
        <v>868</v>
      </c>
      <c r="H7721" s="208">
        <v>485100</v>
      </c>
      <c r="I7721" s="206" t="s">
        <v>33</v>
      </c>
      <c r="L7721" s="206">
        <v>2023</v>
      </c>
      <c r="M7721" s="206" t="s">
        <v>772</v>
      </c>
      <c r="N7721" s="206" t="s">
        <v>816</v>
      </c>
    </row>
    <row r="7722" spans="1:15" s="206" customFormat="1" ht="31" customHeight="1" x14ac:dyDescent="0.15">
      <c r="A7722" s="206" t="s">
        <v>768</v>
      </c>
      <c r="B7722" s="206" t="s">
        <v>864</v>
      </c>
      <c r="C7722" s="206" t="s">
        <v>770</v>
      </c>
      <c r="D7722" s="206" t="s">
        <v>772</v>
      </c>
      <c r="E7722" s="206" t="s">
        <v>778</v>
      </c>
      <c r="F7722" s="207">
        <v>45316</v>
      </c>
      <c r="G7722" s="206" t="s">
        <v>836</v>
      </c>
      <c r="H7722" s="208">
        <v>29969</v>
      </c>
      <c r="I7722" s="206" t="s">
        <v>33</v>
      </c>
      <c r="L7722" s="206">
        <v>2023</v>
      </c>
      <c r="M7722" s="206" t="s">
        <v>772</v>
      </c>
      <c r="N7722" s="206" t="s">
        <v>816</v>
      </c>
    </row>
    <row r="7723" spans="1:15" s="206" customFormat="1" ht="31" customHeight="1" x14ac:dyDescent="0.15">
      <c r="A7723" s="206" t="s">
        <v>768</v>
      </c>
      <c r="B7723" s="206" t="s">
        <v>864</v>
      </c>
      <c r="C7723" s="206" t="s">
        <v>770</v>
      </c>
      <c r="D7723" s="206" t="s">
        <v>772</v>
      </c>
      <c r="E7723" s="206" t="s">
        <v>778</v>
      </c>
      <c r="F7723" s="207">
        <v>45316</v>
      </c>
      <c r="G7723" s="206" t="s">
        <v>815</v>
      </c>
      <c r="H7723" s="208">
        <v>969327</v>
      </c>
      <c r="I7723" s="206" t="s">
        <v>33</v>
      </c>
      <c r="L7723" s="206">
        <v>2023</v>
      </c>
      <c r="M7723" s="206" t="s">
        <v>772</v>
      </c>
      <c r="N7723" s="206" t="s">
        <v>816</v>
      </c>
    </row>
    <row r="7724" spans="1:15" s="206" customFormat="1" ht="31" customHeight="1" x14ac:dyDescent="0.15">
      <c r="A7724" s="206" t="s">
        <v>768</v>
      </c>
      <c r="B7724" s="206" t="s">
        <v>864</v>
      </c>
      <c r="C7724" s="206" t="s">
        <v>770</v>
      </c>
      <c r="D7724" s="206" t="s">
        <v>772</v>
      </c>
      <c r="E7724" s="206" t="s">
        <v>778</v>
      </c>
      <c r="F7724" s="207">
        <v>45316</v>
      </c>
      <c r="G7724" s="206" t="s">
        <v>834</v>
      </c>
      <c r="H7724" s="208">
        <v>902874</v>
      </c>
      <c r="I7724" s="206" t="s">
        <v>33</v>
      </c>
      <c r="L7724" s="206">
        <v>2023</v>
      </c>
      <c r="M7724" s="206" t="s">
        <v>772</v>
      </c>
      <c r="N7724" s="206" t="s">
        <v>816</v>
      </c>
    </row>
    <row r="7725" spans="1:15" s="206" customFormat="1" ht="31" customHeight="1" x14ac:dyDescent="0.15">
      <c r="A7725" s="206" t="s">
        <v>768</v>
      </c>
      <c r="B7725" s="206" t="s">
        <v>864</v>
      </c>
      <c r="C7725" s="206" t="s">
        <v>770</v>
      </c>
      <c r="D7725" s="206" t="s">
        <v>772</v>
      </c>
      <c r="E7725" s="206" t="s">
        <v>778</v>
      </c>
      <c r="F7725" s="207">
        <v>45316</v>
      </c>
      <c r="G7725" s="206" t="s">
        <v>37</v>
      </c>
      <c r="H7725" s="208">
        <v>1360</v>
      </c>
      <c r="I7725" s="206" t="s">
        <v>33</v>
      </c>
      <c r="L7725" s="206">
        <v>2023</v>
      </c>
      <c r="M7725" s="206" t="s">
        <v>772</v>
      </c>
      <c r="N7725" s="206" t="s">
        <v>816</v>
      </c>
    </row>
    <row r="7726" spans="1:15" s="206" customFormat="1" ht="31" customHeight="1" x14ac:dyDescent="0.15">
      <c r="A7726" s="206" t="s">
        <v>768</v>
      </c>
      <c r="B7726" s="206" t="s">
        <v>864</v>
      </c>
      <c r="C7726" s="206" t="s">
        <v>770</v>
      </c>
      <c r="D7726" s="206" t="s">
        <v>772</v>
      </c>
      <c r="E7726" s="206" t="s">
        <v>778</v>
      </c>
      <c r="F7726" s="207">
        <v>45317</v>
      </c>
      <c r="G7726" s="206" t="s">
        <v>836</v>
      </c>
      <c r="H7726" s="208">
        <v>1501500</v>
      </c>
      <c r="I7726" s="206" t="s">
        <v>33</v>
      </c>
      <c r="L7726" s="206">
        <v>2023</v>
      </c>
      <c r="M7726" s="206" t="s">
        <v>772</v>
      </c>
      <c r="N7726" s="206" t="s">
        <v>816</v>
      </c>
    </row>
    <row r="7727" spans="1:15" s="206" customFormat="1" ht="31" customHeight="1" x14ac:dyDescent="0.15">
      <c r="A7727" s="206" t="s">
        <v>768</v>
      </c>
      <c r="B7727" s="206" t="s">
        <v>864</v>
      </c>
      <c r="C7727" s="206" t="s">
        <v>770</v>
      </c>
      <c r="D7727" s="206" t="s">
        <v>772</v>
      </c>
      <c r="E7727" s="206" t="s">
        <v>759</v>
      </c>
      <c r="F7727" s="207">
        <v>45317</v>
      </c>
      <c r="G7727" s="206" t="s">
        <v>834</v>
      </c>
      <c r="H7727" s="208">
        <v>21771</v>
      </c>
      <c r="I7727" s="206" t="s">
        <v>33</v>
      </c>
      <c r="L7727" s="206">
        <v>2023</v>
      </c>
      <c r="M7727" s="206" t="s">
        <v>772</v>
      </c>
      <c r="N7727" s="206" t="s">
        <v>816</v>
      </c>
    </row>
    <row r="7728" spans="1:15" s="206" customFormat="1" ht="31" customHeight="1" x14ac:dyDescent="0.15">
      <c r="A7728" s="206" t="s">
        <v>768</v>
      </c>
      <c r="B7728" s="206" t="s">
        <v>864</v>
      </c>
      <c r="C7728" s="206" t="s">
        <v>770</v>
      </c>
      <c r="D7728" s="206" t="s">
        <v>772</v>
      </c>
      <c r="E7728" s="206" t="s">
        <v>778</v>
      </c>
      <c r="F7728" s="207">
        <v>45317</v>
      </c>
      <c r="G7728" s="206" t="s">
        <v>825</v>
      </c>
      <c r="H7728" s="208">
        <v>788</v>
      </c>
      <c r="I7728" s="206" t="s">
        <v>19</v>
      </c>
      <c r="L7728" s="206">
        <v>2023</v>
      </c>
      <c r="M7728" s="206" t="s">
        <v>772</v>
      </c>
      <c r="N7728" s="206" t="s">
        <v>816</v>
      </c>
    </row>
    <row r="7729" spans="1:14" s="206" customFormat="1" ht="31" customHeight="1" x14ac:dyDescent="0.15">
      <c r="A7729" s="206" t="s">
        <v>768</v>
      </c>
      <c r="B7729" s="206" t="s">
        <v>864</v>
      </c>
      <c r="C7729" s="206" t="s">
        <v>770</v>
      </c>
      <c r="D7729" s="206" t="s">
        <v>772</v>
      </c>
      <c r="E7729" s="206" t="s">
        <v>778</v>
      </c>
      <c r="F7729" s="207">
        <v>45317</v>
      </c>
      <c r="G7729" s="206" t="s">
        <v>834</v>
      </c>
      <c r="H7729" s="208">
        <v>173973</v>
      </c>
      <c r="I7729" s="206" t="s">
        <v>33</v>
      </c>
      <c r="L7729" s="206">
        <v>2023</v>
      </c>
      <c r="M7729" s="206" t="s">
        <v>772</v>
      </c>
      <c r="N7729" s="206" t="s">
        <v>816</v>
      </c>
    </row>
    <row r="7730" spans="1:14" s="206" customFormat="1" ht="31" customHeight="1" x14ac:dyDescent="0.15">
      <c r="A7730" s="206" t="s">
        <v>768</v>
      </c>
      <c r="B7730" s="206" t="s">
        <v>864</v>
      </c>
      <c r="C7730" s="206" t="s">
        <v>770</v>
      </c>
      <c r="D7730" s="206" t="s">
        <v>772</v>
      </c>
      <c r="E7730" s="206" t="s">
        <v>778</v>
      </c>
      <c r="F7730" s="207">
        <v>45317</v>
      </c>
      <c r="G7730" s="206" t="s">
        <v>837</v>
      </c>
      <c r="H7730" s="208">
        <v>283800</v>
      </c>
      <c r="I7730" s="206" t="s">
        <v>33</v>
      </c>
      <c r="L7730" s="206">
        <v>2023</v>
      </c>
      <c r="M7730" s="206" t="s">
        <v>772</v>
      </c>
      <c r="N7730" s="206" t="s">
        <v>816</v>
      </c>
    </row>
    <row r="7731" spans="1:14" s="206" customFormat="1" ht="31" customHeight="1" x14ac:dyDescent="0.15">
      <c r="A7731" s="206" t="s">
        <v>768</v>
      </c>
      <c r="B7731" s="206" t="s">
        <v>864</v>
      </c>
      <c r="C7731" s="206" t="s">
        <v>770</v>
      </c>
      <c r="D7731" s="206" t="s">
        <v>772</v>
      </c>
      <c r="E7731" s="206" t="s">
        <v>772</v>
      </c>
      <c r="F7731" s="207">
        <v>45317</v>
      </c>
      <c r="G7731" s="206" t="s">
        <v>834</v>
      </c>
      <c r="H7731" s="208">
        <v>21769</v>
      </c>
      <c r="I7731" s="206" t="s">
        <v>33</v>
      </c>
      <c r="L7731" s="206">
        <v>2023</v>
      </c>
      <c r="M7731" s="206" t="s">
        <v>772</v>
      </c>
      <c r="N7731" s="206" t="s">
        <v>816</v>
      </c>
    </row>
    <row r="7732" spans="1:14" s="206" customFormat="1" ht="31" customHeight="1" x14ac:dyDescent="0.15">
      <c r="A7732" s="206" t="s">
        <v>768</v>
      </c>
      <c r="B7732" s="206" t="s">
        <v>864</v>
      </c>
      <c r="C7732" s="206" t="s">
        <v>770</v>
      </c>
      <c r="D7732" s="206" t="s">
        <v>772</v>
      </c>
      <c r="E7732" s="206" t="s">
        <v>778</v>
      </c>
      <c r="F7732" s="207">
        <v>45317</v>
      </c>
      <c r="G7732" s="206" t="s">
        <v>37</v>
      </c>
      <c r="H7732" s="208">
        <v>1061324</v>
      </c>
      <c r="I7732" s="206" t="s">
        <v>33</v>
      </c>
      <c r="L7732" s="206">
        <v>2023</v>
      </c>
      <c r="M7732" s="206" t="s">
        <v>772</v>
      </c>
      <c r="N7732" s="206" t="s">
        <v>816</v>
      </c>
    </row>
    <row r="7733" spans="1:14" s="206" customFormat="1" ht="31" customHeight="1" x14ac:dyDescent="0.15">
      <c r="A7733" s="206" t="s">
        <v>768</v>
      </c>
      <c r="B7733" s="206" t="s">
        <v>864</v>
      </c>
      <c r="C7733" s="206" t="s">
        <v>770</v>
      </c>
      <c r="D7733" s="206" t="s">
        <v>772</v>
      </c>
      <c r="E7733" s="206" t="s">
        <v>772</v>
      </c>
      <c r="F7733" s="207">
        <v>45317</v>
      </c>
      <c r="G7733" s="206" t="s">
        <v>37</v>
      </c>
      <c r="H7733" s="208">
        <v>186829</v>
      </c>
      <c r="I7733" s="206" t="s">
        <v>33</v>
      </c>
      <c r="L7733" s="206">
        <v>2023</v>
      </c>
      <c r="M7733" s="206" t="s">
        <v>772</v>
      </c>
      <c r="N7733" s="206" t="s">
        <v>816</v>
      </c>
    </row>
    <row r="7734" spans="1:14" s="206" customFormat="1" ht="31" customHeight="1" x14ac:dyDescent="0.15">
      <c r="A7734" s="206" t="s">
        <v>768</v>
      </c>
      <c r="B7734" s="206" t="s">
        <v>864</v>
      </c>
      <c r="C7734" s="206" t="s">
        <v>770</v>
      </c>
      <c r="D7734" s="206" t="s">
        <v>772</v>
      </c>
      <c r="E7734" s="206" t="s">
        <v>778</v>
      </c>
      <c r="F7734" s="207">
        <v>45320</v>
      </c>
      <c r="G7734" s="206" t="s">
        <v>815</v>
      </c>
      <c r="H7734" s="208">
        <v>37613</v>
      </c>
      <c r="I7734" s="206" t="s">
        <v>33</v>
      </c>
      <c r="L7734" s="206">
        <v>2023</v>
      </c>
      <c r="M7734" s="206" t="s">
        <v>772</v>
      </c>
      <c r="N7734" s="206" t="s">
        <v>816</v>
      </c>
    </row>
    <row r="7735" spans="1:14" s="206" customFormat="1" ht="31" customHeight="1" x14ac:dyDescent="0.15">
      <c r="A7735" s="206" t="s">
        <v>768</v>
      </c>
      <c r="B7735" s="206" t="s">
        <v>864</v>
      </c>
      <c r="C7735" s="206" t="s">
        <v>770</v>
      </c>
      <c r="D7735" s="206" t="s">
        <v>772</v>
      </c>
      <c r="E7735" s="206" t="s">
        <v>778</v>
      </c>
      <c r="F7735" s="207">
        <v>45320</v>
      </c>
      <c r="G7735" s="206" t="s">
        <v>37</v>
      </c>
      <c r="H7735" s="208">
        <v>903115</v>
      </c>
      <c r="I7735" s="206" t="s">
        <v>33</v>
      </c>
      <c r="L7735" s="206">
        <v>2023</v>
      </c>
      <c r="M7735" s="206" t="s">
        <v>772</v>
      </c>
      <c r="N7735" s="206" t="s">
        <v>816</v>
      </c>
    </row>
    <row r="7736" spans="1:14" s="206" customFormat="1" ht="31" customHeight="1" x14ac:dyDescent="0.15">
      <c r="A7736" s="206" t="s">
        <v>768</v>
      </c>
      <c r="B7736" s="206" t="s">
        <v>864</v>
      </c>
      <c r="C7736" s="206" t="s">
        <v>770</v>
      </c>
      <c r="D7736" s="206" t="s">
        <v>772</v>
      </c>
      <c r="E7736" s="206" t="s">
        <v>778</v>
      </c>
      <c r="F7736" s="207">
        <v>45320</v>
      </c>
      <c r="G7736" s="206" t="s">
        <v>835</v>
      </c>
      <c r="H7736" s="208">
        <v>224081</v>
      </c>
      <c r="I7736" s="206" t="s">
        <v>33</v>
      </c>
      <c r="L7736" s="206">
        <v>2023</v>
      </c>
      <c r="M7736" s="206" t="s">
        <v>772</v>
      </c>
      <c r="N7736" s="206" t="s">
        <v>816</v>
      </c>
    </row>
    <row r="7737" spans="1:14" s="206" customFormat="1" ht="31" customHeight="1" x14ac:dyDescent="0.15">
      <c r="A7737" s="206" t="s">
        <v>768</v>
      </c>
      <c r="B7737" s="206" t="s">
        <v>864</v>
      </c>
      <c r="C7737" s="206" t="s">
        <v>770</v>
      </c>
      <c r="D7737" s="206" t="s">
        <v>772</v>
      </c>
      <c r="E7737" s="206" t="s">
        <v>772</v>
      </c>
      <c r="F7737" s="207">
        <v>45320</v>
      </c>
      <c r="G7737" s="206" t="s">
        <v>836</v>
      </c>
      <c r="H7737" s="208">
        <v>973236</v>
      </c>
      <c r="I7737" s="206" t="s">
        <v>33</v>
      </c>
      <c r="L7737" s="206">
        <v>2023</v>
      </c>
      <c r="M7737" s="206" t="s">
        <v>772</v>
      </c>
      <c r="N7737" s="206" t="s">
        <v>816</v>
      </c>
    </row>
    <row r="7738" spans="1:14" s="206" customFormat="1" ht="31" customHeight="1" x14ac:dyDescent="0.15">
      <c r="A7738" s="206" t="s">
        <v>768</v>
      </c>
      <c r="B7738" s="206" t="s">
        <v>864</v>
      </c>
      <c r="C7738" s="206" t="s">
        <v>770</v>
      </c>
      <c r="D7738" s="206" t="s">
        <v>772</v>
      </c>
      <c r="E7738" s="206" t="s">
        <v>778</v>
      </c>
      <c r="F7738" s="207">
        <v>45321</v>
      </c>
      <c r="G7738" s="206" t="s">
        <v>867</v>
      </c>
      <c r="H7738" s="208">
        <v>176000</v>
      </c>
      <c r="I7738" s="206" t="s">
        <v>33</v>
      </c>
      <c r="L7738" s="206">
        <v>2023</v>
      </c>
      <c r="M7738" s="206" t="s">
        <v>772</v>
      </c>
      <c r="N7738" s="206" t="s">
        <v>816</v>
      </c>
    </row>
    <row r="7739" spans="1:14" s="206" customFormat="1" ht="31" customHeight="1" x14ac:dyDescent="0.15">
      <c r="A7739" s="206" t="s">
        <v>768</v>
      </c>
      <c r="B7739" s="206" t="s">
        <v>864</v>
      </c>
      <c r="C7739" s="206" t="s">
        <v>770</v>
      </c>
      <c r="D7739" s="206" t="s">
        <v>772</v>
      </c>
      <c r="E7739" s="206" t="s">
        <v>772</v>
      </c>
      <c r="F7739" s="207">
        <v>45321</v>
      </c>
      <c r="G7739" s="206" t="s">
        <v>868</v>
      </c>
      <c r="H7739" s="208">
        <v>73656</v>
      </c>
      <c r="I7739" s="206" t="s">
        <v>33</v>
      </c>
      <c r="L7739" s="206">
        <v>2023</v>
      </c>
      <c r="M7739" s="206" t="s">
        <v>772</v>
      </c>
      <c r="N7739" s="206" t="s">
        <v>816</v>
      </c>
    </row>
    <row r="7740" spans="1:14" s="206" customFormat="1" ht="31" customHeight="1" x14ac:dyDescent="0.15">
      <c r="A7740" s="206" t="s">
        <v>768</v>
      </c>
      <c r="B7740" s="206" t="s">
        <v>864</v>
      </c>
      <c r="C7740" s="206" t="s">
        <v>770</v>
      </c>
      <c r="D7740" s="206" t="s">
        <v>772</v>
      </c>
      <c r="E7740" s="206" t="s">
        <v>778</v>
      </c>
      <c r="F7740" s="207">
        <v>45321</v>
      </c>
      <c r="G7740" s="206" t="s">
        <v>836</v>
      </c>
      <c r="H7740" s="208">
        <v>87080</v>
      </c>
      <c r="I7740" s="206" t="s">
        <v>33</v>
      </c>
      <c r="L7740" s="206">
        <v>2023</v>
      </c>
      <c r="M7740" s="206" t="s">
        <v>772</v>
      </c>
      <c r="N7740" s="206" t="s">
        <v>816</v>
      </c>
    </row>
    <row r="7741" spans="1:14" s="206" customFormat="1" ht="31" customHeight="1" x14ac:dyDescent="0.15">
      <c r="A7741" s="206" t="s">
        <v>768</v>
      </c>
      <c r="B7741" s="206" t="s">
        <v>864</v>
      </c>
      <c r="C7741" s="206" t="s">
        <v>770</v>
      </c>
      <c r="D7741" s="206" t="s">
        <v>772</v>
      </c>
      <c r="E7741" s="206" t="s">
        <v>778</v>
      </c>
      <c r="F7741" s="207">
        <v>45321</v>
      </c>
      <c r="G7741" s="206" t="s">
        <v>815</v>
      </c>
      <c r="H7741" s="208">
        <v>74403</v>
      </c>
      <c r="I7741" s="206" t="s">
        <v>33</v>
      </c>
      <c r="L7741" s="206">
        <v>2023</v>
      </c>
      <c r="M7741" s="206" t="s">
        <v>772</v>
      </c>
      <c r="N7741" s="206" t="s">
        <v>816</v>
      </c>
    </row>
    <row r="7742" spans="1:14" s="206" customFormat="1" ht="31" customHeight="1" x14ac:dyDescent="0.15">
      <c r="A7742" s="206" t="s">
        <v>768</v>
      </c>
      <c r="B7742" s="206" t="s">
        <v>864</v>
      </c>
      <c r="C7742" s="206" t="s">
        <v>770</v>
      </c>
      <c r="D7742" s="206" t="s">
        <v>772</v>
      </c>
      <c r="E7742" s="206" t="s">
        <v>772</v>
      </c>
      <c r="F7742" s="207">
        <v>45321</v>
      </c>
      <c r="G7742" s="206" t="s">
        <v>37</v>
      </c>
      <c r="H7742" s="208">
        <v>315711</v>
      </c>
      <c r="I7742" s="206" t="s">
        <v>33</v>
      </c>
      <c r="L7742" s="206">
        <v>2023</v>
      </c>
      <c r="M7742" s="206" t="s">
        <v>772</v>
      </c>
      <c r="N7742" s="206" t="s">
        <v>816</v>
      </c>
    </row>
    <row r="7743" spans="1:14" s="206" customFormat="1" ht="31" customHeight="1" x14ac:dyDescent="0.15">
      <c r="A7743" s="206" t="s">
        <v>768</v>
      </c>
      <c r="B7743" s="206" t="s">
        <v>864</v>
      </c>
      <c r="C7743" s="206" t="s">
        <v>770</v>
      </c>
      <c r="D7743" s="206" t="s">
        <v>772</v>
      </c>
      <c r="E7743" s="206" t="s">
        <v>772</v>
      </c>
      <c r="F7743" s="207">
        <v>45321</v>
      </c>
      <c r="G7743" s="206" t="s">
        <v>836</v>
      </c>
      <c r="H7743" s="208">
        <v>672210</v>
      </c>
      <c r="I7743" s="206" t="s">
        <v>33</v>
      </c>
      <c r="L7743" s="206">
        <v>2023</v>
      </c>
      <c r="M7743" s="206" t="s">
        <v>772</v>
      </c>
      <c r="N7743" s="206" t="s">
        <v>816</v>
      </c>
    </row>
    <row r="7744" spans="1:14" s="206" customFormat="1" ht="31" customHeight="1" x14ac:dyDescent="0.15">
      <c r="A7744" s="206" t="s">
        <v>768</v>
      </c>
      <c r="B7744" s="206" t="s">
        <v>864</v>
      </c>
      <c r="C7744" s="206" t="s">
        <v>770</v>
      </c>
      <c r="D7744" s="206" t="s">
        <v>772</v>
      </c>
      <c r="E7744" s="206" t="s">
        <v>778</v>
      </c>
      <c r="F7744" s="207">
        <v>45321</v>
      </c>
      <c r="G7744" s="206" t="s">
        <v>834</v>
      </c>
      <c r="H7744" s="208">
        <v>220000</v>
      </c>
      <c r="I7744" s="206" t="s">
        <v>33</v>
      </c>
      <c r="L7744" s="206">
        <v>2023</v>
      </c>
      <c r="M7744" s="206" t="s">
        <v>772</v>
      </c>
      <c r="N7744" s="206" t="s">
        <v>816</v>
      </c>
    </row>
    <row r="7745" spans="1:15" s="206" customFormat="1" ht="31" customHeight="1" x14ac:dyDescent="0.15">
      <c r="A7745" s="206" t="s">
        <v>768</v>
      </c>
      <c r="B7745" s="206" t="s">
        <v>864</v>
      </c>
      <c r="C7745" s="206" t="s">
        <v>770</v>
      </c>
      <c r="D7745" s="206" t="s">
        <v>772</v>
      </c>
      <c r="E7745" s="206" t="s">
        <v>778</v>
      </c>
      <c r="F7745" s="207">
        <v>45321</v>
      </c>
      <c r="G7745" s="206" t="s">
        <v>37</v>
      </c>
      <c r="H7745" s="208">
        <v>1631104</v>
      </c>
      <c r="I7745" s="206" t="s">
        <v>33</v>
      </c>
      <c r="L7745" s="206">
        <v>2023</v>
      </c>
      <c r="M7745" s="206" t="s">
        <v>772</v>
      </c>
      <c r="N7745" s="206" t="s">
        <v>816</v>
      </c>
    </row>
    <row r="7746" spans="1:15" s="206" customFormat="1" ht="31" customHeight="1" x14ac:dyDescent="0.15">
      <c r="A7746" s="206" t="s">
        <v>768</v>
      </c>
      <c r="B7746" s="206" t="s">
        <v>864</v>
      </c>
      <c r="C7746" s="206" t="s">
        <v>770</v>
      </c>
      <c r="D7746" s="206" t="s">
        <v>772</v>
      </c>
      <c r="E7746" s="206" t="s">
        <v>778</v>
      </c>
      <c r="F7746" s="207">
        <v>45322</v>
      </c>
      <c r="G7746" s="206" t="s">
        <v>37</v>
      </c>
      <c r="H7746" s="208">
        <v>194041</v>
      </c>
      <c r="I7746" s="206" t="s">
        <v>33</v>
      </c>
      <c r="L7746" s="206">
        <v>2023</v>
      </c>
      <c r="M7746" s="206" t="s">
        <v>772</v>
      </c>
      <c r="N7746" s="206" t="s">
        <v>816</v>
      </c>
    </row>
    <row r="7747" spans="1:15" s="206" customFormat="1" ht="31" customHeight="1" x14ac:dyDescent="0.15">
      <c r="A7747" s="206" t="s">
        <v>768</v>
      </c>
      <c r="B7747" s="206" t="s">
        <v>864</v>
      </c>
      <c r="C7747" s="206" t="s">
        <v>770</v>
      </c>
      <c r="D7747" s="206" t="s">
        <v>772</v>
      </c>
      <c r="E7747" s="206" t="s">
        <v>772</v>
      </c>
      <c r="F7747" s="207">
        <v>45322</v>
      </c>
      <c r="G7747" s="206" t="s">
        <v>836</v>
      </c>
      <c r="H7747" s="208">
        <v>1462368</v>
      </c>
      <c r="I7747" s="206" t="s">
        <v>33</v>
      </c>
      <c r="L7747" s="206">
        <v>2023</v>
      </c>
      <c r="M7747" s="206" t="s">
        <v>772</v>
      </c>
      <c r="N7747" s="206" t="s">
        <v>816</v>
      </c>
    </row>
    <row r="7748" spans="1:15" s="206" customFormat="1" ht="31" customHeight="1" x14ac:dyDescent="0.15">
      <c r="A7748" s="206" t="s">
        <v>768</v>
      </c>
      <c r="B7748" s="206" t="s">
        <v>864</v>
      </c>
      <c r="C7748" s="206" t="s">
        <v>770</v>
      </c>
      <c r="D7748" s="206" t="s">
        <v>772</v>
      </c>
      <c r="E7748" s="206" t="s">
        <v>772</v>
      </c>
      <c r="F7748" s="207">
        <v>45322</v>
      </c>
      <c r="G7748" s="206" t="s">
        <v>815</v>
      </c>
      <c r="H7748" s="208">
        <v>192456</v>
      </c>
      <c r="I7748" s="206" t="s">
        <v>33</v>
      </c>
      <c r="L7748" s="206">
        <v>2023</v>
      </c>
      <c r="M7748" s="206" t="s">
        <v>772</v>
      </c>
      <c r="N7748" s="206" t="s">
        <v>816</v>
      </c>
    </row>
    <row r="7749" spans="1:15" s="206" customFormat="1" ht="31" customHeight="1" x14ac:dyDescent="0.15">
      <c r="A7749" s="206" t="s">
        <v>768</v>
      </c>
      <c r="B7749" s="206" t="s">
        <v>864</v>
      </c>
      <c r="C7749" s="206" t="s">
        <v>770</v>
      </c>
      <c r="D7749" s="206" t="s">
        <v>772</v>
      </c>
      <c r="E7749" s="206" t="s">
        <v>778</v>
      </c>
      <c r="F7749" s="207">
        <v>45322</v>
      </c>
      <c r="G7749" s="206" t="s">
        <v>815</v>
      </c>
      <c r="H7749" s="208">
        <v>1968402</v>
      </c>
      <c r="I7749" s="206" t="s">
        <v>33</v>
      </c>
      <c r="L7749" s="206">
        <v>2023</v>
      </c>
      <c r="M7749" s="206" t="s">
        <v>772</v>
      </c>
      <c r="N7749" s="206" t="s">
        <v>816</v>
      </c>
    </row>
    <row r="7750" spans="1:15" s="206" customFormat="1" ht="31" customHeight="1" x14ac:dyDescent="0.15">
      <c r="A7750" s="206" t="s">
        <v>768</v>
      </c>
      <c r="B7750" s="206" t="s">
        <v>864</v>
      </c>
      <c r="C7750" s="206" t="s">
        <v>770</v>
      </c>
      <c r="D7750" s="206" t="s">
        <v>772</v>
      </c>
      <c r="E7750" s="206" t="s">
        <v>778</v>
      </c>
      <c r="F7750" s="207">
        <v>45322</v>
      </c>
      <c r="G7750" s="206" t="s">
        <v>834</v>
      </c>
      <c r="H7750" s="208">
        <v>256219</v>
      </c>
      <c r="I7750" s="206" t="s">
        <v>33</v>
      </c>
      <c r="L7750" s="206">
        <v>2023</v>
      </c>
      <c r="M7750" s="206" t="s">
        <v>772</v>
      </c>
      <c r="N7750" s="206" t="s">
        <v>816</v>
      </c>
    </row>
    <row r="7751" spans="1:15" s="206" customFormat="1" ht="31" customHeight="1" x14ac:dyDescent="0.15">
      <c r="A7751" s="206" t="s">
        <v>768</v>
      </c>
      <c r="B7751" s="206" t="s">
        <v>864</v>
      </c>
      <c r="C7751" s="206" t="s">
        <v>770</v>
      </c>
      <c r="D7751" s="206" t="s">
        <v>772</v>
      </c>
      <c r="E7751" s="206" t="s">
        <v>778</v>
      </c>
      <c r="F7751" s="207">
        <v>45323</v>
      </c>
      <c r="G7751" s="206" t="s">
        <v>815</v>
      </c>
      <c r="H7751" s="208">
        <v>305778</v>
      </c>
      <c r="I7751" s="206" t="s">
        <v>33</v>
      </c>
      <c r="L7751" s="206">
        <v>2023</v>
      </c>
      <c r="M7751" s="206" t="s">
        <v>772</v>
      </c>
      <c r="N7751" s="206" t="s">
        <v>816</v>
      </c>
    </row>
    <row r="7752" spans="1:15" s="206" customFormat="1" ht="31" customHeight="1" x14ac:dyDescent="0.15">
      <c r="A7752" s="206" t="s">
        <v>768</v>
      </c>
      <c r="B7752" s="206" t="s">
        <v>864</v>
      </c>
      <c r="C7752" s="206" t="s">
        <v>770</v>
      </c>
      <c r="D7752" s="206" t="s">
        <v>772</v>
      </c>
      <c r="E7752" s="206" t="s">
        <v>778</v>
      </c>
      <c r="F7752" s="207">
        <v>45323</v>
      </c>
      <c r="G7752" s="206" t="s">
        <v>868</v>
      </c>
      <c r="H7752" s="208">
        <v>528000</v>
      </c>
      <c r="I7752" s="206" t="s">
        <v>33</v>
      </c>
      <c r="L7752" s="206">
        <v>2023</v>
      </c>
      <c r="M7752" s="206" t="s">
        <v>772</v>
      </c>
      <c r="N7752" s="206" t="s">
        <v>816</v>
      </c>
    </row>
    <row r="7753" spans="1:15" s="206" customFormat="1" ht="31" customHeight="1" x14ac:dyDescent="0.15">
      <c r="A7753" s="206" t="s">
        <v>768</v>
      </c>
      <c r="B7753" s="206" t="s">
        <v>864</v>
      </c>
      <c r="C7753" s="206" t="s">
        <v>770</v>
      </c>
      <c r="D7753" s="206" t="s">
        <v>772</v>
      </c>
      <c r="E7753" s="206" t="s">
        <v>778</v>
      </c>
      <c r="F7753" s="207">
        <v>45323</v>
      </c>
      <c r="G7753" s="206" t="s">
        <v>836</v>
      </c>
      <c r="H7753" s="208">
        <v>1745</v>
      </c>
      <c r="I7753" s="206" t="s">
        <v>33</v>
      </c>
      <c r="L7753" s="206">
        <v>2023</v>
      </c>
      <c r="M7753" s="206" t="s">
        <v>772</v>
      </c>
      <c r="N7753" s="206" t="s">
        <v>816</v>
      </c>
    </row>
    <row r="7754" spans="1:15" s="206" customFormat="1" ht="31" customHeight="1" x14ac:dyDescent="0.15">
      <c r="A7754" s="206" t="s">
        <v>768</v>
      </c>
      <c r="B7754" s="206" t="s">
        <v>864</v>
      </c>
      <c r="C7754" s="206" t="s">
        <v>770</v>
      </c>
      <c r="D7754" s="206" t="s">
        <v>772</v>
      </c>
      <c r="E7754" s="206" t="s">
        <v>778</v>
      </c>
      <c r="F7754" s="207">
        <v>45323</v>
      </c>
      <c r="G7754" s="206" t="s">
        <v>834</v>
      </c>
      <c r="H7754" s="208">
        <v>274342</v>
      </c>
      <c r="I7754" s="206" t="s">
        <v>33</v>
      </c>
      <c r="L7754" s="206">
        <v>2023</v>
      </c>
      <c r="M7754" s="206" t="s">
        <v>772</v>
      </c>
      <c r="N7754" s="206" t="s">
        <v>816</v>
      </c>
    </row>
    <row r="7755" spans="1:15" s="206" customFormat="1" ht="31" customHeight="1" x14ac:dyDescent="0.15">
      <c r="A7755" s="206" t="s">
        <v>768</v>
      </c>
      <c r="B7755" s="206" t="s">
        <v>864</v>
      </c>
      <c r="C7755" s="206" t="s">
        <v>770</v>
      </c>
      <c r="D7755" s="206" t="s">
        <v>772</v>
      </c>
      <c r="E7755" s="206" t="s">
        <v>759</v>
      </c>
      <c r="F7755" s="207">
        <v>45323</v>
      </c>
      <c r="G7755" s="206" t="s">
        <v>834</v>
      </c>
      <c r="H7755" s="208">
        <v>21769</v>
      </c>
      <c r="I7755" s="206" t="s">
        <v>33</v>
      </c>
      <c r="L7755" s="206">
        <v>2023</v>
      </c>
      <c r="M7755" s="206" t="s">
        <v>772</v>
      </c>
      <c r="N7755" s="206" t="s">
        <v>816</v>
      </c>
    </row>
    <row r="7756" spans="1:15" s="206" customFormat="1" ht="31" customHeight="1" x14ac:dyDescent="0.15">
      <c r="A7756" s="206" t="s">
        <v>768</v>
      </c>
      <c r="B7756" s="206" t="s">
        <v>864</v>
      </c>
      <c r="C7756" s="206" t="s">
        <v>770</v>
      </c>
      <c r="D7756" s="206" t="s">
        <v>772</v>
      </c>
      <c r="E7756" s="206" t="s">
        <v>778</v>
      </c>
      <c r="F7756" s="207">
        <v>45323</v>
      </c>
      <c r="G7756" s="206" t="s">
        <v>815</v>
      </c>
      <c r="H7756" s="208">
        <v>-147677</v>
      </c>
      <c r="I7756" s="206" t="s">
        <v>33</v>
      </c>
      <c r="L7756" s="206">
        <v>2023</v>
      </c>
      <c r="M7756" s="206" t="s">
        <v>772</v>
      </c>
      <c r="N7756" s="206" t="s">
        <v>816</v>
      </c>
      <c r="O7756" s="206" t="s">
        <v>876</v>
      </c>
    </row>
    <row r="7757" spans="1:15" s="206" customFormat="1" ht="31" customHeight="1" x14ac:dyDescent="0.15">
      <c r="A7757" s="206" t="s">
        <v>768</v>
      </c>
      <c r="B7757" s="206" t="s">
        <v>864</v>
      </c>
      <c r="C7757" s="206" t="s">
        <v>770</v>
      </c>
      <c r="D7757" s="206" t="s">
        <v>772</v>
      </c>
      <c r="E7757" s="206" t="s">
        <v>778</v>
      </c>
      <c r="F7757" s="207">
        <v>45324</v>
      </c>
      <c r="G7757" s="206" t="s">
        <v>836</v>
      </c>
      <c r="H7757" s="208">
        <v>2992275</v>
      </c>
      <c r="I7757" s="206" t="s">
        <v>33</v>
      </c>
      <c r="L7757" s="206">
        <v>2023</v>
      </c>
      <c r="M7757" s="206" t="s">
        <v>772</v>
      </c>
      <c r="N7757" s="206" t="s">
        <v>816</v>
      </c>
    </row>
    <row r="7758" spans="1:15" s="206" customFormat="1" ht="31" customHeight="1" x14ac:dyDescent="0.15">
      <c r="A7758" s="206" t="s">
        <v>768</v>
      </c>
      <c r="B7758" s="206" t="s">
        <v>864</v>
      </c>
      <c r="C7758" s="206" t="s">
        <v>770</v>
      </c>
      <c r="D7758" s="206" t="s">
        <v>772</v>
      </c>
      <c r="E7758" s="206" t="s">
        <v>778</v>
      </c>
      <c r="F7758" s="207">
        <v>45324</v>
      </c>
      <c r="G7758" s="206" t="s">
        <v>815</v>
      </c>
      <c r="H7758" s="208">
        <v>37613</v>
      </c>
      <c r="I7758" s="206" t="s">
        <v>33</v>
      </c>
      <c r="L7758" s="206">
        <v>2023</v>
      </c>
      <c r="M7758" s="206" t="s">
        <v>772</v>
      </c>
      <c r="N7758" s="206" t="s">
        <v>816</v>
      </c>
    </row>
    <row r="7759" spans="1:15" s="206" customFormat="1" ht="31" customHeight="1" x14ac:dyDescent="0.15">
      <c r="A7759" s="206" t="s">
        <v>768</v>
      </c>
      <c r="B7759" s="206" t="s">
        <v>864</v>
      </c>
      <c r="C7759" s="206" t="s">
        <v>770</v>
      </c>
      <c r="D7759" s="206" t="s">
        <v>772</v>
      </c>
      <c r="E7759" s="206" t="s">
        <v>778</v>
      </c>
      <c r="F7759" s="207">
        <v>45324</v>
      </c>
      <c r="G7759" s="206" t="s">
        <v>837</v>
      </c>
      <c r="H7759" s="208">
        <v>236500</v>
      </c>
      <c r="I7759" s="206" t="s">
        <v>33</v>
      </c>
      <c r="L7759" s="206">
        <v>2023</v>
      </c>
      <c r="M7759" s="206" t="s">
        <v>772</v>
      </c>
      <c r="N7759" s="206" t="s">
        <v>816</v>
      </c>
    </row>
    <row r="7760" spans="1:15" s="206" customFormat="1" ht="31" customHeight="1" x14ac:dyDescent="0.15">
      <c r="A7760" s="206" t="s">
        <v>768</v>
      </c>
      <c r="B7760" s="206" t="s">
        <v>864</v>
      </c>
      <c r="C7760" s="206" t="s">
        <v>770</v>
      </c>
      <c r="D7760" s="206" t="s">
        <v>772</v>
      </c>
      <c r="E7760" s="206" t="s">
        <v>778</v>
      </c>
      <c r="F7760" s="207">
        <v>45324</v>
      </c>
      <c r="G7760" s="206" t="s">
        <v>867</v>
      </c>
      <c r="H7760" s="208">
        <v>44000</v>
      </c>
      <c r="I7760" s="206" t="s">
        <v>33</v>
      </c>
      <c r="L7760" s="206">
        <v>2023</v>
      </c>
      <c r="M7760" s="206" t="s">
        <v>772</v>
      </c>
      <c r="N7760" s="206" t="s">
        <v>816</v>
      </c>
    </row>
    <row r="7761" spans="1:14" s="206" customFormat="1" ht="31" customHeight="1" x14ac:dyDescent="0.15">
      <c r="A7761" s="206" t="s">
        <v>768</v>
      </c>
      <c r="B7761" s="206" t="s">
        <v>864</v>
      </c>
      <c r="C7761" s="206" t="s">
        <v>770</v>
      </c>
      <c r="D7761" s="206" t="s">
        <v>772</v>
      </c>
      <c r="E7761" s="206" t="s">
        <v>778</v>
      </c>
      <c r="F7761" s="207">
        <v>45324</v>
      </c>
      <c r="G7761" s="206" t="s">
        <v>834</v>
      </c>
      <c r="H7761" s="208">
        <v>176000</v>
      </c>
      <c r="I7761" s="206" t="s">
        <v>33</v>
      </c>
      <c r="L7761" s="206">
        <v>2023</v>
      </c>
      <c r="M7761" s="206" t="s">
        <v>772</v>
      </c>
      <c r="N7761" s="206" t="s">
        <v>816</v>
      </c>
    </row>
    <row r="7762" spans="1:14" s="206" customFormat="1" ht="31" customHeight="1" x14ac:dyDescent="0.15">
      <c r="A7762" s="206" t="s">
        <v>768</v>
      </c>
      <c r="B7762" s="206" t="s">
        <v>864</v>
      </c>
      <c r="C7762" s="206" t="s">
        <v>770</v>
      </c>
      <c r="D7762" s="206" t="s">
        <v>772</v>
      </c>
      <c r="E7762" s="206" t="s">
        <v>772</v>
      </c>
      <c r="F7762" s="207">
        <v>45324</v>
      </c>
      <c r="G7762" s="206" t="s">
        <v>37</v>
      </c>
      <c r="H7762" s="208">
        <v>112594</v>
      </c>
      <c r="I7762" s="206" t="s">
        <v>33</v>
      </c>
      <c r="L7762" s="206">
        <v>2023</v>
      </c>
      <c r="M7762" s="206" t="s">
        <v>772</v>
      </c>
      <c r="N7762" s="206" t="s">
        <v>816</v>
      </c>
    </row>
    <row r="7763" spans="1:14" s="206" customFormat="1" ht="31" customHeight="1" x14ac:dyDescent="0.15">
      <c r="A7763" s="206" t="s">
        <v>768</v>
      </c>
      <c r="B7763" s="206" t="s">
        <v>864</v>
      </c>
      <c r="C7763" s="206" t="s">
        <v>770</v>
      </c>
      <c r="D7763" s="206" t="s">
        <v>772</v>
      </c>
      <c r="E7763" s="206" t="s">
        <v>772</v>
      </c>
      <c r="F7763" s="207">
        <v>45324</v>
      </c>
      <c r="G7763" s="206" t="s">
        <v>836</v>
      </c>
      <c r="H7763" s="208">
        <v>10725</v>
      </c>
      <c r="I7763" s="206" t="s">
        <v>33</v>
      </c>
      <c r="L7763" s="206">
        <v>2023</v>
      </c>
      <c r="M7763" s="206" t="s">
        <v>772</v>
      </c>
      <c r="N7763" s="206" t="s">
        <v>816</v>
      </c>
    </row>
    <row r="7764" spans="1:14" s="206" customFormat="1" ht="31" customHeight="1" x14ac:dyDescent="0.15">
      <c r="A7764" s="206" t="s">
        <v>768</v>
      </c>
      <c r="B7764" s="206" t="s">
        <v>864</v>
      </c>
      <c r="C7764" s="206" t="s">
        <v>770</v>
      </c>
      <c r="D7764" s="206" t="s">
        <v>772</v>
      </c>
      <c r="E7764" s="206" t="s">
        <v>778</v>
      </c>
      <c r="F7764" s="207">
        <v>45324</v>
      </c>
      <c r="G7764" s="206" t="s">
        <v>825</v>
      </c>
      <c r="H7764" s="208">
        <v>79512</v>
      </c>
      <c r="I7764" s="206" t="s">
        <v>19</v>
      </c>
      <c r="L7764" s="206">
        <v>2023</v>
      </c>
      <c r="M7764" s="206" t="s">
        <v>772</v>
      </c>
      <c r="N7764" s="206" t="s">
        <v>816</v>
      </c>
    </row>
    <row r="7765" spans="1:14" s="206" customFormat="1" ht="31" customHeight="1" x14ac:dyDescent="0.15">
      <c r="A7765" s="206" t="s">
        <v>768</v>
      </c>
      <c r="B7765" s="206" t="s">
        <v>864</v>
      </c>
      <c r="C7765" s="206" t="s">
        <v>770</v>
      </c>
      <c r="D7765" s="206" t="s">
        <v>772</v>
      </c>
      <c r="E7765" s="206" t="s">
        <v>778</v>
      </c>
      <c r="F7765" s="207">
        <v>45324</v>
      </c>
      <c r="G7765" s="206" t="s">
        <v>37</v>
      </c>
      <c r="H7765" s="208">
        <v>564940</v>
      </c>
      <c r="I7765" s="206" t="s">
        <v>33</v>
      </c>
      <c r="L7765" s="206">
        <v>2023</v>
      </c>
      <c r="M7765" s="206" t="s">
        <v>772</v>
      </c>
      <c r="N7765" s="206" t="s">
        <v>816</v>
      </c>
    </row>
    <row r="7766" spans="1:14" s="206" customFormat="1" ht="31" customHeight="1" x14ac:dyDescent="0.15">
      <c r="A7766" s="206" t="s">
        <v>768</v>
      </c>
      <c r="B7766" s="206" t="s">
        <v>864</v>
      </c>
      <c r="C7766" s="206" t="s">
        <v>770</v>
      </c>
      <c r="D7766" s="206" t="s">
        <v>772</v>
      </c>
      <c r="E7766" s="206" t="s">
        <v>759</v>
      </c>
      <c r="F7766" s="207">
        <v>45324</v>
      </c>
      <c r="G7766" s="206" t="s">
        <v>834</v>
      </c>
      <c r="H7766" s="208">
        <v>810958</v>
      </c>
      <c r="I7766" s="206" t="s">
        <v>33</v>
      </c>
      <c r="L7766" s="206">
        <v>2023</v>
      </c>
      <c r="M7766" s="206" t="s">
        <v>772</v>
      </c>
      <c r="N7766" s="206" t="s">
        <v>816</v>
      </c>
    </row>
    <row r="7767" spans="1:14" s="206" customFormat="1" ht="31" customHeight="1" x14ac:dyDescent="0.15">
      <c r="A7767" s="206" t="s">
        <v>768</v>
      </c>
      <c r="B7767" s="206" t="s">
        <v>864</v>
      </c>
      <c r="C7767" s="206" t="s">
        <v>770</v>
      </c>
      <c r="D7767" s="206" t="s">
        <v>772</v>
      </c>
      <c r="E7767" s="206" t="s">
        <v>772</v>
      </c>
      <c r="F7767" s="207">
        <v>45327</v>
      </c>
      <c r="G7767" s="206" t="s">
        <v>867</v>
      </c>
      <c r="H7767" s="208">
        <v>40700</v>
      </c>
      <c r="I7767" s="206" t="s">
        <v>33</v>
      </c>
      <c r="L7767" s="206">
        <v>2023</v>
      </c>
      <c r="M7767" s="206" t="s">
        <v>772</v>
      </c>
      <c r="N7767" s="206" t="s">
        <v>816</v>
      </c>
    </row>
    <row r="7768" spans="1:14" s="206" customFormat="1" ht="31" customHeight="1" x14ac:dyDescent="0.15">
      <c r="A7768" s="206" t="s">
        <v>768</v>
      </c>
      <c r="B7768" s="206" t="s">
        <v>864</v>
      </c>
      <c r="C7768" s="206" t="s">
        <v>770</v>
      </c>
      <c r="D7768" s="206" t="s">
        <v>772</v>
      </c>
      <c r="E7768" s="206" t="s">
        <v>778</v>
      </c>
      <c r="F7768" s="207">
        <v>45327</v>
      </c>
      <c r="G7768" s="206" t="s">
        <v>815</v>
      </c>
      <c r="H7768" s="208">
        <v>37613</v>
      </c>
      <c r="I7768" s="206" t="s">
        <v>33</v>
      </c>
      <c r="L7768" s="206">
        <v>2023</v>
      </c>
      <c r="M7768" s="206" t="s">
        <v>772</v>
      </c>
      <c r="N7768" s="206" t="s">
        <v>816</v>
      </c>
    </row>
    <row r="7769" spans="1:14" s="206" customFormat="1" ht="31" customHeight="1" x14ac:dyDescent="0.15">
      <c r="A7769" s="206" t="s">
        <v>768</v>
      </c>
      <c r="B7769" s="206" t="s">
        <v>864</v>
      </c>
      <c r="C7769" s="206" t="s">
        <v>770</v>
      </c>
      <c r="D7769" s="206" t="s">
        <v>772</v>
      </c>
      <c r="E7769" s="206" t="s">
        <v>778</v>
      </c>
      <c r="F7769" s="207">
        <v>45327</v>
      </c>
      <c r="G7769" s="206" t="s">
        <v>37</v>
      </c>
      <c r="H7769" s="208">
        <v>496334</v>
      </c>
      <c r="I7769" s="206" t="s">
        <v>33</v>
      </c>
      <c r="L7769" s="206">
        <v>2023</v>
      </c>
      <c r="M7769" s="206" t="s">
        <v>772</v>
      </c>
      <c r="N7769" s="206" t="s">
        <v>816</v>
      </c>
    </row>
    <row r="7770" spans="1:14" s="206" customFormat="1" ht="31" customHeight="1" x14ac:dyDescent="0.15">
      <c r="A7770" s="206" t="s">
        <v>768</v>
      </c>
      <c r="B7770" s="206" t="s">
        <v>864</v>
      </c>
      <c r="C7770" s="206" t="s">
        <v>770</v>
      </c>
      <c r="D7770" s="206" t="s">
        <v>772</v>
      </c>
      <c r="E7770" s="206" t="s">
        <v>759</v>
      </c>
      <c r="F7770" s="207">
        <v>45327</v>
      </c>
      <c r="G7770" s="206" t="s">
        <v>834</v>
      </c>
      <c r="H7770" s="208">
        <v>40044</v>
      </c>
      <c r="I7770" s="206" t="s">
        <v>33</v>
      </c>
      <c r="L7770" s="206">
        <v>2023</v>
      </c>
      <c r="M7770" s="206" t="s">
        <v>772</v>
      </c>
      <c r="N7770" s="206" t="s">
        <v>816</v>
      </c>
    </row>
    <row r="7771" spans="1:14" s="206" customFormat="1" ht="31" customHeight="1" x14ac:dyDescent="0.15">
      <c r="A7771" s="206" t="s">
        <v>768</v>
      </c>
      <c r="B7771" s="206" t="s">
        <v>864</v>
      </c>
      <c r="C7771" s="206" t="s">
        <v>770</v>
      </c>
      <c r="D7771" s="206" t="s">
        <v>772</v>
      </c>
      <c r="E7771" s="206" t="s">
        <v>772</v>
      </c>
      <c r="F7771" s="207">
        <v>45327</v>
      </c>
      <c r="G7771" s="206" t="s">
        <v>836</v>
      </c>
      <c r="H7771" s="208">
        <v>1467136</v>
      </c>
      <c r="I7771" s="206" t="s">
        <v>33</v>
      </c>
      <c r="L7771" s="206">
        <v>2023</v>
      </c>
      <c r="M7771" s="206" t="s">
        <v>772</v>
      </c>
      <c r="N7771" s="206" t="s">
        <v>816</v>
      </c>
    </row>
    <row r="7772" spans="1:14" s="206" customFormat="1" ht="31" customHeight="1" x14ac:dyDescent="0.15">
      <c r="A7772" s="206" t="s">
        <v>768</v>
      </c>
      <c r="B7772" s="206" t="s">
        <v>864</v>
      </c>
      <c r="C7772" s="206" t="s">
        <v>770</v>
      </c>
      <c r="D7772" s="206" t="s">
        <v>772</v>
      </c>
      <c r="E7772" s="206" t="s">
        <v>772</v>
      </c>
      <c r="F7772" s="207">
        <v>45327</v>
      </c>
      <c r="G7772" s="206" t="s">
        <v>868</v>
      </c>
      <c r="H7772" s="208">
        <v>73656</v>
      </c>
      <c r="I7772" s="206" t="s">
        <v>33</v>
      </c>
      <c r="L7772" s="206">
        <v>2023</v>
      </c>
      <c r="M7772" s="206" t="s">
        <v>772</v>
      </c>
      <c r="N7772" s="206" t="s">
        <v>816</v>
      </c>
    </row>
    <row r="7773" spans="1:14" s="206" customFormat="1" ht="31" customHeight="1" x14ac:dyDescent="0.15">
      <c r="A7773" s="206" t="s">
        <v>768</v>
      </c>
      <c r="B7773" s="206" t="s">
        <v>864</v>
      </c>
      <c r="C7773" s="206" t="s">
        <v>770</v>
      </c>
      <c r="D7773" s="206" t="s">
        <v>772</v>
      </c>
      <c r="E7773" s="206" t="s">
        <v>772</v>
      </c>
      <c r="F7773" s="207">
        <v>45328</v>
      </c>
      <c r="G7773" s="206" t="s">
        <v>836</v>
      </c>
      <c r="H7773" s="208">
        <v>95603</v>
      </c>
      <c r="I7773" s="206" t="s">
        <v>33</v>
      </c>
      <c r="L7773" s="206">
        <v>2023</v>
      </c>
      <c r="M7773" s="206" t="s">
        <v>772</v>
      </c>
      <c r="N7773" s="206" t="s">
        <v>816</v>
      </c>
    </row>
    <row r="7774" spans="1:14" s="206" customFormat="1" ht="31" customHeight="1" x14ac:dyDescent="0.15">
      <c r="A7774" s="206" t="s">
        <v>768</v>
      </c>
      <c r="B7774" s="206" t="s">
        <v>864</v>
      </c>
      <c r="C7774" s="206" t="s">
        <v>770</v>
      </c>
      <c r="D7774" s="206" t="s">
        <v>772</v>
      </c>
      <c r="E7774" s="206" t="s">
        <v>778</v>
      </c>
      <c r="F7774" s="207">
        <v>45328</v>
      </c>
      <c r="G7774" s="206" t="s">
        <v>866</v>
      </c>
      <c r="H7774" s="208">
        <v>214500</v>
      </c>
      <c r="I7774" s="206" t="s">
        <v>33</v>
      </c>
      <c r="L7774" s="206">
        <v>2023</v>
      </c>
      <c r="M7774" s="206" t="s">
        <v>772</v>
      </c>
      <c r="N7774" s="206" t="s">
        <v>816</v>
      </c>
    </row>
    <row r="7775" spans="1:14" s="206" customFormat="1" ht="31" customHeight="1" x14ac:dyDescent="0.15">
      <c r="A7775" s="206" t="s">
        <v>768</v>
      </c>
      <c r="B7775" s="206" t="s">
        <v>864</v>
      </c>
      <c r="C7775" s="206" t="s">
        <v>770</v>
      </c>
      <c r="D7775" s="206" t="s">
        <v>772</v>
      </c>
      <c r="E7775" s="206" t="s">
        <v>772</v>
      </c>
      <c r="F7775" s="207">
        <v>45328</v>
      </c>
      <c r="G7775" s="206" t="s">
        <v>37</v>
      </c>
      <c r="H7775" s="208">
        <v>497680</v>
      </c>
      <c r="I7775" s="206" t="s">
        <v>33</v>
      </c>
      <c r="L7775" s="206">
        <v>2023</v>
      </c>
      <c r="M7775" s="206" t="s">
        <v>772</v>
      </c>
      <c r="N7775" s="206" t="s">
        <v>816</v>
      </c>
    </row>
    <row r="7776" spans="1:14" s="206" customFormat="1" ht="31" customHeight="1" x14ac:dyDescent="0.15">
      <c r="A7776" s="206" t="s">
        <v>768</v>
      </c>
      <c r="B7776" s="206" t="s">
        <v>864</v>
      </c>
      <c r="C7776" s="206" t="s">
        <v>770</v>
      </c>
      <c r="D7776" s="206" t="s">
        <v>772</v>
      </c>
      <c r="E7776" s="206" t="s">
        <v>759</v>
      </c>
      <c r="F7776" s="207">
        <v>45328</v>
      </c>
      <c r="G7776" s="206" t="s">
        <v>834</v>
      </c>
      <c r="H7776" s="208">
        <v>40238</v>
      </c>
      <c r="I7776" s="206" t="s">
        <v>33</v>
      </c>
      <c r="L7776" s="206">
        <v>2023</v>
      </c>
      <c r="M7776" s="206" t="s">
        <v>772</v>
      </c>
      <c r="N7776" s="206" t="s">
        <v>816</v>
      </c>
    </row>
    <row r="7777" spans="1:15" s="206" customFormat="1" ht="31" customHeight="1" x14ac:dyDescent="0.15">
      <c r="A7777" s="206" t="s">
        <v>768</v>
      </c>
      <c r="B7777" s="206" t="s">
        <v>864</v>
      </c>
      <c r="C7777" s="206" t="s">
        <v>770</v>
      </c>
      <c r="D7777" s="206" t="s">
        <v>772</v>
      </c>
      <c r="E7777" s="206" t="s">
        <v>778</v>
      </c>
      <c r="F7777" s="207">
        <v>45328</v>
      </c>
      <c r="G7777" s="206" t="s">
        <v>837</v>
      </c>
      <c r="H7777" s="208">
        <v>47300</v>
      </c>
      <c r="I7777" s="206" t="s">
        <v>33</v>
      </c>
      <c r="L7777" s="206">
        <v>2023</v>
      </c>
      <c r="M7777" s="206" t="s">
        <v>772</v>
      </c>
      <c r="N7777" s="206" t="s">
        <v>816</v>
      </c>
    </row>
    <row r="7778" spans="1:15" s="206" customFormat="1" ht="31" customHeight="1" x14ac:dyDescent="0.15">
      <c r="A7778" s="206" t="s">
        <v>768</v>
      </c>
      <c r="B7778" s="206" t="s">
        <v>864</v>
      </c>
      <c r="C7778" s="206" t="s">
        <v>770</v>
      </c>
      <c r="D7778" s="206" t="s">
        <v>772</v>
      </c>
      <c r="E7778" s="206" t="s">
        <v>778</v>
      </c>
      <c r="F7778" s="207">
        <v>45328</v>
      </c>
      <c r="G7778" s="206" t="s">
        <v>867</v>
      </c>
      <c r="H7778" s="208">
        <v>132000</v>
      </c>
      <c r="I7778" s="206" t="s">
        <v>33</v>
      </c>
      <c r="L7778" s="206">
        <v>2023</v>
      </c>
      <c r="M7778" s="206" t="s">
        <v>772</v>
      </c>
      <c r="N7778" s="206" t="s">
        <v>816</v>
      </c>
    </row>
    <row r="7779" spans="1:15" s="206" customFormat="1" ht="31" customHeight="1" x14ac:dyDescent="0.15">
      <c r="A7779" s="206" t="s">
        <v>768</v>
      </c>
      <c r="B7779" s="206" t="s">
        <v>864</v>
      </c>
      <c r="C7779" s="206" t="s">
        <v>770</v>
      </c>
      <c r="D7779" s="206" t="s">
        <v>772</v>
      </c>
      <c r="E7779" s="206" t="s">
        <v>778</v>
      </c>
      <c r="F7779" s="207">
        <v>45328</v>
      </c>
      <c r="G7779" s="206" t="s">
        <v>836</v>
      </c>
      <c r="H7779" s="208">
        <v>287548</v>
      </c>
      <c r="I7779" s="206" t="s">
        <v>33</v>
      </c>
      <c r="L7779" s="206">
        <v>2023</v>
      </c>
      <c r="M7779" s="206" t="s">
        <v>772</v>
      </c>
      <c r="N7779" s="206" t="s">
        <v>816</v>
      </c>
    </row>
    <row r="7780" spans="1:15" s="206" customFormat="1" ht="31" customHeight="1" x14ac:dyDescent="0.15">
      <c r="A7780" s="206" t="s">
        <v>768</v>
      </c>
      <c r="B7780" s="206" t="s">
        <v>864</v>
      </c>
      <c r="C7780" s="206" t="s">
        <v>770</v>
      </c>
      <c r="D7780" s="206" t="s">
        <v>772</v>
      </c>
      <c r="E7780" s="206" t="s">
        <v>778</v>
      </c>
      <c r="F7780" s="207">
        <v>45328</v>
      </c>
      <c r="G7780" s="206" t="s">
        <v>37</v>
      </c>
      <c r="H7780" s="208">
        <v>848384</v>
      </c>
      <c r="I7780" s="206" t="s">
        <v>33</v>
      </c>
      <c r="L7780" s="206">
        <v>2023</v>
      </c>
      <c r="M7780" s="206" t="s">
        <v>772</v>
      </c>
      <c r="N7780" s="206" t="s">
        <v>816</v>
      </c>
    </row>
    <row r="7781" spans="1:15" s="206" customFormat="1" ht="31" customHeight="1" x14ac:dyDescent="0.15">
      <c r="A7781" s="206" t="s">
        <v>768</v>
      </c>
      <c r="B7781" s="206" t="s">
        <v>864</v>
      </c>
      <c r="C7781" s="206" t="s">
        <v>770</v>
      </c>
      <c r="D7781" s="206" t="s">
        <v>772</v>
      </c>
      <c r="E7781" s="206" t="s">
        <v>778</v>
      </c>
      <c r="F7781" s="207">
        <v>45329</v>
      </c>
      <c r="G7781" s="206" t="s">
        <v>815</v>
      </c>
      <c r="H7781" s="208">
        <v>-62297</v>
      </c>
      <c r="I7781" s="206" t="s">
        <v>33</v>
      </c>
      <c r="L7781" s="206">
        <v>2023</v>
      </c>
      <c r="M7781" s="206" t="s">
        <v>772</v>
      </c>
      <c r="N7781" s="206" t="s">
        <v>816</v>
      </c>
      <c r="O7781" s="206" t="s">
        <v>877</v>
      </c>
    </row>
    <row r="7782" spans="1:15" s="206" customFormat="1" ht="31" customHeight="1" x14ac:dyDescent="0.15">
      <c r="A7782" s="206" t="s">
        <v>768</v>
      </c>
      <c r="B7782" s="206" t="s">
        <v>864</v>
      </c>
      <c r="C7782" s="206" t="s">
        <v>770</v>
      </c>
      <c r="D7782" s="206" t="s">
        <v>772</v>
      </c>
      <c r="E7782" s="206" t="s">
        <v>778</v>
      </c>
      <c r="F7782" s="207">
        <v>45329</v>
      </c>
      <c r="G7782" s="206" t="s">
        <v>835</v>
      </c>
      <c r="H7782" s="208">
        <v>-184356</v>
      </c>
      <c r="I7782" s="206" t="s">
        <v>33</v>
      </c>
      <c r="L7782" s="206">
        <v>2023</v>
      </c>
      <c r="M7782" s="206" t="s">
        <v>772</v>
      </c>
      <c r="N7782" s="206" t="s">
        <v>816</v>
      </c>
      <c r="O7782" s="206" t="s">
        <v>877</v>
      </c>
    </row>
    <row r="7783" spans="1:15" s="206" customFormat="1" ht="31" customHeight="1" x14ac:dyDescent="0.15">
      <c r="A7783" s="206" t="s">
        <v>768</v>
      </c>
      <c r="B7783" s="206" t="s">
        <v>864</v>
      </c>
      <c r="C7783" s="206" t="s">
        <v>770</v>
      </c>
      <c r="D7783" s="206" t="s">
        <v>772</v>
      </c>
      <c r="E7783" s="206" t="s">
        <v>778</v>
      </c>
      <c r="F7783" s="207">
        <v>45329</v>
      </c>
      <c r="G7783" s="206" t="s">
        <v>835</v>
      </c>
      <c r="H7783" s="208">
        <v>230556</v>
      </c>
      <c r="I7783" s="206" t="s">
        <v>33</v>
      </c>
      <c r="L7783" s="206">
        <v>2023</v>
      </c>
      <c r="M7783" s="206" t="s">
        <v>772</v>
      </c>
      <c r="N7783" s="206" t="s">
        <v>816</v>
      </c>
    </row>
    <row r="7784" spans="1:15" s="206" customFormat="1" ht="31" customHeight="1" x14ac:dyDescent="0.15">
      <c r="A7784" s="206" t="s">
        <v>768</v>
      </c>
      <c r="B7784" s="206" t="s">
        <v>864</v>
      </c>
      <c r="C7784" s="206" t="s">
        <v>770</v>
      </c>
      <c r="D7784" s="206" t="s">
        <v>772</v>
      </c>
      <c r="E7784" s="206" t="s">
        <v>778</v>
      </c>
      <c r="F7784" s="207">
        <v>45329</v>
      </c>
      <c r="G7784" s="206" t="s">
        <v>815</v>
      </c>
      <c r="H7784" s="208">
        <v>2502547</v>
      </c>
      <c r="I7784" s="206" t="s">
        <v>33</v>
      </c>
      <c r="L7784" s="206">
        <v>2023</v>
      </c>
      <c r="M7784" s="206" t="s">
        <v>772</v>
      </c>
      <c r="N7784" s="206" t="s">
        <v>816</v>
      </c>
    </row>
    <row r="7785" spans="1:15" s="206" customFormat="1" ht="31" customHeight="1" x14ac:dyDescent="0.15">
      <c r="A7785" s="206" t="s">
        <v>768</v>
      </c>
      <c r="B7785" s="206" t="s">
        <v>864</v>
      </c>
      <c r="C7785" s="206" t="s">
        <v>770</v>
      </c>
      <c r="D7785" s="206" t="s">
        <v>772</v>
      </c>
      <c r="E7785" s="206" t="s">
        <v>778</v>
      </c>
      <c r="F7785" s="207">
        <v>45329</v>
      </c>
      <c r="G7785" s="206" t="s">
        <v>836</v>
      </c>
      <c r="H7785" s="208">
        <v>37613</v>
      </c>
      <c r="I7785" s="206" t="s">
        <v>33</v>
      </c>
      <c r="L7785" s="206">
        <v>2023</v>
      </c>
      <c r="M7785" s="206" t="s">
        <v>772</v>
      </c>
      <c r="N7785" s="206" t="s">
        <v>816</v>
      </c>
    </row>
    <row r="7786" spans="1:15" s="206" customFormat="1" ht="31" customHeight="1" x14ac:dyDescent="0.15">
      <c r="A7786" s="206" t="s">
        <v>768</v>
      </c>
      <c r="B7786" s="206" t="s">
        <v>864</v>
      </c>
      <c r="C7786" s="206" t="s">
        <v>770</v>
      </c>
      <c r="D7786" s="206" t="s">
        <v>772</v>
      </c>
      <c r="E7786" s="206" t="s">
        <v>778</v>
      </c>
      <c r="F7786" s="207">
        <v>45329</v>
      </c>
      <c r="G7786" s="206" t="s">
        <v>868</v>
      </c>
      <c r="H7786" s="208">
        <v>396000</v>
      </c>
      <c r="I7786" s="206" t="s">
        <v>33</v>
      </c>
      <c r="L7786" s="206">
        <v>2023</v>
      </c>
      <c r="M7786" s="206" t="s">
        <v>772</v>
      </c>
      <c r="N7786" s="206" t="s">
        <v>816</v>
      </c>
    </row>
    <row r="7787" spans="1:15" s="206" customFormat="1" ht="31" customHeight="1" x14ac:dyDescent="0.15">
      <c r="A7787" s="206" t="s">
        <v>768</v>
      </c>
      <c r="B7787" s="206" t="s">
        <v>864</v>
      </c>
      <c r="C7787" s="206" t="s">
        <v>770</v>
      </c>
      <c r="D7787" s="206" t="s">
        <v>772</v>
      </c>
      <c r="E7787" s="206" t="s">
        <v>778</v>
      </c>
      <c r="F7787" s="207">
        <v>45329</v>
      </c>
      <c r="G7787" s="206" t="s">
        <v>834</v>
      </c>
      <c r="H7787" s="208">
        <v>363469</v>
      </c>
      <c r="I7787" s="206" t="s">
        <v>33</v>
      </c>
      <c r="L7787" s="206">
        <v>2023</v>
      </c>
      <c r="M7787" s="206" t="s">
        <v>772</v>
      </c>
      <c r="N7787" s="206" t="s">
        <v>816</v>
      </c>
    </row>
    <row r="7788" spans="1:15" s="206" customFormat="1" ht="31" customHeight="1" x14ac:dyDescent="0.15">
      <c r="A7788" s="206" t="s">
        <v>768</v>
      </c>
      <c r="B7788" s="206" t="s">
        <v>864</v>
      </c>
      <c r="C7788" s="206" t="s">
        <v>770</v>
      </c>
      <c r="D7788" s="206" t="s">
        <v>772</v>
      </c>
      <c r="E7788" s="206" t="s">
        <v>772</v>
      </c>
      <c r="F7788" s="207">
        <v>45329</v>
      </c>
      <c r="G7788" s="206" t="s">
        <v>867</v>
      </c>
      <c r="H7788" s="208">
        <v>73656</v>
      </c>
      <c r="I7788" s="206" t="s">
        <v>33</v>
      </c>
      <c r="L7788" s="206">
        <v>2023</v>
      </c>
      <c r="M7788" s="206" t="s">
        <v>772</v>
      </c>
      <c r="N7788" s="206" t="s">
        <v>816</v>
      </c>
    </row>
    <row r="7789" spans="1:15" s="206" customFormat="1" ht="31" customHeight="1" x14ac:dyDescent="0.15">
      <c r="A7789" s="206" t="s">
        <v>768</v>
      </c>
      <c r="B7789" s="206" t="s">
        <v>864</v>
      </c>
      <c r="C7789" s="206" t="s">
        <v>770</v>
      </c>
      <c r="D7789" s="206" t="s">
        <v>772</v>
      </c>
      <c r="E7789" s="206" t="s">
        <v>772</v>
      </c>
      <c r="F7789" s="207">
        <v>45329</v>
      </c>
      <c r="G7789" s="206" t="s">
        <v>836</v>
      </c>
      <c r="H7789" s="208">
        <v>736560</v>
      </c>
      <c r="I7789" s="206" t="s">
        <v>33</v>
      </c>
      <c r="L7789" s="206">
        <v>2023</v>
      </c>
      <c r="M7789" s="206" t="s">
        <v>772</v>
      </c>
      <c r="N7789" s="206" t="s">
        <v>816</v>
      </c>
    </row>
    <row r="7790" spans="1:15" s="206" customFormat="1" ht="31" customHeight="1" x14ac:dyDescent="0.15">
      <c r="A7790" s="206" t="s">
        <v>768</v>
      </c>
      <c r="B7790" s="206" t="s">
        <v>864</v>
      </c>
      <c r="C7790" s="206" t="s">
        <v>770</v>
      </c>
      <c r="D7790" s="206" t="s">
        <v>772</v>
      </c>
      <c r="E7790" s="206" t="s">
        <v>772</v>
      </c>
      <c r="F7790" s="207">
        <v>45329</v>
      </c>
      <c r="G7790" s="206" t="s">
        <v>815</v>
      </c>
      <c r="H7790" s="208">
        <v>368280</v>
      </c>
      <c r="I7790" s="206" t="s">
        <v>33</v>
      </c>
      <c r="L7790" s="206">
        <v>2023</v>
      </c>
      <c r="M7790" s="206" t="s">
        <v>772</v>
      </c>
      <c r="N7790" s="206" t="s">
        <v>816</v>
      </c>
    </row>
    <row r="7791" spans="1:15" s="206" customFormat="1" ht="31" customHeight="1" x14ac:dyDescent="0.15">
      <c r="A7791" s="206" t="s">
        <v>768</v>
      </c>
      <c r="B7791" s="206" t="s">
        <v>864</v>
      </c>
      <c r="C7791" s="206" t="s">
        <v>770</v>
      </c>
      <c r="D7791" s="206" t="s">
        <v>772</v>
      </c>
      <c r="E7791" s="206" t="s">
        <v>778</v>
      </c>
      <c r="F7791" s="207">
        <v>45329</v>
      </c>
      <c r="G7791" s="206" t="s">
        <v>37</v>
      </c>
      <c r="H7791" s="208">
        <v>50279</v>
      </c>
      <c r="I7791" s="206" t="s">
        <v>33</v>
      </c>
      <c r="L7791" s="206">
        <v>2023</v>
      </c>
      <c r="M7791" s="206" t="s">
        <v>772</v>
      </c>
      <c r="N7791" s="206" t="s">
        <v>816</v>
      </c>
    </row>
    <row r="7792" spans="1:15" s="206" customFormat="1" ht="31" customHeight="1" x14ac:dyDescent="0.15">
      <c r="A7792" s="206" t="s">
        <v>768</v>
      </c>
      <c r="B7792" s="206" t="s">
        <v>864</v>
      </c>
      <c r="C7792" s="206" t="s">
        <v>770</v>
      </c>
      <c r="D7792" s="206" t="s">
        <v>772</v>
      </c>
      <c r="E7792" s="206" t="s">
        <v>778</v>
      </c>
      <c r="F7792" s="207">
        <v>45330</v>
      </c>
      <c r="G7792" s="206" t="s">
        <v>815</v>
      </c>
      <c r="H7792" s="208">
        <v>-79607</v>
      </c>
      <c r="I7792" s="206" t="s">
        <v>33</v>
      </c>
      <c r="L7792" s="206">
        <v>2023</v>
      </c>
      <c r="M7792" s="206" t="s">
        <v>772</v>
      </c>
      <c r="N7792" s="206" t="s">
        <v>816</v>
      </c>
      <c r="O7792" s="206" t="s">
        <v>878</v>
      </c>
    </row>
    <row r="7793" spans="1:14" s="206" customFormat="1" ht="31" customHeight="1" x14ac:dyDescent="0.15">
      <c r="A7793" s="206" t="s">
        <v>768</v>
      </c>
      <c r="B7793" s="206" t="s">
        <v>864</v>
      </c>
      <c r="C7793" s="206" t="s">
        <v>770</v>
      </c>
      <c r="D7793" s="206" t="s">
        <v>772</v>
      </c>
      <c r="E7793" s="206" t="s">
        <v>778</v>
      </c>
      <c r="F7793" s="207">
        <v>45330</v>
      </c>
      <c r="G7793" s="206" t="s">
        <v>836</v>
      </c>
      <c r="H7793" s="208">
        <v>11198</v>
      </c>
      <c r="I7793" s="206" t="s">
        <v>33</v>
      </c>
      <c r="L7793" s="206">
        <v>2023</v>
      </c>
      <c r="M7793" s="206" t="s">
        <v>772</v>
      </c>
      <c r="N7793" s="206" t="s">
        <v>816</v>
      </c>
    </row>
    <row r="7794" spans="1:14" s="206" customFormat="1" ht="31" customHeight="1" x14ac:dyDescent="0.15">
      <c r="A7794" s="206" t="s">
        <v>768</v>
      </c>
      <c r="B7794" s="206" t="s">
        <v>864</v>
      </c>
      <c r="C7794" s="206" t="s">
        <v>770</v>
      </c>
      <c r="D7794" s="206" t="s">
        <v>772</v>
      </c>
      <c r="E7794" s="206" t="s">
        <v>772</v>
      </c>
      <c r="F7794" s="207">
        <v>45330</v>
      </c>
      <c r="G7794" s="206" t="s">
        <v>836</v>
      </c>
      <c r="H7794" s="208">
        <v>190680</v>
      </c>
      <c r="I7794" s="206" t="s">
        <v>33</v>
      </c>
      <c r="L7794" s="206">
        <v>2023</v>
      </c>
      <c r="M7794" s="206" t="s">
        <v>772</v>
      </c>
      <c r="N7794" s="206" t="s">
        <v>816</v>
      </c>
    </row>
    <row r="7795" spans="1:14" s="206" customFormat="1" ht="31" customHeight="1" x14ac:dyDescent="0.15">
      <c r="A7795" s="206" t="s">
        <v>768</v>
      </c>
      <c r="B7795" s="206" t="s">
        <v>864</v>
      </c>
      <c r="C7795" s="206" t="s">
        <v>770</v>
      </c>
      <c r="D7795" s="206" t="s">
        <v>772</v>
      </c>
      <c r="E7795" s="206" t="s">
        <v>778</v>
      </c>
      <c r="F7795" s="207">
        <v>45330</v>
      </c>
      <c r="G7795" s="206" t="s">
        <v>815</v>
      </c>
      <c r="H7795" s="208">
        <v>255257</v>
      </c>
      <c r="I7795" s="206" t="s">
        <v>33</v>
      </c>
      <c r="L7795" s="206">
        <v>2023</v>
      </c>
      <c r="M7795" s="206" t="s">
        <v>772</v>
      </c>
      <c r="N7795" s="206" t="s">
        <v>816</v>
      </c>
    </row>
    <row r="7796" spans="1:14" s="206" customFormat="1" ht="31" customHeight="1" x14ac:dyDescent="0.15">
      <c r="A7796" s="206" t="s">
        <v>768</v>
      </c>
      <c r="B7796" s="206" t="s">
        <v>864</v>
      </c>
      <c r="C7796" s="206" t="s">
        <v>770</v>
      </c>
      <c r="D7796" s="206" t="s">
        <v>772</v>
      </c>
      <c r="E7796" s="206" t="s">
        <v>778</v>
      </c>
      <c r="F7796" s="207">
        <v>45330</v>
      </c>
      <c r="G7796" s="206" t="s">
        <v>834</v>
      </c>
      <c r="H7796" s="208">
        <v>139302</v>
      </c>
      <c r="I7796" s="206" t="s">
        <v>33</v>
      </c>
      <c r="L7796" s="206">
        <v>2023</v>
      </c>
      <c r="M7796" s="206" t="s">
        <v>772</v>
      </c>
      <c r="N7796" s="206" t="s">
        <v>816</v>
      </c>
    </row>
    <row r="7797" spans="1:14" s="206" customFormat="1" ht="31" customHeight="1" x14ac:dyDescent="0.15">
      <c r="A7797" s="206" t="s">
        <v>768</v>
      </c>
      <c r="B7797" s="206" t="s">
        <v>864</v>
      </c>
      <c r="C7797" s="206" t="s">
        <v>770</v>
      </c>
      <c r="D7797" s="206" t="s">
        <v>772</v>
      </c>
      <c r="E7797" s="206" t="s">
        <v>759</v>
      </c>
      <c r="F7797" s="207">
        <v>45330</v>
      </c>
      <c r="G7797" s="206" t="s">
        <v>834</v>
      </c>
      <c r="H7797" s="208">
        <v>1054519</v>
      </c>
      <c r="I7797" s="206" t="s">
        <v>33</v>
      </c>
      <c r="L7797" s="206">
        <v>2023</v>
      </c>
      <c r="M7797" s="206" t="s">
        <v>772</v>
      </c>
      <c r="N7797" s="206" t="s">
        <v>816</v>
      </c>
    </row>
    <row r="7798" spans="1:14" s="206" customFormat="1" ht="31" customHeight="1" x14ac:dyDescent="0.15">
      <c r="A7798" s="206" t="s">
        <v>768</v>
      </c>
      <c r="B7798" s="206" t="s">
        <v>864</v>
      </c>
      <c r="C7798" s="206" t="s">
        <v>770</v>
      </c>
      <c r="D7798" s="206" t="s">
        <v>772</v>
      </c>
      <c r="E7798" s="206" t="s">
        <v>778</v>
      </c>
      <c r="F7798" s="207">
        <v>45331</v>
      </c>
      <c r="G7798" s="206" t="s">
        <v>837</v>
      </c>
      <c r="H7798" s="208">
        <v>257400</v>
      </c>
      <c r="I7798" s="206" t="s">
        <v>33</v>
      </c>
      <c r="L7798" s="206">
        <v>2023</v>
      </c>
      <c r="M7798" s="206" t="s">
        <v>772</v>
      </c>
      <c r="N7798" s="206" t="s">
        <v>816</v>
      </c>
    </row>
    <row r="7799" spans="1:14" s="206" customFormat="1" ht="31" customHeight="1" x14ac:dyDescent="0.15">
      <c r="A7799" s="206" t="s">
        <v>768</v>
      </c>
      <c r="B7799" s="206" t="s">
        <v>864</v>
      </c>
      <c r="C7799" s="206" t="s">
        <v>770</v>
      </c>
      <c r="D7799" s="206" t="s">
        <v>772</v>
      </c>
      <c r="E7799" s="206" t="s">
        <v>772</v>
      </c>
      <c r="F7799" s="207">
        <v>45331</v>
      </c>
      <c r="G7799" s="206" t="s">
        <v>37</v>
      </c>
      <c r="H7799" s="208">
        <v>23197</v>
      </c>
      <c r="I7799" s="206" t="s">
        <v>33</v>
      </c>
      <c r="L7799" s="206">
        <v>2023</v>
      </c>
      <c r="M7799" s="206" t="s">
        <v>772</v>
      </c>
      <c r="N7799" s="206" t="s">
        <v>816</v>
      </c>
    </row>
    <row r="7800" spans="1:14" s="206" customFormat="1" ht="31" customHeight="1" x14ac:dyDescent="0.15">
      <c r="A7800" s="206" t="s">
        <v>768</v>
      </c>
      <c r="B7800" s="206" t="s">
        <v>864</v>
      </c>
      <c r="C7800" s="206" t="s">
        <v>770</v>
      </c>
      <c r="D7800" s="206" t="s">
        <v>772</v>
      </c>
      <c r="E7800" s="206" t="s">
        <v>778</v>
      </c>
      <c r="F7800" s="207">
        <v>45331</v>
      </c>
      <c r="G7800" s="206" t="s">
        <v>37</v>
      </c>
      <c r="H7800" s="208">
        <v>450828</v>
      </c>
      <c r="I7800" s="206" t="s">
        <v>33</v>
      </c>
      <c r="L7800" s="206">
        <v>2023</v>
      </c>
      <c r="M7800" s="206" t="s">
        <v>772</v>
      </c>
      <c r="N7800" s="206" t="s">
        <v>816</v>
      </c>
    </row>
    <row r="7801" spans="1:14" s="206" customFormat="1" ht="31" customHeight="1" x14ac:dyDescent="0.15">
      <c r="A7801" s="206" t="s">
        <v>768</v>
      </c>
      <c r="B7801" s="206" t="s">
        <v>864</v>
      </c>
      <c r="C7801" s="206" t="s">
        <v>770</v>
      </c>
      <c r="D7801" s="206" t="s">
        <v>772</v>
      </c>
      <c r="E7801" s="206" t="s">
        <v>778</v>
      </c>
      <c r="F7801" s="207">
        <v>45331</v>
      </c>
      <c r="G7801" s="206" t="s">
        <v>835</v>
      </c>
      <c r="H7801" s="208">
        <v>173837</v>
      </c>
      <c r="I7801" s="206" t="s">
        <v>33</v>
      </c>
      <c r="L7801" s="206">
        <v>2023</v>
      </c>
      <c r="M7801" s="206" t="s">
        <v>772</v>
      </c>
      <c r="N7801" s="206" t="s">
        <v>816</v>
      </c>
    </row>
    <row r="7802" spans="1:14" s="206" customFormat="1" ht="31" customHeight="1" x14ac:dyDescent="0.15">
      <c r="A7802" s="206" t="s">
        <v>768</v>
      </c>
      <c r="B7802" s="206" t="s">
        <v>864</v>
      </c>
      <c r="C7802" s="206" t="s">
        <v>770</v>
      </c>
      <c r="D7802" s="206" t="s">
        <v>772</v>
      </c>
      <c r="E7802" s="206" t="s">
        <v>778</v>
      </c>
      <c r="F7802" s="207">
        <v>45331</v>
      </c>
      <c r="G7802" s="206" t="s">
        <v>868</v>
      </c>
      <c r="H7802" s="208">
        <v>44000</v>
      </c>
      <c r="I7802" s="206" t="s">
        <v>33</v>
      </c>
      <c r="L7802" s="206">
        <v>2023</v>
      </c>
      <c r="M7802" s="206" t="s">
        <v>772</v>
      </c>
      <c r="N7802" s="206" t="s">
        <v>816</v>
      </c>
    </row>
    <row r="7803" spans="1:14" s="206" customFormat="1" ht="31" customHeight="1" x14ac:dyDescent="0.15">
      <c r="A7803" s="206" t="s">
        <v>768</v>
      </c>
      <c r="B7803" s="206" t="s">
        <v>864</v>
      </c>
      <c r="C7803" s="206" t="s">
        <v>770</v>
      </c>
      <c r="D7803" s="206" t="s">
        <v>772</v>
      </c>
      <c r="E7803" s="206" t="s">
        <v>772</v>
      </c>
      <c r="F7803" s="207">
        <v>45331</v>
      </c>
      <c r="G7803" s="206" t="s">
        <v>836</v>
      </c>
      <c r="H7803" s="208">
        <v>365376</v>
      </c>
      <c r="I7803" s="206" t="s">
        <v>33</v>
      </c>
      <c r="L7803" s="206">
        <v>2023</v>
      </c>
      <c r="M7803" s="206" t="s">
        <v>772</v>
      </c>
      <c r="N7803" s="206" t="s">
        <v>816</v>
      </c>
    </row>
    <row r="7804" spans="1:14" s="206" customFormat="1" ht="31" customHeight="1" x14ac:dyDescent="0.15">
      <c r="A7804" s="206" t="s">
        <v>768</v>
      </c>
      <c r="B7804" s="206" t="s">
        <v>864</v>
      </c>
      <c r="C7804" s="206" t="s">
        <v>770</v>
      </c>
      <c r="D7804" s="206" t="s">
        <v>772</v>
      </c>
      <c r="E7804" s="206" t="s">
        <v>778</v>
      </c>
      <c r="F7804" s="207">
        <v>45331</v>
      </c>
      <c r="G7804" s="206" t="s">
        <v>834</v>
      </c>
      <c r="H7804" s="208">
        <v>106082</v>
      </c>
      <c r="I7804" s="206" t="s">
        <v>33</v>
      </c>
      <c r="L7804" s="206">
        <v>2023</v>
      </c>
      <c r="M7804" s="206" t="s">
        <v>772</v>
      </c>
      <c r="N7804" s="206" t="s">
        <v>816</v>
      </c>
    </row>
    <row r="7805" spans="1:14" s="206" customFormat="1" ht="31" customHeight="1" x14ac:dyDescent="0.15">
      <c r="A7805" s="206" t="s">
        <v>768</v>
      </c>
      <c r="B7805" s="206" t="s">
        <v>864</v>
      </c>
      <c r="C7805" s="206" t="s">
        <v>770</v>
      </c>
      <c r="D7805" s="206" t="s">
        <v>772</v>
      </c>
      <c r="E7805" s="206" t="s">
        <v>759</v>
      </c>
      <c r="F7805" s="207">
        <v>45331</v>
      </c>
      <c r="G7805" s="206" t="s">
        <v>834</v>
      </c>
      <c r="H7805" s="208">
        <v>68763</v>
      </c>
      <c r="I7805" s="206" t="s">
        <v>33</v>
      </c>
      <c r="L7805" s="206">
        <v>2023</v>
      </c>
      <c r="M7805" s="206" t="s">
        <v>772</v>
      </c>
      <c r="N7805" s="206" t="s">
        <v>816</v>
      </c>
    </row>
    <row r="7806" spans="1:14" s="206" customFormat="1" ht="31" customHeight="1" x14ac:dyDescent="0.15">
      <c r="A7806" s="206" t="s">
        <v>768</v>
      </c>
      <c r="B7806" s="206" t="s">
        <v>864</v>
      </c>
      <c r="C7806" s="206" t="s">
        <v>770</v>
      </c>
      <c r="D7806" s="206" t="s">
        <v>772</v>
      </c>
      <c r="E7806" s="206" t="s">
        <v>778</v>
      </c>
      <c r="F7806" s="207">
        <v>45334</v>
      </c>
      <c r="G7806" s="206" t="s">
        <v>836</v>
      </c>
      <c r="H7806" s="208">
        <v>3476000</v>
      </c>
      <c r="I7806" s="206" t="s">
        <v>33</v>
      </c>
      <c r="L7806" s="206">
        <v>2023</v>
      </c>
      <c r="M7806" s="206" t="s">
        <v>772</v>
      </c>
      <c r="N7806" s="206" t="s">
        <v>816</v>
      </c>
    </row>
    <row r="7807" spans="1:14" s="206" customFormat="1" ht="31" customHeight="1" x14ac:dyDescent="0.15">
      <c r="A7807" s="206" t="s">
        <v>768</v>
      </c>
      <c r="B7807" s="206" t="s">
        <v>864</v>
      </c>
      <c r="C7807" s="206" t="s">
        <v>770</v>
      </c>
      <c r="D7807" s="206" t="s">
        <v>772</v>
      </c>
      <c r="E7807" s="206" t="s">
        <v>778</v>
      </c>
      <c r="F7807" s="207">
        <v>45334</v>
      </c>
      <c r="G7807" s="206" t="s">
        <v>866</v>
      </c>
      <c r="H7807" s="208">
        <v>35750</v>
      </c>
      <c r="I7807" s="206" t="s">
        <v>33</v>
      </c>
      <c r="L7807" s="206">
        <v>2023</v>
      </c>
      <c r="M7807" s="206" t="s">
        <v>772</v>
      </c>
      <c r="N7807" s="206" t="s">
        <v>816</v>
      </c>
    </row>
    <row r="7808" spans="1:14" s="206" customFormat="1" ht="31" customHeight="1" x14ac:dyDescent="0.15">
      <c r="A7808" s="206" t="s">
        <v>768</v>
      </c>
      <c r="B7808" s="206" t="s">
        <v>864</v>
      </c>
      <c r="C7808" s="206" t="s">
        <v>770</v>
      </c>
      <c r="D7808" s="206" t="s">
        <v>772</v>
      </c>
      <c r="E7808" s="206" t="s">
        <v>772</v>
      </c>
      <c r="F7808" s="207">
        <v>45334</v>
      </c>
      <c r="G7808" s="206" t="s">
        <v>836</v>
      </c>
      <c r="H7808" s="208">
        <v>703736</v>
      </c>
      <c r="I7808" s="206" t="s">
        <v>33</v>
      </c>
      <c r="L7808" s="206">
        <v>2023</v>
      </c>
      <c r="M7808" s="206" t="s">
        <v>772</v>
      </c>
      <c r="N7808" s="206" t="s">
        <v>816</v>
      </c>
    </row>
    <row r="7809" spans="1:15" s="206" customFormat="1" ht="31" customHeight="1" x14ac:dyDescent="0.15">
      <c r="A7809" s="206" t="s">
        <v>768</v>
      </c>
      <c r="B7809" s="206" t="s">
        <v>864</v>
      </c>
      <c r="C7809" s="206" t="s">
        <v>770</v>
      </c>
      <c r="D7809" s="206" t="s">
        <v>772</v>
      </c>
      <c r="E7809" s="206" t="s">
        <v>778</v>
      </c>
      <c r="F7809" s="207">
        <v>45334</v>
      </c>
      <c r="G7809" s="206" t="s">
        <v>37</v>
      </c>
      <c r="H7809" s="208">
        <v>730331</v>
      </c>
      <c r="I7809" s="206" t="s">
        <v>33</v>
      </c>
      <c r="L7809" s="206">
        <v>2023</v>
      </c>
      <c r="M7809" s="206" t="s">
        <v>772</v>
      </c>
      <c r="N7809" s="206" t="s">
        <v>816</v>
      </c>
    </row>
    <row r="7810" spans="1:15" s="206" customFormat="1" ht="31" customHeight="1" x14ac:dyDescent="0.15">
      <c r="A7810" s="206" t="s">
        <v>768</v>
      </c>
      <c r="B7810" s="206" t="s">
        <v>864</v>
      </c>
      <c r="C7810" s="206" t="s">
        <v>770</v>
      </c>
      <c r="D7810" s="206" t="s">
        <v>772</v>
      </c>
      <c r="E7810" s="206" t="s">
        <v>772</v>
      </c>
      <c r="F7810" s="207">
        <v>45334</v>
      </c>
      <c r="G7810" s="206" t="s">
        <v>868</v>
      </c>
      <c r="H7810" s="208">
        <v>147312</v>
      </c>
      <c r="I7810" s="206" t="s">
        <v>33</v>
      </c>
      <c r="L7810" s="206">
        <v>2023</v>
      </c>
      <c r="M7810" s="206" t="s">
        <v>772</v>
      </c>
      <c r="N7810" s="206" t="s">
        <v>816</v>
      </c>
    </row>
    <row r="7811" spans="1:15" s="206" customFormat="1" ht="31" customHeight="1" x14ac:dyDescent="0.15">
      <c r="A7811" s="206" t="s">
        <v>768</v>
      </c>
      <c r="B7811" s="206" t="s">
        <v>864</v>
      </c>
      <c r="C7811" s="206" t="s">
        <v>770</v>
      </c>
      <c r="D7811" s="206" t="s">
        <v>772</v>
      </c>
      <c r="E7811" s="206" t="s">
        <v>778</v>
      </c>
      <c r="F7811" s="207">
        <v>45334</v>
      </c>
      <c r="G7811" s="206" t="s">
        <v>834</v>
      </c>
      <c r="H7811" s="208">
        <v>35750</v>
      </c>
      <c r="I7811" s="206" t="s">
        <v>33</v>
      </c>
      <c r="L7811" s="206">
        <v>2023</v>
      </c>
      <c r="M7811" s="206" t="s">
        <v>772</v>
      </c>
      <c r="N7811" s="206" t="s">
        <v>816</v>
      </c>
    </row>
    <row r="7812" spans="1:15" s="206" customFormat="1" ht="31" customHeight="1" x14ac:dyDescent="0.15">
      <c r="A7812" s="206" t="s">
        <v>768</v>
      </c>
      <c r="B7812" s="206" t="s">
        <v>864</v>
      </c>
      <c r="C7812" s="206" t="s">
        <v>770</v>
      </c>
      <c r="D7812" s="206" t="s">
        <v>772</v>
      </c>
      <c r="E7812" s="206" t="s">
        <v>778</v>
      </c>
      <c r="F7812" s="207">
        <v>45335</v>
      </c>
      <c r="G7812" s="206" t="s">
        <v>37</v>
      </c>
      <c r="H7812" s="208">
        <v>865700</v>
      </c>
      <c r="I7812" s="206" t="s">
        <v>33</v>
      </c>
      <c r="L7812" s="206">
        <v>2023</v>
      </c>
      <c r="M7812" s="206" t="s">
        <v>772</v>
      </c>
      <c r="N7812" s="206" t="s">
        <v>816</v>
      </c>
    </row>
    <row r="7813" spans="1:15" s="206" customFormat="1" ht="31" customHeight="1" x14ac:dyDescent="0.15">
      <c r="A7813" s="206" t="s">
        <v>768</v>
      </c>
      <c r="B7813" s="206" t="s">
        <v>864</v>
      </c>
      <c r="C7813" s="206" t="s">
        <v>770</v>
      </c>
      <c r="D7813" s="206" t="s">
        <v>772</v>
      </c>
      <c r="E7813" s="206" t="s">
        <v>778</v>
      </c>
      <c r="F7813" s="207">
        <v>45335</v>
      </c>
      <c r="G7813" s="206" t="s">
        <v>836</v>
      </c>
      <c r="H7813" s="208">
        <v>1195996</v>
      </c>
      <c r="I7813" s="206" t="s">
        <v>33</v>
      </c>
      <c r="L7813" s="206">
        <v>2023</v>
      </c>
      <c r="M7813" s="206" t="s">
        <v>772</v>
      </c>
      <c r="N7813" s="206" t="s">
        <v>816</v>
      </c>
    </row>
    <row r="7814" spans="1:15" s="206" customFormat="1" ht="31" customHeight="1" x14ac:dyDescent="0.15">
      <c r="A7814" s="206" t="s">
        <v>768</v>
      </c>
      <c r="B7814" s="206" t="s">
        <v>864</v>
      </c>
      <c r="C7814" s="206" t="s">
        <v>770</v>
      </c>
      <c r="D7814" s="206" t="s">
        <v>772</v>
      </c>
      <c r="E7814" s="206" t="s">
        <v>778</v>
      </c>
      <c r="F7814" s="207">
        <v>45335</v>
      </c>
      <c r="G7814" s="206" t="s">
        <v>867</v>
      </c>
      <c r="H7814" s="208">
        <v>88000</v>
      </c>
      <c r="I7814" s="206" t="s">
        <v>33</v>
      </c>
      <c r="L7814" s="206">
        <v>2023</v>
      </c>
      <c r="M7814" s="206" t="s">
        <v>772</v>
      </c>
      <c r="N7814" s="206" t="s">
        <v>816</v>
      </c>
    </row>
    <row r="7815" spans="1:15" s="206" customFormat="1" ht="31" customHeight="1" x14ac:dyDescent="0.15">
      <c r="A7815" s="206" t="s">
        <v>768</v>
      </c>
      <c r="B7815" s="206" t="s">
        <v>864</v>
      </c>
      <c r="C7815" s="206" t="s">
        <v>770</v>
      </c>
      <c r="D7815" s="206" t="s">
        <v>772</v>
      </c>
      <c r="E7815" s="206" t="s">
        <v>759</v>
      </c>
      <c r="F7815" s="207">
        <v>45335</v>
      </c>
      <c r="G7815" s="206" t="s">
        <v>834</v>
      </c>
      <c r="H7815" s="208">
        <v>93507</v>
      </c>
      <c r="I7815" s="206" t="s">
        <v>33</v>
      </c>
      <c r="L7815" s="206">
        <v>2023</v>
      </c>
      <c r="M7815" s="206" t="s">
        <v>772</v>
      </c>
      <c r="N7815" s="206" t="s">
        <v>816</v>
      </c>
    </row>
    <row r="7816" spans="1:15" s="206" customFormat="1" ht="31" customHeight="1" x14ac:dyDescent="0.15">
      <c r="A7816" s="206" t="s">
        <v>768</v>
      </c>
      <c r="B7816" s="206" t="s">
        <v>864</v>
      </c>
      <c r="C7816" s="206" t="s">
        <v>770</v>
      </c>
      <c r="D7816" s="206" t="s">
        <v>772</v>
      </c>
      <c r="E7816" s="206" t="s">
        <v>772</v>
      </c>
      <c r="F7816" s="207">
        <v>45335</v>
      </c>
      <c r="G7816" s="206" t="s">
        <v>37</v>
      </c>
      <c r="H7816" s="208">
        <v>524480</v>
      </c>
      <c r="I7816" s="206" t="s">
        <v>33</v>
      </c>
      <c r="L7816" s="206">
        <v>2023</v>
      </c>
      <c r="M7816" s="206" t="s">
        <v>772</v>
      </c>
      <c r="N7816" s="206" t="s">
        <v>816</v>
      </c>
    </row>
    <row r="7817" spans="1:15" s="206" customFormat="1" ht="31" customHeight="1" x14ac:dyDescent="0.15">
      <c r="A7817" s="206" t="s">
        <v>768</v>
      </c>
      <c r="B7817" s="206" t="s">
        <v>864</v>
      </c>
      <c r="C7817" s="206" t="s">
        <v>770</v>
      </c>
      <c r="D7817" s="206" t="s">
        <v>772</v>
      </c>
      <c r="E7817" s="206" t="s">
        <v>772</v>
      </c>
      <c r="F7817" s="207">
        <v>45335</v>
      </c>
      <c r="G7817" s="206" t="s">
        <v>836</v>
      </c>
      <c r="H7817" s="208">
        <v>187373</v>
      </c>
      <c r="I7817" s="206" t="s">
        <v>33</v>
      </c>
      <c r="L7817" s="206">
        <v>2023</v>
      </c>
      <c r="M7817" s="206" t="s">
        <v>772</v>
      </c>
      <c r="N7817" s="206" t="s">
        <v>816</v>
      </c>
    </row>
    <row r="7818" spans="1:15" s="206" customFormat="1" ht="31" customHeight="1" x14ac:dyDescent="0.15">
      <c r="A7818" s="206" t="s">
        <v>768</v>
      </c>
      <c r="B7818" s="206" t="s">
        <v>864</v>
      </c>
      <c r="C7818" s="206" t="s">
        <v>770</v>
      </c>
      <c r="D7818" s="206" t="s">
        <v>772</v>
      </c>
      <c r="E7818" s="206" t="s">
        <v>778</v>
      </c>
      <c r="F7818" s="207">
        <v>45336</v>
      </c>
      <c r="G7818" s="206" t="s">
        <v>815</v>
      </c>
      <c r="H7818" s="208">
        <v>-151004</v>
      </c>
      <c r="I7818" s="206" t="s">
        <v>33</v>
      </c>
      <c r="L7818" s="206">
        <v>2023</v>
      </c>
      <c r="M7818" s="206" t="s">
        <v>772</v>
      </c>
      <c r="N7818" s="206" t="s">
        <v>816</v>
      </c>
      <c r="O7818" s="206" t="s">
        <v>879</v>
      </c>
    </row>
    <row r="7819" spans="1:15" s="206" customFormat="1" ht="31" customHeight="1" x14ac:dyDescent="0.15">
      <c r="A7819" s="206" t="s">
        <v>768</v>
      </c>
      <c r="B7819" s="206" t="s">
        <v>864</v>
      </c>
      <c r="C7819" s="206" t="s">
        <v>770</v>
      </c>
      <c r="D7819" s="206" t="s">
        <v>772</v>
      </c>
      <c r="E7819" s="206" t="s">
        <v>772</v>
      </c>
      <c r="F7819" s="207">
        <v>45336</v>
      </c>
      <c r="G7819" s="206" t="s">
        <v>867</v>
      </c>
      <c r="H7819" s="208">
        <v>36828</v>
      </c>
      <c r="I7819" s="206" t="s">
        <v>33</v>
      </c>
      <c r="L7819" s="206">
        <v>2023</v>
      </c>
      <c r="M7819" s="206" t="s">
        <v>772</v>
      </c>
      <c r="N7819" s="206" t="s">
        <v>816</v>
      </c>
    </row>
    <row r="7820" spans="1:15" s="206" customFormat="1" ht="31" customHeight="1" x14ac:dyDescent="0.15">
      <c r="A7820" s="206" t="s">
        <v>768</v>
      </c>
      <c r="B7820" s="206" t="s">
        <v>864</v>
      </c>
      <c r="C7820" s="206" t="s">
        <v>770</v>
      </c>
      <c r="D7820" s="206" t="s">
        <v>772</v>
      </c>
      <c r="E7820" s="206" t="s">
        <v>778</v>
      </c>
      <c r="F7820" s="207">
        <v>45336</v>
      </c>
      <c r="G7820" s="206" t="s">
        <v>868</v>
      </c>
      <c r="H7820" s="208">
        <v>352000</v>
      </c>
      <c r="I7820" s="206" t="s">
        <v>33</v>
      </c>
      <c r="L7820" s="206">
        <v>2023</v>
      </c>
      <c r="M7820" s="206" t="s">
        <v>772</v>
      </c>
      <c r="N7820" s="206" t="s">
        <v>816</v>
      </c>
    </row>
    <row r="7821" spans="1:15" s="206" customFormat="1" ht="31" customHeight="1" x14ac:dyDescent="0.15">
      <c r="A7821" s="206" t="s">
        <v>768</v>
      </c>
      <c r="B7821" s="206" t="s">
        <v>864</v>
      </c>
      <c r="C7821" s="206" t="s">
        <v>770</v>
      </c>
      <c r="D7821" s="206" t="s">
        <v>772</v>
      </c>
      <c r="E7821" s="206" t="s">
        <v>778</v>
      </c>
      <c r="F7821" s="207">
        <v>45336</v>
      </c>
      <c r="G7821" s="206" t="s">
        <v>834</v>
      </c>
      <c r="H7821" s="208">
        <v>214500</v>
      </c>
      <c r="I7821" s="206" t="s">
        <v>33</v>
      </c>
      <c r="L7821" s="206">
        <v>2023</v>
      </c>
      <c r="M7821" s="206" t="s">
        <v>772</v>
      </c>
      <c r="N7821" s="206" t="s">
        <v>816</v>
      </c>
    </row>
    <row r="7822" spans="1:15" s="206" customFormat="1" ht="31" customHeight="1" x14ac:dyDescent="0.15">
      <c r="A7822" s="206" t="s">
        <v>768</v>
      </c>
      <c r="B7822" s="206" t="s">
        <v>864</v>
      </c>
      <c r="C7822" s="206" t="s">
        <v>770</v>
      </c>
      <c r="D7822" s="206" t="s">
        <v>772</v>
      </c>
      <c r="E7822" s="206" t="s">
        <v>772</v>
      </c>
      <c r="F7822" s="207">
        <v>45336</v>
      </c>
      <c r="G7822" s="206" t="s">
        <v>836</v>
      </c>
      <c r="H7822" s="208">
        <v>1686960</v>
      </c>
      <c r="I7822" s="206" t="s">
        <v>33</v>
      </c>
      <c r="L7822" s="206">
        <v>2023</v>
      </c>
      <c r="M7822" s="206" t="s">
        <v>772</v>
      </c>
      <c r="N7822" s="206" t="s">
        <v>816</v>
      </c>
    </row>
    <row r="7823" spans="1:15" s="206" customFormat="1" ht="31" customHeight="1" x14ac:dyDescent="0.15">
      <c r="A7823" s="206" t="s">
        <v>768</v>
      </c>
      <c r="B7823" s="206" t="s">
        <v>864</v>
      </c>
      <c r="C7823" s="206" t="s">
        <v>770</v>
      </c>
      <c r="D7823" s="206" t="s">
        <v>772</v>
      </c>
      <c r="E7823" s="206" t="s">
        <v>778</v>
      </c>
      <c r="F7823" s="207">
        <v>45336</v>
      </c>
      <c r="G7823" s="206" t="s">
        <v>37</v>
      </c>
      <c r="H7823" s="208">
        <v>146588</v>
      </c>
      <c r="I7823" s="206" t="s">
        <v>33</v>
      </c>
      <c r="L7823" s="206">
        <v>2023</v>
      </c>
      <c r="M7823" s="206" t="s">
        <v>772</v>
      </c>
      <c r="N7823" s="206" t="s">
        <v>816</v>
      </c>
    </row>
    <row r="7824" spans="1:15" s="206" customFormat="1" ht="31" customHeight="1" x14ac:dyDescent="0.15">
      <c r="A7824" s="206" t="s">
        <v>768</v>
      </c>
      <c r="B7824" s="206" t="s">
        <v>864</v>
      </c>
      <c r="C7824" s="206" t="s">
        <v>770</v>
      </c>
      <c r="D7824" s="206" t="s">
        <v>772</v>
      </c>
      <c r="E7824" s="206" t="s">
        <v>778</v>
      </c>
      <c r="F7824" s="207">
        <v>45336</v>
      </c>
      <c r="G7824" s="206" t="s">
        <v>836</v>
      </c>
      <c r="H7824" s="208">
        <v>87080</v>
      </c>
      <c r="I7824" s="206" t="s">
        <v>33</v>
      </c>
      <c r="L7824" s="206">
        <v>2023</v>
      </c>
      <c r="M7824" s="206" t="s">
        <v>772</v>
      </c>
      <c r="N7824" s="206" t="s">
        <v>816</v>
      </c>
    </row>
    <row r="7825" spans="1:15" s="206" customFormat="1" ht="31" customHeight="1" x14ac:dyDescent="0.15">
      <c r="A7825" s="206" t="s">
        <v>768</v>
      </c>
      <c r="B7825" s="206" t="s">
        <v>864</v>
      </c>
      <c r="C7825" s="206" t="s">
        <v>770</v>
      </c>
      <c r="D7825" s="206" t="s">
        <v>772</v>
      </c>
      <c r="E7825" s="206" t="s">
        <v>778</v>
      </c>
      <c r="F7825" s="207">
        <v>45336</v>
      </c>
      <c r="G7825" s="206" t="s">
        <v>815</v>
      </c>
      <c r="H7825" s="208">
        <v>940733</v>
      </c>
      <c r="I7825" s="206" t="s">
        <v>33</v>
      </c>
      <c r="L7825" s="206">
        <v>2023</v>
      </c>
      <c r="M7825" s="206" t="s">
        <v>772</v>
      </c>
      <c r="N7825" s="206" t="s">
        <v>816</v>
      </c>
    </row>
    <row r="7826" spans="1:15" s="206" customFormat="1" ht="31" customHeight="1" x14ac:dyDescent="0.15">
      <c r="A7826" s="206" t="s">
        <v>768</v>
      </c>
      <c r="B7826" s="206" t="s">
        <v>864</v>
      </c>
      <c r="C7826" s="206" t="s">
        <v>770</v>
      </c>
      <c r="D7826" s="206" t="s">
        <v>772</v>
      </c>
      <c r="E7826" s="206" t="s">
        <v>772</v>
      </c>
      <c r="F7826" s="207">
        <v>45336</v>
      </c>
      <c r="G7826" s="206" t="s">
        <v>815</v>
      </c>
      <c r="H7826" s="208">
        <v>331452</v>
      </c>
      <c r="I7826" s="206" t="s">
        <v>33</v>
      </c>
      <c r="L7826" s="206">
        <v>2023</v>
      </c>
      <c r="M7826" s="206" t="s">
        <v>772</v>
      </c>
      <c r="N7826" s="206" t="s">
        <v>816</v>
      </c>
    </row>
    <row r="7827" spans="1:15" s="206" customFormat="1" ht="31" customHeight="1" x14ac:dyDescent="0.15">
      <c r="A7827" s="206" t="s">
        <v>768</v>
      </c>
      <c r="B7827" s="206" t="s">
        <v>864</v>
      </c>
      <c r="C7827" s="206" t="s">
        <v>770</v>
      </c>
      <c r="D7827" s="206" t="s">
        <v>772</v>
      </c>
      <c r="E7827" s="206" t="s">
        <v>778</v>
      </c>
      <c r="F7827" s="207">
        <v>45337</v>
      </c>
      <c r="G7827" s="206" t="s">
        <v>836</v>
      </c>
      <c r="H7827" s="208">
        <v>87080</v>
      </c>
      <c r="I7827" s="206" t="s">
        <v>33</v>
      </c>
      <c r="L7827" s="206">
        <v>2023</v>
      </c>
      <c r="M7827" s="206" t="s">
        <v>772</v>
      </c>
      <c r="N7827" s="206" t="s">
        <v>816</v>
      </c>
    </row>
    <row r="7828" spans="1:15" s="206" customFormat="1" ht="31" customHeight="1" x14ac:dyDescent="0.15">
      <c r="A7828" s="206" t="s">
        <v>768</v>
      </c>
      <c r="B7828" s="206" t="s">
        <v>864</v>
      </c>
      <c r="C7828" s="206" t="s">
        <v>770</v>
      </c>
      <c r="D7828" s="206" t="s">
        <v>772</v>
      </c>
      <c r="E7828" s="206" t="s">
        <v>759</v>
      </c>
      <c r="F7828" s="207">
        <v>45337</v>
      </c>
      <c r="G7828" s="206" t="s">
        <v>834</v>
      </c>
      <c r="H7828" s="208">
        <v>1013777</v>
      </c>
      <c r="I7828" s="206" t="s">
        <v>33</v>
      </c>
      <c r="L7828" s="206">
        <v>2023</v>
      </c>
      <c r="M7828" s="206" t="s">
        <v>772</v>
      </c>
      <c r="N7828" s="206" t="s">
        <v>816</v>
      </c>
    </row>
    <row r="7829" spans="1:15" s="206" customFormat="1" ht="31" customHeight="1" x14ac:dyDescent="0.15">
      <c r="A7829" s="206" t="s">
        <v>768</v>
      </c>
      <c r="B7829" s="206" t="s">
        <v>864</v>
      </c>
      <c r="C7829" s="206" t="s">
        <v>770</v>
      </c>
      <c r="D7829" s="206" t="s">
        <v>772</v>
      </c>
      <c r="E7829" s="206" t="s">
        <v>778</v>
      </c>
      <c r="F7829" s="207">
        <v>45337</v>
      </c>
      <c r="G7829" s="206" t="s">
        <v>834</v>
      </c>
      <c r="H7829" s="208">
        <v>87463</v>
      </c>
      <c r="I7829" s="206" t="s">
        <v>33</v>
      </c>
      <c r="L7829" s="206">
        <v>2023</v>
      </c>
      <c r="M7829" s="206" t="s">
        <v>772</v>
      </c>
      <c r="N7829" s="206" t="s">
        <v>816</v>
      </c>
    </row>
    <row r="7830" spans="1:15" s="206" customFormat="1" ht="31" customHeight="1" x14ac:dyDescent="0.15">
      <c r="A7830" s="206" t="s">
        <v>768</v>
      </c>
      <c r="B7830" s="206" t="s">
        <v>864</v>
      </c>
      <c r="C7830" s="206" t="s">
        <v>770</v>
      </c>
      <c r="D7830" s="206" t="s">
        <v>772</v>
      </c>
      <c r="E7830" s="206" t="s">
        <v>772</v>
      </c>
      <c r="F7830" s="207">
        <v>45337</v>
      </c>
      <c r="G7830" s="206" t="s">
        <v>836</v>
      </c>
      <c r="H7830" s="208">
        <v>203456</v>
      </c>
      <c r="I7830" s="206" t="s">
        <v>33</v>
      </c>
      <c r="L7830" s="206">
        <v>2023</v>
      </c>
      <c r="M7830" s="206" t="s">
        <v>772</v>
      </c>
      <c r="N7830" s="206" t="s">
        <v>816</v>
      </c>
    </row>
    <row r="7831" spans="1:15" s="206" customFormat="1" ht="31" customHeight="1" x14ac:dyDescent="0.15">
      <c r="A7831" s="206" t="s">
        <v>768</v>
      </c>
      <c r="B7831" s="206" t="s">
        <v>864</v>
      </c>
      <c r="C7831" s="206" t="s">
        <v>770</v>
      </c>
      <c r="D7831" s="206" t="s">
        <v>772</v>
      </c>
      <c r="E7831" s="206" t="s">
        <v>778</v>
      </c>
      <c r="F7831" s="207">
        <v>45338</v>
      </c>
      <c r="G7831" s="206" t="s">
        <v>836</v>
      </c>
      <c r="H7831" s="208">
        <v>914269</v>
      </c>
      <c r="I7831" s="206" t="s">
        <v>33</v>
      </c>
      <c r="L7831" s="206">
        <v>2023</v>
      </c>
      <c r="M7831" s="206" t="s">
        <v>772</v>
      </c>
      <c r="N7831" s="206" t="s">
        <v>816</v>
      </c>
    </row>
    <row r="7832" spans="1:15" s="206" customFormat="1" ht="31" customHeight="1" x14ac:dyDescent="0.15">
      <c r="A7832" s="206" t="s">
        <v>768</v>
      </c>
      <c r="B7832" s="206" t="s">
        <v>864</v>
      </c>
      <c r="C7832" s="206" t="s">
        <v>770</v>
      </c>
      <c r="D7832" s="206" t="s">
        <v>772</v>
      </c>
      <c r="E7832" s="206" t="s">
        <v>778</v>
      </c>
      <c r="F7832" s="207">
        <v>45338</v>
      </c>
      <c r="G7832" s="206" t="s">
        <v>815</v>
      </c>
      <c r="H7832" s="208">
        <v>-122529</v>
      </c>
      <c r="I7832" s="206" t="s">
        <v>33</v>
      </c>
      <c r="L7832" s="206">
        <v>2023</v>
      </c>
      <c r="M7832" s="206" t="s">
        <v>772</v>
      </c>
      <c r="N7832" s="206" t="s">
        <v>816</v>
      </c>
      <c r="O7832" s="206" t="s">
        <v>880</v>
      </c>
    </row>
    <row r="7833" spans="1:15" s="206" customFormat="1" ht="31" customHeight="1" x14ac:dyDescent="0.15">
      <c r="A7833" s="206" t="s">
        <v>768</v>
      </c>
      <c r="B7833" s="206" t="s">
        <v>864</v>
      </c>
      <c r="C7833" s="206" t="s">
        <v>770</v>
      </c>
      <c r="D7833" s="206" t="s">
        <v>772</v>
      </c>
      <c r="E7833" s="206" t="s">
        <v>778</v>
      </c>
      <c r="F7833" s="207">
        <v>45338</v>
      </c>
      <c r="G7833" s="206" t="s">
        <v>837</v>
      </c>
      <c r="H7833" s="208">
        <v>44000</v>
      </c>
      <c r="I7833" s="206" t="s">
        <v>33</v>
      </c>
      <c r="L7833" s="206">
        <v>2023</v>
      </c>
      <c r="M7833" s="206" t="s">
        <v>772</v>
      </c>
      <c r="N7833" s="206" t="s">
        <v>816</v>
      </c>
    </row>
    <row r="7834" spans="1:15" s="206" customFormat="1" ht="31" customHeight="1" x14ac:dyDescent="0.15">
      <c r="A7834" s="206" t="s">
        <v>768</v>
      </c>
      <c r="B7834" s="206" t="s">
        <v>864</v>
      </c>
      <c r="C7834" s="206" t="s">
        <v>770</v>
      </c>
      <c r="D7834" s="206" t="s">
        <v>772</v>
      </c>
      <c r="E7834" s="206" t="s">
        <v>778</v>
      </c>
      <c r="F7834" s="207">
        <v>45338</v>
      </c>
      <c r="G7834" s="206" t="s">
        <v>834</v>
      </c>
      <c r="H7834" s="208">
        <v>21769</v>
      </c>
      <c r="I7834" s="206" t="s">
        <v>33</v>
      </c>
      <c r="L7834" s="206">
        <v>2023</v>
      </c>
      <c r="M7834" s="206" t="s">
        <v>772</v>
      </c>
      <c r="N7834" s="206" t="s">
        <v>816</v>
      </c>
    </row>
    <row r="7835" spans="1:15" s="206" customFormat="1" ht="31" customHeight="1" x14ac:dyDescent="0.15">
      <c r="A7835" s="206" t="s">
        <v>768</v>
      </c>
      <c r="B7835" s="206" t="s">
        <v>864</v>
      </c>
      <c r="C7835" s="206" t="s">
        <v>770</v>
      </c>
      <c r="D7835" s="206" t="s">
        <v>772</v>
      </c>
      <c r="E7835" s="206" t="s">
        <v>772</v>
      </c>
      <c r="F7835" s="207">
        <v>45338</v>
      </c>
      <c r="G7835" s="206" t="s">
        <v>37</v>
      </c>
      <c r="H7835" s="208">
        <v>39600</v>
      </c>
      <c r="I7835" s="206" t="s">
        <v>33</v>
      </c>
      <c r="L7835" s="206">
        <v>2023</v>
      </c>
      <c r="M7835" s="206" t="s">
        <v>772</v>
      </c>
      <c r="N7835" s="206" t="s">
        <v>816</v>
      </c>
    </row>
    <row r="7836" spans="1:15" s="206" customFormat="1" ht="31" customHeight="1" x14ac:dyDescent="0.15">
      <c r="A7836" s="206" t="s">
        <v>768</v>
      </c>
      <c r="B7836" s="206" t="s">
        <v>864</v>
      </c>
      <c r="C7836" s="206" t="s">
        <v>770</v>
      </c>
      <c r="D7836" s="206" t="s">
        <v>772</v>
      </c>
      <c r="E7836" s="206" t="s">
        <v>759</v>
      </c>
      <c r="F7836" s="207">
        <v>45338</v>
      </c>
      <c r="G7836" s="206" t="s">
        <v>834</v>
      </c>
      <c r="H7836" s="208">
        <v>21769</v>
      </c>
      <c r="I7836" s="206" t="s">
        <v>33</v>
      </c>
      <c r="L7836" s="206">
        <v>2023</v>
      </c>
      <c r="M7836" s="206" t="s">
        <v>772</v>
      </c>
      <c r="N7836" s="206" t="s">
        <v>816</v>
      </c>
    </row>
    <row r="7837" spans="1:15" s="206" customFormat="1" ht="31" customHeight="1" x14ac:dyDescent="0.15">
      <c r="A7837" s="206" t="s">
        <v>768</v>
      </c>
      <c r="B7837" s="206" t="s">
        <v>864</v>
      </c>
      <c r="C7837" s="206" t="s">
        <v>770</v>
      </c>
      <c r="D7837" s="206" t="s">
        <v>772</v>
      </c>
      <c r="E7837" s="206" t="s">
        <v>778</v>
      </c>
      <c r="F7837" s="207">
        <v>45338</v>
      </c>
      <c r="G7837" s="206" t="s">
        <v>37</v>
      </c>
      <c r="H7837" s="208">
        <v>628148</v>
      </c>
      <c r="I7837" s="206" t="s">
        <v>33</v>
      </c>
      <c r="L7837" s="206">
        <v>2023</v>
      </c>
      <c r="M7837" s="206" t="s">
        <v>772</v>
      </c>
      <c r="N7837" s="206" t="s">
        <v>816</v>
      </c>
    </row>
    <row r="7838" spans="1:15" s="206" customFormat="1" ht="31" customHeight="1" x14ac:dyDescent="0.15">
      <c r="A7838" s="206" t="s">
        <v>768</v>
      </c>
      <c r="B7838" s="206" t="s">
        <v>864</v>
      </c>
      <c r="C7838" s="206" t="s">
        <v>770</v>
      </c>
      <c r="D7838" s="206" t="s">
        <v>772</v>
      </c>
      <c r="E7838" s="206" t="s">
        <v>778</v>
      </c>
      <c r="F7838" s="207">
        <v>45338</v>
      </c>
      <c r="G7838" s="206" t="s">
        <v>835</v>
      </c>
      <c r="H7838" s="208">
        <v>268514</v>
      </c>
      <c r="I7838" s="206" t="s">
        <v>33</v>
      </c>
      <c r="L7838" s="206">
        <v>2023</v>
      </c>
      <c r="M7838" s="206" t="s">
        <v>772</v>
      </c>
      <c r="N7838" s="206" t="s">
        <v>816</v>
      </c>
    </row>
    <row r="7839" spans="1:15" s="206" customFormat="1" ht="31" customHeight="1" x14ac:dyDescent="0.15">
      <c r="A7839" s="206" t="s">
        <v>768</v>
      </c>
      <c r="B7839" s="206" t="s">
        <v>864</v>
      </c>
      <c r="C7839" s="206" t="s">
        <v>770</v>
      </c>
      <c r="D7839" s="206" t="s">
        <v>772</v>
      </c>
      <c r="E7839" s="206" t="s">
        <v>778</v>
      </c>
      <c r="F7839" s="207">
        <v>45338</v>
      </c>
      <c r="G7839" s="206" t="s">
        <v>815</v>
      </c>
      <c r="H7839" s="208">
        <v>469179</v>
      </c>
      <c r="I7839" s="206" t="s">
        <v>33</v>
      </c>
      <c r="L7839" s="206">
        <v>2023</v>
      </c>
      <c r="M7839" s="206" t="s">
        <v>772</v>
      </c>
      <c r="N7839" s="206" t="s">
        <v>816</v>
      </c>
    </row>
    <row r="7840" spans="1:15" s="206" customFormat="1" ht="31" customHeight="1" x14ac:dyDescent="0.15">
      <c r="A7840" s="206" t="s">
        <v>768</v>
      </c>
      <c r="B7840" s="206" t="s">
        <v>864</v>
      </c>
      <c r="C7840" s="206" t="s">
        <v>770</v>
      </c>
      <c r="D7840" s="206" t="s">
        <v>772</v>
      </c>
      <c r="E7840" s="206" t="s">
        <v>577</v>
      </c>
      <c r="F7840" s="207">
        <v>45341</v>
      </c>
      <c r="G7840" s="206" t="s">
        <v>837</v>
      </c>
      <c r="H7840" s="208">
        <v>44000</v>
      </c>
      <c r="I7840" s="206" t="s">
        <v>33</v>
      </c>
      <c r="L7840" s="206">
        <v>2023</v>
      </c>
      <c r="M7840" s="206" t="s">
        <v>772</v>
      </c>
      <c r="N7840" s="206" t="s">
        <v>816</v>
      </c>
    </row>
    <row r="7841" spans="1:14" s="206" customFormat="1" ht="31" customHeight="1" x14ac:dyDescent="0.15">
      <c r="A7841" s="206" t="s">
        <v>768</v>
      </c>
      <c r="B7841" s="206" t="s">
        <v>864</v>
      </c>
      <c r="C7841" s="206" t="s">
        <v>770</v>
      </c>
      <c r="D7841" s="206" t="s">
        <v>772</v>
      </c>
      <c r="E7841" s="206" t="s">
        <v>772</v>
      </c>
      <c r="F7841" s="207">
        <v>45342</v>
      </c>
      <c r="G7841" s="206" t="s">
        <v>836</v>
      </c>
      <c r="H7841" s="208">
        <v>415094</v>
      </c>
      <c r="I7841" s="206" t="s">
        <v>33</v>
      </c>
      <c r="L7841" s="206">
        <v>2023</v>
      </c>
      <c r="M7841" s="206" t="s">
        <v>772</v>
      </c>
      <c r="N7841" s="206" t="s">
        <v>816</v>
      </c>
    </row>
    <row r="7842" spans="1:14" s="206" customFormat="1" ht="31" customHeight="1" x14ac:dyDescent="0.15">
      <c r="A7842" s="206" t="s">
        <v>768</v>
      </c>
      <c r="B7842" s="206" t="s">
        <v>864</v>
      </c>
      <c r="C7842" s="206" t="s">
        <v>770</v>
      </c>
      <c r="D7842" s="206" t="s">
        <v>772</v>
      </c>
      <c r="E7842" s="206" t="s">
        <v>778</v>
      </c>
      <c r="F7842" s="207">
        <v>45342</v>
      </c>
      <c r="G7842" s="206" t="s">
        <v>825</v>
      </c>
      <c r="H7842" s="208">
        <v>1298</v>
      </c>
      <c r="I7842" s="206" t="s">
        <v>19</v>
      </c>
      <c r="L7842" s="206">
        <v>2023</v>
      </c>
      <c r="M7842" s="206" t="s">
        <v>772</v>
      </c>
      <c r="N7842" s="206" t="s">
        <v>816</v>
      </c>
    </row>
    <row r="7843" spans="1:14" s="206" customFormat="1" ht="31" customHeight="1" x14ac:dyDescent="0.15">
      <c r="A7843" s="206" t="s">
        <v>768</v>
      </c>
      <c r="B7843" s="206" t="s">
        <v>864</v>
      </c>
      <c r="C7843" s="206" t="s">
        <v>770</v>
      </c>
      <c r="D7843" s="206" t="s">
        <v>772</v>
      </c>
      <c r="E7843" s="206" t="s">
        <v>778</v>
      </c>
      <c r="F7843" s="207">
        <v>45342</v>
      </c>
      <c r="G7843" s="206" t="s">
        <v>815</v>
      </c>
      <c r="H7843" s="208">
        <v>37613</v>
      </c>
      <c r="I7843" s="206" t="s">
        <v>33</v>
      </c>
      <c r="L7843" s="206">
        <v>2023</v>
      </c>
      <c r="M7843" s="206" t="s">
        <v>772</v>
      </c>
      <c r="N7843" s="206" t="s">
        <v>816</v>
      </c>
    </row>
    <row r="7844" spans="1:14" s="206" customFormat="1" ht="31" customHeight="1" x14ac:dyDescent="0.15">
      <c r="A7844" s="206" t="s">
        <v>768</v>
      </c>
      <c r="B7844" s="206" t="s">
        <v>864</v>
      </c>
      <c r="C7844" s="206" t="s">
        <v>770</v>
      </c>
      <c r="D7844" s="206" t="s">
        <v>772</v>
      </c>
      <c r="E7844" s="206" t="s">
        <v>778</v>
      </c>
      <c r="F7844" s="207">
        <v>45342</v>
      </c>
      <c r="G7844" s="206" t="s">
        <v>37</v>
      </c>
      <c r="H7844" s="208">
        <v>562402</v>
      </c>
      <c r="I7844" s="206" t="s">
        <v>33</v>
      </c>
      <c r="L7844" s="206">
        <v>2023</v>
      </c>
      <c r="M7844" s="206" t="s">
        <v>772</v>
      </c>
      <c r="N7844" s="206" t="s">
        <v>816</v>
      </c>
    </row>
    <row r="7845" spans="1:14" s="206" customFormat="1" ht="31" customHeight="1" x14ac:dyDescent="0.15">
      <c r="A7845" s="206" t="s">
        <v>768</v>
      </c>
      <c r="B7845" s="206" t="s">
        <v>864</v>
      </c>
      <c r="C7845" s="206" t="s">
        <v>770</v>
      </c>
      <c r="D7845" s="206" t="s">
        <v>772</v>
      </c>
      <c r="E7845" s="206" t="s">
        <v>772</v>
      </c>
      <c r="F7845" s="207">
        <v>45343</v>
      </c>
      <c r="G7845" s="206" t="s">
        <v>868</v>
      </c>
      <c r="H7845" s="208">
        <v>147312</v>
      </c>
      <c r="I7845" s="206" t="s">
        <v>33</v>
      </c>
      <c r="L7845" s="206">
        <v>2023</v>
      </c>
      <c r="M7845" s="206" t="s">
        <v>772</v>
      </c>
      <c r="N7845" s="206" t="s">
        <v>816</v>
      </c>
    </row>
    <row r="7846" spans="1:14" s="206" customFormat="1" ht="31" customHeight="1" x14ac:dyDescent="0.15">
      <c r="A7846" s="206" t="s">
        <v>768</v>
      </c>
      <c r="B7846" s="206" t="s">
        <v>864</v>
      </c>
      <c r="C7846" s="206" t="s">
        <v>770</v>
      </c>
      <c r="D7846" s="206" t="s">
        <v>772</v>
      </c>
      <c r="E7846" s="206" t="s">
        <v>772</v>
      </c>
      <c r="F7846" s="207">
        <v>45343</v>
      </c>
      <c r="G7846" s="206" t="s">
        <v>836</v>
      </c>
      <c r="H7846" s="208">
        <v>119801</v>
      </c>
      <c r="I7846" s="206" t="s">
        <v>33</v>
      </c>
      <c r="L7846" s="206">
        <v>2023</v>
      </c>
      <c r="M7846" s="206" t="s">
        <v>772</v>
      </c>
      <c r="N7846" s="206" t="s">
        <v>816</v>
      </c>
    </row>
    <row r="7847" spans="1:14" s="206" customFormat="1" ht="31" customHeight="1" x14ac:dyDescent="0.15">
      <c r="A7847" s="206" t="s">
        <v>768</v>
      </c>
      <c r="B7847" s="206" t="s">
        <v>864</v>
      </c>
      <c r="C7847" s="206" t="s">
        <v>770</v>
      </c>
      <c r="D7847" s="206" t="s">
        <v>772</v>
      </c>
      <c r="E7847" s="206" t="s">
        <v>759</v>
      </c>
      <c r="F7847" s="207">
        <v>45343</v>
      </c>
      <c r="G7847" s="206" t="s">
        <v>834</v>
      </c>
      <c r="H7847" s="208">
        <v>21769</v>
      </c>
      <c r="I7847" s="206" t="s">
        <v>33</v>
      </c>
      <c r="L7847" s="206">
        <v>2023</v>
      </c>
      <c r="M7847" s="206" t="s">
        <v>772</v>
      </c>
      <c r="N7847" s="206" t="s">
        <v>816</v>
      </c>
    </row>
    <row r="7848" spans="1:14" s="206" customFormat="1" ht="31" customHeight="1" x14ac:dyDescent="0.15">
      <c r="A7848" s="206" t="s">
        <v>768</v>
      </c>
      <c r="B7848" s="206" t="s">
        <v>864</v>
      </c>
      <c r="C7848" s="206" t="s">
        <v>770</v>
      </c>
      <c r="D7848" s="206" t="s">
        <v>772</v>
      </c>
      <c r="E7848" s="206" t="s">
        <v>778</v>
      </c>
      <c r="F7848" s="207">
        <v>45343</v>
      </c>
      <c r="G7848" s="206" t="s">
        <v>815</v>
      </c>
      <c r="H7848" s="208">
        <v>464750</v>
      </c>
      <c r="I7848" s="206" t="s">
        <v>33</v>
      </c>
      <c r="L7848" s="206">
        <v>2023</v>
      </c>
      <c r="M7848" s="206" t="s">
        <v>772</v>
      </c>
      <c r="N7848" s="206" t="s">
        <v>816</v>
      </c>
    </row>
    <row r="7849" spans="1:14" s="206" customFormat="1" ht="31" customHeight="1" x14ac:dyDescent="0.15">
      <c r="A7849" s="206" t="s">
        <v>768</v>
      </c>
      <c r="B7849" s="206" t="s">
        <v>864</v>
      </c>
      <c r="C7849" s="206" t="s">
        <v>770</v>
      </c>
      <c r="D7849" s="206" t="s">
        <v>772</v>
      </c>
      <c r="E7849" s="206" t="s">
        <v>778</v>
      </c>
      <c r="F7849" s="207">
        <v>45343</v>
      </c>
      <c r="G7849" s="206" t="s">
        <v>834</v>
      </c>
      <c r="H7849" s="208">
        <v>21771</v>
      </c>
      <c r="I7849" s="206" t="s">
        <v>33</v>
      </c>
      <c r="L7849" s="206">
        <v>2023</v>
      </c>
      <c r="M7849" s="206" t="s">
        <v>772</v>
      </c>
      <c r="N7849" s="206" t="s">
        <v>816</v>
      </c>
    </row>
    <row r="7850" spans="1:14" s="206" customFormat="1" ht="31" customHeight="1" x14ac:dyDescent="0.15">
      <c r="A7850" s="206" t="s">
        <v>768</v>
      </c>
      <c r="B7850" s="206" t="s">
        <v>864</v>
      </c>
      <c r="C7850" s="206" t="s">
        <v>770</v>
      </c>
      <c r="D7850" s="206" t="s">
        <v>772</v>
      </c>
      <c r="E7850" s="206" t="s">
        <v>778</v>
      </c>
      <c r="F7850" s="207">
        <v>45343</v>
      </c>
      <c r="G7850" s="206" t="s">
        <v>866</v>
      </c>
      <c r="H7850" s="208">
        <v>214500</v>
      </c>
      <c r="I7850" s="206" t="s">
        <v>33</v>
      </c>
      <c r="L7850" s="206">
        <v>2023</v>
      </c>
      <c r="M7850" s="206" t="s">
        <v>772</v>
      </c>
      <c r="N7850" s="206" t="s">
        <v>816</v>
      </c>
    </row>
    <row r="7851" spans="1:14" s="206" customFormat="1" ht="31" customHeight="1" x14ac:dyDescent="0.15">
      <c r="A7851" s="206" t="s">
        <v>768</v>
      </c>
      <c r="B7851" s="206" t="s">
        <v>864</v>
      </c>
      <c r="C7851" s="206" t="s">
        <v>770</v>
      </c>
      <c r="D7851" s="206" t="s">
        <v>772</v>
      </c>
      <c r="E7851" s="206" t="s">
        <v>772</v>
      </c>
      <c r="F7851" s="207">
        <v>45343</v>
      </c>
      <c r="G7851" s="206" t="s">
        <v>37</v>
      </c>
      <c r="H7851" s="208">
        <v>553773</v>
      </c>
      <c r="I7851" s="206" t="s">
        <v>33</v>
      </c>
      <c r="L7851" s="206">
        <v>2023</v>
      </c>
      <c r="M7851" s="206" t="s">
        <v>772</v>
      </c>
      <c r="N7851" s="206" t="s">
        <v>816</v>
      </c>
    </row>
    <row r="7852" spans="1:14" s="206" customFormat="1" ht="31" customHeight="1" x14ac:dyDescent="0.15">
      <c r="A7852" s="206" t="s">
        <v>768</v>
      </c>
      <c r="B7852" s="206" t="s">
        <v>864</v>
      </c>
      <c r="C7852" s="206" t="s">
        <v>770</v>
      </c>
      <c r="D7852" s="206" t="s">
        <v>772</v>
      </c>
      <c r="E7852" s="206" t="s">
        <v>778</v>
      </c>
      <c r="F7852" s="207">
        <v>45343</v>
      </c>
      <c r="G7852" s="206" t="s">
        <v>37</v>
      </c>
      <c r="H7852" s="208">
        <v>592898</v>
      </c>
      <c r="I7852" s="206" t="s">
        <v>33</v>
      </c>
      <c r="L7852" s="206">
        <v>2023</v>
      </c>
      <c r="M7852" s="206" t="s">
        <v>772</v>
      </c>
      <c r="N7852" s="206" t="s">
        <v>816</v>
      </c>
    </row>
    <row r="7853" spans="1:14" s="206" customFormat="1" ht="31" customHeight="1" x14ac:dyDescent="0.15">
      <c r="A7853" s="206" t="s">
        <v>768</v>
      </c>
      <c r="B7853" s="206" t="s">
        <v>864</v>
      </c>
      <c r="C7853" s="206" t="s">
        <v>770</v>
      </c>
      <c r="D7853" s="206" t="s">
        <v>772</v>
      </c>
      <c r="E7853" s="206" t="s">
        <v>778</v>
      </c>
      <c r="F7853" s="207">
        <v>45343</v>
      </c>
      <c r="G7853" s="206" t="s">
        <v>836</v>
      </c>
      <c r="H7853" s="208">
        <v>506358</v>
      </c>
      <c r="I7853" s="206" t="s">
        <v>33</v>
      </c>
      <c r="L7853" s="206">
        <v>2023</v>
      </c>
      <c r="M7853" s="206" t="s">
        <v>772</v>
      </c>
      <c r="N7853" s="206" t="s">
        <v>816</v>
      </c>
    </row>
    <row r="7854" spans="1:14" s="206" customFormat="1" ht="31" customHeight="1" x14ac:dyDescent="0.15">
      <c r="A7854" s="206" t="s">
        <v>768</v>
      </c>
      <c r="B7854" s="206" t="s">
        <v>864</v>
      </c>
      <c r="C7854" s="206" t="s">
        <v>770</v>
      </c>
      <c r="D7854" s="206" t="s">
        <v>772</v>
      </c>
      <c r="E7854" s="206" t="s">
        <v>772</v>
      </c>
      <c r="F7854" s="207">
        <v>45343</v>
      </c>
      <c r="G7854" s="206" t="s">
        <v>867</v>
      </c>
      <c r="H7854" s="208">
        <v>132000</v>
      </c>
      <c r="I7854" s="206" t="s">
        <v>33</v>
      </c>
      <c r="L7854" s="206">
        <v>2023</v>
      </c>
      <c r="M7854" s="206" t="s">
        <v>772</v>
      </c>
      <c r="N7854" s="206" t="s">
        <v>816</v>
      </c>
    </row>
    <row r="7855" spans="1:14" s="206" customFormat="1" ht="31" customHeight="1" x14ac:dyDescent="0.15">
      <c r="A7855" s="206" t="s">
        <v>768</v>
      </c>
      <c r="B7855" s="206" t="s">
        <v>864</v>
      </c>
      <c r="C7855" s="206" t="s">
        <v>770</v>
      </c>
      <c r="D7855" s="206" t="s">
        <v>772</v>
      </c>
      <c r="E7855" s="206" t="s">
        <v>778</v>
      </c>
      <c r="F7855" s="207">
        <v>45344</v>
      </c>
      <c r="G7855" s="206" t="s">
        <v>836</v>
      </c>
      <c r="H7855" s="208">
        <v>43540</v>
      </c>
      <c r="I7855" s="206" t="s">
        <v>33</v>
      </c>
      <c r="L7855" s="206">
        <v>2023</v>
      </c>
      <c r="M7855" s="206" t="s">
        <v>772</v>
      </c>
      <c r="N7855" s="206" t="s">
        <v>816</v>
      </c>
    </row>
    <row r="7856" spans="1:14" s="206" customFormat="1" ht="31" customHeight="1" x14ac:dyDescent="0.15">
      <c r="A7856" s="206" t="s">
        <v>768</v>
      </c>
      <c r="B7856" s="206" t="s">
        <v>864</v>
      </c>
      <c r="C7856" s="206" t="s">
        <v>770</v>
      </c>
      <c r="D7856" s="206" t="s">
        <v>772</v>
      </c>
      <c r="E7856" s="206" t="s">
        <v>778</v>
      </c>
      <c r="F7856" s="207">
        <v>45344</v>
      </c>
      <c r="G7856" s="206" t="s">
        <v>815</v>
      </c>
      <c r="H7856" s="208">
        <v>2593137</v>
      </c>
      <c r="I7856" s="206" t="s">
        <v>33</v>
      </c>
      <c r="L7856" s="206">
        <v>2023</v>
      </c>
      <c r="M7856" s="206" t="s">
        <v>772</v>
      </c>
      <c r="N7856" s="206" t="s">
        <v>816</v>
      </c>
    </row>
    <row r="7857" spans="1:15" s="206" customFormat="1" ht="31" customHeight="1" x14ac:dyDescent="0.15">
      <c r="A7857" s="206" t="s">
        <v>768</v>
      </c>
      <c r="B7857" s="206" t="s">
        <v>864</v>
      </c>
      <c r="C7857" s="206" t="s">
        <v>770</v>
      </c>
      <c r="D7857" s="206" t="s">
        <v>772</v>
      </c>
      <c r="E7857" s="206" t="s">
        <v>778</v>
      </c>
      <c r="F7857" s="207">
        <v>45344</v>
      </c>
      <c r="G7857" s="206" t="s">
        <v>834</v>
      </c>
      <c r="H7857" s="208">
        <v>88000</v>
      </c>
      <c r="I7857" s="206" t="s">
        <v>33</v>
      </c>
      <c r="L7857" s="206">
        <v>2023</v>
      </c>
      <c r="M7857" s="206" t="s">
        <v>772</v>
      </c>
      <c r="N7857" s="206" t="s">
        <v>816</v>
      </c>
    </row>
    <row r="7858" spans="1:15" s="206" customFormat="1" ht="31" customHeight="1" x14ac:dyDescent="0.15">
      <c r="A7858" s="206" t="s">
        <v>768</v>
      </c>
      <c r="B7858" s="206" t="s">
        <v>864</v>
      </c>
      <c r="C7858" s="206" t="s">
        <v>770</v>
      </c>
      <c r="D7858" s="206" t="s">
        <v>772</v>
      </c>
      <c r="E7858" s="206" t="s">
        <v>778</v>
      </c>
      <c r="F7858" s="207">
        <v>45344</v>
      </c>
      <c r="G7858" s="206" t="s">
        <v>37</v>
      </c>
      <c r="H7858" s="208">
        <v>44000</v>
      </c>
      <c r="I7858" s="206" t="s">
        <v>33</v>
      </c>
      <c r="L7858" s="206">
        <v>2023</v>
      </c>
      <c r="M7858" s="206" t="s">
        <v>772</v>
      </c>
      <c r="N7858" s="206" t="s">
        <v>816</v>
      </c>
    </row>
    <row r="7859" spans="1:15" s="206" customFormat="1" ht="31" customHeight="1" x14ac:dyDescent="0.15">
      <c r="A7859" s="206" t="s">
        <v>768</v>
      </c>
      <c r="B7859" s="206" t="s">
        <v>864</v>
      </c>
      <c r="C7859" s="206" t="s">
        <v>770</v>
      </c>
      <c r="D7859" s="206" t="s">
        <v>772</v>
      </c>
      <c r="E7859" s="206" t="s">
        <v>772</v>
      </c>
      <c r="F7859" s="207">
        <v>45344</v>
      </c>
      <c r="G7859" s="206" t="s">
        <v>815</v>
      </c>
      <c r="H7859" s="208">
        <v>331452</v>
      </c>
      <c r="I7859" s="206" t="s">
        <v>33</v>
      </c>
      <c r="L7859" s="206">
        <v>2023</v>
      </c>
      <c r="M7859" s="206" t="s">
        <v>772</v>
      </c>
      <c r="N7859" s="206" t="s">
        <v>816</v>
      </c>
    </row>
    <row r="7860" spans="1:15" s="206" customFormat="1" ht="31" customHeight="1" x14ac:dyDescent="0.15">
      <c r="A7860" s="206" t="s">
        <v>768</v>
      </c>
      <c r="B7860" s="206" t="s">
        <v>864</v>
      </c>
      <c r="C7860" s="206" t="s">
        <v>770</v>
      </c>
      <c r="D7860" s="206" t="s">
        <v>772</v>
      </c>
      <c r="E7860" s="206" t="s">
        <v>772</v>
      </c>
      <c r="F7860" s="207">
        <v>45344</v>
      </c>
      <c r="G7860" s="206" t="s">
        <v>836</v>
      </c>
      <c r="H7860" s="208">
        <v>1951367</v>
      </c>
      <c r="I7860" s="206" t="s">
        <v>33</v>
      </c>
      <c r="L7860" s="206">
        <v>2023</v>
      </c>
      <c r="M7860" s="206" t="s">
        <v>772</v>
      </c>
      <c r="N7860" s="206" t="s">
        <v>816</v>
      </c>
    </row>
    <row r="7861" spans="1:15" s="206" customFormat="1" ht="31" customHeight="1" x14ac:dyDescent="0.15">
      <c r="A7861" s="206" t="s">
        <v>768</v>
      </c>
      <c r="B7861" s="206" t="s">
        <v>864</v>
      </c>
      <c r="C7861" s="206" t="s">
        <v>770</v>
      </c>
      <c r="D7861" s="206" t="s">
        <v>772</v>
      </c>
      <c r="E7861" s="206" t="s">
        <v>772</v>
      </c>
      <c r="F7861" s="207">
        <v>45345</v>
      </c>
      <c r="G7861" s="206" t="s">
        <v>836</v>
      </c>
      <c r="H7861" s="208">
        <v>379321</v>
      </c>
      <c r="I7861" s="206" t="s">
        <v>33</v>
      </c>
      <c r="L7861" s="206">
        <v>2023</v>
      </c>
      <c r="M7861" s="206" t="s">
        <v>772</v>
      </c>
      <c r="N7861" s="206" t="s">
        <v>816</v>
      </c>
    </row>
    <row r="7862" spans="1:15" s="206" customFormat="1" ht="31" customHeight="1" x14ac:dyDescent="0.15">
      <c r="A7862" s="206" t="s">
        <v>768</v>
      </c>
      <c r="B7862" s="206" t="s">
        <v>864</v>
      </c>
      <c r="C7862" s="206" t="s">
        <v>770</v>
      </c>
      <c r="D7862" s="206" t="s">
        <v>772</v>
      </c>
      <c r="E7862" s="206" t="s">
        <v>778</v>
      </c>
      <c r="F7862" s="207">
        <v>45345</v>
      </c>
      <c r="G7862" s="206" t="s">
        <v>37</v>
      </c>
      <c r="H7862" s="208">
        <v>88000</v>
      </c>
      <c r="I7862" s="206" t="s">
        <v>33</v>
      </c>
      <c r="L7862" s="206">
        <v>2023</v>
      </c>
      <c r="M7862" s="206" t="s">
        <v>772</v>
      </c>
      <c r="N7862" s="206" t="s">
        <v>816</v>
      </c>
    </row>
    <row r="7863" spans="1:15" s="206" customFormat="1" ht="31" customHeight="1" x14ac:dyDescent="0.15">
      <c r="A7863" s="206" t="s">
        <v>768</v>
      </c>
      <c r="B7863" s="206" t="s">
        <v>864</v>
      </c>
      <c r="C7863" s="206" t="s">
        <v>770</v>
      </c>
      <c r="D7863" s="206" t="s">
        <v>772</v>
      </c>
      <c r="E7863" s="206" t="s">
        <v>778</v>
      </c>
      <c r="F7863" s="207">
        <v>45345</v>
      </c>
      <c r="G7863" s="206" t="s">
        <v>815</v>
      </c>
      <c r="H7863" s="208">
        <v>466411</v>
      </c>
      <c r="I7863" s="206" t="s">
        <v>33</v>
      </c>
      <c r="L7863" s="206">
        <v>2023</v>
      </c>
      <c r="M7863" s="206" t="s">
        <v>772</v>
      </c>
      <c r="N7863" s="206" t="s">
        <v>816</v>
      </c>
    </row>
    <row r="7864" spans="1:15" s="206" customFormat="1" ht="31" customHeight="1" x14ac:dyDescent="0.15">
      <c r="A7864" s="206" t="s">
        <v>768</v>
      </c>
      <c r="B7864" s="206" t="s">
        <v>864</v>
      </c>
      <c r="C7864" s="206" t="s">
        <v>770</v>
      </c>
      <c r="D7864" s="206" t="s">
        <v>772</v>
      </c>
      <c r="E7864" s="206" t="s">
        <v>778</v>
      </c>
      <c r="F7864" s="207">
        <v>45345</v>
      </c>
      <c r="G7864" s="206" t="s">
        <v>868</v>
      </c>
      <c r="H7864" s="208">
        <v>264000</v>
      </c>
      <c r="I7864" s="206" t="s">
        <v>33</v>
      </c>
      <c r="L7864" s="206">
        <v>2023</v>
      </c>
      <c r="M7864" s="206" t="s">
        <v>772</v>
      </c>
      <c r="N7864" s="206" t="s">
        <v>816</v>
      </c>
    </row>
    <row r="7865" spans="1:15" s="206" customFormat="1" ht="31" customHeight="1" x14ac:dyDescent="0.15">
      <c r="A7865" s="206" t="s">
        <v>768</v>
      </c>
      <c r="B7865" s="206" t="s">
        <v>864</v>
      </c>
      <c r="C7865" s="206" t="s">
        <v>770</v>
      </c>
      <c r="D7865" s="206" t="s">
        <v>772</v>
      </c>
      <c r="E7865" s="206" t="s">
        <v>778</v>
      </c>
      <c r="F7865" s="207">
        <v>45345</v>
      </c>
      <c r="G7865" s="206" t="s">
        <v>836</v>
      </c>
      <c r="H7865" s="208">
        <v>44000</v>
      </c>
      <c r="I7865" s="206" t="s">
        <v>33</v>
      </c>
      <c r="L7865" s="206">
        <v>2023</v>
      </c>
      <c r="M7865" s="206" t="s">
        <v>772</v>
      </c>
      <c r="N7865" s="206" t="s">
        <v>816</v>
      </c>
    </row>
    <row r="7866" spans="1:15" s="206" customFormat="1" ht="31" customHeight="1" x14ac:dyDescent="0.15">
      <c r="A7866" s="206" t="s">
        <v>768</v>
      </c>
      <c r="B7866" s="206" t="s">
        <v>864</v>
      </c>
      <c r="C7866" s="206" t="s">
        <v>770</v>
      </c>
      <c r="D7866" s="206" t="s">
        <v>772</v>
      </c>
      <c r="E7866" s="206" t="s">
        <v>778</v>
      </c>
      <c r="F7866" s="207">
        <v>45345</v>
      </c>
      <c r="G7866" s="206" t="s">
        <v>834</v>
      </c>
      <c r="H7866" s="208">
        <v>85879</v>
      </c>
      <c r="I7866" s="206" t="s">
        <v>33</v>
      </c>
      <c r="L7866" s="206">
        <v>2023</v>
      </c>
      <c r="M7866" s="206" t="s">
        <v>772</v>
      </c>
      <c r="N7866" s="206" t="s">
        <v>816</v>
      </c>
    </row>
    <row r="7867" spans="1:15" s="206" customFormat="1" ht="31" customHeight="1" x14ac:dyDescent="0.15">
      <c r="A7867" s="206" t="s">
        <v>768</v>
      </c>
      <c r="B7867" s="206" t="s">
        <v>864</v>
      </c>
      <c r="C7867" s="206" t="s">
        <v>770</v>
      </c>
      <c r="D7867" s="206" t="s">
        <v>772</v>
      </c>
      <c r="E7867" s="206" t="s">
        <v>778</v>
      </c>
      <c r="F7867" s="207">
        <v>45345</v>
      </c>
      <c r="G7867" s="206" t="s">
        <v>815</v>
      </c>
      <c r="H7867" s="208">
        <v>-56386</v>
      </c>
      <c r="I7867" s="206" t="s">
        <v>33</v>
      </c>
      <c r="L7867" s="206">
        <v>2023</v>
      </c>
      <c r="M7867" s="206" t="s">
        <v>772</v>
      </c>
      <c r="N7867" s="206" t="s">
        <v>816</v>
      </c>
      <c r="O7867" s="206" t="s">
        <v>881</v>
      </c>
    </row>
    <row r="7868" spans="1:15" s="206" customFormat="1" ht="31" customHeight="1" x14ac:dyDescent="0.15">
      <c r="A7868" s="206" t="s">
        <v>768</v>
      </c>
      <c r="B7868" s="206" t="s">
        <v>864</v>
      </c>
      <c r="C7868" s="206" t="s">
        <v>782</v>
      </c>
      <c r="D7868" s="206" t="s">
        <v>772</v>
      </c>
      <c r="E7868" s="206" t="s">
        <v>759</v>
      </c>
      <c r="F7868" s="207">
        <v>45348</v>
      </c>
      <c r="G7868" s="206" t="s">
        <v>836</v>
      </c>
      <c r="H7868" s="208">
        <v>2565834</v>
      </c>
      <c r="I7868" s="206" t="s">
        <v>33</v>
      </c>
      <c r="L7868" s="206">
        <v>2023</v>
      </c>
      <c r="M7868" s="206" t="s">
        <v>772</v>
      </c>
      <c r="N7868" s="206" t="s">
        <v>816</v>
      </c>
    </row>
    <row r="7869" spans="1:15" s="206" customFormat="1" ht="31" customHeight="1" x14ac:dyDescent="0.15">
      <c r="A7869" s="206" t="s">
        <v>768</v>
      </c>
      <c r="B7869" s="206" t="s">
        <v>864</v>
      </c>
      <c r="C7869" s="206" t="s">
        <v>770</v>
      </c>
      <c r="D7869" s="206" t="s">
        <v>772</v>
      </c>
      <c r="E7869" s="206" t="s">
        <v>772</v>
      </c>
      <c r="F7869" s="207">
        <v>45348</v>
      </c>
      <c r="G7869" s="206" t="s">
        <v>867</v>
      </c>
      <c r="H7869" s="208">
        <v>36828</v>
      </c>
      <c r="I7869" s="206" t="s">
        <v>33</v>
      </c>
      <c r="L7869" s="206">
        <v>2023</v>
      </c>
      <c r="M7869" s="206" t="s">
        <v>772</v>
      </c>
      <c r="N7869" s="206" t="s">
        <v>816</v>
      </c>
    </row>
    <row r="7870" spans="1:15" s="206" customFormat="1" ht="31" customHeight="1" x14ac:dyDescent="0.15">
      <c r="A7870" s="206" t="s">
        <v>768</v>
      </c>
      <c r="B7870" s="206" t="s">
        <v>864</v>
      </c>
      <c r="C7870" s="206" t="s">
        <v>770</v>
      </c>
      <c r="D7870" s="206" t="s">
        <v>772</v>
      </c>
      <c r="E7870" s="206" t="s">
        <v>772</v>
      </c>
      <c r="F7870" s="207">
        <v>45348</v>
      </c>
      <c r="G7870" s="206" t="s">
        <v>37</v>
      </c>
      <c r="H7870" s="208">
        <v>176000</v>
      </c>
      <c r="I7870" s="206" t="s">
        <v>33</v>
      </c>
      <c r="L7870" s="206">
        <v>2023</v>
      </c>
      <c r="M7870" s="206" t="s">
        <v>772</v>
      </c>
      <c r="N7870" s="206" t="s">
        <v>816</v>
      </c>
    </row>
    <row r="7871" spans="1:15" s="206" customFormat="1" ht="31" customHeight="1" x14ac:dyDescent="0.15">
      <c r="A7871" s="206" t="s">
        <v>768</v>
      </c>
      <c r="B7871" s="206" t="s">
        <v>864</v>
      </c>
      <c r="C7871" s="206" t="s">
        <v>770</v>
      </c>
      <c r="D7871" s="206" t="s">
        <v>772</v>
      </c>
      <c r="E7871" s="206" t="s">
        <v>772</v>
      </c>
      <c r="F7871" s="207">
        <v>45348</v>
      </c>
      <c r="G7871" s="206" t="s">
        <v>836</v>
      </c>
      <c r="H7871" s="208">
        <v>295578</v>
      </c>
      <c r="I7871" s="206" t="s">
        <v>33</v>
      </c>
      <c r="L7871" s="206">
        <v>2023</v>
      </c>
      <c r="M7871" s="206" t="s">
        <v>772</v>
      </c>
      <c r="N7871" s="206" t="s">
        <v>816</v>
      </c>
    </row>
    <row r="7872" spans="1:15" s="206" customFormat="1" ht="31" customHeight="1" x14ac:dyDescent="0.15">
      <c r="A7872" s="206" t="s">
        <v>768</v>
      </c>
      <c r="B7872" s="206" t="s">
        <v>864</v>
      </c>
      <c r="C7872" s="206" t="s">
        <v>770</v>
      </c>
      <c r="D7872" s="206" t="s">
        <v>772</v>
      </c>
      <c r="E7872" s="206" t="s">
        <v>778</v>
      </c>
      <c r="F7872" s="207">
        <v>45348</v>
      </c>
      <c r="G7872" s="206" t="s">
        <v>815</v>
      </c>
      <c r="H7872" s="208">
        <v>75226</v>
      </c>
      <c r="I7872" s="206" t="s">
        <v>33</v>
      </c>
      <c r="L7872" s="206">
        <v>2023</v>
      </c>
      <c r="M7872" s="206" t="s">
        <v>772</v>
      </c>
      <c r="N7872" s="206" t="s">
        <v>816</v>
      </c>
    </row>
    <row r="7873" spans="1:14" s="206" customFormat="1" ht="31" customHeight="1" x14ac:dyDescent="0.15">
      <c r="A7873" s="206" t="s">
        <v>768</v>
      </c>
      <c r="B7873" s="206" t="s">
        <v>864</v>
      </c>
      <c r="C7873" s="206" t="s">
        <v>770</v>
      </c>
      <c r="D7873" s="206" t="s">
        <v>772</v>
      </c>
      <c r="E7873" s="206" t="s">
        <v>778</v>
      </c>
      <c r="F7873" s="207">
        <v>45348</v>
      </c>
      <c r="G7873" s="206" t="s">
        <v>37</v>
      </c>
      <c r="H7873" s="208">
        <v>474022</v>
      </c>
      <c r="I7873" s="206" t="s">
        <v>33</v>
      </c>
      <c r="L7873" s="206">
        <v>2023</v>
      </c>
      <c r="M7873" s="206" t="s">
        <v>772</v>
      </c>
      <c r="N7873" s="206" t="s">
        <v>816</v>
      </c>
    </row>
    <row r="7874" spans="1:14" s="206" customFormat="1" ht="31" customHeight="1" x14ac:dyDescent="0.15">
      <c r="A7874" s="206" t="s">
        <v>768</v>
      </c>
      <c r="B7874" s="206" t="s">
        <v>864</v>
      </c>
      <c r="C7874" s="206" t="s">
        <v>770</v>
      </c>
      <c r="D7874" s="206" t="s">
        <v>772</v>
      </c>
      <c r="E7874" s="206" t="s">
        <v>772</v>
      </c>
      <c r="F7874" s="207">
        <v>45349</v>
      </c>
      <c r="G7874" s="206" t="s">
        <v>836</v>
      </c>
      <c r="H7874" s="208">
        <v>795564</v>
      </c>
      <c r="I7874" s="206" t="s">
        <v>33</v>
      </c>
      <c r="L7874" s="206">
        <v>2023</v>
      </c>
      <c r="M7874" s="206" t="s">
        <v>772</v>
      </c>
      <c r="N7874" s="206" t="s">
        <v>816</v>
      </c>
    </row>
    <row r="7875" spans="1:14" s="206" customFormat="1" ht="31" customHeight="1" x14ac:dyDescent="0.15">
      <c r="A7875" s="206" t="s">
        <v>768</v>
      </c>
      <c r="B7875" s="206" t="s">
        <v>864</v>
      </c>
      <c r="C7875" s="206" t="s">
        <v>770</v>
      </c>
      <c r="D7875" s="206" t="s">
        <v>772</v>
      </c>
      <c r="E7875" s="206" t="s">
        <v>778</v>
      </c>
      <c r="F7875" s="207">
        <v>45349</v>
      </c>
      <c r="G7875" s="206" t="s">
        <v>835</v>
      </c>
      <c r="H7875" s="208">
        <v>129659</v>
      </c>
      <c r="I7875" s="206" t="s">
        <v>33</v>
      </c>
      <c r="L7875" s="206">
        <v>2023</v>
      </c>
      <c r="M7875" s="206" t="s">
        <v>772</v>
      </c>
      <c r="N7875" s="206" t="s">
        <v>816</v>
      </c>
    </row>
    <row r="7876" spans="1:14" s="206" customFormat="1" ht="31" customHeight="1" x14ac:dyDescent="0.15">
      <c r="A7876" s="206" t="s">
        <v>768</v>
      </c>
      <c r="B7876" s="206" t="s">
        <v>864</v>
      </c>
      <c r="C7876" s="206" t="s">
        <v>770</v>
      </c>
      <c r="D7876" s="206" t="s">
        <v>772</v>
      </c>
      <c r="E7876" s="206" t="s">
        <v>772</v>
      </c>
      <c r="F7876" s="207">
        <v>45349</v>
      </c>
      <c r="G7876" s="206" t="s">
        <v>834</v>
      </c>
      <c r="H7876" s="208">
        <v>44000</v>
      </c>
      <c r="I7876" s="206" t="s">
        <v>33</v>
      </c>
      <c r="L7876" s="206">
        <v>2023</v>
      </c>
      <c r="M7876" s="206" t="s">
        <v>772</v>
      </c>
      <c r="N7876" s="206" t="s">
        <v>816</v>
      </c>
    </row>
    <row r="7877" spans="1:14" s="206" customFormat="1" ht="31" customHeight="1" x14ac:dyDescent="0.15">
      <c r="A7877" s="206" t="s">
        <v>768</v>
      </c>
      <c r="B7877" s="206" t="s">
        <v>864</v>
      </c>
      <c r="C7877" s="206" t="s">
        <v>770</v>
      </c>
      <c r="D7877" s="206" t="s">
        <v>772</v>
      </c>
      <c r="E7877" s="206" t="s">
        <v>772</v>
      </c>
      <c r="F7877" s="207">
        <v>45349</v>
      </c>
      <c r="G7877" s="206" t="s">
        <v>37</v>
      </c>
      <c r="H7877" s="208">
        <v>558384</v>
      </c>
      <c r="I7877" s="206" t="s">
        <v>33</v>
      </c>
      <c r="L7877" s="206">
        <v>2023</v>
      </c>
      <c r="M7877" s="206" t="s">
        <v>772</v>
      </c>
      <c r="N7877" s="206" t="s">
        <v>816</v>
      </c>
    </row>
    <row r="7878" spans="1:14" s="206" customFormat="1" ht="31" customHeight="1" x14ac:dyDescent="0.15">
      <c r="A7878" s="206" t="s">
        <v>768</v>
      </c>
      <c r="B7878" s="206" t="s">
        <v>864</v>
      </c>
      <c r="C7878" s="206" t="s">
        <v>770</v>
      </c>
      <c r="D7878" s="206" t="s">
        <v>772</v>
      </c>
      <c r="E7878" s="206" t="s">
        <v>778</v>
      </c>
      <c r="F7878" s="207">
        <v>45349</v>
      </c>
      <c r="G7878" s="206" t="s">
        <v>834</v>
      </c>
      <c r="H7878" s="208">
        <v>71500</v>
      </c>
      <c r="I7878" s="206" t="s">
        <v>33</v>
      </c>
      <c r="L7878" s="206">
        <v>2023</v>
      </c>
      <c r="M7878" s="206" t="s">
        <v>772</v>
      </c>
      <c r="N7878" s="206" t="s">
        <v>816</v>
      </c>
    </row>
    <row r="7879" spans="1:14" s="206" customFormat="1" ht="31" customHeight="1" x14ac:dyDescent="0.15">
      <c r="A7879" s="206" t="s">
        <v>768</v>
      </c>
      <c r="B7879" s="206" t="s">
        <v>864</v>
      </c>
      <c r="C7879" s="206" t="s">
        <v>770</v>
      </c>
      <c r="D7879" s="206" t="s">
        <v>772</v>
      </c>
      <c r="E7879" s="206" t="s">
        <v>772</v>
      </c>
      <c r="F7879" s="207">
        <v>45349</v>
      </c>
      <c r="G7879" s="206" t="s">
        <v>868</v>
      </c>
      <c r="H7879" s="208">
        <v>158400</v>
      </c>
      <c r="I7879" s="206" t="s">
        <v>33</v>
      </c>
      <c r="L7879" s="206">
        <v>2023</v>
      </c>
      <c r="M7879" s="206" t="s">
        <v>772</v>
      </c>
      <c r="N7879" s="206" t="s">
        <v>816</v>
      </c>
    </row>
    <row r="7880" spans="1:14" s="206" customFormat="1" ht="31" customHeight="1" x14ac:dyDescent="0.15">
      <c r="A7880" s="206" t="s">
        <v>768</v>
      </c>
      <c r="B7880" s="206" t="s">
        <v>864</v>
      </c>
      <c r="C7880" s="206" t="s">
        <v>770</v>
      </c>
      <c r="D7880" s="206" t="s">
        <v>772</v>
      </c>
      <c r="E7880" s="206" t="s">
        <v>778</v>
      </c>
      <c r="F7880" s="207">
        <v>45350</v>
      </c>
      <c r="G7880" s="206" t="s">
        <v>37</v>
      </c>
      <c r="H7880" s="208">
        <v>753250</v>
      </c>
      <c r="I7880" s="206" t="s">
        <v>33</v>
      </c>
      <c r="L7880" s="206">
        <v>2023</v>
      </c>
      <c r="M7880" s="206" t="s">
        <v>772</v>
      </c>
      <c r="N7880" s="206" t="s">
        <v>816</v>
      </c>
    </row>
    <row r="7881" spans="1:14" s="206" customFormat="1" ht="31" customHeight="1" x14ac:dyDescent="0.15">
      <c r="A7881" s="206" t="s">
        <v>768</v>
      </c>
      <c r="B7881" s="206" t="s">
        <v>864</v>
      </c>
      <c r="C7881" s="206" t="s">
        <v>770</v>
      </c>
      <c r="D7881" s="206" t="s">
        <v>772</v>
      </c>
      <c r="E7881" s="206" t="s">
        <v>772</v>
      </c>
      <c r="F7881" s="207">
        <v>45350</v>
      </c>
      <c r="G7881" s="206" t="s">
        <v>836</v>
      </c>
      <c r="H7881" s="208">
        <v>1843563</v>
      </c>
      <c r="I7881" s="206" t="s">
        <v>33</v>
      </c>
      <c r="L7881" s="206">
        <v>2023</v>
      </c>
      <c r="M7881" s="206" t="s">
        <v>772</v>
      </c>
      <c r="N7881" s="206" t="s">
        <v>816</v>
      </c>
    </row>
    <row r="7882" spans="1:14" s="206" customFormat="1" ht="31" customHeight="1" x14ac:dyDescent="0.15">
      <c r="A7882" s="206" t="s">
        <v>768</v>
      </c>
      <c r="B7882" s="206" t="s">
        <v>864</v>
      </c>
      <c r="C7882" s="206" t="s">
        <v>770</v>
      </c>
      <c r="D7882" s="206" t="s">
        <v>772</v>
      </c>
      <c r="E7882" s="206" t="s">
        <v>772</v>
      </c>
      <c r="F7882" s="207">
        <v>45350</v>
      </c>
      <c r="G7882" s="206" t="s">
        <v>815</v>
      </c>
      <c r="H7882" s="208">
        <v>110484</v>
      </c>
      <c r="I7882" s="206" t="s">
        <v>33</v>
      </c>
      <c r="L7882" s="206">
        <v>2023</v>
      </c>
      <c r="M7882" s="206" t="s">
        <v>772</v>
      </c>
      <c r="N7882" s="206" t="s">
        <v>816</v>
      </c>
    </row>
    <row r="7883" spans="1:14" s="206" customFormat="1" ht="31" customHeight="1" x14ac:dyDescent="0.15">
      <c r="A7883" s="206" t="s">
        <v>768</v>
      </c>
      <c r="B7883" s="206" t="s">
        <v>864</v>
      </c>
      <c r="C7883" s="206" t="s">
        <v>770</v>
      </c>
      <c r="D7883" s="206" t="s">
        <v>772</v>
      </c>
      <c r="E7883" s="206" t="s">
        <v>772</v>
      </c>
      <c r="F7883" s="207">
        <v>45350</v>
      </c>
      <c r="G7883" s="206" t="s">
        <v>37</v>
      </c>
      <c r="H7883" s="208">
        <v>726815</v>
      </c>
      <c r="I7883" s="206" t="s">
        <v>33</v>
      </c>
      <c r="L7883" s="206">
        <v>2023</v>
      </c>
      <c r="M7883" s="206" t="s">
        <v>772</v>
      </c>
      <c r="N7883" s="206" t="s">
        <v>816</v>
      </c>
    </row>
    <row r="7884" spans="1:14" s="206" customFormat="1" ht="31" customHeight="1" x14ac:dyDescent="0.15">
      <c r="A7884" s="206" t="s">
        <v>768</v>
      </c>
      <c r="B7884" s="206" t="s">
        <v>864</v>
      </c>
      <c r="C7884" s="206" t="s">
        <v>770</v>
      </c>
      <c r="D7884" s="206" t="s">
        <v>772</v>
      </c>
      <c r="E7884" s="206" t="s">
        <v>772</v>
      </c>
      <c r="F7884" s="207">
        <v>45350</v>
      </c>
      <c r="G7884" s="206" t="s">
        <v>867</v>
      </c>
      <c r="H7884" s="208">
        <v>39600</v>
      </c>
      <c r="I7884" s="206" t="s">
        <v>33</v>
      </c>
      <c r="L7884" s="206">
        <v>2023</v>
      </c>
      <c r="M7884" s="206" t="s">
        <v>772</v>
      </c>
      <c r="N7884" s="206" t="s">
        <v>816</v>
      </c>
    </row>
    <row r="7885" spans="1:14" s="206" customFormat="1" ht="31" customHeight="1" x14ac:dyDescent="0.15">
      <c r="A7885" s="206" t="s">
        <v>768</v>
      </c>
      <c r="B7885" s="206" t="s">
        <v>864</v>
      </c>
      <c r="C7885" s="206" t="s">
        <v>770</v>
      </c>
      <c r="D7885" s="206" t="s">
        <v>772</v>
      </c>
      <c r="E7885" s="206" t="s">
        <v>778</v>
      </c>
      <c r="F7885" s="207">
        <v>45350</v>
      </c>
      <c r="G7885" s="206" t="s">
        <v>815</v>
      </c>
      <c r="H7885" s="208">
        <v>110484</v>
      </c>
      <c r="I7885" s="206" t="s">
        <v>33</v>
      </c>
      <c r="L7885" s="206">
        <v>2023</v>
      </c>
      <c r="M7885" s="206" t="s">
        <v>772</v>
      </c>
      <c r="N7885" s="206" t="s">
        <v>816</v>
      </c>
    </row>
    <row r="7886" spans="1:14" s="206" customFormat="1" ht="31" customHeight="1" x14ac:dyDescent="0.15">
      <c r="A7886" s="206" t="s">
        <v>768</v>
      </c>
      <c r="B7886" s="206" t="s">
        <v>864</v>
      </c>
      <c r="C7886" s="206" t="s">
        <v>770</v>
      </c>
      <c r="D7886" s="206" t="s">
        <v>772</v>
      </c>
      <c r="E7886" s="206" t="s">
        <v>772</v>
      </c>
      <c r="F7886" s="207">
        <v>45350</v>
      </c>
      <c r="G7886" s="206" t="s">
        <v>834</v>
      </c>
      <c r="H7886" s="208">
        <v>85140</v>
      </c>
      <c r="I7886" s="206" t="s">
        <v>33</v>
      </c>
      <c r="L7886" s="206">
        <v>2023</v>
      </c>
      <c r="M7886" s="206" t="s">
        <v>772</v>
      </c>
      <c r="N7886" s="206" t="s">
        <v>816</v>
      </c>
    </row>
    <row r="7887" spans="1:14" s="206" customFormat="1" ht="31" customHeight="1" x14ac:dyDescent="0.15">
      <c r="A7887" s="206" t="s">
        <v>768</v>
      </c>
      <c r="B7887" s="206" t="s">
        <v>864</v>
      </c>
      <c r="C7887" s="206" t="s">
        <v>770</v>
      </c>
      <c r="D7887" s="206" t="s">
        <v>772</v>
      </c>
      <c r="E7887" s="206" t="s">
        <v>759</v>
      </c>
      <c r="F7887" s="207">
        <v>45350</v>
      </c>
      <c r="G7887" s="206" t="s">
        <v>834</v>
      </c>
      <c r="H7887" s="208">
        <v>401184</v>
      </c>
      <c r="I7887" s="206" t="s">
        <v>33</v>
      </c>
      <c r="L7887" s="206">
        <v>2023</v>
      </c>
      <c r="M7887" s="206" t="s">
        <v>772</v>
      </c>
      <c r="N7887" s="206" t="s">
        <v>816</v>
      </c>
    </row>
    <row r="7888" spans="1:14" s="206" customFormat="1" ht="31" customHeight="1" x14ac:dyDescent="0.15">
      <c r="A7888" s="206" t="s">
        <v>768</v>
      </c>
      <c r="B7888" s="206" t="s">
        <v>864</v>
      </c>
      <c r="C7888" s="206" t="s">
        <v>770</v>
      </c>
      <c r="D7888" s="206" t="s">
        <v>772</v>
      </c>
      <c r="E7888" s="206" t="s">
        <v>778</v>
      </c>
      <c r="F7888" s="207">
        <v>45350</v>
      </c>
      <c r="G7888" s="206" t="s">
        <v>834</v>
      </c>
      <c r="H7888" s="208">
        <v>283009</v>
      </c>
      <c r="I7888" s="206" t="s">
        <v>33</v>
      </c>
      <c r="L7888" s="206">
        <v>2023</v>
      </c>
      <c r="M7888" s="206" t="s">
        <v>772</v>
      </c>
      <c r="N7888" s="206" t="s">
        <v>816</v>
      </c>
    </row>
    <row r="7889" spans="1:15" s="206" customFormat="1" ht="31" customHeight="1" x14ac:dyDescent="0.15">
      <c r="A7889" s="206" t="s">
        <v>768</v>
      </c>
      <c r="B7889" s="206" t="s">
        <v>864</v>
      </c>
      <c r="C7889" s="206" t="s">
        <v>770</v>
      </c>
      <c r="D7889" s="206" t="s">
        <v>772</v>
      </c>
      <c r="E7889" s="206" t="s">
        <v>772</v>
      </c>
      <c r="F7889" s="207">
        <v>45352</v>
      </c>
      <c r="G7889" s="206" t="s">
        <v>815</v>
      </c>
      <c r="H7889" s="208">
        <v>345353</v>
      </c>
      <c r="I7889" s="206" t="s">
        <v>33</v>
      </c>
      <c r="L7889" s="206">
        <v>2023</v>
      </c>
      <c r="M7889" s="206" t="s">
        <v>772</v>
      </c>
      <c r="N7889" s="206" t="s">
        <v>816</v>
      </c>
    </row>
    <row r="7890" spans="1:15" s="206" customFormat="1" ht="31" customHeight="1" x14ac:dyDescent="0.15">
      <c r="A7890" s="206" t="s">
        <v>768</v>
      </c>
      <c r="B7890" s="206" t="s">
        <v>864</v>
      </c>
      <c r="C7890" s="206" t="s">
        <v>770</v>
      </c>
      <c r="D7890" s="206" t="s">
        <v>772</v>
      </c>
      <c r="E7890" s="206" t="s">
        <v>759</v>
      </c>
      <c r="F7890" s="207">
        <v>45352</v>
      </c>
      <c r="G7890" s="206" t="s">
        <v>834</v>
      </c>
      <c r="H7890" s="208">
        <v>20845</v>
      </c>
      <c r="I7890" s="206" t="s">
        <v>33</v>
      </c>
      <c r="L7890" s="206">
        <v>2023</v>
      </c>
      <c r="M7890" s="206" t="s">
        <v>772</v>
      </c>
      <c r="N7890" s="206" t="s">
        <v>816</v>
      </c>
    </row>
    <row r="7891" spans="1:15" s="206" customFormat="1" ht="31" customHeight="1" x14ac:dyDescent="0.15">
      <c r="A7891" s="206" t="s">
        <v>768</v>
      </c>
      <c r="B7891" s="206" t="s">
        <v>864</v>
      </c>
      <c r="C7891" s="206" t="s">
        <v>782</v>
      </c>
      <c r="D7891" s="206" t="s">
        <v>772</v>
      </c>
      <c r="E7891" s="206" t="s">
        <v>759</v>
      </c>
      <c r="F7891" s="207">
        <v>45352</v>
      </c>
      <c r="G7891" s="206" t="s">
        <v>836</v>
      </c>
      <c r="H7891" s="208">
        <v>1903689</v>
      </c>
      <c r="I7891" s="206" t="s">
        <v>33</v>
      </c>
      <c r="L7891" s="206">
        <v>2023</v>
      </c>
      <c r="M7891" s="206" t="s">
        <v>772</v>
      </c>
      <c r="N7891" s="206" t="s">
        <v>816</v>
      </c>
    </row>
    <row r="7892" spans="1:15" s="206" customFormat="1" ht="31" customHeight="1" x14ac:dyDescent="0.15">
      <c r="A7892" s="206" t="s">
        <v>768</v>
      </c>
      <c r="B7892" s="206" t="s">
        <v>864</v>
      </c>
      <c r="C7892" s="206" t="s">
        <v>770</v>
      </c>
      <c r="D7892" s="206" t="s">
        <v>772</v>
      </c>
      <c r="E7892" s="206" t="s">
        <v>778</v>
      </c>
      <c r="F7892" s="207">
        <v>45352</v>
      </c>
      <c r="G7892" s="206" t="s">
        <v>834</v>
      </c>
      <c r="H7892" s="208">
        <v>246921</v>
      </c>
      <c r="I7892" s="206" t="s">
        <v>33</v>
      </c>
      <c r="L7892" s="206">
        <v>2023</v>
      </c>
      <c r="M7892" s="206" t="s">
        <v>772</v>
      </c>
      <c r="N7892" s="206" t="s">
        <v>816</v>
      </c>
    </row>
    <row r="7893" spans="1:15" s="206" customFormat="1" ht="31" customHeight="1" x14ac:dyDescent="0.15">
      <c r="A7893" s="206" t="s">
        <v>768</v>
      </c>
      <c r="B7893" s="206" t="s">
        <v>864</v>
      </c>
      <c r="C7893" s="206" t="s">
        <v>770</v>
      </c>
      <c r="D7893" s="206" t="s">
        <v>772</v>
      </c>
      <c r="E7893" s="206" t="s">
        <v>772</v>
      </c>
      <c r="F7893" s="207">
        <v>45352</v>
      </c>
      <c r="G7893" s="206" t="s">
        <v>37</v>
      </c>
      <c r="H7893" s="208">
        <v>88000</v>
      </c>
      <c r="I7893" s="206" t="s">
        <v>33</v>
      </c>
      <c r="L7893" s="206">
        <v>2023</v>
      </c>
      <c r="M7893" s="206" t="s">
        <v>772</v>
      </c>
      <c r="N7893" s="206" t="s">
        <v>816</v>
      </c>
    </row>
    <row r="7894" spans="1:15" s="206" customFormat="1" ht="31" customHeight="1" x14ac:dyDescent="0.15">
      <c r="A7894" s="206" t="s">
        <v>768</v>
      </c>
      <c r="B7894" s="206" t="s">
        <v>864</v>
      </c>
      <c r="C7894" s="206" t="s">
        <v>770</v>
      </c>
      <c r="D7894" s="206" t="s">
        <v>772</v>
      </c>
      <c r="E7894" s="206" t="s">
        <v>778</v>
      </c>
      <c r="F7894" s="207">
        <v>45352</v>
      </c>
      <c r="G7894" s="206" t="s">
        <v>37</v>
      </c>
      <c r="H7894" s="208">
        <v>562492</v>
      </c>
      <c r="I7894" s="206" t="s">
        <v>33</v>
      </c>
      <c r="L7894" s="206">
        <v>2023</v>
      </c>
      <c r="M7894" s="206" t="s">
        <v>772</v>
      </c>
      <c r="N7894" s="206" t="s">
        <v>816</v>
      </c>
    </row>
    <row r="7895" spans="1:15" s="206" customFormat="1" ht="31" customHeight="1" x14ac:dyDescent="0.15">
      <c r="A7895" s="206" t="s">
        <v>768</v>
      </c>
      <c r="B7895" s="206" t="s">
        <v>864</v>
      </c>
      <c r="C7895" s="206" t="s">
        <v>770</v>
      </c>
      <c r="D7895" s="206" t="s">
        <v>772</v>
      </c>
      <c r="E7895" s="206" t="s">
        <v>772</v>
      </c>
      <c r="F7895" s="207">
        <v>45352</v>
      </c>
      <c r="G7895" s="206" t="s">
        <v>836</v>
      </c>
      <c r="H7895" s="208">
        <v>26813</v>
      </c>
      <c r="I7895" s="206" t="s">
        <v>33</v>
      </c>
      <c r="L7895" s="206">
        <v>2023</v>
      </c>
      <c r="M7895" s="206" t="s">
        <v>772</v>
      </c>
      <c r="N7895" s="206" t="s">
        <v>816</v>
      </c>
    </row>
    <row r="7896" spans="1:15" s="206" customFormat="1" ht="31" customHeight="1" x14ac:dyDescent="0.15">
      <c r="A7896" s="206" t="s">
        <v>768</v>
      </c>
      <c r="B7896" s="206" t="s">
        <v>864</v>
      </c>
      <c r="C7896" s="206" t="s">
        <v>782</v>
      </c>
      <c r="D7896" s="206" t="s">
        <v>772</v>
      </c>
      <c r="E7896" s="206" t="s">
        <v>759</v>
      </c>
      <c r="F7896" s="207">
        <v>45352</v>
      </c>
      <c r="G7896" s="206" t="s">
        <v>866</v>
      </c>
      <c r="H7896" s="208">
        <v>214500</v>
      </c>
      <c r="I7896" s="206" t="s">
        <v>33</v>
      </c>
      <c r="L7896" s="206">
        <v>2023</v>
      </c>
      <c r="M7896" s="206" t="s">
        <v>772</v>
      </c>
      <c r="N7896" s="206" t="s">
        <v>816</v>
      </c>
    </row>
    <row r="7897" spans="1:15" s="206" customFormat="1" ht="31" customHeight="1" x14ac:dyDescent="0.15">
      <c r="A7897" s="206" t="s">
        <v>768</v>
      </c>
      <c r="B7897" s="206" t="s">
        <v>864</v>
      </c>
      <c r="C7897" s="206" t="s">
        <v>782</v>
      </c>
      <c r="D7897" s="206" t="s">
        <v>772</v>
      </c>
      <c r="E7897" s="206" t="s">
        <v>759</v>
      </c>
      <c r="F7897" s="207">
        <v>45352</v>
      </c>
      <c r="G7897" s="206" t="s">
        <v>815</v>
      </c>
      <c r="H7897" s="208">
        <v>1036750</v>
      </c>
      <c r="I7897" s="206" t="s">
        <v>33</v>
      </c>
      <c r="L7897" s="206">
        <v>2023</v>
      </c>
      <c r="M7897" s="206" t="s">
        <v>772</v>
      </c>
      <c r="N7897" s="206" t="s">
        <v>816</v>
      </c>
    </row>
    <row r="7898" spans="1:15" s="206" customFormat="1" ht="31" customHeight="1" x14ac:dyDescent="0.15">
      <c r="A7898" s="206" t="s">
        <v>768</v>
      </c>
      <c r="B7898" s="206" t="s">
        <v>864</v>
      </c>
      <c r="C7898" s="206" t="s">
        <v>770</v>
      </c>
      <c r="D7898" s="206" t="s">
        <v>772</v>
      </c>
      <c r="E7898" s="206" t="s">
        <v>772</v>
      </c>
      <c r="F7898" s="207">
        <v>45352</v>
      </c>
      <c r="G7898" s="206" t="s">
        <v>37</v>
      </c>
      <c r="H7898" s="208">
        <v>43540</v>
      </c>
      <c r="I7898" s="206" t="s">
        <v>33</v>
      </c>
      <c r="L7898" s="206">
        <v>2023</v>
      </c>
      <c r="M7898" s="206" t="s">
        <v>772</v>
      </c>
      <c r="N7898" s="206" t="s">
        <v>816</v>
      </c>
    </row>
    <row r="7899" spans="1:15" s="206" customFormat="1" ht="31" customHeight="1" x14ac:dyDescent="0.15">
      <c r="A7899" s="206" t="s">
        <v>768</v>
      </c>
      <c r="B7899" s="206" t="s">
        <v>864</v>
      </c>
      <c r="C7899" s="206" t="s">
        <v>782</v>
      </c>
      <c r="D7899" s="206" t="s">
        <v>772</v>
      </c>
      <c r="E7899" s="206" t="s">
        <v>759</v>
      </c>
      <c r="F7899" s="207">
        <v>45352</v>
      </c>
      <c r="G7899" s="206" t="s">
        <v>834</v>
      </c>
      <c r="H7899" s="208">
        <v>71500</v>
      </c>
      <c r="I7899" s="206" t="s">
        <v>33</v>
      </c>
      <c r="L7899" s="206">
        <v>2023</v>
      </c>
      <c r="M7899" s="206" t="s">
        <v>772</v>
      </c>
      <c r="N7899" s="206" t="s">
        <v>816</v>
      </c>
    </row>
    <row r="7900" spans="1:15" s="206" customFormat="1" ht="31" customHeight="1" x14ac:dyDescent="0.15">
      <c r="A7900" s="206" t="s">
        <v>768</v>
      </c>
      <c r="B7900" s="206" t="s">
        <v>864</v>
      </c>
      <c r="C7900" s="206" t="s">
        <v>770</v>
      </c>
      <c r="D7900" s="206" t="s">
        <v>772</v>
      </c>
      <c r="E7900" s="206" t="s">
        <v>772</v>
      </c>
      <c r="F7900" s="207">
        <v>45352</v>
      </c>
      <c r="G7900" s="206" t="s">
        <v>836</v>
      </c>
      <c r="H7900" s="208">
        <v>118925</v>
      </c>
      <c r="I7900" s="206" t="s">
        <v>33</v>
      </c>
      <c r="L7900" s="206">
        <v>2023</v>
      </c>
      <c r="M7900" s="206" t="s">
        <v>772</v>
      </c>
      <c r="N7900" s="206" t="s">
        <v>816</v>
      </c>
    </row>
    <row r="7901" spans="1:15" s="206" customFormat="1" ht="31" customHeight="1" x14ac:dyDescent="0.15">
      <c r="A7901" s="206" t="s">
        <v>768</v>
      </c>
      <c r="B7901" s="206" t="s">
        <v>864</v>
      </c>
      <c r="C7901" s="206" t="s">
        <v>770</v>
      </c>
      <c r="D7901" s="206" t="s">
        <v>772</v>
      </c>
      <c r="E7901" s="206" t="s">
        <v>778</v>
      </c>
      <c r="F7901" s="207">
        <v>45352</v>
      </c>
      <c r="G7901" s="206" t="s">
        <v>815</v>
      </c>
      <c r="H7901" s="208">
        <v>-209876</v>
      </c>
      <c r="I7901" s="206" t="s">
        <v>33</v>
      </c>
      <c r="L7901" s="206">
        <v>2023</v>
      </c>
      <c r="M7901" s="206" t="s">
        <v>772</v>
      </c>
      <c r="N7901" s="206" t="s">
        <v>816</v>
      </c>
      <c r="O7901" s="206" t="s">
        <v>882</v>
      </c>
    </row>
    <row r="7902" spans="1:15" s="206" customFormat="1" ht="31" customHeight="1" x14ac:dyDescent="0.15">
      <c r="A7902" s="206" t="s">
        <v>768</v>
      </c>
      <c r="B7902" s="206" t="s">
        <v>864</v>
      </c>
      <c r="C7902" s="206" t="s">
        <v>770</v>
      </c>
      <c r="D7902" s="206" t="s">
        <v>772</v>
      </c>
      <c r="E7902" s="206" t="s">
        <v>772</v>
      </c>
      <c r="F7902" s="207">
        <v>45352</v>
      </c>
      <c r="G7902" s="206" t="s">
        <v>815</v>
      </c>
      <c r="H7902" s="208">
        <v>37613</v>
      </c>
      <c r="I7902" s="206" t="s">
        <v>33</v>
      </c>
      <c r="L7902" s="206">
        <v>2023</v>
      </c>
      <c r="M7902" s="206" t="s">
        <v>772</v>
      </c>
      <c r="N7902" s="206" t="s">
        <v>816</v>
      </c>
    </row>
    <row r="7903" spans="1:15" s="206" customFormat="1" ht="31" customHeight="1" x14ac:dyDescent="0.15">
      <c r="A7903" s="206" t="s">
        <v>768</v>
      </c>
      <c r="B7903" s="206" t="s">
        <v>864</v>
      </c>
      <c r="C7903" s="206" t="s">
        <v>770</v>
      </c>
      <c r="D7903" s="206" t="s">
        <v>772</v>
      </c>
      <c r="E7903" s="206" t="s">
        <v>759</v>
      </c>
      <c r="F7903" s="207">
        <v>45352</v>
      </c>
      <c r="G7903" s="206" t="s">
        <v>834</v>
      </c>
      <c r="H7903" s="208">
        <v>2081</v>
      </c>
      <c r="I7903" s="206" t="s">
        <v>33</v>
      </c>
      <c r="L7903" s="206">
        <v>2023</v>
      </c>
      <c r="M7903" s="206" t="s">
        <v>772</v>
      </c>
      <c r="N7903" s="206" t="s">
        <v>816</v>
      </c>
    </row>
    <row r="7904" spans="1:15" s="206" customFormat="1" ht="31" customHeight="1" x14ac:dyDescent="0.15">
      <c r="A7904" s="206" t="s">
        <v>768</v>
      </c>
      <c r="B7904" s="206" t="s">
        <v>864</v>
      </c>
      <c r="C7904" s="206" t="s">
        <v>770</v>
      </c>
      <c r="D7904" s="206" t="s">
        <v>772</v>
      </c>
      <c r="E7904" s="206" t="s">
        <v>778</v>
      </c>
      <c r="F7904" s="207">
        <v>45352</v>
      </c>
      <c r="G7904" s="206" t="s">
        <v>834</v>
      </c>
      <c r="H7904" s="208">
        <v>186062</v>
      </c>
      <c r="I7904" s="206" t="s">
        <v>33</v>
      </c>
      <c r="L7904" s="206">
        <v>2023</v>
      </c>
      <c r="M7904" s="206" t="s">
        <v>772</v>
      </c>
      <c r="N7904" s="206" t="s">
        <v>816</v>
      </c>
    </row>
    <row r="7905" spans="1:14" s="206" customFormat="1" ht="31" customHeight="1" x14ac:dyDescent="0.15">
      <c r="A7905" s="206" t="s">
        <v>768</v>
      </c>
      <c r="B7905" s="206" t="s">
        <v>864</v>
      </c>
      <c r="C7905" s="206" t="s">
        <v>770</v>
      </c>
      <c r="D7905" s="206" t="s">
        <v>772</v>
      </c>
      <c r="E7905" s="206" t="s">
        <v>778</v>
      </c>
      <c r="F7905" s="207">
        <v>45352</v>
      </c>
      <c r="G7905" s="206" t="s">
        <v>868</v>
      </c>
      <c r="H7905" s="208">
        <v>130805</v>
      </c>
      <c r="I7905" s="206" t="s">
        <v>33</v>
      </c>
      <c r="L7905" s="206">
        <v>2023</v>
      </c>
      <c r="M7905" s="206" t="s">
        <v>772</v>
      </c>
      <c r="N7905" s="206" t="s">
        <v>816</v>
      </c>
    </row>
    <row r="7906" spans="1:14" s="206" customFormat="1" ht="31" customHeight="1" x14ac:dyDescent="0.15">
      <c r="A7906" s="206" t="s">
        <v>768</v>
      </c>
      <c r="B7906" s="206" t="s">
        <v>864</v>
      </c>
      <c r="C7906" s="206" t="s">
        <v>770</v>
      </c>
      <c r="D7906" s="206" t="s">
        <v>772</v>
      </c>
      <c r="E7906" s="206" t="s">
        <v>778</v>
      </c>
      <c r="F7906" s="207">
        <v>45352</v>
      </c>
      <c r="G7906" s="206" t="s">
        <v>815</v>
      </c>
      <c r="H7906" s="208">
        <v>769998</v>
      </c>
      <c r="I7906" s="206" t="s">
        <v>33</v>
      </c>
      <c r="L7906" s="206">
        <v>2023</v>
      </c>
      <c r="M7906" s="206" t="s">
        <v>772</v>
      </c>
      <c r="N7906" s="206" t="s">
        <v>816</v>
      </c>
    </row>
    <row r="7907" spans="1:14" s="206" customFormat="1" ht="31" customHeight="1" x14ac:dyDescent="0.15">
      <c r="A7907" s="206" t="s">
        <v>768</v>
      </c>
      <c r="B7907" s="206" t="s">
        <v>864</v>
      </c>
      <c r="C7907" s="206" t="s">
        <v>770</v>
      </c>
      <c r="D7907" s="206" t="s">
        <v>772</v>
      </c>
      <c r="E7907" s="206" t="s">
        <v>772</v>
      </c>
      <c r="F7907" s="207">
        <v>45355</v>
      </c>
      <c r="G7907" s="206" t="s">
        <v>37</v>
      </c>
      <c r="H7907" s="208">
        <v>423847</v>
      </c>
      <c r="I7907" s="206" t="s">
        <v>33</v>
      </c>
      <c r="L7907" s="206">
        <v>2023</v>
      </c>
      <c r="M7907" s="206" t="s">
        <v>772</v>
      </c>
      <c r="N7907" s="206" t="s">
        <v>816</v>
      </c>
    </row>
    <row r="7908" spans="1:14" s="206" customFormat="1" ht="31" customHeight="1" x14ac:dyDescent="0.15">
      <c r="A7908" s="206" t="s">
        <v>768</v>
      </c>
      <c r="B7908" s="206" t="s">
        <v>864</v>
      </c>
      <c r="C7908" s="206" t="s">
        <v>770</v>
      </c>
      <c r="D7908" s="206" t="s">
        <v>772</v>
      </c>
      <c r="E7908" s="206" t="s">
        <v>772</v>
      </c>
      <c r="F7908" s="207">
        <v>45355</v>
      </c>
      <c r="G7908" s="206" t="s">
        <v>868</v>
      </c>
      <c r="H7908" s="208">
        <v>147312</v>
      </c>
      <c r="I7908" s="206" t="s">
        <v>33</v>
      </c>
      <c r="L7908" s="206">
        <v>2023</v>
      </c>
      <c r="M7908" s="206" t="s">
        <v>772</v>
      </c>
      <c r="N7908" s="206" t="s">
        <v>816</v>
      </c>
    </row>
    <row r="7909" spans="1:14" s="206" customFormat="1" ht="31" customHeight="1" x14ac:dyDescent="0.15">
      <c r="A7909" s="206" t="s">
        <v>768</v>
      </c>
      <c r="B7909" s="206" t="s">
        <v>864</v>
      </c>
      <c r="C7909" s="206" t="s">
        <v>770</v>
      </c>
      <c r="D7909" s="206" t="s">
        <v>772</v>
      </c>
      <c r="E7909" s="206" t="s">
        <v>759</v>
      </c>
      <c r="F7909" s="207">
        <v>45355</v>
      </c>
      <c r="G7909" s="206" t="s">
        <v>834</v>
      </c>
      <c r="H7909" s="208">
        <v>21771</v>
      </c>
      <c r="I7909" s="206" t="s">
        <v>33</v>
      </c>
      <c r="L7909" s="206">
        <v>2023</v>
      </c>
      <c r="M7909" s="206" t="s">
        <v>772</v>
      </c>
      <c r="N7909" s="206" t="s">
        <v>816</v>
      </c>
    </row>
    <row r="7910" spans="1:14" s="206" customFormat="1" ht="31" customHeight="1" x14ac:dyDescent="0.15">
      <c r="A7910" s="206" t="s">
        <v>768</v>
      </c>
      <c r="B7910" s="206" t="s">
        <v>864</v>
      </c>
      <c r="C7910" s="206" t="s">
        <v>770</v>
      </c>
      <c r="D7910" s="206" t="s">
        <v>772</v>
      </c>
      <c r="E7910" s="206" t="s">
        <v>778</v>
      </c>
      <c r="F7910" s="207">
        <v>45355</v>
      </c>
      <c r="G7910" s="206" t="s">
        <v>835</v>
      </c>
      <c r="H7910" s="208">
        <v>127068</v>
      </c>
      <c r="I7910" s="206" t="s">
        <v>33</v>
      </c>
      <c r="L7910" s="206">
        <v>2023</v>
      </c>
      <c r="M7910" s="206" t="s">
        <v>772</v>
      </c>
      <c r="N7910" s="206" t="s">
        <v>816</v>
      </c>
    </row>
    <row r="7911" spans="1:14" s="206" customFormat="1" ht="31" customHeight="1" x14ac:dyDescent="0.15">
      <c r="A7911" s="206" t="s">
        <v>768</v>
      </c>
      <c r="B7911" s="206" t="s">
        <v>864</v>
      </c>
      <c r="C7911" s="206" t="s">
        <v>770</v>
      </c>
      <c r="D7911" s="206" t="s">
        <v>772</v>
      </c>
      <c r="E7911" s="206" t="s">
        <v>772</v>
      </c>
      <c r="F7911" s="207">
        <v>45355</v>
      </c>
      <c r="G7911" s="206" t="s">
        <v>836</v>
      </c>
      <c r="H7911" s="208">
        <v>1197399</v>
      </c>
      <c r="I7911" s="206" t="s">
        <v>33</v>
      </c>
      <c r="L7911" s="206">
        <v>2023</v>
      </c>
      <c r="M7911" s="206" t="s">
        <v>772</v>
      </c>
      <c r="N7911" s="206" t="s">
        <v>816</v>
      </c>
    </row>
    <row r="7912" spans="1:14" s="206" customFormat="1" ht="31" customHeight="1" x14ac:dyDescent="0.15">
      <c r="A7912" s="206" t="s">
        <v>768</v>
      </c>
      <c r="B7912" s="206" t="s">
        <v>864</v>
      </c>
      <c r="C7912" s="206" t="s">
        <v>770</v>
      </c>
      <c r="D7912" s="206" t="s">
        <v>772</v>
      </c>
      <c r="E7912" s="206" t="s">
        <v>778</v>
      </c>
      <c r="F7912" s="207">
        <v>45355</v>
      </c>
      <c r="G7912" s="206" t="s">
        <v>834</v>
      </c>
      <c r="H7912" s="208">
        <v>139975</v>
      </c>
      <c r="I7912" s="206" t="s">
        <v>33</v>
      </c>
      <c r="L7912" s="206">
        <v>2023</v>
      </c>
      <c r="M7912" s="206" t="s">
        <v>772</v>
      </c>
      <c r="N7912" s="206" t="s">
        <v>816</v>
      </c>
    </row>
    <row r="7913" spans="1:14" s="206" customFormat="1" ht="31" customHeight="1" x14ac:dyDescent="0.15">
      <c r="A7913" s="206" t="s">
        <v>768</v>
      </c>
      <c r="B7913" s="206" t="s">
        <v>864</v>
      </c>
      <c r="C7913" s="206" t="s">
        <v>770</v>
      </c>
      <c r="D7913" s="206" t="s">
        <v>772</v>
      </c>
      <c r="E7913" s="206" t="s">
        <v>772</v>
      </c>
      <c r="F7913" s="207">
        <v>45356</v>
      </c>
      <c r="G7913" s="206" t="s">
        <v>37</v>
      </c>
      <c r="H7913" s="208">
        <v>493600</v>
      </c>
      <c r="I7913" s="206" t="s">
        <v>33</v>
      </c>
      <c r="L7913" s="206">
        <v>2023</v>
      </c>
      <c r="M7913" s="206" t="s">
        <v>772</v>
      </c>
      <c r="N7913" s="206" t="s">
        <v>816</v>
      </c>
    </row>
    <row r="7914" spans="1:14" s="206" customFormat="1" ht="31" customHeight="1" x14ac:dyDescent="0.15">
      <c r="A7914" s="206" t="s">
        <v>768</v>
      </c>
      <c r="B7914" s="206" t="s">
        <v>864</v>
      </c>
      <c r="C7914" s="206" t="s">
        <v>770</v>
      </c>
      <c r="D7914" s="206" t="s">
        <v>772</v>
      </c>
      <c r="E7914" s="206" t="s">
        <v>778</v>
      </c>
      <c r="F7914" s="207">
        <v>45356</v>
      </c>
      <c r="G7914" s="206" t="s">
        <v>37</v>
      </c>
      <c r="H7914" s="208">
        <v>924086</v>
      </c>
      <c r="I7914" s="206" t="s">
        <v>33</v>
      </c>
      <c r="L7914" s="206">
        <v>2023</v>
      </c>
      <c r="M7914" s="206" t="s">
        <v>772</v>
      </c>
      <c r="N7914" s="206" t="s">
        <v>816</v>
      </c>
    </row>
    <row r="7915" spans="1:14" s="206" customFormat="1" ht="31" customHeight="1" x14ac:dyDescent="0.15">
      <c r="A7915" s="206" t="s">
        <v>768</v>
      </c>
      <c r="B7915" s="206" t="s">
        <v>864</v>
      </c>
      <c r="C7915" s="206" t="s">
        <v>770</v>
      </c>
      <c r="D7915" s="206" t="s">
        <v>772</v>
      </c>
      <c r="E7915" s="206" t="s">
        <v>772</v>
      </c>
      <c r="F7915" s="207">
        <v>45356</v>
      </c>
      <c r="G7915" s="206" t="s">
        <v>836</v>
      </c>
      <c r="H7915" s="208">
        <v>378615</v>
      </c>
      <c r="I7915" s="206" t="s">
        <v>33</v>
      </c>
      <c r="L7915" s="206">
        <v>2023</v>
      </c>
      <c r="M7915" s="206" t="s">
        <v>772</v>
      </c>
      <c r="N7915" s="206" t="s">
        <v>816</v>
      </c>
    </row>
    <row r="7916" spans="1:14" s="206" customFormat="1" ht="31" customHeight="1" x14ac:dyDescent="0.15">
      <c r="A7916" s="206" t="s">
        <v>768</v>
      </c>
      <c r="B7916" s="206" t="s">
        <v>864</v>
      </c>
      <c r="C7916" s="206" t="s">
        <v>770</v>
      </c>
      <c r="D7916" s="206" t="s">
        <v>772</v>
      </c>
      <c r="E7916" s="206" t="s">
        <v>772</v>
      </c>
      <c r="F7916" s="207">
        <v>45356</v>
      </c>
      <c r="G7916" s="206" t="s">
        <v>815</v>
      </c>
      <c r="H7916" s="208">
        <v>110484</v>
      </c>
      <c r="I7916" s="206" t="s">
        <v>33</v>
      </c>
      <c r="L7916" s="206">
        <v>2023</v>
      </c>
      <c r="M7916" s="206" t="s">
        <v>772</v>
      </c>
      <c r="N7916" s="206" t="s">
        <v>816</v>
      </c>
    </row>
    <row r="7917" spans="1:14" s="206" customFormat="1" ht="31" customHeight="1" x14ac:dyDescent="0.15">
      <c r="A7917" s="206" t="s">
        <v>768</v>
      </c>
      <c r="B7917" s="206" t="s">
        <v>864</v>
      </c>
      <c r="C7917" s="206" t="s">
        <v>782</v>
      </c>
      <c r="D7917" s="206" t="s">
        <v>772</v>
      </c>
      <c r="E7917" s="206" t="s">
        <v>759</v>
      </c>
      <c r="F7917" s="207">
        <v>45356</v>
      </c>
      <c r="G7917" s="206" t="s">
        <v>866</v>
      </c>
      <c r="H7917" s="208">
        <v>214500</v>
      </c>
      <c r="I7917" s="206" t="s">
        <v>33</v>
      </c>
      <c r="L7917" s="206">
        <v>2023</v>
      </c>
      <c r="M7917" s="206" t="s">
        <v>772</v>
      </c>
      <c r="N7917" s="206" t="s">
        <v>816</v>
      </c>
    </row>
    <row r="7918" spans="1:14" s="206" customFormat="1" ht="31" customHeight="1" x14ac:dyDescent="0.15">
      <c r="A7918" s="206" t="s">
        <v>768</v>
      </c>
      <c r="B7918" s="206" t="s">
        <v>864</v>
      </c>
      <c r="C7918" s="206" t="s">
        <v>770</v>
      </c>
      <c r="D7918" s="206" t="s">
        <v>772</v>
      </c>
      <c r="E7918" s="206" t="s">
        <v>772</v>
      </c>
      <c r="F7918" s="207">
        <v>45357</v>
      </c>
      <c r="G7918" s="206" t="s">
        <v>815</v>
      </c>
      <c r="H7918" s="208">
        <v>303989</v>
      </c>
      <c r="I7918" s="206" t="s">
        <v>33</v>
      </c>
      <c r="L7918" s="206">
        <v>2023</v>
      </c>
      <c r="M7918" s="206" t="s">
        <v>772</v>
      </c>
      <c r="N7918" s="206" t="s">
        <v>816</v>
      </c>
    </row>
    <row r="7919" spans="1:14" s="206" customFormat="1" ht="31" customHeight="1" x14ac:dyDescent="0.15">
      <c r="A7919" s="206" t="s">
        <v>768</v>
      </c>
      <c r="B7919" s="206" t="s">
        <v>864</v>
      </c>
      <c r="C7919" s="206" t="s">
        <v>782</v>
      </c>
      <c r="D7919" s="206" t="s">
        <v>772</v>
      </c>
      <c r="E7919" s="206" t="s">
        <v>759</v>
      </c>
      <c r="F7919" s="207">
        <v>45357</v>
      </c>
      <c r="G7919" s="206" t="s">
        <v>834</v>
      </c>
      <c r="H7919" s="208">
        <v>107250</v>
      </c>
      <c r="I7919" s="206" t="s">
        <v>33</v>
      </c>
      <c r="L7919" s="206">
        <v>2023</v>
      </c>
      <c r="M7919" s="206" t="s">
        <v>772</v>
      </c>
      <c r="N7919" s="206" t="s">
        <v>816</v>
      </c>
    </row>
    <row r="7920" spans="1:14" s="206" customFormat="1" ht="31" customHeight="1" x14ac:dyDescent="0.15">
      <c r="A7920" s="206" t="s">
        <v>768</v>
      </c>
      <c r="B7920" s="206" t="s">
        <v>864</v>
      </c>
      <c r="C7920" s="206" t="s">
        <v>770</v>
      </c>
      <c r="D7920" s="206" t="s">
        <v>772</v>
      </c>
      <c r="E7920" s="206" t="s">
        <v>772</v>
      </c>
      <c r="F7920" s="207">
        <v>45357</v>
      </c>
      <c r="G7920" s="206" t="s">
        <v>834</v>
      </c>
      <c r="H7920" s="208">
        <v>147312</v>
      </c>
      <c r="I7920" s="206" t="s">
        <v>33</v>
      </c>
      <c r="L7920" s="206">
        <v>2023</v>
      </c>
      <c r="M7920" s="206" t="s">
        <v>772</v>
      </c>
      <c r="N7920" s="206" t="s">
        <v>816</v>
      </c>
    </row>
    <row r="7921" spans="1:14" s="206" customFormat="1" ht="31" customHeight="1" x14ac:dyDescent="0.15">
      <c r="A7921" s="206" t="s">
        <v>768</v>
      </c>
      <c r="B7921" s="206" t="s">
        <v>864</v>
      </c>
      <c r="C7921" s="206" t="s">
        <v>770</v>
      </c>
      <c r="D7921" s="206" t="s">
        <v>772</v>
      </c>
      <c r="E7921" s="206" t="s">
        <v>778</v>
      </c>
      <c r="F7921" s="207">
        <v>45357</v>
      </c>
      <c r="G7921" s="206" t="s">
        <v>815</v>
      </c>
      <c r="H7921" s="208">
        <v>81211</v>
      </c>
      <c r="I7921" s="206" t="s">
        <v>33</v>
      </c>
      <c r="L7921" s="206">
        <v>2023</v>
      </c>
      <c r="M7921" s="206" t="s">
        <v>772</v>
      </c>
      <c r="N7921" s="206" t="s">
        <v>816</v>
      </c>
    </row>
    <row r="7922" spans="1:14" s="206" customFormat="1" ht="31" customHeight="1" x14ac:dyDescent="0.15">
      <c r="A7922" s="206" t="s">
        <v>768</v>
      </c>
      <c r="B7922" s="206" t="s">
        <v>864</v>
      </c>
      <c r="C7922" s="206" t="s">
        <v>782</v>
      </c>
      <c r="D7922" s="206" t="s">
        <v>772</v>
      </c>
      <c r="E7922" s="206" t="s">
        <v>759</v>
      </c>
      <c r="F7922" s="207">
        <v>45357</v>
      </c>
      <c r="G7922" s="206" t="s">
        <v>815</v>
      </c>
      <c r="H7922" s="208">
        <v>1537250</v>
      </c>
      <c r="I7922" s="206" t="s">
        <v>33</v>
      </c>
      <c r="L7922" s="206">
        <v>2023</v>
      </c>
      <c r="M7922" s="206" t="s">
        <v>772</v>
      </c>
      <c r="N7922" s="206" t="s">
        <v>816</v>
      </c>
    </row>
    <row r="7923" spans="1:14" s="206" customFormat="1" ht="31" customHeight="1" x14ac:dyDescent="0.15">
      <c r="A7923" s="206" t="s">
        <v>768</v>
      </c>
      <c r="B7923" s="206" t="s">
        <v>864</v>
      </c>
      <c r="C7923" s="206" t="s">
        <v>770</v>
      </c>
      <c r="D7923" s="206" t="s">
        <v>772</v>
      </c>
      <c r="E7923" s="206" t="s">
        <v>778</v>
      </c>
      <c r="F7923" s="207">
        <v>45357</v>
      </c>
      <c r="G7923" s="206" t="s">
        <v>867</v>
      </c>
      <c r="H7923" s="208">
        <v>44000</v>
      </c>
      <c r="I7923" s="206" t="s">
        <v>33</v>
      </c>
      <c r="L7923" s="206">
        <v>2023</v>
      </c>
      <c r="M7923" s="206" t="s">
        <v>772</v>
      </c>
      <c r="N7923" s="206" t="s">
        <v>816</v>
      </c>
    </row>
    <row r="7924" spans="1:14" s="206" customFormat="1" ht="31" customHeight="1" x14ac:dyDescent="0.15">
      <c r="A7924" s="206" t="s">
        <v>768</v>
      </c>
      <c r="B7924" s="206" t="s">
        <v>864</v>
      </c>
      <c r="C7924" s="206" t="s">
        <v>770</v>
      </c>
      <c r="D7924" s="206" t="s">
        <v>772</v>
      </c>
      <c r="E7924" s="206" t="s">
        <v>772</v>
      </c>
      <c r="F7924" s="207">
        <v>45357</v>
      </c>
      <c r="G7924" s="206" t="s">
        <v>867</v>
      </c>
      <c r="H7924" s="208">
        <v>88000</v>
      </c>
      <c r="I7924" s="206" t="s">
        <v>33</v>
      </c>
      <c r="L7924" s="206">
        <v>2023</v>
      </c>
      <c r="M7924" s="206" t="s">
        <v>772</v>
      </c>
      <c r="N7924" s="206" t="s">
        <v>816</v>
      </c>
    </row>
    <row r="7925" spans="1:14" s="206" customFormat="1" ht="31" customHeight="1" x14ac:dyDescent="0.15">
      <c r="A7925" s="206" t="s">
        <v>768</v>
      </c>
      <c r="B7925" s="206" t="s">
        <v>864</v>
      </c>
      <c r="C7925" s="206" t="s">
        <v>770</v>
      </c>
      <c r="D7925" s="206" t="s">
        <v>772</v>
      </c>
      <c r="E7925" s="206" t="s">
        <v>772</v>
      </c>
      <c r="F7925" s="207">
        <v>45357</v>
      </c>
      <c r="G7925" s="206" t="s">
        <v>37</v>
      </c>
      <c r="H7925" s="208">
        <v>34274</v>
      </c>
      <c r="I7925" s="206" t="s">
        <v>33</v>
      </c>
      <c r="L7925" s="206">
        <v>2023</v>
      </c>
      <c r="M7925" s="206" t="s">
        <v>772</v>
      </c>
      <c r="N7925" s="206" t="s">
        <v>816</v>
      </c>
    </row>
    <row r="7926" spans="1:14" s="206" customFormat="1" ht="31" customHeight="1" x14ac:dyDescent="0.15">
      <c r="A7926" s="206" t="s">
        <v>768</v>
      </c>
      <c r="B7926" s="206" t="s">
        <v>864</v>
      </c>
      <c r="C7926" s="206" t="s">
        <v>770</v>
      </c>
      <c r="D7926" s="206" t="s">
        <v>772</v>
      </c>
      <c r="E7926" s="206" t="s">
        <v>772</v>
      </c>
      <c r="F7926" s="207">
        <v>45358</v>
      </c>
      <c r="G7926" s="206" t="s">
        <v>815</v>
      </c>
      <c r="H7926" s="208">
        <v>78977</v>
      </c>
      <c r="I7926" s="206" t="s">
        <v>33</v>
      </c>
      <c r="L7926" s="206">
        <v>2023</v>
      </c>
      <c r="M7926" s="206" t="s">
        <v>772</v>
      </c>
      <c r="N7926" s="206" t="s">
        <v>816</v>
      </c>
    </row>
    <row r="7927" spans="1:14" s="206" customFormat="1" ht="31" customHeight="1" x14ac:dyDescent="0.15">
      <c r="A7927" s="206" t="s">
        <v>768</v>
      </c>
      <c r="B7927" s="206" t="s">
        <v>864</v>
      </c>
      <c r="C7927" s="206" t="s">
        <v>770</v>
      </c>
      <c r="D7927" s="206" t="s">
        <v>772</v>
      </c>
      <c r="E7927" s="206" t="s">
        <v>772</v>
      </c>
      <c r="F7927" s="207">
        <v>45358</v>
      </c>
      <c r="G7927" s="206" t="s">
        <v>836</v>
      </c>
      <c r="H7927" s="208">
        <v>1148380</v>
      </c>
      <c r="I7927" s="206" t="s">
        <v>33</v>
      </c>
      <c r="L7927" s="206">
        <v>2023</v>
      </c>
      <c r="M7927" s="206" t="s">
        <v>772</v>
      </c>
      <c r="N7927" s="206" t="s">
        <v>816</v>
      </c>
    </row>
    <row r="7928" spans="1:14" s="206" customFormat="1" ht="31" customHeight="1" x14ac:dyDescent="0.15">
      <c r="A7928" s="206" t="s">
        <v>768</v>
      </c>
      <c r="B7928" s="206" t="s">
        <v>864</v>
      </c>
      <c r="C7928" s="206" t="s">
        <v>770</v>
      </c>
      <c r="D7928" s="206" t="s">
        <v>772</v>
      </c>
      <c r="E7928" s="206" t="s">
        <v>772</v>
      </c>
      <c r="F7928" s="207">
        <v>45358</v>
      </c>
      <c r="G7928" s="206" t="s">
        <v>868</v>
      </c>
      <c r="H7928" s="208">
        <v>220000</v>
      </c>
      <c r="I7928" s="206" t="s">
        <v>33</v>
      </c>
      <c r="L7928" s="206">
        <v>2023</v>
      </c>
      <c r="M7928" s="206" t="s">
        <v>772</v>
      </c>
      <c r="N7928" s="206" t="s">
        <v>816</v>
      </c>
    </row>
    <row r="7929" spans="1:14" s="206" customFormat="1" ht="31" customHeight="1" x14ac:dyDescent="0.15">
      <c r="A7929" s="206" t="s">
        <v>768</v>
      </c>
      <c r="B7929" s="206" t="s">
        <v>864</v>
      </c>
      <c r="C7929" s="206" t="s">
        <v>770</v>
      </c>
      <c r="D7929" s="206" t="s">
        <v>772</v>
      </c>
      <c r="E7929" s="206" t="s">
        <v>778</v>
      </c>
      <c r="F7929" s="207">
        <v>45358</v>
      </c>
      <c r="G7929" s="206" t="s">
        <v>815</v>
      </c>
      <c r="H7929" s="208">
        <v>238599</v>
      </c>
      <c r="I7929" s="206" t="s">
        <v>33</v>
      </c>
      <c r="L7929" s="206">
        <v>2023</v>
      </c>
      <c r="M7929" s="206" t="s">
        <v>772</v>
      </c>
      <c r="N7929" s="206" t="s">
        <v>816</v>
      </c>
    </row>
    <row r="7930" spans="1:14" s="206" customFormat="1" ht="31" customHeight="1" x14ac:dyDescent="0.15">
      <c r="A7930" s="206" t="s">
        <v>768</v>
      </c>
      <c r="B7930" s="206" t="s">
        <v>864</v>
      </c>
      <c r="C7930" s="206" t="s">
        <v>782</v>
      </c>
      <c r="D7930" s="206" t="s">
        <v>772</v>
      </c>
      <c r="E7930" s="206" t="s">
        <v>759</v>
      </c>
      <c r="F7930" s="207">
        <v>45359</v>
      </c>
      <c r="G7930" s="206" t="s">
        <v>37</v>
      </c>
      <c r="H7930" s="208">
        <v>3259368</v>
      </c>
      <c r="I7930" s="206" t="s">
        <v>33</v>
      </c>
      <c r="L7930" s="206">
        <v>2023</v>
      </c>
      <c r="M7930" s="206" t="s">
        <v>772</v>
      </c>
      <c r="N7930" s="206" t="s">
        <v>816</v>
      </c>
    </row>
    <row r="7931" spans="1:14" s="206" customFormat="1" ht="31" customHeight="1" x14ac:dyDescent="0.15">
      <c r="A7931" s="206" t="s">
        <v>768</v>
      </c>
      <c r="B7931" s="206" t="s">
        <v>864</v>
      </c>
      <c r="C7931" s="206" t="s">
        <v>770</v>
      </c>
      <c r="D7931" s="206" t="s">
        <v>772</v>
      </c>
      <c r="E7931" s="206" t="s">
        <v>778</v>
      </c>
      <c r="F7931" s="207">
        <v>45359</v>
      </c>
      <c r="G7931" s="206" t="s">
        <v>835</v>
      </c>
      <c r="H7931" s="208">
        <v>117018</v>
      </c>
      <c r="I7931" s="206" t="s">
        <v>33</v>
      </c>
      <c r="L7931" s="206">
        <v>2023</v>
      </c>
      <c r="M7931" s="206" t="s">
        <v>772</v>
      </c>
      <c r="N7931" s="206" t="s">
        <v>816</v>
      </c>
    </row>
    <row r="7932" spans="1:14" s="206" customFormat="1" ht="31" customHeight="1" x14ac:dyDescent="0.15">
      <c r="A7932" s="206" t="s">
        <v>768</v>
      </c>
      <c r="B7932" s="206" t="s">
        <v>864</v>
      </c>
      <c r="C7932" s="206" t="s">
        <v>770</v>
      </c>
      <c r="D7932" s="206" t="s">
        <v>772</v>
      </c>
      <c r="E7932" s="206" t="s">
        <v>772</v>
      </c>
      <c r="F7932" s="207">
        <v>45359</v>
      </c>
      <c r="G7932" s="206" t="s">
        <v>37</v>
      </c>
      <c r="H7932" s="208">
        <v>16870</v>
      </c>
      <c r="I7932" s="206" t="s">
        <v>33</v>
      </c>
      <c r="L7932" s="206">
        <v>2023</v>
      </c>
      <c r="M7932" s="206" t="s">
        <v>772</v>
      </c>
      <c r="N7932" s="206" t="s">
        <v>816</v>
      </c>
    </row>
    <row r="7933" spans="1:14" s="206" customFormat="1" ht="31" customHeight="1" x14ac:dyDescent="0.15">
      <c r="A7933" s="206" t="s">
        <v>768</v>
      </c>
      <c r="B7933" s="206" t="s">
        <v>864</v>
      </c>
      <c r="C7933" s="206" t="s">
        <v>770</v>
      </c>
      <c r="D7933" s="206" t="s">
        <v>772</v>
      </c>
      <c r="E7933" s="206" t="s">
        <v>778</v>
      </c>
      <c r="F7933" s="207">
        <v>45359</v>
      </c>
      <c r="G7933" s="206" t="s">
        <v>37</v>
      </c>
      <c r="H7933" s="208">
        <v>616719</v>
      </c>
      <c r="I7933" s="206" t="s">
        <v>33</v>
      </c>
      <c r="L7933" s="206">
        <v>2023</v>
      </c>
      <c r="M7933" s="206" t="s">
        <v>772</v>
      </c>
      <c r="N7933" s="206" t="s">
        <v>816</v>
      </c>
    </row>
    <row r="7934" spans="1:14" s="206" customFormat="1" ht="31" customHeight="1" x14ac:dyDescent="0.15">
      <c r="A7934" s="206" t="s">
        <v>768</v>
      </c>
      <c r="B7934" s="206" t="s">
        <v>864</v>
      </c>
      <c r="C7934" s="206" t="s">
        <v>770</v>
      </c>
      <c r="D7934" s="206" t="s">
        <v>772</v>
      </c>
      <c r="E7934" s="206" t="s">
        <v>772</v>
      </c>
      <c r="F7934" s="207">
        <v>45362</v>
      </c>
      <c r="G7934" s="206" t="s">
        <v>868</v>
      </c>
      <c r="H7934" s="208">
        <v>118800</v>
      </c>
      <c r="I7934" s="206" t="s">
        <v>33</v>
      </c>
      <c r="L7934" s="206">
        <v>2023</v>
      </c>
      <c r="M7934" s="206" t="s">
        <v>772</v>
      </c>
      <c r="N7934" s="206" t="s">
        <v>816</v>
      </c>
    </row>
    <row r="7935" spans="1:14" s="206" customFormat="1" ht="31" customHeight="1" x14ac:dyDescent="0.15">
      <c r="A7935" s="206" t="s">
        <v>768</v>
      </c>
      <c r="B7935" s="206" t="s">
        <v>864</v>
      </c>
      <c r="C7935" s="206" t="s">
        <v>770</v>
      </c>
      <c r="D7935" s="206" t="s">
        <v>772</v>
      </c>
      <c r="E7935" s="206" t="s">
        <v>772</v>
      </c>
      <c r="F7935" s="207">
        <v>45362</v>
      </c>
      <c r="G7935" s="206" t="s">
        <v>836</v>
      </c>
      <c r="H7935" s="208">
        <v>441936</v>
      </c>
      <c r="I7935" s="206" t="s">
        <v>33</v>
      </c>
      <c r="L7935" s="206">
        <v>2023</v>
      </c>
      <c r="M7935" s="206" t="s">
        <v>772</v>
      </c>
      <c r="N7935" s="206" t="s">
        <v>816</v>
      </c>
    </row>
    <row r="7936" spans="1:14" s="206" customFormat="1" ht="31" customHeight="1" x14ac:dyDescent="0.15">
      <c r="A7936" s="206" t="s">
        <v>768</v>
      </c>
      <c r="B7936" s="206" t="s">
        <v>864</v>
      </c>
      <c r="C7936" s="206" t="s">
        <v>770</v>
      </c>
      <c r="D7936" s="206" t="s">
        <v>772</v>
      </c>
      <c r="E7936" s="206" t="s">
        <v>778</v>
      </c>
      <c r="F7936" s="207">
        <v>45362</v>
      </c>
      <c r="G7936" s="206" t="s">
        <v>834</v>
      </c>
      <c r="H7936" s="208">
        <v>110937</v>
      </c>
      <c r="I7936" s="206" t="s">
        <v>33</v>
      </c>
      <c r="L7936" s="206">
        <v>2023</v>
      </c>
      <c r="M7936" s="206" t="s">
        <v>772</v>
      </c>
      <c r="N7936" s="206" t="s">
        <v>816</v>
      </c>
    </row>
    <row r="7937" spans="1:14" s="206" customFormat="1" ht="31" customHeight="1" x14ac:dyDescent="0.15">
      <c r="A7937" s="206" t="s">
        <v>768</v>
      </c>
      <c r="B7937" s="206" t="s">
        <v>864</v>
      </c>
      <c r="C7937" s="206" t="s">
        <v>770</v>
      </c>
      <c r="D7937" s="206" t="s">
        <v>772</v>
      </c>
      <c r="E7937" s="206" t="s">
        <v>772</v>
      </c>
      <c r="F7937" s="207">
        <v>45362</v>
      </c>
      <c r="G7937" s="206" t="s">
        <v>37</v>
      </c>
      <c r="H7937" s="208">
        <v>489643</v>
      </c>
      <c r="I7937" s="206" t="s">
        <v>33</v>
      </c>
      <c r="L7937" s="206">
        <v>2023</v>
      </c>
      <c r="M7937" s="206" t="s">
        <v>772</v>
      </c>
      <c r="N7937" s="206" t="s">
        <v>816</v>
      </c>
    </row>
    <row r="7938" spans="1:14" s="206" customFormat="1" ht="31" customHeight="1" x14ac:dyDescent="0.15">
      <c r="A7938" s="206" t="s">
        <v>768</v>
      </c>
      <c r="B7938" s="206" t="s">
        <v>864</v>
      </c>
      <c r="C7938" s="206" t="s">
        <v>770</v>
      </c>
      <c r="D7938" s="206" t="s">
        <v>772</v>
      </c>
      <c r="E7938" s="206" t="s">
        <v>759</v>
      </c>
      <c r="F7938" s="207">
        <v>45362</v>
      </c>
      <c r="G7938" s="206" t="s">
        <v>834</v>
      </c>
      <c r="H7938" s="208">
        <v>11803</v>
      </c>
      <c r="I7938" s="206" t="s">
        <v>33</v>
      </c>
      <c r="L7938" s="206">
        <v>2023</v>
      </c>
      <c r="M7938" s="206" t="s">
        <v>772</v>
      </c>
      <c r="N7938" s="206" t="s">
        <v>816</v>
      </c>
    </row>
    <row r="7939" spans="1:14" s="206" customFormat="1" ht="31" customHeight="1" x14ac:dyDescent="0.15">
      <c r="A7939" s="206" t="s">
        <v>768</v>
      </c>
      <c r="B7939" s="206" t="s">
        <v>864</v>
      </c>
      <c r="C7939" s="206" t="s">
        <v>770</v>
      </c>
      <c r="D7939" s="206" t="s">
        <v>772</v>
      </c>
      <c r="E7939" s="206" t="s">
        <v>778</v>
      </c>
      <c r="F7939" s="207">
        <v>45363</v>
      </c>
      <c r="G7939" s="206" t="s">
        <v>37</v>
      </c>
      <c r="H7939" s="208">
        <v>1316997</v>
      </c>
      <c r="I7939" s="206" t="s">
        <v>33</v>
      </c>
      <c r="L7939" s="206">
        <v>2023</v>
      </c>
      <c r="M7939" s="206" t="s">
        <v>772</v>
      </c>
      <c r="N7939" s="206" t="s">
        <v>816</v>
      </c>
    </row>
    <row r="7940" spans="1:14" s="206" customFormat="1" ht="31" customHeight="1" x14ac:dyDescent="0.15">
      <c r="A7940" s="206" t="s">
        <v>768</v>
      </c>
      <c r="B7940" s="206" t="s">
        <v>864</v>
      </c>
      <c r="C7940" s="206" t="s">
        <v>770</v>
      </c>
      <c r="D7940" s="206" t="s">
        <v>772</v>
      </c>
      <c r="E7940" s="206" t="s">
        <v>772</v>
      </c>
      <c r="F7940" s="207">
        <v>45363</v>
      </c>
      <c r="G7940" s="206" t="s">
        <v>836</v>
      </c>
      <c r="H7940" s="208">
        <v>1349317</v>
      </c>
      <c r="I7940" s="206" t="s">
        <v>33</v>
      </c>
      <c r="L7940" s="206">
        <v>2023</v>
      </c>
      <c r="M7940" s="206" t="s">
        <v>772</v>
      </c>
      <c r="N7940" s="206" t="s">
        <v>816</v>
      </c>
    </row>
    <row r="7941" spans="1:14" s="206" customFormat="1" ht="31" customHeight="1" x14ac:dyDescent="0.15">
      <c r="A7941" s="206" t="s">
        <v>768</v>
      </c>
      <c r="B7941" s="206" t="s">
        <v>864</v>
      </c>
      <c r="C7941" s="206" t="s">
        <v>770</v>
      </c>
      <c r="D7941" s="206" t="s">
        <v>772</v>
      </c>
      <c r="E7941" s="206" t="s">
        <v>778</v>
      </c>
      <c r="F7941" s="207">
        <v>45363</v>
      </c>
      <c r="G7941" s="206" t="s">
        <v>815</v>
      </c>
      <c r="H7941" s="208">
        <v>264000</v>
      </c>
      <c r="I7941" s="206" t="s">
        <v>33</v>
      </c>
      <c r="L7941" s="206">
        <v>2023</v>
      </c>
      <c r="M7941" s="206" t="s">
        <v>772</v>
      </c>
      <c r="N7941" s="206" t="s">
        <v>816</v>
      </c>
    </row>
    <row r="7942" spans="1:14" s="206" customFormat="1" ht="31" customHeight="1" x14ac:dyDescent="0.15">
      <c r="A7942" s="206" t="s">
        <v>768</v>
      </c>
      <c r="B7942" s="206" t="s">
        <v>864</v>
      </c>
      <c r="C7942" s="206" t="s">
        <v>770</v>
      </c>
      <c r="D7942" s="206" t="s">
        <v>772</v>
      </c>
      <c r="E7942" s="206" t="s">
        <v>772</v>
      </c>
      <c r="F7942" s="207">
        <v>45363</v>
      </c>
      <c r="G7942" s="206" t="s">
        <v>37</v>
      </c>
      <c r="H7942" s="208">
        <v>591947</v>
      </c>
      <c r="I7942" s="206" t="s">
        <v>33</v>
      </c>
      <c r="L7942" s="206">
        <v>2023</v>
      </c>
      <c r="M7942" s="206" t="s">
        <v>772</v>
      </c>
      <c r="N7942" s="206" t="s">
        <v>816</v>
      </c>
    </row>
    <row r="7943" spans="1:14" s="206" customFormat="1" ht="31" customHeight="1" x14ac:dyDescent="0.15">
      <c r="A7943" s="206" t="s">
        <v>768</v>
      </c>
      <c r="B7943" s="206" t="s">
        <v>864</v>
      </c>
      <c r="C7943" s="206" t="s">
        <v>782</v>
      </c>
      <c r="D7943" s="206" t="s">
        <v>772</v>
      </c>
      <c r="E7943" s="206" t="s">
        <v>759</v>
      </c>
      <c r="F7943" s="207">
        <v>45363</v>
      </c>
      <c r="G7943" s="206" t="s">
        <v>866</v>
      </c>
      <c r="H7943" s="208">
        <v>107250</v>
      </c>
      <c r="I7943" s="206" t="s">
        <v>33</v>
      </c>
      <c r="L7943" s="206">
        <v>2023</v>
      </c>
      <c r="M7943" s="206" t="s">
        <v>772</v>
      </c>
      <c r="N7943" s="206" t="s">
        <v>816</v>
      </c>
    </row>
    <row r="7944" spans="1:14" s="206" customFormat="1" ht="31" customHeight="1" x14ac:dyDescent="0.15">
      <c r="A7944" s="206" t="s">
        <v>768</v>
      </c>
      <c r="B7944" s="206" t="s">
        <v>864</v>
      </c>
      <c r="C7944" s="206" t="s">
        <v>770</v>
      </c>
      <c r="D7944" s="206" t="s">
        <v>772</v>
      </c>
      <c r="E7944" s="206" t="s">
        <v>772</v>
      </c>
      <c r="F7944" s="207">
        <v>45363</v>
      </c>
      <c r="G7944" s="206" t="s">
        <v>815</v>
      </c>
      <c r="H7944" s="208">
        <v>118800</v>
      </c>
      <c r="I7944" s="206" t="s">
        <v>33</v>
      </c>
      <c r="L7944" s="206">
        <v>2023</v>
      </c>
      <c r="M7944" s="206" t="s">
        <v>772</v>
      </c>
      <c r="N7944" s="206" t="s">
        <v>816</v>
      </c>
    </row>
    <row r="7945" spans="1:14" s="206" customFormat="1" ht="31" customHeight="1" x14ac:dyDescent="0.15">
      <c r="A7945" s="206" t="s">
        <v>768</v>
      </c>
      <c r="B7945" s="206" t="s">
        <v>864</v>
      </c>
      <c r="C7945" s="206" t="s">
        <v>770</v>
      </c>
      <c r="D7945" s="206" t="s">
        <v>772</v>
      </c>
      <c r="E7945" s="206" t="s">
        <v>772</v>
      </c>
      <c r="F7945" s="207">
        <v>45364</v>
      </c>
      <c r="G7945" s="206" t="s">
        <v>836</v>
      </c>
      <c r="H7945" s="208">
        <v>483764</v>
      </c>
      <c r="I7945" s="206" t="s">
        <v>33</v>
      </c>
      <c r="L7945" s="206">
        <v>2023</v>
      </c>
      <c r="M7945" s="206" t="s">
        <v>772</v>
      </c>
      <c r="N7945" s="206" t="s">
        <v>816</v>
      </c>
    </row>
    <row r="7946" spans="1:14" s="206" customFormat="1" ht="31" customHeight="1" x14ac:dyDescent="0.15">
      <c r="A7946" s="206" t="s">
        <v>768</v>
      </c>
      <c r="B7946" s="206" t="s">
        <v>864</v>
      </c>
      <c r="C7946" s="206" t="s">
        <v>770</v>
      </c>
      <c r="D7946" s="206" t="s">
        <v>772</v>
      </c>
      <c r="E7946" s="206" t="s">
        <v>772</v>
      </c>
      <c r="F7946" s="207">
        <v>45364</v>
      </c>
      <c r="G7946" s="206" t="s">
        <v>37</v>
      </c>
      <c r="H7946" s="208">
        <v>261240</v>
      </c>
      <c r="I7946" s="206" t="s">
        <v>33</v>
      </c>
      <c r="L7946" s="206">
        <v>2023</v>
      </c>
      <c r="M7946" s="206" t="s">
        <v>772</v>
      </c>
      <c r="N7946" s="206" t="s">
        <v>816</v>
      </c>
    </row>
    <row r="7947" spans="1:14" s="206" customFormat="1" ht="31" customHeight="1" x14ac:dyDescent="0.15">
      <c r="A7947" s="206" t="s">
        <v>768</v>
      </c>
      <c r="B7947" s="206" t="s">
        <v>864</v>
      </c>
      <c r="C7947" s="206" t="s">
        <v>782</v>
      </c>
      <c r="D7947" s="206" t="s">
        <v>772</v>
      </c>
      <c r="E7947" s="206" t="s">
        <v>759</v>
      </c>
      <c r="F7947" s="207">
        <v>45364</v>
      </c>
      <c r="G7947" s="206" t="s">
        <v>815</v>
      </c>
      <c r="H7947" s="208">
        <v>1063590</v>
      </c>
      <c r="I7947" s="206" t="s">
        <v>33</v>
      </c>
      <c r="L7947" s="206">
        <v>2023</v>
      </c>
      <c r="M7947" s="206" t="s">
        <v>772</v>
      </c>
      <c r="N7947" s="206" t="s">
        <v>816</v>
      </c>
    </row>
    <row r="7948" spans="1:14" s="206" customFormat="1" ht="31" customHeight="1" x14ac:dyDescent="0.15">
      <c r="A7948" s="206" t="s">
        <v>768</v>
      </c>
      <c r="B7948" s="206" t="s">
        <v>864</v>
      </c>
      <c r="C7948" s="206" t="s">
        <v>770</v>
      </c>
      <c r="D7948" s="206" t="s">
        <v>772</v>
      </c>
      <c r="E7948" s="206" t="s">
        <v>772</v>
      </c>
      <c r="F7948" s="207">
        <v>45364</v>
      </c>
      <c r="G7948" s="206" t="s">
        <v>815</v>
      </c>
      <c r="H7948" s="208">
        <v>224855</v>
      </c>
      <c r="I7948" s="206" t="s">
        <v>33</v>
      </c>
      <c r="L7948" s="206">
        <v>2023</v>
      </c>
      <c r="M7948" s="206" t="s">
        <v>772</v>
      </c>
      <c r="N7948" s="206" t="s">
        <v>816</v>
      </c>
    </row>
    <row r="7949" spans="1:14" s="206" customFormat="1" ht="31" customHeight="1" x14ac:dyDescent="0.15">
      <c r="A7949" s="206" t="s">
        <v>768</v>
      </c>
      <c r="B7949" s="206" t="s">
        <v>864</v>
      </c>
      <c r="C7949" s="206" t="s">
        <v>770</v>
      </c>
      <c r="D7949" s="206" t="s">
        <v>772</v>
      </c>
      <c r="E7949" s="206" t="s">
        <v>778</v>
      </c>
      <c r="F7949" s="207">
        <v>45364</v>
      </c>
      <c r="G7949" s="206" t="s">
        <v>815</v>
      </c>
      <c r="H7949" s="208">
        <v>86376</v>
      </c>
      <c r="I7949" s="206" t="s">
        <v>33</v>
      </c>
      <c r="L7949" s="206">
        <v>2023</v>
      </c>
      <c r="M7949" s="206" t="s">
        <v>772</v>
      </c>
      <c r="N7949" s="206" t="s">
        <v>816</v>
      </c>
    </row>
    <row r="7950" spans="1:14" s="206" customFormat="1" ht="31" customHeight="1" x14ac:dyDescent="0.15">
      <c r="A7950" s="206" t="s">
        <v>768</v>
      </c>
      <c r="B7950" s="206" t="s">
        <v>864</v>
      </c>
      <c r="C7950" s="206" t="s">
        <v>770</v>
      </c>
      <c r="D7950" s="206" t="s">
        <v>772</v>
      </c>
      <c r="E7950" s="206" t="s">
        <v>772</v>
      </c>
      <c r="F7950" s="207">
        <v>45365</v>
      </c>
      <c r="G7950" s="206" t="s">
        <v>815</v>
      </c>
      <c r="H7950" s="208">
        <v>41364</v>
      </c>
      <c r="I7950" s="206" t="s">
        <v>33</v>
      </c>
      <c r="L7950" s="206">
        <v>2023</v>
      </c>
      <c r="M7950" s="206" t="s">
        <v>772</v>
      </c>
      <c r="N7950" s="206" t="s">
        <v>816</v>
      </c>
    </row>
    <row r="7951" spans="1:14" s="206" customFormat="1" ht="31" customHeight="1" x14ac:dyDescent="0.15">
      <c r="A7951" s="206" t="s">
        <v>768</v>
      </c>
      <c r="B7951" s="206" t="s">
        <v>864</v>
      </c>
      <c r="C7951" s="206" t="s">
        <v>782</v>
      </c>
      <c r="D7951" s="206" t="s">
        <v>772</v>
      </c>
      <c r="E7951" s="206" t="s">
        <v>759</v>
      </c>
      <c r="F7951" s="207">
        <v>45365</v>
      </c>
      <c r="G7951" s="206" t="s">
        <v>836</v>
      </c>
      <c r="H7951" s="208">
        <v>602389</v>
      </c>
      <c r="I7951" s="206" t="s">
        <v>33</v>
      </c>
      <c r="L7951" s="206">
        <v>2023</v>
      </c>
      <c r="M7951" s="206" t="s">
        <v>772</v>
      </c>
      <c r="N7951" s="206" t="s">
        <v>816</v>
      </c>
    </row>
    <row r="7952" spans="1:14" s="206" customFormat="1" ht="31" customHeight="1" x14ac:dyDescent="0.15">
      <c r="A7952" s="206" t="s">
        <v>768</v>
      </c>
      <c r="B7952" s="206" t="s">
        <v>864</v>
      </c>
      <c r="C7952" s="206" t="s">
        <v>770</v>
      </c>
      <c r="D7952" s="206" t="s">
        <v>772</v>
      </c>
      <c r="E7952" s="206" t="s">
        <v>778</v>
      </c>
      <c r="F7952" s="207">
        <v>45365</v>
      </c>
      <c r="G7952" s="206" t="s">
        <v>868</v>
      </c>
      <c r="H7952" s="208">
        <v>176000</v>
      </c>
      <c r="I7952" s="206" t="s">
        <v>33</v>
      </c>
      <c r="L7952" s="206">
        <v>2023</v>
      </c>
      <c r="M7952" s="206" t="s">
        <v>772</v>
      </c>
      <c r="N7952" s="206" t="s">
        <v>816</v>
      </c>
    </row>
    <row r="7953" spans="1:14" s="206" customFormat="1" ht="31" customHeight="1" x14ac:dyDescent="0.15">
      <c r="A7953" s="206" t="s">
        <v>768</v>
      </c>
      <c r="B7953" s="206" t="s">
        <v>864</v>
      </c>
      <c r="C7953" s="206" t="s">
        <v>770</v>
      </c>
      <c r="D7953" s="206" t="s">
        <v>772</v>
      </c>
      <c r="E7953" s="206" t="s">
        <v>772</v>
      </c>
      <c r="F7953" s="207">
        <v>45365</v>
      </c>
      <c r="G7953" s="206" t="s">
        <v>836</v>
      </c>
      <c r="H7953" s="208">
        <v>112613</v>
      </c>
      <c r="I7953" s="206" t="s">
        <v>33</v>
      </c>
      <c r="L7953" s="206">
        <v>2023</v>
      </c>
      <c r="M7953" s="206" t="s">
        <v>772</v>
      </c>
      <c r="N7953" s="206" t="s">
        <v>816</v>
      </c>
    </row>
    <row r="7954" spans="1:14" s="206" customFormat="1" ht="31" customHeight="1" x14ac:dyDescent="0.15">
      <c r="A7954" s="206" t="s">
        <v>768</v>
      </c>
      <c r="B7954" s="206" t="s">
        <v>864</v>
      </c>
      <c r="C7954" s="206" t="s">
        <v>770</v>
      </c>
      <c r="D7954" s="206" t="s">
        <v>772</v>
      </c>
      <c r="E7954" s="206" t="s">
        <v>778</v>
      </c>
      <c r="F7954" s="207">
        <v>45365</v>
      </c>
      <c r="G7954" s="206" t="s">
        <v>815</v>
      </c>
      <c r="H7954" s="208">
        <v>163546</v>
      </c>
      <c r="I7954" s="206" t="s">
        <v>33</v>
      </c>
      <c r="L7954" s="206">
        <v>2023</v>
      </c>
      <c r="M7954" s="206" t="s">
        <v>772</v>
      </c>
      <c r="N7954" s="206" t="s">
        <v>816</v>
      </c>
    </row>
    <row r="7955" spans="1:14" s="206" customFormat="1" ht="31" customHeight="1" x14ac:dyDescent="0.15">
      <c r="A7955" s="206" t="s">
        <v>768</v>
      </c>
      <c r="B7955" s="206" t="s">
        <v>864</v>
      </c>
      <c r="C7955" s="206" t="s">
        <v>770</v>
      </c>
      <c r="D7955" s="206" t="s">
        <v>772</v>
      </c>
      <c r="E7955" s="206" t="s">
        <v>772</v>
      </c>
      <c r="F7955" s="207">
        <v>45366</v>
      </c>
      <c r="G7955" s="206" t="s">
        <v>836</v>
      </c>
      <c r="H7955" s="208">
        <v>182898</v>
      </c>
      <c r="I7955" s="206" t="s">
        <v>33</v>
      </c>
      <c r="L7955" s="206">
        <v>2023</v>
      </c>
      <c r="M7955" s="206" t="s">
        <v>772</v>
      </c>
      <c r="N7955" s="206" t="s">
        <v>816</v>
      </c>
    </row>
    <row r="7956" spans="1:14" s="206" customFormat="1" ht="31" customHeight="1" x14ac:dyDescent="0.15">
      <c r="A7956" s="206" t="s">
        <v>768</v>
      </c>
      <c r="B7956" s="206" t="s">
        <v>864</v>
      </c>
      <c r="C7956" s="206" t="s">
        <v>782</v>
      </c>
      <c r="D7956" s="206" t="s">
        <v>772</v>
      </c>
      <c r="E7956" s="206" t="s">
        <v>759</v>
      </c>
      <c r="F7956" s="207">
        <v>45366</v>
      </c>
      <c r="G7956" s="206" t="s">
        <v>883</v>
      </c>
      <c r="H7956" s="208">
        <v>107250</v>
      </c>
      <c r="I7956" s="206" t="s">
        <v>33</v>
      </c>
      <c r="L7956" s="206">
        <v>2023</v>
      </c>
      <c r="M7956" s="206" t="s">
        <v>772</v>
      </c>
      <c r="N7956" s="206" t="s">
        <v>816</v>
      </c>
    </row>
    <row r="7957" spans="1:14" s="206" customFormat="1" ht="31" customHeight="1" x14ac:dyDescent="0.15">
      <c r="A7957" s="206" t="s">
        <v>768</v>
      </c>
      <c r="B7957" s="206" t="s">
        <v>864</v>
      </c>
      <c r="C7957" s="206" t="s">
        <v>782</v>
      </c>
      <c r="D7957" s="206" t="s">
        <v>772</v>
      </c>
      <c r="E7957" s="206" t="s">
        <v>759</v>
      </c>
      <c r="F7957" s="207">
        <v>45366</v>
      </c>
      <c r="G7957" s="206" t="s">
        <v>834</v>
      </c>
      <c r="H7957" s="208">
        <v>178750</v>
      </c>
      <c r="I7957" s="206" t="s">
        <v>33</v>
      </c>
      <c r="L7957" s="206">
        <v>2023</v>
      </c>
      <c r="M7957" s="206" t="s">
        <v>772</v>
      </c>
      <c r="N7957" s="206" t="s">
        <v>816</v>
      </c>
    </row>
    <row r="7958" spans="1:14" s="206" customFormat="1" ht="31" customHeight="1" x14ac:dyDescent="0.15">
      <c r="A7958" s="206" t="s">
        <v>768</v>
      </c>
      <c r="B7958" s="206" t="s">
        <v>864</v>
      </c>
      <c r="C7958" s="206" t="s">
        <v>770</v>
      </c>
      <c r="D7958" s="206" t="s">
        <v>772</v>
      </c>
      <c r="E7958" s="206" t="s">
        <v>772</v>
      </c>
      <c r="F7958" s="207">
        <v>45366</v>
      </c>
      <c r="G7958" s="206" t="s">
        <v>37</v>
      </c>
      <c r="H7958" s="208">
        <v>79849</v>
      </c>
      <c r="I7958" s="206" t="s">
        <v>33</v>
      </c>
      <c r="L7958" s="206">
        <v>2023</v>
      </c>
      <c r="M7958" s="206" t="s">
        <v>772</v>
      </c>
      <c r="N7958" s="206" t="s">
        <v>816</v>
      </c>
    </row>
    <row r="7959" spans="1:14" s="206" customFormat="1" ht="31" customHeight="1" x14ac:dyDescent="0.15">
      <c r="A7959" s="206" t="s">
        <v>768</v>
      </c>
      <c r="B7959" s="206" t="s">
        <v>864</v>
      </c>
      <c r="C7959" s="206" t="s">
        <v>770</v>
      </c>
      <c r="D7959" s="206" t="s">
        <v>772</v>
      </c>
      <c r="E7959" s="206" t="s">
        <v>778</v>
      </c>
      <c r="F7959" s="207">
        <v>45366</v>
      </c>
      <c r="G7959" s="206" t="s">
        <v>834</v>
      </c>
      <c r="H7959" s="208">
        <v>35794</v>
      </c>
      <c r="I7959" s="206" t="s">
        <v>33</v>
      </c>
      <c r="L7959" s="206">
        <v>2023</v>
      </c>
      <c r="M7959" s="206" t="s">
        <v>772</v>
      </c>
      <c r="N7959" s="206" t="s">
        <v>816</v>
      </c>
    </row>
    <row r="7960" spans="1:14" s="206" customFormat="1" ht="31" customHeight="1" x14ac:dyDescent="0.15">
      <c r="A7960" s="206" t="s">
        <v>768</v>
      </c>
      <c r="B7960" s="206" t="s">
        <v>864</v>
      </c>
      <c r="C7960" s="206" t="s">
        <v>770</v>
      </c>
      <c r="D7960" s="206" t="s">
        <v>772</v>
      </c>
      <c r="E7960" s="206" t="s">
        <v>778</v>
      </c>
      <c r="F7960" s="207">
        <v>45366</v>
      </c>
      <c r="G7960" s="206" t="s">
        <v>37</v>
      </c>
      <c r="H7960" s="208">
        <v>572567</v>
      </c>
      <c r="I7960" s="206" t="s">
        <v>33</v>
      </c>
      <c r="L7960" s="206">
        <v>2023</v>
      </c>
      <c r="M7960" s="206" t="s">
        <v>772</v>
      </c>
      <c r="N7960" s="206" t="s">
        <v>816</v>
      </c>
    </row>
    <row r="7961" spans="1:14" s="206" customFormat="1" ht="31" customHeight="1" x14ac:dyDescent="0.15">
      <c r="A7961" s="206" t="s">
        <v>768</v>
      </c>
      <c r="B7961" s="206" t="s">
        <v>864</v>
      </c>
      <c r="C7961" s="206" t="s">
        <v>770</v>
      </c>
      <c r="D7961" s="206" t="s">
        <v>772</v>
      </c>
      <c r="E7961" s="206" t="s">
        <v>759</v>
      </c>
      <c r="F7961" s="207">
        <v>45366</v>
      </c>
      <c r="G7961" s="206" t="s">
        <v>834</v>
      </c>
      <c r="H7961" s="208">
        <v>7746</v>
      </c>
      <c r="I7961" s="206" t="s">
        <v>33</v>
      </c>
      <c r="L7961" s="206">
        <v>2023</v>
      </c>
      <c r="M7961" s="206" t="s">
        <v>772</v>
      </c>
      <c r="N7961" s="206" t="s">
        <v>816</v>
      </c>
    </row>
    <row r="7962" spans="1:14" s="206" customFormat="1" ht="31" customHeight="1" x14ac:dyDescent="0.15">
      <c r="A7962" s="206" t="s">
        <v>768</v>
      </c>
      <c r="B7962" s="206" t="s">
        <v>864</v>
      </c>
      <c r="C7962" s="206" t="s">
        <v>782</v>
      </c>
      <c r="D7962" s="206" t="s">
        <v>772</v>
      </c>
      <c r="E7962" s="206" t="s">
        <v>759</v>
      </c>
      <c r="F7962" s="207">
        <v>45369</v>
      </c>
      <c r="G7962" s="206" t="s">
        <v>836</v>
      </c>
      <c r="H7962" s="208">
        <v>143000</v>
      </c>
      <c r="I7962" s="206" t="s">
        <v>33</v>
      </c>
      <c r="L7962" s="206">
        <v>2023</v>
      </c>
      <c r="M7962" s="206" t="s">
        <v>772</v>
      </c>
      <c r="N7962" s="206" t="s">
        <v>816</v>
      </c>
    </row>
    <row r="7963" spans="1:14" s="206" customFormat="1" ht="31" customHeight="1" x14ac:dyDescent="0.15">
      <c r="A7963" s="206" t="s">
        <v>768</v>
      </c>
      <c r="B7963" s="206" t="s">
        <v>864</v>
      </c>
      <c r="C7963" s="206" t="s">
        <v>770</v>
      </c>
      <c r="D7963" s="206" t="s">
        <v>772</v>
      </c>
      <c r="E7963" s="206" t="s">
        <v>778</v>
      </c>
      <c r="F7963" s="207">
        <v>45369</v>
      </c>
      <c r="G7963" s="206" t="s">
        <v>815</v>
      </c>
      <c r="H7963" s="208">
        <v>176000</v>
      </c>
      <c r="I7963" s="206" t="s">
        <v>33</v>
      </c>
      <c r="L7963" s="206">
        <v>2023</v>
      </c>
      <c r="M7963" s="206" t="s">
        <v>772</v>
      </c>
      <c r="N7963" s="206" t="s">
        <v>816</v>
      </c>
    </row>
    <row r="7964" spans="1:14" s="206" customFormat="1" ht="31" customHeight="1" x14ac:dyDescent="0.15">
      <c r="A7964" s="206" t="s">
        <v>768</v>
      </c>
      <c r="B7964" s="206" t="s">
        <v>864</v>
      </c>
      <c r="C7964" s="206" t="s">
        <v>770</v>
      </c>
      <c r="D7964" s="206" t="s">
        <v>772</v>
      </c>
      <c r="E7964" s="206" t="s">
        <v>778</v>
      </c>
      <c r="F7964" s="207">
        <v>45369</v>
      </c>
      <c r="G7964" s="206" t="s">
        <v>835</v>
      </c>
      <c r="H7964" s="208">
        <v>165491</v>
      </c>
      <c r="I7964" s="206" t="s">
        <v>33</v>
      </c>
      <c r="L7964" s="206">
        <v>2023</v>
      </c>
      <c r="M7964" s="206" t="s">
        <v>772</v>
      </c>
      <c r="N7964" s="206" t="s">
        <v>816</v>
      </c>
    </row>
    <row r="7965" spans="1:14" s="206" customFormat="1" ht="31" customHeight="1" x14ac:dyDescent="0.15">
      <c r="A7965" s="206" t="s">
        <v>768</v>
      </c>
      <c r="B7965" s="206" t="s">
        <v>864</v>
      </c>
      <c r="C7965" s="206" t="s">
        <v>770</v>
      </c>
      <c r="D7965" s="206" t="s">
        <v>772</v>
      </c>
      <c r="E7965" s="206" t="s">
        <v>772</v>
      </c>
      <c r="F7965" s="207">
        <v>45369</v>
      </c>
      <c r="G7965" s="206" t="s">
        <v>37</v>
      </c>
      <c r="H7965" s="208">
        <v>333607</v>
      </c>
      <c r="I7965" s="206" t="s">
        <v>33</v>
      </c>
      <c r="L7965" s="206">
        <v>2023</v>
      </c>
      <c r="M7965" s="206" t="s">
        <v>772</v>
      </c>
      <c r="N7965" s="206" t="s">
        <v>816</v>
      </c>
    </row>
    <row r="7966" spans="1:14" s="206" customFormat="1" ht="31" customHeight="1" x14ac:dyDescent="0.15">
      <c r="A7966" s="206" t="s">
        <v>768</v>
      </c>
      <c r="B7966" s="206" t="s">
        <v>864</v>
      </c>
      <c r="C7966" s="206" t="s">
        <v>770</v>
      </c>
      <c r="D7966" s="206" t="s">
        <v>772</v>
      </c>
      <c r="E7966" s="206" t="s">
        <v>772</v>
      </c>
      <c r="F7966" s="207">
        <v>45369</v>
      </c>
      <c r="G7966" s="206" t="s">
        <v>834</v>
      </c>
      <c r="H7966" s="208">
        <v>197802</v>
      </c>
      <c r="I7966" s="206" t="s">
        <v>33</v>
      </c>
      <c r="L7966" s="206">
        <v>2023</v>
      </c>
      <c r="M7966" s="206" t="s">
        <v>772</v>
      </c>
      <c r="N7966" s="206" t="s">
        <v>816</v>
      </c>
    </row>
    <row r="7967" spans="1:14" s="206" customFormat="1" ht="31" customHeight="1" x14ac:dyDescent="0.15">
      <c r="A7967" s="206" t="s">
        <v>768</v>
      </c>
      <c r="B7967" s="206" t="s">
        <v>864</v>
      </c>
      <c r="C7967" s="206" t="s">
        <v>770</v>
      </c>
      <c r="D7967" s="206" t="s">
        <v>772</v>
      </c>
      <c r="E7967" s="206" t="s">
        <v>778</v>
      </c>
      <c r="F7967" s="207">
        <v>45369</v>
      </c>
      <c r="G7967" s="206" t="s">
        <v>37</v>
      </c>
      <c r="H7967" s="208">
        <v>264000</v>
      </c>
      <c r="I7967" s="206" t="s">
        <v>33</v>
      </c>
      <c r="L7967" s="206">
        <v>2023</v>
      </c>
      <c r="M7967" s="206" t="s">
        <v>772</v>
      </c>
      <c r="N7967" s="206" t="s">
        <v>816</v>
      </c>
    </row>
    <row r="7968" spans="1:14" s="206" customFormat="1" ht="31" customHeight="1" x14ac:dyDescent="0.15">
      <c r="A7968" s="206" t="s">
        <v>768</v>
      </c>
      <c r="B7968" s="206" t="s">
        <v>864</v>
      </c>
      <c r="C7968" s="206" t="s">
        <v>770</v>
      </c>
      <c r="D7968" s="206" t="s">
        <v>772</v>
      </c>
      <c r="E7968" s="206" t="s">
        <v>772</v>
      </c>
      <c r="F7968" s="207">
        <v>45369</v>
      </c>
      <c r="G7968" s="206" t="s">
        <v>836</v>
      </c>
      <c r="H7968" s="208">
        <v>450608</v>
      </c>
      <c r="I7968" s="206" t="s">
        <v>33</v>
      </c>
      <c r="L7968" s="206">
        <v>2023</v>
      </c>
      <c r="M7968" s="206" t="s">
        <v>772</v>
      </c>
      <c r="N7968" s="206" t="s">
        <v>816</v>
      </c>
    </row>
    <row r="7969" spans="1:14" s="206" customFormat="1" ht="31" customHeight="1" x14ac:dyDescent="0.15">
      <c r="A7969" s="206" t="s">
        <v>768</v>
      </c>
      <c r="B7969" s="206" t="s">
        <v>864</v>
      </c>
      <c r="C7969" s="206" t="s">
        <v>770</v>
      </c>
      <c r="D7969" s="206" t="s">
        <v>772</v>
      </c>
      <c r="E7969" s="206" t="s">
        <v>772</v>
      </c>
      <c r="F7969" s="207">
        <v>45370</v>
      </c>
      <c r="G7969" s="206" t="s">
        <v>37</v>
      </c>
      <c r="H7969" s="208">
        <v>678008</v>
      </c>
      <c r="I7969" s="206" t="s">
        <v>33</v>
      </c>
      <c r="L7969" s="206">
        <v>2023</v>
      </c>
      <c r="M7969" s="206" t="s">
        <v>772</v>
      </c>
      <c r="N7969" s="206" t="s">
        <v>816</v>
      </c>
    </row>
    <row r="7970" spans="1:14" s="206" customFormat="1" ht="31" customHeight="1" x14ac:dyDescent="0.15">
      <c r="A7970" s="206" t="s">
        <v>768</v>
      </c>
      <c r="B7970" s="206" t="s">
        <v>864</v>
      </c>
      <c r="C7970" s="206" t="s">
        <v>782</v>
      </c>
      <c r="D7970" s="206" t="s">
        <v>772</v>
      </c>
      <c r="E7970" s="206" t="s">
        <v>759</v>
      </c>
      <c r="F7970" s="207">
        <v>45370</v>
      </c>
      <c r="G7970" s="206" t="s">
        <v>866</v>
      </c>
      <c r="H7970" s="208">
        <v>286000</v>
      </c>
      <c r="I7970" s="206" t="s">
        <v>33</v>
      </c>
      <c r="L7970" s="206">
        <v>2023</v>
      </c>
      <c r="M7970" s="206" t="s">
        <v>772</v>
      </c>
      <c r="N7970" s="206" t="s">
        <v>816</v>
      </c>
    </row>
    <row r="7971" spans="1:14" s="206" customFormat="1" ht="31" customHeight="1" x14ac:dyDescent="0.15">
      <c r="A7971" s="206" t="s">
        <v>768</v>
      </c>
      <c r="B7971" s="206" t="s">
        <v>864</v>
      </c>
      <c r="C7971" s="206" t="s">
        <v>770</v>
      </c>
      <c r="D7971" s="206" t="s">
        <v>772</v>
      </c>
      <c r="E7971" s="206" t="s">
        <v>772</v>
      </c>
      <c r="F7971" s="207">
        <v>45370</v>
      </c>
      <c r="G7971" s="206" t="s">
        <v>868</v>
      </c>
      <c r="H7971" s="208">
        <v>73656</v>
      </c>
      <c r="I7971" s="206" t="s">
        <v>33</v>
      </c>
      <c r="L7971" s="206">
        <v>2023</v>
      </c>
      <c r="M7971" s="206" t="s">
        <v>772</v>
      </c>
      <c r="N7971" s="206" t="s">
        <v>816</v>
      </c>
    </row>
    <row r="7972" spans="1:14" s="206" customFormat="1" ht="31" customHeight="1" x14ac:dyDescent="0.15">
      <c r="A7972" s="206" t="s">
        <v>768</v>
      </c>
      <c r="B7972" s="206" t="s">
        <v>864</v>
      </c>
      <c r="C7972" s="206" t="s">
        <v>770</v>
      </c>
      <c r="D7972" s="206" t="s">
        <v>772</v>
      </c>
      <c r="E7972" s="206" t="s">
        <v>778</v>
      </c>
      <c r="F7972" s="207">
        <v>45370</v>
      </c>
      <c r="G7972" s="206" t="s">
        <v>37</v>
      </c>
      <c r="H7972" s="208">
        <v>1391329</v>
      </c>
      <c r="I7972" s="206" t="s">
        <v>33</v>
      </c>
      <c r="L7972" s="206">
        <v>2023</v>
      </c>
      <c r="M7972" s="206" t="s">
        <v>772</v>
      </c>
      <c r="N7972" s="206" t="s">
        <v>816</v>
      </c>
    </row>
    <row r="7973" spans="1:14" s="206" customFormat="1" ht="31" customHeight="1" x14ac:dyDescent="0.15">
      <c r="A7973" s="206" t="s">
        <v>768</v>
      </c>
      <c r="B7973" s="206" t="s">
        <v>864</v>
      </c>
      <c r="C7973" s="206" t="s">
        <v>770</v>
      </c>
      <c r="D7973" s="206" t="s">
        <v>772</v>
      </c>
      <c r="E7973" s="206" t="s">
        <v>772</v>
      </c>
      <c r="F7973" s="207">
        <v>45370</v>
      </c>
      <c r="G7973" s="206" t="s">
        <v>815</v>
      </c>
      <c r="H7973" s="208">
        <v>110484</v>
      </c>
      <c r="I7973" s="206" t="s">
        <v>33</v>
      </c>
      <c r="L7973" s="206">
        <v>2023</v>
      </c>
      <c r="M7973" s="206" t="s">
        <v>772</v>
      </c>
      <c r="N7973" s="206" t="s">
        <v>816</v>
      </c>
    </row>
    <row r="7974" spans="1:14" s="206" customFormat="1" ht="31" customHeight="1" x14ac:dyDescent="0.15">
      <c r="A7974" s="206" t="s">
        <v>768</v>
      </c>
      <c r="B7974" s="206" t="s">
        <v>864</v>
      </c>
      <c r="C7974" s="206" t="s">
        <v>770</v>
      </c>
      <c r="D7974" s="206" t="s">
        <v>772</v>
      </c>
      <c r="E7974" s="206" t="s">
        <v>778</v>
      </c>
      <c r="F7974" s="207">
        <v>45370</v>
      </c>
      <c r="G7974" s="206" t="s">
        <v>867</v>
      </c>
      <c r="H7974" s="208">
        <v>220000</v>
      </c>
      <c r="I7974" s="206" t="s">
        <v>33</v>
      </c>
      <c r="L7974" s="206">
        <v>2023</v>
      </c>
      <c r="M7974" s="206" t="s">
        <v>772</v>
      </c>
      <c r="N7974" s="206" t="s">
        <v>816</v>
      </c>
    </row>
    <row r="7975" spans="1:14" s="206" customFormat="1" ht="31" customHeight="1" x14ac:dyDescent="0.15">
      <c r="A7975" s="206" t="s">
        <v>768</v>
      </c>
      <c r="B7975" s="206" t="s">
        <v>864</v>
      </c>
      <c r="C7975" s="206" t="s">
        <v>770</v>
      </c>
      <c r="D7975" s="206" t="s">
        <v>772</v>
      </c>
      <c r="E7975" s="206" t="s">
        <v>772</v>
      </c>
      <c r="F7975" s="207">
        <v>45370</v>
      </c>
      <c r="G7975" s="206" t="s">
        <v>836</v>
      </c>
      <c r="H7975" s="208">
        <v>627834</v>
      </c>
      <c r="I7975" s="206" t="s">
        <v>33</v>
      </c>
      <c r="L7975" s="206">
        <v>2023</v>
      </c>
      <c r="M7975" s="206" t="s">
        <v>772</v>
      </c>
      <c r="N7975" s="206" t="s">
        <v>816</v>
      </c>
    </row>
    <row r="7976" spans="1:14" s="206" customFormat="1" ht="31" customHeight="1" x14ac:dyDescent="0.15">
      <c r="A7976" s="206" t="s">
        <v>768</v>
      </c>
      <c r="B7976" s="206" t="s">
        <v>864</v>
      </c>
      <c r="C7976" s="206" t="s">
        <v>782</v>
      </c>
      <c r="D7976" s="206" t="s">
        <v>772</v>
      </c>
      <c r="E7976" s="206" t="s">
        <v>759</v>
      </c>
      <c r="F7976" s="207">
        <v>45370</v>
      </c>
      <c r="G7976" s="206" t="s">
        <v>815</v>
      </c>
      <c r="H7976" s="208">
        <v>35750</v>
      </c>
      <c r="I7976" s="206" t="s">
        <v>33</v>
      </c>
      <c r="L7976" s="206">
        <v>2023</v>
      </c>
      <c r="M7976" s="206" t="s">
        <v>772</v>
      </c>
      <c r="N7976" s="206" t="s">
        <v>816</v>
      </c>
    </row>
    <row r="7977" spans="1:14" s="206" customFormat="1" ht="31" customHeight="1" x14ac:dyDescent="0.15">
      <c r="A7977" s="206" t="s">
        <v>768</v>
      </c>
      <c r="B7977" s="206" t="s">
        <v>864</v>
      </c>
      <c r="C7977" s="206" t="s">
        <v>770</v>
      </c>
      <c r="D7977" s="206" t="s">
        <v>772</v>
      </c>
      <c r="E7977" s="206" t="s">
        <v>772</v>
      </c>
      <c r="F7977" s="207">
        <v>45371</v>
      </c>
      <c r="G7977" s="206" t="s">
        <v>836</v>
      </c>
      <c r="H7977" s="208">
        <v>808447</v>
      </c>
      <c r="I7977" s="206" t="s">
        <v>33</v>
      </c>
      <c r="L7977" s="206">
        <v>2023</v>
      </c>
      <c r="M7977" s="206" t="s">
        <v>772</v>
      </c>
      <c r="N7977" s="206" t="s">
        <v>816</v>
      </c>
    </row>
    <row r="7978" spans="1:14" s="206" customFormat="1" ht="31" customHeight="1" x14ac:dyDescent="0.15">
      <c r="A7978" s="206" t="s">
        <v>768</v>
      </c>
      <c r="B7978" s="206" t="s">
        <v>864</v>
      </c>
      <c r="C7978" s="206" t="s">
        <v>782</v>
      </c>
      <c r="D7978" s="206" t="s">
        <v>772</v>
      </c>
      <c r="E7978" s="206" t="s">
        <v>759</v>
      </c>
      <c r="F7978" s="207">
        <v>45371</v>
      </c>
      <c r="G7978" s="206" t="s">
        <v>815</v>
      </c>
      <c r="H7978" s="208">
        <v>1771550</v>
      </c>
      <c r="I7978" s="206" t="s">
        <v>33</v>
      </c>
      <c r="L7978" s="206">
        <v>2023</v>
      </c>
      <c r="M7978" s="206" t="s">
        <v>772</v>
      </c>
      <c r="N7978" s="206" t="s">
        <v>816</v>
      </c>
    </row>
    <row r="7979" spans="1:14" s="206" customFormat="1" ht="31" customHeight="1" x14ac:dyDescent="0.15">
      <c r="A7979" s="206" t="s">
        <v>768</v>
      </c>
      <c r="B7979" s="206" t="s">
        <v>864</v>
      </c>
      <c r="C7979" s="206" t="s">
        <v>782</v>
      </c>
      <c r="D7979" s="206" t="s">
        <v>772</v>
      </c>
      <c r="E7979" s="206" t="s">
        <v>759</v>
      </c>
      <c r="F7979" s="207">
        <v>45371</v>
      </c>
      <c r="G7979" s="206" t="s">
        <v>834</v>
      </c>
      <c r="H7979" s="208">
        <v>143000</v>
      </c>
      <c r="I7979" s="206" t="s">
        <v>33</v>
      </c>
      <c r="L7979" s="206">
        <v>2023</v>
      </c>
      <c r="M7979" s="206" t="s">
        <v>772</v>
      </c>
      <c r="N7979" s="206" t="s">
        <v>816</v>
      </c>
    </row>
    <row r="7980" spans="1:14" s="206" customFormat="1" ht="31" customHeight="1" x14ac:dyDescent="0.15">
      <c r="A7980" s="206" t="s">
        <v>768</v>
      </c>
      <c r="B7980" s="206" t="s">
        <v>864</v>
      </c>
      <c r="C7980" s="206" t="s">
        <v>770</v>
      </c>
      <c r="D7980" s="206" t="s">
        <v>772</v>
      </c>
      <c r="E7980" s="206" t="s">
        <v>778</v>
      </c>
      <c r="F7980" s="207">
        <v>45371</v>
      </c>
      <c r="G7980" s="206" t="s">
        <v>815</v>
      </c>
      <c r="H7980" s="208">
        <v>90088</v>
      </c>
      <c r="I7980" s="206" t="s">
        <v>33</v>
      </c>
      <c r="L7980" s="206">
        <v>2023</v>
      </c>
      <c r="M7980" s="206" t="s">
        <v>772</v>
      </c>
      <c r="N7980" s="206" t="s">
        <v>816</v>
      </c>
    </row>
    <row r="7981" spans="1:14" s="206" customFormat="1" ht="31" customHeight="1" x14ac:dyDescent="0.15">
      <c r="A7981" s="206" t="s">
        <v>768</v>
      </c>
      <c r="B7981" s="206" t="s">
        <v>864</v>
      </c>
      <c r="C7981" s="206" t="s">
        <v>770</v>
      </c>
      <c r="D7981" s="206" t="s">
        <v>772</v>
      </c>
      <c r="E7981" s="206" t="s">
        <v>772</v>
      </c>
      <c r="F7981" s="207">
        <v>45371</v>
      </c>
      <c r="G7981" s="206" t="s">
        <v>867</v>
      </c>
      <c r="H7981" s="208">
        <v>36828</v>
      </c>
      <c r="I7981" s="206" t="s">
        <v>33</v>
      </c>
      <c r="L7981" s="206">
        <v>2023</v>
      </c>
      <c r="M7981" s="206" t="s">
        <v>772</v>
      </c>
      <c r="N7981" s="206" t="s">
        <v>816</v>
      </c>
    </row>
    <row r="7982" spans="1:14" s="206" customFormat="1" ht="31" customHeight="1" x14ac:dyDescent="0.15">
      <c r="A7982" s="206" t="s">
        <v>768</v>
      </c>
      <c r="B7982" s="206" t="s">
        <v>864</v>
      </c>
      <c r="C7982" s="206" t="s">
        <v>770</v>
      </c>
      <c r="D7982" s="206" t="s">
        <v>772</v>
      </c>
      <c r="E7982" s="206" t="s">
        <v>778</v>
      </c>
      <c r="F7982" s="207">
        <v>45371</v>
      </c>
      <c r="G7982" s="206" t="s">
        <v>834</v>
      </c>
      <c r="H7982" s="208">
        <v>50851</v>
      </c>
      <c r="I7982" s="206" t="s">
        <v>33</v>
      </c>
      <c r="L7982" s="206">
        <v>2023</v>
      </c>
      <c r="M7982" s="206" t="s">
        <v>772</v>
      </c>
      <c r="N7982" s="206" t="s">
        <v>816</v>
      </c>
    </row>
    <row r="7983" spans="1:14" s="206" customFormat="1" ht="31" customHeight="1" x14ac:dyDescent="0.15">
      <c r="A7983" s="206" t="s">
        <v>768</v>
      </c>
      <c r="B7983" s="206" t="s">
        <v>864</v>
      </c>
      <c r="C7983" s="206" t="s">
        <v>770</v>
      </c>
      <c r="D7983" s="206" t="s">
        <v>772</v>
      </c>
      <c r="E7983" s="206" t="s">
        <v>759</v>
      </c>
      <c r="F7983" s="207">
        <v>45371</v>
      </c>
      <c r="G7983" s="206" t="s">
        <v>834</v>
      </c>
      <c r="H7983" s="208">
        <v>32749</v>
      </c>
      <c r="I7983" s="206" t="s">
        <v>33</v>
      </c>
      <c r="L7983" s="206">
        <v>2023</v>
      </c>
      <c r="M7983" s="206" t="s">
        <v>772</v>
      </c>
      <c r="N7983" s="206" t="s">
        <v>816</v>
      </c>
    </row>
    <row r="7984" spans="1:14" s="206" customFormat="1" ht="31" customHeight="1" x14ac:dyDescent="0.15">
      <c r="A7984" s="206" t="s">
        <v>768</v>
      </c>
      <c r="B7984" s="206" t="s">
        <v>864</v>
      </c>
      <c r="C7984" s="206" t="s">
        <v>770</v>
      </c>
      <c r="D7984" s="206" t="s">
        <v>772</v>
      </c>
      <c r="E7984" s="206" t="s">
        <v>772</v>
      </c>
      <c r="F7984" s="207">
        <v>45371</v>
      </c>
      <c r="G7984" s="206" t="s">
        <v>834</v>
      </c>
      <c r="H7984" s="208">
        <v>176000</v>
      </c>
      <c r="I7984" s="206" t="s">
        <v>33</v>
      </c>
      <c r="L7984" s="206">
        <v>2023</v>
      </c>
      <c r="M7984" s="206" t="s">
        <v>772</v>
      </c>
      <c r="N7984" s="206" t="s">
        <v>816</v>
      </c>
    </row>
    <row r="7985" spans="1:14" s="206" customFormat="1" ht="31" customHeight="1" x14ac:dyDescent="0.15">
      <c r="A7985" s="206" t="s">
        <v>768</v>
      </c>
      <c r="B7985" s="206" t="s">
        <v>864</v>
      </c>
      <c r="C7985" s="206" t="s">
        <v>770</v>
      </c>
      <c r="D7985" s="206" t="s">
        <v>772</v>
      </c>
      <c r="E7985" s="206" t="s">
        <v>759</v>
      </c>
      <c r="F7985" s="207">
        <v>45371</v>
      </c>
      <c r="G7985" s="206" t="s">
        <v>815</v>
      </c>
      <c r="H7985" s="208">
        <v>36868</v>
      </c>
      <c r="I7985" s="206" t="s">
        <v>33</v>
      </c>
      <c r="L7985" s="206">
        <v>2023</v>
      </c>
      <c r="M7985" s="206" t="s">
        <v>772</v>
      </c>
      <c r="N7985" s="206" t="s">
        <v>816</v>
      </c>
    </row>
    <row r="7986" spans="1:14" s="206" customFormat="1" ht="31" customHeight="1" x14ac:dyDescent="0.15">
      <c r="A7986" s="206" t="s">
        <v>768</v>
      </c>
      <c r="B7986" s="206" t="s">
        <v>864</v>
      </c>
      <c r="C7986" s="206" t="s">
        <v>770</v>
      </c>
      <c r="D7986" s="206" t="s">
        <v>772</v>
      </c>
      <c r="E7986" s="206" t="s">
        <v>772</v>
      </c>
      <c r="F7986" s="207">
        <v>45372</v>
      </c>
      <c r="G7986" s="206" t="s">
        <v>836</v>
      </c>
      <c r="H7986" s="208">
        <v>166370</v>
      </c>
      <c r="I7986" s="206" t="s">
        <v>33</v>
      </c>
      <c r="L7986" s="206">
        <v>2023</v>
      </c>
      <c r="M7986" s="206" t="s">
        <v>772</v>
      </c>
      <c r="N7986" s="206" t="s">
        <v>816</v>
      </c>
    </row>
    <row r="7987" spans="1:14" s="206" customFormat="1" ht="31" customHeight="1" x14ac:dyDescent="0.15">
      <c r="A7987" s="206" t="s">
        <v>768</v>
      </c>
      <c r="B7987" s="206" t="s">
        <v>864</v>
      </c>
      <c r="C7987" s="206" t="s">
        <v>770</v>
      </c>
      <c r="D7987" s="206" t="s">
        <v>772</v>
      </c>
      <c r="E7987" s="206" t="s">
        <v>778</v>
      </c>
      <c r="F7987" s="207">
        <v>45372</v>
      </c>
      <c r="G7987" s="206" t="s">
        <v>868</v>
      </c>
      <c r="H7987" s="208">
        <v>264000</v>
      </c>
      <c r="I7987" s="206" t="s">
        <v>33</v>
      </c>
      <c r="L7987" s="206">
        <v>2023</v>
      </c>
      <c r="M7987" s="206" t="s">
        <v>772</v>
      </c>
      <c r="N7987" s="206" t="s">
        <v>816</v>
      </c>
    </row>
    <row r="7988" spans="1:14" s="206" customFormat="1" ht="31" customHeight="1" x14ac:dyDescent="0.15">
      <c r="A7988" s="206" t="s">
        <v>768</v>
      </c>
      <c r="B7988" s="206" t="s">
        <v>864</v>
      </c>
      <c r="C7988" s="206" t="s">
        <v>770</v>
      </c>
      <c r="D7988" s="206" t="s">
        <v>772</v>
      </c>
      <c r="E7988" s="206" t="s">
        <v>772</v>
      </c>
      <c r="F7988" s="207">
        <v>45372</v>
      </c>
      <c r="G7988" s="206" t="s">
        <v>868</v>
      </c>
      <c r="H7988" s="208">
        <v>44000</v>
      </c>
      <c r="I7988" s="206" t="s">
        <v>33</v>
      </c>
      <c r="L7988" s="206">
        <v>2023</v>
      </c>
      <c r="M7988" s="206" t="s">
        <v>772</v>
      </c>
      <c r="N7988" s="206" t="s">
        <v>816</v>
      </c>
    </row>
    <row r="7989" spans="1:14" s="206" customFormat="1" ht="31" customHeight="1" x14ac:dyDescent="0.15">
      <c r="A7989" s="206" t="s">
        <v>768</v>
      </c>
      <c r="B7989" s="206" t="s">
        <v>864</v>
      </c>
      <c r="C7989" s="206" t="s">
        <v>782</v>
      </c>
      <c r="D7989" s="206" t="s">
        <v>772</v>
      </c>
      <c r="E7989" s="206" t="s">
        <v>759</v>
      </c>
      <c r="F7989" s="207">
        <v>45372</v>
      </c>
      <c r="G7989" s="206" t="s">
        <v>836</v>
      </c>
      <c r="H7989" s="208">
        <v>2323750</v>
      </c>
      <c r="I7989" s="206" t="s">
        <v>33</v>
      </c>
      <c r="L7989" s="206">
        <v>2023</v>
      </c>
      <c r="M7989" s="206" t="s">
        <v>772</v>
      </c>
      <c r="N7989" s="206" t="s">
        <v>816</v>
      </c>
    </row>
    <row r="7990" spans="1:14" s="206" customFormat="1" ht="31" customHeight="1" x14ac:dyDescent="0.15">
      <c r="A7990" s="206" t="s">
        <v>768</v>
      </c>
      <c r="B7990" s="206" t="s">
        <v>864</v>
      </c>
      <c r="C7990" s="206" t="s">
        <v>770</v>
      </c>
      <c r="D7990" s="206" t="s">
        <v>772</v>
      </c>
      <c r="E7990" s="206" t="s">
        <v>772</v>
      </c>
      <c r="F7990" s="207">
        <v>45372</v>
      </c>
      <c r="G7990" s="206" t="s">
        <v>37</v>
      </c>
      <c r="H7990" s="208">
        <v>327618</v>
      </c>
      <c r="I7990" s="206" t="s">
        <v>33</v>
      </c>
      <c r="L7990" s="206">
        <v>2023</v>
      </c>
      <c r="M7990" s="206" t="s">
        <v>772</v>
      </c>
      <c r="N7990" s="206" t="s">
        <v>816</v>
      </c>
    </row>
    <row r="7991" spans="1:14" s="206" customFormat="1" ht="31" customHeight="1" x14ac:dyDescent="0.15">
      <c r="A7991" s="206" t="s">
        <v>768</v>
      </c>
      <c r="B7991" s="206" t="s">
        <v>864</v>
      </c>
      <c r="C7991" s="206" t="s">
        <v>770</v>
      </c>
      <c r="D7991" s="206" t="s">
        <v>772</v>
      </c>
      <c r="E7991" s="206" t="s">
        <v>778</v>
      </c>
      <c r="F7991" s="207">
        <v>45373</v>
      </c>
      <c r="G7991" s="206" t="s">
        <v>867</v>
      </c>
      <c r="H7991" s="208">
        <v>308000</v>
      </c>
      <c r="I7991" s="206" t="s">
        <v>33</v>
      </c>
      <c r="L7991" s="206">
        <v>2023</v>
      </c>
      <c r="M7991" s="206" t="s">
        <v>772</v>
      </c>
      <c r="N7991" s="206" t="s">
        <v>816</v>
      </c>
    </row>
    <row r="7992" spans="1:14" s="206" customFormat="1" ht="31" customHeight="1" x14ac:dyDescent="0.15">
      <c r="A7992" s="206" t="s">
        <v>768</v>
      </c>
      <c r="B7992" s="206" t="s">
        <v>864</v>
      </c>
      <c r="C7992" s="206" t="s">
        <v>770</v>
      </c>
      <c r="D7992" s="206" t="s">
        <v>772</v>
      </c>
      <c r="E7992" s="206" t="s">
        <v>778</v>
      </c>
      <c r="F7992" s="207">
        <v>45373</v>
      </c>
      <c r="G7992" s="206" t="s">
        <v>815</v>
      </c>
      <c r="H7992" s="208">
        <v>131265</v>
      </c>
      <c r="I7992" s="206" t="s">
        <v>33</v>
      </c>
      <c r="L7992" s="206">
        <v>2023</v>
      </c>
      <c r="M7992" s="206" t="s">
        <v>772</v>
      </c>
      <c r="N7992" s="206" t="s">
        <v>816</v>
      </c>
    </row>
    <row r="7993" spans="1:14" s="206" customFormat="1" ht="31" customHeight="1" x14ac:dyDescent="0.15">
      <c r="A7993" s="206" t="s">
        <v>768</v>
      </c>
      <c r="B7993" s="206" t="s">
        <v>864</v>
      </c>
      <c r="C7993" s="206" t="s">
        <v>770</v>
      </c>
      <c r="D7993" s="206" t="s">
        <v>772</v>
      </c>
      <c r="E7993" s="206" t="s">
        <v>772</v>
      </c>
      <c r="F7993" s="207">
        <v>45373</v>
      </c>
      <c r="G7993" s="206" t="s">
        <v>815</v>
      </c>
      <c r="H7993" s="208">
        <v>74896</v>
      </c>
      <c r="I7993" s="206" t="s">
        <v>33</v>
      </c>
      <c r="L7993" s="206">
        <v>2023</v>
      </c>
      <c r="M7993" s="206" t="s">
        <v>772</v>
      </c>
      <c r="N7993" s="206" t="s">
        <v>816</v>
      </c>
    </row>
    <row r="7994" spans="1:14" s="206" customFormat="1" ht="31" customHeight="1" x14ac:dyDescent="0.15">
      <c r="A7994" s="206" t="s">
        <v>768</v>
      </c>
      <c r="B7994" s="206" t="s">
        <v>864</v>
      </c>
      <c r="C7994" s="206" t="s">
        <v>770</v>
      </c>
      <c r="D7994" s="206" t="s">
        <v>772</v>
      </c>
      <c r="E7994" s="206" t="s">
        <v>772</v>
      </c>
      <c r="F7994" s="207">
        <v>45373</v>
      </c>
      <c r="G7994" s="206" t="s">
        <v>37</v>
      </c>
      <c r="H7994" s="208">
        <v>66777</v>
      </c>
      <c r="I7994" s="206" t="s">
        <v>33</v>
      </c>
      <c r="L7994" s="206">
        <v>2023</v>
      </c>
      <c r="M7994" s="206" t="s">
        <v>772</v>
      </c>
      <c r="N7994" s="206" t="s">
        <v>816</v>
      </c>
    </row>
    <row r="7995" spans="1:14" s="206" customFormat="1" ht="31" customHeight="1" x14ac:dyDescent="0.15">
      <c r="A7995" s="206" t="s">
        <v>768</v>
      </c>
      <c r="B7995" s="206" t="s">
        <v>864</v>
      </c>
      <c r="C7995" s="206" t="s">
        <v>770</v>
      </c>
      <c r="D7995" s="206" t="s">
        <v>772</v>
      </c>
      <c r="E7995" s="206" t="s">
        <v>778</v>
      </c>
      <c r="F7995" s="207">
        <v>45373</v>
      </c>
      <c r="G7995" s="206" t="s">
        <v>37</v>
      </c>
      <c r="H7995" s="208">
        <v>1142336</v>
      </c>
      <c r="I7995" s="206" t="s">
        <v>33</v>
      </c>
      <c r="L7995" s="206">
        <v>2023</v>
      </c>
      <c r="M7995" s="206" t="s">
        <v>772</v>
      </c>
      <c r="N7995" s="206" t="s">
        <v>816</v>
      </c>
    </row>
    <row r="7996" spans="1:14" s="206" customFormat="1" ht="31" customHeight="1" x14ac:dyDescent="0.15">
      <c r="A7996" s="206" t="s">
        <v>768</v>
      </c>
      <c r="B7996" s="206" t="s">
        <v>864</v>
      </c>
      <c r="C7996" s="206" t="s">
        <v>770</v>
      </c>
      <c r="D7996" s="206" t="s">
        <v>772</v>
      </c>
      <c r="E7996" s="206" t="s">
        <v>778</v>
      </c>
      <c r="F7996" s="207">
        <v>45376</v>
      </c>
      <c r="G7996" s="206" t="s">
        <v>37</v>
      </c>
      <c r="H7996" s="208">
        <v>305800</v>
      </c>
      <c r="I7996" s="206" t="s">
        <v>33</v>
      </c>
      <c r="L7996" s="206">
        <v>2023</v>
      </c>
      <c r="M7996" s="206" t="s">
        <v>772</v>
      </c>
      <c r="N7996" s="206" t="s">
        <v>816</v>
      </c>
    </row>
    <row r="7997" spans="1:14" s="206" customFormat="1" ht="31" customHeight="1" x14ac:dyDescent="0.15">
      <c r="A7997" s="206" t="s">
        <v>768</v>
      </c>
      <c r="B7997" s="206" t="s">
        <v>864</v>
      </c>
      <c r="C7997" s="206" t="s">
        <v>770</v>
      </c>
      <c r="D7997" s="206" t="s">
        <v>772</v>
      </c>
      <c r="E7997" s="206" t="s">
        <v>778</v>
      </c>
      <c r="F7997" s="207">
        <v>45376</v>
      </c>
      <c r="G7997" s="206" t="s">
        <v>834</v>
      </c>
      <c r="H7997" s="208">
        <v>132000</v>
      </c>
      <c r="I7997" s="206" t="s">
        <v>33</v>
      </c>
      <c r="L7997" s="206">
        <v>2023</v>
      </c>
      <c r="M7997" s="206" t="s">
        <v>772</v>
      </c>
      <c r="N7997" s="206" t="s">
        <v>816</v>
      </c>
    </row>
    <row r="7998" spans="1:14" s="206" customFormat="1" ht="31" customHeight="1" x14ac:dyDescent="0.15">
      <c r="A7998" s="206" t="s">
        <v>768</v>
      </c>
      <c r="B7998" s="206" t="s">
        <v>864</v>
      </c>
      <c r="C7998" s="206" t="s">
        <v>770</v>
      </c>
      <c r="D7998" s="206" t="s">
        <v>772</v>
      </c>
      <c r="E7998" s="206" t="s">
        <v>772</v>
      </c>
      <c r="F7998" s="207">
        <v>45376</v>
      </c>
      <c r="G7998" s="206" t="s">
        <v>37</v>
      </c>
      <c r="H7998" s="208">
        <v>557576</v>
      </c>
      <c r="I7998" s="206" t="s">
        <v>33</v>
      </c>
      <c r="L7998" s="206">
        <v>2023</v>
      </c>
      <c r="M7998" s="206" t="s">
        <v>772</v>
      </c>
      <c r="N7998" s="206" t="s">
        <v>816</v>
      </c>
    </row>
    <row r="7999" spans="1:14" s="206" customFormat="1" ht="31" customHeight="1" x14ac:dyDescent="0.15">
      <c r="A7999" s="206" t="s">
        <v>768</v>
      </c>
      <c r="B7999" s="206" t="s">
        <v>864</v>
      </c>
      <c r="C7999" s="206" t="s">
        <v>770</v>
      </c>
      <c r="D7999" s="206" t="s">
        <v>772</v>
      </c>
      <c r="E7999" s="206" t="s">
        <v>772</v>
      </c>
      <c r="F7999" s="207">
        <v>45376</v>
      </c>
      <c r="G7999" s="206" t="s">
        <v>868</v>
      </c>
      <c r="H7999" s="208">
        <v>73656</v>
      </c>
      <c r="I7999" s="206" t="s">
        <v>33</v>
      </c>
      <c r="L7999" s="206">
        <v>2023</v>
      </c>
      <c r="M7999" s="206" t="s">
        <v>772</v>
      </c>
      <c r="N7999" s="206" t="s">
        <v>816</v>
      </c>
    </row>
    <row r="8000" spans="1:14" s="206" customFormat="1" ht="31" customHeight="1" x14ac:dyDescent="0.15">
      <c r="A8000" s="206" t="s">
        <v>768</v>
      </c>
      <c r="B8000" s="206" t="s">
        <v>864</v>
      </c>
      <c r="C8000" s="206" t="s">
        <v>770</v>
      </c>
      <c r="D8000" s="206" t="s">
        <v>772</v>
      </c>
      <c r="E8000" s="206" t="s">
        <v>772</v>
      </c>
      <c r="F8000" s="207">
        <v>45376</v>
      </c>
      <c r="G8000" s="206" t="s">
        <v>836</v>
      </c>
      <c r="H8000" s="208">
        <v>532224</v>
      </c>
      <c r="I8000" s="206" t="s">
        <v>33</v>
      </c>
      <c r="L8000" s="206">
        <v>2023</v>
      </c>
      <c r="M8000" s="206" t="s">
        <v>772</v>
      </c>
      <c r="N8000" s="206" t="s">
        <v>816</v>
      </c>
    </row>
    <row r="8001" spans="1:14" s="206" customFormat="1" ht="31" customHeight="1" x14ac:dyDescent="0.15">
      <c r="A8001" s="206" t="s">
        <v>768</v>
      </c>
      <c r="B8001" s="206" t="s">
        <v>864</v>
      </c>
      <c r="C8001" s="206" t="s">
        <v>770</v>
      </c>
      <c r="D8001" s="206" t="s">
        <v>772</v>
      </c>
      <c r="E8001" s="206" t="s">
        <v>772</v>
      </c>
      <c r="F8001" s="207">
        <v>45377</v>
      </c>
      <c r="G8001" s="206" t="s">
        <v>836</v>
      </c>
      <c r="H8001" s="208">
        <v>758725</v>
      </c>
      <c r="I8001" s="206" t="s">
        <v>33</v>
      </c>
      <c r="L8001" s="206">
        <v>2023</v>
      </c>
      <c r="M8001" s="206" t="s">
        <v>772</v>
      </c>
      <c r="N8001" s="206" t="s">
        <v>816</v>
      </c>
    </row>
    <row r="8002" spans="1:14" s="206" customFormat="1" ht="31" customHeight="1" x14ac:dyDescent="0.15">
      <c r="A8002" s="206" t="s">
        <v>768</v>
      </c>
      <c r="B8002" s="206" t="s">
        <v>864</v>
      </c>
      <c r="C8002" s="206" t="s">
        <v>770</v>
      </c>
      <c r="D8002" s="206" t="s">
        <v>772</v>
      </c>
      <c r="E8002" s="206" t="s">
        <v>778</v>
      </c>
      <c r="F8002" s="207">
        <v>45377</v>
      </c>
      <c r="G8002" s="206" t="s">
        <v>815</v>
      </c>
      <c r="H8002" s="208">
        <v>462484</v>
      </c>
      <c r="I8002" s="206" t="s">
        <v>33</v>
      </c>
      <c r="L8002" s="206">
        <v>2023</v>
      </c>
      <c r="M8002" s="206" t="s">
        <v>772</v>
      </c>
      <c r="N8002" s="206" t="s">
        <v>816</v>
      </c>
    </row>
    <row r="8003" spans="1:14" s="206" customFormat="1" ht="31" customHeight="1" x14ac:dyDescent="0.15">
      <c r="A8003" s="206" t="s">
        <v>768</v>
      </c>
      <c r="B8003" s="206" t="s">
        <v>864</v>
      </c>
      <c r="C8003" s="206" t="s">
        <v>770</v>
      </c>
      <c r="D8003" s="206" t="s">
        <v>772</v>
      </c>
      <c r="E8003" s="206" t="s">
        <v>778</v>
      </c>
      <c r="F8003" s="207">
        <v>45377</v>
      </c>
      <c r="G8003" s="206" t="s">
        <v>834</v>
      </c>
      <c r="H8003" s="208">
        <v>44000</v>
      </c>
      <c r="I8003" s="206" t="s">
        <v>33</v>
      </c>
      <c r="L8003" s="206">
        <v>2023</v>
      </c>
      <c r="M8003" s="206" t="s">
        <v>772</v>
      </c>
      <c r="N8003" s="206" t="s">
        <v>816</v>
      </c>
    </row>
    <row r="8004" spans="1:14" s="206" customFormat="1" ht="31" customHeight="1" x14ac:dyDescent="0.15">
      <c r="A8004" s="206" t="s">
        <v>768</v>
      </c>
      <c r="B8004" s="206" t="s">
        <v>864</v>
      </c>
      <c r="C8004" s="206" t="s">
        <v>782</v>
      </c>
      <c r="D8004" s="206" t="s">
        <v>772</v>
      </c>
      <c r="E8004" s="206" t="s">
        <v>759</v>
      </c>
      <c r="F8004" s="207">
        <v>45377</v>
      </c>
      <c r="G8004" s="206" t="s">
        <v>866</v>
      </c>
      <c r="H8004" s="208">
        <v>35750</v>
      </c>
      <c r="I8004" s="206" t="s">
        <v>33</v>
      </c>
      <c r="L8004" s="206">
        <v>2023</v>
      </c>
      <c r="M8004" s="206" t="s">
        <v>772</v>
      </c>
      <c r="N8004" s="206" t="s">
        <v>816</v>
      </c>
    </row>
    <row r="8005" spans="1:14" s="206" customFormat="1" ht="31" customHeight="1" x14ac:dyDescent="0.15">
      <c r="A8005" s="206" t="s">
        <v>768</v>
      </c>
      <c r="B8005" s="206" t="s">
        <v>864</v>
      </c>
      <c r="C8005" s="206" t="s">
        <v>770</v>
      </c>
      <c r="D8005" s="206" t="s">
        <v>772</v>
      </c>
      <c r="E8005" s="206" t="s">
        <v>772</v>
      </c>
      <c r="F8005" s="207">
        <v>45377</v>
      </c>
      <c r="G8005" s="206" t="s">
        <v>815</v>
      </c>
      <c r="H8005" s="208">
        <v>37613</v>
      </c>
      <c r="I8005" s="206" t="s">
        <v>33</v>
      </c>
      <c r="L8005" s="206">
        <v>2023</v>
      </c>
      <c r="M8005" s="206" t="s">
        <v>772</v>
      </c>
      <c r="N8005" s="206" t="s">
        <v>816</v>
      </c>
    </row>
    <row r="8006" spans="1:14" s="206" customFormat="1" ht="31" customHeight="1" x14ac:dyDescent="0.15">
      <c r="A8006" s="206" t="s">
        <v>768</v>
      </c>
      <c r="B8006" s="206" t="s">
        <v>864</v>
      </c>
      <c r="C8006" s="206" t="s">
        <v>770</v>
      </c>
      <c r="D8006" s="206" t="s">
        <v>772</v>
      </c>
      <c r="E8006" s="206" t="s">
        <v>778</v>
      </c>
      <c r="F8006" s="207">
        <v>45377</v>
      </c>
      <c r="G8006" s="206" t="s">
        <v>37</v>
      </c>
      <c r="H8006" s="208">
        <v>1826100</v>
      </c>
      <c r="I8006" s="206" t="s">
        <v>33</v>
      </c>
      <c r="L8006" s="206">
        <v>2023</v>
      </c>
      <c r="M8006" s="206" t="s">
        <v>772</v>
      </c>
      <c r="N8006" s="206" t="s">
        <v>816</v>
      </c>
    </row>
    <row r="8007" spans="1:14" s="206" customFormat="1" ht="31" customHeight="1" x14ac:dyDescent="0.15">
      <c r="A8007" s="206" t="s">
        <v>768</v>
      </c>
      <c r="B8007" s="206" t="s">
        <v>864</v>
      </c>
      <c r="C8007" s="206" t="s">
        <v>770</v>
      </c>
      <c r="D8007" s="206" t="s">
        <v>772</v>
      </c>
      <c r="E8007" s="206" t="s">
        <v>778</v>
      </c>
      <c r="F8007" s="207">
        <v>45377</v>
      </c>
      <c r="G8007" s="206" t="s">
        <v>836</v>
      </c>
      <c r="H8007" s="208">
        <v>42570</v>
      </c>
      <c r="I8007" s="206" t="s">
        <v>33</v>
      </c>
      <c r="L8007" s="206">
        <v>2023</v>
      </c>
      <c r="M8007" s="206" t="s">
        <v>772</v>
      </c>
      <c r="N8007" s="206" t="s">
        <v>816</v>
      </c>
    </row>
    <row r="8008" spans="1:14" s="206" customFormat="1" ht="31" customHeight="1" x14ac:dyDescent="0.15">
      <c r="A8008" s="206" t="s">
        <v>768</v>
      </c>
      <c r="B8008" s="206" t="s">
        <v>864</v>
      </c>
      <c r="C8008" s="206" t="s">
        <v>770</v>
      </c>
      <c r="D8008" s="206" t="s">
        <v>772</v>
      </c>
      <c r="E8008" s="206" t="s">
        <v>778</v>
      </c>
      <c r="F8008" s="207">
        <v>45377</v>
      </c>
      <c r="G8008" s="206" t="s">
        <v>835</v>
      </c>
      <c r="H8008" s="208">
        <v>135003</v>
      </c>
      <c r="I8008" s="206" t="s">
        <v>33</v>
      </c>
      <c r="L8008" s="206">
        <v>2023</v>
      </c>
      <c r="M8008" s="206" t="s">
        <v>772</v>
      </c>
      <c r="N8008" s="206" t="s">
        <v>816</v>
      </c>
    </row>
    <row r="8009" spans="1:14" s="206" customFormat="1" ht="31" customHeight="1" x14ac:dyDescent="0.15">
      <c r="A8009" s="206" t="s">
        <v>768</v>
      </c>
      <c r="B8009" s="206" t="s">
        <v>864</v>
      </c>
      <c r="C8009" s="206" t="s">
        <v>770</v>
      </c>
      <c r="D8009" s="206" t="s">
        <v>772</v>
      </c>
      <c r="E8009" s="206" t="s">
        <v>772</v>
      </c>
      <c r="F8009" s="207">
        <v>45377</v>
      </c>
      <c r="G8009" s="206" t="s">
        <v>37</v>
      </c>
      <c r="H8009" s="208">
        <v>898214</v>
      </c>
      <c r="I8009" s="206" t="s">
        <v>33</v>
      </c>
      <c r="L8009" s="206">
        <v>2023</v>
      </c>
      <c r="M8009" s="206" t="s">
        <v>772</v>
      </c>
      <c r="N8009" s="206" t="s">
        <v>816</v>
      </c>
    </row>
    <row r="8010" spans="1:14" s="206" customFormat="1" ht="31" customHeight="1" x14ac:dyDescent="0.15">
      <c r="A8010" s="206" t="s">
        <v>768</v>
      </c>
      <c r="B8010" s="206" t="s">
        <v>864</v>
      </c>
      <c r="C8010" s="206" t="s">
        <v>770</v>
      </c>
      <c r="D8010" s="206" t="s">
        <v>772</v>
      </c>
      <c r="E8010" s="206" t="s">
        <v>772</v>
      </c>
      <c r="F8010" s="207">
        <v>45378</v>
      </c>
      <c r="G8010" s="206" t="s">
        <v>37</v>
      </c>
      <c r="H8010" s="208">
        <v>304824</v>
      </c>
      <c r="I8010" s="206" t="s">
        <v>33</v>
      </c>
      <c r="L8010" s="206">
        <v>2023</v>
      </c>
      <c r="M8010" s="206" t="s">
        <v>772</v>
      </c>
      <c r="N8010" s="206" t="s">
        <v>816</v>
      </c>
    </row>
    <row r="8011" spans="1:14" s="206" customFormat="1" ht="31" customHeight="1" x14ac:dyDescent="0.15">
      <c r="A8011" s="206" t="s">
        <v>768</v>
      </c>
      <c r="B8011" s="206" t="s">
        <v>864</v>
      </c>
      <c r="C8011" s="206" t="s">
        <v>770</v>
      </c>
      <c r="D8011" s="206" t="s">
        <v>772</v>
      </c>
      <c r="E8011" s="206" t="s">
        <v>778</v>
      </c>
      <c r="F8011" s="207">
        <v>45378</v>
      </c>
      <c r="G8011" s="206" t="s">
        <v>815</v>
      </c>
      <c r="H8011" s="208">
        <v>132180</v>
      </c>
      <c r="I8011" s="206" t="s">
        <v>33</v>
      </c>
      <c r="L8011" s="206">
        <v>2023</v>
      </c>
      <c r="M8011" s="206" t="s">
        <v>772</v>
      </c>
      <c r="N8011" s="206" t="s">
        <v>816</v>
      </c>
    </row>
    <row r="8012" spans="1:14" s="206" customFormat="1" ht="31" customHeight="1" x14ac:dyDescent="0.15">
      <c r="A8012" s="206" t="s">
        <v>768</v>
      </c>
      <c r="B8012" s="206" t="s">
        <v>864</v>
      </c>
      <c r="C8012" s="206" t="s">
        <v>770</v>
      </c>
      <c r="D8012" s="206" t="s">
        <v>772</v>
      </c>
      <c r="E8012" s="206" t="s">
        <v>772</v>
      </c>
      <c r="F8012" s="207">
        <v>45378</v>
      </c>
      <c r="G8012" s="206" t="s">
        <v>815</v>
      </c>
      <c r="H8012" s="208">
        <v>186165</v>
      </c>
      <c r="I8012" s="206" t="s">
        <v>33</v>
      </c>
      <c r="L8012" s="206">
        <v>2023</v>
      </c>
      <c r="M8012" s="206" t="s">
        <v>772</v>
      </c>
      <c r="N8012" s="206" t="s">
        <v>816</v>
      </c>
    </row>
    <row r="8013" spans="1:14" s="206" customFormat="1" ht="31" customHeight="1" x14ac:dyDescent="0.15">
      <c r="A8013" s="206" t="s">
        <v>768</v>
      </c>
      <c r="B8013" s="206" t="s">
        <v>864</v>
      </c>
      <c r="C8013" s="206" t="s">
        <v>770</v>
      </c>
      <c r="D8013" s="206" t="s">
        <v>772</v>
      </c>
      <c r="E8013" s="206" t="s">
        <v>772</v>
      </c>
      <c r="F8013" s="207">
        <v>45378</v>
      </c>
      <c r="G8013" s="206" t="s">
        <v>836</v>
      </c>
      <c r="H8013" s="208">
        <v>1324039</v>
      </c>
      <c r="I8013" s="206" t="s">
        <v>33</v>
      </c>
      <c r="L8013" s="206">
        <v>2023</v>
      </c>
      <c r="M8013" s="206" t="s">
        <v>772</v>
      </c>
      <c r="N8013" s="206" t="s">
        <v>816</v>
      </c>
    </row>
    <row r="8014" spans="1:14" s="206" customFormat="1" ht="31" customHeight="1" x14ac:dyDescent="0.15">
      <c r="A8014" s="206" t="s">
        <v>768</v>
      </c>
      <c r="B8014" s="206" t="s">
        <v>864</v>
      </c>
      <c r="C8014" s="206" t="s">
        <v>770</v>
      </c>
      <c r="D8014" s="206" t="s">
        <v>772</v>
      </c>
      <c r="E8014" s="206" t="s">
        <v>778</v>
      </c>
      <c r="F8014" s="207">
        <v>45379</v>
      </c>
      <c r="G8014" s="206" t="s">
        <v>868</v>
      </c>
      <c r="H8014" s="208">
        <v>176000</v>
      </c>
      <c r="I8014" s="206" t="s">
        <v>33</v>
      </c>
      <c r="L8014" s="206">
        <v>2023</v>
      </c>
      <c r="M8014" s="206" t="s">
        <v>772</v>
      </c>
      <c r="N8014" s="206" t="s">
        <v>816</v>
      </c>
    </row>
    <row r="8015" spans="1:14" s="206" customFormat="1" ht="31" customHeight="1" x14ac:dyDescent="0.15">
      <c r="A8015" s="206" t="s">
        <v>768</v>
      </c>
      <c r="B8015" s="206" t="s">
        <v>864</v>
      </c>
      <c r="C8015" s="206" t="s">
        <v>770</v>
      </c>
      <c r="D8015" s="206" t="s">
        <v>772</v>
      </c>
      <c r="E8015" s="206" t="s">
        <v>778</v>
      </c>
      <c r="F8015" s="207">
        <v>45379</v>
      </c>
      <c r="G8015" s="206" t="s">
        <v>815</v>
      </c>
      <c r="H8015" s="208">
        <v>41217</v>
      </c>
      <c r="I8015" s="206" t="s">
        <v>33</v>
      </c>
      <c r="L8015" s="206">
        <v>2023</v>
      </c>
      <c r="M8015" s="206" t="s">
        <v>772</v>
      </c>
      <c r="N8015" s="206" t="s">
        <v>816</v>
      </c>
    </row>
    <row r="8016" spans="1:14" s="206" customFormat="1" ht="31" customHeight="1" x14ac:dyDescent="0.15">
      <c r="A8016" s="206" t="s">
        <v>768</v>
      </c>
      <c r="B8016" s="206" t="s">
        <v>864</v>
      </c>
      <c r="C8016" s="206" t="s">
        <v>770</v>
      </c>
      <c r="D8016" s="206" t="s">
        <v>772</v>
      </c>
      <c r="E8016" s="206" t="s">
        <v>772</v>
      </c>
      <c r="F8016" s="207">
        <v>45379</v>
      </c>
      <c r="G8016" s="206" t="s">
        <v>836</v>
      </c>
      <c r="H8016" s="208">
        <v>233163</v>
      </c>
      <c r="I8016" s="206" t="s">
        <v>33</v>
      </c>
      <c r="L8016" s="206">
        <v>2023</v>
      </c>
      <c r="M8016" s="206" t="s">
        <v>772</v>
      </c>
      <c r="N8016" s="206" t="s">
        <v>816</v>
      </c>
    </row>
    <row r="8017" spans="1:14" s="206" customFormat="1" ht="31" customHeight="1" x14ac:dyDescent="0.15">
      <c r="A8017" s="206" t="s">
        <v>768</v>
      </c>
      <c r="B8017" s="206" t="s">
        <v>864</v>
      </c>
      <c r="C8017" s="206" t="s">
        <v>782</v>
      </c>
      <c r="D8017" s="206" t="s">
        <v>772</v>
      </c>
      <c r="E8017" s="206" t="s">
        <v>759</v>
      </c>
      <c r="F8017" s="207">
        <v>45379</v>
      </c>
      <c r="G8017" s="206" t="s">
        <v>836</v>
      </c>
      <c r="H8017" s="208">
        <v>773989</v>
      </c>
      <c r="I8017" s="206" t="s">
        <v>33</v>
      </c>
      <c r="L8017" s="206">
        <v>2023</v>
      </c>
      <c r="M8017" s="206" t="s">
        <v>772</v>
      </c>
      <c r="N8017" s="206" t="s">
        <v>816</v>
      </c>
    </row>
    <row r="8018" spans="1:14" s="206" customFormat="1" ht="31" customHeight="1" x14ac:dyDescent="0.15">
      <c r="A8018" s="206" t="s">
        <v>768</v>
      </c>
      <c r="B8018" s="206" t="s">
        <v>864</v>
      </c>
      <c r="C8018" s="206" t="s">
        <v>782</v>
      </c>
      <c r="D8018" s="206" t="s">
        <v>772</v>
      </c>
      <c r="E8018" s="206" t="s">
        <v>778</v>
      </c>
      <c r="F8018" s="207">
        <v>45380</v>
      </c>
      <c r="G8018" s="206" t="s">
        <v>815</v>
      </c>
      <c r="H8018" s="208">
        <v>572000</v>
      </c>
      <c r="I8018" s="206" t="s">
        <v>33</v>
      </c>
      <c r="L8018" s="206">
        <v>2023</v>
      </c>
      <c r="M8018" s="206" t="s">
        <v>772</v>
      </c>
      <c r="N8018" s="206" t="s">
        <v>816</v>
      </c>
    </row>
    <row r="8019" spans="1:14" s="206" customFormat="1" ht="31" customHeight="1" x14ac:dyDescent="0.15">
      <c r="A8019" s="206" t="s">
        <v>768</v>
      </c>
      <c r="B8019" s="206" t="s">
        <v>864</v>
      </c>
      <c r="C8019" s="206" t="s">
        <v>770</v>
      </c>
      <c r="D8019" s="206" t="s">
        <v>772</v>
      </c>
      <c r="E8019" s="206" t="s">
        <v>772</v>
      </c>
      <c r="F8019" s="207">
        <v>45380</v>
      </c>
      <c r="G8019" s="206" t="s">
        <v>37</v>
      </c>
      <c r="H8019" s="208">
        <v>88000</v>
      </c>
      <c r="I8019" s="206" t="s">
        <v>33</v>
      </c>
      <c r="L8019" s="206">
        <v>2023</v>
      </c>
      <c r="M8019" s="206" t="s">
        <v>772</v>
      </c>
      <c r="N8019" s="206" t="s">
        <v>816</v>
      </c>
    </row>
    <row r="8020" spans="1:14" s="206" customFormat="1" ht="31" customHeight="1" x14ac:dyDescent="0.15">
      <c r="A8020" s="206" t="s">
        <v>768</v>
      </c>
      <c r="B8020" s="206" t="s">
        <v>864</v>
      </c>
      <c r="C8020" s="206" t="s">
        <v>770</v>
      </c>
      <c r="D8020" s="206" t="s">
        <v>772</v>
      </c>
      <c r="E8020" s="206" t="s">
        <v>778</v>
      </c>
      <c r="F8020" s="207">
        <v>45380</v>
      </c>
      <c r="G8020" s="206" t="s">
        <v>867</v>
      </c>
      <c r="H8020" s="208">
        <v>528000</v>
      </c>
      <c r="I8020" s="206" t="s">
        <v>33</v>
      </c>
      <c r="L8020" s="206">
        <v>2023</v>
      </c>
      <c r="M8020" s="206" t="s">
        <v>772</v>
      </c>
      <c r="N8020" s="206" t="s">
        <v>816</v>
      </c>
    </row>
    <row r="8021" spans="1:14" s="206" customFormat="1" ht="31" customHeight="1" x14ac:dyDescent="0.15">
      <c r="A8021" s="206" t="s">
        <v>768</v>
      </c>
      <c r="B8021" s="206" t="s">
        <v>864</v>
      </c>
      <c r="C8021" s="206" t="s">
        <v>770</v>
      </c>
      <c r="D8021" s="206" t="s">
        <v>772</v>
      </c>
      <c r="E8021" s="206" t="s">
        <v>772</v>
      </c>
      <c r="F8021" s="207">
        <v>45380</v>
      </c>
      <c r="G8021" s="206" t="s">
        <v>834</v>
      </c>
      <c r="H8021" s="208">
        <v>158400</v>
      </c>
      <c r="I8021" s="206" t="s">
        <v>33</v>
      </c>
      <c r="L8021" s="206">
        <v>2023</v>
      </c>
      <c r="M8021" s="206" t="s">
        <v>772</v>
      </c>
      <c r="N8021" s="206" t="s">
        <v>816</v>
      </c>
    </row>
    <row r="8022" spans="1:14" s="206" customFormat="1" ht="31" customHeight="1" x14ac:dyDescent="0.15">
      <c r="A8022" s="206" t="s">
        <v>768</v>
      </c>
      <c r="B8022" s="206" t="s">
        <v>864</v>
      </c>
      <c r="C8022" s="206" t="s">
        <v>770</v>
      </c>
      <c r="D8022" s="206" t="s">
        <v>772</v>
      </c>
      <c r="E8022" s="206" t="s">
        <v>778</v>
      </c>
      <c r="F8022" s="207">
        <v>45380</v>
      </c>
      <c r="G8022" s="206" t="s">
        <v>835</v>
      </c>
      <c r="H8022" s="208">
        <v>179527</v>
      </c>
      <c r="I8022" s="206" t="s">
        <v>33</v>
      </c>
      <c r="L8022" s="206">
        <v>2023</v>
      </c>
      <c r="M8022" s="206" t="s">
        <v>772</v>
      </c>
      <c r="N8022" s="206" t="s">
        <v>816</v>
      </c>
    </row>
    <row r="8023" spans="1:14" s="206" customFormat="1" ht="31" customHeight="1" x14ac:dyDescent="0.15">
      <c r="A8023" s="206" t="s">
        <v>768</v>
      </c>
      <c r="B8023" s="206" t="s">
        <v>864</v>
      </c>
      <c r="C8023" s="206" t="s">
        <v>770</v>
      </c>
      <c r="D8023" s="206" t="s">
        <v>772</v>
      </c>
      <c r="E8023" s="206" t="s">
        <v>778</v>
      </c>
      <c r="F8023" s="207">
        <v>45380</v>
      </c>
      <c r="G8023" s="206" t="s">
        <v>37</v>
      </c>
      <c r="H8023" s="208">
        <v>908644</v>
      </c>
      <c r="I8023" s="206" t="s">
        <v>33</v>
      </c>
      <c r="L8023" s="206">
        <v>2023</v>
      </c>
      <c r="M8023" s="206" t="s">
        <v>772</v>
      </c>
      <c r="N8023" s="206" t="s">
        <v>816</v>
      </c>
    </row>
    <row r="8024" spans="1:14" s="206" customFormat="1" ht="31" customHeight="1" x14ac:dyDescent="0.15">
      <c r="A8024" s="206" t="s">
        <v>768</v>
      </c>
      <c r="B8024" s="206" t="s">
        <v>864</v>
      </c>
      <c r="C8024" s="206" t="s">
        <v>770</v>
      </c>
      <c r="D8024" s="206" t="s">
        <v>772</v>
      </c>
      <c r="E8024" s="206" t="s">
        <v>772</v>
      </c>
      <c r="F8024" s="207">
        <v>45380</v>
      </c>
      <c r="G8024" s="206" t="s">
        <v>836</v>
      </c>
      <c r="H8024" s="208">
        <v>147312</v>
      </c>
      <c r="I8024" s="206" t="s">
        <v>33</v>
      </c>
      <c r="L8024" s="206">
        <v>2023</v>
      </c>
      <c r="M8024" s="206" t="s">
        <v>772</v>
      </c>
      <c r="N8024" s="206" t="s">
        <v>816</v>
      </c>
    </row>
    <row r="8025" spans="1:14" s="206" customFormat="1" ht="31" customHeight="1" x14ac:dyDescent="0.15">
      <c r="A8025" s="206" t="s">
        <v>768</v>
      </c>
      <c r="B8025" s="206" t="s">
        <v>864</v>
      </c>
      <c r="C8025" s="206" t="s">
        <v>782</v>
      </c>
      <c r="D8025" s="206" t="s">
        <v>772</v>
      </c>
      <c r="E8025" s="206" t="s">
        <v>778</v>
      </c>
      <c r="F8025" s="207">
        <v>45380</v>
      </c>
      <c r="G8025" s="206" t="s">
        <v>834</v>
      </c>
      <c r="H8025" s="208">
        <v>178750</v>
      </c>
      <c r="I8025" s="206" t="s">
        <v>33</v>
      </c>
      <c r="L8025" s="206">
        <v>2023</v>
      </c>
      <c r="M8025" s="206" t="s">
        <v>772</v>
      </c>
      <c r="N8025" s="206" t="s">
        <v>816</v>
      </c>
    </row>
    <row r="8026" spans="1:14" s="206" customFormat="1" ht="31" customHeight="1" x14ac:dyDescent="0.15">
      <c r="A8026" s="206" t="s">
        <v>768</v>
      </c>
      <c r="B8026" s="206" t="s">
        <v>864</v>
      </c>
      <c r="C8026" s="206" t="s">
        <v>770</v>
      </c>
      <c r="D8026" s="206" t="s">
        <v>772</v>
      </c>
      <c r="E8026" s="206" t="s">
        <v>772</v>
      </c>
      <c r="F8026" s="207">
        <v>45383</v>
      </c>
      <c r="G8026" s="206" t="s">
        <v>37</v>
      </c>
      <c r="H8026" s="208">
        <v>439793</v>
      </c>
      <c r="I8026" s="206" t="s">
        <v>33</v>
      </c>
      <c r="L8026" s="206">
        <v>2023</v>
      </c>
      <c r="M8026" s="206" t="s">
        <v>772</v>
      </c>
      <c r="N8026" s="206" t="s">
        <v>816</v>
      </c>
    </row>
    <row r="8027" spans="1:14" s="206" customFormat="1" ht="31" customHeight="1" x14ac:dyDescent="0.15">
      <c r="A8027" s="206" t="s">
        <v>768</v>
      </c>
      <c r="B8027" s="206" t="s">
        <v>864</v>
      </c>
      <c r="C8027" s="206" t="s">
        <v>770</v>
      </c>
      <c r="D8027" s="206" t="s">
        <v>772</v>
      </c>
      <c r="E8027" s="206" t="s">
        <v>778</v>
      </c>
      <c r="F8027" s="207">
        <v>45383</v>
      </c>
      <c r="G8027" s="206" t="s">
        <v>37</v>
      </c>
      <c r="H8027" s="208">
        <v>299435</v>
      </c>
      <c r="I8027" s="206" t="s">
        <v>33</v>
      </c>
      <c r="L8027" s="206">
        <v>2023</v>
      </c>
      <c r="M8027" s="206" t="s">
        <v>772</v>
      </c>
      <c r="N8027" s="206" t="s">
        <v>816</v>
      </c>
    </row>
    <row r="8028" spans="1:14" s="206" customFormat="1" ht="31" customHeight="1" x14ac:dyDescent="0.15">
      <c r="A8028" s="206" t="s">
        <v>768</v>
      </c>
      <c r="B8028" s="206" t="s">
        <v>864</v>
      </c>
      <c r="C8028" s="206" t="s">
        <v>770</v>
      </c>
      <c r="D8028" s="206" t="s">
        <v>772</v>
      </c>
      <c r="E8028" s="206" t="s">
        <v>778</v>
      </c>
      <c r="F8028" s="207">
        <v>45383</v>
      </c>
      <c r="G8028" s="206" t="s">
        <v>834</v>
      </c>
      <c r="H8028" s="208">
        <v>280412</v>
      </c>
      <c r="I8028" s="206" t="s">
        <v>33</v>
      </c>
      <c r="L8028" s="206">
        <v>2023</v>
      </c>
      <c r="M8028" s="206" t="s">
        <v>772</v>
      </c>
      <c r="N8028" s="206" t="s">
        <v>816</v>
      </c>
    </row>
    <row r="8029" spans="1:14" s="206" customFormat="1" ht="31" customHeight="1" x14ac:dyDescent="0.15">
      <c r="A8029" s="206" t="s">
        <v>768</v>
      </c>
      <c r="B8029" s="206" t="s">
        <v>864</v>
      </c>
      <c r="C8029" s="206" t="s">
        <v>770</v>
      </c>
      <c r="D8029" s="206" t="s">
        <v>772</v>
      </c>
      <c r="E8029" s="206" t="s">
        <v>772</v>
      </c>
      <c r="F8029" s="207">
        <v>45383</v>
      </c>
      <c r="G8029" s="206" t="s">
        <v>836</v>
      </c>
      <c r="H8029" s="208">
        <v>979704</v>
      </c>
      <c r="I8029" s="206" t="s">
        <v>33</v>
      </c>
      <c r="L8029" s="206">
        <v>2023</v>
      </c>
      <c r="M8029" s="206" t="s">
        <v>772</v>
      </c>
      <c r="N8029" s="206" t="s">
        <v>816</v>
      </c>
    </row>
    <row r="8030" spans="1:14" s="206" customFormat="1" ht="31" customHeight="1" x14ac:dyDescent="0.15">
      <c r="A8030" s="206" t="s">
        <v>768</v>
      </c>
      <c r="B8030" s="206" t="s">
        <v>864</v>
      </c>
      <c r="C8030" s="206" t="s">
        <v>770</v>
      </c>
      <c r="D8030" s="206" t="s">
        <v>772</v>
      </c>
      <c r="E8030" s="206" t="s">
        <v>778</v>
      </c>
      <c r="F8030" s="207">
        <v>45384</v>
      </c>
      <c r="G8030" s="206" t="s">
        <v>815</v>
      </c>
      <c r="H8030" s="208">
        <v>88000</v>
      </c>
      <c r="I8030" s="206" t="s">
        <v>33</v>
      </c>
      <c r="L8030" s="206">
        <v>2023</v>
      </c>
      <c r="M8030" s="206" t="s">
        <v>772</v>
      </c>
      <c r="N8030" s="206" t="s">
        <v>816</v>
      </c>
    </row>
    <row r="8031" spans="1:14" s="206" customFormat="1" ht="31" customHeight="1" x14ac:dyDescent="0.15">
      <c r="A8031" s="206" t="s">
        <v>768</v>
      </c>
      <c r="B8031" s="206" t="s">
        <v>864</v>
      </c>
      <c r="C8031" s="206" t="s">
        <v>770</v>
      </c>
      <c r="D8031" s="206" t="s">
        <v>772</v>
      </c>
      <c r="E8031" s="206" t="s">
        <v>772</v>
      </c>
      <c r="F8031" s="207">
        <v>45384</v>
      </c>
      <c r="G8031" s="206" t="s">
        <v>37</v>
      </c>
      <c r="H8031" s="208">
        <v>704468</v>
      </c>
      <c r="I8031" s="206" t="s">
        <v>33</v>
      </c>
      <c r="L8031" s="206">
        <v>2023</v>
      </c>
      <c r="M8031" s="206" t="s">
        <v>772</v>
      </c>
      <c r="N8031" s="206" t="s">
        <v>816</v>
      </c>
    </row>
    <row r="8032" spans="1:14" s="206" customFormat="1" ht="31" customHeight="1" x14ac:dyDescent="0.15">
      <c r="A8032" s="206" t="s">
        <v>768</v>
      </c>
      <c r="B8032" s="206" t="s">
        <v>864</v>
      </c>
      <c r="C8032" s="206" t="s">
        <v>770</v>
      </c>
      <c r="D8032" s="206" t="s">
        <v>772</v>
      </c>
      <c r="E8032" s="206" t="s">
        <v>772</v>
      </c>
      <c r="F8032" s="207">
        <v>45384</v>
      </c>
      <c r="G8032" s="206" t="s">
        <v>836</v>
      </c>
      <c r="H8032" s="208">
        <v>641546</v>
      </c>
      <c r="I8032" s="206" t="s">
        <v>33</v>
      </c>
      <c r="L8032" s="206">
        <v>2023</v>
      </c>
      <c r="M8032" s="206" t="s">
        <v>772</v>
      </c>
      <c r="N8032" s="206" t="s">
        <v>816</v>
      </c>
    </row>
    <row r="8033" spans="1:14" s="206" customFormat="1" ht="31" customHeight="1" x14ac:dyDescent="0.15">
      <c r="A8033" s="206" t="s">
        <v>768</v>
      </c>
      <c r="B8033" s="206" t="s">
        <v>864</v>
      </c>
      <c r="C8033" s="206" t="s">
        <v>770</v>
      </c>
      <c r="D8033" s="206" t="s">
        <v>772</v>
      </c>
      <c r="E8033" s="206" t="s">
        <v>778</v>
      </c>
      <c r="F8033" s="207">
        <v>45384</v>
      </c>
      <c r="G8033" s="206" t="s">
        <v>836</v>
      </c>
      <c r="H8033" s="208">
        <v>396000</v>
      </c>
      <c r="I8033" s="206" t="s">
        <v>33</v>
      </c>
      <c r="L8033" s="206">
        <v>2023</v>
      </c>
      <c r="M8033" s="206" t="s">
        <v>772</v>
      </c>
      <c r="N8033" s="206" t="s">
        <v>816</v>
      </c>
    </row>
    <row r="8034" spans="1:14" s="206" customFormat="1" ht="31" customHeight="1" x14ac:dyDescent="0.15">
      <c r="A8034" s="206" t="s">
        <v>768</v>
      </c>
      <c r="B8034" s="206" t="s">
        <v>864</v>
      </c>
      <c r="C8034" s="206" t="s">
        <v>770</v>
      </c>
      <c r="D8034" s="206" t="s">
        <v>772</v>
      </c>
      <c r="E8034" s="206" t="s">
        <v>778</v>
      </c>
      <c r="F8034" s="207">
        <v>45384</v>
      </c>
      <c r="G8034" s="206" t="s">
        <v>37</v>
      </c>
      <c r="H8034" s="208">
        <v>975848</v>
      </c>
      <c r="I8034" s="206" t="s">
        <v>33</v>
      </c>
      <c r="L8034" s="206">
        <v>2023</v>
      </c>
      <c r="M8034" s="206" t="s">
        <v>772</v>
      </c>
      <c r="N8034" s="206" t="s">
        <v>816</v>
      </c>
    </row>
    <row r="8035" spans="1:14" s="206" customFormat="1" ht="31" customHeight="1" x14ac:dyDescent="0.15">
      <c r="A8035" s="206" t="s">
        <v>768</v>
      </c>
      <c r="B8035" s="206" t="s">
        <v>864</v>
      </c>
      <c r="C8035" s="206" t="s">
        <v>770</v>
      </c>
      <c r="D8035" s="206" t="s">
        <v>772</v>
      </c>
      <c r="E8035" s="206" t="s">
        <v>772</v>
      </c>
      <c r="F8035" s="207">
        <v>45385</v>
      </c>
      <c r="G8035" s="206" t="s">
        <v>815</v>
      </c>
      <c r="H8035" s="208">
        <v>222538</v>
      </c>
      <c r="I8035" s="206" t="s">
        <v>33</v>
      </c>
      <c r="L8035" s="206">
        <v>2023</v>
      </c>
      <c r="M8035" s="206" t="s">
        <v>772</v>
      </c>
      <c r="N8035" s="206" t="s">
        <v>816</v>
      </c>
    </row>
    <row r="8036" spans="1:14" s="206" customFormat="1" ht="31" customHeight="1" x14ac:dyDescent="0.15">
      <c r="A8036" s="206" t="s">
        <v>768</v>
      </c>
      <c r="B8036" s="206" t="s">
        <v>864</v>
      </c>
      <c r="C8036" s="206" t="s">
        <v>770</v>
      </c>
      <c r="D8036" s="206" t="s">
        <v>772</v>
      </c>
      <c r="E8036" s="206" t="s">
        <v>772</v>
      </c>
      <c r="F8036" s="207">
        <v>45385</v>
      </c>
      <c r="G8036" s="206" t="s">
        <v>868</v>
      </c>
      <c r="H8036" s="208">
        <v>73656</v>
      </c>
      <c r="I8036" s="206" t="s">
        <v>33</v>
      </c>
      <c r="L8036" s="206">
        <v>2023</v>
      </c>
      <c r="M8036" s="206" t="s">
        <v>772</v>
      </c>
      <c r="N8036" s="206" t="s">
        <v>816</v>
      </c>
    </row>
    <row r="8037" spans="1:14" s="206" customFormat="1" ht="31" customHeight="1" x14ac:dyDescent="0.15">
      <c r="A8037" s="206" t="s">
        <v>768</v>
      </c>
      <c r="B8037" s="206" t="s">
        <v>864</v>
      </c>
      <c r="C8037" s="206" t="s">
        <v>770</v>
      </c>
      <c r="D8037" s="206" t="s">
        <v>772</v>
      </c>
      <c r="E8037" s="206" t="s">
        <v>772</v>
      </c>
      <c r="F8037" s="207">
        <v>45385</v>
      </c>
      <c r="G8037" s="206" t="s">
        <v>836</v>
      </c>
      <c r="H8037" s="208">
        <v>1094383</v>
      </c>
      <c r="I8037" s="206" t="s">
        <v>33</v>
      </c>
      <c r="L8037" s="206">
        <v>2023</v>
      </c>
      <c r="M8037" s="206" t="s">
        <v>772</v>
      </c>
      <c r="N8037" s="206" t="s">
        <v>816</v>
      </c>
    </row>
    <row r="8038" spans="1:14" s="206" customFormat="1" ht="31" customHeight="1" x14ac:dyDescent="0.15">
      <c r="A8038" s="206" t="s">
        <v>768</v>
      </c>
      <c r="B8038" s="206" t="s">
        <v>864</v>
      </c>
      <c r="C8038" s="206" t="s">
        <v>770</v>
      </c>
      <c r="D8038" s="206" t="s">
        <v>772</v>
      </c>
      <c r="E8038" s="206" t="s">
        <v>778</v>
      </c>
      <c r="F8038" s="207">
        <v>45385</v>
      </c>
      <c r="G8038" s="206" t="s">
        <v>815</v>
      </c>
      <c r="H8038" s="208">
        <v>170993</v>
      </c>
      <c r="I8038" s="206" t="s">
        <v>33</v>
      </c>
      <c r="L8038" s="206">
        <v>2023</v>
      </c>
      <c r="M8038" s="206" t="s">
        <v>772</v>
      </c>
      <c r="N8038" s="206" t="s">
        <v>816</v>
      </c>
    </row>
    <row r="8039" spans="1:14" s="206" customFormat="1" ht="31" customHeight="1" x14ac:dyDescent="0.15">
      <c r="A8039" s="206" t="s">
        <v>768</v>
      </c>
      <c r="B8039" s="206" t="s">
        <v>864</v>
      </c>
      <c r="C8039" s="206" t="s">
        <v>770</v>
      </c>
      <c r="D8039" s="206" t="s">
        <v>772</v>
      </c>
      <c r="E8039" s="206" t="s">
        <v>759</v>
      </c>
      <c r="F8039" s="207">
        <v>45385</v>
      </c>
      <c r="G8039" s="206" t="s">
        <v>834</v>
      </c>
      <c r="H8039" s="208">
        <v>10978</v>
      </c>
      <c r="I8039" s="206" t="s">
        <v>33</v>
      </c>
      <c r="L8039" s="206">
        <v>2023</v>
      </c>
      <c r="M8039" s="206" t="s">
        <v>772</v>
      </c>
      <c r="N8039" s="206" t="s">
        <v>816</v>
      </c>
    </row>
    <row r="8040" spans="1:14" s="206" customFormat="1" ht="31" customHeight="1" x14ac:dyDescent="0.15">
      <c r="A8040" s="206" t="s">
        <v>768</v>
      </c>
      <c r="B8040" s="206" t="s">
        <v>864</v>
      </c>
      <c r="C8040" s="206" t="s">
        <v>782</v>
      </c>
      <c r="D8040" s="206" t="s">
        <v>772</v>
      </c>
      <c r="E8040" s="206" t="s">
        <v>759</v>
      </c>
      <c r="F8040" s="207">
        <v>45385</v>
      </c>
      <c r="G8040" s="206" t="s">
        <v>866</v>
      </c>
      <c r="H8040" s="208">
        <v>214500</v>
      </c>
      <c r="I8040" s="206" t="s">
        <v>33</v>
      </c>
      <c r="L8040" s="206">
        <v>2023</v>
      </c>
      <c r="M8040" s="206" t="s">
        <v>772</v>
      </c>
      <c r="N8040" s="206" t="s">
        <v>816</v>
      </c>
    </row>
    <row r="8041" spans="1:14" s="206" customFormat="1" ht="31" customHeight="1" x14ac:dyDescent="0.15">
      <c r="A8041" s="206" t="s">
        <v>768</v>
      </c>
      <c r="B8041" s="206" t="s">
        <v>864</v>
      </c>
      <c r="C8041" s="206" t="s">
        <v>782</v>
      </c>
      <c r="D8041" s="206" t="s">
        <v>772</v>
      </c>
      <c r="E8041" s="206" t="s">
        <v>759</v>
      </c>
      <c r="F8041" s="207">
        <v>45385</v>
      </c>
      <c r="G8041" s="206" t="s">
        <v>815</v>
      </c>
      <c r="H8041" s="208">
        <v>679250</v>
      </c>
      <c r="I8041" s="206" t="s">
        <v>33</v>
      </c>
      <c r="L8041" s="206">
        <v>2023</v>
      </c>
      <c r="M8041" s="206" t="s">
        <v>772</v>
      </c>
      <c r="N8041" s="206" t="s">
        <v>816</v>
      </c>
    </row>
    <row r="8042" spans="1:14" s="206" customFormat="1" ht="31" customHeight="1" x14ac:dyDescent="0.15">
      <c r="A8042" s="206" t="s">
        <v>768</v>
      </c>
      <c r="B8042" s="206" t="s">
        <v>864</v>
      </c>
      <c r="C8042" s="206" t="s">
        <v>770</v>
      </c>
      <c r="D8042" s="206" t="s">
        <v>772</v>
      </c>
      <c r="E8042" s="206" t="s">
        <v>778</v>
      </c>
      <c r="F8042" s="207">
        <v>45385</v>
      </c>
      <c r="G8042" s="206" t="s">
        <v>834</v>
      </c>
      <c r="H8042" s="208">
        <v>26792</v>
      </c>
      <c r="I8042" s="206" t="s">
        <v>33</v>
      </c>
      <c r="L8042" s="206">
        <v>2023</v>
      </c>
      <c r="M8042" s="206" t="s">
        <v>772</v>
      </c>
      <c r="N8042" s="206" t="s">
        <v>816</v>
      </c>
    </row>
    <row r="8043" spans="1:14" s="206" customFormat="1" ht="31" customHeight="1" x14ac:dyDescent="0.15">
      <c r="A8043" s="206" t="s">
        <v>768</v>
      </c>
      <c r="B8043" s="206" t="s">
        <v>864</v>
      </c>
      <c r="C8043" s="206" t="s">
        <v>770</v>
      </c>
      <c r="D8043" s="206" t="s">
        <v>772</v>
      </c>
      <c r="E8043" s="206" t="s">
        <v>778</v>
      </c>
      <c r="F8043" s="207">
        <v>45385</v>
      </c>
      <c r="G8043" s="206" t="s">
        <v>868</v>
      </c>
      <c r="H8043" s="208">
        <v>220000</v>
      </c>
      <c r="I8043" s="206" t="s">
        <v>33</v>
      </c>
      <c r="L8043" s="206">
        <v>2023</v>
      </c>
      <c r="M8043" s="206" t="s">
        <v>772</v>
      </c>
      <c r="N8043" s="206" t="s">
        <v>816</v>
      </c>
    </row>
    <row r="8044" spans="1:14" s="206" customFormat="1" ht="31" customHeight="1" x14ac:dyDescent="0.15">
      <c r="A8044" s="206" t="s">
        <v>768</v>
      </c>
      <c r="B8044" s="206" t="s">
        <v>864</v>
      </c>
      <c r="C8044" s="206" t="s">
        <v>782</v>
      </c>
      <c r="D8044" s="206" t="s">
        <v>772</v>
      </c>
      <c r="E8044" s="206" t="s">
        <v>759</v>
      </c>
      <c r="F8044" s="207">
        <v>45386</v>
      </c>
      <c r="G8044" s="206" t="s">
        <v>834</v>
      </c>
      <c r="H8044" s="208">
        <v>107250</v>
      </c>
      <c r="I8044" s="206" t="s">
        <v>33</v>
      </c>
      <c r="L8044" s="206">
        <v>2023</v>
      </c>
      <c r="M8044" s="206" t="s">
        <v>772</v>
      </c>
      <c r="N8044" s="206" t="s">
        <v>816</v>
      </c>
    </row>
    <row r="8045" spans="1:14" s="206" customFormat="1" ht="31" customHeight="1" x14ac:dyDescent="0.15">
      <c r="A8045" s="206" t="s">
        <v>768</v>
      </c>
      <c r="B8045" s="206" t="s">
        <v>864</v>
      </c>
      <c r="C8045" s="206" t="s">
        <v>782</v>
      </c>
      <c r="D8045" s="206" t="s">
        <v>772</v>
      </c>
      <c r="E8045" s="206" t="s">
        <v>759</v>
      </c>
      <c r="F8045" s="207">
        <v>45386</v>
      </c>
      <c r="G8045" s="206" t="s">
        <v>836</v>
      </c>
      <c r="H8045" s="208">
        <v>1072500</v>
      </c>
      <c r="I8045" s="206" t="s">
        <v>33</v>
      </c>
      <c r="L8045" s="206">
        <v>2023</v>
      </c>
      <c r="M8045" s="206" t="s">
        <v>772</v>
      </c>
      <c r="N8045" s="206" t="s">
        <v>816</v>
      </c>
    </row>
    <row r="8046" spans="1:14" s="206" customFormat="1" ht="31" customHeight="1" x14ac:dyDescent="0.15">
      <c r="A8046" s="206" t="s">
        <v>768</v>
      </c>
      <c r="B8046" s="206" t="s">
        <v>864</v>
      </c>
      <c r="C8046" s="206" t="s">
        <v>770</v>
      </c>
      <c r="D8046" s="206" t="s">
        <v>772</v>
      </c>
      <c r="E8046" s="206" t="s">
        <v>772</v>
      </c>
      <c r="F8046" s="207">
        <v>45386</v>
      </c>
      <c r="G8046" s="206" t="s">
        <v>836</v>
      </c>
      <c r="H8046" s="208">
        <v>107250</v>
      </c>
      <c r="I8046" s="206" t="s">
        <v>33</v>
      </c>
      <c r="L8046" s="206">
        <v>2023</v>
      </c>
      <c r="M8046" s="206" t="s">
        <v>772</v>
      </c>
      <c r="N8046" s="206" t="s">
        <v>816</v>
      </c>
    </row>
    <row r="8047" spans="1:14" s="206" customFormat="1" ht="31" customHeight="1" x14ac:dyDescent="0.15">
      <c r="A8047" s="206" t="s">
        <v>768</v>
      </c>
      <c r="B8047" s="206" t="s">
        <v>864</v>
      </c>
      <c r="C8047" s="206" t="s">
        <v>770</v>
      </c>
      <c r="D8047" s="206" t="s">
        <v>772</v>
      </c>
      <c r="E8047" s="206" t="s">
        <v>772</v>
      </c>
      <c r="F8047" s="207">
        <v>45386</v>
      </c>
      <c r="G8047" s="206" t="s">
        <v>815</v>
      </c>
      <c r="H8047" s="208">
        <v>37283</v>
      </c>
      <c r="I8047" s="206" t="s">
        <v>33</v>
      </c>
      <c r="L8047" s="206">
        <v>2023</v>
      </c>
      <c r="M8047" s="206" t="s">
        <v>772</v>
      </c>
      <c r="N8047" s="206" t="s">
        <v>816</v>
      </c>
    </row>
    <row r="8048" spans="1:14" s="206" customFormat="1" ht="31" customHeight="1" x14ac:dyDescent="0.15">
      <c r="A8048" s="206" t="s">
        <v>768</v>
      </c>
      <c r="B8048" s="206" t="s">
        <v>864</v>
      </c>
      <c r="C8048" s="206" t="s">
        <v>770</v>
      </c>
      <c r="D8048" s="206" t="s">
        <v>772</v>
      </c>
      <c r="E8048" s="206" t="s">
        <v>772</v>
      </c>
      <c r="F8048" s="207">
        <v>45386</v>
      </c>
      <c r="G8048" s="206" t="s">
        <v>834</v>
      </c>
      <c r="H8048" s="208">
        <v>85140</v>
      </c>
      <c r="I8048" s="206" t="s">
        <v>33</v>
      </c>
      <c r="L8048" s="206">
        <v>2023</v>
      </c>
      <c r="M8048" s="206" t="s">
        <v>772</v>
      </c>
      <c r="N8048" s="206" t="s">
        <v>816</v>
      </c>
    </row>
    <row r="8049" spans="1:14" s="206" customFormat="1" ht="31" customHeight="1" x14ac:dyDescent="0.15">
      <c r="A8049" s="206" t="s">
        <v>768</v>
      </c>
      <c r="B8049" s="206" t="s">
        <v>864</v>
      </c>
      <c r="C8049" s="206" t="s">
        <v>770</v>
      </c>
      <c r="D8049" s="206" t="s">
        <v>772</v>
      </c>
      <c r="E8049" s="206" t="s">
        <v>772</v>
      </c>
      <c r="F8049" s="207">
        <v>45386</v>
      </c>
      <c r="G8049" s="206" t="s">
        <v>37</v>
      </c>
      <c r="H8049" s="208">
        <v>54927</v>
      </c>
      <c r="I8049" s="206" t="s">
        <v>33</v>
      </c>
      <c r="L8049" s="206">
        <v>2023</v>
      </c>
      <c r="M8049" s="206" t="s">
        <v>772</v>
      </c>
      <c r="N8049" s="206" t="s">
        <v>816</v>
      </c>
    </row>
    <row r="8050" spans="1:14" s="206" customFormat="1" ht="31" customHeight="1" x14ac:dyDescent="0.15">
      <c r="A8050" s="206" t="s">
        <v>768</v>
      </c>
      <c r="B8050" s="206" t="s">
        <v>864</v>
      </c>
      <c r="C8050" s="206" t="s">
        <v>770</v>
      </c>
      <c r="D8050" s="206" t="s">
        <v>772</v>
      </c>
      <c r="E8050" s="206" t="s">
        <v>772</v>
      </c>
      <c r="F8050" s="207">
        <v>45387</v>
      </c>
      <c r="G8050" s="206" t="s">
        <v>834</v>
      </c>
      <c r="H8050" s="208">
        <v>85140</v>
      </c>
      <c r="I8050" s="206" t="s">
        <v>33</v>
      </c>
      <c r="L8050" s="206">
        <v>2023</v>
      </c>
      <c r="M8050" s="206" t="s">
        <v>772</v>
      </c>
      <c r="N8050" s="206" t="s">
        <v>816</v>
      </c>
    </row>
    <row r="8051" spans="1:14" s="206" customFormat="1" ht="31" customHeight="1" x14ac:dyDescent="0.15">
      <c r="A8051" s="206" t="s">
        <v>768</v>
      </c>
      <c r="B8051" s="206" t="s">
        <v>864</v>
      </c>
      <c r="C8051" s="206" t="s">
        <v>770</v>
      </c>
      <c r="D8051" s="206" t="s">
        <v>772</v>
      </c>
      <c r="E8051" s="206" t="s">
        <v>772</v>
      </c>
      <c r="F8051" s="207">
        <v>45387</v>
      </c>
      <c r="G8051" s="206" t="s">
        <v>836</v>
      </c>
      <c r="H8051" s="208">
        <v>158752</v>
      </c>
      <c r="I8051" s="206" t="s">
        <v>33</v>
      </c>
      <c r="L8051" s="206">
        <v>2023</v>
      </c>
      <c r="M8051" s="206" t="s">
        <v>772</v>
      </c>
      <c r="N8051" s="206" t="s">
        <v>816</v>
      </c>
    </row>
    <row r="8052" spans="1:14" s="206" customFormat="1" ht="31" customHeight="1" x14ac:dyDescent="0.15">
      <c r="A8052" s="206" t="s">
        <v>768</v>
      </c>
      <c r="B8052" s="206" t="s">
        <v>864</v>
      </c>
      <c r="C8052" s="206" t="s">
        <v>770</v>
      </c>
      <c r="D8052" s="206" t="s">
        <v>772</v>
      </c>
      <c r="E8052" s="206" t="s">
        <v>778</v>
      </c>
      <c r="F8052" s="207">
        <v>45387</v>
      </c>
      <c r="G8052" s="206" t="s">
        <v>867</v>
      </c>
      <c r="H8052" s="208">
        <v>506088</v>
      </c>
      <c r="I8052" s="206" t="s">
        <v>33</v>
      </c>
      <c r="L8052" s="206">
        <v>2023</v>
      </c>
      <c r="M8052" s="206" t="s">
        <v>772</v>
      </c>
      <c r="N8052" s="206" t="s">
        <v>816</v>
      </c>
    </row>
    <row r="8053" spans="1:14" s="206" customFormat="1" ht="31" customHeight="1" x14ac:dyDescent="0.15">
      <c r="A8053" s="206" t="s">
        <v>768</v>
      </c>
      <c r="B8053" s="206" t="s">
        <v>864</v>
      </c>
      <c r="C8053" s="206" t="s">
        <v>770</v>
      </c>
      <c r="D8053" s="206" t="s">
        <v>772</v>
      </c>
      <c r="E8053" s="206" t="s">
        <v>778</v>
      </c>
      <c r="F8053" s="207">
        <v>45387</v>
      </c>
      <c r="G8053" s="206" t="s">
        <v>835</v>
      </c>
      <c r="H8053" s="208">
        <v>43982</v>
      </c>
      <c r="I8053" s="206" t="s">
        <v>33</v>
      </c>
      <c r="L8053" s="206">
        <v>2023</v>
      </c>
      <c r="M8053" s="206" t="s">
        <v>772</v>
      </c>
      <c r="N8053" s="206" t="s">
        <v>816</v>
      </c>
    </row>
    <row r="8054" spans="1:14" s="206" customFormat="1" ht="31" customHeight="1" x14ac:dyDescent="0.15">
      <c r="A8054" s="206" t="s">
        <v>768</v>
      </c>
      <c r="B8054" s="206" t="s">
        <v>864</v>
      </c>
      <c r="C8054" s="206" t="s">
        <v>770</v>
      </c>
      <c r="D8054" s="206" t="s">
        <v>772</v>
      </c>
      <c r="E8054" s="206" t="s">
        <v>778</v>
      </c>
      <c r="F8054" s="207">
        <v>45387</v>
      </c>
      <c r="G8054" s="206" t="s">
        <v>37</v>
      </c>
      <c r="H8054" s="208">
        <v>792597</v>
      </c>
      <c r="I8054" s="206" t="s">
        <v>33</v>
      </c>
      <c r="L8054" s="206">
        <v>2023</v>
      </c>
      <c r="M8054" s="206" t="s">
        <v>772</v>
      </c>
      <c r="N8054" s="206" t="s">
        <v>816</v>
      </c>
    </row>
    <row r="8055" spans="1:14" s="206" customFormat="1" ht="31" customHeight="1" x14ac:dyDescent="0.15">
      <c r="A8055" s="206" t="s">
        <v>768</v>
      </c>
      <c r="B8055" s="206" t="s">
        <v>864</v>
      </c>
      <c r="C8055" s="206" t="s">
        <v>770</v>
      </c>
      <c r="D8055" s="206" t="s">
        <v>772</v>
      </c>
      <c r="E8055" s="206" t="s">
        <v>772</v>
      </c>
      <c r="F8055" s="207">
        <v>45387</v>
      </c>
      <c r="G8055" s="206" t="s">
        <v>37</v>
      </c>
      <c r="H8055" s="208">
        <v>329034</v>
      </c>
      <c r="I8055" s="206" t="s">
        <v>33</v>
      </c>
      <c r="L8055" s="206">
        <v>2023</v>
      </c>
      <c r="M8055" s="206" t="s">
        <v>772</v>
      </c>
      <c r="N8055" s="206" t="s">
        <v>816</v>
      </c>
    </row>
    <row r="8056" spans="1:14" s="206" customFormat="1" ht="31" customHeight="1" x14ac:dyDescent="0.15">
      <c r="A8056" s="206" t="s">
        <v>768</v>
      </c>
      <c r="B8056" s="206" t="s">
        <v>864</v>
      </c>
      <c r="C8056" s="206" t="s">
        <v>770</v>
      </c>
      <c r="D8056" s="206" t="s">
        <v>772</v>
      </c>
      <c r="E8056" s="206" t="s">
        <v>778</v>
      </c>
      <c r="F8056" s="207">
        <v>45390</v>
      </c>
      <c r="G8056" s="206" t="s">
        <v>836</v>
      </c>
      <c r="H8056" s="208">
        <v>147312</v>
      </c>
      <c r="I8056" s="206" t="s">
        <v>33</v>
      </c>
      <c r="L8056" s="206">
        <v>2023</v>
      </c>
      <c r="M8056" s="206" t="s">
        <v>772</v>
      </c>
      <c r="N8056" s="206" t="s">
        <v>816</v>
      </c>
    </row>
    <row r="8057" spans="1:14" s="206" customFormat="1" ht="31" customHeight="1" x14ac:dyDescent="0.15">
      <c r="A8057" s="206" t="s">
        <v>768</v>
      </c>
      <c r="B8057" s="206" t="s">
        <v>864</v>
      </c>
      <c r="C8057" s="206" t="s">
        <v>770</v>
      </c>
      <c r="D8057" s="206" t="s">
        <v>772</v>
      </c>
      <c r="E8057" s="206" t="s">
        <v>772</v>
      </c>
      <c r="F8057" s="207">
        <v>45390</v>
      </c>
      <c r="G8057" s="206" t="s">
        <v>37</v>
      </c>
      <c r="H8057" s="208">
        <v>227788</v>
      </c>
      <c r="I8057" s="206" t="s">
        <v>33</v>
      </c>
      <c r="L8057" s="206">
        <v>2023</v>
      </c>
      <c r="M8057" s="206" t="s">
        <v>772</v>
      </c>
      <c r="N8057" s="206" t="s">
        <v>816</v>
      </c>
    </row>
    <row r="8058" spans="1:14" s="206" customFormat="1" ht="31" customHeight="1" x14ac:dyDescent="0.15">
      <c r="A8058" s="206" t="s">
        <v>768</v>
      </c>
      <c r="B8058" s="206" t="s">
        <v>864</v>
      </c>
      <c r="C8058" s="206" t="s">
        <v>770</v>
      </c>
      <c r="D8058" s="206" t="s">
        <v>772</v>
      </c>
      <c r="E8058" s="206" t="s">
        <v>778</v>
      </c>
      <c r="F8058" s="207">
        <v>45390</v>
      </c>
      <c r="G8058" s="206" t="s">
        <v>37</v>
      </c>
      <c r="H8058" s="208">
        <v>208764</v>
      </c>
      <c r="I8058" s="206" t="s">
        <v>33</v>
      </c>
      <c r="L8058" s="206">
        <v>2023</v>
      </c>
      <c r="M8058" s="206" t="s">
        <v>772</v>
      </c>
      <c r="N8058" s="206" t="s">
        <v>816</v>
      </c>
    </row>
    <row r="8059" spans="1:14" s="206" customFormat="1" ht="31" customHeight="1" x14ac:dyDescent="0.15">
      <c r="A8059" s="206" t="s">
        <v>768</v>
      </c>
      <c r="B8059" s="206" t="s">
        <v>864</v>
      </c>
      <c r="C8059" s="206" t="s">
        <v>770</v>
      </c>
      <c r="D8059" s="206" t="s">
        <v>772</v>
      </c>
      <c r="E8059" s="206" t="s">
        <v>772</v>
      </c>
      <c r="F8059" s="207">
        <v>45390</v>
      </c>
      <c r="G8059" s="206" t="s">
        <v>836</v>
      </c>
      <c r="H8059" s="208">
        <v>73656</v>
      </c>
      <c r="I8059" s="206" t="s">
        <v>33</v>
      </c>
      <c r="L8059" s="206">
        <v>2023</v>
      </c>
      <c r="M8059" s="206" t="s">
        <v>772</v>
      </c>
      <c r="N8059" s="206" t="s">
        <v>816</v>
      </c>
    </row>
    <row r="8060" spans="1:14" s="206" customFormat="1" ht="31" customHeight="1" x14ac:dyDescent="0.15">
      <c r="A8060" s="206" t="s">
        <v>768</v>
      </c>
      <c r="B8060" s="206" t="s">
        <v>864</v>
      </c>
      <c r="C8060" s="206" t="s">
        <v>770</v>
      </c>
      <c r="D8060" s="206" t="s">
        <v>772</v>
      </c>
      <c r="E8060" s="206" t="s">
        <v>772</v>
      </c>
      <c r="F8060" s="207">
        <v>45391</v>
      </c>
      <c r="G8060" s="206" t="s">
        <v>836</v>
      </c>
      <c r="H8060" s="208">
        <v>403144</v>
      </c>
      <c r="I8060" s="206" t="s">
        <v>33</v>
      </c>
      <c r="L8060" s="206">
        <v>2023</v>
      </c>
      <c r="M8060" s="206" t="s">
        <v>772</v>
      </c>
      <c r="N8060" s="206" t="s">
        <v>816</v>
      </c>
    </row>
    <row r="8061" spans="1:14" s="206" customFormat="1" ht="31" customHeight="1" x14ac:dyDescent="0.15">
      <c r="A8061" s="206" t="s">
        <v>768</v>
      </c>
      <c r="B8061" s="206" t="s">
        <v>864</v>
      </c>
      <c r="C8061" s="206" t="s">
        <v>770</v>
      </c>
      <c r="D8061" s="206" t="s">
        <v>772</v>
      </c>
      <c r="E8061" s="206" t="s">
        <v>778</v>
      </c>
      <c r="F8061" s="207">
        <v>45391</v>
      </c>
      <c r="G8061" s="206" t="s">
        <v>815</v>
      </c>
      <c r="H8061" s="208">
        <v>79200</v>
      </c>
      <c r="I8061" s="206" t="s">
        <v>33</v>
      </c>
      <c r="L8061" s="206">
        <v>2023</v>
      </c>
      <c r="M8061" s="206" t="s">
        <v>772</v>
      </c>
      <c r="N8061" s="206" t="s">
        <v>816</v>
      </c>
    </row>
    <row r="8062" spans="1:14" s="206" customFormat="1" ht="31" customHeight="1" x14ac:dyDescent="0.15">
      <c r="A8062" s="206" t="s">
        <v>768</v>
      </c>
      <c r="B8062" s="206" t="s">
        <v>864</v>
      </c>
      <c r="C8062" s="206" t="s">
        <v>770</v>
      </c>
      <c r="D8062" s="206" t="s">
        <v>772</v>
      </c>
      <c r="E8062" s="206" t="s">
        <v>772</v>
      </c>
      <c r="F8062" s="207">
        <v>45391</v>
      </c>
      <c r="G8062" s="206" t="s">
        <v>37</v>
      </c>
      <c r="H8062" s="208">
        <v>1226524</v>
      </c>
      <c r="I8062" s="206" t="s">
        <v>33</v>
      </c>
      <c r="L8062" s="206">
        <v>2023</v>
      </c>
      <c r="M8062" s="206" t="s">
        <v>772</v>
      </c>
      <c r="N8062" s="206" t="s">
        <v>816</v>
      </c>
    </row>
    <row r="8063" spans="1:14" s="206" customFormat="1" ht="31" customHeight="1" x14ac:dyDescent="0.15">
      <c r="A8063" s="206" t="s">
        <v>768</v>
      </c>
      <c r="B8063" s="206" t="s">
        <v>864</v>
      </c>
      <c r="C8063" s="206" t="s">
        <v>782</v>
      </c>
      <c r="D8063" s="206" t="s">
        <v>772</v>
      </c>
      <c r="E8063" s="206" t="s">
        <v>759</v>
      </c>
      <c r="F8063" s="207">
        <v>45391</v>
      </c>
      <c r="G8063" s="206" t="s">
        <v>866</v>
      </c>
      <c r="H8063" s="208">
        <v>250250</v>
      </c>
      <c r="I8063" s="206" t="s">
        <v>33</v>
      </c>
      <c r="L8063" s="206">
        <v>2023</v>
      </c>
      <c r="M8063" s="206" t="s">
        <v>772</v>
      </c>
      <c r="N8063" s="206" t="s">
        <v>816</v>
      </c>
    </row>
    <row r="8064" spans="1:14" s="206" customFormat="1" ht="31" customHeight="1" x14ac:dyDescent="0.15">
      <c r="A8064" s="206" t="s">
        <v>768</v>
      </c>
      <c r="B8064" s="206" t="s">
        <v>864</v>
      </c>
      <c r="C8064" s="206" t="s">
        <v>770</v>
      </c>
      <c r="D8064" s="206" t="s">
        <v>772</v>
      </c>
      <c r="E8064" s="206" t="s">
        <v>772</v>
      </c>
      <c r="F8064" s="207">
        <v>45391</v>
      </c>
      <c r="G8064" s="206" t="s">
        <v>815</v>
      </c>
      <c r="H8064" s="208">
        <v>407660</v>
      </c>
      <c r="I8064" s="206" t="s">
        <v>33</v>
      </c>
      <c r="L8064" s="206">
        <v>2023</v>
      </c>
      <c r="M8064" s="206" t="s">
        <v>772</v>
      </c>
      <c r="N8064" s="206" t="s">
        <v>816</v>
      </c>
    </row>
    <row r="8065" spans="1:14" s="206" customFormat="1" ht="31" customHeight="1" x14ac:dyDescent="0.15">
      <c r="A8065" s="206" t="s">
        <v>768</v>
      </c>
      <c r="B8065" s="206" t="s">
        <v>864</v>
      </c>
      <c r="C8065" s="206" t="s">
        <v>770</v>
      </c>
      <c r="D8065" s="206" t="s">
        <v>772</v>
      </c>
      <c r="E8065" s="206" t="s">
        <v>778</v>
      </c>
      <c r="F8065" s="207">
        <v>45391</v>
      </c>
      <c r="G8065" s="206" t="s">
        <v>836</v>
      </c>
      <c r="H8065" s="208">
        <v>484000</v>
      </c>
      <c r="I8065" s="206" t="s">
        <v>33</v>
      </c>
      <c r="L8065" s="206">
        <v>2023</v>
      </c>
      <c r="M8065" s="206" t="s">
        <v>772</v>
      </c>
      <c r="N8065" s="206" t="s">
        <v>816</v>
      </c>
    </row>
    <row r="8066" spans="1:14" s="206" customFormat="1" ht="31" customHeight="1" x14ac:dyDescent="0.15">
      <c r="A8066" s="206" t="s">
        <v>768</v>
      </c>
      <c r="B8066" s="206" t="s">
        <v>864</v>
      </c>
      <c r="C8066" s="206" t="s">
        <v>770</v>
      </c>
      <c r="D8066" s="206" t="s">
        <v>772</v>
      </c>
      <c r="E8066" s="206" t="s">
        <v>778</v>
      </c>
      <c r="F8066" s="207">
        <v>45391</v>
      </c>
      <c r="G8066" s="206" t="s">
        <v>37</v>
      </c>
      <c r="H8066" s="208">
        <v>799836</v>
      </c>
      <c r="I8066" s="206" t="s">
        <v>33</v>
      </c>
      <c r="L8066" s="206">
        <v>2023</v>
      </c>
      <c r="M8066" s="206" t="s">
        <v>772</v>
      </c>
      <c r="N8066" s="206" t="s">
        <v>816</v>
      </c>
    </row>
    <row r="8067" spans="1:14" s="206" customFormat="1" ht="31" customHeight="1" x14ac:dyDescent="0.15">
      <c r="A8067" s="206" t="s">
        <v>768</v>
      </c>
      <c r="B8067" s="206" t="s">
        <v>864</v>
      </c>
      <c r="C8067" s="206" t="s">
        <v>782</v>
      </c>
      <c r="D8067" s="206" t="s">
        <v>772</v>
      </c>
      <c r="E8067" s="206" t="s">
        <v>759</v>
      </c>
      <c r="F8067" s="207">
        <v>45392</v>
      </c>
      <c r="G8067" s="206" t="s">
        <v>815</v>
      </c>
      <c r="H8067" s="208">
        <v>1144000</v>
      </c>
      <c r="I8067" s="206" t="s">
        <v>33</v>
      </c>
      <c r="L8067" s="206">
        <v>2023</v>
      </c>
      <c r="M8067" s="206" t="s">
        <v>772</v>
      </c>
      <c r="N8067" s="206" t="s">
        <v>816</v>
      </c>
    </row>
    <row r="8068" spans="1:14" s="206" customFormat="1" ht="31" customHeight="1" x14ac:dyDescent="0.15">
      <c r="A8068" s="206" t="s">
        <v>768</v>
      </c>
      <c r="B8068" s="206" t="s">
        <v>864</v>
      </c>
      <c r="C8068" s="206" t="s">
        <v>770</v>
      </c>
      <c r="D8068" s="206" t="s">
        <v>772</v>
      </c>
      <c r="E8068" s="206" t="s">
        <v>778</v>
      </c>
      <c r="F8068" s="207">
        <v>45392</v>
      </c>
      <c r="G8068" s="206" t="s">
        <v>834</v>
      </c>
      <c r="H8068" s="208">
        <v>277200</v>
      </c>
      <c r="I8068" s="206" t="s">
        <v>33</v>
      </c>
      <c r="L8068" s="206">
        <v>2023</v>
      </c>
      <c r="M8068" s="206" t="s">
        <v>772</v>
      </c>
      <c r="N8068" s="206" t="s">
        <v>816</v>
      </c>
    </row>
    <row r="8069" spans="1:14" s="206" customFormat="1" ht="31" customHeight="1" x14ac:dyDescent="0.15">
      <c r="A8069" s="206" t="s">
        <v>768</v>
      </c>
      <c r="B8069" s="206" t="s">
        <v>864</v>
      </c>
      <c r="C8069" s="206" t="s">
        <v>770</v>
      </c>
      <c r="D8069" s="206" t="s">
        <v>772</v>
      </c>
      <c r="E8069" s="206" t="s">
        <v>772</v>
      </c>
      <c r="F8069" s="207">
        <v>45392</v>
      </c>
      <c r="G8069" s="206" t="s">
        <v>834</v>
      </c>
      <c r="H8069" s="208">
        <v>176000</v>
      </c>
      <c r="I8069" s="206" t="s">
        <v>33</v>
      </c>
      <c r="L8069" s="206">
        <v>2023</v>
      </c>
      <c r="M8069" s="206" t="s">
        <v>772</v>
      </c>
      <c r="N8069" s="206" t="s">
        <v>816</v>
      </c>
    </row>
    <row r="8070" spans="1:14" s="206" customFormat="1" ht="31" customHeight="1" x14ac:dyDescent="0.15">
      <c r="A8070" s="206" t="s">
        <v>768</v>
      </c>
      <c r="B8070" s="206" t="s">
        <v>864</v>
      </c>
      <c r="C8070" s="206" t="s">
        <v>770</v>
      </c>
      <c r="D8070" s="206" t="s">
        <v>772</v>
      </c>
      <c r="E8070" s="206" t="s">
        <v>772</v>
      </c>
      <c r="F8070" s="207">
        <v>45392</v>
      </c>
      <c r="G8070" s="206" t="s">
        <v>836</v>
      </c>
      <c r="H8070" s="208">
        <v>400785</v>
      </c>
      <c r="I8070" s="206" t="s">
        <v>33</v>
      </c>
      <c r="L8070" s="206">
        <v>2023</v>
      </c>
      <c r="M8070" s="206" t="s">
        <v>772</v>
      </c>
      <c r="N8070" s="206" t="s">
        <v>816</v>
      </c>
    </row>
    <row r="8071" spans="1:14" s="206" customFormat="1" ht="31" customHeight="1" x14ac:dyDescent="0.15">
      <c r="A8071" s="206" t="s">
        <v>768</v>
      </c>
      <c r="B8071" s="206" t="s">
        <v>864</v>
      </c>
      <c r="C8071" s="206" t="s">
        <v>770</v>
      </c>
      <c r="D8071" s="206" t="s">
        <v>772</v>
      </c>
      <c r="E8071" s="206" t="s">
        <v>772</v>
      </c>
      <c r="F8071" s="207">
        <v>45392</v>
      </c>
      <c r="G8071" s="206" t="s">
        <v>37</v>
      </c>
      <c r="H8071" s="208">
        <v>44000</v>
      </c>
      <c r="I8071" s="206" t="s">
        <v>33</v>
      </c>
      <c r="L8071" s="206">
        <v>2023</v>
      </c>
      <c r="M8071" s="206" t="s">
        <v>772</v>
      </c>
      <c r="N8071" s="206" t="s">
        <v>816</v>
      </c>
    </row>
    <row r="8072" spans="1:14" s="206" customFormat="1" ht="31" customHeight="1" x14ac:dyDescent="0.15">
      <c r="A8072" s="206" t="s">
        <v>768</v>
      </c>
      <c r="B8072" s="206" t="s">
        <v>864</v>
      </c>
      <c r="C8072" s="206" t="s">
        <v>770</v>
      </c>
      <c r="D8072" s="206" t="s">
        <v>772</v>
      </c>
      <c r="E8072" s="206" t="s">
        <v>778</v>
      </c>
      <c r="F8072" s="207">
        <v>45392</v>
      </c>
      <c r="G8072" s="206" t="s">
        <v>815</v>
      </c>
      <c r="H8072" s="208">
        <v>29929</v>
      </c>
      <c r="I8072" s="206" t="s">
        <v>33</v>
      </c>
      <c r="L8072" s="206">
        <v>2023</v>
      </c>
      <c r="M8072" s="206" t="s">
        <v>772</v>
      </c>
      <c r="N8072" s="206" t="s">
        <v>816</v>
      </c>
    </row>
    <row r="8073" spans="1:14" s="206" customFormat="1" ht="31" customHeight="1" x14ac:dyDescent="0.15">
      <c r="A8073" s="206" t="s">
        <v>768</v>
      </c>
      <c r="B8073" s="206" t="s">
        <v>864</v>
      </c>
      <c r="C8073" s="206" t="s">
        <v>770</v>
      </c>
      <c r="D8073" s="206" t="s">
        <v>772</v>
      </c>
      <c r="E8073" s="206" t="s">
        <v>778</v>
      </c>
      <c r="F8073" s="207">
        <v>45393</v>
      </c>
      <c r="G8073" s="206" t="s">
        <v>868</v>
      </c>
      <c r="H8073" s="208">
        <v>176000</v>
      </c>
      <c r="I8073" s="206" t="s">
        <v>33</v>
      </c>
      <c r="L8073" s="206">
        <v>2023</v>
      </c>
      <c r="M8073" s="206" t="s">
        <v>772</v>
      </c>
      <c r="N8073" s="206" t="s">
        <v>816</v>
      </c>
    </row>
    <row r="8074" spans="1:14" s="206" customFormat="1" ht="31" customHeight="1" x14ac:dyDescent="0.15">
      <c r="A8074" s="206" t="s">
        <v>768</v>
      </c>
      <c r="B8074" s="206" t="s">
        <v>864</v>
      </c>
      <c r="C8074" s="206" t="s">
        <v>782</v>
      </c>
      <c r="D8074" s="206" t="s">
        <v>772</v>
      </c>
      <c r="E8074" s="206" t="s">
        <v>759</v>
      </c>
      <c r="F8074" s="207">
        <v>45394</v>
      </c>
      <c r="G8074" s="206" t="s">
        <v>834</v>
      </c>
      <c r="H8074" s="208">
        <v>107250</v>
      </c>
      <c r="I8074" s="206" t="s">
        <v>33</v>
      </c>
      <c r="L8074" s="206">
        <v>2023</v>
      </c>
      <c r="M8074" s="206" t="s">
        <v>772</v>
      </c>
      <c r="N8074" s="206" t="s">
        <v>816</v>
      </c>
    </row>
    <row r="8075" spans="1:14" s="206" customFormat="1" ht="31" customHeight="1" x14ac:dyDescent="0.15">
      <c r="A8075" s="206" t="s">
        <v>768</v>
      </c>
      <c r="B8075" s="206" t="s">
        <v>864</v>
      </c>
      <c r="C8075" s="206" t="s">
        <v>770</v>
      </c>
      <c r="D8075" s="206" t="s">
        <v>772</v>
      </c>
      <c r="E8075" s="206" t="s">
        <v>772</v>
      </c>
      <c r="F8075" s="207">
        <v>45394</v>
      </c>
      <c r="G8075" s="206" t="s">
        <v>836</v>
      </c>
      <c r="H8075" s="208">
        <v>410553</v>
      </c>
      <c r="I8075" s="206" t="s">
        <v>33</v>
      </c>
      <c r="L8075" s="206">
        <v>2023</v>
      </c>
      <c r="M8075" s="206" t="s">
        <v>772</v>
      </c>
      <c r="N8075" s="206" t="s">
        <v>816</v>
      </c>
    </row>
    <row r="8076" spans="1:14" s="206" customFormat="1" ht="31" customHeight="1" x14ac:dyDescent="0.15">
      <c r="A8076" s="206" t="s">
        <v>768</v>
      </c>
      <c r="B8076" s="206" t="s">
        <v>864</v>
      </c>
      <c r="C8076" s="206" t="s">
        <v>770</v>
      </c>
      <c r="D8076" s="206" t="s">
        <v>772</v>
      </c>
      <c r="E8076" s="206" t="s">
        <v>778</v>
      </c>
      <c r="F8076" s="207">
        <v>45394</v>
      </c>
      <c r="G8076" s="206" t="s">
        <v>37</v>
      </c>
      <c r="H8076" s="208">
        <v>1017500</v>
      </c>
      <c r="I8076" s="206" t="s">
        <v>33</v>
      </c>
      <c r="L8076" s="206">
        <v>2023</v>
      </c>
      <c r="M8076" s="206" t="s">
        <v>772</v>
      </c>
      <c r="N8076" s="206" t="s">
        <v>816</v>
      </c>
    </row>
    <row r="8077" spans="1:14" s="206" customFormat="1" ht="31" customHeight="1" x14ac:dyDescent="0.15">
      <c r="A8077" s="206" t="s">
        <v>768</v>
      </c>
      <c r="B8077" s="206" t="s">
        <v>864</v>
      </c>
      <c r="C8077" s="206" t="s">
        <v>782</v>
      </c>
      <c r="D8077" s="206" t="s">
        <v>772</v>
      </c>
      <c r="E8077" s="206" t="s">
        <v>759</v>
      </c>
      <c r="F8077" s="207">
        <v>45394</v>
      </c>
      <c r="G8077" s="206" t="s">
        <v>836</v>
      </c>
      <c r="H8077" s="208">
        <v>2216500</v>
      </c>
      <c r="I8077" s="206" t="s">
        <v>33</v>
      </c>
      <c r="L8077" s="206">
        <v>2023</v>
      </c>
      <c r="M8077" s="206" t="s">
        <v>772</v>
      </c>
      <c r="N8077" s="206" t="s">
        <v>816</v>
      </c>
    </row>
    <row r="8078" spans="1:14" s="206" customFormat="1" ht="31" customHeight="1" x14ac:dyDescent="0.15">
      <c r="A8078" s="206" t="s">
        <v>768</v>
      </c>
      <c r="B8078" s="206" t="s">
        <v>864</v>
      </c>
      <c r="C8078" s="206" t="s">
        <v>770</v>
      </c>
      <c r="D8078" s="206" t="s">
        <v>772</v>
      </c>
      <c r="E8078" s="206" t="s">
        <v>778</v>
      </c>
      <c r="F8078" s="207">
        <v>45394</v>
      </c>
      <c r="G8078" s="206" t="s">
        <v>834</v>
      </c>
      <c r="H8078" s="208">
        <v>171155</v>
      </c>
      <c r="I8078" s="206" t="s">
        <v>33</v>
      </c>
      <c r="L8078" s="206">
        <v>2023</v>
      </c>
      <c r="M8078" s="206" t="s">
        <v>772</v>
      </c>
      <c r="N8078" s="206" t="s">
        <v>816</v>
      </c>
    </row>
    <row r="8079" spans="1:14" s="206" customFormat="1" ht="31" customHeight="1" x14ac:dyDescent="0.15">
      <c r="A8079" s="206" t="s">
        <v>768</v>
      </c>
      <c r="B8079" s="206" t="s">
        <v>864</v>
      </c>
      <c r="C8079" s="206" t="s">
        <v>770</v>
      </c>
      <c r="D8079" s="206" t="s">
        <v>772</v>
      </c>
      <c r="E8079" s="206" t="s">
        <v>778</v>
      </c>
      <c r="F8079" s="207">
        <v>45394</v>
      </c>
      <c r="G8079" s="206" t="s">
        <v>835</v>
      </c>
      <c r="H8079" s="208">
        <v>15803</v>
      </c>
      <c r="I8079" s="206" t="s">
        <v>33</v>
      </c>
      <c r="L8079" s="206">
        <v>2023</v>
      </c>
      <c r="M8079" s="206" t="s">
        <v>772</v>
      </c>
      <c r="N8079" s="206" t="s">
        <v>816</v>
      </c>
    </row>
    <row r="8080" spans="1:14" s="206" customFormat="1" ht="31" customHeight="1" x14ac:dyDescent="0.15">
      <c r="A8080" s="206" t="s">
        <v>768</v>
      </c>
      <c r="B8080" s="206" t="s">
        <v>864</v>
      </c>
      <c r="C8080" s="206" t="s">
        <v>770</v>
      </c>
      <c r="D8080" s="206" t="s">
        <v>772</v>
      </c>
      <c r="E8080" s="206" t="s">
        <v>778</v>
      </c>
      <c r="F8080" s="207">
        <v>45394</v>
      </c>
      <c r="G8080" s="206" t="s">
        <v>867</v>
      </c>
      <c r="H8080" s="208">
        <v>308000</v>
      </c>
      <c r="I8080" s="206" t="s">
        <v>33</v>
      </c>
      <c r="L8080" s="206">
        <v>2023</v>
      </c>
      <c r="M8080" s="206" t="s">
        <v>772</v>
      </c>
      <c r="N8080" s="206" t="s">
        <v>816</v>
      </c>
    </row>
    <row r="8081" spans="1:14" s="206" customFormat="1" ht="31" customHeight="1" x14ac:dyDescent="0.15">
      <c r="A8081" s="206" t="s">
        <v>768</v>
      </c>
      <c r="B8081" s="206" t="s">
        <v>864</v>
      </c>
      <c r="C8081" s="206" t="s">
        <v>770</v>
      </c>
      <c r="D8081" s="206" t="s">
        <v>772</v>
      </c>
      <c r="E8081" s="206" t="s">
        <v>772</v>
      </c>
      <c r="F8081" s="207">
        <v>45394</v>
      </c>
      <c r="G8081" s="206" t="s">
        <v>37</v>
      </c>
      <c r="H8081" s="208">
        <v>116600</v>
      </c>
      <c r="I8081" s="206" t="s">
        <v>33</v>
      </c>
      <c r="L8081" s="206">
        <v>2023</v>
      </c>
      <c r="M8081" s="206" t="s">
        <v>772</v>
      </c>
      <c r="N8081" s="206" t="s">
        <v>816</v>
      </c>
    </row>
    <row r="8082" spans="1:14" s="206" customFormat="1" ht="31" customHeight="1" x14ac:dyDescent="0.15">
      <c r="A8082" s="206" t="s">
        <v>768</v>
      </c>
      <c r="B8082" s="206" t="s">
        <v>864</v>
      </c>
      <c r="C8082" s="206" t="s">
        <v>770</v>
      </c>
      <c r="D8082" s="206" t="s">
        <v>772</v>
      </c>
      <c r="E8082" s="206" t="s">
        <v>759</v>
      </c>
      <c r="F8082" s="207">
        <v>45394</v>
      </c>
      <c r="G8082" s="206" t="s">
        <v>834</v>
      </c>
      <c r="H8082" s="208">
        <v>549124</v>
      </c>
      <c r="I8082" s="206" t="s">
        <v>33</v>
      </c>
      <c r="L8082" s="206">
        <v>2023</v>
      </c>
      <c r="M8082" s="206" t="s">
        <v>772</v>
      </c>
      <c r="N8082" s="206" t="s">
        <v>816</v>
      </c>
    </row>
    <row r="8083" spans="1:14" s="206" customFormat="1" ht="31" customHeight="1" x14ac:dyDescent="0.15">
      <c r="A8083" s="206" t="s">
        <v>768</v>
      </c>
      <c r="B8083" s="206" t="s">
        <v>864</v>
      </c>
      <c r="C8083" s="206" t="s">
        <v>782</v>
      </c>
      <c r="D8083" s="206" t="s">
        <v>772</v>
      </c>
      <c r="E8083" s="206" t="s">
        <v>759</v>
      </c>
      <c r="F8083" s="207">
        <v>45397</v>
      </c>
      <c r="G8083" s="206" t="s">
        <v>836</v>
      </c>
      <c r="H8083" s="208">
        <v>1251250</v>
      </c>
      <c r="I8083" s="206" t="s">
        <v>33</v>
      </c>
      <c r="L8083" s="206">
        <v>2023</v>
      </c>
      <c r="M8083" s="206" t="s">
        <v>772</v>
      </c>
      <c r="N8083" s="206" t="s">
        <v>816</v>
      </c>
    </row>
    <row r="8084" spans="1:14" s="206" customFormat="1" ht="31" customHeight="1" x14ac:dyDescent="0.15">
      <c r="A8084" s="206" t="s">
        <v>768</v>
      </c>
      <c r="B8084" s="206" t="s">
        <v>864</v>
      </c>
      <c r="C8084" s="206" t="s">
        <v>770</v>
      </c>
      <c r="D8084" s="206" t="s">
        <v>772</v>
      </c>
      <c r="E8084" s="206" t="s">
        <v>778</v>
      </c>
      <c r="F8084" s="207">
        <v>45397</v>
      </c>
      <c r="G8084" s="206" t="s">
        <v>834</v>
      </c>
      <c r="H8084" s="208">
        <v>396000</v>
      </c>
      <c r="I8084" s="206" t="s">
        <v>33</v>
      </c>
      <c r="L8084" s="206">
        <v>2023</v>
      </c>
      <c r="M8084" s="206" t="s">
        <v>772</v>
      </c>
      <c r="N8084" s="206" t="s">
        <v>816</v>
      </c>
    </row>
    <row r="8085" spans="1:14" s="206" customFormat="1" ht="31" customHeight="1" x14ac:dyDescent="0.15">
      <c r="A8085" s="206" t="s">
        <v>768</v>
      </c>
      <c r="B8085" s="206" t="s">
        <v>864</v>
      </c>
      <c r="C8085" s="206" t="s">
        <v>770</v>
      </c>
      <c r="D8085" s="206" t="s">
        <v>772</v>
      </c>
      <c r="E8085" s="206" t="s">
        <v>772</v>
      </c>
      <c r="F8085" s="207">
        <v>45398</v>
      </c>
      <c r="G8085" s="206" t="s">
        <v>815</v>
      </c>
      <c r="H8085" s="208">
        <v>46110</v>
      </c>
      <c r="I8085" s="206" t="s">
        <v>33</v>
      </c>
      <c r="L8085" s="206">
        <v>2023</v>
      </c>
      <c r="M8085" s="206" t="s">
        <v>772</v>
      </c>
      <c r="N8085" s="206" t="s">
        <v>816</v>
      </c>
    </row>
    <row r="8086" spans="1:14" s="206" customFormat="1" ht="31" customHeight="1" x14ac:dyDescent="0.15">
      <c r="A8086" s="206" t="s">
        <v>768</v>
      </c>
      <c r="B8086" s="206" t="s">
        <v>864</v>
      </c>
      <c r="C8086" s="206" t="s">
        <v>770</v>
      </c>
      <c r="D8086" s="206" t="s">
        <v>772</v>
      </c>
      <c r="E8086" s="206" t="s">
        <v>772</v>
      </c>
      <c r="F8086" s="207">
        <v>45398</v>
      </c>
      <c r="G8086" s="206" t="s">
        <v>37</v>
      </c>
      <c r="H8086" s="208">
        <v>155936</v>
      </c>
      <c r="I8086" s="206" t="s">
        <v>33</v>
      </c>
      <c r="L8086" s="206">
        <v>2023</v>
      </c>
      <c r="M8086" s="206" t="s">
        <v>772</v>
      </c>
      <c r="N8086" s="206" t="s">
        <v>816</v>
      </c>
    </row>
    <row r="8087" spans="1:14" s="206" customFormat="1" ht="31" customHeight="1" x14ac:dyDescent="0.15">
      <c r="A8087" s="206" t="s">
        <v>768</v>
      </c>
      <c r="B8087" s="206" t="s">
        <v>864</v>
      </c>
      <c r="C8087" s="206" t="s">
        <v>770</v>
      </c>
      <c r="D8087" s="206" t="s">
        <v>772</v>
      </c>
      <c r="E8087" s="206" t="s">
        <v>778</v>
      </c>
      <c r="F8087" s="207">
        <v>45398</v>
      </c>
      <c r="G8087" s="206" t="s">
        <v>815</v>
      </c>
      <c r="H8087" s="208">
        <v>436066</v>
      </c>
      <c r="I8087" s="206" t="s">
        <v>33</v>
      </c>
      <c r="L8087" s="206">
        <v>2023</v>
      </c>
      <c r="M8087" s="206" t="s">
        <v>772</v>
      </c>
      <c r="N8087" s="206" t="s">
        <v>816</v>
      </c>
    </row>
    <row r="8088" spans="1:14" s="206" customFormat="1" ht="31" customHeight="1" x14ac:dyDescent="0.15">
      <c r="A8088" s="206" t="s">
        <v>768</v>
      </c>
      <c r="B8088" s="206" t="s">
        <v>864</v>
      </c>
      <c r="C8088" s="206" t="s">
        <v>770</v>
      </c>
      <c r="D8088" s="206" t="s">
        <v>772</v>
      </c>
      <c r="E8088" s="206" t="s">
        <v>778</v>
      </c>
      <c r="F8088" s="207">
        <v>45398</v>
      </c>
      <c r="G8088" s="206" t="s">
        <v>37</v>
      </c>
      <c r="H8088" s="208">
        <v>1521003</v>
      </c>
      <c r="I8088" s="206" t="s">
        <v>33</v>
      </c>
      <c r="L8088" s="206">
        <v>2023</v>
      </c>
      <c r="M8088" s="206" t="s">
        <v>772</v>
      </c>
      <c r="N8088" s="206" t="s">
        <v>816</v>
      </c>
    </row>
    <row r="8089" spans="1:14" s="206" customFormat="1" ht="31" customHeight="1" x14ac:dyDescent="0.15">
      <c r="A8089" s="206" t="s">
        <v>768</v>
      </c>
      <c r="B8089" s="206" t="s">
        <v>864</v>
      </c>
      <c r="C8089" s="206" t="s">
        <v>782</v>
      </c>
      <c r="D8089" s="206" t="s">
        <v>772</v>
      </c>
      <c r="E8089" s="206" t="s">
        <v>759</v>
      </c>
      <c r="F8089" s="207">
        <v>45400</v>
      </c>
      <c r="G8089" s="206" t="s">
        <v>836</v>
      </c>
      <c r="H8089" s="208">
        <v>806494</v>
      </c>
      <c r="I8089" s="206" t="s">
        <v>33</v>
      </c>
      <c r="L8089" s="206">
        <v>2023</v>
      </c>
      <c r="M8089" s="206" t="s">
        <v>772</v>
      </c>
      <c r="N8089" s="206" t="s">
        <v>816</v>
      </c>
    </row>
    <row r="8090" spans="1:14" s="206" customFormat="1" ht="31" customHeight="1" x14ac:dyDescent="0.15">
      <c r="A8090" s="206" t="s">
        <v>768</v>
      </c>
      <c r="B8090" s="206" t="s">
        <v>864</v>
      </c>
      <c r="C8090" s="206" t="s">
        <v>770</v>
      </c>
      <c r="D8090" s="206" t="s">
        <v>772</v>
      </c>
      <c r="E8090" s="206" t="s">
        <v>772</v>
      </c>
      <c r="F8090" s="207">
        <v>45400</v>
      </c>
      <c r="G8090" s="206" t="s">
        <v>836</v>
      </c>
      <c r="H8090" s="208">
        <v>557568</v>
      </c>
      <c r="I8090" s="206" t="s">
        <v>33</v>
      </c>
      <c r="L8090" s="206">
        <v>2023</v>
      </c>
      <c r="M8090" s="206" t="s">
        <v>772</v>
      </c>
      <c r="N8090" s="206" t="s">
        <v>816</v>
      </c>
    </row>
    <row r="8091" spans="1:14" s="206" customFormat="1" ht="31" customHeight="1" x14ac:dyDescent="0.15">
      <c r="A8091" s="206" t="s">
        <v>768</v>
      </c>
      <c r="B8091" s="206" t="s">
        <v>864</v>
      </c>
      <c r="C8091" s="206" t="s">
        <v>782</v>
      </c>
      <c r="D8091" s="206" t="s">
        <v>772</v>
      </c>
      <c r="E8091" s="206" t="s">
        <v>759</v>
      </c>
      <c r="F8091" s="207">
        <v>45400</v>
      </c>
      <c r="G8091" s="206" t="s">
        <v>834</v>
      </c>
      <c r="H8091" s="208">
        <v>178750</v>
      </c>
      <c r="I8091" s="206" t="s">
        <v>33</v>
      </c>
      <c r="L8091" s="206">
        <v>2023</v>
      </c>
      <c r="M8091" s="206" t="s">
        <v>772</v>
      </c>
      <c r="N8091" s="206" t="s">
        <v>816</v>
      </c>
    </row>
    <row r="8092" spans="1:14" s="206" customFormat="1" ht="31" customHeight="1" x14ac:dyDescent="0.15">
      <c r="A8092" s="206" t="s">
        <v>768</v>
      </c>
      <c r="B8092" s="206" t="s">
        <v>864</v>
      </c>
      <c r="C8092" s="206" t="s">
        <v>770</v>
      </c>
      <c r="D8092" s="206" t="s">
        <v>772</v>
      </c>
      <c r="E8092" s="206" t="s">
        <v>778</v>
      </c>
      <c r="F8092" s="207">
        <v>45401</v>
      </c>
      <c r="G8092" s="206" t="s">
        <v>867</v>
      </c>
      <c r="H8092" s="208">
        <v>220000</v>
      </c>
      <c r="I8092" s="206" t="s">
        <v>33</v>
      </c>
      <c r="L8092" s="206">
        <v>2023</v>
      </c>
      <c r="M8092" s="206" t="s">
        <v>772</v>
      </c>
      <c r="N8092" s="206" t="s">
        <v>816</v>
      </c>
    </row>
    <row r="8093" spans="1:14" s="206" customFormat="1" ht="31" customHeight="1" x14ac:dyDescent="0.15">
      <c r="A8093" s="206" t="s">
        <v>768</v>
      </c>
      <c r="B8093" s="206" t="s">
        <v>864</v>
      </c>
      <c r="C8093" s="206" t="s">
        <v>770</v>
      </c>
      <c r="D8093" s="206" t="s">
        <v>772</v>
      </c>
      <c r="E8093" s="206" t="s">
        <v>759</v>
      </c>
      <c r="F8093" s="207">
        <v>45401</v>
      </c>
      <c r="G8093" s="206" t="s">
        <v>834</v>
      </c>
      <c r="H8093" s="208">
        <v>750060</v>
      </c>
      <c r="I8093" s="206" t="s">
        <v>33</v>
      </c>
      <c r="L8093" s="206">
        <v>2023</v>
      </c>
      <c r="M8093" s="206" t="s">
        <v>772</v>
      </c>
      <c r="N8093" s="206" t="s">
        <v>816</v>
      </c>
    </row>
    <row r="8094" spans="1:14" s="206" customFormat="1" ht="31" customHeight="1" x14ac:dyDescent="0.15">
      <c r="A8094" s="206" t="s">
        <v>768</v>
      </c>
      <c r="B8094" s="206" t="s">
        <v>864</v>
      </c>
      <c r="C8094" s="206" t="s">
        <v>770</v>
      </c>
      <c r="D8094" s="206" t="s">
        <v>772</v>
      </c>
      <c r="E8094" s="206" t="s">
        <v>772</v>
      </c>
      <c r="F8094" s="207">
        <v>45401</v>
      </c>
      <c r="G8094" s="206" t="s">
        <v>37</v>
      </c>
      <c r="H8094" s="208">
        <v>146300</v>
      </c>
      <c r="I8094" s="206" t="s">
        <v>33</v>
      </c>
      <c r="L8094" s="206">
        <v>2023</v>
      </c>
      <c r="M8094" s="206" t="s">
        <v>772</v>
      </c>
      <c r="N8094" s="206" t="s">
        <v>816</v>
      </c>
    </row>
    <row r="8095" spans="1:14" s="206" customFormat="1" ht="31" customHeight="1" x14ac:dyDescent="0.15">
      <c r="A8095" s="206" t="s">
        <v>768</v>
      </c>
      <c r="B8095" s="206" t="s">
        <v>864</v>
      </c>
      <c r="C8095" s="206" t="s">
        <v>770</v>
      </c>
      <c r="D8095" s="206" t="s">
        <v>772</v>
      </c>
      <c r="E8095" s="206" t="s">
        <v>778</v>
      </c>
      <c r="F8095" s="207">
        <v>45401</v>
      </c>
      <c r="G8095" s="206" t="s">
        <v>834</v>
      </c>
      <c r="H8095" s="208">
        <v>431067</v>
      </c>
      <c r="I8095" s="206" t="s">
        <v>33</v>
      </c>
      <c r="L8095" s="206">
        <v>2023</v>
      </c>
      <c r="M8095" s="206" t="s">
        <v>772</v>
      </c>
      <c r="N8095" s="206" t="s">
        <v>816</v>
      </c>
    </row>
    <row r="8096" spans="1:14" s="206" customFormat="1" ht="31" customHeight="1" x14ac:dyDescent="0.15">
      <c r="A8096" s="206" t="s">
        <v>768</v>
      </c>
      <c r="B8096" s="206" t="s">
        <v>864</v>
      </c>
      <c r="C8096" s="206" t="s">
        <v>770</v>
      </c>
      <c r="D8096" s="206" t="s">
        <v>772</v>
      </c>
      <c r="E8096" s="206" t="s">
        <v>772</v>
      </c>
      <c r="F8096" s="207">
        <v>45401</v>
      </c>
      <c r="G8096" s="206" t="s">
        <v>836</v>
      </c>
      <c r="H8096" s="208">
        <v>120384</v>
      </c>
      <c r="I8096" s="206" t="s">
        <v>33</v>
      </c>
      <c r="L8096" s="206">
        <v>2023</v>
      </c>
      <c r="M8096" s="206" t="s">
        <v>772</v>
      </c>
      <c r="N8096" s="206" t="s">
        <v>816</v>
      </c>
    </row>
    <row r="8097" spans="1:14" s="206" customFormat="1" ht="31" customHeight="1" x14ac:dyDescent="0.15">
      <c r="A8097" s="206" t="s">
        <v>768</v>
      </c>
      <c r="B8097" s="206" t="s">
        <v>864</v>
      </c>
      <c r="C8097" s="206" t="s">
        <v>770</v>
      </c>
      <c r="D8097" s="206" t="s">
        <v>772</v>
      </c>
      <c r="E8097" s="206" t="s">
        <v>778</v>
      </c>
      <c r="F8097" s="207">
        <v>45401</v>
      </c>
      <c r="G8097" s="206" t="s">
        <v>37</v>
      </c>
      <c r="H8097" s="208">
        <v>687500</v>
      </c>
      <c r="I8097" s="206" t="s">
        <v>33</v>
      </c>
      <c r="L8097" s="206">
        <v>2023</v>
      </c>
      <c r="M8097" s="206" t="s">
        <v>772</v>
      </c>
      <c r="N8097" s="206" t="s">
        <v>816</v>
      </c>
    </row>
    <row r="8098" spans="1:14" s="206" customFormat="1" ht="31" customHeight="1" x14ac:dyDescent="0.15">
      <c r="A8098" s="206" t="s">
        <v>768</v>
      </c>
      <c r="B8098" s="206" t="s">
        <v>864</v>
      </c>
      <c r="C8098" s="206" t="s">
        <v>770</v>
      </c>
      <c r="D8098" s="206" t="s">
        <v>772</v>
      </c>
      <c r="E8098" s="206" t="s">
        <v>778</v>
      </c>
      <c r="F8098" s="207">
        <v>45404</v>
      </c>
      <c r="G8098" s="206" t="s">
        <v>834</v>
      </c>
      <c r="H8098" s="208">
        <v>285923</v>
      </c>
      <c r="I8098" s="206" t="s">
        <v>33</v>
      </c>
      <c r="L8098" s="206">
        <v>2023</v>
      </c>
      <c r="M8098" s="206" t="s">
        <v>772</v>
      </c>
      <c r="N8098" s="206" t="s">
        <v>816</v>
      </c>
    </row>
    <row r="8099" spans="1:14" s="206" customFormat="1" ht="31" customHeight="1" x14ac:dyDescent="0.15">
      <c r="A8099" s="206" t="s">
        <v>768</v>
      </c>
      <c r="B8099" s="206" t="s">
        <v>864</v>
      </c>
      <c r="C8099" s="206" t="s">
        <v>770</v>
      </c>
      <c r="D8099" s="206" t="s">
        <v>772</v>
      </c>
      <c r="E8099" s="206" t="s">
        <v>778</v>
      </c>
      <c r="F8099" s="207">
        <v>45404</v>
      </c>
      <c r="G8099" s="206" t="s">
        <v>37</v>
      </c>
      <c r="H8099" s="208">
        <v>180400</v>
      </c>
      <c r="I8099" s="206" t="s">
        <v>33</v>
      </c>
      <c r="L8099" s="206">
        <v>2023</v>
      </c>
      <c r="M8099" s="206" t="s">
        <v>772</v>
      </c>
      <c r="N8099" s="206" t="s">
        <v>816</v>
      </c>
    </row>
    <row r="8100" spans="1:14" s="206" customFormat="1" ht="31" customHeight="1" x14ac:dyDescent="0.15">
      <c r="A8100" s="206" t="s">
        <v>768</v>
      </c>
      <c r="B8100" s="206" t="s">
        <v>864</v>
      </c>
      <c r="C8100" s="206" t="s">
        <v>770</v>
      </c>
      <c r="D8100" s="206" t="s">
        <v>772</v>
      </c>
      <c r="E8100" s="206" t="s">
        <v>778</v>
      </c>
      <c r="F8100" s="207">
        <v>45405</v>
      </c>
      <c r="G8100" s="206" t="s">
        <v>815</v>
      </c>
      <c r="H8100" s="208">
        <v>132000</v>
      </c>
      <c r="I8100" s="206" t="s">
        <v>33</v>
      </c>
      <c r="L8100" s="206">
        <v>2023</v>
      </c>
      <c r="M8100" s="206" t="s">
        <v>772</v>
      </c>
      <c r="N8100" s="206" t="s">
        <v>816</v>
      </c>
    </row>
    <row r="8101" spans="1:14" s="206" customFormat="1" ht="31" customHeight="1" x14ac:dyDescent="0.15">
      <c r="A8101" s="206" t="s">
        <v>768</v>
      </c>
      <c r="B8101" s="206" t="s">
        <v>864</v>
      </c>
      <c r="C8101" s="206" t="s">
        <v>770</v>
      </c>
      <c r="D8101" s="206" t="s">
        <v>772</v>
      </c>
      <c r="E8101" s="206" t="s">
        <v>778</v>
      </c>
      <c r="F8101" s="207">
        <v>45405</v>
      </c>
      <c r="G8101" s="206" t="s">
        <v>37</v>
      </c>
      <c r="H8101" s="208">
        <v>884983</v>
      </c>
      <c r="I8101" s="206" t="s">
        <v>33</v>
      </c>
      <c r="L8101" s="206">
        <v>2023</v>
      </c>
      <c r="M8101" s="206" t="s">
        <v>772</v>
      </c>
      <c r="N8101" s="206" t="s">
        <v>816</v>
      </c>
    </row>
    <row r="8102" spans="1:14" s="206" customFormat="1" ht="31" customHeight="1" x14ac:dyDescent="0.15">
      <c r="A8102" s="206" t="s">
        <v>768</v>
      </c>
      <c r="B8102" s="206" t="s">
        <v>864</v>
      </c>
      <c r="C8102" s="206" t="s">
        <v>770</v>
      </c>
      <c r="D8102" s="206" t="s">
        <v>772</v>
      </c>
      <c r="E8102" s="206" t="s">
        <v>772</v>
      </c>
      <c r="F8102" s="207">
        <v>45405</v>
      </c>
      <c r="G8102" s="206" t="s">
        <v>836</v>
      </c>
      <c r="H8102" s="208">
        <v>205920</v>
      </c>
      <c r="I8102" s="206" t="s">
        <v>33</v>
      </c>
      <c r="L8102" s="206">
        <v>2023</v>
      </c>
      <c r="M8102" s="206" t="s">
        <v>772</v>
      </c>
      <c r="N8102" s="206" t="s">
        <v>816</v>
      </c>
    </row>
    <row r="8103" spans="1:14" s="206" customFormat="1" ht="31" customHeight="1" x14ac:dyDescent="0.15">
      <c r="A8103" s="206" t="s">
        <v>768</v>
      </c>
      <c r="B8103" s="206" t="s">
        <v>864</v>
      </c>
      <c r="C8103" s="206" t="s">
        <v>770</v>
      </c>
      <c r="D8103" s="206" t="s">
        <v>772</v>
      </c>
      <c r="E8103" s="206" t="s">
        <v>772</v>
      </c>
      <c r="F8103" s="207">
        <v>45405</v>
      </c>
      <c r="G8103" s="206" t="s">
        <v>37</v>
      </c>
      <c r="H8103" s="208">
        <v>63349</v>
      </c>
      <c r="I8103" s="206" t="s">
        <v>33</v>
      </c>
      <c r="L8103" s="206">
        <v>2023</v>
      </c>
      <c r="M8103" s="206" t="s">
        <v>772</v>
      </c>
      <c r="N8103" s="206" t="s">
        <v>816</v>
      </c>
    </row>
    <row r="8104" spans="1:14" s="206" customFormat="1" ht="31" customHeight="1" x14ac:dyDescent="0.15">
      <c r="A8104" s="206" t="s">
        <v>768</v>
      </c>
      <c r="B8104" s="206" t="s">
        <v>864</v>
      </c>
      <c r="C8104" s="206" t="s">
        <v>782</v>
      </c>
      <c r="D8104" s="206" t="s">
        <v>772</v>
      </c>
      <c r="E8104" s="206" t="s">
        <v>759</v>
      </c>
      <c r="F8104" s="207">
        <v>45406</v>
      </c>
      <c r="G8104" s="206" t="s">
        <v>834</v>
      </c>
      <c r="H8104" s="208">
        <v>71500</v>
      </c>
      <c r="I8104" s="206" t="s">
        <v>33</v>
      </c>
      <c r="L8104" s="206">
        <v>2023</v>
      </c>
      <c r="M8104" s="206" t="s">
        <v>772</v>
      </c>
      <c r="N8104" s="206" t="s">
        <v>816</v>
      </c>
    </row>
    <row r="8105" spans="1:14" s="206" customFormat="1" ht="31" customHeight="1" x14ac:dyDescent="0.15">
      <c r="A8105" s="206" t="s">
        <v>768</v>
      </c>
      <c r="B8105" s="206" t="s">
        <v>864</v>
      </c>
      <c r="C8105" s="206" t="s">
        <v>782</v>
      </c>
      <c r="D8105" s="206" t="s">
        <v>772</v>
      </c>
      <c r="E8105" s="206" t="s">
        <v>759</v>
      </c>
      <c r="F8105" s="207">
        <v>45406</v>
      </c>
      <c r="G8105" s="206" t="s">
        <v>836</v>
      </c>
      <c r="H8105" s="208">
        <v>71500</v>
      </c>
      <c r="I8105" s="206" t="s">
        <v>33</v>
      </c>
      <c r="L8105" s="206">
        <v>2023</v>
      </c>
      <c r="M8105" s="206" t="s">
        <v>772</v>
      </c>
      <c r="N8105" s="206" t="s">
        <v>816</v>
      </c>
    </row>
    <row r="8106" spans="1:14" s="206" customFormat="1" ht="31" customHeight="1" x14ac:dyDescent="0.15">
      <c r="A8106" s="206" t="s">
        <v>768</v>
      </c>
      <c r="B8106" s="206" t="s">
        <v>864</v>
      </c>
      <c r="C8106" s="206" t="s">
        <v>770</v>
      </c>
      <c r="D8106" s="206" t="s">
        <v>772</v>
      </c>
      <c r="E8106" s="206" t="s">
        <v>759</v>
      </c>
      <c r="F8106" s="207">
        <v>45407</v>
      </c>
      <c r="G8106" s="206" t="s">
        <v>834</v>
      </c>
      <c r="H8106" s="208">
        <v>1182784</v>
      </c>
      <c r="I8106" s="206" t="s">
        <v>33</v>
      </c>
      <c r="L8106" s="206">
        <v>2023</v>
      </c>
      <c r="M8106" s="206" t="s">
        <v>772</v>
      </c>
      <c r="N8106" s="206" t="s">
        <v>816</v>
      </c>
    </row>
    <row r="8107" spans="1:14" s="206" customFormat="1" ht="31" customHeight="1" x14ac:dyDescent="0.15">
      <c r="A8107" s="206" t="s">
        <v>768</v>
      </c>
      <c r="B8107" s="206" t="s">
        <v>864</v>
      </c>
      <c r="C8107" s="206" t="s">
        <v>770</v>
      </c>
      <c r="D8107" s="206" t="s">
        <v>772</v>
      </c>
      <c r="E8107" s="206" t="s">
        <v>772</v>
      </c>
      <c r="F8107" s="207">
        <v>45407</v>
      </c>
      <c r="G8107" s="206" t="s">
        <v>836</v>
      </c>
      <c r="H8107" s="208">
        <v>683056</v>
      </c>
      <c r="I8107" s="206" t="s">
        <v>33</v>
      </c>
      <c r="L8107" s="206">
        <v>2023</v>
      </c>
      <c r="M8107" s="206" t="s">
        <v>772</v>
      </c>
      <c r="N8107" s="206" t="s">
        <v>816</v>
      </c>
    </row>
    <row r="8108" spans="1:14" s="206" customFormat="1" ht="31" customHeight="1" x14ac:dyDescent="0.15">
      <c r="A8108" s="206" t="s">
        <v>768</v>
      </c>
      <c r="B8108" s="206" t="s">
        <v>864</v>
      </c>
      <c r="C8108" s="206" t="s">
        <v>770</v>
      </c>
      <c r="D8108" s="206" t="s">
        <v>772</v>
      </c>
      <c r="E8108" s="206" t="s">
        <v>778</v>
      </c>
      <c r="F8108" s="207">
        <v>45407</v>
      </c>
      <c r="G8108" s="206" t="s">
        <v>834</v>
      </c>
      <c r="H8108" s="208">
        <v>509590</v>
      </c>
      <c r="I8108" s="206" t="s">
        <v>33</v>
      </c>
      <c r="L8108" s="206">
        <v>2023</v>
      </c>
      <c r="M8108" s="206" t="s">
        <v>772</v>
      </c>
      <c r="N8108" s="206" t="s">
        <v>816</v>
      </c>
    </row>
    <row r="8109" spans="1:14" s="206" customFormat="1" ht="31" customHeight="1" x14ac:dyDescent="0.15">
      <c r="A8109" s="206" t="s">
        <v>768</v>
      </c>
      <c r="B8109" s="206" t="s">
        <v>864</v>
      </c>
      <c r="C8109" s="206" t="s">
        <v>770</v>
      </c>
      <c r="D8109" s="206" t="s">
        <v>772</v>
      </c>
      <c r="E8109" s="206" t="s">
        <v>772</v>
      </c>
      <c r="F8109" s="207">
        <v>45408</v>
      </c>
      <c r="G8109" s="206" t="s">
        <v>836</v>
      </c>
      <c r="H8109" s="208">
        <v>485162</v>
      </c>
      <c r="I8109" s="206" t="s">
        <v>33</v>
      </c>
      <c r="L8109" s="206">
        <v>2023</v>
      </c>
      <c r="M8109" s="206" t="s">
        <v>772</v>
      </c>
      <c r="N8109" s="206" t="s">
        <v>816</v>
      </c>
    </row>
    <row r="8110" spans="1:14" s="206" customFormat="1" ht="31" customHeight="1" x14ac:dyDescent="0.15">
      <c r="A8110" s="206" t="s">
        <v>768</v>
      </c>
      <c r="B8110" s="206" t="s">
        <v>864</v>
      </c>
      <c r="C8110" s="206" t="s">
        <v>770</v>
      </c>
      <c r="D8110" s="206" t="s">
        <v>772</v>
      </c>
      <c r="E8110" s="206" t="s">
        <v>772</v>
      </c>
      <c r="F8110" s="207">
        <v>45408</v>
      </c>
      <c r="G8110" s="206" t="s">
        <v>37</v>
      </c>
      <c r="H8110" s="208">
        <v>14762</v>
      </c>
      <c r="I8110" s="206" t="s">
        <v>33</v>
      </c>
      <c r="L8110" s="206">
        <v>2023</v>
      </c>
      <c r="M8110" s="206" t="s">
        <v>772</v>
      </c>
      <c r="N8110" s="206" t="s">
        <v>816</v>
      </c>
    </row>
    <row r="8111" spans="1:14" s="206" customFormat="1" ht="31" customHeight="1" x14ac:dyDescent="0.15">
      <c r="A8111" s="206" t="s">
        <v>768</v>
      </c>
      <c r="B8111" s="206" t="s">
        <v>864</v>
      </c>
      <c r="C8111" s="206" t="s">
        <v>770</v>
      </c>
      <c r="D8111" s="206" t="s">
        <v>772</v>
      </c>
      <c r="E8111" s="206" t="s">
        <v>778</v>
      </c>
      <c r="F8111" s="207">
        <v>45408</v>
      </c>
      <c r="G8111" s="206" t="s">
        <v>37</v>
      </c>
      <c r="H8111" s="208">
        <v>849636</v>
      </c>
      <c r="I8111" s="206" t="s">
        <v>33</v>
      </c>
      <c r="L8111" s="206">
        <v>2023</v>
      </c>
      <c r="M8111" s="206" t="s">
        <v>772</v>
      </c>
      <c r="N8111" s="206" t="s">
        <v>816</v>
      </c>
    </row>
    <row r="8112" spans="1:14" s="206" customFormat="1" ht="31" customHeight="1" x14ac:dyDescent="0.15">
      <c r="A8112" s="206" t="s">
        <v>768</v>
      </c>
      <c r="B8112" s="206" t="s">
        <v>864</v>
      </c>
      <c r="C8112" s="206" t="s">
        <v>782</v>
      </c>
      <c r="D8112" s="206" t="s">
        <v>772</v>
      </c>
      <c r="E8112" s="206" t="s">
        <v>759</v>
      </c>
      <c r="F8112" s="207">
        <v>45411</v>
      </c>
      <c r="G8112" s="206" t="s">
        <v>836</v>
      </c>
      <c r="H8112" s="208">
        <v>35750</v>
      </c>
      <c r="I8112" s="206" t="s">
        <v>33</v>
      </c>
      <c r="L8112" s="206">
        <v>2023</v>
      </c>
      <c r="M8112" s="206" t="s">
        <v>772</v>
      </c>
      <c r="N8112" s="206" t="s">
        <v>816</v>
      </c>
    </row>
    <row r="8113" spans="1:14" s="206" customFormat="1" ht="31" customHeight="1" x14ac:dyDescent="0.15">
      <c r="A8113" s="206" t="s">
        <v>768</v>
      </c>
      <c r="B8113" s="206" t="s">
        <v>864</v>
      </c>
      <c r="C8113" s="206" t="s">
        <v>770</v>
      </c>
      <c r="D8113" s="206" t="s">
        <v>772</v>
      </c>
      <c r="E8113" s="206" t="s">
        <v>778</v>
      </c>
      <c r="F8113" s="207">
        <v>45412</v>
      </c>
      <c r="G8113" s="206" t="s">
        <v>37</v>
      </c>
      <c r="H8113" s="208">
        <v>1111618</v>
      </c>
      <c r="I8113" s="206" t="s">
        <v>33</v>
      </c>
      <c r="L8113" s="206">
        <v>2023</v>
      </c>
      <c r="M8113" s="206" t="s">
        <v>772</v>
      </c>
      <c r="N8113" s="206" t="s">
        <v>816</v>
      </c>
    </row>
    <row r="8114" spans="1:14" s="206" customFormat="1" ht="31" customHeight="1" x14ac:dyDescent="0.15">
      <c r="A8114" s="206" t="s">
        <v>768</v>
      </c>
      <c r="B8114" s="206" t="s">
        <v>864</v>
      </c>
      <c r="C8114" s="206" t="s">
        <v>770</v>
      </c>
      <c r="D8114" s="206" t="s">
        <v>772</v>
      </c>
      <c r="E8114" s="206" t="s">
        <v>759</v>
      </c>
      <c r="F8114" s="207">
        <v>45413</v>
      </c>
      <c r="G8114" s="206" t="s">
        <v>884</v>
      </c>
      <c r="H8114" s="208">
        <v>47520</v>
      </c>
      <c r="I8114" s="206" t="s">
        <v>19</v>
      </c>
      <c r="L8114" s="206">
        <v>2023</v>
      </c>
      <c r="M8114" s="206" t="s">
        <v>772</v>
      </c>
      <c r="N8114" s="206" t="s">
        <v>816</v>
      </c>
    </row>
    <row r="8115" spans="1:14" s="206" customFormat="1" ht="31" customHeight="1" x14ac:dyDescent="0.15">
      <c r="A8115" s="206" t="s">
        <v>768</v>
      </c>
      <c r="B8115" s="206" t="s">
        <v>864</v>
      </c>
      <c r="C8115" s="206" t="s">
        <v>770</v>
      </c>
      <c r="D8115" s="206" t="s">
        <v>772</v>
      </c>
      <c r="E8115" s="206" t="s">
        <v>772</v>
      </c>
      <c r="F8115" s="207">
        <v>45413</v>
      </c>
      <c r="G8115" s="206" t="s">
        <v>836</v>
      </c>
      <c r="H8115" s="208">
        <v>213628</v>
      </c>
      <c r="I8115" s="206" t="s">
        <v>33</v>
      </c>
      <c r="L8115" s="206">
        <v>2023</v>
      </c>
      <c r="M8115" s="206" t="s">
        <v>772</v>
      </c>
      <c r="N8115" s="206" t="s">
        <v>816</v>
      </c>
    </row>
    <row r="8116" spans="1:14" s="206" customFormat="1" ht="31" customHeight="1" x14ac:dyDescent="0.15">
      <c r="A8116" s="206" t="s">
        <v>768</v>
      </c>
      <c r="B8116" s="206" t="s">
        <v>864</v>
      </c>
      <c r="C8116" s="206" t="s">
        <v>770</v>
      </c>
      <c r="D8116" s="206" t="s">
        <v>772</v>
      </c>
      <c r="E8116" s="206" t="s">
        <v>778</v>
      </c>
      <c r="F8116" s="207">
        <v>45415</v>
      </c>
      <c r="G8116" s="206" t="s">
        <v>37</v>
      </c>
      <c r="H8116" s="208">
        <v>508618</v>
      </c>
      <c r="I8116" s="206" t="s">
        <v>33</v>
      </c>
      <c r="L8116" s="206">
        <v>2023</v>
      </c>
      <c r="M8116" s="206" t="s">
        <v>772</v>
      </c>
      <c r="N8116" s="206" t="s">
        <v>816</v>
      </c>
    </row>
    <row r="8117" spans="1:14" s="206" customFormat="1" ht="31" customHeight="1" x14ac:dyDescent="0.15">
      <c r="A8117" s="206" t="s">
        <v>768</v>
      </c>
      <c r="B8117" s="206" t="s">
        <v>864</v>
      </c>
      <c r="C8117" s="206" t="s">
        <v>770</v>
      </c>
      <c r="D8117" s="206" t="s">
        <v>772</v>
      </c>
      <c r="E8117" s="206" t="s">
        <v>778</v>
      </c>
      <c r="F8117" s="207">
        <v>45418</v>
      </c>
      <c r="G8117" s="206" t="s">
        <v>834</v>
      </c>
      <c r="H8117" s="208">
        <v>438991</v>
      </c>
      <c r="I8117" s="206" t="s">
        <v>33</v>
      </c>
      <c r="L8117" s="206">
        <v>2023</v>
      </c>
      <c r="M8117" s="206" t="s">
        <v>772</v>
      </c>
      <c r="N8117" s="206" t="s">
        <v>816</v>
      </c>
    </row>
    <row r="8118" spans="1:14" s="206" customFormat="1" ht="31" customHeight="1" x14ac:dyDescent="0.15">
      <c r="A8118" s="206" t="s">
        <v>768</v>
      </c>
      <c r="B8118" s="206" t="s">
        <v>864</v>
      </c>
      <c r="C8118" s="206" t="s">
        <v>770</v>
      </c>
      <c r="D8118" s="206" t="s">
        <v>772</v>
      </c>
      <c r="E8118" s="206" t="s">
        <v>759</v>
      </c>
      <c r="F8118" s="207">
        <v>45418</v>
      </c>
      <c r="G8118" s="206" t="s">
        <v>834</v>
      </c>
      <c r="H8118" s="208">
        <v>1008217</v>
      </c>
      <c r="I8118" s="206" t="s">
        <v>33</v>
      </c>
      <c r="L8118" s="206">
        <v>2023</v>
      </c>
      <c r="M8118" s="206" t="s">
        <v>772</v>
      </c>
      <c r="N8118" s="206" t="s">
        <v>816</v>
      </c>
    </row>
    <row r="8119" spans="1:14" s="206" customFormat="1" ht="31" customHeight="1" x14ac:dyDescent="0.15">
      <c r="A8119" s="206" t="s">
        <v>768</v>
      </c>
      <c r="B8119" s="206" t="s">
        <v>864</v>
      </c>
      <c r="C8119" s="206" t="s">
        <v>770</v>
      </c>
      <c r="D8119" s="206" t="s">
        <v>772</v>
      </c>
      <c r="E8119" s="206" t="s">
        <v>778</v>
      </c>
      <c r="F8119" s="207">
        <v>45419</v>
      </c>
      <c r="G8119" s="206" t="s">
        <v>37</v>
      </c>
      <c r="H8119" s="208">
        <v>670362</v>
      </c>
      <c r="I8119" s="206" t="s">
        <v>33</v>
      </c>
      <c r="L8119" s="206">
        <v>2023</v>
      </c>
      <c r="M8119" s="206" t="s">
        <v>772</v>
      </c>
      <c r="N8119" s="206" t="s">
        <v>816</v>
      </c>
    </row>
    <row r="8120" spans="1:14" s="206" customFormat="1" ht="31" customHeight="1" x14ac:dyDescent="0.15">
      <c r="A8120" s="206" t="s">
        <v>768</v>
      </c>
      <c r="B8120" s="206" t="s">
        <v>864</v>
      </c>
      <c r="C8120" s="206" t="s">
        <v>770</v>
      </c>
      <c r="D8120" s="206" t="s">
        <v>772</v>
      </c>
      <c r="E8120" s="206" t="s">
        <v>759</v>
      </c>
      <c r="F8120" s="207">
        <v>45421</v>
      </c>
      <c r="G8120" s="206" t="s">
        <v>834</v>
      </c>
      <c r="H8120" s="208">
        <v>375541</v>
      </c>
      <c r="I8120" s="206" t="s">
        <v>33</v>
      </c>
      <c r="L8120" s="206">
        <v>2023</v>
      </c>
      <c r="M8120" s="206" t="s">
        <v>772</v>
      </c>
      <c r="N8120" s="206" t="s">
        <v>816</v>
      </c>
    </row>
    <row r="8121" spans="1:14" s="206" customFormat="1" ht="31" customHeight="1" x14ac:dyDescent="0.15">
      <c r="A8121" s="206" t="s">
        <v>768</v>
      </c>
      <c r="B8121" s="206" t="s">
        <v>864</v>
      </c>
      <c r="C8121" s="206" t="s">
        <v>770</v>
      </c>
      <c r="D8121" s="206" t="s">
        <v>772</v>
      </c>
      <c r="E8121" s="206" t="s">
        <v>772</v>
      </c>
      <c r="F8121" s="207">
        <v>45421</v>
      </c>
      <c r="G8121" s="206" t="s">
        <v>836</v>
      </c>
      <c r="H8121" s="208">
        <v>33405</v>
      </c>
      <c r="I8121" s="206" t="s">
        <v>33</v>
      </c>
      <c r="L8121" s="206">
        <v>2023</v>
      </c>
      <c r="M8121" s="206" t="s">
        <v>772</v>
      </c>
      <c r="N8121" s="206" t="s">
        <v>816</v>
      </c>
    </row>
    <row r="8122" spans="1:14" s="206" customFormat="1" ht="31" customHeight="1" x14ac:dyDescent="0.15">
      <c r="A8122" s="206" t="s">
        <v>768</v>
      </c>
      <c r="B8122" s="206" t="s">
        <v>864</v>
      </c>
      <c r="C8122" s="206" t="s">
        <v>770</v>
      </c>
      <c r="D8122" s="206" t="s">
        <v>772</v>
      </c>
      <c r="E8122" s="206" t="s">
        <v>778</v>
      </c>
      <c r="F8122" s="207">
        <v>45421</v>
      </c>
      <c r="G8122" s="206" t="s">
        <v>834</v>
      </c>
      <c r="H8122" s="208">
        <v>149699</v>
      </c>
      <c r="I8122" s="206" t="s">
        <v>33</v>
      </c>
      <c r="L8122" s="206">
        <v>2023</v>
      </c>
      <c r="M8122" s="206" t="s">
        <v>772</v>
      </c>
      <c r="N8122" s="206" t="s">
        <v>816</v>
      </c>
    </row>
    <row r="8123" spans="1:14" s="206" customFormat="1" ht="31" customHeight="1" x14ac:dyDescent="0.15">
      <c r="A8123" s="206" t="s">
        <v>768</v>
      </c>
      <c r="B8123" s="206" t="s">
        <v>864</v>
      </c>
      <c r="C8123" s="206" t="s">
        <v>770</v>
      </c>
      <c r="D8123" s="206" t="s">
        <v>772</v>
      </c>
      <c r="E8123" s="206" t="s">
        <v>778</v>
      </c>
      <c r="F8123" s="207">
        <v>45426</v>
      </c>
      <c r="G8123" s="206" t="s">
        <v>37</v>
      </c>
      <c r="H8123" s="208">
        <v>202930</v>
      </c>
      <c r="I8123" s="206" t="s">
        <v>33</v>
      </c>
      <c r="L8123" s="206">
        <v>2023</v>
      </c>
      <c r="M8123" s="206" t="s">
        <v>772</v>
      </c>
      <c r="N8123" s="206" t="s">
        <v>816</v>
      </c>
    </row>
    <row r="8124" spans="1:14" s="206" customFormat="1" ht="31" customHeight="1" x14ac:dyDescent="0.15">
      <c r="A8124" s="206" t="s">
        <v>768</v>
      </c>
      <c r="B8124" s="206" t="s">
        <v>864</v>
      </c>
      <c r="C8124" s="206" t="s">
        <v>770</v>
      </c>
      <c r="D8124" s="206" t="s">
        <v>772</v>
      </c>
      <c r="E8124" s="206" t="s">
        <v>778</v>
      </c>
      <c r="F8124" s="207">
        <v>45426</v>
      </c>
      <c r="G8124" s="206" t="s">
        <v>815</v>
      </c>
      <c r="H8124" s="208">
        <v>126522</v>
      </c>
      <c r="I8124" s="206" t="s">
        <v>33</v>
      </c>
      <c r="L8124" s="206">
        <v>2023</v>
      </c>
      <c r="M8124" s="206" t="s">
        <v>772</v>
      </c>
      <c r="N8124" s="206" t="s">
        <v>816</v>
      </c>
    </row>
    <row r="8125" spans="1:14" s="206" customFormat="1" ht="31" customHeight="1" x14ac:dyDescent="0.15">
      <c r="A8125" s="206" t="s">
        <v>768</v>
      </c>
      <c r="B8125" s="206" t="s">
        <v>864</v>
      </c>
      <c r="C8125" s="206" t="s">
        <v>770</v>
      </c>
      <c r="D8125" s="206" t="s">
        <v>772</v>
      </c>
      <c r="E8125" s="206" t="s">
        <v>778</v>
      </c>
      <c r="F8125" s="207">
        <v>45429</v>
      </c>
      <c r="G8125" s="206" t="s">
        <v>37</v>
      </c>
      <c r="H8125" s="208">
        <v>147609</v>
      </c>
      <c r="I8125" s="206" t="s">
        <v>33</v>
      </c>
      <c r="L8125" s="206">
        <v>2023</v>
      </c>
      <c r="M8125" s="206" t="s">
        <v>772</v>
      </c>
      <c r="N8125" s="206" t="s">
        <v>816</v>
      </c>
    </row>
    <row r="8126" spans="1:14" s="206" customFormat="1" ht="31" customHeight="1" x14ac:dyDescent="0.15">
      <c r="A8126" s="206" t="s">
        <v>768</v>
      </c>
      <c r="B8126" s="206" t="s">
        <v>864</v>
      </c>
      <c r="C8126" s="206" t="s">
        <v>770</v>
      </c>
      <c r="D8126" s="206" t="s">
        <v>772</v>
      </c>
      <c r="E8126" s="206" t="s">
        <v>778</v>
      </c>
      <c r="F8126" s="207">
        <v>45433</v>
      </c>
      <c r="G8126" s="206" t="s">
        <v>37</v>
      </c>
      <c r="H8126" s="208">
        <v>221652</v>
      </c>
      <c r="I8126" s="206" t="s">
        <v>33</v>
      </c>
      <c r="L8126" s="206">
        <v>2023</v>
      </c>
      <c r="M8126" s="206" t="s">
        <v>772</v>
      </c>
      <c r="N8126" s="206" t="s">
        <v>816</v>
      </c>
    </row>
    <row r="8127" spans="1:14" s="206" customFormat="1" ht="31" customHeight="1" x14ac:dyDescent="0.15">
      <c r="A8127" s="206" t="s">
        <v>768</v>
      </c>
      <c r="B8127" s="206" t="s">
        <v>864</v>
      </c>
      <c r="C8127" s="206" t="s">
        <v>770</v>
      </c>
      <c r="D8127" s="206" t="s">
        <v>772</v>
      </c>
      <c r="E8127" s="206" t="s">
        <v>778</v>
      </c>
      <c r="F8127" s="207">
        <v>45433</v>
      </c>
      <c r="G8127" s="206" t="s">
        <v>815</v>
      </c>
      <c r="H8127" s="208">
        <v>279400</v>
      </c>
      <c r="I8127" s="206" t="s">
        <v>33</v>
      </c>
      <c r="L8127" s="206">
        <v>2023</v>
      </c>
      <c r="M8127" s="206" t="s">
        <v>772</v>
      </c>
      <c r="N8127" s="206" t="s">
        <v>816</v>
      </c>
    </row>
    <row r="8128" spans="1:14" s="206" customFormat="1" ht="31" customHeight="1" x14ac:dyDescent="0.15">
      <c r="A8128" s="206" t="s">
        <v>768</v>
      </c>
      <c r="B8128" s="206" t="s">
        <v>864</v>
      </c>
      <c r="C8128" s="206" t="s">
        <v>770</v>
      </c>
      <c r="D8128" s="206" t="s">
        <v>772</v>
      </c>
      <c r="E8128" s="206" t="s">
        <v>778</v>
      </c>
      <c r="F8128" s="207">
        <v>45436</v>
      </c>
      <c r="G8128" s="206" t="s">
        <v>37</v>
      </c>
      <c r="H8128" s="208">
        <v>24200</v>
      </c>
      <c r="I8128" s="206" t="s">
        <v>33</v>
      </c>
      <c r="L8128" s="206">
        <v>2023</v>
      </c>
      <c r="M8128" s="206" t="s">
        <v>772</v>
      </c>
      <c r="N8128" s="206" t="s">
        <v>816</v>
      </c>
    </row>
    <row r="8129" spans="1:14" s="206" customFormat="1" ht="31" customHeight="1" x14ac:dyDescent="0.15">
      <c r="A8129" s="206" t="s">
        <v>768</v>
      </c>
      <c r="B8129" s="206" t="s">
        <v>864</v>
      </c>
      <c r="C8129" s="206" t="s">
        <v>770</v>
      </c>
      <c r="D8129" s="206" t="s">
        <v>772</v>
      </c>
      <c r="E8129" s="206" t="s">
        <v>778</v>
      </c>
      <c r="F8129" s="207">
        <v>45441</v>
      </c>
      <c r="G8129" s="206" t="s">
        <v>815</v>
      </c>
      <c r="H8129" s="208">
        <v>59400</v>
      </c>
      <c r="I8129" s="206" t="s">
        <v>33</v>
      </c>
      <c r="L8129" s="206">
        <v>2023</v>
      </c>
      <c r="M8129" s="206" t="s">
        <v>772</v>
      </c>
      <c r="N8129" s="206" t="s">
        <v>816</v>
      </c>
    </row>
    <row r="8130" spans="1:14" s="206" customFormat="1" ht="31" customHeight="1" x14ac:dyDescent="0.15">
      <c r="A8130" s="206" t="s">
        <v>768</v>
      </c>
      <c r="B8130" s="206" t="s">
        <v>864</v>
      </c>
      <c r="C8130" s="206" t="s">
        <v>770</v>
      </c>
      <c r="D8130" s="206" t="s">
        <v>772</v>
      </c>
      <c r="E8130" s="206" t="s">
        <v>778</v>
      </c>
      <c r="F8130" s="207">
        <v>45615</v>
      </c>
      <c r="G8130" s="206" t="s">
        <v>866</v>
      </c>
      <c r="H8130" s="208">
        <v>134264</v>
      </c>
      <c r="I8130" s="206" t="s">
        <v>33</v>
      </c>
      <c r="L8130" s="206">
        <v>2024</v>
      </c>
      <c r="M8130" s="206" t="s">
        <v>772</v>
      </c>
      <c r="N8130" s="206" t="s">
        <v>816</v>
      </c>
    </row>
    <row r="8131" spans="1:14" s="206" customFormat="1" ht="31" customHeight="1" x14ac:dyDescent="0.15">
      <c r="A8131" s="206" t="s">
        <v>768</v>
      </c>
      <c r="B8131" s="206" t="s">
        <v>864</v>
      </c>
      <c r="C8131" s="206" t="s">
        <v>770</v>
      </c>
      <c r="D8131" s="206" t="s">
        <v>772</v>
      </c>
      <c r="E8131" s="206" t="s">
        <v>778</v>
      </c>
      <c r="F8131" s="207">
        <v>45616</v>
      </c>
      <c r="G8131" s="206" t="s">
        <v>37</v>
      </c>
      <c r="H8131" s="208">
        <v>44000</v>
      </c>
      <c r="I8131" s="206" t="s">
        <v>33</v>
      </c>
      <c r="L8131" s="206">
        <v>2024</v>
      </c>
      <c r="M8131" s="206" t="s">
        <v>772</v>
      </c>
      <c r="N8131" s="206" t="s">
        <v>816</v>
      </c>
    </row>
    <row r="8132" spans="1:14" s="206" customFormat="1" ht="31" customHeight="1" x14ac:dyDescent="0.15">
      <c r="A8132" s="206" t="s">
        <v>768</v>
      </c>
      <c r="B8132" s="206" t="s">
        <v>864</v>
      </c>
      <c r="C8132" s="206" t="s">
        <v>770</v>
      </c>
      <c r="D8132" s="206" t="s">
        <v>772</v>
      </c>
      <c r="E8132" s="206" t="s">
        <v>772</v>
      </c>
      <c r="F8132" s="207">
        <v>45616</v>
      </c>
      <c r="G8132" s="206" t="s">
        <v>37</v>
      </c>
      <c r="H8132" s="208">
        <v>352000</v>
      </c>
      <c r="I8132" s="206" t="s">
        <v>33</v>
      </c>
      <c r="L8132" s="206">
        <v>2024</v>
      </c>
      <c r="M8132" s="206" t="s">
        <v>772</v>
      </c>
      <c r="N8132" s="206" t="s">
        <v>816</v>
      </c>
    </row>
    <row r="8133" spans="1:14" s="206" customFormat="1" ht="31" customHeight="1" x14ac:dyDescent="0.15">
      <c r="A8133" s="206" t="s">
        <v>768</v>
      </c>
      <c r="B8133" s="206" t="s">
        <v>864</v>
      </c>
      <c r="C8133" s="206" t="s">
        <v>770</v>
      </c>
      <c r="D8133" s="206" t="s">
        <v>772</v>
      </c>
      <c r="E8133" s="206" t="s">
        <v>772</v>
      </c>
      <c r="F8133" s="207">
        <v>45617</v>
      </c>
      <c r="G8133" s="206" t="s">
        <v>815</v>
      </c>
      <c r="H8133" s="208">
        <v>696120</v>
      </c>
      <c r="I8133" s="206" t="s">
        <v>33</v>
      </c>
      <c r="L8133" s="206">
        <v>2024</v>
      </c>
      <c r="M8133" s="206" t="s">
        <v>772</v>
      </c>
      <c r="N8133" s="206" t="s">
        <v>816</v>
      </c>
    </row>
    <row r="8134" spans="1:14" s="206" customFormat="1" ht="31" customHeight="1" x14ac:dyDescent="0.15">
      <c r="A8134" s="206" t="s">
        <v>768</v>
      </c>
      <c r="B8134" s="206" t="s">
        <v>864</v>
      </c>
      <c r="C8134" s="206" t="s">
        <v>770</v>
      </c>
      <c r="D8134" s="206" t="s">
        <v>772</v>
      </c>
      <c r="E8134" s="206" t="s">
        <v>778</v>
      </c>
      <c r="F8134" s="207">
        <v>45617</v>
      </c>
      <c r="G8134" s="206" t="s">
        <v>834</v>
      </c>
      <c r="H8134" s="208">
        <v>94433</v>
      </c>
      <c r="I8134" s="206" t="s">
        <v>33</v>
      </c>
      <c r="L8134" s="206">
        <v>2024</v>
      </c>
      <c r="M8134" s="206" t="s">
        <v>772</v>
      </c>
      <c r="N8134" s="206" t="s">
        <v>816</v>
      </c>
    </row>
    <row r="8135" spans="1:14" s="206" customFormat="1" ht="31" customHeight="1" x14ac:dyDescent="0.15">
      <c r="A8135" s="206" t="s">
        <v>768</v>
      </c>
      <c r="B8135" s="206" t="s">
        <v>864</v>
      </c>
      <c r="C8135" s="206" t="s">
        <v>770</v>
      </c>
      <c r="D8135" s="206" t="s">
        <v>772</v>
      </c>
      <c r="E8135" s="206" t="s">
        <v>778</v>
      </c>
      <c r="F8135" s="207">
        <v>45618</v>
      </c>
      <c r="G8135" s="206" t="s">
        <v>37</v>
      </c>
      <c r="H8135" s="208">
        <v>88000</v>
      </c>
      <c r="I8135" s="206" t="s">
        <v>33</v>
      </c>
      <c r="L8135" s="206">
        <v>2024</v>
      </c>
      <c r="M8135" s="206" t="s">
        <v>772</v>
      </c>
      <c r="N8135" s="206" t="s">
        <v>816</v>
      </c>
    </row>
    <row r="8136" spans="1:14" s="206" customFormat="1" ht="31" customHeight="1" x14ac:dyDescent="0.15">
      <c r="A8136" s="206" t="s">
        <v>768</v>
      </c>
      <c r="B8136" s="206" t="s">
        <v>864</v>
      </c>
      <c r="C8136" s="206" t="s">
        <v>770</v>
      </c>
      <c r="D8136" s="206" t="s">
        <v>772</v>
      </c>
      <c r="E8136" s="206" t="s">
        <v>772</v>
      </c>
      <c r="F8136" s="207">
        <v>45618</v>
      </c>
      <c r="G8136" s="206" t="s">
        <v>37</v>
      </c>
      <c r="H8136" s="208">
        <v>528000</v>
      </c>
      <c r="I8136" s="206" t="s">
        <v>33</v>
      </c>
      <c r="L8136" s="206">
        <v>2024</v>
      </c>
      <c r="M8136" s="206" t="s">
        <v>772</v>
      </c>
      <c r="N8136" s="206" t="s">
        <v>816</v>
      </c>
    </row>
    <row r="8137" spans="1:14" s="206" customFormat="1" ht="31" customHeight="1" x14ac:dyDescent="0.15">
      <c r="A8137" s="206" t="s">
        <v>768</v>
      </c>
      <c r="B8137" s="206" t="s">
        <v>864</v>
      </c>
      <c r="C8137" s="206" t="s">
        <v>770</v>
      </c>
      <c r="D8137" s="206" t="s">
        <v>772</v>
      </c>
      <c r="E8137" s="206" t="s">
        <v>778</v>
      </c>
      <c r="F8137" s="207">
        <v>45621</v>
      </c>
      <c r="G8137" s="206" t="s">
        <v>866</v>
      </c>
      <c r="H8137" s="208">
        <v>163332</v>
      </c>
      <c r="I8137" s="206" t="s">
        <v>33</v>
      </c>
      <c r="L8137" s="206">
        <v>2024</v>
      </c>
      <c r="M8137" s="206" t="s">
        <v>772</v>
      </c>
      <c r="N8137" s="206" t="s">
        <v>816</v>
      </c>
    </row>
    <row r="8138" spans="1:14" s="206" customFormat="1" ht="31" customHeight="1" x14ac:dyDescent="0.15">
      <c r="A8138" s="206" t="s">
        <v>768</v>
      </c>
      <c r="B8138" s="206" t="s">
        <v>864</v>
      </c>
      <c r="C8138" s="206" t="s">
        <v>770</v>
      </c>
      <c r="D8138" s="206" t="s">
        <v>772</v>
      </c>
      <c r="E8138" s="206" t="s">
        <v>772</v>
      </c>
      <c r="F8138" s="207">
        <v>45622</v>
      </c>
      <c r="G8138" s="206" t="s">
        <v>37</v>
      </c>
      <c r="H8138" s="208">
        <v>264000</v>
      </c>
      <c r="I8138" s="206" t="s">
        <v>33</v>
      </c>
      <c r="L8138" s="206">
        <v>2024</v>
      </c>
      <c r="M8138" s="206" t="s">
        <v>772</v>
      </c>
      <c r="N8138" s="206" t="s">
        <v>816</v>
      </c>
    </row>
    <row r="8139" spans="1:14" s="206" customFormat="1" ht="31" customHeight="1" x14ac:dyDescent="0.15">
      <c r="A8139" s="206" t="s">
        <v>768</v>
      </c>
      <c r="B8139" s="206" t="s">
        <v>864</v>
      </c>
      <c r="C8139" s="206" t="s">
        <v>770</v>
      </c>
      <c r="D8139" s="206" t="s">
        <v>772</v>
      </c>
      <c r="E8139" s="206" t="s">
        <v>778</v>
      </c>
      <c r="F8139" s="207">
        <v>45622</v>
      </c>
      <c r="G8139" s="206" t="s">
        <v>37</v>
      </c>
      <c r="H8139" s="208">
        <v>132000</v>
      </c>
      <c r="I8139" s="206" t="s">
        <v>33</v>
      </c>
      <c r="L8139" s="206">
        <v>2024</v>
      </c>
      <c r="M8139" s="206" t="s">
        <v>772</v>
      </c>
      <c r="N8139" s="206" t="s">
        <v>816</v>
      </c>
    </row>
    <row r="8140" spans="1:14" s="206" customFormat="1" ht="31" customHeight="1" x14ac:dyDescent="0.15">
      <c r="A8140" s="206" t="s">
        <v>768</v>
      </c>
      <c r="B8140" s="206" t="s">
        <v>864</v>
      </c>
      <c r="C8140" s="206" t="s">
        <v>770</v>
      </c>
      <c r="D8140" s="206" t="s">
        <v>772</v>
      </c>
      <c r="E8140" s="206" t="s">
        <v>772</v>
      </c>
      <c r="F8140" s="207">
        <v>45623</v>
      </c>
      <c r="G8140" s="206" t="s">
        <v>868</v>
      </c>
      <c r="H8140" s="208">
        <v>264000</v>
      </c>
      <c r="I8140" s="206" t="s">
        <v>33</v>
      </c>
      <c r="L8140" s="206">
        <v>2024</v>
      </c>
      <c r="M8140" s="206" t="s">
        <v>772</v>
      </c>
      <c r="N8140" s="206" t="s">
        <v>816</v>
      </c>
    </row>
    <row r="8141" spans="1:14" s="206" customFormat="1" ht="31" customHeight="1" x14ac:dyDescent="0.15">
      <c r="A8141" s="206" t="s">
        <v>768</v>
      </c>
      <c r="B8141" s="206" t="s">
        <v>864</v>
      </c>
      <c r="C8141" s="206" t="s">
        <v>770</v>
      </c>
      <c r="D8141" s="206" t="s">
        <v>772</v>
      </c>
      <c r="E8141" s="206" t="s">
        <v>778</v>
      </c>
      <c r="F8141" s="207">
        <v>45623</v>
      </c>
      <c r="G8141" s="206" t="s">
        <v>834</v>
      </c>
      <c r="H8141" s="208">
        <v>44009</v>
      </c>
      <c r="I8141" s="206" t="s">
        <v>33</v>
      </c>
      <c r="L8141" s="206">
        <v>2024</v>
      </c>
      <c r="M8141" s="206" t="s">
        <v>772</v>
      </c>
      <c r="N8141" s="206" t="s">
        <v>816</v>
      </c>
    </row>
    <row r="8142" spans="1:14" s="206" customFormat="1" ht="31" customHeight="1" x14ac:dyDescent="0.15">
      <c r="A8142" s="206" t="s">
        <v>768</v>
      </c>
      <c r="B8142" s="206" t="s">
        <v>864</v>
      </c>
      <c r="C8142" s="206" t="s">
        <v>770</v>
      </c>
      <c r="D8142" s="206" t="s">
        <v>772</v>
      </c>
      <c r="E8142" s="206" t="s">
        <v>772</v>
      </c>
      <c r="F8142" s="207">
        <v>45623</v>
      </c>
      <c r="G8142" s="206" t="s">
        <v>815</v>
      </c>
      <c r="H8142" s="208">
        <v>835318</v>
      </c>
      <c r="I8142" s="206" t="s">
        <v>33</v>
      </c>
      <c r="L8142" s="206">
        <v>2024</v>
      </c>
      <c r="M8142" s="206" t="s">
        <v>772</v>
      </c>
      <c r="N8142" s="206" t="s">
        <v>816</v>
      </c>
    </row>
    <row r="8143" spans="1:14" s="206" customFormat="1" ht="31" customHeight="1" x14ac:dyDescent="0.15">
      <c r="A8143" s="206" t="s">
        <v>768</v>
      </c>
      <c r="B8143" s="206" t="s">
        <v>864</v>
      </c>
      <c r="C8143" s="206" t="s">
        <v>770</v>
      </c>
      <c r="D8143" s="206" t="s">
        <v>772</v>
      </c>
      <c r="E8143" s="206" t="s">
        <v>772</v>
      </c>
      <c r="F8143" s="207">
        <v>45628</v>
      </c>
      <c r="G8143" s="206" t="s">
        <v>867</v>
      </c>
      <c r="H8143" s="208">
        <v>132000</v>
      </c>
      <c r="I8143" s="206" t="s">
        <v>33</v>
      </c>
      <c r="L8143" s="206">
        <v>2024</v>
      </c>
      <c r="M8143" s="206" t="s">
        <v>772</v>
      </c>
      <c r="N8143" s="206" t="s">
        <v>816</v>
      </c>
    </row>
    <row r="8144" spans="1:14" s="206" customFormat="1" ht="31" customHeight="1" x14ac:dyDescent="0.15">
      <c r="A8144" s="206" t="s">
        <v>768</v>
      </c>
      <c r="B8144" s="206" t="s">
        <v>864</v>
      </c>
      <c r="C8144" s="206" t="s">
        <v>770</v>
      </c>
      <c r="D8144" s="206" t="s">
        <v>772</v>
      </c>
      <c r="E8144" s="206" t="s">
        <v>778</v>
      </c>
      <c r="F8144" s="207">
        <v>45628</v>
      </c>
      <c r="G8144" s="206" t="s">
        <v>867</v>
      </c>
      <c r="H8144" s="208">
        <v>176000</v>
      </c>
      <c r="I8144" s="206" t="s">
        <v>33</v>
      </c>
      <c r="L8144" s="206">
        <v>2024</v>
      </c>
      <c r="M8144" s="206" t="s">
        <v>772</v>
      </c>
      <c r="N8144" s="206" t="s">
        <v>816</v>
      </c>
    </row>
    <row r="8145" spans="1:14" s="206" customFormat="1" ht="31" customHeight="1" x14ac:dyDescent="0.15">
      <c r="A8145" s="206" t="s">
        <v>768</v>
      </c>
      <c r="B8145" s="206" t="s">
        <v>864</v>
      </c>
      <c r="C8145" s="206" t="s">
        <v>770</v>
      </c>
      <c r="D8145" s="206" t="s">
        <v>772</v>
      </c>
      <c r="E8145" s="206" t="s">
        <v>778</v>
      </c>
      <c r="F8145" s="207">
        <v>45628</v>
      </c>
      <c r="G8145" s="206" t="s">
        <v>37</v>
      </c>
      <c r="H8145" s="208">
        <v>29522</v>
      </c>
      <c r="I8145" s="206" t="s">
        <v>33</v>
      </c>
      <c r="L8145" s="206">
        <v>2024</v>
      </c>
      <c r="M8145" s="206" t="s">
        <v>772</v>
      </c>
      <c r="N8145" s="206" t="s">
        <v>816</v>
      </c>
    </row>
    <row r="8146" spans="1:14" s="206" customFormat="1" ht="31" customHeight="1" x14ac:dyDescent="0.15">
      <c r="A8146" s="206" t="s">
        <v>768</v>
      </c>
      <c r="B8146" s="206" t="s">
        <v>864</v>
      </c>
      <c r="C8146" s="206" t="s">
        <v>770</v>
      </c>
      <c r="D8146" s="206" t="s">
        <v>772</v>
      </c>
      <c r="E8146" s="206" t="s">
        <v>778</v>
      </c>
      <c r="F8146" s="207">
        <v>45629</v>
      </c>
      <c r="G8146" s="206" t="s">
        <v>866</v>
      </c>
      <c r="H8146" s="208">
        <v>211112</v>
      </c>
      <c r="I8146" s="206" t="s">
        <v>33</v>
      </c>
      <c r="L8146" s="206">
        <v>2024</v>
      </c>
      <c r="M8146" s="206" t="s">
        <v>772</v>
      </c>
      <c r="N8146" s="206" t="s">
        <v>816</v>
      </c>
    </row>
    <row r="8147" spans="1:14" s="206" customFormat="1" ht="31" customHeight="1" x14ac:dyDescent="0.15">
      <c r="A8147" s="206" t="s">
        <v>768</v>
      </c>
      <c r="B8147" s="206" t="s">
        <v>864</v>
      </c>
      <c r="C8147" s="206" t="s">
        <v>770</v>
      </c>
      <c r="D8147" s="206" t="s">
        <v>772</v>
      </c>
      <c r="E8147" s="206" t="s">
        <v>778</v>
      </c>
      <c r="F8147" s="207">
        <v>45630</v>
      </c>
      <c r="G8147" s="206" t="s">
        <v>37</v>
      </c>
      <c r="H8147" s="208">
        <v>1232283</v>
      </c>
      <c r="I8147" s="206" t="s">
        <v>33</v>
      </c>
      <c r="L8147" s="206">
        <v>2024</v>
      </c>
      <c r="M8147" s="206" t="s">
        <v>772</v>
      </c>
      <c r="N8147" s="206" t="s">
        <v>816</v>
      </c>
    </row>
    <row r="8148" spans="1:14" s="206" customFormat="1" ht="31" customHeight="1" x14ac:dyDescent="0.15">
      <c r="A8148" s="206" t="s">
        <v>768</v>
      </c>
      <c r="B8148" s="206" t="s">
        <v>864</v>
      </c>
      <c r="C8148" s="206" t="s">
        <v>770</v>
      </c>
      <c r="D8148" s="206" t="s">
        <v>772</v>
      </c>
      <c r="E8148" s="206" t="s">
        <v>772</v>
      </c>
      <c r="F8148" s="207">
        <v>45630</v>
      </c>
      <c r="G8148" s="206" t="s">
        <v>37</v>
      </c>
      <c r="H8148" s="208">
        <v>178676</v>
      </c>
      <c r="I8148" s="206" t="s">
        <v>33</v>
      </c>
      <c r="L8148" s="206">
        <v>2024</v>
      </c>
      <c r="M8148" s="206" t="s">
        <v>772</v>
      </c>
      <c r="N8148" s="206" t="s">
        <v>816</v>
      </c>
    </row>
    <row r="8149" spans="1:14" s="206" customFormat="1" ht="31" customHeight="1" x14ac:dyDescent="0.15">
      <c r="A8149" s="206" t="s">
        <v>768</v>
      </c>
      <c r="B8149" s="206" t="s">
        <v>864</v>
      </c>
      <c r="C8149" s="206" t="s">
        <v>770</v>
      </c>
      <c r="D8149" s="206" t="s">
        <v>772</v>
      </c>
      <c r="E8149" s="206" t="s">
        <v>778</v>
      </c>
      <c r="F8149" s="207">
        <v>45631</v>
      </c>
      <c r="G8149" s="206" t="s">
        <v>868</v>
      </c>
      <c r="H8149" s="208">
        <v>44000</v>
      </c>
      <c r="I8149" s="206" t="s">
        <v>33</v>
      </c>
      <c r="L8149" s="206">
        <v>2024</v>
      </c>
      <c r="M8149" s="206" t="s">
        <v>772</v>
      </c>
      <c r="N8149" s="206" t="s">
        <v>816</v>
      </c>
    </row>
    <row r="8150" spans="1:14" s="206" customFormat="1" ht="31" customHeight="1" x14ac:dyDescent="0.15">
      <c r="A8150" s="206" t="s">
        <v>768</v>
      </c>
      <c r="B8150" s="206" t="s">
        <v>864</v>
      </c>
      <c r="C8150" s="206" t="s">
        <v>770</v>
      </c>
      <c r="D8150" s="206" t="s">
        <v>772</v>
      </c>
      <c r="E8150" s="206" t="s">
        <v>778</v>
      </c>
      <c r="F8150" s="207">
        <v>45631</v>
      </c>
      <c r="G8150" s="206" t="s">
        <v>836</v>
      </c>
      <c r="H8150" s="208">
        <v>429000</v>
      </c>
      <c r="I8150" s="206" t="s">
        <v>33</v>
      </c>
      <c r="L8150" s="206">
        <v>2024</v>
      </c>
      <c r="M8150" s="206" t="s">
        <v>772</v>
      </c>
      <c r="N8150" s="206" t="s">
        <v>816</v>
      </c>
    </row>
    <row r="8151" spans="1:14" s="206" customFormat="1" ht="31" customHeight="1" x14ac:dyDescent="0.15">
      <c r="A8151" s="206" t="s">
        <v>768</v>
      </c>
      <c r="B8151" s="206" t="s">
        <v>864</v>
      </c>
      <c r="C8151" s="206" t="s">
        <v>770</v>
      </c>
      <c r="D8151" s="206" t="s">
        <v>772</v>
      </c>
      <c r="E8151" s="206" t="s">
        <v>772</v>
      </c>
      <c r="F8151" s="207">
        <v>45631</v>
      </c>
      <c r="G8151" s="206" t="s">
        <v>815</v>
      </c>
      <c r="H8151" s="208">
        <v>1057595</v>
      </c>
      <c r="I8151" s="206" t="s">
        <v>33</v>
      </c>
      <c r="L8151" s="206">
        <v>2024</v>
      </c>
      <c r="M8151" s="206" t="s">
        <v>772</v>
      </c>
      <c r="N8151" s="206" t="s">
        <v>816</v>
      </c>
    </row>
    <row r="8152" spans="1:14" s="206" customFormat="1" ht="31" customHeight="1" x14ac:dyDescent="0.15">
      <c r="A8152" s="206" t="s">
        <v>768</v>
      </c>
      <c r="B8152" s="206" t="s">
        <v>864</v>
      </c>
      <c r="C8152" s="206" t="s">
        <v>770</v>
      </c>
      <c r="D8152" s="206" t="s">
        <v>772</v>
      </c>
      <c r="E8152" s="206" t="s">
        <v>778</v>
      </c>
      <c r="F8152" s="207">
        <v>45632</v>
      </c>
      <c r="G8152" s="206" t="s">
        <v>37</v>
      </c>
      <c r="H8152" s="208">
        <v>1196936</v>
      </c>
      <c r="I8152" s="206" t="s">
        <v>33</v>
      </c>
      <c r="L8152" s="206">
        <v>2024</v>
      </c>
      <c r="M8152" s="206" t="s">
        <v>772</v>
      </c>
      <c r="N8152" s="206" t="s">
        <v>816</v>
      </c>
    </row>
    <row r="8153" spans="1:14" s="206" customFormat="1" ht="31" customHeight="1" x14ac:dyDescent="0.15">
      <c r="A8153" s="206" t="s">
        <v>768</v>
      </c>
      <c r="B8153" s="206" t="s">
        <v>864</v>
      </c>
      <c r="C8153" s="206" t="s">
        <v>770</v>
      </c>
      <c r="D8153" s="206" t="s">
        <v>772</v>
      </c>
      <c r="E8153" s="206" t="s">
        <v>772</v>
      </c>
      <c r="F8153" s="207">
        <v>45632</v>
      </c>
      <c r="G8153" s="206" t="s">
        <v>37</v>
      </c>
      <c r="H8153" s="208">
        <v>174174</v>
      </c>
      <c r="I8153" s="206" t="s">
        <v>33</v>
      </c>
      <c r="L8153" s="206">
        <v>2024</v>
      </c>
      <c r="M8153" s="206" t="s">
        <v>772</v>
      </c>
      <c r="N8153" s="206" t="s">
        <v>816</v>
      </c>
    </row>
    <row r="8154" spans="1:14" s="206" customFormat="1" ht="31" customHeight="1" x14ac:dyDescent="0.15">
      <c r="A8154" s="206" t="s">
        <v>768</v>
      </c>
      <c r="B8154" s="206" t="s">
        <v>864</v>
      </c>
      <c r="C8154" s="206" t="s">
        <v>770</v>
      </c>
      <c r="D8154" s="206" t="s">
        <v>772</v>
      </c>
      <c r="E8154" s="206" t="s">
        <v>778</v>
      </c>
      <c r="F8154" s="207">
        <v>45632</v>
      </c>
      <c r="G8154" s="206" t="s">
        <v>834</v>
      </c>
      <c r="H8154" s="208">
        <v>297431</v>
      </c>
      <c r="I8154" s="206" t="s">
        <v>33</v>
      </c>
      <c r="L8154" s="206">
        <v>2024</v>
      </c>
      <c r="M8154" s="206" t="s">
        <v>772</v>
      </c>
      <c r="N8154" s="206" t="s">
        <v>816</v>
      </c>
    </row>
    <row r="8155" spans="1:14" s="206" customFormat="1" ht="31" customHeight="1" x14ac:dyDescent="0.15">
      <c r="A8155" s="206" t="s">
        <v>768</v>
      </c>
      <c r="B8155" s="206" t="s">
        <v>864</v>
      </c>
      <c r="C8155" s="206" t="s">
        <v>770</v>
      </c>
      <c r="D8155" s="206" t="s">
        <v>772</v>
      </c>
      <c r="E8155" s="206" t="s">
        <v>772</v>
      </c>
      <c r="F8155" s="207">
        <v>45635</v>
      </c>
      <c r="G8155" s="206" t="s">
        <v>37</v>
      </c>
      <c r="H8155" s="208">
        <v>42174</v>
      </c>
      <c r="I8155" s="206" t="s">
        <v>33</v>
      </c>
      <c r="L8155" s="206">
        <v>2024</v>
      </c>
      <c r="M8155" s="206" t="s">
        <v>772</v>
      </c>
      <c r="N8155" s="206" t="s">
        <v>816</v>
      </c>
    </row>
    <row r="8156" spans="1:14" s="206" customFormat="1" ht="31" customHeight="1" x14ac:dyDescent="0.15">
      <c r="A8156" s="206" t="s">
        <v>768</v>
      </c>
      <c r="B8156" s="206" t="s">
        <v>864</v>
      </c>
      <c r="C8156" s="206" t="s">
        <v>770</v>
      </c>
      <c r="D8156" s="206" t="s">
        <v>772</v>
      </c>
      <c r="E8156" s="206" t="s">
        <v>778</v>
      </c>
      <c r="F8156" s="207">
        <v>45635</v>
      </c>
      <c r="G8156" s="206" t="s">
        <v>37</v>
      </c>
      <c r="H8156" s="208">
        <v>339218</v>
      </c>
      <c r="I8156" s="206" t="s">
        <v>33</v>
      </c>
      <c r="L8156" s="206">
        <v>2024</v>
      </c>
      <c r="M8156" s="206" t="s">
        <v>772</v>
      </c>
      <c r="N8156" s="206" t="s">
        <v>816</v>
      </c>
    </row>
    <row r="8157" spans="1:14" s="206" customFormat="1" ht="31" customHeight="1" x14ac:dyDescent="0.15">
      <c r="A8157" s="206" t="s">
        <v>768</v>
      </c>
      <c r="B8157" s="206" t="s">
        <v>864</v>
      </c>
      <c r="C8157" s="206" t="s">
        <v>770</v>
      </c>
      <c r="D8157" s="206" t="s">
        <v>772</v>
      </c>
      <c r="E8157" s="206" t="s">
        <v>778</v>
      </c>
      <c r="F8157" s="207">
        <v>45636</v>
      </c>
      <c r="G8157" s="206" t="s">
        <v>867</v>
      </c>
      <c r="H8157" s="208">
        <v>176000</v>
      </c>
      <c r="I8157" s="206" t="s">
        <v>33</v>
      </c>
      <c r="L8157" s="206">
        <v>2024</v>
      </c>
      <c r="M8157" s="206" t="s">
        <v>772</v>
      </c>
      <c r="N8157" s="206" t="s">
        <v>816</v>
      </c>
    </row>
    <row r="8158" spans="1:14" s="206" customFormat="1" ht="31" customHeight="1" x14ac:dyDescent="0.15">
      <c r="A8158" s="206" t="s">
        <v>768</v>
      </c>
      <c r="B8158" s="206" t="s">
        <v>864</v>
      </c>
      <c r="C8158" s="206" t="s">
        <v>770</v>
      </c>
      <c r="D8158" s="206" t="s">
        <v>772</v>
      </c>
      <c r="E8158" s="206" t="s">
        <v>778</v>
      </c>
      <c r="F8158" s="207">
        <v>45636</v>
      </c>
      <c r="G8158" s="206" t="s">
        <v>866</v>
      </c>
      <c r="H8158" s="208">
        <v>497031</v>
      </c>
      <c r="I8158" s="206" t="s">
        <v>33</v>
      </c>
      <c r="L8158" s="206">
        <v>2024</v>
      </c>
      <c r="M8158" s="206" t="s">
        <v>772</v>
      </c>
      <c r="N8158" s="206" t="s">
        <v>816</v>
      </c>
    </row>
    <row r="8159" spans="1:14" s="206" customFormat="1" ht="31" customHeight="1" x14ac:dyDescent="0.15">
      <c r="A8159" s="206" t="s">
        <v>768</v>
      </c>
      <c r="B8159" s="206" t="s">
        <v>864</v>
      </c>
      <c r="C8159" s="206" t="s">
        <v>770</v>
      </c>
      <c r="D8159" s="206" t="s">
        <v>772</v>
      </c>
      <c r="E8159" s="206" t="s">
        <v>778</v>
      </c>
      <c r="F8159" s="207">
        <v>45636</v>
      </c>
      <c r="G8159" s="206" t="s">
        <v>37</v>
      </c>
      <c r="H8159" s="208">
        <v>1243132</v>
      </c>
      <c r="I8159" s="206" t="s">
        <v>33</v>
      </c>
      <c r="L8159" s="206">
        <v>2024</v>
      </c>
      <c r="M8159" s="206" t="s">
        <v>772</v>
      </c>
      <c r="N8159" s="206" t="s">
        <v>816</v>
      </c>
    </row>
    <row r="8160" spans="1:14" s="206" customFormat="1" ht="31" customHeight="1" x14ac:dyDescent="0.15">
      <c r="A8160" s="206" t="s">
        <v>768</v>
      </c>
      <c r="B8160" s="206" t="s">
        <v>864</v>
      </c>
      <c r="C8160" s="206" t="s">
        <v>770</v>
      </c>
      <c r="D8160" s="206" t="s">
        <v>772</v>
      </c>
      <c r="E8160" s="206" t="s">
        <v>778</v>
      </c>
      <c r="F8160" s="207">
        <v>45636</v>
      </c>
      <c r="G8160" s="206" t="s">
        <v>815</v>
      </c>
      <c r="H8160" s="208">
        <v>71500</v>
      </c>
      <c r="I8160" s="206" t="s">
        <v>33</v>
      </c>
      <c r="L8160" s="206">
        <v>2024</v>
      </c>
      <c r="M8160" s="206" t="s">
        <v>772</v>
      </c>
      <c r="N8160" s="206" t="s">
        <v>816</v>
      </c>
    </row>
    <row r="8161" spans="1:14" s="206" customFormat="1" ht="31" customHeight="1" x14ac:dyDescent="0.15">
      <c r="A8161" s="206" t="s">
        <v>768</v>
      </c>
      <c r="B8161" s="206" t="s">
        <v>864</v>
      </c>
      <c r="C8161" s="206" t="s">
        <v>770</v>
      </c>
      <c r="D8161" s="206" t="s">
        <v>772</v>
      </c>
      <c r="E8161" s="206" t="s">
        <v>772</v>
      </c>
      <c r="F8161" s="207">
        <v>45636</v>
      </c>
      <c r="G8161" s="206" t="s">
        <v>37</v>
      </c>
      <c r="H8161" s="208">
        <v>643566</v>
      </c>
      <c r="I8161" s="206" t="s">
        <v>33</v>
      </c>
      <c r="L8161" s="206">
        <v>2024</v>
      </c>
      <c r="M8161" s="206" t="s">
        <v>772</v>
      </c>
      <c r="N8161" s="206" t="s">
        <v>816</v>
      </c>
    </row>
    <row r="8162" spans="1:14" s="206" customFormat="1" ht="31" customHeight="1" x14ac:dyDescent="0.15">
      <c r="A8162" s="206" t="s">
        <v>768</v>
      </c>
      <c r="B8162" s="206" t="s">
        <v>864</v>
      </c>
      <c r="C8162" s="206" t="s">
        <v>770</v>
      </c>
      <c r="D8162" s="206" t="s">
        <v>772</v>
      </c>
      <c r="E8162" s="206" t="s">
        <v>772</v>
      </c>
      <c r="F8162" s="207">
        <v>45637</v>
      </c>
      <c r="G8162" s="206" t="s">
        <v>815</v>
      </c>
      <c r="H8162" s="208">
        <v>1425483</v>
      </c>
      <c r="I8162" s="206" t="s">
        <v>33</v>
      </c>
      <c r="L8162" s="206">
        <v>2024</v>
      </c>
      <c r="M8162" s="206" t="s">
        <v>772</v>
      </c>
      <c r="N8162" s="206" t="s">
        <v>816</v>
      </c>
    </row>
    <row r="8163" spans="1:14" s="206" customFormat="1" ht="31" customHeight="1" x14ac:dyDescent="0.15">
      <c r="A8163" s="206" t="s">
        <v>768</v>
      </c>
      <c r="B8163" s="206" t="s">
        <v>864</v>
      </c>
      <c r="C8163" s="206" t="s">
        <v>770</v>
      </c>
      <c r="D8163" s="206" t="s">
        <v>772</v>
      </c>
      <c r="E8163" s="206" t="s">
        <v>778</v>
      </c>
      <c r="F8163" s="207">
        <v>45637</v>
      </c>
      <c r="G8163" s="206" t="s">
        <v>834</v>
      </c>
      <c r="H8163" s="208">
        <v>91225</v>
      </c>
      <c r="I8163" s="206" t="s">
        <v>33</v>
      </c>
      <c r="L8163" s="206">
        <v>2024</v>
      </c>
      <c r="M8163" s="206" t="s">
        <v>772</v>
      </c>
      <c r="N8163" s="206" t="s">
        <v>816</v>
      </c>
    </row>
    <row r="8164" spans="1:14" s="206" customFormat="1" ht="31" customHeight="1" x14ac:dyDescent="0.15">
      <c r="A8164" s="206" t="s">
        <v>768</v>
      </c>
      <c r="B8164" s="206" t="s">
        <v>864</v>
      </c>
      <c r="C8164" s="206" t="s">
        <v>770</v>
      </c>
      <c r="D8164" s="206" t="s">
        <v>772</v>
      </c>
      <c r="E8164" s="206" t="s">
        <v>778</v>
      </c>
      <c r="F8164" s="207">
        <v>45637</v>
      </c>
      <c r="G8164" s="206" t="s">
        <v>836</v>
      </c>
      <c r="H8164" s="208">
        <v>1430000</v>
      </c>
      <c r="I8164" s="206" t="s">
        <v>33</v>
      </c>
      <c r="L8164" s="206">
        <v>2024</v>
      </c>
      <c r="M8164" s="206" t="s">
        <v>772</v>
      </c>
      <c r="N8164" s="206" t="s">
        <v>816</v>
      </c>
    </row>
    <row r="8165" spans="1:14" s="206" customFormat="1" ht="31" customHeight="1" x14ac:dyDescent="0.15">
      <c r="A8165" s="206" t="s">
        <v>768</v>
      </c>
      <c r="B8165" s="206" t="s">
        <v>864</v>
      </c>
      <c r="C8165" s="206" t="s">
        <v>770</v>
      </c>
      <c r="D8165" s="206" t="s">
        <v>772</v>
      </c>
      <c r="E8165" s="206" t="s">
        <v>778</v>
      </c>
      <c r="F8165" s="207">
        <v>45638</v>
      </c>
      <c r="G8165" s="206" t="s">
        <v>834</v>
      </c>
      <c r="H8165" s="208">
        <v>176000</v>
      </c>
      <c r="I8165" s="206" t="s">
        <v>33</v>
      </c>
      <c r="L8165" s="206">
        <v>2024</v>
      </c>
      <c r="M8165" s="206" t="s">
        <v>772</v>
      </c>
      <c r="N8165" s="206" t="s">
        <v>816</v>
      </c>
    </row>
    <row r="8166" spans="1:14" s="206" customFormat="1" ht="31" customHeight="1" x14ac:dyDescent="0.15">
      <c r="A8166" s="206" t="s">
        <v>768</v>
      </c>
      <c r="B8166" s="206" t="s">
        <v>864</v>
      </c>
      <c r="C8166" s="206" t="s">
        <v>770</v>
      </c>
      <c r="D8166" s="206" t="s">
        <v>772</v>
      </c>
      <c r="E8166" s="206" t="s">
        <v>778</v>
      </c>
      <c r="F8166" s="207">
        <v>45639</v>
      </c>
      <c r="G8166" s="206" t="s">
        <v>836</v>
      </c>
      <c r="H8166" s="208">
        <v>250250</v>
      </c>
      <c r="I8166" s="206" t="s">
        <v>33</v>
      </c>
      <c r="L8166" s="206">
        <v>2024</v>
      </c>
      <c r="M8166" s="206" t="s">
        <v>772</v>
      </c>
      <c r="N8166" s="206" t="s">
        <v>816</v>
      </c>
    </row>
    <row r="8167" spans="1:14" s="206" customFormat="1" ht="31" customHeight="1" x14ac:dyDescent="0.15">
      <c r="A8167" s="206" t="s">
        <v>768</v>
      </c>
      <c r="B8167" s="206" t="s">
        <v>864</v>
      </c>
      <c r="C8167" s="206" t="s">
        <v>770</v>
      </c>
      <c r="D8167" s="206" t="s">
        <v>772</v>
      </c>
      <c r="E8167" s="206" t="s">
        <v>778</v>
      </c>
      <c r="F8167" s="207">
        <v>45642</v>
      </c>
      <c r="G8167" s="206" t="s">
        <v>866</v>
      </c>
      <c r="H8167" s="208">
        <v>602785</v>
      </c>
      <c r="I8167" s="206" t="s">
        <v>33</v>
      </c>
      <c r="L8167" s="206">
        <v>2024</v>
      </c>
      <c r="M8167" s="206" t="s">
        <v>772</v>
      </c>
      <c r="N8167" s="206" t="s">
        <v>816</v>
      </c>
    </row>
    <row r="8168" spans="1:14" s="206" customFormat="1" ht="31" customHeight="1" x14ac:dyDescent="0.15">
      <c r="A8168" s="206" t="s">
        <v>768</v>
      </c>
      <c r="B8168" s="206" t="s">
        <v>885</v>
      </c>
      <c r="C8168" s="206" t="s">
        <v>770</v>
      </c>
      <c r="D8168" s="206" t="s">
        <v>772</v>
      </c>
      <c r="E8168" s="206" t="s">
        <v>778</v>
      </c>
      <c r="F8168" s="207">
        <v>45294</v>
      </c>
      <c r="G8168" s="206" t="s">
        <v>836</v>
      </c>
      <c r="H8168" s="208">
        <v>286000</v>
      </c>
      <c r="I8168" s="206" t="s">
        <v>33</v>
      </c>
      <c r="L8168" s="206">
        <v>2023</v>
      </c>
      <c r="M8168" s="206" t="s">
        <v>772</v>
      </c>
      <c r="N8168" s="206" t="s">
        <v>816</v>
      </c>
    </row>
    <row r="8169" spans="1:14" s="206" customFormat="1" ht="31" customHeight="1" x14ac:dyDescent="0.15">
      <c r="A8169" s="206" t="s">
        <v>768</v>
      </c>
      <c r="B8169" s="206" t="s">
        <v>885</v>
      </c>
      <c r="C8169" s="206" t="s">
        <v>770</v>
      </c>
      <c r="D8169" s="206" t="s">
        <v>772</v>
      </c>
      <c r="E8169" s="206" t="s">
        <v>772</v>
      </c>
      <c r="F8169" s="207">
        <v>45295</v>
      </c>
      <c r="G8169" s="206" t="s">
        <v>836</v>
      </c>
      <c r="H8169" s="208">
        <v>1789</v>
      </c>
      <c r="I8169" s="206" t="s">
        <v>33</v>
      </c>
      <c r="L8169" s="206">
        <v>2023</v>
      </c>
      <c r="M8169" s="206" t="s">
        <v>772</v>
      </c>
      <c r="N8169" s="206" t="s">
        <v>816</v>
      </c>
    </row>
    <row r="8170" spans="1:14" s="206" customFormat="1" ht="31" customHeight="1" x14ac:dyDescent="0.15">
      <c r="A8170" s="206" t="s">
        <v>768</v>
      </c>
      <c r="B8170" s="206" t="s">
        <v>885</v>
      </c>
      <c r="C8170" s="206" t="s">
        <v>770</v>
      </c>
      <c r="D8170" s="206" t="s">
        <v>772</v>
      </c>
      <c r="E8170" s="206" t="s">
        <v>778</v>
      </c>
      <c r="F8170" s="207">
        <v>45295</v>
      </c>
      <c r="G8170" s="206" t="s">
        <v>836</v>
      </c>
      <c r="H8170" s="208">
        <v>355711</v>
      </c>
      <c r="I8170" s="206" t="s">
        <v>33</v>
      </c>
      <c r="L8170" s="206">
        <v>2023</v>
      </c>
      <c r="M8170" s="206" t="s">
        <v>772</v>
      </c>
      <c r="N8170" s="206" t="s">
        <v>816</v>
      </c>
    </row>
    <row r="8171" spans="1:14" s="206" customFormat="1" ht="31" customHeight="1" x14ac:dyDescent="0.15">
      <c r="A8171" s="206" t="s">
        <v>768</v>
      </c>
      <c r="B8171" s="206" t="s">
        <v>885</v>
      </c>
      <c r="C8171" s="206" t="s">
        <v>770</v>
      </c>
      <c r="D8171" s="206" t="s">
        <v>772</v>
      </c>
      <c r="E8171" s="206" t="s">
        <v>778</v>
      </c>
      <c r="F8171" s="207">
        <v>45299</v>
      </c>
      <c r="G8171" s="206" t="s">
        <v>836</v>
      </c>
      <c r="H8171" s="208">
        <v>107250</v>
      </c>
      <c r="I8171" s="206" t="s">
        <v>33</v>
      </c>
      <c r="L8171" s="206">
        <v>2023</v>
      </c>
      <c r="M8171" s="206" t="s">
        <v>772</v>
      </c>
      <c r="N8171" s="206" t="s">
        <v>816</v>
      </c>
    </row>
    <row r="8172" spans="1:14" s="206" customFormat="1" ht="31" customHeight="1" x14ac:dyDescent="0.15">
      <c r="A8172" s="206" t="s">
        <v>768</v>
      </c>
      <c r="B8172" s="206" t="s">
        <v>885</v>
      </c>
      <c r="C8172" s="206" t="s">
        <v>770</v>
      </c>
      <c r="D8172" s="206" t="s">
        <v>772</v>
      </c>
      <c r="E8172" s="206" t="s">
        <v>772</v>
      </c>
      <c r="F8172" s="207">
        <v>45307</v>
      </c>
      <c r="G8172" s="206" t="s">
        <v>836</v>
      </c>
      <c r="H8172" s="208">
        <v>18229</v>
      </c>
      <c r="I8172" s="206" t="s">
        <v>33</v>
      </c>
      <c r="L8172" s="206">
        <v>2023</v>
      </c>
      <c r="M8172" s="206" t="s">
        <v>772</v>
      </c>
      <c r="N8172" s="206" t="s">
        <v>816</v>
      </c>
    </row>
    <row r="8173" spans="1:14" s="206" customFormat="1" ht="31" customHeight="1" x14ac:dyDescent="0.15">
      <c r="A8173" s="206" t="s">
        <v>768</v>
      </c>
      <c r="B8173" s="206" t="s">
        <v>885</v>
      </c>
      <c r="C8173" s="206" t="s">
        <v>770</v>
      </c>
      <c r="D8173" s="206" t="s">
        <v>772</v>
      </c>
      <c r="E8173" s="206" t="s">
        <v>778</v>
      </c>
      <c r="F8173" s="207">
        <v>45307</v>
      </c>
      <c r="G8173" s="206" t="s">
        <v>836</v>
      </c>
      <c r="H8173" s="208">
        <v>518021</v>
      </c>
      <c r="I8173" s="206" t="s">
        <v>33</v>
      </c>
      <c r="L8173" s="206">
        <v>2023</v>
      </c>
      <c r="M8173" s="206" t="s">
        <v>772</v>
      </c>
      <c r="N8173" s="206" t="s">
        <v>816</v>
      </c>
    </row>
    <row r="8174" spans="1:14" s="206" customFormat="1" ht="31" customHeight="1" x14ac:dyDescent="0.15">
      <c r="A8174" s="206" t="s">
        <v>768</v>
      </c>
      <c r="B8174" s="206" t="s">
        <v>885</v>
      </c>
      <c r="C8174" s="206" t="s">
        <v>770</v>
      </c>
      <c r="D8174" s="206" t="s">
        <v>772</v>
      </c>
      <c r="E8174" s="206" t="s">
        <v>778</v>
      </c>
      <c r="F8174" s="207">
        <v>45308</v>
      </c>
      <c r="G8174" s="206" t="s">
        <v>836</v>
      </c>
      <c r="H8174" s="208">
        <v>500500</v>
      </c>
      <c r="I8174" s="206" t="s">
        <v>33</v>
      </c>
      <c r="L8174" s="206">
        <v>2023</v>
      </c>
      <c r="M8174" s="206" t="s">
        <v>772</v>
      </c>
      <c r="N8174" s="206" t="s">
        <v>816</v>
      </c>
    </row>
    <row r="8175" spans="1:14" s="206" customFormat="1" ht="31" customHeight="1" x14ac:dyDescent="0.15">
      <c r="A8175" s="206" t="s">
        <v>768</v>
      </c>
      <c r="B8175" s="206" t="s">
        <v>885</v>
      </c>
      <c r="C8175" s="206" t="s">
        <v>770</v>
      </c>
      <c r="D8175" s="206" t="s">
        <v>772</v>
      </c>
      <c r="E8175" s="206" t="s">
        <v>772</v>
      </c>
      <c r="F8175" s="207">
        <v>45313</v>
      </c>
      <c r="G8175" s="206" t="s">
        <v>836</v>
      </c>
      <c r="H8175" s="208">
        <v>59136</v>
      </c>
      <c r="I8175" s="206" t="s">
        <v>33</v>
      </c>
      <c r="L8175" s="206">
        <v>2023</v>
      </c>
      <c r="M8175" s="206" t="s">
        <v>772</v>
      </c>
      <c r="N8175" s="206" t="s">
        <v>816</v>
      </c>
    </row>
    <row r="8176" spans="1:14" s="206" customFormat="1" ht="31" customHeight="1" x14ac:dyDescent="0.15">
      <c r="A8176" s="206" t="s">
        <v>768</v>
      </c>
      <c r="B8176" s="206" t="s">
        <v>885</v>
      </c>
      <c r="C8176" s="206" t="s">
        <v>770</v>
      </c>
      <c r="D8176" s="206" t="s">
        <v>772</v>
      </c>
      <c r="E8176" s="206" t="s">
        <v>778</v>
      </c>
      <c r="F8176" s="207">
        <v>45313</v>
      </c>
      <c r="G8176" s="206" t="s">
        <v>836</v>
      </c>
      <c r="H8176" s="208">
        <v>2693614</v>
      </c>
      <c r="I8176" s="206" t="s">
        <v>33</v>
      </c>
      <c r="L8176" s="206">
        <v>2023</v>
      </c>
      <c r="M8176" s="206" t="s">
        <v>772</v>
      </c>
      <c r="N8176" s="206" t="s">
        <v>816</v>
      </c>
    </row>
    <row r="8177" spans="1:14" s="206" customFormat="1" ht="31" customHeight="1" x14ac:dyDescent="0.15">
      <c r="A8177" s="206" t="s">
        <v>768</v>
      </c>
      <c r="B8177" s="206" t="s">
        <v>885</v>
      </c>
      <c r="C8177" s="206" t="s">
        <v>770</v>
      </c>
      <c r="D8177" s="206" t="s">
        <v>772</v>
      </c>
      <c r="E8177" s="206" t="s">
        <v>778</v>
      </c>
      <c r="F8177" s="207">
        <v>45316</v>
      </c>
      <c r="G8177" s="206" t="s">
        <v>834</v>
      </c>
      <c r="H8177" s="208">
        <v>178750</v>
      </c>
      <c r="I8177" s="206" t="s">
        <v>33</v>
      </c>
      <c r="L8177" s="206">
        <v>2023</v>
      </c>
      <c r="M8177" s="206" t="s">
        <v>772</v>
      </c>
      <c r="N8177" s="206" t="s">
        <v>816</v>
      </c>
    </row>
    <row r="8178" spans="1:14" s="206" customFormat="1" ht="31" customHeight="1" x14ac:dyDescent="0.15">
      <c r="A8178" s="206" t="s">
        <v>768</v>
      </c>
      <c r="B8178" s="206" t="s">
        <v>885</v>
      </c>
      <c r="C8178" s="206" t="s">
        <v>770</v>
      </c>
      <c r="D8178" s="206" t="s">
        <v>772</v>
      </c>
      <c r="E8178" s="206" t="s">
        <v>778</v>
      </c>
      <c r="F8178" s="207">
        <v>45316</v>
      </c>
      <c r="G8178" s="206" t="s">
        <v>866</v>
      </c>
      <c r="H8178" s="208">
        <v>214500</v>
      </c>
      <c r="I8178" s="206" t="s">
        <v>33</v>
      </c>
      <c r="L8178" s="206">
        <v>2023</v>
      </c>
      <c r="M8178" s="206" t="s">
        <v>772</v>
      </c>
      <c r="N8178" s="206" t="s">
        <v>816</v>
      </c>
    </row>
    <row r="8179" spans="1:14" s="206" customFormat="1" ht="31" customHeight="1" x14ac:dyDescent="0.15">
      <c r="A8179" s="206" t="s">
        <v>768</v>
      </c>
      <c r="B8179" s="206" t="s">
        <v>885</v>
      </c>
      <c r="C8179" s="206" t="s">
        <v>770</v>
      </c>
      <c r="D8179" s="206" t="s">
        <v>772</v>
      </c>
      <c r="E8179" s="206" t="s">
        <v>778</v>
      </c>
      <c r="F8179" s="207">
        <v>45317</v>
      </c>
      <c r="G8179" s="206" t="s">
        <v>836</v>
      </c>
      <c r="H8179" s="208">
        <v>3325711</v>
      </c>
      <c r="I8179" s="206" t="s">
        <v>33</v>
      </c>
      <c r="L8179" s="206">
        <v>2023</v>
      </c>
      <c r="M8179" s="206" t="s">
        <v>772</v>
      </c>
      <c r="N8179" s="206" t="s">
        <v>816</v>
      </c>
    </row>
    <row r="8180" spans="1:14" s="206" customFormat="1" ht="31" customHeight="1" x14ac:dyDescent="0.15">
      <c r="A8180" s="206" t="s">
        <v>768</v>
      </c>
      <c r="B8180" s="206" t="s">
        <v>885</v>
      </c>
      <c r="C8180" s="206" t="s">
        <v>770</v>
      </c>
      <c r="D8180" s="206" t="s">
        <v>772</v>
      </c>
      <c r="E8180" s="206" t="s">
        <v>772</v>
      </c>
      <c r="F8180" s="207">
        <v>45317</v>
      </c>
      <c r="G8180" s="206" t="s">
        <v>836</v>
      </c>
      <c r="H8180" s="208">
        <v>34789</v>
      </c>
      <c r="I8180" s="206" t="s">
        <v>33</v>
      </c>
      <c r="L8180" s="206">
        <v>2023</v>
      </c>
      <c r="M8180" s="206" t="s">
        <v>772</v>
      </c>
      <c r="N8180" s="206" t="s">
        <v>816</v>
      </c>
    </row>
    <row r="8181" spans="1:14" s="206" customFormat="1" ht="31" customHeight="1" x14ac:dyDescent="0.15">
      <c r="A8181" s="206" t="s">
        <v>768</v>
      </c>
      <c r="B8181" s="206" t="s">
        <v>885</v>
      </c>
      <c r="C8181" s="206" t="s">
        <v>770</v>
      </c>
      <c r="D8181" s="206" t="s">
        <v>772</v>
      </c>
      <c r="E8181" s="206" t="s">
        <v>778</v>
      </c>
      <c r="F8181" s="207">
        <v>45321</v>
      </c>
      <c r="G8181" s="206" t="s">
        <v>866</v>
      </c>
      <c r="H8181" s="208">
        <v>71500</v>
      </c>
      <c r="I8181" s="206" t="s">
        <v>33</v>
      </c>
      <c r="L8181" s="206">
        <v>2023</v>
      </c>
      <c r="M8181" s="206" t="s">
        <v>772</v>
      </c>
      <c r="N8181" s="206" t="s">
        <v>816</v>
      </c>
    </row>
    <row r="8182" spans="1:14" s="206" customFormat="1" ht="31" customHeight="1" x14ac:dyDescent="0.15">
      <c r="A8182" s="206" t="s">
        <v>768</v>
      </c>
      <c r="B8182" s="206" t="s">
        <v>885</v>
      </c>
      <c r="C8182" s="206" t="s">
        <v>770</v>
      </c>
      <c r="D8182" s="206" t="s">
        <v>772</v>
      </c>
      <c r="E8182" s="206" t="s">
        <v>778</v>
      </c>
      <c r="F8182" s="207">
        <v>45322</v>
      </c>
      <c r="G8182" s="206" t="s">
        <v>815</v>
      </c>
      <c r="H8182" s="208">
        <v>500500</v>
      </c>
      <c r="I8182" s="206" t="s">
        <v>33</v>
      </c>
      <c r="L8182" s="206">
        <v>2023</v>
      </c>
      <c r="M8182" s="206" t="s">
        <v>772</v>
      </c>
      <c r="N8182" s="206" t="s">
        <v>816</v>
      </c>
    </row>
    <row r="8183" spans="1:14" s="206" customFormat="1" ht="31" customHeight="1" x14ac:dyDescent="0.15">
      <c r="A8183" s="206" t="s">
        <v>768</v>
      </c>
      <c r="B8183" s="206" t="s">
        <v>885</v>
      </c>
      <c r="C8183" s="206" t="s">
        <v>770</v>
      </c>
      <c r="D8183" s="206" t="s">
        <v>772</v>
      </c>
      <c r="E8183" s="206" t="s">
        <v>772</v>
      </c>
      <c r="F8183" s="207">
        <v>45324</v>
      </c>
      <c r="G8183" s="206" t="s">
        <v>836</v>
      </c>
      <c r="H8183" s="208">
        <v>125690</v>
      </c>
      <c r="I8183" s="206" t="s">
        <v>33</v>
      </c>
      <c r="L8183" s="206">
        <v>2023</v>
      </c>
      <c r="M8183" s="206" t="s">
        <v>772</v>
      </c>
      <c r="N8183" s="206" t="s">
        <v>816</v>
      </c>
    </row>
    <row r="8184" spans="1:14" s="206" customFormat="1" ht="31" customHeight="1" x14ac:dyDescent="0.15">
      <c r="A8184" s="206" t="s">
        <v>768</v>
      </c>
      <c r="B8184" s="206" t="s">
        <v>885</v>
      </c>
      <c r="C8184" s="206" t="s">
        <v>770</v>
      </c>
      <c r="D8184" s="206" t="s">
        <v>772</v>
      </c>
      <c r="E8184" s="206" t="s">
        <v>778</v>
      </c>
      <c r="F8184" s="207">
        <v>45324</v>
      </c>
      <c r="G8184" s="206" t="s">
        <v>836</v>
      </c>
      <c r="H8184" s="208">
        <v>2913060</v>
      </c>
      <c r="I8184" s="206" t="s">
        <v>33</v>
      </c>
      <c r="L8184" s="206">
        <v>2023</v>
      </c>
      <c r="M8184" s="206" t="s">
        <v>772</v>
      </c>
      <c r="N8184" s="206" t="s">
        <v>816</v>
      </c>
    </row>
    <row r="8185" spans="1:14" s="206" customFormat="1" ht="31" customHeight="1" x14ac:dyDescent="0.15">
      <c r="A8185" s="206" t="s">
        <v>768</v>
      </c>
      <c r="B8185" s="206" t="s">
        <v>885</v>
      </c>
      <c r="C8185" s="206" t="s">
        <v>770</v>
      </c>
      <c r="D8185" s="206" t="s">
        <v>772</v>
      </c>
      <c r="E8185" s="206" t="s">
        <v>778</v>
      </c>
      <c r="F8185" s="207">
        <v>45329</v>
      </c>
      <c r="G8185" s="206" t="s">
        <v>815</v>
      </c>
      <c r="H8185" s="208">
        <v>643500</v>
      </c>
      <c r="I8185" s="206" t="s">
        <v>33</v>
      </c>
      <c r="L8185" s="206">
        <v>2023</v>
      </c>
      <c r="M8185" s="206" t="s">
        <v>772</v>
      </c>
      <c r="N8185" s="206" t="s">
        <v>816</v>
      </c>
    </row>
    <row r="8186" spans="1:14" s="206" customFormat="1" ht="31" customHeight="1" x14ac:dyDescent="0.15">
      <c r="A8186" s="206" t="s">
        <v>768</v>
      </c>
      <c r="B8186" s="206" t="s">
        <v>885</v>
      </c>
      <c r="C8186" s="206" t="s">
        <v>770</v>
      </c>
      <c r="D8186" s="206" t="s">
        <v>772</v>
      </c>
      <c r="E8186" s="206" t="s">
        <v>778</v>
      </c>
      <c r="F8186" s="207">
        <v>45334</v>
      </c>
      <c r="G8186" s="206" t="s">
        <v>836</v>
      </c>
      <c r="H8186" s="208">
        <v>3683962</v>
      </c>
      <c r="I8186" s="206" t="s">
        <v>33</v>
      </c>
      <c r="L8186" s="206">
        <v>2023</v>
      </c>
      <c r="M8186" s="206" t="s">
        <v>772</v>
      </c>
      <c r="N8186" s="206" t="s">
        <v>816</v>
      </c>
    </row>
    <row r="8187" spans="1:14" s="206" customFormat="1" ht="31" customHeight="1" x14ac:dyDescent="0.15">
      <c r="A8187" s="206" t="s">
        <v>768</v>
      </c>
      <c r="B8187" s="206" t="s">
        <v>885</v>
      </c>
      <c r="C8187" s="206" t="s">
        <v>770</v>
      </c>
      <c r="D8187" s="206" t="s">
        <v>772</v>
      </c>
      <c r="E8187" s="206" t="s">
        <v>772</v>
      </c>
      <c r="F8187" s="207">
        <v>45334</v>
      </c>
      <c r="G8187" s="206" t="s">
        <v>836</v>
      </c>
      <c r="H8187" s="208">
        <v>69788</v>
      </c>
      <c r="I8187" s="206" t="s">
        <v>33</v>
      </c>
      <c r="L8187" s="206">
        <v>2023</v>
      </c>
      <c r="M8187" s="206" t="s">
        <v>772</v>
      </c>
      <c r="N8187" s="206" t="s">
        <v>816</v>
      </c>
    </row>
    <row r="8188" spans="1:14" s="206" customFormat="1" ht="31" customHeight="1" x14ac:dyDescent="0.15">
      <c r="A8188" s="206" t="s">
        <v>768</v>
      </c>
      <c r="B8188" s="206" t="s">
        <v>885</v>
      </c>
      <c r="C8188" s="206" t="s">
        <v>770</v>
      </c>
      <c r="D8188" s="206" t="s">
        <v>772</v>
      </c>
      <c r="E8188" s="206" t="s">
        <v>778</v>
      </c>
      <c r="F8188" s="207">
        <v>45336</v>
      </c>
      <c r="G8188" s="206" t="s">
        <v>815</v>
      </c>
      <c r="H8188" s="208">
        <v>679250</v>
      </c>
      <c r="I8188" s="206" t="s">
        <v>33</v>
      </c>
      <c r="L8188" s="206">
        <v>2023</v>
      </c>
      <c r="M8188" s="206" t="s">
        <v>772</v>
      </c>
      <c r="N8188" s="206" t="s">
        <v>816</v>
      </c>
    </row>
    <row r="8189" spans="1:14" s="206" customFormat="1" ht="31" customHeight="1" x14ac:dyDescent="0.15">
      <c r="A8189" s="206" t="s">
        <v>768</v>
      </c>
      <c r="B8189" s="206" t="s">
        <v>885</v>
      </c>
      <c r="C8189" s="206" t="s">
        <v>770</v>
      </c>
      <c r="D8189" s="206" t="s">
        <v>772</v>
      </c>
      <c r="E8189" s="206" t="s">
        <v>778</v>
      </c>
      <c r="F8189" s="207">
        <v>45338</v>
      </c>
      <c r="G8189" s="206" t="s">
        <v>836</v>
      </c>
      <c r="H8189" s="208">
        <v>3711087</v>
      </c>
      <c r="I8189" s="206" t="s">
        <v>33</v>
      </c>
      <c r="L8189" s="206">
        <v>2023</v>
      </c>
      <c r="M8189" s="206" t="s">
        <v>772</v>
      </c>
      <c r="N8189" s="206" t="s">
        <v>816</v>
      </c>
    </row>
    <row r="8190" spans="1:14" s="206" customFormat="1" ht="31" customHeight="1" x14ac:dyDescent="0.15">
      <c r="A8190" s="206" t="s">
        <v>768</v>
      </c>
      <c r="B8190" s="206" t="s">
        <v>885</v>
      </c>
      <c r="C8190" s="206" t="s">
        <v>770</v>
      </c>
      <c r="D8190" s="206" t="s">
        <v>772</v>
      </c>
      <c r="E8190" s="206" t="s">
        <v>772</v>
      </c>
      <c r="F8190" s="207">
        <v>45338</v>
      </c>
      <c r="G8190" s="206" t="s">
        <v>836</v>
      </c>
      <c r="H8190" s="208">
        <v>185663</v>
      </c>
      <c r="I8190" s="206" t="s">
        <v>33</v>
      </c>
      <c r="L8190" s="206">
        <v>2023</v>
      </c>
      <c r="M8190" s="206" t="s">
        <v>772</v>
      </c>
      <c r="N8190" s="206" t="s">
        <v>816</v>
      </c>
    </row>
    <row r="8191" spans="1:14" s="206" customFormat="1" ht="31" customHeight="1" x14ac:dyDescent="0.15">
      <c r="A8191" s="206" t="s">
        <v>768</v>
      </c>
      <c r="B8191" s="206" t="s">
        <v>885</v>
      </c>
      <c r="C8191" s="206" t="s">
        <v>770</v>
      </c>
      <c r="D8191" s="206" t="s">
        <v>772</v>
      </c>
      <c r="E8191" s="206" t="s">
        <v>778</v>
      </c>
      <c r="F8191" s="207">
        <v>45344</v>
      </c>
      <c r="G8191" s="206" t="s">
        <v>815</v>
      </c>
      <c r="H8191" s="208">
        <v>107250</v>
      </c>
      <c r="I8191" s="206" t="s">
        <v>33</v>
      </c>
      <c r="L8191" s="206">
        <v>2023</v>
      </c>
      <c r="M8191" s="206" t="s">
        <v>772</v>
      </c>
      <c r="N8191" s="206" t="s">
        <v>816</v>
      </c>
    </row>
    <row r="8192" spans="1:14" s="206" customFormat="1" ht="31" customHeight="1" x14ac:dyDescent="0.15">
      <c r="A8192" s="206" t="s">
        <v>768</v>
      </c>
      <c r="B8192" s="206" t="s">
        <v>885</v>
      </c>
      <c r="C8192" s="206" t="s">
        <v>770</v>
      </c>
      <c r="D8192" s="206" t="s">
        <v>772</v>
      </c>
      <c r="E8192" s="206" t="s">
        <v>778</v>
      </c>
      <c r="F8192" s="207">
        <v>45344</v>
      </c>
      <c r="G8192" s="206" t="s">
        <v>836</v>
      </c>
      <c r="H8192" s="208">
        <v>12949</v>
      </c>
      <c r="I8192" s="206" t="s">
        <v>33</v>
      </c>
      <c r="L8192" s="206">
        <v>2023</v>
      </c>
      <c r="M8192" s="206" t="s">
        <v>772</v>
      </c>
      <c r="N8192" s="206" t="s">
        <v>816</v>
      </c>
    </row>
    <row r="8193" spans="1:14" s="206" customFormat="1" ht="31" customHeight="1" x14ac:dyDescent="0.15">
      <c r="A8193" s="206" t="s">
        <v>768</v>
      </c>
      <c r="B8193" s="206" t="s">
        <v>885</v>
      </c>
      <c r="C8193" s="206" t="s">
        <v>782</v>
      </c>
      <c r="D8193" s="206" t="s">
        <v>772</v>
      </c>
      <c r="E8193" s="206" t="s">
        <v>759</v>
      </c>
      <c r="F8193" s="207">
        <v>45348</v>
      </c>
      <c r="G8193" s="206" t="s">
        <v>836</v>
      </c>
      <c r="H8193" s="208">
        <v>1755906</v>
      </c>
      <c r="I8193" s="206" t="s">
        <v>33</v>
      </c>
      <c r="L8193" s="206">
        <v>2023</v>
      </c>
      <c r="M8193" s="206" t="s">
        <v>772</v>
      </c>
      <c r="N8193" s="206" t="s">
        <v>816</v>
      </c>
    </row>
    <row r="8194" spans="1:14" s="206" customFormat="1" ht="31" customHeight="1" x14ac:dyDescent="0.15">
      <c r="A8194" s="206" t="s">
        <v>768</v>
      </c>
      <c r="B8194" s="206" t="s">
        <v>885</v>
      </c>
      <c r="C8194" s="206" t="s">
        <v>770</v>
      </c>
      <c r="D8194" s="206" t="s">
        <v>772</v>
      </c>
      <c r="E8194" s="206" t="s">
        <v>772</v>
      </c>
      <c r="F8194" s="207">
        <v>45348</v>
      </c>
      <c r="G8194" s="206" t="s">
        <v>836</v>
      </c>
      <c r="H8194" s="208">
        <v>174594</v>
      </c>
      <c r="I8194" s="206" t="s">
        <v>33</v>
      </c>
      <c r="L8194" s="206">
        <v>2023</v>
      </c>
      <c r="M8194" s="206" t="s">
        <v>772</v>
      </c>
      <c r="N8194" s="206" t="s">
        <v>816</v>
      </c>
    </row>
    <row r="8195" spans="1:14" s="206" customFormat="1" ht="31" customHeight="1" x14ac:dyDescent="0.15">
      <c r="A8195" s="206" t="s">
        <v>768</v>
      </c>
      <c r="B8195" s="206" t="s">
        <v>885</v>
      </c>
      <c r="C8195" s="206" t="s">
        <v>770</v>
      </c>
      <c r="D8195" s="206" t="s">
        <v>772</v>
      </c>
      <c r="E8195" s="206" t="s">
        <v>778</v>
      </c>
      <c r="F8195" s="207">
        <v>45350</v>
      </c>
      <c r="G8195" s="206" t="s">
        <v>836</v>
      </c>
      <c r="H8195" s="208">
        <v>7005</v>
      </c>
      <c r="I8195" s="206" t="s">
        <v>33</v>
      </c>
      <c r="L8195" s="206">
        <v>2023</v>
      </c>
      <c r="M8195" s="206" t="s">
        <v>772</v>
      </c>
      <c r="N8195" s="206" t="s">
        <v>816</v>
      </c>
    </row>
    <row r="8196" spans="1:14" s="206" customFormat="1" ht="31" customHeight="1" x14ac:dyDescent="0.15">
      <c r="A8196" s="206" t="s">
        <v>768</v>
      </c>
      <c r="B8196" s="206" t="s">
        <v>885</v>
      </c>
      <c r="C8196" s="206" t="s">
        <v>770</v>
      </c>
      <c r="D8196" s="206" t="s">
        <v>772</v>
      </c>
      <c r="E8196" s="206" t="s">
        <v>772</v>
      </c>
      <c r="F8196" s="207">
        <v>45352</v>
      </c>
      <c r="G8196" s="206" t="s">
        <v>836</v>
      </c>
      <c r="H8196" s="208">
        <v>63892</v>
      </c>
      <c r="I8196" s="206" t="s">
        <v>33</v>
      </c>
      <c r="L8196" s="206">
        <v>2023</v>
      </c>
      <c r="M8196" s="206" t="s">
        <v>772</v>
      </c>
      <c r="N8196" s="206" t="s">
        <v>816</v>
      </c>
    </row>
    <row r="8197" spans="1:14" s="206" customFormat="1" ht="31" customHeight="1" x14ac:dyDescent="0.15">
      <c r="A8197" s="206" t="s">
        <v>768</v>
      </c>
      <c r="B8197" s="206" t="s">
        <v>885</v>
      </c>
      <c r="C8197" s="206" t="s">
        <v>782</v>
      </c>
      <c r="D8197" s="206" t="s">
        <v>772</v>
      </c>
      <c r="E8197" s="206" t="s">
        <v>759</v>
      </c>
      <c r="F8197" s="207">
        <v>45352</v>
      </c>
      <c r="G8197" s="206" t="s">
        <v>836</v>
      </c>
      <c r="H8197" s="208">
        <v>3332358</v>
      </c>
      <c r="I8197" s="206" t="s">
        <v>33</v>
      </c>
      <c r="L8197" s="206">
        <v>2023</v>
      </c>
      <c r="M8197" s="206" t="s">
        <v>772</v>
      </c>
      <c r="N8197" s="206" t="s">
        <v>816</v>
      </c>
    </row>
    <row r="8198" spans="1:14" s="206" customFormat="1" ht="31" customHeight="1" x14ac:dyDescent="0.15">
      <c r="A8198" s="206" t="s">
        <v>768</v>
      </c>
      <c r="B8198" s="206" t="s">
        <v>885</v>
      </c>
      <c r="C8198" s="206" t="s">
        <v>782</v>
      </c>
      <c r="D8198" s="206" t="s">
        <v>772</v>
      </c>
      <c r="E8198" s="206" t="s">
        <v>759</v>
      </c>
      <c r="F8198" s="207">
        <v>45352</v>
      </c>
      <c r="G8198" s="206" t="s">
        <v>815</v>
      </c>
      <c r="H8198" s="208">
        <v>715000</v>
      </c>
      <c r="I8198" s="206" t="s">
        <v>33</v>
      </c>
      <c r="L8198" s="206">
        <v>2023</v>
      </c>
      <c r="M8198" s="206" t="s">
        <v>772</v>
      </c>
      <c r="N8198" s="206" t="s">
        <v>816</v>
      </c>
    </row>
    <row r="8199" spans="1:14" s="206" customFormat="1" ht="31" customHeight="1" x14ac:dyDescent="0.15">
      <c r="A8199" s="206" t="s">
        <v>768</v>
      </c>
      <c r="B8199" s="206" t="s">
        <v>885</v>
      </c>
      <c r="C8199" s="206" t="s">
        <v>770</v>
      </c>
      <c r="D8199" s="206" t="s">
        <v>772</v>
      </c>
      <c r="E8199" s="206" t="s">
        <v>772</v>
      </c>
      <c r="F8199" s="207">
        <v>45352</v>
      </c>
      <c r="G8199" s="206" t="s">
        <v>836</v>
      </c>
      <c r="H8199" s="208">
        <v>35026</v>
      </c>
      <c r="I8199" s="206" t="s">
        <v>33</v>
      </c>
      <c r="L8199" s="206">
        <v>2023</v>
      </c>
      <c r="M8199" s="206" t="s">
        <v>772</v>
      </c>
      <c r="N8199" s="206" t="s">
        <v>816</v>
      </c>
    </row>
    <row r="8200" spans="1:14" s="206" customFormat="1" ht="31" customHeight="1" x14ac:dyDescent="0.15">
      <c r="A8200" s="206" t="s">
        <v>768</v>
      </c>
      <c r="B8200" s="206" t="s">
        <v>885</v>
      </c>
      <c r="C8200" s="206" t="s">
        <v>770</v>
      </c>
      <c r="D8200" s="206" t="s">
        <v>772</v>
      </c>
      <c r="E8200" s="206" t="s">
        <v>778</v>
      </c>
      <c r="F8200" s="207">
        <v>45357</v>
      </c>
      <c r="G8200" s="206" t="s">
        <v>836</v>
      </c>
      <c r="H8200" s="208">
        <v>54558</v>
      </c>
      <c r="I8200" s="206" t="s">
        <v>33</v>
      </c>
      <c r="L8200" s="206">
        <v>2023</v>
      </c>
      <c r="M8200" s="206" t="s">
        <v>772</v>
      </c>
      <c r="N8200" s="206" t="s">
        <v>816</v>
      </c>
    </row>
    <row r="8201" spans="1:14" s="206" customFormat="1" ht="31" customHeight="1" x14ac:dyDescent="0.15">
      <c r="A8201" s="206" t="s">
        <v>768</v>
      </c>
      <c r="B8201" s="206" t="s">
        <v>885</v>
      </c>
      <c r="C8201" s="206" t="s">
        <v>782</v>
      </c>
      <c r="D8201" s="206" t="s">
        <v>772</v>
      </c>
      <c r="E8201" s="206" t="s">
        <v>759</v>
      </c>
      <c r="F8201" s="207">
        <v>45357</v>
      </c>
      <c r="G8201" s="206" t="s">
        <v>815</v>
      </c>
      <c r="H8201" s="208">
        <v>715000</v>
      </c>
      <c r="I8201" s="206" t="s">
        <v>33</v>
      </c>
      <c r="L8201" s="206">
        <v>2023</v>
      </c>
      <c r="M8201" s="206" t="s">
        <v>772</v>
      </c>
      <c r="N8201" s="206" t="s">
        <v>816</v>
      </c>
    </row>
    <row r="8202" spans="1:14" s="206" customFormat="1" ht="31" customHeight="1" x14ac:dyDescent="0.15">
      <c r="A8202" s="206" t="s">
        <v>768</v>
      </c>
      <c r="B8202" s="206" t="s">
        <v>885</v>
      </c>
      <c r="C8202" s="206" t="s">
        <v>770</v>
      </c>
      <c r="D8202" s="206" t="s">
        <v>772</v>
      </c>
      <c r="E8202" s="206" t="s">
        <v>772</v>
      </c>
      <c r="F8202" s="207">
        <v>45359</v>
      </c>
      <c r="G8202" s="206" t="s">
        <v>836</v>
      </c>
      <c r="H8202" s="208">
        <v>136883</v>
      </c>
      <c r="I8202" s="206" t="s">
        <v>33</v>
      </c>
      <c r="L8202" s="206">
        <v>2023</v>
      </c>
      <c r="M8202" s="206" t="s">
        <v>772</v>
      </c>
      <c r="N8202" s="206" t="s">
        <v>816</v>
      </c>
    </row>
    <row r="8203" spans="1:14" s="206" customFormat="1" ht="31" customHeight="1" x14ac:dyDescent="0.15">
      <c r="A8203" s="206" t="s">
        <v>768</v>
      </c>
      <c r="B8203" s="206" t="s">
        <v>885</v>
      </c>
      <c r="C8203" s="206" t="s">
        <v>782</v>
      </c>
      <c r="D8203" s="206" t="s">
        <v>772</v>
      </c>
      <c r="E8203" s="206" t="s">
        <v>778</v>
      </c>
      <c r="F8203" s="207">
        <v>45364</v>
      </c>
      <c r="G8203" s="206" t="s">
        <v>815</v>
      </c>
      <c r="H8203" s="208">
        <v>286000</v>
      </c>
      <c r="I8203" s="206" t="s">
        <v>33</v>
      </c>
      <c r="L8203" s="206">
        <v>2023</v>
      </c>
      <c r="M8203" s="206" t="s">
        <v>772</v>
      </c>
      <c r="N8203" s="206" t="s">
        <v>816</v>
      </c>
    </row>
    <row r="8204" spans="1:14" s="206" customFormat="1" ht="31" customHeight="1" x14ac:dyDescent="0.15">
      <c r="A8204" s="206" t="s">
        <v>768</v>
      </c>
      <c r="B8204" s="206" t="s">
        <v>885</v>
      </c>
      <c r="C8204" s="206" t="s">
        <v>782</v>
      </c>
      <c r="D8204" s="206" t="s">
        <v>772</v>
      </c>
      <c r="E8204" s="206" t="s">
        <v>778</v>
      </c>
      <c r="F8204" s="207">
        <v>45365</v>
      </c>
      <c r="G8204" s="206" t="s">
        <v>836</v>
      </c>
      <c r="H8204" s="208">
        <v>609816</v>
      </c>
      <c r="I8204" s="206" t="s">
        <v>33</v>
      </c>
      <c r="L8204" s="206">
        <v>2023</v>
      </c>
      <c r="M8204" s="206" t="s">
        <v>772</v>
      </c>
      <c r="N8204" s="206" t="s">
        <v>816</v>
      </c>
    </row>
    <row r="8205" spans="1:14" s="206" customFormat="1" ht="31" customHeight="1" x14ac:dyDescent="0.15">
      <c r="A8205" s="206" t="s">
        <v>768</v>
      </c>
      <c r="B8205" s="206" t="s">
        <v>885</v>
      </c>
      <c r="C8205" s="206" t="s">
        <v>770</v>
      </c>
      <c r="D8205" s="206" t="s">
        <v>772</v>
      </c>
      <c r="E8205" s="206" t="s">
        <v>772</v>
      </c>
      <c r="F8205" s="207">
        <v>45365</v>
      </c>
      <c r="G8205" s="206" t="s">
        <v>836</v>
      </c>
      <c r="H8205" s="208">
        <v>33684</v>
      </c>
      <c r="I8205" s="206" t="s">
        <v>33</v>
      </c>
      <c r="L8205" s="206">
        <v>2023</v>
      </c>
      <c r="M8205" s="206" t="s">
        <v>772</v>
      </c>
      <c r="N8205" s="206" t="s">
        <v>816</v>
      </c>
    </row>
    <row r="8206" spans="1:14" s="206" customFormat="1" ht="31" customHeight="1" x14ac:dyDescent="0.15">
      <c r="A8206" s="206" t="s">
        <v>768</v>
      </c>
      <c r="B8206" s="206" t="s">
        <v>885</v>
      </c>
      <c r="C8206" s="206" t="s">
        <v>770</v>
      </c>
      <c r="D8206" s="206" t="s">
        <v>772</v>
      </c>
      <c r="E8206" s="206" t="s">
        <v>778</v>
      </c>
      <c r="F8206" s="207">
        <v>45369</v>
      </c>
      <c r="G8206" s="206" t="s">
        <v>836</v>
      </c>
      <c r="H8206" s="208">
        <v>81708</v>
      </c>
      <c r="I8206" s="206" t="s">
        <v>33</v>
      </c>
      <c r="L8206" s="206">
        <v>2023</v>
      </c>
      <c r="M8206" s="206" t="s">
        <v>772</v>
      </c>
      <c r="N8206" s="206" t="s">
        <v>816</v>
      </c>
    </row>
    <row r="8207" spans="1:14" s="206" customFormat="1" ht="31" customHeight="1" x14ac:dyDescent="0.15">
      <c r="A8207" s="206" t="s">
        <v>768</v>
      </c>
      <c r="B8207" s="206" t="s">
        <v>885</v>
      </c>
      <c r="C8207" s="206" t="s">
        <v>782</v>
      </c>
      <c r="D8207" s="206" t="s">
        <v>772</v>
      </c>
      <c r="E8207" s="206" t="s">
        <v>759</v>
      </c>
      <c r="F8207" s="207">
        <v>45369</v>
      </c>
      <c r="G8207" s="206" t="s">
        <v>836</v>
      </c>
      <c r="H8207" s="208">
        <v>397621</v>
      </c>
      <c r="I8207" s="206" t="s">
        <v>33</v>
      </c>
      <c r="L8207" s="206">
        <v>2023</v>
      </c>
      <c r="M8207" s="206" t="s">
        <v>772</v>
      </c>
      <c r="N8207" s="206" t="s">
        <v>816</v>
      </c>
    </row>
    <row r="8208" spans="1:14" s="206" customFormat="1" ht="31" customHeight="1" x14ac:dyDescent="0.15">
      <c r="A8208" s="206" t="s">
        <v>768</v>
      </c>
      <c r="B8208" s="206" t="s">
        <v>885</v>
      </c>
      <c r="C8208" s="206" t="s">
        <v>770</v>
      </c>
      <c r="D8208" s="206" t="s">
        <v>772</v>
      </c>
      <c r="E8208" s="206" t="s">
        <v>772</v>
      </c>
      <c r="F8208" s="207">
        <v>45369</v>
      </c>
      <c r="G8208" s="206" t="s">
        <v>836</v>
      </c>
      <c r="H8208" s="208">
        <v>31379</v>
      </c>
      <c r="I8208" s="206" t="s">
        <v>33</v>
      </c>
      <c r="L8208" s="206">
        <v>2023</v>
      </c>
      <c r="M8208" s="206" t="s">
        <v>772</v>
      </c>
      <c r="N8208" s="206" t="s">
        <v>816</v>
      </c>
    </row>
    <row r="8209" spans="1:14" s="206" customFormat="1" ht="31" customHeight="1" x14ac:dyDescent="0.15">
      <c r="A8209" s="206" t="s">
        <v>768</v>
      </c>
      <c r="B8209" s="206" t="s">
        <v>885</v>
      </c>
      <c r="C8209" s="206" t="s">
        <v>770</v>
      </c>
      <c r="D8209" s="206" t="s">
        <v>772</v>
      </c>
      <c r="E8209" s="206" t="s">
        <v>778</v>
      </c>
      <c r="F8209" s="207">
        <v>45371</v>
      </c>
      <c r="G8209" s="206" t="s">
        <v>836</v>
      </c>
      <c r="H8209" s="208">
        <v>164637</v>
      </c>
      <c r="I8209" s="206" t="s">
        <v>33</v>
      </c>
      <c r="L8209" s="206">
        <v>2023</v>
      </c>
      <c r="M8209" s="206" t="s">
        <v>772</v>
      </c>
      <c r="N8209" s="206" t="s">
        <v>816</v>
      </c>
    </row>
    <row r="8210" spans="1:14" s="206" customFormat="1" ht="31" customHeight="1" x14ac:dyDescent="0.15">
      <c r="A8210" s="206" t="s">
        <v>768</v>
      </c>
      <c r="B8210" s="206" t="s">
        <v>885</v>
      </c>
      <c r="C8210" s="206" t="s">
        <v>782</v>
      </c>
      <c r="D8210" s="206" t="s">
        <v>772</v>
      </c>
      <c r="E8210" s="206" t="s">
        <v>759</v>
      </c>
      <c r="F8210" s="207">
        <v>45372</v>
      </c>
      <c r="G8210" s="206" t="s">
        <v>836</v>
      </c>
      <c r="H8210" s="208">
        <v>2119913</v>
      </c>
      <c r="I8210" s="206" t="s">
        <v>33</v>
      </c>
      <c r="L8210" s="206">
        <v>2023</v>
      </c>
      <c r="M8210" s="206" t="s">
        <v>772</v>
      </c>
      <c r="N8210" s="206" t="s">
        <v>816</v>
      </c>
    </row>
    <row r="8211" spans="1:14" s="206" customFormat="1" ht="31" customHeight="1" x14ac:dyDescent="0.15">
      <c r="A8211" s="206" t="s">
        <v>768</v>
      </c>
      <c r="B8211" s="206" t="s">
        <v>885</v>
      </c>
      <c r="C8211" s="206" t="s">
        <v>770</v>
      </c>
      <c r="D8211" s="206" t="s">
        <v>772</v>
      </c>
      <c r="E8211" s="206" t="s">
        <v>772</v>
      </c>
      <c r="F8211" s="207">
        <v>45372</v>
      </c>
      <c r="G8211" s="206" t="s">
        <v>836</v>
      </c>
      <c r="H8211" s="208">
        <v>55443</v>
      </c>
      <c r="I8211" s="206" t="s">
        <v>33</v>
      </c>
      <c r="L8211" s="206">
        <v>2023</v>
      </c>
      <c r="M8211" s="206" t="s">
        <v>772</v>
      </c>
      <c r="N8211" s="206" t="s">
        <v>816</v>
      </c>
    </row>
    <row r="8212" spans="1:14" s="206" customFormat="1" ht="31" customHeight="1" x14ac:dyDescent="0.15">
      <c r="A8212" s="206" t="s">
        <v>768</v>
      </c>
      <c r="B8212" s="206" t="s">
        <v>885</v>
      </c>
      <c r="C8212" s="206" t="s">
        <v>782</v>
      </c>
      <c r="D8212" s="206" t="s">
        <v>772</v>
      </c>
      <c r="E8212" s="206" t="s">
        <v>759</v>
      </c>
      <c r="F8212" s="207">
        <v>45376</v>
      </c>
      <c r="G8212" s="206" t="s">
        <v>836</v>
      </c>
      <c r="H8212" s="208">
        <v>214500</v>
      </c>
      <c r="I8212" s="206" t="s">
        <v>33</v>
      </c>
      <c r="L8212" s="206">
        <v>2023</v>
      </c>
      <c r="M8212" s="206" t="s">
        <v>772</v>
      </c>
      <c r="N8212" s="206" t="s">
        <v>816</v>
      </c>
    </row>
    <row r="8213" spans="1:14" s="206" customFormat="1" ht="31" customHeight="1" x14ac:dyDescent="0.15">
      <c r="A8213" s="206" t="s">
        <v>768</v>
      </c>
      <c r="B8213" s="206" t="s">
        <v>885</v>
      </c>
      <c r="C8213" s="206" t="s">
        <v>770</v>
      </c>
      <c r="D8213" s="206" t="s">
        <v>772</v>
      </c>
      <c r="E8213" s="206" t="s">
        <v>778</v>
      </c>
      <c r="F8213" s="207">
        <v>45376</v>
      </c>
      <c r="G8213" s="206" t="s">
        <v>836</v>
      </c>
      <c r="H8213" s="208">
        <v>110957</v>
      </c>
      <c r="I8213" s="206" t="s">
        <v>33</v>
      </c>
      <c r="L8213" s="206">
        <v>2023</v>
      </c>
      <c r="M8213" s="206" t="s">
        <v>772</v>
      </c>
      <c r="N8213" s="206" t="s">
        <v>816</v>
      </c>
    </row>
    <row r="8214" spans="1:14" s="206" customFormat="1" ht="31" customHeight="1" x14ac:dyDescent="0.15">
      <c r="A8214" s="206" t="s">
        <v>768</v>
      </c>
      <c r="B8214" s="206" t="s">
        <v>885</v>
      </c>
      <c r="C8214" s="206" t="s">
        <v>770</v>
      </c>
      <c r="D8214" s="206" t="s">
        <v>772</v>
      </c>
      <c r="E8214" s="206" t="s">
        <v>778</v>
      </c>
      <c r="F8214" s="207">
        <v>45378</v>
      </c>
      <c r="G8214" s="206" t="s">
        <v>836</v>
      </c>
      <c r="H8214" s="208">
        <v>34547</v>
      </c>
      <c r="I8214" s="206" t="s">
        <v>33</v>
      </c>
      <c r="L8214" s="206">
        <v>2023</v>
      </c>
      <c r="M8214" s="206" t="s">
        <v>772</v>
      </c>
      <c r="N8214" s="206" t="s">
        <v>816</v>
      </c>
    </row>
    <row r="8215" spans="1:14" s="206" customFormat="1" ht="31" customHeight="1" x14ac:dyDescent="0.15">
      <c r="A8215" s="206" t="s">
        <v>768</v>
      </c>
      <c r="B8215" s="206" t="s">
        <v>885</v>
      </c>
      <c r="C8215" s="206" t="s">
        <v>770</v>
      </c>
      <c r="D8215" s="206" t="s">
        <v>772</v>
      </c>
      <c r="E8215" s="206" t="s">
        <v>778</v>
      </c>
      <c r="F8215" s="207">
        <v>45379</v>
      </c>
      <c r="G8215" s="206" t="s">
        <v>836</v>
      </c>
      <c r="H8215" s="208">
        <v>83824</v>
      </c>
      <c r="I8215" s="206" t="s">
        <v>33</v>
      </c>
      <c r="L8215" s="206">
        <v>2023</v>
      </c>
      <c r="M8215" s="206" t="s">
        <v>772</v>
      </c>
      <c r="N8215" s="206" t="s">
        <v>816</v>
      </c>
    </row>
    <row r="8216" spans="1:14" s="206" customFormat="1" ht="31" customHeight="1" x14ac:dyDescent="0.15">
      <c r="A8216" s="206" t="s">
        <v>768</v>
      </c>
      <c r="B8216" s="206" t="s">
        <v>885</v>
      </c>
      <c r="C8216" s="206" t="s">
        <v>770</v>
      </c>
      <c r="D8216" s="206" t="s">
        <v>772</v>
      </c>
      <c r="E8216" s="206" t="s">
        <v>772</v>
      </c>
      <c r="F8216" s="207">
        <v>45379</v>
      </c>
      <c r="G8216" s="206" t="s">
        <v>836</v>
      </c>
      <c r="H8216" s="208">
        <v>52587</v>
      </c>
      <c r="I8216" s="206" t="s">
        <v>33</v>
      </c>
      <c r="L8216" s="206">
        <v>2023</v>
      </c>
      <c r="M8216" s="206" t="s">
        <v>772</v>
      </c>
      <c r="N8216" s="206" t="s">
        <v>816</v>
      </c>
    </row>
    <row r="8217" spans="1:14" s="206" customFormat="1" ht="31" customHeight="1" x14ac:dyDescent="0.15">
      <c r="A8217" s="206" t="s">
        <v>768</v>
      </c>
      <c r="B8217" s="206" t="s">
        <v>885</v>
      </c>
      <c r="C8217" s="206" t="s">
        <v>782</v>
      </c>
      <c r="D8217" s="206" t="s">
        <v>772</v>
      </c>
      <c r="E8217" s="206" t="s">
        <v>759</v>
      </c>
      <c r="F8217" s="207">
        <v>45379</v>
      </c>
      <c r="G8217" s="206" t="s">
        <v>836</v>
      </c>
      <c r="H8217" s="208">
        <v>3236413</v>
      </c>
      <c r="I8217" s="206" t="s">
        <v>33</v>
      </c>
      <c r="L8217" s="206">
        <v>2023</v>
      </c>
      <c r="M8217" s="206" t="s">
        <v>772</v>
      </c>
      <c r="N8217" s="206" t="s">
        <v>816</v>
      </c>
    </row>
    <row r="8218" spans="1:14" s="206" customFormat="1" ht="31" customHeight="1" x14ac:dyDescent="0.15">
      <c r="A8218" s="206" t="s">
        <v>768</v>
      </c>
      <c r="B8218" s="206" t="s">
        <v>885</v>
      </c>
      <c r="C8218" s="206" t="s">
        <v>770</v>
      </c>
      <c r="D8218" s="206" t="s">
        <v>772</v>
      </c>
      <c r="E8218" s="206" t="s">
        <v>778</v>
      </c>
      <c r="F8218" s="207">
        <v>45383</v>
      </c>
      <c r="G8218" s="206" t="s">
        <v>836</v>
      </c>
      <c r="H8218" s="208">
        <v>14670</v>
      </c>
      <c r="I8218" s="206" t="s">
        <v>33</v>
      </c>
      <c r="L8218" s="206">
        <v>2023</v>
      </c>
      <c r="M8218" s="206" t="s">
        <v>772</v>
      </c>
      <c r="N8218" s="206" t="s">
        <v>816</v>
      </c>
    </row>
    <row r="8219" spans="1:14" s="206" customFormat="1" ht="31" customHeight="1" x14ac:dyDescent="0.15">
      <c r="A8219" s="206" t="s">
        <v>768</v>
      </c>
      <c r="B8219" s="206" t="s">
        <v>885</v>
      </c>
      <c r="C8219" s="206" t="s">
        <v>782</v>
      </c>
      <c r="D8219" s="206" t="s">
        <v>772</v>
      </c>
      <c r="E8219" s="206" t="s">
        <v>759</v>
      </c>
      <c r="F8219" s="207">
        <v>45386</v>
      </c>
      <c r="G8219" s="206" t="s">
        <v>836</v>
      </c>
      <c r="H8219" s="208">
        <v>2157049</v>
      </c>
      <c r="I8219" s="206" t="s">
        <v>33</v>
      </c>
      <c r="L8219" s="206">
        <v>2023</v>
      </c>
      <c r="M8219" s="206" t="s">
        <v>772</v>
      </c>
      <c r="N8219" s="206" t="s">
        <v>816</v>
      </c>
    </row>
    <row r="8220" spans="1:14" s="206" customFormat="1" ht="31" customHeight="1" x14ac:dyDescent="0.15">
      <c r="A8220" s="206" t="s">
        <v>768</v>
      </c>
      <c r="B8220" s="206" t="s">
        <v>885</v>
      </c>
      <c r="C8220" s="206" t="s">
        <v>770</v>
      </c>
      <c r="D8220" s="206" t="s">
        <v>772</v>
      </c>
      <c r="E8220" s="206" t="s">
        <v>772</v>
      </c>
      <c r="F8220" s="207">
        <v>45386</v>
      </c>
      <c r="G8220" s="206" t="s">
        <v>836</v>
      </c>
      <c r="H8220" s="208">
        <v>59451</v>
      </c>
      <c r="I8220" s="206" t="s">
        <v>33</v>
      </c>
      <c r="L8220" s="206">
        <v>2023</v>
      </c>
      <c r="M8220" s="206" t="s">
        <v>772</v>
      </c>
      <c r="N8220" s="206" t="s">
        <v>816</v>
      </c>
    </row>
    <row r="8221" spans="1:14" s="206" customFormat="1" ht="31" customHeight="1" x14ac:dyDescent="0.15">
      <c r="A8221" s="206" t="s">
        <v>768</v>
      </c>
      <c r="B8221" s="206" t="s">
        <v>885</v>
      </c>
      <c r="C8221" s="206" t="s">
        <v>770</v>
      </c>
      <c r="D8221" s="206" t="s">
        <v>772</v>
      </c>
      <c r="E8221" s="206" t="s">
        <v>778</v>
      </c>
      <c r="F8221" s="207">
        <v>45386</v>
      </c>
      <c r="G8221" s="206" t="s">
        <v>836</v>
      </c>
      <c r="H8221" s="208">
        <v>56819</v>
      </c>
      <c r="I8221" s="206" t="s">
        <v>33</v>
      </c>
      <c r="L8221" s="206">
        <v>2023</v>
      </c>
      <c r="M8221" s="206" t="s">
        <v>772</v>
      </c>
      <c r="N8221" s="206" t="s">
        <v>816</v>
      </c>
    </row>
    <row r="8222" spans="1:14" s="206" customFormat="1" ht="31" customHeight="1" x14ac:dyDescent="0.15">
      <c r="A8222" s="206" t="s">
        <v>768</v>
      </c>
      <c r="B8222" s="206" t="s">
        <v>885</v>
      </c>
      <c r="C8222" s="206" t="s">
        <v>770</v>
      </c>
      <c r="D8222" s="206" t="s">
        <v>772</v>
      </c>
      <c r="E8222" s="206" t="s">
        <v>778</v>
      </c>
      <c r="F8222" s="207">
        <v>45390</v>
      </c>
      <c r="G8222" s="206" t="s">
        <v>836</v>
      </c>
      <c r="H8222" s="208">
        <v>25148</v>
      </c>
      <c r="I8222" s="206" t="s">
        <v>33</v>
      </c>
      <c r="L8222" s="206">
        <v>2023</v>
      </c>
      <c r="M8222" s="206" t="s">
        <v>772</v>
      </c>
      <c r="N8222" s="206" t="s">
        <v>816</v>
      </c>
    </row>
    <row r="8223" spans="1:14" s="206" customFormat="1" ht="31" customHeight="1" x14ac:dyDescent="0.15">
      <c r="A8223" s="206" t="s">
        <v>768</v>
      </c>
      <c r="B8223" s="206" t="s">
        <v>885</v>
      </c>
      <c r="C8223" s="206" t="s">
        <v>782</v>
      </c>
      <c r="D8223" s="206" t="s">
        <v>772</v>
      </c>
      <c r="E8223" s="206" t="s">
        <v>759</v>
      </c>
      <c r="F8223" s="207">
        <v>45391</v>
      </c>
      <c r="G8223" s="206" t="s">
        <v>815</v>
      </c>
      <c r="H8223" s="208">
        <v>715000</v>
      </c>
      <c r="I8223" s="206" t="s">
        <v>33</v>
      </c>
      <c r="L8223" s="206">
        <v>2023</v>
      </c>
      <c r="M8223" s="206" t="s">
        <v>772</v>
      </c>
      <c r="N8223" s="206" t="s">
        <v>816</v>
      </c>
    </row>
    <row r="8224" spans="1:14" s="206" customFormat="1" ht="31" customHeight="1" x14ac:dyDescent="0.15">
      <c r="A8224" s="206" t="s">
        <v>768</v>
      </c>
      <c r="B8224" s="206" t="s">
        <v>885</v>
      </c>
      <c r="C8224" s="206" t="s">
        <v>770</v>
      </c>
      <c r="D8224" s="206" t="s">
        <v>772</v>
      </c>
      <c r="E8224" s="206" t="s">
        <v>772</v>
      </c>
      <c r="F8224" s="207">
        <v>45394</v>
      </c>
      <c r="G8224" s="206" t="s">
        <v>836</v>
      </c>
      <c r="H8224" s="208">
        <v>95227</v>
      </c>
      <c r="I8224" s="206" t="s">
        <v>33</v>
      </c>
      <c r="L8224" s="206">
        <v>2023</v>
      </c>
      <c r="M8224" s="206" t="s">
        <v>772</v>
      </c>
      <c r="N8224" s="206" t="s">
        <v>816</v>
      </c>
    </row>
    <row r="8225" spans="1:14" s="206" customFormat="1" ht="31" customHeight="1" x14ac:dyDescent="0.15">
      <c r="A8225" s="206" t="s">
        <v>768</v>
      </c>
      <c r="B8225" s="206" t="s">
        <v>885</v>
      </c>
      <c r="C8225" s="206" t="s">
        <v>782</v>
      </c>
      <c r="D8225" s="206" t="s">
        <v>772</v>
      </c>
      <c r="E8225" s="206" t="s">
        <v>759</v>
      </c>
      <c r="F8225" s="207">
        <v>45394</v>
      </c>
      <c r="G8225" s="206" t="s">
        <v>836</v>
      </c>
      <c r="H8225" s="208">
        <v>1799523</v>
      </c>
      <c r="I8225" s="206" t="s">
        <v>33</v>
      </c>
      <c r="L8225" s="206">
        <v>2023</v>
      </c>
      <c r="M8225" s="206" t="s">
        <v>772</v>
      </c>
      <c r="N8225" s="206" t="s">
        <v>816</v>
      </c>
    </row>
    <row r="8226" spans="1:14" s="206" customFormat="1" ht="31" customHeight="1" x14ac:dyDescent="0.15">
      <c r="A8226" s="206" t="s">
        <v>768</v>
      </c>
      <c r="B8226" s="206" t="s">
        <v>885</v>
      </c>
      <c r="C8226" s="206" t="s">
        <v>770</v>
      </c>
      <c r="D8226" s="206" t="s">
        <v>772</v>
      </c>
      <c r="E8226" s="206" t="s">
        <v>778</v>
      </c>
      <c r="F8226" s="207">
        <v>45398</v>
      </c>
      <c r="G8226" s="206" t="s">
        <v>836</v>
      </c>
      <c r="H8226" s="208">
        <v>71253</v>
      </c>
      <c r="I8226" s="206" t="s">
        <v>33</v>
      </c>
      <c r="L8226" s="206">
        <v>2023</v>
      </c>
      <c r="M8226" s="206" t="s">
        <v>772</v>
      </c>
      <c r="N8226" s="206" t="s">
        <v>816</v>
      </c>
    </row>
    <row r="8227" spans="1:14" s="206" customFormat="1" ht="31" customHeight="1" x14ac:dyDescent="0.15">
      <c r="A8227" s="206" t="s">
        <v>768</v>
      </c>
      <c r="B8227" s="206" t="s">
        <v>885</v>
      </c>
      <c r="C8227" s="206" t="s">
        <v>770</v>
      </c>
      <c r="D8227" s="206" t="s">
        <v>772</v>
      </c>
      <c r="E8227" s="206" t="s">
        <v>772</v>
      </c>
      <c r="F8227" s="207">
        <v>45399</v>
      </c>
      <c r="G8227" s="206" t="s">
        <v>836</v>
      </c>
      <c r="H8227" s="208">
        <v>41912</v>
      </c>
      <c r="I8227" s="206" t="s">
        <v>33</v>
      </c>
      <c r="L8227" s="206">
        <v>2023</v>
      </c>
      <c r="M8227" s="206" t="s">
        <v>772</v>
      </c>
      <c r="N8227" s="206" t="s">
        <v>816</v>
      </c>
    </row>
    <row r="8228" spans="1:14" s="206" customFormat="1" ht="31" customHeight="1" x14ac:dyDescent="0.15">
      <c r="A8228" s="206" t="s">
        <v>768</v>
      </c>
      <c r="B8228" s="206" t="s">
        <v>885</v>
      </c>
      <c r="C8228" s="206" t="s">
        <v>770</v>
      </c>
      <c r="D8228" s="206" t="s">
        <v>772</v>
      </c>
      <c r="E8228" s="206" t="s">
        <v>778</v>
      </c>
      <c r="F8228" s="207">
        <v>45399</v>
      </c>
      <c r="G8228" s="206" t="s">
        <v>836</v>
      </c>
      <c r="H8228" s="208">
        <v>82986</v>
      </c>
      <c r="I8228" s="206" t="s">
        <v>33</v>
      </c>
      <c r="L8228" s="206">
        <v>2023</v>
      </c>
      <c r="M8228" s="206" t="s">
        <v>772</v>
      </c>
      <c r="N8228" s="206" t="s">
        <v>816</v>
      </c>
    </row>
    <row r="8229" spans="1:14" s="206" customFormat="1" ht="31" customHeight="1" x14ac:dyDescent="0.15">
      <c r="A8229" s="206" t="s">
        <v>768</v>
      </c>
      <c r="B8229" s="206" t="s">
        <v>885</v>
      </c>
      <c r="C8229" s="206" t="s">
        <v>782</v>
      </c>
      <c r="D8229" s="206" t="s">
        <v>772</v>
      </c>
      <c r="E8229" s="206" t="s">
        <v>759</v>
      </c>
      <c r="F8229" s="207">
        <v>45400</v>
      </c>
      <c r="G8229" s="206" t="s">
        <v>836</v>
      </c>
      <c r="H8229" s="208">
        <v>1076783</v>
      </c>
      <c r="I8229" s="206" t="s">
        <v>33</v>
      </c>
      <c r="L8229" s="206">
        <v>2023</v>
      </c>
      <c r="M8229" s="206" t="s">
        <v>772</v>
      </c>
      <c r="N8229" s="206" t="s">
        <v>816</v>
      </c>
    </row>
    <row r="8230" spans="1:14" s="206" customFormat="1" ht="31" customHeight="1" x14ac:dyDescent="0.15">
      <c r="A8230" s="206" t="s">
        <v>768</v>
      </c>
      <c r="B8230" s="206" t="s">
        <v>885</v>
      </c>
      <c r="C8230" s="206" t="s">
        <v>770</v>
      </c>
      <c r="D8230" s="206" t="s">
        <v>772</v>
      </c>
      <c r="E8230" s="206" t="s">
        <v>772</v>
      </c>
      <c r="F8230" s="207">
        <v>45400</v>
      </c>
      <c r="G8230" s="206" t="s">
        <v>836</v>
      </c>
      <c r="H8230" s="208">
        <v>25087</v>
      </c>
      <c r="I8230" s="206" t="s">
        <v>33</v>
      </c>
      <c r="L8230" s="206">
        <v>2023</v>
      </c>
      <c r="M8230" s="206" t="s">
        <v>772</v>
      </c>
      <c r="N8230" s="206" t="s">
        <v>816</v>
      </c>
    </row>
    <row r="8231" spans="1:14" s="206" customFormat="1" ht="31" customHeight="1" x14ac:dyDescent="0.15">
      <c r="A8231" s="206" t="s">
        <v>768</v>
      </c>
      <c r="B8231" s="206" t="s">
        <v>885</v>
      </c>
      <c r="C8231" s="206" t="s">
        <v>782</v>
      </c>
      <c r="D8231" s="206" t="s">
        <v>772</v>
      </c>
      <c r="E8231" s="206" t="s">
        <v>759</v>
      </c>
      <c r="F8231" s="207">
        <v>45405</v>
      </c>
      <c r="G8231" s="206" t="s">
        <v>866</v>
      </c>
      <c r="H8231" s="208">
        <v>143000</v>
      </c>
      <c r="I8231" s="206" t="s">
        <v>33</v>
      </c>
      <c r="L8231" s="206">
        <v>2023</v>
      </c>
      <c r="M8231" s="206" t="s">
        <v>772</v>
      </c>
      <c r="N8231" s="206" t="s">
        <v>816</v>
      </c>
    </row>
    <row r="8232" spans="1:14" s="206" customFormat="1" ht="31" customHeight="1" x14ac:dyDescent="0.15">
      <c r="A8232" s="206" t="s">
        <v>768</v>
      </c>
      <c r="B8232" s="206" t="s">
        <v>885</v>
      </c>
      <c r="C8232" s="206" t="s">
        <v>770</v>
      </c>
      <c r="D8232" s="206" t="s">
        <v>772</v>
      </c>
      <c r="E8232" s="206" t="s">
        <v>772</v>
      </c>
      <c r="F8232" s="207">
        <v>45406</v>
      </c>
      <c r="G8232" s="206" t="s">
        <v>836</v>
      </c>
      <c r="H8232" s="208">
        <v>125736</v>
      </c>
      <c r="I8232" s="206" t="s">
        <v>33</v>
      </c>
      <c r="L8232" s="206">
        <v>2023</v>
      </c>
      <c r="M8232" s="206" t="s">
        <v>772</v>
      </c>
      <c r="N8232" s="206" t="s">
        <v>816</v>
      </c>
    </row>
    <row r="8233" spans="1:14" s="206" customFormat="1" ht="31" customHeight="1" x14ac:dyDescent="0.15">
      <c r="A8233" s="206" t="s">
        <v>768</v>
      </c>
      <c r="B8233" s="206" t="s">
        <v>885</v>
      </c>
      <c r="C8233" s="206" t="s">
        <v>782</v>
      </c>
      <c r="D8233" s="206" t="s">
        <v>772</v>
      </c>
      <c r="E8233" s="206" t="s">
        <v>759</v>
      </c>
      <c r="F8233" s="207">
        <v>45406</v>
      </c>
      <c r="G8233" s="206" t="s">
        <v>836</v>
      </c>
      <c r="H8233" s="208">
        <v>214500</v>
      </c>
      <c r="I8233" s="206" t="s">
        <v>33</v>
      </c>
      <c r="L8233" s="206">
        <v>2023</v>
      </c>
      <c r="M8233" s="206" t="s">
        <v>772</v>
      </c>
      <c r="N8233" s="206" t="s">
        <v>816</v>
      </c>
    </row>
    <row r="8234" spans="1:14" s="206" customFormat="1" ht="31" customHeight="1" x14ac:dyDescent="0.15">
      <c r="A8234" s="206" t="s">
        <v>768</v>
      </c>
      <c r="B8234" s="206" t="s">
        <v>885</v>
      </c>
      <c r="C8234" s="206" t="s">
        <v>770</v>
      </c>
      <c r="D8234" s="206" t="s">
        <v>772</v>
      </c>
      <c r="E8234" s="206" t="s">
        <v>778</v>
      </c>
      <c r="F8234" s="207">
        <v>45406</v>
      </c>
      <c r="G8234" s="206" t="s">
        <v>836</v>
      </c>
      <c r="H8234" s="208">
        <v>88000</v>
      </c>
      <c r="I8234" s="206" t="s">
        <v>33</v>
      </c>
      <c r="L8234" s="206">
        <v>2023</v>
      </c>
      <c r="M8234" s="206" t="s">
        <v>772</v>
      </c>
      <c r="N8234" s="206" t="s">
        <v>816</v>
      </c>
    </row>
    <row r="8235" spans="1:14" s="206" customFormat="1" ht="31" customHeight="1" x14ac:dyDescent="0.15">
      <c r="A8235" s="206" t="s">
        <v>768</v>
      </c>
      <c r="B8235" s="206" t="s">
        <v>885</v>
      </c>
      <c r="C8235" s="206" t="s">
        <v>782</v>
      </c>
      <c r="D8235" s="206" t="s">
        <v>772</v>
      </c>
      <c r="E8235" s="206" t="s">
        <v>759</v>
      </c>
      <c r="F8235" s="207">
        <v>45407</v>
      </c>
      <c r="G8235" s="206" t="s">
        <v>836</v>
      </c>
      <c r="H8235" s="208">
        <v>178750</v>
      </c>
      <c r="I8235" s="206" t="s">
        <v>33</v>
      </c>
      <c r="L8235" s="206">
        <v>2023</v>
      </c>
      <c r="M8235" s="206" t="s">
        <v>772</v>
      </c>
      <c r="N8235" s="206" t="s">
        <v>816</v>
      </c>
    </row>
    <row r="8236" spans="1:14" s="206" customFormat="1" ht="31" customHeight="1" x14ac:dyDescent="0.15">
      <c r="A8236" s="206" t="s">
        <v>768</v>
      </c>
      <c r="B8236" s="206" t="s">
        <v>885</v>
      </c>
      <c r="C8236" s="206" t="s">
        <v>770</v>
      </c>
      <c r="D8236" s="206" t="s">
        <v>772</v>
      </c>
      <c r="E8236" s="206" t="s">
        <v>772</v>
      </c>
      <c r="F8236" s="207">
        <v>45407</v>
      </c>
      <c r="G8236" s="206" t="s">
        <v>836</v>
      </c>
      <c r="H8236" s="208">
        <v>41912</v>
      </c>
      <c r="I8236" s="206" t="s">
        <v>33</v>
      </c>
      <c r="L8236" s="206">
        <v>2023</v>
      </c>
      <c r="M8236" s="206" t="s">
        <v>772</v>
      </c>
      <c r="N8236" s="206" t="s">
        <v>816</v>
      </c>
    </row>
    <row r="8237" spans="1:14" s="206" customFormat="1" ht="31" customHeight="1" x14ac:dyDescent="0.15">
      <c r="A8237" s="206" t="s">
        <v>768</v>
      </c>
      <c r="B8237" s="206" t="s">
        <v>885</v>
      </c>
      <c r="C8237" s="206" t="s">
        <v>770</v>
      </c>
      <c r="D8237" s="206" t="s">
        <v>772</v>
      </c>
      <c r="E8237" s="206" t="s">
        <v>778</v>
      </c>
      <c r="F8237" s="207">
        <v>45411</v>
      </c>
      <c r="G8237" s="206" t="s">
        <v>836</v>
      </c>
      <c r="H8237" s="208">
        <v>41912</v>
      </c>
      <c r="I8237" s="206" t="s">
        <v>33</v>
      </c>
      <c r="L8237" s="206">
        <v>2023</v>
      </c>
      <c r="M8237" s="206" t="s">
        <v>772</v>
      </c>
      <c r="N8237" s="206" t="s">
        <v>816</v>
      </c>
    </row>
    <row r="8238" spans="1:14" s="206" customFormat="1" ht="31" customHeight="1" x14ac:dyDescent="0.15">
      <c r="A8238" s="206" t="s">
        <v>768</v>
      </c>
      <c r="B8238" s="206" t="s">
        <v>885</v>
      </c>
      <c r="C8238" s="206" t="s">
        <v>782</v>
      </c>
      <c r="D8238" s="206" t="s">
        <v>772</v>
      </c>
      <c r="E8238" s="206" t="s">
        <v>759</v>
      </c>
      <c r="F8238" s="207">
        <v>45412</v>
      </c>
      <c r="G8238" s="206" t="s">
        <v>836</v>
      </c>
      <c r="H8238" s="208">
        <v>35750</v>
      </c>
      <c r="I8238" s="206" t="s">
        <v>33</v>
      </c>
      <c r="L8238" s="206">
        <v>2023</v>
      </c>
      <c r="M8238" s="206" t="s">
        <v>772</v>
      </c>
      <c r="N8238" s="206" t="s">
        <v>816</v>
      </c>
    </row>
    <row r="8239" spans="1:14" s="206" customFormat="1" ht="31" customHeight="1" x14ac:dyDescent="0.15">
      <c r="A8239" s="206" t="s">
        <v>768</v>
      </c>
      <c r="B8239" s="206" t="s">
        <v>885</v>
      </c>
      <c r="C8239" s="206" t="s">
        <v>782</v>
      </c>
      <c r="D8239" s="206" t="s">
        <v>772</v>
      </c>
      <c r="E8239" s="206" t="s">
        <v>759</v>
      </c>
      <c r="F8239" s="207">
        <v>45412</v>
      </c>
      <c r="G8239" s="206" t="s">
        <v>866</v>
      </c>
      <c r="H8239" s="208">
        <v>107250</v>
      </c>
      <c r="I8239" s="206" t="s">
        <v>33</v>
      </c>
      <c r="L8239" s="206">
        <v>2023</v>
      </c>
      <c r="M8239" s="206" t="s">
        <v>772</v>
      </c>
      <c r="N8239" s="206" t="s">
        <v>816</v>
      </c>
    </row>
    <row r="8240" spans="1:14" s="206" customFormat="1" ht="31" customHeight="1" x14ac:dyDescent="0.15">
      <c r="A8240" s="206" t="s">
        <v>768</v>
      </c>
      <c r="B8240" s="206" t="s">
        <v>885</v>
      </c>
      <c r="C8240" s="206" t="s">
        <v>782</v>
      </c>
      <c r="D8240" s="206" t="s">
        <v>772</v>
      </c>
      <c r="E8240" s="206" t="s">
        <v>759</v>
      </c>
      <c r="F8240" s="207">
        <v>45413</v>
      </c>
      <c r="G8240" s="206" t="s">
        <v>867</v>
      </c>
      <c r="H8240" s="208">
        <v>107250</v>
      </c>
      <c r="I8240" s="206" t="s">
        <v>33</v>
      </c>
      <c r="L8240" s="206">
        <v>2023</v>
      </c>
      <c r="M8240" s="206" t="s">
        <v>772</v>
      </c>
      <c r="N8240" s="206" t="s">
        <v>816</v>
      </c>
    </row>
    <row r="8241" spans="1:15" s="206" customFormat="1" ht="31" customHeight="1" x14ac:dyDescent="0.15">
      <c r="A8241" s="206" t="s">
        <v>768</v>
      </c>
      <c r="B8241" s="206" t="s">
        <v>885</v>
      </c>
      <c r="C8241" s="206" t="s">
        <v>770</v>
      </c>
      <c r="D8241" s="206" t="s">
        <v>772</v>
      </c>
      <c r="E8241" s="206" t="s">
        <v>772</v>
      </c>
      <c r="F8241" s="207">
        <v>45413</v>
      </c>
      <c r="G8241" s="206" t="s">
        <v>836</v>
      </c>
      <c r="H8241" s="208">
        <v>41912</v>
      </c>
      <c r="I8241" s="206" t="s">
        <v>33</v>
      </c>
      <c r="L8241" s="206">
        <v>2023</v>
      </c>
      <c r="M8241" s="206" t="s">
        <v>772</v>
      </c>
      <c r="N8241" s="206" t="s">
        <v>816</v>
      </c>
    </row>
    <row r="8242" spans="1:15" s="206" customFormat="1" ht="31" customHeight="1" x14ac:dyDescent="0.15">
      <c r="A8242" s="206" t="s">
        <v>768</v>
      </c>
      <c r="B8242" s="206" t="s">
        <v>885</v>
      </c>
      <c r="C8242" s="206" t="s">
        <v>770</v>
      </c>
      <c r="D8242" s="206" t="s">
        <v>772</v>
      </c>
      <c r="E8242" s="206" t="s">
        <v>772</v>
      </c>
      <c r="F8242" s="207">
        <v>45414</v>
      </c>
      <c r="G8242" s="206" t="s">
        <v>836</v>
      </c>
      <c r="H8242" s="208">
        <v>41912</v>
      </c>
      <c r="I8242" s="206" t="s">
        <v>33</v>
      </c>
      <c r="L8242" s="206">
        <v>2023</v>
      </c>
      <c r="M8242" s="206" t="s">
        <v>772</v>
      </c>
      <c r="N8242" s="206" t="s">
        <v>816</v>
      </c>
    </row>
    <row r="8243" spans="1:15" s="206" customFormat="1" ht="31" customHeight="1" x14ac:dyDescent="0.15">
      <c r="A8243" s="206" t="s">
        <v>768</v>
      </c>
      <c r="B8243" s="206" t="s">
        <v>885</v>
      </c>
      <c r="C8243" s="206" t="s">
        <v>770</v>
      </c>
      <c r="D8243" s="206" t="s">
        <v>772</v>
      </c>
      <c r="E8243" s="206" t="s">
        <v>778</v>
      </c>
      <c r="F8243" s="207">
        <v>45418</v>
      </c>
      <c r="G8243" s="206" t="s">
        <v>37</v>
      </c>
      <c r="H8243" s="208">
        <v>39818</v>
      </c>
      <c r="I8243" s="206" t="s">
        <v>33</v>
      </c>
      <c r="L8243" s="206">
        <v>2023</v>
      </c>
      <c r="M8243" s="206" t="s">
        <v>772</v>
      </c>
      <c r="N8243" s="206" t="s">
        <v>816</v>
      </c>
    </row>
    <row r="8244" spans="1:15" s="206" customFormat="1" ht="31" customHeight="1" x14ac:dyDescent="0.15">
      <c r="A8244" s="206" t="s">
        <v>768</v>
      </c>
      <c r="B8244" s="206" t="s">
        <v>885</v>
      </c>
      <c r="C8244" s="206" t="s">
        <v>770</v>
      </c>
      <c r="D8244" s="206" t="s">
        <v>772</v>
      </c>
      <c r="E8244" s="206" t="s">
        <v>772</v>
      </c>
      <c r="F8244" s="207">
        <v>45422</v>
      </c>
      <c r="G8244" s="206" t="s">
        <v>836</v>
      </c>
      <c r="H8244" s="208">
        <v>125736</v>
      </c>
      <c r="I8244" s="206" t="s">
        <v>33</v>
      </c>
      <c r="L8244" s="206">
        <v>2023</v>
      </c>
      <c r="M8244" s="206" t="s">
        <v>772</v>
      </c>
      <c r="N8244" s="206" t="s">
        <v>816</v>
      </c>
    </row>
    <row r="8245" spans="1:15" s="206" customFormat="1" ht="31" customHeight="1" x14ac:dyDescent="0.15">
      <c r="A8245" s="206" t="s">
        <v>768</v>
      </c>
      <c r="B8245" s="206" t="s">
        <v>885</v>
      </c>
      <c r="C8245" s="206" t="s">
        <v>770</v>
      </c>
      <c r="D8245" s="206" t="s">
        <v>772</v>
      </c>
      <c r="E8245" s="206" t="s">
        <v>772</v>
      </c>
      <c r="F8245" s="207">
        <v>45425</v>
      </c>
      <c r="G8245" s="206" t="s">
        <v>836</v>
      </c>
      <c r="H8245" s="208">
        <v>23052</v>
      </c>
      <c r="I8245" s="206" t="s">
        <v>33</v>
      </c>
      <c r="L8245" s="206">
        <v>2023</v>
      </c>
      <c r="M8245" s="206" t="s">
        <v>772</v>
      </c>
      <c r="N8245" s="206" t="s">
        <v>816</v>
      </c>
    </row>
    <row r="8246" spans="1:15" s="206" customFormat="1" ht="31" customHeight="1" x14ac:dyDescent="0.15">
      <c r="A8246" s="206" t="s">
        <v>768</v>
      </c>
      <c r="B8246" s="206" t="s">
        <v>886</v>
      </c>
      <c r="C8246" s="206" t="s">
        <v>770</v>
      </c>
      <c r="D8246" s="206" t="s">
        <v>840</v>
      </c>
      <c r="E8246" s="206" t="s">
        <v>577</v>
      </c>
      <c r="F8246" s="207">
        <v>45472</v>
      </c>
      <c r="G8246" s="206" t="s">
        <v>50</v>
      </c>
      <c r="H8246" s="208">
        <v>320000</v>
      </c>
      <c r="I8246" s="206" t="s">
        <v>19</v>
      </c>
      <c r="J8246" s="206">
        <v>3200</v>
      </c>
      <c r="L8246" s="206">
        <v>2024</v>
      </c>
      <c r="M8246" s="206" t="s">
        <v>772</v>
      </c>
      <c r="N8246" s="206" t="s">
        <v>773</v>
      </c>
      <c r="O8246" s="206" t="s">
        <v>887</v>
      </c>
    </row>
    <row r="8247" spans="1:15" s="206" customFormat="1" ht="31" customHeight="1" x14ac:dyDescent="0.15">
      <c r="A8247" s="206" t="s">
        <v>768</v>
      </c>
      <c r="B8247" s="206" t="s">
        <v>886</v>
      </c>
      <c r="C8247" s="206" t="s">
        <v>770</v>
      </c>
      <c r="D8247" s="206" t="s">
        <v>840</v>
      </c>
      <c r="E8247" s="206" t="s">
        <v>577</v>
      </c>
      <c r="F8247" s="207">
        <v>45474</v>
      </c>
      <c r="G8247" s="206" t="s">
        <v>50</v>
      </c>
      <c r="H8247" s="208">
        <v>80000</v>
      </c>
      <c r="I8247" s="206" t="s">
        <v>19</v>
      </c>
      <c r="J8247" s="206">
        <v>800</v>
      </c>
      <c r="L8247" s="206">
        <v>2024</v>
      </c>
      <c r="M8247" s="206" t="s">
        <v>772</v>
      </c>
      <c r="N8247" s="206" t="s">
        <v>773</v>
      </c>
      <c r="O8247" s="206" t="s">
        <v>806</v>
      </c>
    </row>
    <row r="8248" spans="1:15" s="206" customFormat="1" ht="31" customHeight="1" x14ac:dyDescent="0.15">
      <c r="A8248" s="206" t="s">
        <v>768</v>
      </c>
      <c r="B8248" s="206" t="s">
        <v>886</v>
      </c>
      <c r="C8248" s="206" t="s">
        <v>770</v>
      </c>
      <c r="D8248" s="206" t="s">
        <v>840</v>
      </c>
      <c r="E8248" s="206" t="s">
        <v>577</v>
      </c>
      <c r="F8248" s="207">
        <v>45475</v>
      </c>
      <c r="G8248" s="206" t="s">
        <v>50</v>
      </c>
      <c r="H8248" s="208">
        <v>120000</v>
      </c>
      <c r="I8248" s="206" t="s">
        <v>19</v>
      </c>
      <c r="J8248" s="206">
        <v>1200</v>
      </c>
      <c r="L8248" s="206">
        <v>2024</v>
      </c>
      <c r="M8248" s="206" t="s">
        <v>772</v>
      </c>
      <c r="N8248" s="206" t="s">
        <v>773</v>
      </c>
      <c r="O8248" s="206" t="s">
        <v>807</v>
      </c>
    </row>
    <row r="8249" spans="1:15" s="206" customFormat="1" ht="31" customHeight="1" x14ac:dyDescent="0.15">
      <c r="A8249" s="206" t="s">
        <v>768</v>
      </c>
      <c r="B8249" s="206" t="s">
        <v>886</v>
      </c>
      <c r="C8249" s="206" t="s">
        <v>770</v>
      </c>
      <c r="D8249" s="206" t="s">
        <v>840</v>
      </c>
      <c r="E8249" s="206" t="s">
        <v>577</v>
      </c>
      <c r="F8249" s="207">
        <v>45476</v>
      </c>
      <c r="G8249" s="206" t="s">
        <v>50</v>
      </c>
      <c r="H8249" s="208">
        <v>240000</v>
      </c>
      <c r="I8249" s="206" t="s">
        <v>19</v>
      </c>
      <c r="J8249" s="206">
        <v>2400</v>
      </c>
      <c r="L8249" s="206">
        <v>2024</v>
      </c>
      <c r="M8249" s="206" t="s">
        <v>772</v>
      </c>
      <c r="N8249" s="206" t="s">
        <v>773</v>
      </c>
    </row>
    <row r="8250" spans="1:15" s="206" customFormat="1" ht="31" customHeight="1" x14ac:dyDescent="0.15">
      <c r="A8250" s="206" t="s">
        <v>768</v>
      </c>
      <c r="B8250" s="206" t="s">
        <v>886</v>
      </c>
      <c r="C8250" s="206" t="s">
        <v>770</v>
      </c>
      <c r="D8250" s="206" t="s">
        <v>840</v>
      </c>
      <c r="E8250" s="206" t="s">
        <v>577</v>
      </c>
      <c r="F8250" s="207">
        <v>45477</v>
      </c>
      <c r="G8250" s="206" t="s">
        <v>50</v>
      </c>
      <c r="H8250" s="208">
        <v>240000</v>
      </c>
      <c r="I8250" s="206" t="s">
        <v>19</v>
      </c>
      <c r="J8250" s="206">
        <v>2400</v>
      </c>
      <c r="L8250" s="206">
        <v>2024</v>
      </c>
      <c r="M8250" s="206" t="s">
        <v>772</v>
      </c>
      <c r="N8250" s="206" t="s">
        <v>773</v>
      </c>
    </row>
    <row r="8251" spans="1:15" s="206" customFormat="1" ht="31" customHeight="1" x14ac:dyDescent="0.15">
      <c r="A8251" s="206" t="s">
        <v>768</v>
      </c>
      <c r="B8251" s="206" t="s">
        <v>886</v>
      </c>
      <c r="C8251" s="206" t="s">
        <v>770</v>
      </c>
      <c r="D8251" s="206" t="s">
        <v>840</v>
      </c>
      <c r="E8251" s="206" t="s">
        <v>577</v>
      </c>
      <c r="F8251" s="207">
        <v>45478</v>
      </c>
      <c r="G8251" s="206" t="s">
        <v>50</v>
      </c>
      <c r="H8251" s="208">
        <v>720000</v>
      </c>
      <c r="I8251" s="206" t="s">
        <v>19</v>
      </c>
      <c r="J8251" s="206">
        <v>7200</v>
      </c>
      <c r="L8251" s="206">
        <v>2024</v>
      </c>
      <c r="M8251" s="206" t="s">
        <v>772</v>
      </c>
      <c r="N8251" s="206" t="s">
        <v>773</v>
      </c>
    </row>
    <row r="8252" spans="1:15" s="206" customFormat="1" ht="31" customHeight="1" x14ac:dyDescent="0.15">
      <c r="A8252" s="206" t="s">
        <v>768</v>
      </c>
      <c r="B8252" s="206" t="s">
        <v>886</v>
      </c>
      <c r="C8252" s="206" t="s">
        <v>770</v>
      </c>
      <c r="D8252" s="206" t="s">
        <v>840</v>
      </c>
      <c r="E8252" s="206" t="s">
        <v>658</v>
      </c>
      <c r="F8252" s="207">
        <v>45478</v>
      </c>
      <c r="G8252" s="206" t="s">
        <v>50</v>
      </c>
      <c r="H8252" s="208">
        <v>120000</v>
      </c>
      <c r="I8252" s="206" t="s">
        <v>19</v>
      </c>
      <c r="J8252" s="206">
        <v>1200</v>
      </c>
      <c r="L8252" s="206">
        <v>2024</v>
      </c>
      <c r="M8252" s="206" t="s">
        <v>772</v>
      </c>
      <c r="N8252" s="206" t="s">
        <v>773</v>
      </c>
    </row>
    <row r="8253" spans="1:15" s="206" customFormat="1" ht="31" customHeight="1" x14ac:dyDescent="0.15">
      <c r="A8253" s="206" t="s">
        <v>768</v>
      </c>
      <c r="B8253" s="206" t="s">
        <v>886</v>
      </c>
      <c r="C8253" s="206" t="s">
        <v>770</v>
      </c>
      <c r="D8253" s="206" t="s">
        <v>840</v>
      </c>
      <c r="E8253" s="206" t="s">
        <v>658</v>
      </c>
      <c r="F8253" s="207">
        <v>45479</v>
      </c>
      <c r="G8253" s="206" t="s">
        <v>50</v>
      </c>
      <c r="H8253" s="208">
        <v>80000</v>
      </c>
      <c r="I8253" s="206" t="s">
        <v>19</v>
      </c>
      <c r="J8253" s="206">
        <v>800</v>
      </c>
      <c r="L8253" s="206">
        <v>2024</v>
      </c>
      <c r="M8253" s="206" t="s">
        <v>772</v>
      </c>
      <c r="N8253" s="206" t="s">
        <v>773</v>
      </c>
    </row>
    <row r="8254" spans="1:15" s="206" customFormat="1" ht="31" customHeight="1" x14ac:dyDescent="0.15">
      <c r="A8254" s="206" t="s">
        <v>768</v>
      </c>
      <c r="B8254" s="206" t="s">
        <v>886</v>
      </c>
      <c r="C8254" s="206" t="s">
        <v>770</v>
      </c>
      <c r="D8254" s="206" t="s">
        <v>840</v>
      </c>
      <c r="E8254" s="206" t="s">
        <v>577</v>
      </c>
      <c r="F8254" s="207">
        <v>45479</v>
      </c>
      <c r="G8254" s="206" t="s">
        <v>50</v>
      </c>
      <c r="H8254" s="208">
        <v>480000</v>
      </c>
      <c r="I8254" s="206" t="s">
        <v>19</v>
      </c>
      <c r="J8254" s="206">
        <v>4800</v>
      </c>
      <c r="L8254" s="206">
        <v>2024</v>
      </c>
      <c r="M8254" s="206" t="s">
        <v>772</v>
      </c>
      <c r="N8254" s="206" t="s">
        <v>773</v>
      </c>
    </row>
    <row r="8255" spans="1:15" s="206" customFormat="1" ht="31" customHeight="1" x14ac:dyDescent="0.15">
      <c r="A8255" s="206" t="s">
        <v>768</v>
      </c>
      <c r="B8255" s="206" t="s">
        <v>886</v>
      </c>
      <c r="C8255" s="206" t="s">
        <v>770</v>
      </c>
      <c r="D8255" s="206" t="s">
        <v>840</v>
      </c>
      <c r="E8255" s="206" t="s">
        <v>658</v>
      </c>
      <c r="F8255" s="207">
        <v>45480</v>
      </c>
      <c r="G8255" s="206" t="s">
        <v>50</v>
      </c>
      <c r="H8255" s="208">
        <v>40000</v>
      </c>
      <c r="I8255" s="206" t="s">
        <v>19</v>
      </c>
      <c r="J8255" s="206">
        <v>400</v>
      </c>
      <c r="L8255" s="206">
        <v>2024</v>
      </c>
      <c r="M8255" s="206" t="s">
        <v>772</v>
      </c>
      <c r="N8255" s="206" t="s">
        <v>773</v>
      </c>
    </row>
    <row r="8256" spans="1:15" s="206" customFormat="1" ht="31" customHeight="1" x14ac:dyDescent="0.15">
      <c r="A8256" s="206" t="s">
        <v>768</v>
      </c>
      <c r="B8256" s="206" t="s">
        <v>886</v>
      </c>
      <c r="C8256" s="206" t="s">
        <v>770</v>
      </c>
      <c r="D8256" s="206" t="s">
        <v>840</v>
      </c>
      <c r="E8256" s="206" t="s">
        <v>577</v>
      </c>
      <c r="F8256" s="207">
        <v>45480</v>
      </c>
      <c r="G8256" s="206" t="s">
        <v>50</v>
      </c>
      <c r="H8256" s="208">
        <v>480000</v>
      </c>
      <c r="I8256" s="206" t="s">
        <v>19</v>
      </c>
      <c r="J8256" s="206">
        <v>4800</v>
      </c>
      <c r="L8256" s="206">
        <v>2024</v>
      </c>
      <c r="M8256" s="206" t="s">
        <v>772</v>
      </c>
      <c r="N8256" s="206" t="s">
        <v>773</v>
      </c>
    </row>
    <row r="8257" spans="1:14" s="206" customFormat="1" ht="31" customHeight="1" x14ac:dyDescent="0.15">
      <c r="A8257" s="206" t="s">
        <v>768</v>
      </c>
      <c r="B8257" s="206" t="s">
        <v>886</v>
      </c>
      <c r="C8257" s="206" t="s">
        <v>770</v>
      </c>
      <c r="D8257" s="206" t="s">
        <v>840</v>
      </c>
      <c r="E8257" s="206" t="s">
        <v>577</v>
      </c>
      <c r="F8257" s="207">
        <v>45481</v>
      </c>
      <c r="G8257" s="206" t="s">
        <v>50</v>
      </c>
      <c r="H8257" s="208">
        <v>720000</v>
      </c>
      <c r="I8257" s="206" t="s">
        <v>19</v>
      </c>
      <c r="J8257" s="206">
        <v>7200</v>
      </c>
      <c r="L8257" s="206">
        <v>2024</v>
      </c>
      <c r="M8257" s="206" t="s">
        <v>772</v>
      </c>
      <c r="N8257" s="206" t="s">
        <v>773</v>
      </c>
    </row>
    <row r="8258" spans="1:14" s="206" customFormat="1" ht="31" customHeight="1" x14ac:dyDescent="0.15">
      <c r="A8258" s="206" t="s">
        <v>768</v>
      </c>
      <c r="B8258" s="206" t="s">
        <v>886</v>
      </c>
      <c r="C8258" s="206" t="s">
        <v>770</v>
      </c>
      <c r="D8258" s="206" t="s">
        <v>840</v>
      </c>
      <c r="E8258" s="206" t="s">
        <v>658</v>
      </c>
      <c r="F8258" s="207">
        <v>45481</v>
      </c>
      <c r="G8258" s="206" t="s">
        <v>50</v>
      </c>
      <c r="H8258" s="208">
        <v>160000</v>
      </c>
      <c r="I8258" s="206" t="s">
        <v>19</v>
      </c>
      <c r="J8258" s="206">
        <v>1600</v>
      </c>
      <c r="L8258" s="206">
        <v>2024</v>
      </c>
      <c r="M8258" s="206" t="s">
        <v>772</v>
      </c>
      <c r="N8258" s="206" t="s">
        <v>773</v>
      </c>
    </row>
    <row r="8259" spans="1:14" s="206" customFormat="1" ht="31" customHeight="1" x14ac:dyDescent="0.15">
      <c r="A8259" s="206" t="s">
        <v>768</v>
      </c>
      <c r="B8259" s="206" t="s">
        <v>886</v>
      </c>
      <c r="C8259" s="206" t="s">
        <v>770</v>
      </c>
      <c r="D8259" s="206" t="s">
        <v>840</v>
      </c>
      <c r="E8259" s="206" t="s">
        <v>577</v>
      </c>
      <c r="F8259" s="207">
        <v>45482</v>
      </c>
      <c r="G8259" s="206" t="s">
        <v>50</v>
      </c>
      <c r="H8259" s="208">
        <v>800000</v>
      </c>
      <c r="I8259" s="206" t="s">
        <v>19</v>
      </c>
      <c r="J8259" s="206">
        <v>8000</v>
      </c>
      <c r="L8259" s="206">
        <v>2024</v>
      </c>
      <c r="M8259" s="206" t="s">
        <v>772</v>
      </c>
      <c r="N8259" s="206" t="s">
        <v>773</v>
      </c>
    </row>
    <row r="8260" spans="1:14" s="206" customFormat="1" ht="31" customHeight="1" x14ac:dyDescent="0.15">
      <c r="A8260" s="206" t="s">
        <v>768</v>
      </c>
      <c r="B8260" s="206" t="s">
        <v>886</v>
      </c>
      <c r="C8260" s="206" t="s">
        <v>770</v>
      </c>
      <c r="D8260" s="206" t="s">
        <v>840</v>
      </c>
      <c r="E8260" s="206" t="s">
        <v>658</v>
      </c>
      <c r="F8260" s="207">
        <v>45482</v>
      </c>
      <c r="G8260" s="206" t="s">
        <v>50</v>
      </c>
      <c r="H8260" s="208">
        <v>120000</v>
      </c>
      <c r="I8260" s="206" t="s">
        <v>19</v>
      </c>
      <c r="J8260" s="206">
        <v>1200</v>
      </c>
      <c r="L8260" s="206">
        <v>2024</v>
      </c>
      <c r="M8260" s="206" t="s">
        <v>772</v>
      </c>
      <c r="N8260" s="206" t="s">
        <v>773</v>
      </c>
    </row>
    <row r="8261" spans="1:14" s="206" customFormat="1" ht="31" customHeight="1" x14ac:dyDescent="0.15">
      <c r="A8261" s="206" t="s">
        <v>768</v>
      </c>
      <c r="B8261" s="206" t="s">
        <v>886</v>
      </c>
      <c r="C8261" s="206" t="s">
        <v>770</v>
      </c>
      <c r="D8261" s="206" t="s">
        <v>840</v>
      </c>
      <c r="E8261" s="206" t="s">
        <v>658</v>
      </c>
      <c r="F8261" s="207">
        <v>45483</v>
      </c>
      <c r="G8261" s="206" t="s">
        <v>50</v>
      </c>
      <c r="H8261" s="208">
        <v>40000</v>
      </c>
      <c r="I8261" s="206" t="s">
        <v>19</v>
      </c>
      <c r="J8261" s="206">
        <v>400</v>
      </c>
      <c r="L8261" s="206">
        <v>2024</v>
      </c>
      <c r="M8261" s="206" t="s">
        <v>772</v>
      </c>
      <c r="N8261" s="206" t="s">
        <v>773</v>
      </c>
    </row>
    <row r="8262" spans="1:14" s="206" customFormat="1" ht="31" customHeight="1" x14ac:dyDescent="0.15">
      <c r="A8262" s="206" t="s">
        <v>768</v>
      </c>
      <c r="B8262" s="206" t="s">
        <v>886</v>
      </c>
      <c r="C8262" s="206" t="s">
        <v>770</v>
      </c>
      <c r="D8262" s="206" t="s">
        <v>840</v>
      </c>
      <c r="E8262" s="206" t="s">
        <v>577</v>
      </c>
      <c r="F8262" s="207">
        <v>45483</v>
      </c>
      <c r="G8262" s="206" t="s">
        <v>50</v>
      </c>
      <c r="H8262" s="208">
        <v>1160000</v>
      </c>
      <c r="I8262" s="206" t="s">
        <v>19</v>
      </c>
      <c r="J8262" s="206">
        <v>11600</v>
      </c>
      <c r="L8262" s="206">
        <v>2024</v>
      </c>
      <c r="M8262" s="206" t="s">
        <v>772</v>
      </c>
      <c r="N8262" s="206" t="s">
        <v>773</v>
      </c>
    </row>
    <row r="8263" spans="1:14" s="206" customFormat="1" ht="31" customHeight="1" x14ac:dyDescent="0.15">
      <c r="A8263" s="206" t="s">
        <v>768</v>
      </c>
      <c r="B8263" s="206" t="s">
        <v>886</v>
      </c>
      <c r="C8263" s="206" t="s">
        <v>770</v>
      </c>
      <c r="D8263" s="206" t="s">
        <v>840</v>
      </c>
      <c r="E8263" s="206" t="s">
        <v>658</v>
      </c>
      <c r="F8263" s="207">
        <v>45484</v>
      </c>
      <c r="G8263" s="206" t="s">
        <v>50</v>
      </c>
      <c r="H8263" s="208">
        <v>320000</v>
      </c>
      <c r="I8263" s="206" t="s">
        <v>19</v>
      </c>
      <c r="J8263" s="206">
        <v>3200</v>
      </c>
      <c r="L8263" s="206">
        <v>2024</v>
      </c>
      <c r="M8263" s="206" t="s">
        <v>772</v>
      </c>
      <c r="N8263" s="206" t="s">
        <v>773</v>
      </c>
    </row>
    <row r="8264" spans="1:14" s="206" customFormat="1" ht="31" customHeight="1" x14ac:dyDescent="0.15">
      <c r="A8264" s="206" t="s">
        <v>768</v>
      </c>
      <c r="B8264" s="206" t="s">
        <v>886</v>
      </c>
      <c r="C8264" s="206" t="s">
        <v>770</v>
      </c>
      <c r="D8264" s="206" t="s">
        <v>840</v>
      </c>
      <c r="E8264" s="206" t="s">
        <v>577</v>
      </c>
      <c r="F8264" s="207">
        <v>45484</v>
      </c>
      <c r="G8264" s="206" t="s">
        <v>50</v>
      </c>
      <c r="H8264" s="208">
        <v>1440000</v>
      </c>
      <c r="I8264" s="206" t="s">
        <v>19</v>
      </c>
      <c r="J8264" s="206">
        <v>14400</v>
      </c>
      <c r="L8264" s="206">
        <v>2024</v>
      </c>
      <c r="M8264" s="206" t="s">
        <v>772</v>
      </c>
      <c r="N8264" s="206" t="s">
        <v>773</v>
      </c>
    </row>
    <row r="8265" spans="1:14" s="206" customFormat="1" ht="31" customHeight="1" x14ac:dyDescent="0.15">
      <c r="A8265" s="206" t="s">
        <v>768</v>
      </c>
      <c r="B8265" s="206" t="s">
        <v>886</v>
      </c>
      <c r="C8265" s="206" t="s">
        <v>770</v>
      </c>
      <c r="D8265" s="206" t="s">
        <v>840</v>
      </c>
      <c r="E8265" s="206" t="s">
        <v>577</v>
      </c>
      <c r="F8265" s="207">
        <v>45485</v>
      </c>
      <c r="G8265" s="206" t="s">
        <v>50</v>
      </c>
      <c r="H8265" s="208">
        <v>3400000</v>
      </c>
      <c r="I8265" s="206" t="s">
        <v>19</v>
      </c>
      <c r="J8265" s="206">
        <v>34000</v>
      </c>
      <c r="L8265" s="206">
        <v>2024</v>
      </c>
      <c r="M8265" s="206" t="s">
        <v>772</v>
      </c>
      <c r="N8265" s="206" t="s">
        <v>773</v>
      </c>
    </row>
    <row r="8266" spans="1:14" s="206" customFormat="1" ht="31" customHeight="1" x14ac:dyDescent="0.15">
      <c r="A8266" s="206" t="s">
        <v>768</v>
      </c>
      <c r="B8266" s="206" t="s">
        <v>886</v>
      </c>
      <c r="C8266" s="206" t="s">
        <v>770</v>
      </c>
      <c r="D8266" s="206" t="s">
        <v>840</v>
      </c>
      <c r="E8266" s="206" t="s">
        <v>658</v>
      </c>
      <c r="F8266" s="207">
        <v>45485</v>
      </c>
      <c r="G8266" s="206" t="s">
        <v>50</v>
      </c>
      <c r="H8266" s="208">
        <v>120000</v>
      </c>
      <c r="I8266" s="206" t="s">
        <v>19</v>
      </c>
      <c r="J8266" s="206">
        <v>1200</v>
      </c>
      <c r="L8266" s="206">
        <v>2024</v>
      </c>
      <c r="M8266" s="206" t="s">
        <v>772</v>
      </c>
      <c r="N8266" s="206" t="s">
        <v>773</v>
      </c>
    </row>
    <row r="8267" spans="1:14" s="206" customFormat="1" ht="31" customHeight="1" x14ac:dyDescent="0.15">
      <c r="A8267" s="206" t="s">
        <v>768</v>
      </c>
      <c r="B8267" s="206" t="s">
        <v>886</v>
      </c>
      <c r="C8267" s="206" t="s">
        <v>770</v>
      </c>
      <c r="D8267" s="206" t="s">
        <v>840</v>
      </c>
      <c r="E8267" s="206" t="s">
        <v>577</v>
      </c>
      <c r="F8267" s="207">
        <v>45486</v>
      </c>
      <c r="G8267" s="206" t="s">
        <v>50</v>
      </c>
      <c r="H8267" s="208">
        <v>3840000</v>
      </c>
      <c r="I8267" s="206" t="s">
        <v>19</v>
      </c>
      <c r="J8267" s="206">
        <v>38400</v>
      </c>
      <c r="L8267" s="206">
        <v>2024</v>
      </c>
      <c r="M8267" s="206" t="s">
        <v>772</v>
      </c>
      <c r="N8267" s="206" t="s">
        <v>773</v>
      </c>
    </row>
    <row r="8268" spans="1:14" s="206" customFormat="1" ht="31" customHeight="1" x14ac:dyDescent="0.15">
      <c r="A8268" s="206" t="s">
        <v>768</v>
      </c>
      <c r="B8268" s="206" t="s">
        <v>886</v>
      </c>
      <c r="C8268" s="206" t="s">
        <v>770</v>
      </c>
      <c r="D8268" s="206" t="s">
        <v>840</v>
      </c>
      <c r="E8268" s="206" t="s">
        <v>658</v>
      </c>
      <c r="F8268" s="207">
        <v>45486</v>
      </c>
      <c r="G8268" s="206" t="s">
        <v>50</v>
      </c>
      <c r="H8268" s="208">
        <v>160000</v>
      </c>
      <c r="I8268" s="206" t="s">
        <v>19</v>
      </c>
      <c r="J8268" s="206">
        <v>1600</v>
      </c>
      <c r="L8268" s="206">
        <v>2024</v>
      </c>
      <c r="M8268" s="206" t="s">
        <v>772</v>
      </c>
      <c r="N8268" s="206" t="s">
        <v>773</v>
      </c>
    </row>
    <row r="8269" spans="1:14" s="206" customFormat="1" ht="31" customHeight="1" x14ac:dyDescent="0.15">
      <c r="A8269" s="206" t="s">
        <v>768</v>
      </c>
      <c r="B8269" s="206" t="s">
        <v>886</v>
      </c>
      <c r="C8269" s="206" t="s">
        <v>770</v>
      </c>
      <c r="D8269" s="206" t="s">
        <v>840</v>
      </c>
      <c r="E8269" s="206" t="s">
        <v>577</v>
      </c>
      <c r="F8269" s="207">
        <v>45487</v>
      </c>
      <c r="G8269" s="206" t="s">
        <v>50</v>
      </c>
      <c r="H8269" s="208">
        <v>3880000</v>
      </c>
      <c r="I8269" s="206" t="s">
        <v>19</v>
      </c>
      <c r="J8269" s="206">
        <v>38800</v>
      </c>
      <c r="L8269" s="206">
        <v>2024</v>
      </c>
      <c r="M8269" s="206" t="s">
        <v>772</v>
      </c>
      <c r="N8269" s="206" t="s">
        <v>773</v>
      </c>
    </row>
    <row r="8270" spans="1:14" s="206" customFormat="1" ht="31" customHeight="1" x14ac:dyDescent="0.15">
      <c r="A8270" s="206" t="s">
        <v>768</v>
      </c>
      <c r="B8270" s="206" t="s">
        <v>886</v>
      </c>
      <c r="C8270" s="206" t="s">
        <v>770</v>
      </c>
      <c r="D8270" s="206" t="s">
        <v>840</v>
      </c>
      <c r="E8270" s="206" t="s">
        <v>658</v>
      </c>
      <c r="F8270" s="207">
        <v>45487</v>
      </c>
      <c r="G8270" s="206" t="s">
        <v>50</v>
      </c>
      <c r="H8270" s="208">
        <v>120000</v>
      </c>
      <c r="I8270" s="206" t="s">
        <v>19</v>
      </c>
      <c r="J8270" s="206">
        <v>1200</v>
      </c>
      <c r="L8270" s="206">
        <v>2024</v>
      </c>
      <c r="M8270" s="206" t="s">
        <v>772</v>
      </c>
      <c r="N8270" s="206" t="s">
        <v>773</v>
      </c>
    </row>
    <row r="8271" spans="1:14" s="206" customFormat="1" ht="31" customHeight="1" x14ac:dyDescent="0.15">
      <c r="A8271" s="206" t="s">
        <v>768</v>
      </c>
      <c r="B8271" s="206" t="s">
        <v>886</v>
      </c>
      <c r="C8271" s="206" t="s">
        <v>770</v>
      </c>
      <c r="D8271" s="206" t="s">
        <v>840</v>
      </c>
      <c r="E8271" s="206" t="s">
        <v>658</v>
      </c>
      <c r="F8271" s="207">
        <v>45488</v>
      </c>
      <c r="G8271" s="206" t="s">
        <v>50</v>
      </c>
      <c r="H8271" s="208">
        <v>600000</v>
      </c>
      <c r="I8271" s="206" t="s">
        <v>19</v>
      </c>
      <c r="J8271" s="206">
        <v>6000</v>
      </c>
      <c r="L8271" s="206">
        <v>2024</v>
      </c>
      <c r="M8271" s="206" t="s">
        <v>772</v>
      </c>
      <c r="N8271" s="206" t="s">
        <v>773</v>
      </c>
    </row>
    <row r="8272" spans="1:14" s="206" customFormat="1" ht="31" customHeight="1" x14ac:dyDescent="0.15">
      <c r="A8272" s="206" t="s">
        <v>768</v>
      </c>
      <c r="B8272" s="206" t="s">
        <v>886</v>
      </c>
      <c r="C8272" s="206" t="s">
        <v>770</v>
      </c>
      <c r="D8272" s="206" t="s">
        <v>840</v>
      </c>
      <c r="E8272" s="206" t="s">
        <v>577</v>
      </c>
      <c r="F8272" s="207">
        <v>45488</v>
      </c>
      <c r="G8272" s="206" t="s">
        <v>50</v>
      </c>
      <c r="H8272" s="208">
        <v>3200000</v>
      </c>
      <c r="I8272" s="206" t="s">
        <v>19</v>
      </c>
      <c r="J8272" s="206">
        <v>32000</v>
      </c>
      <c r="L8272" s="206">
        <v>2024</v>
      </c>
      <c r="M8272" s="206" t="s">
        <v>772</v>
      </c>
      <c r="N8272" s="206" t="s">
        <v>773</v>
      </c>
    </row>
    <row r="8273" spans="1:14" s="206" customFormat="1" ht="31" customHeight="1" x14ac:dyDescent="0.15">
      <c r="A8273" s="206" t="s">
        <v>768</v>
      </c>
      <c r="B8273" s="206" t="s">
        <v>886</v>
      </c>
      <c r="C8273" s="206" t="s">
        <v>770</v>
      </c>
      <c r="D8273" s="206" t="s">
        <v>840</v>
      </c>
      <c r="E8273" s="206" t="s">
        <v>759</v>
      </c>
      <c r="F8273" s="207">
        <v>45488</v>
      </c>
      <c r="G8273" s="206" t="s">
        <v>50</v>
      </c>
      <c r="H8273" s="208">
        <v>176000</v>
      </c>
      <c r="I8273" s="206" t="s">
        <v>19</v>
      </c>
      <c r="J8273" s="206">
        <v>1760</v>
      </c>
      <c r="L8273" s="206">
        <v>2024</v>
      </c>
      <c r="M8273" s="206" t="s">
        <v>772</v>
      </c>
      <c r="N8273" s="206" t="s">
        <v>773</v>
      </c>
    </row>
    <row r="8274" spans="1:14" s="206" customFormat="1" ht="31" customHeight="1" x14ac:dyDescent="0.15">
      <c r="A8274" s="206" t="s">
        <v>768</v>
      </c>
      <c r="B8274" s="206" t="s">
        <v>886</v>
      </c>
      <c r="C8274" s="206" t="s">
        <v>770</v>
      </c>
      <c r="D8274" s="206" t="s">
        <v>840</v>
      </c>
      <c r="E8274" s="206" t="s">
        <v>577</v>
      </c>
      <c r="F8274" s="207">
        <v>45489</v>
      </c>
      <c r="G8274" s="206" t="s">
        <v>50</v>
      </c>
      <c r="H8274" s="208">
        <v>3400000</v>
      </c>
      <c r="I8274" s="206" t="s">
        <v>19</v>
      </c>
      <c r="J8274" s="206">
        <v>34000</v>
      </c>
      <c r="L8274" s="206">
        <v>2024</v>
      </c>
      <c r="M8274" s="206" t="s">
        <v>772</v>
      </c>
      <c r="N8274" s="206" t="s">
        <v>773</v>
      </c>
    </row>
    <row r="8275" spans="1:14" s="206" customFormat="1" ht="31" customHeight="1" x14ac:dyDescent="0.15">
      <c r="A8275" s="206" t="s">
        <v>768</v>
      </c>
      <c r="B8275" s="206" t="s">
        <v>886</v>
      </c>
      <c r="C8275" s="206" t="s">
        <v>770</v>
      </c>
      <c r="D8275" s="206" t="s">
        <v>840</v>
      </c>
      <c r="E8275" s="206" t="s">
        <v>658</v>
      </c>
      <c r="F8275" s="207">
        <v>45489</v>
      </c>
      <c r="G8275" s="206" t="s">
        <v>50</v>
      </c>
      <c r="H8275" s="208">
        <v>600000</v>
      </c>
      <c r="I8275" s="206" t="s">
        <v>19</v>
      </c>
      <c r="J8275" s="206">
        <v>6000</v>
      </c>
      <c r="L8275" s="206">
        <v>2024</v>
      </c>
      <c r="M8275" s="206" t="s">
        <v>772</v>
      </c>
      <c r="N8275" s="206" t="s">
        <v>773</v>
      </c>
    </row>
    <row r="8276" spans="1:14" s="206" customFormat="1" ht="31" customHeight="1" x14ac:dyDescent="0.15">
      <c r="A8276" s="206" t="s">
        <v>768</v>
      </c>
      <c r="B8276" s="206" t="s">
        <v>886</v>
      </c>
      <c r="C8276" s="206" t="s">
        <v>770</v>
      </c>
      <c r="D8276" s="206" t="s">
        <v>840</v>
      </c>
      <c r="E8276" s="206" t="s">
        <v>577</v>
      </c>
      <c r="F8276" s="207">
        <v>45490</v>
      </c>
      <c r="G8276" s="206" t="s">
        <v>50</v>
      </c>
      <c r="H8276" s="208">
        <v>4400000</v>
      </c>
      <c r="I8276" s="206" t="s">
        <v>19</v>
      </c>
      <c r="J8276" s="206">
        <v>44000</v>
      </c>
      <c r="L8276" s="206">
        <v>2024</v>
      </c>
      <c r="M8276" s="206" t="s">
        <v>772</v>
      </c>
      <c r="N8276" s="206" t="s">
        <v>773</v>
      </c>
    </row>
    <row r="8277" spans="1:14" s="206" customFormat="1" ht="31" customHeight="1" x14ac:dyDescent="0.15">
      <c r="A8277" s="206" t="s">
        <v>768</v>
      </c>
      <c r="B8277" s="206" t="s">
        <v>886</v>
      </c>
      <c r="C8277" s="206" t="s">
        <v>770</v>
      </c>
      <c r="D8277" s="206" t="s">
        <v>840</v>
      </c>
      <c r="E8277" s="206" t="s">
        <v>658</v>
      </c>
      <c r="F8277" s="207">
        <v>45490</v>
      </c>
      <c r="G8277" s="206" t="s">
        <v>50</v>
      </c>
      <c r="H8277" s="208">
        <v>600000</v>
      </c>
      <c r="I8277" s="206" t="s">
        <v>19</v>
      </c>
      <c r="J8277" s="206">
        <v>6000</v>
      </c>
      <c r="L8277" s="206">
        <v>2024</v>
      </c>
      <c r="M8277" s="206" t="s">
        <v>772</v>
      </c>
      <c r="N8277" s="206" t="s">
        <v>773</v>
      </c>
    </row>
    <row r="8278" spans="1:14" s="206" customFormat="1" ht="31" customHeight="1" x14ac:dyDescent="0.15">
      <c r="A8278" s="206" t="s">
        <v>768</v>
      </c>
      <c r="B8278" s="206" t="s">
        <v>886</v>
      </c>
      <c r="C8278" s="206" t="s">
        <v>770</v>
      </c>
      <c r="D8278" s="206" t="s">
        <v>840</v>
      </c>
      <c r="E8278" s="206" t="s">
        <v>759</v>
      </c>
      <c r="F8278" s="207">
        <v>45490</v>
      </c>
      <c r="G8278" s="206" t="s">
        <v>50</v>
      </c>
      <c r="H8278" s="208">
        <v>176000</v>
      </c>
      <c r="I8278" s="206" t="s">
        <v>19</v>
      </c>
      <c r="J8278" s="206">
        <v>1760</v>
      </c>
      <c r="L8278" s="206">
        <v>2024</v>
      </c>
      <c r="M8278" s="206" t="s">
        <v>772</v>
      </c>
      <c r="N8278" s="206" t="s">
        <v>773</v>
      </c>
    </row>
    <row r="8279" spans="1:14" s="206" customFormat="1" ht="31" customHeight="1" x14ac:dyDescent="0.15">
      <c r="A8279" s="206" t="s">
        <v>768</v>
      </c>
      <c r="B8279" s="206" t="s">
        <v>886</v>
      </c>
      <c r="C8279" s="206" t="s">
        <v>770</v>
      </c>
      <c r="D8279" s="206" t="s">
        <v>840</v>
      </c>
      <c r="E8279" s="206" t="s">
        <v>759</v>
      </c>
      <c r="F8279" s="207">
        <v>45491</v>
      </c>
      <c r="G8279" s="206" t="s">
        <v>50</v>
      </c>
      <c r="H8279" s="208">
        <v>308000</v>
      </c>
      <c r="I8279" s="206" t="s">
        <v>19</v>
      </c>
      <c r="J8279" s="206">
        <v>3080</v>
      </c>
      <c r="L8279" s="206">
        <v>2024</v>
      </c>
      <c r="M8279" s="206" t="s">
        <v>772</v>
      </c>
      <c r="N8279" s="206" t="s">
        <v>773</v>
      </c>
    </row>
    <row r="8280" spans="1:14" s="206" customFormat="1" ht="31" customHeight="1" x14ac:dyDescent="0.15">
      <c r="A8280" s="206" t="s">
        <v>768</v>
      </c>
      <c r="B8280" s="206" t="s">
        <v>886</v>
      </c>
      <c r="C8280" s="206" t="s">
        <v>770</v>
      </c>
      <c r="D8280" s="206" t="s">
        <v>840</v>
      </c>
      <c r="E8280" s="206" t="s">
        <v>658</v>
      </c>
      <c r="F8280" s="207">
        <v>45491</v>
      </c>
      <c r="G8280" s="206" t="s">
        <v>50</v>
      </c>
      <c r="H8280" s="208">
        <v>1000000</v>
      </c>
      <c r="I8280" s="206" t="s">
        <v>19</v>
      </c>
      <c r="J8280" s="206">
        <v>10000</v>
      </c>
      <c r="L8280" s="206">
        <v>2024</v>
      </c>
      <c r="M8280" s="206" t="s">
        <v>772</v>
      </c>
      <c r="N8280" s="206" t="s">
        <v>773</v>
      </c>
    </row>
    <row r="8281" spans="1:14" s="206" customFormat="1" ht="31" customHeight="1" x14ac:dyDescent="0.15">
      <c r="A8281" s="206" t="s">
        <v>768</v>
      </c>
      <c r="B8281" s="206" t="s">
        <v>886</v>
      </c>
      <c r="C8281" s="206" t="s">
        <v>770</v>
      </c>
      <c r="D8281" s="206" t="s">
        <v>840</v>
      </c>
      <c r="E8281" s="206" t="s">
        <v>577</v>
      </c>
      <c r="F8281" s="207">
        <v>45491</v>
      </c>
      <c r="G8281" s="206" t="s">
        <v>50</v>
      </c>
      <c r="H8281" s="208">
        <v>4840000</v>
      </c>
      <c r="I8281" s="206" t="s">
        <v>19</v>
      </c>
      <c r="J8281" s="206">
        <v>48400</v>
      </c>
      <c r="L8281" s="206">
        <v>2024</v>
      </c>
      <c r="M8281" s="206" t="s">
        <v>772</v>
      </c>
      <c r="N8281" s="206" t="s">
        <v>773</v>
      </c>
    </row>
    <row r="8282" spans="1:14" s="206" customFormat="1" ht="31" customHeight="1" x14ac:dyDescent="0.15">
      <c r="A8282" s="206" t="s">
        <v>768</v>
      </c>
      <c r="B8282" s="206" t="s">
        <v>886</v>
      </c>
      <c r="C8282" s="206" t="s">
        <v>770</v>
      </c>
      <c r="D8282" s="206" t="s">
        <v>840</v>
      </c>
      <c r="E8282" s="206" t="s">
        <v>577</v>
      </c>
      <c r="F8282" s="207">
        <v>45492</v>
      </c>
      <c r="G8282" s="206" t="s">
        <v>50</v>
      </c>
      <c r="H8282" s="208">
        <v>5760000</v>
      </c>
      <c r="I8282" s="206" t="s">
        <v>19</v>
      </c>
      <c r="J8282" s="206">
        <v>57600</v>
      </c>
      <c r="L8282" s="206">
        <v>2024</v>
      </c>
      <c r="M8282" s="206" t="s">
        <v>772</v>
      </c>
      <c r="N8282" s="206" t="s">
        <v>773</v>
      </c>
    </row>
    <row r="8283" spans="1:14" s="206" customFormat="1" ht="31" customHeight="1" x14ac:dyDescent="0.15">
      <c r="A8283" s="206" t="s">
        <v>768</v>
      </c>
      <c r="B8283" s="206" t="s">
        <v>886</v>
      </c>
      <c r="C8283" s="206" t="s">
        <v>770</v>
      </c>
      <c r="D8283" s="206" t="s">
        <v>840</v>
      </c>
      <c r="E8283" s="206" t="s">
        <v>759</v>
      </c>
      <c r="F8283" s="207">
        <v>45492</v>
      </c>
      <c r="G8283" s="206" t="s">
        <v>50</v>
      </c>
      <c r="H8283" s="208">
        <v>132000</v>
      </c>
      <c r="I8283" s="206" t="s">
        <v>19</v>
      </c>
      <c r="J8283" s="206">
        <v>1320</v>
      </c>
      <c r="L8283" s="206">
        <v>2024</v>
      </c>
      <c r="M8283" s="206" t="s">
        <v>772</v>
      </c>
      <c r="N8283" s="206" t="s">
        <v>773</v>
      </c>
    </row>
    <row r="8284" spans="1:14" s="206" customFormat="1" ht="31" customHeight="1" x14ac:dyDescent="0.15">
      <c r="A8284" s="206" t="s">
        <v>768</v>
      </c>
      <c r="B8284" s="206" t="s">
        <v>886</v>
      </c>
      <c r="C8284" s="206" t="s">
        <v>770</v>
      </c>
      <c r="D8284" s="206" t="s">
        <v>840</v>
      </c>
      <c r="E8284" s="206" t="s">
        <v>658</v>
      </c>
      <c r="F8284" s="207">
        <v>45492</v>
      </c>
      <c r="G8284" s="206" t="s">
        <v>50</v>
      </c>
      <c r="H8284" s="208">
        <v>720000</v>
      </c>
      <c r="I8284" s="206" t="s">
        <v>19</v>
      </c>
      <c r="J8284" s="206">
        <v>7200</v>
      </c>
      <c r="L8284" s="206">
        <v>2024</v>
      </c>
      <c r="M8284" s="206" t="s">
        <v>772</v>
      </c>
      <c r="N8284" s="206" t="s">
        <v>773</v>
      </c>
    </row>
    <row r="8285" spans="1:14" s="206" customFormat="1" ht="31" customHeight="1" x14ac:dyDescent="0.15">
      <c r="A8285" s="206" t="s">
        <v>768</v>
      </c>
      <c r="B8285" s="206" t="s">
        <v>886</v>
      </c>
      <c r="C8285" s="206" t="s">
        <v>770</v>
      </c>
      <c r="D8285" s="206" t="s">
        <v>840</v>
      </c>
      <c r="E8285" s="206" t="s">
        <v>759</v>
      </c>
      <c r="F8285" s="207">
        <v>45493</v>
      </c>
      <c r="G8285" s="206" t="s">
        <v>50</v>
      </c>
      <c r="H8285" s="208">
        <v>132000</v>
      </c>
      <c r="I8285" s="206" t="s">
        <v>19</v>
      </c>
      <c r="J8285" s="206">
        <v>1320</v>
      </c>
      <c r="L8285" s="206">
        <v>2024</v>
      </c>
      <c r="M8285" s="206" t="s">
        <v>772</v>
      </c>
      <c r="N8285" s="206" t="s">
        <v>773</v>
      </c>
    </row>
    <row r="8286" spans="1:14" s="206" customFormat="1" ht="31" customHeight="1" x14ac:dyDescent="0.15">
      <c r="A8286" s="206" t="s">
        <v>768</v>
      </c>
      <c r="B8286" s="206" t="s">
        <v>886</v>
      </c>
      <c r="C8286" s="206" t="s">
        <v>770</v>
      </c>
      <c r="D8286" s="206" t="s">
        <v>840</v>
      </c>
      <c r="E8286" s="206" t="s">
        <v>658</v>
      </c>
      <c r="F8286" s="207">
        <v>45493</v>
      </c>
      <c r="G8286" s="206" t="s">
        <v>50</v>
      </c>
      <c r="H8286" s="208">
        <v>560000</v>
      </c>
      <c r="I8286" s="206" t="s">
        <v>19</v>
      </c>
      <c r="J8286" s="206">
        <v>5600</v>
      </c>
      <c r="L8286" s="206">
        <v>2024</v>
      </c>
      <c r="M8286" s="206" t="s">
        <v>772</v>
      </c>
      <c r="N8286" s="206" t="s">
        <v>773</v>
      </c>
    </row>
    <row r="8287" spans="1:14" s="206" customFormat="1" ht="31" customHeight="1" x14ac:dyDescent="0.15">
      <c r="A8287" s="206" t="s">
        <v>768</v>
      </c>
      <c r="B8287" s="206" t="s">
        <v>886</v>
      </c>
      <c r="C8287" s="206" t="s">
        <v>770</v>
      </c>
      <c r="D8287" s="206" t="s">
        <v>840</v>
      </c>
      <c r="E8287" s="206" t="s">
        <v>577</v>
      </c>
      <c r="F8287" s="207">
        <v>45493</v>
      </c>
      <c r="G8287" s="206" t="s">
        <v>50</v>
      </c>
      <c r="H8287" s="208">
        <v>5280000</v>
      </c>
      <c r="I8287" s="206" t="s">
        <v>19</v>
      </c>
      <c r="J8287" s="206">
        <v>52800</v>
      </c>
      <c r="L8287" s="206">
        <v>2024</v>
      </c>
      <c r="M8287" s="206" t="s">
        <v>772</v>
      </c>
      <c r="N8287" s="206" t="s">
        <v>773</v>
      </c>
    </row>
    <row r="8288" spans="1:14" s="206" customFormat="1" ht="31" customHeight="1" x14ac:dyDescent="0.15">
      <c r="A8288" s="206" t="s">
        <v>768</v>
      </c>
      <c r="B8288" s="206" t="s">
        <v>886</v>
      </c>
      <c r="C8288" s="206" t="s">
        <v>770</v>
      </c>
      <c r="D8288" s="206" t="s">
        <v>840</v>
      </c>
      <c r="E8288" s="206" t="s">
        <v>759</v>
      </c>
      <c r="F8288" s="207">
        <v>45494</v>
      </c>
      <c r="G8288" s="206" t="s">
        <v>50</v>
      </c>
      <c r="H8288" s="208">
        <v>88000</v>
      </c>
      <c r="I8288" s="206" t="s">
        <v>19</v>
      </c>
      <c r="J8288" s="206">
        <v>880</v>
      </c>
      <c r="L8288" s="206">
        <v>2024</v>
      </c>
      <c r="M8288" s="206" t="s">
        <v>772</v>
      </c>
      <c r="N8288" s="206" t="s">
        <v>773</v>
      </c>
    </row>
    <row r="8289" spans="1:14" s="206" customFormat="1" ht="31" customHeight="1" x14ac:dyDescent="0.15">
      <c r="A8289" s="206" t="s">
        <v>768</v>
      </c>
      <c r="B8289" s="206" t="s">
        <v>886</v>
      </c>
      <c r="C8289" s="206" t="s">
        <v>770</v>
      </c>
      <c r="D8289" s="206" t="s">
        <v>840</v>
      </c>
      <c r="E8289" s="206" t="s">
        <v>658</v>
      </c>
      <c r="F8289" s="207">
        <v>45494</v>
      </c>
      <c r="G8289" s="206" t="s">
        <v>50</v>
      </c>
      <c r="H8289" s="208">
        <v>400000</v>
      </c>
      <c r="I8289" s="206" t="s">
        <v>19</v>
      </c>
      <c r="J8289" s="206">
        <v>4000</v>
      </c>
      <c r="L8289" s="206">
        <v>2024</v>
      </c>
      <c r="M8289" s="206" t="s">
        <v>772</v>
      </c>
      <c r="N8289" s="206" t="s">
        <v>773</v>
      </c>
    </row>
    <row r="8290" spans="1:14" s="206" customFormat="1" ht="31" customHeight="1" x14ac:dyDescent="0.15">
      <c r="A8290" s="206" t="s">
        <v>768</v>
      </c>
      <c r="B8290" s="206" t="s">
        <v>886</v>
      </c>
      <c r="C8290" s="206" t="s">
        <v>770</v>
      </c>
      <c r="D8290" s="206" t="s">
        <v>840</v>
      </c>
      <c r="E8290" s="206" t="s">
        <v>577</v>
      </c>
      <c r="F8290" s="207">
        <v>45494</v>
      </c>
      <c r="G8290" s="206" t="s">
        <v>50</v>
      </c>
      <c r="H8290" s="208">
        <v>3600000</v>
      </c>
      <c r="I8290" s="206" t="s">
        <v>19</v>
      </c>
      <c r="J8290" s="206">
        <v>36000</v>
      </c>
      <c r="L8290" s="206">
        <v>2024</v>
      </c>
      <c r="M8290" s="206" t="s">
        <v>772</v>
      </c>
      <c r="N8290" s="206" t="s">
        <v>773</v>
      </c>
    </row>
    <row r="8291" spans="1:14" s="206" customFormat="1" ht="31" customHeight="1" x14ac:dyDescent="0.15">
      <c r="A8291" s="206" t="s">
        <v>768</v>
      </c>
      <c r="B8291" s="206" t="s">
        <v>886</v>
      </c>
      <c r="C8291" s="206" t="s">
        <v>770</v>
      </c>
      <c r="D8291" s="206" t="s">
        <v>840</v>
      </c>
      <c r="E8291" s="206" t="s">
        <v>759</v>
      </c>
      <c r="F8291" s="207">
        <v>45495</v>
      </c>
      <c r="G8291" s="206" t="s">
        <v>50</v>
      </c>
      <c r="H8291" s="208">
        <v>425200</v>
      </c>
      <c r="I8291" s="206" t="s">
        <v>19</v>
      </c>
      <c r="J8291" s="206">
        <v>4252</v>
      </c>
      <c r="L8291" s="206">
        <v>2024</v>
      </c>
      <c r="M8291" s="206" t="s">
        <v>772</v>
      </c>
      <c r="N8291" s="206" t="s">
        <v>773</v>
      </c>
    </row>
    <row r="8292" spans="1:14" s="206" customFormat="1" ht="31" customHeight="1" x14ac:dyDescent="0.15">
      <c r="A8292" s="206" t="s">
        <v>768</v>
      </c>
      <c r="B8292" s="206" t="s">
        <v>886</v>
      </c>
      <c r="C8292" s="206" t="s">
        <v>770</v>
      </c>
      <c r="D8292" s="206" t="s">
        <v>840</v>
      </c>
      <c r="E8292" s="206" t="s">
        <v>577</v>
      </c>
      <c r="F8292" s="207">
        <v>45495</v>
      </c>
      <c r="G8292" s="206" t="s">
        <v>50</v>
      </c>
      <c r="H8292" s="208">
        <v>6480000</v>
      </c>
      <c r="I8292" s="206" t="s">
        <v>19</v>
      </c>
      <c r="J8292" s="206">
        <v>64800</v>
      </c>
      <c r="L8292" s="206">
        <v>2024</v>
      </c>
      <c r="M8292" s="206" t="s">
        <v>772</v>
      </c>
      <c r="N8292" s="206" t="s">
        <v>773</v>
      </c>
    </row>
    <row r="8293" spans="1:14" s="206" customFormat="1" ht="31" customHeight="1" x14ac:dyDescent="0.15">
      <c r="A8293" s="206" t="s">
        <v>768</v>
      </c>
      <c r="B8293" s="206" t="s">
        <v>886</v>
      </c>
      <c r="C8293" s="206" t="s">
        <v>770</v>
      </c>
      <c r="D8293" s="206" t="s">
        <v>840</v>
      </c>
      <c r="E8293" s="206" t="s">
        <v>658</v>
      </c>
      <c r="F8293" s="207">
        <v>45495</v>
      </c>
      <c r="G8293" s="206" t="s">
        <v>50</v>
      </c>
      <c r="H8293" s="208">
        <v>800000</v>
      </c>
      <c r="I8293" s="206" t="s">
        <v>19</v>
      </c>
      <c r="J8293" s="206">
        <v>8000</v>
      </c>
      <c r="L8293" s="206">
        <v>2024</v>
      </c>
      <c r="M8293" s="206" t="s">
        <v>772</v>
      </c>
      <c r="N8293" s="206" t="s">
        <v>773</v>
      </c>
    </row>
    <row r="8294" spans="1:14" s="206" customFormat="1" ht="31" customHeight="1" x14ac:dyDescent="0.15">
      <c r="A8294" s="206" t="s">
        <v>768</v>
      </c>
      <c r="B8294" s="206" t="s">
        <v>886</v>
      </c>
      <c r="C8294" s="206" t="s">
        <v>770</v>
      </c>
      <c r="D8294" s="206" t="s">
        <v>840</v>
      </c>
      <c r="E8294" s="206" t="s">
        <v>658</v>
      </c>
      <c r="F8294" s="207">
        <v>45496</v>
      </c>
      <c r="G8294" s="206" t="s">
        <v>50</v>
      </c>
      <c r="H8294" s="208">
        <v>1120000</v>
      </c>
      <c r="I8294" s="206" t="s">
        <v>19</v>
      </c>
      <c r="J8294" s="206">
        <v>11200</v>
      </c>
      <c r="L8294" s="206">
        <v>2024</v>
      </c>
      <c r="M8294" s="206" t="s">
        <v>772</v>
      </c>
      <c r="N8294" s="206" t="s">
        <v>773</v>
      </c>
    </row>
    <row r="8295" spans="1:14" s="206" customFormat="1" ht="31" customHeight="1" x14ac:dyDescent="0.15">
      <c r="A8295" s="206" t="s">
        <v>768</v>
      </c>
      <c r="B8295" s="206" t="s">
        <v>886</v>
      </c>
      <c r="C8295" s="206" t="s">
        <v>770</v>
      </c>
      <c r="D8295" s="206" t="s">
        <v>840</v>
      </c>
      <c r="E8295" s="206" t="s">
        <v>759</v>
      </c>
      <c r="F8295" s="207">
        <v>45496</v>
      </c>
      <c r="G8295" s="206" t="s">
        <v>50</v>
      </c>
      <c r="H8295" s="208">
        <v>352000</v>
      </c>
      <c r="I8295" s="206" t="s">
        <v>19</v>
      </c>
      <c r="J8295" s="206">
        <v>3520</v>
      </c>
      <c r="L8295" s="206">
        <v>2024</v>
      </c>
      <c r="M8295" s="206" t="s">
        <v>772</v>
      </c>
      <c r="N8295" s="206" t="s">
        <v>773</v>
      </c>
    </row>
    <row r="8296" spans="1:14" s="206" customFormat="1" ht="31" customHeight="1" x14ac:dyDescent="0.15">
      <c r="A8296" s="206" t="s">
        <v>768</v>
      </c>
      <c r="B8296" s="206" t="s">
        <v>886</v>
      </c>
      <c r="C8296" s="206" t="s">
        <v>770</v>
      </c>
      <c r="D8296" s="206" t="s">
        <v>840</v>
      </c>
      <c r="E8296" s="206" t="s">
        <v>577</v>
      </c>
      <c r="F8296" s="207">
        <v>45496</v>
      </c>
      <c r="G8296" s="206" t="s">
        <v>50</v>
      </c>
      <c r="H8296" s="208">
        <v>6520000</v>
      </c>
      <c r="I8296" s="206" t="s">
        <v>19</v>
      </c>
      <c r="J8296" s="206">
        <v>65200</v>
      </c>
      <c r="L8296" s="206">
        <v>2024</v>
      </c>
      <c r="M8296" s="206" t="s">
        <v>772</v>
      </c>
      <c r="N8296" s="206" t="s">
        <v>773</v>
      </c>
    </row>
    <row r="8297" spans="1:14" s="206" customFormat="1" ht="31" customHeight="1" x14ac:dyDescent="0.15">
      <c r="A8297" s="206" t="s">
        <v>768</v>
      </c>
      <c r="B8297" s="206" t="s">
        <v>886</v>
      </c>
      <c r="C8297" s="206" t="s">
        <v>770</v>
      </c>
      <c r="D8297" s="206" t="s">
        <v>840</v>
      </c>
      <c r="E8297" s="206" t="s">
        <v>577</v>
      </c>
      <c r="F8297" s="207">
        <v>45497</v>
      </c>
      <c r="G8297" s="206" t="s">
        <v>50</v>
      </c>
      <c r="H8297" s="208">
        <v>6840000</v>
      </c>
      <c r="I8297" s="206" t="s">
        <v>19</v>
      </c>
      <c r="J8297" s="206">
        <v>68400</v>
      </c>
      <c r="L8297" s="206">
        <v>2024</v>
      </c>
      <c r="M8297" s="206" t="s">
        <v>772</v>
      </c>
      <c r="N8297" s="206" t="s">
        <v>773</v>
      </c>
    </row>
    <row r="8298" spans="1:14" s="206" customFormat="1" ht="31" customHeight="1" x14ac:dyDescent="0.15">
      <c r="A8298" s="206" t="s">
        <v>768</v>
      </c>
      <c r="B8298" s="206" t="s">
        <v>886</v>
      </c>
      <c r="C8298" s="206" t="s">
        <v>770</v>
      </c>
      <c r="D8298" s="206" t="s">
        <v>840</v>
      </c>
      <c r="E8298" s="206" t="s">
        <v>658</v>
      </c>
      <c r="F8298" s="207">
        <v>45497</v>
      </c>
      <c r="G8298" s="206" t="s">
        <v>50</v>
      </c>
      <c r="H8298" s="208">
        <v>1360000</v>
      </c>
      <c r="I8298" s="206" t="s">
        <v>19</v>
      </c>
      <c r="J8298" s="206">
        <v>13600</v>
      </c>
      <c r="L8298" s="206">
        <v>2024</v>
      </c>
      <c r="M8298" s="206" t="s">
        <v>772</v>
      </c>
      <c r="N8298" s="206" t="s">
        <v>773</v>
      </c>
    </row>
    <row r="8299" spans="1:14" s="206" customFormat="1" ht="31" customHeight="1" x14ac:dyDescent="0.15">
      <c r="A8299" s="206" t="s">
        <v>768</v>
      </c>
      <c r="B8299" s="206" t="s">
        <v>886</v>
      </c>
      <c r="C8299" s="206" t="s">
        <v>770</v>
      </c>
      <c r="D8299" s="206" t="s">
        <v>840</v>
      </c>
      <c r="E8299" s="206" t="s">
        <v>759</v>
      </c>
      <c r="F8299" s="207">
        <v>45497</v>
      </c>
      <c r="G8299" s="206" t="s">
        <v>50</v>
      </c>
      <c r="H8299" s="208">
        <v>308000</v>
      </c>
      <c r="I8299" s="206" t="s">
        <v>19</v>
      </c>
      <c r="J8299" s="206">
        <v>3080</v>
      </c>
      <c r="L8299" s="206">
        <v>2024</v>
      </c>
      <c r="M8299" s="206" t="s">
        <v>772</v>
      </c>
      <c r="N8299" s="206" t="s">
        <v>773</v>
      </c>
    </row>
    <row r="8300" spans="1:14" s="206" customFormat="1" ht="31" customHeight="1" x14ac:dyDescent="0.15">
      <c r="A8300" s="206" t="s">
        <v>768</v>
      </c>
      <c r="B8300" s="206" t="s">
        <v>886</v>
      </c>
      <c r="C8300" s="206" t="s">
        <v>770</v>
      </c>
      <c r="D8300" s="206" t="s">
        <v>840</v>
      </c>
      <c r="E8300" s="206" t="s">
        <v>577</v>
      </c>
      <c r="F8300" s="207">
        <v>45498</v>
      </c>
      <c r="G8300" s="206" t="s">
        <v>50</v>
      </c>
      <c r="H8300" s="208">
        <v>8400000</v>
      </c>
      <c r="I8300" s="206" t="s">
        <v>19</v>
      </c>
      <c r="J8300" s="206">
        <v>84000</v>
      </c>
      <c r="L8300" s="206">
        <v>2024</v>
      </c>
      <c r="M8300" s="206" t="s">
        <v>772</v>
      </c>
      <c r="N8300" s="206" t="s">
        <v>773</v>
      </c>
    </row>
    <row r="8301" spans="1:14" s="206" customFormat="1" ht="31" customHeight="1" x14ac:dyDescent="0.15">
      <c r="A8301" s="206" t="s">
        <v>768</v>
      </c>
      <c r="B8301" s="206" t="s">
        <v>886</v>
      </c>
      <c r="C8301" s="206" t="s">
        <v>770</v>
      </c>
      <c r="D8301" s="206" t="s">
        <v>840</v>
      </c>
      <c r="E8301" s="206" t="s">
        <v>658</v>
      </c>
      <c r="F8301" s="207">
        <v>45498</v>
      </c>
      <c r="G8301" s="206" t="s">
        <v>50</v>
      </c>
      <c r="H8301" s="208">
        <v>1240000</v>
      </c>
      <c r="I8301" s="206" t="s">
        <v>19</v>
      </c>
      <c r="J8301" s="206">
        <v>12400</v>
      </c>
      <c r="L8301" s="206">
        <v>2024</v>
      </c>
      <c r="M8301" s="206" t="s">
        <v>772</v>
      </c>
      <c r="N8301" s="206" t="s">
        <v>773</v>
      </c>
    </row>
    <row r="8302" spans="1:14" s="206" customFormat="1" ht="31" customHeight="1" x14ac:dyDescent="0.15">
      <c r="A8302" s="206" t="s">
        <v>768</v>
      </c>
      <c r="B8302" s="206" t="s">
        <v>886</v>
      </c>
      <c r="C8302" s="206" t="s">
        <v>770</v>
      </c>
      <c r="D8302" s="206" t="s">
        <v>840</v>
      </c>
      <c r="E8302" s="206" t="s">
        <v>759</v>
      </c>
      <c r="F8302" s="207">
        <v>45498</v>
      </c>
      <c r="G8302" s="206" t="s">
        <v>50</v>
      </c>
      <c r="H8302" s="208">
        <v>396000</v>
      </c>
      <c r="I8302" s="206" t="s">
        <v>19</v>
      </c>
      <c r="J8302" s="206">
        <v>3960</v>
      </c>
      <c r="L8302" s="206">
        <v>2024</v>
      </c>
      <c r="M8302" s="206" t="s">
        <v>772</v>
      </c>
      <c r="N8302" s="206" t="s">
        <v>773</v>
      </c>
    </row>
    <row r="8303" spans="1:14" s="206" customFormat="1" ht="31" customHeight="1" x14ac:dyDescent="0.15">
      <c r="A8303" s="206" t="s">
        <v>768</v>
      </c>
      <c r="B8303" s="206" t="s">
        <v>886</v>
      </c>
      <c r="C8303" s="206" t="s">
        <v>770</v>
      </c>
      <c r="D8303" s="206" t="s">
        <v>840</v>
      </c>
      <c r="E8303" s="206" t="s">
        <v>658</v>
      </c>
      <c r="F8303" s="207">
        <v>45499</v>
      </c>
      <c r="G8303" s="206" t="s">
        <v>50</v>
      </c>
      <c r="H8303" s="208">
        <v>1000000</v>
      </c>
      <c r="I8303" s="206" t="s">
        <v>19</v>
      </c>
      <c r="J8303" s="206">
        <v>10000</v>
      </c>
      <c r="L8303" s="206">
        <v>2024</v>
      </c>
      <c r="M8303" s="206" t="s">
        <v>772</v>
      </c>
      <c r="N8303" s="206" t="s">
        <v>773</v>
      </c>
    </row>
    <row r="8304" spans="1:14" s="206" customFormat="1" ht="31" customHeight="1" x14ac:dyDescent="0.15">
      <c r="A8304" s="206" t="s">
        <v>768</v>
      </c>
      <c r="B8304" s="206" t="s">
        <v>886</v>
      </c>
      <c r="C8304" s="206" t="s">
        <v>770</v>
      </c>
      <c r="D8304" s="206" t="s">
        <v>840</v>
      </c>
      <c r="E8304" s="206" t="s">
        <v>759</v>
      </c>
      <c r="F8304" s="207">
        <v>45499</v>
      </c>
      <c r="G8304" s="206" t="s">
        <v>50</v>
      </c>
      <c r="H8304" s="208">
        <v>440000</v>
      </c>
      <c r="I8304" s="206" t="s">
        <v>19</v>
      </c>
      <c r="J8304" s="206">
        <v>4400</v>
      </c>
      <c r="L8304" s="206">
        <v>2024</v>
      </c>
      <c r="M8304" s="206" t="s">
        <v>772</v>
      </c>
      <c r="N8304" s="206" t="s">
        <v>773</v>
      </c>
    </row>
    <row r="8305" spans="1:14" s="206" customFormat="1" ht="31" customHeight="1" x14ac:dyDescent="0.15">
      <c r="A8305" s="206" t="s">
        <v>768</v>
      </c>
      <c r="B8305" s="206" t="s">
        <v>886</v>
      </c>
      <c r="C8305" s="206" t="s">
        <v>770</v>
      </c>
      <c r="D8305" s="206" t="s">
        <v>840</v>
      </c>
      <c r="E8305" s="206" t="s">
        <v>577</v>
      </c>
      <c r="F8305" s="207">
        <v>45499</v>
      </c>
      <c r="G8305" s="206" t="s">
        <v>50</v>
      </c>
      <c r="H8305" s="208">
        <v>8200000</v>
      </c>
      <c r="I8305" s="206" t="s">
        <v>19</v>
      </c>
      <c r="J8305" s="206">
        <v>82000</v>
      </c>
      <c r="L8305" s="206">
        <v>2024</v>
      </c>
      <c r="M8305" s="206" t="s">
        <v>772</v>
      </c>
      <c r="N8305" s="206" t="s">
        <v>773</v>
      </c>
    </row>
    <row r="8306" spans="1:14" s="206" customFormat="1" ht="31" customHeight="1" x14ac:dyDescent="0.15">
      <c r="A8306" s="206" t="s">
        <v>768</v>
      </c>
      <c r="B8306" s="206" t="s">
        <v>886</v>
      </c>
      <c r="C8306" s="206" t="s">
        <v>770</v>
      </c>
      <c r="D8306" s="206" t="s">
        <v>840</v>
      </c>
      <c r="E8306" s="206" t="s">
        <v>658</v>
      </c>
      <c r="F8306" s="207">
        <v>45500</v>
      </c>
      <c r="G8306" s="206" t="s">
        <v>50</v>
      </c>
      <c r="H8306" s="208">
        <v>800000</v>
      </c>
      <c r="I8306" s="206" t="s">
        <v>19</v>
      </c>
      <c r="J8306" s="206">
        <v>8000</v>
      </c>
      <c r="L8306" s="206">
        <v>2024</v>
      </c>
      <c r="M8306" s="206" t="s">
        <v>772</v>
      </c>
      <c r="N8306" s="206" t="s">
        <v>773</v>
      </c>
    </row>
    <row r="8307" spans="1:14" s="206" customFormat="1" ht="31" customHeight="1" x14ac:dyDescent="0.15">
      <c r="A8307" s="206" t="s">
        <v>768</v>
      </c>
      <c r="B8307" s="206" t="s">
        <v>886</v>
      </c>
      <c r="C8307" s="206" t="s">
        <v>770</v>
      </c>
      <c r="D8307" s="206" t="s">
        <v>840</v>
      </c>
      <c r="E8307" s="206" t="s">
        <v>759</v>
      </c>
      <c r="F8307" s="207">
        <v>45500</v>
      </c>
      <c r="G8307" s="206" t="s">
        <v>50</v>
      </c>
      <c r="H8307" s="208">
        <v>308000</v>
      </c>
      <c r="I8307" s="206" t="s">
        <v>19</v>
      </c>
      <c r="J8307" s="206">
        <v>3080</v>
      </c>
      <c r="L8307" s="206">
        <v>2024</v>
      </c>
      <c r="M8307" s="206" t="s">
        <v>772</v>
      </c>
      <c r="N8307" s="206" t="s">
        <v>773</v>
      </c>
    </row>
    <row r="8308" spans="1:14" s="206" customFormat="1" ht="31" customHeight="1" x14ac:dyDescent="0.15">
      <c r="A8308" s="206" t="s">
        <v>768</v>
      </c>
      <c r="B8308" s="206" t="s">
        <v>886</v>
      </c>
      <c r="C8308" s="206" t="s">
        <v>770</v>
      </c>
      <c r="D8308" s="206" t="s">
        <v>840</v>
      </c>
      <c r="E8308" s="206" t="s">
        <v>577</v>
      </c>
      <c r="F8308" s="207">
        <v>45500</v>
      </c>
      <c r="G8308" s="206" t="s">
        <v>50</v>
      </c>
      <c r="H8308" s="208">
        <v>7280000</v>
      </c>
      <c r="I8308" s="206" t="s">
        <v>19</v>
      </c>
      <c r="J8308" s="206">
        <v>72800</v>
      </c>
      <c r="L8308" s="206">
        <v>2024</v>
      </c>
      <c r="M8308" s="206" t="s">
        <v>772</v>
      </c>
      <c r="N8308" s="206" t="s">
        <v>773</v>
      </c>
    </row>
    <row r="8309" spans="1:14" s="206" customFormat="1" ht="31" customHeight="1" x14ac:dyDescent="0.15">
      <c r="A8309" s="206" t="s">
        <v>768</v>
      </c>
      <c r="B8309" s="206" t="s">
        <v>886</v>
      </c>
      <c r="C8309" s="206" t="s">
        <v>770</v>
      </c>
      <c r="D8309" s="206" t="s">
        <v>840</v>
      </c>
      <c r="E8309" s="206" t="s">
        <v>658</v>
      </c>
      <c r="F8309" s="207">
        <v>45501</v>
      </c>
      <c r="G8309" s="206" t="s">
        <v>50</v>
      </c>
      <c r="H8309" s="208">
        <v>680000</v>
      </c>
      <c r="I8309" s="206" t="s">
        <v>19</v>
      </c>
      <c r="J8309" s="206">
        <v>6800</v>
      </c>
      <c r="L8309" s="206">
        <v>2024</v>
      </c>
      <c r="M8309" s="206" t="s">
        <v>772</v>
      </c>
      <c r="N8309" s="206" t="s">
        <v>773</v>
      </c>
    </row>
    <row r="8310" spans="1:14" s="206" customFormat="1" ht="31" customHeight="1" x14ac:dyDescent="0.15">
      <c r="A8310" s="206" t="s">
        <v>768</v>
      </c>
      <c r="B8310" s="206" t="s">
        <v>886</v>
      </c>
      <c r="C8310" s="206" t="s">
        <v>770</v>
      </c>
      <c r="D8310" s="206" t="s">
        <v>840</v>
      </c>
      <c r="E8310" s="206" t="s">
        <v>759</v>
      </c>
      <c r="F8310" s="207">
        <v>45501</v>
      </c>
      <c r="G8310" s="206" t="s">
        <v>50</v>
      </c>
      <c r="H8310" s="208">
        <v>176000</v>
      </c>
      <c r="I8310" s="206" t="s">
        <v>19</v>
      </c>
      <c r="J8310" s="206">
        <v>1760</v>
      </c>
      <c r="L8310" s="206">
        <v>2024</v>
      </c>
      <c r="M8310" s="206" t="s">
        <v>772</v>
      </c>
      <c r="N8310" s="206" t="s">
        <v>773</v>
      </c>
    </row>
    <row r="8311" spans="1:14" s="206" customFormat="1" ht="31" customHeight="1" x14ac:dyDescent="0.15">
      <c r="A8311" s="206" t="s">
        <v>768</v>
      </c>
      <c r="B8311" s="206" t="s">
        <v>886</v>
      </c>
      <c r="C8311" s="206" t="s">
        <v>770</v>
      </c>
      <c r="D8311" s="206" t="s">
        <v>840</v>
      </c>
      <c r="E8311" s="206" t="s">
        <v>577</v>
      </c>
      <c r="F8311" s="207">
        <v>45501</v>
      </c>
      <c r="G8311" s="206" t="s">
        <v>50</v>
      </c>
      <c r="H8311" s="208">
        <v>5320000</v>
      </c>
      <c r="I8311" s="206" t="s">
        <v>19</v>
      </c>
      <c r="J8311" s="206">
        <v>53200</v>
      </c>
      <c r="L8311" s="206">
        <v>2024</v>
      </c>
      <c r="M8311" s="206" t="s">
        <v>772</v>
      </c>
      <c r="N8311" s="206" t="s">
        <v>773</v>
      </c>
    </row>
    <row r="8312" spans="1:14" s="206" customFormat="1" ht="31" customHeight="1" x14ac:dyDescent="0.15">
      <c r="A8312" s="206" t="s">
        <v>768</v>
      </c>
      <c r="B8312" s="206" t="s">
        <v>886</v>
      </c>
      <c r="C8312" s="206" t="s">
        <v>770</v>
      </c>
      <c r="D8312" s="206" t="s">
        <v>840</v>
      </c>
      <c r="E8312" s="206" t="s">
        <v>577</v>
      </c>
      <c r="F8312" s="207">
        <v>45502</v>
      </c>
      <c r="G8312" s="206" t="s">
        <v>50</v>
      </c>
      <c r="H8312" s="208">
        <v>7200000</v>
      </c>
      <c r="I8312" s="206" t="s">
        <v>19</v>
      </c>
      <c r="J8312" s="206">
        <v>72000</v>
      </c>
      <c r="L8312" s="206">
        <v>2024</v>
      </c>
      <c r="M8312" s="206" t="s">
        <v>772</v>
      </c>
      <c r="N8312" s="206" t="s">
        <v>773</v>
      </c>
    </row>
    <row r="8313" spans="1:14" s="206" customFormat="1" ht="31" customHeight="1" x14ac:dyDescent="0.15">
      <c r="A8313" s="206" t="s">
        <v>768</v>
      </c>
      <c r="B8313" s="206" t="s">
        <v>886</v>
      </c>
      <c r="C8313" s="206" t="s">
        <v>770</v>
      </c>
      <c r="D8313" s="206" t="s">
        <v>840</v>
      </c>
      <c r="E8313" s="206" t="s">
        <v>759</v>
      </c>
      <c r="F8313" s="207">
        <v>45502</v>
      </c>
      <c r="G8313" s="206" t="s">
        <v>50</v>
      </c>
      <c r="H8313" s="208">
        <v>308000</v>
      </c>
      <c r="I8313" s="206" t="s">
        <v>19</v>
      </c>
      <c r="J8313" s="206">
        <v>3080</v>
      </c>
      <c r="L8313" s="206">
        <v>2024</v>
      </c>
      <c r="M8313" s="206" t="s">
        <v>772</v>
      </c>
      <c r="N8313" s="206" t="s">
        <v>773</v>
      </c>
    </row>
    <row r="8314" spans="1:14" s="206" customFormat="1" ht="31" customHeight="1" x14ac:dyDescent="0.15">
      <c r="A8314" s="206" t="s">
        <v>768</v>
      </c>
      <c r="B8314" s="206" t="s">
        <v>886</v>
      </c>
      <c r="C8314" s="206" t="s">
        <v>770</v>
      </c>
      <c r="D8314" s="206" t="s">
        <v>840</v>
      </c>
      <c r="E8314" s="206" t="s">
        <v>658</v>
      </c>
      <c r="F8314" s="207">
        <v>45502</v>
      </c>
      <c r="G8314" s="206" t="s">
        <v>50</v>
      </c>
      <c r="H8314" s="208">
        <v>1000000</v>
      </c>
      <c r="I8314" s="206" t="s">
        <v>19</v>
      </c>
      <c r="J8314" s="206">
        <v>10000</v>
      </c>
      <c r="L8314" s="206">
        <v>2024</v>
      </c>
      <c r="M8314" s="206" t="s">
        <v>772</v>
      </c>
      <c r="N8314" s="206" t="s">
        <v>773</v>
      </c>
    </row>
    <row r="8315" spans="1:14" s="206" customFormat="1" ht="31" customHeight="1" x14ac:dyDescent="0.15">
      <c r="A8315" s="206" t="s">
        <v>768</v>
      </c>
      <c r="B8315" s="206" t="s">
        <v>886</v>
      </c>
      <c r="C8315" s="206" t="s">
        <v>770</v>
      </c>
      <c r="D8315" s="206" t="s">
        <v>840</v>
      </c>
      <c r="E8315" s="206" t="s">
        <v>759</v>
      </c>
      <c r="F8315" s="207">
        <v>45503</v>
      </c>
      <c r="G8315" s="206" t="s">
        <v>50</v>
      </c>
      <c r="H8315" s="208">
        <v>320000</v>
      </c>
      <c r="I8315" s="206" t="s">
        <v>19</v>
      </c>
      <c r="J8315" s="206">
        <v>3200</v>
      </c>
      <c r="L8315" s="206">
        <v>2024</v>
      </c>
      <c r="M8315" s="206" t="s">
        <v>772</v>
      </c>
      <c r="N8315" s="206" t="s">
        <v>773</v>
      </c>
    </row>
    <row r="8316" spans="1:14" s="206" customFormat="1" ht="31" customHeight="1" x14ac:dyDescent="0.15">
      <c r="A8316" s="206" t="s">
        <v>768</v>
      </c>
      <c r="B8316" s="206" t="s">
        <v>886</v>
      </c>
      <c r="C8316" s="206" t="s">
        <v>770</v>
      </c>
      <c r="D8316" s="206" t="s">
        <v>840</v>
      </c>
      <c r="E8316" s="206" t="s">
        <v>577</v>
      </c>
      <c r="F8316" s="207">
        <v>45503</v>
      </c>
      <c r="G8316" s="206" t="s">
        <v>50</v>
      </c>
      <c r="H8316" s="208">
        <v>8400000</v>
      </c>
      <c r="I8316" s="206" t="s">
        <v>19</v>
      </c>
      <c r="J8316" s="206">
        <v>84000</v>
      </c>
      <c r="L8316" s="206">
        <v>2024</v>
      </c>
      <c r="M8316" s="206" t="s">
        <v>772</v>
      </c>
      <c r="N8316" s="206" t="s">
        <v>773</v>
      </c>
    </row>
    <row r="8317" spans="1:14" s="206" customFormat="1" ht="31" customHeight="1" x14ac:dyDescent="0.15">
      <c r="A8317" s="206" t="s">
        <v>768</v>
      </c>
      <c r="B8317" s="206" t="s">
        <v>886</v>
      </c>
      <c r="C8317" s="206" t="s">
        <v>770</v>
      </c>
      <c r="D8317" s="206" t="s">
        <v>840</v>
      </c>
      <c r="E8317" s="206" t="s">
        <v>658</v>
      </c>
      <c r="F8317" s="207">
        <v>45503</v>
      </c>
      <c r="G8317" s="206" t="s">
        <v>50</v>
      </c>
      <c r="H8317" s="208">
        <v>1080000</v>
      </c>
      <c r="I8317" s="206" t="s">
        <v>19</v>
      </c>
      <c r="J8317" s="206">
        <v>10800</v>
      </c>
      <c r="L8317" s="206">
        <v>2024</v>
      </c>
      <c r="M8317" s="206" t="s">
        <v>772</v>
      </c>
      <c r="N8317" s="206" t="s">
        <v>773</v>
      </c>
    </row>
    <row r="8318" spans="1:14" s="206" customFormat="1" ht="31" customHeight="1" x14ac:dyDescent="0.15">
      <c r="A8318" s="206" t="s">
        <v>768</v>
      </c>
      <c r="B8318" s="206" t="s">
        <v>886</v>
      </c>
      <c r="C8318" s="206" t="s">
        <v>770</v>
      </c>
      <c r="D8318" s="206" t="s">
        <v>840</v>
      </c>
      <c r="E8318" s="206" t="s">
        <v>658</v>
      </c>
      <c r="F8318" s="207">
        <v>45504</v>
      </c>
      <c r="G8318" s="206" t="s">
        <v>50</v>
      </c>
      <c r="H8318" s="208">
        <v>1080000</v>
      </c>
      <c r="I8318" s="206" t="s">
        <v>19</v>
      </c>
      <c r="J8318" s="206">
        <v>10800</v>
      </c>
      <c r="L8318" s="206">
        <v>2024</v>
      </c>
      <c r="M8318" s="206" t="s">
        <v>772</v>
      </c>
      <c r="N8318" s="206" t="s">
        <v>773</v>
      </c>
    </row>
    <row r="8319" spans="1:14" s="206" customFormat="1" ht="31" customHeight="1" x14ac:dyDescent="0.15">
      <c r="A8319" s="206" t="s">
        <v>768</v>
      </c>
      <c r="B8319" s="206" t="s">
        <v>886</v>
      </c>
      <c r="C8319" s="206" t="s">
        <v>770</v>
      </c>
      <c r="D8319" s="206" t="s">
        <v>840</v>
      </c>
      <c r="E8319" s="206" t="s">
        <v>759</v>
      </c>
      <c r="F8319" s="207">
        <v>45504</v>
      </c>
      <c r="G8319" s="206" t="s">
        <v>50</v>
      </c>
      <c r="H8319" s="208">
        <v>200000</v>
      </c>
      <c r="I8319" s="206" t="s">
        <v>19</v>
      </c>
      <c r="J8319" s="206">
        <v>2000</v>
      </c>
      <c r="L8319" s="206">
        <v>2024</v>
      </c>
      <c r="M8319" s="206" t="s">
        <v>772</v>
      </c>
      <c r="N8319" s="206" t="s">
        <v>773</v>
      </c>
    </row>
    <row r="8320" spans="1:14" s="206" customFormat="1" ht="31" customHeight="1" x14ac:dyDescent="0.15">
      <c r="A8320" s="206" t="s">
        <v>768</v>
      </c>
      <c r="B8320" s="206" t="s">
        <v>886</v>
      </c>
      <c r="C8320" s="206" t="s">
        <v>770</v>
      </c>
      <c r="D8320" s="206" t="s">
        <v>840</v>
      </c>
      <c r="E8320" s="206" t="s">
        <v>577</v>
      </c>
      <c r="F8320" s="207">
        <v>45504</v>
      </c>
      <c r="G8320" s="206" t="s">
        <v>50</v>
      </c>
      <c r="H8320" s="208">
        <v>7600000</v>
      </c>
      <c r="I8320" s="206" t="s">
        <v>19</v>
      </c>
      <c r="J8320" s="206">
        <v>76000</v>
      </c>
      <c r="L8320" s="206">
        <v>2024</v>
      </c>
      <c r="M8320" s="206" t="s">
        <v>772</v>
      </c>
      <c r="N8320" s="206" t="s">
        <v>773</v>
      </c>
    </row>
    <row r="8321" spans="1:14" s="206" customFormat="1" ht="31" customHeight="1" x14ac:dyDescent="0.15">
      <c r="A8321" s="206" t="s">
        <v>768</v>
      </c>
      <c r="B8321" s="206" t="s">
        <v>886</v>
      </c>
      <c r="C8321" s="206" t="s">
        <v>770</v>
      </c>
      <c r="D8321" s="206" t="s">
        <v>840</v>
      </c>
      <c r="E8321" s="206" t="s">
        <v>658</v>
      </c>
      <c r="F8321" s="207">
        <v>45505</v>
      </c>
      <c r="G8321" s="206" t="s">
        <v>50</v>
      </c>
      <c r="H8321" s="208">
        <v>1080000</v>
      </c>
      <c r="I8321" s="206" t="s">
        <v>19</v>
      </c>
      <c r="J8321" s="206">
        <v>10800</v>
      </c>
      <c r="L8321" s="206">
        <v>2024</v>
      </c>
      <c r="M8321" s="206" t="s">
        <v>772</v>
      </c>
      <c r="N8321" s="206" t="s">
        <v>773</v>
      </c>
    </row>
    <row r="8322" spans="1:14" s="206" customFormat="1" ht="31" customHeight="1" x14ac:dyDescent="0.15">
      <c r="A8322" s="206" t="s">
        <v>768</v>
      </c>
      <c r="B8322" s="206" t="s">
        <v>886</v>
      </c>
      <c r="C8322" s="206" t="s">
        <v>770</v>
      </c>
      <c r="D8322" s="206" t="s">
        <v>840</v>
      </c>
      <c r="E8322" s="206" t="s">
        <v>577</v>
      </c>
      <c r="F8322" s="207">
        <v>45505</v>
      </c>
      <c r="G8322" s="206" t="s">
        <v>50</v>
      </c>
      <c r="H8322" s="208">
        <v>8440000</v>
      </c>
      <c r="I8322" s="206" t="s">
        <v>19</v>
      </c>
      <c r="J8322" s="206">
        <v>84400</v>
      </c>
      <c r="L8322" s="206">
        <v>2024</v>
      </c>
      <c r="M8322" s="206" t="s">
        <v>772</v>
      </c>
      <c r="N8322" s="206" t="s">
        <v>773</v>
      </c>
    </row>
    <row r="8323" spans="1:14" s="206" customFormat="1" ht="31" customHeight="1" x14ac:dyDescent="0.15">
      <c r="A8323" s="206" t="s">
        <v>768</v>
      </c>
      <c r="B8323" s="206" t="s">
        <v>886</v>
      </c>
      <c r="C8323" s="206" t="s">
        <v>770</v>
      </c>
      <c r="D8323" s="206" t="s">
        <v>840</v>
      </c>
      <c r="E8323" s="206" t="s">
        <v>759</v>
      </c>
      <c r="F8323" s="207">
        <v>45505</v>
      </c>
      <c r="G8323" s="206" t="s">
        <v>50</v>
      </c>
      <c r="H8323" s="208">
        <v>280000</v>
      </c>
      <c r="I8323" s="206" t="s">
        <v>19</v>
      </c>
      <c r="J8323" s="206">
        <v>2800</v>
      </c>
      <c r="L8323" s="206">
        <v>2024</v>
      </c>
      <c r="M8323" s="206" t="s">
        <v>772</v>
      </c>
      <c r="N8323" s="206" t="s">
        <v>773</v>
      </c>
    </row>
    <row r="8324" spans="1:14" s="206" customFormat="1" ht="31" customHeight="1" x14ac:dyDescent="0.15">
      <c r="A8324" s="206" t="s">
        <v>768</v>
      </c>
      <c r="B8324" s="206" t="s">
        <v>886</v>
      </c>
      <c r="C8324" s="206" t="s">
        <v>770</v>
      </c>
      <c r="D8324" s="206" t="s">
        <v>840</v>
      </c>
      <c r="E8324" s="206" t="s">
        <v>759</v>
      </c>
      <c r="F8324" s="207">
        <v>45506</v>
      </c>
      <c r="G8324" s="206" t="s">
        <v>50</v>
      </c>
      <c r="H8324" s="208">
        <v>200000</v>
      </c>
      <c r="I8324" s="206" t="s">
        <v>19</v>
      </c>
      <c r="J8324" s="206">
        <v>2000</v>
      </c>
      <c r="L8324" s="206">
        <v>2024</v>
      </c>
      <c r="M8324" s="206" t="s">
        <v>772</v>
      </c>
      <c r="N8324" s="206" t="s">
        <v>773</v>
      </c>
    </row>
    <row r="8325" spans="1:14" s="206" customFormat="1" ht="31" customHeight="1" x14ac:dyDescent="0.15">
      <c r="A8325" s="206" t="s">
        <v>768</v>
      </c>
      <c r="B8325" s="206" t="s">
        <v>886</v>
      </c>
      <c r="C8325" s="206" t="s">
        <v>770</v>
      </c>
      <c r="D8325" s="206" t="s">
        <v>840</v>
      </c>
      <c r="E8325" s="206" t="s">
        <v>658</v>
      </c>
      <c r="F8325" s="207">
        <v>45506</v>
      </c>
      <c r="G8325" s="206" t="s">
        <v>50</v>
      </c>
      <c r="H8325" s="208">
        <v>80000</v>
      </c>
      <c r="I8325" s="206" t="s">
        <v>19</v>
      </c>
      <c r="J8325" s="206">
        <v>800</v>
      </c>
      <c r="L8325" s="206">
        <v>2024</v>
      </c>
      <c r="M8325" s="206" t="s">
        <v>772</v>
      </c>
      <c r="N8325" s="206" t="s">
        <v>773</v>
      </c>
    </row>
    <row r="8326" spans="1:14" s="206" customFormat="1" ht="31" customHeight="1" x14ac:dyDescent="0.15">
      <c r="A8326" s="206" t="s">
        <v>768</v>
      </c>
      <c r="B8326" s="206" t="s">
        <v>886</v>
      </c>
      <c r="C8326" s="206" t="s">
        <v>770</v>
      </c>
      <c r="D8326" s="206" t="s">
        <v>840</v>
      </c>
      <c r="E8326" s="206" t="s">
        <v>577</v>
      </c>
      <c r="F8326" s="207">
        <v>45506</v>
      </c>
      <c r="G8326" s="206" t="s">
        <v>50</v>
      </c>
      <c r="H8326" s="208">
        <v>9840000</v>
      </c>
      <c r="I8326" s="206" t="s">
        <v>19</v>
      </c>
      <c r="J8326" s="206">
        <v>98400</v>
      </c>
      <c r="L8326" s="206">
        <v>2024</v>
      </c>
      <c r="M8326" s="206" t="s">
        <v>772</v>
      </c>
      <c r="N8326" s="206" t="s">
        <v>773</v>
      </c>
    </row>
    <row r="8327" spans="1:14" s="206" customFormat="1" ht="31" customHeight="1" x14ac:dyDescent="0.15">
      <c r="A8327" s="206" t="s">
        <v>768</v>
      </c>
      <c r="B8327" s="206" t="s">
        <v>886</v>
      </c>
      <c r="C8327" s="206" t="s">
        <v>770</v>
      </c>
      <c r="D8327" s="206" t="s">
        <v>840</v>
      </c>
      <c r="E8327" s="206" t="s">
        <v>658</v>
      </c>
      <c r="F8327" s="207">
        <v>45507</v>
      </c>
      <c r="G8327" s="206" t="s">
        <v>50</v>
      </c>
      <c r="H8327" s="208">
        <v>80000</v>
      </c>
      <c r="I8327" s="206" t="s">
        <v>19</v>
      </c>
      <c r="J8327" s="206">
        <v>800</v>
      </c>
      <c r="L8327" s="206">
        <v>2024</v>
      </c>
      <c r="M8327" s="206" t="s">
        <v>772</v>
      </c>
      <c r="N8327" s="206" t="s">
        <v>773</v>
      </c>
    </row>
    <row r="8328" spans="1:14" s="206" customFormat="1" ht="31" customHeight="1" x14ac:dyDescent="0.15">
      <c r="A8328" s="206" t="s">
        <v>768</v>
      </c>
      <c r="B8328" s="206" t="s">
        <v>886</v>
      </c>
      <c r="C8328" s="206" t="s">
        <v>770</v>
      </c>
      <c r="D8328" s="206" t="s">
        <v>840</v>
      </c>
      <c r="E8328" s="206" t="s">
        <v>577</v>
      </c>
      <c r="F8328" s="207">
        <v>45507</v>
      </c>
      <c r="G8328" s="206" t="s">
        <v>50</v>
      </c>
      <c r="H8328" s="208">
        <v>8600000</v>
      </c>
      <c r="I8328" s="206" t="s">
        <v>19</v>
      </c>
      <c r="J8328" s="206">
        <v>86000</v>
      </c>
      <c r="L8328" s="206">
        <v>2024</v>
      </c>
      <c r="M8328" s="206" t="s">
        <v>772</v>
      </c>
      <c r="N8328" s="206" t="s">
        <v>773</v>
      </c>
    </row>
    <row r="8329" spans="1:14" s="206" customFormat="1" ht="31" customHeight="1" x14ac:dyDescent="0.15">
      <c r="A8329" s="206" t="s">
        <v>768</v>
      </c>
      <c r="B8329" s="206" t="s">
        <v>886</v>
      </c>
      <c r="C8329" s="206" t="s">
        <v>770</v>
      </c>
      <c r="D8329" s="206" t="s">
        <v>840</v>
      </c>
      <c r="E8329" s="206" t="s">
        <v>759</v>
      </c>
      <c r="F8329" s="207">
        <v>45507</v>
      </c>
      <c r="G8329" s="206" t="s">
        <v>50</v>
      </c>
      <c r="H8329" s="208">
        <v>240000</v>
      </c>
      <c r="I8329" s="206" t="s">
        <v>19</v>
      </c>
      <c r="J8329" s="206">
        <v>2400</v>
      </c>
      <c r="L8329" s="206">
        <v>2024</v>
      </c>
      <c r="M8329" s="206" t="s">
        <v>772</v>
      </c>
      <c r="N8329" s="206" t="s">
        <v>773</v>
      </c>
    </row>
    <row r="8330" spans="1:14" s="206" customFormat="1" ht="31" customHeight="1" x14ac:dyDescent="0.15">
      <c r="A8330" s="206" t="s">
        <v>768</v>
      </c>
      <c r="B8330" s="206" t="s">
        <v>886</v>
      </c>
      <c r="C8330" s="206" t="s">
        <v>770</v>
      </c>
      <c r="D8330" s="206" t="s">
        <v>840</v>
      </c>
      <c r="E8330" s="206" t="s">
        <v>658</v>
      </c>
      <c r="F8330" s="207">
        <v>45508</v>
      </c>
      <c r="G8330" s="206" t="s">
        <v>50</v>
      </c>
      <c r="H8330" s="208">
        <v>80000</v>
      </c>
      <c r="I8330" s="206" t="s">
        <v>19</v>
      </c>
      <c r="J8330" s="206">
        <v>800</v>
      </c>
      <c r="L8330" s="206">
        <v>2024</v>
      </c>
      <c r="M8330" s="206" t="s">
        <v>772</v>
      </c>
      <c r="N8330" s="206" t="s">
        <v>773</v>
      </c>
    </row>
    <row r="8331" spans="1:14" s="206" customFormat="1" ht="31" customHeight="1" x14ac:dyDescent="0.15">
      <c r="A8331" s="206" t="s">
        <v>768</v>
      </c>
      <c r="B8331" s="206" t="s">
        <v>886</v>
      </c>
      <c r="C8331" s="206" t="s">
        <v>770</v>
      </c>
      <c r="D8331" s="206" t="s">
        <v>840</v>
      </c>
      <c r="E8331" s="206" t="s">
        <v>577</v>
      </c>
      <c r="F8331" s="207">
        <v>45508</v>
      </c>
      <c r="G8331" s="206" t="s">
        <v>50</v>
      </c>
      <c r="H8331" s="208">
        <v>8360000</v>
      </c>
      <c r="I8331" s="206" t="s">
        <v>19</v>
      </c>
      <c r="J8331" s="206">
        <v>83600</v>
      </c>
      <c r="L8331" s="206">
        <v>2024</v>
      </c>
      <c r="M8331" s="206" t="s">
        <v>772</v>
      </c>
      <c r="N8331" s="206" t="s">
        <v>773</v>
      </c>
    </row>
    <row r="8332" spans="1:14" s="206" customFormat="1" ht="31" customHeight="1" x14ac:dyDescent="0.15">
      <c r="A8332" s="206" t="s">
        <v>768</v>
      </c>
      <c r="B8332" s="206" t="s">
        <v>886</v>
      </c>
      <c r="C8332" s="206" t="s">
        <v>770</v>
      </c>
      <c r="D8332" s="206" t="s">
        <v>840</v>
      </c>
      <c r="E8332" s="206" t="s">
        <v>658</v>
      </c>
      <c r="F8332" s="207">
        <v>45509</v>
      </c>
      <c r="G8332" s="206" t="s">
        <v>50</v>
      </c>
      <c r="H8332" s="208">
        <v>880000</v>
      </c>
      <c r="I8332" s="206" t="s">
        <v>19</v>
      </c>
      <c r="J8332" s="206">
        <v>8800</v>
      </c>
      <c r="L8332" s="206">
        <v>2024</v>
      </c>
      <c r="M8332" s="206" t="s">
        <v>772</v>
      </c>
      <c r="N8332" s="206" t="s">
        <v>773</v>
      </c>
    </row>
    <row r="8333" spans="1:14" s="206" customFormat="1" ht="31" customHeight="1" x14ac:dyDescent="0.15">
      <c r="A8333" s="206" t="s">
        <v>768</v>
      </c>
      <c r="B8333" s="206" t="s">
        <v>886</v>
      </c>
      <c r="C8333" s="206" t="s">
        <v>770</v>
      </c>
      <c r="D8333" s="206" t="s">
        <v>840</v>
      </c>
      <c r="E8333" s="206" t="s">
        <v>759</v>
      </c>
      <c r="F8333" s="207">
        <v>45509</v>
      </c>
      <c r="G8333" s="206" t="s">
        <v>50</v>
      </c>
      <c r="H8333" s="208">
        <v>400000</v>
      </c>
      <c r="I8333" s="206" t="s">
        <v>19</v>
      </c>
      <c r="J8333" s="206">
        <v>4000</v>
      </c>
      <c r="L8333" s="206">
        <v>2024</v>
      </c>
      <c r="M8333" s="206" t="s">
        <v>772</v>
      </c>
      <c r="N8333" s="206" t="s">
        <v>773</v>
      </c>
    </row>
    <row r="8334" spans="1:14" s="206" customFormat="1" ht="31" customHeight="1" x14ac:dyDescent="0.15">
      <c r="A8334" s="206" t="s">
        <v>768</v>
      </c>
      <c r="B8334" s="206" t="s">
        <v>886</v>
      </c>
      <c r="C8334" s="206" t="s">
        <v>770</v>
      </c>
      <c r="D8334" s="206" t="s">
        <v>840</v>
      </c>
      <c r="E8334" s="206" t="s">
        <v>577</v>
      </c>
      <c r="F8334" s="207">
        <v>45509</v>
      </c>
      <c r="G8334" s="206" t="s">
        <v>50</v>
      </c>
      <c r="H8334" s="208">
        <v>11560000</v>
      </c>
      <c r="I8334" s="206" t="s">
        <v>19</v>
      </c>
      <c r="J8334" s="206">
        <v>115600</v>
      </c>
      <c r="L8334" s="206">
        <v>2024</v>
      </c>
      <c r="M8334" s="206" t="s">
        <v>772</v>
      </c>
      <c r="N8334" s="206" t="s">
        <v>773</v>
      </c>
    </row>
    <row r="8335" spans="1:14" s="206" customFormat="1" ht="31" customHeight="1" x14ac:dyDescent="0.15">
      <c r="A8335" s="206" t="s">
        <v>768</v>
      </c>
      <c r="B8335" s="206" t="s">
        <v>886</v>
      </c>
      <c r="C8335" s="206" t="s">
        <v>770</v>
      </c>
      <c r="D8335" s="206" t="s">
        <v>840</v>
      </c>
      <c r="E8335" s="206" t="s">
        <v>759</v>
      </c>
      <c r="F8335" s="207">
        <v>45510</v>
      </c>
      <c r="G8335" s="206" t="s">
        <v>50</v>
      </c>
      <c r="H8335" s="208">
        <v>240000</v>
      </c>
      <c r="I8335" s="206" t="s">
        <v>19</v>
      </c>
      <c r="J8335" s="206">
        <v>2400</v>
      </c>
      <c r="L8335" s="206">
        <v>2024</v>
      </c>
      <c r="M8335" s="206" t="s">
        <v>772</v>
      </c>
      <c r="N8335" s="206" t="s">
        <v>773</v>
      </c>
    </row>
    <row r="8336" spans="1:14" s="206" customFormat="1" ht="31" customHeight="1" x14ac:dyDescent="0.15">
      <c r="A8336" s="206" t="s">
        <v>768</v>
      </c>
      <c r="B8336" s="206" t="s">
        <v>886</v>
      </c>
      <c r="C8336" s="206" t="s">
        <v>770</v>
      </c>
      <c r="D8336" s="206" t="s">
        <v>840</v>
      </c>
      <c r="E8336" s="206" t="s">
        <v>577</v>
      </c>
      <c r="F8336" s="207">
        <v>45510</v>
      </c>
      <c r="G8336" s="206" t="s">
        <v>50</v>
      </c>
      <c r="H8336" s="208">
        <v>8200000</v>
      </c>
      <c r="I8336" s="206" t="s">
        <v>19</v>
      </c>
      <c r="J8336" s="206">
        <v>82000</v>
      </c>
      <c r="L8336" s="206">
        <v>2024</v>
      </c>
      <c r="M8336" s="206" t="s">
        <v>772</v>
      </c>
      <c r="N8336" s="206" t="s">
        <v>773</v>
      </c>
    </row>
    <row r="8337" spans="1:15" s="206" customFormat="1" ht="31" customHeight="1" x14ac:dyDescent="0.15">
      <c r="A8337" s="206" t="s">
        <v>768</v>
      </c>
      <c r="B8337" s="206" t="s">
        <v>886</v>
      </c>
      <c r="C8337" s="206" t="s">
        <v>770</v>
      </c>
      <c r="D8337" s="206" t="s">
        <v>840</v>
      </c>
      <c r="E8337" s="206" t="s">
        <v>658</v>
      </c>
      <c r="F8337" s="207">
        <v>45510</v>
      </c>
      <c r="G8337" s="206" t="s">
        <v>50</v>
      </c>
      <c r="H8337" s="208">
        <v>360000</v>
      </c>
      <c r="I8337" s="206" t="s">
        <v>19</v>
      </c>
      <c r="J8337" s="206">
        <v>3600</v>
      </c>
      <c r="L8337" s="206">
        <v>2024</v>
      </c>
      <c r="M8337" s="206" t="s">
        <v>772</v>
      </c>
      <c r="N8337" s="206" t="s">
        <v>773</v>
      </c>
    </row>
    <row r="8338" spans="1:15" s="206" customFormat="1" ht="31" customHeight="1" x14ac:dyDescent="0.15">
      <c r="A8338" s="206" t="s">
        <v>768</v>
      </c>
      <c r="B8338" s="206" t="s">
        <v>886</v>
      </c>
      <c r="C8338" s="206" t="s">
        <v>770</v>
      </c>
      <c r="D8338" s="206" t="s">
        <v>840</v>
      </c>
      <c r="E8338" s="206" t="s">
        <v>577</v>
      </c>
      <c r="F8338" s="207">
        <v>45511</v>
      </c>
      <c r="G8338" s="206" t="s">
        <v>50</v>
      </c>
      <c r="H8338" s="208">
        <v>7240000</v>
      </c>
      <c r="I8338" s="206" t="s">
        <v>19</v>
      </c>
      <c r="J8338" s="206">
        <v>72400</v>
      </c>
      <c r="L8338" s="206">
        <v>2024</v>
      </c>
      <c r="M8338" s="206" t="s">
        <v>772</v>
      </c>
      <c r="N8338" s="206" t="s">
        <v>773</v>
      </c>
    </row>
    <row r="8339" spans="1:15" s="206" customFormat="1" ht="31" customHeight="1" x14ac:dyDescent="0.15">
      <c r="A8339" s="206" t="s">
        <v>768</v>
      </c>
      <c r="B8339" s="206" t="s">
        <v>886</v>
      </c>
      <c r="C8339" s="206" t="s">
        <v>770</v>
      </c>
      <c r="D8339" s="206" t="s">
        <v>840</v>
      </c>
      <c r="E8339" s="206" t="s">
        <v>759</v>
      </c>
      <c r="F8339" s="207">
        <v>45511</v>
      </c>
      <c r="G8339" s="206" t="s">
        <v>50</v>
      </c>
      <c r="H8339" s="208">
        <v>240000</v>
      </c>
      <c r="I8339" s="206" t="s">
        <v>19</v>
      </c>
      <c r="J8339" s="206">
        <v>2400</v>
      </c>
      <c r="L8339" s="206">
        <v>2024</v>
      </c>
      <c r="M8339" s="206" t="s">
        <v>772</v>
      </c>
      <c r="N8339" s="206" t="s">
        <v>773</v>
      </c>
    </row>
    <row r="8340" spans="1:15" s="206" customFormat="1" ht="31" customHeight="1" x14ac:dyDescent="0.15">
      <c r="A8340" s="206" t="s">
        <v>768</v>
      </c>
      <c r="B8340" s="206" t="s">
        <v>886</v>
      </c>
      <c r="C8340" s="206" t="s">
        <v>770</v>
      </c>
      <c r="D8340" s="206" t="s">
        <v>840</v>
      </c>
      <c r="E8340" s="206" t="s">
        <v>658</v>
      </c>
      <c r="F8340" s="207">
        <v>45511</v>
      </c>
      <c r="G8340" s="206" t="s">
        <v>50</v>
      </c>
      <c r="H8340" s="208">
        <v>240000</v>
      </c>
      <c r="I8340" s="206" t="s">
        <v>19</v>
      </c>
      <c r="J8340" s="206">
        <v>2400</v>
      </c>
      <c r="L8340" s="206">
        <v>2024</v>
      </c>
      <c r="M8340" s="206" t="s">
        <v>772</v>
      </c>
      <c r="N8340" s="206" t="s">
        <v>773</v>
      </c>
    </row>
    <row r="8341" spans="1:15" s="206" customFormat="1" ht="31" customHeight="1" x14ac:dyDescent="0.15">
      <c r="A8341" s="206" t="s">
        <v>768</v>
      </c>
      <c r="B8341" s="206" t="s">
        <v>886</v>
      </c>
      <c r="C8341" s="206" t="s">
        <v>770</v>
      </c>
      <c r="D8341" s="206" t="s">
        <v>840</v>
      </c>
      <c r="E8341" s="206" t="s">
        <v>658</v>
      </c>
      <c r="F8341" s="207">
        <v>45512</v>
      </c>
      <c r="G8341" s="206" t="s">
        <v>50</v>
      </c>
      <c r="H8341" s="208">
        <v>560000</v>
      </c>
      <c r="I8341" s="206" t="s">
        <v>19</v>
      </c>
      <c r="J8341" s="206">
        <v>5600</v>
      </c>
      <c r="L8341" s="206">
        <v>2024</v>
      </c>
      <c r="M8341" s="206" t="s">
        <v>772</v>
      </c>
      <c r="N8341" s="206" t="s">
        <v>773</v>
      </c>
    </row>
    <row r="8342" spans="1:15" s="206" customFormat="1" ht="31" customHeight="1" x14ac:dyDescent="0.15">
      <c r="A8342" s="206" t="s">
        <v>768</v>
      </c>
      <c r="B8342" s="206" t="s">
        <v>886</v>
      </c>
      <c r="C8342" s="206" t="s">
        <v>770</v>
      </c>
      <c r="D8342" s="206" t="s">
        <v>840</v>
      </c>
      <c r="E8342" s="206" t="s">
        <v>577</v>
      </c>
      <c r="F8342" s="207">
        <v>45512</v>
      </c>
      <c r="G8342" s="206" t="s">
        <v>50</v>
      </c>
      <c r="H8342" s="208">
        <v>5720000</v>
      </c>
      <c r="I8342" s="206" t="s">
        <v>19</v>
      </c>
      <c r="J8342" s="206">
        <v>57200</v>
      </c>
      <c r="L8342" s="206">
        <v>2024</v>
      </c>
      <c r="M8342" s="206" t="s">
        <v>772</v>
      </c>
      <c r="N8342" s="206" t="s">
        <v>773</v>
      </c>
    </row>
    <row r="8343" spans="1:15" s="206" customFormat="1" ht="31" customHeight="1" x14ac:dyDescent="0.15">
      <c r="A8343" s="206" t="s">
        <v>768</v>
      </c>
      <c r="B8343" s="206" t="s">
        <v>886</v>
      </c>
      <c r="C8343" s="206" t="s">
        <v>770</v>
      </c>
      <c r="D8343" s="206" t="s">
        <v>840</v>
      </c>
      <c r="E8343" s="206" t="s">
        <v>658</v>
      </c>
      <c r="F8343" s="207">
        <v>45513</v>
      </c>
      <c r="G8343" s="206" t="s">
        <v>50</v>
      </c>
      <c r="H8343" s="208">
        <v>200000</v>
      </c>
      <c r="I8343" s="206" t="s">
        <v>19</v>
      </c>
      <c r="J8343" s="206">
        <v>2000</v>
      </c>
      <c r="L8343" s="206">
        <v>2024</v>
      </c>
      <c r="M8343" s="206" t="s">
        <v>772</v>
      </c>
      <c r="N8343" s="206" t="s">
        <v>773</v>
      </c>
    </row>
    <row r="8344" spans="1:15" s="206" customFormat="1" ht="31" customHeight="1" x14ac:dyDescent="0.15">
      <c r="A8344" s="206" t="s">
        <v>768</v>
      </c>
      <c r="B8344" s="206" t="s">
        <v>886</v>
      </c>
      <c r="C8344" s="206" t="s">
        <v>770</v>
      </c>
      <c r="D8344" s="206" t="s">
        <v>840</v>
      </c>
      <c r="E8344" s="206" t="s">
        <v>577</v>
      </c>
      <c r="F8344" s="207">
        <v>45513</v>
      </c>
      <c r="G8344" s="206" t="s">
        <v>50</v>
      </c>
      <c r="H8344" s="208">
        <v>8080000</v>
      </c>
      <c r="I8344" s="206" t="s">
        <v>19</v>
      </c>
      <c r="J8344" s="206">
        <v>80800</v>
      </c>
      <c r="L8344" s="206">
        <v>2024</v>
      </c>
      <c r="M8344" s="206" t="s">
        <v>772</v>
      </c>
      <c r="N8344" s="206" t="s">
        <v>773</v>
      </c>
    </row>
    <row r="8345" spans="1:15" s="206" customFormat="1" ht="31" customHeight="1" x14ac:dyDescent="0.15">
      <c r="A8345" s="206" t="s">
        <v>768</v>
      </c>
      <c r="B8345" s="206" t="s">
        <v>886</v>
      </c>
      <c r="C8345" s="206" t="s">
        <v>770</v>
      </c>
      <c r="D8345" s="206" t="s">
        <v>840</v>
      </c>
      <c r="E8345" s="206" t="s">
        <v>658</v>
      </c>
      <c r="F8345" s="207">
        <v>45514</v>
      </c>
      <c r="G8345" s="206" t="s">
        <v>50</v>
      </c>
      <c r="H8345" s="208">
        <v>80000</v>
      </c>
      <c r="I8345" s="206" t="s">
        <v>19</v>
      </c>
      <c r="J8345" s="206">
        <v>800</v>
      </c>
      <c r="L8345" s="206">
        <v>2024</v>
      </c>
      <c r="M8345" s="206" t="s">
        <v>772</v>
      </c>
      <c r="N8345" s="206" t="s">
        <v>773</v>
      </c>
      <c r="O8345" s="206" t="s">
        <v>888</v>
      </c>
    </row>
    <row r="8346" spans="1:15" s="206" customFormat="1" ht="31" customHeight="1" x14ac:dyDescent="0.15">
      <c r="A8346" s="206" t="s">
        <v>768</v>
      </c>
      <c r="B8346" s="206" t="s">
        <v>886</v>
      </c>
      <c r="C8346" s="206" t="s">
        <v>770</v>
      </c>
      <c r="D8346" s="206" t="s">
        <v>840</v>
      </c>
      <c r="E8346" s="206" t="s">
        <v>577</v>
      </c>
      <c r="F8346" s="207">
        <v>45514</v>
      </c>
      <c r="G8346" s="206" t="s">
        <v>50</v>
      </c>
      <c r="H8346" s="208">
        <v>7040000</v>
      </c>
      <c r="I8346" s="206" t="s">
        <v>19</v>
      </c>
      <c r="J8346" s="206">
        <v>70400</v>
      </c>
      <c r="L8346" s="206">
        <v>2024</v>
      </c>
      <c r="M8346" s="206" t="s">
        <v>772</v>
      </c>
      <c r="N8346" s="206" t="s">
        <v>773</v>
      </c>
    </row>
    <row r="8347" spans="1:15" s="206" customFormat="1" ht="31" customHeight="1" x14ac:dyDescent="0.15">
      <c r="A8347" s="206" t="s">
        <v>768</v>
      </c>
      <c r="B8347" s="206" t="s">
        <v>886</v>
      </c>
      <c r="C8347" s="206" t="s">
        <v>770</v>
      </c>
      <c r="D8347" s="206" t="s">
        <v>840</v>
      </c>
      <c r="E8347" s="206" t="s">
        <v>658</v>
      </c>
      <c r="F8347" s="207">
        <v>45514</v>
      </c>
      <c r="G8347" s="206" t="s">
        <v>50</v>
      </c>
      <c r="H8347" s="208">
        <v>160000</v>
      </c>
      <c r="I8347" s="206" t="s">
        <v>19</v>
      </c>
      <c r="J8347" s="206">
        <v>1600</v>
      </c>
      <c r="L8347" s="206">
        <v>2024</v>
      </c>
      <c r="M8347" s="206" t="s">
        <v>772</v>
      </c>
      <c r="N8347" s="206" t="s">
        <v>773</v>
      </c>
    </row>
    <row r="8348" spans="1:15" s="206" customFormat="1" ht="31" customHeight="1" x14ac:dyDescent="0.15">
      <c r="A8348" s="206" t="s">
        <v>768</v>
      </c>
      <c r="B8348" s="206" t="s">
        <v>886</v>
      </c>
      <c r="C8348" s="206" t="s">
        <v>770</v>
      </c>
      <c r="D8348" s="206" t="s">
        <v>840</v>
      </c>
      <c r="E8348" s="206" t="s">
        <v>658</v>
      </c>
      <c r="F8348" s="207">
        <v>45515</v>
      </c>
      <c r="G8348" s="206" t="s">
        <v>50</v>
      </c>
      <c r="H8348" s="208">
        <v>120000</v>
      </c>
      <c r="I8348" s="206" t="s">
        <v>19</v>
      </c>
      <c r="J8348" s="206">
        <v>1200</v>
      </c>
      <c r="L8348" s="206">
        <v>2024</v>
      </c>
      <c r="M8348" s="206" t="s">
        <v>772</v>
      </c>
      <c r="N8348" s="206" t="s">
        <v>773</v>
      </c>
    </row>
    <row r="8349" spans="1:15" s="206" customFormat="1" ht="31" customHeight="1" x14ac:dyDescent="0.15">
      <c r="A8349" s="206" t="s">
        <v>768</v>
      </c>
      <c r="B8349" s="206" t="s">
        <v>886</v>
      </c>
      <c r="C8349" s="206" t="s">
        <v>770</v>
      </c>
      <c r="D8349" s="206" t="s">
        <v>840</v>
      </c>
      <c r="E8349" s="206" t="s">
        <v>577</v>
      </c>
      <c r="F8349" s="207">
        <v>45515</v>
      </c>
      <c r="G8349" s="206" t="s">
        <v>50</v>
      </c>
      <c r="H8349" s="208">
        <v>6880000</v>
      </c>
      <c r="I8349" s="206" t="s">
        <v>19</v>
      </c>
      <c r="J8349" s="206">
        <v>68800</v>
      </c>
      <c r="L8349" s="206">
        <v>2024</v>
      </c>
      <c r="M8349" s="206" t="s">
        <v>772</v>
      </c>
      <c r="N8349" s="206" t="s">
        <v>773</v>
      </c>
    </row>
    <row r="8350" spans="1:15" s="206" customFormat="1" ht="31" customHeight="1" x14ac:dyDescent="0.15">
      <c r="A8350" s="206" t="s">
        <v>768</v>
      </c>
      <c r="B8350" s="206" t="s">
        <v>886</v>
      </c>
      <c r="C8350" s="206" t="s">
        <v>770</v>
      </c>
      <c r="D8350" s="206" t="s">
        <v>840</v>
      </c>
      <c r="E8350" s="206" t="s">
        <v>577</v>
      </c>
      <c r="F8350" s="207">
        <v>45516</v>
      </c>
      <c r="G8350" s="206" t="s">
        <v>50</v>
      </c>
      <c r="H8350" s="208">
        <v>8240000</v>
      </c>
      <c r="I8350" s="206" t="s">
        <v>19</v>
      </c>
      <c r="J8350" s="206">
        <v>82400</v>
      </c>
      <c r="L8350" s="206">
        <v>2024</v>
      </c>
      <c r="M8350" s="206" t="s">
        <v>772</v>
      </c>
      <c r="N8350" s="206" t="s">
        <v>773</v>
      </c>
    </row>
    <row r="8351" spans="1:15" s="206" customFormat="1" ht="31" customHeight="1" x14ac:dyDescent="0.15">
      <c r="A8351" s="206" t="s">
        <v>768</v>
      </c>
      <c r="B8351" s="206" t="s">
        <v>886</v>
      </c>
      <c r="C8351" s="206" t="s">
        <v>770</v>
      </c>
      <c r="D8351" s="206" t="s">
        <v>840</v>
      </c>
      <c r="E8351" s="206" t="s">
        <v>658</v>
      </c>
      <c r="F8351" s="207">
        <v>45516</v>
      </c>
      <c r="G8351" s="206" t="s">
        <v>50</v>
      </c>
      <c r="H8351" s="208">
        <v>320000</v>
      </c>
      <c r="I8351" s="206" t="s">
        <v>19</v>
      </c>
      <c r="J8351" s="206">
        <v>3200</v>
      </c>
      <c r="L8351" s="206">
        <v>2024</v>
      </c>
      <c r="M8351" s="206" t="s">
        <v>772</v>
      </c>
      <c r="N8351" s="206" t="s">
        <v>773</v>
      </c>
    </row>
    <row r="8352" spans="1:15" s="206" customFormat="1" ht="31" customHeight="1" x14ac:dyDescent="0.15">
      <c r="A8352" s="206" t="s">
        <v>768</v>
      </c>
      <c r="B8352" s="206" t="s">
        <v>886</v>
      </c>
      <c r="C8352" s="206" t="s">
        <v>770</v>
      </c>
      <c r="D8352" s="206" t="s">
        <v>840</v>
      </c>
      <c r="E8352" s="206" t="s">
        <v>577</v>
      </c>
      <c r="F8352" s="207">
        <v>45517</v>
      </c>
      <c r="G8352" s="206" t="s">
        <v>50</v>
      </c>
      <c r="H8352" s="208">
        <v>7520000</v>
      </c>
      <c r="I8352" s="206" t="s">
        <v>19</v>
      </c>
      <c r="J8352" s="206">
        <v>75200</v>
      </c>
      <c r="L8352" s="206">
        <v>2024</v>
      </c>
      <c r="M8352" s="206" t="s">
        <v>772</v>
      </c>
      <c r="N8352" s="206" t="s">
        <v>773</v>
      </c>
    </row>
    <row r="8353" spans="1:14" s="206" customFormat="1" ht="31" customHeight="1" x14ac:dyDescent="0.15">
      <c r="A8353" s="206" t="s">
        <v>768</v>
      </c>
      <c r="B8353" s="206" t="s">
        <v>886</v>
      </c>
      <c r="C8353" s="206" t="s">
        <v>770</v>
      </c>
      <c r="D8353" s="206" t="s">
        <v>840</v>
      </c>
      <c r="E8353" s="206" t="s">
        <v>658</v>
      </c>
      <c r="F8353" s="207">
        <v>45517</v>
      </c>
      <c r="G8353" s="206" t="s">
        <v>50</v>
      </c>
      <c r="H8353" s="208">
        <v>200000</v>
      </c>
      <c r="I8353" s="206" t="s">
        <v>19</v>
      </c>
      <c r="J8353" s="206">
        <v>2000</v>
      </c>
      <c r="L8353" s="206">
        <v>2024</v>
      </c>
      <c r="M8353" s="206" t="s">
        <v>772</v>
      </c>
      <c r="N8353" s="206" t="s">
        <v>773</v>
      </c>
    </row>
    <row r="8354" spans="1:14" s="206" customFormat="1" ht="31" customHeight="1" x14ac:dyDescent="0.15">
      <c r="A8354" s="206" t="s">
        <v>768</v>
      </c>
      <c r="B8354" s="206" t="s">
        <v>886</v>
      </c>
      <c r="C8354" s="206" t="s">
        <v>770</v>
      </c>
      <c r="D8354" s="206" t="s">
        <v>840</v>
      </c>
      <c r="E8354" s="206" t="s">
        <v>658</v>
      </c>
      <c r="F8354" s="207">
        <v>45518</v>
      </c>
      <c r="G8354" s="206" t="s">
        <v>50</v>
      </c>
      <c r="H8354" s="208">
        <v>200000</v>
      </c>
      <c r="I8354" s="206" t="s">
        <v>19</v>
      </c>
      <c r="J8354" s="206">
        <v>2000</v>
      </c>
      <c r="L8354" s="206">
        <v>2024</v>
      </c>
      <c r="M8354" s="206" t="s">
        <v>772</v>
      </c>
      <c r="N8354" s="206" t="s">
        <v>773</v>
      </c>
    </row>
    <row r="8355" spans="1:14" s="206" customFormat="1" ht="31" customHeight="1" x14ac:dyDescent="0.15">
      <c r="A8355" s="206" t="s">
        <v>768</v>
      </c>
      <c r="B8355" s="206" t="s">
        <v>886</v>
      </c>
      <c r="C8355" s="206" t="s">
        <v>770</v>
      </c>
      <c r="D8355" s="206" t="s">
        <v>840</v>
      </c>
      <c r="E8355" s="206" t="s">
        <v>577</v>
      </c>
      <c r="F8355" s="207">
        <v>45518</v>
      </c>
      <c r="G8355" s="206" t="s">
        <v>50</v>
      </c>
      <c r="H8355" s="208">
        <v>8680000</v>
      </c>
      <c r="I8355" s="206" t="s">
        <v>19</v>
      </c>
      <c r="J8355" s="206">
        <v>86800</v>
      </c>
      <c r="L8355" s="206">
        <v>2024</v>
      </c>
      <c r="M8355" s="206" t="s">
        <v>772</v>
      </c>
      <c r="N8355" s="206" t="s">
        <v>773</v>
      </c>
    </row>
    <row r="8356" spans="1:14" s="206" customFormat="1" ht="31" customHeight="1" x14ac:dyDescent="0.15">
      <c r="A8356" s="206" t="s">
        <v>768</v>
      </c>
      <c r="B8356" s="206" t="s">
        <v>886</v>
      </c>
      <c r="C8356" s="206" t="s">
        <v>770</v>
      </c>
      <c r="D8356" s="206" t="s">
        <v>840</v>
      </c>
      <c r="E8356" s="206" t="s">
        <v>658</v>
      </c>
      <c r="F8356" s="207">
        <v>45519</v>
      </c>
      <c r="G8356" s="206" t="s">
        <v>50</v>
      </c>
      <c r="H8356" s="208">
        <v>800000</v>
      </c>
      <c r="I8356" s="206" t="s">
        <v>19</v>
      </c>
      <c r="J8356" s="206">
        <v>8000</v>
      </c>
      <c r="L8356" s="206">
        <v>2024</v>
      </c>
      <c r="M8356" s="206" t="s">
        <v>772</v>
      </c>
      <c r="N8356" s="206" t="s">
        <v>773</v>
      </c>
    </row>
    <row r="8357" spans="1:14" s="206" customFormat="1" ht="31" customHeight="1" x14ac:dyDescent="0.15">
      <c r="A8357" s="206" t="s">
        <v>768</v>
      </c>
      <c r="B8357" s="206" t="s">
        <v>886</v>
      </c>
      <c r="C8357" s="206" t="s">
        <v>770</v>
      </c>
      <c r="D8357" s="206" t="s">
        <v>840</v>
      </c>
      <c r="E8357" s="206" t="s">
        <v>577</v>
      </c>
      <c r="F8357" s="207">
        <v>45519</v>
      </c>
      <c r="G8357" s="206" t="s">
        <v>50</v>
      </c>
      <c r="H8357" s="208">
        <v>9000000</v>
      </c>
      <c r="I8357" s="206" t="s">
        <v>19</v>
      </c>
      <c r="J8357" s="206">
        <v>90000</v>
      </c>
      <c r="L8357" s="206">
        <v>2024</v>
      </c>
      <c r="M8357" s="206" t="s">
        <v>772</v>
      </c>
      <c r="N8357" s="206" t="s">
        <v>773</v>
      </c>
    </row>
    <row r="8358" spans="1:14" s="206" customFormat="1" ht="31" customHeight="1" x14ac:dyDescent="0.15">
      <c r="A8358" s="206" t="s">
        <v>768</v>
      </c>
      <c r="B8358" s="206" t="s">
        <v>886</v>
      </c>
      <c r="C8358" s="206" t="s">
        <v>770</v>
      </c>
      <c r="D8358" s="206" t="s">
        <v>840</v>
      </c>
      <c r="E8358" s="206" t="s">
        <v>759</v>
      </c>
      <c r="F8358" s="207">
        <v>45519</v>
      </c>
      <c r="G8358" s="206" t="s">
        <v>50</v>
      </c>
      <c r="H8358" s="208">
        <v>280000</v>
      </c>
      <c r="I8358" s="206" t="s">
        <v>19</v>
      </c>
      <c r="J8358" s="206">
        <v>2800</v>
      </c>
      <c r="L8358" s="206">
        <v>2024</v>
      </c>
      <c r="M8358" s="206" t="s">
        <v>772</v>
      </c>
      <c r="N8358" s="206" t="s">
        <v>773</v>
      </c>
    </row>
    <row r="8359" spans="1:14" s="206" customFormat="1" ht="31" customHeight="1" x14ac:dyDescent="0.15">
      <c r="A8359" s="206" t="s">
        <v>768</v>
      </c>
      <c r="B8359" s="206" t="s">
        <v>886</v>
      </c>
      <c r="C8359" s="206" t="s">
        <v>770</v>
      </c>
      <c r="D8359" s="206" t="s">
        <v>840</v>
      </c>
      <c r="E8359" s="206" t="s">
        <v>658</v>
      </c>
      <c r="F8359" s="207">
        <v>45520</v>
      </c>
      <c r="G8359" s="206" t="s">
        <v>50</v>
      </c>
      <c r="H8359" s="208">
        <v>480000</v>
      </c>
      <c r="I8359" s="206" t="s">
        <v>19</v>
      </c>
      <c r="J8359" s="206">
        <v>4800</v>
      </c>
      <c r="L8359" s="206">
        <v>2024</v>
      </c>
      <c r="M8359" s="206" t="s">
        <v>772</v>
      </c>
      <c r="N8359" s="206" t="s">
        <v>773</v>
      </c>
    </row>
    <row r="8360" spans="1:14" s="206" customFormat="1" ht="31" customHeight="1" x14ac:dyDescent="0.15">
      <c r="A8360" s="206" t="s">
        <v>768</v>
      </c>
      <c r="B8360" s="206" t="s">
        <v>886</v>
      </c>
      <c r="C8360" s="206" t="s">
        <v>770</v>
      </c>
      <c r="D8360" s="206" t="s">
        <v>840</v>
      </c>
      <c r="E8360" s="206" t="s">
        <v>577</v>
      </c>
      <c r="F8360" s="207">
        <v>45520</v>
      </c>
      <c r="G8360" s="206" t="s">
        <v>50</v>
      </c>
      <c r="H8360" s="208">
        <v>8280000</v>
      </c>
      <c r="I8360" s="206" t="s">
        <v>19</v>
      </c>
      <c r="J8360" s="206">
        <v>82800</v>
      </c>
      <c r="L8360" s="206">
        <v>2024</v>
      </c>
      <c r="M8360" s="206" t="s">
        <v>772</v>
      </c>
      <c r="N8360" s="206" t="s">
        <v>773</v>
      </c>
    </row>
    <row r="8361" spans="1:14" s="206" customFormat="1" ht="31" customHeight="1" x14ac:dyDescent="0.15">
      <c r="A8361" s="206" t="s">
        <v>768</v>
      </c>
      <c r="B8361" s="206" t="s">
        <v>886</v>
      </c>
      <c r="C8361" s="206" t="s">
        <v>770</v>
      </c>
      <c r="D8361" s="206" t="s">
        <v>840</v>
      </c>
      <c r="E8361" s="206" t="s">
        <v>759</v>
      </c>
      <c r="F8361" s="207">
        <v>45520</v>
      </c>
      <c r="G8361" s="206" t="s">
        <v>50</v>
      </c>
      <c r="H8361" s="208">
        <v>200000</v>
      </c>
      <c r="I8361" s="206" t="s">
        <v>19</v>
      </c>
      <c r="J8361" s="206">
        <v>2000</v>
      </c>
      <c r="L8361" s="206">
        <v>2024</v>
      </c>
      <c r="M8361" s="206" t="s">
        <v>772</v>
      </c>
      <c r="N8361" s="206" t="s">
        <v>773</v>
      </c>
    </row>
    <row r="8362" spans="1:14" s="206" customFormat="1" ht="31" customHeight="1" x14ac:dyDescent="0.15">
      <c r="A8362" s="206" t="s">
        <v>768</v>
      </c>
      <c r="B8362" s="206" t="s">
        <v>886</v>
      </c>
      <c r="C8362" s="206" t="s">
        <v>770</v>
      </c>
      <c r="D8362" s="206" t="s">
        <v>840</v>
      </c>
      <c r="E8362" s="206" t="s">
        <v>759</v>
      </c>
      <c r="F8362" s="207">
        <v>45521</v>
      </c>
      <c r="G8362" s="206" t="s">
        <v>50</v>
      </c>
      <c r="H8362" s="208">
        <v>240000</v>
      </c>
      <c r="I8362" s="206" t="s">
        <v>19</v>
      </c>
      <c r="J8362" s="206">
        <v>2400</v>
      </c>
      <c r="L8362" s="206">
        <v>2024</v>
      </c>
      <c r="M8362" s="206" t="s">
        <v>772</v>
      </c>
      <c r="N8362" s="206" t="s">
        <v>773</v>
      </c>
    </row>
    <row r="8363" spans="1:14" s="206" customFormat="1" ht="31" customHeight="1" x14ac:dyDescent="0.15">
      <c r="A8363" s="206" t="s">
        <v>768</v>
      </c>
      <c r="B8363" s="206" t="s">
        <v>886</v>
      </c>
      <c r="C8363" s="206" t="s">
        <v>770</v>
      </c>
      <c r="D8363" s="206" t="s">
        <v>840</v>
      </c>
      <c r="E8363" s="206" t="s">
        <v>577</v>
      </c>
      <c r="F8363" s="207">
        <v>45521</v>
      </c>
      <c r="G8363" s="206" t="s">
        <v>50</v>
      </c>
      <c r="H8363" s="208">
        <v>6960000</v>
      </c>
      <c r="I8363" s="206" t="s">
        <v>19</v>
      </c>
      <c r="J8363" s="206">
        <v>69600</v>
      </c>
      <c r="L8363" s="206">
        <v>2024</v>
      </c>
      <c r="M8363" s="206" t="s">
        <v>772</v>
      </c>
      <c r="N8363" s="206" t="s">
        <v>773</v>
      </c>
    </row>
    <row r="8364" spans="1:14" s="206" customFormat="1" ht="31" customHeight="1" x14ac:dyDescent="0.15">
      <c r="A8364" s="206" t="s">
        <v>768</v>
      </c>
      <c r="B8364" s="206" t="s">
        <v>886</v>
      </c>
      <c r="C8364" s="206" t="s">
        <v>770</v>
      </c>
      <c r="D8364" s="206" t="s">
        <v>840</v>
      </c>
      <c r="E8364" s="206" t="s">
        <v>658</v>
      </c>
      <c r="F8364" s="207">
        <v>45521</v>
      </c>
      <c r="G8364" s="206" t="s">
        <v>50</v>
      </c>
      <c r="H8364" s="208">
        <v>400000</v>
      </c>
      <c r="I8364" s="206" t="s">
        <v>19</v>
      </c>
      <c r="J8364" s="206">
        <v>4000</v>
      </c>
      <c r="L8364" s="206">
        <v>2024</v>
      </c>
      <c r="M8364" s="206" t="s">
        <v>772</v>
      </c>
      <c r="N8364" s="206" t="s">
        <v>773</v>
      </c>
    </row>
    <row r="8365" spans="1:14" s="206" customFormat="1" ht="31" customHeight="1" x14ac:dyDescent="0.15">
      <c r="A8365" s="206" t="s">
        <v>768</v>
      </c>
      <c r="B8365" s="206" t="s">
        <v>886</v>
      </c>
      <c r="C8365" s="206" t="s">
        <v>770</v>
      </c>
      <c r="D8365" s="206" t="s">
        <v>840</v>
      </c>
      <c r="E8365" s="206" t="s">
        <v>577</v>
      </c>
      <c r="F8365" s="207">
        <v>45522</v>
      </c>
      <c r="G8365" s="206" t="s">
        <v>50</v>
      </c>
      <c r="H8365" s="208">
        <v>6080000</v>
      </c>
      <c r="I8365" s="206" t="s">
        <v>19</v>
      </c>
      <c r="J8365" s="206">
        <v>60800</v>
      </c>
      <c r="L8365" s="206">
        <v>2024</v>
      </c>
      <c r="M8365" s="206" t="s">
        <v>772</v>
      </c>
      <c r="N8365" s="206" t="s">
        <v>773</v>
      </c>
    </row>
    <row r="8366" spans="1:14" s="206" customFormat="1" ht="31" customHeight="1" x14ac:dyDescent="0.15">
      <c r="A8366" s="206" t="s">
        <v>768</v>
      </c>
      <c r="B8366" s="206" t="s">
        <v>886</v>
      </c>
      <c r="C8366" s="206" t="s">
        <v>770</v>
      </c>
      <c r="D8366" s="206" t="s">
        <v>840</v>
      </c>
      <c r="E8366" s="206" t="s">
        <v>658</v>
      </c>
      <c r="F8366" s="207">
        <v>45522</v>
      </c>
      <c r="G8366" s="206" t="s">
        <v>50</v>
      </c>
      <c r="H8366" s="208">
        <v>160000</v>
      </c>
      <c r="I8366" s="206" t="s">
        <v>19</v>
      </c>
      <c r="J8366" s="206">
        <v>1600</v>
      </c>
      <c r="L8366" s="206">
        <v>2024</v>
      </c>
      <c r="M8366" s="206" t="s">
        <v>772</v>
      </c>
      <c r="N8366" s="206" t="s">
        <v>773</v>
      </c>
    </row>
    <row r="8367" spans="1:14" s="206" customFormat="1" ht="31" customHeight="1" x14ac:dyDescent="0.15">
      <c r="A8367" s="206" t="s">
        <v>768</v>
      </c>
      <c r="B8367" s="206" t="s">
        <v>886</v>
      </c>
      <c r="C8367" s="206" t="s">
        <v>770</v>
      </c>
      <c r="D8367" s="206" t="s">
        <v>840</v>
      </c>
      <c r="E8367" s="206" t="s">
        <v>759</v>
      </c>
      <c r="F8367" s="207">
        <v>45522</v>
      </c>
      <c r="G8367" s="206" t="s">
        <v>50</v>
      </c>
      <c r="H8367" s="208">
        <v>80000</v>
      </c>
      <c r="I8367" s="206" t="s">
        <v>19</v>
      </c>
      <c r="J8367" s="206">
        <v>800</v>
      </c>
      <c r="L8367" s="206">
        <v>2024</v>
      </c>
      <c r="M8367" s="206" t="s">
        <v>772</v>
      </c>
      <c r="N8367" s="206" t="s">
        <v>773</v>
      </c>
    </row>
    <row r="8368" spans="1:14" s="206" customFormat="1" ht="31" customHeight="1" x14ac:dyDescent="0.15">
      <c r="A8368" s="206" t="s">
        <v>768</v>
      </c>
      <c r="B8368" s="206" t="s">
        <v>886</v>
      </c>
      <c r="C8368" s="206" t="s">
        <v>770</v>
      </c>
      <c r="D8368" s="206" t="s">
        <v>840</v>
      </c>
      <c r="E8368" s="206" t="s">
        <v>577</v>
      </c>
      <c r="F8368" s="207">
        <v>45523</v>
      </c>
      <c r="G8368" s="206" t="s">
        <v>50</v>
      </c>
      <c r="H8368" s="208">
        <v>7560000</v>
      </c>
      <c r="I8368" s="206" t="s">
        <v>19</v>
      </c>
      <c r="J8368" s="206">
        <v>75600</v>
      </c>
      <c r="L8368" s="206">
        <v>2024</v>
      </c>
      <c r="M8368" s="206" t="s">
        <v>772</v>
      </c>
      <c r="N8368" s="206" t="s">
        <v>773</v>
      </c>
    </row>
    <row r="8369" spans="1:14" s="206" customFormat="1" ht="31" customHeight="1" x14ac:dyDescent="0.15">
      <c r="A8369" s="206" t="s">
        <v>768</v>
      </c>
      <c r="B8369" s="206" t="s">
        <v>886</v>
      </c>
      <c r="C8369" s="206" t="s">
        <v>770</v>
      </c>
      <c r="D8369" s="206" t="s">
        <v>840</v>
      </c>
      <c r="E8369" s="206" t="s">
        <v>658</v>
      </c>
      <c r="F8369" s="207">
        <v>45523</v>
      </c>
      <c r="G8369" s="206" t="s">
        <v>50</v>
      </c>
      <c r="H8369" s="208">
        <v>440000</v>
      </c>
      <c r="I8369" s="206" t="s">
        <v>19</v>
      </c>
      <c r="J8369" s="206">
        <v>4400</v>
      </c>
      <c r="L8369" s="206">
        <v>2024</v>
      </c>
      <c r="M8369" s="206" t="s">
        <v>772</v>
      </c>
      <c r="N8369" s="206" t="s">
        <v>773</v>
      </c>
    </row>
    <row r="8370" spans="1:14" s="206" customFormat="1" ht="31" customHeight="1" x14ac:dyDescent="0.15">
      <c r="A8370" s="206" t="s">
        <v>768</v>
      </c>
      <c r="B8370" s="206" t="s">
        <v>886</v>
      </c>
      <c r="C8370" s="206" t="s">
        <v>770</v>
      </c>
      <c r="D8370" s="206" t="s">
        <v>840</v>
      </c>
      <c r="E8370" s="206" t="s">
        <v>759</v>
      </c>
      <c r="F8370" s="207">
        <v>45523</v>
      </c>
      <c r="G8370" s="206" t="s">
        <v>50</v>
      </c>
      <c r="H8370" s="208">
        <v>280000</v>
      </c>
      <c r="I8370" s="206" t="s">
        <v>19</v>
      </c>
      <c r="J8370" s="206">
        <v>2800</v>
      </c>
      <c r="L8370" s="206">
        <v>2024</v>
      </c>
      <c r="M8370" s="206" t="s">
        <v>772</v>
      </c>
      <c r="N8370" s="206" t="s">
        <v>773</v>
      </c>
    </row>
    <row r="8371" spans="1:14" s="206" customFormat="1" ht="31" customHeight="1" x14ac:dyDescent="0.15">
      <c r="A8371" s="206" t="s">
        <v>768</v>
      </c>
      <c r="B8371" s="206" t="s">
        <v>886</v>
      </c>
      <c r="C8371" s="206" t="s">
        <v>770</v>
      </c>
      <c r="D8371" s="206" t="s">
        <v>840</v>
      </c>
      <c r="E8371" s="206" t="s">
        <v>658</v>
      </c>
      <c r="F8371" s="207">
        <v>45524</v>
      </c>
      <c r="G8371" s="206" t="s">
        <v>50</v>
      </c>
      <c r="H8371" s="208">
        <v>800000</v>
      </c>
      <c r="I8371" s="206" t="s">
        <v>19</v>
      </c>
      <c r="J8371" s="206">
        <v>8000</v>
      </c>
      <c r="L8371" s="206">
        <v>2024</v>
      </c>
      <c r="M8371" s="206" t="s">
        <v>772</v>
      </c>
      <c r="N8371" s="206" t="s">
        <v>773</v>
      </c>
    </row>
    <row r="8372" spans="1:14" s="206" customFormat="1" ht="31" customHeight="1" x14ac:dyDescent="0.15">
      <c r="A8372" s="206" t="s">
        <v>768</v>
      </c>
      <c r="B8372" s="206" t="s">
        <v>886</v>
      </c>
      <c r="C8372" s="206" t="s">
        <v>770</v>
      </c>
      <c r="D8372" s="206" t="s">
        <v>840</v>
      </c>
      <c r="E8372" s="206" t="s">
        <v>759</v>
      </c>
      <c r="F8372" s="207">
        <v>45524</v>
      </c>
      <c r="G8372" s="206" t="s">
        <v>50</v>
      </c>
      <c r="H8372" s="208">
        <v>200000</v>
      </c>
      <c r="I8372" s="206" t="s">
        <v>19</v>
      </c>
      <c r="J8372" s="206">
        <v>2000</v>
      </c>
      <c r="L8372" s="206">
        <v>2024</v>
      </c>
      <c r="M8372" s="206" t="s">
        <v>772</v>
      </c>
      <c r="N8372" s="206" t="s">
        <v>773</v>
      </c>
    </row>
    <row r="8373" spans="1:14" s="206" customFormat="1" ht="31" customHeight="1" x14ac:dyDescent="0.15">
      <c r="A8373" s="206" t="s">
        <v>768</v>
      </c>
      <c r="B8373" s="206" t="s">
        <v>886</v>
      </c>
      <c r="C8373" s="206" t="s">
        <v>770</v>
      </c>
      <c r="D8373" s="206" t="s">
        <v>840</v>
      </c>
      <c r="E8373" s="206" t="s">
        <v>577</v>
      </c>
      <c r="F8373" s="207">
        <v>45524</v>
      </c>
      <c r="G8373" s="206" t="s">
        <v>50</v>
      </c>
      <c r="H8373" s="208">
        <v>8400000</v>
      </c>
      <c r="I8373" s="206" t="s">
        <v>19</v>
      </c>
      <c r="J8373" s="206">
        <v>84000</v>
      </c>
      <c r="L8373" s="206">
        <v>2024</v>
      </c>
      <c r="M8373" s="206" t="s">
        <v>772</v>
      </c>
      <c r="N8373" s="206" t="s">
        <v>773</v>
      </c>
    </row>
    <row r="8374" spans="1:14" s="206" customFormat="1" ht="31" customHeight="1" x14ac:dyDescent="0.15">
      <c r="A8374" s="206" t="s">
        <v>768</v>
      </c>
      <c r="B8374" s="206" t="s">
        <v>886</v>
      </c>
      <c r="C8374" s="206" t="s">
        <v>770</v>
      </c>
      <c r="D8374" s="206" t="s">
        <v>840</v>
      </c>
      <c r="E8374" s="206" t="s">
        <v>658</v>
      </c>
      <c r="F8374" s="207">
        <v>45525</v>
      </c>
      <c r="G8374" s="206" t="s">
        <v>50</v>
      </c>
      <c r="H8374" s="208">
        <v>680000</v>
      </c>
      <c r="I8374" s="206" t="s">
        <v>19</v>
      </c>
      <c r="J8374" s="206">
        <v>6800</v>
      </c>
      <c r="L8374" s="206">
        <v>2024</v>
      </c>
      <c r="M8374" s="206" t="s">
        <v>772</v>
      </c>
      <c r="N8374" s="206" t="s">
        <v>773</v>
      </c>
    </row>
    <row r="8375" spans="1:14" s="206" customFormat="1" ht="31" customHeight="1" x14ac:dyDescent="0.15">
      <c r="A8375" s="206" t="s">
        <v>768</v>
      </c>
      <c r="B8375" s="206" t="s">
        <v>886</v>
      </c>
      <c r="C8375" s="206" t="s">
        <v>770</v>
      </c>
      <c r="D8375" s="206" t="s">
        <v>840</v>
      </c>
      <c r="E8375" s="206" t="s">
        <v>577</v>
      </c>
      <c r="F8375" s="207">
        <v>45525</v>
      </c>
      <c r="G8375" s="206" t="s">
        <v>50</v>
      </c>
      <c r="H8375" s="208">
        <v>8400000</v>
      </c>
      <c r="I8375" s="206" t="s">
        <v>19</v>
      </c>
      <c r="J8375" s="206">
        <v>84000</v>
      </c>
      <c r="L8375" s="206">
        <v>2024</v>
      </c>
      <c r="M8375" s="206" t="s">
        <v>772</v>
      </c>
      <c r="N8375" s="206" t="s">
        <v>773</v>
      </c>
    </row>
    <row r="8376" spans="1:14" s="206" customFormat="1" ht="31" customHeight="1" x14ac:dyDescent="0.15">
      <c r="A8376" s="206" t="s">
        <v>768</v>
      </c>
      <c r="B8376" s="206" t="s">
        <v>886</v>
      </c>
      <c r="C8376" s="206" t="s">
        <v>770</v>
      </c>
      <c r="D8376" s="206" t="s">
        <v>840</v>
      </c>
      <c r="E8376" s="206" t="s">
        <v>759</v>
      </c>
      <c r="F8376" s="207">
        <v>45525</v>
      </c>
      <c r="G8376" s="206" t="s">
        <v>50</v>
      </c>
      <c r="H8376" s="208">
        <v>440000</v>
      </c>
      <c r="I8376" s="206" t="s">
        <v>19</v>
      </c>
      <c r="J8376" s="206">
        <v>4400</v>
      </c>
      <c r="L8376" s="206">
        <v>2024</v>
      </c>
      <c r="M8376" s="206" t="s">
        <v>772</v>
      </c>
      <c r="N8376" s="206" t="s">
        <v>773</v>
      </c>
    </row>
    <row r="8377" spans="1:14" s="206" customFormat="1" ht="31" customHeight="1" x14ac:dyDescent="0.15">
      <c r="A8377" s="206" t="s">
        <v>768</v>
      </c>
      <c r="B8377" s="206" t="s">
        <v>886</v>
      </c>
      <c r="C8377" s="206" t="s">
        <v>770</v>
      </c>
      <c r="D8377" s="206" t="s">
        <v>840</v>
      </c>
      <c r="E8377" s="206" t="s">
        <v>658</v>
      </c>
      <c r="F8377" s="207">
        <v>45526</v>
      </c>
      <c r="G8377" s="206" t="s">
        <v>50</v>
      </c>
      <c r="H8377" s="208">
        <v>520000</v>
      </c>
      <c r="I8377" s="206" t="s">
        <v>19</v>
      </c>
      <c r="J8377" s="206">
        <v>5200</v>
      </c>
      <c r="L8377" s="206">
        <v>2024</v>
      </c>
      <c r="M8377" s="206" t="s">
        <v>772</v>
      </c>
      <c r="N8377" s="206" t="s">
        <v>773</v>
      </c>
    </row>
    <row r="8378" spans="1:14" s="206" customFormat="1" ht="31" customHeight="1" x14ac:dyDescent="0.15">
      <c r="A8378" s="206" t="s">
        <v>768</v>
      </c>
      <c r="B8378" s="206" t="s">
        <v>886</v>
      </c>
      <c r="C8378" s="206" t="s">
        <v>770</v>
      </c>
      <c r="D8378" s="206" t="s">
        <v>840</v>
      </c>
      <c r="E8378" s="206" t="s">
        <v>577</v>
      </c>
      <c r="F8378" s="207">
        <v>45526</v>
      </c>
      <c r="G8378" s="206" t="s">
        <v>50</v>
      </c>
      <c r="H8378" s="208">
        <v>6440000</v>
      </c>
      <c r="I8378" s="206" t="s">
        <v>19</v>
      </c>
      <c r="J8378" s="206">
        <v>64400</v>
      </c>
      <c r="L8378" s="206">
        <v>2024</v>
      </c>
      <c r="M8378" s="206" t="s">
        <v>772</v>
      </c>
      <c r="N8378" s="206" t="s">
        <v>773</v>
      </c>
    </row>
    <row r="8379" spans="1:14" s="206" customFormat="1" ht="31" customHeight="1" x14ac:dyDescent="0.15">
      <c r="A8379" s="206" t="s">
        <v>768</v>
      </c>
      <c r="B8379" s="206" t="s">
        <v>886</v>
      </c>
      <c r="C8379" s="206" t="s">
        <v>770</v>
      </c>
      <c r="D8379" s="206" t="s">
        <v>840</v>
      </c>
      <c r="E8379" s="206" t="s">
        <v>759</v>
      </c>
      <c r="F8379" s="207">
        <v>45526</v>
      </c>
      <c r="G8379" s="206" t="s">
        <v>50</v>
      </c>
      <c r="H8379" s="208">
        <v>280000</v>
      </c>
      <c r="I8379" s="206" t="s">
        <v>19</v>
      </c>
      <c r="J8379" s="206">
        <v>2800</v>
      </c>
      <c r="L8379" s="206">
        <v>2024</v>
      </c>
      <c r="M8379" s="206" t="s">
        <v>772</v>
      </c>
      <c r="N8379" s="206" t="s">
        <v>773</v>
      </c>
    </row>
    <row r="8380" spans="1:14" s="206" customFormat="1" ht="31" customHeight="1" x14ac:dyDescent="0.15">
      <c r="A8380" s="206" t="s">
        <v>768</v>
      </c>
      <c r="B8380" s="206" t="s">
        <v>886</v>
      </c>
      <c r="C8380" s="206" t="s">
        <v>770</v>
      </c>
      <c r="D8380" s="206" t="s">
        <v>840</v>
      </c>
      <c r="E8380" s="206" t="s">
        <v>658</v>
      </c>
      <c r="F8380" s="207">
        <v>45527</v>
      </c>
      <c r="G8380" s="206" t="s">
        <v>50</v>
      </c>
      <c r="H8380" s="208">
        <v>600000</v>
      </c>
      <c r="I8380" s="206" t="s">
        <v>19</v>
      </c>
      <c r="J8380" s="206">
        <v>6000</v>
      </c>
      <c r="L8380" s="206">
        <v>2024</v>
      </c>
      <c r="M8380" s="206" t="s">
        <v>772</v>
      </c>
      <c r="N8380" s="206" t="s">
        <v>773</v>
      </c>
    </row>
    <row r="8381" spans="1:14" s="206" customFormat="1" ht="31" customHeight="1" x14ac:dyDescent="0.15">
      <c r="A8381" s="206" t="s">
        <v>768</v>
      </c>
      <c r="B8381" s="206" t="s">
        <v>886</v>
      </c>
      <c r="C8381" s="206" t="s">
        <v>770</v>
      </c>
      <c r="D8381" s="206" t="s">
        <v>840</v>
      </c>
      <c r="E8381" s="206" t="s">
        <v>577</v>
      </c>
      <c r="F8381" s="207">
        <v>45527</v>
      </c>
      <c r="G8381" s="206" t="s">
        <v>50</v>
      </c>
      <c r="H8381" s="208">
        <v>8800000</v>
      </c>
      <c r="I8381" s="206" t="s">
        <v>19</v>
      </c>
      <c r="J8381" s="206">
        <v>88000</v>
      </c>
      <c r="L8381" s="206">
        <v>2024</v>
      </c>
      <c r="M8381" s="206" t="s">
        <v>772</v>
      </c>
      <c r="N8381" s="206" t="s">
        <v>773</v>
      </c>
    </row>
    <row r="8382" spans="1:14" s="206" customFormat="1" ht="31" customHeight="1" x14ac:dyDescent="0.15">
      <c r="A8382" s="206" t="s">
        <v>768</v>
      </c>
      <c r="B8382" s="206" t="s">
        <v>886</v>
      </c>
      <c r="C8382" s="206" t="s">
        <v>770</v>
      </c>
      <c r="D8382" s="206" t="s">
        <v>840</v>
      </c>
      <c r="E8382" s="206" t="s">
        <v>759</v>
      </c>
      <c r="F8382" s="207">
        <v>45527</v>
      </c>
      <c r="G8382" s="206" t="s">
        <v>50</v>
      </c>
      <c r="H8382" s="208">
        <v>400000</v>
      </c>
      <c r="I8382" s="206" t="s">
        <v>19</v>
      </c>
      <c r="J8382" s="206">
        <v>4000</v>
      </c>
      <c r="L8382" s="206">
        <v>2024</v>
      </c>
      <c r="M8382" s="206" t="s">
        <v>772</v>
      </c>
      <c r="N8382" s="206" t="s">
        <v>773</v>
      </c>
    </row>
    <row r="8383" spans="1:14" s="206" customFormat="1" ht="31" customHeight="1" x14ac:dyDescent="0.15">
      <c r="A8383" s="206" t="s">
        <v>768</v>
      </c>
      <c r="B8383" s="206" t="s">
        <v>886</v>
      </c>
      <c r="C8383" s="206" t="s">
        <v>770</v>
      </c>
      <c r="D8383" s="206" t="s">
        <v>840</v>
      </c>
      <c r="E8383" s="206" t="s">
        <v>759</v>
      </c>
      <c r="F8383" s="207">
        <v>45528</v>
      </c>
      <c r="G8383" s="206" t="s">
        <v>50</v>
      </c>
      <c r="H8383" s="208">
        <v>360000</v>
      </c>
      <c r="I8383" s="206" t="s">
        <v>19</v>
      </c>
      <c r="J8383" s="206">
        <v>3600</v>
      </c>
      <c r="L8383" s="206">
        <v>2024</v>
      </c>
      <c r="M8383" s="206" t="s">
        <v>772</v>
      </c>
      <c r="N8383" s="206" t="s">
        <v>773</v>
      </c>
    </row>
    <row r="8384" spans="1:14" s="206" customFormat="1" ht="31" customHeight="1" x14ac:dyDescent="0.15">
      <c r="A8384" s="206" t="s">
        <v>768</v>
      </c>
      <c r="B8384" s="206" t="s">
        <v>886</v>
      </c>
      <c r="C8384" s="206" t="s">
        <v>770</v>
      </c>
      <c r="D8384" s="206" t="s">
        <v>840</v>
      </c>
      <c r="E8384" s="206" t="s">
        <v>577</v>
      </c>
      <c r="F8384" s="207">
        <v>45528</v>
      </c>
      <c r="G8384" s="206" t="s">
        <v>50</v>
      </c>
      <c r="H8384" s="208">
        <v>8680000</v>
      </c>
      <c r="I8384" s="206" t="s">
        <v>19</v>
      </c>
      <c r="J8384" s="206">
        <v>86800</v>
      </c>
      <c r="L8384" s="206">
        <v>2024</v>
      </c>
      <c r="M8384" s="206" t="s">
        <v>772</v>
      </c>
      <c r="N8384" s="206" t="s">
        <v>773</v>
      </c>
    </row>
    <row r="8385" spans="1:14" s="206" customFormat="1" ht="31" customHeight="1" x14ac:dyDescent="0.15">
      <c r="A8385" s="206" t="s">
        <v>768</v>
      </c>
      <c r="B8385" s="206" t="s">
        <v>886</v>
      </c>
      <c r="C8385" s="206" t="s">
        <v>770</v>
      </c>
      <c r="D8385" s="206" t="s">
        <v>840</v>
      </c>
      <c r="E8385" s="206" t="s">
        <v>658</v>
      </c>
      <c r="F8385" s="207">
        <v>45528</v>
      </c>
      <c r="G8385" s="206" t="s">
        <v>50</v>
      </c>
      <c r="H8385" s="208">
        <v>480000</v>
      </c>
      <c r="I8385" s="206" t="s">
        <v>19</v>
      </c>
      <c r="J8385" s="206">
        <v>4800</v>
      </c>
      <c r="L8385" s="206">
        <v>2024</v>
      </c>
      <c r="M8385" s="206" t="s">
        <v>772</v>
      </c>
      <c r="N8385" s="206" t="s">
        <v>773</v>
      </c>
    </row>
    <row r="8386" spans="1:14" s="206" customFormat="1" ht="31" customHeight="1" x14ac:dyDescent="0.15">
      <c r="A8386" s="206" t="s">
        <v>768</v>
      </c>
      <c r="B8386" s="206" t="s">
        <v>886</v>
      </c>
      <c r="C8386" s="206" t="s">
        <v>770</v>
      </c>
      <c r="D8386" s="206" t="s">
        <v>840</v>
      </c>
      <c r="E8386" s="206" t="s">
        <v>759</v>
      </c>
      <c r="F8386" s="207">
        <v>45529</v>
      </c>
      <c r="G8386" s="206" t="s">
        <v>50</v>
      </c>
      <c r="H8386" s="208">
        <v>280000</v>
      </c>
      <c r="I8386" s="206" t="s">
        <v>19</v>
      </c>
      <c r="J8386" s="206">
        <v>2800</v>
      </c>
      <c r="L8386" s="206">
        <v>2024</v>
      </c>
      <c r="M8386" s="206" t="s">
        <v>772</v>
      </c>
      <c r="N8386" s="206" t="s">
        <v>773</v>
      </c>
    </row>
    <row r="8387" spans="1:14" s="206" customFormat="1" ht="31" customHeight="1" x14ac:dyDescent="0.15">
      <c r="A8387" s="206" t="s">
        <v>768</v>
      </c>
      <c r="B8387" s="206" t="s">
        <v>886</v>
      </c>
      <c r="C8387" s="206" t="s">
        <v>770</v>
      </c>
      <c r="D8387" s="206" t="s">
        <v>840</v>
      </c>
      <c r="E8387" s="206" t="s">
        <v>577</v>
      </c>
      <c r="F8387" s="207">
        <v>45529</v>
      </c>
      <c r="G8387" s="206" t="s">
        <v>50</v>
      </c>
      <c r="H8387" s="208">
        <v>6200000</v>
      </c>
      <c r="I8387" s="206" t="s">
        <v>19</v>
      </c>
      <c r="J8387" s="206">
        <v>62000</v>
      </c>
      <c r="L8387" s="206">
        <v>2024</v>
      </c>
      <c r="M8387" s="206" t="s">
        <v>772</v>
      </c>
      <c r="N8387" s="206" t="s">
        <v>773</v>
      </c>
    </row>
    <row r="8388" spans="1:14" s="206" customFormat="1" ht="31" customHeight="1" x14ac:dyDescent="0.15">
      <c r="A8388" s="206" t="s">
        <v>768</v>
      </c>
      <c r="B8388" s="206" t="s">
        <v>886</v>
      </c>
      <c r="C8388" s="206" t="s">
        <v>770</v>
      </c>
      <c r="D8388" s="206" t="s">
        <v>840</v>
      </c>
      <c r="E8388" s="206" t="s">
        <v>658</v>
      </c>
      <c r="F8388" s="207">
        <v>45529</v>
      </c>
      <c r="G8388" s="206" t="s">
        <v>50</v>
      </c>
      <c r="H8388" s="208">
        <v>400000</v>
      </c>
      <c r="I8388" s="206" t="s">
        <v>19</v>
      </c>
      <c r="J8388" s="206">
        <v>4000</v>
      </c>
      <c r="L8388" s="206">
        <v>2024</v>
      </c>
      <c r="M8388" s="206" t="s">
        <v>772</v>
      </c>
      <c r="N8388" s="206" t="s">
        <v>773</v>
      </c>
    </row>
    <row r="8389" spans="1:14" s="206" customFormat="1" ht="31" customHeight="1" x14ac:dyDescent="0.15">
      <c r="A8389" s="206" t="s">
        <v>768</v>
      </c>
      <c r="B8389" s="206" t="s">
        <v>886</v>
      </c>
      <c r="C8389" s="206" t="s">
        <v>770</v>
      </c>
      <c r="D8389" s="206" t="s">
        <v>840</v>
      </c>
      <c r="E8389" s="206" t="s">
        <v>658</v>
      </c>
      <c r="F8389" s="207">
        <v>45530</v>
      </c>
      <c r="G8389" s="206" t="s">
        <v>50</v>
      </c>
      <c r="H8389" s="208">
        <v>920000</v>
      </c>
      <c r="I8389" s="206" t="s">
        <v>19</v>
      </c>
      <c r="J8389" s="206">
        <v>9200</v>
      </c>
      <c r="L8389" s="206">
        <v>2024</v>
      </c>
      <c r="M8389" s="206" t="s">
        <v>772</v>
      </c>
      <c r="N8389" s="206" t="s">
        <v>773</v>
      </c>
    </row>
    <row r="8390" spans="1:14" s="206" customFormat="1" ht="31" customHeight="1" x14ac:dyDescent="0.15">
      <c r="A8390" s="206" t="s">
        <v>768</v>
      </c>
      <c r="B8390" s="206" t="s">
        <v>886</v>
      </c>
      <c r="C8390" s="206" t="s">
        <v>770</v>
      </c>
      <c r="D8390" s="206" t="s">
        <v>840</v>
      </c>
      <c r="E8390" s="206" t="s">
        <v>759</v>
      </c>
      <c r="F8390" s="207">
        <v>45530</v>
      </c>
      <c r="G8390" s="206" t="s">
        <v>50</v>
      </c>
      <c r="H8390" s="208">
        <v>440000</v>
      </c>
      <c r="I8390" s="206" t="s">
        <v>19</v>
      </c>
      <c r="J8390" s="206">
        <v>4400</v>
      </c>
      <c r="L8390" s="206">
        <v>2024</v>
      </c>
      <c r="M8390" s="206" t="s">
        <v>772</v>
      </c>
      <c r="N8390" s="206" t="s">
        <v>773</v>
      </c>
    </row>
    <row r="8391" spans="1:14" s="206" customFormat="1" ht="31" customHeight="1" x14ac:dyDescent="0.15">
      <c r="A8391" s="206" t="s">
        <v>768</v>
      </c>
      <c r="B8391" s="206" t="s">
        <v>886</v>
      </c>
      <c r="C8391" s="206" t="s">
        <v>770</v>
      </c>
      <c r="D8391" s="206" t="s">
        <v>840</v>
      </c>
      <c r="E8391" s="206" t="s">
        <v>577</v>
      </c>
      <c r="F8391" s="207">
        <v>45530</v>
      </c>
      <c r="G8391" s="206" t="s">
        <v>50</v>
      </c>
      <c r="H8391" s="208">
        <v>8600000</v>
      </c>
      <c r="I8391" s="206" t="s">
        <v>19</v>
      </c>
      <c r="J8391" s="206">
        <v>86000</v>
      </c>
      <c r="L8391" s="206">
        <v>2024</v>
      </c>
      <c r="M8391" s="206" t="s">
        <v>772</v>
      </c>
      <c r="N8391" s="206" t="s">
        <v>773</v>
      </c>
    </row>
    <row r="8392" spans="1:14" s="206" customFormat="1" ht="31" customHeight="1" x14ac:dyDescent="0.15">
      <c r="A8392" s="206" t="s">
        <v>768</v>
      </c>
      <c r="B8392" s="206" t="s">
        <v>886</v>
      </c>
      <c r="C8392" s="206" t="s">
        <v>770</v>
      </c>
      <c r="D8392" s="206" t="s">
        <v>840</v>
      </c>
      <c r="E8392" s="206" t="s">
        <v>577</v>
      </c>
      <c r="F8392" s="207">
        <v>45531</v>
      </c>
      <c r="G8392" s="206" t="s">
        <v>50</v>
      </c>
      <c r="H8392" s="208">
        <v>7960000</v>
      </c>
      <c r="I8392" s="206" t="s">
        <v>19</v>
      </c>
      <c r="J8392" s="206">
        <v>79600</v>
      </c>
      <c r="L8392" s="206">
        <v>2024</v>
      </c>
      <c r="M8392" s="206" t="s">
        <v>772</v>
      </c>
      <c r="N8392" s="206" t="s">
        <v>773</v>
      </c>
    </row>
    <row r="8393" spans="1:14" s="206" customFormat="1" ht="31" customHeight="1" x14ac:dyDescent="0.15">
      <c r="A8393" s="206" t="s">
        <v>768</v>
      </c>
      <c r="B8393" s="206" t="s">
        <v>886</v>
      </c>
      <c r="C8393" s="206" t="s">
        <v>770</v>
      </c>
      <c r="D8393" s="206" t="s">
        <v>840</v>
      </c>
      <c r="E8393" s="206" t="s">
        <v>759</v>
      </c>
      <c r="F8393" s="207">
        <v>45531</v>
      </c>
      <c r="G8393" s="206" t="s">
        <v>50</v>
      </c>
      <c r="H8393" s="208">
        <v>400000</v>
      </c>
      <c r="I8393" s="206" t="s">
        <v>19</v>
      </c>
      <c r="J8393" s="206">
        <v>4000</v>
      </c>
      <c r="L8393" s="206">
        <v>2024</v>
      </c>
      <c r="M8393" s="206" t="s">
        <v>772</v>
      </c>
      <c r="N8393" s="206" t="s">
        <v>773</v>
      </c>
    </row>
    <row r="8394" spans="1:14" s="206" customFormat="1" ht="31" customHeight="1" x14ac:dyDescent="0.15">
      <c r="A8394" s="206" t="s">
        <v>768</v>
      </c>
      <c r="B8394" s="206" t="s">
        <v>886</v>
      </c>
      <c r="C8394" s="206" t="s">
        <v>770</v>
      </c>
      <c r="D8394" s="206" t="s">
        <v>840</v>
      </c>
      <c r="E8394" s="206" t="s">
        <v>658</v>
      </c>
      <c r="F8394" s="207">
        <v>45531</v>
      </c>
      <c r="G8394" s="206" t="s">
        <v>50</v>
      </c>
      <c r="H8394" s="208">
        <v>680000</v>
      </c>
      <c r="I8394" s="206" t="s">
        <v>19</v>
      </c>
      <c r="J8394" s="206">
        <v>6800</v>
      </c>
      <c r="L8394" s="206">
        <v>2024</v>
      </c>
      <c r="M8394" s="206" t="s">
        <v>772</v>
      </c>
      <c r="N8394" s="206" t="s">
        <v>773</v>
      </c>
    </row>
    <row r="8395" spans="1:14" s="206" customFormat="1" ht="31" customHeight="1" x14ac:dyDescent="0.15">
      <c r="A8395" s="206" t="s">
        <v>768</v>
      </c>
      <c r="B8395" s="206" t="s">
        <v>886</v>
      </c>
      <c r="C8395" s="206" t="s">
        <v>770</v>
      </c>
      <c r="D8395" s="206" t="s">
        <v>840</v>
      </c>
      <c r="E8395" s="206" t="s">
        <v>577</v>
      </c>
      <c r="F8395" s="207">
        <v>45532</v>
      </c>
      <c r="G8395" s="206" t="s">
        <v>50</v>
      </c>
      <c r="H8395" s="208">
        <v>8440000</v>
      </c>
      <c r="I8395" s="206" t="s">
        <v>19</v>
      </c>
      <c r="J8395" s="206">
        <v>84400</v>
      </c>
      <c r="L8395" s="206">
        <v>2024</v>
      </c>
      <c r="M8395" s="206" t="s">
        <v>772</v>
      </c>
      <c r="N8395" s="206" t="s">
        <v>773</v>
      </c>
    </row>
    <row r="8396" spans="1:14" s="206" customFormat="1" ht="31" customHeight="1" x14ac:dyDescent="0.15">
      <c r="A8396" s="206" t="s">
        <v>768</v>
      </c>
      <c r="B8396" s="206" t="s">
        <v>886</v>
      </c>
      <c r="C8396" s="206" t="s">
        <v>770</v>
      </c>
      <c r="D8396" s="206" t="s">
        <v>840</v>
      </c>
      <c r="E8396" s="206" t="s">
        <v>658</v>
      </c>
      <c r="F8396" s="207">
        <v>45532</v>
      </c>
      <c r="G8396" s="206" t="s">
        <v>50</v>
      </c>
      <c r="H8396" s="208">
        <v>400000</v>
      </c>
      <c r="I8396" s="206" t="s">
        <v>19</v>
      </c>
      <c r="J8396" s="206">
        <v>4000</v>
      </c>
      <c r="L8396" s="206">
        <v>2024</v>
      </c>
      <c r="M8396" s="206" t="s">
        <v>772</v>
      </c>
      <c r="N8396" s="206" t="s">
        <v>773</v>
      </c>
    </row>
    <row r="8397" spans="1:14" s="206" customFormat="1" ht="31" customHeight="1" x14ac:dyDescent="0.15">
      <c r="A8397" s="206" t="s">
        <v>768</v>
      </c>
      <c r="B8397" s="206" t="s">
        <v>886</v>
      </c>
      <c r="C8397" s="206" t="s">
        <v>770</v>
      </c>
      <c r="D8397" s="206" t="s">
        <v>840</v>
      </c>
      <c r="E8397" s="206" t="s">
        <v>759</v>
      </c>
      <c r="F8397" s="207">
        <v>45532</v>
      </c>
      <c r="G8397" s="206" t="s">
        <v>50</v>
      </c>
      <c r="H8397" s="208">
        <v>520000</v>
      </c>
      <c r="I8397" s="206" t="s">
        <v>19</v>
      </c>
      <c r="J8397" s="206">
        <v>5200</v>
      </c>
      <c r="L8397" s="206">
        <v>2024</v>
      </c>
      <c r="M8397" s="206" t="s">
        <v>772</v>
      </c>
      <c r="N8397" s="206" t="s">
        <v>773</v>
      </c>
    </row>
    <row r="8398" spans="1:14" s="206" customFormat="1" ht="31" customHeight="1" x14ac:dyDescent="0.15">
      <c r="A8398" s="206" t="s">
        <v>768</v>
      </c>
      <c r="B8398" s="206" t="s">
        <v>886</v>
      </c>
      <c r="C8398" s="206" t="s">
        <v>770</v>
      </c>
      <c r="D8398" s="206" t="s">
        <v>840</v>
      </c>
      <c r="E8398" s="206" t="s">
        <v>759</v>
      </c>
      <c r="F8398" s="207">
        <v>45533</v>
      </c>
      <c r="G8398" s="206" t="s">
        <v>50</v>
      </c>
      <c r="H8398" s="208">
        <v>480000</v>
      </c>
      <c r="I8398" s="206" t="s">
        <v>19</v>
      </c>
      <c r="J8398" s="206">
        <v>4800</v>
      </c>
      <c r="L8398" s="206">
        <v>2024</v>
      </c>
      <c r="M8398" s="206" t="s">
        <v>772</v>
      </c>
      <c r="N8398" s="206" t="s">
        <v>773</v>
      </c>
    </row>
    <row r="8399" spans="1:14" s="206" customFormat="1" ht="31" customHeight="1" x14ac:dyDescent="0.15">
      <c r="A8399" s="206" t="s">
        <v>768</v>
      </c>
      <c r="B8399" s="206" t="s">
        <v>886</v>
      </c>
      <c r="C8399" s="206" t="s">
        <v>770</v>
      </c>
      <c r="D8399" s="206" t="s">
        <v>840</v>
      </c>
      <c r="E8399" s="206" t="s">
        <v>658</v>
      </c>
      <c r="F8399" s="207">
        <v>45533</v>
      </c>
      <c r="G8399" s="206" t="s">
        <v>50</v>
      </c>
      <c r="H8399" s="208">
        <v>400000</v>
      </c>
      <c r="I8399" s="206" t="s">
        <v>19</v>
      </c>
      <c r="J8399" s="206">
        <v>4000</v>
      </c>
      <c r="L8399" s="206">
        <v>2024</v>
      </c>
      <c r="M8399" s="206" t="s">
        <v>772</v>
      </c>
      <c r="N8399" s="206" t="s">
        <v>773</v>
      </c>
    </row>
    <row r="8400" spans="1:14" s="206" customFormat="1" ht="31" customHeight="1" x14ac:dyDescent="0.15">
      <c r="A8400" s="206" t="s">
        <v>768</v>
      </c>
      <c r="B8400" s="206" t="s">
        <v>886</v>
      </c>
      <c r="C8400" s="206" t="s">
        <v>770</v>
      </c>
      <c r="D8400" s="206" t="s">
        <v>840</v>
      </c>
      <c r="E8400" s="206" t="s">
        <v>577</v>
      </c>
      <c r="F8400" s="207">
        <v>45533</v>
      </c>
      <c r="G8400" s="206" t="s">
        <v>50</v>
      </c>
      <c r="H8400" s="208">
        <v>8200000</v>
      </c>
      <c r="I8400" s="206" t="s">
        <v>19</v>
      </c>
      <c r="J8400" s="206">
        <v>82000</v>
      </c>
      <c r="L8400" s="206">
        <v>2024</v>
      </c>
      <c r="M8400" s="206" t="s">
        <v>772</v>
      </c>
      <c r="N8400" s="206" t="s">
        <v>773</v>
      </c>
    </row>
    <row r="8401" spans="1:14" s="206" customFormat="1" ht="31" customHeight="1" x14ac:dyDescent="0.15">
      <c r="A8401" s="206" t="s">
        <v>768</v>
      </c>
      <c r="B8401" s="206" t="s">
        <v>886</v>
      </c>
      <c r="C8401" s="206" t="s">
        <v>770</v>
      </c>
      <c r="D8401" s="206" t="s">
        <v>840</v>
      </c>
      <c r="E8401" s="206" t="s">
        <v>759</v>
      </c>
      <c r="F8401" s="207">
        <v>45534</v>
      </c>
      <c r="G8401" s="206" t="s">
        <v>50</v>
      </c>
      <c r="H8401" s="208">
        <v>400000</v>
      </c>
      <c r="I8401" s="206" t="s">
        <v>19</v>
      </c>
      <c r="J8401" s="206">
        <v>4000</v>
      </c>
      <c r="L8401" s="206">
        <v>2024</v>
      </c>
      <c r="M8401" s="206" t="s">
        <v>772</v>
      </c>
      <c r="N8401" s="206" t="s">
        <v>773</v>
      </c>
    </row>
    <row r="8402" spans="1:14" s="206" customFormat="1" ht="31" customHeight="1" x14ac:dyDescent="0.15">
      <c r="A8402" s="206" t="s">
        <v>768</v>
      </c>
      <c r="B8402" s="206" t="s">
        <v>886</v>
      </c>
      <c r="C8402" s="206" t="s">
        <v>770</v>
      </c>
      <c r="D8402" s="206" t="s">
        <v>840</v>
      </c>
      <c r="E8402" s="206" t="s">
        <v>658</v>
      </c>
      <c r="F8402" s="207">
        <v>45534</v>
      </c>
      <c r="G8402" s="206" t="s">
        <v>50</v>
      </c>
      <c r="H8402" s="208">
        <v>600000</v>
      </c>
      <c r="I8402" s="206" t="s">
        <v>19</v>
      </c>
      <c r="J8402" s="206">
        <v>6000</v>
      </c>
      <c r="L8402" s="206">
        <v>2024</v>
      </c>
      <c r="M8402" s="206" t="s">
        <v>772</v>
      </c>
      <c r="N8402" s="206" t="s">
        <v>773</v>
      </c>
    </row>
    <row r="8403" spans="1:14" s="206" customFormat="1" ht="31" customHeight="1" x14ac:dyDescent="0.15">
      <c r="A8403" s="206" t="s">
        <v>768</v>
      </c>
      <c r="B8403" s="206" t="s">
        <v>886</v>
      </c>
      <c r="C8403" s="206" t="s">
        <v>770</v>
      </c>
      <c r="D8403" s="206" t="s">
        <v>840</v>
      </c>
      <c r="E8403" s="206" t="s">
        <v>577</v>
      </c>
      <c r="F8403" s="207">
        <v>45534</v>
      </c>
      <c r="G8403" s="206" t="s">
        <v>50</v>
      </c>
      <c r="H8403" s="208">
        <v>4600000</v>
      </c>
      <c r="I8403" s="206" t="s">
        <v>19</v>
      </c>
      <c r="J8403" s="206">
        <v>46000</v>
      </c>
      <c r="L8403" s="206">
        <v>2024</v>
      </c>
      <c r="M8403" s="206" t="s">
        <v>772</v>
      </c>
      <c r="N8403" s="206" t="s">
        <v>773</v>
      </c>
    </row>
    <row r="8404" spans="1:14" s="206" customFormat="1" ht="31" customHeight="1" x14ac:dyDescent="0.15">
      <c r="A8404" s="206" t="s">
        <v>768</v>
      </c>
      <c r="B8404" s="206" t="s">
        <v>886</v>
      </c>
      <c r="C8404" s="206" t="s">
        <v>770</v>
      </c>
      <c r="D8404" s="206" t="s">
        <v>840</v>
      </c>
      <c r="E8404" s="206" t="s">
        <v>658</v>
      </c>
      <c r="F8404" s="207">
        <v>45535</v>
      </c>
      <c r="G8404" s="206" t="s">
        <v>50</v>
      </c>
      <c r="H8404" s="208">
        <v>440000</v>
      </c>
      <c r="I8404" s="206" t="s">
        <v>19</v>
      </c>
      <c r="J8404" s="206">
        <v>4400</v>
      </c>
      <c r="L8404" s="206">
        <v>2024</v>
      </c>
      <c r="M8404" s="206" t="s">
        <v>772</v>
      </c>
      <c r="N8404" s="206" t="s">
        <v>773</v>
      </c>
    </row>
    <row r="8405" spans="1:14" s="206" customFormat="1" ht="31" customHeight="1" x14ac:dyDescent="0.15">
      <c r="A8405" s="206" t="s">
        <v>768</v>
      </c>
      <c r="B8405" s="206" t="s">
        <v>886</v>
      </c>
      <c r="C8405" s="206" t="s">
        <v>770</v>
      </c>
      <c r="D8405" s="206" t="s">
        <v>840</v>
      </c>
      <c r="E8405" s="206" t="s">
        <v>759</v>
      </c>
      <c r="F8405" s="207">
        <v>45535</v>
      </c>
      <c r="G8405" s="206" t="s">
        <v>50</v>
      </c>
      <c r="H8405" s="208">
        <v>520000</v>
      </c>
      <c r="I8405" s="206" t="s">
        <v>19</v>
      </c>
      <c r="J8405" s="206">
        <v>5200</v>
      </c>
      <c r="L8405" s="206">
        <v>2024</v>
      </c>
      <c r="M8405" s="206" t="s">
        <v>772</v>
      </c>
      <c r="N8405" s="206" t="s">
        <v>773</v>
      </c>
    </row>
    <row r="8406" spans="1:14" s="206" customFormat="1" ht="31" customHeight="1" x14ac:dyDescent="0.15">
      <c r="A8406" s="206" t="s">
        <v>768</v>
      </c>
      <c r="B8406" s="206" t="s">
        <v>886</v>
      </c>
      <c r="C8406" s="206" t="s">
        <v>770</v>
      </c>
      <c r="D8406" s="206" t="s">
        <v>840</v>
      </c>
      <c r="E8406" s="206" t="s">
        <v>577</v>
      </c>
      <c r="F8406" s="207">
        <v>45535</v>
      </c>
      <c r="G8406" s="206" t="s">
        <v>50</v>
      </c>
      <c r="H8406" s="208">
        <v>4000000</v>
      </c>
      <c r="I8406" s="206" t="s">
        <v>19</v>
      </c>
      <c r="J8406" s="206">
        <v>40000</v>
      </c>
      <c r="L8406" s="206">
        <v>2024</v>
      </c>
      <c r="M8406" s="206" t="s">
        <v>772</v>
      </c>
      <c r="N8406" s="206" t="s">
        <v>773</v>
      </c>
    </row>
    <row r="8407" spans="1:14" s="206" customFormat="1" ht="31" customHeight="1" x14ac:dyDescent="0.15">
      <c r="A8407" s="206" t="s">
        <v>768</v>
      </c>
      <c r="B8407" s="206" t="s">
        <v>886</v>
      </c>
      <c r="C8407" s="206" t="s">
        <v>770</v>
      </c>
      <c r="D8407" s="206" t="s">
        <v>840</v>
      </c>
      <c r="E8407" s="206" t="s">
        <v>658</v>
      </c>
      <c r="F8407" s="207">
        <v>45536</v>
      </c>
      <c r="G8407" s="206" t="s">
        <v>50</v>
      </c>
      <c r="H8407" s="208">
        <v>80000</v>
      </c>
      <c r="I8407" s="206" t="s">
        <v>19</v>
      </c>
      <c r="J8407" s="206">
        <v>800</v>
      </c>
      <c r="L8407" s="206">
        <v>2024</v>
      </c>
      <c r="M8407" s="206" t="s">
        <v>772</v>
      </c>
      <c r="N8407" s="206" t="s">
        <v>773</v>
      </c>
    </row>
    <row r="8408" spans="1:14" s="206" customFormat="1" ht="31" customHeight="1" x14ac:dyDescent="0.15">
      <c r="A8408" s="206" t="s">
        <v>768</v>
      </c>
      <c r="B8408" s="206" t="s">
        <v>886</v>
      </c>
      <c r="C8408" s="206" t="s">
        <v>770</v>
      </c>
      <c r="D8408" s="206" t="s">
        <v>840</v>
      </c>
      <c r="E8408" s="206" t="s">
        <v>759</v>
      </c>
      <c r="F8408" s="207">
        <v>45536</v>
      </c>
      <c r="G8408" s="206" t="s">
        <v>50</v>
      </c>
      <c r="H8408" s="208">
        <v>120000</v>
      </c>
      <c r="I8408" s="206" t="s">
        <v>19</v>
      </c>
      <c r="J8408" s="206">
        <v>1200</v>
      </c>
      <c r="L8408" s="206">
        <v>2024</v>
      </c>
      <c r="M8408" s="206" t="s">
        <v>772</v>
      </c>
      <c r="N8408" s="206" t="s">
        <v>773</v>
      </c>
    </row>
    <row r="8409" spans="1:14" s="206" customFormat="1" ht="31" customHeight="1" x14ac:dyDescent="0.15">
      <c r="A8409" s="206" t="s">
        <v>768</v>
      </c>
      <c r="B8409" s="206" t="s">
        <v>886</v>
      </c>
      <c r="C8409" s="206" t="s">
        <v>770</v>
      </c>
      <c r="D8409" s="206" t="s">
        <v>840</v>
      </c>
      <c r="E8409" s="206" t="s">
        <v>577</v>
      </c>
      <c r="F8409" s="207">
        <v>45536</v>
      </c>
      <c r="G8409" s="206" t="s">
        <v>50</v>
      </c>
      <c r="H8409" s="208">
        <v>2680000</v>
      </c>
      <c r="I8409" s="206" t="s">
        <v>19</v>
      </c>
      <c r="J8409" s="206">
        <v>26800</v>
      </c>
      <c r="L8409" s="206">
        <v>2024</v>
      </c>
      <c r="M8409" s="206" t="s">
        <v>772</v>
      </c>
      <c r="N8409" s="206" t="s">
        <v>773</v>
      </c>
    </row>
    <row r="8410" spans="1:14" s="206" customFormat="1" ht="31" customHeight="1" x14ac:dyDescent="0.15">
      <c r="A8410" s="206" t="s">
        <v>768</v>
      </c>
      <c r="B8410" s="206" t="s">
        <v>886</v>
      </c>
      <c r="C8410" s="206" t="s">
        <v>770</v>
      </c>
      <c r="D8410" s="206" t="s">
        <v>840</v>
      </c>
      <c r="E8410" s="206" t="s">
        <v>658</v>
      </c>
      <c r="F8410" s="207">
        <v>45537</v>
      </c>
      <c r="G8410" s="206" t="s">
        <v>50</v>
      </c>
      <c r="H8410" s="208">
        <v>320000</v>
      </c>
      <c r="I8410" s="206" t="s">
        <v>19</v>
      </c>
      <c r="J8410" s="206">
        <v>3200</v>
      </c>
      <c r="L8410" s="206">
        <v>2024</v>
      </c>
      <c r="M8410" s="206" t="s">
        <v>772</v>
      </c>
      <c r="N8410" s="206" t="s">
        <v>773</v>
      </c>
    </row>
    <row r="8411" spans="1:14" s="206" customFormat="1" ht="31" customHeight="1" x14ac:dyDescent="0.15">
      <c r="A8411" s="206" t="s">
        <v>768</v>
      </c>
      <c r="B8411" s="206" t="s">
        <v>886</v>
      </c>
      <c r="C8411" s="206" t="s">
        <v>770</v>
      </c>
      <c r="D8411" s="206" t="s">
        <v>840</v>
      </c>
      <c r="E8411" s="206" t="s">
        <v>577</v>
      </c>
      <c r="F8411" s="207">
        <v>45537</v>
      </c>
      <c r="G8411" s="206" t="s">
        <v>50</v>
      </c>
      <c r="H8411" s="208">
        <v>3520000</v>
      </c>
      <c r="I8411" s="206" t="s">
        <v>19</v>
      </c>
      <c r="J8411" s="206">
        <v>35200</v>
      </c>
      <c r="L8411" s="206">
        <v>2024</v>
      </c>
      <c r="M8411" s="206" t="s">
        <v>772</v>
      </c>
      <c r="N8411" s="206" t="s">
        <v>773</v>
      </c>
    </row>
    <row r="8412" spans="1:14" s="206" customFormat="1" ht="31" customHeight="1" x14ac:dyDescent="0.15">
      <c r="A8412" s="206" t="s">
        <v>768</v>
      </c>
      <c r="B8412" s="206" t="s">
        <v>886</v>
      </c>
      <c r="C8412" s="206" t="s">
        <v>770</v>
      </c>
      <c r="D8412" s="206" t="s">
        <v>840</v>
      </c>
      <c r="E8412" s="206" t="s">
        <v>759</v>
      </c>
      <c r="F8412" s="207">
        <v>45537</v>
      </c>
      <c r="G8412" s="206" t="s">
        <v>50</v>
      </c>
      <c r="H8412" s="208">
        <v>160000</v>
      </c>
      <c r="I8412" s="206" t="s">
        <v>19</v>
      </c>
      <c r="J8412" s="206">
        <v>1600</v>
      </c>
      <c r="L8412" s="206">
        <v>2024</v>
      </c>
      <c r="M8412" s="206" t="s">
        <v>772</v>
      </c>
      <c r="N8412" s="206" t="s">
        <v>773</v>
      </c>
    </row>
    <row r="8413" spans="1:14" s="206" customFormat="1" ht="31" customHeight="1" x14ac:dyDescent="0.15">
      <c r="A8413" s="206" t="s">
        <v>768</v>
      </c>
      <c r="B8413" s="206" t="s">
        <v>886</v>
      </c>
      <c r="C8413" s="206" t="s">
        <v>770</v>
      </c>
      <c r="D8413" s="206" t="s">
        <v>840</v>
      </c>
      <c r="E8413" s="206" t="s">
        <v>759</v>
      </c>
      <c r="F8413" s="207">
        <v>45538</v>
      </c>
      <c r="G8413" s="206" t="s">
        <v>50</v>
      </c>
      <c r="H8413" s="208">
        <v>480000</v>
      </c>
      <c r="I8413" s="206" t="s">
        <v>19</v>
      </c>
      <c r="J8413" s="206">
        <v>4800</v>
      </c>
      <c r="L8413" s="206">
        <v>2024</v>
      </c>
      <c r="M8413" s="206" t="s">
        <v>772</v>
      </c>
      <c r="N8413" s="206" t="s">
        <v>773</v>
      </c>
    </row>
    <row r="8414" spans="1:14" s="206" customFormat="1" ht="31" customHeight="1" x14ac:dyDescent="0.15">
      <c r="A8414" s="206" t="s">
        <v>768</v>
      </c>
      <c r="B8414" s="206" t="s">
        <v>886</v>
      </c>
      <c r="C8414" s="206" t="s">
        <v>770</v>
      </c>
      <c r="D8414" s="206" t="s">
        <v>840</v>
      </c>
      <c r="E8414" s="206" t="s">
        <v>577</v>
      </c>
      <c r="F8414" s="207">
        <v>45538</v>
      </c>
      <c r="G8414" s="206" t="s">
        <v>50</v>
      </c>
      <c r="H8414" s="208">
        <v>2480000</v>
      </c>
      <c r="I8414" s="206" t="s">
        <v>19</v>
      </c>
      <c r="J8414" s="206">
        <v>24800</v>
      </c>
      <c r="L8414" s="206">
        <v>2024</v>
      </c>
      <c r="M8414" s="206" t="s">
        <v>772</v>
      </c>
      <c r="N8414" s="206" t="s">
        <v>773</v>
      </c>
    </row>
    <row r="8415" spans="1:14" s="206" customFormat="1" ht="31" customHeight="1" x14ac:dyDescent="0.15">
      <c r="A8415" s="206" t="s">
        <v>768</v>
      </c>
      <c r="B8415" s="206" t="s">
        <v>886</v>
      </c>
      <c r="C8415" s="206" t="s">
        <v>770</v>
      </c>
      <c r="D8415" s="206" t="s">
        <v>840</v>
      </c>
      <c r="E8415" s="206" t="s">
        <v>658</v>
      </c>
      <c r="F8415" s="207">
        <v>45538</v>
      </c>
      <c r="G8415" s="206" t="s">
        <v>50</v>
      </c>
      <c r="H8415" s="208">
        <v>200000</v>
      </c>
      <c r="I8415" s="206" t="s">
        <v>19</v>
      </c>
      <c r="J8415" s="206">
        <v>2000</v>
      </c>
      <c r="L8415" s="206">
        <v>2024</v>
      </c>
      <c r="M8415" s="206" t="s">
        <v>772</v>
      </c>
      <c r="N8415" s="206" t="s">
        <v>773</v>
      </c>
    </row>
    <row r="8416" spans="1:14" s="206" customFormat="1" ht="31" customHeight="1" x14ac:dyDescent="0.15">
      <c r="A8416" s="206" t="s">
        <v>768</v>
      </c>
      <c r="B8416" s="206" t="s">
        <v>886</v>
      </c>
      <c r="C8416" s="206" t="s">
        <v>770</v>
      </c>
      <c r="D8416" s="206" t="s">
        <v>840</v>
      </c>
      <c r="E8416" s="206" t="s">
        <v>658</v>
      </c>
      <c r="F8416" s="207">
        <v>45539</v>
      </c>
      <c r="G8416" s="206" t="s">
        <v>50</v>
      </c>
      <c r="H8416" s="208">
        <v>280000</v>
      </c>
      <c r="I8416" s="206" t="s">
        <v>19</v>
      </c>
      <c r="J8416" s="206">
        <v>2800</v>
      </c>
      <c r="L8416" s="206">
        <v>2024</v>
      </c>
      <c r="M8416" s="206" t="s">
        <v>772</v>
      </c>
      <c r="N8416" s="206" t="s">
        <v>773</v>
      </c>
    </row>
    <row r="8417" spans="1:14" s="206" customFormat="1" ht="31" customHeight="1" x14ac:dyDescent="0.15">
      <c r="A8417" s="206" t="s">
        <v>768</v>
      </c>
      <c r="B8417" s="206" t="s">
        <v>886</v>
      </c>
      <c r="C8417" s="206" t="s">
        <v>770</v>
      </c>
      <c r="D8417" s="206" t="s">
        <v>840</v>
      </c>
      <c r="E8417" s="206" t="s">
        <v>759</v>
      </c>
      <c r="F8417" s="207">
        <v>45539</v>
      </c>
      <c r="G8417" s="206" t="s">
        <v>50</v>
      </c>
      <c r="H8417" s="208">
        <v>320000</v>
      </c>
      <c r="I8417" s="206" t="s">
        <v>19</v>
      </c>
      <c r="J8417" s="206">
        <v>3200</v>
      </c>
      <c r="L8417" s="206">
        <v>2024</v>
      </c>
      <c r="M8417" s="206" t="s">
        <v>772</v>
      </c>
      <c r="N8417" s="206" t="s">
        <v>773</v>
      </c>
    </row>
    <row r="8418" spans="1:14" s="206" customFormat="1" ht="31" customHeight="1" x14ac:dyDescent="0.15">
      <c r="A8418" s="206" t="s">
        <v>768</v>
      </c>
      <c r="B8418" s="206" t="s">
        <v>886</v>
      </c>
      <c r="C8418" s="206" t="s">
        <v>770</v>
      </c>
      <c r="D8418" s="206" t="s">
        <v>840</v>
      </c>
      <c r="E8418" s="206" t="s">
        <v>577</v>
      </c>
      <c r="F8418" s="207">
        <v>45539</v>
      </c>
      <c r="G8418" s="206" t="s">
        <v>50</v>
      </c>
      <c r="H8418" s="208">
        <v>3200000</v>
      </c>
      <c r="I8418" s="206" t="s">
        <v>19</v>
      </c>
      <c r="J8418" s="206">
        <v>32000</v>
      </c>
      <c r="L8418" s="206">
        <v>2024</v>
      </c>
      <c r="M8418" s="206" t="s">
        <v>772</v>
      </c>
      <c r="N8418" s="206" t="s">
        <v>773</v>
      </c>
    </row>
    <row r="8419" spans="1:14" s="206" customFormat="1" ht="31" customHeight="1" x14ac:dyDescent="0.15">
      <c r="A8419" s="206" t="s">
        <v>768</v>
      </c>
      <c r="B8419" s="206" t="s">
        <v>886</v>
      </c>
      <c r="C8419" s="206" t="s">
        <v>770</v>
      </c>
      <c r="D8419" s="206" t="s">
        <v>840</v>
      </c>
      <c r="E8419" s="206" t="s">
        <v>658</v>
      </c>
      <c r="F8419" s="207">
        <v>45540</v>
      </c>
      <c r="G8419" s="206" t="s">
        <v>50</v>
      </c>
      <c r="H8419" s="208">
        <v>120000</v>
      </c>
      <c r="I8419" s="206" t="s">
        <v>19</v>
      </c>
      <c r="J8419" s="206">
        <v>1200</v>
      </c>
      <c r="L8419" s="206">
        <v>2024</v>
      </c>
      <c r="M8419" s="206" t="s">
        <v>772</v>
      </c>
      <c r="N8419" s="206" t="s">
        <v>773</v>
      </c>
    </row>
    <row r="8420" spans="1:14" s="206" customFormat="1" ht="31" customHeight="1" x14ac:dyDescent="0.15">
      <c r="A8420" s="206" t="s">
        <v>768</v>
      </c>
      <c r="B8420" s="206" t="s">
        <v>886</v>
      </c>
      <c r="C8420" s="206" t="s">
        <v>770</v>
      </c>
      <c r="D8420" s="206" t="s">
        <v>840</v>
      </c>
      <c r="E8420" s="206" t="s">
        <v>759</v>
      </c>
      <c r="F8420" s="207">
        <v>45540</v>
      </c>
      <c r="G8420" s="206" t="s">
        <v>50</v>
      </c>
      <c r="H8420" s="208">
        <v>600000</v>
      </c>
      <c r="I8420" s="206" t="s">
        <v>19</v>
      </c>
      <c r="J8420" s="206">
        <v>6000</v>
      </c>
      <c r="L8420" s="206">
        <v>2024</v>
      </c>
      <c r="M8420" s="206" t="s">
        <v>772</v>
      </c>
      <c r="N8420" s="206" t="s">
        <v>773</v>
      </c>
    </row>
    <row r="8421" spans="1:14" s="206" customFormat="1" ht="31" customHeight="1" x14ac:dyDescent="0.15">
      <c r="A8421" s="206" t="s">
        <v>768</v>
      </c>
      <c r="B8421" s="206" t="s">
        <v>886</v>
      </c>
      <c r="C8421" s="206" t="s">
        <v>770</v>
      </c>
      <c r="D8421" s="206" t="s">
        <v>840</v>
      </c>
      <c r="E8421" s="206" t="s">
        <v>577</v>
      </c>
      <c r="F8421" s="207">
        <v>45540</v>
      </c>
      <c r="G8421" s="206" t="s">
        <v>50</v>
      </c>
      <c r="H8421" s="208">
        <v>2000000</v>
      </c>
      <c r="I8421" s="206" t="s">
        <v>19</v>
      </c>
      <c r="J8421" s="206">
        <v>20000</v>
      </c>
      <c r="L8421" s="206">
        <v>2024</v>
      </c>
      <c r="M8421" s="206" t="s">
        <v>772</v>
      </c>
      <c r="N8421" s="206" t="s">
        <v>773</v>
      </c>
    </row>
    <row r="8422" spans="1:14" s="206" customFormat="1" ht="31" customHeight="1" x14ac:dyDescent="0.15">
      <c r="A8422" s="206" t="s">
        <v>768</v>
      </c>
      <c r="B8422" s="206" t="s">
        <v>886</v>
      </c>
      <c r="C8422" s="206" t="s">
        <v>770</v>
      </c>
      <c r="D8422" s="206" t="s">
        <v>840</v>
      </c>
      <c r="E8422" s="206" t="s">
        <v>577</v>
      </c>
      <c r="F8422" s="207">
        <v>45541</v>
      </c>
      <c r="G8422" s="206" t="s">
        <v>50</v>
      </c>
      <c r="H8422" s="208">
        <v>2040000</v>
      </c>
      <c r="I8422" s="206" t="s">
        <v>19</v>
      </c>
      <c r="J8422" s="206">
        <v>20400</v>
      </c>
      <c r="L8422" s="206">
        <v>2024</v>
      </c>
      <c r="M8422" s="206" t="s">
        <v>772</v>
      </c>
      <c r="N8422" s="206" t="s">
        <v>773</v>
      </c>
    </row>
    <row r="8423" spans="1:14" s="206" customFormat="1" ht="31" customHeight="1" x14ac:dyDescent="0.15">
      <c r="A8423" s="206" t="s">
        <v>768</v>
      </c>
      <c r="B8423" s="206" t="s">
        <v>886</v>
      </c>
      <c r="C8423" s="206" t="s">
        <v>770</v>
      </c>
      <c r="D8423" s="206" t="s">
        <v>840</v>
      </c>
      <c r="E8423" s="206" t="s">
        <v>658</v>
      </c>
      <c r="F8423" s="207">
        <v>45541</v>
      </c>
      <c r="G8423" s="206" t="s">
        <v>50</v>
      </c>
      <c r="H8423" s="208">
        <v>320000</v>
      </c>
      <c r="I8423" s="206" t="s">
        <v>19</v>
      </c>
      <c r="J8423" s="206">
        <v>3200</v>
      </c>
      <c r="L8423" s="206">
        <v>2024</v>
      </c>
      <c r="M8423" s="206" t="s">
        <v>772</v>
      </c>
      <c r="N8423" s="206" t="s">
        <v>773</v>
      </c>
    </row>
    <row r="8424" spans="1:14" s="206" customFormat="1" ht="31" customHeight="1" x14ac:dyDescent="0.15">
      <c r="A8424" s="206" t="s">
        <v>768</v>
      </c>
      <c r="B8424" s="206" t="s">
        <v>886</v>
      </c>
      <c r="C8424" s="206" t="s">
        <v>770</v>
      </c>
      <c r="D8424" s="206" t="s">
        <v>840</v>
      </c>
      <c r="E8424" s="206" t="s">
        <v>759</v>
      </c>
      <c r="F8424" s="207">
        <v>45541</v>
      </c>
      <c r="G8424" s="206" t="s">
        <v>50</v>
      </c>
      <c r="H8424" s="208">
        <v>440000</v>
      </c>
      <c r="I8424" s="206" t="s">
        <v>19</v>
      </c>
      <c r="J8424" s="206">
        <v>4400</v>
      </c>
      <c r="L8424" s="206">
        <v>2024</v>
      </c>
      <c r="M8424" s="206" t="s">
        <v>772</v>
      </c>
      <c r="N8424" s="206" t="s">
        <v>773</v>
      </c>
    </row>
    <row r="8425" spans="1:14" s="206" customFormat="1" ht="31" customHeight="1" x14ac:dyDescent="0.15">
      <c r="A8425" s="206" t="s">
        <v>768</v>
      </c>
      <c r="B8425" s="206" t="s">
        <v>886</v>
      </c>
      <c r="C8425" s="206" t="s">
        <v>770</v>
      </c>
      <c r="D8425" s="206" t="s">
        <v>840</v>
      </c>
      <c r="E8425" s="206" t="s">
        <v>759</v>
      </c>
      <c r="F8425" s="207">
        <v>45542</v>
      </c>
      <c r="G8425" s="206" t="s">
        <v>50</v>
      </c>
      <c r="H8425" s="208">
        <v>320000</v>
      </c>
      <c r="I8425" s="206" t="s">
        <v>19</v>
      </c>
      <c r="J8425" s="206">
        <v>3200</v>
      </c>
      <c r="L8425" s="206">
        <v>2024</v>
      </c>
      <c r="M8425" s="206" t="s">
        <v>772</v>
      </c>
      <c r="N8425" s="206" t="s">
        <v>773</v>
      </c>
    </row>
    <row r="8426" spans="1:14" s="206" customFormat="1" ht="31" customHeight="1" x14ac:dyDescent="0.15">
      <c r="A8426" s="206" t="s">
        <v>768</v>
      </c>
      <c r="B8426" s="206" t="s">
        <v>886</v>
      </c>
      <c r="C8426" s="206" t="s">
        <v>770</v>
      </c>
      <c r="D8426" s="206" t="s">
        <v>840</v>
      </c>
      <c r="E8426" s="206" t="s">
        <v>577</v>
      </c>
      <c r="F8426" s="207">
        <v>45542</v>
      </c>
      <c r="G8426" s="206" t="s">
        <v>50</v>
      </c>
      <c r="H8426" s="208">
        <v>1400000</v>
      </c>
      <c r="I8426" s="206" t="s">
        <v>19</v>
      </c>
      <c r="J8426" s="206">
        <v>14000</v>
      </c>
      <c r="L8426" s="206">
        <v>2024</v>
      </c>
      <c r="M8426" s="206" t="s">
        <v>772</v>
      </c>
      <c r="N8426" s="206" t="s">
        <v>773</v>
      </c>
    </row>
    <row r="8427" spans="1:14" s="206" customFormat="1" ht="31" customHeight="1" x14ac:dyDescent="0.15">
      <c r="A8427" s="206" t="s">
        <v>768</v>
      </c>
      <c r="B8427" s="206" t="s">
        <v>886</v>
      </c>
      <c r="C8427" s="206" t="s">
        <v>770</v>
      </c>
      <c r="D8427" s="206" t="s">
        <v>840</v>
      </c>
      <c r="E8427" s="206" t="s">
        <v>658</v>
      </c>
      <c r="F8427" s="207">
        <v>45542</v>
      </c>
      <c r="G8427" s="206" t="s">
        <v>50</v>
      </c>
      <c r="H8427" s="208">
        <v>200000</v>
      </c>
      <c r="I8427" s="206" t="s">
        <v>19</v>
      </c>
      <c r="J8427" s="206">
        <v>2000</v>
      </c>
      <c r="L8427" s="206">
        <v>2024</v>
      </c>
      <c r="M8427" s="206" t="s">
        <v>772</v>
      </c>
      <c r="N8427" s="206" t="s">
        <v>773</v>
      </c>
    </row>
    <row r="8428" spans="1:14" s="206" customFormat="1" ht="31" customHeight="1" x14ac:dyDescent="0.15">
      <c r="A8428" s="206" t="s">
        <v>768</v>
      </c>
      <c r="B8428" s="206" t="s">
        <v>886</v>
      </c>
      <c r="C8428" s="206" t="s">
        <v>770</v>
      </c>
      <c r="D8428" s="206" t="s">
        <v>840</v>
      </c>
      <c r="E8428" s="206" t="s">
        <v>658</v>
      </c>
      <c r="F8428" s="207">
        <v>45543</v>
      </c>
      <c r="G8428" s="206" t="s">
        <v>50</v>
      </c>
      <c r="H8428" s="208">
        <v>120000</v>
      </c>
      <c r="I8428" s="206" t="s">
        <v>19</v>
      </c>
      <c r="J8428" s="206">
        <v>1200</v>
      </c>
      <c r="L8428" s="206">
        <v>2024</v>
      </c>
      <c r="M8428" s="206" t="s">
        <v>772</v>
      </c>
      <c r="N8428" s="206" t="s">
        <v>773</v>
      </c>
    </row>
    <row r="8429" spans="1:14" s="206" customFormat="1" ht="31" customHeight="1" x14ac:dyDescent="0.15">
      <c r="A8429" s="206" t="s">
        <v>768</v>
      </c>
      <c r="B8429" s="206" t="s">
        <v>886</v>
      </c>
      <c r="C8429" s="206" t="s">
        <v>770</v>
      </c>
      <c r="D8429" s="206" t="s">
        <v>840</v>
      </c>
      <c r="E8429" s="206" t="s">
        <v>577</v>
      </c>
      <c r="F8429" s="207">
        <v>45543</v>
      </c>
      <c r="G8429" s="206" t="s">
        <v>50</v>
      </c>
      <c r="H8429" s="208">
        <v>1000000</v>
      </c>
      <c r="I8429" s="206" t="s">
        <v>19</v>
      </c>
      <c r="J8429" s="206">
        <v>10000</v>
      </c>
      <c r="L8429" s="206">
        <v>2024</v>
      </c>
      <c r="M8429" s="206" t="s">
        <v>772</v>
      </c>
      <c r="N8429" s="206" t="s">
        <v>773</v>
      </c>
    </row>
    <row r="8430" spans="1:14" s="206" customFormat="1" ht="31" customHeight="1" x14ac:dyDescent="0.15">
      <c r="A8430" s="206" t="s">
        <v>768</v>
      </c>
      <c r="B8430" s="206" t="s">
        <v>886</v>
      </c>
      <c r="C8430" s="206" t="s">
        <v>770</v>
      </c>
      <c r="D8430" s="206" t="s">
        <v>840</v>
      </c>
      <c r="E8430" s="206" t="s">
        <v>658</v>
      </c>
      <c r="F8430" s="207">
        <v>45544</v>
      </c>
      <c r="G8430" s="206" t="s">
        <v>50</v>
      </c>
      <c r="H8430" s="208">
        <v>280000</v>
      </c>
      <c r="I8430" s="206" t="s">
        <v>19</v>
      </c>
      <c r="J8430" s="206">
        <v>2800</v>
      </c>
      <c r="L8430" s="206">
        <v>2024</v>
      </c>
      <c r="M8430" s="206" t="s">
        <v>772</v>
      </c>
      <c r="N8430" s="206" t="s">
        <v>773</v>
      </c>
    </row>
    <row r="8431" spans="1:14" s="206" customFormat="1" ht="31" customHeight="1" x14ac:dyDescent="0.15">
      <c r="A8431" s="206" t="s">
        <v>768</v>
      </c>
      <c r="B8431" s="206" t="s">
        <v>886</v>
      </c>
      <c r="C8431" s="206" t="s">
        <v>770</v>
      </c>
      <c r="D8431" s="206" t="s">
        <v>840</v>
      </c>
      <c r="E8431" s="206" t="s">
        <v>759</v>
      </c>
      <c r="F8431" s="207">
        <v>45544</v>
      </c>
      <c r="G8431" s="206" t="s">
        <v>50</v>
      </c>
      <c r="H8431" s="208">
        <v>240000</v>
      </c>
      <c r="I8431" s="206" t="s">
        <v>19</v>
      </c>
      <c r="J8431" s="206">
        <v>2400</v>
      </c>
      <c r="L8431" s="206">
        <v>2024</v>
      </c>
      <c r="M8431" s="206" t="s">
        <v>772</v>
      </c>
      <c r="N8431" s="206" t="s">
        <v>773</v>
      </c>
    </row>
    <row r="8432" spans="1:14" s="206" customFormat="1" ht="31" customHeight="1" x14ac:dyDescent="0.15">
      <c r="A8432" s="206" t="s">
        <v>768</v>
      </c>
      <c r="B8432" s="206" t="s">
        <v>886</v>
      </c>
      <c r="C8432" s="206" t="s">
        <v>770</v>
      </c>
      <c r="D8432" s="206" t="s">
        <v>840</v>
      </c>
      <c r="E8432" s="206" t="s">
        <v>577</v>
      </c>
      <c r="F8432" s="207">
        <v>45544</v>
      </c>
      <c r="G8432" s="206" t="s">
        <v>50</v>
      </c>
      <c r="H8432" s="208">
        <v>2440000</v>
      </c>
      <c r="I8432" s="206" t="s">
        <v>19</v>
      </c>
      <c r="J8432" s="206">
        <v>24400</v>
      </c>
      <c r="L8432" s="206">
        <v>2024</v>
      </c>
      <c r="M8432" s="206" t="s">
        <v>772</v>
      </c>
      <c r="N8432" s="206" t="s">
        <v>773</v>
      </c>
    </row>
    <row r="8433" spans="1:14" s="206" customFormat="1" ht="31" customHeight="1" x14ac:dyDescent="0.15">
      <c r="A8433" s="206" t="s">
        <v>768</v>
      </c>
      <c r="B8433" s="206" t="s">
        <v>886</v>
      </c>
      <c r="C8433" s="206" t="s">
        <v>770</v>
      </c>
      <c r="D8433" s="206" t="s">
        <v>840</v>
      </c>
      <c r="E8433" s="206" t="s">
        <v>759</v>
      </c>
      <c r="F8433" s="207">
        <v>45545</v>
      </c>
      <c r="G8433" s="206" t="s">
        <v>50</v>
      </c>
      <c r="H8433" s="208">
        <v>360000</v>
      </c>
      <c r="I8433" s="206" t="s">
        <v>19</v>
      </c>
      <c r="J8433" s="206">
        <v>3600</v>
      </c>
      <c r="L8433" s="206">
        <v>2024</v>
      </c>
      <c r="M8433" s="206" t="s">
        <v>772</v>
      </c>
      <c r="N8433" s="206" t="s">
        <v>773</v>
      </c>
    </row>
    <row r="8434" spans="1:14" s="206" customFormat="1" ht="31" customHeight="1" x14ac:dyDescent="0.15">
      <c r="A8434" s="206" t="s">
        <v>768</v>
      </c>
      <c r="B8434" s="206" t="s">
        <v>886</v>
      </c>
      <c r="C8434" s="206" t="s">
        <v>770</v>
      </c>
      <c r="D8434" s="206" t="s">
        <v>840</v>
      </c>
      <c r="E8434" s="206" t="s">
        <v>658</v>
      </c>
      <c r="F8434" s="207">
        <v>45545</v>
      </c>
      <c r="G8434" s="206" t="s">
        <v>50</v>
      </c>
      <c r="H8434" s="208">
        <v>280000</v>
      </c>
      <c r="I8434" s="206" t="s">
        <v>19</v>
      </c>
      <c r="J8434" s="206">
        <v>2800</v>
      </c>
      <c r="L8434" s="206">
        <v>2024</v>
      </c>
      <c r="M8434" s="206" t="s">
        <v>772</v>
      </c>
      <c r="N8434" s="206" t="s">
        <v>773</v>
      </c>
    </row>
    <row r="8435" spans="1:14" s="206" customFormat="1" ht="31" customHeight="1" x14ac:dyDescent="0.15">
      <c r="A8435" s="206" t="s">
        <v>768</v>
      </c>
      <c r="B8435" s="206" t="s">
        <v>886</v>
      </c>
      <c r="C8435" s="206" t="s">
        <v>770</v>
      </c>
      <c r="D8435" s="206" t="s">
        <v>840</v>
      </c>
      <c r="E8435" s="206" t="s">
        <v>577</v>
      </c>
      <c r="F8435" s="207">
        <v>45545</v>
      </c>
      <c r="G8435" s="206" t="s">
        <v>50</v>
      </c>
      <c r="H8435" s="208">
        <v>2240000</v>
      </c>
      <c r="I8435" s="206" t="s">
        <v>19</v>
      </c>
      <c r="J8435" s="206">
        <v>22400</v>
      </c>
      <c r="L8435" s="206">
        <v>2024</v>
      </c>
      <c r="M8435" s="206" t="s">
        <v>772</v>
      </c>
      <c r="N8435" s="206" t="s">
        <v>773</v>
      </c>
    </row>
    <row r="8436" spans="1:14" s="206" customFormat="1" ht="31" customHeight="1" x14ac:dyDescent="0.15">
      <c r="A8436" s="206" t="s">
        <v>768</v>
      </c>
      <c r="B8436" s="206" t="s">
        <v>886</v>
      </c>
      <c r="C8436" s="206" t="s">
        <v>770</v>
      </c>
      <c r="D8436" s="206" t="s">
        <v>840</v>
      </c>
      <c r="E8436" s="206" t="s">
        <v>658</v>
      </c>
      <c r="F8436" s="207">
        <v>45546</v>
      </c>
      <c r="G8436" s="206" t="s">
        <v>50</v>
      </c>
      <c r="H8436" s="208">
        <v>160000</v>
      </c>
      <c r="I8436" s="206" t="s">
        <v>19</v>
      </c>
      <c r="J8436" s="206">
        <v>1600</v>
      </c>
      <c r="L8436" s="206">
        <v>2024</v>
      </c>
      <c r="M8436" s="206" t="s">
        <v>772</v>
      </c>
      <c r="N8436" s="206" t="s">
        <v>773</v>
      </c>
    </row>
    <row r="8437" spans="1:14" s="206" customFormat="1" ht="31" customHeight="1" x14ac:dyDescent="0.15">
      <c r="A8437" s="206" t="s">
        <v>768</v>
      </c>
      <c r="B8437" s="206" t="s">
        <v>886</v>
      </c>
      <c r="C8437" s="206" t="s">
        <v>770</v>
      </c>
      <c r="D8437" s="206" t="s">
        <v>840</v>
      </c>
      <c r="E8437" s="206" t="s">
        <v>577</v>
      </c>
      <c r="F8437" s="207">
        <v>45546</v>
      </c>
      <c r="G8437" s="206" t="s">
        <v>50</v>
      </c>
      <c r="H8437" s="208">
        <v>1600000</v>
      </c>
      <c r="I8437" s="206" t="s">
        <v>19</v>
      </c>
      <c r="J8437" s="206">
        <v>16000</v>
      </c>
      <c r="L8437" s="206">
        <v>2024</v>
      </c>
      <c r="M8437" s="206" t="s">
        <v>772</v>
      </c>
      <c r="N8437" s="206" t="s">
        <v>773</v>
      </c>
    </row>
    <row r="8438" spans="1:14" s="206" customFormat="1" ht="31" customHeight="1" x14ac:dyDescent="0.15">
      <c r="A8438" s="206" t="s">
        <v>768</v>
      </c>
      <c r="B8438" s="206" t="s">
        <v>886</v>
      </c>
      <c r="C8438" s="206" t="s">
        <v>770</v>
      </c>
      <c r="D8438" s="206" t="s">
        <v>840</v>
      </c>
      <c r="E8438" s="206" t="s">
        <v>577</v>
      </c>
      <c r="F8438" s="207">
        <v>45547</v>
      </c>
      <c r="G8438" s="206" t="s">
        <v>50</v>
      </c>
      <c r="H8438" s="208">
        <v>1200000</v>
      </c>
      <c r="I8438" s="206" t="s">
        <v>19</v>
      </c>
      <c r="J8438" s="206">
        <v>12000</v>
      </c>
      <c r="L8438" s="206">
        <v>2024</v>
      </c>
      <c r="M8438" s="206" t="s">
        <v>772</v>
      </c>
      <c r="N8438" s="206" t="s">
        <v>773</v>
      </c>
    </row>
    <row r="8439" spans="1:14" s="206" customFormat="1" ht="31" customHeight="1" x14ac:dyDescent="0.15">
      <c r="A8439" s="206" t="s">
        <v>768</v>
      </c>
      <c r="B8439" s="206" t="s">
        <v>886</v>
      </c>
      <c r="C8439" s="206" t="s">
        <v>770</v>
      </c>
      <c r="D8439" s="206" t="s">
        <v>840</v>
      </c>
      <c r="E8439" s="206" t="s">
        <v>759</v>
      </c>
      <c r="F8439" s="207">
        <v>45547</v>
      </c>
      <c r="G8439" s="206" t="s">
        <v>50</v>
      </c>
      <c r="H8439" s="208">
        <v>240000</v>
      </c>
      <c r="I8439" s="206" t="s">
        <v>19</v>
      </c>
      <c r="J8439" s="206">
        <v>2400</v>
      </c>
      <c r="L8439" s="206">
        <v>2024</v>
      </c>
      <c r="M8439" s="206" t="s">
        <v>772</v>
      </c>
      <c r="N8439" s="206" t="s">
        <v>773</v>
      </c>
    </row>
    <row r="8440" spans="1:14" s="206" customFormat="1" ht="31" customHeight="1" x14ac:dyDescent="0.15">
      <c r="A8440" s="206" t="s">
        <v>768</v>
      </c>
      <c r="B8440" s="206" t="s">
        <v>886</v>
      </c>
      <c r="C8440" s="206" t="s">
        <v>770</v>
      </c>
      <c r="D8440" s="206" t="s">
        <v>840</v>
      </c>
      <c r="E8440" s="206" t="s">
        <v>658</v>
      </c>
      <c r="F8440" s="207">
        <v>45547</v>
      </c>
      <c r="G8440" s="206" t="s">
        <v>50</v>
      </c>
      <c r="H8440" s="208">
        <v>120000</v>
      </c>
      <c r="I8440" s="206" t="s">
        <v>19</v>
      </c>
      <c r="J8440" s="206">
        <v>1200</v>
      </c>
      <c r="L8440" s="206">
        <v>2024</v>
      </c>
      <c r="M8440" s="206" t="s">
        <v>772</v>
      </c>
      <c r="N8440" s="206" t="s">
        <v>773</v>
      </c>
    </row>
    <row r="8441" spans="1:14" s="206" customFormat="1" ht="31" customHeight="1" x14ac:dyDescent="0.15">
      <c r="A8441" s="206" t="s">
        <v>768</v>
      </c>
      <c r="B8441" s="206" t="s">
        <v>886</v>
      </c>
      <c r="C8441" s="206" t="s">
        <v>770</v>
      </c>
      <c r="D8441" s="206" t="s">
        <v>840</v>
      </c>
      <c r="E8441" s="206" t="s">
        <v>658</v>
      </c>
      <c r="F8441" s="207">
        <v>45548</v>
      </c>
      <c r="G8441" s="206" t="s">
        <v>50</v>
      </c>
      <c r="H8441" s="208">
        <v>40000</v>
      </c>
      <c r="I8441" s="206" t="s">
        <v>19</v>
      </c>
      <c r="J8441" s="206">
        <v>400</v>
      </c>
      <c r="L8441" s="206">
        <v>2024</v>
      </c>
      <c r="M8441" s="206" t="s">
        <v>772</v>
      </c>
      <c r="N8441" s="206" t="s">
        <v>773</v>
      </c>
    </row>
    <row r="8442" spans="1:14" s="206" customFormat="1" ht="31" customHeight="1" x14ac:dyDescent="0.15">
      <c r="A8442" s="206" t="s">
        <v>768</v>
      </c>
      <c r="B8442" s="206" t="s">
        <v>886</v>
      </c>
      <c r="C8442" s="206" t="s">
        <v>770</v>
      </c>
      <c r="D8442" s="206" t="s">
        <v>840</v>
      </c>
      <c r="E8442" s="206" t="s">
        <v>759</v>
      </c>
      <c r="F8442" s="207">
        <v>45548</v>
      </c>
      <c r="G8442" s="206" t="s">
        <v>50</v>
      </c>
      <c r="H8442" s="208">
        <v>600000</v>
      </c>
      <c r="I8442" s="206" t="s">
        <v>19</v>
      </c>
      <c r="J8442" s="206">
        <v>6000</v>
      </c>
      <c r="L8442" s="206">
        <v>2024</v>
      </c>
      <c r="M8442" s="206" t="s">
        <v>772</v>
      </c>
      <c r="N8442" s="206" t="s">
        <v>773</v>
      </c>
    </row>
    <row r="8443" spans="1:14" s="206" customFormat="1" ht="31" customHeight="1" x14ac:dyDescent="0.15">
      <c r="A8443" s="206" t="s">
        <v>768</v>
      </c>
      <c r="B8443" s="206" t="s">
        <v>886</v>
      </c>
      <c r="C8443" s="206" t="s">
        <v>770</v>
      </c>
      <c r="D8443" s="206" t="s">
        <v>840</v>
      </c>
      <c r="E8443" s="206" t="s">
        <v>577</v>
      </c>
      <c r="F8443" s="207">
        <v>45548</v>
      </c>
      <c r="G8443" s="206" t="s">
        <v>50</v>
      </c>
      <c r="H8443" s="208">
        <v>1200000</v>
      </c>
      <c r="I8443" s="206" t="s">
        <v>19</v>
      </c>
      <c r="J8443" s="206">
        <v>12000</v>
      </c>
      <c r="L8443" s="206">
        <v>2024</v>
      </c>
      <c r="M8443" s="206" t="s">
        <v>772</v>
      </c>
      <c r="N8443" s="206" t="s">
        <v>773</v>
      </c>
    </row>
    <row r="8444" spans="1:14" s="206" customFormat="1" ht="31" customHeight="1" x14ac:dyDescent="0.15">
      <c r="A8444" s="206" t="s">
        <v>768</v>
      </c>
      <c r="B8444" s="206" t="s">
        <v>886</v>
      </c>
      <c r="C8444" s="206" t="s">
        <v>770</v>
      </c>
      <c r="D8444" s="206" t="s">
        <v>840</v>
      </c>
      <c r="E8444" s="206" t="s">
        <v>759</v>
      </c>
      <c r="F8444" s="207">
        <v>45549</v>
      </c>
      <c r="G8444" s="206" t="s">
        <v>50</v>
      </c>
      <c r="H8444" s="208">
        <v>480000</v>
      </c>
      <c r="I8444" s="206" t="s">
        <v>19</v>
      </c>
      <c r="J8444" s="206">
        <v>4800</v>
      </c>
      <c r="L8444" s="206">
        <v>2024</v>
      </c>
      <c r="M8444" s="206" t="s">
        <v>772</v>
      </c>
      <c r="N8444" s="206" t="s">
        <v>773</v>
      </c>
    </row>
    <row r="8445" spans="1:14" s="206" customFormat="1" ht="31" customHeight="1" x14ac:dyDescent="0.15">
      <c r="A8445" s="206" t="s">
        <v>768</v>
      </c>
      <c r="B8445" s="206" t="s">
        <v>886</v>
      </c>
      <c r="C8445" s="206" t="s">
        <v>770</v>
      </c>
      <c r="D8445" s="206" t="s">
        <v>840</v>
      </c>
      <c r="E8445" s="206" t="s">
        <v>577</v>
      </c>
      <c r="F8445" s="207">
        <v>45549</v>
      </c>
      <c r="G8445" s="206" t="s">
        <v>50</v>
      </c>
      <c r="H8445" s="208">
        <v>840000</v>
      </c>
      <c r="I8445" s="206" t="s">
        <v>19</v>
      </c>
      <c r="J8445" s="206">
        <v>8400</v>
      </c>
      <c r="L8445" s="206">
        <v>2024</v>
      </c>
      <c r="M8445" s="206" t="s">
        <v>772</v>
      </c>
      <c r="N8445" s="206" t="s">
        <v>773</v>
      </c>
    </row>
    <row r="8446" spans="1:14" s="206" customFormat="1" ht="31" customHeight="1" x14ac:dyDescent="0.15">
      <c r="A8446" s="206" t="s">
        <v>768</v>
      </c>
      <c r="B8446" s="206" t="s">
        <v>886</v>
      </c>
      <c r="C8446" s="206" t="s">
        <v>770</v>
      </c>
      <c r="D8446" s="206" t="s">
        <v>840</v>
      </c>
      <c r="E8446" s="206" t="s">
        <v>658</v>
      </c>
      <c r="F8446" s="207">
        <v>45549</v>
      </c>
      <c r="G8446" s="206" t="s">
        <v>50</v>
      </c>
      <c r="H8446" s="208">
        <v>40000</v>
      </c>
      <c r="I8446" s="206" t="s">
        <v>19</v>
      </c>
      <c r="J8446" s="206">
        <v>400</v>
      </c>
      <c r="L8446" s="206">
        <v>2024</v>
      </c>
      <c r="M8446" s="206" t="s">
        <v>772</v>
      </c>
      <c r="N8446" s="206" t="s">
        <v>773</v>
      </c>
    </row>
    <row r="8447" spans="1:14" s="206" customFormat="1" ht="31" customHeight="1" x14ac:dyDescent="0.15">
      <c r="A8447" s="206" t="s">
        <v>768</v>
      </c>
      <c r="B8447" s="206" t="s">
        <v>886</v>
      </c>
      <c r="C8447" s="206" t="s">
        <v>770</v>
      </c>
      <c r="D8447" s="206" t="s">
        <v>840</v>
      </c>
      <c r="E8447" s="206" t="s">
        <v>577</v>
      </c>
      <c r="F8447" s="207">
        <v>45550</v>
      </c>
      <c r="G8447" s="206" t="s">
        <v>50</v>
      </c>
      <c r="H8447" s="208">
        <v>600000</v>
      </c>
      <c r="I8447" s="206" t="s">
        <v>19</v>
      </c>
      <c r="J8447" s="206">
        <v>6000</v>
      </c>
      <c r="L8447" s="206">
        <v>2024</v>
      </c>
      <c r="M8447" s="206" t="s">
        <v>772</v>
      </c>
      <c r="N8447" s="206" t="s">
        <v>773</v>
      </c>
    </row>
    <row r="8448" spans="1:14" s="206" customFormat="1" ht="31" customHeight="1" x14ac:dyDescent="0.15">
      <c r="A8448" s="206" t="s">
        <v>768</v>
      </c>
      <c r="B8448" s="206" t="s">
        <v>886</v>
      </c>
      <c r="C8448" s="206" t="s">
        <v>770</v>
      </c>
      <c r="D8448" s="206" t="s">
        <v>840</v>
      </c>
      <c r="E8448" s="206" t="s">
        <v>759</v>
      </c>
      <c r="F8448" s="207">
        <v>45550</v>
      </c>
      <c r="G8448" s="206" t="s">
        <v>50</v>
      </c>
      <c r="H8448" s="208">
        <v>400000</v>
      </c>
      <c r="I8448" s="206" t="s">
        <v>19</v>
      </c>
      <c r="J8448" s="206">
        <v>4000</v>
      </c>
      <c r="L8448" s="206">
        <v>2024</v>
      </c>
      <c r="M8448" s="206" t="s">
        <v>772</v>
      </c>
      <c r="N8448" s="206" t="s">
        <v>773</v>
      </c>
    </row>
    <row r="8449" spans="1:14" s="206" customFormat="1" ht="31" customHeight="1" x14ac:dyDescent="0.15">
      <c r="A8449" s="206" t="s">
        <v>768</v>
      </c>
      <c r="B8449" s="206" t="s">
        <v>886</v>
      </c>
      <c r="C8449" s="206" t="s">
        <v>770</v>
      </c>
      <c r="D8449" s="206" t="s">
        <v>840</v>
      </c>
      <c r="E8449" s="206" t="s">
        <v>658</v>
      </c>
      <c r="F8449" s="207">
        <v>45550</v>
      </c>
      <c r="G8449" s="206" t="s">
        <v>50</v>
      </c>
      <c r="H8449" s="208">
        <v>40000</v>
      </c>
      <c r="I8449" s="206" t="s">
        <v>19</v>
      </c>
      <c r="J8449" s="206">
        <v>400</v>
      </c>
      <c r="L8449" s="206">
        <v>2024</v>
      </c>
      <c r="M8449" s="206" t="s">
        <v>772</v>
      </c>
      <c r="N8449" s="206" t="s">
        <v>773</v>
      </c>
    </row>
    <row r="8450" spans="1:14" s="206" customFormat="1" ht="31" customHeight="1" x14ac:dyDescent="0.15">
      <c r="A8450" s="206" t="s">
        <v>768</v>
      </c>
      <c r="B8450" s="206" t="s">
        <v>886</v>
      </c>
      <c r="C8450" s="206" t="s">
        <v>770</v>
      </c>
      <c r="D8450" s="206" t="s">
        <v>840</v>
      </c>
      <c r="E8450" s="206" t="s">
        <v>759</v>
      </c>
      <c r="F8450" s="207">
        <v>45551</v>
      </c>
      <c r="G8450" s="206" t="s">
        <v>50</v>
      </c>
      <c r="H8450" s="208">
        <v>280000</v>
      </c>
      <c r="I8450" s="206" t="s">
        <v>19</v>
      </c>
      <c r="J8450" s="206">
        <v>2800</v>
      </c>
      <c r="L8450" s="206">
        <v>2024</v>
      </c>
      <c r="M8450" s="206" t="s">
        <v>772</v>
      </c>
      <c r="N8450" s="206" t="s">
        <v>773</v>
      </c>
    </row>
    <row r="8451" spans="1:14" s="206" customFormat="1" ht="31" customHeight="1" x14ac:dyDescent="0.15">
      <c r="A8451" s="206" t="s">
        <v>768</v>
      </c>
      <c r="B8451" s="206" t="s">
        <v>886</v>
      </c>
      <c r="C8451" s="206" t="s">
        <v>770</v>
      </c>
      <c r="D8451" s="206" t="s">
        <v>840</v>
      </c>
      <c r="E8451" s="206" t="s">
        <v>577</v>
      </c>
      <c r="F8451" s="207">
        <v>45551</v>
      </c>
      <c r="G8451" s="206" t="s">
        <v>50</v>
      </c>
      <c r="H8451" s="208">
        <v>1000000</v>
      </c>
      <c r="I8451" s="206" t="s">
        <v>19</v>
      </c>
      <c r="J8451" s="206">
        <v>10000</v>
      </c>
      <c r="L8451" s="206">
        <v>2024</v>
      </c>
      <c r="M8451" s="206" t="s">
        <v>772</v>
      </c>
      <c r="N8451" s="206" t="s">
        <v>773</v>
      </c>
    </row>
    <row r="8452" spans="1:14" s="206" customFormat="1" ht="31" customHeight="1" x14ac:dyDescent="0.15">
      <c r="A8452" s="206" t="s">
        <v>768</v>
      </c>
      <c r="B8452" s="206" t="s">
        <v>886</v>
      </c>
      <c r="C8452" s="206" t="s">
        <v>770</v>
      </c>
      <c r="D8452" s="206" t="s">
        <v>840</v>
      </c>
      <c r="E8452" s="206" t="s">
        <v>658</v>
      </c>
      <c r="F8452" s="207">
        <v>45551</v>
      </c>
      <c r="G8452" s="206" t="s">
        <v>50</v>
      </c>
      <c r="H8452" s="208">
        <v>40000</v>
      </c>
      <c r="I8452" s="206" t="s">
        <v>19</v>
      </c>
      <c r="J8452" s="206">
        <v>400</v>
      </c>
      <c r="L8452" s="206">
        <v>2024</v>
      </c>
      <c r="M8452" s="206" t="s">
        <v>772</v>
      </c>
      <c r="N8452" s="206" t="s">
        <v>773</v>
      </c>
    </row>
    <row r="8453" spans="1:14" s="206" customFormat="1" ht="31" customHeight="1" x14ac:dyDescent="0.15">
      <c r="A8453" s="206" t="s">
        <v>768</v>
      </c>
      <c r="B8453" s="206" t="s">
        <v>886</v>
      </c>
      <c r="C8453" s="206" t="s">
        <v>770</v>
      </c>
      <c r="D8453" s="206" t="s">
        <v>840</v>
      </c>
      <c r="E8453" s="206" t="s">
        <v>658</v>
      </c>
      <c r="F8453" s="207">
        <v>45552</v>
      </c>
      <c r="G8453" s="206" t="s">
        <v>50</v>
      </c>
      <c r="H8453" s="208">
        <v>40000</v>
      </c>
      <c r="I8453" s="206" t="s">
        <v>19</v>
      </c>
      <c r="J8453" s="206">
        <v>400</v>
      </c>
      <c r="L8453" s="206">
        <v>2024</v>
      </c>
      <c r="M8453" s="206" t="s">
        <v>772</v>
      </c>
      <c r="N8453" s="206" t="s">
        <v>773</v>
      </c>
    </row>
    <row r="8454" spans="1:14" s="206" customFormat="1" ht="31" customHeight="1" x14ac:dyDescent="0.15">
      <c r="A8454" s="206" t="s">
        <v>768</v>
      </c>
      <c r="B8454" s="206" t="s">
        <v>886</v>
      </c>
      <c r="C8454" s="206" t="s">
        <v>770</v>
      </c>
      <c r="D8454" s="206" t="s">
        <v>840</v>
      </c>
      <c r="E8454" s="206" t="s">
        <v>577</v>
      </c>
      <c r="F8454" s="207">
        <v>45552</v>
      </c>
      <c r="G8454" s="206" t="s">
        <v>50</v>
      </c>
      <c r="H8454" s="208">
        <v>1880000</v>
      </c>
      <c r="I8454" s="206" t="s">
        <v>19</v>
      </c>
      <c r="J8454" s="206">
        <v>18800</v>
      </c>
      <c r="L8454" s="206">
        <v>2024</v>
      </c>
      <c r="M8454" s="206" t="s">
        <v>772</v>
      </c>
      <c r="N8454" s="206" t="s">
        <v>773</v>
      </c>
    </row>
    <row r="8455" spans="1:14" s="206" customFormat="1" ht="31" customHeight="1" x14ac:dyDescent="0.15">
      <c r="A8455" s="206" t="s">
        <v>768</v>
      </c>
      <c r="B8455" s="206" t="s">
        <v>886</v>
      </c>
      <c r="C8455" s="206" t="s">
        <v>770</v>
      </c>
      <c r="D8455" s="206" t="s">
        <v>840</v>
      </c>
      <c r="E8455" s="206" t="s">
        <v>759</v>
      </c>
      <c r="F8455" s="207">
        <v>45552</v>
      </c>
      <c r="G8455" s="206" t="s">
        <v>50</v>
      </c>
      <c r="H8455" s="208">
        <v>320000</v>
      </c>
      <c r="I8455" s="206" t="s">
        <v>19</v>
      </c>
      <c r="J8455" s="206">
        <v>3200</v>
      </c>
      <c r="L8455" s="206">
        <v>2024</v>
      </c>
      <c r="M8455" s="206" t="s">
        <v>772</v>
      </c>
      <c r="N8455" s="206" t="s">
        <v>773</v>
      </c>
    </row>
    <row r="8456" spans="1:14" s="206" customFormat="1" ht="31" customHeight="1" x14ac:dyDescent="0.15">
      <c r="A8456" s="206" t="s">
        <v>768</v>
      </c>
      <c r="B8456" s="206" t="s">
        <v>886</v>
      </c>
      <c r="C8456" s="206" t="s">
        <v>770</v>
      </c>
      <c r="D8456" s="206" t="s">
        <v>840</v>
      </c>
      <c r="E8456" s="206" t="s">
        <v>577</v>
      </c>
      <c r="F8456" s="207">
        <v>45553</v>
      </c>
      <c r="G8456" s="206" t="s">
        <v>50</v>
      </c>
      <c r="H8456" s="208">
        <v>1400000</v>
      </c>
      <c r="I8456" s="206" t="s">
        <v>19</v>
      </c>
      <c r="J8456" s="206">
        <v>14000</v>
      </c>
      <c r="L8456" s="206">
        <v>2024</v>
      </c>
      <c r="M8456" s="206" t="s">
        <v>772</v>
      </c>
      <c r="N8456" s="206" t="s">
        <v>773</v>
      </c>
    </row>
    <row r="8457" spans="1:14" s="206" customFormat="1" ht="31" customHeight="1" x14ac:dyDescent="0.15">
      <c r="A8457" s="206" t="s">
        <v>768</v>
      </c>
      <c r="B8457" s="206" t="s">
        <v>886</v>
      </c>
      <c r="C8457" s="206" t="s">
        <v>770</v>
      </c>
      <c r="D8457" s="206" t="s">
        <v>840</v>
      </c>
      <c r="E8457" s="206" t="s">
        <v>759</v>
      </c>
      <c r="F8457" s="207">
        <v>45553</v>
      </c>
      <c r="G8457" s="206" t="s">
        <v>50</v>
      </c>
      <c r="H8457" s="208">
        <v>320000</v>
      </c>
      <c r="I8457" s="206" t="s">
        <v>19</v>
      </c>
      <c r="J8457" s="206">
        <v>3200</v>
      </c>
      <c r="L8457" s="206">
        <v>2024</v>
      </c>
      <c r="M8457" s="206" t="s">
        <v>772</v>
      </c>
      <c r="N8457" s="206" t="s">
        <v>773</v>
      </c>
    </row>
    <row r="8458" spans="1:14" s="206" customFormat="1" ht="31" customHeight="1" x14ac:dyDescent="0.15">
      <c r="A8458" s="206" t="s">
        <v>768</v>
      </c>
      <c r="B8458" s="206" t="s">
        <v>886</v>
      </c>
      <c r="C8458" s="206" t="s">
        <v>770</v>
      </c>
      <c r="D8458" s="206" t="s">
        <v>840</v>
      </c>
      <c r="E8458" s="206" t="s">
        <v>577</v>
      </c>
      <c r="F8458" s="207">
        <v>45554</v>
      </c>
      <c r="G8458" s="206" t="s">
        <v>50</v>
      </c>
      <c r="H8458" s="208">
        <v>1000000</v>
      </c>
      <c r="I8458" s="206" t="s">
        <v>19</v>
      </c>
      <c r="J8458" s="206">
        <v>10000</v>
      </c>
      <c r="L8458" s="206">
        <v>2024</v>
      </c>
      <c r="M8458" s="206" t="s">
        <v>772</v>
      </c>
      <c r="N8458" s="206" t="s">
        <v>773</v>
      </c>
    </row>
    <row r="8459" spans="1:14" s="206" customFormat="1" ht="31" customHeight="1" x14ac:dyDescent="0.15">
      <c r="A8459" s="206" t="s">
        <v>768</v>
      </c>
      <c r="B8459" s="206" t="s">
        <v>886</v>
      </c>
      <c r="C8459" s="206" t="s">
        <v>770</v>
      </c>
      <c r="D8459" s="206" t="s">
        <v>840</v>
      </c>
      <c r="E8459" s="206" t="s">
        <v>759</v>
      </c>
      <c r="F8459" s="207">
        <v>45554</v>
      </c>
      <c r="G8459" s="206" t="s">
        <v>50</v>
      </c>
      <c r="H8459" s="208">
        <v>360000</v>
      </c>
      <c r="I8459" s="206" t="s">
        <v>19</v>
      </c>
      <c r="J8459" s="206">
        <v>3600</v>
      </c>
      <c r="L8459" s="206">
        <v>2024</v>
      </c>
      <c r="M8459" s="206" t="s">
        <v>772</v>
      </c>
      <c r="N8459" s="206" t="s">
        <v>773</v>
      </c>
    </row>
    <row r="8460" spans="1:14" s="206" customFormat="1" ht="31" customHeight="1" x14ac:dyDescent="0.15">
      <c r="A8460" s="206" t="s">
        <v>768</v>
      </c>
      <c r="B8460" s="206" t="s">
        <v>886</v>
      </c>
      <c r="C8460" s="206" t="s">
        <v>770</v>
      </c>
      <c r="D8460" s="206" t="s">
        <v>840</v>
      </c>
      <c r="E8460" s="206" t="s">
        <v>658</v>
      </c>
      <c r="F8460" s="207">
        <v>45554</v>
      </c>
      <c r="G8460" s="206" t="s">
        <v>50</v>
      </c>
      <c r="H8460" s="208">
        <v>40000</v>
      </c>
      <c r="I8460" s="206" t="s">
        <v>19</v>
      </c>
      <c r="J8460" s="206">
        <v>400</v>
      </c>
      <c r="L8460" s="206">
        <v>2024</v>
      </c>
      <c r="M8460" s="206" t="s">
        <v>772</v>
      </c>
      <c r="N8460" s="206" t="s">
        <v>773</v>
      </c>
    </row>
    <row r="8461" spans="1:14" s="206" customFormat="1" ht="31" customHeight="1" x14ac:dyDescent="0.15">
      <c r="A8461" s="206" t="s">
        <v>768</v>
      </c>
      <c r="B8461" s="206" t="s">
        <v>886</v>
      </c>
      <c r="C8461" s="206" t="s">
        <v>770</v>
      </c>
      <c r="D8461" s="206" t="s">
        <v>840</v>
      </c>
      <c r="E8461" s="206" t="s">
        <v>577</v>
      </c>
      <c r="F8461" s="207">
        <v>45555</v>
      </c>
      <c r="G8461" s="206" t="s">
        <v>50</v>
      </c>
      <c r="H8461" s="208">
        <v>880000</v>
      </c>
      <c r="I8461" s="206" t="s">
        <v>19</v>
      </c>
      <c r="J8461" s="206">
        <v>8800</v>
      </c>
      <c r="L8461" s="206">
        <v>2024</v>
      </c>
      <c r="M8461" s="206" t="s">
        <v>772</v>
      </c>
      <c r="N8461" s="206" t="s">
        <v>773</v>
      </c>
    </row>
    <row r="8462" spans="1:14" s="206" customFormat="1" ht="31" customHeight="1" x14ac:dyDescent="0.15">
      <c r="A8462" s="206" t="s">
        <v>768</v>
      </c>
      <c r="B8462" s="206" t="s">
        <v>886</v>
      </c>
      <c r="C8462" s="206" t="s">
        <v>770</v>
      </c>
      <c r="D8462" s="206" t="s">
        <v>840</v>
      </c>
      <c r="E8462" s="206" t="s">
        <v>759</v>
      </c>
      <c r="F8462" s="207">
        <v>45555</v>
      </c>
      <c r="G8462" s="206" t="s">
        <v>50</v>
      </c>
      <c r="H8462" s="208">
        <v>240000</v>
      </c>
      <c r="I8462" s="206" t="s">
        <v>19</v>
      </c>
      <c r="J8462" s="206">
        <v>2400</v>
      </c>
      <c r="L8462" s="206">
        <v>2024</v>
      </c>
      <c r="M8462" s="206" t="s">
        <v>772</v>
      </c>
      <c r="N8462" s="206" t="s">
        <v>773</v>
      </c>
    </row>
    <row r="8463" spans="1:14" s="206" customFormat="1" ht="31" customHeight="1" x14ac:dyDescent="0.15">
      <c r="A8463" s="206" t="s">
        <v>768</v>
      </c>
      <c r="B8463" s="206" t="s">
        <v>886</v>
      </c>
      <c r="C8463" s="206" t="s">
        <v>770</v>
      </c>
      <c r="D8463" s="206" t="s">
        <v>840</v>
      </c>
      <c r="E8463" s="206" t="s">
        <v>759</v>
      </c>
      <c r="F8463" s="207">
        <v>45556</v>
      </c>
      <c r="G8463" s="206" t="s">
        <v>50</v>
      </c>
      <c r="H8463" s="208">
        <v>200000</v>
      </c>
      <c r="I8463" s="206" t="s">
        <v>19</v>
      </c>
      <c r="J8463" s="206">
        <v>2000</v>
      </c>
      <c r="L8463" s="206">
        <v>2024</v>
      </c>
      <c r="M8463" s="206" t="s">
        <v>772</v>
      </c>
      <c r="N8463" s="206" t="s">
        <v>773</v>
      </c>
    </row>
    <row r="8464" spans="1:14" s="206" customFormat="1" ht="31" customHeight="1" x14ac:dyDescent="0.15">
      <c r="A8464" s="206" t="s">
        <v>768</v>
      </c>
      <c r="B8464" s="206" t="s">
        <v>886</v>
      </c>
      <c r="C8464" s="206" t="s">
        <v>770</v>
      </c>
      <c r="D8464" s="206" t="s">
        <v>840</v>
      </c>
      <c r="E8464" s="206" t="s">
        <v>577</v>
      </c>
      <c r="F8464" s="207">
        <v>45556</v>
      </c>
      <c r="G8464" s="206" t="s">
        <v>50</v>
      </c>
      <c r="H8464" s="208">
        <v>600000</v>
      </c>
      <c r="I8464" s="206" t="s">
        <v>19</v>
      </c>
      <c r="J8464" s="206">
        <v>6000</v>
      </c>
      <c r="L8464" s="206">
        <v>2024</v>
      </c>
      <c r="M8464" s="206" t="s">
        <v>772</v>
      </c>
      <c r="N8464" s="206" t="s">
        <v>773</v>
      </c>
    </row>
    <row r="8465" spans="1:14" s="206" customFormat="1" ht="31" customHeight="1" x14ac:dyDescent="0.15">
      <c r="A8465" s="206" t="s">
        <v>768</v>
      </c>
      <c r="B8465" s="206" t="s">
        <v>886</v>
      </c>
      <c r="C8465" s="206" t="s">
        <v>770</v>
      </c>
      <c r="D8465" s="206" t="s">
        <v>840</v>
      </c>
      <c r="E8465" s="206" t="s">
        <v>759</v>
      </c>
      <c r="F8465" s="207">
        <v>45557</v>
      </c>
      <c r="G8465" s="206" t="s">
        <v>50</v>
      </c>
      <c r="H8465" s="208">
        <v>120000</v>
      </c>
      <c r="I8465" s="206" t="s">
        <v>19</v>
      </c>
      <c r="J8465" s="206">
        <v>1200</v>
      </c>
      <c r="L8465" s="206">
        <v>2024</v>
      </c>
      <c r="M8465" s="206" t="s">
        <v>772</v>
      </c>
      <c r="N8465" s="206" t="s">
        <v>773</v>
      </c>
    </row>
    <row r="8466" spans="1:14" s="206" customFormat="1" ht="31" customHeight="1" x14ac:dyDescent="0.15">
      <c r="A8466" s="206" t="s">
        <v>768</v>
      </c>
      <c r="B8466" s="206" t="s">
        <v>886</v>
      </c>
      <c r="C8466" s="206" t="s">
        <v>770</v>
      </c>
      <c r="D8466" s="206" t="s">
        <v>840</v>
      </c>
      <c r="E8466" s="206" t="s">
        <v>577</v>
      </c>
      <c r="F8466" s="207">
        <v>45557</v>
      </c>
      <c r="G8466" s="206" t="s">
        <v>50</v>
      </c>
      <c r="H8466" s="208">
        <v>400000</v>
      </c>
      <c r="I8466" s="206" t="s">
        <v>19</v>
      </c>
      <c r="J8466" s="206">
        <v>4000</v>
      </c>
      <c r="L8466" s="206">
        <v>2024</v>
      </c>
      <c r="M8466" s="206" t="s">
        <v>772</v>
      </c>
      <c r="N8466" s="206" t="s">
        <v>773</v>
      </c>
    </row>
    <row r="8467" spans="1:14" s="206" customFormat="1" ht="31" customHeight="1" x14ac:dyDescent="0.15">
      <c r="A8467" s="206" t="s">
        <v>768</v>
      </c>
      <c r="B8467" s="206" t="s">
        <v>886</v>
      </c>
      <c r="C8467" s="206" t="s">
        <v>770</v>
      </c>
      <c r="D8467" s="206" t="s">
        <v>840</v>
      </c>
      <c r="E8467" s="206" t="s">
        <v>658</v>
      </c>
      <c r="F8467" s="207">
        <v>45558</v>
      </c>
      <c r="G8467" s="206" t="s">
        <v>50</v>
      </c>
      <c r="H8467" s="208">
        <v>120000</v>
      </c>
      <c r="I8467" s="206" t="s">
        <v>19</v>
      </c>
      <c r="J8467" s="206">
        <v>1200</v>
      </c>
      <c r="L8467" s="206">
        <v>2024</v>
      </c>
      <c r="M8467" s="206" t="s">
        <v>772</v>
      </c>
      <c r="N8467" s="206" t="s">
        <v>773</v>
      </c>
    </row>
    <row r="8468" spans="1:14" s="206" customFormat="1" ht="31" customHeight="1" x14ac:dyDescent="0.15">
      <c r="A8468" s="206" t="s">
        <v>768</v>
      </c>
      <c r="B8468" s="206" t="s">
        <v>886</v>
      </c>
      <c r="C8468" s="206" t="s">
        <v>770</v>
      </c>
      <c r="D8468" s="206" t="s">
        <v>840</v>
      </c>
      <c r="E8468" s="206" t="s">
        <v>577</v>
      </c>
      <c r="F8468" s="207">
        <v>45558</v>
      </c>
      <c r="G8468" s="206" t="s">
        <v>50</v>
      </c>
      <c r="H8468" s="208">
        <v>720000</v>
      </c>
      <c r="I8468" s="206" t="s">
        <v>19</v>
      </c>
      <c r="J8468" s="206">
        <v>7200</v>
      </c>
      <c r="L8468" s="206">
        <v>2024</v>
      </c>
      <c r="M8468" s="206" t="s">
        <v>772</v>
      </c>
      <c r="N8468" s="206" t="s">
        <v>773</v>
      </c>
    </row>
    <row r="8469" spans="1:14" s="206" customFormat="1" ht="31" customHeight="1" x14ac:dyDescent="0.15">
      <c r="A8469" s="206" t="s">
        <v>768</v>
      </c>
      <c r="B8469" s="206" t="s">
        <v>886</v>
      </c>
      <c r="C8469" s="206" t="s">
        <v>770</v>
      </c>
      <c r="D8469" s="206" t="s">
        <v>840</v>
      </c>
      <c r="E8469" s="206" t="s">
        <v>759</v>
      </c>
      <c r="F8469" s="207">
        <v>45558</v>
      </c>
      <c r="G8469" s="206" t="s">
        <v>50</v>
      </c>
      <c r="H8469" s="208">
        <v>240000</v>
      </c>
      <c r="I8469" s="206" t="s">
        <v>19</v>
      </c>
      <c r="J8469" s="206">
        <v>2400</v>
      </c>
      <c r="L8469" s="206">
        <v>2024</v>
      </c>
      <c r="M8469" s="206" t="s">
        <v>772</v>
      </c>
      <c r="N8469" s="206" t="s">
        <v>773</v>
      </c>
    </row>
    <row r="8470" spans="1:14" s="206" customFormat="1" ht="31" customHeight="1" x14ac:dyDescent="0.15">
      <c r="A8470" s="206" t="s">
        <v>768</v>
      </c>
      <c r="B8470" s="206" t="s">
        <v>886</v>
      </c>
      <c r="C8470" s="206" t="s">
        <v>770</v>
      </c>
      <c r="D8470" s="206" t="s">
        <v>840</v>
      </c>
      <c r="E8470" s="206" t="s">
        <v>577</v>
      </c>
      <c r="F8470" s="207">
        <v>45559</v>
      </c>
      <c r="G8470" s="206" t="s">
        <v>50</v>
      </c>
      <c r="H8470" s="208">
        <v>600000</v>
      </c>
      <c r="I8470" s="206" t="s">
        <v>19</v>
      </c>
      <c r="J8470" s="206">
        <v>6000</v>
      </c>
      <c r="L8470" s="206">
        <v>2024</v>
      </c>
      <c r="M8470" s="206" t="s">
        <v>772</v>
      </c>
      <c r="N8470" s="206" t="s">
        <v>773</v>
      </c>
    </row>
    <row r="8471" spans="1:14" s="206" customFormat="1" ht="31" customHeight="1" x14ac:dyDescent="0.15">
      <c r="A8471" s="206" t="s">
        <v>768</v>
      </c>
      <c r="B8471" s="206" t="s">
        <v>886</v>
      </c>
      <c r="C8471" s="206" t="s">
        <v>770</v>
      </c>
      <c r="D8471" s="206" t="s">
        <v>840</v>
      </c>
      <c r="E8471" s="206" t="s">
        <v>658</v>
      </c>
      <c r="F8471" s="207">
        <v>45559</v>
      </c>
      <c r="G8471" s="206" t="s">
        <v>50</v>
      </c>
      <c r="H8471" s="208">
        <v>40000</v>
      </c>
      <c r="I8471" s="206" t="s">
        <v>19</v>
      </c>
      <c r="J8471" s="206">
        <v>400</v>
      </c>
      <c r="L8471" s="206">
        <v>2024</v>
      </c>
      <c r="M8471" s="206" t="s">
        <v>772</v>
      </c>
      <c r="N8471" s="206" t="s">
        <v>773</v>
      </c>
    </row>
    <row r="8472" spans="1:14" s="206" customFormat="1" ht="31" customHeight="1" x14ac:dyDescent="0.15">
      <c r="A8472" s="206" t="s">
        <v>768</v>
      </c>
      <c r="B8472" s="206" t="s">
        <v>886</v>
      </c>
      <c r="C8472" s="206" t="s">
        <v>770</v>
      </c>
      <c r="D8472" s="206" t="s">
        <v>840</v>
      </c>
      <c r="E8472" s="206" t="s">
        <v>759</v>
      </c>
      <c r="F8472" s="207">
        <v>45559</v>
      </c>
      <c r="G8472" s="206" t="s">
        <v>50</v>
      </c>
      <c r="H8472" s="208">
        <v>160000</v>
      </c>
      <c r="I8472" s="206" t="s">
        <v>19</v>
      </c>
      <c r="J8472" s="206">
        <v>1600</v>
      </c>
      <c r="L8472" s="206">
        <v>2024</v>
      </c>
      <c r="M8472" s="206" t="s">
        <v>772</v>
      </c>
      <c r="N8472" s="206" t="s">
        <v>773</v>
      </c>
    </row>
    <row r="8473" spans="1:14" s="206" customFormat="1" ht="31" customHeight="1" x14ac:dyDescent="0.15">
      <c r="A8473" s="206" t="s">
        <v>768</v>
      </c>
      <c r="B8473" s="206" t="s">
        <v>886</v>
      </c>
      <c r="C8473" s="206" t="s">
        <v>770</v>
      </c>
      <c r="D8473" s="206" t="s">
        <v>840</v>
      </c>
      <c r="E8473" s="206" t="s">
        <v>759</v>
      </c>
      <c r="F8473" s="207">
        <v>45560</v>
      </c>
      <c r="G8473" s="206" t="s">
        <v>50</v>
      </c>
      <c r="H8473" s="208">
        <v>160000</v>
      </c>
      <c r="I8473" s="206" t="s">
        <v>19</v>
      </c>
      <c r="J8473" s="206">
        <v>1600</v>
      </c>
      <c r="L8473" s="206">
        <v>2024</v>
      </c>
      <c r="M8473" s="206" t="s">
        <v>772</v>
      </c>
      <c r="N8473" s="206" t="s">
        <v>773</v>
      </c>
    </row>
    <row r="8474" spans="1:14" s="206" customFormat="1" ht="31" customHeight="1" x14ac:dyDescent="0.15">
      <c r="A8474" s="206" t="s">
        <v>768</v>
      </c>
      <c r="B8474" s="206" t="s">
        <v>886</v>
      </c>
      <c r="C8474" s="206" t="s">
        <v>770</v>
      </c>
      <c r="D8474" s="206" t="s">
        <v>840</v>
      </c>
      <c r="E8474" s="206" t="s">
        <v>577</v>
      </c>
      <c r="F8474" s="207">
        <v>45560</v>
      </c>
      <c r="G8474" s="206" t="s">
        <v>50</v>
      </c>
      <c r="H8474" s="208">
        <v>640000</v>
      </c>
      <c r="I8474" s="206" t="s">
        <v>19</v>
      </c>
      <c r="J8474" s="206">
        <v>6400</v>
      </c>
      <c r="L8474" s="206">
        <v>2024</v>
      </c>
      <c r="M8474" s="206" t="s">
        <v>772</v>
      </c>
      <c r="N8474" s="206" t="s">
        <v>773</v>
      </c>
    </row>
    <row r="8475" spans="1:14" s="206" customFormat="1" ht="31" customHeight="1" x14ac:dyDescent="0.15">
      <c r="A8475" s="206" t="s">
        <v>768</v>
      </c>
      <c r="B8475" s="206" t="s">
        <v>886</v>
      </c>
      <c r="C8475" s="206" t="s">
        <v>770</v>
      </c>
      <c r="D8475" s="206" t="s">
        <v>840</v>
      </c>
      <c r="E8475" s="206" t="s">
        <v>759</v>
      </c>
      <c r="F8475" s="207">
        <v>45561</v>
      </c>
      <c r="G8475" s="206" t="s">
        <v>50</v>
      </c>
      <c r="H8475" s="208">
        <v>200000</v>
      </c>
      <c r="I8475" s="206" t="s">
        <v>19</v>
      </c>
      <c r="J8475" s="206">
        <v>2000</v>
      </c>
      <c r="L8475" s="206">
        <v>2024</v>
      </c>
      <c r="M8475" s="206" t="s">
        <v>772</v>
      </c>
      <c r="N8475" s="206" t="s">
        <v>773</v>
      </c>
    </row>
    <row r="8476" spans="1:14" s="206" customFormat="1" ht="31" customHeight="1" x14ac:dyDescent="0.15">
      <c r="A8476" s="206" t="s">
        <v>768</v>
      </c>
      <c r="B8476" s="206" t="s">
        <v>886</v>
      </c>
      <c r="C8476" s="206" t="s">
        <v>770</v>
      </c>
      <c r="D8476" s="206" t="s">
        <v>840</v>
      </c>
      <c r="E8476" s="206" t="s">
        <v>577</v>
      </c>
      <c r="F8476" s="207">
        <v>45561</v>
      </c>
      <c r="G8476" s="206" t="s">
        <v>50</v>
      </c>
      <c r="H8476" s="208">
        <v>600000</v>
      </c>
      <c r="I8476" s="206" t="s">
        <v>19</v>
      </c>
      <c r="J8476" s="206">
        <v>6000</v>
      </c>
      <c r="L8476" s="206">
        <v>2024</v>
      </c>
      <c r="M8476" s="206" t="s">
        <v>772</v>
      </c>
      <c r="N8476" s="206" t="s">
        <v>773</v>
      </c>
    </row>
    <row r="8477" spans="1:14" s="206" customFormat="1" ht="31" customHeight="1" x14ac:dyDescent="0.15">
      <c r="A8477" s="206" t="s">
        <v>768</v>
      </c>
      <c r="B8477" s="206" t="s">
        <v>886</v>
      </c>
      <c r="C8477" s="206" t="s">
        <v>770</v>
      </c>
      <c r="D8477" s="206" t="s">
        <v>840</v>
      </c>
      <c r="E8477" s="206" t="s">
        <v>759</v>
      </c>
      <c r="F8477" s="207">
        <v>45565</v>
      </c>
      <c r="G8477" s="206" t="s">
        <v>50</v>
      </c>
      <c r="H8477" s="208">
        <v>200000</v>
      </c>
      <c r="I8477" s="206" t="s">
        <v>19</v>
      </c>
      <c r="J8477" s="206">
        <v>2000</v>
      </c>
      <c r="L8477" s="206">
        <v>2024</v>
      </c>
      <c r="M8477" s="206" t="s">
        <v>772</v>
      </c>
      <c r="N8477" s="206" t="s">
        <v>773</v>
      </c>
    </row>
    <row r="8478" spans="1:14" s="206" customFormat="1" ht="31" customHeight="1" x14ac:dyDescent="0.15">
      <c r="A8478" s="206" t="s">
        <v>768</v>
      </c>
      <c r="B8478" s="206" t="s">
        <v>886</v>
      </c>
      <c r="C8478" s="206" t="s">
        <v>770</v>
      </c>
      <c r="D8478" s="206" t="s">
        <v>840</v>
      </c>
      <c r="E8478" s="206" t="s">
        <v>577</v>
      </c>
      <c r="F8478" s="207">
        <v>45565</v>
      </c>
      <c r="G8478" s="206" t="s">
        <v>50</v>
      </c>
      <c r="H8478" s="208">
        <v>360000</v>
      </c>
      <c r="I8478" s="206" t="s">
        <v>19</v>
      </c>
      <c r="J8478" s="206">
        <v>3600</v>
      </c>
      <c r="L8478" s="206">
        <v>2024</v>
      </c>
      <c r="M8478" s="206" t="s">
        <v>772</v>
      </c>
      <c r="N8478" s="206" t="s">
        <v>773</v>
      </c>
    </row>
    <row r="8479" spans="1:14" s="206" customFormat="1" ht="31" customHeight="1" x14ac:dyDescent="0.15">
      <c r="A8479" s="206" t="s">
        <v>768</v>
      </c>
      <c r="B8479" s="206" t="s">
        <v>886</v>
      </c>
      <c r="C8479" s="206" t="s">
        <v>770</v>
      </c>
      <c r="D8479" s="206" t="s">
        <v>840</v>
      </c>
      <c r="E8479" s="206" t="s">
        <v>759</v>
      </c>
      <c r="F8479" s="207">
        <v>45566</v>
      </c>
      <c r="G8479" s="206" t="s">
        <v>50</v>
      </c>
      <c r="H8479" s="208">
        <v>120000</v>
      </c>
      <c r="I8479" s="206" t="s">
        <v>19</v>
      </c>
      <c r="J8479" s="206">
        <v>1200</v>
      </c>
      <c r="L8479" s="206">
        <v>2024</v>
      </c>
      <c r="M8479" s="206" t="s">
        <v>772</v>
      </c>
      <c r="N8479" s="206" t="s">
        <v>773</v>
      </c>
    </row>
    <row r="8480" spans="1:14" s="206" customFormat="1" ht="31" customHeight="1" x14ac:dyDescent="0.15">
      <c r="A8480" s="206" t="s">
        <v>768</v>
      </c>
      <c r="B8480" s="206" t="s">
        <v>886</v>
      </c>
      <c r="C8480" s="206" t="s">
        <v>770</v>
      </c>
      <c r="D8480" s="206" t="s">
        <v>840</v>
      </c>
      <c r="E8480" s="206" t="s">
        <v>577</v>
      </c>
      <c r="F8480" s="207">
        <v>45566</v>
      </c>
      <c r="G8480" s="206" t="s">
        <v>50</v>
      </c>
      <c r="H8480" s="208">
        <v>400000</v>
      </c>
      <c r="I8480" s="206" t="s">
        <v>19</v>
      </c>
      <c r="J8480" s="206">
        <v>4000</v>
      </c>
      <c r="L8480" s="206">
        <v>2024</v>
      </c>
      <c r="M8480" s="206" t="s">
        <v>772</v>
      </c>
      <c r="N8480" s="206" t="s">
        <v>773</v>
      </c>
    </row>
    <row r="8481" spans="1:15" s="206" customFormat="1" ht="31" customHeight="1" x14ac:dyDescent="0.15">
      <c r="A8481" s="206" t="s">
        <v>768</v>
      </c>
      <c r="B8481" s="206" t="s">
        <v>886</v>
      </c>
      <c r="C8481" s="206" t="s">
        <v>770</v>
      </c>
      <c r="D8481" s="206" t="s">
        <v>840</v>
      </c>
      <c r="E8481" s="206" t="s">
        <v>759</v>
      </c>
      <c r="F8481" s="207">
        <v>45567</v>
      </c>
      <c r="G8481" s="206" t="s">
        <v>50</v>
      </c>
      <c r="H8481" s="208">
        <v>120000</v>
      </c>
      <c r="I8481" s="206" t="s">
        <v>19</v>
      </c>
      <c r="J8481" s="206">
        <v>1200</v>
      </c>
      <c r="L8481" s="206">
        <v>2024</v>
      </c>
      <c r="M8481" s="206" t="s">
        <v>772</v>
      </c>
      <c r="N8481" s="206" t="s">
        <v>773</v>
      </c>
    </row>
    <row r="8482" spans="1:15" s="206" customFormat="1" ht="31" customHeight="1" x14ac:dyDescent="0.15">
      <c r="A8482" s="206" t="s">
        <v>768</v>
      </c>
      <c r="B8482" s="206" t="s">
        <v>886</v>
      </c>
      <c r="C8482" s="206" t="s">
        <v>770</v>
      </c>
      <c r="D8482" s="206" t="s">
        <v>840</v>
      </c>
      <c r="E8482" s="206" t="s">
        <v>577</v>
      </c>
      <c r="F8482" s="207">
        <v>45567</v>
      </c>
      <c r="G8482" s="206" t="s">
        <v>50</v>
      </c>
      <c r="H8482" s="208">
        <v>320000</v>
      </c>
      <c r="I8482" s="206" t="s">
        <v>19</v>
      </c>
      <c r="J8482" s="206">
        <v>3200</v>
      </c>
      <c r="L8482" s="206">
        <v>2024</v>
      </c>
      <c r="M8482" s="206" t="s">
        <v>772</v>
      </c>
      <c r="N8482" s="206" t="s">
        <v>773</v>
      </c>
    </row>
    <row r="8483" spans="1:15" s="206" customFormat="1" ht="31" customHeight="1" x14ac:dyDescent="0.15">
      <c r="A8483" s="206" t="s">
        <v>768</v>
      </c>
      <c r="B8483" s="206" t="s">
        <v>886</v>
      </c>
      <c r="C8483" s="206" t="s">
        <v>770</v>
      </c>
      <c r="D8483" s="206" t="s">
        <v>840</v>
      </c>
      <c r="E8483" s="206" t="s">
        <v>577</v>
      </c>
      <c r="F8483" s="207">
        <v>45568</v>
      </c>
      <c r="G8483" s="206" t="s">
        <v>50</v>
      </c>
      <c r="H8483" s="208">
        <v>80000</v>
      </c>
      <c r="I8483" s="206" t="s">
        <v>19</v>
      </c>
      <c r="J8483" s="206">
        <v>800</v>
      </c>
      <c r="L8483" s="206">
        <v>2024</v>
      </c>
      <c r="M8483" s="206" t="s">
        <v>772</v>
      </c>
      <c r="N8483" s="206" t="s">
        <v>773</v>
      </c>
    </row>
    <row r="8484" spans="1:15" s="206" customFormat="1" ht="31" customHeight="1" x14ac:dyDescent="0.15">
      <c r="A8484" s="206" t="s">
        <v>768</v>
      </c>
      <c r="B8484" s="206" t="s">
        <v>886</v>
      </c>
      <c r="C8484" s="206" t="s">
        <v>770</v>
      </c>
      <c r="D8484" s="206" t="s">
        <v>840</v>
      </c>
      <c r="E8484" s="206" t="s">
        <v>577</v>
      </c>
      <c r="F8484" s="207">
        <v>45569</v>
      </c>
      <c r="G8484" s="206" t="s">
        <v>50</v>
      </c>
      <c r="H8484" s="208">
        <v>120000</v>
      </c>
      <c r="I8484" s="206" t="s">
        <v>19</v>
      </c>
      <c r="J8484" s="206">
        <v>1200</v>
      </c>
      <c r="L8484" s="206">
        <v>2024</v>
      </c>
      <c r="M8484" s="206" t="s">
        <v>772</v>
      </c>
      <c r="N8484" s="206" t="s">
        <v>773</v>
      </c>
      <c r="O8484" s="206" t="s">
        <v>889</v>
      </c>
    </row>
    <row r="8485" spans="1:15" s="206" customFormat="1" ht="31" customHeight="1" x14ac:dyDescent="0.15">
      <c r="A8485" s="206" t="s">
        <v>768</v>
      </c>
      <c r="B8485" s="206" t="s">
        <v>886</v>
      </c>
      <c r="C8485" s="206" t="s">
        <v>770</v>
      </c>
      <c r="D8485" s="206" t="s">
        <v>840</v>
      </c>
      <c r="E8485" s="206" t="s">
        <v>759</v>
      </c>
      <c r="F8485" s="207">
        <v>45569</v>
      </c>
      <c r="G8485" s="206" t="s">
        <v>50</v>
      </c>
      <c r="H8485" s="208">
        <v>120000</v>
      </c>
      <c r="I8485" s="206" t="s">
        <v>19</v>
      </c>
      <c r="J8485" s="206">
        <v>1200</v>
      </c>
      <c r="L8485" s="206">
        <v>2024</v>
      </c>
      <c r="M8485" s="206" t="s">
        <v>772</v>
      </c>
      <c r="N8485" s="206" t="s">
        <v>773</v>
      </c>
      <c r="O8485" s="206" t="s">
        <v>889</v>
      </c>
    </row>
    <row r="8486" spans="1:15" s="206" customFormat="1" ht="31" customHeight="1" x14ac:dyDescent="0.15">
      <c r="A8486" s="206" t="s">
        <v>768</v>
      </c>
      <c r="B8486" s="206" t="s">
        <v>886</v>
      </c>
      <c r="C8486" s="206" t="s">
        <v>770</v>
      </c>
      <c r="D8486" s="206" t="s">
        <v>840</v>
      </c>
      <c r="E8486" s="206" t="s">
        <v>577</v>
      </c>
      <c r="F8486" s="207">
        <v>45570</v>
      </c>
      <c r="G8486" s="206" t="s">
        <v>50</v>
      </c>
      <c r="H8486" s="208">
        <v>80000</v>
      </c>
      <c r="I8486" s="206" t="s">
        <v>19</v>
      </c>
      <c r="J8486" s="206">
        <v>800</v>
      </c>
      <c r="L8486" s="206">
        <v>2024</v>
      </c>
      <c r="M8486" s="206" t="s">
        <v>772</v>
      </c>
      <c r="N8486" s="206" t="s">
        <v>773</v>
      </c>
      <c r="O8486" s="206" t="s">
        <v>890</v>
      </c>
    </row>
    <row r="8487" spans="1:15" s="206" customFormat="1" ht="31" customHeight="1" x14ac:dyDescent="0.15">
      <c r="A8487" s="206" t="s">
        <v>768</v>
      </c>
      <c r="B8487" s="206" t="s">
        <v>886</v>
      </c>
      <c r="C8487" s="206" t="s">
        <v>770</v>
      </c>
      <c r="D8487" s="206" t="s">
        <v>840</v>
      </c>
      <c r="E8487" s="206" t="s">
        <v>759</v>
      </c>
      <c r="F8487" s="207">
        <v>45570</v>
      </c>
      <c r="G8487" s="206" t="s">
        <v>50</v>
      </c>
      <c r="H8487" s="208">
        <v>120000</v>
      </c>
      <c r="I8487" s="206" t="s">
        <v>19</v>
      </c>
      <c r="J8487" s="206">
        <v>1200</v>
      </c>
      <c r="L8487" s="206">
        <v>2024</v>
      </c>
      <c r="M8487" s="206" t="s">
        <v>772</v>
      </c>
      <c r="N8487" s="206" t="s">
        <v>773</v>
      </c>
      <c r="O8487" s="206" t="s">
        <v>890</v>
      </c>
    </row>
    <row r="8488" spans="1:15" s="206" customFormat="1" ht="31" customHeight="1" x14ac:dyDescent="0.15">
      <c r="A8488" s="206" t="s">
        <v>768</v>
      </c>
      <c r="B8488" s="206" t="s">
        <v>886</v>
      </c>
      <c r="C8488" s="206" t="s">
        <v>770</v>
      </c>
      <c r="D8488" s="206" t="s">
        <v>840</v>
      </c>
      <c r="E8488" s="206" t="s">
        <v>577</v>
      </c>
      <c r="F8488" s="207">
        <v>45571</v>
      </c>
      <c r="G8488" s="206" t="s">
        <v>50</v>
      </c>
      <c r="H8488" s="208">
        <v>40000</v>
      </c>
      <c r="I8488" s="206" t="s">
        <v>19</v>
      </c>
      <c r="J8488" s="206">
        <v>400</v>
      </c>
      <c r="L8488" s="206">
        <v>2024</v>
      </c>
      <c r="M8488" s="206" t="s">
        <v>772</v>
      </c>
      <c r="N8488" s="206" t="s">
        <v>773</v>
      </c>
      <c r="O8488" s="206" t="s">
        <v>891</v>
      </c>
    </row>
    <row r="8489" spans="1:15" s="206" customFormat="1" ht="31" customHeight="1" x14ac:dyDescent="0.15">
      <c r="A8489" s="206" t="s">
        <v>768</v>
      </c>
      <c r="B8489" s="206" t="s">
        <v>886</v>
      </c>
      <c r="C8489" s="206" t="s">
        <v>770</v>
      </c>
      <c r="D8489" s="206" t="s">
        <v>840</v>
      </c>
      <c r="E8489" s="206" t="s">
        <v>759</v>
      </c>
      <c r="F8489" s="207">
        <v>45571</v>
      </c>
      <c r="G8489" s="206" t="s">
        <v>50</v>
      </c>
      <c r="H8489" s="208">
        <v>80000</v>
      </c>
      <c r="I8489" s="206" t="s">
        <v>19</v>
      </c>
      <c r="J8489" s="206">
        <v>800</v>
      </c>
      <c r="L8489" s="206">
        <v>2024</v>
      </c>
      <c r="M8489" s="206" t="s">
        <v>772</v>
      </c>
      <c r="N8489" s="206" t="s">
        <v>773</v>
      </c>
      <c r="O8489" s="206" t="s">
        <v>891</v>
      </c>
    </row>
    <row r="8490" spans="1:15" s="206" customFormat="1" ht="31" customHeight="1" x14ac:dyDescent="0.15">
      <c r="A8490" s="206" t="s">
        <v>768</v>
      </c>
      <c r="B8490" s="206" t="s">
        <v>886</v>
      </c>
      <c r="C8490" s="206" t="s">
        <v>770</v>
      </c>
      <c r="D8490" s="206" t="s">
        <v>840</v>
      </c>
      <c r="E8490" s="206" t="s">
        <v>759</v>
      </c>
      <c r="F8490" s="207">
        <v>45572</v>
      </c>
      <c r="G8490" s="206" t="s">
        <v>50</v>
      </c>
      <c r="H8490" s="208">
        <v>240000</v>
      </c>
      <c r="I8490" s="206" t="s">
        <v>19</v>
      </c>
      <c r="J8490" s="206">
        <v>2400</v>
      </c>
      <c r="L8490" s="206">
        <v>2024</v>
      </c>
      <c r="M8490" s="206" t="s">
        <v>772</v>
      </c>
      <c r="N8490" s="206" t="s">
        <v>773</v>
      </c>
    </row>
    <row r="8491" spans="1:15" s="206" customFormat="1" ht="31" customHeight="1" x14ac:dyDescent="0.15">
      <c r="A8491" s="206" t="s">
        <v>768</v>
      </c>
      <c r="B8491" s="206" t="s">
        <v>886</v>
      </c>
      <c r="C8491" s="206" t="s">
        <v>770</v>
      </c>
      <c r="D8491" s="206" t="s">
        <v>840</v>
      </c>
      <c r="E8491" s="206" t="s">
        <v>577</v>
      </c>
      <c r="F8491" s="207">
        <v>45572</v>
      </c>
      <c r="G8491" s="206" t="s">
        <v>50</v>
      </c>
      <c r="H8491" s="208">
        <v>120000</v>
      </c>
      <c r="I8491" s="206" t="s">
        <v>19</v>
      </c>
      <c r="J8491" s="206">
        <v>1200</v>
      </c>
      <c r="L8491" s="206">
        <v>2024</v>
      </c>
      <c r="M8491" s="206" t="s">
        <v>772</v>
      </c>
      <c r="N8491" s="206" t="s">
        <v>773</v>
      </c>
    </row>
    <row r="8492" spans="1:15" s="206" customFormat="1" ht="31" customHeight="1" x14ac:dyDescent="0.15">
      <c r="A8492" s="206" t="s">
        <v>768</v>
      </c>
      <c r="B8492" s="206" t="s">
        <v>892</v>
      </c>
      <c r="C8492" s="206" t="s">
        <v>770</v>
      </c>
      <c r="D8492" s="206" t="s">
        <v>840</v>
      </c>
      <c r="E8492" s="206" t="s">
        <v>577</v>
      </c>
      <c r="F8492" s="207">
        <v>45488</v>
      </c>
      <c r="G8492" s="206" t="s">
        <v>52</v>
      </c>
      <c r="H8492" s="208">
        <v>280000</v>
      </c>
      <c r="I8492" s="206" t="s">
        <v>19</v>
      </c>
      <c r="J8492" s="206">
        <v>2800</v>
      </c>
      <c r="L8492" s="206">
        <v>2024</v>
      </c>
      <c r="M8492" s="206" t="s">
        <v>772</v>
      </c>
      <c r="N8492" s="206" t="s">
        <v>773</v>
      </c>
    </row>
    <row r="8493" spans="1:15" s="206" customFormat="1" ht="31" customHeight="1" x14ac:dyDescent="0.15">
      <c r="A8493" s="206" t="s">
        <v>768</v>
      </c>
      <c r="B8493" s="206" t="s">
        <v>892</v>
      </c>
      <c r="C8493" s="206" t="s">
        <v>770</v>
      </c>
      <c r="D8493" s="206" t="s">
        <v>840</v>
      </c>
      <c r="E8493" s="206" t="s">
        <v>577</v>
      </c>
      <c r="F8493" s="207">
        <v>45489</v>
      </c>
      <c r="G8493" s="206" t="s">
        <v>52</v>
      </c>
      <c r="H8493" s="208">
        <v>680000</v>
      </c>
      <c r="I8493" s="206" t="s">
        <v>19</v>
      </c>
      <c r="J8493" s="206">
        <v>6800</v>
      </c>
      <c r="L8493" s="206">
        <v>2024</v>
      </c>
      <c r="M8493" s="206" t="s">
        <v>772</v>
      </c>
      <c r="N8493" s="206" t="s">
        <v>773</v>
      </c>
    </row>
    <row r="8494" spans="1:15" s="206" customFormat="1" ht="31" customHeight="1" x14ac:dyDescent="0.15">
      <c r="A8494" s="206" t="s">
        <v>768</v>
      </c>
      <c r="B8494" s="206" t="s">
        <v>892</v>
      </c>
      <c r="C8494" s="206" t="s">
        <v>770</v>
      </c>
      <c r="D8494" s="206" t="s">
        <v>840</v>
      </c>
      <c r="E8494" s="206" t="s">
        <v>658</v>
      </c>
      <c r="F8494" s="207">
        <v>45489</v>
      </c>
      <c r="G8494" s="206" t="s">
        <v>52</v>
      </c>
      <c r="H8494" s="208">
        <v>40000</v>
      </c>
      <c r="I8494" s="206" t="s">
        <v>19</v>
      </c>
      <c r="J8494" s="206">
        <v>400</v>
      </c>
      <c r="L8494" s="206">
        <v>2024</v>
      </c>
      <c r="M8494" s="206" t="s">
        <v>772</v>
      </c>
      <c r="N8494" s="206" t="s">
        <v>773</v>
      </c>
    </row>
    <row r="8495" spans="1:15" s="206" customFormat="1" ht="31" customHeight="1" x14ac:dyDescent="0.15">
      <c r="A8495" s="206" t="s">
        <v>768</v>
      </c>
      <c r="B8495" s="206" t="s">
        <v>892</v>
      </c>
      <c r="C8495" s="206" t="s">
        <v>770</v>
      </c>
      <c r="D8495" s="206" t="s">
        <v>840</v>
      </c>
      <c r="E8495" s="206" t="s">
        <v>577</v>
      </c>
      <c r="F8495" s="207">
        <v>45490</v>
      </c>
      <c r="G8495" s="206" t="s">
        <v>52</v>
      </c>
      <c r="H8495" s="208">
        <v>1120000</v>
      </c>
      <c r="I8495" s="206" t="s">
        <v>19</v>
      </c>
      <c r="J8495" s="206">
        <v>11200</v>
      </c>
      <c r="L8495" s="206">
        <v>2024</v>
      </c>
      <c r="M8495" s="206" t="s">
        <v>772</v>
      </c>
      <c r="N8495" s="206" t="s">
        <v>773</v>
      </c>
    </row>
    <row r="8496" spans="1:15" s="206" customFormat="1" ht="31" customHeight="1" x14ac:dyDescent="0.15">
      <c r="A8496" s="206" t="s">
        <v>768</v>
      </c>
      <c r="B8496" s="206" t="s">
        <v>892</v>
      </c>
      <c r="C8496" s="206" t="s">
        <v>770</v>
      </c>
      <c r="D8496" s="206" t="s">
        <v>840</v>
      </c>
      <c r="E8496" s="206" t="s">
        <v>658</v>
      </c>
      <c r="F8496" s="207">
        <v>45490</v>
      </c>
      <c r="G8496" s="206" t="s">
        <v>52</v>
      </c>
      <c r="H8496" s="208">
        <v>40000</v>
      </c>
      <c r="I8496" s="206" t="s">
        <v>19</v>
      </c>
      <c r="J8496" s="206">
        <v>400</v>
      </c>
      <c r="L8496" s="206">
        <v>2024</v>
      </c>
      <c r="M8496" s="206" t="s">
        <v>772</v>
      </c>
      <c r="N8496" s="206" t="s">
        <v>773</v>
      </c>
    </row>
    <row r="8497" spans="1:14" s="206" customFormat="1" ht="31" customHeight="1" x14ac:dyDescent="0.15">
      <c r="A8497" s="206" t="s">
        <v>768</v>
      </c>
      <c r="B8497" s="206" t="s">
        <v>892</v>
      </c>
      <c r="C8497" s="206" t="s">
        <v>770</v>
      </c>
      <c r="D8497" s="206" t="s">
        <v>840</v>
      </c>
      <c r="E8497" s="206" t="s">
        <v>658</v>
      </c>
      <c r="F8497" s="207">
        <v>45491</v>
      </c>
      <c r="G8497" s="206" t="s">
        <v>52</v>
      </c>
      <c r="H8497" s="208">
        <v>20000</v>
      </c>
      <c r="I8497" s="206" t="s">
        <v>19</v>
      </c>
      <c r="J8497" s="206">
        <v>200</v>
      </c>
      <c r="L8497" s="206">
        <v>2024</v>
      </c>
      <c r="M8497" s="206" t="s">
        <v>772</v>
      </c>
      <c r="N8497" s="206" t="s">
        <v>773</v>
      </c>
    </row>
    <row r="8498" spans="1:14" s="206" customFormat="1" ht="31" customHeight="1" x14ac:dyDescent="0.15">
      <c r="A8498" s="206" t="s">
        <v>768</v>
      </c>
      <c r="B8498" s="206" t="s">
        <v>892</v>
      </c>
      <c r="C8498" s="206" t="s">
        <v>770</v>
      </c>
      <c r="D8498" s="206" t="s">
        <v>840</v>
      </c>
      <c r="E8498" s="206" t="s">
        <v>577</v>
      </c>
      <c r="F8498" s="207">
        <v>45491</v>
      </c>
      <c r="G8498" s="206" t="s">
        <v>52</v>
      </c>
      <c r="H8498" s="208">
        <v>1240000</v>
      </c>
      <c r="I8498" s="206" t="s">
        <v>19</v>
      </c>
      <c r="J8498" s="206">
        <v>12400</v>
      </c>
      <c r="L8498" s="206">
        <v>2024</v>
      </c>
      <c r="M8498" s="206" t="s">
        <v>772</v>
      </c>
      <c r="N8498" s="206" t="s">
        <v>773</v>
      </c>
    </row>
    <row r="8499" spans="1:14" s="206" customFormat="1" ht="31" customHeight="1" x14ac:dyDescent="0.15">
      <c r="A8499" s="206" t="s">
        <v>768</v>
      </c>
      <c r="B8499" s="206" t="s">
        <v>892</v>
      </c>
      <c r="C8499" s="206" t="s">
        <v>770</v>
      </c>
      <c r="D8499" s="206" t="s">
        <v>840</v>
      </c>
      <c r="E8499" s="206" t="s">
        <v>577</v>
      </c>
      <c r="F8499" s="207">
        <v>45492</v>
      </c>
      <c r="G8499" s="206" t="s">
        <v>52</v>
      </c>
      <c r="H8499" s="208">
        <v>800000</v>
      </c>
      <c r="I8499" s="206" t="s">
        <v>19</v>
      </c>
      <c r="J8499" s="206">
        <v>8000</v>
      </c>
      <c r="L8499" s="206">
        <v>2024</v>
      </c>
      <c r="M8499" s="206" t="s">
        <v>772</v>
      </c>
      <c r="N8499" s="206" t="s">
        <v>773</v>
      </c>
    </row>
    <row r="8500" spans="1:14" s="206" customFormat="1" ht="31" customHeight="1" x14ac:dyDescent="0.15">
      <c r="A8500" s="206" t="s">
        <v>768</v>
      </c>
      <c r="B8500" s="206" t="s">
        <v>892</v>
      </c>
      <c r="C8500" s="206" t="s">
        <v>770</v>
      </c>
      <c r="D8500" s="206" t="s">
        <v>840</v>
      </c>
      <c r="E8500" s="206" t="s">
        <v>577</v>
      </c>
      <c r="F8500" s="207">
        <v>45493</v>
      </c>
      <c r="G8500" s="206" t="s">
        <v>52</v>
      </c>
      <c r="H8500" s="208">
        <v>960000</v>
      </c>
      <c r="I8500" s="206" t="s">
        <v>19</v>
      </c>
      <c r="J8500" s="206">
        <v>9600</v>
      </c>
      <c r="L8500" s="206">
        <v>2024</v>
      </c>
      <c r="M8500" s="206" t="s">
        <v>772</v>
      </c>
      <c r="N8500" s="206" t="s">
        <v>773</v>
      </c>
    </row>
    <row r="8501" spans="1:14" s="206" customFormat="1" ht="31" customHeight="1" x14ac:dyDescent="0.15">
      <c r="A8501" s="206" t="s">
        <v>768</v>
      </c>
      <c r="B8501" s="206" t="s">
        <v>892</v>
      </c>
      <c r="C8501" s="206" t="s">
        <v>770</v>
      </c>
      <c r="D8501" s="206" t="s">
        <v>840</v>
      </c>
      <c r="E8501" s="206" t="s">
        <v>658</v>
      </c>
      <c r="F8501" s="207">
        <v>45494</v>
      </c>
      <c r="G8501" s="206" t="s">
        <v>52</v>
      </c>
      <c r="H8501" s="208">
        <v>40000</v>
      </c>
      <c r="I8501" s="206" t="s">
        <v>19</v>
      </c>
      <c r="J8501" s="206">
        <v>400</v>
      </c>
      <c r="L8501" s="206">
        <v>2024</v>
      </c>
      <c r="M8501" s="206" t="s">
        <v>772</v>
      </c>
      <c r="N8501" s="206" t="s">
        <v>773</v>
      </c>
    </row>
    <row r="8502" spans="1:14" s="206" customFormat="1" ht="31" customHeight="1" x14ac:dyDescent="0.15">
      <c r="A8502" s="206" t="s">
        <v>768</v>
      </c>
      <c r="B8502" s="206" t="s">
        <v>892</v>
      </c>
      <c r="C8502" s="206" t="s">
        <v>770</v>
      </c>
      <c r="D8502" s="206" t="s">
        <v>840</v>
      </c>
      <c r="E8502" s="206" t="s">
        <v>577</v>
      </c>
      <c r="F8502" s="207">
        <v>45494</v>
      </c>
      <c r="G8502" s="206" t="s">
        <v>52</v>
      </c>
      <c r="H8502" s="208">
        <v>1040000</v>
      </c>
      <c r="I8502" s="206" t="s">
        <v>19</v>
      </c>
      <c r="J8502" s="206">
        <v>10400</v>
      </c>
      <c r="L8502" s="206">
        <v>2024</v>
      </c>
      <c r="M8502" s="206" t="s">
        <v>772</v>
      </c>
      <c r="N8502" s="206" t="s">
        <v>773</v>
      </c>
    </row>
    <row r="8503" spans="1:14" s="206" customFormat="1" ht="31" customHeight="1" x14ac:dyDescent="0.15">
      <c r="A8503" s="206" t="s">
        <v>768</v>
      </c>
      <c r="B8503" s="206" t="s">
        <v>892</v>
      </c>
      <c r="C8503" s="206" t="s">
        <v>770</v>
      </c>
      <c r="D8503" s="206" t="s">
        <v>840</v>
      </c>
      <c r="E8503" s="206" t="s">
        <v>577</v>
      </c>
      <c r="F8503" s="207">
        <v>45495</v>
      </c>
      <c r="G8503" s="206" t="s">
        <v>52</v>
      </c>
      <c r="H8503" s="208">
        <v>1240000</v>
      </c>
      <c r="I8503" s="206" t="s">
        <v>19</v>
      </c>
      <c r="J8503" s="206">
        <v>12400</v>
      </c>
      <c r="L8503" s="206">
        <v>2024</v>
      </c>
      <c r="M8503" s="206" t="s">
        <v>772</v>
      </c>
      <c r="N8503" s="206" t="s">
        <v>773</v>
      </c>
    </row>
    <row r="8504" spans="1:14" s="206" customFormat="1" ht="31" customHeight="1" x14ac:dyDescent="0.15">
      <c r="A8504" s="206" t="s">
        <v>768</v>
      </c>
      <c r="B8504" s="206" t="s">
        <v>892</v>
      </c>
      <c r="C8504" s="206" t="s">
        <v>770</v>
      </c>
      <c r="D8504" s="206" t="s">
        <v>840</v>
      </c>
      <c r="E8504" s="206" t="s">
        <v>658</v>
      </c>
      <c r="F8504" s="207">
        <v>45495</v>
      </c>
      <c r="G8504" s="206" t="s">
        <v>52</v>
      </c>
      <c r="H8504" s="208">
        <v>20000</v>
      </c>
      <c r="I8504" s="206" t="s">
        <v>19</v>
      </c>
      <c r="J8504" s="206">
        <v>200</v>
      </c>
      <c r="L8504" s="206">
        <v>2024</v>
      </c>
      <c r="M8504" s="206" t="s">
        <v>772</v>
      </c>
      <c r="N8504" s="206" t="s">
        <v>773</v>
      </c>
    </row>
    <row r="8505" spans="1:14" s="206" customFormat="1" ht="31" customHeight="1" x14ac:dyDescent="0.15">
      <c r="A8505" s="206" t="s">
        <v>768</v>
      </c>
      <c r="B8505" s="206" t="s">
        <v>892</v>
      </c>
      <c r="C8505" s="206" t="s">
        <v>770</v>
      </c>
      <c r="D8505" s="206" t="s">
        <v>840</v>
      </c>
      <c r="E8505" s="206" t="s">
        <v>577</v>
      </c>
      <c r="F8505" s="207">
        <v>45496</v>
      </c>
      <c r="G8505" s="206" t="s">
        <v>52</v>
      </c>
      <c r="H8505" s="208">
        <v>1560000</v>
      </c>
      <c r="I8505" s="206" t="s">
        <v>19</v>
      </c>
      <c r="J8505" s="206">
        <v>15600</v>
      </c>
      <c r="L8505" s="206">
        <v>2024</v>
      </c>
      <c r="M8505" s="206" t="s">
        <v>772</v>
      </c>
      <c r="N8505" s="206" t="s">
        <v>773</v>
      </c>
    </row>
    <row r="8506" spans="1:14" s="206" customFormat="1" ht="31" customHeight="1" x14ac:dyDescent="0.15">
      <c r="A8506" s="206" t="s">
        <v>768</v>
      </c>
      <c r="B8506" s="206" t="s">
        <v>892</v>
      </c>
      <c r="C8506" s="206" t="s">
        <v>770</v>
      </c>
      <c r="D8506" s="206" t="s">
        <v>840</v>
      </c>
      <c r="E8506" s="206" t="s">
        <v>577</v>
      </c>
      <c r="F8506" s="207">
        <v>45497</v>
      </c>
      <c r="G8506" s="206" t="s">
        <v>52</v>
      </c>
      <c r="H8506" s="208">
        <v>1360000</v>
      </c>
      <c r="I8506" s="206" t="s">
        <v>19</v>
      </c>
      <c r="J8506" s="206">
        <v>13600</v>
      </c>
      <c r="L8506" s="206">
        <v>2024</v>
      </c>
      <c r="M8506" s="206" t="s">
        <v>772</v>
      </c>
      <c r="N8506" s="206" t="s">
        <v>773</v>
      </c>
    </row>
    <row r="8507" spans="1:14" s="206" customFormat="1" ht="31" customHeight="1" x14ac:dyDescent="0.15">
      <c r="A8507" s="206" t="s">
        <v>768</v>
      </c>
      <c r="B8507" s="206" t="s">
        <v>892</v>
      </c>
      <c r="C8507" s="206" t="s">
        <v>770</v>
      </c>
      <c r="D8507" s="206" t="s">
        <v>840</v>
      </c>
      <c r="E8507" s="206" t="s">
        <v>658</v>
      </c>
      <c r="F8507" s="207">
        <v>45497</v>
      </c>
      <c r="G8507" s="206" t="s">
        <v>52</v>
      </c>
      <c r="H8507" s="208">
        <v>40000</v>
      </c>
      <c r="I8507" s="206" t="s">
        <v>19</v>
      </c>
      <c r="J8507" s="206">
        <v>400</v>
      </c>
      <c r="L8507" s="206">
        <v>2024</v>
      </c>
      <c r="M8507" s="206" t="s">
        <v>772</v>
      </c>
      <c r="N8507" s="206" t="s">
        <v>773</v>
      </c>
    </row>
    <row r="8508" spans="1:14" s="206" customFormat="1" ht="31" customHeight="1" x14ac:dyDescent="0.15">
      <c r="A8508" s="206" t="s">
        <v>768</v>
      </c>
      <c r="B8508" s="206" t="s">
        <v>892</v>
      </c>
      <c r="C8508" s="206" t="s">
        <v>770</v>
      </c>
      <c r="D8508" s="206" t="s">
        <v>840</v>
      </c>
      <c r="E8508" s="206" t="s">
        <v>577</v>
      </c>
      <c r="F8508" s="207">
        <v>45498</v>
      </c>
      <c r="G8508" s="206" t="s">
        <v>52</v>
      </c>
      <c r="H8508" s="208">
        <v>1400000</v>
      </c>
      <c r="I8508" s="206" t="s">
        <v>19</v>
      </c>
      <c r="J8508" s="206">
        <v>14000</v>
      </c>
      <c r="L8508" s="206">
        <v>2024</v>
      </c>
      <c r="M8508" s="206" t="s">
        <v>772</v>
      </c>
      <c r="N8508" s="206" t="s">
        <v>773</v>
      </c>
    </row>
    <row r="8509" spans="1:14" s="206" customFormat="1" ht="31" customHeight="1" x14ac:dyDescent="0.15">
      <c r="A8509" s="206" t="s">
        <v>768</v>
      </c>
      <c r="B8509" s="206" t="s">
        <v>892</v>
      </c>
      <c r="C8509" s="206" t="s">
        <v>770</v>
      </c>
      <c r="D8509" s="206" t="s">
        <v>840</v>
      </c>
      <c r="E8509" s="206" t="s">
        <v>658</v>
      </c>
      <c r="F8509" s="207">
        <v>45499</v>
      </c>
      <c r="G8509" s="206" t="s">
        <v>52</v>
      </c>
      <c r="H8509" s="208">
        <v>40000</v>
      </c>
      <c r="I8509" s="206" t="s">
        <v>19</v>
      </c>
      <c r="J8509" s="206">
        <v>400</v>
      </c>
      <c r="L8509" s="206">
        <v>2024</v>
      </c>
      <c r="M8509" s="206" t="s">
        <v>772</v>
      </c>
      <c r="N8509" s="206" t="s">
        <v>773</v>
      </c>
    </row>
    <row r="8510" spans="1:14" s="206" customFormat="1" ht="31" customHeight="1" x14ac:dyDescent="0.15">
      <c r="A8510" s="206" t="s">
        <v>768</v>
      </c>
      <c r="B8510" s="206" t="s">
        <v>892</v>
      </c>
      <c r="C8510" s="206" t="s">
        <v>770</v>
      </c>
      <c r="D8510" s="206" t="s">
        <v>840</v>
      </c>
      <c r="E8510" s="206" t="s">
        <v>577</v>
      </c>
      <c r="F8510" s="207">
        <v>45499</v>
      </c>
      <c r="G8510" s="206" t="s">
        <v>52</v>
      </c>
      <c r="H8510" s="208">
        <v>1280000</v>
      </c>
      <c r="I8510" s="206" t="s">
        <v>19</v>
      </c>
      <c r="J8510" s="206">
        <v>12800</v>
      </c>
      <c r="L8510" s="206">
        <v>2024</v>
      </c>
      <c r="M8510" s="206" t="s">
        <v>772</v>
      </c>
      <c r="N8510" s="206" t="s">
        <v>773</v>
      </c>
    </row>
    <row r="8511" spans="1:14" s="206" customFormat="1" ht="31" customHeight="1" x14ac:dyDescent="0.15">
      <c r="A8511" s="206" t="s">
        <v>768</v>
      </c>
      <c r="B8511" s="206" t="s">
        <v>892</v>
      </c>
      <c r="C8511" s="206" t="s">
        <v>770</v>
      </c>
      <c r="D8511" s="206" t="s">
        <v>840</v>
      </c>
      <c r="E8511" s="206" t="s">
        <v>577</v>
      </c>
      <c r="F8511" s="207">
        <v>45500</v>
      </c>
      <c r="G8511" s="206" t="s">
        <v>52</v>
      </c>
      <c r="H8511" s="208">
        <v>840000</v>
      </c>
      <c r="I8511" s="206" t="s">
        <v>19</v>
      </c>
      <c r="J8511" s="206">
        <v>8400</v>
      </c>
      <c r="L8511" s="206">
        <v>2024</v>
      </c>
      <c r="M8511" s="206" t="s">
        <v>772</v>
      </c>
      <c r="N8511" s="206" t="s">
        <v>773</v>
      </c>
    </row>
    <row r="8512" spans="1:14" s="206" customFormat="1" ht="31" customHeight="1" x14ac:dyDescent="0.15">
      <c r="A8512" s="206" t="s">
        <v>768</v>
      </c>
      <c r="B8512" s="206" t="s">
        <v>892</v>
      </c>
      <c r="C8512" s="206" t="s">
        <v>770</v>
      </c>
      <c r="D8512" s="206" t="s">
        <v>840</v>
      </c>
      <c r="E8512" s="206" t="s">
        <v>658</v>
      </c>
      <c r="F8512" s="207">
        <v>45500</v>
      </c>
      <c r="G8512" s="206" t="s">
        <v>52</v>
      </c>
      <c r="H8512" s="208">
        <v>40000</v>
      </c>
      <c r="I8512" s="206" t="s">
        <v>19</v>
      </c>
      <c r="J8512" s="206">
        <v>400</v>
      </c>
      <c r="L8512" s="206">
        <v>2024</v>
      </c>
      <c r="M8512" s="206" t="s">
        <v>772</v>
      </c>
      <c r="N8512" s="206" t="s">
        <v>773</v>
      </c>
    </row>
    <row r="8513" spans="1:14" s="206" customFormat="1" ht="31" customHeight="1" x14ac:dyDescent="0.15">
      <c r="A8513" s="206" t="s">
        <v>768</v>
      </c>
      <c r="B8513" s="206" t="s">
        <v>892</v>
      </c>
      <c r="C8513" s="206" t="s">
        <v>770</v>
      </c>
      <c r="D8513" s="206" t="s">
        <v>840</v>
      </c>
      <c r="E8513" s="206" t="s">
        <v>577</v>
      </c>
      <c r="F8513" s="207">
        <v>45501</v>
      </c>
      <c r="G8513" s="206" t="s">
        <v>52</v>
      </c>
      <c r="H8513" s="208">
        <v>1520000</v>
      </c>
      <c r="I8513" s="206" t="s">
        <v>19</v>
      </c>
      <c r="J8513" s="206">
        <v>15200</v>
      </c>
      <c r="L8513" s="206">
        <v>2024</v>
      </c>
      <c r="M8513" s="206" t="s">
        <v>772</v>
      </c>
      <c r="N8513" s="206" t="s">
        <v>773</v>
      </c>
    </row>
    <row r="8514" spans="1:14" s="206" customFormat="1" ht="31" customHeight="1" x14ac:dyDescent="0.15">
      <c r="A8514" s="206" t="s">
        <v>768</v>
      </c>
      <c r="B8514" s="206" t="s">
        <v>892</v>
      </c>
      <c r="C8514" s="206" t="s">
        <v>770</v>
      </c>
      <c r="D8514" s="206" t="s">
        <v>840</v>
      </c>
      <c r="E8514" s="206" t="s">
        <v>658</v>
      </c>
      <c r="F8514" s="207">
        <v>45502</v>
      </c>
      <c r="G8514" s="206" t="s">
        <v>52</v>
      </c>
      <c r="H8514" s="208">
        <v>80000</v>
      </c>
      <c r="I8514" s="206" t="s">
        <v>19</v>
      </c>
      <c r="J8514" s="206">
        <v>800</v>
      </c>
      <c r="L8514" s="206">
        <v>2024</v>
      </c>
      <c r="M8514" s="206" t="s">
        <v>772</v>
      </c>
      <c r="N8514" s="206" t="s">
        <v>773</v>
      </c>
    </row>
    <row r="8515" spans="1:14" s="206" customFormat="1" ht="31" customHeight="1" x14ac:dyDescent="0.15">
      <c r="A8515" s="206" t="s">
        <v>768</v>
      </c>
      <c r="B8515" s="206" t="s">
        <v>892</v>
      </c>
      <c r="C8515" s="206" t="s">
        <v>770</v>
      </c>
      <c r="D8515" s="206" t="s">
        <v>840</v>
      </c>
      <c r="E8515" s="206" t="s">
        <v>577</v>
      </c>
      <c r="F8515" s="207">
        <v>45502</v>
      </c>
      <c r="G8515" s="206" t="s">
        <v>52</v>
      </c>
      <c r="H8515" s="208">
        <v>1720000</v>
      </c>
      <c r="I8515" s="206" t="s">
        <v>19</v>
      </c>
      <c r="J8515" s="206">
        <v>17200</v>
      </c>
      <c r="L8515" s="206">
        <v>2024</v>
      </c>
      <c r="M8515" s="206" t="s">
        <v>772</v>
      </c>
      <c r="N8515" s="206" t="s">
        <v>773</v>
      </c>
    </row>
    <row r="8516" spans="1:14" s="206" customFormat="1" ht="31" customHeight="1" x14ac:dyDescent="0.15">
      <c r="A8516" s="206" t="s">
        <v>768</v>
      </c>
      <c r="B8516" s="206" t="s">
        <v>892</v>
      </c>
      <c r="C8516" s="206" t="s">
        <v>770</v>
      </c>
      <c r="D8516" s="206" t="s">
        <v>840</v>
      </c>
      <c r="E8516" s="206" t="s">
        <v>577</v>
      </c>
      <c r="F8516" s="207">
        <v>45503</v>
      </c>
      <c r="G8516" s="206" t="s">
        <v>52</v>
      </c>
      <c r="H8516" s="208">
        <v>1640000</v>
      </c>
      <c r="I8516" s="206" t="s">
        <v>19</v>
      </c>
      <c r="J8516" s="206">
        <v>16400</v>
      </c>
      <c r="L8516" s="206">
        <v>2024</v>
      </c>
      <c r="M8516" s="206" t="s">
        <v>772</v>
      </c>
      <c r="N8516" s="206" t="s">
        <v>773</v>
      </c>
    </row>
    <row r="8517" spans="1:14" s="206" customFormat="1" ht="31" customHeight="1" x14ac:dyDescent="0.15">
      <c r="A8517" s="206" t="s">
        <v>768</v>
      </c>
      <c r="B8517" s="206" t="s">
        <v>892</v>
      </c>
      <c r="C8517" s="206" t="s">
        <v>770</v>
      </c>
      <c r="D8517" s="206" t="s">
        <v>840</v>
      </c>
      <c r="E8517" s="206" t="s">
        <v>658</v>
      </c>
      <c r="F8517" s="207">
        <v>45503</v>
      </c>
      <c r="G8517" s="206" t="s">
        <v>52</v>
      </c>
      <c r="H8517" s="208">
        <v>40000</v>
      </c>
      <c r="I8517" s="206" t="s">
        <v>19</v>
      </c>
      <c r="J8517" s="206">
        <v>400</v>
      </c>
      <c r="L8517" s="206">
        <v>2024</v>
      </c>
      <c r="M8517" s="206" t="s">
        <v>772</v>
      </c>
      <c r="N8517" s="206" t="s">
        <v>773</v>
      </c>
    </row>
    <row r="8518" spans="1:14" s="206" customFormat="1" ht="31" customHeight="1" x14ac:dyDescent="0.15">
      <c r="A8518" s="206" t="s">
        <v>768</v>
      </c>
      <c r="B8518" s="206" t="s">
        <v>892</v>
      </c>
      <c r="C8518" s="206" t="s">
        <v>770</v>
      </c>
      <c r="D8518" s="206" t="s">
        <v>840</v>
      </c>
      <c r="E8518" s="206" t="s">
        <v>658</v>
      </c>
      <c r="F8518" s="207">
        <v>45504</v>
      </c>
      <c r="G8518" s="206" t="s">
        <v>52</v>
      </c>
      <c r="H8518" s="208">
        <v>40000</v>
      </c>
      <c r="I8518" s="206" t="s">
        <v>19</v>
      </c>
      <c r="J8518" s="206">
        <v>400</v>
      </c>
      <c r="L8518" s="206">
        <v>2024</v>
      </c>
      <c r="M8518" s="206" t="s">
        <v>772</v>
      </c>
      <c r="N8518" s="206" t="s">
        <v>773</v>
      </c>
    </row>
    <row r="8519" spans="1:14" s="206" customFormat="1" ht="31" customHeight="1" x14ac:dyDescent="0.15">
      <c r="A8519" s="206" t="s">
        <v>768</v>
      </c>
      <c r="B8519" s="206" t="s">
        <v>892</v>
      </c>
      <c r="C8519" s="206" t="s">
        <v>770</v>
      </c>
      <c r="D8519" s="206" t="s">
        <v>840</v>
      </c>
      <c r="E8519" s="206" t="s">
        <v>577</v>
      </c>
      <c r="F8519" s="207">
        <v>45504</v>
      </c>
      <c r="G8519" s="206" t="s">
        <v>52</v>
      </c>
      <c r="H8519" s="208">
        <v>2160000</v>
      </c>
      <c r="I8519" s="206" t="s">
        <v>19</v>
      </c>
      <c r="J8519" s="206">
        <v>21600</v>
      </c>
      <c r="L8519" s="206">
        <v>2024</v>
      </c>
      <c r="M8519" s="206" t="s">
        <v>772</v>
      </c>
      <c r="N8519" s="206" t="s">
        <v>773</v>
      </c>
    </row>
    <row r="8520" spans="1:14" s="206" customFormat="1" ht="31" customHeight="1" x14ac:dyDescent="0.15">
      <c r="A8520" s="206" t="s">
        <v>768</v>
      </c>
      <c r="B8520" s="206" t="s">
        <v>892</v>
      </c>
      <c r="C8520" s="206" t="s">
        <v>770</v>
      </c>
      <c r="D8520" s="206" t="s">
        <v>840</v>
      </c>
      <c r="E8520" s="206" t="s">
        <v>577</v>
      </c>
      <c r="F8520" s="207">
        <v>45505</v>
      </c>
      <c r="G8520" s="206" t="s">
        <v>52</v>
      </c>
      <c r="H8520" s="208">
        <v>2040000</v>
      </c>
      <c r="I8520" s="206" t="s">
        <v>19</v>
      </c>
      <c r="J8520" s="206">
        <v>20400</v>
      </c>
      <c r="L8520" s="206">
        <v>2024</v>
      </c>
      <c r="M8520" s="206" t="s">
        <v>772</v>
      </c>
      <c r="N8520" s="206" t="s">
        <v>773</v>
      </c>
    </row>
    <row r="8521" spans="1:14" s="206" customFormat="1" ht="31" customHeight="1" x14ac:dyDescent="0.15">
      <c r="A8521" s="206" t="s">
        <v>768</v>
      </c>
      <c r="B8521" s="206" t="s">
        <v>892</v>
      </c>
      <c r="C8521" s="206" t="s">
        <v>770</v>
      </c>
      <c r="D8521" s="206" t="s">
        <v>840</v>
      </c>
      <c r="E8521" s="206" t="s">
        <v>658</v>
      </c>
      <c r="F8521" s="207">
        <v>45505</v>
      </c>
      <c r="G8521" s="206" t="s">
        <v>52</v>
      </c>
      <c r="H8521" s="208">
        <v>120000</v>
      </c>
      <c r="I8521" s="206" t="s">
        <v>19</v>
      </c>
      <c r="J8521" s="206">
        <v>1200</v>
      </c>
      <c r="L8521" s="206">
        <v>2024</v>
      </c>
      <c r="M8521" s="206" t="s">
        <v>772</v>
      </c>
      <c r="N8521" s="206" t="s">
        <v>773</v>
      </c>
    </row>
    <row r="8522" spans="1:14" s="206" customFormat="1" ht="31" customHeight="1" x14ac:dyDescent="0.15">
      <c r="A8522" s="206" t="s">
        <v>768</v>
      </c>
      <c r="B8522" s="206" t="s">
        <v>892</v>
      </c>
      <c r="C8522" s="206" t="s">
        <v>770</v>
      </c>
      <c r="D8522" s="206" t="s">
        <v>840</v>
      </c>
      <c r="E8522" s="206" t="s">
        <v>577</v>
      </c>
      <c r="F8522" s="207">
        <v>45506</v>
      </c>
      <c r="G8522" s="206" t="s">
        <v>52</v>
      </c>
      <c r="H8522" s="208">
        <v>1480000</v>
      </c>
      <c r="I8522" s="206" t="s">
        <v>19</v>
      </c>
      <c r="J8522" s="206">
        <v>14800</v>
      </c>
      <c r="L8522" s="206">
        <v>2024</v>
      </c>
      <c r="M8522" s="206" t="s">
        <v>772</v>
      </c>
      <c r="N8522" s="206" t="s">
        <v>773</v>
      </c>
    </row>
    <row r="8523" spans="1:14" s="206" customFormat="1" ht="31" customHeight="1" x14ac:dyDescent="0.15">
      <c r="A8523" s="206" t="s">
        <v>768</v>
      </c>
      <c r="B8523" s="206" t="s">
        <v>892</v>
      </c>
      <c r="C8523" s="206" t="s">
        <v>770</v>
      </c>
      <c r="D8523" s="206" t="s">
        <v>840</v>
      </c>
      <c r="E8523" s="206" t="s">
        <v>658</v>
      </c>
      <c r="F8523" s="207">
        <v>45507</v>
      </c>
      <c r="G8523" s="206" t="s">
        <v>52</v>
      </c>
      <c r="H8523" s="208">
        <v>80000</v>
      </c>
      <c r="I8523" s="206" t="s">
        <v>19</v>
      </c>
      <c r="J8523" s="206">
        <v>800</v>
      </c>
      <c r="L8523" s="206">
        <v>2024</v>
      </c>
      <c r="M8523" s="206" t="s">
        <v>772</v>
      </c>
      <c r="N8523" s="206" t="s">
        <v>773</v>
      </c>
    </row>
    <row r="8524" spans="1:14" s="206" customFormat="1" ht="31" customHeight="1" x14ac:dyDescent="0.15">
      <c r="A8524" s="206" t="s">
        <v>768</v>
      </c>
      <c r="B8524" s="206" t="s">
        <v>892</v>
      </c>
      <c r="C8524" s="206" t="s">
        <v>770</v>
      </c>
      <c r="D8524" s="206" t="s">
        <v>840</v>
      </c>
      <c r="E8524" s="206" t="s">
        <v>577</v>
      </c>
      <c r="F8524" s="207">
        <v>45507</v>
      </c>
      <c r="G8524" s="206" t="s">
        <v>52</v>
      </c>
      <c r="H8524" s="208">
        <v>1200000</v>
      </c>
      <c r="I8524" s="206" t="s">
        <v>19</v>
      </c>
      <c r="J8524" s="206">
        <v>12000</v>
      </c>
      <c r="L8524" s="206">
        <v>2024</v>
      </c>
      <c r="M8524" s="206" t="s">
        <v>772</v>
      </c>
      <c r="N8524" s="206" t="s">
        <v>773</v>
      </c>
    </row>
    <row r="8525" spans="1:14" s="206" customFormat="1" ht="31" customHeight="1" x14ac:dyDescent="0.15">
      <c r="A8525" s="206" t="s">
        <v>768</v>
      </c>
      <c r="B8525" s="206" t="s">
        <v>892</v>
      </c>
      <c r="C8525" s="206" t="s">
        <v>770</v>
      </c>
      <c r="D8525" s="206" t="s">
        <v>840</v>
      </c>
      <c r="E8525" s="206" t="s">
        <v>778</v>
      </c>
      <c r="F8525" s="207">
        <v>45508</v>
      </c>
      <c r="G8525" s="206" t="s">
        <v>52</v>
      </c>
      <c r="H8525" s="208">
        <v>1480000</v>
      </c>
      <c r="I8525" s="206" t="s">
        <v>19</v>
      </c>
      <c r="J8525" s="206">
        <v>14800</v>
      </c>
      <c r="L8525" s="206">
        <v>2024</v>
      </c>
      <c r="M8525" s="206" t="s">
        <v>772</v>
      </c>
      <c r="N8525" s="206" t="s">
        <v>773</v>
      </c>
    </row>
    <row r="8526" spans="1:14" s="206" customFormat="1" ht="31" customHeight="1" x14ac:dyDescent="0.15">
      <c r="A8526" s="206" t="s">
        <v>768</v>
      </c>
      <c r="B8526" s="206" t="s">
        <v>892</v>
      </c>
      <c r="C8526" s="206" t="s">
        <v>770</v>
      </c>
      <c r="D8526" s="206" t="s">
        <v>840</v>
      </c>
      <c r="E8526" s="206" t="s">
        <v>577</v>
      </c>
      <c r="F8526" s="207">
        <v>45509</v>
      </c>
      <c r="G8526" s="206" t="s">
        <v>52</v>
      </c>
      <c r="H8526" s="208">
        <v>1560000</v>
      </c>
      <c r="I8526" s="206" t="s">
        <v>19</v>
      </c>
      <c r="J8526" s="206">
        <v>15600</v>
      </c>
      <c r="L8526" s="206">
        <v>2024</v>
      </c>
      <c r="M8526" s="206" t="s">
        <v>772</v>
      </c>
      <c r="N8526" s="206" t="s">
        <v>773</v>
      </c>
    </row>
    <row r="8527" spans="1:14" s="206" customFormat="1" ht="31" customHeight="1" x14ac:dyDescent="0.15">
      <c r="A8527" s="206" t="s">
        <v>768</v>
      </c>
      <c r="B8527" s="206" t="s">
        <v>892</v>
      </c>
      <c r="C8527" s="206" t="s">
        <v>770</v>
      </c>
      <c r="D8527" s="206" t="s">
        <v>840</v>
      </c>
      <c r="E8527" s="206" t="s">
        <v>577</v>
      </c>
      <c r="F8527" s="207">
        <v>45510</v>
      </c>
      <c r="G8527" s="206" t="s">
        <v>52</v>
      </c>
      <c r="H8527" s="208">
        <v>2040000</v>
      </c>
      <c r="I8527" s="206" t="s">
        <v>19</v>
      </c>
      <c r="J8527" s="206">
        <v>20400</v>
      </c>
      <c r="L8527" s="206">
        <v>2024</v>
      </c>
      <c r="M8527" s="206" t="s">
        <v>772</v>
      </c>
      <c r="N8527" s="206" t="s">
        <v>773</v>
      </c>
    </row>
    <row r="8528" spans="1:14" s="206" customFormat="1" ht="31" customHeight="1" x14ac:dyDescent="0.15">
      <c r="A8528" s="206" t="s">
        <v>768</v>
      </c>
      <c r="B8528" s="206" t="s">
        <v>892</v>
      </c>
      <c r="C8528" s="206" t="s">
        <v>770</v>
      </c>
      <c r="D8528" s="206" t="s">
        <v>840</v>
      </c>
      <c r="E8528" s="206" t="s">
        <v>577</v>
      </c>
      <c r="F8528" s="207">
        <v>45511</v>
      </c>
      <c r="G8528" s="206" t="s">
        <v>52</v>
      </c>
      <c r="H8528" s="208">
        <v>840000</v>
      </c>
      <c r="I8528" s="206" t="s">
        <v>19</v>
      </c>
      <c r="J8528" s="206">
        <v>8400</v>
      </c>
      <c r="L8528" s="206">
        <v>2024</v>
      </c>
      <c r="M8528" s="206" t="s">
        <v>772</v>
      </c>
      <c r="N8528" s="206" t="s">
        <v>773</v>
      </c>
    </row>
    <row r="8529" spans="1:14" s="206" customFormat="1" ht="31" customHeight="1" x14ac:dyDescent="0.15">
      <c r="A8529" s="206" t="s">
        <v>768</v>
      </c>
      <c r="B8529" s="206" t="s">
        <v>892</v>
      </c>
      <c r="C8529" s="206" t="s">
        <v>770</v>
      </c>
      <c r="D8529" s="206" t="s">
        <v>840</v>
      </c>
      <c r="E8529" s="206" t="s">
        <v>577</v>
      </c>
      <c r="F8529" s="207">
        <v>45512</v>
      </c>
      <c r="G8529" s="206" t="s">
        <v>52</v>
      </c>
      <c r="H8529" s="208">
        <v>500000</v>
      </c>
      <c r="I8529" s="206" t="s">
        <v>19</v>
      </c>
      <c r="J8529" s="206">
        <v>5000</v>
      </c>
      <c r="L8529" s="206">
        <v>2024</v>
      </c>
      <c r="M8529" s="206" t="s">
        <v>772</v>
      </c>
      <c r="N8529" s="206" t="s">
        <v>773</v>
      </c>
    </row>
    <row r="8530" spans="1:14" s="206" customFormat="1" ht="31" customHeight="1" x14ac:dyDescent="0.15">
      <c r="A8530" s="206" t="s">
        <v>768</v>
      </c>
      <c r="B8530" s="206" t="s">
        <v>892</v>
      </c>
      <c r="C8530" s="206" t="s">
        <v>770</v>
      </c>
      <c r="D8530" s="206" t="s">
        <v>840</v>
      </c>
      <c r="E8530" s="206" t="s">
        <v>577</v>
      </c>
      <c r="F8530" s="207">
        <v>45513</v>
      </c>
      <c r="G8530" s="206" t="s">
        <v>52</v>
      </c>
      <c r="H8530" s="208">
        <v>1080000</v>
      </c>
      <c r="I8530" s="206" t="s">
        <v>19</v>
      </c>
      <c r="J8530" s="206">
        <v>10800</v>
      </c>
      <c r="L8530" s="206">
        <v>2024</v>
      </c>
      <c r="M8530" s="206" t="s">
        <v>772</v>
      </c>
      <c r="N8530" s="206" t="s">
        <v>773</v>
      </c>
    </row>
    <row r="8531" spans="1:14" s="206" customFormat="1" ht="31" customHeight="1" x14ac:dyDescent="0.15">
      <c r="A8531" s="206" t="s">
        <v>768</v>
      </c>
      <c r="B8531" s="206" t="s">
        <v>892</v>
      </c>
      <c r="C8531" s="206" t="s">
        <v>770</v>
      </c>
      <c r="D8531" s="206" t="s">
        <v>840</v>
      </c>
      <c r="E8531" s="206" t="s">
        <v>577</v>
      </c>
      <c r="F8531" s="207">
        <v>45514</v>
      </c>
      <c r="G8531" s="206" t="s">
        <v>52</v>
      </c>
      <c r="H8531" s="208">
        <v>840000</v>
      </c>
      <c r="I8531" s="206" t="s">
        <v>19</v>
      </c>
      <c r="J8531" s="206">
        <v>8400</v>
      </c>
      <c r="L8531" s="206">
        <v>2024</v>
      </c>
      <c r="M8531" s="206" t="s">
        <v>772</v>
      </c>
      <c r="N8531" s="206" t="s">
        <v>773</v>
      </c>
    </row>
    <row r="8532" spans="1:14" s="206" customFormat="1" ht="31" customHeight="1" x14ac:dyDescent="0.15">
      <c r="A8532" s="206" t="s">
        <v>768</v>
      </c>
      <c r="B8532" s="206" t="s">
        <v>892</v>
      </c>
      <c r="C8532" s="206" t="s">
        <v>770</v>
      </c>
      <c r="D8532" s="206" t="s">
        <v>840</v>
      </c>
      <c r="E8532" s="206" t="s">
        <v>577</v>
      </c>
      <c r="F8532" s="207">
        <v>45515</v>
      </c>
      <c r="G8532" s="206" t="s">
        <v>52</v>
      </c>
      <c r="H8532" s="208">
        <v>1160000</v>
      </c>
      <c r="I8532" s="206" t="s">
        <v>19</v>
      </c>
      <c r="J8532" s="206">
        <v>11600</v>
      </c>
      <c r="L8532" s="206">
        <v>2024</v>
      </c>
      <c r="M8532" s="206" t="s">
        <v>772</v>
      </c>
      <c r="N8532" s="206" t="s">
        <v>773</v>
      </c>
    </row>
    <row r="8533" spans="1:14" s="206" customFormat="1" ht="31" customHeight="1" x14ac:dyDescent="0.15">
      <c r="A8533" s="206" t="s">
        <v>768</v>
      </c>
      <c r="B8533" s="206" t="s">
        <v>892</v>
      </c>
      <c r="C8533" s="206" t="s">
        <v>770</v>
      </c>
      <c r="D8533" s="206" t="s">
        <v>840</v>
      </c>
      <c r="E8533" s="206" t="s">
        <v>658</v>
      </c>
      <c r="F8533" s="207">
        <v>45516</v>
      </c>
      <c r="G8533" s="206" t="s">
        <v>52</v>
      </c>
      <c r="H8533" s="208">
        <v>20000</v>
      </c>
      <c r="I8533" s="206" t="s">
        <v>19</v>
      </c>
      <c r="J8533" s="206">
        <v>200</v>
      </c>
      <c r="L8533" s="206">
        <v>2024</v>
      </c>
      <c r="M8533" s="206" t="s">
        <v>772</v>
      </c>
      <c r="N8533" s="206" t="s">
        <v>773</v>
      </c>
    </row>
    <row r="8534" spans="1:14" s="206" customFormat="1" ht="31" customHeight="1" x14ac:dyDescent="0.15">
      <c r="A8534" s="206" t="s">
        <v>768</v>
      </c>
      <c r="B8534" s="206" t="s">
        <v>892</v>
      </c>
      <c r="C8534" s="206" t="s">
        <v>770</v>
      </c>
      <c r="D8534" s="206" t="s">
        <v>840</v>
      </c>
      <c r="E8534" s="206" t="s">
        <v>577</v>
      </c>
      <c r="F8534" s="207">
        <v>45516</v>
      </c>
      <c r="G8534" s="206" t="s">
        <v>52</v>
      </c>
      <c r="H8534" s="208">
        <v>1340000</v>
      </c>
      <c r="I8534" s="206" t="s">
        <v>19</v>
      </c>
      <c r="J8534" s="206">
        <v>13400</v>
      </c>
      <c r="L8534" s="206">
        <v>2024</v>
      </c>
      <c r="M8534" s="206" t="s">
        <v>772</v>
      </c>
      <c r="N8534" s="206" t="s">
        <v>773</v>
      </c>
    </row>
    <row r="8535" spans="1:14" s="206" customFormat="1" ht="31" customHeight="1" x14ac:dyDescent="0.15">
      <c r="A8535" s="206" t="s">
        <v>768</v>
      </c>
      <c r="B8535" s="206" t="s">
        <v>892</v>
      </c>
      <c r="C8535" s="206" t="s">
        <v>770</v>
      </c>
      <c r="D8535" s="206" t="s">
        <v>840</v>
      </c>
      <c r="E8535" s="206" t="s">
        <v>577</v>
      </c>
      <c r="F8535" s="207">
        <v>45517</v>
      </c>
      <c r="G8535" s="206" t="s">
        <v>52</v>
      </c>
      <c r="H8535" s="208">
        <v>1240000</v>
      </c>
      <c r="I8535" s="206" t="s">
        <v>19</v>
      </c>
      <c r="J8535" s="206">
        <v>12400</v>
      </c>
      <c r="L8535" s="206">
        <v>2024</v>
      </c>
      <c r="M8535" s="206" t="s">
        <v>772</v>
      </c>
      <c r="N8535" s="206" t="s">
        <v>773</v>
      </c>
    </row>
    <row r="8536" spans="1:14" s="206" customFormat="1" ht="31" customHeight="1" x14ac:dyDescent="0.15">
      <c r="A8536" s="206" t="s">
        <v>768</v>
      </c>
      <c r="B8536" s="206" t="s">
        <v>892</v>
      </c>
      <c r="C8536" s="206" t="s">
        <v>770</v>
      </c>
      <c r="D8536" s="206" t="s">
        <v>840</v>
      </c>
      <c r="E8536" s="206" t="s">
        <v>577</v>
      </c>
      <c r="F8536" s="207">
        <v>45518</v>
      </c>
      <c r="G8536" s="206" t="s">
        <v>52</v>
      </c>
      <c r="H8536" s="208">
        <v>1440000</v>
      </c>
      <c r="I8536" s="206" t="s">
        <v>19</v>
      </c>
      <c r="J8536" s="206">
        <v>14400</v>
      </c>
      <c r="L8536" s="206">
        <v>2024</v>
      </c>
      <c r="M8536" s="206" t="s">
        <v>772</v>
      </c>
      <c r="N8536" s="206" t="s">
        <v>773</v>
      </c>
    </row>
    <row r="8537" spans="1:14" s="206" customFormat="1" ht="31" customHeight="1" x14ac:dyDescent="0.15">
      <c r="A8537" s="206" t="s">
        <v>768</v>
      </c>
      <c r="B8537" s="206" t="s">
        <v>892</v>
      </c>
      <c r="C8537" s="206" t="s">
        <v>770</v>
      </c>
      <c r="D8537" s="206" t="s">
        <v>840</v>
      </c>
      <c r="E8537" s="206" t="s">
        <v>577</v>
      </c>
      <c r="F8537" s="207">
        <v>45519</v>
      </c>
      <c r="G8537" s="206" t="s">
        <v>52</v>
      </c>
      <c r="H8537" s="208">
        <v>1360000</v>
      </c>
      <c r="I8537" s="206" t="s">
        <v>19</v>
      </c>
      <c r="J8537" s="206">
        <v>13600</v>
      </c>
      <c r="L8537" s="206">
        <v>2024</v>
      </c>
      <c r="M8537" s="206" t="s">
        <v>772</v>
      </c>
      <c r="N8537" s="206" t="s">
        <v>773</v>
      </c>
    </row>
    <row r="8538" spans="1:14" s="206" customFormat="1" ht="31" customHeight="1" x14ac:dyDescent="0.15">
      <c r="A8538" s="206" t="s">
        <v>768</v>
      </c>
      <c r="B8538" s="206" t="s">
        <v>892</v>
      </c>
      <c r="C8538" s="206" t="s">
        <v>770</v>
      </c>
      <c r="D8538" s="206" t="s">
        <v>840</v>
      </c>
      <c r="E8538" s="206" t="s">
        <v>577</v>
      </c>
      <c r="F8538" s="207">
        <v>45520</v>
      </c>
      <c r="G8538" s="206" t="s">
        <v>52</v>
      </c>
      <c r="H8538" s="208">
        <v>1040000</v>
      </c>
      <c r="I8538" s="206" t="s">
        <v>19</v>
      </c>
      <c r="J8538" s="206">
        <v>10400</v>
      </c>
      <c r="L8538" s="206">
        <v>2024</v>
      </c>
      <c r="M8538" s="206" t="s">
        <v>772</v>
      </c>
      <c r="N8538" s="206" t="s">
        <v>773</v>
      </c>
    </row>
    <row r="8539" spans="1:14" s="206" customFormat="1" ht="31" customHeight="1" x14ac:dyDescent="0.15">
      <c r="A8539" s="206" t="s">
        <v>768</v>
      </c>
      <c r="B8539" s="206" t="s">
        <v>892</v>
      </c>
      <c r="C8539" s="206" t="s">
        <v>770</v>
      </c>
      <c r="D8539" s="206" t="s">
        <v>840</v>
      </c>
      <c r="E8539" s="206" t="s">
        <v>577</v>
      </c>
      <c r="F8539" s="207">
        <v>45521</v>
      </c>
      <c r="G8539" s="206" t="s">
        <v>52</v>
      </c>
      <c r="H8539" s="208">
        <v>720000</v>
      </c>
      <c r="I8539" s="206" t="s">
        <v>19</v>
      </c>
      <c r="J8539" s="206">
        <v>7200</v>
      </c>
      <c r="L8539" s="206">
        <v>2024</v>
      </c>
      <c r="M8539" s="206" t="s">
        <v>772</v>
      </c>
      <c r="N8539" s="206" t="s">
        <v>773</v>
      </c>
    </row>
    <row r="8540" spans="1:14" s="206" customFormat="1" ht="31" customHeight="1" x14ac:dyDescent="0.15">
      <c r="A8540" s="206" t="s">
        <v>768</v>
      </c>
      <c r="B8540" s="206" t="s">
        <v>892</v>
      </c>
      <c r="C8540" s="206" t="s">
        <v>770</v>
      </c>
      <c r="D8540" s="206" t="s">
        <v>840</v>
      </c>
      <c r="E8540" s="206" t="s">
        <v>658</v>
      </c>
      <c r="F8540" s="207">
        <v>45521</v>
      </c>
      <c r="G8540" s="206" t="s">
        <v>52</v>
      </c>
      <c r="H8540" s="208">
        <v>40000</v>
      </c>
      <c r="I8540" s="206" t="s">
        <v>19</v>
      </c>
      <c r="J8540" s="206">
        <v>400</v>
      </c>
      <c r="L8540" s="206">
        <v>2024</v>
      </c>
      <c r="M8540" s="206" t="s">
        <v>772</v>
      </c>
      <c r="N8540" s="206" t="s">
        <v>773</v>
      </c>
    </row>
    <row r="8541" spans="1:14" s="206" customFormat="1" ht="31" customHeight="1" x14ac:dyDescent="0.15">
      <c r="A8541" s="206" t="s">
        <v>768</v>
      </c>
      <c r="B8541" s="206" t="s">
        <v>892</v>
      </c>
      <c r="C8541" s="206" t="s">
        <v>770</v>
      </c>
      <c r="D8541" s="206" t="s">
        <v>840</v>
      </c>
      <c r="E8541" s="206" t="s">
        <v>577</v>
      </c>
      <c r="F8541" s="207">
        <v>45522</v>
      </c>
      <c r="G8541" s="206" t="s">
        <v>52</v>
      </c>
      <c r="H8541" s="208">
        <v>680000</v>
      </c>
      <c r="I8541" s="206" t="s">
        <v>19</v>
      </c>
      <c r="J8541" s="206">
        <v>6800</v>
      </c>
      <c r="L8541" s="206">
        <v>2024</v>
      </c>
      <c r="M8541" s="206" t="s">
        <v>772</v>
      </c>
      <c r="N8541" s="206" t="s">
        <v>773</v>
      </c>
    </row>
    <row r="8542" spans="1:14" s="206" customFormat="1" ht="31" customHeight="1" x14ac:dyDescent="0.15">
      <c r="A8542" s="206" t="s">
        <v>768</v>
      </c>
      <c r="B8542" s="206" t="s">
        <v>892</v>
      </c>
      <c r="C8542" s="206" t="s">
        <v>770</v>
      </c>
      <c r="D8542" s="206" t="s">
        <v>840</v>
      </c>
      <c r="E8542" s="206" t="s">
        <v>658</v>
      </c>
      <c r="F8542" s="207">
        <v>45523</v>
      </c>
      <c r="G8542" s="206" t="s">
        <v>52</v>
      </c>
      <c r="H8542" s="208">
        <v>40000</v>
      </c>
      <c r="I8542" s="206" t="s">
        <v>19</v>
      </c>
      <c r="J8542" s="206">
        <v>400</v>
      </c>
      <c r="L8542" s="206">
        <v>2024</v>
      </c>
      <c r="M8542" s="206" t="s">
        <v>772</v>
      </c>
      <c r="N8542" s="206" t="s">
        <v>773</v>
      </c>
    </row>
    <row r="8543" spans="1:14" s="206" customFormat="1" ht="31" customHeight="1" x14ac:dyDescent="0.15">
      <c r="A8543" s="206" t="s">
        <v>768</v>
      </c>
      <c r="B8543" s="206" t="s">
        <v>892</v>
      </c>
      <c r="C8543" s="206" t="s">
        <v>770</v>
      </c>
      <c r="D8543" s="206" t="s">
        <v>840</v>
      </c>
      <c r="E8543" s="206" t="s">
        <v>577</v>
      </c>
      <c r="F8543" s="207">
        <v>45523</v>
      </c>
      <c r="G8543" s="206" t="s">
        <v>52</v>
      </c>
      <c r="H8543" s="208">
        <v>1200000</v>
      </c>
      <c r="I8543" s="206" t="s">
        <v>19</v>
      </c>
      <c r="J8543" s="206">
        <v>12000</v>
      </c>
      <c r="L8543" s="206">
        <v>2024</v>
      </c>
      <c r="M8543" s="206" t="s">
        <v>772</v>
      </c>
      <c r="N8543" s="206" t="s">
        <v>773</v>
      </c>
    </row>
    <row r="8544" spans="1:14" s="206" customFormat="1" ht="31" customHeight="1" x14ac:dyDescent="0.15">
      <c r="A8544" s="206" t="s">
        <v>768</v>
      </c>
      <c r="B8544" s="206" t="s">
        <v>892</v>
      </c>
      <c r="C8544" s="206" t="s">
        <v>770</v>
      </c>
      <c r="D8544" s="206" t="s">
        <v>840</v>
      </c>
      <c r="E8544" s="206" t="s">
        <v>577</v>
      </c>
      <c r="F8544" s="207">
        <v>45524</v>
      </c>
      <c r="G8544" s="206" t="s">
        <v>52</v>
      </c>
      <c r="H8544" s="208">
        <v>1240000</v>
      </c>
      <c r="I8544" s="206" t="s">
        <v>19</v>
      </c>
      <c r="J8544" s="206">
        <v>12400</v>
      </c>
      <c r="L8544" s="206">
        <v>2024</v>
      </c>
      <c r="M8544" s="206" t="s">
        <v>772</v>
      </c>
      <c r="N8544" s="206" t="s">
        <v>773</v>
      </c>
    </row>
    <row r="8545" spans="1:14" s="206" customFormat="1" ht="31" customHeight="1" x14ac:dyDescent="0.15">
      <c r="A8545" s="206" t="s">
        <v>768</v>
      </c>
      <c r="B8545" s="206" t="s">
        <v>892</v>
      </c>
      <c r="C8545" s="206" t="s">
        <v>770</v>
      </c>
      <c r="D8545" s="206" t="s">
        <v>840</v>
      </c>
      <c r="E8545" s="206" t="s">
        <v>577</v>
      </c>
      <c r="F8545" s="207">
        <v>45525</v>
      </c>
      <c r="G8545" s="206" t="s">
        <v>52</v>
      </c>
      <c r="H8545" s="208">
        <v>1520000</v>
      </c>
      <c r="I8545" s="206" t="s">
        <v>19</v>
      </c>
      <c r="J8545" s="206">
        <v>15200</v>
      </c>
      <c r="L8545" s="206">
        <v>2024</v>
      </c>
      <c r="M8545" s="206" t="s">
        <v>772</v>
      </c>
      <c r="N8545" s="206" t="s">
        <v>773</v>
      </c>
    </row>
    <row r="8546" spans="1:14" s="206" customFormat="1" ht="31" customHeight="1" x14ac:dyDescent="0.15">
      <c r="A8546" s="206" t="s">
        <v>768</v>
      </c>
      <c r="B8546" s="206" t="s">
        <v>892</v>
      </c>
      <c r="C8546" s="206" t="s">
        <v>770</v>
      </c>
      <c r="D8546" s="206" t="s">
        <v>840</v>
      </c>
      <c r="E8546" s="206" t="s">
        <v>577</v>
      </c>
      <c r="F8546" s="207">
        <v>45526</v>
      </c>
      <c r="G8546" s="206" t="s">
        <v>52</v>
      </c>
      <c r="H8546" s="208">
        <v>1640000</v>
      </c>
      <c r="I8546" s="206" t="s">
        <v>19</v>
      </c>
      <c r="J8546" s="206">
        <v>16400</v>
      </c>
      <c r="L8546" s="206">
        <v>2024</v>
      </c>
      <c r="M8546" s="206" t="s">
        <v>772</v>
      </c>
      <c r="N8546" s="206" t="s">
        <v>773</v>
      </c>
    </row>
    <row r="8547" spans="1:14" s="206" customFormat="1" ht="31" customHeight="1" x14ac:dyDescent="0.15">
      <c r="A8547" s="206" t="s">
        <v>768</v>
      </c>
      <c r="B8547" s="206" t="s">
        <v>892</v>
      </c>
      <c r="C8547" s="206" t="s">
        <v>770</v>
      </c>
      <c r="D8547" s="206" t="s">
        <v>840</v>
      </c>
      <c r="E8547" s="206" t="s">
        <v>577</v>
      </c>
      <c r="F8547" s="207">
        <v>45527</v>
      </c>
      <c r="G8547" s="206" t="s">
        <v>52</v>
      </c>
      <c r="H8547" s="208">
        <v>1280000</v>
      </c>
      <c r="I8547" s="206" t="s">
        <v>19</v>
      </c>
      <c r="J8547" s="206">
        <v>12800</v>
      </c>
      <c r="L8547" s="206">
        <v>2024</v>
      </c>
      <c r="M8547" s="206" t="s">
        <v>772</v>
      </c>
      <c r="N8547" s="206" t="s">
        <v>773</v>
      </c>
    </row>
    <row r="8548" spans="1:14" s="206" customFormat="1" ht="31" customHeight="1" x14ac:dyDescent="0.15">
      <c r="A8548" s="206" t="s">
        <v>768</v>
      </c>
      <c r="B8548" s="206" t="s">
        <v>892</v>
      </c>
      <c r="C8548" s="206" t="s">
        <v>770</v>
      </c>
      <c r="D8548" s="206" t="s">
        <v>840</v>
      </c>
      <c r="E8548" s="206" t="s">
        <v>658</v>
      </c>
      <c r="F8548" s="207">
        <v>45527</v>
      </c>
      <c r="G8548" s="206" t="s">
        <v>52</v>
      </c>
      <c r="H8548" s="208">
        <v>120000</v>
      </c>
      <c r="I8548" s="206" t="s">
        <v>19</v>
      </c>
      <c r="J8548" s="206">
        <v>1200</v>
      </c>
      <c r="L8548" s="206">
        <v>2024</v>
      </c>
      <c r="M8548" s="206" t="s">
        <v>772</v>
      </c>
      <c r="N8548" s="206" t="s">
        <v>773</v>
      </c>
    </row>
    <row r="8549" spans="1:14" s="206" customFormat="1" ht="31" customHeight="1" x14ac:dyDescent="0.15">
      <c r="A8549" s="206" t="s">
        <v>768</v>
      </c>
      <c r="B8549" s="206" t="s">
        <v>892</v>
      </c>
      <c r="C8549" s="206" t="s">
        <v>770</v>
      </c>
      <c r="D8549" s="206" t="s">
        <v>840</v>
      </c>
      <c r="E8549" s="206" t="s">
        <v>658</v>
      </c>
      <c r="F8549" s="207">
        <v>45528</v>
      </c>
      <c r="G8549" s="206" t="s">
        <v>52</v>
      </c>
      <c r="H8549" s="208">
        <v>80000</v>
      </c>
      <c r="I8549" s="206" t="s">
        <v>19</v>
      </c>
      <c r="J8549" s="206">
        <v>800</v>
      </c>
      <c r="L8549" s="206">
        <v>2024</v>
      </c>
      <c r="M8549" s="206" t="s">
        <v>772</v>
      </c>
      <c r="N8549" s="206" t="s">
        <v>773</v>
      </c>
    </row>
    <row r="8550" spans="1:14" s="206" customFormat="1" ht="31" customHeight="1" x14ac:dyDescent="0.15">
      <c r="A8550" s="206" t="s">
        <v>768</v>
      </c>
      <c r="B8550" s="206" t="s">
        <v>892</v>
      </c>
      <c r="C8550" s="206" t="s">
        <v>770</v>
      </c>
      <c r="D8550" s="206" t="s">
        <v>840</v>
      </c>
      <c r="E8550" s="206" t="s">
        <v>577</v>
      </c>
      <c r="F8550" s="207">
        <v>45528</v>
      </c>
      <c r="G8550" s="206" t="s">
        <v>52</v>
      </c>
      <c r="H8550" s="208">
        <v>1240000</v>
      </c>
      <c r="I8550" s="206" t="s">
        <v>19</v>
      </c>
      <c r="J8550" s="206">
        <v>12400</v>
      </c>
      <c r="L8550" s="206">
        <v>2024</v>
      </c>
      <c r="M8550" s="206" t="s">
        <v>772</v>
      </c>
      <c r="N8550" s="206" t="s">
        <v>773</v>
      </c>
    </row>
    <row r="8551" spans="1:14" s="206" customFormat="1" ht="31" customHeight="1" x14ac:dyDescent="0.15">
      <c r="A8551" s="206" t="s">
        <v>768</v>
      </c>
      <c r="B8551" s="206" t="s">
        <v>892</v>
      </c>
      <c r="C8551" s="206" t="s">
        <v>770</v>
      </c>
      <c r="D8551" s="206" t="s">
        <v>840</v>
      </c>
      <c r="E8551" s="206" t="s">
        <v>577</v>
      </c>
      <c r="F8551" s="207">
        <v>45529</v>
      </c>
      <c r="G8551" s="206" t="s">
        <v>52</v>
      </c>
      <c r="H8551" s="208">
        <v>640000</v>
      </c>
      <c r="I8551" s="206" t="s">
        <v>19</v>
      </c>
      <c r="J8551" s="206">
        <v>6400</v>
      </c>
      <c r="L8551" s="206">
        <v>2024</v>
      </c>
      <c r="M8551" s="206" t="s">
        <v>772</v>
      </c>
      <c r="N8551" s="206" t="s">
        <v>773</v>
      </c>
    </row>
    <row r="8552" spans="1:14" s="206" customFormat="1" ht="31" customHeight="1" x14ac:dyDescent="0.15">
      <c r="A8552" s="206" t="s">
        <v>768</v>
      </c>
      <c r="B8552" s="206" t="s">
        <v>892</v>
      </c>
      <c r="C8552" s="206" t="s">
        <v>770</v>
      </c>
      <c r="D8552" s="206" t="s">
        <v>840</v>
      </c>
      <c r="E8552" s="206" t="s">
        <v>577</v>
      </c>
      <c r="F8552" s="207">
        <v>45530</v>
      </c>
      <c r="G8552" s="206" t="s">
        <v>52</v>
      </c>
      <c r="H8552" s="208">
        <v>1440000</v>
      </c>
      <c r="I8552" s="206" t="s">
        <v>19</v>
      </c>
      <c r="J8552" s="206">
        <v>14400</v>
      </c>
      <c r="L8552" s="206">
        <v>2024</v>
      </c>
      <c r="M8552" s="206" t="s">
        <v>772</v>
      </c>
      <c r="N8552" s="206" t="s">
        <v>773</v>
      </c>
    </row>
    <row r="8553" spans="1:14" s="206" customFormat="1" ht="31" customHeight="1" x14ac:dyDescent="0.15">
      <c r="A8553" s="206" t="s">
        <v>768</v>
      </c>
      <c r="B8553" s="206" t="s">
        <v>892</v>
      </c>
      <c r="C8553" s="206" t="s">
        <v>770</v>
      </c>
      <c r="D8553" s="206" t="s">
        <v>840</v>
      </c>
      <c r="E8553" s="206" t="s">
        <v>577</v>
      </c>
      <c r="F8553" s="207">
        <v>45531</v>
      </c>
      <c r="G8553" s="206" t="s">
        <v>52</v>
      </c>
      <c r="H8553" s="208">
        <v>1160000</v>
      </c>
      <c r="I8553" s="206" t="s">
        <v>19</v>
      </c>
      <c r="J8553" s="206">
        <v>11600</v>
      </c>
      <c r="L8553" s="206">
        <v>2024</v>
      </c>
      <c r="M8553" s="206" t="s">
        <v>772</v>
      </c>
      <c r="N8553" s="206" t="s">
        <v>773</v>
      </c>
    </row>
    <row r="8554" spans="1:14" s="206" customFormat="1" ht="31" customHeight="1" x14ac:dyDescent="0.15">
      <c r="A8554" s="206" t="s">
        <v>768</v>
      </c>
      <c r="B8554" s="206" t="s">
        <v>892</v>
      </c>
      <c r="C8554" s="206" t="s">
        <v>770</v>
      </c>
      <c r="D8554" s="206" t="s">
        <v>840</v>
      </c>
      <c r="E8554" s="206" t="s">
        <v>658</v>
      </c>
      <c r="F8554" s="207">
        <v>45531</v>
      </c>
      <c r="G8554" s="206" t="s">
        <v>52</v>
      </c>
      <c r="H8554" s="208">
        <v>40000</v>
      </c>
      <c r="I8554" s="206" t="s">
        <v>19</v>
      </c>
      <c r="J8554" s="206">
        <v>400</v>
      </c>
      <c r="L8554" s="206">
        <v>2024</v>
      </c>
      <c r="M8554" s="206" t="s">
        <v>772</v>
      </c>
      <c r="N8554" s="206" t="s">
        <v>773</v>
      </c>
    </row>
    <row r="8555" spans="1:14" s="206" customFormat="1" ht="31" customHeight="1" x14ac:dyDescent="0.15">
      <c r="A8555" s="206" t="s">
        <v>768</v>
      </c>
      <c r="B8555" s="206" t="s">
        <v>892</v>
      </c>
      <c r="C8555" s="206" t="s">
        <v>770</v>
      </c>
      <c r="D8555" s="206" t="s">
        <v>840</v>
      </c>
      <c r="E8555" s="206" t="s">
        <v>577</v>
      </c>
      <c r="F8555" s="207">
        <v>45532</v>
      </c>
      <c r="G8555" s="206" t="s">
        <v>52</v>
      </c>
      <c r="H8555" s="208">
        <v>1400000</v>
      </c>
      <c r="I8555" s="206" t="s">
        <v>19</v>
      </c>
      <c r="J8555" s="206">
        <v>14000</v>
      </c>
      <c r="L8555" s="206">
        <v>2024</v>
      </c>
      <c r="M8555" s="206" t="s">
        <v>772</v>
      </c>
      <c r="N8555" s="206" t="s">
        <v>773</v>
      </c>
    </row>
    <row r="8556" spans="1:14" s="206" customFormat="1" ht="31" customHeight="1" x14ac:dyDescent="0.15">
      <c r="A8556" s="206" t="s">
        <v>768</v>
      </c>
      <c r="B8556" s="206" t="s">
        <v>892</v>
      </c>
      <c r="C8556" s="206" t="s">
        <v>770</v>
      </c>
      <c r="D8556" s="206" t="s">
        <v>840</v>
      </c>
      <c r="E8556" s="206" t="s">
        <v>658</v>
      </c>
      <c r="F8556" s="207">
        <v>45532</v>
      </c>
      <c r="G8556" s="206" t="s">
        <v>52</v>
      </c>
      <c r="H8556" s="208">
        <v>80000</v>
      </c>
      <c r="I8556" s="206" t="s">
        <v>19</v>
      </c>
      <c r="J8556" s="206">
        <v>800</v>
      </c>
      <c r="L8556" s="206">
        <v>2024</v>
      </c>
      <c r="M8556" s="206" t="s">
        <v>772</v>
      </c>
      <c r="N8556" s="206" t="s">
        <v>773</v>
      </c>
    </row>
    <row r="8557" spans="1:14" s="206" customFormat="1" ht="31" customHeight="1" x14ac:dyDescent="0.15">
      <c r="A8557" s="206" t="s">
        <v>768</v>
      </c>
      <c r="B8557" s="206" t="s">
        <v>892</v>
      </c>
      <c r="C8557" s="206" t="s">
        <v>770</v>
      </c>
      <c r="D8557" s="206" t="s">
        <v>840</v>
      </c>
      <c r="E8557" s="206" t="s">
        <v>577</v>
      </c>
      <c r="F8557" s="207">
        <v>45533</v>
      </c>
      <c r="G8557" s="206" t="s">
        <v>52</v>
      </c>
      <c r="H8557" s="208">
        <v>1320000</v>
      </c>
      <c r="I8557" s="206" t="s">
        <v>19</v>
      </c>
      <c r="J8557" s="206">
        <v>13200</v>
      </c>
      <c r="L8557" s="206">
        <v>2024</v>
      </c>
      <c r="M8557" s="206" t="s">
        <v>772</v>
      </c>
      <c r="N8557" s="206" t="s">
        <v>773</v>
      </c>
    </row>
    <row r="8558" spans="1:14" s="206" customFormat="1" ht="31" customHeight="1" x14ac:dyDescent="0.15">
      <c r="A8558" s="206" t="s">
        <v>768</v>
      </c>
      <c r="B8558" s="206" t="s">
        <v>892</v>
      </c>
      <c r="C8558" s="206" t="s">
        <v>770</v>
      </c>
      <c r="D8558" s="206" t="s">
        <v>840</v>
      </c>
      <c r="E8558" s="206" t="s">
        <v>658</v>
      </c>
      <c r="F8558" s="207">
        <v>45534</v>
      </c>
      <c r="G8558" s="206" t="s">
        <v>52</v>
      </c>
      <c r="H8558" s="208">
        <v>20000</v>
      </c>
      <c r="I8558" s="206" t="s">
        <v>19</v>
      </c>
      <c r="J8558" s="206">
        <v>200</v>
      </c>
      <c r="L8558" s="206">
        <v>2024</v>
      </c>
      <c r="M8558" s="206" t="s">
        <v>772</v>
      </c>
      <c r="N8558" s="206" t="s">
        <v>773</v>
      </c>
    </row>
    <row r="8559" spans="1:14" s="206" customFormat="1" ht="31" customHeight="1" x14ac:dyDescent="0.15">
      <c r="A8559" s="206" t="s">
        <v>768</v>
      </c>
      <c r="B8559" s="206" t="s">
        <v>892</v>
      </c>
      <c r="C8559" s="206" t="s">
        <v>770</v>
      </c>
      <c r="D8559" s="206" t="s">
        <v>840</v>
      </c>
      <c r="E8559" s="206" t="s">
        <v>577</v>
      </c>
      <c r="F8559" s="207">
        <v>45534</v>
      </c>
      <c r="G8559" s="206" t="s">
        <v>52</v>
      </c>
      <c r="H8559" s="208">
        <v>940000</v>
      </c>
      <c r="I8559" s="206" t="s">
        <v>19</v>
      </c>
      <c r="J8559" s="206">
        <v>9400</v>
      </c>
      <c r="L8559" s="206">
        <v>2024</v>
      </c>
      <c r="M8559" s="206" t="s">
        <v>772</v>
      </c>
      <c r="N8559" s="206" t="s">
        <v>773</v>
      </c>
    </row>
    <row r="8560" spans="1:14" s="206" customFormat="1" ht="31" customHeight="1" x14ac:dyDescent="0.15">
      <c r="A8560" s="206" t="s">
        <v>768</v>
      </c>
      <c r="B8560" s="206" t="s">
        <v>892</v>
      </c>
      <c r="C8560" s="206" t="s">
        <v>770</v>
      </c>
      <c r="D8560" s="206" t="s">
        <v>840</v>
      </c>
      <c r="E8560" s="206" t="s">
        <v>577</v>
      </c>
      <c r="F8560" s="207">
        <v>45535</v>
      </c>
      <c r="G8560" s="206" t="s">
        <v>52</v>
      </c>
      <c r="H8560" s="208">
        <v>1000000</v>
      </c>
      <c r="I8560" s="206" t="s">
        <v>19</v>
      </c>
      <c r="J8560" s="206">
        <v>10000</v>
      </c>
      <c r="L8560" s="206">
        <v>2024</v>
      </c>
      <c r="M8560" s="206" t="s">
        <v>772</v>
      </c>
      <c r="N8560" s="206" t="s">
        <v>773</v>
      </c>
    </row>
    <row r="8561" spans="1:15" s="206" customFormat="1" ht="31" customHeight="1" x14ac:dyDescent="0.15">
      <c r="A8561" s="206" t="s">
        <v>768</v>
      </c>
      <c r="B8561" s="206" t="s">
        <v>892</v>
      </c>
      <c r="C8561" s="206" t="s">
        <v>770</v>
      </c>
      <c r="D8561" s="206" t="s">
        <v>840</v>
      </c>
      <c r="E8561" s="206" t="s">
        <v>577</v>
      </c>
      <c r="F8561" s="207">
        <v>45536</v>
      </c>
      <c r="G8561" s="206" t="s">
        <v>52</v>
      </c>
      <c r="H8561" s="208">
        <v>760000</v>
      </c>
      <c r="I8561" s="206" t="s">
        <v>19</v>
      </c>
      <c r="J8561" s="206">
        <v>7600</v>
      </c>
      <c r="L8561" s="206">
        <v>2024</v>
      </c>
      <c r="M8561" s="206" t="s">
        <v>772</v>
      </c>
      <c r="N8561" s="206" t="s">
        <v>773</v>
      </c>
    </row>
    <row r="8562" spans="1:15" s="206" customFormat="1" ht="31" customHeight="1" x14ac:dyDescent="0.15">
      <c r="A8562" s="206" t="s">
        <v>768</v>
      </c>
      <c r="B8562" s="206" t="s">
        <v>892</v>
      </c>
      <c r="C8562" s="206" t="s">
        <v>770</v>
      </c>
      <c r="D8562" s="206" t="s">
        <v>840</v>
      </c>
      <c r="E8562" s="206" t="s">
        <v>577</v>
      </c>
      <c r="F8562" s="207">
        <v>45537</v>
      </c>
      <c r="G8562" s="206" t="s">
        <v>52</v>
      </c>
      <c r="H8562" s="208">
        <v>720000</v>
      </c>
      <c r="I8562" s="206" t="s">
        <v>19</v>
      </c>
      <c r="J8562" s="206">
        <v>7200</v>
      </c>
      <c r="L8562" s="206">
        <v>2024</v>
      </c>
      <c r="M8562" s="206" t="s">
        <v>772</v>
      </c>
      <c r="N8562" s="206" t="s">
        <v>773</v>
      </c>
    </row>
    <row r="8563" spans="1:15" s="206" customFormat="1" ht="31" customHeight="1" x14ac:dyDescent="0.15">
      <c r="A8563" s="206" t="s">
        <v>768</v>
      </c>
      <c r="B8563" s="206" t="s">
        <v>892</v>
      </c>
      <c r="C8563" s="206" t="s">
        <v>770</v>
      </c>
      <c r="D8563" s="206" t="s">
        <v>840</v>
      </c>
      <c r="E8563" s="206" t="s">
        <v>577</v>
      </c>
      <c r="F8563" s="207">
        <v>45538</v>
      </c>
      <c r="G8563" s="206" t="s">
        <v>52</v>
      </c>
      <c r="H8563" s="208">
        <v>1560000</v>
      </c>
      <c r="I8563" s="206" t="s">
        <v>19</v>
      </c>
      <c r="J8563" s="206">
        <v>15600</v>
      </c>
      <c r="L8563" s="206">
        <v>2024</v>
      </c>
      <c r="M8563" s="206" t="s">
        <v>772</v>
      </c>
      <c r="N8563" s="206" t="s">
        <v>773</v>
      </c>
    </row>
    <row r="8564" spans="1:15" s="206" customFormat="1" ht="31" customHeight="1" x14ac:dyDescent="0.15">
      <c r="A8564" s="206" t="s">
        <v>768</v>
      </c>
      <c r="B8564" s="206" t="s">
        <v>892</v>
      </c>
      <c r="C8564" s="206" t="s">
        <v>770</v>
      </c>
      <c r="D8564" s="206" t="s">
        <v>840</v>
      </c>
      <c r="E8564" s="206" t="s">
        <v>658</v>
      </c>
      <c r="F8564" s="207">
        <v>45538</v>
      </c>
      <c r="G8564" s="206" t="s">
        <v>52</v>
      </c>
      <c r="H8564" s="208">
        <v>40000</v>
      </c>
      <c r="I8564" s="206" t="s">
        <v>19</v>
      </c>
      <c r="J8564" s="206">
        <v>400</v>
      </c>
      <c r="L8564" s="206">
        <v>2024</v>
      </c>
      <c r="M8564" s="206" t="s">
        <v>772</v>
      </c>
      <c r="N8564" s="206" t="s">
        <v>773</v>
      </c>
    </row>
    <row r="8565" spans="1:15" s="206" customFormat="1" ht="31" customHeight="1" x14ac:dyDescent="0.15">
      <c r="A8565" s="206" t="s">
        <v>768</v>
      </c>
      <c r="B8565" s="206" t="s">
        <v>892</v>
      </c>
      <c r="C8565" s="206" t="s">
        <v>770</v>
      </c>
      <c r="D8565" s="206" t="s">
        <v>840</v>
      </c>
      <c r="E8565" s="206" t="s">
        <v>577</v>
      </c>
      <c r="F8565" s="207">
        <v>45539</v>
      </c>
      <c r="G8565" s="206" t="s">
        <v>52</v>
      </c>
      <c r="H8565" s="208">
        <v>800000</v>
      </c>
      <c r="I8565" s="206" t="s">
        <v>19</v>
      </c>
      <c r="J8565" s="206">
        <v>8000</v>
      </c>
      <c r="L8565" s="206">
        <v>2024</v>
      </c>
      <c r="M8565" s="206" t="s">
        <v>772</v>
      </c>
      <c r="N8565" s="206" t="s">
        <v>773</v>
      </c>
    </row>
    <row r="8566" spans="1:15" s="206" customFormat="1" ht="31" customHeight="1" x14ac:dyDescent="0.15">
      <c r="A8566" s="206" t="s">
        <v>768</v>
      </c>
      <c r="B8566" s="206" t="s">
        <v>892</v>
      </c>
      <c r="C8566" s="206" t="s">
        <v>770</v>
      </c>
      <c r="D8566" s="206" t="s">
        <v>840</v>
      </c>
      <c r="E8566" s="206" t="s">
        <v>577</v>
      </c>
      <c r="F8566" s="207">
        <v>45540</v>
      </c>
      <c r="G8566" s="206" t="s">
        <v>52</v>
      </c>
      <c r="H8566" s="208">
        <v>840000</v>
      </c>
      <c r="I8566" s="206" t="s">
        <v>19</v>
      </c>
      <c r="J8566" s="206">
        <v>8400</v>
      </c>
      <c r="L8566" s="206">
        <v>2024</v>
      </c>
      <c r="M8566" s="206" t="s">
        <v>772</v>
      </c>
      <c r="N8566" s="206" t="s">
        <v>773</v>
      </c>
    </row>
    <row r="8567" spans="1:15" s="206" customFormat="1" ht="31" customHeight="1" x14ac:dyDescent="0.15">
      <c r="A8567" s="206" t="s">
        <v>768</v>
      </c>
      <c r="B8567" s="206" t="s">
        <v>892</v>
      </c>
      <c r="C8567" s="206" t="s">
        <v>770</v>
      </c>
      <c r="D8567" s="206" t="s">
        <v>840</v>
      </c>
      <c r="E8567" s="206" t="s">
        <v>577</v>
      </c>
      <c r="F8567" s="207">
        <v>45541</v>
      </c>
      <c r="G8567" s="206" t="s">
        <v>52</v>
      </c>
      <c r="H8567" s="208">
        <v>440000</v>
      </c>
      <c r="I8567" s="206" t="s">
        <v>19</v>
      </c>
      <c r="J8567" s="206">
        <v>4400</v>
      </c>
      <c r="L8567" s="206">
        <v>2024</v>
      </c>
      <c r="M8567" s="206" t="s">
        <v>772</v>
      </c>
      <c r="N8567" s="206" t="s">
        <v>773</v>
      </c>
    </row>
    <row r="8568" spans="1:15" s="206" customFormat="1" ht="31" customHeight="1" x14ac:dyDescent="0.15">
      <c r="A8568" s="206" t="s">
        <v>768</v>
      </c>
      <c r="B8568" s="206" t="s">
        <v>892</v>
      </c>
      <c r="C8568" s="206" t="s">
        <v>770</v>
      </c>
      <c r="D8568" s="206" t="s">
        <v>840</v>
      </c>
      <c r="E8568" s="206" t="s">
        <v>577</v>
      </c>
      <c r="F8568" s="207">
        <v>45541</v>
      </c>
      <c r="G8568" s="206" t="s">
        <v>52</v>
      </c>
      <c r="H8568" s="208">
        <v>360000</v>
      </c>
      <c r="I8568" s="206" t="s">
        <v>19</v>
      </c>
      <c r="J8568" s="206">
        <v>3600</v>
      </c>
      <c r="L8568" s="206">
        <v>2024</v>
      </c>
      <c r="M8568" s="206" t="s">
        <v>772</v>
      </c>
      <c r="N8568" s="206" t="s">
        <v>773</v>
      </c>
      <c r="O8568" s="206" t="s">
        <v>845</v>
      </c>
    </row>
    <row r="8569" spans="1:15" s="206" customFormat="1" ht="31" customHeight="1" x14ac:dyDescent="0.15">
      <c r="A8569" s="206" t="s">
        <v>768</v>
      </c>
      <c r="B8569" s="206" t="s">
        <v>892</v>
      </c>
      <c r="C8569" s="206" t="s">
        <v>770</v>
      </c>
      <c r="D8569" s="206" t="s">
        <v>840</v>
      </c>
      <c r="E8569" s="206" t="s">
        <v>577</v>
      </c>
      <c r="F8569" s="207">
        <v>45542</v>
      </c>
      <c r="G8569" s="206" t="s">
        <v>52</v>
      </c>
      <c r="H8569" s="208">
        <v>480000</v>
      </c>
      <c r="I8569" s="206" t="s">
        <v>19</v>
      </c>
      <c r="J8569" s="206">
        <v>4800</v>
      </c>
      <c r="L8569" s="206">
        <v>2024</v>
      </c>
      <c r="M8569" s="206" t="s">
        <v>772</v>
      </c>
      <c r="N8569" s="206" t="s">
        <v>773</v>
      </c>
    </row>
    <row r="8570" spans="1:15" s="206" customFormat="1" ht="31" customHeight="1" x14ac:dyDescent="0.15">
      <c r="A8570" s="206" t="s">
        <v>768</v>
      </c>
      <c r="B8570" s="206" t="s">
        <v>892</v>
      </c>
      <c r="C8570" s="206" t="s">
        <v>770</v>
      </c>
      <c r="D8570" s="206" t="s">
        <v>840</v>
      </c>
      <c r="E8570" s="206" t="s">
        <v>577</v>
      </c>
      <c r="F8570" s="207">
        <v>45542</v>
      </c>
      <c r="G8570" s="206" t="s">
        <v>52</v>
      </c>
      <c r="H8570" s="208">
        <v>680000</v>
      </c>
      <c r="I8570" s="206" t="s">
        <v>19</v>
      </c>
      <c r="J8570" s="206">
        <v>6800</v>
      </c>
      <c r="L8570" s="206">
        <v>2024</v>
      </c>
      <c r="M8570" s="206" t="s">
        <v>772</v>
      </c>
      <c r="N8570" s="206" t="s">
        <v>773</v>
      </c>
      <c r="O8570" s="206" t="s">
        <v>846</v>
      </c>
    </row>
    <row r="8571" spans="1:15" s="206" customFormat="1" ht="31" customHeight="1" x14ac:dyDescent="0.15">
      <c r="A8571" s="206" t="s">
        <v>768</v>
      </c>
      <c r="B8571" s="206" t="s">
        <v>892</v>
      </c>
      <c r="C8571" s="206" t="s">
        <v>770</v>
      </c>
      <c r="D8571" s="206" t="s">
        <v>840</v>
      </c>
      <c r="E8571" s="206" t="s">
        <v>577</v>
      </c>
      <c r="F8571" s="207">
        <v>45543</v>
      </c>
      <c r="G8571" s="206" t="s">
        <v>52</v>
      </c>
      <c r="H8571" s="208">
        <v>280000</v>
      </c>
      <c r="I8571" s="206" t="s">
        <v>19</v>
      </c>
      <c r="J8571" s="206">
        <v>2800</v>
      </c>
      <c r="L8571" s="206">
        <v>2024</v>
      </c>
      <c r="M8571" s="206" t="s">
        <v>772</v>
      </c>
      <c r="N8571" s="206" t="s">
        <v>773</v>
      </c>
      <c r="O8571" s="206" t="s">
        <v>893</v>
      </c>
    </row>
    <row r="8572" spans="1:15" s="206" customFormat="1" ht="31" customHeight="1" x14ac:dyDescent="0.15">
      <c r="A8572" s="206" t="s">
        <v>768</v>
      </c>
      <c r="B8572" s="206" t="s">
        <v>892</v>
      </c>
      <c r="C8572" s="206" t="s">
        <v>770</v>
      </c>
      <c r="D8572" s="206" t="s">
        <v>840</v>
      </c>
      <c r="E8572" s="206" t="s">
        <v>577</v>
      </c>
      <c r="F8572" s="207">
        <v>45543</v>
      </c>
      <c r="G8572" s="206" t="s">
        <v>52</v>
      </c>
      <c r="H8572" s="208">
        <v>360000</v>
      </c>
      <c r="I8572" s="206" t="s">
        <v>19</v>
      </c>
      <c r="J8572" s="206">
        <v>3600</v>
      </c>
      <c r="L8572" s="206">
        <v>2024</v>
      </c>
      <c r="M8572" s="206" t="s">
        <v>772</v>
      </c>
      <c r="N8572" s="206" t="s">
        <v>773</v>
      </c>
    </row>
    <row r="8573" spans="1:15" s="206" customFormat="1" ht="31" customHeight="1" x14ac:dyDescent="0.15">
      <c r="A8573" s="206" t="s">
        <v>768</v>
      </c>
      <c r="B8573" s="206" t="s">
        <v>892</v>
      </c>
      <c r="C8573" s="206" t="s">
        <v>770</v>
      </c>
      <c r="D8573" s="206" t="s">
        <v>840</v>
      </c>
      <c r="E8573" s="206" t="s">
        <v>577</v>
      </c>
      <c r="F8573" s="207">
        <v>45544</v>
      </c>
      <c r="G8573" s="206" t="s">
        <v>52</v>
      </c>
      <c r="H8573" s="208">
        <v>1360000</v>
      </c>
      <c r="I8573" s="206" t="s">
        <v>19</v>
      </c>
      <c r="J8573" s="206">
        <v>13600</v>
      </c>
      <c r="L8573" s="206">
        <v>2024</v>
      </c>
      <c r="M8573" s="206" t="s">
        <v>772</v>
      </c>
      <c r="N8573" s="206" t="s">
        <v>773</v>
      </c>
    </row>
    <row r="8574" spans="1:15" s="206" customFormat="1" ht="31" customHeight="1" x14ac:dyDescent="0.15">
      <c r="A8574" s="206" t="s">
        <v>768</v>
      </c>
      <c r="B8574" s="206" t="s">
        <v>892</v>
      </c>
      <c r="C8574" s="206" t="s">
        <v>770</v>
      </c>
      <c r="D8574" s="206" t="s">
        <v>840</v>
      </c>
      <c r="E8574" s="206" t="s">
        <v>577</v>
      </c>
      <c r="F8574" s="207">
        <v>45545</v>
      </c>
      <c r="G8574" s="206" t="s">
        <v>52</v>
      </c>
      <c r="H8574" s="208">
        <v>960000</v>
      </c>
      <c r="I8574" s="206" t="s">
        <v>19</v>
      </c>
      <c r="J8574" s="206">
        <v>9600</v>
      </c>
      <c r="L8574" s="206">
        <v>2024</v>
      </c>
      <c r="M8574" s="206" t="s">
        <v>772</v>
      </c>
      <c r="N8574" s="206" t="s">
        <v>773</v>
      </c>
    </row>
    <row r="8575" spans="1:15" s="206" customFormat="1" ht="31" customHeight="1" x14ac:dyDescent="0.15">
      <c r="A8575" s="206" t="s">
        <v>768</v>
      </c>
      <c r="B8575" s="206" t="s">
        <v>892</v>
      </c>
      <c r="C8575" s="206" t="s">
        <v>770</v>
      </c>
      <c r="D8575" s="206" t="s">
        <v>840</v>
      </c>
      <c r="E8575" s="206" t="s">
        <v>577</v>
      </c>
      <c r="F8575" s="207">
        <v>45545</v>
      </c>
      <c r="G8575" s="206" t="s">
        <v>52</v>
      </c>
      <c r="H8575" s="208">
        <v>160000</v>
      </c>
      <c r="I8575" s="206" t="s">
        <v>19</v>
      </c>
      <c r="J8575" s="206">
        <v>1600</v>
      </c>
      <c r="L8575" s="206">
        <v>2024</v>
      </c>
      <c r="M8575" s="206" t="s">
        <v>772</v>
      </c>
      <c r="N8575" s="206" t="s">
        <v>773</v>
      </c>
      <c r="O8575" s="206" t="s">
        <v>847</v>
      </c>
    </row>
    <row r="8576" spans="1:15" s="206" customFormat="1" ht="31" customHeight="1" x14ac:dyDescent="0.15">
      <c r="A8576" s="206" t="s">
        <v>768</v>
      </c>
      <c r="B8576" s="206" t="s">
        <v>892</v>
      </c>
      <c r="C8576" s="206" t="s">
        <v>770</v>
      </c>
      <c r="D8576" s="206" t="s">
        <v>840</v>
      </c>
      <c r="E8576" s="206" t="s">
        <v>577</v>
      </c>
      <c r="F8576" s="207">
        <v>45546</v>
      </c>
      <c r="G8576" s="206" t="s">
        <v>52</v>
      </c>
      <c r="H8576" s="208">
        <v>880000</v>
      </c>
      <c r="I8576" s="206" t="s">
        <v>19</v>
      </c>
      <c r="J8576" s="206">
        <v>8800</v>
      </c>
      <c r="L8576" s="206">
        <v>2024</v>
      </c>
      <c r="M8576" s="206" t="s">
        <v>772</v>
      </c>
      <c r="N8576" s="206" t="s">
        <v>773</v>
      </c>
    </row>
    <row r="8577" spans="1:15" s="206" customFormat="1" ht="31" customHeight="1" x14ac:dyDescent="0.15">
      <c r="A8577" s="206" t="s">
        <v>768</v>
      </c>
      <c r="B8577" s="206" t="s">
        <v>892</v>
      </c>
      <c r="C8577" s="206" t="s">
        <v>770</v>
      </c>
      <c r="D8577" s="206" t="s">
        <v>840</v>
      </c>
      <c r="E8577" s="206" t="s">
        <v>577</v>
      </c>
      <c r="F8577" s="207">
        <v>45547</v>
      </c>
      <c r="G8577" s="206" t="s">
        <v>52</v>
      </c>
      <c r="H8577" s="208">
        <v>800000</v>
      </c>
      <c r="I8577" s="206" t="s">
        <v>19</v>
      </c>
      <c r="J8577" s="206">
        <v>8000</v>
      </c>
      <c r="L8577" s="206">
        <v>2024</v>
      </c>
      <c r="M8577" s="206" t="s">
        <v>772</v>
      </c>
      <c r="N8577" s="206" t="s">
        <v>773</v>
      </c>
    </row>
    <row r="8578" spans="1:15" s="206" customFormat="1" ht="31" customHeight="1" x14ac:dyDescent="0.15">
      <c r="A8578" s="206" t="s">
        <v>768</v>
      </c>
      <c r="B8578" s="206" t="s">
        <v>892</v>
      </c>
      <c r="C8578" s="206" t="s">
        <v>770</v>
      </c>
      <c r="D8578" s="206" t="s">
        <v>840</v>
      </c>
      <c r="E8578" s="206" t="s">
        <v>577</v>
      </c>
      <c r="F8578" s="207">
        <v>45548</v>
      </c>
      <c r="G8578" s="206" t="s">
        <v>52</v>
      </c>
      <c r="H8578" s="208">
        <v>1000000</v>
      </c>
      <c r="I8578" s="206" t="s">
        <v>19</v>
      </c>
      <c r="J8578" s="206">
        <v>10000</v>
      </c>
      <c r="L8578" s="206">
        <v>2024</v>
      </c>
      <c r="M8578" s="206" t="s">
        <v>772</v>
      </c>
      <c r="N8578" s="206" t="s">
        <v>773</v>
      </c>
    </row>
    <row r="8579" spans="1:15" s="206" customFormat="1" ht="31" customHeight="1" x14ac:dyDescent="0.15">
      <c r="A8579" s="206" t="s">
        <v>768</v>
      </c>
      <c r="B8579" s="206" t="s">
        <v>892</v>
      </c>
      <c r="C8579" s="206" t="s">
        <v>770</v>
      </c>
      <c r="D8579" s="206" t="s">
        <v>840</v>
      </c>
      <c r="E8579" s="206" t="s">
        <v>577</v>
      </c>
      <c r="F8579" s="207">
        <v>45549</v>
      </c>
      <c r="G8579" s="206" t="s">
        <v>52</v>
      </c>
      <c r="H8579" s="208">
        <v>760000</v>
      </c>
      <c r="I8579" s="206" t="s">
        <v>19</v>
      </c>
      <c r="J8579" s="206">
        <v>7600</v>
      </c>
      <c r="L8579" s="206">
        <v>2024</v>
      </c>
      <c r="M8579" s="206" t="s">
        <v>772</v>
      </c>
      <c r="N8579" s="206" t="s">
        <v>773</v>
      </c>
    </row>
    <row r="8580" spans="1:15" s="206" customFormat="1" ht="31" customHeight="1" x14ac:dyDescent="0.15">
      <c r="A8580" s="206" t="s">
        <v>768</v>
      </c>
      <c r="B8580" s="206" t="s">
        <v>892</v>
      </c>
      <c r="C8580" s="206" t="s">
        <v>770</v>
      </c>
      <c r="D8580" s="206" t="s">
        <v>840</v>
      </c>
      <c r="E8580" s="206" t="s">
        <v>577</v>
      </c>
      <c r="F8580" s="207">
        <v>45550</v>
      </c>
      <c r="G8580" s="206" t="s">
        <v>52</v>
      </c>
      <c r="H8580" s="208">
        <v>400000</v>
      </c>
      <c r="I8580" s="206" t="s">
        <v>19</v>
      </c>
      <c r="J8580" s="206">
        <v>4000</v>
      </c>
      <c r="L8580" s="206">
        <v>2024</v>
      </c>
      <c r="M8580" s="206" t="s">
        <v>772</v>
      </c>
      <c r="N8580" s="206" t="s">
        <v>773</v>
      </c>
    </row>
    <row r="8581" spans="1:15" s="206" customFormat="1" ht="31" customHeight="1" x14ac:dyDescent="0.15">
      <c r="A8581" s="206" t="s">
        <v>768</v>
      </c>
      <c r="B8581" s="206" t="s">
        <v>892</v>
      </c>
      <c r="C8581" s="206" t="s">
        <v>770</v>
      </c>
      <c r="D8581" s="206" t="s">
        <v>840</v>
      </c>
      <c r="E8581" s="206" t="s">
        <v>577</v>
      </c>
      <c r="F8581" s="207">
        <v>45551</v>
      </c>
      <c r="G8581" s="206" t="s">
        <v>52</v>
      </c>
      <c r="H8581" s="208">
        <v>680000</v>
      </c>
      <c r="I8581" s="206" t="s">
        <v>19</v>
      </c>
      <c r="J8581" s="206">
        <v>6800</v>
      </c>
      <c r="L8581" s="206">
        <v>2024</v>
      </c>
      <c r="M8581" s="206" t="s">
        <v>772</v>
      </c>
      <c r="N8581" s="206" t="s">
        <v>773</v>
      </c>
    </row>
    <row r="8582" spans="1:15" s="206" customFormat="1" ht="31" customHeight="1" x14ac:dyDescent="0.15">
      <c r="A8582" s="206" t="s">
        <v>768</v>
      </c>
      <c r="B8582" s="206" t="s">
        <v>892</v>
      </c>
      <c r="C8582" s="206" t="s">
        <v>770</v>
      </c>
      <c r="D8582" s="206" t="s">
        <v>840</v>
      </c>
      <c r="E8582" s="206" t="s">
        <v>577</v>
      </c>
      <c r="F8582" s="207">
        <v>45552</v>
      </c>
      <c r="G8582" s="206" t="s">
        <v>52</v>
      </c>
      <c r="H8582" s="208">
        <v>600000</v>
      </c>
      <c r="I8582" s="206" t="s">
        <v>19</v>
      </c>
      <c r="J8582" s="206">
        <v>6000</v>
      </c>
      <c r="L8582" s="206">
        <v>2024</v>
      </c>
      <c r="M8582" s="206" t="s">
        <v>772</v>
      </c>
      <c r="N8582" s="206" t="s">
        <v>773</v>
      </c>
    </row>
    <row r="8583" spans="1:15" s="206" customFormat="1" ht="31" customHeight="1" x14ac:dyDescent="0.15">
      <c r="A8583" s="206" t="s">
        <v>768</v>
      </c>
      <c r="B8583" s="206" t="s">
        <v>892</v>
      </c>
      <c r="C8583" s="206" t="s">
        <v>770</v>
      </c>
      <c r="D8583" s="206" t="s">
        <v>840</v>
      </c>
      <c r="E8583" s="206" t="s">
        <v>577</v>
      </c>
      <c r="F8583" s="207">
        <v>45552</v>
      </c>
      <c r="G8583" s="206" t="s">
        <v>52</v>
      </c>
      <c r="H8583" s="208">
        <v>360000</v>
      </c>
      <c r="I8583" s="206" t="s">
        <v>19</v>
      </c>
      <c r="J8583" s="206">
        <v>3600</v>
      </c>
      <c r="L8583" s="206">
        <v>2024</v>
      </c>
      <c r="M8583" s="206" t="s">
        <v>772</v>
      </c>
      <c r="N8583" s="206" t="s">
        <v>773</v>
      </c>
      <c r="O8583" s="206" t="s">
        <v>849</v>
      </c>
    </row>
    <row r="8584" spans="1:15" s="206" customFormat="1" ht="31" customHeight="1" x14ac:dyDescent="0.15">
      <c r="A8584" s="206" t="s">
        <v>768</v>
      </c>
      <c r="B8584" s="206" t="s">
        <v>892</v>
      </c>
      <c r="C8584" s="206" t="s">
        <v>770</v>
      </c>
      <c r="D8584" s="206" t="s">
        <v>840</v>
      </c>
      <c r="E8584" s="206" t="s">
        <v>577</v>
      </c>
      <c r="F8584" s="207">
        <v>45553</v>
      </c>
      <c r="G8584" s="206" t="s">
        <v>52</v>
      </c>
      <c r="H8584" s="208">
        <v>480000</v>
      </c>
      <c r="I8584" s="206" t="s">
        <v>19</v>
      </c>
      <c r="J8584" s="206">
        <v>4800</v>
      </c>
      <c r="L8584" s="206">
        <v>2024</v>
      </c>
      <c r="M8584" s="206" t="s">
        <v>772</v>
      </c>
      <c r="N8584" s="206" t="s">
        <v>773</v>
      </c>
    </row>
    <row r="8585" spans="1:15" s="206" customFormat="1" ht="31" customHeight="1" x14ac:dyDescent="0.15">
      <c r="A8585" s="206" t="s">
        <v>768</v>
      </c>
      <c r="B8585" s="206" t="s">
        <v>892</v>
      </c>
      <c r="C8585" s="206" t="s">
        <v>770</v>
      </c>
      <c r="D8585" s="206" t="s">
        <v>840</v>
      </c>
      <c r="E8585" s="206" t="s">
        <v>577</v>
      </c>
      <c r="F8585" s="207">
        <v>45554</v>
      </c>
      <c r="G8585" s="206" t="s">
        <v>52</v>
      </c>
      <c r="H8585" s="208">
        <v>400000</v>
      </c>
      <c r="I8585" s="206" t="s">
        <v>19</v>
      </c>
      <c r="J8585" s="206">
        <v>4000</v>
      </c>
      <c r="L8585" s="206">
        <v>2024</v>
      </c>
      <c r="M8585" s="206" t="s">
        <v>772</v>
      </c>
      <c r="N8585" s="206" t="s">
        <v>773</v>
      </c>
    </row>
    <row r="8586" spans="1:15" s="206" customFormat="1" ht="31" customHeight="1" x14ac:dyDescent="0.15">
      <c r="A8586" s="206" t="s">
        <v>768</v>
      </c>
      <c r="B8586" s="206" t="s">
        <v>892</v>
      </c>
      <c r="C8586" s="206" t="s">
        <v>770</v>
      </c>
      <c r="D8586" s="206" t="s">
        <v>840</v>
      </c>
      <c r="E8586" s="206" t="s">
        <v>577</v>
      </c>
      <c r="F8586" s="207">
        <v>45555</v>
      </c>
      <c r="G8586" s="206" t="s">
        <v>52</v>
      </c>
      <c r="H8586" s="208">
        <v>840000</v>
      </c>
      <c r="I8586" s="206" t="s">
        <v>19</v>
      </c>
      <c r="J8586" s="206">
        <v>8400</v>
      </c>
      <c r="L8586" s="206">
        <v>2024</v>
      </c>
      <c r="M8586" s="206" t="s">
        <v>772</v>
      </c>
      <c r="N8586" s="206" t="s">
        <v>773</v>
      </c>
    </row>
    <row r="8587" spans="1:15" s="206" customFormat="1" ht="31" customHeight="1" x14ac:dyDescent="0.15">
      <c r="A8587" s="206" t="s">
        <v>768</v>
      </c>
      <c r="B8587" s="206" t="s">
        <v>892</v>
      </c>
      <c r="C8587" s="206" t="s">
        <v>770</v>
      </c>
      <c r="D8587" s="206" t="s">
        <v>840</v>
      </c>
      <c r="E8587" s="206" t="s">
        <v>577</v>
      </c>
      <c r="F8587" s="207">
        <v>45556</v>
      </c>
      <c r="G8587" s="206" t="s">
        <v>52</v>
      </c>
      <c r="H8587" s="208">
        <v>440000</v>
      </c>
      <c r="I8587" s="206" t="s">
        <v>19</v>
      </c>
      <c r="J8587" s="206">
        <v>4400</v>
      </c>
      <c r="L8587" s="206">
        <v>2024</v>
      </c>
      <c r="M8587" s="206" t="s">
        <v>772</v>
      </c>
      <c r="N8587" s="206" t="s">
        <v>773</v>
      </c>
    </row>
    <row r="8588" spans="1:15" s="206" customFormat="1" ht="31" customHeight="1" x14ac:dyDescent="0.15">
      <c r="A8588" s="206" t="s">
        <v>768</v>
      </c>
      <c r="B8588" s="206" t="s">
        <v>892</v>
      </c>
      <c r="C8588" s="206" t="s">
        <v>770</v>
      </c>
      <c r="D8588" s="206" t="s">
        <v>840</v>
      </c>
      <c r="E8588" s="206" t="s">
        <v>577</v>
      </c>
      <c r="F8588" s="207">
        <v>45557</v>
      </c>
      <c r="G8588" s="206" t="s">
        <v>52</v>
      </c>
      <c r="H8588" s="208">
        <v>640000</v>
      </c>
      <c r="I8588" s="206" t="s">
        <v>19</v>
      </c>
      <c r="J8588" s="206">
        <v>6400</v>
      </c>
      <c r="L8588" s="206">
        <v>2024</v>
      </c>
      <c r="M8588" s="206" t="s">
        <v>772</v>
      </c>
      <c r="N8588" s="206" t="s">
        <v>773</v>
      </c>
    </row>
    <row r="8589" spans="1:15" s="206" customFormat="1" ht="31" customHeight="1" x14ac:dyDescent="0.15">
      <c r="A8589" s="206" t="s">
        <v>768</v>
      </c>
      <c r="B8589" s="206" t="s">
        <v>892</v>
      </c>
      <c r="C8589" s="206" t="s">
        <v>770</v>
      </c>
      <c r="D8589" s="206" t="s">
        <v>840</v>
      </c>
      <c r="E8589" s="206" t="s">
        <v>577</v>
      </c>
      <c r="F8589" s="207">
        <v>45558</v>
      </c>
      <c r="G8589" s="206" t="s">
        <v>52</v>
      </c>
      <c r="H8589" s="208">
        <v>600000</v>
      </c>
      <c r="I8589" s="206" t="s">
        <v>19</v>
      </c>
      <c r="J8589" s="206">
        <v>6000</v>
      </c>
      <c r="L8589" s="206">
        <v>2024</v>
      </c>
      <c r="M8589" s="206" t="s">
        <v>772</v>
      </c>
      <c r="N8589" s="206" t="s">
        <v>773</v>
      </c>
    </row>
    <row r="8590" spans="1:15" s="206" customFormat="1" ht="31" customHeight="1" x14ac:dyDescent="0.15">
      <c r="A8590" s="206" t="s">
        <v>768</v>
      </c>
      <c r="B8590" s="206" t="s">
        <v>892</v>
      </c>
      <c r="C8590" s="206" t="s">
        <v>770</v>
      </c>
      <c r="D8590" s="206" t="s">
        <v>840</v>
      </c>
      <c r="E8590" s="206" t="s">
        <v>577</v>
      </c>
      <c r="F8590" s="207">
        <v>45559</v>
      </c>
      <c r="G8590" s="206" t="s">
        <v>52</v>
      </c>
      <c r="H8590" s="208">
        <v>440000</v>
      </c>
      <c r="I8590" s="206" t="s">
        <v>19</v>
      </c>
      <c r="J8590" s="206">
        <v>4400</v>
      </c>
      <c r="L8590" s="206">
        <v>2024</v>
      </c>
      <c r="M8590" s="206" t="s">
        <v>772</v>
      </c>
      <c r="N8590" s="206" t="s">
        <v>773</v>
      </c>
    </row>
    <row r="8591" spans="1:15" s="206" customFormat="1" ht="31" customHeight="1" x14ac:dyDescent="0.15">
      <c r="A8591" s="206" t="s">
        <v>768</v>
      </c>
      <c r="B8591" s="206" t="s">
        <v>892</v>
      </c>
      <c r="C8591" s="206" t="s">
        <v>770</v>
      </c>
      <c r="D8591" s="206" t="s">
        <v>840</v>
      </c>
      <c r="E8591" s="206" t="s">
        <v>577</v>
      </c>
      <c r="F8591" s="207">
        <v>45560</v>
      </c>
      <c r="G8591" s="206" t="s">
        <v>52</v>
      </c>
      <c r="H8591" s="208">
        <v>320000</v>
      </c>
      <c r="I8591" s="206" t="s">
        <v>19</v>
      </c>
      <c r="J8591" s="206">
        <v>3200</v>
      </c>
      <c r="L8591" s="206">
        <v>2024</v>
      </c>
      <c r="M8591" s="206" t="s">
        <v>772</v>
      </c>
      <c r="N8591" s="206" t="s">
        <v>773</v>
      </c>
    </row>
    <row r="8592" spans="1:15" s="206" customFormat="1" ht="31" customHeight="1" x14ac:dyDescent="0.15">
      <c r="A8592" s="206" t="s">
        <v>768</v>
      </c>
      <c r="B8592" s="206" t="s">
        <v>892</v>
      </c>
      <c r="C8592" s="206" t="s">
        <v>770</v>
      </c>
      <c r="D8592" s="206" t="s">
        <v>840</v>
      </c>
      <c r="E8592" s="206" t="s">
        <v>577</v>
      </c>
      <c r="F8592" s="207">
        <v>45561</v>
      </c>
      <c r="G8592" s="206" t="s">
        <v>52</v>
      </c>
      <c r="H8592" s="208">
        <v>600000</v>
      </c>
      <c r="I8592" s="206" t="s">
        <v>19</v>
      </c>
      <c r="J8592" s="206">
        <v>6000</v>
      </c>
      <c r="L8592" s="206">
        <v>2024</v>
      </c>
      <c r="M8592" s="206" t="s">
        <v>772</v>
      </c>
      <c r="N8592" s="206" t="s">
        <v>773</v>
      </c>
    </row>
    <row r="8593" spans="1:14" s="206" customFormat="1" ht="31" customHeight="1" x14ac:dyDescent="0.15">
      <c r="A8593" s="206" t="s">
        <v>768</v>
      </c>
      <c r="B8593" s="206" t="s">
        <v>892</v>
      </c>
      <c r="C8593" s="206" t="s">
        <v>770</v>
      </c>
      <c r="D8593" s="206" t="s">
        <v>840</v>
      </c>
      <c r="E8593" s="206" t="s">
        <v>577</v>
      </c>
      <c r="F8593" s="207">
        <v>45565</v>
      </c>
      <c r="G8593" s="206" t="s">
        <v>52</v>
      </c>
      <c r="H8593" s="208">
        <v>240000</v>
      </c>
      <c r="I8593" s="206" t="s">
        <v>19</v>
      </c>
      <c r="J8593" s="206">
        <v>2400</v>
      </c>
      <c r="L8593" s="206">
        <v>2024</v>
      </c>
      <c r="M8593" s="206" t="s">
        <v>772</v>
      </c>
      <c r="N8593" s="206" t="s">
        <v>773</v>
      </c>
    </row>
    <row r="8594" spans="1:14" s="206" customFormat="1" ht="31" customHeight="1" x14ac:dyDescent="0.15">
      <c r="A8594" s="206" t="s">
        <v>768</v>
      </c>
      <c r="B8594" s="206" t="s">
        <v>892</v>
      </c>
      <c r="C8594" s="206" t="s">
        <v>770</v>
      </c>
      <c r="D8594" s="206" t="s">
        <v>840</v>
      </c>
      <c r="E8594" s="206" t="s">
        <v>577</v>
      </c>
      <c r="F8594" s="207">
        <v>45566</v>
      </c>
      <c r="G8594" s="206" t="s">
        <v>52</v>
      </c>
      <c r="H8594" s="208">
        <v>160000</v>
      </c>
      <c r="I8594" s="206" t="s">
        <v>19</v>
      </c>
      <c r="J8594" s="206">
        <v>1600</v>
      </c>
      <c r="L8594" s="206">
        <v>2024</v>
      </c>
      <c r="M8594" s="206" t="s">
        <v>772</v>
      </c>
      <c r="N8594" s="206" t="s">
        <v>773</v>
      </c>
    </row>
    <row r="8595" spans="1:14" s="206" customFormat="1" ht="31" customHeight="1" x14ac:dyDescent="0.15">
      <c r="A8595" s="206" t="s">
        <v>768</v>
      </c>
      <c r="B8595" s="206" t="s">
        <v>892</v>
      </c>
      <c r="C8595" s="206" t="s">
        <v>770</v>
      </c>
      <c r="D8595" s="206" t="s">
        <v>840</v>
      </c>
      <c r="E8595" s="206" t="s">
        <v>577</v>
      </c>
      <c r="F8595" s="207">
        <v>45567</v>
      </c>
      <c r="G8595" s="206" t="s">
        <v>52</v>
      </c>
      <c r="H8595" s="208">
        <v>160000</v>
      </c>
      <c r="I8595" s="206" t="s">
        <v>19</v>
      </c>
      <c r="J8595" s="206">
        <v>1600</v>
      </c>
      <c r="L8595" s="206">
        <v>2024</v>
      </c>
      <c r="M8595" s="206" t="s">
        <v>772</v>
      </c>
      <c r="N8595" s="206" t="s">
        <v>773</v>
      </c>
    </row>
    <row r="8596" spans="1:14" s="206" customFormat="1" ht="31" customHeight="1" x14ac:dyDescent="0.15">
      <c r="A8596" s="206" t="s">
        <v>768</v>
      </c>
      <c r="B8596" s="206" t="s">
        <v>892</v>
      </c>
      <c r="C8596" s="206" t="s">
        <v>770</v>
      </c>
      <c r="D8596" s="206" t="s">
        <v>840</v>
      </c>
      <c r="E8596" s="206" t="s">
        <v>577</v>
      </c>
      <c r="F8596" s="207">
        <v>45568</v>
      </c>
      <c r="G8596" s="206" t="s">
        <v>52</v>
      </c>
      <c r="H8596" s="208">
        <v>160000</v>
      </c>
      <c r="I8596" s="206" t="s">
        <v>19</v>
      </c>
      <c r="J8596" s="206">
        <v>1600</v>
      </c>
      <c r="L8596" s="206">
        <v>2024</v>
      </c>
      <c r="M8596" s="206" t="s">
        <v>772</v>
      </c>
      <c r="N8596" s="206" t="s">
        <v>773</v>
      </c>
    </row>
    <row r="8597" spans="1:14" s="206" customFormat="1" ht="31" customHeight="1" x14ac:dyDescent="0.15">
      <c r="A8597" s="206" t="s">
        <v>768</v>
      </c>
      <c r="B8597" s="206" t="s">
        <v>892</v>
      </c>
      <c r="C8597" s="206" t="s">
        <v>770</v>
      </c>
      <c r="D8597" s="206" t="s">
        <v>840</v>
      </c>
      <c r="E8597" s="206" t="s">
        <v>577</v>
      </c>
      <c r="F8597" s="207">
        <v>45569</v>
      </c>
      <c r="G8597" s="206" t="s">
        <v>52</v>
      </c>
      <c r="H8597" s="208">
        <v>160000</v>
      </c>
      <c r="I8597" s="206" t="s">
        <v>19</v>
      </c>
      <c r="J8597" s="206">
        <v>1600</v>
      </c>
      <c r="L8597" s="206">
        <v>2024</v>
      </c>
      <c r="M8597" s="206" t="s">
        <v>772</v>
      </c>
      <c r="N8597" s="206" t="s">
        <v>773</v>
      </c>
    </row>
    <row r="8598" spans="1:14" s="206" customFormat="1" ht="31" customHeight="1" x14ac:dyDescent="0.15">
      <c r="A8598" s="206" t="s">
        <v>768</v>
      </c>
      <c r="B8598" s="206" t="s">
        <v>892</v>
      </c>
      <c r="C8598" s="206" t="s">
        <v>770</v>
      </c>
      <c r="D8598" s="206" t="s">
        <v>840</v>
      </c>
      <c r="E8598" s="206" t="s">
        <v>577</v>
      </c>
      <c r="F8598" s="207">
        <v>45570</v>
      </c>
      <c r="G8598" s="206" t="s">
        <v>52</v>
      </c>
      <c r="H8598" s="208">
        <v>200000</v>
      </c>
      <c r="I8598" s="206" t="s">
        <v>19</v>
      </c>
      <c r="J8598" s="206">
        <v>2000</v>
      </c>
      <c r="L8598" s="206">
        <v>2024</v>
      </c>
      <c r="M8598" s="206" t="s">
        <v>772</v>
      </c>
      <c r="N8598" s="206" t="s">
        <v>773</v>
      </c>
    </row>
    <row r="8599" spans="1:14" s="206" customFormat="1" ht="31" customHeight="1" x14ac:dyDescent="0.15">
      <c r="A8599" s="206" t="s">
        <v>768</v>
      </c>
      <c r="B8599" s="206" t="s">
        <v>892</v>
      </c>
      <c r="C8599" s="206" t="s">
        <v>770</v>
      </c>
      <c r="D8599" s="206" t="s">
        <v>840</v>
      </c>
      <c r="E8599" s="206" t="s">
        <v>577</v>
      </c>
      <c r="F8599" s="207">
        <v>45571</v>
      </c>
      <c r="G8599" s="206" t="s">
        <v>52</v>
      </c>
      <c r="H8599" s="208">
        <v>40000</v>
      </c>
      <c r="I8599" s="206" t="s">
        <v>19</v>
      </c>
      <c r="J8599" s="206">
        <v>400</v>
      </c>
      <c r="L8599" s="206">
        <v>2024</v>
      </c>
      <c r="M8599" s="206" t="s">
        <v>772</v>
      </c>
      <c r="N8599" s="206" t="s">
        <v>773</v>
      </c>
    </row>
    <row r="8600" spans="1:14" s="206" customFormat="1" ht="31" customHeight="1" x14ac:dyDescent="0.15">
      <c r="A8600" s="206" t="s">
        <v>768</v>
      </c>
      <c r="B8600" s="206" t="s">
        <v>892</v>
      </c>
      <c r="C8600" s="206" t="s">
        <v>770</v>
      </c>
      <c r="D8600" s="206" t="s">
        <v>840</v>
      </c>
      <c r="E8600" s="206" t="s">
        <v>577</v>
      </c>
      <c r="F8600" s="207">
        <v>45572</v>
      </c>
      <c r="G8600" s="206" t="s">
        <v>52</v>
      </c>
      <c r="H8600" s="208">
        <v>160000</v>
      </c>
      <c r="I8600" s="206" t="s">
        <v>19</v>
      </c>
      <c r="J8600" s="206">
        <v>1600</v>
      </c>
      <c r="L8600" s="206">
        <v>2024</v>
      </c>
      <c r="M8600" s="206" t="s">
        <v>772</v>
      </c>
      <c r="N8600" s="206" t="s">
        <v>773</v>
      </c>
    </row>
    <row r="8601" spans="1:14" s="206" customFormat="1" ht="31" customHeight="1" x14ac:dyDescent="0.15">
      <c r="A8601" s="206" t="s">
        <v>768</v>
      </c>
      <c r="B8601" s="206" t="s">
        <v>892</v>
      </c>
      <c r="C8601" s="206" t="s">
        <v>770</v>
      </c>
      <c r="D8601" s="206" t="s">
        <v>840</v>
      </c>
      <c r="E8601" s="206" t="s">
        <v>577</v>
      </c>
      <c r="F8601" s="207">
        <v>45573</v>
      </c>
      <c r="G8601" s="206" t="s">
        <v>52</v>
      </c>
      <c r="H8601" s="208">
        <v>40000</v>
      </c>
      <c r="I8601" s="206" t="s">
        <v>19</v>
      </c>
      <c r="J8601" s="206">
        <v>400</v>
      </c>
      <c r="L8601" s="206">
        <v>2024</v>
      </c>
      <c r="M8601" s="206" t="s">
        <v>772</v>
      </c>
      <c r="N8601" s="206" t="s">
        <v>773</v>
      </c>
    </row>
    <row r="8602" spans="1:14" s="206" customFormat="1" ht="31" customHeight="1" x14ac:dyDescent="0.15">
      <c r="A8602" s="206" t="s">
        <v>768</v>
      </c>
      <c r="B8602" s="206" t="s">
        <v>892</v>
      </c>
      <c r="C8602" s="206" t="s">
        <v>770</v>
      </c>
      <c r="D8602" s="206" t="s">
        <v>840</v>
      </c>
      <c r="E8602" s="206" t="s">
        <v>577</v>
      </c>
      <c r="F8602" s="207">
        <v>45574</v>
      </c>
      <c r="G8602" s="206" t="s">
        <v>52</v>
      </c>
      <c r="H8602" s="208">
        <v>120000</v>
      </c>
      <c r="I8602" s="206" t="s">
        <v>19</v>
      </c>
      <c r="J8602" s="206">
        <v>1200</v>
      </c>
      <c r="L8602" s="206">
        <v>2024</v>
      </c>
      <c r="M8602" s="206" t="s">
        <v>772</v>
      </c>
      <c r="N8602" s="206" t="s">
        <v>773</v>
      </c>
    </row>
    <row r="8603" spans="1:14" s="206" customFormat="1" ht="31" customHeight="1" x14ac:dyDescent="0.15">
      <c r="A8603" s="206" t="s">
        <v>768</v>
      </c>
      <c r="B8603" s="206" t="s">
        <v>892</v>
      </c>
      <c r="C8603" s="206" t="s">
        <v>770</v>
      </c>
      <c r="D8603" s="206" t="s">
        <v>840</v>
      </c>
      <c r="E8603" s="206" t="s">
        <v>577</v>
      </c>
      <c r="F8603" s="207">
        <v>45575</v>
      </c>
      <c r="G8603" s="206" t="s">
        <v>52</v>
      </c>
      <c r="H8603" s="208">
        <v>120000</v>
      </c>
      <c r="I8603" s="206" t="s">
        <v>19</v>
      </c>
      <c r="J8603" s="206">
        <v>1200</v>
      </c>
      <c r="L8603" s="206">
        <v>2024</v>
      </c>
      <c r="M8603" s="206" t="s">
        <v>772</v>
      </c>
      <c r="N8603" s="206" t="s">
        <v>773</v>
      </c>
    </row>
    <row r="8604" spans="1:14" s="206" customFormat="1" ht="31" customHeight="1" x14ac:dyDescent="0.15">
      <c r="A8604" s="206" t="s">
        <v>768</v>
      </c>
      <c r="B8604" s="206" t="s">
        <v>894</v>
      </c>
      <c r="C8604" s="206" t="s">
        <v>770</v>
      </c>
      <c r="D8604" s="206" t="s">
        <v>772</v>
      </c>
      <c r="E8604" s="206" t="s">
        <v>778</v>
      </c>
      <c r="F8604" s="207">
        <v>45293</v>
      </c>
      <c r="G8604" s="206" t="s">
        <v>895</v>
      </c>
      <c r="H8604" s="208">
        <v>274938</v>
      </c>
      <c r="I8604" s="206" t="s">
        <v>19</v>
      </c>
      <c r="L8604" s="206">
        <v>2023</v>
      </c>
      <c r="M8604" s="206" t="s">
        <v>772</v>
      </c>
      <c r="N8604" s="206" t="s">
        <v>816</v>
      </c>
    </row>
    <row r="8605" spans="1:14" s="206" customFormat="1" ht="31" customHeight="1" x14ac:dyDescent="0.15">
      <c r="A8605" s="206" t="s">
        <v>768</v>
      </c>
      <c r="B8605" s="206" t="s">
        <v>894</v>
      </c>
      <c r="C8605" s="206" t="s">
        <v>770</v>
      </c>
      <c r="D8605" s="206" t="s">
        <v>772</v>
      </c>
      <c r="E8605" s="206" t="s">
        <v>772</v>
      </c>
      <c r="F8605" s="207">
        <v>45293</v>
      </c>
      <c r="G8605" s="206" t="s">
        <v>896</v>
      </c>
      <c r="H8605" s="208">
        <v>126749</v>
      </c>
      <c r="I8605" s="206" t="s">
        <v>19</v>
      </c>
      <c r="L8605" s="206">
        <v>2023</v>
      </c>
      <c r="M8605" s="206" t="s">
        <v>772</v>
      </c>
      <c r="N8605" s="206" t="s">
        <v>816</v>
      </c>
    </row>
    <row r="8606" spans="1:14" s="206" customFormat="1" ht="31" customHeight="1" x14ac:dyDescent="0.15">
      <c r="A8606" s="206" t="s">
        <v>768</v>
      </c>
      <c r="B8606" s="206" t="s">
        <v>894</v>
      </c>
      <c r="C8606" s="206" t="s">
        <v>770</v>
      </c>
      <c r="D8606" s="206" t="s">
        <v>772</v>
      </c>
      <c r="E8606" s="206" t="s">
        <v>778</v>
      </c>
      <c r="F8606" s="207">
        <v>45293</v>
      </c>
      <c r="G8606" s="206" t="s">
        <v>896</v>
      </c>
      <c r="H8606" s="208">
        <v>2120824</v>
      </c>
      <c r="I8606" s="206" t="s">
        <v>19</v>
      </c>
      <c r="L8606" s="206">
        <v>2023</v>
      </c>
      <c r="M8606" s="206" t="s">
        <v>772</v>
      </c>
      <c r="N8606" s="206" t="s">
        <v>816</v>
      </c>
    </row>
    <row r="8607" spans="1:14" s="206" customFormat="1" ht="31" customHeight="1" x14ac:dyDescent="0.15">
      <c r="A8607" s="206" t="s">
        <v>768</v>
      </c>
      <c r="B8607" s="206" t="s">
        <v>894</v>
      </c>
      <c r="C8607" s="206" t="s">
        <v>770</v>
      </c>
      <c r="D8607" s="206" t="s">
        <v>772</v>
      </c>
      <c r="E8607" s="206" t="s">
        <v>778</v>
      </c>
      <c r="F8607" s="207">
        <v>45293</v>
      </c>
      <c r="G8607" s="206" t="s">
        <v>897</v>
      </c>
      <c r="H8607" s="208">
        <v>1290629</v>
      </c>
      <c r="I8607" s="206" t="s">
        <v>19</v>
      </c>
      <c r="L8607" s="206">
        <v>2023</v>
      </c>
      <c r="M8607" s="206" t="s">
        <v>772</v>
      </c>
      <c r="N8607" s="206" t="s">
        <v>816</v>
      </c>
    </row>
    <row r="8608" spans="1:14" s="206" customFormat="1" ht="31" customHeight="1" x14ac:dyDescent="0.15">
      <c r="A8608" s="206" t="s">
        <v>768</v>
      </c>
      <c r="B8608" s="206" t="s">
        <v>894</v>
      </c>
      <c r="C8608" s="206" t="s">
        <v>770</v>
      </c>
      <c r="D8608" s="206" t="s">
        <v>772</v>
      </c>
      <c r="E8608" s="206" t="s">
        <v>772</v>
      </c>
      <c r="F8608" s="207">
        <v>45293</v>
      </c>
      <c r="G8608" s="206" t="s">
        <v>895</v>
      </c>
      <c r="H8608" s="208">
        <v>88854</v>
      </c>
      <c r="I8608" s="206" t="s">
        <v>19</v>
      </c>
      <c r="L8608" s="206">
        <v>2023</v>
      </c>
      <c r="M8608" s="206" t="s">
        <v>772</v>
      </c>
      <c r="N8608" s="206" t="s">
        <v>816</v>
      </c>
    </row>
    <row r="8609" spans="1:14" s="206" customFormat="1" ht="31" customHeight="1" x14ac:dyDescent="0.15">
      <c r="A8609" s="206" t="s">
        <v>768</v>
      </c>
      <c r="B8609" s="206" t="s">
        <v>894</v>
      </c>
      <c r="C8609" s="206" t="s">
        <v>770</v>
      </c>
      <c r="D8609" s="206" t="s">
        <v>772</v>
      </c>
      <c r="E8609" s="206" t="s">
        <v>778</v>
      </c>
      <c r="F8609" s="207">
        <v>45294</v>
      </c>
      <c r="G8609" s="206" t="s">
        <v>897</v>
      </c>
      <c r="H8609" s="208">
        <v>1586091</v>
      </c>
      <c r="I8609" s="206" t="s">
        <v>19</v>
      </c>
      <c r="L8609" s="206">
        <v>2023</v>
      </c>
      <c r="M8609" s="206" t="s">
        <v>772</v>
      </c>
      <c r="N8609" s="206" t="s">
        <v>816</v>
      </c>
    </row>
    <row r="8610" spans="1:14" s="206" customFormat="1" ht="31" customHeight="1" x14ac:dyDescent="0.15">
      <c r="A8610" s="206" t="s">
        <v>768</v>
      </c>
      <c r="B8610" s="206" t="s">
        <v>894</v>
      </c>
      <c r="C8610" s="206" t="s">
        <v>770</v>
      </c>
      <c r="D8610" s="206" t="s">
        <v>772</v>
      </c>
      <c r="E8610" s="206" t="s">
        <v>772</v>
      </c>
      <c r="F8610" s="207">
        <v>45294</v>
      </c>
      <c r="G8610" s="206" t="s">
        <v>895</v>
      </c>
      <c r="H8610" s="208">
        <v>68737</v>
      </c>
      <c r="I8610" s="206" t="s">
        <v>19</v>
      </c>
      <c r="L8610" s="206">
        <v>2023</v>
      </c>
      <c r="M8610" s="206" t="s">
        <v>772</v>
      </c>
      <c r="N8610" s="206" t="s">
        <v>816</v>
      </c>
    </row>
    <row r="8611" spans="1:14" s="206" customFormat="1" ht="31" customHeight="1" x14ac:dyDescent="0.15">
      <c r="A8611" s="206" t="s">
        <v>768</v>
      </c>
      <c r="B8611" s="206" t="s">
        <v>894</v>
      </c>
      <c r="C8611" s="206" t="s">
        <v>770</v>
      </c>
      <c r="D8611" s="206" t="s">
        <v>772</v>
      </c>
      <c r="E8611" s="206" t="s">
        <v>778</v>
      </c>
      <c r="F8611" s="207">
        <v>45294</v>
      </c>
      <c r="G8611" s="206" t="s">
        <v>895</v>
      </c>
      <c r="H8611" s="208">
        <v>297275</v>
      </c>
      <c r="I8611" s="206" t="s">
        <v>19</v>
      </c>
      <c r="L8611" s="206">
        <v>2023</v>
      </c>
      <c r="M8611" s="206" t="s">
        <v>772</v>
      </c>
      <c r="N8611" s="206" t="s">
        <v>816</v>
      </c>
    </row>
    <row r="8612" spans="1:14" s="206" customFormat="1" ht="31" customHeight="1" x14ac:dyDescent="0.15">
      <c r="A8612" s="206" t="s">
        <v>768</v>
      </c>
      <c r="B8612" s="206" t="s">
        <v>894</v>
      </c>
      <c r="C8612" s="206" t="s">
        <v>770</v>
      </c>
      <c r="D8612" s="206" t="s">
        <v>772</v>
      </c>
      <c r="E8612" s="206" t="s">
        <v>778</v>
      </c>
      <c r="F8612" s="207">
        <v>45294</v>
      </c>
      <c r="G8612" s="206" t="s">
        <v>896</v>
      </c>
      <c r="H8612" s="208">
        <v>2630540</v>
      </c>
      <c r="I8612" s="206" t="s">
        <v>19</v>
      </c>
      <c r="L8612" s="206">
        <v>2023</v>
      </c>
      <c r="M8612" s="206" t="s">
        <v>772</v>
      </c>
      <c r="N8612" s="206" t="s">
        <v>816</v>
      </c>
    </row>
    <row r="8613" spans="1:14" s="206" customFormat="1" ht="31" customHeight="1" x14ac:dyDescent="0.15">
      <c r="A8613" s="206" t="s">
        <v>768</v>
      </c>
      <c r="B8613" s="206" t="s">
        <v>894</v>
      </c>
      <c r="C8613" s="206" t="s">
        <v>770</v>
      </c>
      <c r="D8613" s="206" t="s">
        <v>772</v>
      </c>
      <c r="E8613" s="206" t="s">
        <v>772</v>
      </c>
      <c r="F8613" s="207">
        <v>45294</v>
      </c>
      <c r="G8613" s="206" t="s">
        <v>896</v>
      </c>
      <c r="H8613" s="208">
        <v>287275</v>
      </c>
      <c r="I8613" s="206" t="s">
        <v>19</v>
      </c>
      <c r="L8613" s="206">
        <v>2023</v>
      </c>
      <c r="M8613" s="206" t="s">
        <v>772</v>
      </c>
      <c r="N8613" s="206" t="s">
        <v>816</v>
      </c>
    </row>
    <row r="8614" spans="1:14" s="206" customFormat="1" ht="31" customHeight="1" x14ac:dyDescent="0.15">
      <c r="A8614" s="206" t="s">
        <v>768</v>
      </c>
      <c r="B8614" s="206" t="s">
        <v>894</v>
      </c>
      <c r="C8614" s="206" t="s">
        <v>770</v>
      </c>
      <c r="D8614" s="206" t="s">
        <v>772</v>
      </c>
      <c r="E8614" s="206" t="s">
        <v>778</v>
      </c>
      <c r="F8614" s="207">
        <v>45295</v>
      </c>
      <c r="G8614" s="206" t="s">
        <v>897</v>
      </c>
      <c r="H8614" s="208">
        <v>1634466</v>
      </c>
      <c r="I8614" s="206" t="s">
        <v>19</v>
      </c>
      <c r="L8614" s="206">
        <v>2023</v>
      </c>
      <c r="M8614" s="206" t="s">
        <v>772</v>
      </c>
      <c r="N8614" s="206" t="s">
        <v>816</v>
      </c>
    </row>
    <row r="8615" spans="1:14" s="206" customFormat="1" ht="31" customHeight="1" x14ac:dyDescent="0.15">
      <c r="A8615" s="206" t="s">
        <v>768</v>
      </c>
      <c r="B8615" s="206" t="s">
        <v>894</v>
      </c>
      <c r="C8615" s="206" t="s">
        <v>770</v>
      </c>
      <c r="D8615" s="206" t="s">
        <v>772</v>
      </c>
      <c r="E8615" s="206" t="s">
        <v>778</v>
      </c>
      <c r="F8615" s="207">
        <v>45295</v>
      </c>
      <c r="G8615" s="206" t="s">
        <v>896</v>
      </c>
      <c r="H8615" s="208">
        <v>1590292</v>
      </c>
      <c r="I8615" s="206" t="s">
        <v>19</v>
      </c>
      <c r="L8615" s="206">
        <v>2023</v>
      </c>
      <c r="M8615" s="206" t="s">
        <v>772</v>
      </c>
      <c r="N8615" s="206" t="s">
        <v>816</v>
      </c>
    </row>
    <row r="8616" spans="1:14" s="206" customFormat="1" ht="31" customHeight="1" x14ac:dyDescent="0.15">
      <c r="A8616" s="206" t="s">
        <v>768</v>
      </c>
      <c r="B8616" s="206" t="s">
        <v>894</v>
      </c>
      <c r="C8616" s="206" t="s">
        <v>770</v>
      </c>
      <c r="D8616" s="206" t="s">
        <v>772</v>
      </c>
      <c r="E8616" s="206" t="s">
        <v>772</v>
      </c>
      <c r="F8616" s="207">
        <v>45295</v>
      </c>
      <c r="G8616" s="206" t="s">
        <v>896</v>
      </c>
      <c r="H8616" s="208">
        <v>147586</v>
      </c>
      <c r="I8616" s="206" t="s">
        <v>19</v>
      </c>
      <c r="L8616" s="206">
        <v>2023</v>
      </c>
      <c r="M8616" s="206" t="s">
        <v>772</v>
      </c>
      <c r="N8616" s="206" t="s">
        <v>816</v>
      </c>
    </row>
    <row r="8617" spans="1:14" s="206" customFormat="1" ht="31" customHeight="1" x14ac:dyDescent="0.15">
      <c r="A8617" s="206" t="s">
        <v>768</v>
      </c>
      <c r="B8617" s="206" t="s">
        <v>894</v>
      </c>
      <c r="C8617" s="206" t="s">
        <v>770</v>
      </c>
      <c r="D8617" s="206" t="s">
        <v>772</v>
      </c>
      <c r="E8617" s="206" t="s">
        <v>778</v>
      </c>
      <c r="F8617" s="207">
        <v>45295</v>
      </c>
      <c r="G8617" s="206" t="s">
        <v>895</v>
      </c>
      <c r="H8617" s="208">
        <v>151639</v>
      </c>
      <c r="I8617" s="206" t="s">
        <v>19</v>
      </c>
      <c r="L8617" s="206">
        <v>2023</v>
      </c>
      <c r="M8617" s="206" t="s">
        <v>772</v>
      </c>
      <c r="N8617" s="206" t="s">
        <v>816</v>
      </c>
    </row>
    <row r="8618" spans="1:14" s="206" customFormat="1" ht="31" customHeight="1" x14ac:dyDescent="0.15">
      <c r="A8618" s="206" t="s">
        <v>768</v>
      </c>
      <c r="B8618" s="206" t="s">
        <v>894</v>
      </c>
      <c r="C8618" s="206" t="s">
        <v>770</v>
      </c>
      <c r="D8618" s="206" t="s">
        <v>772</v>
      </c>
      <c r="E8618" s="206" t="s">
        <v>778</v>
      </c>
      <c r="F8618" s="207">
        <v>45296</v>
      </c>
      <c r="G8618" s="206" t="s">
        <v>897</v>
      </c>
      <c r="H8618" s="208">
        <v>1971309</v>
      </c>
      <c r="I8618" s="206" t="s">
        <v>19</v>
      </c>
      <c r="L8618" s="206">
        <v>2023</v>
      </c>
      <c r="M8618" s="206" t="s">
        <v>772</v>
      </c>
      <c r="N8618" s="206" t="s">
        <v>816</v>
      </c>
    </row>
    <row r="8619" spans="1:14" s="206" customFormat="1" ht="31" customHeight="1" x14ac:dyDescent="0.15">
      <c r="A8619" s="206" t="s">
        <v>768</v>
      </c>
      <c r="B8619" s="206" t="s">
        <v>894</v>
      </c>
      <c r="C8619" s="206" t="s">
        <v>770</v>
      </c>
      <c r="D8619" s="206" t="s">
        <v>772</v>
      </c>
      <c r="E8619" s="206" t="s">
        <v>772</v>
      </c>
      <c r="F8619" s="207">
        <v>45296</v>
      </c>
      <c r="G8619" s="206" t="s">
        <v>895</v>
      </c>
      <c r="H8619" s="208">
        <v>80433</v>
      </c>
      <c r="I8619" s="206" t="s">
        <v>19</v>
      </c>
      <c r="L8619" s="206">
        <v>2023</v>
      </c>
      <c r="M8619" s="206" t="s">
        <v>772</v>
      </c>
      <c r="N8619" s="206" t="s">
        <v>816</v>
      </c>
    </row>
    <row r="8620" spans="1:14" s="206" customFormat="1" ht="31" customHeight="1" x14ac:dyDescent="0.15">
      <c r="A8620" s="206" t="s">
        <v>768</v>
      </c>
      <c r="B8620" s="206" t="s">
        <v>894</v>
      </c>
      <c r="C8620" s="206" t="s">
        <v>770</v>
      </c>
      <c r="D8620" s="206" t="s">
        <v>772</v>
      </c>
      <c r="E8620" s="206" t="s">
        <v>778</v>
      </c>
      <c r="F8620" s="207">
        <v>45296</v>
      </c>
      <c r="G8620" s="206" t="s">
        <v>896</v>
      </c>
      <c r="H8620" s="208">
        <v>2384864</v>
      </c>
      <c r="I8620" s="206" t="s">
        <v>19</v>
      </c>
      <c r="L8620" s="206">
        <v>2023</v>
      </c>
      <c r="M8620" s="206" t="s">
        <v>772</v>
      </c>
      <c r="N8620" s="206" t="s">
        <v>816</v>
      </c>
    </row>
    <row r="8621" spans="1:14" s="206" customFormat="1" ht="31" customHeight="1" x14ac:dyDescent="0.15">
      <c r="A8621" s="206" t="s">
        <v>768</v>
      </c>
      <c r="B8621" s="206" t="s">
        <v>894</v>
      </c>
      <c r="C8621" s="206" t="s">
        <v>770</v>
      </c>
      <c r="D8621" s="206" t="s">
        <v>772</v>
      </c>
      <c r="E8621" s="206" t="s">
        <v>778</v>
      </c>
      <c r="F8621" s="207">
        <v>45296</v>
      </c>
      <c r="G8621" s="206" t="s">
        <v>898</v>
      </c>
      <c r="H8621" s="208">
        <v>88000</v>
      </c>
      <c r="I8621" s="206" t="s">
        <v>19</v>
      </c>
      <c r="L8621" s="206">
        <v>2023</v>
      </c>
      <c r="M8621" s="206" t="s">
        <v>772</v>
      </c>
      <c r="N8621" s="206" t="s">
        <v>816</v>
      </c>
    </row>
    <row r="8622" spans="1:14" s="206" customFormat="1" ht="31" customHeight="1" x14ac:dyDescent="0.15">
      <c r="A8622" s="206" t="s">
        <v>768</v>
      </c>
      <c r="B8622" s="206" t="s">
        <v>894</v>
      </c>
      <c r="C8622" s="206" t="s">
        <v>770</v>
      </c>
      <c r="D8622" s="206" t="s">
        <v>772</v>
      </c>
      <c r="E8622" s="206" t="s">
        <v>772</v>
      </c>
      <c r="F8622" s="207">
        <v>45296</v>
      </c>
      <c r="G8622" s="206" t="s">
        <v>897</v>
      </c>
      <c r="H8622" s="208">
        <v>18621</v>
      </c>
      <c r="I8622" s="206" t="s">
        <v>19</v>
      </c>
      <c r="L8622" s="206">
        <v>2023</v>
      </c>
      <c r="M8622" s="206" t="s">
        <v>772</v>
      </c>
      <c r="N8622" s="206" t="s">
        <v>816</v>
      </c>
    </row>
    <row r="8623" spans="1:14" s="206" customFormat="1" ht="31" customHeight="1" x14ac:dyDescent="0.15">
      <c r="A8623" s="206" t="s">
        <v>768</v>
      </c>
      <c r="B8623" s="206" t="s">
        <v>894</v>
      </c>
      <c r="C8623" s="206" t="s">
        <v>770</v>
      </c>
      <c r="D8623" s="206" t="s">
        <v>772</v>
      </c>
      <c r="E8623" s="206" t="s">
        <v>778</v>
      </c>
      <c r="F8623" s="207">
        <v>45296</v>
      </c>
      <c r="G8623" s="206" t="s">
        <v>895</v>
      </c>
      <c r="H8623" s="208">
        <v>222974</v>
      </c>
      <c r="I8623" s="206" t="s">
        <v>19</v>
      </c>
      <c r="L8623" s="206">
        <v>2023</v>
      </c>
      <c r="M8623" s="206" t="s">
        <v>772</v>
      </c>
      <c r="N8623" s="206" t="s">
        <v>816</v>
      </c>
    </row>
    <row r="8624" spans="1:14" s="206" customFormat="1" ht="31" customHeight="1" x14ac:dyDescent="0.15">
      <c r="A8624" s="206" t="s">
        <v>768</v>
      </c>
      <c r="B8624" s="206" t="s">
        <v>894</v>
      </c>
      <c r="C8624" s="206" t="s">
        <v>770</v>
      </c>
      <c r="D8624" s="206" t="s">
        <v>772</v>
      </c>
      <c r="E8624" s="206" t="s">
        <v>759</v>
      </c>
      <c r="F8624" s="207">
        <v>45296</v>
      </c>
      <c r="G8624" s="206" t="s">
        <v>897</v>
      </c>
      <c r="H8624" s="208">
        <v>43967</v>
      </c>
      <c r="I8624" s="206" t="s">
        <v>19</v>
      </c>
      <c r="L8624" s="206">
        <v>2023</v>
      </c>
      <c r="M8624" s="206" t="s">
        <v>772</v>
      </c>
      <c r="N8624" s="206" t="s">
        <v>816</v>
      </c>
    </row>
    <row r="8625" spans="1:14" s="206" customFormat="1" ht="31" customHeight="1" x14ac:dyDescent="0.15">
      <c r="A8625" s="206" t="s">
        <v>768</v>
      </c>
      <c r="B8625" s="206" t="s">
        <v>894</v>
      </c>
      <c r="C8625" s="206" t="s">
        <v>770</v>
      </c>
      <c r="D8625" s="206" t="s">
        <v>772</v>
      </c>
      <c r="E8625" s="206" t="s">
        <v>772</v>
      </c>
      <c r="F8625" s="207">
        <v>45296</v>
      </c>
      <c r="G8625" s="206" t="s">
        <v>896</v>
      </c>
      <c r="H8625" s="208">
        <v>266572</v>
      </c>
      <c r="I8625" s="206" t="s">
        <v>19</v>
      </c>
      <c r="L8625" s="206">
        <v>2023</v>
      </c>
      <c r="M8625" s="206" t="s">
        <v>772</v>
      </c>
      <c r="N8625" s="206" t="s">
        <v>816</v>
      </c>
    </row>
    <row r="8626" spans="1:14" s="206" customFormat="1" ht="31" customHeight="1" x14ac:dyDescent="0.15">
      <c r="A8626" s="206" t="s">
        <v>768</v>
      </c>
      <c r="B8626" s="206" t="s">
        <v>894</v>
      </c>
      <c r="C8626" s="206" t="s">
        <v>770</v>
      </c>
      <c r="D8626" s="206" t="s">
        <v>772</v>
      </c>
      <c r="E8626" s="206" t="s">
        <v>759</v>
      </c>
      <c r="F8626" s="207">
        <v>45297</v>
      </c>
      <c r="G8626" s="206" t="s">
        <v>897</v>
      </c>
      <c r="H8626" s="208">
        <v>59598</v>
      </c>
      <c r="I8626" s="206" t="s">
        <v>19</v>
      </c>
      <c r="L8626" s="206">
        <v>2023</v>
      </c>
      <c r="M8626" s="206" t="s">
        <v>772</v>
      </c>
      <c r="N8626" s="206" t="s">
        <v>816</v>
      </c>
    </row>
    <row r="8627" spans="1:14" s="206" customFormat="1" ht="31" customHeight="1" x14ac:dyDescent="0.15">
      <c r="A8627" s="206" t="s">
        <v>768</v>
      </c>
      <c r="B8627" s="206" t="s">
        <v>894</v>
      </c>
      <c r="C8627" s="206" t="s">
        <v>770</v>
      </c>
      <c r="D8627" s="206" t="s">
        <v>772</v>
      </c>
      <c r="E8627" s="206" t="s">
        <v>778</v>
      </c>
      <c r="F8627" s="207">
        <v>45299</v>
      </c>
      <c r="G8627" s="206" t="s">
        <v>897</v>
      </c>
      <c r="H8627" s="208">
        <v>1566921</v>
      </c>
      <c r="I8627" s="206" t="s">
        <v>19</v>
      </c>
      <c r="L8627" s="206">
        <v>2023</v>
      </c>
      <c r="M8627" s="206" t="s">
        <v>772</v>
      </c>
      <c r="N8627" s="206" t="s">
        <v>816</v>
      </c>
    </row>
    <row r="8628" spans="1:14" s="206" customFormat="1" ht="31" customHeight="1" x14ac:dyDescent="0.15">
      <c r="A8628" s="206" t="s">
        <v>768</v>
      </c>
      <c r="B8628" s="206" t="s">
        <v>894</v>
      </c>
      <c r="C8628" s="206" t="s">
        <v>770</v>
      </c>
      <c r="D8628" s="206" t="s">
        <v>772</v>
      </c>
      <c r="E8628" s="206" t="s">
        <v>772</v>
      </c>
      <c r="F8628" s="207">
        <v>45299</v>
      </c>
      <c r="G8628" s="206" t="s">
        <v>896</v>
      </c>
      <c r="H8628" s="208">
        <v>231269</v>
      </c>
      <c r="I8628" s="206" t="s">
        <v>19</v>
      </c>
      <c r="L8628" s="206">
        <v>2023</v>
      </c>
      <c r="M8628" s="206" t="s">
        <v>772</v>
      </c>
      <c r="N8628" s="206" t="s">
        <v>816</v>
      </c>
    </row>
    <row r="8629" spans="1:14" s="206" customFormat="1" ht="31" customHeight="1" x14ac:dyDescent="0.15">
      <c r="A8629" s="206" t="s">
        <v>768</v>
      </c>
      <c r="B8629" s="206" t="s">
        <v>894</v>
      </c>
      <c r="C8629" s="206" t="s">
        <v>770</v>
      </c>
      <c r="D8629" s="206" t="s">
        <v>772</v>
      </c>
      <c r="E8629" s="206" t="s">
        <v>778</v>
      </c>
      <c r="F8629" s="207">
        <v>45299</v>
      </c>
      <c r="G8629" s="206" t="s">
        <v>899</v>
      </c>
      <c r="H8629" s="208">
        <v>82214</v>
      </c>
      <c r="I8629" s="206" t="s">
        <v>19</v>
      </c>
      <c r="L8629" s="206">
        <v>2023</v>
      </c>
      <c r="M8629" s="206" t="s">
        <v>772</v>
      </c>
      <c r="N8629" s="206" t="s">
        <v>816</v>
      </c>
    </row>
    <row r="8630" spans="1:14" s="206" customFormat="1" ht="31" customHeight="1" x14ac:dyDescent="0.15">
      <c r="A8630" s="206" t="s">
        <v>768</v>
      </c>
      <c r="B8630" s="206" t="s">
        <v>894</v>
      </c>
      <c r="C8630" s="206" t="s">
        <v>770</v>
      </c>
      <c r="D8630" s="206" t="s">
        <v>772</v>
      </c>
      <c r="E8630" s="206" t="s">
        <v>778</v>
      </c>
      <c r="F8630" s="207">
        <v>45299</v>
      </c>
      <c r="G8630" s="206" t="s">
        <v>896</v>
      </c>
      <c r="H8630" s="208">
        <v>4824215</v>
      </c>
      <c r="I8630" s="206" t="s">
        <v>19</v>
      </c>
      <c r="L8630" s="206">
        <v>2023</v>
      </c>
      <c r="M8630" s="206" t="s">
        <v>772</v>
      </c>
      <c r="N8630" s="206" t="s">
        <v>816</v>
      </c>
    </row>
    <row r="8631" spans="1:14" s="206" customFormat="1" ht="31" customHeight="1" x14ac:dyDescent="0.15">
      <c r="A8631" s="206" t="s">
        <v>768</v>
      </c>
      <c r="B8631" s="206" t="s">
        <v>894</v>
      </c>
      <c r="C8631" s="206" t="s">
        <v>770</v>
      </c>
      <c r="D8631" s="206" t="s">
        <v>772</v>
      </c>
      <c r="E8631" s="206" t="s">
        <v>778</v>
      </c>
      <c r="F8631" s="207">
        <v>45299</v>
      </c>
      <c r="G8631" s="206" t="s">
        <v>895</v>
      </c>
      <c r="H8631" s="208">
        <v>228837</v>
      </c>
      <c r="I8631" s="206" t="s">
        <v>19</v>
      </c>
      <c r="L8631" s="206">
        <v>2023</v>
      </c>
      <c r="M8631" s="206" t="s">
        <v>772</v>
      </c>
      <c r="N8631" s="206" t="s">
        <v>816</v>
      </c>
    </row>
    <row r="8632" spans="1:14" s="206" customFormat="1" ht="31" customHeight="1" x14ac:dyDescent="0.15">
      <c r="A8632" s="206" t="s">
        <v>768</v>
      </c>
      <c r="B8632" s="206" t="s">
        <v>894</v>
      </c>
      <c r="C8632" s="206" t="s">
        <v>770</v>
      </c>
      <c r="D8632" s="206" t="s">
        <v>772</v>
      </c>
      <c r="E8632" s="206" t="s">
        <v>772</v>
      </c>
      <c r="F8632" s="207">
        <v>45299</v>
      </c>
      <c r="G8632" s="206" t="s">
        <v>895</v>
      </c>
      <c r="H8632" s="208">
        <v>170883</v>
      </c>
      <c r="I8632" s="206" t="s">
        <v>19</v>
      </c>
      <c r="L8632" s="206">
        <v>2023</v>
      </c>
      <c r="M8632" s="206" t="s">
        <v>772</v>
      </c>
      <c r="N8632" s="206" t="s">
        <v>816</v>
      </c>
    </row>
    <row r="8633" spans="1:14" s="206" customFormat="1" ht="31" customHeight="1" x14ac:dyDescent="0.15">
      <c r="A8633" s="206" t="s">
        <v>768</v>
      </c>
      <c r="B8633" s="206" t="s">
        <v>894</v>
      </c>
      <c r="C8633" s="206" t="s">
        <v>770</v>
      </c>
      <c r="D8633" s="206" t="s">
        <v>772</v>
      </c>
      <c r="E8633" s="206" t="s">
        <v>759</v>
      </c>
      <c r="F8633" s="207">
        <v>45299</v>
      </c>
      <c r="G8633" s="206" t="s">
        <v>897</v>
      </c>
      <c r="H8633" s="208">
        <v>159337</v>
      </c>
      <c r="I8633" s="206" t="s">
        <v>19</v>
      </c>
      <c r="L8633" s="206">
        <v>2023</v>
      </c>
      <c r="M8633" s="206" t="s">
        <v>772</v>
      </c>
      <c r="N8633" s="206" t="s">
        <v>816</v>
      </c>
    </row>
    <row r="8634" spans="1:14" s="206" customFormat="1" ht="31" customHeight="1" x14ac:dyDescent="0.15">
      <c r="A8634" s="206" t="s">
        <v>768</v>
      </c>
      <c r="B8634" s="206" t="s">
        <v>894</v>
      </c>
      <c r="C8634" s="206" t="s">
        <v>770</v>
      </c>
      <c r="D8634" s="206" t="s">
        <v>772</v>
      </c>
      <c r="E8634" s="206" t="s">
        <v>778</v>
      </c>
      <c r="F8634" s="207">
        <v>45300</v>
      </c>
      <c r="G8634" s="206" t="s">
        <v>899</v>
      </c>
      <c r="H8634" s="208">
        <v>43032</v>
      </c>
      <c r="I8634" s="206" t="s">
        <v>19</v>
      </c>
      <c r="L8634" s="206">
        <v>2023</v>
      </c>
      <c r="M8634" s="206" t="s">
        <v>772</v>
      </c>
      <c r="N8634" s="206" t="s">
        <v>816</v>
      </c>
    </row>
    <row r="8635" spans="1:14" s="206" customFormat="1" ht="31" customHeight="1" x14ac:dyDescent="0.15">
      <c r="A8635" s="206" t="s">
        <v>768</v>
      </c>
      <c r="B8635" s="206" t="s">
        <v>894</v>
      </c>
      <c r="C8635" s="206" t="s">
        <v>770</v>
      </c>
      <c r="D8635" s="206" t="s">
        <v>772</v>
      </c>
      <c r="E8635" s="206" t="s">
        <v>772</v>
      </c>
      <c r="F8635" s="207">
        <v>45300</v>
      </c>
      <c r="G8635" s="206" t="s">
        <v>896</v>
      </c>
      <c r="H8635" s="208">
        <v>162921</v>
      </c>
      <c r="I8635" s="206" t="s">
        <v>19</v>
      </c>
      <c r="L8635" s="206">
        <v>2023</v>
      </c>
      <c r="M8635" s="206" t="s">
        <v>772</v>
      </c>
      <c r="N8635" s="206" t="s">
        <v>816</v>
      </c>
    </row>
    <row r="8636" spans="1:14" s="206" customFormat="1" ht="31" customHeight="1" x14ac:dyDescent="0.15">
      <c r="A8636" s="206" t="s">
        <v>768</v>
      </c>
      <c r="B8636" s="206" t="s">
        <v>894</v>
      </c>
      <c r="C8636" s="206" t="s">
        <v>770</v>
      </c>
      <c r="D8636" s="206" t="s">
        <v>772</v>
      </c>
      <c r="E8636" s="206" t="s">
        <v>778</v>
      </c>
      <c r="F8636" s="207">
        <v>45300</v>
      </c>
      <c r="G8636" s="206" t="s">
        <v>897</v>
      </c>
      <c r="H8636" s="208">
        <v>2011035</v>
      </c>
      <c r="I8636" s="206" t="s">
        <v>19</v>
      </c>
      <c r="L8636" s="206">
        <v>2023</v>
      </c>
      <c r="M8636" s="206" t="s">
        <v>772</v>
      </c>
      <c r="N8636" s="206" t="s">
        <v>816</v>
      </c>
    </row>
    <row r="8637" spans="1:14" s="206" customFormat="1" ht="31" customHeight="1" x14ac:dyDescent="0.15">
      <c r="A8637" s="206" t="s">
        <v>768</v>
      </c>
      <c r="B8637" s="206" t="s">
        <v>894</v>
      </c>
      <c r="C8637" s="206" t="s">
        <v>770</v>
      </c>
      <c r="D8637" s="206" t="s">
        <v>772</v>
      </c>
      <c r="E8637" s="206" t="s">
        <v>778</v>
      </c>
      <c r="F8637" s="207">
        <v>45300</v>
      </c>
      <c r="G8637" s="206" t="s">
        <v>895</v>
      </c>
      <c r="H8637" s="208">
        <v>125585</v>
      </c>
      <c r="I8637" s="206" t="s">
        <v>19</v>
      </c>
      <c r="L8637" s="206">
        <v>2023</v>
      </c>
      <c r="M8637" s="206" t="s">
        <v>772</v>
      </c>
      <c r="N8637" s="206" t="s">
        <v>816</v>
      </c>
    </row>
    <row r="8638" spans="1:14" s="206" customFormat="1" ht="31" customHeight="1" x14ac:dyDescent="0.15">
      <c r="A8638" s="206" t="s">
        <v>768</v>
      </c>
      <c r="B8638" s="206" t="s">
        <v>894</v>
      </c>
      <c r="C8638" s="206" t="s">
        <v>770</v>
      </c>
      <c r="D8638" s="206" t="s">
        <v>772</v>
      </c>
      <c r="E8638" s="206" t="s">
        <v>759</v>
      </c>
      <c r="F8638" s="207">
        <v>45300</v>
      </c>
      <c r="G8638" s="206" t="s">
        <v>897</v>
      </c>
      <c r="H8638" s="208">
        <v>23998</v>
      </c>
      <c r="I8638" s="206" t="s">
        <v>19</v>
      </c>
      <c r="L8638" s="206">
        <v>2023</v>
      </c>
      <c r="M8638" s="206" t="s">
        <v>772</v>
      </c>
      <c r="N8638" s="206" t="s">
        <v>816</v>
      </c>
    </row>
    <row r="8639" spans="1:14" s="206" customFormat="1" ht="31" customHeight="1" x14ac:dyDescent="0.15">
      <c r="A8639" s="206" t="s">
        <v>768</v>
      </c>
      <c r="B8639" s="206" t="s">
        <v>894</v>
      </c>
      <c r="C8639" s="206" t="s">
        <v>770</v>
      </c>
      <c r="D8639" s="206" t="s">
        <v>772</v>
      </c>
      <c r="E8639" s="206" t="s">
        <v>772</v>
      </c>
      <c r="F8639" s="207">
        <v>45300</v>
      </c>
      <c r="G8639" s="206" t="s">
        <v>895</v>
      </c>
      <c r="H8639" s="208">
        <v>105620</v>
      </c>
      <c r="I8639" s="206" t="s">
        <v>19</v>
      </c>
      <c r="L8639" s="206">
        <v>2023</v>
      </c>
      <c r="M8639" s="206" t="s">
        <v>772</v>
      </c>
      <c r="N8639" s="206" t="s">
        <v>816</v>
      </c>
    </row>
    <row r="8640" spans="1:14" s="206" customFormat="1" ht="31" customHeight="1" x14ac:dyDescent="0.15">
      <c r="A8640" s="206" t="s">
        <v>768</v>
      </c>
      <c r="B8640" s="206" t="s">
        <v>894</v>
      </c>
      <c r="C8640" s="206" t="s">
        <v>770</v>
      </c>
      <c r="D8640" s="206" t="s">
        <v>772</v>
      </c>
      <c r="E8640" s="206" t="s">
        <v>778</v>
      </c>
      <c r="F8640" s="207">
        <v>45300</v>
      </c>
      <c r="G8640" s="206" t="s">
        <v>896</v>
      </c>
      <c r="H8640" s="208">
        <v>4469054</v>
      </c>
      <c r="I8640" s="206" t="s">
        <v>19</v>
      </c>
      <c r="L8640" s="206">
        <v>2023</v>
      </c>
      <c r="M8640" s="206" t="s">
        <v>772</v>
      </c>
      <c r="N8640" s="206" t="s">
        <v>816</v>
      </c>
    </row>
    <row r="8641" spans="1:14" s="206" customFormat="1" ht="31" customHeight="1" x14ac:dyDescent="0.15">
      <c r="A8641" s="206" t="s">
        <v>768</v>
      </c>
      <c r="B8641" s="206" t="s">
        <v>894</v>
      </c>
      <c r="C8641" s="206" t="s">
        <v>770</v>
      </c>
      <c r="D8641" s="206" t="s">
        <v>772</v>
      </c>
      <c r="E8641" s="206" t="s">
        <v>772</v>
      </c>
      <c r="F8641" s="207">
        <v>45301</v>
      </c>
      <c r="G8641" s="206" t="s">
        <v>896</v>
      </c>
      <c r="H8641" s="208">
        <v>156554</v>
      </c>
      <c r="I8641" s="206" t="s">
        <v>19</v>
      </c>
      <c r="L8641" s="206">
        <v>2023</v>
      </c>
      <c r="M8641" s="206" t="s">
        <v>772</v>
      </c>
      <c r="N8641" s="206" t="s">
        <v>816</v>
      </c>
    </row>
    <row r="8642" spans="1:14" s="206" customFormat="1" ht="31" customHeight="1" x14ac:dyDescent="0.15">
      <c r="A8642" s="206" t="s">
        <v>768</v>
      </c>
      <c r="B8642" s="206" t="s">
        <v>894</v>
      </c>
      <c r="C8642" s="206" t="s">
        <v>770</v>
      </c>
      <c r="D8642" s="206" t="s">
        <v>772</v>
      </c>
      <c r="E8642" s="206" t="s">
        <v>778</v>
      </c>
      <c r="F8642" s="207">
        <v>45301</v>
      </c>
      <c r="G8642" s="206" t="s">
        <v>896</v>
      </c>
      <c r="H8642" s="208">
        <v>2182560</v>
      </c>
      <c r="I8642" s="206" t="s">
        <v>19</v>
      </c>
      <c r="L8642" s="206">
        <v>2023</v>
      </c>
      <c r="M8642" s="206" t="s">
        <v>772</v>
      </c>
      <c r="N8642" s="206" t="s">
        <v>816</v>
      </c>
    </row>
    <row r="8643" spans="1:14" s="206" customFormat="1" ht="31" customHeight="1" x14ac:dyDescent="0.15">
      <c r="A8643" s="206" t="s">
        <v>768</v>
      </c>
      <c r="B8643" s="206" t="s">
        <v>894</v>
      </c>
      <c r="C8643" s="206" t="s">
        <v>770</v>
      </c>
      <c r="D8643" s="206" t="s">
        <v>772</v>
      </c>
      <c r="E8643" s="206" t="s">
        <v>778</v>
      </c>
      <c r="F8643" s="207">
        <v>45301</v>
      </c>
      <c r="G8643" s="206" t="s">
        <v>897</v>
      </c>
      <c r="H8643" s="208">
        <v>1281660</v>
      </c>
      <c r="I8643" s="206" t="s">
        <v>19</v>
      </c>
      <c r="L8643" s="206">
        <v>2023</v>
      </c>
      <c r="M8643" s="206" t="s">
        <v>772</v>
      </c>
      <c r="N8643" s="206" t="s">
        <v>816</v>
      </c>
    </row>
    <row r="8644" spans="1:14" s="206" customFormat="1" ht="31" customHeight="1" x14ac:dyDescent="0.15">
      <c r="A8644" s="206" t="s">
        <v>768</v>
      </c>
      <c r="B8644" s="206" t="s">
        <v>894</v>
      </c>
      <c r="C8644" s="206" t="s">
        <v>770</v>
      </c>
      <c r="D8644" s="206" t="s">
        <v>772</v>
      </c>
      <c r="E8644" s="206" t="s">
        <v>778</v>
      </c>
      <c r="F8644" s="207">
        <v>45301</v>
      </c>
      <c r="G8644" s="206" t="s">
        <v>895</v>
      </c>
      <c r="H8644" s="208">
        <v>207800</v>
      </c>
      <c r="I8644" s="206" t="s">
        <v>19</v>
      </c>
      <c r="L8644" s="206">
        <v>2023</v>
      </c>
      <c r="M8644" s="206" t="s">
        <v>772</v>
      </c>
      <c r="N8644" s="206" t="s">
        <v>816</v>
      </c>
    </row>
    <row r="8645" spans="1:14" s="206" customFormat="1" ht="31" customHeight="1" x14ac:dyDescent="0.15">
      <c r="A8645" s="206" t="s">
        <v>768</v>
      </c>
      <c r="B8645" s="206" t="s">
        <v>894</v>
      </c>
      <c r="C8645" s="206" t="s">
        <v>770</v>
      </c>
      <c r="D8645" s="206" t="s">
        <v>772</v>
      </c>
      <c r="E8645" s="206" t="s">
        <v>772</v>
      </c>
      <c r="F8645" s="207">
        <v>45301</v>
      </c>
      <c r="G8645" s="206" t="s">
        <v>897</v>
      </c>
      <c r="H8645" s="208">
        <v>74536</v>
      </c>
      <c r="I8645" s="206" t="s">
        <v>19</v>
      </c>
      <c r="L8645" s="206">
        <v>2023</v>
      </c>
      <c r="M8645" s="206" t="s">
        <v>772</v>
      </c>
      <c r="N8645" s="206" t="s">
        <v>816</v>
      </c>
    </row>
    <row r="8646" spans="1:14" s="206" customFormat="1" ht="31" customHeight="1" x14ac:dyDescent="0.15">
      <c r="A8646" s="206" t="s">
        <v>768</v>
      </c>
      <c r="B8646" s="206" t="s">
        <v>894</v>
      </c>
      <c r="C8646" s="206" t="s">
        <v>770</v>
      </c>
      <c r="D8646" s="206" t="s">
        <v>772</v>
      </c>
      <c r="E8646" s="206" t="s">
        <v>772</v>
      </c>
      <c r="F8646" s="207">
        <v>45301</v>
      </c>
      <c r="G8646" s="206" t="s">
        <v>895</v>
      </c>
      <c r="H8646" s="208">
        <v>54426</v>
      </c>
      <c r="I8646" s="206" t="s">
        <v>19</v>
      </c>
      <c r="L8646" s="206">
        <v>2023</v>
      </c>
      <c r="M8646" s="206" t="s">
        <v>772</v>
      </c>
      <c r="N8646" s="206" t="s">
        <v>816</v>
      </c>
    </row>
    <row r="8647" spans="1:14" s="206" customFormat="1" ht="31" customHeight="1" x14ac:dyDescent="0.15">
      <c r="A8647" s="206" t="s">
        <v>768</v>
      </c>
      <c r="B8647" s="206" t="s">
        <v>894</v>
      </c>
      <c r="C8647" s="206" t="s">
        <v>770</v>
      </c>
      <c r="D8647" s="206" t="s">
        <v>772</v>
      </c>
      <c r="E8647" s="206" t="s">
        <v>759</v>
      </c>
      <c r="F8647" s="207">
        <v>45301</v>
      </c>
      <c r="G8647" s="206" t="s">
        <v>897</v>
      </c>
      <c r="H8647" s="208">
        <v>39600</v>
      </c>
      <c r="I8647" s="206" t="s">
        <v>19</v>
      </c>
      <c r="L8647" s="206">
        <v>2023</v>
      </c>
      <c r="M8647" s="206" t="s">
        <v>772</v>
      </c>
      <c r="N8647" s="206" t="s">
        <v>816</v>
      </c>
    </row>
    <row r="8648" spans="1:14" s="206" customFormat="1" ht="31" customHeight="1" x14ac:dyDescent="0.15">
      <c r="A8648" s="206" t="s">
        <v>768</v>
      </c>
      <c r="B8648" s="206" t="s">
        <v>894</v>
      </c>
      <c r="C8648" s="206" t="s">
        <v>770</v>
      </c>
      <c r="D8648" s="206" t="s">
        <v>772</v>
      </c>
      <c r="E8648" s="206" t="s">
        <v>778</v>
      </c>
      <c r="F8648" s="207">
        <v>45302</v>
      </c>
      <c r="G8648" s="206" t="s">
        <v>895</v>
      </c>
      <c r="H8648" s="208">
        <v>146018</v>
      </c>
      <c r="I8648" s="206" t="s">
        <v>19</v>
      </c>
      <c r="L8648" s="206">
        <v>2023</v>
      </c>
      <c r="M8648" s="206" t="s">
        <v>772</v>
      </c>
      <c r="N8648" s="206" t="s">
        <v>816</v>
      </c>
    </row>
    <row r="8649" spans="1:14" s="206" customFormat="1" ht="31" customHeight="1" x14ac:dyDescent="0.15">
      <c r="A8649" s="206" t="s">
        <v>768</v>
      </c>
      <c r="B8649" s="206" t="s">
        <v>894</v>
      </c>
      <c r="C8649" s="206" t="s">
        <v>770</v>
      </c>
      <c r="D8649" s="206" t="s">
        <v>772</v>
      </c>
      <c r="E8649" s="206" t="s">
        <v>772</v>
      </c>
      <c r="F8649" s="207">
        <v>45302</v>
      </c>
      <c r="G8649" s="206" t="s">
        <v>895</v>
      </c>
      <c r="H8649" s="208">
        <v>92112</v>
      </c>
      <c r="I8649" s="206" t="s">
        <v>19</v>
      </c>
      <c r="L8649" s="206">
        <v>2023</v>
      </c>
      <c r="M8649" s="206" t="s">
        <v>772</v>
      </c>
      <c r="N8649" s="206" t="s">
        <v>816</v>
      </c>
    </row>
    <row r="8650" spans="1:14" s="206" customFormat="1" ht="31" customHeight="1" x14ac:dyDescent="0.15">
      <c r="A8650" s="206" t="s">
        <v>768</v>
      </c>
      <c r="B8650" s="206" t="s">
        <v>894</v>
      </c>
      <c r="C8650" s="206" t="s">
        <v>770</v>
      </c>
      <c r="D8650" s="206" t="s">
        <v>772</v>
      </c>
      <c r="E8650" s="206" t="s">
        <v>778</v>
      </c>
      <c r="F8650" s="207">
        <v>45302</v>
      </c>
      <c r="G8650" s="206" t="s">
        <v>897</v>
      </c>
      <c r="H8650" s="208">
        <v>2226380</v>
      </c>
      <c r="I8650" s="206" t="s">
        <v>19</v>
      </c>
      <c r="L8650" s="206">
        <v>2023</v>
      </c>
      <c r="M8650" s="206" t="s">
        <v>772</v>
      </c>
      <c r="N8650" s="206" t="s">
        <v>816</v>
      </c>
    </row>
    <row r="8651" spans="1:14" s="206" customFormat="1" ht="31" customHeight="1" x14ac:dyDescent="0.15">
      <c r="A8651" s="206" t="s">
        <v>768</v>
      </c>
      <c r="B8651" s="206" t="s">
        <v>894</v>
      </c>
      <c r="C8651" s="206" t="s">
        <v>770</v>
      </c>
      <c r="D8651" s="206" t="s">
        <v>772</v>
      </c>
      <c r="E8651" s="206" t="s">
        <v>778</v>
      </c>
      <c r="F8651" s="207">
        <v>45302</v>
      </c>
      <c r="G8651" s="206" t="s">
        <v>896</v>
      </c>
      <c r="H8651" s="208">
        <v>2983123</v>
      </c>
      <c r="I8651" s="206" t="s">
        <v>19</v>
      </c>
      <c r="L8651" s="206">
        <v>2023</v>
      </c>
      <c r="M8651" s="206" t="s">
        <v>772</v>
      </c>
      <c r="N8651" s="206" t="s">
        <v>816</v>
      </c>
    </row>
    <row r="8652" spans="1:14" s="206" customFormat="1" ht="31" customHeight="1" x14ac:dyDescent="0.15">
      <c r="A8652" s="206" t="s">
        <v>768</v>
      </c>
      <c r="B8652" s="206" t="s">
        <v>894</v>
      </c>
      <c r="C8652" s="206" t="s">
        <v>770</v>
      </c>
      <c r="D8652" s="206" t="s">
        <v>772</v>
      </c>
      <c r="E8652" s="206" t="s">
        <v>772</v>
      </c>
      <c r="F8652" s="207">
        <v>45302</v>
      </c>
      <c r="G8652" s="206" t="s">
        <v>897</v>
      </c>
      <c r="H8652" s="208">
        <v>95040</v>
      </c>
      <c r="I8652" s="206" t="s">
        <v>19</v>
      </c>
      <c r="L8652" s="206">
        <v>2023</v>
      </c>
      <c r="M8652" s="206" t="s">
        <v>772</v>
      </c>
      <c r="N8652" s="206" t="s">
        <v>816</v>
      </c>
    </row>
    <row r="8653" spans="1:14" s="206" customFormat="1" ht="31" customHeight="1" x14ac:dyDescent="0.15">
      <c r="A8653" s="206" t="s">
        <v>768</v>
      </c>
      <c r="B8653" s="206" t="s">
        <v>894</v>
      </c>
      <c r="C8653" s="206" t="s">
        <v>770</v>
      </c>
      <c r="D8653" s="206" t="s">
        <v>772</v>
      </c>
      <c r="E8653" s="206" t="s">
        <v>778</v>
      </c>
      <c r="F8653" s="207">
        <v>45302</v>
      </c>
      <c r="G8653" s="206" t="s">
        <v>898</v>
      </c>
      <c r="H8653" s="208">
        <v>269632</v>
      </c>
      <c r="I8653" s="206" t="s">
        <v>19</v>
      </c>
      <c r="L8653" s="206">
        <v>2023</v>
      </c>
      <c r="M8653" s="206" t="s">
        <v>772</v>
      </c>
      <c r="N8653" s="206" t="s">
        <v>816</v>
      </c>
    </row>
    <row r="8654" spans="1:14" s="206" customFormat="1" ht="31" customHeight="1" x14ac:dyDescent="0.15">
      <c r="A8654" s="206" t="s">
        <v>768</v>
      </c>
      <c r="B8654" s="206" t="s">
        <v>894</v>
      </c>
      <c r="C8654" s="206" t="s">
        <v>770</v>
      </c>
      <c r="D8654" s="206" t="s">
        <v>772</v>
      </c>
      <c r="E8654" s="206" t="s">
        <v>759</v>
      </c>
      <c r="F8654" s="207">
        <v>45302</v>
      </c>
      <c r="G8654" s="206" t="s">
        <v>897</v>
      </c>
      <c r="H8654" s="208">
        <v>5603</v>
      </c>
      <c r="I8654" s="206" t="s">
        <v>19</v>
      </c>
      <c r="L8654" s="206">
        <v>2023</v>
      </c>
      <c r="M8654" s="206" t="s">
        <v>772</v>
      </c>
      <c r="N8654" s="206" t="s">
        <v>816</v>
      </c>
    </row>
    <row r="8655" spans="1:14" s="206" customFormat="1" ht="31" customHeight="1" x14ac:dyDescent="0.15">
      <c r="A8655" s="206" t="s">
        <v>768</v>
      </c>
      <c r="B8655" s="206" t="s">
        <v>894</v>
      </c>
      <c r="C8655" s="206" t="s">
        <v>770</v>
      </c>
      <c r="D8655" s="206" t="s">
        <v>772</v>
      </c>
      <c r="E8655" s="206" t="s">
        <v>772</v>
      </c>
      <c r="F8655" s="207">
        <v>45302</v>
      </c>
      <c r="G8655" s="206" t="s">
        <v>896</v>
      </c>
      <c r="H8655" s="208">
        <v>423697</v>
      </c>
      <c r="I8655" s="206" t="s">
        <v>19</v>
      </c>
      <c r="L8655" s="206">
        <v>2023</v>
      </c>
      <c r="M8655" s="206" t="s">
        <v>772</v>
      </c>
      <c r="N8655" s="206" t="s">
        <v>816</v>
      </c>
    </row>
    <row r="8656" spans="1:14" s="206" customFormat="1" ht="31" customHeight="1" x14ac:dyDescent="0.15">
      <c r="A8656" s="206" t="s">
        <v>768</v>
      </c>
      <c r="B8656" s="206" t="s">
        <v>894</v>
      </c>
      <c r="C8656" s="206" t="s">
        <v>770</v>
      </c>
      <c r="D8656" s="206" t="s">
        <v>772</v>
      </c>
      <c r="E8656" s="206" t="s">
        <v>772</v>
      </c>
      <c r="F8656" s="207">
        <v>45303</v>
      </c>
      <c r="G8656" s="206" t="s">
        <v>895</v>
      </c>
      <c r="H8656" s="208">
        <v>136020</v>
      </c>
      <c r="I8656" s="206" t="s">
        <v>19</v>
      </c>
      <c r="L8656" s="206">
        <v>2023</v>
      </c>
      <c r="M8656" s="206" t="s">
        <v>772</v>
      </c>
      <c r="N8656" s="206" t="s">
        <v>816</v>
      </c>
    </row>
    <row r="8657" spans="1:14" s="206" customFormat="1" ht="31" customHeight="1" x14ac:dyDescent="0.15">
      <c r="A8657" s="206" t="s">
        <v>768</v>
      </c>
      <c r="B8657" s="206" t="s">
        <v>894</v>
      </c>
      <c r="C8657" s="206" t="s">
        <v>770</v>
      </c>
      <c r="D8657" s="206" t="s">
        <v>772</v>
      </c>
      <c r="E8657" s="206" t="s">
        <v>772</v>
      </c>
      <c r="F8657" s="207">
        <v>45303</v>
      </c>
      <c r="G8657" s="206" t="s">
        <v>897</v>
      </c>
      <c r="H8657" s="208">
        <v>181520</v>
      </c>
      <c r="I8657" s="206" t="s">
        <v>19</v>
      </c>
      <c r="L8657" s="206">
        <v>2023</v>
      </c>
      <c r="M8657" s="206" t="s">
        <v>772</v>
      </c>
      <c r="N8657" s="206" t="s">
        <v>816</v>
      </c>
    </row>
    <row r="8658" spans="1:14" s="206" customFormat="1" ht="31" customHeight="1" x14ac:dyDescent="0.15">
      <c r="A8658" s="206" t="s">
        <v>768</v>
      </c>
      <c r="B8658" s="206" t="s">
        <v>894</v>
      </c>
      <c r="C8658" s="206" t="s">
        <v>770</v>
      </c>
      <c r="D8658" s="206" t="s">
        <v>772</v>
      </c>
      <c r="E8658" s="206" t="s">
        <v>778</v>
      </c>
      <c r="F8658" s="207">
        <v>45303</v>
      </c>
      <c r="G8658" s="206" t="s">
        <v>896</v>
      </c>
      <c r="H8658" s="208">
        <v>2547457</v>
      </c>
      <c r="I8658" s="206" t="s">
        <v>19</v>
      </c>
      <c r="L8658" s="206">
        <v>2023</v>
      </c>
      <c r="M8658" s="206" t="s">
        <v>772</v>
      </c>
      <c r="N8658" s="206" t="s">
        <v>816</v>
      </c>
    </row>
    <row r="8659" spans="1:14" s="206" customFormat="1" ht="31" customHeight="1" x14ac:dyDescent="0.15">
      <c r="A8659" s="206" t="s">
        <v>768</v>
      </c>
      <c r="B8659" s="206" t="s">
        <v>894</v>
      </c>
      <c r="C8659" s="206" t="s">
        <v>770</v>
      </c>
      <c r="D8659" s="206" t="s">
        <v>772</v>
      </c>
      <c r="E8659" s="206" t="s">
        <v>778</v>
      </c>
      <c r="F8659" s="207">
        <v>45303</v>
      </c>
      <c r="G8659" s="206" t="s">
        <v>897</v>
      </c>
      <c r="H8659" s="208">
        <v>1991131</v>
      </c>
      <c r="I8659" s="206" t="s">
        <v>19</v>
      </c>
      <c r="L8659" s="206">
        <v>2023</v>
      </c>
      <c r="M8659" s="206" t="s">
        <v>772</v>
      </c>
      <c r="N8659" s="206" t="s">
        <v>816</v>
      </c>
    </row>
    <row r="8660" spans="1:14" s="206" customFormat="1" ht="31" customHeight="1" x14ac:dyDescent="0.15">
      <c r="A8660" s="206" t="s">
        <v>768</v>
      </c>
      <c r="B8660" s="206" t="s">
        <v>894</v>
      </c>
      <c r="C8660" s="206" t="s">
        <v>770</v>
      </c>
      <c r="D8660" s="206" t="s">
        <v>772</v>
      </c>
      <c r="E8660" s="206" t="s">
        <v>778</v>
      </c>
      <c r="F8660" s="207">
        <v>45303</v>
      </c>
      <c r="G8660" s="206" t="s">
        <v>895</v>
      </c>
      <c r="H8660" s="208">
        <v>259046</v>
      </c>
      <c r="I8660" s="206" t="s">
        <v>19</v>
      </c>
      <c r="L8660" s="206">
        <v>2023</v>
      </c>
      <c r="M8660" s="206" t="s">
        <v>772</v>
      </c>
      <c r="N8660" s="206" t="s">
        <v>816</v>
      </c>
    </row>
    <row r="8661" spans="1:14" s="206" customFormat="1" ht="31" customHeight="1" x14ac:dyDescent="0.15">
      <c r="A8661" s="206" t="s">
        <v>768</v>
      </c>
      <c r="B8661" s="206" t="s">
        <v>894</v>
      </c>
      <c r="C8661" s="206" t="s">
        <v>770</v>
      </c>
      <c r="D8661" s="206" t="s">
        <v>772</v>
      </c>
      <c r="E8661" s="206" t="s">
        <v>772</v>
      </c>
      <c r="F8661" s="207">
        <v>45303</v>
      </c>
      <c r="G8661" s="206" t="s">
        <v>898</v>
      </c>
      <c r="H8661" s="208">
        <v>26400</v>
      </c>
      <c r="I8661" s="206" t="s">
        <v>19</v>
      </c>
      <c r="L8661" s="206">
        <v>2023</v>
      </c>
      <c r="M8661" s="206" t="s">
        <v>772</v>
      </c>
      <c r="N8661" s="206" t="s">
        <v>816</v>
      </c>
    </row>
    <row r="8662" spans="1:14" s="206" customFormat="1" ht="31" customHeight="1" x14ac:dyDescent="0.15">
      <c r="A8662" s="206" t="s">
        <v>768</v>
      </c>
      <c r="B8662" s="206" t="s">
        <v>894</v>
      </c>
      <c r="C8662" s="206" t="s">
        <v>770</v>
      </c>
      <c r="D8662" s="206" t="s">
        <v>772</v>
      </c>
      <c r="E8662" s="206" t="s">
        <v>772</v>
      </c>
      <c r="F8662" s="207">
        <v>45303</v>
      </c>
      <c r="G8662" s="206" t="s">
        <v>896</v>
      </c>
      <c r="H8662" s="208">
        <v>461370</v>
      </c>
      <c r="I8662" s="206" t="s">
        <v>19</v>
      </c>
      <c r="L8662" s="206">
        <v>2023</v>
      </c>
      <c r="M8662" s="206" t="s">
        <v>772</v>
      </c>
      <c r="N8662" s="206" t="s">
        <v>816</v>
      </c>
    </row>
    <row r="8663" spans="1:14" s="206" customFormat="1" ht="31" customHeight="1" x14ac:dyDescent="0.15">
      <c r="A8663" s="206" t="s">
        <v>768</v>
      </c>
      <c r="B8663" s="206" t="s">
        <v>894</v>
      </c>
      <c r="C8663" s="206" t="s">
        <v>770</v>
      </c>
      <c r="D8663" s="206" t="s">
        <v>772</v>
      </c>
      <c r="E8663" s="206" t="s">
        <v>759</v>
      </c>
      <c r="F8663" s="207">
        <v>45304</v>
      </c>
      <c r="G8663" s="206" t="s">
        <v>897</v>
      </c>
      <c r="H8663" s="208">
        <v>9977</v>
      </c>
      <c r="I8663" s="206" t="s">
        <v>19</v>
      </c>
      <c r="L8663" s="206">
        <v>2023</v>
      </c>
      <c r="M8663" s="206" t="s">
        <v>772</v>
      </c>
      <c r="N8663" s="206" t="s">
        <v>816</v>
      </c>
    </row>
    <row r="8664" spans="1:14" s="206" customFormat="1" ht="31" customHeight="1" x14ac:dyDescent="0.15">
      <c r="A8664" s="206" t="s">
        <v>768</v>
      </c>
      <c r="B8664" s="206" t="s">
        <v>894</v>
      </c>
      <c r="C8664" s="206" t="s">
        <v>770</v>
      </c>
      <c r="D8664" s="206" t="s">
        <v>772</v>
      </c>
      <c r="E8664" s="206" t="s">
        <v>759</v>
      </c>
      <c r="F8664" s="207">
        <v>45306</v>
      </c>
      <c r="G8664" s="206" t="s">
        <v>897</v>
      </c>
      <c r="H8664" s="208">
        <v>94448</v>
      </c>
      <c r="I8664" s="206" t="s">
        <v>19</v>
      </c>
      <c r="L8664" s="206">
        <v>2023</v>
      </c>
      <c r="M8664" s="206" t="s">
        <v>772</v>
      </c>
      <c r="N8664" s="206" t="s">
        <v>816</v>
      </c>
    </row>
    <row r="8665" spans="1:14" s="206" customFormat="1" ht="31" customHeight="1" x14ac:dyDescent="0.15">
      <c r="A8665" s="206" t="s">
        <v>768</v>
      </c>
      <c r="B8665" s="206" t="s">
        <v>894</v>
      </c>
      <c r="C8665" s="206" t="s">
        <v>770</v>
      </c>
      <c r="D8665" s="206" t="s">
        <v>772</v>
      </c>
      <c r="E8665" s="206" t="s">
        <v>778</v>
      </c>
      <c r="F8665" s="207">
        <v>45307</v>
      </c>
      <c r="G8665" s="206" t="s">
        <v>898</v>
      </c>
      <c r="H8665" s="208">
        <v>45485</v>
      </c>
      <c r="I8665" s="206" t="s">
        <v>19</v>
      </c>
      <c r="L8665" s="206">
        <v>2023</v>
      </c>
      <c r="M8665" s="206" t="s">
        <v>772</v>
      </c>
      <c r="N8665" s="206" t="s">
        <v>816</v>
      </c>
    </row>
    <row r="8666" spans="1:14" s="206" customFormat="1" ht="31" customHeight="1" x14ac:dyDescent="0.15">
      <c r="A8666" s="206" t="s">
        <v>768</v>
      </c>
      <c r="B8666" s="206" t="s">
        <v>894</v>
      </c>
      <c r="C8666" s="206" t="s">
        <v>770</v>
      </c>
      <c r="D8666" s="206" t="s">
        <v>772</v>
      </c>
      <c r="E8666" s="206" t="s">
        <v>778</v>
      </c>
      <c r="F8666" s="207">
        <v>45307</v>
      </c>
      <c r="G8666" s="206" t="s">
        <v>896</v>
      </c>
      <c r="H8666" s="208">
        <v>1911041</v>
      </c>
      <c r="I8666" s="206" t="s">
        <v>19</v>
      </c>
      <c r="L8666" s="206">
        <v>2023</v>
      </c>
      <c r="M8666" s="206" t="s">
        <v>772</v>
      </c>
      <c r="N8666" s="206" t="s">
        <v>816</v>
      </c>
    </row>
    <row r="8667" spans="1:14" s="206" customFormat="1" ht="31" customHeight="1" x14ac:dyDescent="0.15">
      <c r="A8667" s="206" t="s">
        <v>768</v>
      </c>
      <c r="B8667" s="206" t="s">
        <v>894</v>
      </c>
      <c r="C8667" s="206" t="s">
        <v>770</v>
      </c>
      <c r="D8667" s="206" t="s">
        <v>772</v>
      </c>
      <c r="E8667" s="206" t="s">
        <v>778</v>
      </c>
      <c r="F8667" s="207">
        <v>45307</v>
      </c>
      <c r="G8667" s="206" t="s">
        <v>895</v>
      </c>
      <c r="H8667" s="208">
        <v>49281</v>
      </c>
      <c r="I8667" s="206" t="s">
        <v>19</v>
      </c>
      <c r="L8667" s="206">
        <v>2023</v>
      </c>
      <c r="M8667" s="206" t="s">
        <v>772</v>
      </c>
      <c r="N8667" s="206" t="s">
        <v>816</v>
      </c>
    </row>
    <row r="8668" spans="1:14" s="206" customFormat="1" ht="31" customHeight="1" x14ac:dyDescent="0.15">
      <c r="A8668" s="206" t="s">
        <v>768</v>
      </c>
      <c r="B8668" s="206" t="s">
        <v>894</v>
      </c>
      <c r="C8668" s="206" t="s">
        <v>770</v>
      </c>
      <c r="D8668" s="206" t="s">
        <v>772</v>
      </c>
      <c r="E8668" s="206" t="s">
        <v>772</v>
      </c>
      <c r="F8668" s="207">
        <v>45307</v>
      </c>
      <c r="G8668" s="206" t="s">
        <v>895</v>
      </c>
      <c r="H8668" s="208">
        <v>51971</v>
      </c>
      <c r="I8668" s="206" t="s">
        <v>19</v>
      </c>
      <c r="L8668" s="206">
        <v>2023</v>
      </c>
      <c r="M8668" s="206" t="s">
        <v>772</v>
      </c>
      <c r="N8668" s="206" t="s">
        <v>816</v>
      </c>
    </row>
    <row r="8669" spans="1:14" s="206" customFormat="1" ht="31" customHeight="1" x14ac:dyDescent="0.15">
      <c r="A8669" s="206" t="s">
        <v>768</v>
      </c>
      <c r="B8669" s="206" t="s">
        <v>894</v>
      </c>
      <c r="C8669" s="206" t="s">
        <v>770</v>
      </c>
      <c r="D8669" s="206" t="s">
        <v>772</v>
      </c>
      <c r="E8669" s="206" t="s">
        <v>772</v>
      </c>
      <c r="F8669" s="207">
        <v>45307</v>
      </c>
      <c r="G8669" s="206" t="s">
        <v>896</v>
      </c>
      <c r="H8669" s="208">
        <v>373725</v>
      </c>
      <c r="I8669" s="206" t="s">
        <v>19</v>
      </c>
      <c r="L8669" s="206">
        <v>2023</v>
      </c>
      <c r="M8669" s="206" t="s">
        <v>772</v>
      </c>
      <c r="N8669" s="206" t="s">
        <v>816</v>
      </c>
    </row>
    <row r="8670" spans="1:14" s="206" customFormat="1" ht="31" customHeight="1" x14ac:dyDescent="0.15">
      <c r="A8670" s="206" t="s">
        <v>768</v>
      </c>
      <c r="B8670" s="206" t="s">
        <v>894</v>
      </c>
      <c r="C8670" s="206" t="s">
        <v>770</v>
      </c>
      <c r="D8670" s="206" t="s">
        <v>772</v>
      </c>
      <c r="E8670" s="206" t="s">
        <v>778</v>
      </c>
      <c r="F8670" s="207">
        <v>45307</v>
      </c>
      <c r="G8670" s="206" t="s">
        <v>897</v>
      </c>
      <c r="H8670" s="208">
        <v>1826240</v>
      </c>
      <c r="I8670" s="206" t="s">
        <v>19</v>
      </c>
      <c r="L8670" s="206">
        <v>2023</v>
      </c>
      <c r="M8670" s="206" t="s">
        <v>772</v>
      </c>
      <c r="N8670" s="206" t="s">
        <v>816</v>
      </c>
    </row>
    <row r="8671" spans="1:14" s="206" customFormat="1" ht="31" customHeight="1" x14ac:dyDescent="0.15">
      <c r="A8671" s="206" t="s">
        <v>768</v>
      </c>
      <c r="B8671" s="206" t="s">
        <v>894</v>
      </c>
      <c r="C8671" s="206" t="s">
        <v>770</v>
      </c>
      <c r="D8671" s="206" t="s">
        <v>772</v>
      </c>
      <c r="E8671" s="206" t="s">
        <v>772</v>
      </c>
      <c r="F8671" s="207">
        <v>45307</v>
      </c>
      <c r="G8671" s="206" t="s">
        <v>897</v>
      </c>
      <c r="H8671" s="208">
        <v>451841</v>
      </c>
      <c r="I8671" s="206" t="s">
        <v>19</v>
      </c>
      <c r="L8671" s="206">
        <v>2023</v>
      </c>
      <c r="M8671" s="206" t="s">
        <v>772</v>
      </c>
      <c r="N8671" s="206" t="s">
        <v>816</v>
      </c>
    </row>
    <row r="8672" spans="1:14" s="206" customFormat="1" ht="31" customHeight="1" x14ac:dyDescent="0.15">
      <c r="A8672" s="206" t="s">
        <v>768</v>
      </c>
      <c r="B8672" s="206" t="s">
        <v>894</v>
      </c>
      <c r="C8672" s="206" t="s">
        <v>770</v>
      </c>
      <c r="D8672" s="206" t="s">
        <v>772</v>
      </c>
      <c r="E8672" s="206" t="s">
        <v>778</v>
      </c>
      <c r="F8672" s="207">
        <v>45308</v>
      </c>
      <c r="G8672" s="206" t="s">
        <v>896</v>
      </c>
      <c r="H8672" s="208">
        <v>3239863</v>
      </c>
      <c r="I8672" s="206" t="s">
        <v>19</v>
      </c>
      <c r="L8672" s="206">
        <v>2023</v>
      </c>
      <c r="M8672" s="206" t="s">
        <v>772</v>
      </c>
      <c r="N8672" s="206" t="s">
        <v>816</v>
      </c>
    </row>
    <row r="8673" spans="1:14" s="206" customFormat="1" ht="31" customHeight="1" x14ac:dyDescent="0.15">
      <c r="A8673" s="206" t="s">
        <v>768</v>
      </c>
      <c r="B8673" s="206" t="s">
        <v>894</v>
      </c>
      <c r="C8673" s="206" t="s">
        <v>770</v>
      </c>
      <c r="D8673" s="206" t="s">
        <v>772</v>
      </c>
      <c r="E8673" s="206" t="s">
        <v>772</v>
      </c>
      <c r="F8673" s="207">
        <v>45308</v>
      </c>
      <c r="G8673" s="206" t="s">
        <v>895</v>
      </c>
      <c r="H8673" s="208">
        <v>32133</v>
      </c>
      <c r="I8673" s="206" t="s">
        <v>19</v>
      </c>
      <c r="L8673" s="206">
        <v>2023</v>
      </c>
      <c r="M8673" s="206" t="s">
        <v>772</v>
      </c>
      <c r="N8673" s="206" t="s">
        <v>816</v>
      </c>
    </row>
    <row r="8674" spans="1:14" s="206" customFormat="1" ht="31" customHeight="1" x14ac:dyDescent="0.15">
      <c r="A8674" s="206" t="s">
        <v>768</v>
      </c>
      <c r="B8674" s="206" t="s">
        <v>894</v>
      </c>
      <c r="C8674" s="206" t="s">
        <v>770</v>
      </c>
      <c r="D8674" s="206" t="s">
        <v>772</v>
      </c>
      <c r="E8674" s="206" t="s">
        <v>772</v>
      </c>
      <c r="F8674" s="207">
        <v>45308</v>
      </c>
      <c r="G8674" s="206" t="s">
        <v>896</v>
      </c>
      <c r="H8674" s="208">
        <v>458392</v>
      </c>
      <c r="I8674" s="206" t="s">
        <v>19</v>
      </c>
      <c r="L8674" s="206">
        <v>2023</v>
      </c>
      <c r="M8674" s="206" t="s">
        <v>772</v>
      </c>
      <c r="N8674" s="206" t="s">
        <v>816</v>
      </c>
    </row>
    <row r="8675" spans="1:14" s="206" customFormat="1" ht="31" customHeight="1" x14ac:dyDescent="0.15">
      <c r="A8675" s="206" t="s">
        <v>768</v>
      </c>
      <c r="B8675" s="206" t="s">
        <v>894</v>
      </c>
      <c r="C8675" s="206" t="s">
        <v>770</v>
      </c>
      <c r="D8675" s="206" t="s">
        <v>772</v>
      </c>
      <c r="E8675" s="206" t="s">
        <v>778</v>
      </c>
      <c r="F8675" s="207">
        <v>45308</v>
      </c>
      <c r="G8675" s="206" t="s">
        <v>895</v>
      </c>
      <c r="H8675" s="208">
        <v>61037</v>
      </c>
      <c r="I8675" s="206" t="s">
        <v>19</v>
      </c>
      <c r="L8675" s="206">
        <v>2023</v>
      </c>
      <c r="M8675" s="206" t="s">
        <v>772</v>
      </c>
      <c r="N8675" s="206" t="s">
        <v>816</v>
      </c>
    </row>
    <row r="8676" spans="1:14" s="206" customFormat="1" ht="31" customHeight="1" x14ac:dyDescent="0.15">
      <c r="A8676" s="206" t="s">
        <v>768</v>
      </c>
      <c r="B8676" s="206" t="s">
        <v>894</v>
      </c>
      <c r="C8676" s="206" t="s">
        <v>770</v>
      </c>
      <c r="D8676" s="206" t="s">
        <v>772</v>
      </c>
      <c r="E8676" s="206" t="s">
        <v>772</v>
      </c>
      <c r="F8676" s="207">
        <v>45308</v>
      </c>
      <c r="G8676" s="206" t="s">
        <v>897</v>
      </c>
      <c r="H8676" s="208">
        <v>726626</v>
      </c>
      <c r="I8676" s="206" t="s">
        <v>19</v>
      </c>
      <c r="L8676" s="206">
        <v>2023</v>
      </c>
      <c r="M8676" s="206" t="s">
        <v>772</v>
      </c>
      <c r="N8676" s="206" t="s">
        <v>816</v>
      </c>
    </row>
    <row r="8677" spans="1:14" s="206" customFormat="1" ht="31" customHeight="1" x14ac:dyDescent="0.15">
      <c r="A8677" s="206" t="s">
        <v>768</v>
      </c>
      <c r="B8677" s="206" t="s">
        <v>894</v>
      </c>
      <c r="C8677" s="206" t="s">
        <v>770</v>
      </c>
      <c r="D8677" s="206" t="s">
        <v>772</v>
      </c>
      <c r="E8677" s="206" t="s">
        <v>778</v>
      </c>
      <c r="F8677" s="207">
        <v>45308</v>
      </c>
      <c r="G8677" s="206" t="s">
        <v>897</v>
      </c>
      <c r="H8677" s="208">
        <v>1851023</v>
      </c>
      <c r="I8677" s="206" t="s">
        <v>19</v>
      </c>
      <c r="L8677" s="206">
        <v>2023</v>
      </c>
      <c r="M8677" s="206" t="s">
        <v>772</v>
      </c>
      <c r="N8677" s="206" t="s">
        <v>816</v>
      </c>
    </row>
    <row r="8678" spans="1:14" s="206" customFormat="1" ht="31" customHeight="1" x14ac:dyDescent="0.15">
      <c r="A8678" s="206" t="s">
        <v>768</v>
      </c>
      <c r="B8678" s="206" t="s">
        <v>894</v>
      </c>
      <c r="C8678" s="206" t="s">
        <v>770</v>
      </c>
      <c r="D8678" s="206" t="s">
        <v>772</v>
      </c>
      <c r="E8678" s="206" t="s">
        <v>772</v>
      </c>
      <c r="F8678" s="207">
        <v>45309</v>
      </c>
      <c r="G8678" s="206" t="s">
        <v>897</v>
      </c>
      <c r="H8678" s="208">
        <v>481310</v>
      </c>
      <c r="I8678" s="206" t="s">
        <v>19</v>
      </c>
      <c r="L8678" s="206">
        <v>2023</v>
      </c>
      <c r="M8678" s="206" t="s">
        <v>772</v>
      </c>
      <c r="N8678" s="206" t="s">
        <v>816</v>
      </c>
    </row>
    <row r="8679" spans="1:14" s="206" customFormat="1" ht="31" customHeight="1" x14ac:dyDescent="0.15">
      <c r="A8679" s="206" t="s">
        <v>768</v>
      </c>
      <c r="B8679" s="206" t="s">
        <v>894</v>
      </c>
      <c r="C8679" s="206" t="s">
        <v>770</v>
      </c>
      <c r="D8679" s="206" t="s">
        <v>772</v>
      </c>
      <c r="E8679" s="206" t="s">
        <v>778</v>
      </c>
      <c r="F8679" s="207">
        <v>45309</v>
      </c>
      <c r="G8679" s="206" t="s">
        <v>895</v>
      </c>
      <c r="H8679" s="208">
        <v>159629</v>
      </c>
      <c r="I8679" s="206" t="s">
        <v>19</v>
      </c>
      <c r="L8679" s="206">
        <v>2023</v>
      </c>
      <c r="M8679" s="206" t="s">
        <v>772</v>
      </c>
      <c r="N8679" s="206" t="s">
        <v>816</v>
      </c>
    </row>
    <row r="8680" spans="1:14" s="206" customFormat="1" ht="31" customHeight="1" x14ac:dyDescent="0.15">
      <c r="A8680" s="206" t="s">
        <v>768</v>
      </c>
      <c r="B8680" s="206" t="s">
        <v>894</v>
      </c>
      <c r="C8680" s="206" t="s">
        <v>770</v>
      </c>
      <c r="D8680" s="206" t="s">
        <v>772</v>
      </c>
      <c r="E8680" s="206" t="s">
        <v>778</v>
      </c>
      <c r="F8680" s="207">
        <v>45309</v>
      </c>
      <c r="G8680" s="206" t="s">
        <v>898</v>
      </c>
      <c r="H8680" s="208">
        <v>689920</v>
      </c>
      <c r="I8680" s="206" t="s">
        <v>19</v>
      </c>
      <c r="L8680" s="206">
        <v>2023</v>
      </c>
      <c r="M8680" s="206" t="s">
        <v>772</v>
      </c>
      <c r="N8680" s="206" t="s">
        <v>816</v>
      </c>
    </row>
    <row r="8681" spans="1:14" s="206" customFormat="1" ht="31" customHeight="1" x14ac:dyDescent="0.15">
      <c r="A8681" s="206" t="s">
        <v>768</v>
      </c>
      <c r="B8681" s="206" t="s">
        <v>894</v>
      </c>
      <c r="C8681" s="206" t="s">
        <v>770</v>
      </c>
      <c r="D8681" s="206" t="s">
        <v>772</v>
      </c>
      <c r="E8681" s="206" t="s">
        <v>772</v>
      </c>
      <c r="F8681" s="207">
        <v>45309</v>
      </c>
      <c r="G8681" s="206" t="s">
        <v>895</v>
      </c>
      <c r="H8681" s="208">
        <v>33752</v>
      </c>
      <c r="I8681" s="206" t="s">
        <v>19</v>
      </c>
      <c r="L8681" s="206">
        <v>2023</v>
      </c>
      <c r="M8681" s="206" t="s">
        <v>772</v>
      </c>
      <c r="N8681" s="206" t="s">
        <v>816</v>
      </c>
    </row>
    <row r="8682" spans="1:14" s="206" customFormat="1" ht="31" customHeight="1" x14ac:dyDescent="0.15">
      <c r="A8682" s="206" t="s">
        <v>768</v>
      </c>
      <c r="B8682" s="206" t="s">
        <v>894</v>
      </c>
      <c r="C8682" s="206" t="s">
        <v>770</v>
      </c>
      <c r="D8682" s="206" t="s">
        <v>772</v>
      </c>
      <c r="E8682" s="206" t="s">
        <v>778</v>
      </c>
      <c r="F8682" s="207">
        <v>45309</v>
      </c>
      <c r="G8682" s="206" t="s">
        <v>896</v>
      </c>
      <c r="H8682" s="208">
        <v>1216204</v>
      </c>
      <c r="I8682" s="206" t="s">
        <v>19</v>
      </c>
      <c r="L8682" s="206">
        <v>2023</v>
      </c>
      <c r="M8682" s="206" t="s">
        <v>772</v>
      </c>
      <c r="N8682" s="206" t="s">
        <v>816</v>
      </c>
    </row>
    <row r="8683" spans="1:14" s="206" customFormat="1" ht="31" customHeight="1" x14ac:dyDescent="0.15">
      <c r="A8683" s="206" t="s">
        <v>768</v>
      </c>
      <c r="B8683" s="206" t="s">
        <v>894</v>
      </c>
      <c r="C8683" s="206" t="s">
        <v>770</v>
      </c>
      <c r="D8683" s="206" t="s">
        <v>772</v>
      </c>
      <c r="E8683" s="206" t="s">
        <v>772</v>
      </c>
      <c r="F8683" s="207">
        <v>45309</v>
      </c>
      <c r="G8683" s="206" t="s">
        <v>896</v>
      </c>
      <c r="H8683" s="208">
        <v>877873</v>
      </c>
      <c r="I8683" s="206" t="s">
        <v>19</v>
      </c>
      <c r="L8683" s="206">
        <v>2023</v>
      </c>
      <c r="M8683" s="206" t="s">
        <v>772</v>
      </c>
      <c r="N8683" s="206" t="s">
        <v>816</v>
      </c>
    </row>
    <row r="8684" spans="1:14" s="206" customFormat="1" ht="31" customHeight="1" x14ac:dyDescent="0.15">
      <c r="A8684" s="206" t="s">
        <v>768</v>
      </c>
      <c r="B8684" s="206" t="s">
        <v>894</v>
      </c>
      <c r="C8684" s="206" t="s">
        <v>770</v>
      </c>
      <c r="D8684" s="206" t="s">
        <v>772</v>
      </c>
      <c r="E8684" s="206" t="s">
        <v>778</v>
      </c>
      <c r="F8684" s="207">
        <v>45309</v>
      </c>
      <c r="G8684" s="206" t="s">
        <v>897</v>
      </c>
      <c r="H8684" s="208">
        <v>1838699</v>
      </c>
      <c r="I8684" s="206" t="s">
        <v>19</v>
      </c>
      <c r="L8684" s="206">
        <v>2023</v>
      </c>
      <c r="M8684" s="206" t="s">
        <v>772</v>
      </c>
      <c r="N8684" s="206" t="s">
        <v>816</v>
      </c>
    </row>
    <row r="8685" spans="1:14" s="206" customFormat="1" ht="31" customHeight="1" x14ac:dyDescent="0.15">
      <c r="A8685" s="206" t="s">
        <v>768</v>
      </c>
      <c r="B8685" s="206" t="s">
        <v>894</v>
      </c>
      <c r="C8685" s="206" t="s">
        <v>770</v>
      </c>
      <c r="D8685" s="206" t="s">
        <v>772</v>
      </c>
      <c r="E8685" s="206" t="s">
        <v>778</v>
      </c>
      <c r="F8685" s="207">
        <v>45310</v>
      </c>
      <c r="G8685" s="206" t="s">
        <v>897</v>
      </c>
      <c r="H8685" s="208">
        <v>1745661</v>
      </c>
      <c r="I8685" s="206" t="s">
        <v>19</v>
      </c>
      <c r="L8685" s="206">
        <v>2023</v>
      </c>
      <c r="M8685" s="206" t="s">
        <v>772</v>
      </c>
      <c r="N8685" s="206" t="s">
        <v>816</v>
      </c>
    </row>
    <row r="8686" spans="1:14" s="206" customFormat="1" ht="31" customHeight="1" x14ac:dyDescent="0.15">
      <c r="A8686" s="206" t="s">
        <v>768</v>
      </c>
      <c r="B8686" s="206" t="s">
        <v>894</v>
      </c>
      <c r="C8686" s="206" t="s">
        <v>770</v>
      </c>
      <c r="D8686" s="206" t="s">
        <v>772</v>
      </c>
      <c r="E8686" s="206" t="s">
        <v>772</v>
      </c>
      <c r="F8686" s="207">
        <v>45310</v>
      </c>
      <c r="G8686" s="206" t="s">
        <v>895</v>
      </c>
      <c r="H8686" s="208">
        <v>90105</v>
      </c>
      <c r="I8686" s="206" t="s">
        <v>19</v>
      </c>
      <c r="L8686" s="206">
        <v>2023</v>
      </c>
      <c r="M8686" s="206" t="s">
        <v>772</v>
      </c>
      <c r="N8686" s="206" t="s">
        <v>816</v>
      </c>
    </row>
    <row r="8687" spans="1:14" s="206" customFormat="1" ht="31" customHeight="1" x14ac:dyDescent="0.15">
      <c r="A8687" s="206" t="s">
        <v>768</v>
      </c>
      <c r="B8687" s="206" t="s">
        <v>894</v>
      </c>
      <c r="C8687" s="206" t="s">
        <v>770</v>
      </c>
      <c r="D8687" s="206" t="s">
        <v>772</v>
      </c>
      <c r="E8687" s="206" t="s">
        <v>759</v>
      </c>
      <c r="F8687" s="207">
        <v>45310</v>
      </c>
      <c r="G8687" s="206" t="s">
        <v>897</v>
      </c>
      <c r="H8687" s="208">
        <v>36300</v>
      </c>
      <c r="I8687" s="206" t="s">
        <v>19</v>
      </c>
      <c r="L8687" s="206">
        <v>2023</v>
      </c>
      <c r="M8687" s="206" t="s">
        <v>772</v>
      </c>
      <c r="N8687" s="206" t="s">
        <v>816</v>
      </c>
    </row>
    <row r="8688" spans="1:14" s="206" customFormat="1" ht="31" customHeight="1" x14ac:dyDescent="0.15">
      <c r="A8688" s="206" t="s">
        <v>768</v>
      </c>
      <c r="B8688" s="206" t="s">
        <v>894</v>
      </c>
      <c r="C8688" s="206" t="s">
        <v>770</v>
      </c>
      <c r="D8688" s="206" t="s">
        <v>772</v>
      </c>
      <c r="E8688" s="206" t="s">
        <v>772</v>
      </c>
      <c r="F8688" s="207">
        <v>45310</v>
      </c>
      <c r="G8688" s="206" t="s">
        <v>897</v>
      </c>
      <c r="H8688" s="208">
        <v>776036</v>
      </c>
      <c r="I8688" s="206" t="s">
        <v>19</v>
      </c>
      <c r="L8688" s="206">
        <v>2023</v>
      </c>
      <c r="M8688" s="206" t="s">
        <v>772</v>
      </c>
      <c r="N8688" s="206" t="s">
        <v>816</v>
      </c>
    </row>
    <row r="8689" spans="1:14" s="206" customFormat="1" ht="31" customHeight="1" x14ac:dyDescent="0.15">
      <c r="A8689" s="206" t="s">
        <v>768</v>
      </c>
      <c r="B8689" s="206" t="s">
        <v>894</v>
      </c>
      <c r="C8689" s="206" t="s">
        <v>770</v>
      </c>
      <c r="D8689" s="206" t="s">
        <v>772</v>
      </c>
      <c r="E8689" s="206" t="s">
        <v>772</v>
      </c>
      <c r="F8689" s="207">
        <v>45310</v>
      </c>
      <c r="G8689" s="206" t="s">
        <v>898</v>
      </c>
      <c r="H8689" s="208">
        <v>65472</v>
      </c>
      <c r="I8689" s="206" t="s">
        <v>19</v>
      </c>
      <c r="L8689" s="206">
        <v>2023</v>
      </c>
      <c r="M8689" s="206" t="s">
        <v>772</v>
      </c>
      <c r="N8689" s="206" t="s">
        <v>816</v>
      </c>
    </row>
    <row r="8690" spans="1:14" s="206" customFormat="1" ht="31" customHeight="1" x14ac:dyDescent="0.15">
      <c r="A8690" s="206" t="s">
        <v>768</v>
      </c>
      <c r="B8690" s="206" t="s">
        <v>894</v>
      </c>
      <c r="C8690" s="206" t="s">
        <v>770</v>
      </c>
      <c r="D8690" s="206" t="s">
        <v>772</v>
      </c>
      <c r="E8690" s="206" t="s">
        <v>772</v>
      </c>
      <c r="F8690" s="207">
        <v>45310</v>
      </c>
      <c r="G8690" s="206" t="s">
        <v>896</v>
      </c>
      <c r="H8690" s="208">
        <v>395559</v>
      </c>
      <c r="I8690" s="206" t="s">
        <v>19</v>
      </c>
      <c r="L8690" s="206">
        <v>2023</v>
      </c>
      <c r="M8690" s="206" t="s">
        <v>772</v>
      </c>
      <c r="N8690" s="206" t="s">
        <v>816</v>
      </c>
    </row>
    <row r="8691" spans="1:14" s="206" customFormat="1" ht="31" customHeight="1" x14ac:dyDescent="0.15">
      <c r="A8691" s="206" t="s">
        <v>768</v>
      </c>
      <c r="B8691" s="206" t="s">
        <v>894</v>
      </c>
      <c r="C8691" s="206" t="s">
        <v>770</v>
      </c>
      <c r="D8691" s="206" t="s">
        <v>772</v>
      </c>
      <c r="E8691" s="206" t="s">
        <v>778</v>
      </c>
      <c r="F8691" s="207">
        <v>45310</v>
      </c>
      <c r="G8691" s="206" t="s">
        <v>898</v>
      </c>
      <c r="H8691" s="208">
        <v>48400</v>
      </c>
      <c r="I8691" s="206" t="s">
        <v>19</v>
      </c>
      <c r="L8691" s="206">
        <v>2023</v>
      </c>
      <c r="M8691" s="206" t="s">
        <v>772</v>
      </c>
      <c r="N8691" s="206" t="s">
        <v>816</v>
      </c>
    </row>
    <row r="8692" spans="1:14" s="206" customFormat="1" ht="31" customHeight="1" x14ac:dyDescent="0.15">
      <c r="A8692" s="206" t="s">
        <v>768</v>
      </c>
      <c r="B8692" s="206" t="s">
        <v>894</v>
      </c>
      <c r="C8692" s="206" t="s">
        <v>770</v>
      </c>
      <c r="D8692" s="206" t="s">
        <v>772</v>
      </c>
      <c r="E8692" s="206" t="s">
        <v>778</v>
      </c>
      <c r="F8692" s="207">
        <v>45310</v>
      </c>
      <c r="G8692" s="206" t="s">
        <v>896</v>
      </c>
      <c r="H8692" s="208">
        <v>1131053</v>
      </c>
      <c r="I8692" s="206" t="s">
        <v>19</v>
      </c>
      <c r="L8692" s="206">
        <v>2023</v>
      </c>
      <c r="M8692" s="206" t="s">
        <v>772</v>
      </c>
      <c r="N8692" s="206" t="s">
        <v>816</v>
      </c>
    </row>
    <row r="8693" spans="1:14" s="206" customFormat="1" ht="31" customHeight="1" x14ac:dyDescent="0.15">
      <c r="A8693" s="206" t="s">
        <v>768</v>
      </c>
      <c r="B8693" s="206" t="s">
        <v>894</v>
      </c>
      <c r="C8693" s="206" t="s">
        <v>770</v>
      </c>
      <c r="D8693" s="206" t="s">
        <v>772</v>
      </c>
      <c r="E8693" s="206" t="s">
        <v>772</v>
      </c>
      <c r="F8693" s="207">
        <v>45313</v>
      </c>
      <c r="G8693" s="206" t="s">
        <v>897</v>
      </c>
      <c r="H8693" s="208">
        <v>317334</v>
      </c>
      <c r="I8693" s="206" t="s">
        <v>19</v>
      </c>
      <c r="L8693" s="206">
        <v>2023</v>
      </c>
      <c r="M8693" s="206" t="s">
        <v>772</v>
      </c>
      <c r="N8693" s="206" t="s">
        <v>816</v>
      </c>
    </row>
    <row r="8694" spans="1:14" s="206" customFormat="1" ht="31" customHeight="1" x14ac:dyDescent="0.15">
      <c r="A8694" s="206" t="s">
        <v>768</v>
      </c>
      <c r="B8694" s="206" t="s">
        <v>894</v>
      </c>
      <c r="C8694" s="206" t="s">
        <v>770</v>
      </c>
      <c r="D8694" s="206" t="s">
        <v>772</v>
      </c>
      <c r="E8694" s="206" t="s">
        <v>772</v>
      </c>
      <c r="F8694" s="207">
        <v>45313</v>
      </c>
      <c r="G8694" s="206" t="s">
        <v>895</v>
      </c>
      <c r="H8694" s="208">
        <v>121401</v>
      </c>
      <c r="I8694" s="206" t="s">
        <v>19</v>
      </c>
      <c r="L8694" s="206">
        <v>2023</v>
      </c>
      <c r="M8694" s="206" t="s">
        <v>772</v>
      </c>
      <c r="N8694" s="206" t="s">
        <v>816</v>
      </c>
    </row>
    <row r="8695" spans="1:14" s="206" customFormat="1" ht="31" customHeight="1" x14ac:dyDescent="0.15">
      <c r="A8695" s="206" t="s">
        <v>768</v>
      </c>
      <c r="B8695" s="206" t="s">
        <v>894</v>
      </c>
      <c r="C8695" s="206" t="s">
        <v>770</v>
      </c>
      <c r="D8695" s="206" t="s">
        <v>772</v>
      </c>
      <c r="E8695" s="206" t="s">
        <v>759</v>
      </c>
      <c r="F8695" s="207">
        <v>45313</v>
      </c>
      <c r="G8695" s="206" t="s">
        <v>897</v>
      </c>
      <c r="H8695" s="208">
        <v>43899</v>
      </c>
      <c r="I8695" s="206" t="s">
        <v>19</v>
      </c>
      <c r="L8695" s="206">
        <v>2023</v>
      </c>
      <c r="M8695" s="206" t="s">
        <v>772</v>
      </c>
      <c r="N8695" s="206" t="s">
        <v>816</v>
      </c>
    </row>
    <row r="8696" spans="1:14" s="206" customFormat="1" ht="31" customHeight="1" x14ac:dyDescent="0.15">
      <c r="A8696" s="206" t="s">
        <v>768</v>
      </c>
      <c r="B8696" s="206" t="s">
        <v>894</v>
      </c>
      <c r="C8696" s="206" t="s">
        <v>770</v>
      </c>
      <c r="D8696" s="206" t="s">
        <v>772</v>
      </c>
      <c r="E8696" s="206" t="s">
        <v>778</v>
      </c>
      <c r="F8696" s="207">
        <v>45313</v>
      </c>
      <c r="G8696" s="206" t="s">
        <v>895</v>
      </c>
      <c r="H8696" s="208">
        <v>252736</v>
      </c>
      <c r="I8696" s="206" t="s">
        <v>19</v>
      </c>
      <c r="L8696" s="206">
        <v>2023</v>
      </c>
      <c r="M8696" s="206" t="s">
        <v>772</v>
      </c>
      <c r="N8696" s="206" t="s">
        <v>816</v>
      </c>
    </row>
    <row r="8697" spans="1:14" s="206" customFormat="1" ht="31" customHeight="1" x14ac:dyDescent="0.15">
      <c r="A8697" s="206" t="s">
        <v>768</v>
      </c>
      <c r="B8697" s="206" t="s">
        <v>894</v>
      </c>
      <c r="C8697" s="206" t="s">
        <v>770</v>
      </c>
      <c r="D8697" s="206" t="s">
        <v>772</v>
      </c>
      <c r="E8697" s="206" t="s">
        <v>778</v>
      </c>
      <c r="F8697" s="207">
        <v>45313</v>
      </c>
      <c r="G8697" s="206" t="s">
        <v>897</v>
      </c>
      <c r="H8697" s="208">
        <v>1629220</v>
      </c>
      <c r="I8697" s="206" t="s">
        <v>19</v>
      </c>
      <c r="L8697" s="206">
        <v>2023</v>
      </c>
      <c r="M8697" s="206" t="s">
        <v>772</v>
      </c>
      <c r="N8697" s="206" t="s">
        <v>816</v>
      </c>
    </row>
    <row r="8698" spans="1:14" s="206" customFormat="1" ht="31" customHeight="1" x14ac:dyDescent="0.15">
      <c r="A8698" s="206" t="s">
        <v>768</v>
      </c>
      <c r="B8698" s="206" t="s">
        <v>894</v>
      </c>
      <c r="C8698" s="206" t="s">
        <v>770</v>
      </c>
      <c r="D8698" s="206" t="s">
        <v>772</v>
      </c>
      <c r="E8698" s="206" t="s">
        <v>778</v>
      </c>
      <c r="F8698" s="207">
        <v>45313</v>
      </c>
      <c r="G8698" s="206" t="s">
        <v>898</v>
      </c>
      <c r="H8698" s="208">
        <v>117761</v>
      </c>
      <c r="I8698" s="206" t="s">
        <v>19</v>
      </c>
      <c r="L8698" s="206">
        <v>2023</v>
      </c>
      <c r="M8698" s="206" t="s">
        <v>772</v>
      </c>
      <c r="N8698" s="206" t="s">
        <v>816</v>
      </c>
    </row>
    <row r="8699" spans="1:14" s="206" customFormat="1" ht="31" customHeight="1" x14ac:dyDescent="0.15">
      <c r="A8699" s="206" t="s">
        <v>768</v>
      </c>
      <c r="B8699" s="206" t="s">
        <v>894</v>
      </c>
      <c r="C8699" s="206" t="s">
        <v>770</v>
      </c>
      <c r="D8699" s="206" t="s">
        <v>772</v>
      </c>
      <c r="E8699" s="206" t="s">
        <v>778</v>
      </c>
      <c r="F8699" s="207">
        <v>45313</v>
      </c>
      <c r="G8699" s="206" t="s">
        <v>896</v>
      </c>
      <c r="H8699" s="208">
        <v>1186240</v>
      </c>
      <c r="I8699" s="206" t="s">
        <v>19</v>
      </c>
      <c r="L8699" s="206">
        <v>2023</v>
      </c>
      <c r="M8699" s="206" t="s">
        <v>772</v>
      </c>
      <c r="N8699" s="206" t="s">
        <v>816</v>
      </c>
    </row>
    <row r="8700" spans="1:14" s="206" customFormat="1" ht="31" customHeight="1" x14ac:dyDescent="0.15">
      <c r="A8700" s="206" t="s">
        <v>768</v>
      </c>
      <c r="B8700" s="206" t="s">
        <v>894</v>
      </c>
      <c r="C8700" s="206" t="s">
        <v>770</v>
      </c>
      <c r="D8700" s="206" t="s">
        <v>772</v>
      </c>
      <c r="E8700" s="206" t="s">
        <v>772</v>
      </c>
      <c r="F8700" s="207">
        <v>45313</v>
      </c>
      <c r="G8700" s="206" t="s">
        <v>896</v>
      </c>
      <c r="H8700" s="208">
        <v>163695</v>
      </c>
      <c r="I8700" s="206" t="s">
        <v>19</v>
      </c>
      <c r="L8700" s="206">
        <v>2023</v>
      </c>
      <c r="M8700" s="206" t="s">
        <v>772</v>
      </c>
      <c r="N8700" s="206" t="s">
        <v>816</v>
      </c>
    </row>
    <row r="8701" spans="1:14" s="206" customFormat="1" ht="31" customHeight="1" x14ac:dyDescent="0.15">
      <c r="A8701" s="206" t="s">
        <v>768</v>
      </c>
      <c r="B8701" s="206" t="s">
        <v>894</v>
      </c>
      <c r="C8701" s="206" t="s">
        <v>770</v>
      </c>
      <c r="D8701" s="206" t="s">
        <v>772</v>
      </c>
      <c r="E8701" s="206" t="s">
        <v>778</v>
      </c>
      <c r="F8701" s="207">
        <v>45314</v>
      </c>
      <c r="G8701" s="206" t="s">
        <v>896</v>
      </c>
      <c r="H8701" s="208">
        <v>1749715</v>
      </c>
      <c r="I8701" s="206" t="s">
        <v>19</v>
      </c>
      <c r="L8701" s="206">
        <v>2023</v>
      </c>
      <c r="M8701" s="206" t="s">
        <v>772</v>
      </c>
      <c r="N8701" s="206" t="s">
        <v>816</v>
      </c>
    </row>
    <row r="8702" spans="1:14" s="206" customFormat="1" ht="31" customHeight="1" x14ac:dyDescent="0.15">
      <c r="A8702" s="206" t="s">
        <v>768</v>
      </c>
      <c r="B8702" s="206" t="s">
        <v>894</v>
      </c>
      <c r="C8702" s="206" t="s">
        <v>770</v>
      </c>
      <c r="D8702" s="206" t="s">
        <v>772</v>
      </c>
      <c r="E8702" s="206" t="s">
        <v>778</v>
      </c>
      <c r="F8702" s="207">
        <v>45314</v>
      </c>
      <c r="G8702" s="206" t="s">
        <v>897</v>
      </c>
      <c r="H8702" s="208">
        <v>3093935</v>
      </c>
      <c r="I8702" s="206" t="s">
        <v>19</v>
      </c>
      <c r="L8702" s="206">
        <v>2023</v>
      </c>
      <c r="M8702" s="206" t="s">
        <v>772</v>
      </c>
      <c r="N8702" s="206" t="s">
        <v>816</v>
      </c>
    </row>
    <row r="8703" spans="1:14" s="206" customFormat="1" ht="31" customHeight="1" x14ac:dyDescent="0.15">
      <c r="A8703" s="206" t="s">
        <v>768</v>
      </c>
      <c r="B8703" s="206" t="s">
        <v>894</v>
      </c>
      <c r="C8703" s="206" t="s">
        <v>770</v>
      </c>
      <c r="D8703" s="206" t="s">
        <v>772</v>
      </c>
      <c r="E8703" s="206" t="s">
        <v>772</v>
      </c>
      <c r="F8703" s="207">
        <v>45314</v>
      </c>
      <c r="G8703" s="206" t="s">
        <v>897</v>
      </c>
      <c r="H8703" s="208">
        <v>139229</v>
      </c>
      <c r="I8703" s="206" t="s">
        <v>19</v>
      </c>
      <c r="L8703" s="206">
        <v>2023</v>
      </c>
      <c r="M8703" s="206" t="s">
        <v>772</v>
      </c>
      <c r="N8703" s="206" t="s">
        <v>816</v>
      </c>
    </row>
    <row r="8704" spans="1:14" s="206" customFormat="1" ht="31" customHeight="1" x14ac:dyDescent="0.15">
      <c r="A8704" s="206" t="s">
        <v>768</v>
      </c>
      <c r="B8704" s="206" t="s">
        <v>894</v>
      </c>
      <c r="C8704" s="206" t="s">
        <v>770</v>
      </c>
      <c r="D8704" s="206" t="s">
        <v>772</v>
      </c>
      <c r="E8704" s="206" t="s">
        <v>772</v>
      </c>
      <c r="F8704" s="207">
        <v>45314</v>
      </c>
      <c r="G8704" s="206" t="s">
        <v>895</v>
      </c>
      <c r="H8704" s="208">
        <v>115697</v>
      </c>
      <c r="I8704" s="206" t="s">
        <v>19</v>
      </c>
      <c r="L8704" s="206">
        <v>2023</v>
      </c>
      <c r="M8704" s="206" t="s">
        <v>772</v>
      </c>
      <c r="N8704" s="206" t="s">
        <v>816</v>
      </c>
    </row>
    <row r="8705" spans="1:14" s="206" customFormat="1" ht="31" customHeight="1" x14ac:dyDescent="0.15">
      <c r="A8705" s="206" t="s">
        <v>768</v>
      </c>
      <c r="B8705" s="206" t="s">
        <v>894</v>
      </c>
      <c r="C8705" s="206" t="s">
        <v>770</v>
      </c>
      <c r="D8705" s="206" t="s">
        <v>772</v>
      </c>
      <c r="E8705" s="206" t="s">
        <v>778</v>
      </c>
      <c r="F8705" s="207">
        <v>45314</v>
      </c>
      <c r="G8705" s="206" t="s">
        <v>898</v>
      </c>
      <c r="H8705" s="208">
        <v>131388</v>
      </c>
      <c r="I8705" s="206" t="s">
        <v>19</v>
      </c>
      <c r="L8705" s="206">
        <v>2023</v>
      </c>
      <c r="M8705" s="206" t="s">
        <v>772</v>
      </c>
      <c r="N8705" s="206" t="s">
        <v>816</v>
      </c>
    </row>
    <row r="8706" spans="1:14" s="206" customFormat="1" ht="31" customHeight="1" x14ac:dyDescent="0.15">
      <c r="A8706" s="206" t="s">
        <v>768</v>
      </c>
      <c r="B8706" s="206" t="s">
        <v>894</v>
      </c>
      <c r="C8706" s="206" t="s">
        <v>770</v>
      </c>
      <c r="D8706" s="206" t="s">
        <v>772</v>
      </c>
      <c r="E8706" s="206" t="s">
        <v>772</v>
      </c>
      <c r="F8706" s="207">
        <v>45314</v>
      </c>
      <c r="G8706" s="206" t="s">
        <v>896</v>
      </c>
      <c r="H8706" s="208">
        <v>117711</v>
      </c>
      <c r="I8706" s="206" t="s">
        <v>19</v>
      </c>
      <c r="L8706" s="206">
        <v>2023</v>
      </c>
      <c r="M8706" s="206" t="s">
        <v>772</v>
      </c>
      <c r="N8706" s="206" t="s">
        <v>816</v>
      </c>
    </row>
    <row r="8707" spans="1:14" s="206" customFormat="1" ht="31" customHeight="1" x14ac:dyDescent="0.15">
      <c r="A8707" s="206" t="s">
        <v>768</v>
      </c>
      <c r="B8707" s="206" t="s">
        <v>894</v>
      </c>
      <c r="C8707" s="206" t="s">
        <v>770</v>
      </c>
      <c r="D8707" s="206" t="s">
        <v>772</v>
      </c>
      <c r="E8707" s="206" t="s">
        <v>759</v>
      </c>
      <c r="F8707" s="207">
        <v>45315</v>
      </c>
      <c r="G8707" s="206" t="s">
        <v>897</v>
      </c>
      <c r="H8707" s="208">
        <v>28600</v>
      </c>
      <c r="I8707" s="206" t="s">
        <v>19</v>
      </c>
      <c r="L8707" s="206">
        <v>2023</v>
      </c>
      <c r="M8707" s="206" t="s">
        <v>772</v>
      </c>
      <c r="N8707" s="206" t="s">
        <v>816</v>
      </c>
    </row>
    <row r="8708" spans="1:14" s="206" customFormat="1" ht="31" customHeight="1" x14ac:dyDescent="0.15">
      <c r="A8708" s="206" t="s">
        <v>768</v>
      </c>
      <c r="B8708" s="206" t="s">
        <v>894</v>
      </c>
      <c r="C8708" s="206" t="s">
        <v>770</v>
      </c>
      <c r="D8708" s="206" t="s">
        <v>772</v>
      </c>
      <c r="E8708" s="206" t="s">
        <v>772</v>
      </c>
      <c r="F8708" s="207">
        <v>45315</v>
      </c>
      <c r="G8708" s="206" t="s">
        <v>895</v>
      </c>
      <c r="H8708" s="208">
        <v>38515</v>
      </c>
      <c r="I8708" s="206" t="s">
        <v>19</v>
      </c>
      <c r="L8708" s="206">
        <v>2023</v>
      </c>
      <c r="M8708" s="206" t="s">
        <v>772</v>
      </c>
      <c r="N8708" s="206" t="s">
        <v>816</v>
      </c>
    </row>
    <row r="8709" spans="1:14" s="206" customFormat="1" ht="31" customHeight="1" x14ac:dyDescent="0.15">
      <c r="A8709" s="206" t="s">
        <v>768</v>
      </c>
      <c r="B8709" s="206" t="s">
        <v>894</v>
      </c>
      <c r="C8709" s="206" t="s">
        <v>770</v>
      </c>
      <c r="D8709" s="206" t="s">
        <v>772</v>
      </c>
      <c r="E8709" s="206" t="s">
        <v>778</v>
      </c>
      <c r="F8709" s="207">
        <v>45315</v>
      </c>
      <c r="G8709" s="206" t="s">
        <v>896</v>
      </c>
      <c r="H8709" s="208">
        <v>1904731</v>
      </c>
      <c r="I8709" s="206" t="s">
        <v>19</v>
      </c>
      <c r="L8709" s="206">
        <v>2023</v>
      </c>
      <c r="M8709" s="206" t="s">
        <v>772</v>
      </c>
      <c r="N8709" s="206" t="s">
        <v>816</v>
      </c>
    </row>
    <row r="8710" spans="1:14" s="206" customFormat="1" ht="31" customHeight="1" x14ac:dyDescent="0.15">
      <c r="A8710" s="206" t="s">
        <v>768</v>
      </c>
      <c r="B8710" s="206" t="s">
        <v>894</v>
      </c>
      <c r="C8710" s="206" t="s">
        <v>770</v>
      </c>
      <c r="D8710" s="206" t="s">
        <v>772</v>
      </c>
      <c r="E8710" s="206" t="s">
        <v>778</v>
      </c>
      <c r="F8710" s="207">
        <v>45315</v>
      </c>
      <c r="G8710" s="206" t="s">
        <v>895</v>
      </c>
      <c r="H8710" s="208">
        <v>73779</v>
      </c>
      <c r="I8710" s="206" t="s">
        <v>19</v>
      </c>
      <c r="L8710" s="206">
        <v>2023</v>
      </c>
      <c r="M8710" s="206" t="s">
        <v>772</v>
      </c>
      <c r="N8710" s="206" t="s">
        <v>816</v>
      </c>
    </row>
    <row r="8711" spans="1:14" s="206" customFormat="1" ht="31" customHeight="1" x14ac:dyDescent="0.15">
      <c r="A8711" s="206" t="s">
        <v>768</v>
      </c>
      <c r="B8711" s="206" t="s">
        <v>894</v>
      </c>
      <c r="C8711" s="206" t="s">
        <v>770</v>
      </c>
      <c r="D8711" s="206" t="s">
        <v>772</v>
      </c>
      <c r="E8711" s="206" t="s">
        <v>778</v>
      </c>
      <c r="F8711" s="207">
        <v>45315</v>
      </c>
      <c r="G8711" s="206" t="s">
        <v>897</v>
      </c>
      <c r="H8711" s="208">
        <v>2033463</v>
      </c>
      <c r="I8711" s="206" t="s">
        <v>19</v>
      </c>
      <c r="L8711" s="206">
        <v>2023</v>
      </c>
      <c r="M8711" s="206" t="s">
        <v>772</v>
      </c>
      <c r="N8711" s="206" t="s">
        <v>816</v>
      </c>
    </row>
    <row r="8712" spans="1:14" s="206" customFormat="1" ht="31" customHeight="1" x14ac:dyDescent="0.15">
      <c r="A8712" s="206" t="s">
        <v>768</v>
      </c>
      <c r="B8712" s="206" t="s">
        <v>894</v>
      </c>
      <c r="C8712" s="206" t="s">
        <v>770</v>
      </c>
      <c r="D8712" s="206" t="s">
        <v>772</v>
      </c>
      <c r="E8712" s="206" t="s">
        <v>778</v>
      </c>
      <c r="F8712" s="207">
        <v>45315</v>
      </c>
      <c r="G8712" s="206" t="s">
        <v>898</v>
      </c>
      <c r="H8712" s="208">
        <v>171100</v>
      </c>
      <c r="I8712" s="206" t="s">
        <v>19</v>
      </c>
      <c r="L8712" s="206">
        <v>2023</v>
      </c>
      <c r="M8712" s="206" t="s">
        <v>772</v>
      </c>
      <c r="N8712" s="206" t="s">
        <v>816</v>
      </c>
    </row>
    <row r="8713" spans="1:14" s="206" customFormat="1" ht="31" customHeight="1" x14ac:dyDescent="0.15">
      <c r="A8713" s="206" t="s">
        <v>768</v>
      </c>
      <c r="B8713" s="206" t="s">
        <v>894</v>
      </c>
      <c r="C8713" s="206" t="s">
        <v>770</v>
      </c>
      <c r="D8713" s="206" t="s">
        <v>772</v>
      </c>
      <c r="E8713" s="206" t="s">
        <v>772</v>
      </c>
      <c r="F8713" s="207">
        <v>45315</v>
      </c>
      <c r="G8713" s="206" t="s">
        <v>897</v>
      </c>
      <c r="H8713" s="208">
        <v>233420</v>
      </c>
      <c r="I8713" s="206" t="s">
        <v>19</v>
      </c>
      <c r="L8713" s="206">
        <v>2023</v>
      </c>
      <c r="M8713" s="206" t="s">
        <v>772</v>
      </c>
      <c r="N8713" s="206" t="s">
        <v>816</v>
      </c>
    </row>
    <row r="8714" spans="1:14" s="206" customFormat="1" ht="31" customHeight="1" x14ac:dyDescent="0.15">
      <c r="A8714" s="206" t="s">
        <v>768</v>
      </c>
      <c r="B8714" s="206" t="s">
        <v>894</v>
      </c>
      <c r="C8714" s="206" t="s">
        <v>770</v>
      </c>
      <c r="D8714" s="206" t="s">
        <v>772</v>
      </c>
      <c r="E8714" s="206" t="s">
        <v>772</v>
      </c>
      <c r="F8714" s="207">
        <v>45315</v>
      </c>
      <c r="G8714" s="206" t="s">
        <v>896</v>
      </c>
      <c r="H8714" s="208">
        <v>521832</v>
      </c>
      <c r="I8714" s="206" t="s">
        <v>19</v>
      </c>
      <c r="L8714" s="206">
        <v>2023</v>
      </c>
      <c r="M8714" s="206" t="s">
        <v>772</v>
      </c>
      <c r="N8714" s="206" t="s">
        <v>816</v>
      </c>
    </row>
    <row r="8715" spans="1:14" s="206" customFormat="1" ht="31" customHeight="1" x14ac:dyDescent="0.15">
      <c r="A8715" s="206" t="s">
        <v>768</v>
      </c>
      <c r="B8715" s="206" t="s">
        <v>894</v>
      </c>
      <c r="C8715" s="206" t="s">
        <v>770</v>
      </c>
      <c r="D8715" s="206" t="s">
        <v>772</v>
      </c>
      <c r="E8715" s="206" t="s">
        <v>778</v>
      </c>
      <c r="F8715" s="207">
        <v>45316</v>
      </c>
      <c r="G8715" s="206" t="s">
        <v>897</v>
      </c>
      <c r="H8715" s="208">
        <v>2437992</v>
      </c>
      <c r="I8715" s="206" t="s">
        <v>19</v>
      </c>
      <c r="L8715" s="206">
        <v>2023</v>
      </c>
      <c r="M8715" s="206" t="s">
        <v>772</v>
      </c>
      <c r="N8715" s="206" t="s">
        <v>816</v>
      </c>
    </row>
    <row r="8716" spans="1:14" s="206" customFormat="1" ht="31" customHeight="1" x14ac:dyDescent="0.15">
      <c r="A8716" s="206" t="s">
        <v>768</v>
      </c>
      <c r="B8716" s="206" t="s">
        <v>894</v>
      </c>
      <c r="C8716" s="206" t="s">
        <v>770</v>
      </c>
      <c r="D8716" s="206" t="s">
        <v>772</v>
      </c>
      <c r="E8716" s="206" t="s">
        <v>778</v>
      </c>
      <c r="F8716" s="207">
        <v>45316</v>
      </c>
      <c r="G8716" s="206" t="s">
        <v>898</v>
      </c>
      <c r="H8716" s="208">
        <v>941378</v>
      </c>
      <c r="I8716" s="206" t="s">
        <v>19</v>
      </c>
      <c r="L8716" s="206">
        <v>2023</v>
      </c>
      <c r="M8716" s="206" t="s">
        <v>772</v>
      </c>
      <c r="N8716" s="206" t="s">
        <v>816</v>
      </c>
    </row>
    <row r="8717" spans="1:14" s="206" customFormat="1" ht="31" customHeight="1" x14ac:dyDescent="0.15">
      <c r="A8717" s="206" t="s">
        <v>768</v>
      </c>
      <c r="B8717" s="206" t="s">
        <v>894</v>
      </c>
      <c r="C8717" s="206" t="s">
        <v>770</v>
      </c>
      <c r="D8717" s="206" t="s">
        <v>772</v>
      </c>
      <c r="E8717" s="206" t="s">
        <v>778</v>
      </c>
      <c r="F8717" s="207">
        <v>45316</v>
      </c>
      <c r="G8717" s="206" t="s">
        <v>895</v>
      </c>
      <c r="H8717" s="208">
        <v>8448</v>
      </c>
      <c r="I8717" s="206" t="s">
        <v>19</v>
      </c>
      <c r="L8717" s="206">
        <v>2023</v>
      </c>
      <c r="M8717" s="206" t="s">
        <v>772</v>
      </c>
      <c r="N8717" s="206" t="s">
        <v>816</v>
      </c>
    </row>
    <row r="8718" spans="1:14" s="206" customFormat="1" ht="31" customHeight="1" x14ac:dyDescent="0.15">
      <c r="A8718" s="206" t="s">
        <v>768</v>
      </c>
      <c r="B8718" s="206" t="s">
        <v>894</v>
      </c>
      <c r="C8718" s="206" t="s">
        <v>770</v>
      </c>
      <c r="D8718" s="206" t="s">
        <v>772</v>
      </c>
      <c r="E8718" s="206" t="s">
        <v>759</v>
      </c>
      <c r="F8718" s="207">
        <v>45316</v>
      </c>
      <c r="G8718" s="206" t="s">
        <v>897</v>
      </c>
      <c r="H8718" s="208">
        <v>59862</v>
      </c>
      <c r="I8718" s="206" t="s">
        <v>19</v>
      </c>
      <c r="L8718" s="206">
        <v>2023</v>
      </c>
      <c r="M8718" s="206" t="s">
        <v>772</v>
      </c>
      <c r="N8718" s="206" t="s">
        <v>816</v>
      </c>
    </row>
    <row r="8719" spans="1:14" s="206" customFormat="1" ht="31" customHeight="1" x14ac:dyDescent="0.15">
      <c r="A8719" s="206" t="s">
        <v>768</v>
      </c>
      <c r="B8719" s="206" t="s">
        <v>894</v>
      </c>
      <c r="C8719" s="206" t="s">
        <v>770</v>
      </c>
      <c r="D8719" s="206" t="s">
        <v>772</v>
      </c>
      <c r="E8719" s="206" t="s">
        <v>778</v>
      </c>
      <c r="F8719" s="207">
        <v>45316</v>
      </c>
      <c r="G8719" s="206" t="s">
        <v>896</v>
      </c>
      <c r="H8719" s="208">
        <v>2457422</v>
      </c>
      <c r="I8719" s="206" t="s">
        <v>19</v>
      </c>
      <c r="L8719" s="206">
        <v>2023</v>
      </c>
      <c r="M8719" s="206" t="s">
        <v>772</v>
      </c>
      <c r="N8719" s="206" t="s">
        <v>816</v>
      </c>
    </row>
    <row r="8720" spans="1:14" s="206" customFormat="1" ht="31" customHeight="1" x14ac:dyDescent="0.15">
      <c r="A8720" s="206" t="s">
        <v>768</v>
      </c>
      <c r="B8720" s="206" t="s">
        <v>894</v>
      </c>
      <c r="C8720" s="206" t="s">
        <v>770</v>
      </c>
      <c r="D8720" s="206" t="s">
        <v>772</v>
      </c>
      <c r="E8720" s="206" t="s">
        <v>772</v>
      </c>
      <c r="F8720" s="207">
        <v>45316</v>
      </c>
      <c r="G8720" s="206" t="s">
        <v>895</v>
      </c>
      <c r="H8720" s="208">
        <v>106716</v>
      </c>
      <c r="I8720" s="206" t="s">
        <v>19</v>
      </c>
      <c r="L8720" s="206">
        <v>2023</v>
      </c>
      <c r="M8720" s="206" t="s">
        <v>772</v>
      </c>
      <c r="N8720" s="206" t="s">
        <v>816</v>
      </c>
    </row>
    <row r="8721" spans="1:14" s="206" customFormat="1" ht="31" customHeight="1" x14ac:dyDescent="0.15">
      <c r="A8721" s="206" t="s">
        <v>768</v>
      </c>
      <c r="B8721" s="206" t="s">
        <v>894</v>
      </c>
      <c r="C8721" s="206" t="s">
        <v>770</v>
      </c>
      <c r="D8721" s="206" t="s">
        <v>772</v>
      </c>
      <c r="E8721" s="206" t="s">
        <v>772</v>
      </c>
      <c r="F8721" s="207">
        <v>45316</v>
      </c>
      <c r="G8721" s="206" t="s">
        <v>897</v>
      </c>
      <c r="H8721" s="208">
        <v>796575</v>
      </c>
      <c r="I8721" s="206" t="s">
        <v>19</v>
      </c>
      <c r="L8721" s="206">
        <v>2023</v>
      </c>
      <c r="M8721" s="206" t="s">
        <v>772</v>
      </c>
      <c r="N8721" s="206" t="s">
        <v>816</v>
      </c>
    </row>
    <row r="8722" spans="1:14" s="206" customFormat="1" ht="31" customHeight="1" x14ac:dyDescent="0.15">
      <c r="A8722" s="206" t="s">
        <v>768</v>
      </c>
      <c r="B8722" s="206" t="s">
        <v>894</v>
      </c>
      <c r="C8722" s="206" t="s">
        <v>770</v>
      </c>
      <c r="D8722" s="206" t="s">
        <v>772</v>
      </c>
      <c r="E8722" s="206" t="s">
        <v>772</v>
      </c>
      <c r="F8722" s="207">
        <v>45316</v>
      </c>
      <c r="G8722" s="206" t="s">
        <v>896</v>
      </c>
      <c r="H8722" s="208">
        <v>394511</v>
      </c>
      <c r="I8722" s="206" t="s">
        <v>19</v>
      </c>
      <c r="L8722" s="206">
        <v>2023</v>
      </c>
      <c r="M8722" s="206" t="s">
        <v>772</v>
      </c>
      <c r="N8722" s="206" t="s">
        <v>816</v>
      </c>
    </row>
    <row r="8723" spans="1:14" s="206" customFormat="1" ht="31" customHeight="1" x14ac:dyDescent="0.15">
      <c r="A8723" s="206" t="s">
        <v>768</v>
      </c>
      <c r="B8723" s="206" t="s">
        <v>894</v>
      </c>
      <c r="C8723" s="206" t="s">
        <v>770</v>
      </c>
      <c r="D8723" s="206" t="s">
        <v>772</v>
      </c>
      <c r="E8723" s="206" t="s">
        <v>778</v>
      </c>
      <c r="F8723" s="207">
        <v>45317</v>
      </c>
      <c r="G8723" s="206" t="s">
        <v>896</v>
      </c>
      <c r="H8723" s="208">
        <v>447106</v>
      </c>
      <c r="I8723" s="206" t="s">
        <v>19</v>
      </c>
      <c r="L8723" s="206">
        <v>2023</v>
      </c>
      <c r="M8723" s="206" t="s">
        <v>772</v>
      </c>
      <c r="N8723" s="206" t="s">
        <v>816</v>
      </c>
    </row>
    <row r="8724" spans="1:14" s="206" customFormat="1" ht="31" customHeight="1" x14ac:dyDescent="0.15">
      <c r="A8724" s="206" t="s">
        <v>768</v>
      </c>
      <c r="B8724" s="206" t="s">
        <v>894</v>
      </c>
      <c r="C8724" s="206" t="s">
        <v>770</v>
      </c>
      <c r="D8724" s="206" t="s">
        <v>772</v>
      </c>
      <c r="E8724" s="206" t="s">
        <v>759</v>
      </c>
      <c r="F8724" s="207">
        <v>45317</v>
      </c>
      <c r="G8724" s="206" t="s">
        <v>897</v>
      </c>
      <c r="H8724" s="208">
        <v>28600</v>
      </c>
      <c r="I8724" s="206" t="s">
        <v>19</v>
      </c>
      <c r="L8724" s="206">
        <v>2023</v>
      </c>
      <c r="M8724" s="206" t="s">
        <v>772</v>
      </c>
      <c r="N8724" s="206" t="s">
        <v>816</v>
      </c>
    </row>
    <row r="8725" spans="1:14" s="206" customFormat="1" ht="31" customHeight="1" x14ac:dyDescent="0.15">
      <c r="A8725" s="206" t="s">
        <v>768</v>
      </c>
      <c r="B8725" s="206" t="s">
        <v>894</v>
      </c>
      <c r="C8725" s="206" t="s">
        <v>770</v>
      </c>
      <c r="D8725" s="206" t="s">
        <v>772</v>
      </c>
      <c r="E8725" s="206" t="s">
        <v>778</v>
      </c>
      <c r="F8725" s="207">
        <v>45317</v>
      </c>
      <c r="G8725" s="206" t="s">
        <v>898</v>
      </c>
      <c r="H8725" s="208">
        <v>251812</v>
      </c>
      <c r="I8725" s="206" t="s">
        <v>19</v>
      </c>
      <c r="L8725" s="206">
        <v>2023</v>
      </c>
      <c r="M8725" s="206" t="s">
        <v>772</v>
      </c>
      <c r="N8725" s="206" t="s">
        <v>816</v>
      </c>
    </row>
    <row r="8726" spans="1:14" s="206" customFormat="1" ht="31" customHeight="1" x14ac:dyDescent="0.15">
      <c r="A8726" s="206" t="s">
        <v>768</v>
      </c>
      <c r="B8726" s="206" t="s">
        <v>894</v>
      </c>
      <c r="C8726" s="206" t="s">
        <v>770</v>
      </c>
      <c r="D8726" s="206" t="s">
        <v>772</v>
      </c>
      <c r="E8726" s="206" t="s">
        <v>772</v>
      </c>
      <c r="F8726" s="207">
        <v>45317</v>
      </c>
      <c r="G8726" s="206" t="s">
        <v>896</v>
      </c>
      <c r="H8726" s="208">
        <v>285745</v>
      </c>
      <c r="I8726" s="206" t="s">
        <v>19</v>
      </c>
      <c r="L8726" s="206">
        <v>2023</v>
      </c>
      <c r="M8726" s="206" t="s">
        <v>772</v>
      </c>
      <c r="N8726" s="206" t="s">
        <v>816</v>
      </c>
    </row>
    <row r="8727" spans="1:14" s="206" customFormat="1" ht="31" customHeight="1" x14ac:dyDescent="0.15">
      <c r="A8727" s="206" t="s">
        <v>768</v>
      </c>
      <c r="B8727" s="206" t="s">
        <v>894</v>
      </c>
      <c r="C8727" s="206" t="s">
        <v>770</v>
      </c>
      <c r="D8727" s="206" t="s">
        <v>772</v>
      </c>
      <c r="E8727" s="206" t="s">
        <v>778</v>
      </c>
      <c r="F8727" s="207">
        <v>45317</v>
      </c>
      <c r="G8727" s="206" t="s">
        <v>895</v>
      </c>
      <c r="H8727" s="208">
        <v>86593</v>
      </c>
      <c r="I8727" s="206" t="s">
        <v>19</v>
      </c>
      <c r="L8727" s="206">
        <v>2023</v>
      </c>
      <c r="M8727" s="206" t="s">
        <v>772</v>
      </c>
      <c r="N8727" s="206" t="s">
        <v>816</v>
      </c>
    </row>
    <row r="8728" spans="1:14" s="206" customFormat="1" ht="31" customHeight="1" x14ac:dyDescent="0.15">
      <c r="A8728" s="206" t="s">
        <v>768</v>
      </c>
      <c r="B8728" s="206" t="s">
        <v>894</v>
      </c>
      <c r="C8728" s="206" t="s">
        <v>770</v>
      </c>
      <c r="D8728" s="206" t="s">
        <v>772</v>
      </c>
      <c r="E8728" s="206" t="s">
        <v>772</v>
      </c>
      <c r="F8728" s="207">
        <v>45317</v>
      </c>
      <c r="G8728" s="206" t="s">
        <v>895</v>
      </c>
      <c r="H8728" s="208">
        <v>35925</v>
      </c>
      <c r="I8728" s="206" t="s">
        <v>19</v>
      </c>
      <c r="L8728" s="206">
        <v>2023</v>
      </c>
      <c r="M8728" s="206" t="s">
        <v>772</v>
      </c>
      <c r="N8728" s="206" t="s">
        <v>816</v>
      </c>
    </row>
    <row r="8729" spans="1:14" s="206" customFormat="1" ht="31" customHeight="1" x14ac:dyDescent="0.15">
      <c r="A8729" s="206" t="s">
        <v>768</v>
      </c>
      <c r="B8729" s="206" t="s">
        <v>894</v>
      </c>
      <c r="C8729" s="206" t="s">
        <v>770</v>
      </c>
      <c r="D8729" s="206" t="s">
        <v>772</v>
      </c>
      <c r="E8729" s="206" t="s">
        <v>778</v>
      </c>
      <c r="F8729" s="207">
        <v>45317</v>
      </c>
      <c r="G8729" s="206" t="s">
        <v>897</v>
      </c>
      <c r="H8729" s="208">
        <v>704777</v>
      </c>
      <c r="I8729" s="206" t="s">
        <v>19</v>
      </c>
      <c r="L8729" s="206">
        <v>2023</v>
      </c>
      <c r="M8729" s="206" t="s">
        <v>772</v>
      </c>
      <c r="N8729" s="206" t="s">
        <v>816</v>
      </c>
    </row>
    <row r="8730" spans="1:14" s="206" customFormat="1" ht="31" customHeight="1" x14ac:dyDescent="0.15">
      <c r="A8730" s="206" t="s">
        <v>768</v>
      </c>
      <c r="B8730" s="206" t="s">
        <v>894</v>
      </c>
      <c r="C8730" s="206" t="s">
        <v>770</v>
      </c>
      <c r="D8730" s="206" t="s">
        <v>772</v>
      </c>
      <c r="E8730" s="206" t="s">
        <v>778</v>
      </c>
      <c r="F8730" s="207">
        <v>45320</v>
      </c>
      <c r="G8730" s="206" t="s">
        <v>898</v>
      </c>
      <c r="H8730" s="208">
        <v>41956</v>
      </c>
      <c r="I8730" s="206" t="s">
        <v>19</v>
      </c>
      <c r="L8730" s="206">
        <v>2023</v>
      </c>
      <c r="M8730" s="206" t="s">
        <v>772</v>
      </c>
      <c r="N8730" s="206" t="s">
        <v>816</v>
      </c>
    </row>
    <row r="8731" spans="1:14" s="206" customFormat="1" ht="31" customHeight="1" x14ac:dyDescent="0.15">
      <c r="A8731" s="206" t="s">
        <v>768</v>
      </c>
      <c r="B8731" s="206" t="s">
        <v>894</v>
      </c>
      <c r="C8731" s="206" t="s">
        <v>770</v>
      </c>
      <c r="D8731" s="206" t="s">
        <v>772</v>
      </c>
      <c r="E8731" s="206" t="s">
        <v>759</v>
      </c>
      <c r="F8731" s="207">
        <v>45320</v>
      </c>
      <c r="G8731" s="206" t="s">
        <v>897</v>
      </c>
      <c r="H8731" s="208">
        <v>51880</v>
      </c>
      <c r="I8731" s="206" t="s">
        <v>19</v>
      </c>
      <c r="L8731" s="206">
        <v>2023</v>
      </c>
      <c r="M8731" s="206" t="s">
        <v>772</v>
      </c>
      <c r="N8731" s="206" t="s">
        <v>816</v>
      </c>
    </row>
    <row r="8732" spans="1:14" s="206" customFormat="1" ht="31" customHeight="1" x14ac:dyDescent="0.15">
      <c r="A8732" s="206" t="s">
        <v>768</v>
      </c>
      <c r="B8732" s="206" t="s">
        <v>894</v>
      </c>
      <c r="C8732" s="206" t="s">
        <v>770</v>
      </c>
      <c r="D8732" s="206" t="s">
        <v>772</v>
      </c>
      <c r="E8732" s="206" t="s">
        <v>778</v>
      </c>
      <c r="F8732" s="207">
        <v>45320</v>
      </c>
      <c r="G8732" s="206" t="s">
        <v>897</v>
      </c>
      <c r="H8732" s="208">
        <v>1485343</v>
      </c>
      <c r="I8732" s="206" t="s">
        <v>19</v>
      </c>
      <c r="L8732" s="206">
        <v>2023</v>
      </c>
      <c r="M8732" s="206" t="s">
        <v>772</v>
      </c>
      <c r="N8732" s="206" t="s">
        <v>816</v>
      </c>
    </row>
    <row r="8733" spans="1:14" s="206" customFormat="1" ht="31" customHeight="1" x14ac:dyDescent="0.15">
      <c r="A8733" s="206" t="s">
        <v>768</v>
      </c>
      <c r="B8733" s="206" t="s">
        <v>894</v>
      </c>
      <c r="C8733" s="206" t="s">
        <v>770</v>
      </c>
      <c r="D8733" s="206" t="s">
        <v>772</v>
      </c>
      <c r="E8733" s="206" t="s">
        <v>772</v>
      </c>
      <c r="F8733" s="207">
        <v>45320</v>
      </c>
      <c r="G8733" s="206" t="s">
        <v>896</v>
      </c>
      <c r="H8733" s="208">
        <v>163874</v>
      </c>
      <c r="I8733" s="206" t="s">
        <v>19</v>
      </c>
      <c r="L8733" s="206">
        <v>2023</v>
      </c>
      <c r="M8733" s="206" t="s">
        <v>772</v>
      </c>
      <c r="N8733" s="206" t="s">
        <v>816</v>
      </c>
    </row>
    <row r="8734" spans="1:14" s="206" customFormat="1" ht="31" customHeight="1" x14ac:dyDescent="0.15">
      <c r="A8734" s="206" t="s">
        <v>768</v>
      </c>
      <c r="B8734" s="206" t="s">
        <v>894</v>
      </c>
      <c r="C8734" s="206" t="s">
        <v>770</v>
      </c>
      <c r="D8734" s="206" t="s">
        <v>772</v>
      </c>
      <c r="E8734" s="206" t="s">
        <v>772</v>
      </c>
      <c r="F8734" s="207">
        <v>45320</v>
      </c>
      <c r="G8734" s="206" t="s">
        <v>895</v>
      </c>
      <c r="H8734" s="208">
        <v>96665</v>
      </c>
      <c r="I8734" s="206" t="s">
        <v>19</v>
      </c>
      <c r="L8734" s="206">
        <v>2023</v>
      </c>
      <c r="M8734" s="206" t="s">
        <v>772</v>
      </c>
      <c r="N8734" s="206" t="s">
        <v>816</v>
      </c>
    </row>
    <row r="8735" spans="1:14" s="206" customFormat="1" ht="31" customHeight="1" x14ac:dyDescent="0.15">
      <c r="A8735" s="206" t="s">
        <v>768</v>
      </c>
      <c r="B8735" s="206" t="s">
        <v>894</v>
      </c>
      <c r="C8735" s="206" t="s">
        <v>770</v>
      </c>
      <c r="D8735" s="206" t="s">
        <v>772</v>
      </c>
      <c r="E8735" s="206" t="s">
        <v>778</v>
      </c>
      <c r="F8735" s="207">
        <v>45320</v>
      </c>
      <c r="G8735" s="206" t="s">
        <v>895</v>
      </c>
      <c r="H8735" s="208">
        <v>21684</v>
      </c>
      <c r="I8735" s="206" t="s">
        <v>19</v>
      </c>
      <c r="L8735" s="206">
        <v>2023</v>
      </c>
      <c r="M8735" s="206" t="s">
        <v>772</v>
      </c>
      <c r="N8735" s="206" t="s">
        <v>816</v>
      </c>
    </row>
    <row r="8736" spans="1:14" s="206" customFormat="1" ht="31" customHeight="1" x14ac:dyDescent="0.15">
      <c r="A8736" s="206" t="s">
        <v>768</v>
      </c>
      <c r="B8736" s="206" t="s">
        <v>894</v>
      </c>
      <c r="C8736" s="206" t="s">
        <v>770</v>
      </c>
      <c r="D8736" s="206" t="s">
        <v>772</v>
      </c>
      <c r="E8736" s="206" t="s">
        <v>778</v>
      </c>
      <c r="F8736" s="207">
        <v>45320</v>
      </c>
      <c r="G8736" s="206" t="s">
        <v>896</v>
      </c>
      <c r="H8736" s="208">
        <v>765017</v>
      </c>
      <c r="I8736" s="206" t="s">
        <v>19</v>
      </c>
      <c r="L8736" s="206">
        <v>2023</v>
      </c>
      <c r="M8736" s="206" t="s">
        <v>772</v>
      </c>
      <c r="N8736" s="206" t="s">
        <v>816</v>
      </c>
    </row>
    <row r="8737" spans="1:14" s="206" customFormat="1" ht="31" customHeight="1" x14ac:dyDescent="0.15">
      <c r="A8737" s="206" t="s">
        <v>768</v>
      </c>
      <c r="B8737" s="206" t="s">
        <v>894</v>
      </c>
      <c r="C8737" s="206" t="s">
        <v>770</v>
      </c>
      <c r="D8737" s="206" t="s">
        <v>772</v>
      </c>
      <c r="E8737" s="206" t="s">
        <v>772</v>
      </c>
      <c r="F8737" s="207">
        <v>45321</v>
      </c>
      <c r="G8737" s="206" t="s">
        <v>896</v>
      </c>
      <c r="H8737" s="208">
        <v>73881</v>
      </c>
      <c r="I8737" s="206" t="s">
        <v>19</v>
      </c>
      <c r="L8737" s="206">
        <v>2023</v>
      </c>
      <c r="M8737" s="206" t="s">
        <v>772</v>
      </c>
      <c r="N8737" s="206" t="s">
        <v>816</v>
      </c>
    </row>
    <row r="8738" spans="1:14" s="206" customFormat="1" ht="31" customHeight="1" x14ac:dyDescent="0.15">
      <c r="A8738" s="206" t="s">
        <v>768</v>
      </c>
      <c r="B8738" s="206" t="s">
        <v>894</v>
      </c>
      <c r="C8738" s="206" t="s">
        <v>770</v>
      </c>
      <c r="D8738" s="206" t="s">
        <v>772</v>
      </c>
      <c r="E8738" s="206" t="s">
        <v>778</v>
      </c>
      <c r="F8738" s="207">
        <v>45321</v>
      </c>
      <c r="G8738" s="206" t="s">
        <v>897</v>
      </c>
      <c r="H8738" s="208">
        <v>1107407</v>
      </c>
      <c r="I8738" s="206" t="s">
        <v>19</v>
      </c>
      <c r="L8738" s="206">
        <v>2023</v>
      </c>
      <c r="M8738" s="206" t="s">
        <v>772</v>
      </c>
      <c r="N8738" s="206" t="s">
        <v>816</v>
      </c>
    </row>
    <row r="8739" spans="1:14" s="206" customFormat="1" ht="31" customHeight="1" x14ac:dyDescent="0.15">
      <c r="A8739" s="206" t="s">
        <v>768</v>
      </c>
      <c r="B8739" s="206" t="s">
        <v>894</v>
      </c>
      <c r="C8739" s="206" t="s">
        <v>770</v>
      </c>
      <c r="D8739" s="206" t="s">
        <v>772</v>
      </c>
      <c r="E8739" s="206" t="s">
        <v>759</v>
      </c>
      <c r="F8739" s="207">
        <v>45321</v>
      </c>
      <c r="G8739" s="206" t="s">
        <v>897</v>
      </c>
      <c r="H8739" s="208">
        <v>83116</v>
      </c>
      <c r="I8739" s="206" t="s">
        <v>19</v>
      </c>
      <c r="L8739" s="206">
        <v>2023</v>
      </c>
      <c r="M8739" s="206" t="s">
        <v>772</v>
      </c>
      <c r="N8739" s="206" t="s">
        <v>816</v>
      </c>
    </row>
    <row r="8740" spans="1:14" s="206" customFormat="1" ht="31" customHeight="1" x14ac:dyDescent="0.15">
      <c r="A8740" s="206" t="s">
        <v>768</v>
      </c>
      <c r="B8740" s="206" t="s">
        <v>894</v>
      </c>
      <c r="C8740" s="206" t="s">
        <v>770</v>
      </c>
      <c r="D8740" s="206" t="s">
        <v>772</v>
      </c>
      <c r="E8740" s="206" t="s">
        <v>772</v>
      </c>
      <c r="F8740" s="207">
        <v>45321</v>
      </c>
      <c r="G8740" s="206" t="s">
        <v>897</v>
      </c>
      <c r="H8740" s="208">
        <v>165048</v>
      </c>
      <c r="I8740" s="206" t="s">
        <v>19</v>
      </c>
      <c r="L8740" s="206">
        <v>2023</v>
      </c>
      <c r="M8740" s="206" t="s">
        <v>772</v>
      </c>
      <c r="N8740" s="206" t="s">
        <v>816</v>
      </c>
    </row>
    <row r="8741" spans="1:14" s="206" customFormat="1" ht="31" customHeight="1" x14ac:dyDescent="0.15">
      <c r="A8741" s="206" t="s">
        <v>768</v>
      </c>
      <c r="B8741" s="206" t="s">
        <v>894</v>
      </c>
      <c r="C8741" s="206" t="s">
        <v>770</v>
      </c>
      <c r="D8741" s="206" t="s">
        <v>772</v>
      </c>
      <c r="E8741" s="206" t="s">
        <v>778</v>
      </c>
      <c r="F8741" s="207">
        <v>45321</v>
      </c>
      <c r="G8741" s="206" t="s">
        <v>895</v>
      </c>
      <c r="H8741" s="208">
        <v>14080</v>
      </c>
      <c r="I8741" s="206" t="s">
        <v>19</v>
      </c>
      <c r="L8741" s="206">
        <v>2023</v>
      </c>
      <c r="M8741" s="206" t="s">
        <v>772</v>
      </c>
      <c r="N8741" s="206" t="s">
        <v>816</v>
      </c>
    </row>
    <row r="8742" spans="1:14" s="206" customFormat="1" ht="31" customHeight="1" x14ac:dyDescent="0.15">
      <c r="A8742" s="206" t="s">
        <v>768</v>
      </c>
      <c r="B8742" s="206" t="s">
        <v>894</v>
      </c>
      <c r="C8742" s="206" t="s">
        <v>770</v>
      </c>
      <c r="D8742" s="206" t="s">
        <v>772</v>
      </c>
      <c r="E8742" s="206" t="s">
        <v>778</v>
      </c>
      <c r="F8742" s="207">
        <v>45321</v>
      </c>
      <c r="G8742" s="206" t="s">
        <v>896</v>
      </c>
      <c r="H8742" s="208">
        <v>3003187</v>
      </c>
      <c r="I8742" s="206" t="s">
        <v>19</v>
      </c>
      <c r="L8742" s="206">
        <v>2023</v>
      </c>
      <c r="M8742" s="206" t="s">
        <v>772</v>
      </c>
      <c r="N8742" s="206" t="s">
        <v>816</v>
      </c>
    </row>
    <row r="8743" spans="1:14" s="206" customFormat="1" ht="31" customHeight="1" x14ac:dyDescent="0.15">
      <c r="A8743" s="206" t="s">
        <v>768</v>
      </c>
      <c r="B8743" s="206" t="s">
        <v>894</v>
      </c>
      <c r="C8743" s="206" t="s">
        <v>770</v>
      </c>
      <c r="D8743" s="206" t="s">
        <v>772</v>
      </c>
      <c r="E8743" s="206" t="s">
        <v>778</v>
      </c>
      <c r="F8743" s="207">
        <v>45321</v>
      </c>
      <c r="G8743" s="206" t="s">
        <v>898</v>
      </c>
      <c r="H8743" s="208">
        <v>384923</v>
      </c>
      <c r="I8743" s="206" t="s">
        <v>19</v>
      </c>
      <c r="L8743" s="206">
        <v>2023</v>
      </c>
      <c r="M8743" s="206" t="s">
        <v>772</v>
      </c>
      <c r="N8743" s="206" t="s">
        <v>816</v>
      </c>
    </row>
    <row r="8744" spans="1:14" s="206" customFormat="1" ht="31" customHeight="1" x14ac:dyDescent="0.15">
      <c r="A8744" s="206" t="s">
        <v>768</v>
      </c>
      <c r="B8744" s="206" t="s">
        <v>894</v>
      </c>
      <c r="C8744" s="206" t="s">
        <v>770</v>
      </c>
      <c r="D8744" s="206" t="s">
        <v>772</v>
      </c>
      <c r="E8744" s="206" t="s">
        <v>772</v>
      </c>
      <c r="F8744" s="207">
        <v>45321</v>
      </c>
      <c r="G8744" s="206" t="s">
        <v>895</v>
      </c>
      <c r="H8744" s="208">
        <v>25133</v>
      </c>
      <c r="I8744" s="206" t="s">
        <v>19</v>
      </c>
      <c r="L8744" s="206">
        <v>2023</v>
      </c>
      <c r="M8744" s="206" t="s">
        <v>772</v>
      </c>
      <c r="N8744" s="206" t="s">
        <v>816</v>
      </c>
    </row>
    <row r="8745" spans="1:14" s="206" customFormat="1" ht="31" customHeight="1" x14ac:dyDescent="0.15">
      <c r="A8745" s="206" t="s">
        <v>768</v>
      </c>
      <c r="B8745" s="206" t="s">
        <v>894</v>
      </c>
      <c r="C8745" s="206" t="s">
        <v>770</v>
      </c>
      <c r="D8745" s="206" t="s">
        <v>772</v>
      </c>
      <c r="E8745" s="206" t="s">
        <v>772</v>
      </c>
      <c r="F8745" s="207">
        <v>45322</v>
      </c>
      <c r="G8745" s="206" t="s">
        <v>897</v>
      </c>
      <c r="H8745" s="208">
        <v>580879</v>
      </c>
      <c r="I8745" s="206" t="s">
        <v>19</v>
      </c>
      <c r="L8745" s="206">
        <v>2023</v>
      </c>
      <c r="M8745" s="206" t="s">
        <v>772</v>
      </c>
      <c r="N8745" s="206" t="s">
        <v>816</v>
      </c>
    </row>
    <row r="8746" spans="1:14" s="206" customFormat="1" ht="31" customHeight="1" x14ac:dyDescent="0.15">
      <c r="A8746" s="206" t="s">
        <v>768</v>
      </c>
      <c r="B8746" s="206" t="s">
        <v>894</v>
      </c>
      <c r="C8746" s="206" t="s">
        <v>770</v>
      </c>
      <c r="D8746" s="206" t="s">
        <v>772</v>
      </c>
      <c r="E8746" s="206" t="s">
        <v>778</v>
      </c>
      <c r="F8746" s="207">
        <v>45322</v>
      </c>
      <c r="G8746" s="206" t="s">
        <v>898</v>
      </c>
      <c r="H8746" s="208">
        <v>561678</v>
      </c>
      <c r="I8746" s="206" t="s">
        <v>19</v>
      </c>
      <c r="L8746" s="206">
        <v>2023</v>
      </c>
      <c r="M8746" s="206" t="s">
        <v>772</v>
      </c>
      <c r="N8746" s="206" t="s">
        <v>816</v>
      </c>
    </row>
    <row r="8747" spans="1:14" s="206" customFormat="1" ht="31" customHeight="1" x14ac:dyDescent="0.15">
      <c r="A8747" s="206" t="s">
        <v>768</v>
      </c>
      <c r="B8747" s="206" t="s">
        <v>894</v>
      </c>
      <c r="C8747" s="206" t="s">
        <v>770</v>
      </c>
      <c r="D8747" s="206" t="s">
        <v>772</v>
      </c>
      <c r="E8747" s="206" t="s">
        <v>759</v>
      </c>
      <c r="F8747" s="207">
        <v>45322</v>
      </c>
      <c r="G8747" s="206" t="s">
        <v>897</v>
      </c>
      <c r="H8747" s="208">
        <v>22790</v>
      </c>
      <c r="I8747" s="206" t="s">
        <v>19</v>
      </c>
      <c r="L8747" s="206">
        <v>2023</v>
      </c>
      <c r="M8747" s="206" t="s">
        <v>772</v>
      </c>
      <c r="N8747" s="206" t="s">
        <v>816</v>
      </c>
    </row>
    <row r="8748" spans="1:14" s="206" customFormat="1" ht="31" customHeight="1" x14ac:dyDescent="0.15">
      <c r="A8748" s="206" t="s">
        <v>768</v>
      </c>
      <c r="B8748" s="206" t="s">
        <v>894</v>
      </c>
      <c r="C8748" s="206" t="s">
        <v>770</v>
      </c>
      <c r="D8748" s="206" t="s">
        <v>772</v>
      </c>
      <c r="E8748" s="206" t="s">
        <v>778</v>
      </c>
      <c r="F8748" s="207">
        <v>45322</v>
      </c>
      <c r="G8748" s="206" t="s">
        <v>896</v>
      </c>
      <c r="H8748" s="208">
        <v>1403061</v>
      </c>
      <c r="I8748" s="206" t="s">
        <v>19</v>
      </c>
      <c r="L8748" s="206">
        <v>2023</v>
      </c>
      <c r="M8748" s="206" t="s">
        <v>772</v>
      </c>
      <c r="N8748" s="206" t="s">
        <v>816</v>
      </c>
    </row>
    <row r="8749" spans="1:14" s="206" customFormat="1" ht="31" customHeight="1" x14ac:dyDescent="0.15">
      <c r="A8749" s="206" t="s">
        <v>768</v>
      </c>
      <c r="B8749" s="206" t="s">
        <v>894</v>
      </c>
      <c r="C8749" s="206" t="s">
        <v>770</v>
      </c>
      <c r="D8749" s="206" t="s">
        <v>772</v>
      </c>
      <c r="E8749" s="206" t="s">
        <v>772</v>
      </c>
      <c r="F8749" s="207">
        <v>45322</v>
      </c>
      <c r="G8749" s="206" t="s">
        <v>896</v>
      </c>
      <c r="H8749" s="208">
        <v>474305</v>
      </c>
      <c r="I8749" s="206" t="s">
        <v>19</v>
      </c>
      <c r="L8749" s="206">
        <v>2023</v>
      </c>
      <c r="M8749" s="206" t="s">
        <v>772</v>
      </c>
      <c r="N8749" s="206" t="s">
        <v>816</v>
      </c>
    </row>
    <row r="8750" spans="1:14" s="206" customFormat="1" ht="31" customHeight="1" x14ac:dyDescent="0.15">
      <c r="A8750" s="206" t="s">
        <v>768</v>
      </c>
      <c r="B8750" s="206" t="s">
        <v>894</v>
      </c>
      <c r="C8750" s="206" t="s">
        <v>770</v>
      </c>
      <c r="D8750" s="206" t="s">
        <v>772</v>
      </c>
      <c r="E8750" s="206" t="s">
        <v>772</v>
      </c>
      <c r="F8750" s="207">
        <v>45322</v>
      </c>
      <c r="G8750" s="206" t="s">
        <v>895</v>
      </c>
      <c r="H8750" s="208">
        <v>146155</v>
      </c>
      <c r="I8750" s="206" t="s">
        <v>19</v>
      </c>
      <c r="L8750" s="206">
        <v>2023</v>
      </c>
      <c r="M8750" s="206" t="s">
        <v>772</v>
      </c>
      <c r="N8750" s="206" t="s">
        <v>816</v>
      </c>
    </row>
    <row r="8751" spans="1:14" s="206" customFormat="1" ht="31" customHeight="1" x14ac:dyDescent="0.15">
      <c r="A8751" s="206" t="s">
        <v>768</v>
      </c>
      <c r="B8751" s="206" t="s">
        <v>894</v>
      </c>
      <c r="C8751" s="206" t="s">
        <v>770</v>
      </c>
      <c r="D8751" s="206" t="s">
        <v>772</v>
      </c>
      <c r="E8751" s="206" t="s">
        <v>778</v>
      </c>
      <c r="F8751" s="207">
        <v>45322</v>
      </c>
      <c r="G8751" s="206" t="s">
        <v>897</v>
      </c>
      <c r="H8751" s="208">
        <v>1700474</v>
      </c>
      <c r="I8751" s="206" t="s">
        <v>19</v>
      </c>
      <c r="L8751" s="206">
        <v>2023</v>
      </c>
      <c r="M8751" s="206" t="s">
        <v>772</v>
      </c>
      <c r="N8751" s="206" t="s">
        <v>816</v>
      </c>
    </row>
    <row r="8752" spans="1:14" s="206" customFormat="1" ht="31" customHeight="1" x14ac:dyDescent="0.15">
      <c r="A8752" s="206" t="s">
        <v>768</v>
      </c>
      <c r="B8752" s="206" t="s">
        <v>894</v>
      </c>
      <c r="C8752" s="206" t="s">
        <v>770</v>
      </c>
      <c r="D8752" s="206" t="s">
        <v>772</v>
      </c>
      <c r="E8752" s="206" t="s">
        <v>778</v>
      </c>
      <c r="F8752" s="207">
        <v>45323</v>
      </c>
      <c r="G8752" s="206" t="s">
        <v>896</v>
      </c>
      <c r="H8752" s="208">
        <v>768504</v>
      </c>
      <c r="I8752" s="206" t="s">
        <v>19</v>
      </c>
      <c r="L8752" s="206">
        <v>2023</v>
      </c>
      <c r="M8752" s="206" t="s">
        <v>772</v>
      </c>
      <c r="N8752" s="206" t="s">
        <v>816</v>
      </c>
    </row>
    <row r="8753" spans="1:14" s="206" customFormat="1" ht="31" customHeight="1" x14ac:dyDescent="0.15">
      <c r="A8753" s="206" t="s">
        <v>768</v>
      </c>
      <c r="B8753" s="206" t="s">
        <v>894</v>
      </c>
      <c r="C8753" s="206" t="s">
        <v>770</v>
      </c>
      <c r="D8753" s="206" t="s">
        <v>772</v>
      </c>
      <c r="E8753" s="206" t="s">
        <v>778</v>
      </c>
      <c r="F8753" s="207">
        <v>45323</v>
      </c>
      <c r="G8753" s="206" t="s">
        <v>897</v>
      </c>
      <c r="H8753" s="208">
        <v>1168054</v>
      </c>
      <c r="I8753" s="206" t="s">
        <v>19</v>
      </c>
      <c r="L8753" s="206">
        <v>2023</v>
      </c>
      <c r="M8753" s="206" t="s">
        <v>772</v>
      </c>
      <c r="N8753" s="206" t="s">
        <v>816</v>
      </c>
    </row>
    <row r="8754" spans="1:14" s="206" customFormat="1" ht="31" customHeight="1" x14ac:dyDescent="0.15">
      <c r="A8754" s="206" t="s">
        <v>768</v>
      </c>
      <c r="B8754" s="206" t="s">
        <v>894</v>
      </c>
      <c r="C8754" s="206" t="s">
        <v>770</v>
      </c>
      <c r="D8754" s="206" t="s">
        <v>772</v>
      </c>
      <c r="E8754" s="206" t="s">
        <v>778</v>
      </c>
      <c r="F8754" s="207">
        <v>45323</v>
      </c>
      <c r="G8754" s="206" t="s">
        <v>895</v>
      </c>
      <c r="H8754" s="208">
        <v>48998</v>
      </c>
      <c r="I8754" s="206" t="s">
        <v>19</v>
      </c>
      <c r="L8754" s="206">
        <v>2023</v>
      </c>
      <c r="M8754" s="206" t="s">
        <v>772</v>
      </c>
      <c r="N8754" s="206" t="s">
        <v>816</v>
      </c>
    </row>
    <row r="8755" spans="1:14" s="206" customFormat="1" ht="31" customHeight="1" x14ac:dyDescent="0.15">
      <c r="A8755" s="206" t="s">
        <v>768</v>
      </c>
      <c r="B8755" s="206" t="s">
        <v>894</v>
      </c>
      <c r="C8755" s="206" t="s">
        <v>770</v>
      </c>
      <c r="D8755" s="206" t="s">
        <v>772</v>
      </c>
      <c r="E8755" s="206" t="s">
        <v>772</v>
      </c>
      <c r="F8755" s="207">
        <v>45323</v>
      </c>
      <c r="G8755" s="206" t="s">
        <v>897</v>
      </c>
      <c r="H8755" s="208">
        <v>331933</v>
      </c>
      <c r="I8755" s="206" t="s">
        <v>19</v>
      </c>
      <c r="L8755" s="206">
        <v>2023</v>
      </c>
      <c r="M8755" s="206" t="s">
        <v>772</v>
      </c>
      <c r="N8755" s="206" t="s">
        <v>816</v>
      </c>
    </row>
    <row r="8756" spans="1:14" s="206" customFormat="1" ht="31" customHeight="1" x14ac:dyDescent="0.15">
      <c r="A8756" s="206" t="s">
        <v>768</v>
      </c>
      <c r="B8756" s="206" t="s">
        <v>894</v>
      </c>
      <c r="C8756" s="206" t="s">
        <v>770</v>
      </c>
      <c r="D8756" s="206" t="s">
        <v>772</v>
      </c>
      <c r="E8756" s="206" t="s">
        <v>778</v>
      </c>
      <c r="F8756" s="207">
        <v>45324</v>
      </c>
      <c r="G8756" s="206" t="s">
        <v>898</v>
      </c>
      <c r="H8756" s="208">
        <v>39600</v>
      </c>
      <c r="I8756" s="206" t="s">
        <v>19</v>
      </c>
      <c r="L8756" s="206">
        <v>2023</v>
      </c>
      <c r="M8756" s="206" t="s">
        <v>772</v>
      </c>
      <c r="N8756" s="206" t="s">
        <v>816</v>
      </c>
    </row>
    <row r="8757" spans="1:14" s="206" customFormat="1" ht="31" customHeight="1" x14ac:dyDescent="0.15">
      <c r="A8757" s="206" t="s">
        <v>768</v>
      </c>
      <c r="B8757" s="206" t="s">
        <v>894</v>
      </c>
      <c r="C8757" s="206" t="s">
        <v>770</v>
      </c>
      <c r="D8757" s="206" t="s">
        <v>772</v>
      </c>
      <c r="E8757" s="206" t="s">
        <v>772</v>
      </c>
      <c r="F8757" s="207">
        <v>45324</v>
      </c>
      <c r="G8757" s="206" t="s">
        <v>895</v>
      </c>
      <c r="H8757" s="208">
        <v>20944</v>
      </c>
      <c r="I8757" s="206" t="s">
        <v>19</v>
      </c>
      <c r="L8757" s="206">
        <v>2023</v>
      </c>
      <c r="M8757" s="206" t="s">
        <v>772</v>
      </c>
      <c r="N8757" s="206" t="s">
        <v>816</v>
      </c>
    </row>
    <row r="8758" spans="1:14" s="206" customFormat="1" ht="31" customHeight="1" x14ac:dyDescent="0.15">
      <c r="A8758" s="206" t="s">
        <v>768</v>
      </c>
      <c r="B8758" s="206" t="s">
        <v>894</v>
      </c>
      <c r="C8758" s="206" t="s">
        <v>770</v>
      </c>
      <c r="D8758" s="206" t="s">
        <v>772</v>
      </c>
      <c r="E8758" s="206" t="s">
        <v>778</v>
      </c>
      <c r="F8758" s="207">
        <v>45324</v>
      </c>
      <c r="G8758" s="206" t="s">
        <v>897</v>
      </c>
      <c r="H8758" s="208">
        <v>1062884</v>
      </c>
      <c r="I8758" s="206" t="s">
        <v>19</v>
      </c>
      <c r="L8758" s="206">
        <v>2023</v>
      </c>
      <c r="M8758" s="206" t="s">
        <v>772</v>
      </c>
      <c r="N8758" s="206" t="s">
        <v>816</v>
      </c>
    </row>
    <row r="8759" spans="1:14" s="206" customFormat="1" ht="31" customHeight="1" x14ac:dyDescent="0.15">
      <c r="A8759" s="206" t="s">
        <v>768</v>
      </c>
      <c r="B8759" s="206" t="s">
        <v>894</v>
      </c>
      <c r="C8759" s="206" t="s">
        <v>770</v>
      </c>
      <c r="D8759" s="206" t="s">
        <v>772</v>
      </c>
      <c r="E8759" s="206" t="s">
        <v>772</v>
      </c>
      <c r="F8759" s="207">
        <v>45324</v>
      </c>
      <c r="G8759" s="206" t="s">
        <v>898</v>
      </c>
      <c r="H8759" s="208">
        <v>56742</v>
      </c>
      <c r="I8759" s="206" t="s">
        <v>19</v>
      </c>
      <c r="L8759" s="206">
        <v>2023</v>
      </c>
      <c r="M8759" s="206" t="s">
        <v>772</v>
      </c>
      <c r="N8759" s="206" t="s">
        <v>816</v>
      </c>
    </row>
    <row r="8760" spans="1:14" s="206" customFormat="1" ht="31" customHeight="1" x14ac:dyDescent="0.15">
      <c r="A8760" s="206" t="s">
        <v>768</v>
      </c>
      <c r="B8760" s="206" t="s">
        <v>894</v>
      </c>
      <c r="C8760" s="206" t="s">
        <v>770</v>
      </c>
      <c r="D8760" s="206" t="s">
        <v>772</v>
      </c>
      <c r="E8760" s="206" t="s">
        <v>778</v>
      </c>
      <c r="F8760" s="207">
        <v>45324</v>
      </c>
      <c r="G8760" s="206" t="s">
        <v>895</v>
      </c>
      <c r="H8760" s="208">
        <v>87978</v>
      </c>
      <c r="I8760" s="206" t="s">
        <v>19</v>
      </c>
      <c r="L8760" s="206">
        <v>2023</v>
      </c>
      <c r="M8760" s="206" t="s">
        <v>772</v>
      </c>
      <c r="N8760" s="206" t="s">
        <v>816</v>
      </c>
    </row>
    <row r="8761" spans="1:14" s="206" customFormat="1" ht="31" customHeight="1" x14ac:dyDescent="0.15">
      <c r="A8761" s="206" t="s">
        <v>768</v>
      </c>
      <c r="B8761" s="206" t="s">
        <v>894</v>
      </c>
      <c r="C8761" s="206" t="s">
        <v>770</v>
      </c>
      <c r="D8761" s="206" t="s">
        <v>772</v>
      </c>
      <c r="E8761" s="206" t="s">
        <v>759</v>
      </c>
      <c r="F8761" s="207">
        <v>45324</v>
      </c>
      <c r="G8761" s="206" t="s">
        <v>897</v>
      </c>
      <c r="H8761" s="208">
        <v>103796</v>
      </c>
      <c r="I8761" s="206" t="s">
        <v>19</v>
      </c>
      <c r="L8761" s="206">
        <v>2023</v>
      </c>
      <c r="M8761" s="206" t="s">
        <v>772</v>
      </c>
      <c r="N8761" s="206" t="s">
        <v>816</v>
      </c>
    </row>
    <row r="8762" spans="1:14" s="206" customFormat="1" ht="31" customHeight="1" x14ac:dyDescent="0.15">
      <c r="A8762" s="206" t="s">
        <v>768</v>
      </c>
      <c r="B8762" s="206" t="s">
        <v>894</v>
      </c>
      <c r="C8762" s="206" t="s">
        <v>770</v>
      </c>
      <c r="D8762" s="206" t="s">
        <v>772</v>
      </c>
      <c r="E8762" s="206" t="s">
        <v>778</v>
      </c>
      <c r="F8762" s="207">
        <v>45324</v>
      </c>
      <c r="G8762" s="206" t="s">
        <v>896</v>
      </c>
      <c r="H8762" s="208">
        <v>322179</v>
      </c>
      <c r="I8762" s="206" t="s">
        <v>19</v>
      </c>
      <c r="L8762" s="206">
        <v>2023</v>
      </c>
      <c r="M8762" s="206" t="s">
        <v>772</v>
      </c>
      <c r="N8762" s="206" t="s">
        <v>816</v>
      </c>
    </row>
    <row r="8763" spans="1:14" s="206" customFormat="1" ht="31" customHeight="1" x14ac:dyDescent="0.15">
      <c r="A8763" s="206" t="s">
        <v>768</v>
      </c>
      <c r="B8763" s="206" t="s">
        <v>894</v>
      </c>
      <c r="C8763" s="206" t="s">
        <v>770</v>
      </c>
      <c r="D8763" s="206" t="s">
        <v>772</v>
      </c>
      <c r="E8763" s="206" t="s">
        <v>759</v>
      </c>
      <c r="F8763" s="207">
        <v>45325</v>
      </c>
      <c r="G8763" s="206" t="s">
        <v>897</v>
      </c>
      <c r="H8763" s="208">
        <v>55869</v>
      </c>
      <c r="I8763" s="206" t="s">
        <v>19</v>
      </c>
      <c r="L8763" s="206">
        <v>2023</v>
      </c>
      <c r="M8763" s="206" t="s">
        <v>772</v>
      </c>
      <c r="N8763" s="206" t="s">
        <v>816</v>
      </c>
    </row>
    <row r="8764" spans="1:14" s="206" customFormat="1" ht="31" customHeight="1" x14ac:dyDescent="0.15">
      <c r="A8764" s="206" t="s">
        <v>768</v>
      </c>
      <c r="B8764" s="206" t="s">
        <v>894</v>
      </c>
      <c r="C8764" s="206" t="s">
        <v>770</v>
      </c>
      <c r="D8764" s="206" t="s">
        <v>772</v>
      </c>
      <c r="E8764" s="206" t="s">
        <v>772</v>
      </c>
      <c r="F8764" s="207">
        <v>45327</v>
      </c>
      <c r="G8764" s="206" t="s">
        <v>897</v>
      </c>
      <c r="H8764" s="208">
        <v>263464</v>
      </c>
      <c r="I8764" s="206" t="s">
        <v>19</v>
      </c>
      <c r="L8764" s="206">
        <v>2023</v>
      </c>
      <c r="M8764" s="206" t="s">
        <v>772</v>
      </c>
      <c r="N8764" s="206" t="s">
        <v>816</v>
      </c>
    </row>
    <row r="8765" spans="1:14" s="206" customFormat="1" ht="31" customHeight="1" x14ac:dyDescent="0.15">
      <c r="A8765" s="206" t="s">
        <v>768</v>
      </c>
      <c r="B8765" s="206" t="s">
        <v>894</v>
      </c>
      <c r="C8765" s="206" t="s">
        <v>770</v>
      </c>
      <c r="D8765" s="206" t="s">
        <v>772</v>
      </c>
      <c r="E8765" s="206" t="s">
        <v>759</v>
      </c>
      <c r="F8765" s="207">
        <v>45327</v>
      </c>
      <c r="G8765" s="206" t="s">
        <v>897</v>
      </c>
      <c r="H8765" s="208">
        <v>39160</v>
      </c>
      <c r="I8765" s="206" t="s">
        <v>19</v>
      </c>
      <c r="L8765" s="206">
        <v>2023</v>
      </c>
      <c r="M8765" s="206" t="s">
        <v>772</v>
      </c>
      <c r="N8765" s="206" t="s">
        <v>816</v>
      </c>
    </row>
    <row r="8766" spans="1:14" s="206" customFormat="1" ht="31" customHeight="1" x14ac:dyDescent="0.15">
      <c r="A8766" s="206" t="s">
        <v>768</v>
      </c>
      <c r="B8766" s="206" t="s">
        <v>894</v>
      </c>
      <c r="C8766" s="206" t="s">
        <v>770</v>
      </c>
      <c r="D8766" s="206" t="s">
        <v>772</v>
      </c>
      <c r="E8766" s="206" t="s">
        <v>778</v>
      </c>
      <c r="F8766" s="207">
        <v>45327</v>
      </c>
      <c r="G8766" s="206" t="s">
        <v>897</v>
      </c>
      <c r="H8766" s="208">
        <v>1716556</v>
      </c>
      <c r="I8766" s="206" t="s">
        <v>19</v>
      </c>
      <c r="L8766" s="206">
        <v>2023</v>
      </c>
      <c r="M8766" s="206" t="s">
        <v>772</v>
      </c>
      <c r="N8766" s="206" t="s">
        <v>816</v>
      </c>
    </row>
    <row r="8767" spans="1:14" s="206" customFormat="1" ht="31" customHeight="1" x14ac:dyDescent="0.15">
      <c r="A8767" s="206" t="s">
        <v>768</v>
      </c>
      <c r="B8767" s="206" t="s">
        <v>894</v>
      </c>
      <c r="C8767" s="206" t="s">
        <v>770</v>
      </c>
      <c r="D8767" s="206" t="s">
        <v>772</v>
      </c>
      <c r="E8767" s="206" t="s">
        <v>778</v>
      </c>
      <c r="F8767" s="207">
        <v>45327</v>
      </c>
      <c r="G8767" s="206" t="s">
        <v>896</v>
      </c>
      <c r="H8767" s="208">
        <v>496595</v>
      </c>
      <c r="I8767" s="206" t="s">
        <v>19</v>
      </c>
      <c r="L8767" s="206">
        <v>2023</v>
      </c>
      <c r="M8767" s="206" t="s">
        <v>772</v>
      </c>
      <c r="N8767" s="206" t="s">
        <v>816</v>
      </c>
    </row>
    <row r="8768" spans="1:14" s="206" customFormat="1" ht="31" customHeight="1" x14ac:dyDescent="0.15">
      <c r="A8768" s="206" t="s">
        <v>768</v>
      </c>
      <c r="B8768" s="206" t="s">
        <v>894</v>
      </c>
      <c r="C8768" s="206" t="s">
        <v>770</v>
      </c>
      <c r="D8768" s="206" t="s">
        <v>772</v>
      </c>
      <c r="E8768" s="206" t="s">
        <v>772</v>
      </c>
      <c r="F8768" s="207">
        <v>45327</v>
      </c>
      <c r="G8768" s="206" t="s">
        <v>896</v>
      </c>
      <c r="H8768" s="208">
        <v>43085</v>
      </c>
      <c r="I8768" s="206" t="s">
        <v>19</v>
      </c>
      <c r="L8768" s="206">
        <v>2023</v>
      </c>
      <c r="M8768" s="206" t="s">
        <v>772</v>
      </c>
      <c r="N8768" s="206" t="s">
        <v>816</v>
      </c>
    </row>
    <row r="8769" spans="1:14" s="206" customFormat="1" ht="31" customHeight="1" x14ac:dyDescent="0.15">
      <c r="A8769" s="206" t="s">
        <v>768</v>
      </c>
      <c r="B8769" s="206" t="s">
        <v>894</v>
      </c>
      <c r="C8769" s="206" t="s">
        <v>770</v>
      </c>
      <c r="D8769" s="206" t="s">
        <v>772</v>
      </c>
      <c r="E8769" s="206" t="s">
        <v>772</v>
      </c>
      <c r="F8769" s="207">
        <v>45328</v>
      </c>
      <c r="G8769" s="206" t="s">
        <v>897</v>
      </c>
      <c r="H8769" s="208">
        <v>126632</v>
      </c>
      <c r="I8769" s="206" t="s">
        <v>19</v>
      </c>
      <c r="L8769" s="206">
        <v>2023</v>
      </c>
      <c r="M8769" s="206" t="s">
        <v>772</v>
      </c>
      <c r="N8769" s="206" t="s">
        <v>816</v>
      </c>
    </row>
    <row r="8770" spans="1:14" s="206" customFormat="1" ht="31" customHeight="1" x14ac:dyDescent="0.15">
      <c r="A8770" s="206" t="s">
        <v>768</v>
      </c>
      <c r="B8770" s="206" t="s">
        <v>894</v>
      </c>
      <c r="C8770" s="206" t="s">
        <v>770</v>
      </c>
      <c r="D8770" s="206" t="s">
        <v>772</v>
      </c>
      <c r="E8770" s="206" t="s">
        <v>778</v>
      </c>
      <c r="F8770" s="207">
        <v>45328</v>
      </c>
      <c r="G8770" s="206" t="s">
        <v>896</v>
      </c>
      <c r="H8770" s="208">
        <v>2706279</v>
      </c>
      <c r="I8770" s="206" t="s">
        <v>19</v>
      </c>
      <c r="L8770" s="206">
        <v>2023</v>
      </c>
      <c r="M8770" s="206" t="s">
        <v>772</v>
      </c>
      <c r="N8770" s="206" t="s">
        <v>816</v>
      </c>
    </row>
    <row r="8771" spans="1:14" s="206" customFormat="1" ht="31" customHeight="1" x14ac:dyDescent="0.15">
      <c r="A8771" s="206" t="s">
        <v>768</v>
      </c>
      <c r="B8771" s="206" t="s">
        <v>894</v>
      </c>
      <c r="C8771" s="206" t="s">
        <v>770</v>
      </c>
      <c r="D8771" s="206" t="s">
        <v>772</v>
      </c>
      <c r="E8771" s="206" t="s">
        <v>778</v>
      </c>
      <c r="F8771" s="207">
        <v>45328</v>
      </c>
      <c r="G8771" s="206" t="s">
        <v>895</v>
      </c>
      <c r="H8771" s="208">
        <v>63923</v>
      </c>
      <c r="I8771" s="206" t="s">
        <v>19</v>
      </c>
      <c r="L8771" s="206">
        <v>2023</v>
      </c>
      <c r="M8771" s="206" t="s">
        <v>772</v>
      </c>
      <c r="N8771" s="206" t="s">
        <v>816</v>
      </c>
    </row>
    <row r="8772" spans="1:14" s="206" customFormat="1" ht="31" customHeight="1" x14ac:dyDescent="0.15">
      <c r="A8772" s="206" t="s">
        <v>768</v>
      </c>
      <c r="B8772" s="206" t="s">
        <v>894</v>
      </c>
      <c r="C8772" s="206" t="s">
        <v>770</v>
      </c>
      <c r="D8772" s="206" t="s">
        <v>772</v>
      </c>
      <c r="E8772" s="206" t="s">
        <v>772</v>
      </c>
      <c r="F8772" s="207">
        <v>45328</v>
      </c>
      <c r="G8772" s="206" t="s">
        <v>896</v>
      </c>
      <c r="H8772" s="208">
        <v>239978</v>
      </c>
      <c r="I8772" s="206" t="s">
        <v>19</v>
      </c>
      <c r="L8772" s="206">
        <v>2023</v>
      </c>
      <c r="M8772" s="206" t="s">
        <v>772</v>
      </c>
      <c r="N8772" s="206" t="s">
        <v>816</v>
      </c>
    </row>
    <row r="8773" spans="1:14" s="206" customFormat="1" ht="31" customHeight="1" x14ac:dyDescent="0.15">
      <c r="A8773" s="206" t="s">
        <v>768</v>
      </c>
      <c r="B8773" s="206" t="s">
        <v>894</v>
      </c>
      <c r="C8773" s="206" t="s">
        <v>770</v>
      </c>
      <c r="D8773" s="206" t="s">
        <v>772</v>
      </c>
      <c r="E8773" s="206" t="s">
        <v>778</v>
      </c>
      <c r="F8773" s="207">
        <v>45328</v>
      </c>
      <c r="G8773" s="206" t="s">
        <v>897</v>
      </c>
      <c r="H8773" s="208">
        <v>1247726</v>
      </c>
      <c r="I8773" s="206" t="s">
        <v>19</v>
      </c>
      <c r="L8773" s="206">
        <v>2023</v>
      </c>
      <c r="M8773" s="206" t="s">
        <v>772</v>
      </c>
      <c r="N8773" s="206" t="s">
        <v>816</v>
      </c>
    </row>
    <row r="8774" spans="1:14" s="206" customFormat="1" ht="31" customHeight="1" x14ac:dyDescent="0.15">
      <c r="A8774" s="206" t="s">
        <v>768</v>
      </c>
      <c r="B8774" s="206" t="s">
        <v>894</v>
      </c>
      <c r="C8774" s="206" t="s">
        <v>770</v>
      </c>
      <c r="D8774" s="206" t="s">
        <v>772</v>
      </c>
      <c r="E8774" s="206" t="s">
        <v>778</v>
      </c>
      <c r="F8774" s="207">
        <v>45328</v>
      </c>
      <c r="G8774" s="206" t="s">
        <v>898</v>
      </c>
      <c r="H8774" s="208">
        <v>306284</v>
      </c>
      <c r="I8774" s="206" t="s">
        <v>19</v>
      </c>
      <c r="L8774" s="206">
        <v>2023</v>
      </c>
      <c r="M8774" s="206" t="s">
        <v>772</v>
      </c>
      <c r="N8774" s="206" t="s">
        <v>816</v>
      </c>
    </row>
    <row r="8775" spans="1:14" s="206" customFormat="1" ht="31" customHeight="1" x14ac:dyDescent="0.15">
      <c r="A8775" s="206" t="s">
        <v>768</v>
      </c>
      <c r="B8775" s="206" t="s">
        <v>894</v>
      </c>
      <c r="C8775" s="206" t="s">
        <v>770</v>
      </c>
      <c r="D8775" s="206" t="s">
        <v>772</v>
      </c>
      <c r="E8775" s="206" t="s">
        <v>772</v>
      </c>
      <c r="F8775" s="207">
        <v>45328</v>
      </c>
      <c r="G8775" s="206" t="s">
        <v>898</v>
      </c>
      <c r="H8775" s="208">
        <v>219571</v>
      </c>
      <c r="I8775" s="206" t="s">
        <v>19</v>
      </c>
      <c r="L8775" s="206">
        <v>2023</v>
      </c>
      <c r="M8775" s="206" t="s">
        <v>772</v>
      </c>
      <c r="N8775" s="206" t="s">
        <v>816</v>
      </c>
    </row>
    <row r="8776" spans="1:14" s="206" customFormat="1" ht="31" customHeight="1" x14ac:dyDescent="0.15">
      <c r="A8776" s="206" t="s">
        <v>768</v>
      </c>
      <c r="B8776" s="206" t="s">
        <v>894</v>
      </c>
      <c r="C8776" s="206" t="s">
        <v>770</v>
      </c>
      <c r="D8776" s="206" t="s">
        <v>772</v>
      </c>
      <c r="E8776" s="206" t="s">
        <v>772</v>
      </c>
      <c r="F8776" s="207">
        <v>45328</v>
      </c>
      <c r="G8776" s="206" t="s">
        <v>895</v>
      </c>
      <c r="H8776" s="208">
        <v>107553</v>
      </c>
      <c r="I8776" s="206" t="s">
        <v>19</v>
      </c>
      <c r="L8776" s="206">
        <v>2023</v>
      </c>
      <c r="M8776" s="206" t="s">
        <v>772</v>
      </c>
      <c r="N8776" s="206" t="s">
        <v>816</v>
      </c>
    </row>
    <row r="8777" spans="1:14" s="206" customFormat="1" ht="31" customHeight="1" x14ac:dyDescent="0.15">
      <c r="A8777" s="206" t="s">
        <v>768</v>
      </c>
      <c r="B8777" s="206" t="s">
        <v>894</v>
      </c>
      <c r="C8777" s="206" t="s">
        <v>770</v>
      </c>
      <c r="D8777" s="206" t="s">
        <v>772</v>
      </c>
      <c r="E8777" s="206" t="s">
        <v>778</v>
      </c>
      <c r="F8777" s="207">
        <v>45329</v>
      </c>
      <c r="G8777" s="206" t="s">
        <v>897</v>
      </c>
      <c r="H8777" s="208">
        <v>1484480</v>
      </c>
      <c r="I8777" s="206" t="s">
        <v>19</v>
      </c>
      <c r="L8777" s="206">
        <v>2023</v>
      </c>
      <c r="M8777" s="206" t="s">
        <v>772</v>
      </c>
      <c r="N8777" s="206" t="s">
        <v>816</v>
      </c>
    </row>
    <row r="8778" spans="1:14" s="206" customFormat="1" ht="31" customHeight="1" x14ac:dyDescent="0.15">
      <c r="A8778" s="206" t="s">
        <v>768</v>
      </c>
      <c r="B8778" s="206" t="s">
        <v>894</v>
      </c>
      <c r="C8778" s="206" t="s">
        <v>770</v>
      </c>
      <c r="D8778" s="206" t="s">
        <v>772</v>
      </c>
      <c r="E8778" s="206" t="s">
        <v>778</v>
      </c>
      <c r="F8778" s="207">
        <v>45329</v>
      </c>
      <c r="G8778" s="206" t="s">
        <v>898</v>
      </c>
      <c r="H8778" s="208">
        <v>1141653</v>
      </c>
      <c r="I8778" s="206" t="s">
        <v>19</v>
      </c>
      <c r="L8778" s="206">
        <v>2023</v>
      </c>
      <c r="M8778" s="206" t="s">
        <v>772</v>
      </c>
      <c r="N8778" s="206" t="s">
        <v>816</v>
      </c>
    </row>
    <row r="8779" spans="1:14" s="206" customFormat="1" ht="31" customHeight="1" x14ac:dyDescent="0.15">
      <c r="A8779" s="206" t="s">
        <v>768</v>
      </c>
      <c r="B8779" s="206" t="s">
        <v>894</v>
      </c>
      <c r="C8779" s="206" t="s">
        <v>770</v>
      </c>
      <c r="D8779" s="206" t="s">
        <v>772</v>
      </c>
      <c r="E8779" s="206" t="s">
        <v>772</v>
      </c>
      <c r="F8779" s="207">
        <v>45329</v>
      </c>
      <c r="G8779" s="206" t="s">
        <v>898</v>
      </c>
      <c r="H8779" s="208">
        <v>42009</v>
      </c>
      <c r="I8779" s="206" t="s">
        <v>19</v>
      </c>
      <c r="L8779" s="206">
        <v>2023</v>
      </c>
      <c r="M8779" s="206" t="s">
        <v>772</v>
      </c>
      <c r="N8779" s="206" t="s">
        <v>816</v>
      </c>
    </row>
    <row r="8780" spans="1:14" s="206" customFormat="1" ht="31" customHeight="1" x14ac:dyDescent="0.15">
      <c r="A8780" s="206" t="s">
        <v>768</v>
      </c>
      <c r="B8780" s="206" t="s">
        <v>894</v>
      </c>
      <c r="C8780" s="206" t="s">
        <v>770</v>
      </c>
      <c r="D8780" s="206" t="s">
        <v>772</v>
      </c>
      <c r="E8780" s="206" t="s">
        <v>772</v>
      </c>
      <c r="F8780" s="207">
        <v>45329</v>
      </c>
      <c r="G8780" s="206" t="s">
        <v>897</v>
      </c>
      <c r="H8780" s="208">
        <v>523118</v>
      </c>
      <c r="I8780" s="206" t="s">
        <v>19</v>
      </c>
      <c r="L8780" s="206">
        <v>2023</v>
      </c>
      <c r="M8780" s="206" t="s">
        <v>772</v>
      </c>
      <c r="N8780" s="206" t="s">
        <v>816</v>
      </c>
    </row>
    <row r="8781" spans="1:14" s="206" customFormat="1" ht="31" customHeight="1" x14ac:dyDescent="0.15">
      <c r="A8781" s="206" t="s">
        <v>768</v>
      </c>
      <c r="B8781" s="206" t="s">
        <v>894</v>
      </c>
      <c r="C8781" s="206" t="s">
        <v>770</v>
      </c>
      <c r="D8781" s="206" t="s">
        <v>772</v>
      </c>
      <c r="E8781" s="206" t="s">
        <v>778</v>
      </c>
      <c r="F8781" s="207">
        <v>45329</v>
      </c>
      <c r="G8781" s="206" t="s">
        <v>896</v>
      </c>
      <c r="H8781" s="208">
        <v>2204895</v>
      </c>
      <c r="I8781" s="206" t="s">
        <v>19</v>
      </c>
      <c r="L8781" s="206">
        <v>2023</v>
      </c>
      <c r="M8781" s="206" t="s">
        <v>772</v>
      </c>
      <c r="N8781" s="206" t="s">
        <v>816</v>
      </c>
    </row>
    <row r="8782" spans="1:14" s="206" customFormat="1" ht="31" customHeight="1" x14ac:dyDescent="0.15">
      <c r="A8782" s="206" t="s">
        <v>768</v>
      </c>
      <c r="B8782" s="206" t="s">
        <v>894</v>
      </c>
      <c r="C8782" s="206" t="s">
        <v>770</v>
      </c>
      <c r="D8782" s="206" t="s">
        <v>772</v>
      </c>
      <c r="E8782" s="206" t="s">
        <v>772</v>
      </c>
      <c r="F8782" s="207">
        <v>45329</v>
      </c>
      <c r="G8782" s="206" t="s">
        <v>895</v>
      </c>
      <c r="H8782" s="208">
        <v>4189</v>
      </c>
      <c r="I8782" s="206" t="s">
        <v>19</v>
      </c>
      <c r="L8782" s="206">
        <v>2023</v>
      </c>
      <c r="M8782" s="206" t="s">
        <v>772</v>
      </c>
      <c r="N8782" s="206" t="s">
        <v>816</v>
      </c>
    </row>
    <row r="8783" spans="1:14" s="206" customFormat="1" ht="31" customHeight="1" x14ac:dyDescent="0.15">
      <c r="A8783" s="206" t="s">
        <v>768</v>
      </c>
      <c r="B8783" s="206" t="s">
        <v>894</v>
      </c>
      <c r="C8783" s="206" t="s">
        <v>770</v>
      </c>
      <c r="D8783" s="206" t="s">
        <v>772</v>
      </c>
      <c r="E8783" s="206" t="s">
        <v>772</v>
      </c>
      <c r="F8783" s="207">
        <v>45329</v>
      </c>
      <c r="G8783" s="206" t="s">
        <v>896</v>
      </c>
      <c r="H8783" s="208">
        <v>323635</v>
      </c>
      <c r="I8783" s="206" t="s">
        <v>19</v>
      </c>
      <c r="L8783" s="206">
        <v>2023</v>
      </c>
      <c r="M8783" s="206" t="s">
        <v>772</v>
      </c>
      <c r="N8783" s="206" t="s">
        <v>816</v>
      </c>
    </row>
    <row r="8784" spans="1:14" s="206" customFormat="1" ht="31" customHeight="1" x14ac:dyDescent="0.15">
      <c r="A8784" s="206" t="s">
        <v>768</v>
      </c>
      <c r="B8784" s="206" t="s">
        <v>894</v>
      </c>
      <c r="C8784" s="206" t="s">
        <v>770</v>
      </c>
      <c r="D8784" s="206" t="s">
        <v>772</v>
      </c>
      <c r="E8784" s="206" t="s">
        <v>778</v>
      </c>
      <c r="F8784" s="207">
        <v>45329</v>
      </c>
      <c r="G8784" s="206" t="s">
        <v>895</v>
      </c>
      <c r="H8784" s="208">
        <v>1971</v>
      </c>
      <c r="I8784" s="206" t="s">
        <v>19</v>
      </c>
      <c r="L8784" s="206">
        <v>2023</v>
      </c>
      <c r="M8784" s="206" t="s">
        <v>772</v>
      </c>
      <c r="N8784" s="206" t="s">
        <v>816</v>
      </c>
    </row>
    <row r="8785" spans="1:14" s="206" customFormat="1" ht="31" customHeight="1" x14ac:dyDescent="0.15">
      <c r="A8785" s="206" t="s">
        <v>768</v>
      </c>
      <c r="B8785" s="206" t="s">
        <v>894</v>
      </c>
      <c r="C8785" s="206" t="s">
        <v>770</v>
      </c>
      <c r="D8785" s="206" t="s">
        <v>772</v>
      </c>
      <c r="E8785" s="206" t="s">
        <v>772</v>
      </c>
      <c r="F8785" s="207">
        <v>45330</v>
      </c>
      <c r="G8785" s="206" t="s">
        <v>897</v>
      </c>
      <c r="H8785" s="208">
        <v>433693</v>
      </c>
      <c r="I8785" s="206" t="s">
        <v>19</v>
      </c>
      <c r="L8785" s="206">
        <v>2023</v>
      </c>
      <c r="M8785" s="206" t="s">
        <v>772</v>
      </c>
      <c r="N8785" s="206" t="s">
        <v>816</v>
      </c>
    </row>
    <row r="8786" spans="1:14" s="206" customFormat="1" ht="31" customHeight="1" x14ac:dyDescent="0.15">
      <c r="A8786" s="206" t="s">
        <v>768</v>
      </c>
      <c r="B8786" s="206" t="s">
        <v>894</v>
      </c>
      <c r="C8786" s="206" t="s">
        <v>770</v>
      </c>
      <c r="D8786" s="206" t="s">
        <v>772</v>
      </c>
      <c r="E8786" s="206" t="s">
        <v>778</v>
      </c>
      <c r="F8786" s="207">
        <v>45330</v>
      </c>
      <c r="G8786" s="206" t="s">
        <v>897</v>
      </c>
      <c r="H8786" s="208">
        <v>1649761</v>
      </c>
      <c r="I8786" s="206" t="s">
        <v>19</v>
      </c>
      <c r="L8786" s="206">
        <v>2023</v>
      </c>
      <c r="M8786" s="206" t="s">
        <v>772</v>
      </c>
      <c r="N8786" s="206" t="s">
        <v>816</v>
      </c>
    </row>
    <row r="8787" spans="1:14" s="206" customFormat="1" ht="31" customHeight="1" x14ac:dyDescent="0.15">
      <c r="A8787" s="206" t="s">
        <v>768</v>
      </c>
      <c r="B8787" s="206" t="s">
        <v>894</v>
      </c>
      <c r="C8787" s="206" t="s">
        <v>770</v>
      </c>
      <c r="D8787" s="206" t="s">
        <v>772</v>
      </c>
      <c r="E8787" s="206" t="s">
        <v>778</v>
      </c>
      <c r="F8787" s="207">
        <v>45330</v>
      </c>
      <c r="G8787" s="206" t="s">
        <v>895</v>
      </c>
      <c r="H8787" s="208">
        <v>39424</v>
      </c>
      <c r="I8787" s="206" t="s">
        <v>19</v>
      </c>
      <c r="L8787" s="206">
        <v>2023</v>
      </c>
      <c r="M8787" s="206" t="s">
        <v>772</v>
      </c>
      <c r="N8787" s="206" t="s">
        <v>816</v>
      </c>
    </row>
    <row r="8788" spans="1:14" s="206" customFormat="1" ht="31" customHeight="1" x14ac:dyDescent="0.15">
      <c r="A8788" s="206" t="s">
        <v>768</v>
      </c>
      <c r="B8788" s="206" t="s">
        <v>894</v>
      </c>
      <c r="C8788" s="206" t="s">
        <v>770</v>
      </c>
      <c r="D8788" s="206" t="s">
        <v>772</v>
      </c>
      <c r="E8788" s="206" t="s">
        <v>772</v>
      </c>
      <c r="F8788" s="207">
        <v>45330</v>
      </c>
      <c r="G8788" s="206" t="s">
        <v>900</v>
      </c>
      <c r="H8788" s="208">
        <v>158638</v>
      </c>
      <c r="I8788" s="206" t="s">
        <v>33</v>
      </c>
      <c r="L8788" s="206">
        <v>2023</v>
      </c>
      <c r="M8788" s="206" t="s">
        <v>772</v>
      </c>
      <c r="N8788" s="206" t="s">
        <v>816</v>
      </c>
    </row>
    <row r="8789" spans="1:14" s="206" customFormat="1" ht="31" customHeight="1" x14ac:dyDescent="0.15">
      <c r="A8789" s="206" t="s">
        <v>768</v>
      </c>
      <c r="B8789" s="206" t="s">
        <v>894</v>
      </c>
      <c r="C8789" s="206" t="s">
        <v>770</v>
      </c>
      <c r="D8789" s="206" t="s">
        <v>772</v>
      </c>
      <c r="E8789" s="206" t="s">
        <v>772</v>
      </c>
      <c r="F8789" s="207">
        <v>45330</v>
      </c>
      <c r="G8789" s="206" t="s">
        <v>896</v>
      </c>
      <c r="H8789" s="208">
        <v>41078</v>
      </c>
      <c r="I8789" s="206" t="s">
        <v>19</v>
      </c>
      <c r="L8789" s="206">
        <v>2023</v>
      </c>
      <c r="M8789" s="206" t="s">
        <v>772</v>
      </c>
      <c r="N8789" s="206" t="s">
        <v>816</v>
      </c>
    </row>
    <row r="8790" spans="1:14" s="206" customFormat="1" ht="31" customHeight="1" x14ac:dyDescent="0.15">
      <c r="A8790" s="206" t="s">
        <v>768</v>
      </c>
      <c r="B8790" s="206" t="s">
        <v>894</v>
      </c>
      <c r="C8790" s="206" t="s">
        <v>770</v>
      </c>
      <c r="D8790" s="206" t="s">
        <v>772</v>
      </c>
      <c r="E8790" s="206" t="s">
        <v>772</v>
      </c>
      <c r="F8790" s="207">
        <v>45330</v>
      </c>
      <c r="G8790" s="206" t="s">
        <v>37</v>
      </c>
      <c r="H8790" s="208">
        <v>79783</v>
      </c>
      <c r="I8790" s="206" t="s">
        <v>33</v>
      </c>
      <c r="L8790" s="206">
        <v>2023</v>
      </c>
      <c r="M8790" s="206" t="s">
        <v>772</v>
      </c>
      <c r="N8790" s="206" t="s">
        <v>816</v>
      </c>
    </row>
    <row r="8791" spans="1:14" s="206" customFormat="1" ht="31" customHeight="1" x14ac:dyDescent="0.15">
      <c r="A8791" s="206" t="s">
        <v>768</v>
      </c>
      <c r="B8791" s="206" t="s">
        <v>894</v>
      </c>
      <c r="C8791" s="206" t="s">
        <v>770</v>
      </c>
      <c r="D8791" s="206" t="s">
        <v>772</v>
      </c>
      <c r="E8791" s="206" t="s">
        <v>778</v>
      </c>
      <c r="F8791" s="207">
        <v>45330</v>
      </c>
      <c r="G8791" s="206" t="s">
        <v>896</v>
      </c>
      <c r="H8791" s="208">
        <v>536041</v>
      </c>
      <c r="I8791" s="206" t="s">
        <v>19</v>
      </c>
      <c r="L8791" s="206">
        <v>2023</v>
      </c>
      <c r="M8791" s="206" t="s">
        <v>772</v>
      </c>
      <c r="N8791" s="206" t="s">
        <v>816</v>
      </c>
    </row>
    <row r="8792" spans="1:14" s="206" customFormat="1" ht="31" customHeight="1" x14ac:dyDescent="0.15">
      <c r="A8792" s="206" t="s">
        <v>768</v>
      </c>
      <c r="B8792" s="206" t="s">
        <v>894</v>
      </c>
      <c r="C8792" s="206" t="s">
        <v>770</v>
      </c>
      <c r="D8792" s="206" t="s">
        <v>772</v>
      </c>
      <c r="E8792" s="206" t="s">
        <v>772</v>
      </c>
      <c r="F8792" s="207">
        <v>45331</v>
      </c>
      <c r="G8792" s="206" t="s">
        <v>895</v>
      </c>
      <c r="H8792" s="208">
        <v>86768</v>
      </c>
      <c r="I8792" s="206" t="s">
        <v>19</v>
      </c>
      <c r="L8792" s="206">
        <v>2023</v>
      </c>
      <c r="M8792" s="206" t="s">
        <v>772</v>
      </c>
      <c r="N8792" s="206" t="s">
        <v>816</v>
      </c>
    </row>
    <row r="8793" spans="1:14" s="206" customFormat="1" ht="31" customHeight="1" x14ac:dyDescent="0.15">
      <c r="A8793" s="206" t="s">
        <v>768</v>
      </c>
      <c r="B8793" s="206" t="s">
        <v>894</v>
      </c>
      <c r="C8793" s="206" t="s">
        <v>770</v>
      </c>
      <c r="D8793" s="206" t="s">
        <v>772</v>
      </c>
      <c r="E8793" s="206" t="s">
        <v>778</v>
      </c>
      <c r="F8793" s="207">
        <v>45331</v>
      </c>
      <c r="G8793" s="206" t="s">
        <v>895</v>
      </c>
      <c r="H8793" s="208">
        <v>108473</v>
      </c>
      <c r="I8793" s="206" t="s">
        <v>19</v>
      </c>
      <c r="L8793" s="206">
        <v>2023</v>
      </c>
      <c r="M8793" s="206" t="s">
        <v>772</v>
      </c>
      <c r="N8793" s="206" t="s">
        <v>816</v>
      </c>
    </row>
    <row r="8794" spans="1:14" s="206" customFormat="1" ht="31" customHeight="1" x14ac:dyDescent="0.15">
      <c r="A8794" s="206" t="s">
        <v>768</v>
      </c>
      <c r="B8794" s="206" t="s">
        <v>894</v>
      </c>
      <c r="C8794" s="206" t="s">
        <v>770</v>
      </c>
      <c r="D8794" s="206" t="s">
        <v>772</v>
      </c>
      <c r="E8794" s="206" t="s">
        <v>772</v>
      </c>
      <c r="F8794" s="207">
        <v>45331</v>
      </c>
      <c r="G8794" s="206" t="s">
        <v>898</v>
      </c>
      <c r="H8794" s="208">
        <v>92189</v>
      </c>
      <c r="I8794" s="206" t="s">
        <v>19</v>
      </c>
      <c r="L8794" s="206">
        <v>2023</v>
      </c>
      <c r="M8794" s="206" t="s">
        <v>772</v>
      </c>
      <c r="N8794" s="206" t="s">
        <v>816</v>
      </c>
    </row>
    <row r="8795" spans="1:14" s="206" customFormat="1" ht="31" customHeight="1" x14ac:dyDescent="0.15">
      <c r="A8795" s="206" t="s">
        <v>768</v>
      </c>
      <c r="B8795" s="206" t="s">
        <v>894</v>
      </c>
      <c r="C8795" s="206" t="s">
        <v>770</v>
      </c>
      <c r="D8795" s="206" t="s">
        <v>772</v>
      </c>
      <c r="E8795" s="206" t="s">
        <v>778</v>
      </c>
      <c r="F8795" s="207">
        <v>45331</v>
      </c>
      <c r="G8795" s="206" t="s">
        <v>897</v>
      </c>
      <c r="H8795" s="208">
        <v>1338254</v>
      </c>
      <c r="I8795" s="206" t="s">
        <v>19</v>
      </c>
      <c r="L8795" s="206">
        <v>2023</v>
      </c>
      <c r="M8795" s="206" t="s">
        <v>772</v>
      </c>
      <c r="N8795" s="206" t="s">
        <v>816</v>
      </c>
    </row>
    <row r="8796" spans="1:14" s="206" customFormat="1" ht="31" customHeight="1" x14ac:dyDescent="0.15">
      <c r="A8796" s="206" t="s">
        <v>768</v>
      </c>
      <c r="B8796" s="206" t="s">
        <v>894</v>
      </c>
      <c r="C8796" s="206" t="s">
        <v>770</v>
      </c>
      <c r="D8796" s="206" t="s">
        <v>772</v>
      </c>
      <c r="E8796" s="206" t="s">
        <v>778</v>
      </c>
      <c r="F8796" s="207">
        <v>45331</v>
      </c>
      <c r="G8796" s="206" t="s">
        <v>896</v>
      </c>
      <c r="H8796" s="208">
        <v>83996</v>
      </c>
      <c r="I8796" s="206" t="s">
        <v>19</v>
      </c>
      <c r="L8796" s="206">
        <v>2023</v>
      </c>
      <c r="M8796" s="206" t="s">
        <v>772</v>
      </c>
      <c r="N8796" s="206" t="s">
        <v>816</v>
      </c>
    </row>
    <row r="8797" spans="1:14" s="206" customFormat="1" ht="31" customHeight="1" x14ac:dyDescent="0.15">
      <c r="A8797" s="206" t="s">
        <v>768</v>
      </c>
      <c r="B8797" s="206" t="s">
        <v>894</v>
      </c>
      <c r="C8797" s="206" t="s">
        <v>770</v>
      </c>
      <c r="D8797" s="206" t="s">
        <v>772</v>
      </c>
      <c r="E8797" s="206" t="s">
        <v>778</v>
      </c>
      <c r="F8797" s="207">
        <v>45334</v>
      </c>
      <c r="G8797" s="206" t="s">
        <v>900</v>
      </c>
      <c r="H8797" s="208">
        <v>161586</v>
      </c>
      <c r="I8797" s="206" t="s">
        <v>33</v>
      </c>
      <c r="L8797" s="206">
        <v>2023</v>
      </c>
      <c r="M8797" s="206" t="s">
        <v>772</v>
      </c>
      <c r="N8797" s="206" t="s">
        <v>816</v>
      </c>
    </row>
    <row r="8798" spans="1:14" s="206" customFormat="1" ht="31" customHeight="1" x14ac:dyDescent="0.15">
      <c r="A8798" s="206" t="s">
        <v>768</v>
      </c>
      <c r="B8798" s="206" t="s">
        <v>894</v>
      </c>
      <c r="C8798" s="206" t="s">
        <v>770</v>
      </c>
      <c r="D8798" s="206" t="s">
        <v>772</v>
      </c>
      <c r="E8798" s="206" t="s">
        <v>778</v>
      </c>
      <c r="F8798" s="207">
        <v>45334</v>
      </c>
      <c r="G8798" s="206" t="s">
        <v>895</v>
      </c>
      <c r="H8798" s="208">
        <v>63609</v>
      </c>
      <c r="I8798" s="206" t="s">
        <v>19</v>
      </c>
      <c r="L8798" s="206">
        <v>2023</v>
      </c>
      <c r="M8798" s="206" t="s">
        <v>772</v>
      </c>
      <c r="N8798" s="206" t="s">
        <v>816</v>
      </c>
    </row>
    <row r="8799" spans="1:14" s="206" customFormat="1" ht="31" customHeight="1" x14ac:dyDescent="0.15">
      <c r="A8799" s="206" t="s">
        <v>768</v>
      </c>
      <c r="B8799" s="206" t="s">
        <v>894</v>
      </c>
      <c r="C8799" s="206" t="s">
        <v>770</v>
      </c>
      <c r="D8799" s="206" t="s">
        <v>772</v>
      </c>
      <c r="E8799" s="206" t="s">
        <v>772</v>
      </c>
      <c r="F8799" s="207">
        <v>45334</v>
      </c>
      <c r="G8799" s="206" t="s">
        <v>896</v>
      </c>
      <c r="H8799" s="208">
        <v>336215</v>
      </c>
      <c r="I8799" s="206" t="s">
        <v>19</v>
      </c>
      <c r="L8799" s="206">
        <v>2023</v>
      </c>
      <c r="M8799" s="206" t="s">
        <v>772</v>
      </c>
      <c r="N8799" s="206" t="s">
        <v>816</v>
      </c>
    </row>
    <row r="8800" spans="1:14" s="206" customFormat="1" ht="31" customHeight="1" x14ac:dyDescent="0.15">
      <c r="A8800" s="206" t="s">
        <v>768</v>
      </c>
      <c r="B8800" s="206" t="s">
        <v>894</v>
      </c>
      <c r="C8800" s="206" t="s">
        <v>770</v>
      </c>
      <c r="D8800" s="206" t="s">
        <v>772</v>
      </c>
      <c r="E8800" s="206" t="s">
        <v>778</v>
      </c>
      <c r="F8800" s="207">
        <v>45334</v>
      </c>
      <c r="G8800" s="206" t="s">
        <v>898</v>
      </c>
      <c r="H8800" s="208">
        <v>39600</v>
      </c>
      <c r="I8800" s="206" t="s">
        <v>19</v>
      </c>
      <c r="L8800" s="206">
        <v>2023</v>
      </c>
      <c r="M8800" s="206" t="s">
        <v>772</v>
      </c>
      <c r="N8800" s="206" t="s">
        <v>816</v>
      </c>
    </row>
    <row r="8801" spans="1:14" s="206" customFormat="1" ht="31" customHeight="1" x14ac:dyDescent="0.15">
      <c r="A8801" s="206" t="s">
        <v>768</v>
      </c>
      <c r="B8801" s="206" t="s">
        <v>894</v>
      </c>
      <c r="C8801" s="206" t="s">
        <v>782</v>
      </c>
      <c r="D8801" s="206" t="s">
        <v>772</v>
      </c>
      <c r="E8801" s="206" t="s">
        <v>778</v>
      </c>
      <c r="F8801" s="207">
        <v>45334</v>
      </c>
      <c r="G8801" s="206" t="s">
        <v>895</v>
      </c>
      <c r="H8801" s="208">
        <v>8734</v>
      </c>
      <c r="I8801" s="206" t="s">
        <v>19</v>
      </c>
      <c r="L8801" s="206">
        <v>2023</v>
      </c>
      <c r="M8801" s="206" t="s">
        <v>772</v>
      </c>
      <c r="N8801" s="206" t="s">
        <v>816</v>
      </c>
    </row>
    <row r="8802" spans="1:14" s="206" customFormat="1" ht="31" customHeight="1" x14ac:dyDescent="0.15">
      <c r="A8802" s="206" t="s">
        <v>768</v>
      </c>
      <c r="B8802" s="206" t="s">
        <v>894</v>
      </c>
      <c r="C8802" s="206" t="s">
        <v>770</v>
      </c>
      <c r="D8802" s="206" t="s">
        <v>772</v>
      </c>
      <c r="E8802" s="206" t="s">
        <v>778</v>
      </c>
      <c r="F8802" s="207">
        <v>45334</v>
      </c>
      <c r="G8802" s="206" t="s">
        <v>897</v>
      </c>
      <c r="H8802" s="208">
        <v>1453834</v>
      </c>
      <c r="I8802" s="206" t="s">
        <v>19</v>
      </c>
      <c r="L8802" s="206">
        <v>2023</v>
      </c>
      <c r="M8802" s="206" t="s">
        <v>772</v>
      </c>
      <c r="N8802" s="206" t="s">
        <v>816</v>
      </c>
    </row>
    <row r="8803" spans="1:14" s="206" customFormat="1" ht="31" customHeight="1" x14ac:dyDescent="0.15">
      <c r="A8803" s="206" t="s">
        <v>768</v>
      </c>
      <c r="B8803" s="206" t="s">
        <v>894</v>
      </c>
      <c r="C8803" s="206" t="s">
        <v>770</v>
      </c>
      <c r="D8803" s="206" t="s">
        <v>772</v>
      </c>
      <c r="E8803" s="206" t="s">
        <v>778</v>
      </c>
      <c r="F8803" s="207">
        <v>45334</v>
      </c>
      <c r="G8803" s="206" t="s">
        <v>896</v>
      </c>
      <c r="H8803" s="208">
        <v>453783</v>
      </c>
      <c r="I8803" s="206" t="s">
        <v>19</v>
      </c>
      <c r="L8803" s="206">
        <v>2023</v>
      </c>
      <c r="M8803" s="206" t="s">
        <v>772</v>
      </c>
      <c r="N8803" s="206" t="s">
        <v>816</v>
      </c>
    </row>
    <row r="8804" spans="1:14" s="206" customFormat="1" ht="31" customHeight="1" x14ac:dyDescent="0.15">
      <c r="A8804" s="206" t="s">
        <v>768</v>
      </c>
      <c r="B8804" s="206" t="s">
        <v>894</v>
      </c>
      <c r="C8804" s="206" t="s">
        <v>770</v>
      </c>
      <c r="D8804" s="206" t="s">
        <v>772</v>
      </c>
      <c r="E8804" s="206" t="s">
        <v>772</v>
      </c>
      <c r="F8804" s="207">
        <v>45334</v>
      </c>
      <c r="G8804" s="206" t="s">
        <v>897</v>
      </c>
      <c r="H8804" s="208">
        <v>372455</v>
      </c>
      <c r="I8804" s="206" t="s">
        <v>19</v>
      </c>
      <c r="L8804" s="206">
        <v>2023</v>
      </c>
      <c r="M8804" s="206" t="s">
        <v>772</v>
      </c>
      <c r="N8804" s="206" t="s">
        <v>816</v>
      </c>
    </row>
    <row r="8805" spans="1:14" s="206" customFormat="1" ht="31" customHeight="1" x14ac:dyDescent="0.15">
      <c r="A8805" s="206" t="s">
        <v>768</v>
      </c>
      <c r="B8805" s="206" t="s">
        <v>894</v>
      </c>
      <c r="C8805" s="206" t="s">
        <v>770</v>
      </c>
      <c r="D8805" s="206" t="s">
        <v>772</v>
      </c>
      <c r="E8805" s="206" t="s">
        <v>772</v>
      </c>
      <c r="F8805" s="207">
        <v>45335</v>
      </c>
      <c r="G8805" s="206" t="s">
        <v>897</v>
      </c>
      <c r="H8805" s="208">
        <v>384558</v>
      </c>
      <c r="I8805" s="206" t="s">
        <v>19</v>
      </c>
      <c r="L8805" s="206">
        <v>2023</v>
      </c>
      <c r="M8805" s="206" t="s">
        <v>772</v>
      </c>
      <c r="N8805" s="206" t="s">
        <v>816</v>
      </c>
    </row>
    <row r="8806" spans="1:14" s="206" customFormat="1" ht="31" customHeight="1" x14ac:dyDescent="0.15">
      <c r="A8806" s="206" t="s">
        <v>768</v>
      </c>
      <c r="B8806" s="206" t="s">
        <v>894</v>
      </c>
      <c r="C8806" s="206" t="s">
        <v>770</v>
      </c>
      <c r="D8806" s="206" t="s">
        <v>772</v>
      </c>
      <c r="E8806" s="206" t="s">
        <v>772</v>
      </c>
      <c r="F8806" s="207">
        <v>45335</v>
      </c>
      <c r="G8806" s="206" t="s">
        <v>898</v>
      </c>
      <c r="H8806" s="208">
        <v>347193</v>
      </c>
      <c r="I8806" s="206" t="s">
        <v>19</v>
      </c>
      <c r="L8806" s="206">
        <v>2023</v>
      </c>
      <c r="M8806" s="206" t="s">
        <v>772</v>
      </c>
      <c r="N8806" s="206" t="s">
        <v>816</v>
      </c>
    </row>
    <row r="8807" spans="1:14" s="206" customFormat="1" ht="31" customHeight="1" x14ac:dyDescent="0.15">
      <c r="A8807" s="206" t="s">
        <v>768</v>
      </c>
      <c r="B8807" s="206" t="s">
        <v>894</v>
      </c>
      <c r="C8807" s="206" t="s">
        <v>770</v>
      </c>
      <c r="D8807" s="206" t="s">
        <v>772</v>
      </c>
      <c r="E8807" s="206" t="s">
        <v>778</v>
      </c>
      <c r="F8807" s="207">
        <v>45335</v>
      </c>
      <c r="G8807" s="206" t="s">
        <v>900</v>
      </c>
      <c r="H8807" s="208">
        <v>280084</v>
      </c>
      <c r="I8807" s="206" t="s">
        <v>33</v>
      </c>
      <c r="L8807" s="206">
        <v>2023</v>
      </c>
      <c r="M8807" s="206" t="s">
        <v>772</v>
      </c>
      <c r="N8807" s="206" t="s">
        <v>816</v>
      </c>
    </row>
    <row r="8808" spans="1:14" s="206" customFormat="1" ht="31" customHeight="1" x14ac:dyDescent="0.15">
      <c r="A8808" s="206" t="s">
        <v>768</v>
      </c>
      <c r="B8808" s="206" t="s">
        <v>894</v>
      </c>
      <c r="C8808" s="206" t="s">
        <v>770</v>
      </c>
      <c r="D8808" s="206" t="s">
        <v>772</v>
      </c>
      <c r="E8808" s="206" t="s">
        <v>772</v>
      </c>
      <c r="F8808" s="207">
        <v>45335</v>
      </c>
      <c r="G8808" s="206" t="s">
        <v>900</v>
      </c>
      <c r="H8808" s="208">
        <v>401108</v>
      </c>
      <c r="I8808" s="206" t="s">
        <v>33</v>
      </c>
      <c r="L8808" s="206">
        <v>2023</v>
      </c>
      <c r="M8808" s="206" t="s">
        <v>772</v>
      </c>
      <c r="N8808" s="206" t="s">
        <v>816</v>
      </c>
    </row>
    <row r="8809" spans="1:14" s="206" customFormat="1" ht="31" customHeight="1" x14ac:dyDescent="0.15">
      <c r="A8809" s="206" t="s">
        <v>768</v>
      </c>
      <c r="B8809" s="206" t="s">
        <v>894</v>
      </c>
      <c r="C8809" s="206" t="s">
        <v>770</v>
      </c>
      <c r="D8809" s="206" t="s">
        <v>772</v>
      </c>
      <c r="E8809" s="206" t="s">
        <v>778</v>
      </c>
      <c r="F8809" s="207">
        <v>45335</v>
      </c>
      <c r="G8809" s="206" t="s">
        <v>896</v>
      </c>
      <c r="H8809" s="208">
        <v>2679105</v>
      </c>
      <c r="I8809" s="206" t="s">
        <v>19</v>
      </c>
      <c r="L8809" s="206">
        <v>2023</v>
      </c>
      <c r="M8809" s="206" t="s">
        <v>772</v>
      </c>
      <c r="N8809" s="206" t="s">
        <v>816</v>
      </c>
    </row>
    <row r="8810" spans="1:14" s="206" customFormat="1" ht="31" customHeight="1" x14ac:dyDescent="0.15">
      <c r="A8810" s="206" t="s">
        <v>768</v>
      </c>
      <c r="B8810" s="206" t="s">
        <v>894</v>
      </c>
      <c r="C8810" s="206" t="s">
        <v>770</v>
      </c>
      <c r="D8810" s="206" t="s">
        <v>772</v>
      </c>
      <c r="E8810" s="206" t="s">
        <v>778</v>
      </c>
      <c r="F8810" s="207">
        <v>45335</v>
      </c>
      <c r="G8810" s="206" t="s">
        <v>895</v>
      </c>
      <c r="H8810" s="208">
        <v>61038</v>
      </c>
      <c r="I8810" s="206" t="s">
        <v>19</v>
      </c>
      <c r="L8810" s="206">
        <v>2023</v>
      </c>
      <c r="M8810" s="206" t="s">
        <v>772</v>
      </c>
      <c r="N8810" s="206" t="s">
        <v>816</v>
      </c>
    </row>
    <row r="8811" spans="1:14" s="206" customFormat="1" ht="31" customHeight="1" x14ac:dyDescent="0.15">
      <c r="A8811" s="206" t="s">
        <v>768</v>
      </c>
      <c r="B8811" s="206" t="s">
        <v>894</v>
      </c>
      <c r="C8811" s="206" t="s">
        <v>770</v>
      </c>
      <c r="D8811" s="206" t="s">
        <v>772</v>
      </c>
      <c r="E8811" s="206" t="s">
        <v>778</v>
      </c>
      <c r="F8811" s="207">
        <v>45335</v>
      </c>
      <c r="G8811" s="206" t="s">
        <v>897</v>
      </c>
      <c r="H8811" s="208">
        <v>605970</v>
      </c>
      <c r="I8811" s="206" t="s">
        <v>19</v>
      </c>
      <c r="L8811" s="206">
        <v>2023</v>
      </c>
      <c r="M8811" s="206" t="s">
        <v>772</v>
      </c>
      <c r="N8811" s="206" t="s">
        <v>816</v>
      </c>
    </row>
    <row r="8812" spans="1:14" s="206" customFormat="1" ht="31" customHeight="1" x14ac:dyDescent="0.15">
      <c r="A8812" s="206" t="s">
        <v>768</v>
      </c>
      <c r="B8812" s="206" t="s">
        <v>894</v>
      </c>
      <c r="C8812" s="206" t="s">
        <v>770</v>
      </c>
      <c r="D8812" s="206" t="s">
        <v>772</v>
      </c>
      <c r="E8812" s="206" t="s">
        <v>772</v>
      </c>
      <c r="F8812" s="207">
        <v>45335</v>
      </c>
      <c r="G8812" s="206" t="s">
        <v>896</v>
      </c>
      <c r="H8812" s="208">
        <v>1225688</v>
      </c>
      <c r="I8812" s="206" t="s">
        <v>19</v>
      </c>
      <c r="L8812" s="206">
        <v>2023</v>
      </c>
      <c r="M8812" s="206" t="s">
        <v>772</v>
      </c>
      <c r="N8812" s="206" t="s">
        <v>816</v>
      </c>
    </row>
    <row r="8813" spans="1:14" s="206" customFormat="1" ht="31" customHeight="1" x14ac:dyDescent="0.15">
      <c r="A8813" s="206" t="s">
        <v>768</v>
      </c>
      <c r="B8813" s="206" t="s">
        <v>894</v>
      </c>
      <c r="C8813" s="206" t="s">
        <v>770</v>
      </c>
      <c r="D8813" s="206" t="s">
        <v>772</v>
      </c>
      <c r="E8813" s="206" t="s">
        <v>772</v>
      </c>
      <c r="F8813" s="207">
        <v>45336</v>
      </c>
      <c r="G8813" s="206" t="s">
        <v>896</v>
      </c>
      <c r="H8813" s="208">
        <v>673140</v>
      </c>
      <c r="I8813" s="206" t="s">
        <v>19</v>
      </c>
      <c r="L8813" s="206">
        <v>2023</v>
      </c>
      <c r="M8813" s="206" t="s">
        <v>772</v>
      </c>
      <c r="N8813" s="206" t="s">
        <v>816</v>
      </c>
    </row>
    <row r="8814" spans="1:14" s="206" customFormat="1" ht="31" customHeight="1" x14ac:dyDescent="0.15">
      <c r="A8814" s="206" t="s">
        <v>768</v>
      </c>
      <c r="B8814" s="206" t="s">
        <v>894</v>
      </c>
      <c r="C8814" s="206" t="s">
        <v>770</v>
      </c>
      <c r="D8814" s="206" t="s">
        <v>772</v>
      </c>
      <c r="E8814" s="206" t="s">
        <v>772</v>
      </c>
      <c r="F8814" s="207">
        <v>45336</v>
      </c>
      <c r="G8814" s="206" t="s">
        <v>898</v>
      </c>
      <c r="H8814" s="208">
        <v>44187</v>
      </c>
      <c r="I8814" s="206" t="s">
        <v>19</v>
      </c>
      <c r="L8814" s="206">
        <v>2023</v>
      </c>
      <c r="M8814" s="206" t="s">
        <v>772</v>
      </c>
      <c r="N8814" s="206" t="s">
        <v>816</v>
      </c>
    </row>
    <row r="8815" spans="1:14" s="206" customFormat="1" ht="31" customHeight="1" x14ac:dyDescent="0.15">
      <c r="A8815" s="206" t="s">
        <v>768</v>
      </c>
      <c r="B8815" s="206" t="s">
        <v>894</v>
      </c>
      <c r="C8815" s="206" t="s">
        <v>770</v>
      </c>
      <c r="D8815" s="206" t="s">
        <v>772</v>
      </c>
      <c r="E8815" s="206" t="s">
        <v>778</v>
      </c>
      <c r="F8815" s="207">
        <v>45336</v>
      </c>
      <c r="G8815" s="206" t="s">
        <v>897</v>
      </c>
      <c r="H8815" s="208">
        <v>1474979</v>
      </c>
      <c r="I8815" s="206" t="s">
        <v>19</v>
      </c>
      <c r="L8815" s="206">
        <v>2023</v>
      </c>
      <c r="M8815" s="206" t="s">
        <v>772</v>
      </c>
      <c r="N8815" s="206" t="s">
        <v>816</v>
      </c>
    </row>
    <row r="8816" spans="1:14" s="206" customFormat="1" ht="31" customHeight="1" x14ac:dyDescent="0.15">
      <c r="A8816" s="206" t="s">
        <v>768</v>
      </c>
      <c r="B8816" s="206" t="s">
        <v>894</v>
      </c>
      <c r="C8816" s="206" t="s">
        <v>770</v>
      </c>
      <c r="D8816" s="206" t="s">
        <v>772</v>
      </c>
      <c r="E8816" s="206" t="s">
        <v>778</v>
      </c>
      <c r="F8816" s="207">
        <v>45336</v>
      </c>
      <c r="G8816" s="206" t="s">
        <v>898</v>
      </c>
      <c r="H8816" s="208">
        <v>996384</v>
      </c>
      <c r="I8816" s="206" t="s">
        <v>19</v>
      </c>
      <c r="L8816" s="206">
        <v>2023</v>
      </c>
      <c r="M8816" s="206" t="s">
        <v>772</v>
      </c>
      <c r="N8816" s="206" t="s">
        <v>816</v>
      </c>
    </row>
    <row r="8817" spans="1:14" s="206" customFormat="1" ht="31" customHeight="1" x14ac:dyDescent="0.15">
      <c r="A8817" s="206" t="s">
        <v>768</v>
      </c>
      <c r="B8817" s="206" t="s">
        <v>894</v>
      </c>
      <c r="C8817" s="206" t="s">
        <v>770</v>
      </c>
      <c r="D8817" s="206" t="s">
        <v>772</v>
      </c>
      <c r="E8817" s="206" t="s">
        <v>772</v>
      </c>
      <c r="F8817" s="207">
        <v>45336</v>
      </c>
      <c r="G8817" s="206" t="s">
        <v>897</v>
      </c>
      <c r="H8817" s="208">
        <v>534217</v>
      </c>
      <c r="I8817" s="206" t="s">
        <v>19</v>
      </c>
      <c r="L8817" s="206">
        <v>2023</v>
      </c>
      <c r="M8817" s="206" t="s">
        <v>772</v>
      </c>
      <c r="N8817" s="206" t="s">
        <v>816</v>
      </c>
    </row>
    <row r="8818" spans="1:14" s="206" customFormat="1" ht="31" customHeight="1" x14ac:dyDescent="0.15">
      <c r="A8818" s="206" t="s">
        <v>768</v>
      </c>
      <c r="B8818" s="206" t="s">
        <v>894</v>
      </c>
      <c r="C8818" s="206" t="s">
        <v>770</v>
      </c>
      <c r="D8818" s="206" t="s">
        <v>772</v>
      </c>
      <c r="E8818" s="206" t="s">
        <v>778</v>
      </c>
      <c r="F8818" s="207">
        <v>45336</v>
      </c>
      <c r="G8818" s="206" t="s">
        <v>896</v>
      </c>
      <c r="H8818" s="208">
        <v>1955679</v>
      </c>
      <c r="I8818" s="206" t="s">
        <v>19</v>
      </c>
      <c r="L8818" s="206">
        <v>2023</v>
      </c>
      <c r="M8818" s="206" t="s">
        <v>772</v>
      </c>
      <c r="N8818" s="206" t="s">
        <v>816</v>
      </c>
    </row>
    <row r="8819" spans="1:14" s="206" customFormat="1" ht="31" customHeight="1" x14ac:dyDescent="0.15">
      <c r="A8819" s="206" t="s">
        <v>768</v>
      </c>
      <c r="B8819" s="206" t="s">
        <v>894</v>
      </c>
      <c r="C8819" s="206" t="s">
        <v>782</v>
      </c>
      <c r="D8819" s="206" t="s">
        <v>772</v>
      </c>
      <c r="E8819" s="206" t="s">
        <v>778</v>
      </c>
      <c r="F8819" s="207">
        <v>45336</v>
      </c>
      <c r="G8819" s="206" t="s">
        <v>896</v>
      </c>
      <c r="H8819" s="208">
        <v>88605</v>
      </c>
      <c r="I8819" s="206" t="s">
        <v>19</v>
      </c>
      <c r="L8819" s="206">
        <v>2023</v>
      </c>
      <c r="M8819" s="206" t="s">
        <v>772</v>
      </c>
      <c r="N8819" s="206" t="s">
        <v>816</v>
      </c>
    </row>
    <row r="8820" spans="1:14" s="206" customFormat="1" ht="31" customHeight="1" x14ac:dyDescent="0.15">
      <c r="A8820" s="206" t="s">
        <v>768</v>
      </c>
      <c r="B8820" s="206" t="s">
        <v>894</v>
      </c>
      <c r="C8820" s="206" t="s">
        <v>770</v>
      </c>
      <c r="D8820" s="206" t="s">
        <v>772</v>
      </c>
      <c r="E8820" s="206" t="s">
        <v>778</v>
      </c>
      <c r="F8820" s="207">
        <v>45336</v>
      </c>
      <c r="G8820" s="206" t="s">
        <v>900</v>
      </c>
      <c r="H8820" s="208">
        <v>120067</v>
      </c>
      <c r="I8820" s="206" t="s">
        <v>33</v>
      </c>
      <c r="L8820" s="206">
        <v>2023</v>
      </c>
      <c r="M8820" s="206" t="s">
        <v>772</v>
      </c>
      <c r="N8820" s="206" t="s">
        <v>816</v>
      </c>
    </row>
    <row r="8821" spans="1:14" s="206" customFormat="1" ht="31" customHeight="1" x14ac:dyDescent="0.15">
      <c r="A8821" s="206" t="s">
        <v>768</v>
      </c>
      <c r="B8821" s="206" t="s">
        <v>894</v>
      </c>
      <c r="C8821" s="206" t="s">
        <v>770</v>
      </c>
      <c r="D8821" s="206" t="s">
        <v>772</v>
      </c>
      <c r="E8821" s="206" t="s">
        <v>778</v>
      </c>
      <c r="F8821" s="207">
        <v>45337</v>
      </c>
      <c r="G8821" s="206" t="s">
        <v>896</v>
      </c>
      <c r="H8821" s="208">
        <v>716441</v>
      </c>
      <c r="I8821" s="206" t="s">
        <v>19</v>
      </c>
      <c r="L8821" s="206">
        <v>2023</v>
      </c>
      <c r="M8821" s="206" t="s">
        <v>772</v>
      </c>
      <c r="N8821" s="206" t="s">
        <v>816</v>
      </c>
    </row>
    <row r="8822" spans="1:14" s="206" customFormat="1" ht="31" customHeight="1" x14ac:dyDescent="0.15">
      <c r="A8822" s="206" t="s">
        <v>768</v>
      </c>
      <c r="B8822" s="206" t="s">
        <v>894</v>
      </c>
      <c r="C8822" s="206" t="s">
        <v>770</v>
      </c>
      <c r="D8822" s="206" t="s">
        <v>772</v>
      </c>
      <c r="E8822" s="206" t="s">
        <v>778</v>
      </c>
      <c r="F8822" s="207">
        <v>45337</v>
      </c>
      <c r="G8822" s="206" t="s">
        <v>900</v>
      </c>
      <c r="H8822" s="208">
        <v>240006</v>
      </c>
      <c r="I8822" s="206" t="s">
        <v>33</v>
      </c>
      <c r="L8822" s="206">
        <v>2023</v>
      </c>
      <c r="M8822" s="206" t="s">
        <v>772</v>
      </c>
      <c r="N8822" s="206" t="s">
        <v>816</v>
      </c>
    </row>
    <row r="8823" spans="1:14" s="206" customFormat="1" ht="31" customHeight="1" x14ac:dyDescent="0.15">
      <c r="A8823" s="206" t="s">
        <v>768</v>
      </c>
      <c r="B8823" s="206" t="s">
        <v>894</v>
      </c>
      <c r="C8823" s="206" t="s">
        <v>770</v>
      </c>
      <c r="D8823" s="206" t="s">
        <v>772</v>
      </c>
      <c r="E8823" s="206" t="s">
        <v>778</v>
      </c>
      <c r="F8823" s="207">
        <v>45337</v>
      </c>
      <c r="G8823" s="206" t="s">
        <v>897</v>
      </c>
      <c r="H8823" s="208">
        <v>834860</v>
      </c>
      <c r="I8823" s="206" t="s">
        <v>19</v>
      </c>
      <c r="L8823" s="206">
        <v>2023</v>
      </c>
      <c r="M8823" s="206" t="s">
        <v>772</v>
      </c>
      <c r="N8823" s="206" t="s">
        <v>816</v>
      </c>
    </row>
    <row r="8824" spans="1:14" s="206" customFormat="1" ht="31" customHeight="1" x14ac:dyDescent="0.15">
      <c r="A8824" s="206" t="s">
        <v>768</v>
      </c>
      <c r="B8824" s="206" t="s">
        <v>894</v>
      </c>
      <c r="C8824" s="206" t="s">
        <v>770</v>
      </c>
      <c r="D8824" s="206" t="s">
        <v>772</v>
      </c>
      <c r="E8824" s="206" t="s">
        <v>772</v>
      </c>
      <c r="F8824" s="207">
        <v>45337</v>
      </c>
      <c r="G8824" s="206" t="s">
        <v>897</v>
      </c>
      <c r="H8824" s="208">
        <v>275484</v>
      </c>
      <c r="I8824" s="206" t="s">
        <v>19</v>
      </c>
      <c r="L8824" s="206">
        <v>2023</v>
      </c>
      <c r="M8824" s="206" t="s">
        <v>772</v>
      </c>
      <c r="N8824" s="206" t="s">
        <v>816</v>
      </c>
    </row>
    <row r="8825" spans="1:14" s="206" customFormat="1" ht="31" customHeight="1" x14ac:dyDescent="0.15">
      <c r="A8825" s="206" t="s">
        <v>768</v>
      </c>
      <c r="B8825" s="206" t="s">
        <v>894</v>
      </c>
      <c r="C8825" s="206" t="s">
        <v>770</v>
      </c>
      <c r="D8825" s="206" t="s">
        <v>772</v>
      </c>
      <c r="E8825" s="206" t="s">
        <v>772</v>
      </c>
      <c r="F8825" s="207">
        <v>45337</v>
      </c>
      <c r="G8825" s="206" t="s">
        <v>896</v>
      </c>
      <c r="H8825" s="208">
        <v>159029</v>
      </c>
      <c r="I8825" s="206" t="s">
        <v>19</v>
      </c>
      <c r="L8825" s="206">
        <v>2023</v>
      </c>
      <c r="M8825" s="206" t="s">
        <v>772</v>
      </c>
      <c r="N8825" s="206" t="s">
        <v>816</v>
      </c>
    </row>
    <row r="8826" spans="1:14" s="206" customFormat="1" ht="31" customHeight="1" x14ac:dyDescent="0.15">
      <c r="A8826" s="206" t="s">
        <v>768</v>
      </c>
      <c r="B8826" s="206" t="s">
        <v>894</v>
      </c>
      <c r="C8826" s="206" t="s">
        <v>770</v>
      </c>
      <c r="D8826" s="206" t="s">
        <v>772</v>
      </c>
      <c r="E8826" s="206" t="s">
        <v>778</v>
      </c>
      <c r="F8826" s="207">
        <v>45337</v>
      </c>
      <c r="G8826" s="206" t="s">
        <v>895</v>
      </c>
      <c r="H8826" s="208">
        <v>68515</v>
      </c>
      <c r="I8826" s="206" t="s">
        <v>19</v>
      </c>
      <c r="L8826" s="206">
        <v>2023</v>
      </c>
      <c r="M8826" s="206" t="s">
        <v>772</v>
      </c>
      <c r="N8826" s="206" t="s">
        <v>816</v>
      </c>
    </row>
    <row r="8827" spans="1:14" s="206" customFormat="1" ht="31" customHeight="1" x14ac:dyDescent="0.15">
      <c r="A8827" s="206" t="s">
        <v>768</v>
      </c>
      <c r="B8827" s="206" t="s">
        <v>894</v>
      </c>
      <c r="C8827" s="206" t="s">
        <v>782</v>
      </c>
      <c r="D8827" s="206" t="s">
        <v>772</v>
      </c>
      <c r="E8827" s="206" t="s">
        <v>778</v>
      </c>
      <c r="F8827" s="207">
        <v>45337</v>
      </c>
      <c r="G8827" s="206" t="s">
        <v>895</v>
      </c>
      <c r="H8827" s="208">
        <v>70963</v>
      </c>
      <c r="I8827" s="206" t="s">
        <v>19</v>
      </c>
      <c r="L8827" s="206">
        <v>2023</v>
      </c>
      <c r="M8827" s="206" t="s">
        <v>772</v>
      </c>
      <c r="N8827" s="206" t="s">
        <v>816</v>
      </c>
    </row>
    <row r="8828" spans="1:14" s="206" customFormat="1" ht="31" customHeight="1" x14ac:dyDescent="0.15">
      <c r="A8828" s="206" t="s">
        <v>768</v>
      </c>
      <c r="B8828" s="206" t="s">
        <v>894</v>
      </c>
      <c r="C8828" s="206" t="s">
        <v>770</v>
      </c>
      <c r="D8828" s="206" t="s">
        <v>772</v>
      </c>
      <c r="E8828" s="206" t="s">
        <v>772</v>
      </c>
      <c r="F8828" s="207">
        <v>45337</v>
      </c>
      <c r="G8828" s="206" t="s">
        <v>895</v>
      </c>
      <c r="H8828" s="208">
        <v>8527</v>
      </c>
      <c r="I8828" s="206" t="s">
        <v>19</v>
      </c>
      <c r="L8828" s="206">
        <v>2023</v>
      </c>
      <c r="M8828" s="206" t="s">
        <v>772</v>
      </c>
      <c r="N8828" s="206" t="s">
        <v>816</v>
      </c>
    </row>
    <row r="8829" spans="1:14" s="206" customFormat="1" ht="31" customHeight="1" x14ac:dyDescent="0.15">
      <c r="A8829" s="206" t="s">
        <v>768</v>
      </c>
      <c r="B8829" s="206" t="s">
        <v>894</v>
      </c>
      <c r="C8829" s="206" t="s">
        <v>782</v>
      </c>
      <c r="D8829" s="206" t="s">
        <v>772</v>
      </c>
      <c r="E8829" s="206" t="s">
        <v>778</v>
      </c>
      <c r="F8829" s="207">
        <v>45338</v>
      </c>
      <c r="G8829" s="206" t="s">
        <v>897</v>
      </c>
      <c r="H8829" s="208">
        <v>19202</v>
      </c>
      <c r="I8829" s="206" t="s">
        <v>19</v>
      </c>
      <c r="L8829" s="206">
        <v>2023</v>
      </c>
      <c r="M8829" s="206" t="s">
        <v>772</v>
      </c>
      <c r="N8829" s="206" t="s">
        <v>816</v>
      </c>
    </row>
    <row r="8830" spans="1:14" s="206" customFormat="1" ht="31" customHeight="1" x14ac:dyDescent="0.15">
      <c r="A8830" s="206" t="s">
        <v>768</v>
      </c>
      <c r="B8830" s="206" t="s">
        <v>894</v>
      </c>
      <c r="C8830" s="206" t="s">
        <v>770</v>
      </c>
      <c r="D8830" s="206" t="s">
        <v>772</v>
      </c>
      <c r="E8830" s="206" t="s">
        <v>778</v>
      </c>
      <c r="F8830" s="207">
        <v>45338</v>
      </c>
      <c r="G8830" s="206" t="s">
        <v>900</v>
      </c>
      <c r="H8830" s="208">
        <v>206067</v>
      </c>
      <c r="I8830" s="206" t="s">
        <v>33</v>
      </c>
      <c r="L8830" s="206">
        <v>2023</v>
      </c>
      <c r="M8830" s="206" t="s">
        <v>772</v>
      </c>
      <c r="N8830" s="206" t="s">
        <v>816</v>
      </c>
    </row>
    <row r="8831" spans="1:14" s="206" customFormat="1" ht="31" customHeight="1" x14ac:dyDescent="0.15">
      <c r="A8831" s="206" t="s">
        <v>768</v>
      </c>
      <c r="B8831" s="206" t="s">
        <v>894</v>
      </c>
      <c r="C8831" s="206" t="s">
        <v>770</v>
      </c>
      <c r="D8831" s="206" t="s">
        <v>772</v>
      </c>
      <c r="E8831" s="206" t="s">
        <v>778</v>
      </c>
      <c r="F8831" s="207">
        <v>45338</v>
      </c>
      <c r="G8831" s="206" t="s">
        <v>897</v>
      </c>
      <c r="H8831" s="208">
        <v>881040</v>
      </c>
      <c r="I8831" s="206" t="s">
        <v>19</v>
      </c>
      <c r="L8831" s="206">
        <v>2023</v>
      </c>
      <c r="M8831" s="206" t="s">
        <v>772</v>
      </c>
      <c r="N8831" s="206" t="s">
        <v>816</v>
      </c>
    </row>
    <row r="8832" spans="1:14" s="206" customFormat="1" ht="31" customHeight="1" x14ac:dyDescent="0.15">
      <c r="A8832" s="206" t="s">
        <v>768</v>
      </c>
      <c r="B8832" s="206" t="s">
        <v>894</v>
      </c>
      <c r="C8832" s="206" t="s">
        <v>770</v>
      </c>
      <c r="D8832" s="206" t="s">
        <v>772</v>
      </c>
      <c r="E8832" s="206" t="s">
        <v>778</v>
      </c>
      <c r="F8832" s="207">
        <v>45338</v>
      </c>
      <c r="G8832" s="206" t="s">
        <v>896</v>
      </c>
      <c r="H8832" s="208">
        <v>498344</v>
      </c>
      <c r="I8832" s="206" t="s">
        <v>19</v>
      </c>
      <c r="L8832" s="206">
        <v>2023</v>
      </c>
      <c r="M8832" s="206" t="s">
        <v>772</v>
      </c>
      <c r="N8832" s="206" t="s">
        <v>816</v>
      </c>
    </row>
    <row r="8833" spans="1:14" s="206" customFormat="1" ht="31" customHeight="1" x14ac:dyDescent="0.15">
      <c r="A8833" s="206" t="s">
        <v>768</v>
      </c>
      <c r="B8833" s="206" t="s">
        <v>894</v>
      </c>
      <c r="C8833" s="206" t="s">
        <v>770</v>
      </c>
      <c r="D8833" s="206" t="s">
        <v>772</v>
      </c>
      <c r="E8833" s="206" t="s">
        <v>772</v>
      </c>
      <c r="F8833" s="207">
        <v>45338</v>
      </c>
      <c r="G8833" s="206" t="s">
        <v>896</v>
      </c>
      <c r="H8833" s="208">
        <v>291227</v>
      </c>
      <c r="I8833" s="206" t="s">
        <v>19</v>
      </c>
      <c r="L8833" s="206">
        <v>2023</v>
      </c>
      <c r="M8833" s="206" t="s">
        <v>772</v>
      </c>
      <c r="N8833" s="206" t="s">
        <v>816</v>
      </c>
    </row>
    <row r="8834" spans="1:14" s="206" customFormat="1" ht="31" customHeight="1" x14ac:dyDescent="0.15">
      <c r="A8834" s="206" t="s">
        <v>768</v>
      </c>
      <c r="B8834" s="206" t="s">
        <v>894</v>
      </c>
      <c r="C8834" s="206" t="s">
        <v>770</v>
      </c>
      <c r="D8834" s="206" t="s">
        <v>772</v>
      </c>
      <c r="E8834" s="206" t="s">
        <v>778</v>
      </c>
      <c r="F8834" s="207">
        <v>45338</v>
      </c>
      <c r="G8834" s="206" t="s">
        <v>898</v>
      </c>
      <c r="H8834" s="208">
        <v>82390</v>
      </c>
      <c r="I8834" s="206" t="s">
        <v>19</v>
      </c>
      <c r="L8834" s="206">
        <v>2023</v>
      </c>
      <c r="M8834" s="206" t="s">
        <v>772</v>
      </c>
      <c r="N8834" s="206" t="s">
        <v>816</v>
      </c>
    </row>
    <row r="8835" spans="1:14" s="206" customFormat="1" ht="31" customHeight="1" x14ac:dyDescent="0.15">
      <c r="A8835" s="206" t="s">
        <v>768</v>
      </c>
      <c r="B8835" s="206" t="s">
        <v>894</v>
      </c>
      <c r="C8835" s="206" t="s">
        <v>770</v>
      </c>
      <c r="D8835" s="206" t="s">
        <v>772</v>
      </c>
      <c r="E8835" s="206" t="s">
        <v>772</v>
      </c>
      <c r="F8835" s="207">
        <v>45338</v>
      </c>
      <c r="G8835" s="206" t="s">
        <v>897</v>
      </c>
      <c r="H8835" s="208">
        <v>464267</v>
      </c>
      <c r="I8835" s="206" t="s">
        <v>19</v>
      </c>
      <c r="L8835" s="206">
        <v>2023</v>
      </c>
      <c r="M8835" s="206" t="s">
        <v>772</v>
      </c>
      <c r="N8835" s="206" t="s">
        <v>816</v>
      </c>
    </row>
    <row r="8836" spans="1:14" s="206" customFormat="1" ht="31" customHeight="1" x14ac:dyDescent="0.15">
      <c r="A8836" s="206" t="s">
        <v>768</v>
      </c>
      <c r="B8836" s="206" t="s">
        <v>894</v>
      </c>
      <c r="C8836" s="206" t="s">
        <v>770</v>
      </c>
      <c r="D8836" s="206" t="s">
        <v>772</v>
      </c>
      <c r="E8836" s="206" t="s">
        <v>772</v>
      </c>
      <c r="F8836" s="207">
        <v>45338</v>
      </c>
      <c r="G8836" s="206" t="s">
        <v>898</v>
      </c>
      <c r="H8836" s="208">
        <v>39600</v>
      </c>
      <c r="I8836" s="206" t="s">
        <v>19</v>
      </c>
      <c r="L8836" s="206">
        <v>2023</v>
      </c>
      <c r="M8836" s="206" t="s">
        <v>772</v>
      </c>
      <c r="N8836" s="206" t="s">
        <v>816</v>
      </c>
    </row>
    <row r="8837" spans="1:14" s="206" customFormat="1" ht="31" customHeight="1" x14ac:dyDescent="0.15">
      <c r="A8837" s="206" t="s">
        <v>768</v>
      </c>
      <c r="B8837" s="206" t="s">
        <v>894</v>
      </c>
      <c r="C8837" s="206" t="s">
        <v>770</v>
      </c>
      <c r="D8837" s="206" t="s">
        <v>772</v>
      </c>
      <c r="E8837" s="206" t="s">
        <v>759</v>
      </c>
      <c r="F8837" s="207">
        <v>45338</v>
      </c>
      <c r="G8837" s="206" t="s">
        <v>897</v>
      </c>
      <c r="H8837" s="208">
        <v>87041</v>
      </c>
      <c r="I8837" s="206" t="s">
        <v>19</v>
      </c>
      <c r="L8837" s="206">
        <v>2023</v>
      </c>
      <c r="M8837" s="206" t="s">
        <v>772</v>
      </c>
      <c r="N8837" s="206" t="s">
        <v>816</v>
      </c>
    </row>
    <row r="8838" spans="1:14" s="206" customFormat="1" ht="31" customHeight="1" x14ac:dyDescent="0.15">
      <c r="A8838" s="206" t="s">
        <v>768</v>
      </c>
      <c r="B8838" s="206" t="s">
        <v>894</v>
      </c>
      <c r="C8838" s="206" t="s">
        <v>770</v>
      </c>
      <c r="D8838" s="206" t="s">
        <v>772</v>
      </c>
      <c r="E8838" s="206" t="s">
        <v>778</v>
      </c>
      <c r="F8838" s="207">
        <v>45338</v>
      </c>
      <c r="G8838" s="206" t="s">
        <v>895</v>
      </c>
      <c r="H8838" s="208">
        <v>15206</v>
      </c>
      <c r="I8838" s="206" t="s">
        <v>19</v>
      </c>
      <c r="L8838" s="206">
        <v>2023</v>
      </c>
      <c r="M8838" s="206" t="s">
        <v>772</v>
      </c>
      <c r="N8838" s="206" t="s">
        <v>816</v>
      </c>
    </row>
    <row r="8839" spans="1:14" s="206" customFormat="1" ht="31" customHeight="1" x14ac:dyDescent="0.15">
      <c r="A8839" s="206" t="s">
        <v>768</v>
      </c>
      <c r="B8839" s="206" t="s">
        <v>894</v>
      </c>
      <c r="C8839" s="206" t="s">
        <v>782</v>
      </c>
      <c r="D8839" s="206" t="s">
        <v>772</v>
      </c>
      <c r="E8839" s="206" t="s">
        <v>778</v>
      </c>
      <c r="F8839" s="207">
        <v>45338</v>
      </c>
      <c r="G8839" s="206" t="s">
        <v>896</v>
      </c>
      <c r="H8839" s="208">
        <v>41536</v>
      </c>
      <c r="I8839" s="206" t="s">
        <v>19</v>
      </c>
      <c r="L8839" s="206">
        <v>2023</v>
      </c>
      <c r="M8839" s="206" t="s">
        <v>772</v>
      </c>
      <c r="N8839" s="206" t="s">
        <v>816</v>
      </c>
    </row>
    <row r="8840" spans="1:14" s="206" customFormat="1" ht="31" customHeight="1" x14ac:dyDescent="0.15">
      <c r="A8840" s="206" t="s">
        <v>768</v>
      </c>
      <c r="B8840" s="206" t="s">
        <v>894</v>
      </c>
      <c r="C8840" s="206" t="s">
        <v>782</v>
      </c>
      <c r="D8840" s="206" t="s">
        <v>772</v>
      </c>
      <c r="E8840" s="206" t="s">
        <v>778</v>
      </c>
      <c r="F8840" s="207">
        <v>45338</v>
      </c>
      <c r="G8840" s="206" t="s">
        <v>895</v>
      </c>
      <c r="H8840" s="208">
        <v>166753</v>
      </c>
      <c r="I8840" s="206" t="s">
        <v>19</v>
      </c>
      <c r="L8840" s="206">
        <v>2023</v>
      </c>
      <c r="M8840" s="206" t="s">
        <v>772</v>
      </c>
      <c r="N8840" s="206" t="s">
        <v>816</v>
      </c>
    </row>
    <row r="8841" spans="1:14" s="206" customFormat="1" ht="31" customHeight="1" x14ac:dyDescent="0.15">
      <c r="A8841" s="206" t="s">
        <v>768</v>
      </c>
      <c r="B8841" s="206" t="s">
        <v>894</v>
      </c>
      <c r="C8841" s="206" t="s">
        <v>770</v>
      </c>
      <c r="D8841" s="206" t="s">
        <v>772</v>
      </c>
      <c r="E8841" s="206" t="s">
        <v>772</v>
      </c>
      <c r="F8841" s="207">
        <v>45342</v>
      </c>
      <c r="G8841" s="206" t="s">
        <v>898</v>
      </c>
      <c r="H8841" s="208">
        <v>392667</v>
      </c>
      <c r="I8841" s="206" t="s">
        <v>19</v>
      </c>
      <c r="L8841" s="206">
        <v>2023</v>
      </c>
      <c r="M8841" s="206" t="s">
        <v>772</v>
      </c>
      <c r="N8841" s="206" t="s">
        <v>816</v>
      </c>
    </row>
    <row r="8842" spans="1:14" s="206" customFormat="1" ht="31" customHeight="1" x14ac:dyDescent="0.15">
      <c r="A8842" s="206" t="s">
        <v>768</v>
      </c>
      <c r="B8842" s="206" t="s">
        <v>894</v>
      </c>
      <c r="C8842" s="206" t="s">
        <v>782</v>
      </c>
      <c r="D8842" s="206" t="s">
        <v>772</v>
      </c>
      <c r="E8842" s="206" t="s">
        <v>778</v>
      </c>
      <c r="F8842" s="207">
        <v>45342</v>
      </c>
      <c r="G8842" s="206" t="s">
        <v>901</v>
      </c>
      <c r="H8842" s="208">
        <v>827222</v>
      </c>
      <c r="I8842" s="206" t="s">
        <v>19</v>
      </c>
      <c r="L8842" s="206">
        <v>2023</v>
      </c>
      <c r="M8842" s="206" t="s">
        <v>772</v>
      </c>
      <c r="N8842" s="206" t="s">
        <v>816</v>
      </c>
    </row>
    <row r="8843" spans="1:14" s="206" customFormat="1" ht="31" customHeight="1" x14ac:dyDescent="0.15">
      <c r="A8843" s="206" t="s">
        <v>768</v>
      </c>
      <c r="B8843" s="206" t="s">
        <v>894</v>
      </c>
      <c r="C8843" s="206" t="s">
        <v>770</v>
      </c>
      <c r="D8843" s="206" t="s">
        <v>772</v>
      </c>
      <c r="E8843" s="206" t="s">
        <v>772</v>
      </c>
      <c r="F8843" s="207">
        <v>45342</v>
      </c>
      <c r="G8843" s="206" t="s">
        <v>897</v>
      </c>
      <c r="H8843" s="208">
        <v>643746</v>
      </c>
      <c r="I8843" s="206" t="s">
        <v>19</v>
      </c>
      <c r="L8843" s="206">
        <v>2023</v>
      </c>
      <c r="M8843" s="206" t="s">
        <v>772</v>
      </c>
      <c r="N8843" s="206" t="s">
        <v>816</v>
      </c>
    </row>
    <row r="8844" spans="1:14" s="206" customFormat="1" ht="31" customHeight="1" x14ac:dyDescent="0.15">
      <c r="A8844" s="206" t="s">
        <v>768</v>
      </c>
      <c r="B8844" s="206" t="s">
        <v>894</v>
      </c>
      <c r="C8844" s="206" t="s">
        <v>782</v>
      </c>
      <c r="D8844" s="206" t="s">
        <v>772</v>
      </c>
      <c r="E8844" s="206" t="s">
        <v>778</v>
      </c>
      <c r="F8844" s="207">
        <v>45342</v>
      </c>
      <c r="G8844" s="206" t="s">
        <v>895</v>
      </c>
      <c r="H8844" s="208">
        <v>61107</v>
      </c>
      <c r="I8844" s="206" t="s">
        <v>19</v>
      </c>
      <c r="L8844" s="206">
        <v>2023</v>
      </c>
      <c r="M8844" s="206" t="s">
        <v>772</v>
      </c>
      <c r="N8844" s="206" t="s">
        <v>816</v>
      </c>
    </row>
    <row r="8845" spans="1:14" s="206" customFormat="1" ht="31" customHeight="1" x14ac:dyDescent="0.15">
      <c r="A8845" s="206" t="s">
        <v>768</v>
      </c>
      <c r="B8845" s="206" t="s">
        <v>894</v>
      </c>
      <c r="C8845" s="206" t="s">
        <v>770</v>
      </c>
      <c r="D8845" s="206" t="s">
        <v>772</v>
      </c>
      <c r="E8845" s="206" t="s">
        <v>772</v>
      </c>
      <c r="F8845" s="207">
        <v>45342</v>
      </c>
      <c r="G8845" s="206" t="s">
        <v>896</v>
      </c>
      <c r="H8845" s="208">
        <v>3627147</v>
      </c>
      <c r="I8845" s="206" t="s">
        <v>19</v>
      </c>
      <c r="L8845" s="206">
        <v>2023</v>
      </c>
      <c r="M8845" s="206" t="s">
        <v>772</v>
      </c>
      <c r="N8845" s="206" t="s">
        <v>816</v>
      </c>
    </row>
    <row r="8846" spans="1:14" s="206" customFormat="1" ht="31" customHeight="1" x14ac:dyDescent="0.15">
      <c r="A8846" s="206" t="s">
        <v>768</v>
      </c>
      <c r="B8846" s="206" t="s">
        <v>894</v>
      </c>
      <c r="C8846" s="206" t="s">
        <v>770</v>
      </c>
      <c r="D8846" s="206" t="s">
        <v>772</v>
      </c>
      <c r="E8846" s="206" t="s">
        <v>759</v>
      </c>
      <c r="F8846" s="207">
        <v>45342</v>
      </c>
      <c r="G8846" s="206" t="s">
        <v>897</v>
      </c>
      <c r="H8846" s="208">
        <v>268489</v>
      </c>
      <c r="I8846" s="206" t="s">
        <v>19</v>
      </c>
      <c r="L8846" s="206">
        <v>2023</v>
      </c>
      <c r="M8846" s="206" t="s">
        <v>772</v>
      </c>
      <c r="N8846" s="206" t="s">
        <v>816</v>
      </c>
    </row>
    <row r="8847" spans="1:14" s="206" customFormat="1" ht="31" customHeight="1" x14ac:dyDescent="0.15">
      <c r="A8847" s="206" t="s">
        <v>768</v>
      </c>
      <c r="B8847" s="206" t="s">
        <v>894</v>
      </c>
      <c r="C8847" s="206" t="s">
        <v>770</v>
      </c>
      <c r="D8847" s="206" t="s">
        <v>772</v>
      </c>
      <c r="E8847" s="206" t="s">
        <v>778</v>
      </c>
      <c r="F8847" s="207">
        <v>45342</v>
      </c>
      <c r="G8847" s="206" t="s">
        <v>896</v>
      </c>
      <c r="H8847" s="208">
        <v>759044</v>
      </c>
      <c r="I8847" s="206" t="s">
        <v>19</v>
      </c>
      <c r="L8847" s="206">
        <v>2023</v>
      </c>
      <c r="M8847" s="206" t="s">
        <v>772</v>
      </c>
      <c r="N8847" s="206" t="s">
        <v>816</v>
      </c>
    </row>
    <row r="8848" spans="1:14" s="206" customFormat="1" ht="31" customHeight="1" x14ac:dyDescent="0.15">
      <c r="A8848" s="206" t="s">
        <v>768</v>
      </c>
      <c r="B8848" s="206" t="s">
        <v>894</v>
      </c>
      <c r="C8848" s="206" t="s">
        <v>782</v>
      </c>
      <c r="D8848" s="206" t="s">
        <v>772</v>
      </c>
      <c r="E8848" s="206" t="s">
        <v>778</v>
      </c>
      <c r="F8848" s="207">
        <v>45342</v>
      </c>
      <c r="G8848" s="206" t="s">
        <v>897</v>
      </c>
      <c r="H8848" s="208">
        <v>43589</v>
      </c>
      <c r="I8848" s="206" t="s">
        <v>19</v>
      </c>
      <c r="L8848" s="206">
        <v>2023</v>
      </c>
      <c r="M8848" s="206" t="s">
        <v>772</v>
      </c>
      <c r="N8848" s="206" t="s">
        <v>816</v>
      </c>
    </row>
    <row r="8849" spans="1:14" s="206" customFormat="1" ht="31" customHeight="1" x14ac:dyDescent="0.15">
      <c r="A8849" s="206" t="s">
        <v>768</v>
      </c>
      <c r="B8849" s="206" t="s">
        <v>894</v>
      </c>
      <c r="C8849" s="206" t="s">
        <v>770</v>
      </c>
      <c r="D8849" s="206" t="s">
        <v>772</v>
      </c>
      <c r="E8849" s="206" t="s">
        <v>778</v>
      </c>
      <c r="F8849" s="207">
        <v>45342</v>
      </c>
      <c r="G8849" s="206" t="s">
        <v>898</v>
      </c>
      <c r="H8849" s="208">
        <v>122873</v>
      </c>
      <c r="I8849" s="206" t="s">
        <v>19</v>
      </c>
      <c r="L8849" s="206">
        <v>2023</v>
      </c>
      <c r="M8849" s="206" t="s">
        <v>772</v>
      </c>
      <c r="N8849" s="206" t="s">
        <v>816</v>
      </c>
    </row>
    <row r="8850" spans="1:14" s="206" customFormat="1" ht="31" customHeight="1" x14ac:dyDescent="0.15">
      <c r="A8850" s="206" t="s">
        <v>768</v>
      </c>
      <c r="B8850" s="206" t="s">
        <v>894</v>
      </c>
      <c r="C8850" s="206" t="s">
        <v>770</v>
      </c>
      <c r="D8850" s="206" t="s">
        <v>772</v>
      </c>
      <c r="E8850" s="206" t="s">
        <v>778</v>
      </c>
      <c r="F8850" s="207">
        <v>45342</v>
      </c>
      <c r="G8850" s="206" t="s">
        <v>897</v>
      </c>
      <c r="H8850" s="208">
        <v>1010316</v>
      </c>
      <c r="I8850" s="206" t="s">
        <v>19</v>
      </c>
      <c r="L8850" s="206">
        <v>2023</v>
      </c>
      <c r="M8850" s="206" t="s">
        <v>772</v>
      </c>
      <c r="N8850" s="206" t="s">
        <v>816</v>
      </c>
    </row>
    <row r="8851" spans="1:14" s="206" customFormat="1" ht="31" customHeight="1" x14ac:dyDescent="0.15">
      <c r="A8851" s="206" t="s">
        <v>768</v>
      </c>
      <c r="B8851" s="206" t="s">
        <v>894</v>
      </c>
      <c r="C8851" s="206" t="s">
        <v>770</v>
      </c>
      <c r="D8851" s="206" t="s">
        <v>772</v>
      </c>
      <c r="E8851" s="206" t="s">
        <v>778</v>
      </c>
      <c r="F8851" s="207">
        <v>45343</v>
      </c>
      <c r="G8851" s="206" t="s">
        <v>897</v>
      </c>
      <c r="H8851" s="208">
        <v>748984</v>
      </c>
      <c r="I8851" s="206" t="s">
        <v>19</v>
      </c>
      <c r="L8851" s="206">
        <v>2023</v>
      </c>
      <c r="M8851" s="206" t="s">
        <v>772</v>
      </c>
      <c r="N8851" s="206" t="s">
        <v>816</v>
      </c>
    </row>
    <row r="8852" spans="1:14" s="206" customFormat="1" ht="31" customHeight="1" x14ac:dyDescent="0.15">
      <c r="A8852" s="206" t="s">
        <v>768</v>
      </c>
      <c r="B8852" s="206" t="s">
        <v>894</v>
      </c>
      <c r="C8852" s="206" t="s">
        <v>770</v>
      </c>
      <c r="D8852" s="206" t="s">
        <v>772</v>
      </c>
      <c r="E8852" s="206" t="s">
        <v>778</v>
      </c>
      <c r="F8852" s="207">
        <v>45343</v>
      </c>
      <c r="G8852" s="206" t="s">
        <v>896</v>
      </c>
      <c r="H8852" s="208">
        <v>820556</v>
      </c>
      <c r="I8852" s="206" t="s">
        <v>19</v>
      </c>
      <c r="L8852" s="206">
        <v>2023</v>
      </c>
      <c r="M8852" s="206" t="s">
        <v>772</v>
      </c>
      <c r="N8852" s="206" t="s">
        <v>816</v>
      </c>
    </row>
    <row r="8853" spans="1:14" s="206" customFormat="1" ht="31" customHeight="1" x14ac:dyDescent="0.15">
      <c r="A8853" s="206" t="s">
        <v>768</v>
      </c>
      <c r="B8853" s="206" t="s">
        <v>894</v>
      </c>
      <c r="C8853" s="206" t="s">
        <v>770</v>
      </c>
      <c r="D8853" s="206" t="s">
        <v>772</v>
      </c>
      <c r="E8853" s="206" t="s">
        <v>778</v>
      </c>
      <c r="F8853" s="207">
        <v>45343</v>
      </c>
      <c r="G8853" s="206" t="s">
        <v>900</v>
      </c>
      <c r="H8853" s="208">
        <v>361414</v>
      </c>
      <c r="I8853" s="206" t="s">
        <v>33</v>
      </c>
      <c r="L8853" s="206">
        <v>2023</v>
      </c>
      <c r="M8853" s="206" t="s">
        <v>772</v>
      </c>
      <c r="N8853" s="206" t="s">
        <v>816</v>
      </c>
    </row>
    <row r="8854" spans="1:14" s="206" customFormat="1" ht="31" customHeight="1" x14ac:dyDescent="0.15">
      <c r="A8854" s="206" t="s">
        <v>768</v>
      </c>
      <c r="B8854" s="206" t="s">
        <v>894</v>
      </c>
      <c r="C8854" s="206" t="s">
        <v>782</v>
      </c>
      <c r="D8854" s="206" t="s">
        <v>772</v>
      </c>
      <c r="E8854" s="206" t="s">
        <v>778</v>
      </c>
      <c r="F8854" s="207">
        <v>45343</v>
      </c>
      <c r="G8854" s="206" t="s">
        <v>895</v>
      </c>
      <c r="H8854" s="208">
        <v>101312</v>
      </c>
      <c r="I8854" s="206" t="s">
        <v>19</v>
      </c>
      <c r="L8854" s="206">
        <v>2023</v>
      </c>
      <c r="M8854" s="206" t="s">
        <v>772</v>
      </c>
      <c r="N8854" s="206" t="s">
        <v>816</v>
      </c>
    </row>
    <row r="8855" spans="1:14" s="206" customFormat="1" ht="31" customHeight="1" x14ac:dyDescent="0.15">
      <c r="A8855" s="206" t="s">
        <v>768</v>
      </c>
      <c r="B8855" s="206" t="s">
        <v>894</v>
      </c>
      <c r="C8855" s="206" t="s">
        <v>770</v>
      </c>
      <c r="D8855" s="206" t="s">
        <v>772</v>
      </c>
      <c r="E8855" s="206" t="s">
        <v>759</v>
      </c>
      <c r="F8855" s="207">
        <v>45343</v>
      </c>
      <c r="G8855" s="206" t="s">
        <v>897</v>
      </c>
      <c r="H8855" s="208">
        <v>133611</v>
      </c>
      <c r="I8855" s="206" t="s">
        <v>19</v>
      </c>
      <c r="L8855" s="206">
        <v>2023</v>
      </c>
      <c r="M8855" s="206" t="s">
        <v>772</v>
      </c>
      <c r="N8855" s="206" t="s">
        <v>816</v>
      </c>
    </row>
    <row r="8856" spans="1:14" s="206" customFormat="1" ht="31" customHeight="1" x14ac:dyDescent="0.15">
      <c r="A8856" s="206" t="s">
        <v>768</v>
      </c>
      <c r="B8856" s="206" t="s">
        <v>894</v>
      </c>
      <c r="C8856" s="206" t="s">
        <v>770</v>
      </c>
      <c r="D8856" s="206" t="s">
        <v>772</v>
      </c>
      <c r="E8856" s="206" t="s">
        <v>772</v>
      </c>
      <c r="F8856" s="207">
        <v>45343</v>
      </c>
      <c r="G8856" s="206" t="s">
        <v>897</v>
      </c>
      <c r="H8856" s="208">
        <v>764665</v>
      </c>
      <c r="I8856" s="206" t="s">
        <v>19</v>
      </c>
      <c r="L8856" s="206">
        <v>2023</v>
      </c>
      <c r="M8856" s="206" t="s">
        <v>772</v>
      </c>
      <c r="N8856" s="206" t="s">
        <v>816</v>
      </c>
    </row>
    <row r="8857" spans="1:14" s="206" customFormat="1" ht="31" customHeight="1" x14ac:dyDescent="0.15">
      <c r="A8857" s="206" t="s">
        <v>768</v>
      </c>
      <c r="B8857" s="206" t="s">
        <v>894</v>
      </c>
      <c r="C8857" s="206" t="s">
        <v>782</v>
      </c>
      <c r="D8857" s="206" t="s">
        <v>772</v>
      </c>
      <c r="E8857" s="206" t="s">
        <v>778</v>
      </c>
      <c r="F8857" s="207">
        <v>45343</v>
      </c>
      <c r="G8857" s="206" t="s">
        <v>897</v>
      </c>
      <c r="H8857" s="208">
        <v>221210</v>
      </c>
      <c r="I8857" s="206" t="s">
        <v>19</v>
      </c>
      <c r="L8857" s="206">
        <v>2023</v>
      </c>
      <c r="M8857" s="206" t="s">
        <v>772</v>
      </c>
      <c r="N8857" s="206" t="s">
        <v>816</v>
      </c>
    </row>
    <row r="8858" spans="1:14" s="206" customFormat="1" ht="31" customHeight="1" x14ac:dyDescent="0.15">
      <c r="A8858" s="206" t="s">
        <v>768</v>
      </c>
      <c r="B8858" s="206" t="s">
        <v>894</v>
      </c>
      <c r="C8858" s="206" t="s">
        <v>770</v>
      </c>
      <c r="D8858" s="206" t="s">
        <v>772</v>
      </c>
      <c r="E8858" s="206" t="s">
        <v>772</v>
      </c>
      <c r="F8858" s="207">
        <v>45343</v>
      </c>
      <c r="G8858" s="206" t="s">
        <v>900</v>
      </c>
      <c r="H8858" s="208">
        <v>119755</v>
      </c>
      <c r="I8858" s="206" t="s">
        <v>33</v>
      </c>
      <c r="L8858" s="206">
        <v>2023</v>
      </c>
      <c r="M8858" s="206" t="s">
        <v>772</v>
      </c>
      <c r="N8858" s="206" t="s">
        <v>816</v>
      </c>
    </row>
    <row r="8859" spans="1:14" s="206" customFormat="1" ht="31" customHeight="1" x14ac:dyDescent="0.15">
      <c r="A8859" s="206" t="s">
        <v>768</v>
      </c>
      <c r="B8859" s="206" t="s">
        <v>894</v>
      </c>
      <c r="C8859" s="206" t="s">
        <v>770</v>
      </c>
      <c r="D8859" s="206" t="s">
        <v>772</v>
      </c>
      <c r="E8859" s="206" t="s">
        <v>772</v>
      </c>
      <c r="F8859" s="207">
        <v>45343</v>
      </c>
      <c r="G8859" s="206" t="s">
        <v>896</v>
      </c>
      <c r="H8859" s="208">
        <v>1952564</v>
      </c>
      <c r="I8859" s="206" t="s">
        <v>19</v>
      </c>
      <c r="L8859" s="206">
        <v>2023</v>
      </c>
      <c r="M8859" s="206" t="s">
        <v>772</v>
      </c>
      <c r="N8859" s="206" t="s">
        <v>816</v>
      </c>
    </row>
    <row r="8860" spans="1:14" s="206" customFormat="1" ht="31" customHeight="1" x14ac:dyDescent="0.15">
      <c r="A8860" s="206" t="s">
        <v>768</v>
      </c>
      <c r="B8860" s="206" t="s">
        <v>894</v>
      </c>
      <c r="C8860" s="206" t="s">
        <v>770</v>
      </c>
      <c r="D8860" s="206" t="s">
        <v>772</v>
      </c>
      <c r="E8860" s="206" t="s">
        <v>772</v>
      </c>
      <c r="F8860" s="207">
        <v>45343</v>
      </c>
      <c r="G8860" s="206" t="s">
        <v>898</v>
      </c>
      <c r="H8860" s="208">
        <v>326099</v>
      </c>
      <c r="I8860" s="206" t="s">
        <v>19</v>
      </c>
      <c r="L8860" s="206">
        <v>2023</v>
      </c>
      <c r="M8860" s="206" t="s">
        <v>772</v>
      </c>
      <c r="N8860" s="206" t="s">
        <v>816</v>
      </c>
    </row>
    <row r="8861" spans="1:14" s="206" customFormat="1" ht="31" customHeight="1" x14ac:dyDescent="0.15">
      <c r="A8861" s="206" t="s">
        <v>768</v>
      </c>
      <c r="B8861" s="206" t="s">
        <v>894</v>
      </c>
      <c r="C8861" s="206" t="s">
        <v>782</v>
      </c>
      <c r="D8861" s="206" t="s">
        <v>772</v>
      </c>
      <c r="E8861" s="206" t="s">
        <v>778</v>
      </c>
      <c r="F8861" s="207">
        <v>45343</v>
      </c>
      <c r="G8861" s="206" t="s">
        <v>896</v>
      </c>
      <c r="H8861" s="208">
        <v>1428337</v>
      </c>
      <c r="I8861" s="206" t="s">
        <v>19</v>
      </c>
      <c r="L8861" s="206">
        <v>2023</v>
      </c>
      <c r="M8861" s="206" t="s">
        <v>772</v>
      </c>
      <c r="N8861" s="206" t="s">
        <v>816</v>
      </c>
    </row>
    <row r="8862" spans="1:14" s="206" customFormat="1" ht="31" customHeight="1" x14ac:dyDescent="0.15">
      <c r="A8862" s="206" t="s">
        <v>768</v>
      </c>
      <c r="B8862" s="206" t="s">
        <v>894</v>
      </c>
      <c r="C8862" s="206" t="s">
        <v>770</v>
      </c>
      <c r="D8862" s="206" t="s">
        <v>772</v>
      </c>
      <c r="E8862" s="206" t="s">
        <v>772</v>
      </c>
      <c r="F8862" s="207">
        <v>45343</v>
      </c>
      <c r="G8862" s="206" t="s">
        <v>895</v>
      </c>
      <c r="H8862" s="208">
        <v>113995</v>
      </c>
      <c r="I8862" s="206" t="s">
        <v>19</v>
      </c>
      <c r="L8862" s="206">
        <v>2023</v>
      </c>
      <c r="M8862" s="206" t="s">
        <v>772</v>
      </c>
      <c r="N8862" s="206" t="s">
        <v>816</v>
      </c>
    </row>
    <row r="8863" spans="1:14" s="206" customFormat="1" ht="31" customHeight="1" x14ac:dyDescent="0.15">
      <c r="A8863" s="206" t="s">
        <v>768</v>
      </c>
      <c r="B8863" s="206" t="s">
        <v>894</v>
      </c>
      <c r="C8863" s="206" t="s">
        <v>770</v>
      </c>
      <c r="D8863" s="206" t="s">
        <v>772</v>
      </c>
      <c r="E8863" s="206" t="s">
        <v>759</v>
      </c>
      <c r="F8863" s="207">
        <v>45344</v>
      </c>
      <c r="G8863" s="206" t="s">
        <v>897</v>
      </c>
      <c r="H8863" s="208">
        <v>14592</v>
      </c>
      <c r="I8863" s="206" t="s">
        <v>19</v>
      </c>
      <c r="L8863" s="206">
        <v>2023</v>
      </c>
      <c r="M8863" s="206" t="s">
        <v>772</v>
      </c>
      <c r="N8863" s="206" t="s">
        <v>816</v>
      </c>
    </row>
    <row r="8864" spans="1:14" s="206" customFormat="1" ht="31" customHeight="1" x14ac:dyDescent="0.15">
      <c r="A8864" s="206" t="s">
        <v>768</v>
      </c>
      <c r="B8864" s="206" t="s">
        <v>894</v>
      </c>
      <c r="C8864" s="206" t="s">
        <v>770</v>
      </c>
      <c r="D8864" s="206" t="s">
        <v>772</v>
      </c>
      <c r="E8864" s="206" t="s">
        <v>772</v>
      </c>
      <c r="F8864" s="207">
        <v>45344</v>
      </c>
      <c r="G8864" s="206" t="s">
        <v>900</v>
      </c>
      <c r="H8864" s="208">
        <v>440684</v>
      </c>
      <c r="I8864" s="206" t="s">
        <v>33</v>
      </c>
      <c r="L8864" s="206">
        <v>2023</v>
      </c>
      <c r="M8864" s="206" t="s">
        <v>772</v>
      </c>
      <c r="N8864" s="206" t="s">
        <v>816</v>
      </c>
    </row>
    <row r="8865" spans="1:14" s="206" customFormat="1" ht="31" customHeight="1" x14ac:dyDescent="0.15">
      <c r="A8865" s="206" t="s">
        <v>768</v>
      </c>
      <c r="B8865" s="206" t="s">
        <v>894</v>
      </c>
      <c r="C8865" s="206" t="s">
        <v>770</v>
      </c>
      <c r="D8865" s="206" t="s">
        <v>772</v>
      </c>
      <c r="E8865" s="206" t="s">
        <v>778</v>
      </c>
      <c r="F8865" s="207">
        <v>45344</v>
      </c>
      <c r="G8865" s="206" t="s">
        <v>896</v>
      </c>
      <c r="H8865" s="208">
        <v>252120</v>
      </c>
      <c r="I8865" s="206" t="s">
        <v>19</v>
      </c>
      <c r="L8865" s="206">
        <v>2023</v>
      </c>
      <c r="M8865" s="206" t="s">
        <v>772</v>
      </c>
      <c r="N8865" s="206" t="s">
        <v>816</v>
      </c>
    </row>
    <row r="8866" spans="1:14" s="206" customFormat="1" ht="31" customHeight="1" x14ac:dyDescent="0.15">
      <c r="A8866" s="206" t="s">
        <v>768</v>
      </c>
      <c r="B8866" s="206" t="s">
        <v>894</v>
      </c>
      <c r="C8866" s="206" t="s">
        <v>770</v>
      </c>
      <c r="D8866" s="206" t="s">
        <v>772</v>
      </c>
      <c r="E8866" s="206" t="s">
        <v>772</v>
      </c>
      <c r="F8866" s="207">
        <v>45344</v>
      </c>
      <c r="G8866" s="206" t="s">
        <v>896</v>
      </c>
      <c r="H8866" s="208">
        <v>1228797</v>
      </c>
      <c r="I8866" s="206" t="s">
        <v>19</v>
      </c>
      <c r="L8866" s="206">
        <v>2023</v>
      </c>
      <c r="M8866" s="206" t="s">
        <v>772</v>
      </c>
      <c r="N8866" s="206" t="s">
        <v>816</v>
      </c>
    </row>
    <row r="8867" spans="1:14" s="206" customFormat="1" ht="31" customHeight="1" x14ac:dyDescent="0.15">
      <c r="A8867" s="206" t="s">
        <v>768</v>
      </c>
      <c r="B8867" s="206" t="s">
        <v>894</v>
      </c>
      <c r="C8867" s="206" t="s">
        <v>782</v>
      </c>
      <c r="D8867" s="206" t="s">
        <v>772</v>
      </c>
      <c r="E8867" s="206" t="s">
        <v>778</v>
      </c>
      <c r="F8867" s="207">
        <v>45344</v>
      </c>
      <c r="G8867" s="206" t="s">
        <v>895</v>
      </c>
      <c r="H8867" s="208">
        <v>61107</v>
      </c>
      <c r="I8867" s="206" t="s">
        <v>19</v>
      </c>
      <c r="L8867" s="206">
        <v>2023</v>
      </c>
      <c r="M8867" s="206" t="s">
        <v>772</v>
      </c>
      <c r="N8867" s="206" t="s">
        <v>816</v>
      </c>
    </row>
    <row r="8868" spans="1:14" s="206" customFormat="1" ht="31" customHeight="1" x14ac:dyDescent="0.15">
      <c r="A8868" s="206" t="s">
        <v>768</v>
      </c>
      <c r="B8868" s="206" t="s">
        <v>894</v>
      </c>
      <c r="C8868" s="206" t="s">
        <v>770</v>
      </c>
      <c r="D8868" s="206" t="s">
        <v>772</v>
      </c>
      <c r="E8868" s="206" t="s">
        <v>778</v>
      </c>
      <c r="F8868" s="207">
        <v>45344</v>
      </c>
      <c r="G8868" s="206" t="s">
        <v>897</v>
      </c>
      <c r="H8868" s="208">
        <v>1168637</v>
      </c>
      <c r="I8868" s="206" t="s">
        <v>19</v>
      </c>
      <c r="L8868" s="206">
        <v>2023</v>
      </c>
      <c r="M8868" s="206" t="s">
        <v>772</v>
      </c>
      <c r="N8868" s="206" t="s">
        <v>816</v>
      </c>
    </row>
    <row r="8869" spans="1:14" s="206" customFormat="1" ht="31" customHeight="1" x14ac:dyDescent="0.15">
      <c r="A8869" s="206" t="s">
        <v>768</v>
      </c>
      <c r="B8869" s="206" t="s">
        <v>894</v>
      </c>
      <c r="C8869" s="206" t="s">
        <v>770</v>
      </c>
      <c r="D8869" s="206" t="s">
        <v>772</v>
      </c>
      <c r="E8869" s="206" t="s">
        <v>778</v>
      </c>
      <c r="F8869" s="207">
        <v>45344</v>
      </c>
      <c r="G8869" s="206" t="s">
        <v>898</v>
      </c>
      <c r="H8869" s="208">
        <v>766850</v>
      </c>
      <c r="I8869" s="206" t="s">
        <v>19</v>
      </c>
      <c r="L8869" s="206">
        <v>2023</v>
      </c>
      <c r="M8869" s="206" t="s">
        <v>772</v>
      </c>
      <c r="N8869" s="206" t="s">
        <v>816</v>
      </c>
    </row>
    <row r="8870" spans="1:14" s="206" customFormat="1" ht="31" customHeight="1" x14ac:dyDescent="0.15">
      <c r="A8870" s="206" t="s">
        <v>768</v>
      </c>
      <c r="B8870" s="206" t="s">
        <v>894</v>
      </c>
      <c r="C8870" s="206" t="s">
        <v>770</v>
      </c>
      <c r="D8870" s="206" t="s">
        <v>772</v>
      </c>
      <c r="E8870" s="206" t="s">
        <v>772</v>
      </c>
      <c r="F8870" s="207">
        <v>45344</v>
      </c>
      <c r="G8870" s="206" t="s">
        <v>37</v>
      </c>
      <c r="H8870" s="208">
        <v>248228</v>
      </c>
      <c r="I8870" s="206" t="s">
        <v>33</v>
      </c>
      <c r="L8870" s="206">
        <v>2023</v>
      </c>
      <c r="M8870" s="206" t="s">
        <v>772</v>
      </c>
      <c r="N8870" s="206" t="s">
        <v>816</v>
      </c>
    </row>
    <row r="8871" spans="1:14" s="206" customFormat="1" ht="31" customHeight="1" x14ac:dyDescent="0.15">
      <c r="A8871" s="206" t="s">
        <v>768</v>
      </c>
      <c r="B8871" s="206" t="s">
        <v>894</v>
      </c>
      <c r="C8871" s="206" t="s">
        <v>770</v>
      </c>
      <c r="D8871" s="206" t="s">
        <v>772</v>
      </c>
      <c r="E8871" s="206" t="s">
        <v>772</v>
      </c>
      <c r="F8871" s="207">
        <v>45344</v>
      </c>
      <c r="G8871" s="206" t="s">
        <v>897</v>
      </c>
      <c r="H8871" s="208">
        <v>1241961</v>
      </c>
      <c r="I8871" s="206" t="s">
        <v>19</v>
      </c>
      <c r="L8871" s="206">
        <v>2023</v>
      </c>
      <c r="M8871" s="206" t="s">
        <v>772</v>
      </c>
      <c r="N8871" s="206" t="s">
        <v>816</v>
      </c>
    </row>
    <row r="8872" spans="1:14" s="206" customFormat="1" ht="31" customHeight="1" x14ac:dyDescent="0.15">
      <c r="A8872" s="206" t="s">
        <v>768</v>
      </c>
      <c r="B8872" s="206" t="s">
        <v>894</v>
      </c>
      <c r="C8872" s="206" t="s">
        <v>782</v>
      </c>
      <c r="D8872" s="206" t="s">
        <v>772</v>
      </c>
      <c r="E8872" s="206" t="s">
        <v>778</v>
      </c>
      <c r="F8872" s="207">
        <v>45344</v>
      </c>
      <c r="G8872" s="206" t="s">
        <v>897</v>
      </c>
      <c r="H8872" s="208">
        <v>266086</v>
      </c>
      <c r="I8872" s="206" t="s">
        <v>19</v>
      </c>
      <c r="L8872" s="206">
        <v>2023</v>
      </c>
      <c r="M8872" s="206" t="s">
        <v>772</v>
      </c>
      <c r="N8872" s="206" t="s">
        <v>816</v>
      </c>
    </row>
    <row r="8873" spans="1:14" s="206" customFormat="1" ht="31" customHeight="1" x14ac:dyDescent="0.15">
      <c r="A8873" s="206" t="s">
        <v>768</v>
      </c>
      <c r="B8873" s="206" t="s">
        <v>894</v>
      </c>
      <c r="C8873" s="206" t="s">
        <v>770</v>
      </c>
      <c r="D8873" s="206" t="s">
        <v>772</v>
      </c>
      <c r="E8873" s="206" t="s">
        <v>778</v>
      </c>
      <c r="F8873" s="207">
        <v>45344</v>
      </c>
      <c r="G8873" s="206" t="s">
        <v>895</v>
      </c>
      <c r="H8873" s="208">
        <v>8448</v>
      </c>
      <c r="I8873" s="206" t="s">
        <v>19</v>
      </c>
      <c r="L8873" s="206">
        <v>2023</v>
      </c>
      <c r="M8873" s="206" t="s">
        <v>772</v>
      </c>
      <c r="N8873" s="206" t="s">
        <v>816</v>
      </c>
    </row>
    <row r="8874" spans="1:14" s="206" customFormat="1" ht="31" customHeight="1" x14ac:dyDescent="0.15">
      <c r="A8874" s="206" t="s">
        <v>768</v>
      </c>
      <c r="B8874" s="206" t="s">
        <v>894</v>
      </c>
      <c r="C8874" s="206" t="s">
        <v>770</v>
      </c>
      <c r="D8874" s="206" t="s">
        <v>772</v>
      </c>
      <c r="E8874" s="206" t="s">
        <v>772</v>
      </c>
      <c r="F8874" s="207">
        <v>45344</v>
      </c>
      <c r="G8874" s="206" t="s">
        <v>898</v>
      </c>
      <c r="H8874" s="208">
        <v>475143</v>
      </c>
      <c r="I8874" s="206" t="s">
        <v>19</v>
      </c>
      <c r="L8874" s="206">
        <v>2023</v>
      </c>
      <c r="M8874" s="206" t="s">
        <v>772</v>
      </c>
      <c r="N8874" s="206" t="s">
        <v>816</v>
      </c>
    </row>
    <row r="8875" spans="1:14" s="206" customFormat="1" ht="31" customHeight="1" x14ac:dyDescent="0.15">
      <c r="A8875" s="206" t="s">
        <v>768</v>
      </c>
      <c r="B8875" s="206" t="s">
        <v>894</v>
      </c>
      <c r="C8875" s="206" t="s">
        <v>770</v>
      </c>
      <c r="D8875" s="206" t="s">
        <v>772</v>
      </c>
      <c r="E8875" s="206" t="s">
        <v>772</v>
      </c>
      <c r="F8875" s="207">
        <v>45344</v>
      </c>
      <c r="G8875" s="206" t="s">
        <v>895</v>
      </c>
      <c r="H8875" s="208">
        <v>54887</v>
      </c>
      <c r="I8875" s="206" t="s">
        <v>19</v>
      </c>
      <c r="L8875" s="206">
        <v>2023</v>
      </c>
      <c r="M8875" s="206" t="s">
        <v>772</v>
      </c>
      <c r="N8875" s="206" t="s">
        <v>816</v>
      </c>
    </row>
    <row r="8876" spans="1:14" s="206" customFormat="1" ht="31" customHeight="1" x14ac:dyDescent="0.15">
      <c r="A8876" s="206" t="s">
        <v>768</v>
      </c>
      <c r="B8876" s="206" t="s">
        <v>894</v>
      </c>
      <c r="C8876" s="206" t="s">
        <v>770</v>
      </c>
      <c r="D8876" s="206" t="s">
        <v>772</v>
      </c>
      <c r="E8876" s="206" t="s">
        <v>772</v>
      </c>
      <c r="F8876" s="207">
        <v>45345</v>
      </c>
      <c r="G8876" s="206" t="s">
        <v>896</v>
      </c>
      <c r="H8876" s="208">
        <v>576517</v>
      </c>
      <c r="I8876" s="206" t="s">
        <v>19</v>
      </c>
      <c r="L8876" s="206">
        <v>2023</v>
      </c>
      <c r="M8876" s="206" t="s">
        <v>772</v>
      </c>
      <c r="N8876" s="206" t="s">
        <v>816</v>
      </c>
    </row>
    <row r="8877" spans="1:14" s="206" customFormat="1" ht="31" customHeight="1" x14ac:dyDescent="0.15">
      <c r="A8877" s="206" t="s">
        <v>768</v>
      </c>
      <c r="B8877" s="206" t="s">
        <v>894</v>
      </c>
      <c r="C8877" s="206" t="s">
        <v>770</v>
      </c>
      <c r="D8877" s="206" t="s">
        <v>772</v>
      </c>
      <c r="E8877" s="206" t="s">
        <v>778</v>
      </c>
      <c r="F8877" s="207">
        <v>45345</v>
      </c>
      <c r="G8877" s="206" t="s">
        <v>897</v>
      </c>
      <c r="H8877" s="208">
        <v>1098330</v>
      </c>
      <c r="I8877" s="206" t="s">
        <v>19</v>
      </c>
      <c r="L8877" s="206">
        <v>2023</v>
      </c>
      <c r="M8877" s="206" t="s">
        <v>772</v>
      </c>
      <c r="N8877" s="206" t="s">
        <v>816</v>
      </c>
    </row>
    <row r="8878" spans="1:14" s="206" customFormat="1" ht="31" customHeight="1" x14ac:dyDescent="0.15">
      <c r="A8878" s="206" t="s">
        <v>768</v>
      </c>
      <c r="B8878" s="206" t="s">
        <v>894</v>
      </c>
      <c r="C8878" s="206" t="s">
        <v>770</v>
      </c>
      <c r="D8878" s="206" t="s">
        <v>772</v>
      </c>
      <c r="E8878" s="206" t="s">
        <v>778</v>
      </c>
      <c r="F8878" s="207">
        <v>45345</v>
      </c>
      <c r="G8878" s="206" t="s">
        <v>896</v>
      </c>
      <c r="H8878" s="208">
        <v>80256</v>
      </c>
      <c r="I8878" s="206" t="s">
        <v>19</v>
      </c>
      <c r="L8878" s="206">
        <v>2023</v>
      </c>
      <c r="M8878" s="206" t="s">
        <v>772</v>
      </c>
      <c r="N8878" s="206" t="s">
        <v>816</v>
      </c>
    </row>
    <row r="8879" spans="1:14" s="206" customFormat="1" ht="31" customHeight="1" x14ac:dyDescent="0.15">
      <c r="A8879" s="206" t="s">
        <v>768</v>
      </c>
      <c r="B8879" s="206" t="s">
        <v>894</v>
      </c>
      <c r="C8879" s="206" t="s">
        <v>770</v>
      </c>
      <c r="D8879" s="206" t="s">
        <v>772</v>
      </c>
      <c r="E8879" s="206" t="s">
        <v>759</v>
      </c>
      <c r="F8879" s="207">
        <v>45345</v>
      </c>
      <c r="G8879" s="206" t="s">
        <v>897</v>
      </c>
      <c r="H8879" s="208">
        <v>65102</v>
      </c>
      <c r="I8879" s="206" t="s">
        <v>19</v>
      </c>
      <c r="L8879" s="206">
        <v>2023</v>
      </c>
      <c r="M8879" s="206" t="s">
        <v>772</v>
      </c>
      <c r="N8879" s="206" t="s">
        <v>816</v>
      </c>
    </row>
    <row r="8880" spans="1:14" s="206" customFormat="1" ht="31" customHeight="1" x14ac:dyDescent="0.15">
      <c r="A8880" s="206" t="s">
        <v>768</v>
      </c>
      <c r="B8880" s="206" t="s">
        <v>894</v>
      </c>
      <c r="C8880" s="206" t="s">
        <v>770</v>
      </c>
      <c r="D8880" s="206" t="s">
        <v>772</v>
      </c>
      <c r="E8880" s="206" t="s">
        <v>778</v>
      </c>
      <c r="F8880" s="207">
        <v>45345</v>
      </c>
      <c r="G8880" s="206" t="s">
        <v>900</v>
      </c>
      <c r="H8880" s="208">
        <v>280187</v>
      </c>
      <c r="I8880" s="206" t="s">
        <v>33</v>
      </c>
      <c r="L8880" s="206">
        <v>2023</v>
      </c>
      <c r="M8880" s="206" t="s">
        <v>772</v>
      </c>
      <c r="N8880" s="206" t="s">
        <v>816</v>
      </c>
    </row>
    <row r="8881" spans="1:14" s="206" customFormat="1" ht="31" customHeight="1" x14ac:dyDescent="0.15">
      <c r="A8881" s="206" t="s">
        <v>768</v>
      </c>
      <c r="B8881" s="206" t="s">
        <v>894</v>
      </c>
      <c r="C8881" s="206" t="s">
        <v>770</v>
      </c>
      <c r="D8881" s="206" t="s">
        <v>772</v>
      </c>
      <c r="E8881" s="206" t="s">
        <v>772</v>
      </c>
      <c r="F8881" s="207">
        <v>45345</v>
      </c>
      <c r="G8881" s="206" t="s">
        <v>897</v>
      </c>
      <c r="H8881" s="208">
        <v>1235848</v>
      </c>
      <c r="I8881" s="206" t="s">
        <v>19</v>
      </c>
      <c r="L8881" s="206">
        <v>2023</v>
      </c>
      <c r="M8881" s="206" t="s">
        <v>772</v>
      </c>
      <c r="N8881" s="206" t="s">
        <v>816</v>
      </c>
    </row>
    <row r="8882" spans="1:14" s="206" customFormat="1" ht="31" customHeight="1" x14ac:dyDescent="0.15">
      <c r="A8882" s="206" t="s">
        <v>768</v>
      </c>
      <c r="B8882" s="206" t="s">
        <v>894</v>
      </c>
      <c r="C8882" s="206" t="s">
        <v>782</v>
      </c>
      <c r="D8882" s="206" t="s">
        <v>772</v>
      </c>
      <c r="E8882" s="206" t="s">
        <v>778</v>
      </c>
      <c r="F8882" s="207">
        <v>45345</v>
      </c>
      <c r="G8882" s="206" t="s">
        <v>896</v>
      </c>
      <c r="H8882" s="208">
        <v>42812</v>
      </c>
      <c r="I8882" s="206" t="s">
        <v>19</v>
      </c>
      <c r="L8882" s="206">
        <v>2023</v>
      </c>
      <c r="M8882" s="206" t="s">
        <v>772</v>
      </c>
      <c r="N8882" s="206" t="s">
        <v>816</v>
      </c>
    </row>
    <row r="8883" spans="1:14" s="206" customFormat="1" ht="31" customHeight="1" x14ac:dyDescent="0.15">
      <c r="A8883" s="206" t="s">
        <v>768</v>
      </c>
      <c r="B8883" s="206" t="s">
        <v>894</v>
      </c>
      <c r="C8883" s="206" t="s">
        <v>782</v>
      </c>
      <c r="D8883" s="206" t="s">
        <v>772</v>
      </c>
      <c r="E8883" s="206" t="s">
        <v>778</v>
      </c>
      <c r="F8883" s="207">
        <v>45345</v>
      </c>
      <c r="G8883" s="206" t="s">
        <v>897</v>
      </c>
      <c r="H8883" s="208">
        <v>425691</v>
      </c>
      <c r="I8883" s="206" t="s">
        <v>19</v>
      </c>
      <c r="L8883" s="206">
        <v>2023</v>
      </c>
      <c r="M8883" s="206" t="s">
        <v>772</v>
      </c>
      <c r="N8883" s="206" t="s">
        <v>816</v>
      </c>
    </row>
    <row r="8884" spans="1:14" s="206" customFormat="1" ht="31" customHeight="1" x14ac:dyDescent="0.15">
      <c r="A8884" s="206" t="s">
        <v>768</v>
      </c>
      <c r="B8884" s="206" t="s">
        <v>894</v>
      </c>
      <c r="C8884" s="206" t="s">
        <v>782</v>
      </c>
      <c r="D8884" s="206" t="s">
        <v>772</v>
      </c>
      <c r="E8884" s="206" t="s">
        <v>778</v>
      </c>
      <c r="F8884" s="207">
        <v>45345</v>
      </c>
      <c r="G8884" s="206" t="s">
        <v>895</v>
      </c>
      <c r="H8884" s="208">
        <v>84762</v>
      </c>
      <c r="I8884" s="206" t="s">
        <v>19</v>
      </c>
      <c r="L8884" s="206">
        <v>2023</v>
      </c>
      <c r="M8884" s="206" t="s">
        <v>772</v>
      </c>
      <c r="N8884" s="206" t="s">
        <v>816</v>
      </c>
    </row>
    <row r="8885" spans="1:14" s="206" customFormat="1" ht="31" customHeight="1" x14ac:dyDescent="0.15">
      <c r="A8885" s="206" t="s">
        <v>768</v>
      </c>
      <c r="B8885" s="206" t="s">
        <v>894</v>
      </c>
      <c r="C8885" s="206" t="s">
        <v>770</v>
      </c>
      <c r="D8885" s="206" t="s">
        <v>772</v>
      </c>
      <c r="E8885" s="206" t="s">
        <v>778</v>
      </c>
      <c r="F8885" s="207">
        <v>45345</v>
      </c>
      <c r="G8885" s="206" t="s">
        <v>895</v>
      </c>
      <c r="H8885" s="208">
        <v>4224</v>
      </c>
      <c r="I8885" s="206" t="s">
        <v>19</v>
      </c>
      <c r="L8885" s="206">
        <v>2023</v>
      </c>
      <c r="M8885" s="206" t="s">
        <v>772</v>
      </c>
      <c r="N8885" s="206" t="s">
        <v>816</v>
      </c>
    </row>
    <row r="8886" spans="1:14" s="206" customFormat="1" ht="31" customHeight="1" x14ac:dyDescent="0.15">
      <c r="A8886" s="206" t="s">
        <v>768</v>
      </c>
      <c r="B8886" s="206" t="s">
        <v>894</v>
      </c>
      <c r="C8886" s="206" t="s">
        <v>770</v>
      </c>
      <c r="D8886" s="206" t="s">
        <v>772</v>
      </c>
      <c r="E8886" s="206" t="s">
        <v>577</v>
      </c>
      <c r="F8886" s="207">
        <v>45346</v>
      </c>
      <c r="G8886" s="206" t="s">
        <v>897</v>
      </c>
      <c r="H8886" s="208">
        <v>42108</v>
      </c>
      <c r="I8886" s="206" t="s">
        <v>19</v>
      </c>
      <c r="L8886" s="206">
        <v>2023</v>
      </c>
      <c r="M8886" s="206" t="s">
        <v>772</v>
      </c>
      <c r="N8886" s="206" t="s">
        <v>816</v>
      </c>
    </row>
    <row r="8887" spans="1:14" s="206" customFormat="1" ht="31" customHeight="1" x14ac:dyDescent="0.15">
      <c r="A8887" s="206" t="s">
        <v>768</v>
      </c>
      <c r="B8887" s="206" t="s">
        <v>894</v>
      </c>
      <c r="C8887" s="206" t="s">
        <v>770</v>
      </c>
      <c r="D8887" s="206" t="s">
        <v>772</v>
      </c>
      <c r="E8887" s="206" t="s">
        <v>759</v>
      </c>
      <c r="F8887" s="207">
        <v>45348</v>
      </c>
      <c r="G8887" s="206" t="s">
        <v>897</v>
      </c>
      <c r="H8887" s="208">
        <v>93852</v>
      </c>
      <c r="I8887" s="206" t="s">
        <v>19</v>
      </c>
      <c r="L8887" s="206">
        <v>2023</v>
      </c>
      <c r="M8887" s="206" t="s">
        <v>772</v>
      </c>
      <c r="N8887" s="206" t="s">
        <v>816</v>
      </c>
    </row>
    <row r="8888" spans="1:14" s="206" customFormat="1" ht="31" customHeight="1" x14ac:dyDescent="0.15">
      <c r="A8888" s="206" t="s">
        <v>768</v>
      </c>
      <c r="B8888" s="206" t="s">
        <v>894</v>
      </c>
      <c r="C8888" s="206" t="s">
        <v>770</v>
      </c>
      <c r="D8888" s="206" t="s">
        <v>772</v>
      </c>
      <c r="E8888" s="206" t="s">
        <v>778</v>
      </c>
      <c r="F8888" s="207">
        <v>45348</v>
      </c>
      <c r="G8888" s="206" t="s">
        <v>897</v>
      </c>
      <c r="H8888" s="208">
        <v>711422</v>
      </c>
      <c r="I8888" s="206" t="s">
        <v>19</v>
      </c>
      <c r="L8888" s="206">
        <v>2023</v>
      </c>
      <c r="M8888" s="206" t="s">
        <v>772</v>
      </c>
      <c r="N8888" s="206" t="s">
        <v>816</v>
      </c>
    </row>
    <row r="8889" spans="1:14" s="206" customFormat="1" ht="31" customHeight="1" x14ac:dyDescent="0.15">
      <c r="A8889" s="206" t="s">
        <v>768</v>
      </c>
      <c r="B8889" s="206" t="s">
        <v>894</v>
      </c>
      <c r="C8889" s="206" t="s">
        <v>770</v>
      </c>
      <c r="D8889" s="206" t="s">
        <v>772</v>
      </c>
      <c r="E8889" s="206" t="s">
        <v>772</v>
      </c>
      <c r="F8889" s="207">
        <v>45348</v>
      </c>
      <c r="G8889" s="206" t="s">
        <v>896</v>
      </c>
      <c r="H8889" s="208">
        <v>156731</v>
      </c>
      <c r="I8889" s="206" t="s">
        <v>19</v>
      </c>
      <c r="L8889" s="206">
        <v>2023</v>
      </c>
      <c r="M8889" s="206" t="s">
        <v>772</v>
      </c>
      <c r="N8889" s="206" t="s">
        <v>816</v>
      </c>
    </row>
    <row r="8890" spans="1:14" s="206" customFormat="1" ht="31" customHeight="1" x14ac:dyDescent="0.15">
      <c r="A8890" s="206" t="s">
        <v>768</v>
      </c>
      <c r="B8890" s="206" t="s">
        <v>894</v>
      </c>
      <c r="C8890" s="206" t="s">
        <v>770</v>
      </c>
      <c r="D8890" s="206" t="s">
        <v>772</v>
      </c>
      <c r="E8890" s="206" t="s">
        <v>778</v>
      </c>
      <c r="F8890" s="207">
        <v>45348</v>
      </c>
      <c r="G8890" s="206" t="s">
        <v>900</v>
      </c>
      <c r="H8890" s="208">
        <v>364437</v>
      </c>
      <c r="I8890" s="206" t="s">
        <v>33</v>
      </c>
      <c r="L8890" s="206">
        <v>2023</v>
      </c>
      <c r="M8890" s="206" t="s">
        <v>772</v>
      </c>
      <c r="N8890" s="206" t="s">
        <v>816</v>
      </c>
    </row>
    <row r="8891" spans="1:14" s="206" customFormat="1" ht="31" customHeight="1" x14ac:dyDescent="0.15">
      <c r="A8891" s="206" t="s">
        <v>768</v>
      </c>
      <c r="B8891" s="206" t="s">
        <v>894</v>
      </c>
      <c r="C8891" s="206" t="s">
        <v>770</v>
      </c>
      <c r="D8891" s="206" t="s">
        <v>772</v>
      </c>
      <c r="E8891" s="206" t="s">
        <v>772</v>
      </c>
      <c r="F8891" s="207">
        <v>45348</v>
      </c>
      <c r="G8891" s="206" t="s">
        <v>897</v>
      </c>
      <c r="H8891" s="208">
        <v>133268</v>
      </c>
      <c r="I8891" s="206" t="s">
        <v>19</v>
      </c>
      <c r="L8891" s="206">
        <v>2023</v>
      </c>
      <c r="M8891" s="206" t="s">
        <v>772</v>
      </c>
      <c r="N8891" s="206" t="s">
        <v>816</v>
      </c>
    </row>
    <row r="8892" spans="1:14" s="206" customFormat="1" ht="31" customHeight="1" x14ac:dyDescent="0.15">
      <c r="A8892" s="206" t="s">
        <v>768</v>
      </c>
      <c r="B8892" s="206" t="s">
        <v>894</v>
      </c>
      <c r="C8892" s="206" t="s">
        <v>770</v>
      </c>
      <c r="D8892" s="206" t="s">
        <v>772</v>
      </c>
      <c r="E8892" s="206" t="s">
        <v>778</v>
      </c>
      <c r="F8892" s="207">
        <v>45348</v>
      </c>
      <c r="G8892" s="206" t="s">
        <v>896</v>
      </c>
      <c r="H8892" s="208">
        <v>171644</v>
      </c>
      <c r="I8892" s="206" t="s">
        <v>19</v>
      </c>
      <c r="L8892" s="206">
        <v>2023</v>
      </c>
      <c r="M8892" s="206" t="s">
        <v>772</v>
      </c>
      <c r="N8892" s="206" t="s">
        <v>816</v>
      </c>
    </row>
    <row r="8893" spans="1:14" s="206" customFormat="1" ht="31" customHeight="1" x14ac:dyDescent="0.15">
      <c r="A8893" s="206" t="s">
        <v>768</v>
      </c>
      <c r="B8893" s="206" t="s">
        <v>894</v>
      </c>
      <c r="C8893" s="206" t="s">
        <v>782</v>
      </c>
      <c r="D8893" s="206" t="s">
        <v>772</v>
      </c>
      <c r="E8893" s="206" t="s">
        <v>778</v>
      </c>
      <c r="F8893" s="207">
        <v>45348</v>
      </c>
      <c r="G8893" s="206" t="s">
        <v>897</v>
      </c>
      <c r="H8893" s="208">
        <v>457824</v>
      </c>
      <c r="I8893" s="206" t="s">
        <v>19</v>
      </c>
      <c r="L8893" s="206">
        <v>2023</v>
      </c>
      <c r="M8893" s="206" t="s">
        <v>772</v>
      </c>
      <c r="N8893" s="206" t="s">
        <v>816</v>
      </c>
    </row>
    <row r="8894" spans="1:14" s="206" customFormat="1" ht="31" customHeight="1" x14ac:dyDescent="0.15">
      <c r="A8894" s="206" t="s">
        <v>768</v>
      </c>
      <c r="B8894" s="206" t="s">
        <v>894</v>
      </c>
      <c r="C8894" s="206" t="s">
        <v>782</v>
      </c>
      <c r="D8894" s="206" t="s">
        <v>772</v>
      </c>
      <c r="E8894" s="206" t="s">
        <v>778</v>
      </c>
      <c r="F8894" s="207">
        <v>45348</v>
      </c>
      <c r="G8894" s="206" t="s">
        <v>896</v>
      </c>
      <c r="H8894" s="208">
        <v>81180</v>
      </c>
      <c r="I8894" s="206" t="s">
        <v>19</v>
      </c>
      <c r="L8894" s="206">
        <v>2023</v>
      </c>
      <c r="M8894" s="206" t="s">
        <v>772</v>
      </c>
      <c r="N8894" s="206" t="s">
        <v>816</v>
      </c>
    </row>
    <row r="8895" spans="1:14" s="206" customFormat="1" ht="31" customHeight="1" x14ac:dyDescent="0.15">
      <c r="A8895" s="206" t="s">
        <v>768</v>
      </c>
      <c r="B8895" s="206" t="s">
        <v>894</v>
      </c>
      <c r="C8895" s="206" t="s">
        <v>770</v>
      </c>
      <c r="D8895" s="206" t="s">
        <v>772</v>
      </c>
      <c r="E8895" s="206" t="s">
        <v>772</v>
      </c>
      <c r="F8895" s="207">
        <v>45348</v>
      </c>
      <c r="G8895" s="206" t="s">
        <v>895</v>
      </c>
      <c r="H8895" s="208">
        <v>29322</v>
      </c>
      <c r="I8895" s="206" t="s">
        <v>19</v>
      </c>
      <c r="L8895" s="206">
        <v>2023</v>
      </c>
      <c r="M8895" s="206" t="s">
        <v>772</v>
      </c>
      <c r="N8895" s="206" t="s">
        <v>816</v>
      </c>
    </row>
    <row r="8896" spans="1:14" s="206" customFormat="1" ht="31" customHeight="1" x14ac:dyDescent="0.15">
      <c r="A8896" s="206" t="s">
        <v>768</v>
      </c>
      <c r="B8896" s="206" t="s">
        <v>894</v>
      </c>
      <c r="C8896" s="206" t="s">
        <v>782</v>
      </c>
      <c r="D8896" s="206" t="s">
        <v>772</v>
      </c>
      <c r="E8896" s="206" t="s">
        <v>778</v>
      </c>
      <c r="F8896" s="207">
        <v>45349</v>
      </c>
      <c r="G8896" s="206" t="s">
        <v>895</v>
      </c>
      <c r="H8896" s="208">
        <v>261877</v>
      </c>
      <c r="I8896" s="206" t="s">
        <v>19</v>
      </c>
      <c r="L8896" s="206">
        <v>2023</v>
      </c>
      <c r="M8896" s="206" t="s">
        <v>772</v>
      </c>
      <c r="N8896" s="206" t="s">
        <v>816</v>
      </c>
    </row>
    <row r="8897" spans="1:14" s="206" customFormat="1" ht="31" customHeight="1" x14ac:dyDescent="0.15">
      <c r="A8897" s="206" t="s">
        <v>768</v>
      </c>
      <c r="B8897" s="206" t="s">
        <v>894</v>
      </c>
      <c r="C8897" s="206" t="s">
        <v>770</v>
      </c>
      <c r="D8897" s="206" t="s">
        <v>772</v>
      </c>
      <c r="E8897" s="206" t="s">
        <v>772</v>
      </c>
      <c r="F8897" s="207">
        <v>45349</v>
      </c>
      <c r="G8897" s="206" t="s">
        <v>895</v>
      </c>
      <c r="H8897" s="208">
        <v>79587</v>
      </c>
      <c r="I8897" s="206" t="s">
        <v>19</v>
      </c>
      <c r="L8897" s="206">
        <v>2023</v>
      </c>
      <c r="M8897" s="206" t="s">
        <v>772</v>
      </c>
      <c r="N8897" s="206" t="s">
        <v>816</v>
      </c>
    </row>
    <row r="8898" spans="1:14" s="206" customFormat="1" ht="31" customHeight="1" x14ac:dyDescent="0.15">
      <c r="A8898" s="206" t="s">
        <v>768</v>
      </c>
      <c r="B8898" s="206" t="s">
        <v>894</v>
      </c>
      <c r="C8898" s="206" t="s">
        <v>770</v>
      </c>
      <c r="D8898" s="206" t="s">
        <v>772</v>
      </c>
      <c r="E8898" s="206" t="s">
        <v>772</v>
      </c>
      <c r="F8898" s="207">
        <v>45349</v>
      </c>
      <c r="G8898" s="206" t="s">
        <v>898</v>
      </c>
      <c r="H8898" s="208">
        <v>424303</v>
      </c>
      <c r="I8898" s="206" t="s">
        <v>19</v>
      </c>
      <c r="L8898" s="206">
        <v>2023</v>
      </c>
      <c r="M8898" s="206" t="s">
        <v>772</v>
      </c>
      <c r="N8898" s="206" t="s">
        <v>816</v>
      </c>
    </row>
    <row r="8899" spans="1:14" s="206" customFormat="1" ht="31" customHeight="1" x14ac:dyDescent="0.15">
      <c r="A8899" s="206" t="s">
        <v>768</v>
      </c>
      <c r="B8899" s="206" t="s">
        <v>894</v>
      </c>
      <c r="C8899" s="206" t="s">
        <v>770</v>
      </c>
      <c r="D8899" s="206" t="s">
        <v>772</v>
      </c>
      <c r="E8899" s="206" t="s">
        <v>772</v>
      </c>
      <c r="F8899" s="207">
        <v>45349</v>
      </c>
      <c r="G8899" s="206" t="s">
        <v>896</v>
      </c>
      <c r="H8899" s="208">
        <v>3137209</v>
      </c>
      <c r="I8899" s="206" t="s">
        <v>19</v>
      </c>
      <c r="L8899" s="206">
        <v>2023</v>
      </c>
      <c r="M8899" s="206" t="s">
        <v>772</v>
      </c>
      <c r="N8899" s="206" t="s">
        <v>816</v>
      </c>
    </row>
    <row r="8900" spans="1:14" s="206" customFormat="1" ht="31" customHeight="1" x14ac:dyDescent="0.15">
      <c r="A8900" s="206" t="s">
        <v>768</v>
      </c>
      <c r="B8900" s="206" t="s">
        <v>894</v>
      </c>
      <c r="C8900" s="206" t="s">
        <v>770</v>
      </c>
      <c r="D8900" s="206" t="s">
        <v>772</v>
      </c>
      <c r="E8900" s="206" t="s">
        <v>778</v>
      </c>
      <c r="F8900" s="207">
        <v>45349</v>
      </c>
      <c r="G8900" s="206" t="s">
        <v>900</v>
      </c>
      <c r="H8900" s="208">
        <v>118366</v>
      </c>
      <c r="I8900" s="206" t="s">
        <v>33</v>
      </c>
      <c r="L8900" s="206">
        <v>2023</v>
      </c>
      <c r="M8900" s="206" t="s">
        <v>772</v>
      </c>
      <c r="N8900" s="206" t="s">
        <v>816</v>
      </c>
    </row>
    <row r="8901" spans="1:14" s="206" customFormat="1" ht="31" customHeight="1" x14ac:dyDescent="0.15">
      <c r="A8901" s="206" t="s">
        <v>768</v>
      </c>
      <c r="B8901" s="206" t="s">
        <v>894</v>
      </c>
      <c r="C8901" s="206" t="s">
        <v>770</v>
      </c>
      <c r="D8901" s="206" t="s">
        <v>772</v>
      </c>
      <c r="E8901" s="206" t="s">
        <v>778</v>
      </c>
      <c r="F8901" s="207">
        <v>45349</v>
      </c>
      <c r="G8901" s="206" t="s">
        <v>897</v>
      </c>
      <c r="H8901" s="208">
        <v>1639948</v>
      </c>
      <c r="I8901" s="206" t="s">
        <v>19</v>
      </c>
      <c r="L8901" s="206">
        <v>2023</v>
      </c>
      <c r="M8901" s="206" t="s">
        <v>772</v>
      </c>
      <c r="N8901" s="206" t="s">
        <v>816</v>
      </c>
    </row>
    <row r="8902" spans="1:14" s="206" customFormat="1" ht="31" customHeight="1" x14ac:dyDescent="0.15">
      <c r="A8902" s="206" t="s">
        <v>768</v>
      </c>
      <c r="B8902" s="206" t="s">
        <v>894</v>
      </c>
      <c r="C8902" s="206" t="s">
        <v>770</v>
      </c>
      <c r="D8902" s="206" t="s">
        <v>772</v>
      </c>
      <c r="E8902" s="206" t="s">
        <v>772</v>
      </c>
      <c r="F8902" s="207">
        <v>45349</v>
      </c>
      <c r="G8902" s="206" t="s">
        <v>897</v>
      </c>
      <c r="H8902" s="208">
        <v>1751221</v>
      </c>
      <c r="I8902" s="206" t="s">
        <v>19</v>
      </c>
      <c r="L8902" s="206">
        <v>2023</v>
      </c>
      <c r="M8902" s="206" t="s">
        <v>772</v>
      </c>
      <c r="N8902" s="206" t="s">
        <v>816</v>
      </c>
    </row>
    <row r="8903" spans="1:14" s="206" customFormat="1" ht="31" customHeight="1" x14ac:dyDescent="0.15">
      <c r="A8903" s="206" t="s">
        <v>768</v>
      </c>
      <c r="B8903" s="206" t="s">
        <v>894</v>
      </c>
      <c r="C8903" s="206" t="s">
        <v>770</v>
      </c>
      <c r="D8903" s="206" t="s">
        <v>772</v>
      </c>
      <c r="E8903" s="206" t="s">
        <v>778</v>
      </c>
      <c r="F8903" s="207">
        <v>45349</v>
      </c>
      <c r="G8903" s="206" t="s">
        <v>896</v>
      </c>
      <c r="H8903" s="208">
        <v>92532</v>
      </c>
      <c r="I8903" s="206" t="s">
        <v>19</v>
      </c>
      <c r="L8903" s="206">
        <v>2023</v>
      </c>
      <c r="M8903" s="206" t="s">
        <v>772</v>
      </c>
      <c r="N8903" s="206" t="s">
        <v>816</v>
      </c>
    </row>
    <row r="8904" spans="1:14" s="206" customFormat="1" ht="31" customHeight="1" x14ac:dyDescent="0.15">
      <c r="A8904" s="206" t="s">
        <v>768</v>
      </c>
      <c r="B8904" s="206" t="s">
        <v>894</v>
      </c>
      <c r="C8904" s="206" t="s">
        <v>770</v>
      </c>
      <c r="D8904" s="206" t="s">
        <v>772</v>
      </c>
      <c r="E8904" s="206" t="s">
        <v>759</v>
      </c>
      <c r="F8904" s="207">
        <v>45349</v>
      </c>
      <c r="G8904" s="206" t="s">
        <v>897</v>
      </c>
      <c r="H8904" s="208">
        <v>374627</v>
      </c>
      <c r="I8904" s="206" t="s">
        <v>19</v>
      </c>
      <c r="L8904" s="206">
        <v>2023</v>
      </c>
      <c r="M8904" s="206" t="s">
        <v>772</v>
      </c>
      <c r="N8904" s="206" t="s">
        <v>816</v>
      </c>
    </row>
    <row r="8905" spans="1:14" s="206" customFormat="1" ht="31" customHeight="1" x14ac:dyDescent="0.15">
      <c r="A8905" s="206" t="s">
        <v>768</v>
      </c>
      <c r="B8905" s="206" t="s">
        <v>894</v>
      </c>
      <c r="C8905" s="206" t="s">
        <v>770</v>
      </c>
      <c r="D8905" s="206" t="s">
        <v>772</v>
      </c>
      <c r="E8905" s="206" t="s">
        <v>778</v>
      </c>
      <c r="F8905" s="207">
        <v>45349</v>
      </c>
      <c r="G8905" s="206" t="s">
        <v>895</v>
      </c>
      <c r="H8905" s="208">
        <v>16896</v>
      </c>
      <c r="I8905" s="206" t="s">
        <v>19</v>
      </c>
      <c r="L8905" s="206">
        <v>2023</v>
      </c>
      <c r="M8905" s="206" t="s">
        <v>772</v>
      </c>
      <c r="N8905" s="206" t="s">
        <v>816</v>
      </c>
    </row>
    <row r="8906" spans="1:14" s="206" customFormat="1" ht="31" customHeight="1" x14ac:dyDescent="0.15">
      <c r="A8906" s="206" t="s">
        <v>768</v>
      </c>
      <c r="B8906" s="206" t="s">
        <v>894</v>
      </c>
      <c r="C8906" s="206" t="s">
        <v>782</v>
      </c>
      <c r="D8906" s="206" t="s">
        <v>772</v>
      </c>
      <c r="E8906" s="206" t="s">
        <v>778</v>
      </c>
      <c r="F8906" s="207">
        <v>45349</v>
      </c>
      <c r="G8906" s="206" t="s">
        <v>897</v>
      </c>
      <c r="H8906" s="208">
        <v>207753</v>
      </c>
      <c r="I8906" s="206" t="s">
        <v>19</v>
      </c>
      <c r="L8906" s="206">
        <v>2023</v>
      </c>
      <c r="M8906" s="206" t="s">
        <v>772</v>
      </c>
      <c r="N8906" s="206" t="s">
        <v>816</v>
      </c>
    </row>
    <row r="8907" spans="1:14" s="206" customFormat="1" ht="31" customHeight="1" x14ac:dyDescent="0.15">
      <c r="A8907" s="206" t="s">
        <v>768</v>
      </c>
      <c r="B8907" s="206" t="s">
        <v>894</v>
      </c>
      <c r="C8907" s="206" t="s">
        <v>782</v>
      </c>
      <c r="D8907" s="206" t="s">
        <v>772</v>
      </c>
      <c r="E8907" s="206" t="s">
        <v>778</v>
      </c>
      <c r="F8907" s="207">
        <v>45349</v>
      </c>
      <c r="G8907" s="206" t="s">
        <v>896</v>
      </c>
      <c r="H8907" s="208">
        <v>410509</v>
      </c>
      <c r="I8907" s="206" t="s">
        <v>19</v>
      </c>
      <c r="L8907" s="206">
        <v>2023</v>
      </c>
      <c r="M8907" s="206" t="s">
        <v>772</v>
      </c>
      <c r="N8907" s="206" t="s">
        <v>816</v>
      </c>
    </row>
    <row r="8908" spans="1:14" s="206" customFormat="1" ht="31" customHeight="1" x14ac:dyDescent="0.15">
      <c r="A8908" s="206" t="s">
        <v>768</v>
      </c>
      <c r="B8908" s="206" t="s">
        <v>894</v>
      </c>
      <c r="C8908" s="206" t="s">
        <v>770</v>
      </c>
      <c r="D8908" s="206" t="s">
        <v>772</v>
      </c>
      <c r="E8908" s="206" t="s">
        <v>772</v>
      </c>
      <c r="F8908" s="207">
        <v>45350</v>
      </c>
      <c r="G8908" s="206" t="s">
        <v>900</v>
      </c>
      <c r="H8908" s="208">
        <v>573016</v>
      </c>
      <c r="I8908" s="206" t="s">
        <v>33</v>
      </c>
      <c r="L8908" s="206">
        <v>2023</v>
      </c>
      <c r="M8908" s="206" t="s">
        <v>772</v>
      </c>
      <c r="N8908" s="206" t="s">
        <v>816</v>
      </c>
    </row>
    <row r="8909" spans="1:14" s="206" customFormat="1" ht="31" customHeight="1" x14ac:dyDescent="0.15">
      <c r="A8909" s="206" t="s">
        <v>768</v>
      </c>
      <c r="B8909" s="206" t="s">
        <v>894</v>
      </c>
      <c r="C8909" s="206" t="s">
        <v>770</v>
      </c>
      <c r="D8909" s="206" t="s">
        <v>772</v>
      </c>
      <c r="E8909" s="206" t="s">
        <v>778</v>
      </c>
      <c r="F8909" s="207">
        <v>45350</v>
      </c>
      <c r="G8909" s="206" t="s">
        <v>896</v>
      </c>
      <c r="H8909" s="208">
        <v>569756</v>
      </c>
      <c r="I8909" s="206" t="s">
        <v>19</v>
      </c>
      <c r="L8909" s="206">
        <v>2023</v>
      </c>
      <c r="M8909" s="206" t="s">
        <v>772</v>
      </c>
      <c r="N8909" s="206" t="s">
        <v>816</v>
      </c>
    </row>
    <row r="8910" spans="1:14" s="206" customFormat="1" ht="31" customHeight="1" x14ac:dyDescent="0.15">
      <c r="A8910" s="206" t="s">
        <v>768</v>
      </c>
      <c r="B8910" s="206" t="s">
        <v>894</v>
      </c>
      <c r="C8910" s="206" t="s">
        <v>770</v>
      </c>
      <c r="D8910" s="206" t="s">
        <v>772</v>
      </c>
      <c r="E8910" s="206" t="s">
        <v>772</v>
      </c>
      <c r="F8910" s="207">
        <v>45350</v>
      </c>
      <c r="G8910" s="206" t="s">
        <v>897</v>
      </c>
      <c r="H8910" s="208">
        <v>569635</v>
      </c>
      <c r="I8910" s="206" t="s">
        <v>19</v>
      </c>
      <c r="L8910" s="206">
        <v>2023</v>
      </c>
      <c r="M8910" s="206" t="s">
        <v>772</v>
      </c>
      <c r="N8910" s="206" t="s">
        <v>816</v>
      </c>
    </row>
    <row r="8911" spans="1:14" s="206" customFormat="1" ht="31" customHeight="1" x14ac:dyDescent="0.15">
      <c r="A8911" s="206" t="s">
        <v>768</v>
      </c>
      <c r="B8911" s="206" t="s">
        <v>894</v>
      </c>
      <c r="C8911" s="206" t="s">
        <v>782</v>
      </c>
      <c r="D8911" s="206" t="s">
        <v>772</v>
      </c>
      <c r="E8911" s="206" t="s">
        <v>577</v>
      </c>
      <c r="F8911" s="207">
        <v>45350</v>
      </c>
      <c r="G8911" s="206" t="s">
        <v>896</v>
      </c>
      <c r="H8911" s="208">
        <v>254023</v>
      </c>
      <c r="I8911" s="206" t="s">
        <v>19</v>
      </c>
      <c r="L8911" s="206">
        <v>2023</v>
      </c>
      <c r="M8911" s="206" t="s">
        <v>772</v>
      </c>
      <c r="N8911" s="206" t="s">
        <v>816</v>
      </c>
    </row>
    <row r="8912" spans="1:14" s="206" customFormat="1" ht="31" customHeight="1" x14ac:dyDescent="0.15">
      <c r="A8912" s="206" t="s">
        <v>768</v>
      </c>
      <c r="B8912" s="206" t="s">
        <v>894</v>
      </c>
      <c r="C8912" s="206" t="s">
        <v>770</v>
      </c>
      <c r="D8912" s="206" t="s">
        <v>772</v>
      </c>
      <c r="E8912" s="206" t="s">
        <v>759</v>
      </c>
      <c r="F8912" s="207">
        <v>45350</v>
      </c>
      <c r="G8912" s="206" t="s">
        <v>897</v>
      </c>
      <c r="H8912" s="208">
        <v>88504</v>
      </c>
      <c r="I8912" s="206" t="s">
        <v>19</v>
      </c>
      <c r="L8912" s="206">
        <v>2023</v>
      </c>
      <c r="M8912" s="206" t="s">
        <v>772</v>
      </c>
      <c r="N8912" s="206" t="s">
        <v>816</v>
      </c>
    </row>
    <row r="8913" spans="1:14" s="206" customFormat="1" ht="31" customHeight="1" x14ac:dyDescent="0.15">
      <c r="A8913" s="206" t="s">
        <v>768</v>
      </c>
      <c r="B8913" s="206" t="s">
        <v>894</v>
      </c>
      <c r="C8913" s="206" t="s">
        <v>770</v>
      </c>
      <c r="D8913" s="206" t="s">
        <v>772</v>
      </c>
      <c r="E8913" s="206" t="s">
        <v>772</v>
      </c>
      <c r="F8913" s="207">
        <v>45350</v>
      </c>
      <c r="G8913" s="206" t="s">
        <v>896</v>
      </c>
      <c r="H8913" s="208">
        <v>454066</v>
      </c>
      <c r="I8913" s="206" t="s">
        <v>19</v>
      </c>
      <c r="L8913" s="206">
        <v>2023</v>
      </c>
      <c r="M8913" s="206" t="s">
        <v>772</v>
      </c>
      <c r="N8913" s="206" t="s">
        <v>816</v>
      </c>
    </row>
    <row r="8914" spans="1:14" s="206" customFormat="1" ht="31" customHeight="1" x14ac:dyDescent="0.15">
      <c r="A8914" s="206" t="s">
        <v>768</v>
      </c>
      <c r="B8914" s="206" t="s">
        <v>894</v>
      </c>
      <c r="C8914" s="206" t="s">
        <v>770</v>
      </c>
      <c r="D8914" s="206" t="s">
        <v>772</v>
      </c>
      <c r="E8914" s="206" t="s">
        <v>772</v>
      </c>
      <c r="F8914" s="207">
        <v>45350</v>
      </c>
      <c r="G8914" s="206" t="s">
        <v>898</v>
      </c>
      <c r="H8914" s="208">
        <v>43366</v>
      </c>
      <c r="I8914" s="206" t="s">
        <v>19</v>
      </c>
      <c r="L8914" s="206">
        <v>2023</v>
      </c>
      <c r="M8914" s="206" t="s">
        <v>772</v>
      </c>
      <c r="N8914" s="206" t="s">
        <v>816</v>
      </c>
    </row>
    <row r="8915" spans="1:14" s="206" customFormat="1" ht="31" customHeight="1" x14ac:dyDescent="0.15">
      <c r="A8915" s="206" t="s">
        <v>768</v>
      </c>
      <c r="B8915" s="206" t="s">
        <v>894</v>
      </c>
      <c r="C8915" s="206" t="s">
        <v>782</v>
      </c>
      <c r="D8915" s="206" t="s">
        <v>772</v>
      </c>
      <c r="E8915" s="206" t="s">
        <v>577</v>
      </c>
      <c r="F8915" s="207">
        <v>45350</v>
      </c>
      <c r="G8915" s="206" t="s">
        <v>895</v>
      </c>
      <c r="H8915" s="208">
        <v>70963</v>
      </c>
      <c r="I8915" s="206" t="s">
        <v>19</v>
      </c>
      <c r="L8915" s="206">
        <v>2023</v>
      </c>
      <c r="M8915" s="206" t="s">
        <v>772</v>
      </c>
      <c r="N8915" s="206" t="s">
        <v>816</v>
      </c>
    </row>
    <row r="8916" spans="1:14" s="206" customFormat="1" ht="31" customHeight="1" x14ac:dyDescent="0.15">
      <c r="A8916" s="206" t="s">
        <v>768</v>
      </c>
      <c r="B8916" s="206" t="s">
        <v>894</v>
      </c>
      <c r="C8916" s="206" t="s">
        <v>782</v>
      </c>
      <c r="D8916" s="206" t="s">
        <v>772</v>
      </c>
      <c r="E8916" s="206" t="s">
        <v>577</v>
      </c>
      <c r="F8916" s="207">
        <v>45350</v>
      </c>
      <c r="G8916" s="206" t="s">
        <v>897</v>
      </c>
      <c r="H8916" s="208">
        <v>246893</v>
      </c>
      <c r="I8916" s="206" t="s">
        <v>19</v>
      </c>
      <c r="L8916" s="206">
        <v>2023</v>
      </c>
      <c r="M8916" s="206" t="s">
        <v>772</v>
      </c>
      <c r="N8916" s="206" t="s">
        <v>816</v>
      </c>
    </row>
    <row r="8917" spans="1:14" s="206" customFormat="1" ht="31" customHeight="1" x14ac:dyDescent="0.15">
      <c r="A8917" s="206" t="s">
        <v>768</v>
      </c>
      <c r="B8917" s="206" t="s">
        <v>894</v>
      </c>
      <c r="C8917" s="206" t="s">
        <v>770</v>
      </c>
      <c r="D8917" s="206" t="s">
        <v>772</v>
      </c>
      <c r="E8917" s="206" t="s">
        <v>778</v>
      </c>
      <c r="F8917" s="207">
        <v>45350</v>
      </c>
      <c r="G8917" s="206" t="s">
        <v>897</v>
      </c>
      <c r="H8917" s="208">
        <v>637472</v>
      </c>
      <c r="I8917" s="206" t="s">
        <v>19</v>
      </c>
      <c r="L8917" s="206">
        <v>2023</v>
      </c>
      <c r="M8917" s="206" t="s">
        <v>772</v>
      </c>
      <c r="N8917" s="206" t="s">
        <v>816</v>
      </c>
    </row>
    <row r="8918" spans="1:14" s="206" customFormat="1" ht="31" customHeight="1" x14ac:dyDescent="0.15">
      <c r="A8918" s="206" t="s">
        <v>768</v>
      </c>
      <c r="B8918" s="206" t="s">
        <v>894</v>
      </c>
      <c r="C8918" s="206" t="s">
        <v>782</v>
      </c>
      <c r="D8918" s="206" t="s">
        <v>772</v>
      </c>
      <c r="E8918" s="206" t="s">
        <v>778</v>
      </c>
      <c r="F8918" s="207">
        <v>45352</v>
      </c>
      <c r="G8918" s="206" t="s">
        <v>895</v>
      </c>
      <c r="H8918" s="208">
        <v>149807</v>
      </c>
      <c r="I8918" s="206" t="s">
        <v>19</v>
      </c>
      <c r="L8918" s="206">
        <v>2023</v>
      </c>
      <c r="M8918" s="206" t="s">
        <v>772</v>
      </c>
      <c r="N8918" s="206" t="s">
        <v>816</v>
      </c>
    </row>
    <row r="8919" spans="1:14" s="206" customFormat="1" ht="31" customHeight="1" x14ac:dyDescent="0.15">
      <c r="A8919" s="206" t="s">
        <v>768</v>
      </c>
      <c r="B8919" s="206" t="s">
        <v>894</v>
      </c>
      <c r="C8919" s="206" t="s">
        <v>770</v>
      </c>
      <c r="D8919" s="206" t="s">
        <v>772</v>
      </c>
      <c r="E8919" s="206" t="s">
        <v>772</v>
      </c>
      <c r="F8919" s="207">
        <v>45352</v>
      </c>
      <c r="G8919" s="206" t="s">
        <v>895</v>
      </c>
      <c r="H8919" s="208">
        <v>16755</v>
      </c>
      <c r="I8919" s="206" t="s">
        <v>19</v>
      </c>
      <c r="L8919" s="206">
        <v>2023</v>
      </c>
      <c r="M8919" s="206" t="s">
        <v>772</v>
      </c>
      <c r="N8919" s="206" t="s">
        <v>816</v>
      </c>
    </row>
    <row r="8920" spans="1:14" s="206" customFormat="1" ht="31" customHeight="1" x14ac:dyDescent="0.15">
      <c r="A8920" s="206" t="s">
        <v>768</v>
      </c>
      <c r="B8920" s="206" t="s">
        <v>894</v>
      </c>
      <c r="C8920" s="206" t="s">
        <v>770</v>
      </c>
      <c r="D8920" s="206" t="s">
        <v>772</v>
      </c>
      <c r="E8920" s="206" t="s">
        <v>778</v>
      </c>
      <c r="F8920" s="207">
        <v>45352</v>
      </c>
      <c r="G8920" s="206" t="s">
        <v>895</v>
      </c>
      <c r="H8920" s="208">
        <v>8859</v>
      </c>
      <c r="I8920" s="206" t="s">
        <v>19</v>
      </c>
      <c r="L8920" s="206">
        <v>2023</v>
      </c>
      <c r="M8920" s="206" t="s">
        <v>772</v>
      </c>
      <c r="N8920" s="206" t="s">
        <v>816</v>
      </c>
    </row>
    <row r="8921" spans="1:14" s="206" customFormat="1" ht="31" customHeight="1" x14ac:dyDescent="0.15">
      <c r="A8921" s="206" t="s">
        <v>768</v>
      </c>
      <c r="B8921" s="206" t="s">
        <v>894</v>
      </c>
      <c r="C8921" s="206" t="s">
        <v>770</v>
      </c>
      <c r="D8921" s="206" t="s">
        <v>772</v>
      </c>
      <c r="E8921" s="206" t="s">
        <v>772</v>
      </c>
      <c r="F8921" s="207">
        <v>45352</v>
      </c>
      <c r="G8921" s="206" t="s">
        <v>897</v>
      </c>
      <c r="H8921" s="208">
        <v>198000</v>
      </c>
      <c r="I8921" s="206" t="s">
        <v>19</v>
      </c>
      <c r="L8921" s="206">
        <v>2023</v>
      </c>
      <c r="M8921" s="206" t="s">
        <v>772</v>
      </c>
      <c r="N8921" s="206" t="s">
        <v>816</v>
      </c>
    </row>
    <row r="8922" spans="1:14" s="206" customFormat="1" ht="31" customHeight="1" x14ac:dyDescent="0.15">
      <c r="A8922" s="206" t="s">
        <v>768</v>
      </c>
      <c r="B8922" s="206" t="s">
        <v>894</v>
      </c>
      <c r="C8922" s="206" t="s">
        <v>770</v>
      </c>
      <c r="D8922" s="206" t="s">
        <v>772</v>
      </c>
      <c r="E8922" s="206" t="s">
        <v>778</v>
      </c>
      <c r="F8922" s="207">
        <v>45352</v>
      </c>
      <c r="G8922" s="206" t="s">
        <v>900</v>
      </c>
      <c r="H8922" s="208">
        <v>247934</v>
      </c>
      <c r="I8922" s="206" t="s">
        <v>33</v>
      </c>
      <c r="L8922" s="206">
        <v>2023</v>
      </c>
      <c r="M8922" s="206" t="s">
        <v>772</v>
      </c>
      <c r="N8922" s="206" t="s">
        <v>816</v>
      </c>
    </row>
    <row r="8923" spans="1:14" s="206" customFormat="1" ht="31" customHeight="1" x14ac:dyDescent="0.15">
      <c r="A8923" s="206" t="s">
        <v>768</v>
      </c>
      <c r="B8923" s="206" t="s">
        <v>894</v>
      </c>
      <c r="C8923" s="206" t="s">
        <v>782</v>
      </c>
      <c r="D8923" s="206" t="s">
        <v>772</v>
      </c>
      <c r="E8923" s="206" t="s">
        <v>778</v>
      </c>
      <c r="F8923" s="207">
        <v>45352</v>
      </c>
      <c r="G8923" s="206" t="s">
        <v>897</v>
      </c>
      <c r="H8923" s="208">
        <v>177311</v>
      </c>
      <c r="I8923" s="206" t="s">
        <v>19</v>
      </c>
      <c r="L8923" s="206">
        <v>2023</v>
      </c>
      <c r="M8923" s="206" t="s">
        <v>772</v>
      </c>
      <c r="N8923" s="206" t="s">
        <v>816</v>
      </c>
    </row>
    <row r="8924" spans="1:14" s="206" customFormat="1" ht="31" customHeight="1" x14ac:dyDescent="0.15">
      <c r="A8924" s="206" t="s">
        <v>768</v>
      </c>
      <c r="B8924" s="206" t="s">
        <v>894</v>
      </c>
      <c r="C8924" s="206" t="s">
        <v>770</v>
      </c>
      <c r="D8924" s="206" t="s">
        <v>772</v>
      </c>
      <c r="E8924" s="206" t="s">
        <v>772</v>
      </c>
      <c r="F8924" s="207">
        <v>45352</v>
      </c>
      <c r="G8924" s="206" t="s">
        <v>896</v>
      </c>
      <c r="H8924" s="208">
        <v>129978</v>
      </c>
      <c r="I8924" s="206" t="s">
        <v>19</v>
      </c>
      <c r="L8924" s="206">
        <v>2023</v>
      </c>
      <c r="M8924" s="206" t="s">
        <v>772</v>
      </c>
      <c r="N8924" s="206" t="s">
        <v>816</v>
      </c>
    </row>
    <row r="8925" spans="1:14" s="206" customFormat="1" ht="31" customHeight="1" x14ac:dyDescent="0.15">
      <c r="A8925" s="206" t="s">
        <v>768</v>
      </c>
      <c r="B8925" s="206" t="s">
        <v>894</v>
      </c>
      <c r="C8925" s="206" t="s">
        <v>770</v>
      </c>
      <c r="D8925" s="206" t="s">
        <v>772</v>
      </c>
      <c r="E8925" s="206" t="s">
        <v>778</v>
      </c>
      <c r="F8925" s="207">
        <v>45352</v>
      </c>
      <c r="G8925" s="206" t="s">
        <v>897</v>
      </c>
      <c r="H8925" s="208">
        <v>500165</v>
      </c>
      <c r="I8925" s="206" t="s">
        <v>19</v>
      </c>
      <c r="L8925" s="206">
        <v>2023</v>
      </c>
      <c r="M8925" s="206" t="s">
        <v>772</v>
      </c>
      <c r="N8925" s="206" t="s">
        <v>816</v>
      </c>
    </row>
    <row r="8926" spans="1:14" s="206" customFormat="1" ht="31" customHeight="1" x14ac:dyDescent="0.15">
      <c r="A8926" s="206" t="s">
        <v>768</v>
      </c>
      <c r="B8926" s="206" t="s">
        <v>894</v>
      </c>
      <c r="C8926" s="206" t="s">
        <v>770</v>
      </c>
      <c r="D8926" s="206" t="s">
        <v>772</v>
      </c>
      <c r="E8926" s="206" t="s">
        <v>759</v>
      </c>
      <c r="F8926" s="207">
        <v>45352</v>
      </c>
      <c r="G8926" s="206" t="s">
        <v>897</v>
      </c>
      <c r="H8926" s="208">
        <v>111770</v>
      </c>
      <c r="I8926" s="206" t="s">
        <v>19</v>
      </c>
      <c r="L8926" s="206">
        <v>2023</v>
      </c>
      <c r="M8926" s="206" t="s">
        <v>772</v>
      </c>
      <c r="N8926" s="206" t="s">
        <v>816</v>
      </c>
    </row>
    <row r="8927" spans="1:14" s="206" customFormat="1" ht="31" customHeight="1" x14ac:dyDescent="0.15">
      <c r="A8927" s="206" t="s">
        <v>768</v>
      </c>
      <c r="B8927" s="206" t="s">
        <v>894</v>
      </c>
      <c r="C8927" s="206" t="s">
        <v>770</v>
      </c>
      <c r="D8927" s="206" t="s">
        <v>772</v>
      </c>
      <c r="E8927" s="206" t="s">
        <v>778</v>
      </c>
      <c r="F8927" s="207">
        <v>45352</v>
      </c>
      <c r="G8927" s="206" t="s">
        <v>898</v>
      </c>
      <c r="H8927" s="208">
        <v>769758</v>
      </c>
      <c r="I8927" s="206" t="s">
        <v>19</v>
      </c>
      <c r="L8927" s="206">
        <v>2023</v>
      </c>
      <c r="M8927" s="206" t="s">
        <v>772</v>
      </c>
      <c r="N8927" s="206" t="s">
        <v>816</v>
      </c>
    </row>
    <row r="8928" spans="1:14" s="206" customFormat="1" ht="31" customHeight="1" x14ac:dyDescent="0.15">
      <c r="A8928" s="206" t="s">
        <v>768</v>
      </c>
      <c r="B8928" s="206" t="s">
        <v>894</v>
      </c>
      <c r="C8928" s="206" t="s">
        <v>782</v>
      </c>
      <c r="D8928" s="206" t="s">
        <v>772</v>
      </c>
      <c r="E8928" s="206" t="s">
        <v>778</v>
      </c>
      <c r="F8928" s="207">
        <v>45352</v>
      </c>
      <c r="G8928" s="206" t="s">
        <v>895</v>
      </c>
      <c r="H8928" s="208">
        <v>59136</v>
      </c>
      <c r="I8928" s="206" t="s">
        <v>19</v>
      </c>
      <c r="L8928" s="206">
        <v>2023</v>
      </c>
      <c r="M8928" s="206" t="s">
        <v>772</v>
      </c>
      <c r="N8928" s="206" t="s">
        <v>816</v>
      </c>
    </row>
    <row r="8929" spans="1:14" s="206" customFormat="1" ht="31" customHeight="1" x14ac:dyDescent="0.15">
      <c r="A8929" s="206" t="s">
        <v>768</v>
      </c>
      <c r="B8929" s="206" t="s">
        <v>894</v>
      </c>
      <c r="C8929" s="206" t="s">
        <v>770</v>
      </c>
      <c r="D8929" s="206" t="s">
        <v>772</v>
      </c>
      <c r="E8929" s="206" t="s">
        <v>772</v>
      </c>
      <c r="F8929" s="207">
        <v>45352</v>
      </c>
      <c r="G8929" s="206" t="s">
        <v>897</v>
      </c>
      <c r="H8929" s="208">
        <v>1197709</v>
      </c>
      <c r="I8929" s="206" t="s">
        <v>19</v>
      </c>
      <c r="L8929" s="206">
        <v>2023</v>
      </c>
      <c r="M8929" s="206" t="s">
        <v>772</v>
      </c>
      <c r="N8929" s="206" t="s">
        <v>816</v>
      </c>
    </row>
    <row r="8930" spans="1:14" s="206" customFormat="1" ht="31" customHeight="1" x14ac:dyDescent="0.15">
      <c r="A8930" s="206" t="s">
        <v>768</v>
      </c>
      <c r="B8930" s="206" t="s">
        <v>894</v>
      </c>
      <c r="C8930" s="206" t="s">
        <v>770</v>
      </c>
      <c r="D8930" s="206" t="s">
        <v>772</v>
      </c>
      <c r="E8930" s="206" t="s">
        <v>778</v>
      </c>
      <c r="F8930" s="207">
        <v>45352</v>
      </c>
      <c r="G8930" s="206" t="s">
        <v>897</v>
      </c>
      <c r="H8930" s="208">
        <v>1162644</v>
      </c>
      <c r="I8930" s="206" t="s">
        <v>19</v>
      </c>
      <c r="L8930" s="206">
        <v>2023</v>
      </c>
      <c r="M8930" s="206" t="s">
        <v>772</v>
      </c>
      <c r="N8930" s="206" t="s">
        <v>816</v>
      </c>
    </row>
    <row r="8931" spans="1:14" s="206" customFormat="1" ht="31" customHeight="1" x14ac:dyDescent="0.15">
      <c r="A8931" s="206" t="s">
        <v>768</v>
      </c>
      <c r="B8931" s="206" t="s">
        <v>894</v>
      </c>
      <c r="C8931" s="206" t="s">
        <v>782</v>
      </c>
      <c r="D8931" s="206" t="s">
        <v>772</v>
      </c>
      <c r="E8931" s="206" t="s">
        <v>778</v>
      </c>
      <c r="F8931" s="207">
        <v>45352</v>
      </c>
      <c r="G8931" s="206" t="s">
        <v>897</v>
      </c>
      <c r="H8931" s="208">
        <v>709535</v>
      </c>
      <c r="I8931" s="206" t="s">
        <v>19</v>
      </c>
      <c r="L8931" s="206">
        <v>2023</v>
      </c>
      <c r="M8931" s="206" t="s">
        <v>772</v>
      </c>
      <c r="N8931" s="206" t="s">
        <v>816</v>
      </c>
    </row>
    <row r="8932" spans="1:14" s="206" customFormat="1" ht="31" customHeight="1" x14ac:dyDescent="0.15">
      <c r="A8932" s="206" t="s">
        <v>768</v>
      </c>
      <c r="B8932" s="206" t="s">
        <v>894</v>
      </c>
      <c r="C8932" s="206" t="s">
        <v>770</v>
      </c>
      <c r="D8932" s="206" t="s">
        <v>772</v>
      </c>
      <c r="E8932" s="206" t="s">
        <v>778</v>
      </c>
      <c r="F8932" s="207">
        <v>45352</v>
      </c>
      <c r="G8932" s="206" t="s">
        <v>895</v>
      </c>
      <c r="H8932" s="208">
        <v>4224</v>
      </c>
      <c r="I8932" s="206" t="s">
        <v>19</v>
      </c>
      <c r="L8932" s="206">
        <v>2023</v>
      </c>
      <c r="M8932" s="206" t="s">
        <v>772</v>
      </c>
      <c r="N8932" s="206" t="s">
        <v>816</v>
      </c>
    </row>
    <row r="8933" spans="1:14" s="206" customFormat="1" ht="31" customHeight="1" x14ac:dyDescent="0.15">
      <c r="A8933" s="206" t="s">
        <v>768</v>
      </c>
      <c r="B8933" s="206" t="s">
        <v>894</v>
      </c>
      <c r="C8933" s="206" t="s">
        <v>770</v>
      </c>
      <c r="D8933" s="206" t="s">
        <v>772</v>
      </c>
      <c r="E8933" s="206" t="s">
        <v>772</v>
      </c>
      <c r="F8933" s="207">
        <v>45352</v>
      </c>
      <c r="G8933" s="206" t="s">
        <v>898</v>
      </c>
      <c r="H8933" s="208">
        <v>50371</v>
      </c>
      <c r="I8933" s="206" t="s">
        <v>19</v>
      </c>
      <c r="L8933" s="206">
        <v>2023</v>
      </c>
      <c r="M8933" s="206" t="s">
        <v>772</v>
      </c>
      <c r="N8933" s="206" t="s">
        <v>816</v>
      </c>
    </row>
    <row r="8934" spans="1:14" s="206" customFormat="1" ht="31" customHeight="1" x14ac:dyDescent="0.15">
      <c r="A8934" s="206" t="s">
        <v>768</v>
      </c>
      <c r="B8934" s="206" t="s">
        <v>894</v>
      </c>
      <c r="C8934" s="206" t="s">
        <v>770</v>
      </c>
      <c r="D8934" s="206" t="s">
        <v>772</v>
      </c>
      <c r="E8934" s="206" t="s">
        <v>772</v>
      </c>
      <c r="F8934" s="207">
        <v>45352</v>
      </c>
      <c r="G8934" s="206" t="s">
        <v>895</v>
      </c>
      <c r="H8934" s="208">
        <v>85272</v>
      </c>
      <c r="I8934" s="206" t="s">
        <v>19</v>
      </c>
      <c r="L8934" s="206">
        <v>2023</v>
      </c>
      <c r="M8934" s="206" t="s">
        <v>772</v>
      </c>
      <c r="N8934" s="206" t="s">
        <v>816</v>
      </c>
    </row>
    <row r="8935" spans="1:14" s="206" customFormat="1" ht="31" customHeight="1" x14ac:dyDescent="0.15">
      <c r="A8935" s="206" t="s">
        <v>768</v>
      </c>
      <c r="B8935" s="206" t="s">
        <v>894</v>
      </c>
      <c r="C8935" s="206" t="s">
        <v>770</v>
      </c>
      <c r="D8935" s="206" t="s">
        <v>772</v>
      </c>
      <c r="E8935" s="206" t="s">
        <v>772</v>
      </c>
      <c r="F8935" s="207">
        <v>45352</v>
      </c>
      <c r="G8935" s="206" t="s">
        <v>896</v>
      </c>
      <c r="H8935" s="208">
        <v>712153</v>
      </c>
      <c r="I8935" s="206" t="s">
        <v>19</v>
      </c>
      <c r="L8935" s="206">
        <v>2023</v>
      </c>
      <c r="M8935" s="206" t="s">
        <v>772</v>
      </c>
      <c r="N8935" s="206" t="s">
        <v>816</v>
      </c>
    </row>
    <row r="8936" spans="1:14" s="206" customFormat="1" ht="31" customHeight="1" x14ac:dyDescent="0.15">
      <c r="A8936" s="206" t="s">
        <v>768</v>
      </c>
      <c r="B8936" s="206" t="s">
        <v>894</v>
      </c>
      <c r="C8936" s="206" t="s">
        <v>770</v>
      </c>
      <c r="D8936" s="206" t="s">
        <v>772</v>
      </c>
      <c r="E8936" s="206" t="s">
        <v>772</v>
      </c>
      <c r="F8936" s="207">
        <v>45352</v>
      </c>
      <c r="G8936" s="206" t="s">
        <v>37</v>
      </c>
      <c r="H8936" s="208">
        <v>206058</v>
      </c>
      <c r="I8936" s="206" t="s">
        <v>33</v>
      </c>
      <c r="L8936" s="206">
        <v>2023</v>
      </c>
      <c r="M8936" s="206" t="s">
        <v>772</v>
      </c>
      <c r="N8936" s="206" t="s">
        <v>816</v>
      </c>
    </row>
    <row r="8937" spans="1:14" s="206" customFormat="1" ht="31" customHeight="1" x14ac:dyDescent="0.15">
      <c r="A8937" s="206" t="s">
        <v>768</v>
      </c>
      <c r="B8937" s="206" t="s">
        <v>894</v>
      </c>
      <c r="C8937" s="206" t="s">
        <v>770</v>
      </c>
      <c r="D8937" s="206" t="s">
        <v>772</v>
      </c>
      <c r="E8937" s="206" t="s">
        <v>772</v>
      </c>
      <c r="F8937" s="207">
        <v>45352</v>
      </c>
      <c r="G8937" s="206" t="s">
        <v>900</v>
      </c>
      <c r="H8937" s="208">
        <v>452031</v>
      </c>
      <c r="I8937" s="206" t="s">
        <v>33</v>
      </c>
      <c r="L8937" s="206">
        <v>2023</v>
      </c>
      <c r="M8937" s="206" t="s">
        <v>772</v>
      </c>
      <c r="N8937" s="206" t="s">
        <v>816</v>
      </c>
    </row>
    <row r="8938" spans="1:14" s="206" customFormat="1" ht="31" customHeight="1" x14ac:dyDescent="0.15">
      <c r="A8938" s="206" t="s">
        <v>768</v>
      </c>
      <c r="B8938" s="206" t="s">
        <v>894</v>
      </c>
      <c r="C8938" s="206" t="s">
        <v>770</v>
      </c>
      <c r="D8938" s="206" t="s">
        <v>772</v>
      </c>
      <c r="E8938" s="206" t="s">
        <v>759</v>
      </c>
      <c r="F8938" s="207">
        <v>45355</v>
      </c>
      <c r="G8938" s="206" t="s">
        <v>897</v>
      </c>
      <c r="H8938" s="208">
        <v>176611</v>
      </c>
      <c r="I8938" s="206" t="s">
        <v>19</v>
      </c>
      <c r="L8938" s="206">
        <v>2023</v>
      </c>
      <c r="M8938" s="206" t="s">
        <v>772</v>
      </c>
      <c r="N8938" s="206" t="s">
        <v>816</v>
      </c>
    </row>
    <row r="8939" spans="1:14" s="206" customFormat="1" ht="31" customHeight="1" x14ac:dyDescent="0.15">
      <c r="A8939" s="206" t="s">
        <v>768</v>
      </c>
      <c r="B8939" s="206" t="s">
        <v>894</v>
      </c>
      <c r="C8939" s="206" t="s">
        <v>770</v>
      </c>
      <c r="D8939" s="206" t="s">
        <v>772</v>
      </c>
      <c r="E8939" s="206" t="s">
        <v>772</v>
      </c>
      <c r="F8939" s="207">
        <v>45355</v>
      </c>
      <c r="G8939" s="206" t="s">
        <v>896</v>
      </c>
      <c r="H8939" s="208">
        <v>326370</v>
      </c>
      <c r="I8939" s="206" t="s">
        <v>19</v>
      </c>
      <c r="L8939" s="206">
        <v>2023</v>
      </c>
      <c r="M8939" s="206" t="s">
        <v>772</v>
      </c>
      <c r="N8939" s="206" t="s">
        <v>816</v>
      </c>
    </row>
    <row r="8940" spans="1:14" s="206" customFormat="1" ht="31" customHeight="1" x14ac:dyDescent="0.15">
      <c r="A8940" s="206" t="s">
        <v>768</v>
      </c>
      <c r="B8940" s="206" t="s">
        <v>894</v>
      </c>
      <c r="C8940" s="206" t="s">
        <v>782</v>
      </c>
      <c r="D8940" s="206" t="s">
        <v>772</v>
      </c>
      <c r="E8940" s="206" t="s">
        <v>778</v>
      </c>
      <c r="F8940" s="207">
        <v>45355</v>
      </c>
      <c r="G8940" s="206" t="s">
        <v>896</v>
      </c>
      <c r="H8940" s="208">
        <v>242121</v>
      </c>
      <c r="I8940" s="206" t="s">
        <v>19</v>
      </c>
      <c r="L8940" s="206">
        <v>2023</v>
      </c>
      <c r="M8940" s="206" t="s">
        <v>772</v>
      </c>
      <c r="N8940" s="206" t="s">
        <v>816</v>
      </c>
    </row>
    <row r="8941" spans="1:14" s="206" customFormat="1" ht="31" customHeight="1" x14ac:dyDescent="0.15">
      <c r="A8941" s="206" t="s">
        <v>768</v>
      </c>
      <c r="B8941" s="206" t="s">
        <v>894</v>
      </c>
      <c r="C8941" s="206" t="s">
        <v>770</v>
      </c>
      <c r="D8941" s="206" t="s">
        <v>772</v>
      </c>
      <c r="E8941" s="206" t="s">
        <v>778</v>
      </c>
      <c r="F8941" s="207">
        <v>45355</v>
      </c>
      <c r="G8941" s="206" t="s">
        <v>895</v>
      </c>
      <c r="H8941" s="208">
        <v>14784</v>
      </c>
      <c r="I8941" s="206" t="s">
        <v>19</v>
      </c>
      <c r="L8941" s="206">
        <v>2023</v>
      </c>
      <c r="M8941" s="206" t="s">
        <v>772</v>
      </c>
      <c r="N8941" s="206" t="s">
        <v>816</v>
      </c>
    </row>
    <row r="8942" spans="1:14" s="206" customFormat="1" ht="31" customHeight="1" x14ac:dyDescent="0.15">
      <c r="A8942" s="206" t="s">
        <v>768</v>
      </c>
      <c r="B8942" s="206" t="s">
        <v>894</v>
      </c>
      <c r="C8942" s="206" t="s">
        <v>782</v>
      </c>
      <c r="D8942" s="206" t="s">
        <v>772</v>
      </c>
      <c r="E8942" s="206" t="s">
        <v>778</v>
      </c>
      <c r="F8942" s="207">
        <v>45355</v>
      </c>
      <c r="G8942" s="206" t="s">
        <v>895</v>
      </c>
      <c r="H8942" s="208">
        <v>27597</v>
      </c>
      <c r="I8942" s="206" t="s">
        <v>19</v>
      </c>
      <c r="L8942" s="206">
        <v>2023</v>
      </c>
      <c r="M8942" s="206" t="s">
        <v>772</v>
      </c>
      <c r="N8942" s="206" t="s">
        <v>816</v>
      </c>
    </row>
    <row r="8943" spans="1:14" s="206" customFormat="1" ht="31" customHeight="1" x14ac:dyDescent="0.15">
      <c r="A8943" s="206" t="s">
        <v>768</v>
      </c>
      <c r="B8943" s="206" t="s">
        <v>894</v>
      </c>
      <c r="C8943" s="206" t="s">
        <v>770</v>
      </c>
      <c r="D8943" s="206" t="s">
        <v>772</v>
      </c>
      <c r="E8943" s="206" t="s">
        <v>778</v>
      </c>
      <c r="F8943" s="207">
        <v>45355</v>
      </c>
      <c r="G8943" s="206" t="s">
        <v>900</v>
      </c>
      <c r="H8943" s="208">
        <v>273117</v>
      </c>
      <c r="I8943" s="206" t="s">
        <v>33</v>
      </c>
      <c r="L8943" s="206">
        <v>2023</v>
      </c>
      <c r="M8943" s="206" t="s">
        <v>772</v>
      </c>
      <c r="N8943" s="206" t="s">
        <v>816</v>
      </c>
    </row>
    <row r="8944" spans="1:14" s="206" customFormat="1" ht="31" customHeight="1" x14ac:dyDescent="0.15">
      <c r="A8944" s="206" t="s">
        <v>768</v>
      </c>
      <c r="B8944" s="206" t="s">
        <v>894</v>
      </c>
      <c r="C8944" s="206" t="s">
        <v>770</v>
      </c>
      <c r="D8944" s="206" t="s">
        <v>772</v>
      </c>
      <c r="E8944" s="206" t="s">
        <v>772</v>
      </c>
      <c r="F8944" s="207">
        <v>45355</v>
      </c>
      <c r="G8944" s="206" t="s">
        <v>897</v>
      </c>
      <c r="H8944" s="208">
        <v>984243</v>
      </c>
      <c r="I8944" s="206" t="s">
        <v>19</v>
      </c>
      <c r="L8944" s="206">
        <v>2023</v>
      </c>
      <c r="M8944" s="206" t="s">
        <v>772</v>
      </c>
      <c r="N8944" s="206" t="s">
        <v>816</v>
      </c>
    </row>
    <row r="8945" spans="1:14" s="206" customFormat="1" ht="31" customHeight="1" x14ac:dyDescent="0.15">
      <c r="A8945" s="206" t="s">
        <v>768</v>
      </c>
      <c r="B8945" s="206" t="s">
        <v>894</v>
      </c>
      <c r="C8945" s="206" t="s">
        <v>770</v>
      </c>
      <c r="D8945" s="206" t="s">
        <v>772</v>
      </c>
      <c r="E8945" s="206" t="s">
        <v>772</v>
      </c>
      <c r="F8945" s="207">
        <v>45355</v>
      </c>
      <c r="G8945" s="206" t="s">
        <v>895</v>
      </c>
      <c r="H8945" s="208">
        <v>35904</v>
      </c>
      <c r="I8945" s="206" t="s">
        <v>19</v>
      </c>
      <c r="L8945" s="206">
        <v>2023</v>
      </c>
      <c r="M8945" s="206" t="s">
        <v>772</v>
      </c>
      <c r="N8945" s="206" t="s">
        <v>816</v>
      </c>
    </row>
    <row r="8946" spans="1:14" s="206" customFormat="1" ht="31" customHeight="1" x14ac:dyDescent="0.15">
      <c r="A8946" s="206" t="s">
        <v>768</v>
      </c>
      <c r="B8946" s="206" t="s">
        <v>894</v>
      </c>
      <c r="C8946" s="206" t="s">
        <v>770</v>
      </c>
      <c r="D8946" s="206" t="s">
        <v>772</v>
      </c>
      <c r="E8946" s="206" t="s">
        <v>778</v>
      </c>
      <c r="F8946" s="207">
        <v>45355</v>
      </c>
      <c r="G8946" s="206" t="s">
        <v>897</v>
      </c>
      <c r="H8946" s="208">
        <v>1670790</v>
      </c>
      <c r="I8946" s="206" t="s">
        <v>19</v>
      </c>
      <c r="L8946" s="206">
        <v>2023</v>
      </c>
      <c r="M8946" s="206" t="s">
        <v>772</v>
      </c>
      <c r="N8946" s="206" t="s">
        <v>816</v>
      </c>
    </row>
    <row r="8947" spans="1:14" s="206" customFormat="1" ht="31" customHeight="1" x14ac:dyDescent="0.15">
      <c r="A8947" s="206" t="s">
        <v>768</v>
      </c>
      <c r="B8947" s="206" t="s">
        <v>894</v>
      </c>
      <c r="C8947" s="206" t="s">
        <v>770</v>
      </c>
      <c r="D8947" s="206" t="s">
        <v>772</v>
      </c>
      <c r="E8947" s="206" t="s">
        <v>772</v>
      </c>
      <c r="F8947" s="207">
        <v>45355</v>
      </c>
      <c r="G8947" s="206" t="s">
        <v>898</v>
      </c>
      <c r="H8947" s="208">
        <v>81248</v>
      </c>
      <c r="I8947" s="206" t="s">
        <v>19</v>
      </c>
      <c r="L8947" s="206">
        <v>2023</v>
      </c>
      <c r="M8947" s="206" t="s">
        <v>772</v>
      </c>
      <c r="N8947" s="206" t="s">
        <v>816</v>
      </c>
    </row>
    <row r="8948" spans="1:14" s="206" customFormat="1" ht="31" customHeight="1" x14ac:dyDescent="0.15">
      <c r="A8948" s="206" t="s">
        <v>768</v>
      </c>
      <c r="B8948" s="206" t="s">
        <v>894</v>
      </c>
      <c r="C8948" s="206" t="s">
        <v>770</v>
      </c>
      <c r="D8948" s="206" t="s">
        <v>772</v>
      </c>
      <c r="E8948" s="206" t="s">
        <v>772</v>
      </c>
      <c r="F8948" s="207">
        <v>45356</v>
      </c>
      <c r="G8948" s="206" t="s">
        <v>897</v>
      </c>
      <c r="H8948" s="208">
        <v>872780</v>
      </c>
      <c r="I8948" s="206" t="s">
        <v>19</v>
      </c>
      <c r="L8948" s="206">
        <v>2023</v>
      </c>
      <c r="M8948" s="206" t="s">
        <v>772</v>
      </c>
      <c r="N8948" s="206" t="s">
        <v>816</v>
      </c>
    </row>
    <row r="8949" spans="1:14" s="206" customFormat="1" ht="31" customHeight="1" x14ac:dyDescent="0.15">
      <c r="A8949" s="206" t="s">
        <v>768</v>
      </c>
      <c r="B8949" s="206" t="s">
        <v>894</v>
      </c>
      <c r="C8949" s="206" t="s">
        <v>770</v>
      </c>
      <c r="D8949" s="206" t="s">
        <v>772</v>
      </c>
      <c r="E8949" s="206" t="s">
        <v>778</v>
      </c>
      <c r="F8949" s="207">
        <v>45356</v>
      </c>
      <c r="G8949" s="206" t="s">
        <v>897</v>
      </c>
      <c r="H8949" s="208">
        <v>617395</v>
      </c>
      <c r="I8949" s="206" t="s">
        <v>19</v>
      </c>
      <c r="L8949" s="206">
        <v>2023</v>
      </c>
      <c r="M8949" s="206" t="s">
        <v>772</v>
      </c>
      <c r="N8949" s="206" t="s">
        <v>816</v>
      </c>
    </row>
    <row r="8950" spans="1:14" s="206" customFormat="1" ht="31" customHeight="1" x14ac:dyDescent="0.15">
      <c r="A8950" s="206" t="s">
        <v>768</v>
      </c>
      <c r="B8950" s="206" t="s">
        <v>894</v>
      </c>
      <c r="C8950" s="206" t="s">
        <v>770</v>
      </c>
      <c r="D8950" s="206" t="s">
        <v>772</v>
      </c>
      <c r="E8950" s="206" t="s">
        <v>772</v>
      </c>
      <c r="F8950" s="207">
        <v>45356</v>
      </c>
      <c r="G8950" s="206" t="s">
        <v>898</v>
      </c>
      <c r="H8950" s="208">
        <v>377131</v>
      </c>
      <c r="I8950" s="206" t="s">
        <v>19</v>
      </c>
      <c r="L8950" s="206">
        <v>2023</v>
      </c>
      <c r="M8950" s="206" t="s">
        <v>772</v>
      </c>
      <c r="N8950" s="206" t="s">
        <v>816</v>
      </c>
    </row>
    <row r="8951" spans="1:14" s="206" customFormat="1" ht="31" customHeight="1" x14ac:dyDescent="0.15">
      <c r="A8951" s="206" t="s">
        <v>768</v>
      </c>
      <c r="B8951" s="206" t="s">
        <v>894</v>
      </c>
      <c r="C8951" s="206" t="s">
        <v>770</v>
      </c>
      <c r="D8951" s="206" t="s">
        <v>772</v>
      </c>
      <c r="E8951" s="206" t="s">
        <v>778</v>
      </c>
      <c r="F8951" s="207">
        <v>45356</v>
      </c>
      <c r="G8951" s="206" t="s">
        <v>900</v>
      </c>
      <c r="H8951" s="208">
        <v>610007</v>
      </c>
      <c r="I8951" s="206" t="s">
        <v>33</v>
      </c>
      <c r="L8951" s="206">
        <v>2023</v>
      </c>
      <c r="M8951" s="206" t="s">
        <v>772</v>
      </c>
      <c r="N8951" s="206" t="s">
        <v>816</v>
      </c>
    </row>
    <row r="8952" spans="1:14" s="206" customFormat="1" ht="31" customHeight="1" x14ac:dyDescent="0.15">
      <c r="A8952" s="206" t="s">
        <v>768</v>
      </c>
      <c r="B8952" s="206" t="s">
        <v>894</v>
      </c>
      <c r="C8952" s="206" t="s">
        <v>770</v>
      </c>
      <c r="D8952" s="206" t="s">
        <v>772</v>
      </c>
      <c r="E8952" s="206" t="s">
        <v>759</v>
      </c>
      <c r="F8952" s="207">
        <v>45356</v>
      </c>
      <c r="G8952" s="206" t="s">
        <v>897</v>
      </c>
      <c r="H8952" s="208">
        <v>3242</v>
      </c>
      <c r="I8952" s="206" t="s">
        <v>19</v>
      </c>
      <c r="L8952" s="206">
        <v>2023</v>
      </c>
      <c r="M8952" s="206" t="s">
        <v>772</v>
      </c>
      <c r="N8952" s="206" t="s">
        <v>816</v>
      </c>
    </row>
    <row r="8953" spans="1:14" s="206" customFormat="1" ht="31" customHeight="1" x14ac:dyDescent="0.15">
      <c r="A8953" s="206" t="s">
        <v>768</v>
      </c>
      <c r="B8953" s="206" t="s">
        <v>894</v>
      </c>
      <c r="C8953" s="206" t="s">
        <v>770</v>
      </c>
      <c r="D8953" s="206" t="s">
        <v>772</v>
      </c>
      <c r="E8953" s="206" t="s">
        <v>778</v>
      </c>
      <c r="F8953" s="207">
        <v>45356</v>
      </c>
      <c r="G8953" s="206" t="s">
        <v>895</v>
      </c>
      <c r="H8953" s="208">
        <v>52096</v>
      </c>
      <c r="I8953" s="206" t="s">
        <v>19</v>
      </c>
      <c r="L8953" s="206">
        <v>2023</v>
      </c>
      <c r="M8953" s="206" t="s">
        <v>772</v>
      </c>
      <c r="N8953" s="206" t="s">
        <v>816</v>
      </c>
    </row>
    <row r="8954" spans="1:14" s="206" customFormat="1" ht="31" customHeight="1" x14ac:dyDescent="0.15">
      <c r="A8954" s="206" t="s">
        <v>768</v>
      </c>
      <c r="B8954" s="206" t="s">
        <v>894</v>
      </c>
      <c r="C8954" s="206" t="s">
        <v>770</v>
      </c>
      <c r="D8954" s="206" t="s">
        <v>772</v>
      </c>
      <c r="E8954" s="206" t="s">
        <v>778</v>
      </c>
      <c r="F8954" s="207">
        <v>45356</v>
      </c>
      <c r="G8954" s="206" t="s">
        <v>896</v>
      </c>
      <c r="H8954" s="208">
        <v>80124</v>
      </c>
      <c r="I8954" s="206" t="s">
        <v>19</v>
      </c>
      <c r="L8954" s="206">
        <v>2023</v>
      </c>
      <c r="M8954" s="206" t="s">
        <v>772</v>
      </c>
      <c r="N8954" s="206" t="s">
        <v>816</v>
      </c>
    </row>
    <row r="8955" spans="1:14" s="206" customFormat="1" ht="31" customHeight="1" x14ac:dyDescent="0.15">
      <c r="A8955" s="206" t="s">
        <v>768</v>
      </c>
      <c r="B8955" s="206" t="s">
        <v>894</v>
      </c>
      <c r="C8955" s="206" t="s">
        <v>770</v>
      </c>
      <c r="D8955" s="206" t="s">
        <v>772</v>
      </c>
      <c r="E8955" s="206" t="s">
        <v>772</v>
      </c>
      <c r="F8955" s="207">
        <v>45356</v>
      </c>
      <c r="G8955" s="206" t="s">
        <v>895</v>
      </c>
      <c r="H8955" s="208">
        <v>106735</v>
      </c>
      <c r="I8955" s="206" t="s">
        <v>19</v>
      </c>
      <c r="L8955" s="206">
        <v>2023</v>
      </c>
      <c r="M8955" s="206" t="s">
        <v>772</v>
      </c>
      <c r="N8955" s="206" t="s">
        <v>816</v>
      </c>
    </row>
    <row r="8956" spans="1:14" s="206" customFormat="1" ht="31" customHeight="1" x14ac:dyDescent="0.15">
      <c r="A8956" s="206" t="s">
        <v>768</v>
      </c>
      <c r="B8956" s="206" t="s">
        <v>894</v>
      </c>
      <c r="C8956" s="206" t="s">
        <v>770</v>
      </c>
      <c r="D8956" s="206" t="s">
        <v>772</v>
      </c>
      <c r="E8956" s="206" t="s">
        <v>772</v>
      </c>
      <c r="F8956" s="207">
        <v>45356</v>
      </c>
      <c r="G8956" s="206" t="s">
        <v>896</v>
      </c>
      <c r="H8956" s="208">
        <v>3233578</v>
      </c>
      <c r="I8956" s="206" t="s">
        <v>19</v>
      </c>
      <c r="L8956" s="206">
        <v>2023</v>
      </c>
      <c r="M8956" s="206" t="s">
        <v>772</v>
      </c>
      <c r="N8956" s="206" t="s">
        <v>816</v>
      </c>
    </row>
    <row r="8957" spans="1:14" s="206" customFormat="1" ht="31" customHeight="1" x14ac:dyDescent="0.15">
      <c r="A8957" s="206" t="s">
        <v>768</v>
      </c>
      <c r="B8957" s="206" t="s">
        <v>894</v>
      </c>
      <c r="C8957" s="206" t="s">
        <v>782</v>
      </c>
      <c r="D8957" s="206" t="s">
        <v>772</v>
      </c>
      <c r="E8957" s="206" t="s">
        <v>778</v>
      </c>
      <c r="F8957" s="207">
        <v>45356</v>
      </c>
      <c r="G8957" s="206" t="s">
        <v>895</v>
      </c>
      <c r="H8957" s="208">
        <v>76877</v>
      </c>
      <c r="I8957" s="206" t="s">
        <v>19</v>
      </c>
      <c r="L8957" s="206">
        <v>2023</v>
      </c>
      <c r="M8957" s="206" t="s">
        <v>772</v>
      </c>
      <c r="N8957" s="206" t="s">
        <v>816</v>
      </c>
    </row>
    <row r="8958" spans="1:14" s="206" customFormat="1" ht="31" customHeight="1" x14ac:dyDescent="0.15">
      <c r="A8958" s="206" t="s">
        <v>768</v>
      </c>
      <c r="B8958" s="206" t="s">
        <v>894</v>
      </c>
      <c r="C8958" s="206" t="s">
        <v>782</v>
      </c>
      <c r="D8958" s="206" t="s">
        <v>772</v>
      </c>
      <c r="E8958" s="206" t="s">
        <v>778</v>
      </c>
      <c r="F8958" s="207">
        <v>45356</v>
      </c>
      <c r="G8958" s="206" t="s">
        <v>897</v>
      </c>
      <c r="H8958" s="208">
        <v>320349</v>
      </c>
      <c r="I8958" s="206" t="s">
        <v>19</v>
      </c>
      <c r="L8958" s="206">
        <v>2023</v>
      </c>
      <c r="M8958" s="206" t="s">
        <v>772</v>
      </c>
      <c r="N8958" s="206" t="s">
        <v>816</v>
      </c>
    </row>
    <row r="8959" spans="1:14" s="206" customFormat="1" ht="31" customHeight="1" x14ac:dyDescent="0.15">
      <c r="A8959" s="206" t="s">
        <v>768</v>
      </c>
      <c r="B8959" s="206" t="s">
        <v>894</v>
      </c>
      <c r="C8959" s="206" t="s">
        <v>782</v>
      </c>
      <c r="D8959" s="206" t="s">
        <v>772</v>
      </c>
      <c r="E8959" s="206" t="s">
        <v>778</v>
      </c>
      <c r="F8959" s="207">
        <v>45356</v>
      </c>
      <c r="G8959" s="206" t="s">
        <v>896</v>
      </c>
      <c r="H8959" s="208">
        <v>168399</v>
      </c>
      <c r="I8959" s="206" t="s">
        <v>19</v>
      </c>
      <c r="L8959" s="206">
        <v>2023</v>
      </c>
      <c r="M8959" s="206" t="s">
        <v>772</v>
      </c>
      <c r="N8959" s="206" t="s">
        <v>816</v>
      </c>
    </row>
    <row r="8960" spans="1:14" s="206" customFormat="1" ht="31" customHeight="1" x14ac:dyDescent="0.15">
      <c r="A8960" s="206" t="s">
        <v>768</v>
      </c>
      <c r="B8960" s="206" t="s">
        <v>894</v>
      </c>
      <c r="C8960" s="206" t="s">
        <v>782</v>
      </c>
      <c r="D8960" s="206" t="s">
        <v>772</v>
      </c>
      <c r="E8960" s="206" t="s">
        <v>778</v>
      </c>
      <c r="F8960" s="207">
        <v>45357</v>
      </c>
      <c r="G8960" s="206" t="s">
        <v>897</v>
      </c>
      <c r="H8960" s="208">
        <v>683531</v>
      </c>
      <c r="I8960" s="206" t="s">
        <v>19</v>
      </c>
      <c r="L8960" s="206">
        <v>2023</v>
      </c>
      <c r="M8960" s="206" t="s">
        <v>772</v>
      </c>
      <c r="N8960" s="206" t="s">
        <v>816</v>
      </c>
    </row>
    <row r="8961" spans="1:14" s="206" customFormat="1" ht="31" customHeight="1" x14ac:dyDescent="0.15">
      <c r="A8961" s="206" t="s">
        <v>768</v>
      </c>
      <c r="B8961" s="206" t="s">
        <v>894</v>
      </c>
      <c r="C8961" s="206" t="s">
        <v>770</v>
      </c>
      <c r="D8961" s="206" t="s">
        <v>772</v>
      </c>
      <c r="E8961" s="206" t="s">
        <v>772</v>
      </c>
      <c r="F8961" s="207">
        <v>45357</v>
      </c>
      <c r="G8961" s="206" t="s">
        <v>896</v>
      </c>
      <c r="H8961" s="208">
        <v>1229856</v>
      </c>
      <c r="I8961" s="206" t="s">
        <v>19</v>
      </c>
      <c r="L8961" s="206">
        <v>2023</v>
      </c>
      <c r="M8961" s="206" t="s">
        <v>772</v>
      </c>
      <c r="N8961" s="206" t="s">
        <v>816</v>
      </c>
    </row>
    <row r="8962" spans="1:14" s="206" customFormat="1" ht="31" customHeight="1" x14ac:dyDescent="0.15">
      <c r="A8962" s="206" t="s">
        <v>768</v>
      </c>
      <c r="B8962" s="206" t="s">
        <v>894</v>
      </c>
      <c r="C8962" s="206" t="s">
        <v>770</v>
      </c>
      <c r="D8962" s="206" t="s">
        <v>772</v>
      </c>
      <c r="E8962" s="206" t="s">
        <v>778</v>
      </c>
      <c r="F8962" s="207">
        <v>45357</v>
      </c>
      <c r="G8962" s="206" t="s">
        <v>896</v>
      </c>
      <c r="H8962" s="208">
        <v>1096139</v>
      </c>
      <c r="I8962" s="206" t="s">
        <v>19</v>
      </c>
      <c r="L8962" s="206">
        <v>2023</v>
      </c>
      <c r="M8962" s="206" t="s">
        <v>772</v>
      </c>
      <c r="N8962" s="206" t="s">
        <v>816</v>
      </c>
    </row>
    <row r="8963" spans="1:14" s="206" customFormat="1" ht="31" customHeight="1" x14ac:dyDescent="0.15">
      <c r="A8963" s="206" t="s">
        <v>768</v>
      </c>
      <c r="B8963" s="206" t="s">
        <v>894</v>
      </c>
      <c r="C8963" s="206" t="s">
        <v>770</v>
      </c>
      <c r="D8963" s="206" t="s">
        <v>772</v>
      </c>
      <c r="E8963" s="206" t="s">
        <v>772</v>
      </c>
      <c r="F8963" s="207">
        <v>45357</v>
      </c>
      <c r="G8963" s="206" t="s">
        <v>897</v>
      </c>
      <c r="H8963" s="208">
        <v>519365</v>
      </c>
      <c r="I8963" s="206" t="s">
        <v>19</v>
      </c>
      <c r="L8963" s="206">
        <v>2023</v>
      </c>
      <c r="M8963" s="206" t="s">
        <v>772</v>
      </c>
      <c r="N8963" s="206" t="s">
        <v>816</v>
      </c>
    </row>
    <row r="8964" spans="1:14" s="206" customFormat="1" ht="31" customHeight="1" x14ac:dyDescent="0.15">
      <c r="A8964" s="206" t="s">
        <v>768</v>
      </c>
      <c r="B8964" s="206" t="s">
        <v>894</v>
      </c>
      <c r="C8964" s="206" t="s">
        <v>770</v>
      </c>
      <c r="D8964" s="206" t="s">
        <v>772</v>
      </c>
      <c r="E8964" s="206" t="s">
        <v>759</v>
      </c>
      <c r="F8964" s="207">
        <v>45357</v>
      </c>
      <c r="G8964" s="206" t="s">
        <v>897</v>
      </c>
      <c r="H8964" s="208">
        <v>50366</v>
      </c>
      <c r="I8964" s="206" t="s">
        <v>19</v>
      </c>
      <c r="L8964" s="206">
        <v>2023</v>
      </c>
      <c r="M8964" s="206" t="s">
        <v>772</v>
      </c>
      <c r="N8964" s="206" t="s">
        <v>816</v>
      </c>
    </row>
    <row r="8965" spans="1:14" s="206" customFormat="1" ht="31" customHeight="1" x14ac:dyDescent="0.15">
      <c r="A8965" s="206" t="s">
        <v>768</v>
      </c>
      <c r="B8965" s="206" t="s">
        <v>894</v>
      </c>
      <c r="C8965" s="206" t="s">
        <v>770</v>
      </c>
      <c r="D8965" s="206" t="s">
        <v>772</v>
      </c>
      <c r="E8965" s="206" t="s">
        <v>772</v>
      </c>
      <c r="F8965" s="207">
        <v>45357</v>
      </c>
      <c r="G8965" s="206" t="s">
        <v>37</v>
      </c>
      <c r="H8965" s="208">
        <v>128379</v>
      </c>
      <c r="I8965" s="206" t="s">
        <v>33</v>
      </c>
      <c r="L8965" s="206">
        <v>2023</v>
      </c>
      <c r="M8965" s="206" t="s">
        <v>772</v>
      </c>
      <c r="N8965" s="206" t="s">
        <v>816</v>
      </c>
    </row>
    <row r="8966" spans="1:14" s="206" customFormat="1" ht="31" customHeight="1" x14ac:dyDescent="0.15">
      <c r="A8966" s="206" t="s">
        <v>768</v>
      </c>
      <c r="B8966" s="206" t="s">
        <v>894</v>
      </c>
      <c r="C8966" s="206" t="s">
        <v>770</v>
      </c>
      <c r="D8966" s="206" t="s">
        <v>772</v>
      </c>
      <c r="E8966" s="206" t="s">
        <v>778</v>
      </c>
      <c r="F8966" s="207">
        <v>45357</v>
      </c>
      <c r="G8966" s="206" t="s">
        <v>897</v>
      </c>
      <c r="H8966" s="208">
        <v>1044944</v>
      </c>
      <c r="I8966" s="206" t="s">
        <v>19</v>
      </c>
      <c r="L8966" s="206">
        <v>2023</v>
      </c>
      <c r="M8966" s="206" t="s">
        <v>772</v>
      </c>
      <c r="N8966" s="206" t="s">
        <v>816</v>
      </c>
    </row>
    <row r="8967" spans="1:14" s="206" customFormat="1" ht="31" customHeight="1" x14ac:dyDescent="0.15">
      <c r="A8967" s="206" t="s">
        <v>768</v>
      </c>
      <c r="B8967" s="206" t="s">
        <v>894</v>
      </c>
      <c r="C8967" s="206" t="s">
        <v>770</v>
      </c>
      <c r="D8967" s="206" t="s">
        <v>772</v>
      </c>
      <c r="E8967" s="206" t="s">
        <v>778</v>
      </c>
      <c r="F8967" s="207">
        <v>45357</v>
      </c>
      <c r="G8967" s="206" t="s">
        <v>898</v>
      </c>
      <c r="H8967" s="208">
        <v>369646</v>
      </c>
      <c r="I8967" s="206" t="s">
        <v>19</v>
      </c>
      <c r="L8967" s="206">
        <v>2023</v>
      </c>
      <c r="M8967" s="206" t="s">
        <v>772</v>
      </c>
      <c r="N8967" s="206" t="s">
        <v>816</v>
      </c>
    </row>
    <row r="8968" spans="1:14" s="206" customFormat="1" ht="31" customHeight="1" x14ac:dyDescent="0.15">
      <c r="A8968" s="206" t="s">
        <v>768</v>
      </c>
      <c r="B8968" s="206" t="s">
        <v>894</v>
      </c>
      <c r="C8968" s="206" t="s">
        <v>782</v>
      </c>
      <c r="D8968" s="206" t="s">
        <v>772</v>
      </c>
      <c r="E8968" s="206" t="s">
        <v>778</v>
      </c>
      <c r="F8968" s="207">
        <v>45357</v>
      </c>
      <c r="G8968" s="206" t="s">
        <v>896</v>
      </c>
      <c r="H8968" s="208">
        <v>446369</v>
      </c>
      <c r="I8968" s="206" t="s">
        <v>19</v>
      </c>
      <c r="L8968" s="206">
        <v>2023</v>
      </c>
      <c r="M8968" s="206" t="s">
        <v>772</v>
      </c>
      <c r="N8968" s="206" t="s">
        <v>816</v>
      </c>
    </row>
    <row r="8969" spans="1:14" s="206" customFormat="1" ht="31" customHeight="1" x14ac:dyDescent="0.15">
      <c r="A8969" s="206" t="s">
        <v>768</v>
      </c>
      <c r="B8969" s="206" t="s">
        <v>894</v>
      </c>
      <c r="C8969" s="206" t="s">
        <v>782</v>
      </c>
      <c r="D8969" s="206" t="s">
        <v>772</v>
      </c>
      <c r="E8969" s="206" t="s">
        <v>778</v>
      </c>
      <c r="F8969" s="207">
        <v>45357</v>
      </c>
      <c r="G8969" s="206" t="s">
        <v>895</v>
      </c>
      <c r="H8969" s="208">
        <v>55194</v>
      </c>
      <c r="I8969" s="206" t="s">
        <v>19</v>
      </c>
      <c r="L8969" s="206">
        <v>2023</v>
      </c>
      <c r="M8969" s="206" t="s">
        <v>565</v>
      </c>
      <c r="N8969" s="206" t="s">
        <v>816</v>
      </c>
    </row>
    <row r="8970" spans="1:14" s="206" customFormat="1" ht="31" customHeight="1" x14ac:dyDescent="0.15">
      <c r="A8970" s="206" t="s">
        <v>768</v>
      </c>
      <c r="B8970" s="206" t="s">
        <v>894</v>
      </c>
      <c r="C8970" s="206" t="s">
        <v>782</v>
      </c>
      <c r="D8970" s="206" t="s">
        <v>772</v>
      </c>
      <c r="E8970" s="206" t="s">
        <v>778</v>
      </c>
      <c r="F8970" s="207">
        <v>45358</v>
      </c>
      <c r="G8970" s="206" t="s">
        <v>895</v>
      </c>
      <c r="H8970" s="208">
        <v>52378</v>
      </c>
      <c r="I8970" s="206" t="s">
        <v>19</v>
      </c>
      <c r="L8970" s="206">
        <v>2023</v>
      </c>
      <c r="M8970" s="206" t="s">
        <v>772</v>
      </c>
      <c r="N8970" s="206" t="s">
        <v>816</v>
      </c>
    </row>
    <row r="8971" spans="1:14" s="206" customFormat="1" ht="31" customHeight="1" x14ac:dyDescent="0.15">
      <c r="A8971" s="206" t="s">
        <v>768</v>
      </c>
      <c r="B8971" s="206" t="s">
        <v>894</v>
      </c>
      <c r="C8971" s="206" t="s">
        <v>770</v>
      </c>
      <c r="D8971" s="206" t="s">
        <v>772</v>
      </c>
      <c r="E8971" s="206" t="s">
        <v>772</v>
      </c>
      <c r="F8971" s="207">
        <v>45358</v>
      </c>
      <c r="G8971" s="206" t="s">
        <v>896</v>
      </c>
      <c r="H8971" s="208">
        <v>385171</v>
      </c>
      <c r="I8971" s="206" t="s">
        <v>19</v>
      </c>
      <c r="L8971" s="206">
        <v>2023</v>
      </c>
      <c r="M8971" s="206" t="s">
        <v>772</v>
      </c>
      <c r="N8971" s="206" t="s">
        <v>816</v>
      </c>
    </row>
    <row r="8972" spans="1:14" s="206" customFormat="1" ht="31" customHeight="1" x14ac:dyDescent="0.15">
      <c r="A8972" s="206" t="s">
        <v>768</v>
      </c>
      <c r="B8972" s="206" t="s">
        <v>894</v>
      </c>
      <c r="C8972" s="206" t="s">
        <v>770</v>
      </c>
      <c r="D8972" s="206" t="s">
        <v>772</v>
      </c>
      <c r="E8972" s="206" t="s">
        <v>778</v>
      </c>
      <c r="F8972" s="207">
        <v>45358</v>
      </c>
      <c r="G8972" s="206" t="s">
        <v>900</v>
      </c>
      <c r="H8972" s="208">
        <v>768350</v>
      </c>
      <c r="I8972" s="206" t="s">
        <v>33</v>
      </c>
      <c r="L8972" s="206">
        <v>2023</v>
      </c>
      <c r="M8972" s="206" t="s">
        <v>772</v>
      </c>
      <c r="N8972" s="206" t="s">
        <v>816</v>
      </c>
    </row>
    <row r="8973" spans="1:14" s="206" customFormat="1" ht="31" customHeight="1" x14ac:dyDescent="0.15">
      <c r="A8973" s="206" t="s">
        <v>768</v>
      </c>
      <c r="B8973" s="206" t="s">
        <v>894</v>
      </c>
      <c r="C8973" s="206" t="s">
        <v>782</v>
      </c>
      <c r="D8973" s="206" t="s">
        <v>772</v>
      </c>
      <c r="E8973" s="206" t="s">
        <v>778</v>
      </c>
      <c r="F8973" s="207">
        <v>45358</v>
      </c>
      <c r="G8973" s="206" t="s">
        <v>897</v>
      </c>
      <c r="H8973" s="208">
        <v>530794</v>
      </c>
      <c r="I8973" s="206" t="s">
        <v>19</v>
      </c>
      <c r="L8973" s="206">
        <v>2023</v>
      </c>
      <c r="M8973" s="206" t="s">
        <v>772</v>
      </c>
      <c r="N8973" s="206" t="s">
        <v>816</v>
      </c>
    </row>
    <row r="8974" spans="1:14" s="206" customFormat="1" ht="31" customHeight="1" x14ac:dyDescent="0.15">
      <c r="A8974" s="206" t="s">
        <v>768</v>
      </c>
      <c r="B8974" s="206" t="s">
        <v>894</v>
      </c>
      <c r="C8974" s="206" t="s">
        <v>770</v>
      </c>
      <c r="D8974" s="206" t="s">
        <v>772</v>
      </c>
      <c r="E8974" s="206" t="s">
        <v>759</v>
      </c>
      <c r="F8974" s="207">
        <v>45358</v>
      </c>
      <c r="G8974" s="206" t="s">
        <v>897</v>
      </c>
      <c r="H8974" s="208">
        <v>3242</v>
      </c>
      <c r="I8974" s="206" t="s">
        <v>19</v>
      </c>
      <c r="L8974" s="206">
        <v>2023</v>
      </c>
      <c r="M8974" s="206" t="s">
        <v>772</v>
      </c>
      <c r="N8974" s="206" t="s">
        <v>816</v>
      </c>
    </row>
    <row r="8975" spans="1:14" s="206" customFormat="1" ht="31" customHeight="1" x14ac:dyDescent="0.15">
      <c r="A8975" s="206" t="s">
        <v>768</v>
      </c>
      <c r="B8975" s="206" t="s">
        <v>894</v>
      </c>
      <c r="C8975" s="206" t="s">
        <v>782</v>
      </c>
      <c r="D8975" s="206" t="s">
        <v>772</v>
      </c>
      <c r="E8975" s="206" t="s">
        <v>778</v>
      </c>
      <c r="F8975" s="207">
        <v>45358</v>
      </c>
      <c r="G8975" s="206" t="s">
        <v>896</v>
      </c>
      <c r="H8975" s="208">
        <v>126896</v>
      </c>
      <c r="I8975" s="206" t="s">
        <v>19</v>
      </c>
      <c r="L8975" s="206">
        <v>2023</v>
      </c>
      <c r="M8975" s="206" t="s">
        <v>772</v>
      </c>
      <c r="N8975" s="206" t="s">
        <v>816</v>
      </c>
    </row>
    <row r="8976" spans="1:14" s="206" customFormat="1" ht="31" customHeight="1" x14ac:dyDescent="0.15">
      <c r="A8976" s="206" t="s">
        <v>768</v>
      </c>
      <c r="B8976" s="206" t="s">
        <v>894</v>
      </c>
      <c r="C8976" s="206" t="s">
        <v>770</v>
      </c>
      <c r="D8976" s="206" t="s">
        <v>772</v>
      </c>
      <c r="E8976" s="206" t="s">
        <v>778</v>
      </c>
      <c r="F8976" s="207">
        <v>45358</v>
      </c>
      <c r="G8976" s="206" t="s">
        <v>895</v>
      </c>
      <c r="H8976" s="208">
        <v>59147</v>
      </c>
      <c r="I8976" s="206" t="s">
        <v>19</v>
      </c>
      <c r="L8976" s="206">
        <v>2023</v>
      </c>
      <c r="M8976" s="206" t="s">
        <v>772</v>
      </c>
      <c r="N8976" s="206" t="s">
        <v>816</v>
      </c>
    </row>
    <row r="8977" spans="1:14" s="206" customFormat="1" ht="31" customHeight="1" x14ac:dyDescent="0.15">
      <c r="A8977" s="206" t="s">
        <v>768</v>
      </c>
      <c r="B8977" s="206" t="s">
        <v>894</v>
      </c>
      <c r="C8977" s="206" t="s">
        <v>770</v>
      </c>
      <c r="D8977" s="206" t="s">
        <v>772</v>
      </c>
      <c r="E8977" s="206" t="s">
        <v>778</v>
      </c>
      <c r="F8977" s="207">
        <v>45358</v>
      </c>
      <c r="G8977" s="206" t="s">
        <v>897</v>
      </c>
      <c r="H8977" s="208">
        <v>1039703</v>
      </c>
      <c r="I8977" s="206" t="s">
        <v>19</v>
      </c>
      <c r="L8977" s="206">
        <v>2023</v>
      </c>
      <c r="M8977" s="206" t="s">
        <v>772</v>
      </c>
      <c r="N8977" s="206" t="s">
        <v>816</v>
      </c>
    </row>
    <row r="8978" spans="1:14" s="206" customFormat="1" ht="31" customHeight="1" x14ac:dyDescent="0.15">
      <c r="A8978" s="206" t="s">
        <v>768</v>
      </c>
      <c r="B8978" s="206" t="s">
        <v>894</v>
      </c>
      <c r="C8978" s="206" t="s">
        <v>770</v>
      </c>
      <c r="D8978" s="206" t="s">
        <v>772</v>
      </c>
      <c r="E8978" s="206" t="s">
        <v>772</v>
      </c>
      <c r="F8978" s="207">
        <v>45358</v>
      </c>
      <c r="G8978" s="206" t="s">
        <v>895</v>
      </c>
      <c r="H8978" s="208">
        <v>41888</v>
      </c>
      <c r="I8978" s="206" t="s">
        <v>19</v>
      </c>
      <c r="L8978" s="206">
        <v>2023</v>
      </c>
      <c r="M8978" s="206" t="s">
        <v>772</v>
      </c>
      <c r="N8978" s="206" t="s">
        <v>816</v>
      </c>
    </row>
    <row r="8979" spans="1:14" s="206" customFormat="1" ht="31" customHeight="1" x14ac:dyDescent="0.15">
      <c r="A8979" s="206" t="s">
        <v>768</v>
      </c>
      <c r="B8979" s="206" t="s">
        <v>894</v>
      </c>
      <c r="C8979" s="206" t="s">
        <v>770</v>
      </c>
      <c r="D8979" s="206" t="s">
        <v>772</v>
      </c>
      <c r="E8979" s="206" t="s">
        <v>772</v>
      </c>
      <c r="F8979" s="207">
        <v>45358</v>
      </c>
      <c r="G8979" s="206" t="s">
        <v>898</v>
      </c>
      <c r="H8979" s="208">
        <v>91577</v>
      </c>
      <c r="I8979" s="206" t="s">
        <v>19</v>
      </c>
      <c r="L8979" s="206">
        <v>2023</v>
      </c>
      <c r="M8979" s="206" t="s">
        <v>772</v>
      </c>
      <c r="N8979" s="206" t="s">
        <v>816</v>
      </c>
    </row>
    <row r="8980" spans="1:14" s="206" customFormat="1" ht="31" customHeight="1" x14ac:dyDescent="0.15">
      <c r="A8980" s="206" t="s">
        <v>768</v>
      </c>
      <c r="B8980" s="206" t="s">
        <v>894</v>
      </c>
      <c r="C8980" s="206" t="s">
        <v>770</v>
      </c>
      <c r="D8980" s="206" t="s">
        <v>772</v>
      </c>
      <c r="E8980" s="206" t="s">
        <v>778</v>
      </c>
      <c r="F8980" s="207">
        <v>45358</v>
      </c>
      <c r="G8980" s="206" t="s">
        <v>896</v>
      </c>
      <c r="H8980" s="208">
        <v>169708</v>
      </c>
      <c r="I8980" s="206" t="s">
        <v>19</v>
      </c>
      <c r="L8980" s="206">
        <v>2023</v>
      </c>
      <c r="M8980" s="206" t="s">
        <v>772</v>
      </c>
      <c r="N8980" s="206" t="s">
        <v>816</v>
      </c>
    </row>
    <row r="8981" spans="1:14" s="206" customFormat="1" ht="31" customHeight="1" x14ac:dyDescent="0.15">
      <c r="A8981" s="206" t="s">
        <v>768</v>
      </c>
      <c r="B8981" s="206" t="s">
        <v>894</v>
      </c>
      <c r="C8981" s="206" t="s">
        <v>770</v>
      </c>
      <c r="D8981" s="206" t="s">
        <v>772</v>
      </c>
      <c r="E8981" s="206" t="s">
        <v>772</v>
      </c>
      <c r="F8981" s="207">
        <v>45358</v>
      </c>
      <c r="G8981" s="206" t="s">
        <v>897</v>
      </c>
      <c r="H8981" s="208">
        <v>803126</v>
      </c>
      <c r="I8981" s="206" t="s">
        <v>19</v>
      </c>
      <c r="L8981" s="206">
        <v>2023</v>
      </c>
      <c r="M8981" s="206" t="s">
        <v>772</v>
      </c>
      <c r="N8981" s="206" t="s">
        <v>816</v>
      </c>
    </row>
    <row r="8982" spans="1:14" s="206" customFormat="1" ht="31" customHeight="1" x14ac:dyDescent="0.15">
      <c r="A8982" s="206" t="s">
        <v>768</v>
      </c>
      <c r="B8982" s="206" t="s">
        <v>894</v>
      </c>
      <c r="C8982" s="206" t="s">
        <v>770</v>
      </c>
      <c r="D8982" s="206" t="s">
        <v>772</v>
      </c>
      <c r="E8982" s="206" t="s">
        <v>759</v>
      </c>
      <c r="F8982" s="207">
        <v>45359</v>
      </c>
      <c r="G8982" s="206" t="s">
        <v>897</v>
      </c>
      <c r="H8982" s="208">
        <v>1621</v>
      </c>
      <c r="I8982" s="206" t="s">
        <v>19</v>
      </c>
      <c r="L8982" s="206">
        <v>2023</v>
      </c>
      <c r="M8982" s="206" t="s">
        <v>772</v>
      </c>
      <c r="N8982" s="206" t="s">
        <v>816</v>
      </c>
    </row>
    <row r="8983" spans="1:14" s="206" customFormat="1" ht="31" customHeight="1" x14ac:dyDescent="0.15">
      <c r="A8983" s="206" t="s">
        <v>768</v>
      </c>
      <c r="B8983" s="206" t="s">
        <v>894</v>
      </c>
      <c r="C8983" s="206" t="s">
        <v>782</v>
      </c>
      <c r="D8983" s="206" t="s">
        <v>772</v>
      </c>
      <c r="E8983" s="206" t="s">
        <v>778</v>
      </c>
      <c r="F8983" s="207">
        <v>45359</v>
      </c>
      <c r="G8983" s="206" t="s">
        <v>895</v>
      </c>
      <c r="H8983" s="208">
        <v>153399</v>
      </c>
      <c r="I8983" s="206" t="s">
        <v>19</v>
      </c>
      <c r="L8983" s="206">
        <v>2023</v>
      </c>
      <c r="M8983" s="206" t="s">
        <v>772</v>
      </c>
      <c r="N8983" s="206" t="s">
        <v>816</v>
      </c>
    </row>
    <row r="8984" spans="1:14" s="206" customFormat="1" ht="31" customHeight="1" x14ac:dyDescent="0.15">
      <c r="A8984" s="206" t="s">
        <v>768</v>
      </c>
      <c r="B8984" s="206" t="s">
        <v>894</v>
      </c>
      <c r="C8984" s="206" t="s">
        <v>770</v>
      </c>
      <c r="D8984" s="206" t="s">
        <v>772</v>
      </c>
      <c r="E8984" s="206" t="s">
        <v>772</v>
      </c>
      <c r="F8984" s="207">
        <v>45359</v>
      </c>
      <c r="G8984" s="206" t="s">
        <v>897</v>
      </c>
      <c r="H8984" s="208">
        <v>79695</v>
      </c>
      <c r="I8984" s="206" t="s">
        <v>19</v>
      </c>
      <c r="L8984" s="206">
        <v>2023</v>
      </c>
      <c r="M8984" s="206" t="s">
        <v>772</v>
      </c>
      <c r="N8984" s="206" t="s">
        <v>816</v>
      </c>
    </row>
    <row r="8985" spans="1:14" s="206" customFormat="1" ht="31" customHeight="1" x14ac:dyDescent="0.15">
      <c r="A8985" s="206" t="s">
        <v>768</v>
      </c>
      <c r="B8985" s="206" t="s">
        <v>894</v>
      </c>
      <c r="C8985" s="206" t="s">
        <v>770</v>
      </c>
      <c r="D8985" s="206" t="s">
        <v>772</v>
      </c>
      <c r="E8985" s="206" t="s">
        <v>778</v>
      </c>
      <c r="F8985" s="207">
        <v>45359</v>
      </c>
      <c r="G8985" s="206" t="s">
        <v>895</v>
      </c>
      <c r="H8985" s="208">
        <v>51304</v>
      </c>
      <c r="I8985" s="206" t="s">
        <v>19</v>
      </c>
      <c r="L8985" s="206">
        <v>2023</v>
      </c>
      <c r="M8985" s="206" t="s">
        <v>772</v>
      </c>
      <c r="N8985" s="206" t="s">
        <v>816</v>
      </c>
    </row>
    <row r="8986" spans="1:14" s="206" customFormat="1" ht="31" customHeight="1" x14ac:dyDescent="0.15">
      <c r="A8986" s="206" t="s">
        <v>768</v>
      </c>
      <c r="B8986" s="206" t="s">
        <v>894</v>
      </c>
      <c r="C8986" s="206" t="s">
        <v>770</v>
      </c>
      <c r="D8986" s="206" t="s">
        <v>772</v>
      </c>
      <c r="E8986" s="206" t="s">
        <v>778</v>
      </c>
      <c r="F8986" s="207">
        <v>45359</v>
      </c>
      <c r="G8986" s="206" t="s">
        <v>897</v>
      </c>
      <c r="H8986" s="208">
        <v>674356</v>
      </c>
      <c r="I8986" s="206" t="s">
        <v>19</v>
      </c>
      <c r="L8986" s="206">
        <v>2023</v>
      </c>
      <c r="M8986" s="206" t="s">
        <v>772</v>
      </c>
      <c r="N8986" s="206" t="s">
        <v>816</v>
      </c>
    </row>
    <row r="8987" spans="1:14" s="206" customFormat="1" ht="31" customHeight="1" x14ac:dyDescent="0.15">
      <c r="A8987" s="206" t="s">
        <v>768</v>
      </c>
      <c r="B8987" s="206" t="s">
        <v>894</v>
      </c>
      <c r="C8987" s="206" t="s">
        <v>782</v>
      </c>
      <c r="D8987" s="206" t="s">
        <v>772</v>
      </c>
      <c r="E8987" s="206" t="s">
        <v>778</v>
      </c>
      <c r="F8987" s="207">
        <v>45359</v>
      </c>
      <c r="G8987" s="206" t="s">
        <v>897</v>
      </c>
      <c r="H8987" s="208">
        <v>486605</v>
      </c>
      <c r="I8987" s="206" t="s">
        <v>19</v>
      </c>
      <c r="L8987" s="206">
        <v>2023</v>
      </c>
      <c r="M8987" s="206" t="s">
        <v>772</v>
      </c>
      <c r="N8987" s="206" t="s">
        <v>816</v>
      </c>
    </row>
    <row r="8988" spans="1:14" s="206" customFormat="1" ht="31" customHeight="1" x14ac:dyDescent="0.15">
      <c r="A8988" s="206" t="s">
        <v>768</v>
      </c>
      <c r="B8988" s="206" t="s">
        <v>894</v>
      </c>
      <c r="C8988" s="206" t="s">
        <v>770</v>
      </c>
      <c r="D8988" s="206" t="s">
        <v>772</v>
      </c>
      <c r="E8988" s="206" t="s">
        <v>772</v>
      </c>
      <c r="F8988" s="207">
        <v>45359</v>
      </c>
      <c r="G8988" s="206" t="s">
        <v>895</v>
      </c>
      <c r="H8988" s="208">
        <v>37699</v>
      </c>
      <c r="I8988" s="206" t="s">
        <v>19</v>
      </c>
      <c r="L8988" s="206">
        <v>2023</v>
      </c>
      <c r="M8988" s="206" t="s">
        <v>772</v>
      </c>
      <c r="N8988" s="206" t="s">
        <v>816</v>
      </c>
    </row>
    <row r="8989" spans="1:14" s="206" customFormat="1" ht="31" customHeight="1" x14ac:dyDescent="0.15">
      <c r="A8989" s="206" t="s">
        <v>768</v>
      </c>
      <c r="B8989" s="206" t="s">
        <v>894</v>
      </c>
      <c r="C8989" s="206" t="s">
        <v>770</v>
      </c>
      <c r="D8989" s="206" t="s">
        <v>772</v>
      </c>
      <c r="E8989" s="206" t="s">
        <v>772</v>
      </c>
      <c r="F8989" s="207">
        <v>45359</v>
      </c>
      <c r="G8989" s="206" t="s">
        <v>896</v>
      </c>
      <c r="H8989" s="208">
        <v>238428</v>
      </c>
      <c r="I8989" s="206" t="s">
        <v>19</v>
      </c>
      <c r="L8989" s="206">
        <v>2023</v>
      </c>
      <c r="M8989" s="206" t="s">
        <v>772</v>
      </c>
      <c r="N8989" s="206" t="s">
        <v>816</v>
      </c>
    </row>
    <row r="8990" spans="1:14" s="206" customFormat="1" ht="31" customHeight="1" x14ac:dyDescent="0.15">
      <c r="A8990" s="206" t="s">
        <v>768</v>
      </c>
      <c r="B8990" s="206" t="s">
        <v>894</v>
      </c>
      <c r="C8990" s="206" t="s">
        <v>770</v>
      </c>
      <c r="D8990" s="206" t="s">
        <v>772</v>
      </c>
      <c r="E8990" s="206" t="s">
        <v>778</v>
      </c>
      <c r="F8990" s="207">
        <v>45362</v>
      </c>
      <c r="G8990" s="206" t="s">
        <v>897</v>
      </c>
      <c r="H8990" s="208">
        <v>1641508</v>
      </c>
      <c r="I8990" s="206" t="s">
        <v>19</v>
      </c>
      <c r="L8990" s="206">
        <v>2023</v>
      </c>
      <c r="M8990" s="206" t="s">
        <v>772</v>
      </c>
      <c r="N8990" s="206" t="s">
        <v>816</v>
      </c>
    </row>
    <row r="8991" spans="1:14" s="206" customFormat="1" ht="31" customHeight="1" x14ac:dyDescent="0.15">
      <c r="A8991" s="206" t="s">
        <v>768</v>
      </c>
      <c r="B8991" s="206" t="s">
        <v>894</v>
      </c>
      <c r="C8991" s="206" t="s">
        <v>770</v>
      </c>
      <c r="D8991" s="206" t="s">
        <v>772</v>
      </c>
      <c r="E8991" s="206" t="s">
        <v>778</v>
      </c>
      <c r="F8991" s="207">
        <v>45362</v>
      </c>
      <c r="G8991" s="206" t="s">
        <v>900</v>
      </c>
      <c r="H8991" s="208">
        <v>201293</v>
      </c>
      <c r="I8991" s="206" t="s">
        <v>33</v>
      </c>
      <c r="L8991" s="206">
        <v>2023</v>
      </c>
      <c r="M8991" s="206" t="s">
        <v>772</v>
      </c>
      <c r="N8991" s="206" t="s">
        <v>816</v>
      </c>
    </row>
    <row r="8992" spans="1:14" s="206" customFormat="1" ht="31" customHeight="1" x14ac:dyDescent="0.15">
      <c r="A8992" s="206" t="s">
        <v>768</v>
      </c>
      <c r="B8992" s="206" t="s">
        <v>894</v>
      </c>
      <c r="C8992" s="206" t="s">
        <v>782</v>
      </c>
      <c r="D8992" s="206" t="s">
        <v>772</v>
      </c>
      <c r="E8992" s="206" t="s">
        <v>778</v>
      </c>
      <c r="F8992" s="207">
        <v>45362</v>
      </c>
      <c r="G8992" s="206" t="s">
        <v>896</v>
      </c>
      <c r="H8992" s="208">
        <v>264913</v>
      </c>
      <c r="I8992" s="206" t="s">
        <v>19</v>
      </c>
      <c r="L8992" s="206">
        <v>2023</v>
      </c>
      <c r="M8992" s="206" t="s">
        <v>772</v>
      </c>
      <c r="N8992" s="206" t="s">
        <v>816</v>
      </c>
    </row>
    <row r="8993" spans="1:14" s="206" customFormat="1" ht="31" customHeight="1" x14ac:dyDescent="0.15">
      <c r="A8993" s="206" t="s">
        <v>768</v>
      </c>
      <c r="B8993" s="206" t="s">
        <v>894</v>
      </c>
      <c r="C8993" s="206" t="s">
        <v>782</v>
      </c>
      <c r="D8993" s="206" t="s">
        <v>772</v>
      </c>
      <c r="E8993" s="206" t="s">
        <v>778</v>
      </c>
      <c r="F8993" s="207">
        <v>45362</v>
      </c>
      <c r="G8993" s="206" t="s">
        <v>895</v>
      </c>
      <c r="H8993" s="208">
        <v>61107</v>
      </c>
      <c r="I8993" s="206" t="s">
        <v>19</v>
      </c>
      <c r="L8993" s="206">
        <v>2023</v>
      </c>
      <c r="M8993" s="206" t="s">
        <v>772</v>
      </c>
      <c r="N8993" s="206" t="s">
        <v>816</v>
      </c>
    </row>
    <row r="8994" spans="1:14" s="206" customFormat="1" ht="31" customHeight="1" x14ac:dyDescent="0.15">
      <c r="A8994" s="206" t="s">
        <v>768</v>
      </c>
      <c r="B8994" s="206" t="s">
        <v>894</v>
      </c>
      <c r="C8994" s="206" t="s">
        <v>770</v>
      </c>
      <c r="D8994" s="206" t="s">
        <v>772</v>
      </c>
      <c r="E8994" s="206" t="s">
        <v>772</v>
      </c>
      <c r="F8994" s="207">
        <v>45362</v>
      </c>
      <c r="G8994" s="206" t="s">
        <v>898</v>
      </c>
      <c r="H8994" s="208">
        <v>100742</v>
      </c>
      <c r="I8994" s="206" t="s">
        <v>19</v>
      </c>
      <c r="L8994" s="206">
        <v>2023</v>
      </c>
      <c r="M8994" s="206" t="s">
        <v>772</v>
      </c>
      <c r="N8994" s="206" t="s">
        <v>816</v>
      </c>
    </row>
    <row r="8995" spans="1:14" s="206" customFormat="1" ht="31" customHeight="1" x14ac:dyDescent="0.15">
      <c r="A8995" s="206" t="s">
        <v>768</v>
      </c>
      <c r="B8995" s="206" t="s">
        <v>894</v>
      </c>
      <c r="C8995" s="206" t="s">
        <v>770</v>
      </c>
      <c r="D8995" s="206" t="s">
        <v>772</v>
      </c>
      <c r="E8995" s="206" t="s">
        <v>778</v>
      </c>
      <c r="F8995" s="207">
        <v>45362</v>
      </c>
      <c r="G8995" s="206" t="s">
        <v>895</v>
      </c>
      <c r="H8995" s="208">
        <v>48426</v>
      </c>
      <c r="I8995" s="206" t="s">
        <v>19</v>
      </c>
      <c r="L8995" s="206">
        <v>2023</v>
      </c>
      <c r="M8995" s="206" t="s">
        <v>772</v>
      </c>
      <c r="N8995" s="206" t="s">
        <v>816</v>
      </c>
    </row>
    <row r="8996" spans="1:14" s="206" customFormat="1" ht="31" customHeight="1" x14ac:dyDescent="0.15">
      <c r="A8996" s="206" t="s">
        <v>768</v>
      </c>
      <c r="B8996" s="206" t="s">
        <v>894</v>
      </c>
      <c r="C8996" s="206" t="s">
        <v>770</v>
      </c>
      <c r="D8996" s="206" t="s">
        <v>772</v>
      </c>
      <c r="E8996" s="206" t="s">
        <v>772</v>
      </c>
      <c r="F8996" s="207">
        <v>45362</v>
      </c>
      <c r="G8996" s="206" t="s">
        <v>897</v>
      </c>
      <c r="H8996" s="208">
        <v>367081</v>
      </c>
      <c r="I8996" s="206" t="s">
        <v>19</v>
      </c>
      <c r="L8996" s="206">
        <v>2023</v>
      </c>
      <c r="M8996" s="206" t="s">
        <v>772</v>
      </c>
      <c r="N8996" s="206" t="s">
        <v>816</v>
      </c>
    </row>
    <row r="8997" spans="1:14" s="206" customFormat="1" ht="31" customHeight="1" x14ac:dyDescent="0.15">
      <c r="A8997" s="206" t="s">
        <v>768</v>
      </c>
      <c r="B8997" s="206" t="s">
        <v>894</v>
      </c>
      <c r="C8997" s="206" t="s">
        <v>782</v>
      </c>
      <c r="D8997" s="206" t="s">
        <v>772</v>
      </c>
      <c r="E8997" s="206" t="s">
        <v>778</v>
      </c>
      <c r="F8997" s="207">
        <v>45362</v>
      </c>
      <c r="G8997" s="206" t="s">
        <v>897</v>
      </c>
      <c r="H8997" s="208">
        <v>137702</v>
      </c>
      <c r="I8997" s="206" t="s">
        <v>19</v>
      </c>
      <c r="L8997" s="206">
        <v>2023</v>
      </c>
      <c r="M8997" s="206" t="s">
        <v>772</v>
      </c>
      <c r="N8997" s="206" t="s">
        <v>816</v>
      </c>
    </row>
    <row r="8998" spans="1:14" s="206" customFormat="1" ht="31" customHeight="1" x14ac:dyDescent="0.15">
      <c r="A8998" s="206" t="s">
        <v>768</v>
      </c>
      <c r="B8998" s="206" t="s">
        <v>894</v>
      </c>
      <c r="C8998" s="206" t="s">
        <v>770</v>
      </c>
      <c r="D8998" s="206" t="s">
        <v>772</v>
      </c>
      <c r="E8998" s="206" t="s">
        <v>772</v>
      </c>
      <c r="F8998" s="207">
        <v>45362</v>
      </c>
      <c r="G8998" s="206" t="s">
        <v>896</v>
      </c>
      <c r="H8998" s="208">
        <v>161117</v>
      </c>
      <c r="I8998" s="206" t="s">
        <v>19</v>
      </c>
      <c r="L8998" s="206">
        <v>2023</v>
      </c>
      <c r="M8998" s="206" t="s">
        <v>772</v>
      </c>
      <c r="N8998" s="206" t="s">
        <v>816</v>
      </c>
    </row>
    <row r="8999" spans="1:14" s="206" customFormat="1" ht="31" customHeight="1" x14ac:dyDescent="0.15">
      <c r="A8999" s="206" t="s">
        <v>768</v>
      </c>
      <c r="B8999" s="206" t="s">
        <v>894</v>
      </c>
      <c r="C8999" s="206" t="s">
        <v>770</v>
      </c>
      <c r="D8999" s="206" t="s">
        <v>772</v>
      </c>
      <c r="E8999" s="206" t="s">
        <v>759</v>
      </c>
      <c r="F8999" s="207">
        <v>45362</v>
      </c>
      <c r="G8999" s="206" t="s">
        <v>897</v>
      </c>
      <c r="H8999" s="208">
        <v>1621</v>
      </c>
      <c r="I8999" s="206" t="s">
        <v>19</v>
      </c>
      <c r="L8999" s="206">
        <v>2023</v>
      </c>
      <c r="M8999" s="206" t="s">
        <v>772</v>
      </c>
      <c r="N8999" s="206" t="s">
        <v>816</v>
      </c>
    </row>
    <row r="9000" spans="1:14" s="206" customFormat="1" ht="31" customHeight="1" x14ac:dyDescent="0.15">
      <c r="A9000" s="206" t="s">
        <v>768</v>
      </c>
      <c r="B9000" s="206" t="s">
        <v>894</v>
      </c>
      <c r="C9000" s="206" t="s">
        <v>782</v>
      </c>
      <c r="D9000" s="206" t="s">
        <v>772</v>
      </c>
      <c r="E9000" s="206" t="s">
        <v>778</v>
      </c>
      <c r="F9000" s="207">
        <v>45363</v>
      </c>
      <c r="G9000" s="206" t="s">
        <v>896</v>
      </c>
      <c r="H9000" s="208">
        <v>84755</v>
      </c>
      <c r="I9000" s="206" t="s">
        <v>19</v>
      </c>
      <c r="L9000" s="206">
        <v>2023</v>
      </c>
      <c r="M9000" s="206" t="s">
        <v>772</v>
      </c>
      <c r="N9000" s="206" t="s">
        <v>816</v>
      </c>
    </row>
    <row r="9001" spans="1:14" s="206" customFormat="1" ht="31" customHeight="1" x14ac:dyDescent="0.15">
      <c r="A9001" s="206" t="s">
        <v>768</v>
      </c>
      <c r="B9001" s="206" t="s">
        <v>894</v>
      </c>
      <c r="C9001" s="206" t="s">
        <v>770</v>
      </c>
      <c r="D9001" s="206" t="s">
        <v>772</v>
      </c>
      <c r="E9001" s="206" t="s">
        <v>772</v>
      </c>
      <c r="F9001" s="207">
        <v>45363</v>
      </c>
      <c r="G9001" s="206" t="s">
        <v>896</v>
      </c>
      <c r="H9001" s="208">
        <v>4091937</v>
      </c>
      <c r="I9001" s="206" t="s">
        <v>19</v>
      </c>
      <c r="L9001" s="206">
        <v>2023</v>
      </c>
      <c r="M9001" s="206" t="s">
        <v>772</v>
      </c>
      <c r="N9001" s="206" t="s">
        <v>816</v>
      </c>
    </row>
    <row r="9002" spans="1:14" s="206" customFormat="1" ht="31" customHeight="1" x14ac:dyDescent="0.15">
      <c r="A9002" s="206" t="s">
        <v>768</v>
      </c>
      <c r="B9002" s="206" t="s">
        <v>894</v>
      </c>
      <c r="C9002" s="206" t="s">
        <v>782</v>
      </c>
      <c r="D9002" s="206" t="s">
        <v>772</v>
      </c>
      <c r="E9002" s="206" t="s">
        <v>778</v>
      </c>
      <c r="F9002" s="207">
        <v>45363</v>
      </c>
      <c r="G9002" s="206" t="s">
        <v>897</v>
      </c>
      <c r="H9002" s="208">
        <v>143299</v>
      </c>
      <c r="I9002" s="206" t="s">
        <v>19</v>
      </c>
      <c r="L9002" s="206">
        <v>2023</v>
      </c>
      <c r="M9002" s="206" t="s">
        <v>772</v>
      </c>
      <c r="N9002" s="206" t="s">
        <v>816</v>
      </c>
    </row>
    <row r="9003" spans="1:14" s="206" customFormat="1" ht="31" customHeight="1" x14ac:dyDescent="0.15">
      <c r="A9003" s="206" t="s">
        <v>768</v>
      </c>
      <c r="B9003" s="206" t="s">
        <v>894</v>
      </c>
      <c r="C9003" s="206" t="s">
        <v>782</v>
      </c>
      <c r="D9003" s="206" t="s">
        <v>772</v>
      </c>
      <c r="E9003" s="206" t="s">
        <v>778</v>
      </c>
      <c r="F9003" s="207">
        <v>45363</v>
      </c>
      <c r="G9003" s="206" t="s">
        <v>895</v>
      </c>
      <c r="H9003" s="208">
        <v>9856</v>
      </c>
      <c r="I9003" s="206" t="s">
        <v>19</v>
      </c>
      <c r="L9003" s="206">
        <v>2023</v>
      </c>
      <c r="M9003" s="206" t="s">
        <v>772</v>
      </c>
      <c r="N9003" s="206" t="s">
        <v>816</v>
      </c>
    </row>
    <row r="9004" spans="1:14" s="206" customFormat="1" ht="31" customHeight="1" x14ac:dyDescent="0.15">
      <c r="A9004" s="206" t="s">
        <v>768</v>
      </c>
      <c r="B9004" s="206" t="s">
        <v>894</v>
      </c>
      <c r="C9004" s="206" t="s">
        <v>770</v>
      </c>
      <c r="D9004" s="206" t="s">
        <v>772</v>
      </c>
      <c r="E9004" s="206" t="s">
        <v>772</v>
      </c>
      <c r="F9004" s="207">
        <v>45363</v>
      </c>
      <c r="G9004" s="206" t="s">
        <v>898</v>
      </c>
      <c r="H9004" s="208">
        <v>172264</v>
      </c>
      <c r="I9004" s="206" t="s">
        <v>19</v>
      </c>
      <c r="L9004" s="206">
        <v>2023</v>
      </c>
      <c r="M9004" s="206" t="s">
        <v>772</v>
      </c>
      <c r="N9004" s="206" t="s">
        <v>816</v>
      </c>
    </row>
    <row r="9005" spans="1:14" s="206" customFormat="1" ht="31" customHeight="1" x14ac:dyDescent="0.15">
      <c r="A9005" s="206" t="s">
        <v>768</v>
      </c>
      <c r="B9005" s="206" t="s">
        <v>894</v>
      </c>
      <c r="C9005" s="206" t="s">
        <v>770</v>
      </c>
      <c r="D9005" s="206" t="s">
        <v>772</v>
      </c>
      <c r="E9005" s="206" t="s">
        <v>772</v>
      </c>
      <c r="F9005" s="207">
        <v>45363</v>
      </c>
      <c r="G9005" s="206" t="s">
        <v>897</v>
      </c>
      <c r="H9005" s="208">
        <v>613518</v>
      </c>
      <c r="I9005" s="206" t="s">
        <v>19</v>
      </c>
      <c r="L9005" s="206">
        <v>2023</v>
      </c>
      <c r="M9005" s="206" t="s">
        <v>772</v>
      </c>
      <c r="N9005" s="206" t="s">
        <v>816</v>
      </c>
    </row>
    <row r="9006" spans="1:14" s="206" customFormat="1" ht="31" customHeight="1" x14ac:dyDescent="0.15">
      <c r="A9006" s="206" t="s">
        <v>768</v>
      </c>
      <c r="B9006" s="206" t="s">
        <v>894</v>
      </c>
      <c r="C9006" s="206" t="s">
        <v>770</v>
      </c>
      <c r="D9006" s="206" t="s">
        <v>772</v>
      </c>
      <c r="E9006" s="206" t="s">
        <v>778</v>
      </c>
      <c r="F9006" s="207">
        <v>45363</v>
      </c>
      <c r="G9006" s="206" t="s">
        <v>900</v>
      </c>
      <c r="H9006" s="208">
        <v>481353</v>
      </c>
      <c r="I9006" s="206" t="s">
        <v>33</v>
      </c>
      <c r="L9006" s="206">
        <v>2023</v>
      </c>
      <c r="M9006" s="206" t="s">
        <v>772</v>
      </c>
      <c r="N9006" s="206" t="s">
        <v>816</v>
      </c>
    </row>
    <row r="9007" spans="1:14" s="206" customFormat="1" ht="31" customHeight="1" x14ac:dyDescent="0.15">
      <c r="A9007" s="206" t="s">
        <v>768</v>
      </c>
      <c r="B9007" s="206" t="s">
        <v>894</v>
      </c>
      <c r="C9007" s="206" t="s">
        <v>770</v>
      </c>
      <c r="D9007" s="206" t="s">
        <v>772</v>
      </c>
      <c r="E9007" s="206" t="s">
        <v>778</v>
      </c>
      <c r="F9007" s="207">
        <v>45363</v>
      </c>
      <c r="G9007" s="206" t="s">
        <v>897</v>
      </c>
      <c r="H9007" s="208">
        <v>340674</v>
      </c>
      <c r="I9007" s="206" t="s">
        <v>19</v>
      </c>
      <c r="L9007" s="206">
        <v>2023</v>
      </c>
      <c r="M9007" s="206" t="s">
        <v>772</v>
      </c>
      <c r="N9007" s="206" t="s">
        <v>816</v>
      </c>
    </row>
    <row r="9008" spans="1:14" s="206" customFormat="1" ht="31" customHeight="1" x14ac:dyDescent="0.15">
      <c r="A9008" s="206" t="s">
        <v>768</v>
      </c>
      <c r="B9008" s="206" t="s">
        <v>894</v>
      </c>
      <c r="C9008" s="206" t="s">
        <v>770</v>
      </c>
      <c r="D9008" s="206" t="s">
        <v>772</v>
      </c>
      <c r="E9008" s="206" t="s">
        <v>759</v>
      </c>
      <c r="F9008" s="207">
        <v>45363</v>
      </c>
      <c r="G9008" s="206" t="s">
        <v>897</v>
      </c>
      <c r="H9008" s="208">
        <v>1621</v>
      </c>
      <c r="I9008" s="206" t="s">
        <v>19</v>
      </c>
      <c r="L9008" s="206">
        <v>2023</v>
      </c>
      <c r="M9008" s="206" t="s">
        <v>772</v>
      </c>
      <c r="N9008" s="206" t="s">
        <v>816</v>
      </c>
    </row>
    <row r="9009" spans="1:14" s="206" customFormat="1" ht="31" customHeight="1" x14ac:dyDescent="0.15">
      <c r="A9009" s="206" t="s">
        <v>768</v>
      </c>
      <c r="B9009" s="206" t="s">
        <v>894</v>
      </c>
      <c r="C9009" s="206" t="s">
        <v>770</v>
      </c>
      <c r="D9009" s="206" t="s">
        <v>772</v>
      </c>
      <c r="E9009" s="206" t="s">
        <v>772</v>
      </c>
      <c r="F9009" s="207">
        <v>45363</v>
      </c>
      <c r="G9009" s="206" t="s">
        <v>895</v>
      </c>
      <c r="H9009" s="208">
        <v>136017</v>
      </c>
      <c r="I9009" s="206" t="s">
        <v>19</v>
      </c>
      <c r="L9009" s="206">
        <v>2023</v>
      </c>
      <c r="M9009" s="206" t="s">
        <v>772</v>
      </c>
      <c r="N9009" s="206" t="s">
        <v>816</v>
      </c>
    </row>
    <row r="9010" spans="1:14" s="206" customFormat="1" ht="31" customHeight="1" x14ac:dyDescent="0.15">
      <c r="A9010" s="206" t="s">
        <v>768</v>
      </c>
      <c r="B9010" s="206" t="s">
        <v>894</v>
      </c>
      <c r="C9010" s="206" t="s">
        <v>770</v>
      </c>
      <c r="D9010" s="206" t="s">
        <v>772</v>
      </c>
      <c r="E9010" s="206" t="s">
        <v>778</v>
      </c>
      <c r="F9010" s="207">
        <v>45364</v>
      </c>
      <c r="G9010" s="206" t="s">
        <v>896</v>
      </c>
      <c r="H9010" s="208">
        <v>963534</v>
      </c>
      <c r="I9010" s="206" t="s">
        <v>19</v>
      </c>
      <c r="L9010" s="206">
        <v>2023</v>
      </c>
      <c r="M9010" s="206" t="s">
        <v>772</v>
      </c>
      <c r="N9010" s="206" t="s">
        <v>816</v>
      </c>
    </row>
    <row r="9011" spans="1:14" s="206" customFormat="1" ht="31" customHeight="1" x14ac:dyDescent="0.15">
      <c r="A9011" s="206" t="s">
        <v>768</v>
      </c>
      <c r="B9011" s="206" t="s">
        <v>894</v>
      </c>
      <c r="C9011" s="206" t="s">
        <v>770</v>
      </c>
      <c r="D9011" s="206" t="s">
        <v>772</v>
      </c>
      <c r="E9011" s="206" t="s">
        <v>759</v>
      </c>
      <c r="F9011" s="207">
        <v>45364</v>
      </c>
      <c r="G9011" s="206" t="s">
        <v>897</v>
      </c>
      <c r="H9011" s="208">
        <v>9728</v>
      </c>
      <c r="I9011" s="206" t="s">
        <v>19</v>
      </c>
      <c r="L9011" s="206">
        <v>2023</v>
      </c>
      <c r="M9011" s="206" t="s">
        <v>772</v>
      </c>
      <c r="N9011" s="206" t="s">
        <v>816</v>
      </c>
    </row>
    <row r="9012" spans="1:14" s="206" customFormat="1" ht="31" customHeight="1" x14ac:dyDescent="0.15">
      <c r="A9012" s="206" t="s">
        <v>768</v>
      </c>
      <c r="B9012" s="206" t="s">
        <v>894</v>
      </c>
      <c r="C9012" s="206" t="s">
        <v>770</v>
      </c>
      <c r="D9012" s="206" t="s">
        <v>772</v>
      </c>
      <c r="E9012" s="206" t="s">
        <v>772</v>
      </c>
      <c r="F9012" s="207">
        <v>45364</v>
      </c>
      <c r="G9012" s="206" t="s">
        <v>898</v>
      </c>
      <c r="H9012" s="208">
        <v>48338</v>
      </c>
      <c r="I9012" s="206" t="s">
        <v>19</v>
      </c>
      <c r="L9012" s="206">
        <v>2023</v>
      </c>
      <c r="M9012" s="206" t="s">
        <v>772</v>
      </c>
      <c r="N9012" s="206" t="s">
        <v>816</v>
      </c>
    </row>
    <row r="9013" spans="1:14" s="206" customFormat="1" ht="31" customHeight="1" x14ac:dyDescent="0.15">
      <c r="A9013" s="206" t="s">
        <v>768</v>
      </c>
      <c r="B9013" s="206" t="s">
        <v>894</v>
      </c>
      <c r="C9013" s="206" t="s">
        <v>770</v>
      </c>
      <c r="D9013" s="206" t="s">
        <v>772</v>
      </c>
      <c r="E9013" s="206" t="s">
        <v>772</v>
      </c>
      <c r="F9013" s="207">
        <v>45364</v>
      </c>
      <c r="G9013" s="206" t="s">
        <v>896</v>
      </c>
      <c r="H9013" s="208">
        <v>953925</v>
      </c>
      <c r="I9013" s="206" t="s">
        <v>19</v>
      </c>
      <c r="L9013" s="206">
        <v>2023</v>
      </c>
      <c r="M9013" s="206" t="s">
        <v>772</v>
      </c>
      <c r="N9013" s="206" t="s">
        <v>816</v>
      </c>
    </row>
    <row r="9014" spans="1:14" s="206" customFormat="1" ht="31" customHeight="1" x14ac:dyDescent="0.15">
      <c r="A9014" s="206" t="s">
        <v>768</v>
      </c>
      <c r="B9014" s="206" t="s">
        <v>894</v>
      </c>
      <c r="C9014" s="206" t="s">
        <v>782</v>
      </c>
      <c r="D9014" s="206" t="s">
        <v>772</v>
      </c>
      <c r="E9014" s="206" t="s">
        <v>778</v>
      </c>
      <c r="F9014" s="207">
        <v>45364</v>
      </c>
      <c r="G9014" s="206" t="s">
        <v>897</v>
      </c>
      <c r="H9014" s="208">
        <v>521162</v>
      </c>
      <c r="I9014" s="206" t="s">
        <v>19</v>
      </c>
      <c r="L9014" s="206">
        <v>2023</v>
      </c>
      <c r="M9014" s="206" t="s">
        <v>772</v>
      </c>
      <c r="N9014" s="206" t="s">
        <v>816</v>
      </c>
    </row>
    <row r="9015" spans="1:14" s="206" customFormat="1" ht="31" customHeight="1" x14ac:dyDescent="0.15">
      <c r="A9015" s="206" t="s">
        <v>768</v>
      </c>
      <c r="B9015" s="206" t="s">
        <v>894</v>
      </c>
      <c r="C9015" s="206" t="s">
        <v>770</v>
      </c>
      <c r="D9015" s="206" t="s">
        <v>772</v>
      </c>
      <c r="E9015" s="206" t="s">
        <v>772</v>
      </c>
      <c r="F9015" s="207">
        <v>45364</v>
      </c>
      <c r="G9015" s="206" t="s">
        <v>897</v>
      </c>
      <c r="H9015" s="208">
        <v>767646</v>
      </c>
      <c r="I9015" s="206" t="s">
        <v>19</v>
      </c>
      <c r="L9015" s="206">
        <v>2023</v>
      </c>
      <c r="M9015" s="206" t="s">
        <v>772</v>
      </c>
      <c r="N9015" s="206" t="s">
        <v>816</v>
      </c>
    </row>
    <row r="9016" spans="1:14" s="206" customFormat="1" ht="31" customHeight="1" x14ac:dyDescent="0.15">
      <c r="A9016" s="206" t="s">
        <v>768</v>
      </c>
      <c r="B9016" s="206" t="s">
        <v>894</v>
      </c>
      <c r="C9016" s="206" t="s">
        <v>770</v>
      </c>
      <c r="D9016" s="206" t="s">
        <v>772</v>
      </c>
      <c r="E9016" s="206" t="s">
        <v>772</v>
      </c>
      <c r="F9016" s="207">
        <v>45364</v>
      </c>
      <c r="G9016" s="206" t="s">
        <v>37</v>
      </c>
      <c r="H9016" s="208">
        <v>81383</v>
      </c>
      <c r="I9016" s="206" t="s">
        <v>33</v>
      </c>
      <c r="L9016" s="206">
        <v>2023</v>
      </c>
      <c r="M9016" s="206" t="s">
        <v>772</v>
      </c>
      <c r="N9016" s="206" t="s">
        <v>816</v>
      </c>
    </row>
    <row r="9017" spans="1:14" s="206" customFormat="1" ht="31" customHeight="1" x14ac:dyDescent="0.15">
      <c r="A9017" s="206" t="s">
        <v>768</v>
      </c>
      <c r="B9017" s="206" t="s">
        <v>894</v>
      </c>
      <c r="C9017" s="206" t="s">
        <v>782</v>
      </c>
      <c r="D9017" s="206" t="s">
        <v>772</v>
      </c>
      <c r="E9017" s="206" t="s">
        <v>778</v>
      </c>
      <c r="F9017" s="207">
        <v>45364</v>
      </c>
      <c r="G9017" s="206" t="s">
        <v>896</v>
      </c>
      <c r="H9017" s="208">
        <v>206547</v>
      </c>
      <c r="I9017" s="206" t="s">
        <v>19</v>
      </c>
      <c r="L9017" s="206">
        <v>2023</v>
      </c>
      <c r="M9017" s="206" t="s">
        <v>772</v>
      </c>
      <c r="N9017" s="206" t="s">
        <v>816</v>
      </c>
    </row>
    <row r="9018" spans="1:14" s="206" customFormat="1" ht="31" customHeight="1" x14ac:dyDescent="0.15">
      <c r="A9018" s="206" t="s">
        <v>768</v>
      </c>
      <c r="B9018" s="206" t="s">
        <v>894</v>
      </c>
      <c r="C9018" s="206" t="s">
        <v>770</v>
      </c>
      <c r="D9018" s="206" t="s">
        <v>772</v>
      </c>
      <c r="E9018" s="206" t="s">
        <v>778</v>
      </c>
      <c r="F9018" s="207">
        <v>45364</v>
      </c>
      <c r="G9018" s="206" t="s">
        <v>897</v>
      </c>
      <c r="H9018" s="208">
        <v>1037169</v>
      </c>
      <c r="I9018" s="206" t="s">
        <v>19</v>
      </c>
      <c r="L9018" s="206">
        <v>2023</v>
      </c>
      <c r="M9018" s="206" t="s">
        <v>772</v>
      </c>
      <c r="N9018" s="206" t="s">
        <v>816</v>
      </c>
    </row>
    <row r="9019" spans="1:14" s="206" customFormat="1" ht="31" customHeight="1" x14ac:dyDescent="0.15">
      <c r="A9019" s="206" t="s">
        <v>768</v>
      </c>
      <c r="B9019" s="206" t="s">
        <v>894</v>
      </c>
      <c r="C9019" s="206" t="s">
        <v>770</v>
      </c>
      <c r="D9019" s="206" t="s">
        <v>772</v>
      </c>
      <c r="E9019" s="206" t="s">
        <v>778</v>
      </c>
      <c r="F9019" s="207">
        <v>45364</v>
      </c>
      <c r="G9019" s="206" t="s">
        <v>898</v>
      </c>
      <c r="H9019" s="208">
        <v>513979</v>
      </c>
      <c r="I9019" s="206" t="s">
        <v>19</v>
      </c>
      <c r="L9019" s="206">
        <v>2023</v>
      </c>
      <c r="M9019" s="206" t="s">
        <v>772</v>
      </c>
      <c r="N9019" s="206" t="s">
        <v>816</v>
      </c>
    </row>
    <row r="9020" spans="1:14" s="206" customFormat="1" ht="31" customHeight="1" x14ac:dyDescent="0.15">
      <c r="A9020" s="206" t="s">
        <v>768</v>
      </c>
      <c r="B9020" s="206" t="s">
        <v>894</v>
      </c>
      <c r="C9020" s="206" t="s">
        <v>782</v>
      </c>
      <c r="D9020" s="206" t="s">
        <v>772</v>
      </c>
      <c r="E9020" s="206" t="s">
        <v>778</v>
      </c>
      <c r="F9020" s="207">
        <v>45364</v>
      </c>
      <c r="G9020" s="206" t="s">
        <v>895</v>
      </c>
      <c r="H9020" s="208">
        <v>15770</v>
      </c>
      <c r="I9020" s="206" t="s">
        <v>19</v>
      </c>
      <c r="L9020" s="206">
        <v>2023</v>
      </c>
      <c r="M9020" s="206" t="s">
        <v>772</v>
      </c>
      <c r="N9020" s="206" t="s">
        <v>816</v>
      </c>
    </row>
    <row r="9021" spans="1:14" s="206" customFormat="1" ht="31" customHeight="1" x14ac:dyDescent="0.15">
      <c r="A9021" s="206" t="s">
        <v>768</v>
      </c>
      <c r="B9021" s="206" t="s">
        <v>894</v>
      </c>
      <c r="C9021" s="206" t="s">
        <v>770</v>
      </c>
      <c r="D9021" s="206" t="s">
        <v>772</v>
      </c>
      <c r="E9021" s="206" t="s">
        <v>778</v>
      </c>
      <c r="F9021" s="207">
        <v>45365</v>
      </c>
      <c r="G9021" s="206" t="s">
        <v>895</v>
      </c>
      <c r="H9021" s="208">
        <v>38016</v>
      </c>
      <c r="I9021" s="206" t="s">
        <v>19</v>
      </c>
      <c r="L9021" s="206">
        <v>2023</v>
      </c>
      <c r="M9021" s="206" t="s">
        <v>772</v>
      </c>
      <c r="N9021" s="206" t="s">
        <v>816</v>
      </c>
    </row>
    <row r="9022" spans="1:14" s="206" customFormat="1" ht="31" customHeight="1" x14ac:dyDescent="0.15">
      <c r="A9022" s="206" t="s">
        <v>768</v>
      </c>
      <c r="B9022" s="206" t="s">
        <v>894</v>
      </c>
      <c r="C9022" s="206" t="s">
        <v>782</v>
      </c>
      <c r="D9022" s="206" t="s">
        <v>772</v>
      </c>
      <c r="E9022" s="206" t="s">
        <v>778</v>
      </c>
      <c r="F9022" s="207">
        <v>45365</v>
      </c>
      <c r="G9022" s="206" t="s">
        <v>895</v>
      </c>
      <c r="H9022" s="208">
        <v>27148</v>
      </c>
      <c r="I9022" s="206" t="s">
        <v>19</v>
      </c>
      <c r="L9022" s="206">
        <v>2023</v>
      </c>
      <c r="M9022" s="206" t="s">
        <v>772</v>
      </c>
      <c r="N9022" s="206" t="s">
        <v>816</v>
      </c>
    </row>
    <row r="9023" spans="1:14" s="206" customFormat="1" ht="31" customHeight="1" x14ac:dyDescent="0.15">
      <c r="A9023" s="206" t="s">
        <v>768</v>
      </c>
      <c r="B9023" s="206" t="s">
        <v>894</v>
      </c>
      <c r="C9023" s="206" t="s">
        <v>782</v>
      </c>
      <c r="D9023" s="206" t="s">
        <v>772</v>
      </c>
      <c r="E9023" s="206" t="s">
        <v>778</v>
      </c>
      <c r="F9023" s="207">
        <v>45365</v>
      </c>
      <c r="G9023" s="206" t="s">
        <v>897</v>
      </c>
      <c r="H9023" s="208">
        <v>386597</v>
      </c>
      <c r="I9023" s="206" t="s">
        <v>19</v>
      </c>
      <c r="L9023" s="206">
        <v>2023</v>
      </c>
      <c r="M9023" s="206" t="s">
        <v>772</v>
      </c>
      <c r="N9023" s="206" t="s">
        <v>816</v>
      </c>
    </row>
    <row r="9024" spans="1:14" s="206" customFormat="1" ht="31" customHeight="1" x14ac:dyDescent="0.15">
      <c r="A9024" s="206" t="s">
        <v>768</v>
      </c>
      <c r="B9024" s="206" t="s">
        <v>894</v>
      </c>
      <c r="C9024" s="206" t="s">
        <v>770</v>
      </c>
      <c r="D9024" s="206" t="s">
        <v>772</v>
      </c>
      <c r="E9024" s="206" t="s">
        <v>778</v>
      </c>
      <c r="F9024" s="207">
        <v>45365</v>
      </c>
      <c r="G9024" s="206" t="s">
        <v>900</v>
      </c>
      <c r="H9024" s="208">
        <v>161405</v>
      </c>
      <c r="I9024" s="206" t="s">
        <v>33</v>
      </c>
      <c r="L9024" s="206">
        <v>2023</v>
      </c>
      <c r="M9024" s="206" t="s">
        <v>772</v>
      </c>
      <c r="N9024" s="206" t="s">
        <v>816</v>
      </c>
    </row>
    <row r="9025" spans="1:14" s="206" customFormat="1" ht="31" customHeight="1" x14ac:dyDescent="0.15">
      <c r="A9025" s="206" t="s">
        <v>768</v>
      </c>
      <c r="B9025" s="206" t="s">
        <v>894</v>
      </c>
      <c r="C9025" s="206" t="s">
        <v>782</v>
      </c>
      <c r="D9025" s="206" t="s">
        <v>772</v>
      </c>
      <c r="E9025" s="206" t="s">
        <v>778</v>
      </c>
      <c r="F9025" s="207">
        <v>45365</v>
      </c>
      <c r="G9025" s="206" t="s">
        <v>896</v>
      </c>
      <c r="H9025" s="208">
        <v>172898</v>
      </c>
      <c r="I9025" s="206" t="s">
        <v>19</v>
      </c>
      <c r="L9025" s="206">
        <v>2023</v>
      </c>
      <c r="M9025" s="206" t="s">
        <v>772</v>
      </c>
      <c r="N9025" s="206" t="s">
        <v>816</v>
      </c>
    </row>
    <row r="9026" spans="1:14" s="206" customFormat="1" ht="31" customHeight="1" x14ac:dyDescent="0.15">
      <c r="A9026" s="206" t="s">
        <v>768</v>
      </c>
      <c r="B9026" s="206" t="s">
        <v>894</v>
      </c>
      <c r="C9026" s="206" t="s">
        <v>770</v>
      </c>
      <c r="D9026" s="206" t="s">
        <v>772</v>
      </c>
      <c r="E9026" s="206" t="s">
        <v>778</v>
      </c>
      <c r="F9026" s="207">
        <v>45365</v>
      </c>
      <c r="G9026" s="206" t="s">
        <v>897</v>
      </c>
      <c r="H9026" s="208">
        <v>930133</v>
      </c>
      <c r="I9026" s="206" t="s">
        <v>19</v>
      </c>
      <c r="L9026" s="206">
        <v>2023</v>
      </c>
      <c r="M9026" s="206" t="s">
        <v>772</v>
      </c>
      <c r="N9026" s="206" t="s">
        <v>816</v>
      </c>
    </row>
    <row r="9027" spans="1:14" s="206" customFormat="1" ht="31" customHeight="1" x14ac:dyDescent="0.15">
      <c r="A9027" s="206" t="s">
        <v>768</v>
      </c>
      <c r="B9027" s="206" t="s">
        <v>894</v>
      </c>
      <c r="C9027" s="206" t="s">
        <v>770</v>
      </c>
      <c r="D9027" s="206" t="s">
        <v>772</v>
      </c>
      <c r="E9027" s="206" t="s">
        <v>772</v>
      </c>
      <c r="F9027" s="207">
        <v>45365</v>
      </c>
      <c r="G9027" s="206" t="s">
        <v>896</v>
      </c>
      <c r="H9027" s="208">
        <v>417536</v>
      </c>
      <c r="I9027" s="206" t="s">
        <v>19</v>
      </c>
      <c r="L9027" s="206">
        <v>2023</v>
      </c>
      <c r="M9027" s="206" t="s">
        <v>772</v>
      </c>
      <c r="N9027" s="206" t="s">
        <v>816</v>
      </c>
    </row>
    <row r="9028" spans="1:14" s="206" customFormat="1" ht="31" customHeight="1" x14ac:dyDescent="0.15">
      <c r="A9028" s="206" t="s">
        <v>768</v>
      </c>
      <c r="B9028" s="206" t="s">
        <v>894</v>
      </c>
      <c r="C9028" s="206" t="s">
        <v>770</v>
      </c>
      <c r="D9028" s="206" t="s">
        <v>772</v>
      </c>
      <c r="E9028" s="206" t="s">
        <v>759</v>
      </c>
      <c r="F9028" s="207">
        <v>45365</v>
      </c>
      <c r="G9028" s="206" t="s">
        <v>897</v>
      </c>
      <c r="H9028" s="208">
        <v>1588</v>
      </c>
      <c r="I9028" s="206" t="s">
        <v>19</v>
      </c>
      <c r="L9028" s="206">
        <v>2023</v>
      </c>
      <c r="M9028" s="206" t="s">
        <v>772</v>
      </c>
      <c r="N9028" s="206" t="s">
        <v>816</v>
      </c>
    </row>
    <row r="9029" spans="1:14" s="206" customFormat="1" ht="31" customHeight="1" x14ac:dyDescent="0.15">
      <c r="A9029" s="206" t="s">
        <v>768</v>
      </c>
      <c r="B9029" s="206" t="s">
        <v>894</v>
      </c>
      <c r="C9029" s="206" t="s">
        <v>770</v>
      </c>
      <c r="D9029" s="206" t="s">
        <v>772</v>
      </c>
      <c r="E9029" s="206" t="s">
        <v>772</v>
      </c>
      <c r="F9029" s="207">
        <v>45365</v>
      </c>
      <c r="G9029" s="206" t="s">
        <v>897</v>
      </c>
      <c r="H9029" s="208">
        <v>417850</v>
      </c>
      <c r="I9029" s="206" t="s">
        <v>19</v>
      </c>
      <c r="L9029" s="206">
        <v>2023</v>
      </c>
      <c r="M9029" s="206" t="s">
        <v>772</v>
      </c>
      <c r="N9029" s="206" t="s">
        <v>816</v>
      </c>
    </row>
    <row r="9030" spans="1:14" s="206" customFormat="1" ht="31" customHeight="1" x14ac:dyDescent="0.15">
      <c r="A9030" s="206" t="s">
        <v>768</v>
      </c>
      <c r="B9030" s="206" t="s">
        <v>894</v>
      </c>
      <c r="C9030" s="206" t="s">
        <v>770</v>
      </c>
      <c r="D9030" s="206" t="s">
        <v>772</v>
      </c>
      <c r="E9030" s="206" t="s">
        <v>759</v>
      </c>
      <c r="F9030" s="207">
        <v>45366</v>
      </c>
      <c r="G9030" s="206" t="s">
        <v>897</v>
      </c>
      <c r="H9030" s="208">
        <v>41529</v>
      </c>
      <c r="I9030" s="206" t="s">
        <v>19</v>
      </c>
      <c r="L9030" s="206">
        <v>2023</v>
      </c>
      <c r="M9030" s="206" t="s">
        <v>772</v>
      </c>
      <c r="N9030" s="206" t="s">
        <v>816</v>
      </c>
    </row>
    <row r="9031" spans="1:14" s="206" customFormat="1" ht="31" customHeight="1" x14ac:dyDescent="0.15">
      <c r="A9031" s="206" t="s">
        <v>768</v>
      </c>
      <c r="B9031" s="206" t="s">
        <v>894</v>
      </c>
      <c r="C9031" s="206" t="s">
        <v>770</v>
      </c>
      <c r="D9031" s="206" t="s">
        <v>772</v>
      </c>
      <c r="E9031" s="206" t="s">
        <v>772</v>
      </c>
      <c r="F9031" s="207">
        <v>45366</v>
      </c>
      <c r="G9031" s="206" t="s">
        <v>898</v>
      </c>
      <c r="H9031" s="208">
        <v>1749</v>
      </c>
      <c r="I9031" s="206" t="s">
        <v>19</v>
      </c>
      <c r="L9031" s="206">
        <v>2023</v>
      </c>
      <c r="M9031" s="206" t="s">
        <v>772</v>
      </c>
      <c r="N9031" s="206" t="s">
        <v>816</v>
      </c>
    </row>
    <row r="9032" spans="1:14" s="206" customFormat="1" ht="31" customHeight="1" x14ac:dyDescent="0.15">
      <c r="A9032" s="206" t="s">
        <v>768</v>
      </c>
      <c r="B9032" s="206" t="s">
        <v>894</v>
      </c>
      <c r="C9032" s="206" t="s">
        <v>770</v>
      </c>
      <c r="D9032" s="206" t="s">
        <v>772</v>
      </c>
      <c r="E9032" s="206" t="s">
        <v>772</v>
      </c>
      <c r="F9032" s="207">
        <v>45366</v>
      </c>
      <c r="G9032" s="206" t="s">
        <v>895</v>
      </c>
      <c r="H9032" s="208">
        <v>43384</v>
      </c>
      <c r="I9032" s="206" t="s">
        <v>19</v>
      </c>
      <c r="L9032" s="206">
        <v>2023</v>
      </c>
      <c r="M9032" s="206" t="s">
        <v>772</v>
      </c>
      <c r="N9032" s="206" t="s">
        <v>816</v>
      </c>
    </row>
    <row r="9033" spans="1:14" s="206" customFormat="1" ht="31" customHeight="1" x14ac:dyDescent="0.15">
      <c r="A9033" s="206" t="s">
        <v>768</v>
      </c>
      <c r="B9033" s="206" t="s">
        <v>894</v>
      </c>
      <c r="C9033" s="206" t="s">
        <v>770</v>
      </c>
      <c r="D9033" s="206" t="s">
        <v>772</v>
      </c>
      <c r="E9033" s="206" t="s">
        <v>778</v>
      </c>
      <c r="F9033" s="207">
        <v>45366</v>
      </c>
      <c r="G9033" s="206" t="s">
        <v>900</v>
      </c>
      <c r="H9033" s="208">
        <v>159625</v>
      </c>
      <c r="I9033" s="206" t="s">
        <v>33</v>
      </c>
      <c r="L9033" s="206">
        <v>2023</v>
      </c>
      <c r="M9033" s="206" t="s">
        <v>772</v>
      </c>
      <c r="N9033" s="206" t="s">
        <v>816</v>
      </c>
    </row>
    <row r="9034" spans="1:14" s="206" customFormat="1" ht="31" customHeight="1" x14ac:dyDescent="0.15">
      <c r="A9034" s="206" t="s">
        <v>768</v>
      </c>
      <c r="B9034" s="206" t="s">
        <v>894</v>
      </c>
      <c r="C9034" s="206" t="s">
        <v>770</v>
      </c>
      <c r="D9034" s="206" t="s">
        <v>772</v>
      </c>
      <c r="E9034" s="206" t="s">
        <v>772</v>
      </c>
      <c r="F9034" s="207">
        <v>45366</v>
      </c>
      <c r="G9034" s="206" t="s">
        <v>896</v>
      </c>
      <c r="H9034" s="208">
        <v>41697</v>
      </c>
      <c r="I9034" s="206" t="s">
        <v>19</v>
      </c>
      <c r="L9034" s="206">
        <v>2023</v>
      </c>
      <c r="M9034" s="206" t="s">
        <v>772</v>
      </c>
      <c r="N9034" s="206" t="s">
        <v>816</v>
      </c>
    </row>
    <row r="9035" spans="1:14" s="206" customFormat="1" ht="31" customHeight="1" x14ac:dyDescent="0.15">
      <c r="A9035" s="206" t="s">
        <v>768</v>
      </c>
      <c r="B9035" s="206" t="s">
        <v>894</v>
      </c>
      <c r="C9035" s="206" t="s">
        <v>770</v>
      </c>
      <c r="D9035" s="206" t="s">
        <v>772</v>
      </c>
      <c r="E9035" s="206" t="s">
        <v>778</v>
      </c>
      <c r="F9035" s="207">
        <v>45366</v>
      </c>
      <c r="G9035" s="206" t="s">
        <v>898</v>
      </c>
      <c r="H9035" s="208">
        <v>196284</v>
      </c>
      <c r="I9035" s="206" t="s">
        <v>19</v>
      </c>
      <c r="L9035" s="206">
        <v>2023</v>
      </c>
      <c r="M9035" s="206" t="s">
        <v>772</v>
      </c>
      <c r="N9035" s="206" t="s">
        <v>816</v>
      </c>
    </row>
    <row r="9036" spans="1:14" s="206" customFormat="1" ht="31" customHeight="1" x14ac:dyDescent="0.15">
      <c r="A9036" s="206" t="s">
        <v>768</v>
      </c>
      <c r="B9036" s="206" t="s">
        <v>894</v>
      </c>
      <c r="C9036" s="206" t="s">
        <v>782</v>
      </c>
      <c r="D9036" s="206" t="s">
        <v>772</v>
      </c>
      <c r="E9036" s="206" t="s">
        <v>778</v>
      </c>
      <c r="F9036" s="207">
        <v>45366</v>
      </c>
      <c r="G9036" s="206" t="s">
        <v>897</v>
      </c>
      <c r="H9036" s="208">
        <v>262469</v>
      </c>
      <c r="I9036" s="206" t="s">
        <v>19</v>
      </c>
      <c r="L9036" s="206">
        <v>2023</v>
      </c>
      <c r="M9036" s="206" t="s">
        <v>772</v>
      </c>
      <c r="N9036" s="206" t="s">
        <v>816</v>
      </c>
    </row>
    <row r="9037" spans="1:14" s="206" customFormat="1" ht="31" customHeight="1" x14ac:dyDescent="0.15">
      <c r="A9037" s="206" t="s">
        <v>768</v>
      </c>
      <c r="B9037" s="206" t="s">
        <v>894</v>
      </c>
      <c r="C9037" s="206" t="s">
        <v>770</v>
      </c>
      <c r="D9037" s="206" t="s">
        <v>772</v>
      </c>
      <c r="E9037" s="206" t="s">
        <v>778</v>
      </c>
      <c r="F9037" s="207">
        <v>45366</v>
      </c>
      <c r="G9037" s="206" t="s">
        <v>895</v>
      </c>
      <c r="H9037" s="208">
        <v>95964</v>
      </c>
      <c r="I9037" s="206" t="s">
        <v>19</v>
      </c>
      <c r="L9037" s="206">
        <v>2023</v>
      </c>
      <c r="M9037" s="206" t="s">
        <v>772</v>
      </c>
      <c r="N9037" s="206" t="s">
        <v>816</v>
      </c>
    </row>
    <row r="9038" spans="1:14" s="206" customFormat="1" ht="31" customHeight="1" x14ac:dyDescent="0.15">
      <c r="A9038" s="206" t="s">
        <v>768</v>
      </c>
      <c r="B9038" s="206" t="s">
        <v>894</v>
      </c>
      <c r="C9038" s="206" t="s">
        <v>770</v>
      </c>
      <c r="D9038" s="206" t="s">
        <v>772</v>
      </c>
      <c r="E9038" s="206" t="s">
        <v>778</v>
      </c>
      <c r="F9038" s="207">
        <v>45366</v>
      </c>
      <c r="G9038" s="206" t="s">
        <v>897</v>
      </c>
      <c r="H9038" s="208">
        <v>678638</v>
      </c>
      <c r="I9038" s="206" t="s">
        <v>19</v>
      </c>
      <c r="L9038" s="206">
        <v>2023</v>
      </c>
      <c r="M9038" s="206" t="s">
        <v>772</v>
      </c>
      <c r="N9038" s="206" t="s">
        <v>816</v>
      </c>
    </row>
    <row r="9039" spans="1:14" s="206" customFormat="1" ht="31" customHeight="1" x14ac:dyDescent="0.15">
      <c r="A9039" s="206" t="s">
        <v>768</v>
      </c>
      <c r="B9039" s="206" t="s">
        <v>894</v>
      </c>
      <c r="C9039" s="206" t="s">
        <v>782</v>
      </c>
      <c r="D9039" s="206" t="s">
        <v>772</v>
      </c>
      <c r="E9039" s="206" t="s">
        <v>778</v>
      </c>
      <c r="F9039" s="207">
        <v>45366</v>
      </c>
      <c r="G9039" s="206" t="s">
        <v>895</v>
      </c>
      <c r="H9039" s="208">
        <v>73858</v>
      </c>
      <c r="I9039" s="206" t="s">
        <v>19</v>
      </c>
      <c r="L9039" s="206">
        <v>2023</v>
      </c>
      <c r="M9039" s="206" t="s">
        <v>772</v>
      </c>
      <c r="N9039" s="206" t="s">
        <v>816</v>
      </c>
    </row>
    <row r="9040" spans="1:14" s="206" customFormat="1" ht="31" customHeight="1" x14ac:dyDescent="0.15">
      <c r="A9040" s="206" t="s">
        <v>768</v>
      </c>
      <c r="B9040" s="206" t="s">
        <v>894</v>
      </c>
      <c r="C9040" s="206" t="s">
        <v>770</v>
      </c>
      <c r="D9040" s="206" t="s">
        <v>772</v>
      </c>
      <c r="E9040" s="206" t="s">
        <v>778</v>
      </c>
      <c r="F9040" s="207">
        <v>45369</v>
      </c>
      <c r="G9040" s="206" t="s">
        <v>900</v>
      </c>
      <c r="H9040" s="208">
        <v>40363</v>
      </c>
      <c r="I9040" s="206" t="s">
        <v>33</v>
      </c>
      <c r="L9040" s="206">
        <v>2023</v>
      </c>
      <c r="M9040" s="206" t="s">
        <v>772</v>
      </c>
      <c r="N9040" s="206" t="s">
        <v>816</v>
      </c>
    </row>
    <row r="9041" spans="1:14" s="206" customFormat="1" ht="31" customHeight="1" x14ac:dyDescent="0.15">
      <c r="A9041" s="206" t="s">
        <v>768</v>
      </c>
      <c r="B9041" s="206" t="s">
        <v>894</v>
      </c>
      <c r="C9041" s="206" t="s">
        <v>782</v>
      </c>
      <c r="D9041" s="206" t="s">
        <v>772</v>
      </c>
      <c r="E9041" s="206" t="s">
        <v>778</v>
      </c>
      <c r="F9041" s="207">
        <v>45369</v>
      </c>
      <c r="G9041" s="206" t="s">
        <v>895</v>
      </c>
      <c r="H9041" s="208">
        <v>22854</v>
      </c>
      <c r="I9041" s="206" t="s">
        <v>19</v>
      </c>
      <c r="L9041" s="206">
        <v>2023</v>
      </c>
      <c r="M9041" s="206" t="s">
        <v>772</v>
      </c>
      <c r="N9041" s="206" t="s">
        <v>816</v>
      </c>
    </row>
    <row r="9042" spans="1:14" s="206" customFormat="1" ht="31" customHeight="1" x14ac:dyDescent="0.15">
      <c r="A9042" s="206" t="s">
        <v>768</v>
      </c>
      <c r="B9042" s="206" t="s">
        <v>894</v>
      </c>
      <c r="C9042" s="206" t="s">
        <v>770</v>
      </c>
      <c r="D9042" s="206" t="s">
        <v>772</v>
      </c>
      <c r="E9042" s="206" t="s">
        <v>772</v>
      </c>
      <c r="F9042" s="207">
        <v>45369</v>
      </c>
      <c r="G9042" s="206" t="s">
        <v>896</v>
      </c>
      <c r="H9042" s="208">
        <v>242526</v>
      </c>
      <c r="I9042" s="206" t="s">
        <v>19</v>
      </c>
      <c r="L9042" s="206">
        <v>2023</v>
      </c>
      <c r="M9042" s="206" t="s">
        <v>772</v>
      </c>
      <c r="N9042" s="206" t="s">
        <v>816</v>
      </c>
    </row>
    <row r="9043" spans="1:14" s="206" customFormat="1" ht="31" customHeight="1" x14ac:dyDescent="0.15">
      <c r="A9043" s="206" t="s">
        <v>768</v>
      </c>
      <c r="B9043" s="206" t="s">
        <v>894</v>
      </c>
      <c r="C9043" s="206" t="s">
        <v>782</v>
      </c>
      <c r="D9043" s="206" t="s">
        <v>772</v>
      </c>
      <c r="E9043" s="206" t="s">
        <v>778</v>
      </c>
      <c r="F9043" s="207">
        <v>45369</v>
      </c>
      <c r="G9043" s="206" t="s">
        <v>897</v>
      </c>
      <c r="H9043" s="208">
        <v>85061</v>
      </c>
      <c r="I9043" s="206" t="s">
        <v>19</v>
      </c>
      <c r="L9043" s="206">
        <v>2023</v>
      </c>
      <c r="M9043" s="206" t="s">
        <v>772</v>
      </c>
      <c r="N9043" s="206" t="s">
        <v>816</v>
      </c>
    </row>
    <row r="9044" spans="1:14" s="206" customFormat="1" ht="31" customHeight="1" x14ac:dyDescent="0.15">
      <c r="A9044" s="206" t="s">
        <v>768</v>
      </c>
      <c r="B9044" s="206" t="s">
        <v>894</v>
      </c>
      <c r="C9044" s="206" t="s">
        <v>770</v>
      </c>
      <c r="D9044" s="206" t="s">
        <v>772</v>
      </c>
      <c r="E9044" s="206" t="s">
        <v>778</v>
      </c>
      <c r="F9044" s="207">
        <v>45369</v>
      </c>
      <c r="G9044" s="206" t="s">
        <v>895</v>
      </c>
      <c r="H9044" s="208">
        <v>15840</v>
      </c>
      <c r="I9044" s="206" t="s">
        <v>19</v>
      </c>
      <c r="L9044" s="206">
        <v>2023</v>
      </c>
      <c r="M9044" s="206" t="s">
        <v>772</v>
      </c>
      <c r="N9044" s="206" t="s">
        <v>816</v>
      </c>
    </row>
    <row r="9045" spans="1:14" s="206" customFormat="1" ht="31" customHeight="1" x14ac:dyDescent="0.15">
      <c r="A9045" s="206" t="s">
        <v>768</v>
      </c>
      <c r="B9045" s="206" t="s">
        <v>894</v>
      </c>
      <c r="C9045" s="206" t="s">
        <v>770</v>
      </c>
      <c r="D9045" s="206" t="s">
        <v>772</v>
      </c>
      <c r="E9045" s="206" t="s">
        <v>772</v>
      </c>
      <c r="F9045" s="207">
        <v>45369</v>
      </c>
      <c r="G9045" s="206" t="s">
        <v>895</v>
      </c>
      <c r="H9045" s="208">
        <v>35904</v>
      </c>
      <c r="I9045" s="206" t="s">
        <v>19</v>
      </c>
      <c r="L9045" s="206">
        <v>2023</v>
      </c>
      <c r="M9045" s="206" t="s">
        <v>772</v>
      </c>
      <c r="N9045" s="206" t="s">
        <v>816</v>
      </c>
    </row>
    <row r="9046" spans="1:14" s="206" customFormat="1" ht="31" customHeight="1" x14ac:dyDescent="0.15">
      <c r="A9046" s="206" t="s">
        <v>768</v>
      </c>
      <c r="B9046" s="206" t="s">
        <v>894</v>
      </c>
      <c r="C9046" s="206" t="s">
        <v>770</v>
      </c>
      <c r="D9046" s="206" t="s">
        <v>772</v>
      </c>
      <c r="E9046" s="206" t="s">
        <v>778</v>
      </c>
      <c r="F9046" s="207">
        <v>45369</v>
      </c>
      <c r="G9046" s="206" t="s">
        <v>896</v>
      </c>
      <c r="H9046" s="208">
        <v>86724</v>
      </c>
      <c r="I9046" s="206" t="s">
        <v>19</v>
      </c>
      <c r="L9046" s="206">
        <v>2023</v>
      </c>
      <c r="M9046" s="206" t="s">
        <v>772</v>
      </c>
      <c r="N9046" s="206" t="s">
        <v>816</v>
      </c>
    </row>
    <row r="9047" spans="1:14" s="206" customFormat="1" ht="31" customHeight="1" x14ac:dyDescent="0.15">
      <c r="A9047" s="206" t="s">
        <v>768</v>
      </c>
      <c r="B9047" s="206" t="s">
        <v>894</v>
      </c>
      <c r="C9047" s="206" t="s">
        <v>770</v>
      </c>
      <c r="D9047" s="206" t="s">
        <v>772</v>
      </c>
      <c r="E9047" s="206" t="s">
        <v>772</v>
      </c>
      <c r="F9047" s="207">
        <v>45369</v>
      </c>
      <c r="G9047" s="206" t="s">
        <v>897</v>
      </c>
      <c r="H9047" s="208">
        <v>78353</v>
      </c>
      <c r="I9047" s="206" t="s">
        <v>19</v>
      </c>
      <c r="L9047" s="206">
        <v>2023</v>
      </c>
      <c r="M9047" s="206" t="s">
        <v>772</v>
      </c>
      <c r="N9047" s="206" t="s">
        <v>816</v>
      </c>
    </row>
    <row r="9048" spans="1:14" s="206" customFormat="1" ht="31" customHeight="1" x14ac:dyDescent="0.15">
      <c r="A9048" s="206" t="s">
        <v>768</v>
      </c>
      <c r="B9048" s="206" t="s">
        <v>894</v>
      </c>
      <c r="C9048" s="206" t="s">
        <v>782</v>
      </c>
      <c r="D9048" s="206" t="s">
        <v>772</v>
      </c>
      <c r="E9048" s="206" t="s">
        <v>778</v>
      </c>
      <c r="F9048" s="207">
        <v>45369</v>
      </c>
      <c r="G9048" s="206" t="s">
        <v>896</v>
      </c>
      <c r="H9048" s="208">
        <v>169939</v>
      </c>
      <c r="I9048" s="206" t="s">
        <v>19</v>
      </c>
      <c r="L9048" s="206">
        <v>2023</v>
      </c>
      <c r="M9048" s="206" t="s">
        <v>772</v>
      </c>
      <c r="N9048" s="206" t="s">
        <v>816</v>
      </c>
    </row>
    <row r="9049" spans="1:14" s="206" customFormat="1" ht="31" customHeight="1" x14ac:dyDescent="0.15">
      <c r="A9049" s="206" t="s">
        <v>768</v>
      </c>
      <c r="B9049" s="206" t="s">
        <v>894</v>
      </c>
      <c r="C9049" s="206" t="s">
        <v>770</v>
      </c>
      <c r="D9049" s="206" t="s">
        <v>772</v>
      </c>
      <c r="E9049" s="206" t="s">
        <v>772</v>
      </c>
      <c r="F9049" s="207">
        <v>45369</v>
      </c>
      <c r="G9049" s="206" t="s">
        <v>898</v>
      </c>
      <c r="H9049" s="208">
        <v>41232</v>
      </c>
      <c r="I9049" s="206" t="s">
        <v>19</v>
      </c>
      <c r="L9049" s="206">
        <v>2023</v>
      </c>
      <c r="M9049" s="206" t="s">
        <v>772</v>
      </c>
      <c r="N9049" s="206" t="s">
        <v>816</v>
      </c>
    </row>
    <row r="9050" spans="1:14" s="206" customFormat="1" ht="31" customHeight="1" x14ac:dyDescent="0.15">
      <c r="A9050" s="206" t="s">
        <v>768</v>
      </c>
      <c r="B9050" s="206" t="s">
        <v>894</v>
      </c>
      <c r="C9050" s="206" t="s">
        <v>770</v>
      </c>
      <c r="D9050" s="206" t="s">
        <v>772</v>
      </c>
      <c r="E9050" s="206" t="s">
        <v>778</v>
      </c>
      <c r="F9050" s="207">
        <v>45369</v>
      </c>
      <c r="G9050" s="206" t="s">
        <v>897</v>
      </c>
      <c r="H9050" s="208">
        <v>1300875</v>
      </c>
      <c r="I9050" s="206" t="s">
        <v>19</v>
      </c>
      <c r="L9050" s="206">
        <v>2023</v>
      </c>
      <c r="M9050" s="206" t="s">
        <v>772</v>
      </c>
      <c r="N9050" s="206" t="s">
        <v>816</v>
      </c>
    </row>
    <row r="9051" spans="1:14" s="206" customFormat="1" ht="31" customHeight="1" x14ac:dyDescent="0.15">
      <c r="A9051" s="206" t="s">
        <v>768</v>
      </c>
      <c r="B9051" s="206" t="s">
        <v>894</v>
      </c>
      <c r="C9051" s="206" t="s">
        <v>770</v>
      </c>
      <c r="D9051" s="206" t="s">
        <v>772</v>
      </c>
      <c r="E9051" s="206" t="s">
        <v>772</v>
      </c>
      <c r="F9051" s="207">
        <v>45370</v>
      </c>
      <c r="G9051" s="206" t="s">
        <v>898</v>
      </c>
      <c r="H9051" s="208">
        <v>42053</v>
      </c>
      <c r="I9051" s="206" t="s">
        <v>19</v>
      </c>
      <c r="L9051" s="206">
        <v>2023</v>
      </c>
      <c r="M9051" s="206" t="s">
        <v>772</v>
      </c>
      <c r="N9051" s="206" t="s">
        <v>816</v>
      </c>
    </row>
    <row r="9052" spans="1:14" s="206" customFormat="1" ht="31" customHeight="1" x14ac:dyDescent="0.15">
      <c r="A9052" s="206" t="s">
        <v>768</v>
      </c>
      <c r="B9052" s="206" t="s">
        <v>894</v>
      </c>
      <c r="C9052" s="206" t="s">
        <v>770</v>
      </c>
      <c r="D9052" s="206" t="s">
        <v>772</v>
      </c>
      <c r="E9052" s="206" t="s">
        <v>778</v>
      </c>
      <c r="F9052" s="207">
        <v>45370</v>
      </c>
      <c r="G9052" s="206" t="s">
        <v>897</v>
      </c>
      <c r="H9052" s="208">
        <v>646301</v>
      </c>
      <c r="I9052" s="206" t="s">
        <v>19</v>
      </c>
      <c r="L9052" s="206">
        <v>2023</v>
      </c>
      <c r="M9052" s="206" t="s">
        <v>772</v>
      </c>
      <c r="N9052" s="206" t="s">
        <v>816</v>
      </c>
    </row>
    <row r="9053" spans="1:14" s="206" customFormat="1" ht="31" customHeight="1" x14ac:dyDescent="0.15">
      <c r="A9053" s="206" t="s">
        <v>768</v>
      </c>
      <c r="B9053" s="206" t="s">
        <v>894</v>
      </c>
      <c r="C9053" s="206" t="s">
        <v>770</v>
      </c>
      <c r="D9053" s="206" t="s">
        <v>772</v>
      </c>
      <c r="E9053" s="206" t="s">
        <v>778</v>
      </c>
      <c r="F9053" s="207">
        <v>45370</v>
      </c>
      <c r="G9053" s="206" t="s">
        <v>898</v>
      </c>
      <c r="H9053" s="208">
        <v>355609</v>
      </c>
      <c r="I9053" s="206" t="s">
        <v>19</v>
      </c>
      <c r="L9053" s="206">
        <v>2023</v>
      </c>
      <c r="M9053" s="206" t="s">
        <v>772</v>
      </c>
      <c r="N9053" s="206" t="s">
        <v>816</v>
      </c>
    </row>
    <row r="9054" spans="1:14" s="206" customFormat="1" ht="31" customHeight="1" x14ac:dyDescent="0.15">
      <c r="A9054" s="206" t="s">
        <v>768</v>
      </c>
      <c r="B9054" s="206" t="s">
        <v>894</v>
      </c>
      <c r="C9054" s="206" t="s">
        <v>770</v>
      </c>
      <c r="D9054" s="206" t="s">
        <v>772</v>
      </c>
      <c r="E9054" s="206" t="s">
        <v>772</v>
      </c>
      <c r="F9054" s="207">
        <v>45370</v>
      </c>
      <c r="G9054" s="206" t="s">
        <v>896</v>
      </c>
      <c r="H9054" s="208">
        <v>3399046</v>
      </c>
      <c r="I9054" s="206" t="s">
        <v>19</v>
      </c>
      <c r="L9054" s="206">
        <v>2023</v>
      </c>
      <c r="M9054" s="206" t="s">
        <v>772</v>
      </c>
      <c r="N9054" s="206" t="s">
        <v>816</v>
      </c>
    </row>
    <row r="9055" spans="1:14" s="206" customFormat="1" ht="31" customHeight="1" x14ac:dyDescent="0.15">
      <c r="A9055" s="206" t="s">
        <v>768</v>
      </c>
      <c r="B9055" s="206" t="s">
        <v>894</v>
      </c>
      <c r="C9055" s="206" t="s">
        <v>770</v>
      </c>
      <c r="D9055" s="206" t="s">
        <v>772</v>
      </c>
      <c r="E9055" s="206" t="s">
        <v>772</v>
      </c>
      <c r="F9055" s="207">
        <v>45370</v>
      </c>
      <c r="G9055" s="206" t="s">
        <v>895</v>
      </c>
      <c r="H9055" s="208">
        <v>87366</v>
      </c>
      <c r="I9055" s="206" t="s">
        <v>19</v>
      </c>
      <c r="L9055" s="206">
        <v>2023</v>
      </c>
      <c r="M9055" s="206" t="s">
        <v>772</v>
      </c>
      <c r="N9055" s="206" t="s">
        <v>816</v>
      </c>
    </row>
    <row r="9056" spans="1:14" s="206" customFormat="1" ht="31" customHeight="1" x14ac:dyDescent="0.15">
      <c r="A9056" s="206" t="s">
        <v>768</v>
      </c>
      <c r="B9056" s="206" t="s">
        <v>894</v>
      </c>
      <c r="C9056" s="206" t="s">
        <v>770</v>
      </c>
      <c r="D9056" s="206" t="s">
        <v>772</v>
      </c>
      <c r="E9056" s="206" t="s">
        <v>778</v>
      </c>
      <c r="F9056" s="207">
        <v>45370</v>
      </c>
      <c r="G9056" s="206" t="s">
        <v>895</v>
      </c>
      <c r="H9056" s="208">
        <v>2246</v>
      </c>
      <c r="I9056" s="206" t="s">
        <v>19</v>
      </c>
      <c r="L9056" s="206">
        <v>2023</v>
      </c>
      <c r="M9056" s="206" t="s">
        <v>772</v>
      </c>
      <c r="N9056" s="206" t="s">
        <v>816</v>
      </c>
    </row>
    <row r="9057" spans="1:14" s="206" customFormat="1" ht="31" customHeight="1" x14ac:dyDescent="0.15">
      <c r="A9057" s="206" t="s">
        <v>768</v>
      </c>
      <c r="B9057" s="206" t="s">
        <v>894</v>
      </c>
      <c r="C9057" s="206" t="s">
        <v>770</v>
      </c>
      <c r="D9057" s="206" t="s">
        <v>772</v>
      </c>
      <c r="E9057" s="206" t="s">
        <v>778</v>
      </c>
      <c r="F9057" s="207">
        <v>45370</v>
      </c>
      <c r="G9057" s="206" t="s">
        <v>900</v>
      </c>
      <c r="H9057" s="208">
        <v>240306</v>
      </c>
      <c r="I9057" s="206" t="s">
        <v>33</v>
      </c>
      <c r="L9057" s="206">
        <v>2023</v>
      </c>
      <c r="M9057" s="206" t="s">
        <v>772</v>
      </c>
      <c r="N9057" s="206" t="s">
        <v>816</v>
      </c>
    </row>
    <row r="9058" spans="1:14" s="206" customFormat="1" ht="31" customHeight="1" x14ac:dyDescent="0.15">
      <c r="A9058" s="206" t="s">
        <v>768</v>
      </c>
      <c r="B9058" s="206" t="s">
        <v>894</v>
      </c>
      <c r="C9058" s="206" t="s">
        <v>782</v>
      </c>
      <c r="D9058" s="206" t="s">
        <v>772</v>
      </c>
      <c r="E9058" s="206" t="s">
        <v>778</v>
      </c>
      <c r="F9058" s="207">
        <v>45370</v>
      </c>
      <c r="G9058" s="206" t="s">
        <v>897</v>
      </c>
      <c r="H9058" s="208">
        <v>18086</v>
      </c>
      <c r="I9058" s="206" t="s">
        <v>19</v>
      </c>
      <c r="L9058" s="206">
        <v>2023</v>
      </c>
      <c r="M9058" s="206" t="s">
        <v>772</v>
      </c>
      <c r="N9058" s="206" t="s">
        <v>816</v>
      </c>
    </row>
    <row r="9059" spans="1:14" s="206" customFormat="1" ht="31" customHeight="1" x14ac:dyDescent="0.15">
      <c r="A9059" s="206" t="s">
        <v>768</v>
      </c>
      <c r="B9059" s="206" t="s">
        <v>894</v>
      </c>
      <c r="C9059" s="206" t="s">
        <v>782</v>
      </c>
      <c r="D9059" s="206" t="s">
        <v>772</v>
      </c>
      <c r="E9059" s="206" t="s">
        <v>778</v>
      </c>
      <c r="F9059" s="207">
        <v>45370</v>
      </c>
      <c r="G9059" s="206" t="s">
        <v>895</v>
      </c>
      <c r="H9059" s="208">
        <v>94618</v>
      </c>
      <c r="I9059" s="206" t="s">
        <v>19</v>
      </c>
      <c r="L9059" s="206">
        <v>2023</v>
      </c>
      <c r="M9059" s="206" t="s">
        <v>772</v>
      </c>
      <c r="N9059" s="206" t="s">
        <v>816</v>
      </c>
    </row>
    <row r="9060" spans="1:14" s="206" customFormat="1" ht="31" customHeight="1" x14ac:dyDescent="0.15">
      <c r="A9060" s="206" t="s">
        <v>768</v>
      </c>
      <c r="B9060" s="206" t="s">
        <v>894</v>
      </c>
      <c r="C9060" s="206" t="s">
        <v>782</v>
      </c>
      <c r="D9060" s="206" t="s">
        <v>772</v>
      </c>
      <c r="E9060" s="206" t="s">
        <v>778</v>
      </c>
      <c r="F9060" s="207">
        <v>45370</v>
      </c>
      <c r="G9060" s="206" t="s">
        <v>896</v>
      </c>
      <c r="H9060" s="208">
        <v>171138</v>
      </c>
      <c r="I9060" s="206" t="s">
        <v>19</v>
      </c>
      <c r="L9060" s="206">
        <v>2023</v>
      </c>
      <c r="M9060" s="206" t="s">
        <v>772</v>
      </c>
      <c r="N9060" s="206" t="s">
        <v>816</v>
      </c>
    </row>
    <row r="9061" spans="1:14" s="206" customFormat="1" ht="31" customHeight="1" x14ac:dyDescent="0.15">
      <c r="A9061" s="206" t="s">
        <v>768</v>
      </c>
      <c r="B9061" s="206" t="s">
        <v>894</v>
      </c>
      <c r="C9061" s="206" t="s">
        <v>770</v>
      </c>
      <c r="D9061" s="206" t="s">
        <v>772</v>
      </c>
      <c r="E9061" s="206" t="s">
        <v>759</v>
      </c>
      <c r="F9061" s="207">
        <v>45370</v>
      </c>
      <c r="G9061" s="206" t="s">
        <v>897</v>
      </c>
      <c r="H9061" s="208">
        <v>55869</v>
      </c>
      <c r="I9061" s="206" t="s">
        <v>19</v>
      </c>
      <c r="L9061" s="206">
        <v>2023</v>
      </c>
      <c r="M9061" s="206" t="s">
        <v>772</v>
      </c>
      <c r="N9061" s="206" t="s">
        <v>816</v>
      </c>
    </row>
    <row r="9062" spans="1:14" s="206" customFormat="1" ht="31" customHeight="1" x14ac:dyDescent="0.15">
      <c r="A9062" s="206" t="s">
        <v>768</v>
      </c>
      <c r="B9062" s="206" t="s">
        <v>894</v>
      </c>
      <c r="C9062" s="206" t="s">
        <v>770</v>
      </c>
      <c r="D9062" s="206" t="s">
        <v>772</v>
      </c>
      <c r="E9062" s="206" t="s">
        <v>778</v>
      </c>
      <c r="F9062" s="207">
        <v>45371</v>
      </c>
      <c r="G9062" s="206" t="s">
        <v>897</v>
      </c>
      <c r="H9062" s="208">
        <v>915098</v>
      </c>
      <c r="I9062" s="206" t="s">
        <v>19</v>
      </c>
      <c r="L9062" s="206">
        <v>2023</v>
      </c>
      <c r="M9062" s="206" t="s">
        <v>772</v>
      </c>
      <c r="N9062" s="206" t="s">
        <v>816</v>
      </c>
    </row>
    <row r="9063" spans="1:14" s="206" customFormat="1" ht="31" customHeight="1" x14ac:dyDescent="0.15">
      <c r="A9063" s="206" t="s">
        <v>768</v>
      </c>
      <c r="B9063" s="206" t="s">
        <v>894</v>
      </c>
      <c r="C9063" s="206" t="s">
        <v>770</v>
      </c>
      <c r="D9063" s="206" t="s">
        <v>772</v>
      </c>
      <c r="E9063" s="206" t="s">
        <v>772</v>
      </c>
      <c r="F9063" s="207">
        <v>45371</v>
      </c>
      <c r="G9063" s="206" t="s">
        <v>896</v>
      </c>
      <c r="H9063" s="208">
        <v>783527</v>
      </c>
      <c r="I9063" s="206" t="s">
        <v>19</v>
      </c>
      <c r="L9063" s="206">
        <v>2023</v>
      </c>
      <c r="M9063" s="206" t="s">
        <v>772</v>
      </c>
      <c r="N9063" s="206" t="s">
        <v>816</v>
      </c>
    </row>
    <row r="9064" spans="1:14" s="206" customFormat="1" ht="31" customHeight="1" x14ac:dyDescent="0.15">
      <c r="A9064" s="206" t="s">
        <v>768</v>
      </c>
      <c r="B9064" s="206" t="s">
        <v>894</v>
      </c>
      <c r="C9064" s="206" t="s">
        <v>770</v>
      </c>
      <c r="D9064" s="206" t="s">
        <v>772</v>
      </c>
      <c r="E9064" s="206" t="s">
        <v>778</v>
      </c>
      <c r="F9064" s="207">
        <v>45371</v>
      </c>
      <c r="G9064" s="206" t="s">
        <v>902</v>
      </c>
      <c r="H9064" s="208">
        <v>99792</v>
      </c>
      <c r="I9064" s="206" t="s">
        <v>19</v>
      </c>
      <c r="L9064" s="206">
        <v>2023</v>
      </c>
      <c r="M9064" s="206" t="s">
        <v>772</v>
      </c>
      <c r="N9064" s="206" t="s">
        <v>816</v>
      </c>
    </row>
    <row r="9065" spans="1:14" s="206" customFormat="1" ht="31" customHeight="1" x14ac:dyDescent="0.15">
      <c r="A9065" s="206" t="s">
        <v>768</v>
      </c>
      <c r="B9065" s="206" t="s">
        <v>894</v>
      </c>
      <c r="C9065" s="206" t="s">
        <v>770</v>
      </c>
      <c r="D9065" s="206" t="s">
        <v>772</v>
      </c>
      <c r="E9065" s="206" t="s">
        <v>772</v>
      </c>
      <c r="F9065" s="207">
        <v>45371</v>
      </c>
      <c r="G9065" s="206" t="s">
        <v>895</v>
      </c>
      <c r="H9065" s="208">
        <v>72706</v>
      </c>
      <c r="I9065" s="206" t="s">
        <v>19</v>
      </c>
      <c r="L9065" s="206">
        <v>2023</v>
      </c>
      <c r="M9065" s="206" t="s">
        <v>772</v>
      </c>
      <c r="N9065" s="206" t="s">
        <v>816</v>
      </c>
    </row>
    <row r="9066" spans="1:14" s="206" customFormat="1" ht="31" customHeight="1" x14ac:dyDescent="0.15">
      <c r="A9066" s="206" t="s">
        <v>768</v>
      </c>
      <c r="B9066" s="206" t="s">
        <v>894</v>
      </c>
      <c r="C9066" s="206" t="s">
        <v>770</v>
      </c>
      <c r="D9066" s="206" t="s">
        <v>772</v>
      </c>
      <c r="E9066" s="206" t="s">
        <v>772</v>
      </c>
      <c r="F9066" s="207">
        <v>45371</v>
      </c>
      <c r="G9066" s="206" t="s">
        <v>898</v>
      </c>
      <c r="H9066" s="208">
        <v>5540</v>
      </c>
      <c r="I9066" s="206" t="s">
        <v>19</v>
      </c>
      <c r="L9066" s="206">
        <v>2023</v>
      </c>
      <c r="M9066" s="206" t="s">
        <v>772</v>
      </c>
      <c r="N9066" s="206" t="s">
        <v>816</v>
      </c>
    </row>
    <row r="9067" spans="1:14" s="206" customFormat="1" ht="31" customHeight="1" x14ac:dyDescent="0.15">
      <c r="A9067" s="206" t="s">
        <v>768</v>
      </c>
      <c r="B9067" s="206" t="s">
        <v>894</v>
      </c>
      <c r="C9067" s="206" t="s">
        <v>782</v>
      </c>
      <c r="D9067" s="206" t="s">
        <v>772</v>
      </c>
      <c r="E9067" s="206" t="s">
        <v>778</v>
      </c>
      <c r="F9067" s="207">
        <v>45371</v>
      </c>
      <c r="G9067" s="206" t="s">
        <v>895</v>
      </c>
      <c r="H9067" s="208">
        <v>2532</v>
      </c>
      <c r="I9067" s="206" t="s">
        <v>19</v>
      </c>
      <c r="L9067" s="206">
        <v>2023</v>
      </c>
      <c r="M9067" s="206" t="s">
        <v>772</v>
      </c>
      <c r="N9067" s="206" t="s">
        <v>816</v>
      </c>
    </row>
    <row r="9068" spans="1:14" s="206" customFormat="1" ht="31" customHeight="1" x14ac:dyDescent="0.15">
      <c r="A9068" s="206" t="s">
        <v>768</v>
      </c>
      <c r="B9068" s="206" t="s">
        <v>894</v>
      </c>
      <c r="C9068" s="206" t="s">
        <v>782</v>
      </c>
      <c r="D9068" s="206" t="s">
        <v>772</v>
      </c>
      <c r="E9068" s="206" t="s">
        <v>778</v>
      </c>
      <c r="F9068" s="207">
        <v>45371</v>
      </c>
      <c r="G9068" s="206" t="s">
        <v>897</v>
      </c>
      <c r="H9068" s="208">
        <v>797174</v>
      </c>
      <c r="I9068" s="206" t="s">
        <v>19</v>
      </c>
      <c r="L9068" s="206">
        <v>2023</v>
      </c>
      <c r="M9068" s="206" t="s">
        <v>772</v>
      </c>
      <c r="N9068" s="206" t="s">
        <v>816</v>
      </c>
    </row>
    <row r="9069" spans="1:14" s="206" customFormat="1" ht="31" customHeight="1" x14ac:dyDescent="0.15">
      <c r="A9069" s="206" t="s">
        <v>768</v>
      </c>
      <c r="B9069" s="206" t="s">
        <v>894</v>
      </c>
      <c r="C9069" s="206" t="s">
        <v>770</v>
      </c>
      <c r="D9069" s="206" t="s">
        <v>772</v>
      </c>
      <c r="E9069" s="206" t="s">
        <v>772</v>
      </c>
      <c r="F9069" s="207">
        <v>45371</v>
      </c>
      <c r="G9069" s="206" t="s">
        <v>903</v>
      </c>
      <c r="H9069" s="208">
        <v>199584</v>
      </c>
      <c r="I9069" s="206" t="s">
        <v>19</v>
      </c>
      <c r="L9069" s="206">
        <v>2023</v>
      </c>
      <c r="M9069" s="206" t="s">
        <v>772</v>
      </c>
      <c r="N9069" s="206" t="s">
        <v>816</v>
      </c>
    </row>
    <row r="9070" spans="1:14" s="206" customFormat="1" ht="31" customHeight="1" x14ac:dyDescent="0.15">
      <c r="A9070" s="206" t="s">
        <v>768</v>
      </c>
      <c r="B9070" s="206" t="s">
        <v>894</v>
      </c>
      <c r="C9070" s="206" t="s">
        <v>782</v>
      </c>
      <c r="D9070" s="206" t="s">
        <v>772</v>
      </c>
      <c r="E9070" s="206" t="s">
        <v>778</v>
      </c>
      <c r="F9070" s="207">
        <v>45371</v>
      </c>
      <c r="G9070" s="206" t="s">
        <v>896</v>
      </c>
      <c r="H9070" s="208">
        <v>518485</v>
      </c>
      <c r="I9070" s="206" t="s">
        <v>19</v>
      </c>
      <c r="L9070" s="206">
        <v>2023</v>
      </c>
      <c r="M9070" s="206" t="s">
        <v>772</v>
      </c>
      <c r="N9070" s="206" t="s">
        <v>816</v>
      </c>
    </row>
    <row r="9071" spans="1:14" s="206" customFormat="1" ht="31" customHeight="1" x14ac:dyDescent="0.15">
      <c r="A9071" s="206" t="s">
        <v>768</v>
      </c>
      <c r="B9071" s="206" t="s">
        <v>894</v>
      </c>
      <c r="C9071" s="206" t="s">
        <v>770</v>
      </c>
      <c r="D9071" s="206" t="s">
        <v>772</v>
      </c>
      <c r="E9071" s="206" t="s">
        <v>778</v>
      </c>
      <c r="F9071" s="207">
        <v>45371</v>
      </c>
      <c r="G9071" s="206" t="s">
        <v>896</v>
      </c>
      <c r="H9071" s="208">
        <v>2484438</v>
      </c>
      <c r="I9071" s="206" t="s">
        <v>19</v>
      </c>
      <c r="L9071" s="206">
        <v>2023</v>
      </c>
      <c r="M9071" s="206" t="s">
        <v>772</v>
      </c>
      <c r="N9071" s="206" t="s">
        <v>816</v>
      </c>
    </row>
    <row r="9072" spans="1:14" s="206" customFormat="1" ht="31" customHeight="1" x14ac:dyDescent="0.15">
      <c r="A9072" s="206" t="s">
        <v>768</v>
      </c>
      <c r="B9072" s="206" t="s">
        <v>894</v>
      </c>
      <c r="C9072" s="206" t="s">
        <v>770</v>
      </c>
      <c r="D9072" s="206" t="s">
        <v>772</v>
      </c>
      <c r="E9072" s="206" t="s">
        <v>778</v>
      </c>
      <c r="F9072" s="207">
        <v>45371</v>
      </c>
      <c r="G9072" s="206" t="s">
        <v>898</v>
      </c>
      <c r="H9072" s="208">
        <v>1794392</v>
      </c>
      <c r="I9072" s="206" t="s">
        <v>19</v>
      </c>
      <c r="L9072" s="206">
        <v>2023</v>
      </c>
      <c r="M9072" s="206" t="s">
        <v>772</v>
      </c>
      <c r="N9072" s="206" t="s">
        <v>816</v>
      </c>
    </row>
    <row r="9073" spans="1:14" s="206" customFormat="1" ht="31" customHeight="1" x14ac:dyDescent="0.15">
      <c r="A9073" s="206" t="s">
        <v>768</v>
      </c>
      <c r="B9073" s="206" t="s">
        <v>894</v>
      </c>
      <c r="C9073" s="206" t="s">
        <v>770</v>
      </c>
      <c r="D9073" s="206" t="s">
        <v>772</v>
      </c>
      <c r="E9073" s="206" t="s">
        <v>759</v>
      </c>
      <c r="F9073" s="207">
        <v>45371</v>
      </c>
      <c r="G9073" s="206" t="s">
        <v>897</v>
      </c>
      <c r="H9073" s="208">
        <v>4864</v>
      </c>
      <c r="I9073" s="206" t="s">
        <v>19</v>
      </c>
      <c r="L9073" s="206">
        <v>2023</v>
      </c>
      <c r="M9073" s="206" t="s">
        <v>772</v>
      </c>
      <c r="N9073" s="206" t="s">
        <v>816</v>
      </c>
    </row>
    <row r="9074" spans="1:14" s="206" customFormat="1" ht="31" customHeight="1" x14ac:dyDescent="0.15">
      <c r="A9074" s="206" t="s">
        <v>768</v>
      </c>
      <c r="B9074" s="206" t="s">
        <v>894</v>
      </c>
      <c r="C9074" s="206" t="s">
        <v>770</v>
      </c>
      <c r="D9074" s="206" t="s">
        <v>772</v>
      </c>
      <c r="E9074" s="206" t="s">
        <v>772</v>
      </c>
      <c r="F9074" s="207">
        <v>45371</v>
      </c>
      <c r="G9074" s="206" t="s">
        <v>897</v>
      </c>
      <c r="H9074" s="208">
        <v>242634</v>
      </c>
      <c r="I9074" s="206" t="s">
        <v>19</v>
      </c>
      <c r="L9074" s="206">
        <v>2023</v>
      </c>
      <c r="M9074" s="206" t="s">
        <v>772</v>
      </c>
      <c r="N9074" s="206" t="s">
        <v>816</v>
      </c>
    </row>
    <row r="9075" spans="1:14" s="206" customFormat="1" ht="31" customHeight="1" x14ac:dyDescent="0.15">
      <c r="A9075" s="206" t="s">
        <v>768</v>
      </c>
      <c r="B9075" s="206" t="s">
        <v>894</v>
      </c>
      <c r="C9075" s="206" t="s">
        <v>770</v>
      </c>
      <c r="D9075" s="206" t="s">
        <v>772</v>
      </c>
      <c r="E9075" s="206" t="s">
        <v>772</v>
      </c>
      <c r="F9075" s="207">
        <v>45371</v>
      </c>
      <c r="G9075" s="206" t="s">
        <v>37</v>
      </c>
      <c r="H9075" s="208">
        <v>78232</v>
      </c>
      <c r="I9075" s="206" t="s">
        <v>33</v>
      </c>
      <c r="L9075" s="206">
        <v>2023</v>
      </c>
      <c r="M9075" s="206" t="s">
        <v>772</v>
      </c>
      <c r="N9075" s="206" t="s">
        <v>816</v>
      </c>
    </row>
    <row r="9076" spans="1:14" s="206" customFormat="1" ht="31" customHeight="1" x14ac:dyDescent="0.15">
      <c r="A9076" s="206" t="s">
        <v>768</v>
      </c>
      <c r="B9076" s="206" t="s">
        <v>894</v>
      </c>
      <c r="C9076" s="206" t="s">
        <v>770</v>
      </c>
      <c r="D9076" s="206" t="s">
        <v>772</v>
      </c>
      <c r="E9076" s="206" t="s">
        <v>778</v>
      </c>
      <c r="F9076" s="207">
        <v>45371</v>
      </c>
      <c r="G9076" s="206" t="s">
        <v>895</v>
      </c>
      <c r="H9076" s="208">
        <v>38016</v>
      </c>
      <c r="I9076" s="206" t="s">
        <v>19</v>
      </c>
      <c r="L9076" s="206">
        <v>2023</v>
      </c>
      <c r="M9076" s="206" t="s">
        <v>772</v>
      </c>
      <c r="N9076" s="206" t="s">
        <v>816</v>
      </c>
    </row>
    <row r="9077" spans="1:14" s="206" customFormat="1" ht="31" customHeight="1" x14ac:dyDescent="0.15">
      <c r="A9077" s="206" t="s">
        <v>768</v>
      </c>
      <c r="B9077" s="206" t="s">
        <v>894</v>
      </c>
      <c r="C9077" s="206" t="s">
        <v>782</v>
      </c>
      <c r="D9077" s="206" t="s">
        <v>772</v>
      </c>
      <c r="E9077" s="206" t="s">
        <v>778</v>
      </c>
      <c r="F9077" s="207">
        <v>45372</v>
      </c>
      <c r="G9077" s="206" t="s">
        <v>897</v>
      </c>
      <c r="H9077" s="208">
        <v>240227</v>
      </c>
      <c r="I9077" s="206" t="s">
        <v>19</v>
      </c>
      <c r="L9077" s="206">
        <v>2023</v>
      </c>
      <c r="M9077" s="206" t="s">
        <v>772</v>
      </c>
      <c r="N9077" s="206" t="s">
        <v>816</v>
      </c>
    </row>
    <row r="9078" spans="1:14" s="206" customFormat="1" ht="31" customHeight="1" x14ac:dyDescent="0.15">
      <c r="A9078" s="206" t="s">
        <v>768</v>
      </c>
      <c r="B9078" s="206" t="s">
        <v>894</v>
      </c>
      <c r="C9078" s="206" t="s">
        <v>770</v>
      </c>
      <c r="D9078" s="206" t="s">
        <v>772</v>
      </c>
      <c r="E9078" s="206" t="s">
        <v>778</v>
      </c>
      <c r="F9078" s="207">
        <v>45372</v>
      </c>
      <c r="G9078" s="206" t="s">
        <v>897</v>
      </c>
      <c r="H9078" s="208">
        <v>1130670</v>
      </c>
      <c r="I9078" s="206" t="s">
        <v>19</v>
      </c>
      <c r="L9078" s="206">
        <v>2023</v>
      </c>
      <c r="M9078" s="206" t="s">
        <v>772</v>
      </c>
      <c r="N9078" s="206" t="s">
        <v>816</v>
      </c>
    </row>
    <row r="9079" spans="1:14" s="206" customFormat="1" ht="31" customHeight="1" x14ac:dyDescent="0.15">
      <c r="A9079" s="206" t="s">
        <v>768</v>
      </c>
      <c r="B9079" s="206" t="s">
        <v>894</v>
      </c>
      <c r="C9079" s="206" t="s">
        <v>770</v>
      </c>
      <c r="D9079" s="206" t="s">
        <v>772</v>
      </c>
      <c r="E9079" s="206" t="s">
        <v>759</v>
      </c>
      <c r="F9079" s="207">
        <v>45372</v>
      </c>
      <c r="G9079" s="206" t="s">
        <v>897</v>
      </c>
      <c r="H9079" s="208">
        <v>41529</v>
      </c>
      <c r="I9079" s="206" t="s">
        <v>19</v>
      </c>
      <c r="L9079" s="206">
        <v>2023</v>
      </c>
      <c r="M9079" s="206" t="s">
        <v>772</v>
      </c>
      <c r="N9079" s="206" t="s">
        <v>816</v>
      </c>
    </row>
    <row r="9080" spans="1:14" s="206" customFormat="1" ht="31" customHeight="1" x14ac:dyDescent="0.15">
      <c r="A9080" s="206" t="s">
        <v>768</v>
      </c>
      <c r="B9080" s="206" t="s">
        <v>894</v>
      </c>
      <c r="C9080" s="206" t="s">
        <v>770</v>
      </c>
      <c r="D9080" s="206" t="s">
        <v>772</v>
      </c>
      <c r="E9080" s="206" t="s">
        <v>778</v>
      </c>
      <c r="F9080" s="207">
        <v>45372</v>
      </c>
      <c r="G9080" s="206" t="s">
        <v>900</v>
      </c>
      <c r="H9080" s="208">
        <v>239642</v>
      </c>
      <c r="I9080" s="206" t="s">
        <v>33</v>
      </c>
      <c r="L9080" s="206">
        <v>2023</v>
      </c>
      <c r="M9080" s="206" t="s">
        <v>772</v>
      </c>
      <c r="N9080" s="206" t="s">
        <v>816</v>
      </c>
    </row>
    <row r="9081" spans="1:14" s="206" customFormat="1" ht="31" customHeight="1" x14ac:dyDescent="0.15">
      <c r="A9081" s="206" t="s">
        <v>768</v>
      </c>
      <c r="B9081" s="206" t="s">
        <v>894</v>
      </c>
      <c r="C9081" s="206" t="s">
        <v>782</v>
      </c>
      <c r="D9081" s="206" t="s">
        <v>772</v>
      </c>
      <c r="E9081" s="206" t="s">
        <v>778</v>
      </c>
      <c r="F9081" s="207">
        <v>45372</v>
      </c>
      <c r="G9081" s="206" t="s">
        <v>895</v>
      </c>
      <c r="H9081" s="208">
        <v>43679</v>
      </c>
      <c r="I9081" s="206" t="s">
        <v>19</v>
      </c>
      <c r="L9081" s="206">
        <v>2023</v>
      </c>
      <c r="M9081" s="206" t="s">
        <v>772</v>
      </c>
      <c r="N9081" s="206" t="s">
        <v>816</v>
      </c>
    </row>
    <row r="9082" spans="1:14" s="206" customFormat="1" ht="31" customHeight="1" x14ac:dyDescent="0.15">
      <c r="A9082" s="206" t="s">
        <v>768</v>
      </c>
      <c r="B9082" s="206" t="s">
        <v>894</v>
      </c>
      <c r="C9082" s="206" t="s">
        <v>770</v>
      </c>
      <c r="D9082" s="206" t="s">
        <v>772</v>
      </c>
      <c r="E9082" s="206" t="s">
        <v>772</v>
      </c>
      <c r="F9082" s="207">
        <v>45372</v>
      </c>
      <c r="G9082" s="206" t="s">
        <v>896</v>
      </c>
      <c r="H9082" s="208">
        <v>513755</v>
      </c>
      <c r="I9082" s="206" t="s">
        <v>19</v>
      </c>
      <c r="L9082" s="206">
        <v>2023</v>
      </c>
      <c r="M9082" s="206" t="s">
        <v>772</v>
      </c>
      <c r="N9082" s="206" t="s">
        <v>816</v>
      </c>
    </row>
    <row r="9083" spans="1:14" s="206" customFormat="1" ht="31" customHeight="1" x14ac:dyDescent="0.15">
      <c r="A9083" s="206" t="s">
        <v>768</v>
      </c>
      <c r="B9083" s="206" t="s">
        <v>894</v>
      </c>
      <c r="C9083" s="206" t="s">
        <v>770</v>
      </c>
      <c r="D9083" s="206" t="s">
        <v>772</v>
      </c>
      <c r="E9083" s="206" t="s">
        <v>772</v>
      </c>
      <c r="F9083" s="207">
        <v>45372</v>
      </c>
      <c r="G9083" s="206" t="s">
        <v>895</v>
      </c>
      <c r="H9083" s="208">
        <v>88563</v>
      </c>
      <c r="I9083" s="206" t="s">
        <v>19</v>
      </c>
      <c r="L9083" s="206">
        <v>2023</v>
      </c>
      <c r="M9083" s="206" t="s">
        <v>772</v>
      </c>
      <c r="N9083" s="206" t="s">
        <v>816</v>
      </c>
    </row>
    <row r="9084" spans="1:14" s="206" customFormat="1" ht="31" customHeight="1" x14ac:dyDescent="0.15">
      <c r="A9084" s="206" t="s">
        <v>768</v>
      </c>
      <c r="B9084" s="206" t="s">
        <v>894</v>
      </c>
      <c r="C9084" s="206" t="s">
        <v>770</v>
      </c>
      <c r="D9084" s="206" t="s">
        <v>772</v>
      </c>
      <c r="E9084" s="206" t="s">
        <v>772</v>
      </c>
      <c r="F9084" s="207">
        <v>45372</v>
      </c>
      <c r="G9084" s="206" t="s">
        <v>897</v>
      </c>
      <c r="H9084" s="208">
        <v>266420</v>
      </c>
      <c r="I9084" s="206" t="s">
        <v>19</v>
      </c>
      <c r="L9084" s="206">
        <v>2023</v>
      </c>
      <c r="M9084" s="206" t="s">
        <v>772</v>
      </c>
      <c r="N9084" s="206" t="s">
        <v>816</v>
      </c>
    </row>
    <row r="9085" spans="1:14" s="206" customFormat="1" ht="31" customHeight="1" x14ac:dyDescent="0.15">
      <c r="A9085" s="206" t="s">
        <v>768</v>
      </c>
      <c r="B9085" s="206" t="s">
        <v>894</v>
      </c>
      <c r="C9085" s="206" t="s">
        <v>770</v>
      </c>
      <c r="D9085" s="206" t="s">
        <v>772</v>
      </c>
      <c r="E9085" s="206" t="s">
        <v>778</v>
      </c>
      <c r="F9085" s="207">
        <v>45372</v>
      </c>
      <c r="G9085" s="206" t="s">
        <v>896</v>
      </c>
      <c r="H9085" s="208">
        <v>162118</v>
      </c>
      <c r="I9085" s="206" t="s">
        <v>19</v>
      </c>
      <c r="L9085" s="206">
        <v>2023</v>
      </c>
      <c r="M9085" s="206" t="s">
        <v>772</v>
      </c>
      <c r="N9085" s="206" t="s">
        <v>816</v>
      </c>
    </row>
    <row r="9086" spans="1:14" s="206" customFormat="1" ht="31" customHeight="1" x14ac:dyDescent="0.15">
      <c r="A9086" s="206" t="s">
        <v>768</v>
      </c>
      <c r="B9086" s="206" t="s">
        <v>894</v>
      </c>
      <c r="C9086" s="206" t="s">
        <v>782</v>
      </c>
      <c r="D9086" s="206" t="s">
        <v>772</v>
      </c>
      <c r="E9086" s="206" t="s">
        <v>778</v>
      </c>
      <c r="F9086" s="207">
        <v>45372</v>
      </c>
      <c r="G9086" s="206" t="s">
        <v>896</v>
      </c>
      <c r="H9086" s="208">
        <v>45386</v>
      </c>
      <c r="I9086" s="206" t="s">
        <v>19</v>
      </c>
      <c r="L9086" s="206">
        <v>2023</v>
      </c>
      <c r="M9086" s="206" t="s">
        <v>772</v>
      </c>
      <c r="N9086" s="206" t="s">
        <v>816</v>
      </c>
    </row>
    <row r="9087" spans="1:14" s="206" customFormat="1" ht="31" customHeight="1" x14ac:dyDescent="0.15">
      <c r="A9087" s="206" t="s">
        <v>768</v>
      </c>
      <c r="B9087" s="206" t="s">
        <v>894</v>
      </c>
      <c r="C9087" s="206" t="s">
        <v>770</v>
      </c>
      <c r="D9087" s="206" t="s">
        <v>772</v>
      </c>
      <c r="E9087" s="206" t="s">
        <v>772</v>
      </c>
      <c r="F9087" s="207">
        <v>45372</v>
      </c>
      <c r="G9087" s="206" t="s">
        <v>903</v>
      </c>
      <c r="H9087" s="208">
        <v>399168</v>
      </c>
      <c r="I9087" s="206" t="s">
        <v>19</v>
      </c>
      <c r="L9087" s="206">
        <v>2023</v>
      </c>
      <c r="M9087" s="206" t="s">
        <v>772</v>
      </c>
      <c r="N9087" s="206" t="s">
        <v>816</v>
      </c>
    </row>
    <row r="9088" spans="1:14" s="206" customFormat="1" ht="31" customHeight="1" x14ac:dyDescent="0.15">
      <c r="A9088" s="206" t="s">
        <v>768</v>
      </c>
      <c r="B9088" s="206" t="s">
        <v>894</v>
      </c>
      <c r="C9088" s="206" t="s">
        <v>770</v>
      </c>
      <c r="D9088" s="206" t="s">
        <v>772</v>
      </c>
      <c r="E9088" s="206" t="s">
        <v>772</v>
      </c>
      <c r="F9088" s="207">
        <v>45373</v>
      </c>
      <c r="G9088" s="206" t="s">
        <v>898</v>
      </c>
      <c r="H9088" s="208">
        <v>100320</v>
      </c>
      <c r="I9088" s="206" t="s">
        <v>19</v>
      </c>
      <c r="L9088" s="206">
        <v>2023</v>
      </c>
      <c r="M9088" s="206" t="s">
        <v>772</v>
      </c>
      <c r="N9088" s="206" t="s">
        <v>816</v>
      </c>
    </row>
    <row r="9089" spans="1:14" s="206" customFormat="1" ht="31" customHeight="1" x14ac:dyDescent="0.15">
      <c r="A9089" s="206" t="s">
        <v>768</v>
      </c>
      <c r="B9089" s="206" t="s">
        <v>894</v>
      </c>
      <c r="C9089" s="206" t="s">
        <v>770</v>
      </c>
      <c r="D9089" s="206" t="s">
        <v>772</v>
      </c>
      <c r="E9089" s="206" t="s">
        <v>778</v>
      </c>
      <c r="F9089" s="207">
        <v>45373</v>
      </c>
      <c r="G9089" s="206" t="s">
        <v>900</v>
      </c>
      <c r="H9089" s="208">
        <v>39844</v>
      </c>
      <c r="I9089" s="206" t="s">
        <v>33</v>
      </c>
      <c r="L9089" s="206">
        <v>2023</v>
      </c>
      <c r="M9089" s="206" t="s">
        <v>772</v>
      </c>
      <c r="N9089" s="206" t="s">
        <v>816</v>
      </c>
    </row>
    <row r="9090" spans="1:14" s="206" customFormat="1" ht="31" customHeight="1" x14ac:dyDescent="0.15">
      <c r="A9090" s="206" t="s">
        <v>768</v>
      </c>
      <c r="B9090" s="206" t="s">
        <v>894</v>
      </c>
      <c r="C9090" s="206" t="s">
        <v>770</v>
      </c>
      <c r="D9090" s="206" t="s">
        <v>772</v>
      </c>
      <c r="E9090" s="206" t="s">
        <v>772</v>
      </c>
      <c r="F9090" s="207">
        <v>45373</v>
      </c>
      <c r="G9090" s="206" t="s">
        <v>895</v>
      </c>
      <c r="H9090" s="208">
        <v>120727</v>
      </c>
      <c r="I9090" s="206" t="s">
        <v>19</v>
      </c>
      <c r="L9090" s="206">
        <v>2023</v>
      </c>
      <c r="M9090" s="206" t="s">
        <v>772</v>
      </c>
      <c r="N9090" s="206" t="s">
        <v>816</v>
      </c>
    </row>
    <row r="9091" spans="1:14" s="206" customFormat="1" ht="31" customHeight="1" x14ac:dyDescent="0.15">
      <c r="A9091" s="206" t="s">
        <v>768</v>
      </c>
      <c r="B9091" s="206" t="s">
        <v>894</v>
      </c>
      <c r="C9091" s="206" t="s">
        <v>770</v>
      </c>
      <c r="D9091" s="206" t="s">
        <v>772</v>
      </c>
      <c r="E9091" s="206" t="s">
        <v>772</v>
      </c>
      <c r="F9091" s="207">
        <v>45373</v>
      </c>
      <c r="G9091" s="206" t="s">
        <v>897</v>
      </c>
      <c r="H9091" s="208">
        <v>38830</v>
      </c>
      <c r="I9091" s="206" t="s">
        <v>19</v>
      </c>
      <c r="L9091" s="206">
        <v>2023</v>
      </c>
      <c r="M9091" s="206" t="s">
        <v>772</v>
      </c>
      <c r="N9091" s="206" t="s">
        <v>816</v>
      </c>
    </row>
    <row r="9092" spans="1:14" s="206" customFormat="1" ht="31" customHeight="1" x14ac:dyDescent="0.15">
      <c r="A9092" s="206" t="s">
        <v>768</v>
      </c>
      <c r="B9092" s="206" t="s">
        <v>894</v>
      </c>
      <c r="C9092" s="206" t="s">
        <v>782</v>
      </c>
      <c r="D9092" s="206" t="s">
        <v>772</v>
      </c>
      <c r="E9092" s="206" t="s">
        <v>778</v>
      </c>
      <c r="F9092" s="207">
        <v>45373</v>
      </c>
      <c r="G9092" s="206" t="s">
        <v>897</v>
      </c>
      <c r="H9092" s="208">
        <v>128581</v>
      </c>
      <c r="I9092" s="206" t="s">
        <v>19</v>
      </c>
      <c r="L9092" s="206">
        <v>2023</v>
      </c>
      <c r="M9092" s="206" t="s">
        <v>772</v>
      </c>
      <c r="N9092" s="206" t="s">
        <v>816</v>
      </c>
    </row>
    <row r="9093" spans="1:14" s="206" customFormat="1" ht="31" customHeight="1" x14ac:dyDescent="0.15">
      <c r="A9093" s="206" t="s">
        <v>768</v>
      </c>
      <c r="B9093" s="206" t="s">
        <v>894</v>
      </c>
      <c r="C9093" s="206" t="s">
        <v>770</v>
      </c>
      <c r="D9093" s="206" t="s">
        <v>772</v>
      </c>
      <c r="E9093" s="206" t="s">
        <v>778</v>
      </c>
      <c r="F9093" s="207">
        <v>45373</v>
      </c>
      <c r="G9093" s="206" t="s">
        <v>897</v>
      </c>
      <c r="H9093" s="208">
        <v>1069020</v>
      </c>
      <c r="I9093" s="206" t="s">
        <v>19</v>
      </c>
      <c r="L9093" s="206">
        <v>2023</v>
      </c>
      <c r="M9093" s="206" t="s">
        <v>772</v>
      </c>
      <c r="N9093" s="206" t="s">
        <v>816</v>
      </c>
    </row>
    <row r="9094" spans="1:14" s="206" customFormat="1" ht="31" customHeight="1" x14ac:dyDescent="0.15">
      <c r="A9094" s="206" t="s">
        <v>768</v>
      </c>
      <c r="B9094" s="206" t="s">
        <v>894</v>
      </c>
      <c r="C9094" s="206" t="s">
        <v>770</v>
      </c>
      <c r="D9094" s="206" t="s">
        <v>772</v>
      </c>
      <c r="E9094" s="206" t="s">
        <v>772</v>
      </c>
      <c r="F9094" s="207">
        <v>45373</v>
      </c>
      <c r="G9094" s="206" t="s">
        <v>903</v>
      </c>
      <c r="H9094" s="208">
        <v>149688</v>
      </c>
      <c r="I9094" s="206" t="s">
        <v>19</v>
      </c>
      <c r="L9094" s="206">
        <v>2023</v>
      </c>
      <c r="M9094" s="206" t="s">
        <v>772</v>
      </c>
      <c r="N9094" s="206" t="s">
        <v>816</v>
      </c>
    </row>
    <row r="9095" spans="1:14" s="206" customFormat="1" ht="31" customHeight="1" x14ac:dyDescent="0.15">
      <c r="A9095" s="206" t="s">
        <v>768</v>
      </c>
      <c r="B9095" s="206" t="s">
        <v>894</v>
      </c>
      <c r="C9095" s="206" t="s">
        <v>770</v>
      </c>
      <c r="D9095" s="206" t="s">
        <v>772</v>
      </c>
      <c r="E9095" s="206" t="s">
        <v>772</v>
      </c>
      <c r="F9095" s="207">
        <v>45373</v>
      </c>
      <c r="G9095" s="206" t="s">
        <v>896</v>
      </c>
      <c r="H9095" s="208">
        <v>364439</v>
      </c>
      <c r="I9095" s="206" t="s">
        <v>19</v>
      </c>
      <c r="L9095" s="206">
        <v>2023</v>
      </c>
      <c r="M9095" s="206" t="s">
        <v>772</v>
      </c>
      <c r="N9095" s="206" t="s">
        <v>816</v>
      </c>
    </row>
    <row r="9096" spans="1:14" s="206" customFormat="1" ht="31" customHeight="1" x14ac:dyDescent="0.15">
      <c r="A9096" s="206" t="s">
        <v>768</v>
      </c>
      <c r="B9096" s="206" t="s">
        <v>894</v>
      </c>
      <c r="C9096" s="206" t="s">
        <v>770</v>
      </c>
      <c r="D9096" s="206" t="s">
        <v>772</v>
      </c>
      <c r="E9096" s="206" t="s">
        <v>778</v>
      </c>
      <c r="F9096" s="207">
        <v>45376</v>
      </c>
      <c r="G9096" s="206" t="s">
        <v>895</v>
      </c>
      <c r="H9096" s="208">
        <v>29568</v>
      </c>
      <c r="I9096" s="206" t="s">
        <v>19</v>
      </c>
      <c r="L9096" s="206">
        <v>2023</v>
      </c>
      <c r="M9096" s="206" t="s">
        <v>772</v>
      </c>
      <c r="N9096" s="206" t="s">
        <v>816</v>
      </c>
    </row>
    <row r="9097" spans="1:14" s="206" customFormat="1" ht="31" customHeight="1" x14ac:dyDescent="0.15">
      <c r="A9097" s="206" t="s">
        <v>768</v>
      </c>
      <c r="B9097" s="206" t="s">
        <v>894</v>
      </c>
      <c r="C9097" s="206" t="s">
        <v>770</v>
      </c>
      <c r="D9097" s="206" t="s">
        <v>772</v>
      </c>
      <c r="E9097" s="206" t="s">
        <v>759</v>
      </c>
      <c r="F9097" s="207">
        <v>45376</v>
      </c>
      <c r="G9097" s="206" t="s">
        <v>897</v>
      </c>
      <c r="H9097" s="208">
        <v>32542</v>
      </c>
      <c r="I9097" s="206" t="s">
        <v>19</v>
      </c>
      <c r="L9097" s="206">
        <v>2023</v>
      </c>
      <c r="M9097" s="206" t="s">
        <v>772</v>
      </c>
      <c r="N9097" s="206" t="s">
        <v>816</v>
      </c>
    </row>
    <row r="9098" spans="1:14" s="206" customFormat="1" ht="31" customHeight="1" x14ac:dyDescent="0.15">
      <c r="A9098" s="206" t="s">
        <v>768</v>
      </c>
      <c r="B9098" s="206" t="s">
        <v>894</v>
      </c>
      <c r="C9098" s="206" t="s">
        <v>782</v>
      </c>
      <c r="D9098" s="206" t="s">
        <v>772</v>
      </c>
      <c r="E9098" s="206" t="s">
        <v>778</v>
      </c>
      <c r="F9098" s="207">
        <v>45376</v>
      </c>
      <c r="G9098" s="206" t="s">
        <v>897</v>
      </c>
      <c r="H9098" s="208">
        <v>25397</v>
      </c>
      <c r="I9098" s="206" t="s">
        <v>19</v>
      </c>
      <c r="L9098" s="206">
        <v>2023</v>
      </c>
      <c r="M9098" s="206" t="s">
        <v>772</v>
      </c>
      <c r="N9098" s="206" t="s">
        <v>816</v>
      </c>
    </row>
    <row r="9099" spans="1:14" s="206" customFormat="1" ht="31" customHeight="1" x14ac:dyDescent="0.15">
      <c r="A9099" s="206" t="s">
        <v>768</v>
      </c>
      <c r="B9099" s="206" t="s">
        <v>894</v>
      </c>
      <c r="C9099" s="206" t="s">
        <v>770</v>
      </c>
      <c r="D9099" s="206" t="s">
        <v>772</v>
      </c>
      <c r="E9099" s="206" t="s">
        <v>772</v>
      </c>
      <c r="F9099" s="207">
        <v>45376</v>
      </c>
      <c r="G9099" s="206" t="s">
        <v>897</v>
      </c>
      <c r="H9099" s="208">
        <v>160076</v>
      </c>
      <c r="I9099" s="206" t="s">
        <v>19</v>
      </c>
      <c r="L9099" s="206">
        <v>2023</v>
      </c>
      <c r="M9099" s="206" t="s">
        <v>772</v>
      </c>
      <c r="N9099" s="206" t="s">
        <v>816</v>
      </c>
    </row>
    <row r="9100" spans="1:14" s="206" customFormat="1" ht="31" customHeight="1" x14ac:dyDescent="0.15">
      <c r="A9100" s="206" t="s">
        <v>768</v>
      </c>
      <c r="B9100" s="206" t="s">
        <v>894</v>
      </c>
      <c r="C9100" s="206" t="s">
        <v>770</v>
      </c>
      <c r="D9100" s="206" t="s">
        <v>772</v>
      </c>
      <c r="E9100" s="206" t="s">
        <v>778</v>
      </c>
      <c r="F9100" s="207">
        <v>45376</v>
      </c>
      <c r="G9100" s="206" t="s">
        <v>897</v>
      </c>
      <c r="H9100" s="208">
        <v>1337709</v>
      </c>
      <c r="I9100" s="206" t="s">
        <v>19</v>
      </c>
      <c r="L9100" s="206">
        <v>2023</v>
      </c>
      <c r="M9100" s="206" t="s">
        <v>772</v>
      </c>
      <c r="N9100" s="206" t="s">
        <v>816</v>
      </c>
    </row>
    <row r="9101" spans="1:14" s="206" customFormat="1" ht="31" customHeight="1" x14ac:dyDescent="0.15">
      <c r="A9101" s="206" t="s">
        <v>768</v>
      </c>
      <c r="B9101" s="206" t="s">
        <v>894</v>
      </c>
      <c r="C9101" s="206" t="s">
        <v>770</v>
      </c>
      <c r="D9101" s="206" t="s">
        <v>772</v>
      </c>
      <c r="E9101" s="206" t="s">
        <v>772</v>
      </c>
      <c r="F9101" s="207">
        <v>45376</v>
      </c>
      <c r="G9101" s="206" t="s">
        <v>896</v>
      </c>
      <c r="H9101" s="208">
        <v>320764</v>
      </c>
      <c r="I9101" s="206" t="s">
        <v>19</v>
      </c>
      <c r="L9101" s="206">
        <v>2023</v>
      </c>
      <c r="M9101" s="206" t="s">
        <v>772</v>
      </c>
      <c r="N9101" s="206" t="s">
        <v>816</v>
      </c>
    </row>
    <row r="9102" spans="1:14" s="206" customFormat="1" ht="31" customHeight="1" x14ac:dyDescent="0.15">
      <c r="A9102" s="206" t="s">
        <v>768</v>
      </c>
      <c r="B9102" s="206" t="s">
        <v>894</v>
      </c>
      <c r="C9102" s="206" t="s">
        <v>782</v>
      </c>
      <c r="D9102" s="206" t="s">
        <v>772</v>
      </c>
      <c r="E9102" s="206" t="s">
        <v>778</v>
      </c>
      <c r="F9102" s="207">
        <v>45376</v>
      </c>
      <c r="G9102" s="206" t="s">
        <v>896</v>
      </c>
      <c r="H9102" s="208">
        <v>563486</v>
      </c>
      <c r="I9102" s="206" t="s">
        <v>19</v>
      </c>
      <c r="L9102" s="206">
        <v>2023</v>
      </c>
      <c r="M9102" s="206" t="s">
        <v>772</v>
      </c>
      <c r="N9102" s="206" t="s">
        <v>816</v>
      </c>
    </row>
    <row r="9103" spans="1:14" s="206" customFormat="1" ht="31" customHeight="1" x14ac:dyDescent="0.15">
      <c r="A9103" s="206" t="s">
        <v>768</v>
      </c>
      <c r="B9103" s="206" t="s">
        <v>894</v>
      </c>
      <c r="C9103" s="206" t="s">
        <v>770</v>
      </c>
      <c r="D9103" s="206" t="s">
        <v>772</v>
      </c>
      <c r="E9103" s="206" t="s">
        <v>772</v>
      </c>
      <c r="F9103" s="207">
        <v>45376</v>
      </c>
      <c r="G9103" s="206" t="s">
        <v>898</v>
      </c>
      <c r="H9103" s="208">
        <v>40779</v>
      </c>
      <c r="I9103" s="206" t="s">
        <v>19</v>
      </c>
      <c r="L9103" s="206">
        <v>2023</v>
      </c>
      <c r="M9103" s="206" t="s">
        <v>772</v>
      </c>
      <c r="N9103" s="206" t="s">
        <v>816</v>
      </c>
    </row>
    <row r="9104" spans="1:14" s="206" customFormat="1" ht="31" customHeight="1" x14ac:dyDescent="0.15">
      <c r="A9104" s="206" t="s">
        <v>768</v>
      </c>
      <c r="B9104" s="206" t="s">
        <v>894</v>
      </c>
      <c r="C9104" s="206" t="s">
        <v>770</v>
      </c>
      <c r="D9104" s="206" t="s">
        <v>772</v>
      </c>
      <c r="E9104" s="206" t="s">
        <v>778</v>
      </c>
      <c r="F9104" s="207">
        <v>45376</v>
      </c>
      <c r="G9104" s="206" t="s">
        <v>900</v>
      </c>
      <c r="H9104" s="208">
        <v>207681</v>
      </c>
      <c r="I9104" s="206" t="s">
        <v>33</v>
      </c>
      <c r="L9104" s="206">
        <v>2023</v>
      </c>
      <c r="M9104" s="206" t="s">
        <v>772</v>
      </c>
      <c r="N9104" s="206" t="s">
        <v>816</v>
      </c>
    </row>
    <row r="9105" spans="1:14" s="206" customFormat="1" ht="31" customHeight="1" x14ac:dyDescent="0.15">
      <c r="A9105" s="206" t="s">
        <v>768</v>
      </c>
      <c r="B9105" s="206" t="s">
        <v>894</v>
      </c>
      <c r="C9105" s="206" t="s">
        <v>770</v>
      </c>
      <c r="D9105" s="206" t="s">
        <v>772</v>
      </c>
      <c r="E9105" s="206" t="s">
        <v>772</v>
      </c>
      <c r="F9105" s="207">
        <v>45376</v>
      </c>
      <c r="G9105" s="206" t="s">
        <v>895</v>
      </c>
      <c r="H9105" s="208">
        <v>90008</v>
      </c>
      <c r="I9105" s="206" t="s">
        <v>19</v>
      </c>
      <c r="L9105" s="206">
        <v>2023</v>
      </c>
      <c r="M9105" s="206" t="s">
        <v>772</v>
      </c>
      <c r="N9105" s="206" t="s">
        <v>816</v>
      </c>
    </row>
    <row r="9106" spans="1:14" s="206" customFormat="1" ht="31" customHeight="1" x14ac:dyDescent="0.15">
      <c r="A9106" s="206" t="s">
        <v>768</v>
      </c>
      <c r="B9106" s="206" t="s">
        <v>894</v>
      </c>
      <c r="C9106" s="206" t="s">
        <v>782</v>
      </c>
      <c r="D9106" s="206" t="s">
        <v>772</v>
      </c>
      <c r="E9106" s="206" t="s">
        <v>778</v>
      </c>
      <c r="F9106" s="207">
        <v>45376</v>
      </c>
      <c r="G9106" s="206" t="s">
        <v>895</v>
      </c>
      <c r="H9106" s="208">
        <v>121658</v>
      </c>
      <c r="I9106" s="206" t="s">
        <v>19</v>
      </c>
      <c r="L9106" s="206">
        <v>2023</v>
      </c>
      <c r="M9106" s="206" t="s">
        <v>772</v>
      </c>
      <c r="N9106" s="206" t="s">
        <v>816</v>
      </c>
    </row>
    <row r="9107" spans="1:14" s="206" customFormat="1" ht="31" customHeight="1" x14ac:dyDescent="0.15">
      <c r="A9107" s="206" t="s">
        <v>768</v>
      </c>
      <c r="B9107" s="206" t="s">
        <v>894</v>
      </c>
      <c r="C9107" s="206" t="s">
        <v>782</v>
      </c>
      <c r="D9107" s="206" t="s">
        <v>772</v>
      </c>
      <c r="E9107" s="206" t="s">
        <v>778</v>
      </c>
      <c r="F9107" s="207">
        <v>45377</v>
      </c>
      <c r="G9107" s="206" t="s">
        <v>895</v>
      </c>
      <c r="H9107" s="208">
        <v>65569</v>
      </c>
      <c r="I9107" s="206" t="s">
        <v>19</v>
      </c>
      <c r="L9107" s="206">
        <v>2023</v>
      </c>
      <c r="M9107" s="206" t="s">
        <v>772</v>
      </c>
      <c r="N9107" s="206" t="s">
        <v>816</v>
      </c>
    </row>
    <row r="9108" spans="1:14" s="206" customFormat="1" ht="31" customHeight="1" x14ac:dyDescent="0.15">
      <c r="A9108" s="206" t="s">
        <v>768</v>
      </c>
      <c r="B9108" s="206" t="s">
        <v>894</v>
      </c>
      <c r="C9108" s="206" t="s">
        <v>770</v>
      </c>
      <c r="D9108" s="206" t="s">
        <v>772</v>
      </c>
      <c r="E9108" s="206" t="s">
        <v>778</v>
      </c>
      <c r="F9108" s="207">
        <v>45377</v>
      </c>
      <c r="G9108" s="206" t="s">
        <v>900</v>
      </c>
      <c r="H9108" s="208">
        <v>237842</v>
      </c>
      <c r="I9108" s="206" t="s">
        <v>33</v>
      </c>
      <c r="L9108" s="206">
        <v>2023</v>
      </c>
      <c r="M9108" s="206" t="s">
        <v>772</v>
      </c>
      <c r="N9108" s="206" t="s">
        <v>816</v>
      </c>
    </row>
    <row r="9109" spans="1:14" s="206" customFormat="1" ht="31" customHeight="1" x14ac:dyDescent="0.15">
      <c r="A9109" s="206" t="s">
        <v>768</v>
      </c>
      <c r="B9109" s="206" t="s">
        <v>894</v>
      </c>
      <c r="C9109" s="206" t="s">
        <v>770</v>
      </c>
      <c r="D9109" s="206" t="s">
        <v>772</v>
      </c>
      <c r="E9109" s="206" t="s">
        <v>772</v>
      </c>
      <c r="F9109" s="207">
        <v>45377</v>
      </c>
      <c r="G9109" s="206" t="s">
        <v>903</v>
      </c>
      <c r="H9109" s="208">
        <v>99792</v>
      </c>
      <c r="I9109" s="206" t="s">
        <v>19</v>
      </c>
      <c r="L9109" s="206">
        <v>2023</v>
      </c>
      <c r="M9109" s="206" t="s">
        <v>772</v>
      </c>
      <c r="N9109" s="206" t="s">
        <v>816</v>
      </c>
    </row>
    <row r="9110" spans="1:14" s="206" customFormat="1" ht="31" customHeight="1" x14ac:dyDescent="0.15">
      <c r="A9110" s="206" t="s">
        <v>768</v>
      </c>
      <c r="B9110" s="206" t="s">
        <v>894</v>
      </c>
      <c r="C9110" s="206" t="s">
        <v>770</v>
      </c>
      <c r="D9110" s="206" t="s">
        <v>772</v>
      </c>
      <c r="E9110" s="206" t="s">
        <v>778</v>
      </c>
      <c r="F9110" s="207">
        <v>45377</v>
      </c>
      <c r="G9110" s="206" t="s">
        <v>898</v>
      </c>
      <c r="H9110" s="208">
        <v>88924</v>
      </c>
      <c r="I9110" s="206" t="s">
        <v>19</v>
      </c>
      <c r="L9110" s="206">
        <v>2023</v>
      </c>
      <c r="M9110" s="206" t="s">
        <v>772</v>
      </c>
      <c r="N9110" s="206" t="s">
        <v>816</v>
      </c>
    </row>
    <row r="9111" spans="1:14" s="206" customFormat="1" ht="31" customHeight="1" x14ac:dyDescent="0.15">
      <c r="A9111" s="206" t="s">
        <v>768</v>
      </c>
      <c r="B9111" s="206" t="s">
        <v>894</v>
      </c>
      <c r="C9111" s="206" t="s">
        <v>770</v>
      </c>
      <c r="D9111" s="206" t="s">
        <v>772</v>
      </c>
      <c r="E9111" s="206" t="s">
        <v>778</v>
      </c>
      <c r="F9111" s="207">
        <v>45377</v>
      </c>
      <c r="G9111" s="206" t="s">
        <v>896</v>
      </c>
      <c r="H9111" s="208">
        <v>646074</v>
      </c>
      <c r="I9111" s="206" t="s">
        <v>19</v>
      </c>
      <c r="L9111" s="206">
        <v>2023</v>
      </c>
      <c r="M9111" s="206" t="s">
        <v>772</v>
      </c>
      <c r="N9111" s="206" t="s">
        <v>816</v>
      </c>
    </row>
    <row r="9112" spans="1:14" s="206" customFormat="1" ht="31" customHeight="1" x14ac:dyDescent="0.15">
      <c r="A9112" s="206" t="s">
        <v>768</v>
      </c>
      <c r="B9112" s="206" t="s">
        <v>894</v>
      </c>
      <c r="C9112" s="206" t="s">
        <v>770</v>
      </c>
      <c r="D9112" s="206" t="s">
        <v>772</v>
      </c>
      <c r="E9112" s="206" t="s">
        <v>772</v>
      </c>
      <c r="F9112" s="207">
        <v>45377</v>
      </c>
      <c r="G9112" s="206" t="s">
        <v>897</v>
      </c>
      <c r="H9112" s="208">
        <v>168824</v>
      </c>
      <c r="I9112" s="206" t="s">
        <v>19</v>
      </c>
      <c r="L9112" s="206">
        <v>2023</v>
      </c>
      <c r="M9112" s="206" t="s">
        <v>772</v>
      </c>
      <c r="N9112" s="206" t="s">
        <v>816</v>
      </c>
    </row>
    <row r="9113" spans="1:14" s="206" customFormat="1" ht="31" customHeight="1" x14ac:dyDescent="0.15">
      <c r="A9113" s="206" t="s">
        <v>768</v>
      </c>
      <c r="B9113" s="206" t="s">
        <v>894</v>
      </c>
      <c r="C9113" s="206" t="s">
        <v>770</v>
      </c>
      <c r="D9113" s="206" t="s">
        <v>772</v>
      </c>
      <c r="E9113" s="206" t="s">
        <v>778</v>
      </c>
      <c r="F9113" s="207">
        <v>45377</v>
      </c>
      <c r="G9113" s="206" t="s">
        <v>897</v>
      </c>
      <c r="H9113" s="208">
        <v>729624</v>
      </c>
      <c r="I9113" s="206" t="s">
        <v>19</v>
      </c>
      <c r="L9113" s="206">
        <v>2023</v>
      </c>
      <c r="M9113" s="206" t="s">
        <v>772</v>
      </c>
      <c r="N9113" s="206" t="s">
        <v>816</v>
      </c>
    </row>
    <row r="9114" spans="1:14" s="206" customFormat="1" ht="31" customHeight="1" x14ac:dyDescent="0.15">
      <c r="A9114" s="206" t="s">
        <v>768</v>
      </c>
      <c r="B9114" s="206" t="s">
        <v>894</v>
      </c>
      <c r="C9114" s="206" t="s">
        <v>770</v>
      </c>
      <c r="D9114" s="206" t="s">
        <v>772</v>
      </c>
      <c r="E9114" s="206" t="s">
        <v>772</v>
      </c>
      <c r="F9114" s="207">
        <v>45377</v>
      </c>
      <c r="G9114" s="206" t="s">
        <v>896</v>
      </c>
      <c r="H9114" s="208">
        <v>3477526</v>
      </c>
      <c r="I9114" s="206" t="s">
        <v>19</v>
      </c>
      <c r="L9114" s="206">
        <v>2023</v>
      </c>
      <c r="M9114" s="206" t="s">
        <v>772</v>
      </c>
      <c r="N9114" s="206" t="s">
        <v>816</v>
      </c>
    </row>
    <row r="9115" spans="1:14" s="206" customFormat="1" ht="31" customHeight="1" x14ac:dyDescent="0.15">
      <c r="A9115" s="206" t="s">
        <v>768</v>
      </c>
      <c r="B9115" s="206" t="s">
        <v>894</v>
      </c>
      <c r="C9115" s="206" t="s">
        <v>770</v>
      </c>
      <c r="D9115" s="206" t="s">
        <v>772</v>
      </c>
      <c r="E9115" s="206" t="s">
        <v>772</v>
      </c>
      <c r="F9115" s="207">
        <v>45377</v>
      </c>
      <c r="G9115" s="206" t="s">
        <v>898</v>
      </c>
      <c r="H9115" s="208">
        <v>85844</v>
      </c>
      <c r="I9115" s="206" t="s">
        <v>19</v>
      </c>
      <c r="L9115" s="206">
        <v>2023</v>
      </c>
      <c r="M9115" s="206" t="s">
        <v>772</v>
      </c>
      <c r="N9115" s="206" t="s">
        <v>816</v>
      </c>
    </row>
    <row r="9116" spans="1:14" s="206" customFormat="1" ht="31" customHeight="1" x14ac:dyDescent="0.15">
      <c r="A9116" s="206" t="s">
        <v>768</v>
      </c>
      <c r="B9116" s="206" t="s">
        <v>894</v>
      </c>
      <c r="C9116" s="206" t="s">
        <v>782</v>
      </c>
      <c r="D9116" s="206" t="s">
        <v>772</v>
      </c>
      <c r="E9116" s="206" t="s">
        <v>778</v>
      </c>
      <c r="F9116" s="207">
        <v>45377</v>
      </c>
      <c r="G9116" s="206" t="s">
        <v>901</v>
      </c>
      <c r="H9116" s="208">
        <v>79222</v>
      </c>
      <c r="I9116" s="206" t="s">
        <v>19</v>
      </c>
      <c r="L9116" s="206">
        <v>2023</v>
      </c>
      <c r="M9116" s="206" t="s">
        <v>772</v>
      </c>
      <c r="N9116" s="206" t="s">
        <v>816</v>
      </c>
    </row>
    <row r="9117" spans="1:14" s="206" customFormat="1" ht="31" customHeight="1" x14ac:dyDescent="0.15">
      <c r="A9117" s="206" t="s">
        <v>768</v>
      </c>
      <c r="B9117" s="206" t="s">
        <v>894</v>
      </c>
      <c r="C9117" s="206" t="s">
        <v>770</v>
      </c>
      <c r="D9117" s="206" t="s">
        <v>772</v>
      </c>
      <c r="E9117" s="206" t="s">
        <v>778</v>
      </c>
      <c r="F9117" s="207">
        <v>45377</v>
      </c>
      <c r="G9117" s="206" t="s">
        <v>895</v>
      </c>
      <c r="H9117" s="208">
        <v>4224</v>
      </c>
      <c r="I9117" s="206" t="s">
        <v>19</v>
      </c>
      <c r="L9117" s="206">
        <v>2023</v>
      </c>
      <c r="M9117" s="206" t="s">
        <v>772</v>
      </c>
      <c r="N9117" s="206" t="s">
        <v>816</v>
      </c>
    </row>
    <row r="9118" spans="1:14" s="206" customFormat="1" ht="31" customHeight="1" x14ac:dyDescent="0.15">
      <c r="A9118" s="206" t="s">
        <v>768</v>
      </c>
      <c r="B9118" s="206" t="s">
        <v>894</v>
      </c>
      <c r="C9118" s="206" t="s">
        <v>782</v>
      </c>
      <c r="D9118" s="206" t="s">
        <v>772</v>
      </c>
      <c r="E9118" s="206" t="s">
        <v>778</v>
      </c>
      <c r="F9118" s="207">
        <v>45377</v>
      </c>
      <c r="G9118" s="206" t="s">
        <v>897</v>
      </c>
      <c r="H9118" s="208">
        <v>15567</v>
      </c>
      <c r="I9118" s="206" t="s">
        <v>19</v>
      </c>
      <c r="L9118" s="206">
        <v>2023</v>
      </c>
      <c r="M9118" s="206" t="s">
        <v>772</v>
      </c>
      <c r="N9118" s="206" t="s">
        <v>816</v>
      </c>
    </row>
    <row r="9119" spans="1:14" s="206" customFormat="1" ht="31" customHeight="1" x14ac:dyDescent="0.15">
      <c r="A9119" s="206" t="s">
        <v>768</v>
      </c>
      <c r="B9119" s="206" t="s">
        <v>894</v>
      </c>
      <c r="C9119" s="206" t="s">
        <v>782</v>
      </c>
      <c r="D9119" s="206" t="s">
        <v>772</v>
      </c>
      <c r="E9119" s="206" t="s">
        <v>778</v>
      </c>
      <c r="F9119" s="207">
        <v>45378</v>
      </c>
      <c r="G9119" s="206" t="s">
        <v>896</v>
      </c>
      <c r="H9119" s="208">
        <v>381062</v>
      </c>
      <c r="I9119" s="206" t="s">
        <v>19</v>
      </c>
      <c r="L9119" s="206">
        <v>2023</v>
      </c>
      <c r="M9119" s="206" t="s">
        <v>772</v>
      </c>
      <c r="N9119" s="206" t="s">
        <v>816</v>
      </c>
    </row>
    <row r="9120" spans="1:14" s="206" customFormat="1" ht="31" customHeight="1" x14ac:dyDescent="0.15">
      <c r="A9120" s="206" t="s">
        <v>768</v>
      </c>
      <c r="B9120" s="206" t="s">
        <v>894</v>
      </c>
      <c r="C9120" s="206" t="s">
        <v>770</v>
      </c>
      <c r="D9120" s="206" t="s">
        <v>772</v>
      </c>
      <c r="E9120" s="206" t="s">
        <v>772</v>
      </c>
      <c r="F9120" s="207">
        <v>45378</v>
      </c>
      <c r="G9120" s="206" t="s">
        <v>903</v>
      </c>
      <c r="H9120" s="208">
        <v>199584</v>
      </c>
      <c r="I9120" s="206" t="s">
        <v>19</v>
      </c>
      <c r="L9120" s="206">
        <v>2023</v>
      </c>
      <c r="M9120" s="206" t="s">
        <v>772</v>
      </c>
      <c r="N9120" s="206" t="s">
        <v>816</v>
      </c>
    </row>
    <row r="9121" spans="1:14" s="206" customFormat="1" ht="31" customHeight="1" x14ac:dyDescent="0.15">
      <c r="A9121" s="206" t="s">
        <v>768</v>
      </c>
      <c r="B9121" s="206" t="s">
        <v>894</v>
      </c>
      <c r="C9121" s="206" t="s">
        <v>770</v>
      </c>
      <c r="D9121" s="206" t="s">
        <v>772</v>
      </c>
      <c r="E9121" s="206" t="s">
        <v>778</v>
      </c>
      <c r="F9121" s="207">
        <v>45378</v>
      </c>
      <c r="G9121" s="206" t="s">
        <v>896</v>
      </c>
      <c r="H9121" s="208">
        <v>2772262</v>
      </c>
      <c r="I9121" s="206" t="s">
        <v>19</v>
      </c>
      <c r="L9121" s="206">
        <v>2023</v>
      </c>
      <c r="M9121" s="206" t="s">
        <v>772</v>
      </c>
      <c r="N9121" s="206" t="s">
        <v>816</v>
      </c>
    </row>
    <row r="9122" spans="1:14" s="206" customFormat="1" ht="31" customHeight="1" x14ac:dyDescent="0.15">
      <c r="A9122" s="206" t="s">
        <v>768</v>
      </c>
      <c r="B9122" s="206" t="s">
        <v>894</v>
      </c>
      <c r="C9122" s="206" t="s">
        <v>770</v>
      </c>
      <c r="D9122" s="206" t="s">
        <v>772</v>
      </c>
      <c r="E9122" s="206" t="s">
        <v>772</v>
      </c>
      <c r="F9122" s="207">
        <v>45378</v>
      </c>
      <c r="G9122" s="206" t="s">
        <v>897</v>
      </c>
      <c r="H9122" s="208">
        <v>300166</v>
      </c>
      <c r="I9122" s="206" t="s">
        <v>19</v>
      </c>
      <c r="L9122" s="206">
        <v>2023</v>
      </c>
      <c r="M9122" s="206" t="s">
        <v>772</v>
      </c>
      <c r="N9122" s="206" t="s">
        <v>816</v>
      </c>
    </row>
    <row r="9123" spans="1:14" s="206" customFormat="1" ht="31" customHeight="1" x14ac:dyDescent="0.15">
      <c r="A9123" s="206" t="s">
        <v>768</v>
      </c>
      <c r="B9123" s="206" t="s">
        <v>894</v>
      </c>
      <c r="C9123" s="206" t="s">
        <v>770</v>
      </c>
      <c r="D9123" s="206" t="s">
        <v>772</v>
      </c>
      <c r="E9123" s="206" t="s">
        <v>778</v>
      </c>
      <c r="F9123" s="207">
        <v>45378</v>
      </c>
      <c r="G9123" s="206" t="s">
        <v>897</v>
      </c>
      <c r="H9123" s="208">
        <v>760046</v>
      </c>
      <c r="I9123" s="206" t="s">
        <v>19</v>
      </c>
      <c r="L9123" s="206">
        <v>2023</v>
      </c>
      <c r="M9123" s="206" t="s">
        <v>772</v>
      </c>
      <c r="N9123" s="206" t="s">
        <v>816</v>
      </c>
    </row>
    <row r="9124" spans="1:14" s="206" customFormat="1" ht="31" customHeight="1" x14ac:dyDescent="0.15">
      <c r="A9124" s="206" t="s">
        <v>768</v>
      </c>
      <c r="B9124" s="206" t="s">
        <v>894</v>
      </c>
      <c r="C9124" s="206" t="s">
        <v>770</v>
      </c>
      <c r="D9124" s="206" t="s">
        <v>772</v>
      </c>
      <c r="E9124" s="206" t="s">
        <v>778</v>
      </c>
      <c r="F9124" s="207">
        <v>45378</v>
      </c>
      <c r="G9124" s="206" t="s">
        <v>898</v>
      </c>
      <c r="H9124" s="208">
        <v>654978</v>
      </c>
      <c r="I9124" s="206" t="s">
        <v>19</v>
      </c>
      <c r="L9124" s="206">
        <v>2023</v>
      </c>
      <c r="M9124" s="206" t="s">
        <v>772</v>
      </c>
      <c r="N9124" s="206" t="s">
        <v>816</v>
      </c>
    </row>
    <row r="9125" spans="1:14" s="206" customFormat="1" ht="31" customHeight="1" x14ac:dyDescent="0.15">
      <c r="A9125" s="206" t="s">
        <v>768</v>
      </c>
      <c r="B9125" s="206" t="s">
        <v>894</v>
      </c>
      <c r="C9125" s="206" t="s">
        <v>770</v>
      </c>
      <c r="D9125" s="206" t="s">
        <v>772</v>
      </c>
      <c r="E9125" s="206" t="s">
        <v>778</v>
      </c>
      <c r="F9125" s="207">
        <v>45378</v>
      </c>
      <c r="G9125" s="206" t="s">
        <v>904</v>
      </c>
      <c r="H9125" s="208">
        <v>13119</v>
      </c>
      <c r="I9125" s="206" t="s">
        <v>19</v>
      </c>
      <c r="L9125" s="206">
        <v>2023</v>
      </c>
      <c r="M9125" s="206" t="s">
        <v>772</v>
      </c>
      <c r="N9125" s="206" t="s">
        <v>816</v>
      </c>
    </row>
    <row r="9126" spans="1:14" s="206" customFormat="1" ht="31" customHeight="1" x14ac:dyDescent="0.15">
      <c r="A9126" s="206" t="s">
        <v>768</v>
      </c>
      <c r="B9126" s="206" t="s">
        <v>894</v>
      </c>
      <c r="C9126" s="206" t="s">
        <v>770</v>
      </c>
      <c r="D9126" s="206" t="s">
        <v>772</v>
      </c>
      <c r="E9126" s="206" t="s">
        <v>772</v>
      </c>
      <c r="F9126" s="207">
        <v>45378</v>
      </c>
      <c r="G9126" s="206" t="s">
        <v>896</v>
      </c>
      <c r="H9126" s="208">
        <v>1047647</v>
      </c>
      <c r="I9126" s="206" t="s">
        <v>19</v>
      </c>
      <c r="L9126" s="206">
        <v>2023</v>
      </c>
      <c r="M9126" s="206" t="s">
        <v>772</v>
      </c>
      <c r="N9126" s="206" t="s">
        <v>816</v>
      </c>
    </row>
    <row r="9127" spans="1:14" s="206" customFormat="1" ht="31" customHeight="1" x14ac:dyDescent="0.15">
      <c r="A9127" s="206" t="s">
        <v>768</v>
      </c>
      <c r="B9127" s="206" t="s">
        <v>894</v>
      </c>
      <c r="C9127" s="206" t="s">
        <v>770</v>
      </c>
      <c r="D9127" s="206" t="s">
        <v>772</v>
      </c>
      <c r="E9127" s="206" t="s">
        <v>772</v>
      </c>
      <c r="F9127" s="207">
        <v>45378</v>
      </c>
      <c r="G9127" s="206" t="s">
        <v>898</v>
      </c>
      <c r="H9127" s="208">
        <v>182872</v>
      </c>
      <c r="I9127" s="206" t="s">
        <v>19</v>
      </c>
      <c r="L9127" s="206">
        <v>2023</v>
      </c>
      <c r="M9127" s="206" t="s">
        <v>772</v>
      </c>
      <c r="N9127" s="206" t="s">
        <v>816</v>
      </c>
    </row>
    <row r="9128" spans="1:14" s="206" customFormat="1" ht="31" customHeight="1" x14ac:dyDescent="0.15">
      <c r="A9128" s="206" t="s">
        <v>768</v>
      </c>
      <c r="B9128" s="206" t="s">
        <v>894</v>
      </c>
      <c r="C9128" s="206" t="s">
        <v>770</v>
      </c>
      <c r="D9128" s="206" t="s">
        <v>772</v>
      </c>
      <c r="E9128" s="206" t="s">
        <v>772</v>
      </c>
      <c r="F9128" s="207">
        <v>45378</v>
      </c>
      <c r="G9128" s="206" t="s">
        <v>895</v>
      </c>
      <c r="H9128" s="208">
        <v>120278</v>
      </c>
      <c r="I9128" s="206" t="s">
        <v>19</v>
      </c>
      <c r="L9128" s="206">
        <v>2023</v>
      </c>
      <c r="M9128" s="206" t="s">
        <v>772</v>
      </c>
      <c r="N9128" s="206" t="s">
        <v>816</v>
      </c>
    </row>
    <row r="9129" spans="1:14" s="206" customFormat="1" ht="31" customHeight="1" x14ac:dyDescent="0.15">
      <c r="A9129" s="206" t="s">
        <v>768</v>
      </c>
      <c r="B9129" s="206" t="s">
        <v>894</v>
      </c>
      <c r="C9129" s="206" t="s">
        <v>782</v>
      </c>
      <c r="D9129" s="206" t="s">
        <v>772</v>
      </c>
      <c r="E9129" s="206" t="s">
        <v>778</v>
      </c>
      <c r="F9129" s="207">
        <v>45378</v>
      </c>
      <c r="G9129" s="206" t="s">
        <v>897</v>
      </c>
      <c r="H9129" s="208">
        <v>246774</v>
      </c>
      <c r="I9129" s="206" t="s">
        <v>19</v>
      </c>
      <c r="L9129" s="206">
        <v>2023</v>
      </c>
      <c r="M9129" s="206" t="s">
        <v>772</v>
      </c>
      <c r="N9129" s="206" t="s">
        <v>816</v>
      </c>
    </row>
    <row r="9130" spans="1:14" s="206" customFormat="1" ht="31" customHeight="1" x14ac:dyDescent="0.15">
      <c r="A9130" s="206" t="s">
        <v>768</v>
      </c>
      <c r="B9130" s="206" t="s">
        <v>894</v>
      </c>
      <c r="C9130" s="206" t="s">
        <v>770</v>
      </c>
      <c r="D9130" s="206" t="s">
        <v>772</v>
      </c>
      <c r="E9130" s="206" t="s">
        <v>759</v>
      </c>
      <c r="F9130" s="207">
        <v>45379</v>
      </c>
      <c r="G9130" s="206" t="s">
        <v>897</v>
      </c>
      <c r="H9130" s="208">
        <v>132000</v>
      </c>
      <c r="I9130" s="206" t="s">
        <v>19</v>
      </c>
      <c r="L9130" s="206">
        <v>2023</v>
      </c>
      <c r="M9130" s="206" t="s">
        <v>772</v>
      </c>
      <c r="N9130" s="206" t="s">
        <v>816</v>
      </c>
    </row>
    <row r="9131" spans="1:14" s="206" customFormat="1" ht="31" customHeight="1" x14ac:dyDescent="0.15">
      <c r="A9131" s="206" t="s">
        <v>768</v>
      </c>
      <c r="B9131" s="206" t="s">
        <v>894</v>
      </c>
      <c r="C9131" s="206" t="s">
        <v>770</v>
      </c>
      <c r="D9131" s="206" t="s">
        <v>772</v>
      </c>
      <c r="E9131" s="206" t="s">
        <v>778</v>
      </c>
      <c r="F9131" s="207">
        <v>45379</v>
      </c>
      <c r="G9131" s="206" t="s">
        <v>897</v>
      </c>
      <c r="H9131" s="208">
        <v>585777</v>
      </c>
      <c r="I9131" s="206" t="s">
        <v>19</v>
      </c>
      <c r="L9131" s="206">
        <v>2023</v>
      </c>
      <c r="M9131" s="206" t="s">
        <v>772</v>
      </c>
      <c r="N9131" s="206" t="s">
        <v>816</v>
      </c>
    </row>
    <row r="9132" spans="1:14" s="206" customFormat="1" ht="31" customHeight="1" x14ac:dyDescent="0.15">
      <c r="A9132" s="206" t="s">
        <v>768</v>
      </c>
      <c r="B9132" s="206" t="s">
        <v>894</v>
      </c>
      <c r="C9132" s="206" t="s">
        <v>782</v>
      </c>
      <c r="D9132" s="206" t="s">
        <v>772</v>
      </c>
      <c r="E9132" s="206" t="s">
        <v>577</v>
      </c>
      <c r="F9132" s="207">
        <v>45379</v>
      </c>
      <c r="G9132" s="206" t="s">
        <v>896</v>
      </c>
      <c r="H9132" s="208">
        <v>215622</v>
      </c>
      <c r="I9132" s="206" t="s">
        <v>19</v>
      </c>
      <c r="L9132" s="206">
        <v>2023</v>
      </c>
      <c r="M9132" s="206" t="s">
        <v>772</v>
      </c>
      <c r="N9132" s="206" t="s">
        <v>816</v>
      </c>
    </row>
    <row r="9133" spans="1:14" s="206" customFormat="1" ht="31" customHeight="1" x14ac:dyDescent="0.15">
      <c r="A9133" s="206" t="s">
        <v>768</v>
      </c>
      <c r="B9133" s="206" t="s">
        <v>894</v>
      </c>
      <c r="C9133" s="206" t="s">
        <v>770</v>
      </c>
      <c r="D9133" s="206" t="s">
        <v>772</v>
      </c>
      <c r="E9133" s="206" t="s">
        <v>772</v>
      </c>
      <c r="F9133" s="207">
        <v>45379</v>
      </c>
      <c r="G9133" s="206" t="s">
        <v>37</v>
      </c>
      <c r="H9133" s="208">
        <v>122547</v>
      </c>
      <c r="I9133" s="206" t="s">
        <v>33</v>
      </c>
      <c r="L9133" s="206">
        <v>2023</v>
      </c>
      <c r="M9133" s="206" t="s">
        <v>772</v>
      </c>
      <c r="N9133" s="206" t="s">
        <v>816</v>
      </c>
    </row>
    <row r="9134" spans="1:14" s="206" customFormat="1" ht="31" customHeight="1" x14ac:dyDescent="0.15">
      <c r="A9134" s="206" t="s">
        <v>768</v>
      </c>
      <c r="B9134" s="206" t="s">
        <v>894</v>
      </c>
      <c r="C9134" s="206" t="s">
        <v>782</v>
      </c>
      <c r="D9134" s="206" t="s">
        <v>772</v>
      </c>
      <c r="E9134" s="206" t="s">
        <v>577</v>
      </c>
      <c r="F9134" s="207">
        <v>45379</v>
      </c>
      <c r="G9134" s="206" t="s">
        <v>895</v>
      </c>
      <c r="H9134" s="208">
        <v>66035</v>
      </c>
      <c r="I9134" s="206" t="s">
        <v>19</v>
      </c>
      <c r="L9134" s="206">
        <v>2023</v>
      </c>
      <c r="M9134" s="206" t="s">
        <v>772</v>
      </c>
      <c r="N9134" s="206" t="s">
        <v>816</v>
      </c>
    </row>
    <row r="9135" spans="1:14" s="206" customFormat="1" ht="31" customHeight="1" x14ac:dyDescent="0.15">
      <c r="A9135" s="206" t="s">
        <v>768</v>
      </c>
      <c r="B9135" s="206" t="s">
        <v>894</v>
      </c>
      <c r="C9135" s="206" t="s">
        <v>770</v>
      </c>
      <c r="D9135" s="206" t="s">
        <v>772</v>
      </c>
      <c r="E9135" s="206" t="s">
        <v>772</v>
      </c>
      <c r="F9135" s="207">
        <v>45379</v>
      </c>
      <c r="G9135" s="206" t="s">
        <v>900</v>
      </c>
      <c r="H9135" s="208">
        <v>697</v>
      </c>
      <c r="I9135" s="206" t="s">
        <v>33</v>
      </c>
      <c r="L9135" s="206">
        <v>2023</v>
      </c>
      <c r="M9135" s="206" t="s">
        <v>772</v>
      </c>
      <c r="N9135" s="206" t="s">
        <v>816</v>
      </c>
    </row>
    <row r="9136" spans="1:14" s="206" customFormat="1" ht="31" customHeight="1" x14ac:dyDescent="0.15">
      <c r="A9136" s="206" t="s">
        <v>768</v>
      </c>
      <c r="B9136" s="206" t="s">
        <v>894</v>
      </c>
      <c r="C9136" s="206" t="s">
        <v>770</v>
      </c>
      <c r="D9136" s="206" t="s">
        <v>772</v>
      </c>
      <c r="E9136" s="206" t="s">
        <v>778</v>
      </c>
      <c r="F9136" s="207">
        <v>45379</v>
      </c>
      <c r="G9136" s="206" t="s">
        <v>900</v>
      </c>
      <c r="H9136" s="208">
        <v>412143</v>
      </c>
      <c r="I9136" s="206" t="s">
        <v>33</v>
      </c>
      <c r="L9136" s="206">
        <v>2023</v>
      </c>
      <c r="M9136" s="206" t="s">
        <v>772</v>
      </c>
      <c r="N9136" s="206" t="s">
        <v>816</v>
      </c>
    </row>
    <row r="9137" spans="1:14" s="206" customFormat="1" ht="31" customHeight="1" x14ac:dyDescent="0.15">
      <c r="A9137" s="206" t="s">
        <v>768</v>
      </c>
      <c r="B9137" s="206" t="s">
        <v>894</v>
      </c>
      <c r="C9137" s="206" t="s">
        <v>770</v>
      </c>
      <c r="D9137" s="206" t="s">
        <v>772</v>
      </c>
      <c r="E9137" s="206" t="s">
        <v>772</v>
      </c>
      <c r="F9137" s="207">
        <v>45379</v>
      </c>
      <c r="G9137" s="206" t="s">
        <v>896</v>
      </c>
      <c r="H9137" s="208">
        <v>329738</v>
      </c>
      <c r="I9137" s="206" t="s">
        <v>19</v>
      </c>
      <c r="L9137" s="206">
        <v>2023</v>
      </c>
      <c r="M9137" s="206" t="s">
        <v>772</v>
      </c>
      <c r="N9137" s="206" t="s">
        <v>816</v>
      </c>
    </row>
    <row r="9138" spans="1:14" s="206" customFormat="1" ht="31" customHeight="1" x14ac:dyDescent="0.15">
      <c r="A9138" s="206" t="s">
        <v>768</v>
      </c>
      <c r="B9138" s="206" t="s">
        <v>894</v>
      </c>
      <c r="C9138" s="206" t="s">
        <v>770</v>
      </c>
      <c r="D9138" s="206" t="s">
        <v>772</v>
      </c>
      <c r="E9138" s="206" t="s">
        <v>772</v>
      </c>
      <c r="F9138" s="207">
        <v>45379</v>
      </c>
      <c r="G9138" s="206" t="s">
        <v>897</v>
      </c>
      <c r="H9138" s="208">
        <v>551054</v>
      </c>
      <c r="I9138" s="206" t="s">
        <v>19</v>
      </c>
      <c r="L9138" s="206">
        <v>2023</v>
      </c>
      <c r="M9138" s="206" t="s">
        <v>772</v>
      </c>
      <c r="N9138" s="206" t="s">
        <v>816</v>
      </c>
    </row>
    <row r="9139" spans="1:14" s="206" customFormat="1" ht="31" customHeight="1" x14ac:dyDescent="0.15">
      <c r="A9139" s="206" t="s">
        <v>768</v>
      </c>
      <c r="B9139" s="206" t="s">
        <v>894</v>
      </c>
      <c r="C9139" s="206" t="s">
        <v>782</v>
      </c>
      <c r="D9139" s="206" t="s">
        <v>772</v>
      </c>
      <c r="E9139" s="206" t="s">
        <v>577</v>
      </c>
      <c r="F9139" s="207">
        <v>45379</v>
      </c>
      <c r="G9139" s="206" t="s">
        <v>897</v>
      </c>
      <c r="H9139" s="208">
        <v>312847</v>
      </c>
      <c r="I9139" s="206" t="s">
        <v>19</v>
      </c>
      <c r="L9139" s="206">
        <v>2023</v>
      </c>
      <c r="M9139" s="206" t="s">
        <v>772</v>
      </c>
      <c r="N9139" s="206" t="s">
        <v>816</v>
      </c>
    </row>
    <row r="9140" spans="1:14" s="206" customFormat="1" ht="31" customHeight="1" x14ac:dyDescent="0.15">
      <c r="A9140" s="206" t="s">
        <v>768</v>
      </c>
      <c r="B9140" s="206" t="s">
        <v>894</v>
      </c>
      <c r="C9140" s="206" t="s">
        <v>770</v>
      </c>
      <c r="D9140" s="206" t="s">
        <v>772</v>
      </c>
      <c r="E9140" s="206" t="s">
        <v>772</v>
      </c>
      <c r="F9140" s="207">
        <v>45379</v>
      </c>
      <c r="G9140" s="206" t="s">
        <v>903</v>
      </c>
      <c r="H9140" s="208">
        <v>152539</v>
      </c>
      <c r="I9140" s="206" t="s">
        <v>19</v>
      </c>
      <c r="L9140" s="206">
        <v>2023</v>
      </c>
      <c r="M9140" s="206" t="s">
        <v>772</v>
      </c>
      <c r="N9140" s="206" t="s">
        <v>816</v>
      </c>
    </row>
    <row r="9141" spans="1:14" s="206" customFormat="1" ht="31" customHeight="1" x14ac:dyDescent="0.15">
      <c r="A9141" s="206" t="s">
        <v>768</v>
      </c>
      <c r="B9141" s="206" t="s">
        <v>894</v>
      </c>
      <c r="C9141" s="206" t="s">
        <v>770</v>
      </c>
      <c r="D9141" s="206" t="s">
        <v>772</v>
      </c>
      <c r="E9141" s="206" t="s">
        <v>778</v>
      </c>
      <c r="F9141" s="207">
        <v>45379</v>
      </c>
      <c r="G9141" s="206" t="s">
        <v>895</v>
      </c>
      <c r="H9141" s="208">
        <v>131725</v>
      </c>
      <c r="I9141" s="206" t="s">
        <v>19</v>
      </c>
      <c r="L9141" s="206">
        <v>2023</v>
      </c>
      <c r="M9141" s="206" t="s">
        <v>772</v>
      </c>
      <c r="N9141" s="206" t="s">
        <v>816</v>
      </c>
    </row>
    <row r="9142" spans="1:14" s="206" customFormat="1" ht="31" customHeight="1" x14ac:dyDescent="0.15">
      <c r="A9142" s="206" t="s">
        <v>768</v>
      </c>
      <c r="B9142" s="206" t="s">
        <v>894</v>
      </c>
      <c r="C9142" s="206" t="s">
        <v>770</v>
      </c>
      <c r="D9142" s="206" t="s">
        <v>772</v>
      </c>
      <c r="E9142" s="206" t="s">
        <v>772</v>
      </c>
      <c r="F9142" s="207">
        <v>45379</v>
      </c>
      <c r="G9142" s="206" t="s">
        <v>895</v>
      </c>
      <c r="H9142" s="208">
        <v>27543</v>
      </c>
      <c r="I9142" s="206" t="s">
        <v>19</v>
      </c>
      <c r="L9142" s="206">
        <v>2023</v>
      </c>
      <c r="M9142" s="206" t="s">
        <v>772</v>
      </c>
      <c r="N9142" s="206" t="s">
        <v>816</v>
      </c>
    </row>
    <row r="9143" spans="1:14" s="206" customFormat="1" ht="31" customHeight="1" x14ac:dyDescent="0.15">
      <c r="A9143" s="206" t="s">
        <v>768</v>
      </c>
      <c r="B9143" s="206" t="s">
        <v>894</v>
      </c>
      <c r="C9143" s="206" t="s">
        <v>770</v>
      </c>
      <c r="D9143" s="206" t="s">
        <v>772</v>
      </c>
      <c r="E9143" s="206" t="s">
        <v>759</v>
      </c>
      <c r="F9143" s="207">
        <v>45380</v>
      </c>
      <c r="G9143" s="206" t="s">
        <v>897</v>
      </c>
      <c r="H9143" s="208">
        <v>264813</v>
      </c>
      <c r="I9143" s="206" t="s">
        <v>19</v>
      </c>
      <c r="L9143" s="206">
        <v>2023</v>
      </c>
      <c r="M9143" s="206" t="s">
        <v>772</v>
      </c>
      <c r="N9143" s="206" t="s">
        <v>816</v>
      </c>
    </row>
    <row r="9144" spans="1:14" s="206" customFormat="1" ht="31" customHeight="1" x14ac:dyDescent="0.15">
      <c r="A9144" s="206" t="s">
        <v>768</v>
      </c>
      <c r="B9144" s="206" t="s">
        <v>894</v>
      </c>
      <c r="C9144" s="206" t="s">
        <v>770</v>
      </c>
      <c r="D9144" s="206" t="s">
        <v>772</v>
      </c>
      <c r="E9144" s="206" t="s">
        <v>772</v>
      </c>
      <c r="F9144" s="207">
        <v>45380</v>
      </c>
      <c r="G9144" s="206" t="s">
        <v>898</v>
      </c>
      <c r="H9144" s="208">
        <v>93243</v>
      </c>
      <c r="I9144" s="206" t="s">
        <v>19</v>
      </c>
      <c r="L9144" s="206">
        <v>2023</v>
      </c>
      <c r="M9144" s="206" t="s">
        <v>772</v>
      </c>
      <c r="N9144" s="206" t="s">
        <v>816</v>
      </c>
    </row>
    <row r="9145" spans="1:14" s="206" customFormat="1" ht="31" customHeight="1" x14ac:dyDescent="0.15">
      <c r="A9145" s="206" t="s">
        <v>768</v>
      </c>
      <c r="B9145" s="206" t="s">
        <v>894</v>
      </c>
      <c r="C9145" s="206" t="s">
        <v>770</v>
      </c>
      <c r="D9145" s="206" t="s">
        <v>772</v>
      </c>
      <c r="E9145" s="206" t="s">
        <v>778</v>
      </c>
      <c r="F9145" s="207">
        <v>45380</v>
      </c>
      <c r="G9145" s="206" t="s">
        <v>897</v>
      </c>
      <c r="H9145" s="208">
        <v>1432232</v>
      </c>
      <c r="I9145" s="206" t="s">
        <v>19</v>
      </c>
      <c r="L9145" s="206">
        <v>2023</v>
      </c>
      <c r="M9145" s="206" t="s">
        <v>772</v>
      </c>
      <c r="N9145" s="206" t="s">
        <v>816</v>
      </c>
    </row>
    <row r="9146" spans="1:14" s="206" customFormat="1" ht="31" customHeight="1" x14ac:dyDescent="0.15">
      <c r="A9146" s="206" t="s">
        <v>768</v>
      </c>
      <c r="B9146" s="206" t="s">
        <v>894</v>
      </c>
      <c r="C9146" s="206" t="s">
        <v>770</v>
      </c>
      <c r="D9146" s="206" t="s">
        <v>772</v>
      </c>
      <c r="E9146" s="206" t="s">
        <v>772</v>
      </c>
      <c r="F9146" s="207">
        <v>45380</v>
      </c>
      <c r="G9146" s="206" t="s">
        <v>895</v>
      </c>
      <c r="H9146" s="208">
        <v>210759</v>
      </c>
      <c r="I9146" s="206" t="s">
        <v>19</v>
      </c>
      <c r="L9146" s="206">
        <v>2023</v>
      </c>
      <c r="M9146" s="206" t="s">
        <v>772</v>
      </c>
      <c r="N9146" s="206" t="s">
        <v>816</v>
      </c>
    </row>
    <row r="9147" spans="1:14" s="206" customFormat="1" ht="31" customHeight="1" x14ac:dyDescent="0.15">
      <c r="A9147" s="206" t="s">
        <v>768</v>
      </c>
      <c r="B9147" s="206" t="s">
        <v>894</v>
      </c>
      <c r="C9147" s="206" t="s">
        <v>770</v>
      </c>
      <c r="D9147" s="206" t="s">
        <v>772</v>
      </c>
      <c r="E9147" s="206" t="s">
        <v>778</v>
      </c>
      <c r="F9147" s="207">
        <v>45380</v>
      </c>
      <c r="G9147" s="206" t="s">
        <v>896</v>
      </c>
      <c r="H9147" s="208">
        <v>80916</v>
      </c>
      <c r="I9147" s="206" t="s">
        <v>19</v>
      </c>
      <c r="L9147" s="206">
        <v>2023</v>
      </c>
      <c r="M9147" s="206" t="s">
        <v>772</v>
      </c>
      <c r="N9147" s="206" t="s">
        <v>816</v>
      </c>
    </row>
    <row r="9148" spans="1:14" s="206" customFormat="1" ht="31" customHeight="1" x14ac:dyDescent="0.15">
      <c r="A9148" s="206" t="s">
        <v>768</v>
      </c>
      <c r="B9148" s="206" t="s">
        <v>894</v>
      </c>
      <c r="C9148" s="206" t="s">
        <v>770</v>
      </c>
      <c r="D9148" s="206" t="s">
        <v>772</v>
      </c>
      <c r="E9148" s="206" t="s">
        <v>772</v>
      </c>
      <c r="F9148" s="207">
        <v>45380</v>
      </c>
      <c r="G9148" s="206" t="s">
        <v>896</v>
      </c>
      <c r="H9148" s="208">
        <v>572946</v>
      </c>
      <c r="I9148" s="206" t="s">
        <v>19</v>
      </c>
      <c r="L9148" s="206">
        <v>2023</v>
      </c>
      <c r="M9148" s="206" t="s">
        <v>772</v>
      </c>
      <c r="N9148" s="206" t="s">
        <v>816</v>
      </c>
    </row>
    <row r="9149" spans="1:14" s="206" customFormat="1" ht="31" customHeight="1" x14ac:dyDescent="0.15">
      <c r="A9149" s="206" t="s">
        <v>768</v>
      </c>
      <c r="B9149" s="206" t="s">
        <v>894</v>
      </c>
      <c r="C9149" s="206" t="s">
        <v>770</v>
      </c>
      <c r="D9149" s="206" t="s">
        <v>772</v>
      </c>
      <c r="E9149" s="206" t="s">
        <v>772</v>
      </c>
      <c r="F9149" s="207">
        <v>45380</v>
      </c>
      <c r="G9149" s="206" t="s">
        <v>897</v>
      </c>
      <c r="H9149" s="208">
        <v>454723</v>
      </c>
      <c r="I9149" s="206" t="s">
        <v>19</v>
      </c>
      <c r="L9149" s="206">
        <v>2023</v>
      </c>
      <c r="M9149" s="206" t="s">
        <v>772</v>
      </c>
      <c r="N9149" s="206" t="s">
        <v>816</v>
      </c>
    </row>
    <row r="9150" spans="1:14" s="206" customFormat="1" ht="31" customHeight="1" x14ac:dyDescent="0.15">
      <c r="A9150" s="206" t="s">
        <v>768</v>
      </c>
      <c r="B9150" s="206" t="s">
        <v>894</v>
      </c>
      <c r="C9150" s="206" t="s">
        <v>782</v>
      </c>
      <c r="D9150" s="206" t="s">
        <v>772</v>
      </c>
      <c r="E9150" s="206" t="s">
        <v>778</v>
      </c>
      <c r="F9150" s="207">
        <v>45380</v>
      </c>
      <c r="G9150" s="206" t="s">
        <v>897</v>
      </c>
      <c r="H9150" s="208">
        <v>173901</v>
      </c>
      <c r="I9150" s="206" t="s">
        <v>19</v>
      </c>
      <c r="L9150" s="206">
        <v>2023</v>
      </c>
      <c r="M9150" s="206" t="s">
        <v>772</v>
      </c>
      <c r="N9150" s="206" t="s">
        <v>816</v>
      </c>
    </row>
    <row r="9151" spans="1:14" s="206" customFormat="1" ht="31" customHeight="1" x14ac:dyDescent="0.15">
      <c r="A9151" s="206" t="s">
        <v>768</v>
      </c>
      <c r="B9151" s="206" t="s">
        <v>894</v>
      </c>
      <c r="C9151" s="206" t="s">
        <v>770</v>
      </c>
      <c r="D9151" s="206" t="s">
        <v>772</v>
      </c>
      <c r="E9151" s="206" t="s">
        <v>772</v>
      </c>
      <c r="F9151" s="207">
        <v>45380</v>
      </c>
      <c r="G9151" s="206" t="s">
        <v>903</v>
      </c>
      <c r="H9151" s="208">
        <v>299376</v>
      </c>
      <c r="I9151" s="206" t="s">
        <v>19</v>
      </c>
      <c r="L9151" s="206">
        <v>2023</v>
      </c>
      <c r="M9151" s="206" t="s">
        <v>772</v>
      </c>
      <c r="N9151" s="206" t="s">
        <v>816</v>
      </c>
    </row>
    <row r="9152" spans="1:14" s="206" customFormat="1" ht="31" customHeight="1" x14ac:dyDescent="0.15">
      <c r="A9152" s="206" t="s">
        <v>768</v>
      </c>
      <c r="B9152" s="206" t="s">
        <v>894</v>
      </c>
      <c r="C9152" s="206" t="s">
        <v>770</v>
      </c>
      <c r="D9152" s="206" t="s">
        <v>772</v>
      </c>
      <c r="E9152" s="206" t="s">
        <v>778</v>
      </c>
      <c r="F9152" s="207">
        <v>45383</v>
      </c>
      <c r="G9152" s="206" t="s">
        <v>896</v>
      </c>
      <c r="H9152" s="208">
        <v>1106556</v>
      </c>
      <c r="I9152" s="206" t="s">
        <v>19</v>
      </c>
      <c r="L9152" s="206">
        <v>2023</v>
      </c>
      <c r="M9152" s="206" t="s">
        <v>772</v>
      </c>
      <c r="N9152" s="206" t="s">
        <v>816</v>
      </c>
    </row>
    <row r="9153" spans="1:14" s="206" customFormat="1" ht="31" customHeight="1" x14ac:dyDescent="0.15">
      <c r="A9153" s="206" t="s">
        <v>768</v>
      </c>
      <c r="B9153" s="206" t="s">
        <v>894</v>
      </c>
      <c r="C9153" s="206" t="s">
        <v>770</v>
      </c>
      <c r="D9153" s="206" t="s">
        <v>772</v>
      </c>
      <c r="E9153" s="206" t="s">
        <v>772</v>
      </c>
      <c r="F9153" s="207">
        <v>45383</v>
      </c>
      <c r="G9153" s="206" t="s">
        <v>898</v>
      </c>
      <c r="H9153" s="208">
        <v>40003</v>
      </c>
      <c r="I9153" s="206" t="s">
        <v>19</v>
      </c>
      <c r="L9153" s="206">
        <v>2023</v>
      </c>
      <c r="M9153" s="206" t="s">
        <v>772</v>
      </c>
      <c r="N9153" s="206" t="s">
        <v>816</v>
      </c>
    </row>
    <row r="9154" spans="1:14" s="206" customFormat="1" ht="31" customHeight="1" x14ac:dyDescent="0.15">
      <c r="A9154" s="206" t="s">
        <v>768</v>
      </c>
      <c r="B9154" s="206" t="s">
        <v>894</v>
      </c>
      <c r="C9154" s="206" t="s">
        <v>770</v>
      </c>
      <c r="D9154" s="206" t="s">
        <v>772</v>
      </c>
      <c r="E9154" s="206" t="s">
        <v>778</v>
      </c>
      <c r="F9154" s="207">
        <v>45383</v>
      </c>
      <c r="G9154" s="206" t="s">
        <v>895</v>
      </c>
      <c r="H9154" s="208">
        <v>58432</v>
      </c>
      <c r="I9154" s="206" t="s">
        <v>19</v>
      </c>
      <c r="L9154" s="206">
        <v>2023</v>
      </c>
      <c r="M9154" s="206" t="s">
        <v>772</v>
      </c>
      <c r="N9154" s="206" t="s">
        <v>816</v>
      </c>
    </row>
    <row r="9155" spans="1:14" s="206" customFormat="1" ht="31" customHeight="1" x14ac:dyDescent="0.15">
      <c r="A9155" s="206" t="s">
        <v>768</v>
      </c>
      <c r="B9155" s="206" t="s">
        <v>894</v>
      </c>
      <c r="C9155" s="206" t="s">
        <v>770</v>
      </c>
      <c r="D9155" s="206" t="s">
        <v>772</v>
      </c>
      <c r="E9155" s="206" t="s">
        <v>772</v>
      </c>
      <c r="F9155" s="207">
        <v>45383</v>
      </c>
      <c r="G9155" s="206" t="s">
        <v>897</v>
      </c>
      <c r="H9155" s="208">
        <v>294857</v>
      </c>
      <c r="I9155" s="206" t="s">
        <v>19</v>
      </c>
      <c r="L9155" s="206">
        <v>2023</v>
      </c>
      <c r="M9155" s="206" t="s">
        <v>772</v>
      </c>
      <c r="N9155" s="206" t="s">
        <v>816</v>
      </c>
    </row>
    <row r="9156" spans="1:14" s="206" customFormat="1" ht="31" customHeight="1" x14ac:dyDescent="0.15">
      <c r="A9156" s="206" t="s">
        <v>768</v>
      </c>
      <c r="B9156" s="206" t="s">
        <v>894</v>
      </c>
      <c r="C9156" s="206" t="s">
        <v>770</v>
      </c>
      <c r="D9156" s="206" t="s">
        <v>772</v>
      </c>
      <c r="E9156" s="206" t="s">
        <v>772</v>
      </c>
      <c r="F9156" s="207">
        <v>45383</v>
      </c>
      <c r="G9156" s="206" t="s">
        <v>895</v>
      </c>
      <c r="H9156" s="208">
        <v>157203</v>
      </c>
      <c r="I9156" s="206" t="s">
        <v>19</v>
      </c>
      <c r="L9156" s="206">
        <v>2023</v>
      </c>
      <c r="M9156" s="206" t="s">
        <v>772</v>
      </c>
      <c r="N9156" s="206" t="s">
        <v>816</v>
      </c>
    </row>
    <row r="9157" spans="1:14" s="206" customFormat="1" ht="31" customHeight="1" x14ac:dyDescent="0.15">
      <c r="A9157" s="206" t="s">
        <v>768</v>
      </c>
      <c r="B9157" s="206" t="s">
        <v>894</v>
      </c>
      <c r="C9157" s="206" t="s">
        <v>770</v>
      </c>
      <c r="D9157" s="206" t="s">
        <v>772</v>
      </c>
      <c r="E9157" s="206" t="s">
        <v>759</v>
      </c>
      <c r="F9157" s="207">
        <v>45383</v>
      </c>
      <c r="G9157" s="206" t="s">
        <v>897</v>
      </c>
      <c r="H9157" s="208">
        <v>524410</v>
      </c>
      <c r="I9157" s="206" t="s">
        <v>19</v>
      </c>
      <c r="L9157" s="206">
        <v>2023</v>
      </c>
      <c r="M9157" s="206" t="s">
        <v>772</v>
      </c>
      <c r="N9157" s="206" t="s">
        <v>816</v>
      </c>
    </row>
    <row r="9158" spans="1:14" s="206" customFormat="1" ht="31" customHeight="1" x14ac:dyDescent="0.15">
      <c r="A9158" s="206" t="s">
        <v>768</v>
      </c>
      <c r="B9158" s="206" t="s">
        <v>894</v>
      </c>
      <c r="C9158" s="206" t="s">
        <v>782</v>
      </c>
      <c r="D9158" s="206" t="s">
        <v>772</v>
      </c>
      <c r="E9158" s="206" t="s">
        <v>778</v>
      </c>
      <c r="F9158" s="207">
        <v>45383</v>
      </c>
      <c r="G9158" s="206" t="s">
        <v>895</v>
      </c>
      <c r="H9158" s="208">
        <v>341851</v>
      </c>
      <c r="I9158" s="206" t="s">
        <v>19</v>
      </c>
      <c r="L9158" s="206">
        <v>2023</v>
      </c>
      <c r="M9158" s="206" t="s">
        <v>772</v>
      </c>
      <c r="N9158" s="206" t="s">
        <v>816</v>
      </c>
    </row>
    <row r="9159" spans="1:14" s="206" customFormat="1" ht="31" customHeight="1" x14ac:dyDescent="0.15">
      <c r="A9159" s="206" t="s">
        <v>768</v>
      </c>
      <c r="B9159" s="206" t="s">
        <v>894</v>
      </c>
      <c r="C9159" s="206" t="s">
        <v>782</v>
      </c>
      <c r="D9159" s="206" t="s">
        <v>772</v>
      </c>
      <c r="E9159" s="206" t="s">
        <v>778</v>
      </c>
      <c r="F9159" s="207">
        <v>45383</v>
      </c>
      <c r="G9159" s="206" t="s">
        <v>897</v>
      </c>
      <c r="H9159" s="208">
        <v>45408</v>
      </c>
      <c r="I9159" s="206" t="s">
        <v>19</v>
      </c>
      <c r="L9159" s="206">
        <v>2023</v>
      </c>
      <c r="M9159" s="206" t="s">
        <v>772</v>
      </c>
      <c r="N9159" s="206" t="s">
        <v>816</v>
      </c>
    </row>
    <row r="9160" spans="1:14" s="206" customFormat="1" ht="31" customHeight="1" x14ac:dyDescent="0.15">
      <c r="A9160" s="206" t="s">
        <v>768</v>
      </c>
      <c r="B9160" s="206" t="s">
        <v>894</v>
      </c>
      <c r="C9160" s="206" t="s">
        <v>770</v>
      </c>
      <c r="D9160" s="206" t="s">
        <v>772</v>
      </c>
      <c r="E9160" s="206" t="s">
        <v>772</v>
      </c>
      <c r="F9160" s="207">
        <v>45383</v>
      </c>
      <c r="G9160" s="206" t="s">
        <v>903</v>
      </c>
      <c r="H9160" s="208">
        <v>299376</v>
      </c>
      <c r="I9160" s="206" t="s">
        <v>19</v>
      </c>
      <c r="L9160" s="206">
        <v>2023</v>
      </c>
      <c r="M9160" s="206" t="s">
        <v>772</v>
      </c>
      <c r="N9160" s="206" t="s">
        <v>816</v>
      </c>
    </row>
    <row r="9161" spans="1:14" s="206" customFormat="1" ht="31" customHeight="1" x14ac:dyDescent="0.15">
      <c r="A9161" s="206" t="s">
        <v>768</v>
      </c>
      <c r="B9161" s="206" t="s">
        <v>894</v>
      </c>
      <c r="C9161" s="206" t="s">
        <v>770</v>
      </c>
      <c r="D9161" s="206" t="s">
        <v>772</v>
      </c>
      <c r="E9161" s="206" t="s">
        <v>778</v>
      </c>
      <c r="F9161" s="207">
        <v>45383</v>
      </c>
      <c r="G9161" s="206" t="s">
        <v>899</v>
      </c>
      <c r="H9161" s="208">
        <v>271150</v>
      </c>
      <c r="I9161" s="206" t="s">
        <v>19</v>
      </c>
      <c r="L9161" s="206">
        <v>2023</v>
      </c>
      <c r="M9161" s="206" t="s">
        <v>772</v>
      </c>
      <c r="N9161" s="206" t="s">
        <v>816</v>
      </c>
    </row>
    <row r="9162" spans="1:14" s="206" customFormat="1" ht="31" customHeight="1" x14ac:dyDescent="0.15">
      <c r="A9162" s="206" t="s">
        <v>768</v>
      </c>
      <c r="B9162" s="206" t="s">
        <v>894</v>
      </c>
      <c r="C9162" s="206" t="s">
        <v>770</v>
      </c>
      <c r="D9162" s="206" t="s">
        <v>772</v>
      </c>
      <c r="E9162" s="206" t="s">
        <v>778</v>
      </c>
      <c r="F9162" s="207">
        <v>45383</v>
      </c>
      <c r="G9162" s="206" t="s">
        <v>897</v>
      </c>
      <c r="H9162" s="208">
        <v>1443755</v>
      </c>
      <c r="I9162" s="206" t="s">
        <v>19</v>
      </c>
      <c r="L9162" s="206">
        <v>2023</v>
      </c>
      <c r="M9162" s="206" t="s">
        <v>772</v>
      </c>
      <c r="N9162" s="206" t="s">
        <v>816</v>
      </c>
    </row>
    <row r="9163" spans="1:14" s="206" customFormat="1" ht="31" customHeight="1" x14ac:dyDescent="0.15">
      <c r="A9163" s="206" t="s">
        <v>768</v>
      </c>
      <c r="B9163" s="206" t="s">
        <v>894</v>
      </c>
      <c r="C9163" s="206" t="s">
        <v>770</v>
      </c>
      <c r="D9163" s="206" t="s">
        <v>772</v>
      </c>
      <c r="E9163" s="206" t="s">
        <v>772</v>
      </c>
      <c r="F9163" s="207">
        <v>45383</v>
      </c>
      <c r="G9163" s="206" t="s">
        <v>896</v>
      </c>
      <c r="H9163" s="208">
        <v>83468</v>
      </c>
      <c r="I9163" s="206" t="s">
        <v>19</v>
      </c>
      <c r="L9163" s="206">
        <v>2023</v>
      </c>
      <c r="M9163" s="206" t="s">
        <v>772</v>
      </c>
      <c r="N9163" s="206" t="s">
        <v>816</v>
      </c>
    </row>
    <row r="9164" spans="1:14" s="206" customFormat="1" ht="31" customHeight="1" x14ac:dyDescent="0.15">
      <c r="A9164" s="206" t="s">
        <v>768</v>
      </c>
      <c r="B9164" s="206" t="s">
        <v>894</v>
      </c>
      <c r="C9164" s="206" t="s">
        <v>770</v>
      </c>
      <c r="D9164" s="206" t="s">
        <v>772</v>
      </c>
      <c r="E9164" s="206" t="s">
        <v>778</v>
      </c>
      <c r="F9164" s="207">
        <v>45383</v>
      </c>
      <c r="G9164" s="206" t="s">
        <v>900</v>
      </c>
      <c r="H9164" s="208">
        <v>162393</v>
      </c>
      <c r="I9164" s="206" t="s">
        <v>33</v>
      </c>
      <c r="L9164" s="206">
        <v>2023</v>
      </c>
      <c r="M9164" s="206" t="s">
        <v>772</v>
      </c>
      <c r="N9164" s="206" t="s">
        <v>816</v>
      </c>
    </row>
    <row r="9165" spans="1:14" s="206" customFormat="1" ht="31" customHeight="1" x14ac:dyDescent="0.15">
      <c r="A9165" s="206" t="s">
        <v>768</v>
      </c>
      <c r="B9165" s="206" t="s">
        <v>894</v>
      </c>
      <c r="C9165" s="206" t="s">
        <v>770</v>
      </c>
      <c r="D9165" s="206" t="s">
        <v>772</v>
      </c>
      <c r="E9165" s="206" t="s">
        <v>772</v>
      </c>
      <c r="F9165" s="207">
        <v>45384</v>
      </c>
      <c r="G9165" s="206" t="s">
        <v>897</v>
      </c>
      <c r="H9165" s="208">
        <v>285980</v>
      </c>
      <c r="I9165" s="206" t="s">
        <v>19</v>
      </c>
      <c r="L9165" s="206">
        <v>2023</v>
      </c>
      <c r="M9165" s="206" t="s">
        <v>772</v>
      </c>
      <c r="N9165" s="206" t="s">
        <v>816</v>
      </c>
    </row>
    <row r="9166" spans="1:14" s="206" customFormat="1" ht="31" customHeight="1" x14ac:dyDescent="0.15">
      <c r="A9166" s="206" t="s">
        <v>768</v>
      </c>
      <c r="B9166" s="206" t="s">
        <v>894</v>
      </c>
      <c r="C9166" s="206" t="s">
        <v>770</v>
      </c>
      <c r="D9166" s="206" t="s">
        <v>772</v>
      </c>
      <c r="E9166" s="206" t="s">
        <v>772</v>
      </c>
      <c r="F9166" s="207">
        <v>45384</v>
      </c>
      <c r="G9166" s="206" t="s">
        <v>903</v>
      </c>
      <c r="H9166" s="208">
        <v>199584</v>
      </c>
      <c r="I9166" s="206" t="s">
        <v>19</v>
      </c>
      <c r="L9166" s="206">
        <v>2023</v>
      </c>
      <c r="M9166" s="206" t="s">
        <v>772</v>
      </c>
      <c r="N9166" s="206" t="s">
        <v>816</v>
      </c>
    </row>
    <row r="9167" spans="1:14" s="206" customFormat="1" ht="31" customHeight="1" x14ac:dyDescent="0.15">
      <c r="A9167" s="206" t="s">
        <v>768</v>
      </c>
      <c r="B9167" s="206" t="s">
        <v>894</v>
      </c>
      <c r="C9167" s="206" t="s">
        <v>770</v>
      </c>
      <c r="D9167" s="206" t="s">
        <v>772</v>
      </c>
      <c r="E9167" s="206" t="s">
        <v>778</v>
      </c>
      <c r="F9167" s="207">
        <v>45384</v>
      </c>
      <c r="G9167" s="206" t="s">
        <v>895</v>
      </c>
      <c r="H9167" s="208">
        <v>1397</v>
      </c>
      <c r="I9167" s="206" t="s">
        <v>19</v>
      </c>
      <c r="L9167" s="206">
        <v>2023</v>
      </c>
      <c r="M9167" s="206" t="s">
        <v>772</v>
      </c>
      <c r="N9167" s="206" t="s">
        <v>816</v>
      </c>
    </row>
    <row r="9168" spans="1:14" s="206" customFormat="1" ht="31" customHeight="1" x14ac:dyDescent="0.15">
      <c r="A9168" s="206" t="s">
        <v>768</v>
      </c>
      <c r="B9168" s="206" t="s">
        <v>894</v>
      </c>
      <c r="C9168" s="206" t="s">
        <v>770</v>
      </c>
      <c r="D9168" s="206" t="s">
        <v>772</v>
      </c>
      <c r="E9168" s="206" t="s">
        <v>772</v>
      </c>
      <c r="F9168" s="207">
        <v>45384</v>
      </c>
      <c r="G9168" s="206" t="s">
        <v>895</v>
      </c>
      <c r="H9168" s="208">
        <v>52096</v>
      </c>
      <c r="I9168" s="206" t="s">
        <v>19</v>
      </c>
      <c r="L9168" s="206">
        <v>2023</v>
      </c>
      <c r="M9168" s="206" t="s">
        <v>772</v>
      </c>
      <c r="N9168" s="206" t="s">
        <v>816</v>
      </c>
    </row>
    <row r="9169" spans="1:14" s="206" customFormat="1" ht="31" customHeight="1" x14ac:dyDescent="0.15">
      <c r="A9169" s="206" t="s">
        <v>768</v>
      </c>
      <c r="B9169" s="206" t="s">
        <v>894</v>
      </c>
      <c r="C9169" s="206" t="s">
        <v>770</v>
      </c>
      <c r="D9169" s="206" t="s">
        <v>772</v>
      </c>
      <c r="E9169" s="206" t="s">
        <v>772</v>
      </c>
      <c r="F9169" s="207">
        <v>45384</v>
      </c>
      <c r="G9169" s="206" t="s">
        <v>896</v>
      </c>
      <c r="H9169" s="208">
        <v>2774346</v>
      </c>
      <c r="I9169" s="206" t="s">
        <v>19</v>
      </c>
      <c r="L9169" s="206">
        <v>2023</v>
      </c>
      <c r="M9169" s="206" t="s">
        <v>772</v>
      </c>
      <c r="N9169" s="206" t="s">
        <v>816</v>
      </c>
    </row>
    <row r="9170" spans="1:14" s="206" customFormat="1" ht="31" customHeight="1" x14ac:dyDescent="0.15">
      <c r="A9170" s="206" t="s">
        <v>768</v>
      </c>
      <c r="B9170" s="206" t="s">
        <v>894</v>
      </c>
      <c r="C9170" s="206" t="s">
        <v>770</v>
      </c>
      <c r="D9170" s="206" t="s">
        <v>772</v>
      </c>
      <c r="E9170" s="206" t="s">
        <v>778</v>
      </c>
      <c r="F9170" s="207">
        <v>45384</v>
      </c>
      <c r="G9170" s="206" t="s">
        <v>897</v>
      </c>
      <c r="H9170" s="208">
        <v>940571</v>
      </c>
      <c r="I9170" s="206" t="s">
        <v>19</v>
      </c>
      <c r="L9170" s="206">
        <v>2023</v>
      </c>
      <c r="M9170" s="206" t="s">
        <v>772</v>
      </c>
      <c r="N9170" s="206" t="s">
        <v>816</v>
      </c>
    </row>
    <row r="9171" spans="1:14" s="206" customFormat="1" ht="31" customHeight="1" x14ac:dyDescent="0.15">
      <c r="A9171" s="206" t="s">
        <v>768</v>
      </c>
      <c r="B9171" s="206" t="s">
        <v>894</v>
      </c>
      <c r="C9171" s="206" t="s">
        <v>782</v>
      </c>
      <c r="D9171" s="206" t="s">
        <v>772</v>
      </c>
      <c r="E9171" s="206" t="s">
        <v>778</v>
      </c>
      <c r="F9171" s="207">
        <v>45384</v>
      </c>
      <c r="G9171" s="206" t="s">
        <v>897</v>
      </c>
      <c r="H9171" s="208">
        <v>29522</v>
      </c>
      <c r="I9171" s="206" t="s">
        <v>19</v>
      </c>
      <c r="L9171" s="206">
        <v>2023</v>
      </c>
      <c r="M9171" s="206" t="s">
        <v>772</v>
      </c>
      <c r="N9171" s="206" t="s">
        <v>816</v>
      </c>
    </row>
    <row r="9172" spans="1:14" s="206" customFormat="1" ht="31" customHeight="1" x14ac:dyDescent="0.15">
      <c r="A9172" s="206" t="s">
        <v>768</v>
      </c>
      <c r="B9172" s="206" t="s">
        <v>894</v>
      </c>
      <c r="C9172" s="206" t="s">
        <v>770</v>
      </c>
      <c r="D9172" s="206" t="s">
        <v>772</v>
      </c>
      <c r="E9172" s="206" t="s">
        <v>778</v>
      </c>
      <c r="F9172" s="207">
        <v>45384</v>
      </c>
      <c r="G9172" s="206" t="s">
        <v>898</v>
      </c>
      <c r="H9172" s="208">
        <v>128744</v>
      </c>
      <c r="I9172" s="206" t="s">
        <v>19</v>
      </c>
      <c r="L9172" s="206">
        <v>2023</v>
      </c>
      <c r="M9172" s="206" t="s">
        <v>772</v>
      </c>
      <c r="N9172" s="206" t="s">
        <v>816</v>
      </c>
    </row>
    <row r="9173" spans="1:14" s="206" customFormat="1" ht="31" customHeight="1" x14ac:dyDescent="0.15">
      <c r="A9173" s="206" t="s">
        <v>768</v>
      </c>
      <c r="B9173" s="206" t="s">
        <v>894</v>
      </c>
      <c r="C9173" s="206" t="s">
        <v>782</v>
      </c>
      <c r="D9173" s="206" t="s">
        <v>772</v>
      </c>
      <c r="E9173" s="206" t="s">
        <v>778</v>
      </c>
      <c r="F9173" s="207">
        <v>45384</v>
      </c>
      <c r="G9173" s="206" t="s">
        <v>895</v>
      </c>
      <c r="H9173" s="208">
        <v>108319</v>
      </c>
      <c r="I9173" s="206" t="s">
        <v>19</v>
      </c>
      <c r="L9173" s="206">
        <v>2023</v>
      </c>
      <c r="M9173" s="206" t="s">
        <v>772</v>
      </c>
      <c r="N9173" s="206" t="s">
        <v>816</v>
      </c>
    </row>
    <row r="9174" spans="1:14" s="206" customFormat="1" ht="31" customHeight="1" x14ac:dyDescent="0.15">
      <c r="A9174" s="206" t="s">
        <v>768</v>
      </c>
      <c r="B9174" s="206" t="s">
        <v>894</v>
      </c>
      <c r="C9174" s="206" t="s">
        <v>782</v>
      </c>
      <c r="D9174" s="206" t="s">
        <v>772</v>
      </c>
      <c r="E9174" s="206" t="s">
        <v>778</v>
      </c>
      <c r="F9174" s="207">
        <v>45384</v>
      </c>
      <c r="G9174" s="206" t="s">
        <v>896</v>
      </c>
      <c r="H9174" s="208">
        <v>81642</v>
      </c>
      <c r="I9174" s="206" t="s">
        <v>19</v>
      </c>
      <c r="L9174" s="206">
        <v>2023</v>
      </c>
      <c r="M9174" s="206" t="s">
        <v>772</v>
      </c>
      <c r="N9174" s="206" t="s">
        <v>816</v>
      </c>
    </row>
    <row r="9175" spans="1:14" s="206" customFormat="1" ht="31" customHeight="1" x14ac:dyDescent="0.15">
      <c r="A9175" s="206" t="s">
        <v>768</v>
      </c>
      <c r="B9175" s="206" t="s">
        <v>894</v>
      </c>
      <c r="C9175" s="206" t="s">
        <v>770</v>
      </c>
      <c r="D9175" s="206" t="s">
        <v>772</v>
      </c>
      <c r="E9175" s="206" t="s">
        <v>759</v>
      </c>
      <c r="F9175" s="207">
        <v>45384</v>
      </c>
      <c r="G9175" s="206" t="s">
        <v>897</v>
      </c>
      <c r="H9175" s="208">
        <v>583688</v>
      </c>
      <c r="I9175" s="206" t="s">
        <v>19</v>
      </c>
      <c r="L9175" s="206">
        <v>2023</v>
      </c>
      <c r="M9175" s="206" t="s">
        <v>772</v>
      </c>
      <c r="N9175" s="206" t="s">
        <v>816</v>
      </c>
    </row>
    <row r="9176" spans="1:14" s="206" customFormat="1" ht="31" customHeight="1" x14ac:dyDescent="0.15">
      <c r="A9176" s="206" t="s">
        <v>768</v>
      </c>
      <c r="B9176" s="206" t="s">
        <v>894</v>
      </c>
      <c r="C9176" s="206" t="s">
        <v>770</v>
      </c>
      <c r="D9176" s="206" t="s">
        <v>772</v>
      </c>
      <c r="E9176" s="206" t="s">
        <v>778</v>
      </c>
      <c r="F9176" s="207">
        <v>45384</v>
      </c>
      <c r="G9176" s="206" t="s">
        <v>896</v>
      </c>
      <c r="H9176" s="208">
        <v>753764</v>
      </c>
      <c r="I9176" s="206" t="s">
        <v>19</v>
      </c>
      <c r="L9176" s="206">
        <v>2023</v>
      </c>
      <c r="M9176" s="206" t="s">
        <v>772</v>
      </c>
      <c r="N9176" s="206" t="s">
        <v>816</v>
      </c>
    </row>
    <row r="9177" spans="1:14" s="206" customFormat="1" ht="31" customHeight="1" x14ac:dyDescent="0.15">
      <c r="A9177" s="206" t="s">
        <v>768</v>
      </c>
      <c r="B9177" s="206" t="s">
        <v>894</v>
      </c>
      <c r="C9177" s="206" t="s">
        <v>770</v>
      </c>
      <c r="D9177" s="206" t="s">
        <v>772</v>
      </c>
      <c r="E9177" s="206" t="s">
        <v>772</v>
      </c>
      <c r="F9177" s="207">
        <v>45385</v>
      </c>
      <c r="G9177" s="206" t="s">
        <v>896</v>
      </c>
      <c r="H9177" s="208">
        <v>1169122</v>
      </c>
      <c r="I9177" s="206" t="s">
        <v>19</v>
      </c>
      <c r="L9177" s="206">
        <v>2023</v>
      </c>
      <c r="M9177" s="206" t="s">
        <v>772</v>
      </c>
      <c r="N9177" s="206" t="s">
        <v>816</v>
      </c>
    </row>
    <row r="9178" spans="1:14" s="206" customFormat="1" ht="31" customHeight="1" x14ac:dyDescent="0.15">
      <c r="A9178" s="206" t="s">
        <v>768</v>
      </c>
      <c r="B9178" s="206" t="s">
        <v>894</v>
      </c>
      <c r="C9178" s="206" t="s">
        <v>770</v>
      </c>
      <c r="D9178" s="206" t="s">
        <v>772</v>
      </c>
      <c r="E9178" s="206" t="s">
        <v>759</v>
      </c>
      <c r="F9178" s="207">
        <v>45385</v>
      </c>
      <c r="G9178" s="206" t="s">
        <v>897</v>
      </c>
      <c r="H9178" s="208">
        <v>823218</v>
      </c>
      <c r="I9178" s="206" t="s">
        <v>19</v>
      </c>
      <c r="L9178" s="206">
        <v>2023</v>
      </c>
      <c r="M9178" s="206" t="s">
        <v>772</v>
      </c>
      <c r="N9178" s="206" t="s">
        <v>816</v>
      </c>
    </row>
    <row r="9179" spans="1:14" s="206" customFormat="1" ht="31" customHeight="1" x14ac:dyDescent="0.15">
      <c r="A9179" s="206" t="s">
        <v>768</v>
      </c>
      <c r="B9179" s="206" t="s">
        <v>894</v>
      </c>
      <c r="C9179" s="206" t="s">
        <v>770</v>
      </c>
      <c r="D9179" s="206" t="s">
        <v>772</v>
      </c>
      <c r="E9179" s="206" t="s">
        <v>772</v>
      </c>
      <c r="F9179" s="207">
        <v>45385</v>
      </c>
      <c r="G9179" s="206" t="s">
        <v>37</v>
      </c>
      <c r="H9179" s="208">
        <v>68992</v>
      </c>
      <c r="I9179" s="206" t="s">
        <v>33</v>
      </c>
      <c r="L9179" s="206">
        <v>2023</v>
      </c>
      <c r="M9179" s="206" t="s">
        <v>772</v>
      </c>
      <c r="N9179" s="206" t="s">
        <v>816</v>
      </c>
    </row>
    <row r="9180" spans="1:14" s="206" customFormat="1" ht="31" customHeight="1" x14ac:dyDescent="0.15">
      <c r="A9180" s="206" t="s">
        <v>768</v>
      </c>
      <c r="B9180" s="206" t="s">
        <v>894</v>
      </c>
      <c r="C9180" s="206" t="s">
        <v>782</v>
      </c>
      <c r="D9180" s="206" t="s">
        <v>772</v>
      </c>
      <c r="E9180" s="206" t="s">
        <v>778</v>
      </c>
      <c r="F9180" s="207">
        <v>45385</v>
      </c>
      <c r="G9180" s="206" t="s">
        <v>895</v>
      </c>
      <c r="H9180" s="208">
        <v>98615</v>
      </c>
      <c r="I9180" s="206" t="s">
        <v>19</v>
      </c>
      <c r="L9180" s="206">
        <v>2023</v>
      </c>
      <c r="M9180" s="206" t="s">
        <v>772</v>
      </c>
      <c r="N9180" s="206" t="s">
        <v>816</v>
      </c>
    </row>
    <row r="9181" spans="1:14" s="206" customFormat="1" ht="31" customHeight="1" x14ac:dyDescent="0.15">
      <c r="A9181" s="206" t="s">
        <v>768</v>
      </c>
      <c r="B9181" s="206" t="s">
        <v>894</v>
      </c>
      <c r="C9181" s="206" t="s">
        <v>770</v>
      </c>
      <c r="D9181" s="206" t="s">
        <v>772</v>
      </c>
      <c r="E9181" s="206" t="s">
        <v>772</v>
      </c>
      <c r="F9181" s="207">
        <v>45385</v>
      </c>
      <c r="G9181" s="206" t="s">
        <v>903</v>
      </c>
      <c r="H9181" s="208">
        <v>299376</v>
      </c>
      <c r="I9181" s="206" t="s">
        <v>19</v>
      </c>
      <c r="L9181" s="206">
        <v>2023</v>
      </c>
      <c r="M9181" s="206" t="s">
        <v>772</v>
      </c>
      <c r="N9181" s="206" t="s">
        <v>816</v>
      </c>
    </row>
    <row r="9182" spans="1:14" s="206" customFormat="1" ht="31" customHeight="1" x14ac:dyDescent="0.15">
      <c r="A9182" s="206" t="s">
        <v>768</v>
      </c>
      <c r="B9182" s="206" t="s">
        <v>894</v>
      </c>
      <c r="C9182" s="206" t="s">
        <v>770</v>
      </c>
      <c r="D9182" s="206" t="s">
        <v>772</v>
      </c>
      <c r="E9182" s="206" t="s">
        <v>772</v>
      </c>
      <c r="F9182" s="207">
        <v>45385</v>
      </c>
      <c r="G9182" s="206" t="s">
        <v>897</v>
      </c>
      <c r="H9182" s="208">
        <v>1015475</v>
      </c>
      <c r="I9182" s="206" t="s">
        <v>19</v>
      </c>
      <c r="L9182" s="206">
        <v>2023</v>
      </c>
      <c r="M9182" s="206" t="s">
        <v>772</v>
      </c>
      <c r="N9182" s="206" t="s">
        <v>816</v>
      </c>
    </row>
    <row r="9183" spans="1:14" s="206" customFormat="1" ht="31" customHeight="1" x14ac:dyDescent="0.15">
      <c r="A9183" s="206" t="s">
        <v>768</v>
      </c>
      <c r="B9183" s="206" t="s">
        <v>894</v>
      </c>
      <c r="C9183" s="206" t="s">
        <v>770</v>
      </c>
      <c r="D9183" s="206" t="s">
        <v>772</v>
      </c>
      <c r="E9183" s="206" t="s">
        <v>778</v>
      </c>
      <c r="F9183" s="207">
        <v>45385</v>
      </c>
      <c r="G9183" s="206" t="s">
        <v>896</v>
      </c>
      <c r="H9183" s="208">
        <v>2563880</v>
      </c>
      <c r="I9183" s="206" t="s">
        <v>19</v>
      </c>
      <c r="L9183" s="206">
        <v>2023</v>
      </c>
      <c r="M9183" s="206" t="s">
        <v>772</v>
      </c>
      <c r="N9183" s="206" t="s">
        <v>816</v>
      </c>
    </row>
    <row r="9184" spans="1:14" s="206" customFormat="1" ht="31" customHeight="1" x14ac:dyDescent="0.15">
      <c r="A9184" s="206" t="s">
        <v>768</v>
      </c>
      <c r="B9184" s="206" t="s">
        <v>894</v>
      </c>
      <c r="C9184" s="206" t="s">
        <v>770</v>
      </c>
      <c r="D9184" s="206" t="s">
        <v>772</v>
      </c>
      <c r="E9184" s="206" t="s">
        <v>772</v>
      </c>
      <c r="F9184" s="207">
        <v>45385</v>
      </c>
      <c r="G9184" s="206" t="s">
        <v>895</v>
      </c>
      <c r="H9184" s="208">
        <v>273413</v>
      </c>
      <c r="I9184" s="206" t="s">
        <v>19</v>
      </c>
      <c r="L9184" s="206">
        <v>2023</v>
      </c>
      <c r="M9184" s="206" t="s">
        <v>772</v>
      </c>
      <c r="N9184" s="206" t="s">
        <v>816</v>
      </c>
    </row>
    <row r="9185" spans="1:14" s="206" customFormat="1" ht="31" customHeight="1" x14ac:dyDescent="0.15">
      <c r="A9185" s="206" t="s">
        <v>768</v>
      </c>
      <c r="B9185" s="206" t="s">
        <v>894</v>
      </c>
      <c r="C9185" s="206" t="s">
        <v>770</v>
      </c>
      <c r="D9185" s="206" t="s">
        <v>772</v>
      </c>
      <c r="E9185" s="206" t="s">
        <v>778</v>
      </c>
      <c r="F9185" s="207">
        <v>45385</v>
      </c>
      <c r="G9185" s="206" t="s">
        <v>897</v>
      </c>
      <c r="H9185" s="208">
        <v>1166586</v>
      </c>
      <c r="I9185" s="206" t="s">
        <v>19</v>
      </c>
      <c r="L9185" s="206">
        <v>2023</v>
      </c>
      <c r="M9185" s="206" t="s">
        <v>772</v>
      </c>
      <c r="N9185" s="206" t="s">
        <v>816</v>
      </c>
    </row>
    <row r="9186" spans="1:14" s="206" customFormat="1" ht="31" customHeight="1" x14ac:dyDescent="0.15">
      <c r="A9186" s="206" t="s">
        <v>768</v>
      </c>
      <c r="B9186" s="206" t="s">
        <v>894</v>
      </c>
      <c r="C9186" s="206" t="s">
        <v>770</v>
      </c>
      <c r="D9186" s="206" t="s">
        <v>772</v>
      </c>
      <c r="E9186" s="206" t="s">
        <v>778</v>
      </c>
      <c r="F9186" s="207">
        <v>45385</v>
      </c>
      <c r="G9186" s="206" t="s">
        <v>898</v>
      </c>
      <c r="H9186" s="208">
        <v>280170</v>
      </c>
      <c r="I9186" s="206" t="s">
        <v>19</v>
      </c>
      <c r="L9186" s="206">
        <v>2023</v>
      </c>
      <c r="M9186" s="206" t="s">
        <v>772</v>
      </c>
      <c r="N9186" s="206" t="s">
        <v>816</v>
      </c>
    </row>
    <row r="9187" spans="1:14" s="206" customFormat="1" ht="31" customHeight="1" x14ac:dyDescent="0.15">
      <c r="A9187" s="206" t="s">
        <v>768</v>
      </c>
      <c r="B9187" s="206" t="s">
        <v>894</v>
      </c>
      <c r="C9187" s="206" t="s">
        <v>770</v>
      </c>
      <c r="D9187" s="206" t="s">
        <v>772</v>
      </c>
      <c r="E9187" s="206" t="s">
        <v>778</v>
      </c>
      <c r="F9187" s="207">
        <v>45385</v>
      </c>
      <c r="G9187" s="206" t="s">
        <v>899</v>
      </c>
      <c r="H9187" s="208">
        <v>592493</v>
      </c>
      <c r="I9187" s="206" t="s">
        <v>19</v>
      </c>
      <c r="L9187" s="206">
        <v>2023</v>
      </c>
      <c r="M9187" s="206" t="s">
        <v>772</v>
      </c>
      <c r="N9187" s="206" t="s">
        <v>816</v>
      </c>
    </row>
    <row r="9188" spans="1:14" s="206" customFormat="1" ht="31" customHeight="1" x14ac:dyDescent="0.15">
      <c r="A9188" s="206" t="s">
        <v>768</v>
      </c>
      <c r="B9188" s="206" t="s">
        <v>894</v>
      </c>
      <c r="C9188" s="206" t="s">
        <v>770</v>
      </c>
      <c r="D9188" s="206" t="s">
        <v>772</v>
      </c>
      <c r="E9188" s="206" t="s">
        <v>772</v>
      </c>
      <c r="F9188" s="207">
        <v>45386</v>
      </c>
      <c r="G9188" s="206" t="s">
        <v>896</v>
      </c>
      <c r="H9188" s="208">
        <v>545455</v>
      </c>
      <c r="I9188" s="206" t="s">
        <v>19</v>
      </c>
      <c r="L9188" s="206">
        <v>2023</v>
      </c>
      <c r="M9188" s="206" t="s">
        <v>772</v>
      </c>
      <c r="N9188" s="206" t="s">
        <v>816</v>
      </c>
    </row>
    <row r="9189" spans="1:14" s="206" customFormat="1" ht="31" customHeight="1" x14ac:dyDescent="0.15">
      <c r="A9189" s="206" t="s">
        <v>768</v>
      </c>
      <c r="B9189" s="206" t="s">
        <v>894</v>
      </c>
      <c r="C9189" s="206" t="s">
        <v>782</v>
      </c>
      <c r="D9189" s="206" t="s">
        <v>772</v>
      </c>
      <c r="E9189" s="206" t="s">
        <v>778</v>
      </c>
      <c r="F9189" s="207">
        <v>45386</v>
      </c>
      <c r="G9189" s="206" t="s">
        <v>897</v>
      </c>
      <c r="H9189" s="208">
        <v>1745</v>
      </c>
      <c r="I9189" s="206" t="s">
        <v>19</v>
      </c>
      <c r="L9189" s="206">
        <v>2023</v>
      </c>
      <c r="M9189" s="206" t="s">
        <v>772</v>
      </c>
      <c r="N9189" s="206" t="s">
        <v>816</v>
      </c>
    </row>
    <row r="9190" spans="1:14" s="206" customFormat="1" ht="31" customHeight="1" x14ac:dyDescent="0.15">
      <c r="A9190" s="206" t="s">
        <v>768</v>
      </c>
      <c r="B9190" s="206" t="s">
        <v>894</v>
      </c>
      <c r="C9190" s="206" t="s">
        <v>782</v>
      </c>
      <c r="D9190" s="206" t="s">
        <v>772</v>
      </c>
      <c r="E9190" s="206" t="s">
        <v>778</v>
      </c>
      <c r="F9190" s="207">
        <v>45386</v>
      </c>
      <c r="G9190" s="206" t="s">
        <v>896</v>
      </c>
      <c r="H9190" s="208">
        <v>83490</v>
      </c>
      <c r="I9190" s="206" t="s">
        <v>19</v>
      </c>
      <c r="L9190" s="206">
        <v>2023</v>
      </c>
      <c r="M9190" s="206" t="s">
        <v>772</v>
      </c>
      <c r="N9190" s="206" t="s">
        <v>816</v>
      </c>
    </row>
    <row r="9191" spans="1:14" s="206" customFormat="1" ht="31" customHeight="1" x14ac:dyDescent="0.15">
      <c r="A9191" s="206" t="s">
        <v>768</v>
      </c>
      <c r="B9191" s="206" t="s">
        <v>894</v>
      </c>
      <c r="C9191" s="206" t="s">
        <v>770</v>
      </c>
      <c r="D9191" s="206" t="s">
        <v>772</v>
      </c>
      <c r="E9191" s="206" t="s">
        <v>772</v>
      </c>
      <c r="F9191" s="207">
        <v>45386</v>
      </c>
      <c r="G9191" s="206" t="s">
        <v>895</v>
      </c>
      <c r="H9191" s="208">
        <v>67640</v>
      </c>
      <c r="I9191" s="206" t="s">
        <v>19</v>
      </c>
      <c r="L9191" s="206">
        <v>2023</v>
      </c>
      <c r="M9191" s="206" t="s">
        <v>772</v>
      </c>
      <c r="N9191" s="206" t="s">
        <v>816</v>
      </c>
    </row>
    <row r="9192" spans="1:14" s="206" customFormat="1" ht="31" customHeight="1" x14ac:dyDescent="0.15">
      <c r="A9192" s="206" t="s">
        <v>768</v>
      </c>
      <c r="B9192" s="206" t="s">
        <v>894</v>
      </c>
      <c r="C9192" s="206" t="s">
        <v>782</v>
      </c>
      <c r="D9192" s="206" t="s">
        <v>772</v>
      </c>
      <c r="E9192" s="206" t="s">
        <v>778</v>
      </c>
      <c r="F9192" s="207">
        <v>45386</v>
      </c>
      <c r="G9192" s="206" t="s">
        <v>895</v>
      </c>
      <c r="H9192" s="208">
        <v>75757</v>
      </c>
      <c r="I9192" s="206" t="s">
        <v>19</v>
      </c>
      <c r="L9192" s="206">
        <v>2023</v>
      </c>
      <c r="M9192" s="206" t="s">
        <v>772</v>
      </c>
      <c r="N9192" s="206" t="s">
        <v>816</v>
      </c>
    </row>
    <row r="9193" spans="1:14" s="206" customFormat="1" ht="31" customHeight="1" x14ac:dyDescent="0.15">
      <c r="A9193" s="206" t="s">
        <v>768</v>
      </c>
      <c r="B9193" s="206" t="s">
        <v>894</v>
      </c>
      <c r="C9193" s="206" t="s">
        <v>770</v>
      </c>
      <c r="D9193" s="206" t="s">
        <v>772</v>
      </c>
      <c r="E9193" s="206" t="s">
        <v>772</v>
      </c>
      <c r="F9193" s="207">
        <v>45386</v>
      </c>
      <c r="G9193" s="206" t="s">
        <v>898</v>
      </c>
      <c r="H9193" s="208">
        <v>8800</v>
      </c>
      <c r="I9193" s="206" t="s">
        <v>19</v>
      </c>
      <c r="L9193" s="206">
        <v>2023</v>
      </c>
      <c r="M9193" s="206" t="s">
        <v>772</v>
      </c>
      <c r="N9193" s="206" t="s">
        <v>816</v>
      </c>
    </row>
    <row r="9194" spans="1:14" s="206" customFormat="1" ht="31" customHeight="1" x14ac:dyDescent="0.15">
      <c r="A9194" s="206" t="s">
        <v>768</v>
      </c>
      <c r="B9194" s="206" t="s">
        <v>894</v>
      </c>
      <c r="C9194" s="206" t="s">
        <v>770</v>
      </c>
      <c r="D9194" s="206" t="s">
        <v>772</v>
      </c>
      <c r="E9194" s="206" t="s">
        <v>759</v>
      </c>
      <c r="F9194" s="207">
        <v>45386</v>
      </c>
      <c r="G9194" s="206" t="s">
        <v>897</v>
      </c>
      <c r="H9194" s="208">
        <v>615208</v>
      </c>
      <c r="I9194" s="206" t="s">
        <v>19</v>
      </c>
      <c r="L9194" s="206">
        <v>2023</v>
      </c>
      <c r="M9194" s="206" t="s">
        <v>772</v>
      </c>
      <c r="N9194" s="206" t="s">
        <v>816</v>
      </c>
    </row>
    <row r="9195" spans="1:14" s="206" customFormat="1" ht="31" customHeight="1" x14ac:dyDescent="0.15">
      <c r="A9195" s="206" t="s">
        <v>768</v>
      </c>
      <c r="B9195" s="206" t="s">
        <v>894</v>
      </c>
      <c r="C9195" s="206" t="s">
        <v>770</v>
      </c>
      <c r="D9195" s="206" t="s">
        <v>772</v>
      </c>
      <c r="E9195" s="206" t="s">
        <v>778</v>
      </c>
      <c r="F9195" s="207">
        <v>45386</v>
      </c>
      <c r="G9195" s="206" t="s">
        <v>895</v>
      </c>
      <c r="H9195" s="208">
        <v>41936</v>
      </c>
      <c r="I9195" s="206" t="s">
        <v>19</v>
      </c>
      <c r="L9195" s="206">
        <v>2023</v>
      </c>
      <c r="M9195" s="206" t="s">
        <v>772</v>
      </c>
      <c r="N9195" s="206" t="s">
        <v>816</v>
      </c>
    </row>
    <row r="9196" spans="1:14" s="206" customFormat="1" ht="31" customHeight="1" x14ac:dyDescent="0.15">
      <c r="A9196" s="206" t="s">
        <v>768</v>
      </c>
      <c r="B9196" s="206" t="s">
        <v>894</v>
      </c>
      <c r="C9196" s="206" t="s">
        <v>770</v>
      </c>
      <c r="D9196" s="206" t="s">
        <v>772</v>
      </c>
      <c r="E9196" s="206" t="s">
        <v>778</v>
      </c>
      <c r="F9196" s="207">
        <v>45386</v>
      </c>
      <c r="G9196" s="206" t="s">
        <v>897</v>
      </c>
      <c r="H9196" s="208">
        <v>546247</v>
      </c>
      <c r="I9196" s="206" t="s">
        <v>19</v>
      </c>
      <c r="L9196" s="206">
        <v>2023</v>
      </c>
      <c r="M9196" s="206" t="s">
        <v>772</v>
      </c>
      <c r="N9196" s="206" t="s">
        <v>816</v>
      </c>
    </row>
    <row r="9197" spans="1:14" s="206" customFormat="1" ht="31" customHeight="1" x14ac:dyDescent="0.15">
      <c r="A9197" s="206" t="s">
        <v>768</v>
      </c>
      <c r="B9197" s="206" t="s">
        <v>894</v>
      </c>
      <c r="C9197" s="206" t="s">
        <v>770</v>
      </c>
      <c r="D9197" s="206" t="s">
        <v>772</v>
      </c>
      <c r="E9197" s="206" t="s">
        <v>772</v>
      </c>
      <c r="F9197" s="207">
        <v>45386</v>
      </c>
      <c r="G9197" s="206" t="s">
        <v>897</v>
      </c>
      <c r="H9197" s="208">
        <v>919699</v>
      </c>
      <c r="I9197" s="206" t="s">
        <v>19</v>
      </c>
      <c r="L9197" s="206">
        <v>2023</v>
      </c>
      <c r="M9197" s="206" t="s">
        <v>772</v>
      </c>
      <c r="N9197" s="206" t="s">
        <v>816</v>
      </c>
    </row>
    <row r="9198" spans="1:14" s="206" customFormat="1" ht="31" customHeight="1" x14ac:dyDescent="0.15">
      <c r="A9198" s="206" t="s">
        <v>768</v>
      </c>
      <c r="B9198" s="206" t="s">
        <v>894</v>
      </c>
      <c r="C9198" s="206" t="s">
        <v>770</v>
      </c>
      <c r="D9198" s="206" t="s">
        <v>772</v>
      </c>
      <c r="E9198" s="206" t="s">
        <v>772</v>
      </c>
      <c r="F9198" s="207">
        <v>45387</v>
      </c>
      <c r="G9198" s="206" t="s">
        <v>897</v>
      </c>
      <c r="H9198" s="208">
        <v>326538</v>
      </c>
      <c r="I9198" s="206" t="s">
        <v>19</v>
      </c>
      <c r="L9198" s="206">
        <v>2023</v>
      </c>
      <c r="M9198" s="206" t="s">
        <v>772</v>
      </c>
      <c r="N9198" s="206" t="s">
        <v>816</v>
      </c>
    </row>
    <row r="9199" spans="1:14" s="206" customFormat="1" ht="31" customHeight="1" x14ac:dyDescent="0.15">
      <c r="A9199" s="206" t="s">
        <v>768</v>
      </c>
      <c r="B9199" s="206" t="s">
        <v>894</v>
      </c>
      <c r="C9199" s="206" t="s">
        <v>770</v>
      </c>
      <c r="D9199" s="206" t="s">
        <v>772</v>
      </c>
      <c r="E9199" s="206" t="s">
        <v>778</v>
      </c>
      <c r="F9199" s="207">
        <v>45387</v>
      </c>
      <c r="G9199" s="206" t="s">
        <v>897</v>
      </c>
      <c r="H9199" s="208">
        <v>1004216</v>
      </c>
      <c r="I9199" s="206" t="s">
        <v>19</v>
      </c>
      <c r="L9199" s="206">
        <v>2023</v>
      </c>
      <c r="M9199" s="206" t="s">
        <v>772</v>
      </c>
      <c r="N9199" s="206" t="s">
        <v>816</v>
      </c>
    </row>
    <row r="9200" spans="1:14" s="206" customFormat="1" ht="31" customHeight="1" x14ac:dyDescent="0.15">
      <c r="A9200" s="206" t="s">
        <v>768</v>
      </c>
      <c r="B9200" s="206" t="s">
        <v>894</v>
      </c>
      <c r="C9200" s="206" t="s">
        <v>770</v>
      </c>
      <c r="D9200" s="206" t="s">
        <v>772</v>
      </c>
      <c r="E9200" s="206" t="s">
        <v>778</v>
      </c>
      <c r="F9200" s="207">
        <v>45387</v>
      </c>
      <c r="G9200" s="206" t="s">
        <v>900</v>
      </c>
      <c r="H9200" s="208">
        <v>46200</v>
      </c>
      <c r="I9200" s="206" t="s">
        <v>33</v>
      </c>
      <c r="L9200" s="206">
        <v>2023</v>
      </c>
      <c r="M9200" s="206" t="s">
        <v>772</v>
      </c>
      <c r="N9200" s="206" t="s">
        <v>816</v>
      </c>
    </row>
    <row r="9201" spans="1:14" s="206" customFormat="1" ht="31" customHeight="1" x14ac:dyDescent="0.15">
      <c r="A9201" s="206" t="s">
        <v>768</v>
      </c>
      <c r="B9201" s="206" t="s">
        <v>894</v>
      </c>
      <c r="C9201" s="206" t="s">
        <v>770</v>
      </c>
      <c r="D9201" s="206" t="s">
        <v>772</v>
      </c>
      <c r="E9201" s="206" t="s">
        <v>772</v>
      </c>
      <c r="F9201" s="207">
        <v>45387</v>
      </c>
      <c r="G9201" s="206" t="s">
        <v>896</v>
      </c>
      <c r="H9201" s="208">
        <v>308055</v>
      </c>
      <c r="I9201" s="206" t="s">
        <v>19</v>
      </c>
      <c r="L9201" s="206">
        <v>2023</v>
      </c>
      <c r="M9201" s="206" t="s">
        <v>772</v>
      </c>
      <c r="N9201" s="206" t="s">
        <v>816</v>
      </c>
    </row>
    <row r="9202" spans="1:14" s="206" customFormat="1" ht="31" customHeight="1" x14ac:dyDescent="0.15">
      <c r="A9202" s="206" t="s">
        <v>768</v>
      </c>
      <c r="B9202" s="206" t="s">
        <v>894</v>
      </c>
      <c r="C9202" s="206" t="s">
        <v>770</v>
      </c>
      <c r="D9202" s="206" t="s">
        <v>772</v>
      </c>
      <c r="E9202" s="206" t="s">
        <v>772</v>
      </c>
      <c r="F9202" s="207">
        <v>45387</v>
      </c>
      <c r="G9202" s="206" t="s">
        <v>895</v>
      </c>
      <c r="H9202" s="208">
        <v>268097</v>
      </c>
      <c r="I9202" s="206" t="s">
        <v>19</v>
      </c>
      <c r="L9202" s="206">
        <v>2023</v>
      </c>
      <c r="M9202" s="206" t="s">
        <v>772</v>
      </c>
      <c r="N9202" s="206" t="s">
        <v>816</v>
      </c>
    </row>
    <row r="9203" spans="1:14" s="206" customFormat="1" ht="31" customHeight="1" x14ac:dyDescent="0.15">
      <c r="A9203" s="206" t="s">
        <v>768</v>
      </c>
      <c r="B9203" s="206" t="s">
        <v>894</v>
      </c>
      <c r="C9203" s="206" t="s">
        <v>770</v>
      </c>
      <c r="D9203" s="206" t="s">
        <v>772</v>
      </c>
      <c r="E9203" s="206" t="s">
        <v>772</v>
      </c>
      <c r="F9203" s="207">
        <v>45387</v>
      </c>
      <c r="G9203" s="206" t="s">
        <v>898</v>
      </c>
      <c r="H9203" s="208">
        <v>76560</v>
      </c>
      <c r="I9203" s="206" t="s">
        <v>19</v>
      </c>
      <c r="L9203" s="206">
        <v>2023</v>
      </c>
      <c r="M9203" s="206" t="s">
        <v>772</v>
      </c>
      <c r="N9203" s="206" t="s">
        <v>816</v>
      </c>
    </row>
    <row r="9204" spans="1:14" s="206" customFormat="1" ht="31" customHeight="1" x14ac:dyDescent="0.15">
      <c r="A9204" s="206" t="s">
        <v>768</v>
      </c>
      <c r="B9204" s="206" t="s">
        <v>894</v>
      </c>
      <c r="C9204" s="206" t="s">
        <v>782</v>
      </c>
      <c r="D9204" s="206" t="s">
        <v>772</v>
      </c>
      <c r="E9204" s="206" t="s">
        <v>778</v>
      </c>
      <c r="F9204" s="207">
        <v>45387</v>
      </c>
      <c r="G9204" s="206" t="s">
        <v>895</v>
      </c>
      <c r="H9204" s="208">
        <v>256564</v>
      </c>
      <c r="I9204" s="206" t="s">
        <v>19</v>
      </c>
      <c r="L9204" s="206">
        <v>2023</v>
      </c>
      <c r="M9204" s="206" t="s">
        <v>772</v>
      </c>
      <c r="N9204" s="206" t="s">
        <v>816</v>
      </c>
    </row>
    <row r="9205" spans="1:14" s="206" customFormat="1" ht="31" customHeight="1" x14ac:dyDescent="0.15">
      <c r="A9205" s="206" t="s">
        <v>768</v>
      </c>
      <c r="B9205" s="206" t="s">
        <v>894</v>
      </c>
      <c r="C9205" s="206" t="s">
        <v>770</v>
      </c>
      <c r="D9205" s="206" t="s">
        <v>772</v>
      </c>
      <c r="E9205" s="206" t="s">
        <v>759</v>
      </c>
      <c r="F9205" s="207">
        <v>45387</v>
      </c>
      <c r="G9205" s="206" t="s">
        <v>897</v>
      </c>
      <c r="H9205" s="208">
        <v>994752</v>
      </c>
      <c r="I9205" s="206" t="s">
        <v>19</v>
      </c>
      <c r="L9205" s="206">
        <v>2023</v>
      </c>
      <c r="M9205" s="206" t="s">
        <v>772</v>
      </c>
      <c r="N9205" s="206" t="s">
        <v>816</v>
      </c>
    </row>
    <row r="9206" spans="1:14" s="206" customFormat="1" ht="31" customHeight="1" x14ac:dyDescent="0.15">
      <c r="A9206" s="206" t="s">
        <v>768</v>
      </c>
      <c r="B9206" s="206" t="s">
        <v>894</v>
      </c>
      <c r="C9206" s="206" t="s">
        <v>770</v>
      </c>
      <c r="D9206" s="206" t="s">
        <v>772</v>
      </c>
      <c r="E9206" s="206" t="s">
        <v>778</v>
      </c>
      <c r="F9206" s="207">
        <v>45390</v>
      </c>
      <c r="G9206" s="206" t="s">
        <v>899</v>
      </c>
      <c r="H9206" s="208">
        <v>410762</v>
      </c>
      <c r="I9206" s="206" t="s">
        <v>19</v>
      </c>
      <c r="L9206" s="206">
        <v>2023</v>
      </c>
      <c r="M9206" s="206" t="s">
        <v>772</v>
      </c>
      <c r="N9206" s="206" t="s">
        <v>816</v>
      </c>
    </row>
    <row r="9207" spans="1:14" s="206" customFormat="1" ht="31" customHeight="1" x14ac:dyDescent="0.15">
      <c r="A9207" s="206" t="s">
        <v>768</v>
      </c>
      <c r="B9207" s="206" t="s">
        <v>894</v>
      </c>
      <c r="C9207" s="206" t="s">
        <v>770</v>
      </c>
      <c r="D9207" s="206" t="s">
        <v>772</v>
      </c>
      <c r="E9207" s="206" t="s">
        <v>772</v>
      </c>
      <c r="F9207" s="207">
        <v>45390</v>
      </c>
      <c r="G9207" s="206" t="s">
        <v>895</v>
      </c>
      <c r="H9207" s="208">
        <v>38016</v>
      </c>
      <c r="I9207" s="206" t="s">
        <v>19</v>
      </c>
      <c r="L9207" s="206">
        <v>2023</v>
      </c>
      <c r="M9207" s="206" t="s">
        <v>772</v>
      </c>
      <c r="N9207" s="206" t="s">
        <v>816</v>
      </c>
    </row>
    <row r="9208" spans="1:14" s="206" customFormat="1" ht="31" customHeight="1" x14ac:dyDescent="0.15">
      <c r="A9208" s="206" t="s">
        <v>768</v>
      </c>
      <c r="B9208" s="206" t="s">
        <v>894</v>
      </c>
      <c r="C9208" s="206" t="s">
        <v>770</v>
      </c>
      <c r="D9208" s="206" t="s">
        <v>772</v>
      </c>
      <c r="E9208" s="206" t="s">
        <v>778</v>
      </c>
      <c r="F9208" s="207">
        <v>45390</v>
      </c>
      <c r="G9208" s="206" t="s">
        <v>896</v>
      </c>
      <c r="H9208" s="208">
        <v>1498662</v>
      </c>
      <c r="I9208" s="206" t="s">
        <v>19</v>
      </c>
      <c r="L9208" s="206">
        <v>2023</v>
      </c>
      <c r="M9208" s="206" t="s">
        <v>772</v>
      </c>
      <c r="N9208" s="206" t="s">
        <v>816</v>
      </c>
    </row>
    <row r="9209" spans="1:14" s="206" customFormat="1" ht="31" customHeight="1" x14ac:dyDescent="0.15">
      <c r="A9209" s="206" t="s">
        <v>768</v>
      </c>
      <c r="B9209" s="206" t="s">
        <v>894</v>
      </c>
      <c r="C9209" s="206" t="s">
        <v>770</v>
      </c>
      <c r="D9209" s="206" t="s">
        <v>772</v>
      </c>
      <c r="E9209" s="206" t="s">
        <v>759</v>
      </c>
      <c r="F9209" s="207">
        <v>45390</v>
      </c>
      <c r="G9209" s="206" t="s">
        <v>897</v>
      </c>
      <c r="H9209" s="208">
        <v>923194</v>
      </c>
      <c r="I9209" s="206" t="s">
        <v>19</v>
      </c>
      <c r="L9209" s="206">
        <v>2023</v>
      </c>
      <c r="M9209" s="206" t="s">
        <v>772</v>
      </c>
      <c r="N9209" s="206" t="s">
        <v>816</v>
      </c>
    </row>
    <row r="9210" spans="1:14" s="206" customFormat="1" ht="31" customHeight="1" x14ac:dyDescent="0.15">
      <c r="A9210" s="206" t="s">
        <v>768</v>
      </c>
      <c r="B9210" s="206" t="s">
        <v>894</v>
      </c>
      <c r="C9210" s="206" t="s">
        <v>770</v>
      </c>
      <c r="D9210" s="206" t="s">
        <v>772</v>
      </c>
      <c r="E9210" s="206" t="s">
        <v>778</v>
      </c>
      <c r="F9210" s="207">
        <v>45390</v>
      </c>
      <c r="G9210" s="206" t="s">
        <v>900</v>
      </c>
      <c r="H9210" s="208">
        <v>46200</v>
      </c>
      <c r="I9210" s="206" t="s">
        <v>33</v>
      </c>
      <c r="L9210" s="206">
        <v>2023</v>
      </c>
      <c r="M9210" s="206" t="s">
        <v>772</v>
      </c>
      <c r="N9210" s="206" t="s">
        <v>816</v>
      </c>
    </row>
    <row r="9211" spans="1:14" s="206" customFormat="1" ht="31" customHeight="1" x14ac:dyDescent="0.15">
      <c r="A9211" s="206" t="s">
        <v>768</v>
      </c>
      <c r="B9211" s="206" t="s">
        <v>894</v>
      </c>
      <c r="C9211" s="206" t="s">
        <v>770</v>
      </c>
      <c r="D9211" s="206" t="s">
        <v>772</v>
      </c>
      <c r="E9211" s="206" t="s">
        <v>778</v>
      </c>
      <c r="F9211" s="207">
        <v>45390</v>
      </c>
      <c r="G9211" s="206" t="s">
        <v>895</v>
      </c>
      <c r="H9211" s="208">
        <v>63642</v>
      </c>
      <c r="I9211" s="206" t="s">
        <v>19</v>
      </c>
      <c r="L9211" s="206">
        <v>2023</v>
      </c>
      <c r="M9211" s="206" t="s">
        <v>772</v>
      </c>
      <c r="N9211" s="206" t="s">
        <v>816</v>
      </c>
    </row>
    <row r="9212" spans="1:14" s="206" customFormat="1" ht="31" customHeight="1" x14ac:dyDescent="0.15">
      <c r="A9212" s="206" t="s">
        <v>768</v>
      </c>
      <c r="B9212" s="206" t="s">
        <v>894</v>
      </c>
      <c r="C9212" s="206" t="s">
        <v>770</v>
      </c>
      <c r="D9212" s="206" t="s">
        <v>772</v>
      </c>
      <c r="E9212" s="206" t="s">
        <v>778</v>
      </c>
      <c r="F9212" s="207">
        <v>45390</v>
      </c>
      <c r="G9212" s="206" t="s">
        <v>897</v>
      </c>
      <c r="H9212" s="208">
        <v>917400</v>
      </c>
      <c r="I9212" s="206" t="s">
        <v>19</v>
      </c>
      <c r="L9212" s="206">
        <v>2023</v>
      </c>
      <c r="M9212" s="206" t="s">
        <v>772</v>
      </c>
      <c r="N9212" s="206" t="s">
        <v>816</v>
      </c>
    </row>
    <row r="9213" spans="1:14" s="206" customFormat="1" ht="31" customHeight="1" x14ac:dyDescent="0.15">
      <c r="A9213" s="206" t="s">
        <v>768</v>
      </c>
      <c r="B9213" s="206" t="s">
        <v>894</v>
      </c>
      <c r="C9213" s="206" t="s">
        <v>770</v>
      </c>
      <c r="D9213" s="206" t="s">
        <v>772</v>
      </c>
      <c r="E9213" s="206" t="s">
        <v>772</v>
      </c>
      <c r="F9213" s="207">
        <v>45390</v>
      </c>
      <c r="G9213" s="206" t="s">
        <v>896</v>
      </c>
      <c r="H9213" s="208">
        <v>235270</v>
      </c>
      <c r="I9213" s="206" t="s">
        <v>19</v>
      </c>
      <c r="L9213" s="206">
        <v>2023</v>
      </c>
      <c r="M9213" s="206" t="s">
        <v>772</v>
      </c>
      <c r="N9213" s="206" t="s">
        <v>816</v>
      </c>
    </row>
    <row r="9214" spans="1:14" s="206" customFormat="1" ht="31" customHeight="1" x14ac:dyDescent="0.15">
      <c r="A9214" s="206" t="s">
        <v>768</v>
      </c>
      <c r="B9214" s="206" t="s">
        <v>894</v>
      </c>
      <c r="C9214" s="206" t="s">
        <v>770</v>
      </c>
      <c r="D9214" s="206" t="s">
        <v>772</v>
      </c>
      <c r="E9214" s="206" t="s">
        <v>778</v>
      </c>
      <c r="F9214" s="207">
        <v>45390</v>
      </c>
      <c r="G9214" s="206" t="s">
        <v>898</v>
      </c>
      <c r="H9214" s="208">
        <v>435600</v>
      </c>
      <c r="I9214" s="206" t="s">
        <v>19</v>
      </c>
      <c r="L9214" s="206">
        <v>2023</v>
      </c>
      <c r="M9214" s="206" t="s">
        <v>772</v>
      </c>
      <c r="N9214" s="206" t="s">
        <v>816</v>
      </c>
    </row>
    <row r="9215" spans="1:14" s="206" customFormat="1" ht="31" customHeight="1" x14ac:dyDescent="0.15">
      <c r="A9215" s="206" t="s">
        <v>768</v>
      </c>
      <c r="B9215" s="206" t="s">
        <v>894</v>
      </c>
      <c r="C9215" s="206" t="s">
        <v>770</v>
      </c>
      <c r="D9215" s="206" t="s">
        <v>772</v>
      </c>
      <c r="E9215" s="206" t="s">
        <v>772</v>
      </c>
      <c r="F9215" s="207">
        <v>45390</v>
      </c>
      <c r="G9215" s="206" t="s">
        <v>897</v>
      </c>
      <c r="H9215" s="208">
        <v>357901</v>
      </c>
      <c r="I9215" s="206" t="s">
        <v>19</v>
      </c>
      <c r="L9215" s="206">
        <v>2023</v>
      </c>
      <c r="M9215" s="206" t="s">
        <v>772</v>
      </c>
      <c r="N9215" s="206" t="s">
        <v>816</v>
      </c>
    </row>
    <row r="9216" spans="1:14" s="206" customFormat="1" ht="31" customHeight="1" x14ac:dyDescent="0.15">
      <c r="A9216" s="206" t="s">
        <v>768</v>
      </c>
      <c r="B9216" s="206" t="s">
        <v>894</v>
      </c>
      <c r="C9216" s="206" t="s">
        <v>770</v>
      </c>
      <c r="D9216" s="206" t="s">
        <v>772</v>
      </c>
      <c r="E9216" s="206" t="s">
        <v>778</v>
      </c>
      <c r="F9216" s="207">
        <v>45391</v>
      </c>
      <c r="G9216" s="206" t="s">
        <v>895</v>
      </c>
      <c r="H9216" s="208">
        <v>99405</v>
      </c>
      <c r="I9216" s="206" t="s">
        <v>19</v>
      </c>
      <c r="L9216" s="206">
        <v>2023</v>
      </c>
      <c r="M9216" s="206" t="s">
        <v>772</v>
      </c>
      <c r="N9216" s="206" t="s">
        <v>816</v>
      </c>
    </row>
    <row r="9217" spans="1:14" s="206" customFormat="1" ht="31" customHeight="1" x14ac:dyDescent="0.15">
      <c r="A9217" s="206" t="s">
        <v>768</v>
      </c>
      <c r="B9217" s="206" t="s">
        <v>894</v>
      </c>
      <c r="C9217" s="206" t="s">
        <v>770</v>
      </c>
      <c r="D9217" s="206" t="s">
        <v>772</v>
      </c>
      <c r="E9217" s="206" t="s">
        <v>759</v>
      </c>
      <c r="F9217" s="207">
        <v>45391</v>
      </c>
      <c r="G9217" s="206" t="s">
        <v>897</v>
      </c>
      <c r="H9217" s="208">
        <v>698993</v>
      </c>
      <c r="I9217" s="206" t="s">
        <v>19</v>
      </c>
      <c r="L9217" s="206">
        <v>2023</v>
      </c>
      <c r="M9217" s="206" t="s">
        <v>772</v>
      </c>
      <c r="N9217" s="206" t="s">
        <v>816</v>
      </c>
    </row>
    <row r="9218" spans="1:14" s="206" customFormat="1" ht="31" customHeight="1" x14ac:dyDescent="0.15">
      <c r="A9218" s="206" t="s">
        <v>768</v>
      </c>
      <c r="B9218" s="206" t="s">
        <v>894</v>
      </c>
      <c r="C9218" s="206" t="s">
        <v>770</v>
      </c>
      <c r="D9218" s="206" t="s">
        <v>772</v>
      </c>
      <c r="E9218" s="206" t="s">
        <v>772</v>
      </c>
      <c r="F9218" s="207">
        <v>45391</v>
      </c>
      <c r="G9218" s="206" t="s">
        <v>896</v>
      </c>
      <c r="H9218" s="208">
        <v>2268745</v>
      </c>
      <c r="I9218" s="206" t="s">
        <v>19</v>
      </c>
      <c r="L9218" s="206">
        <v>2023</v>
      </c>
      <c r="M9218" s="206" t="s">
        <v>772</v>
      </c>
      <c r="N9218" s="206" t="s">
        <v>816</v>
      </c>
    </row>
    <row r="9219" spans="1:14" s="206" customFormat="1" ht="31" customHeight="1" x14ac:dyDescent="0.15">
      <c r="A9219" s="206" t="s">
        <v>768</v>
      </c>
      <c r="B9219" s="206" t="s">
        <v>894</v>
      </c>
      <c r="C9219" s="206" t="s">
        <v>770</v>
      </c>
      <c r="D9219" s="206" t="s">
        <v>772</v>
      </c>
      <c r="E9219" s="206" t="s">
        <v>772</v>
      </c>
      <c r="F9219" s="207">
        <v>45391</v>
      </c>
      <c r="G9219" s="206" t="s">
        <v>37</v>
      </c>
      <c r="H9219" s="208">
        <v>82632</v>
      </c>
      <c r="I9219" s="206" t="s">
        <v>33</v>
      </c>
      <c r="L9219" s="206">
        <v>2023</v>
      </c>
      <c r="M9219" s="206" t="s">
        <v>772</v>
      </c>
      <c r="N9219" s="206" t="s">
        <v>816</v>
      </c>
    </row>
    <row r="9220" spans="1:14" s="206" customFormat="1" ht="31" customHeight="1" x14ac:dyDescent="0.15">
      <c r="A9220" s="206" t="s">
        <v>768</v>
      </c>
      <c r="B9220" s="206" t="s">
        <v>894</v>
      </c>
      <c r="C9220" s="206" t="s">
        <v>770</v>
      </c>
      <c r="D9220" s="206" t="s">
        <v>772</v>
      </c>
      <c r="E9220" s="206" t="s">
        <v>772</v>
      </c>
      <c r="F9220" s="207">
        <v>45391</v>
      </c>
      <c r="G9220" s="206" t="s">
        <v>895</v>
      </c>
      <c r="H9220" s="208">
        <v>245765</v>
      </c>
      <c r="I9220" s="206" t="s">
        <v>19</v>
      </c>
      <c r="L9220" s="206">
        <v>2023</v>
      </c>
      <c r="M9220" s="206" t="s">
        <v>772</v>
      </c>
      <c r="N9220" s="206" t="s">
        <v>816</v>
      </c>
    </row>
    <row r="9221" spans="1:14" s="206" customFormat="1" ht="31" customHeight="1" x14ac:dyDescent="0.15">
      <c r="A9221" s="206" t="s">
        <v>768</v>
      </c>
      <c r="B9221" s="206" t="s">
        <v>894</v>
      </c>
      <c r="C9221" s="206" t="s">
        <v>770</v>
      </c>
      <c r="D9221" s="206" t="s">
        <v>772</v>
      </c>
      <c r="E9221" s="206" t="s">
        <v>772</v>
      </c>
      <c r="F9221" s="207">
        <v>45391</v>
      </c>
      <c r="G9221" s="206" t="s">
        <v>897</v>
      </c>
      <c r="H9221" s="208">
        <v>1230305</v>
      </c>
      <c r="I9221" s="206" t="s">
        <v>19</v>
      </c>
      <c r="L9221" s="206">
        <v>2023</v>
      </c>
      <c r="M9221" s="206" t="s">
        <v>772</v>
      </c>
      <c r="N9221" s="206" t="s">
        <v>816</v>
      </c>
    </row>
    <row r="9222" spans="1:14" s="206" customFormat="1" ht="31" customHeight="1" x14ac:dyDescent="0.15">
      <c r="A9222" s="206" t="s">
        <v>768</v>
      </c>
      <c r="B9222" s="206" t="s">
        <v>894</v>
      </c>
      <c r="C9222" s="206" t="s">
        <v>770</v>
      </c>
      <c r="D9222" s="206" t="s">
        <v>772</v>
      </c>
      <c r="E9222" s="206" t="s">
        <v>778</v>
      </c>
      <c r="F9222" s="207">
        <v>45391</v>
      </c>
      <c r="G9222" s="206" t="s">
        <v>904</v>
      </c>
      <c r="H9222" s="208">
        <v>16764</v>
      </c>
      <c r="I9222" s="206" t="s">
        <v>19</v>
      </c>
      <c r="L9222" s="206">
        <v>2023</v>
      </c>
      <c r="M9222" s="206" t="s">
        <v>772</v>
      </c>
      <c r="N9222" s="206" t="s">
        <v>816</v>
      </c>
    </row>
    <row r="9223" spans="1:14" s="206" customFormat="1" ht="31" customHeight="1" x14ac:dyDescent="0.15">
      <c r="A9223" s="206" t="s">
        <v>768</v>
      </c>
      <c r="B9223" s="206" t="s">
        <v>894</v>
      </c>
      <c r="C9223" s="206" t="s">
        <v>770</v>
      </c>
      <c r="D9223" s="206" t="s">
        <v>772</v>
      </c>
      <c r="E9223" s="206" t="s">
        <v>778</v>
      </c>
      <c r="F9223" s="207">
        <v>45391</v>
      </c>
      <c r="G9223" s="206" t="s">
        <v>899</v>
      </c>
      <c r="H9223" s="208">
        <v>158400</v>
      </c>
      <c r="I9223" s="206" t="s">
        <v>19</v>
      </c>
      <c r="L9223" s="206">
        <v>2023</v>
      </c>
      <c r="M9223" s="206" t="s">
        <v>772</v>
      </c>
      <c r="N9223" s="206" t="s">
        <v>816</v>
      </c>
    </row>
    <row r="9224" spans="1:14" s="206" customFormat="1" ht="31" customHeight="1" x14ac:dyDescent="0.15">
      <c r="A9224" s="206" t="s">
        <v>768</v>
      </c>
      <c r="B9224" s="206" t="s">
        <v>894</v>
      </c>
      <c r="C9224" s="206" t="s">
        <v>770</v>
      </c>
      <c r="D9224" s="206" t="s">
        <v>772</v>
      </c>
      <c r="E9224" s="206" t="s">
        <v>778</v>
      </c>
      <c r="F9224" s="207">
        <v>45391</v>
      </c>
      <c r="G9224" s="206" t="s">
        <v>898</v>
      </c>
      <c r="H9224" s="208">
        <v>83149</v>
      </c>
      <c r="I9224" s="206" t="s">
        <v>19</v>
      </c>
      <c r="L9224" s="206">
        <v>2023</v>
      </c>
      <c r="M9224" s="206" t="s">
        <v>772</v>
      </c>
      <c r="N9224" s="206" t="s">
        <v>816</v>
      </c>
    </row>
    <row r="9225" spans="1:14" s="206" customFormat="1" ht="31" customHeight="1" x14ac:dyDescent="0.15">
      <c r="A9225" s="206" t="s">
        <v>768</v>
      </c>
      <c r="B9225" s="206" t="s">
        <v>894</v>
      </c>
      <c r="C9225" s="206" t="s">
        <v>770</v>
      </c>
      <c r="D9225" s="206" t="s">
        <v>772</v>
      </c>
      <c r="E9225" s="206" t="s">
        <v>778</v>
      </c>
      <c r="F9225" s="207">
        <v>45391</v>
      </c>
      <c r="G9225" s="206" t="s">
        <v>897</v>
      </c>
      <c r="H9225" s="208">
        <v>493795</v>
      </c>
      <c r="I9225" s="206" t="s">
        <v>19</v>
      </c>
      <c r="L9225" s="206">
        <v>2023</v>
      </c>
      <c r="M9225" s="206" t="s">
        <v>772</v>
      </c>
      <c r="N9225" s="206" t="s">
        <v>816</v>
      </c>
    </row>
    <row r="9226" spans="1:14" s="206" customFormat="1" ht="31" customHeight="1" x14ac:dyDescent="0.15">
      <c r="A9226" s="206" t="s">
        <v>768</v>
      </c>
      <c r="B9226" s="206" t="s">
        <v>894</v>
      </c>
      <c r="C9226" s="206" t="s">
        <v>770</v>
      </c>
      <c r="D9226" s="206" t="s">
        <v>772</v>
      </c>
      <c r="E9226" s="206" t="s">
        <v>778</v>
      </c>
      <c r="F9226" s="207">
        <v>45391</v>
      </c>
      <c r="G9226" s="206" t="s">
        <v>896</v>
      </c>
      <c r="H9226" s="208">
        <v>729047</v>
      </c>
      <c r="I9226" s="206" t="s">
        <v>19</v>
      </c>
      <c r="L9226" s="206">
        <v>2023</v>
      </c>
      <c r="M9226" s="206" t="s">
        <v>772</v>
      </c>
      <c r="N9226" s="206" t="s">
        <v>816</v>
      </c>
    </row>
    <row r="9227" spans="1:14" s="206" customFormat="1" ht="31" customHeight="1" x14ac:dyDescent="0.15">
      <c r="A9227" s="206" t="s">
        <v>768</v>
      </c>
      <c r="B9227" s="206" t="s">
        <v>894</v>
      </c>
      <c r="C9227" s="206" t="s">
        <v>770</v>
      </c>
      <c r="D9227" s="206" t="s">
        <v>772</v>
      </c>
      <c r="E9227" s="206" t="s">
        <v>772</v>
      </c>
      <c r="F9227" s="207">
        <v>45392</v>
      </c>
      <c r="G9227" s="206" t="s">
        <v>895</v>
      </c>
      <c r="H9227" s="208">
        <v>95086</v>
      </c>
      <c r="I9227" s="206" t="s">
        <v>19</v>
      </c>
      <c r="L9227" s="206">
        <v>2023</v>
      </c>
      <c r="M9227" s="206" t="s">
        <v>772</v>
      </c>
      <c r="N9227" s="206" t="s">
        <v>816</v>
      </c>
    </row>
    <row r="9228" spans="1:14" s="206" customFormat="1" ht="31" customHeight="1" x14ac:dyDescent="0.15">
      <c r="A9228" s="206" t="s">
        <v>768</v>
      </c>
      <c r="B9228" s="206" t="s">
        <v>894</v>
      </c>
      <c r="C9228" s="206" t="s">
        <v>782</v>
      </c>
      <c r="D9228" s="206" t="s">
        <v>772</v>
      </c>
      <c r="E9228" s="206" t="s">
        <v>772</v>
      </c>
      <c r="F9228" s="207">
        <v>45392</v>
      </c>
      <c r="G9228" s="206" t="s">
        <v>897</v>
      </c>
      <c r="H9228" s="208">
        <v>79200</v>
      </c>
      <c r="I9228" s="206" t="s">
        <v>19</v>
      </c>
      <c r="L9228" s="206">
        <v>2023</v>
      </c>
      <c r="M9228" s="206" t="s">
        <v>772</v>
      </c>
      <c r="N9228" s="206" t="s">
        <v>816</v>
      </c>
    </row>
    <row r="9229" spans="1:14" s="206" customFormat="1" ht="31" customHeight="1" x14ac:dyDescent="0.15">
      <c r="A9229" s="206" t="s">
        <v>768</v>
      </c>
      <c r="B9229" s="206" t="s">
        <v>894</v>
      </c>
      <c r="C9229" s="206" t="s">
        <v>770</v>
      </c>
      <c r="D9229" s="206" t="s">
        <v>772</v>
      </c>
      <c r="E9229" s="206" t="s">
        <v>772</v>
      </c>
      <c r="F9229" s="207">
        <v>45392</v>
      </c>
      <c r="G9229" s="206" t="s">
        <v>896</v>
      </c>
      <c r="H9229" s="208">
        <v>635116</v>
      </c>
      <c r="I9229" s="206" t="s">
        <v>19</v>
      </c>
      <c r="L9229" s="206">
        <v>2023</v>
      </c>
      <c r="M9229" s="206" t="s">
        <v>772</v>
      </c>
      <c r="N9229" s="206" t="s">
        <v>816</v>
      </c>
    </row>
    <row r="9230" spans="1:14" s="206" customFormat="1" ht="31" customHeight="1" x14ac:dyDescent="0.15">
      <c r="A9230" s="206" t="s">
        <v>768</v>
      </c>
      <c r="B9230" s="206" t="s">
        <v>894</v>
      </c>
      <c r="C9230" s="206" t="s">
        <v>770</v>
      </c>
      <c r="D9230" s="206" t="s">
        <v>772</v>
      </c>
      <c r="E9230" s="206" t="s">
        <v>778</v>
      </c>
      <c r="F9230" s="207">
        <v>45392</v>
      </c>
      <c r="G9230" s="206" t="s">
        <v>895</v>
      </c>
      <c r="H9230" s="208">
        <v>68746</v>
      </c>
      <c r="I9230" s="206" t="s">
        <v>19</v>
      </c>
      <c r="L9230" s="206">
        <v>2023</v>
      </c>
      <c r="M9230" s="206" t="s">
        <v>772</v>
      </c>
      <c r="N9230" s="206" t="s">
        <v>816</v>
      </c>
    </row>
    <row r="9231" spans="1:14" s="206" customFormat="1" ht="31" customHeight="1" x14ac:dyDescent="0.15">
      <c r="A9231" s="206" t="s">
        <v>768</v>
      </c>
      <c r="B9231" s="206" t="s">
        <v>894</v>
      </c>
      <c r="C9231" s="206" t="s">
        <v>770</v>
      </c>
      <c r="D9231" s="206" t="s">
        <v>772</v>
      </c>
      <c r="E9231" s="206" t="s">
        <v>778</v>
      </c>
      <c r="F9231" s="207">
        <v>45392</v>
      </c>
      <c r="G9231" s="206" t="s">
        <v>898</v>
      </c>
      <c r="H9231" s="208">
        <v>318177</v>
      </c>
      <c r="I9231" s="206" t="s">
        <v>19</v>
      </c>
      <c r="L9231" s="206">
        <v>2023</v>
      </c>
      <c r="M9231" s="206" t="s">
        <v>772</v>
      </c>
      <c r="N9231" s="206" t="s">
        <v>816</v>
      </c>
    </row>
    <row r="9232" spans="1:14" s="206" customFormat="1" ht="31" customHeight="1" x14ac:dyDescent="0.15">
      <c r="A9232" s="206" t="s">
        <v>768</v>
      </c>
      <c r="B9232" s="206" t="s">
        <v>894</v>
      </c>
      <c r="C9232" s="206" t="s">
        <v>770</v>
      </c>
      <c r="D9232" s="206" t="s">
        <v>772</v>
      </c>
      <c r="E9232" s="206" t="s">
        <v>778</v>
      </c>
      <c r="F9232" s="207">
        <v>45392</v>
      </c>
      <c r="G9232" s="206" t="s">
        <v>897</v>
      </c>
      <c r="H9232" s="208">
        <v>1294611</v>
      </c>
      <c r="I9232" s="206" t="s">
        <v>19</v>
      </c>
      <c r="L9232" s="206">
        <v>2023</v>
      </c>
      <c r="M9232" s="206" t="s">
        <v>772</v>
      </c>
      <c r="N9232" s="206" t="s">
        <v>816</v>
      </c>
    </row>
    <row r="9233" spans="1:14" s="206" customFormat="1" ht="31" customHeight="1" x14ac:dyDescent="0.15">
      <c r="A9233" s="206" t="s">
        <v>768</v>
      </c>
      <c r="B9233" s="206" t="s">
        <v>894</v>
      </c>
      <c r="C9233" s="206" t="s">
        <v>770</v>
      </c>
      <c r="D9233" s="206" t="s">
        <v>772</v>
      </c>
      <c r="E9233" s="206" t="s">
        <v>778</v>
      </c>
      <c r="F9233" s="207">
        <v>45392</v>
      </c>
      <c r="G9233" s="206" t="s">
        <v>899</v>
      </c>
      <c r="H9233" s="208">
        <v>1079672</v>
      </c>
      <c r="I9233" s="206" t="s">
        <v>19</v>
      </c>
      <c r="L9233" s="206">
        <v>2023</v>
      </c>
      <c r="M9233" s="206" t="s">
        <v>772</v>
      </c>
      <c r="N9233" s="206" t="s">
        <v>816</v>
      </c>
    </row>
    <row r="9234" spans="1:14" s="206" customFormat="1" ht="31" customHeight="1" x14ac:dyDescent="0.15">
      <c r="A9234" s="206" t="s">
        <v>768</v>
      </c>
      <c r="B9234" s="206" t="s">
        <v>894</v>
      </c>
      <c r="C9234" s="206" t="s">
        <v>770</v>
      </c>
      <c r="D9234" s="206" t="s">
        <v>772</v>
      </c>
      <c r="E9234" s="206" t="s">
        <v>772</v>
      </c>
      <c r="F9234" s="207">
        <v>45392</v>
      </c>
      <c r="G9234" s="206" t="s">
        <v>900</v>
      </c>
      <c r="H9234" s="208">
        <v>76736</v>
      </c>
      <c r="I9234" s="206" t="s">
        <v>33</v>
      </c>
      <c r="L9234" s="206">
        <v>2023</v>
      </c>
      <c r="M9234" s="206" t="s">
        <v>772</v>
      </c>
      <c r="N9234" s="206" t="s">
        <v>816</v>
      </c>
    </row>
    <row r="9235" spans="1:14" s="206" customFormat="1" ht="31" customHeight="1" x14ac:dyDescent="0.15">
      <c r="A9235" s="206" t="s">
        <v>768</v>
      </c>
      <c r="B9235" s="206" t="s">
        <v>894</v>
      </c>
      <c r="C9235" s="206" t="s">
        <v>770</v>
      </c>
      <c r="D9235" s="206" t="s">
        <v>772</v>
      </c>
      <c r="E9235" s="206" t="s">
        <v>772</v>
      </c>
      <c r="F9235" s="207">
        <v>45392</v>
      </c>
      <c r="G9235" s="206" t="s">
        <v>897</v>
      </c>
      <c r="H9235" s="208">
        <v>1126488</v>
      </c>
      <c r="I9235" s="206" t="s">
        <v>19</v>
      </c>
      <c r="L9235" s="206">
        <v>2023</v>
      </c>
      <c r="M9235" s="206" t="s">
        <v>772</v>
      </c>
      <c r="N9235" s="206" t="s">
        <v>816</v>
      </c>
    </row>
    <row r="9236" spans="1:14" s="206" customFormat="1" ht="31" customHeight="1" x14ac:dyDescent="0.15">
      <c r="A9236" s="206" t="s">
        <v>768</v>
      </c>
      <c r="B9236" s="206" t="s">
        <v>894</v>
      </c>
      <c r="C9236" s="206" t="s">
        <v>770</v>
      </c>
      <c r="D9236" s="206" t="s">
        <v>772</v>
      </c>
      <c r="E9236" s="206" t="s">
        <v>778</v>
      </c>
      <c r="F9236" s="207">
        <v>45392</v>
      </c>
      <c r="G9236" s="206" t="s">
        <v>896</v>
      </c>
      <c r="H9236" s="208">
        <v>3756661</v>
      </c>
      <c r="I9236" s="206" t="s">
        <v>19</v>
      </c>
      <c r="L9236" s="206">
        <v>2023</v>
      </c>
      <c r="M9236" s="206" t="s">
        <v>772</v>
      </c>
      <c r="N9236" s="206" t="s">
        <v>816</v>
      </c>
    </row>
    <row r="9237" spans="1:14" s="206" customFormat="1" ht="31" customHeight="1" x14ac:dyDescent="0.15">
      <c r="A9237" s="206" t="s">
        <v>768</v>
      </c>
      <c r="B9237" s="206" t="s">
        <v>894</v>
      </c>
      <c r="C9237" s="206" t="s">
        <v>770</v>
      </c>
      <c r="D9237" s="206" t="s">
        <v>772</v>
      </c>
      <c r="E9237" s="206" t="s">
        <v>759</v>
      </c>
      <c r="F9237" s="207">
        <v>45392</v>
      </c>
      <c r="G9237" s="206" t="s">
        <v>897</v>
      </c>
      <c r="H9237" s="208">
        <v>801404</v>
      </c>
      <c r="I9237" s="206" t="s">
        <v>19</v>
      </c>
      <c r="L9237" s="206">
        <v>2023</v>
      </c>
      <c r="M9237" s="206" t="s">
        <v>772</v>
      </c>
      <c r="N9237" s="206" t="s">
        <v>816</v>
      </c>
    </row>
    <row r="9238" spans="1:14" s="206" customFormat="1" ht="31" customHeight="1" x14ac:dyDescent="0.15">
      <c r="A9238" s="206" t="s">
        <v>768</v>
      </c>
      <c r="B9238" s="206" t="s">
        <v>894</v>
      </c>
      <c r="C9238" s="206" t="s">
        <v>770</v>
      </c>
      <c r="D9238" s="206" t="s">
        <v>772</v>
      </c>
      <c r="E9238" s="206" t="s">
        <v>772</v>
      </c>
      <c r="F9238" s="207">
        <v>45393</v>
      </c>
      <c r="G9238" s="206" t="s">
        <v>900</v>
      </c>
      <c r="H9238" s="208">
        <v>79242</v>
      </c>
      <c r="I9238" s="206" t="s">
        <v>33</v>
      </c>
      <c r="L9238" s="206">
        <v>2023</v>
      </c>
      <c r="M9238" s="206" t="s">
        <v>772</v>
      </c>
      <c r="N9238" s="206" t="s">
        <v>816</v>
      </c>
    </row>
    <row r="9239" spans="1:14" s="206" customFormat="1" ht="31" customHeight="1" x14ac:dyDescent="0.15">
      <c r="A9239" s="206" t="s">
        <v>768</v>
      </c>
      <c r="B9239" s="206" t="s">
        <v>894</v>
      </c>
      <c r="C9239" s="206" t="s">
        <v>770</v>
      </c>
      <c r="D9239" s="206" t="s">
        <v>772</v>
      </c>
      <c r="E9239" s="206" t="s">
        <v>759</v>
      </c>
      <c r="F9239" s="207">
        <v>45393</v>
      </c>
      <c r="G9239" s="206" t="s">
        <v>897</v>
      </c>
      <c r="H9239" s="208">
        <v>870290</v>
      </c>
      <c r="I9239" s="206" t="s">
        <v>19</v>
      </c>
      <c r="L9239" s="206">
        <v>2023</v>
      </c>
      <c r="M9239" s="206" t="s">
        <v>772</v>
      </c>
      <c r="N9239" s="206" t="s">
        <v>816</v>
      </c>
    </row>
    <row r="9240" spans="1:14" s="206" customFormat="1" ht="31" customHeight="1" x14ac:dyDescent="0.15">
      <c r="A9240" s="206" t="s">
        <v>768</v>
      </c>
      <c r="B9240" s="206" t="s">
        <v>894</v>
      </c>
      <c r="C9240" s="206" t="s">
        <v>770</v>
      </c>
      <c r="D9240" s="206" t="s">
        <v>772</v>
      </c>
      <c r="E9240" s="206" t="s">
        <v>759</v>
      </c>
      <c r="F9240" s="207">
        <v>45393</v>
      </c>
      <c r="G9240" s="206" t="s">
        <v>895</v>
      </c>
      <c r="H9240" s="208">
        <v>71808</v>
      </c>
      <c r="I9240" s="206" t="s">
        <v>19</v>
      </c>
      <c r="L9240" s="206">
        <v>2023</v>
      </c>
      <c r="M9240" s="206" t="s">
        <v>772</v>
      </c>
      <c r="N9240" s="206" t="s">
        <v>816</v>
      </c>
    </row>
    <row r="9241" spans="1:14" s="206" customFormat="1" ht="31" customHeight="1" x14ac:dyDescent="0.15">
      <c r="A9241" s="206" t="s">
        <v>768</v>
      </c>
      <c r="B9241" s="206" t="s">
        <v>894</v>
      </c>
      <c r="C9241" s="206" t="s">
        <v>782</v>
      </c>
      <c r="D9241" s="206" t="s">
        <v>772</v>
      </c>
      <c r="E9241" s="206" t="s">
        <v>778</v>
      </c>
      <c r="F9241" s="207">
        <v>45393</v>
      </c>
      <c r="G9241" s="206" t="s">
        <v>896</v>
      </c>
      <c r="H9241" s="208">
        <v>218768</v>
      </c>
      <c r="I9241" s="206" t="s">
        <v>19</v>
      </c>
      <c r="L9241" s="206">
        <v>2023</v>
      </c>
      <c r="M9241" s="206" t="s">
        <v>772</v>
      </c>
      <c r="N9241" s="206" t="s">
        <v>816</v>
      </c>
    </row>
    <row r="9242" spans="1:14" s="206" customFormat="1" ht="31" customHeight="1" x14ac:dyDescent="0.15">
      <c r="A9242" s="206" t="s">
        <v>768</v>
      </c>
      <c r="B9242" s="206" t="s">
        <v>894</v>
      </c>
      <c r="C9242" s="206" t="s">
        <v>770</v>
      </c>
      <c r="D9242" s="206" t="s">
        <v>772</v>
      </c>
      <c r="E9242" s="206" t="s">
        <v>778</v>
      </c>
      <c r="F9242" s="207">
        <v>45393</v>
      </c>
      <c r="G9242" s="206" t="s">
        <v>897</v>
      </c>
      <c r="H9242" s="208">
        <v>723749</v>
      </c>
      <c r="I9242" s="206" t="s">
        <v>19</v>
      </c>
      <c r="L9242" s="206">
        <v>2023</v>
      </c>
      <c r="M9242" s="206" t="s">
        <v>772</v>
      </c>
      <c r="N9242" s="206" t="s">
        <v>816</v>
      </c>
    </row>
    <row r="9243" spans="1:14" s="206" customFormat="1" ht="31" customHeight="1" x14ac:dyDescent="0.15">
      <c r="A9243" s="206" t="s">
        <v>768</v>
      </c>
      <c r="B9243" s="206" t="s">
        <v>894</v>
      </c>
      <c r="C9243" s="206" t="s">
        <v>770</v>
      </c>
      <c r="D9243" s="206" t="s">
        <v>772</v>
      </c>
      <c r="E9243" s="206" t="s">
        <v>772</v>
      </c>
      <c r="F9243" s="207">
        <v>45393</v>
      </c>
      <c r="G9243" s="206" t="s">
        <v>896</v>
      </c>
      <c r="H9243" s="208">
        <v>156928</v>
      </c>
      <c r="I9243" s="206" t="s">
        <v>19</v>
      </c>
      <c r="L9243" s="206">
        <v>2023</v>
      </c>
      <c r="M9243" s="206" t="s">
        <v>772</v>
      </c>
      <c r="N9243" s="206" t="s">
        <v>816</v>
      </c>
    </row>
    <row r="9244" spans="1:14" s="206" customFormat="1" ht="31" customHeight="1" x14ac:dyDescent="0.15">
      <c r="A9244" s="206" t="s">
        <v>768</v>
      </c>
      <c r="B9244" s="206" t="s">
        <v>894</v>
      </c>
      <c r="C9244" s="206" t="s">
        <v>770</v>
      </c>
      <c r="D9244" s="206" t="s">
        <v>772</v>
      </c>
      <c r="E9244" s="206" t="s">
        <v>772</v>
      </c>
      <c r="F9244" s="207">
        <v>45393</v>
      </c>
      <c r="G9244" s="206" t="s">
        <v>897</v>
      </c>
      <c r="H9244" s="208">
        <v>1073270</v>
      </c>
      <c r="I9244" s="206" t="s">
        <v>19</v>
      </c>
      <c r="L9244" s="206">
        <v>2023</v>
      </c>
      <c r="M9244" s="206" t="s">
        <v>772</v>
      </c>
      <c r="N9244" s="206" t="s">
        <v>816</v>
      </c>
    </row>
    <row r="9245" spans="1:14" s="206" customFormat="1" ht="31" customHeight="1" x14ac:dyDescent="0.15">
      <c r="A9245" s="206" t="s">
        <v>768</v>
      </c>
      <c r="B9245" s="206" t="s">
        <v>894</v>
      </c>
      <c r="C9245" s="206" t="s">
        <v>770</v>
      </c>
      <c r="D9245" s="206" t="s">
        <v>772</v>
      </c>
      <c r="E9245" s="206" t="s">
        <v>778</v>
      </c>
      <c r="F9245" s="207">
        <v>45393</v>
      </c>
      <c r="G9245" s="206" t="s">
        <v>896</v>
      </c>
      <c r="H9245" s="208">
        <v>82830</v>
      </c>
      <c r="I9245" s="206" t="s">
        <v>19</v>
      </c>
      <c r="L9245" s="206">
        <v>2023</v>
      </c>
      <c r="M9245" s="206" t="s">
        <v>772</v>
      </c>
      <c r="N9245" s="206" t="s">
        <v>816</v>
      </c>
    </row>
    <row r="9246" spans="1:14" s="206" customFormat="1" ht="31" customHeight="1" x14ac:dyDescent="0.15">
      <c r="A9246" s="206" t="s">
        <v>768</v>
      </c>
      <c r="B9246" s="206" t="s">
        <v>894</v>
      </c>
      <c r="C9246" s="206" t="s">
        <v>770</v>
      </c>
      <c r="D9246" s="206" t="s">
        <v>772</v>
      </c>
      <c r="E9246" s="206" t="s">
        <v>772</v>
      </c>
      <c r="F9246" s="207">
        <v>45393</v>
      </c>
      <c r="G9246" s="206" t="s">
        <v>895</v>
      </c>
      <c r="H9246" s="208">
        <v>38016</v>
      </c>
      <c r="I9246" s="206" t="s">
        <v>19</v>
      </c>
      <c r="L9246" s="206">
        <v>2023</v>
      </c>
      <c r="M9246" s="206" t="s">
        <v>772</v>
      </c>
      <c r="N9246" s="206" t="s">
        <v>816</v>
      </c>
    </row>
    <row r="9247" spans="1:14" s="206" customFormat="1" ht="31" customHeight="1" x14ac:dyDescent="0.15">
      <c r="A9247" s="206" t="s">
        <v>768</v>
      </c>
      <c r="B9247" s="206" t="s">
        <v>894</v>
      </c>
      <c r="C9247" s="206" t="s">
        <v>782</v>
      </c>
      <c r="D9247" s="206" t="s">
        <v>772</v>
      </c>
      <c r="E9247" s="206" t="s">
        <v>778</v>
      </c>
      <c r="F9247" s="207">
        <v>45393</v>
      </c>
      <c r="G9247" s="206" t="s">
        <v>895</v>
      </c>
      <c r="H9247" s="208">
        <v>37699</v>
      </c>
      <c r="I9247" s="206" t="s">
        <v>19</v>
      </c>
      <c r="L9247" s="206">
        <v>2023</v>
      </c>
      <c r="M9247" s="206" t="s">
        <v>772</v>
      </c>
      <c r="N9247" s="206" t="s">
        <v>816</v>
      </c>
    </row>
    <row r="9248" spans="1:14" s="206" customFormat="1" ht="31" customHeight="1" x14ac:dyDescent="0.15">
      <c r="A9248" s="206" t="s">
        <v>768</v>
      </c>
      <c r="B9248" s="206" t="s">
        <v>894</v>
      </c>
      <c r="C9248" s="206" t="s">
        <v>770</v>
      </c>
      <c r="D9248" s="206" t="s">
        <v>772</v>
      </c>
      <c r="E9248" s="206" t="s">
        <v>778</v>
      </c>
      <c r="F9248" s="207">
        <v>45393</v>
      </c>
      <c r="G9248" s="206" t="s">
        <v>895</v>
      </c>
      <c r="H9248" s="208">
        <v>58881</v>
      </c>
      <c r="I9248" s="206" t="s">
        <v>19</v>
      </c>
      <c r="L9248" s="206">
        <v>2023</v>
      </c>
      <c r="M9248" s="206" t="s">
        <v>772</v>
      </c>
      <c r="N9248" s="206" t="s">
        <v>816</v>
      </c>
    </row>
    <row r="9249" spans="1:14" s="206" customFormat="1" ht="31" customHeight="1" x14ac:dyDescent="0.15">
      <c r="A9249" s="206" t="s">
        <v>768</v>
      </c>
      <c r="B9249" s="206" t="s">
        <v>894</v>
      </c>
      <c r="C9249" s="206" t="s">
        <v>770</v>
      </c>
      <c r="D9249" s="206" t="s">
        <v>772</v>
      </c>
      <c r="E9249" s="206" t="s">
        <v>778</v>
      </c>
      <c r="F9249" s="207">
        <v>45394</v>
      </c>
      <c r="G9249" s="206" t="s">
        <v>895</v>
      </c>
      <c r="H9249" s="208">
        <v>184905</v>
      </c>
      <c r="I9249" s="206" t="s">
        <v>19</v>
      </c>
      <c r="L9249" s="206">
        <v>2023</v>
      </c>
      <c r="M9249" s="206" t="s">
        <v>772</v>
      </c>
      <c r="N9249" s="206" t="s">
        <v>816</v>
      </c>
    </row>
    <row r="9250" spans="1:14" s="206" customFormat="1" ht="31" customHeight="1" x14ac:dyDescent="0.15">
      <c r="A9250" s="206" t="s">
        <v>768</v>
      </c>
      <c r="B9250" s="206" t="s">
        <v>894</v>
      </c>
      <c r="C9250" s="206" t="s">
        <v>770</v>
      </c>
      <c r="D9250" s="206" t="s">
        <v>772</v>
      </c>
      <c r="E9250" s="206" t="s">
        <v>772</v>
      </c>
      <c r="F9250" s="207">
        <v>45394</v>
      </c>
      <c r="G9250" s="206" t="s">
        <v>895</v>
      </c>
      <c r="H9250" s="208">
        <v>50774</v>
      </c>
      <c r="I9250" s="206" t="s">
        <v>19</v>
      </c>
      <c r="L9250" s="206">
        <v>2023</v>
      </c>
      <c r="M9250" s="206" t="s">
        <v>772</v>
      </c>
      <c r="N9250" s="206" t="s">
        <v>816</v>
      </c>
    </row>
    <row r="9251" spans="1:14" s="206" customFormat="1" ht="31" customHeight="1" x14ac:dyDescent="0.15">
      <c r="A9251" s="206" t="s">
        <v>768</v>
      </c>
      <c r="B9251" s="206" t="s">
        <v>894</v>
      </c>
      <c r="C9251" s="206" t="s">
        <v>770</v>
      </c>
      <c r="D9251" s="206" t="s">
        <v>772</v>
      </c>
      <c r="E9251" s="206" t="s">
        <v>772</v>
      </c>
      <c r="F9251" s="207">
        <v>45394</v>
      </c>
      <c r="G9251" s="206" t="s">
        <v>898</v>
      </c>
      <c r="H9251" s="208">
        <v>36960</v>
      </c>
      <c r="I9251" s="206" t="s">
        <v>19</v>
      </c>
      <c r="L9251" s="206">
        <v>2023</v>
      </c>
      <c r="M9251" s="206" t="s">
        <v>772</v>
      </c>
      <c r="N9251" s="206" t="s">
        <v>816</v>
      </c>
    </row>
    <row r="9252" spans="1:14" s="206" customFormat="1" ht="31" customHeight="1" x14ac:dyDescent="0.15">
      <c r="A9252" s="206" t="s">
        <v>768</v>
      </c>
      <c r="B9252" s="206" t="s">
        <v>894</v>
      </c>
      <c r="C9252" s="206" t="s">
        <v>770</v>
      </c>
      <c r="D9252" s="206" t="s">
        <v>772</v>
      </c>
      <c r="E9252" s="206" t="s">
        <v>772</v>
      </c>
      <c r="F9252" s="207">
        <v>45394</v>
      </c>
      <c r="G9252" s="206" t="s">
        <v>896</v>
      </c>
      <c r="H9252" s="208">
        <v>378114</v>
      </c>
      <c r="I9252" s="206" t="s">
        <v>19</v>
      </c>
      <c r="L9252" s="206">
        <v>2023</v>
      </c>
      <c r="M9252" s="206" t="s">
        <v>772</v>
      </c>
      <c r="N9252" s="206" t="s">
        <v>816</v>
      </c>
    </row>
    <row r="9253" spans="1:14" s="206" customFormat="1" ht="31" customHeight="1" x14ac:dyDescent="0.15">
      <c r="A9253" s="206" t="s">
        <v>768</v>
      </c>
      <c r="B9253" s="206" t="s">
        <v>894</v>
      </c>
      <c r="C9253" s="206" t="s">
        <v>770</v>
      </c>
      <c r="D9253" s="206" t="s">
        <v>772</v>
      </c>
      <c r="E9253" s="206" t="s">
        <v>772</v>
      </c>
      <c r="F9253" s="207">
        <v>45394</v>
      </c>
      <c r="G9253" s="206" t="s">
        <v>897</v>
      </c>
      <c r="H9253" s="208">
        <v>767635</v>
      </c>
      <c r="I9253" s="206" t="s">
        <v>19</v>
      </c>
      <c r="L9253" s="206">
        <v>2023</v>
      </c>
      <c r="M9253" s="206" t="s">
        <v>772</v>
      </c>
      <c r="N9253" s="206" t="s">
        <v>816</v>
      </c>
    </row>
    <row r="9254" spans="1:14" s="206" customFormat="1" ht="31" customHeight="1" x14ac:dyDescent="0.15">
      <c r="A9254" s="206" t="s">
        <v>768</v>
      </c>
      <c r="B9254" s="206" t="s">
        <v>894</v>
      </c>
      <c r="C9254" s="206" t="s">
        <v>770</v>
      </c>
      <c r="D9254" s="206" t="s">
        <v>772</v>
      </c>
      <c r="E9254" s="206" t="s">
        <v>759</v>
      </c>
      <c r="F9254" s="207">
        <v>45394</v>
      </c>
      <c r="G9254" s="206" t="s">
        <v>897</v>
      </c>
      <c r="H9254" s="208">
        <v>1013229</v>
      </c>
      <c r="I9254" s="206" t="s">
        <v>19</v>
      </c>
      <c r="L9254" s="206">
        <v>2023</v>
      </c>
      <c r="M9254" s="206" t="s">
        <v>772</v>
      </c>
      <c r="N9254" s="206" t="s">
        <v>816</v>
      </c>
    </row>
    <row r="9255" spans="1:14" s="206" customFormat="1" ht="31" customHeight="1" x14ac:dyDescent="0.15">
      <c r="A9255" s="206" t="s">
        <v>768</v>
      </c>
      <c r="B9255" s="206" t="s">
        <v>894</v>
      </c>
      <c r="C9255" s="206" t="s">
        <v>770</v>
      </c>
      <c r="D9255" s="206" t="s">
        <v>772</v>
      </c>
      <c r="E9255" s="206" t="s">
        <v>778</v>
      </c>
      <c r="F9255" s="207">
        <v>45394</v>
      </c>
      <c r="G9255" s="206" t="s">
        <v>897</v>
      </c>
      <c r="H9255" s="208">
        <v>1069484</v>
      </c>
      <c r="I9255" s="206" t="s">
        <v>19</v>
      </c>
      <c r="L9255" s="206">
        <v>2023</v>
      </c>
      <c r="M9255" s="206" t="s">
        <v>772</v>
      </c>
      <c r="N9255" s="206" t="s">
        <v>816</v>
      </c>
    </row>
    <row r="9256" spans="1:14" s="206" customFormat="1" ht="31" customHeight="1" x14ac:dyDescent="0.15">
      <c r="A9256" s="206" t="s">
        <v>768</v>
      </c>
      <c r="B9256" s="206" t="s">
        <v>894</v>
      </c>
      <c r="C9256" s="206" t="s">
        <v>770</v>
      </c>
      <c r="D9256" s="206" t="s">
        <v>772</v>
      </c>
      <c r="E9256" s="206" t="s">
        <v>778</v>
      </c>
      <c r="F9256" s="207">
        <v>45397</v>
      </c>
      <c r="G9256" s="206" t="s">
        <v>895</v>
      </c>
      <c r="H9256" s="208">
        <v>250784</v>
      </c>
      <c r="I9256" s="206" t="s">
        <v>19</v>
      </c>
      <c r="L9256" s="206">
        <v>2023</v>
      </c>
      <c r="M9256" s="206" t="s">
        <v>772</v>
      </c>
      <c r="N9256" s="206" t="s">
        <v>816</v>
      </c>
    </row>
    <row r="9257" spans="1:14" s="206" customFormat="1" ht="31" customHeight="1" x14ac:dyDescent="0.15">
      <c r="A9257" s="206" t="s">
        <v>768</v>
      </c>
      <c r="B9257" s="206" t="s">
        <v>894</v>
      </c>
      <c r="C9257" s="206" t="s">
        <v>770</v>
      </c>
      <c r="D9257" s="206" t="s">
        <v>772</v>
      </c>
      <c r="E9257" s="206" t="s">
        <v>772</v>
      </c>
      <c r="F9257" s="207">
        <v>45397</v>
      </c>
      <c r="G9257" s="206" t="s">
        <v>895</v>
      </c>
      <c r="H9257" s="208">
        <v>47599</v>
      </c>
      <c r="I9257" s="206" t="s">
        <v>19</v>
      </c>
      <c r="L9257" s="206">
        <v>2023</v>
      </c>
      <c r="M9257" s="206" t="s">
        <v>772</v>
      </c>
      <c r="N9257" s="206" t="s">
        <v>816</v>
      </c>
    </row>
    <row r="9258" spans="1:14" s="206" customFormat="1" ht="31" customHeight="1" x14ac:dyDescent="0.15">
      <c r="A9258" s="206" t="s">
        <v>768</v>
      </c>
      <c r="B9258" s="206" t="s">
        <v>894</v>
      </c>
      <c r="C9258" s="206" t="s">
        <v>770</v>
      </c>
      <c r="D9258" s="206" t="s">
        <v>772</v>
      </c>
      <c r="E9258" s="206" t="s">
        <v>778</v>
      </c>
      <c r="F9258" s="207">
        <v>45397</v>
      </c>
      <c r="G9258" s="206" t="s">
        <v>898</v>
      </c>
      <c r="H9258" s="208">
        <v>198000</v>
      </c>
      <c r="I9258" s="206" t="s">
        <v>19</v>
      </c>
      <c r="L9258" s="206">
        <v>2023</v>
      </c>
      <c r="M9258" s="206" t="s">
        <v>772</v>
      </c>
      <c r="N9258" s="206" t="s">
        <v>816</v>
      </c>
    </row>
    <row r="9259" spans="1:14" s="206" customFormat="1" ht="31" customHeight="1" x14ac:dyDescent="0.15">
      <c r="A9259" s="206" t="s">
        <v>768</v>
      </c>
      <c r="B9259" s="206" t="s">
        <v>894</v>
      </c>
      <c r="C9259" s="206" t="s">
        <v>782</v>
      </c>
      <c r="D9259" s="206" t="s">
        <v>772</v>
      </c>
      <c r="E9259" s="206" t="s">
        <v>778</v>
      </c>
      <c r="F9259" s="207">
        <v>45397</v>
      </c>
      <c r="G9259" s="206" t="s">
        <v>897</v>
      </c>
      <c r="H9259" s="208">
        <v>45300</v>
      </c>
      <c r="I9259" s="206" t="s">
        <v>19</v>
      </c>
      <c r="L9259" s="206">
        <v>2023</v>
      </c>
      <c r="M9259" s="206" t="s">
        <v>772</v>
      </c>
      <c r="N9259" s="206" t="s">
        <v>816</v>
      </c>
    </row>
    <row r="9260" spans="1:14" s="206" customFormat="1" ht="31" customHeight="1" x14ac:dyDescent="0.15">
      <c r="A9260" s="206" t="s">
        <v>768</v>
      </c>
      <c r="B9260" s="206" t="s">
        <v>894</v>
      </c>
      <c r="C9260" s="206" t="s">
        <v>770</v>
      </c>
      <c r="D9260" s="206" t="s">
        <v>772</v>
      </c>
      <c r="E9260" s="206" t="s">
        <v>772</v>
      </c>
      <c r="F9260" s="207">
        <v>45397</v>
      </c>
      <c r="G9260" s="206" t="s">
        <v>896</v>
      </c>
      <c r="H9260" s="208">
        <v>510950</v>
      </c>
      <c r="I9260" s="206" t="s">
        <v>19</v>
      </c>
      <c r="L9260" s="206">
        <v>2023</v>
      </c>
      <c r="M9260" s="206" t="s">
        <v>772</v>
      </c>
      <c r="N9260" s="206" t="s">
        <v>816</v>
      </c>
    </row>
    <row r="9261" spans="1:14" s="206" customFormat="1" ht="31" customHeight="1" x14ac:dyDescent="0.15">
      <c r="A9261" s="206" t="s">
        <v>768</v>
      </c>
      <c r="B9261" s="206" t="s">
        <v>894</v>
      </c>
      <c r="C9261" s="206" t="s">
        <v>770</v>
      </c>
      <c r="D9261" s="206" t="s">
        <v>772</v>
      </c>
      <c r="E9261" s="206" t="s">
        <v>759</v>
      </c>
      <c r="F9261" s="207">
        <v>45397</v>
      </c>
      <c r="G9261" s="206" t="s">
        <v>895</v>
      </c>
      <c r="H9261" s="208">
        <v>116090</v>
      </c>
      <c r="I9261" s="206" t="s">
        <v>19</v>
      </c>
      <c r="L9261" s="206">
        <v>2023</v>
      </c>
      <c r="M9261" s="206" t="s">
        <v>772</v>
      </c>
      <c r="N9261" s="206" t="s">
        <v>816</v>
      </c>
    </row>
    <row r="9262" spans="1:14" s="206" customFormat="1" ht="31" customHeight="1" x14ac:dyDescent="0.15">
      <c r="A9262" s="206" t="s">
        <v>768</v>
      </c>
      <c r="B9262" s="206" t="s">
        <v>894</v>
      </c>
      <c r="C9262" s="206" t="s">
        <v>770</v>
      </c>
      <c r="D9262" s="206" t="s">
        <v>772</v>
      </c>
      <c r="E9262" s="206" t="s">
        <v>772</v>
      </c>
      <c r="F9262" s="207">
        <v>45397</v>
      </c>
      <c r="G9262" s="206" t="s">
        <v>897</v>
      </c>
      <c r="H9262" s="208">
        <v>1501429</v>
      </c>
      <c r="I9262" s="206" t="s">
        <v>19</v>
      </c>
      <c r="L9262" s="206">
        <v>2023</v>
      </c>
      <c r="M9262" s="206" t="s">
        <v>772</v>
      </c>
      <c r="N9262" s="206" t="s">
        <v>816</v>
      </c>
    </row>
    <row r="9263" spans="1:14" s="206" customFormat="1" ht="31" customHeight="1" x14ac:dyDescent="0.15">
      <c r="A9263" s="206" t="s">
        <v>768</v>
      </c>
      <c r="B9263" s="206" t="s">
        <v>894</v>
      </c>
      <c r="C9263" s="206" t="s">
        <v>770</v>
      </c>
      <c r="D9263" s="206" t="s">
        <v>772</v>
      </c>
      <c r="E9263" s="206" t="s">
        <v>778</v>
      </c>
      <c r="F9263" s="207">
        <v>45397</v>
      </c>
      <c r="G9263" s="206" t="s">
        <v>899</v>
      </c>
      <c r="H9263" s="208">
        <v>982300</v>
      </c>
      <c r="I9263" s="206" t="s">
        <v>19</v>
      </c>
      <c r="L9263" s="206">
        <v>2023</v>
      </c>
      <c r="M9263" s="206" t="s">
        <v>772</v>
      </c>
      <c r="N9263" s="206" t="s">
        <v>816</v>
      </c>
    </row>
    <row r="9264" spans="1:14" s="206" customFormat="1" ht="31" customHeight="1" x14ac:dyDescent="0.15">
      <c r="A9264" s="206" t="s">
        <v>768</v>
      </c>
      <c r="B9264" s="206" t="s">
        <v>894</v>
      </c>
      <c r="C9264" s="206" t="s">
        <v>770</v>
      </c>
      <c r="D9264" s="206" t="s">
        <v>772</v>
      </c>
      <c r="E9264" s="206" t="s">
        <v>759</v>
      </c>
      <c r="F9264" s="207">
        <v>45397</v>
      </c>
      <c r="G9264" s="206" t="s">
        <v>897</v>
      </c>
      <c r="H9264" s="208">
        <v>1204473</v>
      </c>
      <c r="I9264" s="206" t="s">
        <v>19</v>
      </c>
      <c r="L9264" s="206">
        <v>2023</v>
      </c>
      <c r="M9264" s="206" t="s">
        <v>772</v>
      </c>
      <c r="N9264" s="206" t="s">
        <v>816</v>
      </c>
    </row>
    <row r="9265" spans="1:14" s="206" customFormat="1" ht="31" customHeight="1" x14ac:dyDescent="0.15">
      <c r="A9265" s="206" t="s">
        <v>768</v>
      </c>
      <c r="B9265" s="206" t="s">
        <v>894</v>
      </c>
      <c r="C9265" s="206" t="s">
        <v>770</v>
      </c>
      <c r="D9265" s="206" t="s">
        <v>772</v>
      </c>
      <c r="E9265" s="206" t="s">
        <v>778</v>
      </c>
      <c r="F9265" s="207">
        <v>45397</v>
      </c>
      <c r="G9265" s="206" t="s">
        <v>896</v>
      </c>
      <c r="H9265" s="208">
        <v>963578</v>
      </c>
      <c r="I9265" s="206" t="s">
        <v>19</v>
      </c>
      <c r="L9265" s="206">
        <v>2023</v>
      </c>
      <c r="M9265" s="206" t="s">
        <v>772</v>
      </c>
      <c r="N9265" s="206" t="s">
        <v>816</v>
      </c>
    </row>
    <row r="9266" spans="1:14" s="206" customFormat="1" ht="31" customHeight="1" x14ac:dyDescent="0.15">
      <c r="A9266" s="206" t="s">
        <v>768</v>
      </c>
      <c r="B9266" s="206" t="s">
        <v>894</v>
      </c>
      <c r="C9266" s="206" t="s">
        <v>770</v>
      </c>
      <c r="D9266" s="206" t="s">
        <v>772</v>
      </c>
      <c r="E9266" s="206" t="s">
        <v>778</v>
      </c>
      <c r="F9266" s="207">
        <v>45397</v>
      </c>
      <c r="G9266" s="206" t="s">
        <v>897</v>
      </c>
      <c r="H9266" s="208">
        <v>2101411</v>
      </c>
      <c r="I9266" s="206" t="s">
        <v>19</v>
      </c>
      <c r="L9266" s="206">
        <v>2023</v>
      </c>
      <c r="M9266" s="206" t="s">
        <v>772</v>
      </c>
      <c r="N9266" s="206" t="s">
        <v>816</v>
      </c>
    </row>
    <row r="9267" spans="1:14" s="206" customFormat="1" ht="31" customHeight="1" x14ac:dyDescent="0.15">
      <c r="A9267" s="206" t="s">
        <v>768</v>
      </c>
      <c r="B9267" s="206" t="s">
        <v>894</v>
      </c>
      <c r="C9267" s="206" t="s">
        <v>770</v>
      </c>
      <c r="D9267" s="206" t="s">
        <v>772</v>
      </c>
      <c r="E9267" s="206" t="s">
        <v>778</v>
      </c>
      <c r="F9267" s="207">
        <v>45398</v>
      </c>
      <c r="G9267" s="206" t="s">
        <v>37</v>
      </c>
      <c r="H9267" s="208">
        <v>68288</v>
      </c>
      <c r="I9267" s="206" t="s">
        <v>33</v>
      </c>
      <c r="L9267" s="206">
        <v>2023</v>
      </c>
      <c r="M9267" s="206" t="s">
        <v>772</v>
      </c>
      <c r="N9267" s="206" t="s">
        <v>816</v>
      </c>
    </row>
    <row r="9268" spans="1:14" s="206" customFormat="1" ht="31" customHeight="1" x14ac:dyDescent="0.15">
      <c r="A9268" s="206" t="s">
        <v>768</v>
      </c>
      <c r="B9268" s="206" t="s">
        <v>894</v>
      </c>
      <c r="C9268" s="206" t="s">
        <v>770</v>
      </c>
      <c r="D9268" s="206" t="s">
        <v>772</v>
      </c>
      <c r="E9268" s="206" t="s">
        <v>772</v>
      </c>
      <c r="F9268" s="207">
        <v>45398</v>
      </c>
      <c r="G9268" s="206" t="s">
        <v>896</v>
      </c>
      <c r="H9268" s="208">
        <v>2806628</v>
      </c>
      <c r="I9268" s="206" t="s">
        <v>19</v>
      </c>
      <c r="L9268" s="206">
        <v>2023</v>
      </c>
      <c r="M9268" s="206" t="s">
        <v>772</v>
      </c>
      <c r="N9268" s="206" t="s">
        <v>816</v>
      </c>
    </row>
    <row r="9269" spans="1:14" s="206" customFormat="1" ht="31" customHeight="1" x14ac:dyDescent="0.15">
      <c r="A9269" s="206" t="s">
        <v>768</v>
      </c>
      <c r="B9269" s="206" t="s">
        <v>894</v>
      </c>
      <c r="C9269" s="206" t="s">
        <v>770</v>
      </c>
      <c r="D9269" s="206" t="s">
        <v>772</v>
      </c>
      <c r="E9269" s="206" t="s">
        <v>778</v>
      </c>
      <c r="F9269" s="207">
        <v>45398</v>
      </c>
      <c r="G9269" s="206" t="s">
        <v>899</v>
      </c>
      <c r="H9269" s="208">
        <v>149688</v>
      </c>
      <c r="I9269" s="206" t="s">
        <v>19</v>
      </c>
      <c r="L9269" s="206">
        <v>2023</v>
      </c>
      <c r="M9269" s="206" t="s">
        <v>772</v>
      </c>
      <c r="N9269" s="206" t="s">
        <v>816</v>
      </c>
    </row>
    <row r="9270" spans="1:14" s="206" customFormat="1" ht="31" customHeight="1" x14ac:dyDescent="0.15">
      <c r="A9270" s="206" t="s">
        <v>768</v>
      </c>
      <c r="B9270" s="206" t="s">
        <v>894</v>
      </c>
      <c r="C9270" s="206" t="s">
        <v>770</v>
      </c>
      <c r="D9270" s="206" t="s">
        <v>772</v>
      </c>
      <c r="E9270" s="206" t="s">
        <v>772</v>
      </c>
      <c r="F9270" s="207">
        <v>45398</v>
      </c>
      <c r="G9270" s="206" t="s">
        <v>895</v>
      </c>
      <c r="H9270" s="208">
        <v>33480</v>
      </c>
      <c r="I9270" s="206" t="s">
        <v>19</v>
      </c>
      <c r="L9270" s="206">
        <v>2023</v>
      </c>
      <c r="M9270" s="206" t="s">
        <v>772</v>
      </c>
      <c r="N9270" s="206" t="s">
        <v>816</v>
      </c>
    </row>
    <row r="9271" spans="1:14" s="206" customFormat="1" ht="31" customHeight="1" x14ac:dyDescent="0.15">
      <c r="A9271" s="206" t="s">
        <v>768</v>
      </c>
      <c r="B9271" s="206" t="s">
        <v>894</v>
      </c>
      <c r="C9271" s="206" t="s">
        <v>770</v>
      </c>
      <c r="D9271" s="206" t="s">
        <v>772</v>
      </c>
      <c r="E9271" s="206" t="s">
        <v>778</v>
      </c>
      <c r="F9271" s="207">
        <v>45398</v>
      </c>
      <c r="G9271" s="206" t="s">
        <v>896</v>
      </c>
      <c r="H9271" s="208">
        <v>894872</v>
      </c>
      <c r="I9271" s="206" t="s">
        <v>19</v>
      </c>
      <c r="L9271" s="206">
        <v>2023</v>
      </c>
      <c r="M9271" s="206" t="s">
        <v>772</v>
      </c>
      <c r="N9271" s="206" t="s">
        <v>816</v>
      </c>
    </row>
    <row r="9272" spans="1:14" s="206" customFormat="1" ht="31" customHeight="1" x14ac:dyDescent="0.15">
      <c r="A9272" s="206" t="s">
        <v>768</v>
      </c>
      <c r="B9272" s="206" t="s">
        <v>894</v>
      </c>
      <c r="C9272" s="206" t="s">
        <v>782</v>
      </c>
      <c r="D9272" s="206" t="s">
        <v>772</v>
      </c>
      <c r="E9272" s="206" t="s">
        <v>778</v>
      </c>
      <c r="F9272" s="207">
        <v>45398</v>
      </c>
      <c r="G9272" s="206" t="s">
        <v>897</v>
      </c>
      <c r="H9272" s="208">
        <v>45406</v>
      </c>
      <c r="I9272" s="206" t="s">
        <v>19</v>
      </c>
      <c r="L9272" s="206">
        <v>2023</v>
      </c>
      <c r="M9272" s="206" t="s">
        <v>772</v>
      </c>
      <c r="N9272" s="206" t="s">
        <v>816</v>
      </c>
    </row>
    <row r="9273" spans="1:14" s="206" customFormat="1" ht="31" customHeight="1" x14ac:dyDescent="0.15">
      <c r="A9273" s="206" t="s">
        <v>768</v>
      </c>
      <c r="B9273" s="206" t="s">
        <v>894</v>
      </c>
      <c r="C9273" s="206" t="s">
        <v>770</v>
      </c>
      <c r="D9273" s="206" t="s">
        <v>772</v>
      </c>
      <c r="E9273" s="206" t="s">
        <v>778</v>
      </c>
      <c r="F9273" s="207">
        <v>45398</v>
      </c>
      <c r="G9273" s="206" t="s">
        <v>897</v>
      </c>
      <c r="H9273" s="208">
        <v>1749666</v>
      </c>
      <c r="I9273" s="206" t="s">
        <v>19</v>
      </c>
      <c r="L9273" s="206">
        <v>2023</v>
      </c>
      <c r="M9273" s="206" t="s">
        <v>772</v>
      </c>
      <c r="N9273" s="206" t="s">
        <v>816</v>
      </c>
    </row>
    <row r="9274" spans="1:14" s="206" customFormat="1" ht="31" customHeight="1" x14ac:dyDescent="0.15">
      <c r="A9274" s="206" t="s">
        <v>768</v>
      </c>
      <c r="B9274" s="206" t="s">
        <v>894</v>
      </c>
      <c r="C9274" s="206" t="s">
        <v>770</v>
      </c>
      <c r="D9274" s="206" t="s">
        <v>772</v>
      </c>
      <c r="E9274" s="206" t="s">
        <v>778</v>
      </c>
      <c r="F9274" s="207">
        <v>45398</v>
      </c>
      <c r="G9274" s="206" t="s">
        <v>898</v>
      </c>
      <c r="H9274" s="208">
        <v>118800</v>
      </c>
      <c r="I9274" s="206" t="s">
        <v>19</v>
      </c>
      <c r="L9274" s="206">
        <v>2023</v>
      </c>
      <c r="M9274" s="206" t="s">
        <v>772</v>
      </c>
      <c r="N9274" s="206" t="s">
        <v>816</v>
      </c>
    </row>
    <row r="9275" spans="1:14" s="206" customFormat="1" ht="31" customHeight="1" x14ac:dyDescent="0.15">
      <c r="A9275" s="206" t="s">
        <v>768</v>
      </c>
      <c r="B9275" s="206" t="s">
        <v>894</v>
      </c>
      <c r="C9275" s="206" t="s">
        <v>770</v>
      </c>
      <c r="D9275" s="206" t="s">
        <v>772</v>
      </c>
      <c r="E9275" s="206" t="s">
        <v>759</v>
      </c>
      <c r="F9275" s="207">
        <v>45398</v>
      </c>
      <c r="G9275" s="206" t="s">
        <v>897</v>
      </c>
      <c r="H9275" s="208">
        <v>953756</v>
      </c>
      <c r="I9275" s="206" t="s">
        <v>19</v>
      </c>
      <c r="L9275" s="206">
        <v>2023</v>
      </c>
      <c r="M9275" s="206" t="s">
        <v>772</v>
      </c>
      <c r="N9275" s="206" t="s">
        <v>816</v>
      </c>
    </row>
    <row r="9276" spans="1:14" s="206" customFormat="1" ht="31" customHeight="1" x14ac:dyDescent="0.15">
      <c r="A9276" s="206" t="s">
        <v>768</v>
      </c>
      <c r="B9276" s="206" t="s">
        <v>894</v>
      </c>
      <c r="C9276" s="206" t="s">
        <v>770</v>
      </c>
      <c r="D9276" s="206" t="s">
        <v>772</v>
      </c>
      <c r="E9276" s="206" t="s">
        <v>772</v>
      </c>
      <c r="F9276" s="207">
        <v>45398</v>
      </c>
      <c r="G9276" s="206" t="s">
        <v>897</v>
      </c>
      <c r="H9276" s="208">
        <v>5324162</v>
      </c>
      <c r="I9276" s="206" t="s">
        <v>19</v>
      </c>
      <c r="L9276" s="206">
        <v>2023</v>
      </c>
      <c r="M9276" s="206" t="s">
        <v>772</v>
      </c>
      <c r="N9276" s="206" t="s">
        <v>816</v>
      </c>
    </row>
    <row r="9277" spans="1:14" s="206" customFormat="1" ht="31" customHeight="1" x14ac:dyDescent="0.15">
      <c r="A9277" s="206" t="s">
        <v>768</v>
      </c>
      <c r="B9277" s="206" t="s">
        <v>894</v>
      </c>
      <c r="C9277" s="206" t="s">
        <v>770</v>
      </c>
      <c r="D9277" s="206" t="s">
        <v>772</v>
      </c>
      <c r="E9277" s="206" t="s">
        <v>778</v>
      </c>
      <c r="F9277" s="207">
        <v>45398</v>
      </c>
      <c r="G9277" s="206" t="s">
        <v>895</v>
      </c>
      <c r="H9277" s="208">
        <v>172707</v>
      </c>
      <c r="I9277" s="206" t="s">
        <v>19</v>
      </c>
      <c r="L9277" s="206">
        <v>2023</v>
      </c>
      <c r="M9277" s="206" t="s">
        <v>772</v>
      </c>
      <c r="N9277" s="206" t="s">
        <v>816</v>
      </c>
    </row>
    <row r="9278" spans="1:14" s="206" customFormat="1" ht="31" customHeight="1" x14ac:dyDescent="0.15">
      <c r="A9278" s="206" t="s">
        <v>768</v>
      </c>
      <c r="B9278" s="206" t="s">
        <v>894</v>
      </c>
      <c r="C9278" s="206" t="s">
        <v>770</v>
      </c>
      <c r="D9278" s="206" t="s">
        <v>772</v>
      </c>
      <c r="E9278" s="206" t="s">
        <v>778</v>
      </c>
      <c r="F9278" s="207">
        <v>45399</v>
      </c>
      <c r="G9278" s="206" t="s">
        <v>898</v>
      </c>
      <c r="H9278" s="208">
        <v>1041867</v>
      </c>
      <c r="I9278" s="206" t="s">
        <v>19</v>
      </c>
      <c r="L9278" s="206">
        <v>2023</v>
      </c>
      <c r="M9278" s="206" t="s">
        <v>772</v>
      </c>
      <c r="N9278" s="206" t="s">
        <v>816</v>
      </c>
    </row>
    <row r="9279" spans="1:14" s="206" customFormat="1" ht="31" customHeight="1" x14ac:dyDescent="0.15">
      <c r="A9279" s="206" t="s">
        <v>768</v>
      </c>
      <c r="B9279" s="206" t="s">
        <v>894</v>
      </c>
      <c r="C9279" s="206" t="s">
        <v>770</v>
      </c>
      <c r="D9279" s="206" t="s">
        <v>772</v>
      </c>
      <c r="E9279" s="206" t="s">
        <v>778</v>
      </c>
      <c r="F9279" s="207">
        <v>45399</v>
      </c>
      <c r="G9279" s="206" t="s">
        <v>899</v>
      </c>
      <c r="H9279" s="208">
        <v>863830</v>
      </c>
      <c r="I9279" s="206" t="s">
        <v>19</v>
      </c>
      <c r="L9279" s="206">
        <v>2023</v>
      </c>
      <c r="M9279" s="206" t="s">
        <v>772</v>
      </c>
      <c r="N9279" s="206" t="s">
        <v>816</v>
      </c>
    </row>
    <row r="9280" spans="1:14" s="206" customFormat="1" ht="31" customHeight="1" x14ac:dyDescent="0.15">
      <c r="A9280" s="206" t="s">
        <v>768</v>
      </c>
      <c r="B9280" s="206" t="s">
        <v>894</v>
      </c>
      <c r="C9280" s="206" t="s">
        <v>782</v>
      </c>
      <c r="D9280" s="206" t="s">
        <v>772</v>
      </c>
      <c r="E9280" s="206" t="s">
        <v>778</v>
      </c>
      <c r="F9280" s="207">
        <v>45399</v>
      </c>
      <c r="G9280" s="206" t="s">
        <v>897</v>
      </c>
      <c r="H9280" s="208">
        <v>90812</v>
      </c>
      <c r="I9280" s="206" t="s">
        <v>19</v>
      </c>
      <c r="L9280" s="206">
        <v>2023</v>
      </c>
      <c r="M9280" s="206" t="s">
        <v>772</v>
      </c>
      <c r="N9280" s="206" t="s">
        <v>816</v>
      </c>
    </row>
    <row r="9281" spans="1:14" s="206" customFormat="1" ht="31" customHeight="1" x14ac:dyDescent="0.15">
      <c r="A9281" s="206" t="s">
        <v>768</v>
      </c>
      <c r="B9281" s="206" t="s">
        <v>894</v>
      </c>
      <c r="C9281" s="206" t="s">
        <v>770</v>
      </c>
      <c r="D9281" s="206" t="s">
        <v>772</v>
      </c>
      <c r="E9281" s="206" t="s">
        <v>778</v>
      </c>
      <c r="F9281" s="207">
        <v>45399</v>
      </c>
      <c r="G9281" s="206" t="s">
        <v>896</v>
      </c>
      <c r="H9281" s="208">
        <v>3192332</v>
      </c>
      <c r="I9281" s="206" t="s">
        <v>19</v>
      </c>
      <c r="L9281" s="206">
        <v>2023</v>
      </c>
      <c r="M9281" s="206" t="s">
        <v>772</v>
      </c>
      <c r="N9281" s="206" t="s">
        <v>816</v>
      </c>
    </row>
    <row r="9282" spans="1:14" s="206" customFormat="1" ht="31" customHeight="1" x14ac:dyDescent="0.15">
      <c r="A9282" s="206" t="s">
        <v>768</v>
      </c>
      <c r="B9282" s="206" t="s">
        <v>894</v>
      </c>
      <c r="C9282" s="206" t="s">
        <v>770</v>
      </c>
      <c r="D9282" s="206" t="s">
        <v>772</v>
      </c>
      <c r="E9282" s="206" t="s">
        <v>778</v>
      </c>
      <c r="F9282" s="207">
        <v>45399</v>
      </c>
      <c r="G9282" s="206" t="s">
        <v>897</v>
      </c>
      <c r="H9282" s="208">
        <v>2943839</v>
      </c>
      <c r="I9282" s="206" t="s">
        <v>19</v>
      </c>
      <c r="L9282" s="206">
        <v>2023</v>
      </c>
      <c r="M9282" s="206" t="s">
        <v>772</v>
      </c>
      <c r="N9282" s="206" t="s">
        <v>816</v>
      </c>
    </row>
    <row r="9283" spans="1:14" s="206" customFormat="1" ht="31" customHeight="1" x14ac:dyDescent="0.15">
      <c r="A9283" s="206" t="s">
        <v>768</v>
      </c>
      <c r="B9283" s="206" t="s">
        <v>894</v>
      </c>
      <c r="C9283" s="206" t="s">
        <v>770</v>
      </c>
      <c r="D9283" s="206" t="s">
        <v>772</v>
      </c>
      <c r="E9283" s="206" t="s">
        <v>772</v>
      </c>
      <c r="F9283" s="207">
        <v>45399</v>
      </c>
      <c r="G9283" s="206" t="s">
        <v>896</v>
      </c>
      <c r="H9283" s="208">
        <v>493394</v>
      </c>
      <c r="I9283" s="206" t="s">
        <v>19</v>
      </c>
      <c r="L9283" s="206">
        <v>2023</v>
      </c>
      <c r="M9283" s="206" t="s">
        <v>772</v>
      </c>
      <c r="N9283" s="206" t="s">
        <v>816</v>
      </c>
    </row>
    <row r="9284" spans="1:14" s="206" customFormat="1" ht="31" customHeight="1" x14ac:dyDescent="0.15">
      <c r="A9284" s="206" t="s">
        <v>768</v>
      </c>
      <c r="B9284" s="206" t="s">
        <v>894</v>
      </c>
      <c r="C9284" s="206" t="s">
        <v>770</v>
      </c>
      <c r="D9284" s="206" t="s">
        <v>772</v>
      </c>
      <c r="E9284" s="206" t="s">
        <v>778</v>
      </c>
      <c r="F9284" s="207">
        <v>45399</v>
      </c>
      <c r="G9284" s="206" t="s">
        <v>895</v>
      </c>
      <c r="H9284" s="208">
        <v>139037</v>
      </c>
      <c r="I9284" s="206" t="s">
        <v>19</v>
      </c>
      <c r="L9284" s="206">
        <v>2023</v>
      </c>
      <c r="M9284" s="206" t="s">
        <v>772</v>
      </c>
      <c r="N9284" s="206" t="s">
        <v>816</v>
      </c>
    </row>
    <row r="9285" spans="1:14" s="206" customFormat="1" ht="31" customHeight="1" x14ac:dyDescent="0.15">
      <c r="A9285" s="206" t="s">
        <v>768</v>
      </c>
      <c r="B9285" s="206" t="s">
        <v>894</v>
      </c>
      <c r="C9285" s="206" t="s">
        <v>770</v>
      </c>
      <c r="D9285" s="206" t="s">
        <v>772</v>
      </c>
      <c r="E9285" s="206" t="s">
        <v>759</v>
      </c>
      <c r="F9285" s="207">
        <v>45399</v>
      </c>
      <c r="G9285" s="206" t="s">
        <v>895</v>
      </c>
      <c r="H9285" s="208">
        <v>181614</v>
      </c>
      <c r="I9285" s="206" t="s">
        <v>19</v>
      </c>
      <c r="L9285" s="206">
        <v>2023</v>
      </c>
      <c r="M9285" s="206" t="s">
        <v>772</v>
      </c>
      <c r="N9285" s="206" t="s">
        <v>816</v>
      </c>
    </row>
    <row r="9286" spans="1:14" s="206" customFormat="1" ht="31" customHeight="1" x14ac:dyDescent="0.15">
      <c r="A9286" s="206" t="s">
        <v>768</v>
      </c>
      <c r="B9286" s="206" t="s">
        <v>894</v>
      </c>
      <c r="C9286" s="206" t="s">
        <v>770</v>
      </c>
      <c r="D9286" s="206" t="s">
        <v>772</v>
      </c>
      <c r="E9286" s="206" t="s">
        <v>759</v>
      </c>
      <c r="F9286" s="207">
        <v>45399</v>
      </c>
      <c r="G9286" s="206" t="s">
        <v>897</v>
      </c>
      <c r="H9286" s="208">
        <v>1775507</v>
      </c>
      <c r="I9286" s="206" t="s">
        <v>19</v>
      </c>
      <c r="L9286" s="206">
        <v>2023</v>
      </c>
      <c r="M9286" s="206" t="s">
        <v>772</v>
      </c>
      <c r="N9286" s="206" t="s">
        <v>816</v>
      </c>
    </row>
    <row r="9287" spans="1:14" s="206" customFormat="1" ht="31" customHeight="1" x14ac:dyDescent="0.15">
      <c r="A9287" s="206" t="s">
        <v>768</v>
      </c>
      <c r="B9287" s="206" t="s">
        <v>894</v>
      </c>
      <c r="C9287" s="206" t="s">
        <v>770</v>
      </c>
      <c r="D9287" s="206" t="s">
        <v>772</v>
      </c>
      <c r="E9287" s="206" t="s">
        <v>772</v>
      </c>
      <c r="F9287" s="207">
        <v>45399</v>
      </c>
      <c r="G9287" s="206" t="s">
        <v>897</v>
      </c>
      <c r="H9287" s="208">
        <v>1418560</v>
      </c>
      <c r="I9287" s="206" t="s">
        <v>19</v>
      </c>
      <c r="L9287" s="206">
        <v>2023</v>
      </c>
      <c r="M9287" s="206" t="s">
        <v>772</v>
      </c>
      <c r="N9287" s="206" t="s">
        <v>816</v>
      </c>
    </row>
    <row r="9288" spans="1:14" s="206" customFormat="1" ht="31" customHeight="1" x14ac:dyDescent="0.15">
      <c r="A9288" s="206" t="s">
        <v>768</v>
      </c>
      <c r="B9288" s="206" t="s">
        <v>894</v>
      </c>
      <c r="C9288" s="206" t="s">
        <v>770</v>
      </c>
      <c r="D9288" s="206" t="s">
        <v>772</v>
      </c>
      <c r="E9288" s="206" t="s">
        <v>772</v>
      </c>
      <c r="F9288" s="207">
        <v>45399</v>
      </c>
      <c r="G9288" s="206" t="s">
        <v>895</v>
      </c>
      <c r="H9288" s="208">
        <v>174615</v>
      </c>
      <c r="I9288" s="206" t="s">
        <v>19</v>
      </c>
      <c r="L9288" s="206">
        <v>2023</v>
      </c>
      <c r="M9288" s="206" t="s">
        <v>772</v>
      </c>
      <c r="N9288" s="206" t="s">
        <v>816</v>
      </c>
    </row>
    <row r="9289" spans="1:14" s="206" customFormat="1" ht="31" customHeight="1" x14ac:dyDescent="0.15">
      <c r="A9289" s="206" t="s">
        <v>768</v>
      </c>
      <c r="B9289" s="206" t="s">
        <v>894</v>
      </c>
      <c r="C9289" s="206" t="s">
        <v>770</v>
      </c>
      <c r="D9289" s="206" t="s">
        <v>772</v>
      </c>
      <c r="E9289" s="206" t="s">
        <v>772</v>
      </c>
      <c r="F9289" s="207">
        <v>45400</v>
      </c>
      <c r="G9289" s="206" t="s">
        <v>900</v>
      </c>
      <c r="H9289" s="208">
        <v>146872</v>
      </c>
      <c r="I9289" s="206" t="s">
        <v>33</v>
      </c>
      <c r="L9289" s="206">
        <v>2023</v>
      </c>
      <c r="M9289" s="206" t="s">
        <v>772</v>
      </c>
      <c r="N9289" s="206" t="s">
        <v>816</v>
      </c>
    </row>
    <row r="9290" spans="1:14" s="206" customFormat="1" ht="31" customHeight="1" x14ac:dyDescent="0.15">
      <c r="A9290" s="206" t="s">
        <v>768</v>
      </c>
      <c r="B9290" s="206" t="s">
        <v>894</v>
      </c>
      <c r="C9290" s="206" t="s">
        <v>782</v>
      </c>
      <c r="D9290" s="206" t="s">
        <v>772</v>
      </c>
      <c r="E9290" s="206" t="s">
        <v>778</v>
      </c>
      <c r="F9290" s="207">
        <v>45400</v>
      </c>
      <c r="G9290" s="206" t="s">
        <v>897</v>
      </c>
      <c r="H9290" s="208">
        <v>61472</v>
      </c>
      <c r="I9290" s="206" t="s">
        <v>19</v>
      </c>
      <c r="L9290" s="206">
        <v>2023</v>
      </c>
      <c r="M9290" s="206" t="s">
        <v>772</v>
      </c>
      <c r="N9290" s="206" t="s">
        <v>816</v>
      </c>
    </row>
    <row r="9291" spans="1:14" s="206" customFormat="1" ht="31" customHeight="1" x14ac:dyDescent="0.15">
      <c r="A9291" s="206" t="s">
        <v>768</v>
      </c>
      <c r="B9291" s="206" t="s">
        <v>894</v>
      </c>
      <c r="C9291" s="206" t="s">
        <v>770</v>
      </c>
      <c r="D9291" s="206" t="s">
        <v>772</v>
      </c>
      <c r="E9291" s="206" t="s">
        <v>778</v>
      </c>
      <c r="F9291" s="207">
        <v>45400</v>
      </c>
      <c r="G9291" s="206" t="s">
        <v>896</v>
      </c>
      <c r="H9291" s="208">
        <v>277035</v>
      </c>
      <c r="I9291" s="206" t="s">
        <v>19</v>
      </c>
      <c r="L9291" s="206">
        <v>2023</v>
      </c>
      <c r="M9291" s="206" t="s">
        <v>772</v>
      </c>
      <c r="N9291" s="206" t="s">
        <v>816</v>
      </c>
    </row>
    <row r="9292" spans="1:14" s="206" customFormat="1" ht="31" customHeight="1" x14ac:dyDescent="0.15">
      <c r="A9292" s="206" t="s">
        <v>768</v>
      </c>
      <c r="B9292" s="206" t="s">
        <v>894</v>
      </c>
      <c r="C9292" s="206" t="s">
        <v>770</v>
      </c>
      <c r="D9292" s="206" t="s">
        <v>772</v>
      </c>
      <c r="E9292" s="206" t="s">
        <v>759</v>
      </c>
      <c r="F9292" s="207">
        <v>45400</v>
      </c>
      <c r="G9292" s="206" t="s">
        <v>895</v>
      </c>
      <c r="H9292" s="208">
        <v>53856</v>
      </c>
      <c r="I9292" s="206" t="s">
        <v>19</v>
      </c>
      <c r="L9292" s="206">
        <v>2023</v>
      </c>
      <c r="M9292" s="206" t="s">
        <v>772</v>
      </c>
      <c r="N9292" s="206" t="s">
        <v>816</v>
      </c>
    </row>
    <row r="9293" spans="1:14" s="206" customFormat="1" ht="31" customHeight="1" x14ac:dyDescent="0.15">
      <c r="A9293" s="206" t="s">
        <v>768</v>
      </c>
      <c r="B9293" s="206" t="s">
        <v>894</v>
      </c>
      <c r="C9293" s="206" t="s">
        <v>770</v>
      </c>
      <c r="D9293" s="206" t="s">
        <v>772</v>
      </c>
      <c r="E9293" s="206" t="s">
        <v>759</v>
      </c>
      <c r="F9293" s="207">
        <v>45400</v>
      </c>
      <c r="G9293" s="206" t="s">
        <v>897</v>
      </c>
      <c r="H9293" s="208">
        <v>1154326</v>
      </c>
      <c r="I9293" s="206" t="s">
        <v>19</v>
      </c>
      <c r="L9293" s="206">
        <v>2023</v>
      </c>
      <c r="M9293" s="206" t="s">
        <v>772</v>
      </c>
      <c r="N9293" s="206" t="s">
        <v>816</v>
      </c>
    </row>
    <row r="9294" spans="1:14" s="206" customFormat="1" ht="31" customHeight="1" x14ac:dyDescent="0.15">
      <c r="A9294" s="206" t="s">
        <v>768</v>
      </c>
      <c r="B9294" s="206" t="s">
        <v>894</v>
      </c>
      <c r="C9294" s="206" t="s">
        <v>770</v>
      </c>
      <c r="D9294" s="206" t="s">
        <v>772</v>
      </c>
      <c r="E9294" s="206" t="s">
        <v>772</v>
      </c>
      <c r="F9294" s="207">
        <v>45400</v>
      </c>
      <c r="G9294" s="206" t="s">
        <v>897</v>
      </c>
      <c r="H9294" s="208">
        <v>1441538</v>
      </c>
      <c r="I9294" s="206" t="s">
        <v>19</v>
      </c>
      <c r="L9294" s="206">
        <v>2023</v>
      </c>
      <c r="M9294" s="206" t="s">
        <v>772</v>
      </c>
      <c r="N9294" s="206" t="s">
        <v>816</v>
      </c>
    </row>
    <row r="9295" spans="1:14" s="206" customFormat="1" ht="31" customHeight="1" x14ac:dyDescent="0.15">
      <c r="A9295" s="206" t="s">
        <v>768</v>
      </c>
      <c r="B9295" s="206" t="s">
        <v>894</v>
      </c>
      <c r="C9295" s="206" t="s">
        <v>770</v>
      </c>
      <c r="D9295" s="206" t="s">
        <v>772</v>
      </c>
      <c r="E9295" s="206" t="s">
        <v>778</v>
      </c>
      <c r="F9295" s="207">
        <v>45400</v>
      </c>
      <c r="G9295" s="206" t="s">
        <v>897</v>
      </c>
      <c r="H9295" s="208">
        <v>2159504</v>
      </c>
      <c r="I9295" s="206" t="s">
        <v>19</v>
      </c>
      <c r="L9295" s="206">
        <v>2023</v>
      </c>
      <c r="M9295" s="206" t="s">
        <v>772</v>
      </c>
      <c r="N9295" s="206" t="s">
        <v>816</v>
      </c>
    </row>
    <row r="9296" spans="1:14" s="206" customFormat="1" ht="31" customHeight="1" x14ac:dyDescent="0.15">
      <c r="A9296" s="206" t="s">
        <v>768</v>
      </c>
      <c r="B9296" s="206" t="s">
        <v>894</v>
      </c>
      <c r="C9296" s="206" t="s">
        <v>770</v>
      </c>
      <c r="D9296" s="206" t="s">
        <v>772</v>
      </c>
      <c r="E9296" s="206" t="s">
        <v>772</v>
      </c>
      <c r="F9296" s="207">
        <v>45400</v>
      </c>
      <c r="G9296" s="206" t="s">
        <v>898</v>
      </c>
      <c r="H9296" s="208">
        <v>62700</v>
      </c>
      <c r="I9296" s="206" t="s">
        <v>19</v>
      </c>
      <c r="L9296" s="206">
        <v>2023</v>
      </c>
      <c r="M9296" s="206" t="s">
        <v>772</v>
      </c>
      <c r="N9296" s="206" t="s">
        <v>816</v>
      </c>
    </row>
    <row r="9297" spans="1:14" s="206" customFormat="1" ht="31" customHeight="1" x14ac:dyDescent="0.15">
      <c r="A9297" s="206" t="s">
        <v>768</v>
      </c>
      <c r="B9297" s="206" t="s">
        <v>894</v>
      </c>
      <c r="C9297" s="206" t="s">
        <v>770</v>
      </c>
      <c r="D9297" s="206" t="s">
        <v>772</v>
      </c>
      <c r="E9297" s="206" t="s">
        <v>772</v>
      </c>
      <c r="F9297" s="207">
        <v>45400</v>
      </c>
      <c r="G9297" s="206" t="s">
        <v>896</v>
      </c>
      <c r="H9297" s="208">
        <v>536382</v>
      </c>
      <c r="I9297" s="206" t="s">
        <v>19</v>
      </c>
      <c r="L9297" s="206">
        <v>2023</v>
      </c>
      <c r="M9297" s="206" t="s">
        <v>772</v>
      </c>
      <c r="N9297" s="206" t="s">
        <v>816</v>
      </c>
    </row>
    <row r="9298" spans="1:14" s="206" customFormat="1" ht="31" customHeight="1" x14ac:dyDescent="0.15">
      <c r="A9298" s="206" t="s">
        <v>768</v>
      </c>
      <c r="B9298" s="206" t="s">
        <v>894</v>
      </c>
      <c r="C9298" s="206" t="s">
        <v>770</v>
      </c>
      <c r="D9298" s="206" t="s">
        <v>772</v>
      </c>
      <c r="E9298" s="206" t="s">
        <v>772</v>
      </c>
      <c r="F9298" s="207">
        <v>45401</v>
      </c>
      <c r="G9298" s="206" t="s">
        <v>896</v>
      </c>
      <c r="H9298" s="208">
        <v>601214</v>
      </c>
      <c r="I9298" s="206" t="s">
        <v>19</v>
      </c>
      <c r="L9298" s="206">
        <v>2023</v>
      </c>
      <c r="M9298" s="206" t="s">
        <v>772</v>
      </c>
      <c r="N9298" s="206" t="s">
        <v>816</v>
      </c>
    </row>
    <row r="9299" spans="1:14" s="206" customFormat="1" ht="31" customHeight="1" x14ac:dyDescent="0.15">
      <c r="A9299" s="206" t="s">
        <v>768</v>
      </c>
      <c r="B9299" s="206" t="s">
        <v>894</v>
      </c>
      <c r="C9299" s="206" t="s">
        <v>770</v>
      </c>
      <c r="D9299" s="206" t="s">
        <v>772</v>
      </c>
      <c r="E9299" s="206" t="s">
        <v>759</v>
      </c>
      <c r="F9299" s="207">
        <v>45401</v>
      </c>
      <c r="G9299" s="206" t="s">
        <v>897</v>
      </c>
      <c r="H9299" s="208">
        <v>1169490</v>
      </c>
      <c r="I9299" s="206" t="s">
        <v>19</v>
      </c>
      <c r="L9299" s="206">
        <v>2023</v>
      </c>
      <c r="M9299" s="206" t="s">
        <v>772</v>
      </c>
      <c r="N9299" s="206" t="s">
        <v>816</v>
      </c>
    </row>
    <row r="9300" spans="1:14" s="206" customFormat="1" ht="31" customHeight="1" x14ac:dyDescent="0.15">
      <c r="A9300" s="206" t="s">
        <v>768</v>
      </c>
      <c r="B9300" s="206" t="s">
        <v>894</v>
      </c>
      <c r="C9300" s="206" t="s">
        <v>770</v>
      </c>
      <c r="D9300" s="206" t="s">
        <v>772</v>
      </c>
      <c r="E9300" s="206" t="s">
        <v>772</v>
      </c>
      <c r="F9300" s="207">
        <v>45401</v>
      </c>
      <c r="G9300" s="206" t="s">
        <v>898</v>
      </c>
      <c r="H9300" s="208">
        <v>48180</v>
      </c>
      <c r="I9300" s="206" t="s">
        <v>19</v>
      </c>
      <c r="L9300" s="206">
        <v>2023</v>
      </c>
      <c r="M9300" s="206" t="s">
        <v>772</v>
      </c>
      <c r="N9300" s="206" t="s">
        <v>816</v>
      </c>
    </row>
    <row r="9301" spans="1:14" s="206" customFormat="1" ht="31" customHeight="1" x14ac:dyDescent="0.15">
      <c r="A9301" s="206" t="s">
        <v>768</v>
      </c>
      <c r="B9301" s="206" t="s">
        <v>894</v>
      </c>
      <c r="C9301" s="206" t="s">
        <v>770</v>
      </c>
      <c r="D9301" s="206" t="s">
        <v>772</v>
      </c>
      <c r="E9301" s="206" t="s">
        <v>759</v>
      </c>
      <c r="F9301" s="207">
        <v>45401</v>
      </c>
      <c r="G9301" s="206" t="s">
        <v>895</v>
      </c>
      <c r="H9301" s="208">
        <v>85571</v>
      </c>
      <c r="I9301" s="206" t="s">
        <v>19</v>
      </c>
      <c r="L9301" s="206">
        <v>2023</v>
      </c>
      <c r="M9301" s="206" t="s">
        <v>772</v>
      </c>
      <c r="N9301" s="206" t="s">
        <v>816</v>
      </c>
    </row>
    <row r="9302" spans="1:14" s="206" customFormat="1" ht="31" customHeight="1" x14ac:dyDescent="0.15">
      <c r="A9302" s="206" t="s">
        <v>768</v>
      </c>
      <c r="B9302" s="206" t="s">
        <v>894</v>
      </c>
      <c r="C9302" s="206" t="s">
        <v>770</v>
      </c>
      <c r="D9302" s="206" t="s">
        <v>772</v>
      </c>
      <c r="E9302" s="206" t="s">
        <v>778</v>
      </c>
      <c r="F9302" s="207">
        <v>45401</v>
      </c>
      <c r="G9302" s="206" t="s">
        <v>895</v>
      </c>
      <c r="H9302" s="208">
        <v>185152</v>
      </c>
      <c r="I9302" s="206" t="s">
        <v>19</v>
      </c>
      <c r="L9302" s="206">
        <v>2023</v>
      </c>
      <c r="M9302" s="206" t="s">
        <v>772</v>
      </c>
      <c r="N9302" s="206" t="s">
        <v>816</v>
      </c>
    </row>
    <row r="9303" spans="1:14" s="206" customFormat="1" ht="31" customHeight="1" x14ac:dyDescent="0.15">
      <c r="A9303" s="206" t="s">
        <v>768</v>
      </c>
      <c r="B9303" s="206" t="s">
        <v>894</v>
      </c>
      <c r="C9303" s="206" t="s">
        <v>770</v>
      </c>
      <c r="D9303" s="206" t="s">
        <v>772</v>
      </c>
      <c r="E9303" s="206" t="s">
        <v>778</v>
      </c>
      <c r="F9303" s="207">
        <v>45401</v>
      </c>
      <c r="G9303" s="206" t="s">
        <v>897</v>
      </c>
      <c r="H9303" s="208">
        <v>3080719</v>
      </c>
      <c r="I9303" s="206" t="s">
        <v>19</v>
      </c>
      <c r="L9303" s="206">
        <v>2023</v>
      </c>
      <c r="M9303" s="206" t="s">
        <v>772</v>
      </c>
      <c r="N9303" s="206" t="s">
        <v>816</v>
      </c>
    </row>
    <row r="9304" spans="1:14" s="206" customFormat="1" ht="31" customHeight="1" x14ac:dyDescent="0.15">
      <c r="A9304" s="206" t="s">
        <v>768</v>
      </c>
      <c r="B9304" s="206" t="s">
        <v>894</v>
      </c>
      <c r="C9304" s="206" t="s">
        <v>770</v>
      </c>
      <c r="D9304" s="206" t="s">
        <v>772</v>
      </c>
      <c r="E9304" s="206" t="s">
        <v>772</v>
      </c>
      <c r="F9304" s="207">
        <v>45401</v>
      </c>
      <c r="G9304" s="206" t="s">
        <v>897</v>
      </c>
      <c r="H9304" s="208">
        <v>945308</v>
      </c>
      <c r="I9304" s="206" t="s">
        <v>19</v>
      </c>
      <c r="L9304" s="206">
        <v>2023</v>
      </c>
      <c r="M9304" s="206" t="s">
        <v>772</v>
      </c>
      <c r="N9304" s="206" t="s">
        <v>816</v>
      </c>
    </row>
    <row r="9305" spans="1:14" s="206" customFormat="1" ht="31" customHeight="1" x14ac:dyDescent="0.15">
      <c r="A9305" s="206" t="s">
        <v>768</v>
      </c>
      <c r="B9305" s="206" t="s">
        <v>894</v>
      </c>
      <c r="C9305" s="206" t="s">
        <v>770</v>
      </c>
      <c r="D9305" s="206" t="s">
        <v>772</v>
      </c>
      <c r="E9305" s="206" t="s">
        <v>772</v>
      </c>
      <c r="F9305" s="207">
        <v>45401</v>
      </c>
      <c r="G9305" s="206" t="s">
        <v>895</v>
      </c>
      <c r="H9305" s="208">
        <v>39712</v>
      </c>
      <c r="I9305" s="206" t="s">
        <v>19</v>
      </c>
      <c r="L9305" s="206">
        <v>2023</v>
      </c>
      <c r="M9305" s="206" t="s">
        <v>772</v>
      </c>
      <c r="N9305" s="206" t="s">
        <v>816</v>
      </c>
    </row>
    <row r="9306" spans="1:14" s="206" customFormat="1" ht="31" customHeight="1" x14ac:dyDescent="0.15">
      <c r="A9306" s="206" t="s">
        <v>768</v>
      </c>
      <c r="B9306" s="206" t="s">
        <v>894</v>
      </c>
      <c r="C9306" s="206" t="s">
        <v>770</v>
      </c>
      <c r="D9306" s="206" t="s">
        <v>772</v>
      </c>
      <c r="E9306" s="206" t="s">
        <v>759</v>
      </c>
      <c r="F9306" s="207">
        <v>45404</v>
      </c>
      <c r="G9306" s="206" t="s">
        <v>897</v>
      </c>
      <c r="H9306" s="208">
        <v>2474238</v>
      </c>
      <c r="I9306" s="206" t="s">
        <v>19</v>
      </c>
      <c r="L9306" s="206">
        <v>2023</v>
      </c>
      <c r="M9306" s="206" t="s">
        <v>772</v>
      </c>
      <c r="N9306" s="206" t="s">
        <v>816</v>
      </c>
    </row>
    <row r="9307" spans="1:14" s="206" customFormat="1" ht="31" customHeight="1" x14ac:dyDescent="0.15">
      <c r="A9307" s="206" t="s">
        <v>768</v>
      </c>
      <c r="B9307" s="206" t="s">
        <v>894</v>
      </c>
      <c r="C9307" s="206" t="s">
        <v>782</v>
      </c>
      <c r="D9307" s="206" t="s">
        <v>772</v>
      </c>
      <c r="E9307" s="206" t="s">
        <v>778</v>
      </c>
      <c r="F9307" s="207">
        <v>45404</v>
      </c>
      <c r="G9307" s="206" t="s">
        <v>897</v>
      </c>
      <c r="H9307" s="208">
        <v>341620</v>
      </c>
      <c r="I9307" s="206" t="s">
        <v>19</v>
      </c>
      <c r="L9307" s="206">
        <v>2023</v>
      </c>
      <c r="M9307" s="206" t="s">
        <v>772</v>
      </c>
      <c r="N9307" s="206" t="s">
        <v>816</v>
      </c>
    </row>
    <row r="9308" spans="1:14" s="206" customFormat="1" ht="31" customHeight="1" x14ac:dyDescent="0.15">
      <c r="A9308" s="206" t="s">
        <v>768</v>
      </c>
      <c r="B9308" s="206" t="s">
        <v>894</v>
      </c>
      <c r="C9308" s="206" t="s">
        <v>770</v>
      </c>
      <c r="D9308" s="206" t="s">
        <v>772</v>
      </c>
      <c r="E9308" s="206" t="s">
        <v>772</v>
      </c>
      <c r="F9308" s="207">
        <v>45404</v>
      </c>
      <c r="G9308" s="206" t="s">
        <v>896</v>
      </c>
      <c r="H9308" s="208">
        <v>288497</v>
      </c>
      <c r="I9308" s="206" t="s">
        <v>19</v>
      </c>
      <c r="L9308" s="206">
        <v>2023</v>
      </c>
      <c r="M9308" s="206" t="s">
        <v>772</v>
      </c>
      <c r="N9308" s="206" t="s">
        <v>816</v>
      </c>
    </row>
    <row r="9309" spans="1:14" s="206" customFormat="1" ht="31" customHeight="1" x14ac:dyDescent="0.15">
      <c r="A9309" s="206" t="s">
        <v>768</v>
      </c>
      <c r="B9309" s="206" t="s">
        <v>894</v>
      </c>
      <c r="C9309" s="206" t="s">
        <v>770</v>
      </c>
      <c r="D9309" s="206" t="s">
        <v>772</v>
      </c>
      <c r="E9309" s="206" t="s">
        <v>778</v>
      </c>
      <c r="F9309" s="207">
        <v>45404</v>
      </c>
      <c r="G9309" s="206" t="s">
        <v>895</v>
      </c>
      <c r="H9309" s="208">
        <v>78172</v>
      </c>
      <c r="I9309" s="206" t="s">
        <v>19</v>
      </c>
      <c r="L9309" s="206">
        <v>2023</v>
      </c>
      <c r="M9309" s="206" t="s">
        <v>772</v>
      </c>
      <c r="N9309" s="206" t="s">
        <v>816</v>
      </c>
    </row>
    <row r="9310" spans="1:14" s="206" customFormat="1" ht="31" customHeight="1" x14ac:dyDescent="0.15">
      <c r="A9310" s="206" t="s">
        <v>768</v>
      </c>
      <c r="B9310" s="206" t="s">
        <v>894</v>
      </c>
      <c r="C9310" s="206" t="s">
        <v>770</v>
      </c>
      <c r="D9310" s="206" t="s">
        <v>772</v>
      </c>
      <c r="E9310" s="206" t="s">
        <v>778</v>
      </c>
      <c r="F9310" s="207">
        <v>45404</v>
      </c>
      <c r="G9310" s="206" t="s">
        <v>899</v>
      </c>
      <c r="H9310" s="208">
        <v>950400</v>
      </c>
      <c r="I9310" s="206" t="s">
        <v>19</v>
      </c>
      <c r="L9310" s="206">
        <v>2023</v>
      </c>
      <c r="M9310" s="206" t="s">
        <v>772</v>
      </c>
      <c r="N9310" s="206" t="s">
        <v>816</v>
      </c>
    </row>
    <row r="9311" spans="1:14" s="206" customFormat="1" ht="31" customHeight="1" x14ac:dyDescent="0.15">
      <c r="A9311" s="206" t="s">
        <v>768</v>
      </c>
      <c r="B9311" s="206" t="s">
        <v>894</v>
      </c>
      <c r="C9311" s="206" t="s">
        <v>770</v>
      </c>
      <c r="D9311" s="206" t="s">
        <v>772</v>
      </c>
      <c r="E9311" s="206" t="s">
        <v>778</v>
      </c>
      <c r="F9311" s="207">
        <v>45404</v>
      </c>
      <c r="G9311" s="206" t="s">
        <v>898</v>
      </c>
      <c r="H9311" s="208">
        <v>237600</v>
      </c>
      <c r="I9311" s="206" t="s">
        <v>19</v>
      </c>
      <c r="L9311" s="206">
        <v>2023</v>
      </c>
      <c r="M9311" s="206" t="s">
        <v>772</v>
      </c>
      <c r="N9311" s="206" t="s">
        <v>816</v>
      </c>
    </row>
    <row r="9312" spans="1:14" s="206" customFormat="1" ht="31" customHeight="1" x14ac:dyDescent="0.15">
      <c r="A9312" s="206" t="s">
        <v>768</v>
      </c>
      <c r="B9312" s="206" t="s">
        <v>894</v>
      </c>
      <c r="C9312" s="206" t="s">
        <v>770</v>
      </c>
      <c r="D9312" s="206" t="s">
        <v>772</v>
      </c>
      <c r="E9312" s="206" t="s">
        <v>778</v>
      </c>
      <c r="F9312" s="207">
        <v>45404</v>
      </c>
      <c r="G9312" s="206" t="s">
        <v>897</v>
      </c>
      <c r="H9312" s="208">
        <v>5590766</v>
      </c>
      <c r="I9312" s="206" t="s">
        <v>19</v>
      </c>
      <c r="L9312" s="206">
        <v>2023</v>
      </c>
      <c r="M9312" s="206" t="s">
        <v>772</v>
      </c>
      <c r="N9312" s="206" t="s">
        <v>816</v>
      </c>
    </row>
    <row r="9313" spans="1:14" s="206" customFormat="1" ht="31" customHeight="1" x14ac:dyDescent="0.15">
      <c r="A9313" s="206" t="s">
        <v>768</v>
      </c>
      <c r="B9313" s="206" t="s">
        <v>894</v>
      </c>
      <c r="C9313" s="206" t="s">
        <v>770</v>
      </c>
      <c r="D9313" s="206" t="s">
        <v>772</v>
      </c>
      <c r="E9313" s="206" t="s">
        <v>772</v>
      </c>
      <c r="F9313" s="207">
        <v>45404</v>
      </c>
      <c r="G9313" s="206" t="s">
        <v>897</v>
      </c>
      <c r="H9313" s="208">
        <v>1103824</v>
      </c>
      <c r="I9313" s="206" t="s">
        <v>19</v>
      </c>
      <c r="L9313" s="206">
        <v>2023</v>
      </c>
      <c r="M9313" s="206" t="s">
        <v>772</v>
      </c>
      <c r="N9313" s="206" t="s">
        <v>816</v>
      </c>
    </row>
    <row r="9314" spans="1:14" s="206" customFormat="1" ht="31" customHeight="1" x14ac:dyDescent="0.15">
      <c r="A9314" s="206" t="s">
        <v>768</v>
      </c>
      <c r="B9314" s="206" t="s">
        <v>894</v>
      </c>
      <c r="C9314" s="206" t="s">
        <v>770</v>
      </c>
      <c r="D9314" s="206" t="s">
        <v>772</v>
      </c>
      <c r="E9314" s="206" t="s">
        <v>772</v>
      </c>
      <c r="F9314" s="207">
        <v>45404</v>
      </c>
      <c r="G9314" s="206" t="s">
        <v>895</v>
      </c>
      <c r="H9314" s="208">
        <v>32802</v>
      </c>
      <c r="I9314" s="206" t="s">
        <v>19</v>
      </c>
      <c r="L9314" s="206">
        <v>2023</v>
      </c>
      <c r="M9314" s="206" t="s">
        <v>772</v>
      </c>
      <c r="N9314" s="206" t="s">
        <v>816</v>
      </c>
    </row>
    <row r="9315" spans="1:14" s="206" customFormat="1" ht="31" customHeight="1" x14ac:dyDescent="0.15">
      <c r="A9315" s="206" t="s">
        <v>768</v>
      </c>
      <c r="B9315" s="206" t="s">
        <v>894</v>
      </c>
      <c r="C9315" s="206" t="s">
        <v>770</v>
      </c>
      <c r="D9315" s="206" t="s">
        <v>772</v>
      </c>
      <c r="E9315" s="206" t="s">
        <v>778</v>
      </c>
      <c r="F9315" s="207">
        <v>45404</v>
      </c>
      <c r="G9315" s="206" t="s">
        <v>896</v>
      </c>
      <c r="H9315" s="208">
        <v>554400</v>
      </c>
      <c r="I9315" s="206" t="s">
        <v>19</v>
      </c>
      <c r="L9315" s="206">
        <v>2023</v>
      </c>
      <c r="M9315" s="206" t="s">
        <v>772</v>
      </c>
      <c r="N9315" s="206" t="s">
        <v>816</v>
      </c>
    </row>
    <row r="9316" spans="1:14" s="206" customFormat="1" ht="31" customHeight="1" x14ac:dyDescent="0.15">
      <c r="A9316" s="206" t="s">
        <v>768</v>
      </c>
      <c r="B9316" s="206" t="s">
        <v>894</v>
      </c>
      <c r="C9316" s="206" t="s">
        <v>770</v>
      </c>
      <c r="D9316" s="206" t="s">
        <v>772</v>
      </c>
      <c r="E9316" s="206" t="s">
        <v>778</v>
      </c>
      <c r="F9316" s="207">
        <v>45405</v>
      </c>
      <c r="G9316" s="206" t="s">
        <v>899</v>
      </c>
      <c r="H9316" s="208">
        <v>316800</v>
      </c>
      <c r="I9316" s="206" t="s">
        <v>19</v>
      </c>
      <c r="L9316" s="206">
        <v>2023</v>
      </c>
      <c r="M9316" s="206" t="s">
        <v>772</v>
      </c>
      <c r="N9316" s="206" t="s">
        <v>816</v>
      </c>
    </row>
    <row r="9317" spans="1:14" s="206" customFormat="1" ht="31" customHeight="1" x14ac:dyDescent="0.15">
      <c r="A9317" s="206" t="s">
        <v>768</v>
      </c>
      <c r="B9317" s="206" t="s">
        <v>894</v>
      </c>
      <c r="C9317" s="206" t="s">
        <v>782</v>
      </c>
      <c r="D9317" s="206" t="s">
        <v>772</v>
      </c>
      <c r="E9317" s="206" t="s">
        <v>778</v>
      </c>
      <c r="F9317" s="207">
        <v>45405</v>
      </c>
      <c r="G9317" s="206" t="s">
        <v>897</v>
      </c>
      <c r="H9317" s="208">
        <v>7405</v>
      </c>
      <c r="I9317" s="206" t="s">
        <v>19</v>
      </c>
      <c r="L9317" s="206">
        <v>2023</v>
      </c>
      <c r="M9317" s="206" t="s">
        <v>772</v>
      </c>
      <c r="N9317" s="206" t="s">
        <v>816</v>
      </c>
    </row>
    <row r="9318" spans="1:14" s="206" customFormat="1" ht="31" customHeight="1" x14ac:dyDescent="0.15">
      <c r="A9318" s="206" t="s">
        <v>768</v>
      </c>
      <c r="B9318" s="206" t="s">
        <v>894</v>
      </c>
      <c r="C9318" s="206" t="s">
        <v>770</v>
      </c>
      <c r="D9318" s="206" t="s">
        <v>772</v>
      </c>
      <c r="E9318" s="206" t="s">
        <v>772</v>
      </c>
      <c r="F9318" s="207">
        <v>45405</v>
      </c>
      <c r="G9318" s="206" t="s">
        <v>898</v>
      </c>
      <c r="H9318" s="208">
        <v>180943</v>
      </c>
      <c r="I9318" s="206" t="s">
        <v>19</v>
      </c>
      <c r="L9318" s="206">
        <v>2023</v>
      </c>
      <c r="M9318" s="206" t="s">
        <v>772</v>
      </c>
      <c r="N9318" s="206" t="s">
        <v>816</v>
      </c>
    </row>
    <row r="9319" spans="1:14" s="206" customFormat="1" ht="31" customHeight="1" x14ac:dyDescent="0.15">
      <c r="A9319" s="206" t="s">
        <v>768</v>
      </c>
      <c r="B9319" s="206" t="s">
        <v>894</v>
      </c>
      <c r="C9319" s="206" t="s">
        <v>770</v>
      </c>
      <c r="D9319" s="206" t="s">
        <v>772</v>
      </c>
      <c r="E9319" s="206" t="s">
        <v>772</v>
      </c>
      <c r="F9319" s="207">
        <v>45405</v>
      </c>
      <c r="G9319" s="206" t="s">
        <v>895</v>
      </c>
      <c r="H9319" s="208">
        <v>93781</v>
      </c>
      <c r="I9319" s="206" t="s">
        <v>19</v>
      </c>
      <c r="L9319" s="206">
        <v>2023</v>
      </c>
      <c r="M9319" s="206" t="s">
        <v>772</v>
      </c>
      <c r="N9319" s="206" t="s">
        <v>816</v>
      </c>
    </row>
    <row r="9320" spans="1:14" s="206" customFormat="1" ht="31" customHeight="1" x14ac:dyDescent="0.15">
      <c r="A9320" s="206" t="s">
        <v>768</v>
      </c>
      <c r="B9320" s="206" t="s">
        <v>894</v>
      </c>
      <c r="C9320" s="206" t="s">
        <v>770</v>
      </c>
      <c r="D9320" s="206" t="s">
        <v>772</v>
      </c>
      <c r="E9320" s="206" t="s">
        <v>772</v>
      </c>
      <c r="F9320" s="207">
        <v>45405</v>
      </c>
      <c r="G9320" s="206" t="s">
        <v>896</v>
      </c>
      <c r="H9320" s="208">
        <v>1435148</v>
      </c>
      <c r="I9320" s="206" t="s">
        <v>19</v>
      </c>
      <c r="L9320" s="206">
        <v>2023</v>
      </c>
      <c r="M9320" s="206" t="s">
        <v>772</v>
      </c>
      <c r="N9320" s="206" t="s">
        <v>816</v>
      </c>
    </row>
    <row r="9321" spans="1:14" s="206" customFormat="1" ht="31" customHeight="1" x14ac:dyDescent="0.15">
      <c r="A9321" s="206" t="s">
        <v>768</v>
      </c>
      <c r="B9321" s="206" t="s">
        <v>894</v>
      </c>
      <c r="C9321" s="206" t="s">
        <v>770</v>
      </c>
      <c r="D9321" s="206" t="s">
        <v>772</v>
      </c>
      <c r="E9321" s="206" t="s">
        <v>759</v>
      </c>
      <c r="F9321" s="207">
        <v>45405</v>
      </c>
      <c r="G9321" s="206" t="s">
        <v>895</v>
      </c>
      <c r="H9321" s="208">
        <v>56249</v>
      </c>
      <c r="I9321" s="206" t="s">
        <v>19</v>
      </c>
      <c r="L9321" s="206">
        <v>2023</v>
      </c>
      <c r="M9321" s="206" t="s">
        <v>772</v>
      </c>
      <c r="N9321" s="206" t="s">
        <v>816</v>
      </c>
    </row>
    <row r="9322" spans="1:14" s="206" customFormat="1" ht="31" customHeight="1" x14ac:dyDescent="0.15">
      <c r="A9322" s="206" t="s">
        <v>768</v>
      </c>
      <c r="B9322" s="206" t="s">
        <v>894</v>
      </c>
      <c r="C9322" s="206" t="s">
        <v>770</v>
      </c>
      <c r="D9322" s="206" t="s">
        <v>772</v>
      </c>
      <c r="E9322" s="206" t="s">
        <v>778</v>
      </c>
      <c r="F9322" s="207">
        <v>45405</v>
      </c>
      <c r="G9322" s="206" t="s">
        <v>895</v>
      </c>
      <c r="H9322" s="208">
        <v>111159</v>
      </c>
      <c r="I9322" s="206" t="s">
        <v>19</v>
      </c>
      <c r="L9322" s="206">
        <v>2023</v>
      </c>
      <c r="M9322" s="206" t="s">
        <v>772</v>
      </c>
      <c r="N9322" s="206" t="s">
        <v>816</v>
      </c>
    </row>
    <row r="9323" spans="1:14" s="206" customFormat="1" ht="31" customHeight="1" x14ac:dyDescent="0.15">
      <c r="A9323" s="206" t="s">
        <v>768</v>
      </c>
      <c r="B9323" s="206" t="s">
        <v>894</v>
      </c>
      <c r="C9323" s="206" t="s">
        <v>770</v>
      </c>
      <c r="D9323" s="206" t="s">
        <v>772</v>
      </c>
      <c r="E9323" s="206" t="s">
        <v>778</v>
      </c>
      <c r="F9323" s="207">
        <v>45405</v>
      </c>
      <c r="G9323" s="206" t="s">
        <v>896</v>
      </c>
      <c r="H9323" s="208">
        <v>742775</v>
      </c>
      <c r="I9323" s="206" t="s">
        <v>19</v>
      </c>
      <c r="L9323" s="206">
        <v>2023</v>
      </c>
      <c r="M9323" s="206" t="s">
        <v>772</v>
      </c>
      <c r="N9323" s="206" t="s">
        <v>816</v>
      </c>
    </row>
    <row r="9324" spans="1:14" s="206" customFormat="1" ht="31" customHeight="1" x14ac:dyDescent="0.15">
      <c r="A9324" s="206" t="s">
        <v>768</v>
      </c>
      <c r="B9324" s="206" t="s">
        <v>894</v>
      </c>
      <c r="C9324" s="206" t="s">
        <v>770</v>
      </c>
      <c r="D9324" s="206" t="s">
        <v>772</v>
      </c>
      <c r="E9324" s="206" t="s">
        <v>778</v>
      </c>
      <c r="F9324" s="207">
        <v>45405</v>
      </c>
      <c r="G9324" s="206" t="s">
        <v>897</v>
      </c>
      <c r="H9324" s="208">
        <v>4963252</v>
      </c>
      <c r="I9324" s="206" t="s">
        <v>19</v>
      </c>
      <c r="L9324" s="206">
        <v>2023</v>
      </c>
      <c r="M9324" s="206" t="s">
        <v>772</v>
      </c>
      <c r="N9324" s="206" t="s">
        <v>816</v>
      </c>
    </row>
    <row r="9325" spans="1:14" s="206" customFormat="1" ht="31" customHeight="1" x14ac:dyDescent="0.15">
      <c r="A9325" s="206" t="s">
        <v>768</v>
      </c>
      <c r="B9325" s="206" t="s">
        <v>894</v>
      </c>
      <c r="C9325" s="206" t="s">
        <v>770</v>
      </c>
      <c r="D9325" s="206" t="s">
        <v>772</v>
      </c>
      <c r="E9325" s="206" t="s">
        <v>778</v>
      </c>
      <c r="F9325" s="207">
        <v>45405</v>
      </c>
      <c r="G9325" s="206" t="s">
        <v>898</v>
      </c>
      <c r="H9325" s="208">
        <v>79200</v>
      </c>
      <c r="I9325" s="206" t="s">
        <v>19</v>
      </c>
      <c r="L9325" s="206">
        <v>2023</v>
      </c>
      <c r="M9325" s="206" t="s">
        <v>772</v>
      </c>
      <c r="N9325" s="206" t="s">
        <v>816</v>
      </c>
    </row>
    <row r="9326" spans="1:14" s="206" customFormat="1" ht="31" customHeight="1" x14ac:dyDescent="0.15">
      <c r="A9326" s="206" t="s">
        <v>768</v>
      </c>
      <c r="B9326" s="206" t="s">
        <v>894</v>
      </c>
      <c r="C9326" s="206" t="s">
        <v>770</v>
      </c>
      <c r="D9326" s="206" t="s">
        <v>772</v>
      </c>
      <c r="E9326" s="206" t="s">
        <v>759</v>
      </c>
      <c r="F9326" s="207">
        <v>45405</v>
      </c>
      <c r="G9326" s="206" t="s">
        <v>897</v>
      </c>
      <c r="H9326" s="208">
        <v>2096954</v>
      </c>
      <c r="I9326" s="206" t="s">
        <v>19</v>
      </c>
      <c r="L9326" s="206">
        <v>2023</v>
      </c>
      <c r="M9326" s="206" t="s">
        <v>772</v>
      </c>
      <c r="N9326" s="206" t="s">
        <v>816</v>
      </c>
    </row>
    <row r="9327" spans="1:14" s="206" customFormat="1" ht="31" customHeight="1" x14ac:dyDescent="0.15">
      <c r="A9327" s="206" t="s">
        <v>768</v>
      </c>
      <c r="B9327" s="206" t="s">
        <v>894</v>
      </c>
      <c r="C9327" s="206" t="s">
        <v>770</v>
      </c>
      <c r="D9327" s="206" t="s">
        <v>772</v>
      </c>
      <c r="E9327" s="206" t="s">
        <v>772</v>
      </c>
      <c r="F9327" s="207">
        <v>45405</v>
      </c>
      <c r="G9327" s="206" t="s">
        <v>897</v>
      </c>
      <c r="H9327" s="208">
        <v>8205287</v>
      </c>
      <c r="I9327" s="206" t="s">
        <v>19</v>
      </c>
      <c r="L9327" s="206">
        <v>2023</v>
      </c>
      <c r="M9327" s="206" t="s">
        <v>772</v>
      </c>
      <c r="N9327" s="206" t="s">
        <v>816</v>
      </c>
    </row>
    <row r="9328" spans="1:14" s="206" customFormat="1" ht="31" customHeight="1" x14ac:dyDescent="0.15">
      <c r="A9328" s="206" t="s">
        <v>768</v>
      </c>
      <c r="B9328" s="206" t="s">
        <v>894</v>
      </c>
      <c r="C9328" s="206" t="s">
        <v>770</v>
      </c>
      <c r="D9328" s="206" t="s">
        <v>772</v>
      </c>
      <c r="E9328" s="206" t="s">
        <v>772</v>
      </c>
      <c r="F9328" s="207">
        <v>45406</v>
      </c>
      <c r="G9328" s="206" t="s">
        <v>900</v>
      </c>
      <c r="H9328" s="208">
        <v>33286</v>
      </c>
      <c r="I9328" s="206" t="s">
        <v>33</v>
      </c>
      <c r="L9328" s="206">
        <v>2023</v>
      </c>
      <c r="M9328" s="206" t="s">
        <v>772</v>
      </c>
      <c r="N9328" s="206" t="s">
        <v>816</v>
      </c>
    </row>
    <row r="9329" spans="1:14" s="206" customFormat="1" ht="31" customHeight="1" x14ac:dyDescent="0.15">
      <c r="A9329" s="206" t="s">
        <v>768</v>
      </c>
      <c r="B9329" s="206" t="s">
        <v>894</v>
      </c>
      <c r="C9329" s="206" t="s">
        <v>770</v>
      </c>
      <c r="D9329" s="206" t="s">
        <v>772</v>
      </c>
      <c r="E9329" s="206" t="s">
        <v>778</v>
      </c>
      <c r="F9329" s="207">
        <v>45406</v>
      </c>
      <c r="G9329" s="206" t="s">
        <v>896</v>
      </c>
      <c r="H9329" s="208">
        <v>2179947</v>
      </c>
      <c r="I9329" s="206" t="s">
        <v>19</v>
      </c>
      <c r="L9329" s="206">
        <v>2023</v>
      </c>
      <c r="M9329" s="206" t="s">
        <v>772</v>
      </c>
      <c r="N9329" s="206" t="s">
        <v>816</v>
      </c>
    </row>
    <row r="9330" spans="1:14" s="206" customFormat="1" ht="31" customHeight="1" x14ac:dyDescent="0.15">
      <c r="A9330" s="206" t="s">
        <v>768</v>
      </c>
      <c r="B9330" s="206" t="s">
        <v>894</v>
      </c>
      <c r="C9330" s="206" t="s">
        <v>770</v>
      </c>
      <c r="D9330" s="206" t="s">
        <v>772</v>
      </c>
      <c r="E9330" s="206" t="s">
        <v>759</v>
      </c>
      <c r="F9330" s="207">
        <v>45406</v>
      </c>
      <c r="G9330" s="206" t="s">
        <v>897</v>
      </c>
      <c r="H9330" s="208">
        <v>4891182</v>
      </c>
      <c r="I9330" s="206" t="s">
        <v>19</v>
      </c>
      <c r="L9330" s="206">
        <v>2023</v>
      </c>
      <c r="M9330" s="206" t="s">
        <v>772</v>
      </c>
      <c r="N9330" s="206" t="s">
        <v>816</v>
      </c>
    </row>
    <row r="9331" spans="1:14" s="206" customFormat="1" ht="31" customHeight="1" x14ac:dyDescent="0.15">
      <c r="A9331" s="206" t="s">
        <v>768</v>
      </c>
      <c r="B9331" s="206" t="s">
        <v>894</v>
      </c>
      <c r="C9331" s="206" t="s">
        <v>770</v>
      </c>
      <c r="D9331" s="206" t="s">
        <v>772</v>
      </c>
      <c r="E9331" s="206" t="s">
        <v>778</v>
      </c>
      <c r="F9331" s="207">
        <v>45406</v>
      </c>
      <c r="G9331" s="206" t="s">
        <v>895</v>
      </c>
      <c r="H9331" s="208">
        <v>9764</v>
      </c>
      <c r="I9331" s="206" t="s">
        <v>19</v>
      </c>
      <c r="L9331" s="206">
        <v>2023</v>
      </c>
      <c r="M9331" s="206" t="s">
        <v>772</v>
      </c>
      <c r="N9331" s="206" t="s">
        <v>816</v>
      </c>
    </row>
    <row r="9332" spans="1:14" s="206" customFormat="1" ht="31" customHeight="1" x14ac:dyDescent="0.15">
      <c r="A9332" s="206" t="s">
        <v>768</v>
      </c>
      <c r="B9332" s="206" t="s">
        <v>894</v>
      </c>
      <c r="C9332" s="206" t="s">
        <v>770</v>
      </c>
      <c r="D9332" s="206" t="s">
        <v>772</v>
      </c>
      <c r="E9332" s="206" t="s">
        <v>778</v>
      </c>
      <c r="F9332" s="207">
        <v>45406</v>
      </c>
      <c r="G9332" s="206" t="s">
        <v>897</v>
      </c>
      <c r="H9332" s="208">
        <v>6665691</v>
      </c>
      <c r="I9332" s="206" t="s">
        <v>19</v>
      </c>
      <c r="L9332" s="206">
        <v>2023</v>
      </c>
      <c r="M9332" s="206" t="s">
        <v>772</v>
      </c>
      <c r="N9332" s="206" t="s">
        <v>816</v>
      </c>
    </row>
    <row r="9333" spans="1:14" s="206" customFormat="1" ht="31" customHeight="1" x14ac:dyDescent="0.15">
      <c r="A9333" s="206" t="s">
        <v>768</v>
      </c>
      <c r="B9333" s="206" t="s">
        <v>894</v>
      </c>
      <c r="C9333" s="206" t="s">
        <v>770</v>
      </c>
      <c r="D9333" s="206" t="s">
        <v>772</v>
      </c>
      <c r="E9333" s="206" t="s">
        <v>778</v>
      </c>
      <c r="F9333" s="207">
        <v>45406</v>
      </c>
      <c r="G9333" s="206" t="s">
        <v>899</v>
      </c>
      <c r="H9333" s="208">
        <v>1854886</v>
      </c>
      <c r="I9333" s="206" t="s">
        <v>19</v>
      </c>
      <c r="L9333" s="206">
        <v>2023</v>
      </c>
      <c r="M9333" s="206" t="s">
        <v>772</v>
      </c>
      <c r="N9333" s="206" t="s">
        <v>816</v>
      </c>
    </row>
    <row r="9334" spans="1:14" s="206" customFormat="1" ht="31" customHeight="1" x14ac:dyDescent="0.15">
      <c r="A9334" s="206" t="s">
        <v>768</v>
      </c>
      <c r="B9334" s="206" t="s">
        <v>894</v>
      </c>
      <c r="C9334" s="206" t="s">
        <v>770</v>
      </c>
      <c r="D9334" s="206" t="s">
        <v>772</v>
      </c>
      <c r="E9334" s="206" t="s">
        <v>772</v>
      </c>
      <c r="F9334" s="207">
        <v>45406</v>
      </c>
      <c r="G9334" s="206" t="s">
        <v>896</v>
      </c>
      <c r="H9334" s="208">
        <v>546084</v>
      </c>
      <c r="I9334" s="206" t="s">
        <v>19</v>
      </c>
      <c r="L9334" s="206">
        <v>2023</v>
      </c>
      <c r="M9334" s="206" t="s">
        <v>772</v>
      </c>
      <c r="N9334" s="206" t="s">
        <v>816</v>
      </c>
    </row>
    <row r="9335" spans="1:14" s="206" customFormat="1" ht="31" customHeight="1" x14ac:dyDescent="0.15">
      <c r="A9335" s="206" t="s">
        <v>768</v>
      </c>
      <c r="B9335" s="206" t="s">
        <v>894</v>
      </c>
      <c r="C9335" s="206" t="s">
        <v>770</v>
      </c>
      <c r="D9335" s="206" t="s">
        <v>772</v>
      </c>
      <c r="E9335" s="206" t="s">
        <v>778</v>
      </c>
      <c r="F9335" s="207">
        <v>45406</v>
      </c>
      <c r="G9335" s="206" t="s">
        <v>898</v>
      </c>
      <c r="H9335" s="208">
        <v>633950</v>
      </c>
      <c r="I9335" s="206" t="s">
        <v>19</v>
      </c>
      <c r="L9335" s="206">
        <v>2023</v>
      </c>
      <c r="M9335" s="206" t="s">
        <v>772</v>
      </c>
      <c r="N9335" s="206" t="s">
        <v>816</v>
      </c>
    </row>
    <row r="9336" spans="1:14" s="206" customFormat="1" ht="31" customHeight="1" x14ac:dyDescent="0.15">
      <c r="A9336" s="206" t="s">
        <v>768</v>
      </c>
      <c r="B9336" s="206" t="s">
        <v>894</v>
      </c>
      <c r="C9336" s="206" t="s">
        <v>770</v>
      </c>
      <c r="D9336" s="206" t="s">
        <v>772</v>
      </c>
      <c r="E9336" s="206" t="s">
        <v>772</v>
      </c>
      <c r="F9336" s="207">
        <v>45406</v>
      </c>
      <c r="G9336" s="206" t="s">
        <v>898</v>
      </c>
      <c r="H9336" s="208">
        <v>60218</v>
      </c>
      <c r="I9336" s="206" t="s">
        <v>19</v>
      </c>
      <c r="L9336" s="206">
        <v>2023</v>
      </c>
      <c r="M9336" s="206" t="s">
        <v>772</v>
      </c>
      <c r="N9336" s="206" t="s">
        <v>816</v>
      </c>
    </row>
    <row r="9337" spans="1:14" s="206" customFormat="1" ht="31" customHeight="1" x14ac:dyDescent="0.15">
      <c r="A9337" s="206" t="s">
        <v>768</v>
      </c>
      <c r="B9337" s="206" t="s">
        <v>894</v>
      </c>
      <c r="C9337" s="206" t="s">
        <v>770</v>
      </c>
      <c r="D9337" s="206" t="s">
        <v>772</v>
      </c>
      <c r="E9337" s="206" t="s">
        <v>772</v>
      </c>
      <c r="F9337" s="207">
        <v>45406</v>
      </c>
      <c r="G9337" s="206" t="s">
        <v>897</v>
      </c>
      <c r="H9337" s="208">
        <v>1131403</v>
      </c>
      <c r="I9337" s="206" t="s">
        <v>19</v>
      </c>
      <c r="L9337" s="206">
        <v>2023</v>
      </c>
      <c r="M9337" s="206" t="s">
        <v>772</v>
      </c>
      <c r="N9337" s="206" t="s">
        <v>816</v>
      </c>
    </row>
    <row r="9338" spans="1:14" s="206" customFormat="1" ht="31" customHeight="1" x14ac:dyDescent="0.15">
      <c r="A9338" s="206" t="s">
        <v>768</v>
      </c>
      <c r="B9338" s="206" t="s">
        <v>894</v>
      </c>
      <c r="C9338" s="206" t="s">
        <v>770</v>
      </c>
      <c r="D9338" s="206" t="s">
        <v>772</v>
      </c>
      <c r="E9338" s="206" t="s">
        <v>759</v>
      </c>
      <c r="F9338" s="207">
        <v>45407</v>
      </c>
      <c r="G9338" s="206" t="s">
        <v>895</v>
      </c>
      <c r="H9338" s="208">
        <v>70611</v>
      </c>
      <c r="I9338" s="206" t="s">
        <v>19</v>
      </c>
      <c r="L9338" s="206">
        <v>2023</v>
      </c>
      <c r="M9338" s="206" t="s">
        <v>772</v>
      </c>
      <c r="N9338" s="206" t="s">
        <v>816</v>
      </c>
    </row>
    <row r="9339" spans="1:14" s="206" customFormat="1" ht="31" customHeight="1" x14ac:dyDescent="0.15">
      <c r="A9339" s="206" t="s">
        <v>768</v>
      </c>
      <c r="B9339" s="206" t="s">
        <v>894</v>
      </c>
      <c r="C9339" s="206" t="s">
        <v>770</v>
      </c>
      <c r="D9339" s="206" t="s">
        <v>772</v>
      </c>
      <c r="E9339" s="206" t="s">
        <v>772</v>
      </c>
      <c r="F9339" s="207">
        <v>45407</v>
      </c>
      <c r="G9339" s="206" t="s">
        <v>898</v>
      </c>
      <c r="H9339" s="208">
        <v>283317</v>
      </c>
      <c r="I9339" s="206" t="s">
        <v>19</v>
      </c>
      <c r="L9339" s="206">
        <v>2023</v>
      </c>
      <c r="M9339" s="206" t="s">
        <v>772</v>
      </c>
      <c r="N9339" s="206" t="s">
        <v>816</v>
      </c>
    </row>
    <row r="9340" spans="1:14" s="206" customFormat="1" ht="31" customHeight="1" x14ac:dyDescent="0.15">
      <c r="A9340" s="206" t="s">
        <v>768</v>
      </c>
      <c r="B9340" s="206" t="s">
        <v>894</v>
      </c>
      <c r="C9340" s="206" t="s">
        <v>770</v>
      </c>
      <c r="D9340" s="206" t="s">
        <v>772</v>
      </c>
      <c r="E9340" s="206" t="s">
        <v>759</v>
      </c>
      <c r="F9340" s="207">
        <v>45407</v>
      </c>
      <c r="G9340" s="206" t="s">
        <v>897</v>
      </c>
      <c r="H9340" s="208">
        <v>2588254</v>
      </c>
      <c r="I9340" s="206" t="s">
        <v>19</v>
      </c>
      <c r="L9340" s="206">
        <v>2023</v>
      </c>
      <c r="M9340" s="206" t="s">
        <v>772</v>
      </c>
      <c r="N9340" s="206" t="s">
        <v>816</v>
      </c>
    </row>
    <row r="9341" spans="1:14" s="206" customFormat="1" ht="31" customHeight="1" x14ac:dyDescent="0.15">
      <c r="A9341" s="206" t="s">
        <v>768</v>
      </c>
      <c r="B9341" s="206" t="s">
        <v>894</v>
      </c>
      <c r="C9341" s="206" t="s">
        <v>770</v>
      </c>
      <c r="D9341" s="206" t="s">
        <v>772</v>
      </c>
      <c r="E9341" s="206" t="s">
        <v>772</v>
      </c>
      <c r="F9341" s="207">
        <v>45407</v>
      </c>
      <c r="G9341" s="206" t="s">
        <v>896</v>
      </c>
      <c r="H9341" s="208">
        <v>160974</v>
      </c>
      <c r="I9341" s="206" t="s">
        <v>19</v>
      </c>
      <c r="L9341" s="206">
        <v>2023</v>
      </c>
      <c r="M9341" s="206" t="s">
        <v>772</v>
      </c>
      <c r="N9341" s="206" t="s">
        <v>816</v>
      </c>
    </row>
    <row r="9342" spans="1:14" s="206" customFormat="1" ht="31" customHeight="1" x14ac:dyDescent="0.15">
      <c r="A9342" s="206" t="s">
        <v>768</v>
      </c>
      <c r="B9342" s="206" t="s">
        <v>894</v>
      </c>
      <c r="C9342" s="206" t="s">
        <v>770</v>
      </c>
      <c r="D9342" s="206" t="s">
        <v>772</v>
      </c>
      <c r="E9342" s="206" t="s">
        <v>772</v>
      </c>
      <c r="F9342" s="207">
        <v>45407</v>
      </c>
      <c r="G9342" s="206" t="s">
        <v>897</v>
      </c>
      <c r="H9342" s="208">
        <v>353727</v>
      </c>
      <c r="I9342" s="206" t="s">
        <v>19</v>
      </c>
      <c r="L9342" s="206">
        <v>2023</v>
      </c>
      <c r="M9342" s="206" t="s">
        <v>772</v>
      </c>
      <c r="N9342" s="206" t="s">
        <v>816</v>
      </c>
    </row>
    <row r="9343" spans="1:14" s="206" customFormat="1" ht="31" customHeight="1" x14ac:dyDescent="0.15">
      <c r="A9343" s="206" t="s">
        <v>768</v>
      </c>
      <c r="B9343" s="206" t="s">
        <v>894</v>
      </c>
      <c r="C9343" s="206" t="s">
        <v>770</v>
      </c>
      <c r="D9343" s="206" t="s">
        <v>772</v>
      </c>
      <c r="E9343" s="206" t="s">
        <v>778</v>
      </c>
      <c r="F9343" s="207">
        <v>45407</v>
      </c>
      <c r="G9343" s="206" t="s">
        <v>895</v>
      </c>
      <c r="H9343" s="208">
        <v>175927</v>
      </c>
      <c r="I9343" s="206" t="s">
        <v>19</v>
      </c>
      <c r="L9343" s="206">
        <v>2023</v>
      </c>
      <c r="M9343" s="206" t="s">
        <v>772</v>
      </c>
      <c r="N9343" s="206" t="s">
        <v>816</v>
      </c>
    </row>
    <row r="9344" spans="1:14" s="206" customFormat="1" ht="31" customHeight="1" x14ac:dyDescent="0.15">
      <c r="A9344" s="206" t="s">
        <v>768</v>
      </c>
      <c r="B9344" s="206" t="s">
        <v>894</v>
      </c>
      <c r="C9344" s="206" t="s">
        <v>770</v>
      </c>
      <c r="D9344" s="206" t="s">
        <v>772</v>
      </c>
      <c r="E9344" s="206" t="s">
        <v>778</v>
      </c>
      <c r="F9344" s="207">
        <v>45407</v>
      </c>
      <c r="G9344" s="206" t="s">
        <v>897</v>
      </c>
      <c r="H9344" s="208">
        <v>4149419</v>
      </c>
      <c r="I9344" s="206" t="s">
        <v>19</v>
      </c>
      <c r="L9344" s="206">
        <v>2023</v>
      </c>
      <c r="M9344" s="206" t="s">
        <v>772</v>
      </c>
      <c r="N9344" s="206" t="s">
        <v>816</v>
      </c>
    </row>
    <row r="9345" spans="1:14" s="206" customFormat="1" ht="31" customHeight="1" x14ac:dyDescent="0.15">
      <c r="A9345" s="206" t="s">
        <v>768</v>
      </c>
      <c r="B9345" s="206" t="s">
        <v>894</v>
      </c>
      <c r="C9345" s="206" t="s">
        <v>770</v>
      </c>
      <c r="D9345" s="206" t="s">
        <v>772</v>
      </c>
      <c r="E9345" s="206" t="s">
        <v>772</v>
      </c>
      <c r="F9345" s="207">
        <v>45408</v>
      </c>
      <c r="G9345" s="206" t="s">
        <v>895</v>
      </c>
      <c r="H9345" s="208">
        <v>38016</v>
      </c>
      <c r="I9345" s="206" t="s">
        <v>19</v>
      </c>
      <c r="L9345" s="206">
        <v>2023</v>
      </c>
      <c r="M9345" s="206" t="s">
        <v>772</v>
      </c>
      <c r="N9345" s="206" t="s">
        <v>816</v>
      </c>
    </row>
    <row r="9346" spans="1:14" s="206" customFormat="1" ht="31" customHeight="1" x14ac:dyDescent="0.15">
      <c r="A9346" s="206" t="s">
        <v>768</v>
      </c>
      <c r="B9346" s="206" t="s">
        <v>894</v>
      </c>
      <c r="C9346" s="206" t="s">
        <v>770</v>
      </c>
      <c r="D9346" s="206" t="s">
        <v>772</v>
      </c>
      <c r="E9346" s="206" t="s">
        <v>759</v>
      </c>
      <c r="F9346" s="207">
        <v>45408</v>
      </c>
      <c r="G9346" s="206" t="s">
        <v>897</v>
      </c>
      <c r="H9346" s="208">
        <v>2323832</v>
      </c>
      <c r="I9346" s="206" t="s">
        <v>19</v>
      </c>
      <c r="L9346" s="206">
        <v>2023</v>
      </c>
      <c r="M9346" s="206" t="s">
        <v>772</v>
      </c>
      <c r="N9346" s="206" t="s">
        <v>816</v>
      </c>
    </row>
    <row r="9347" spans="1:14" s="206" customFormat="1" ht="31" customHeight="1" x14ac:dyDescent="0.15">
      <c r="A9347" s="206" t="s">
        <v>768</v>
      </c>
      <c r="B9347" s="206" t="s">
        <v>894</v>
      </c>
      <c r="C9347" s="206" t="s">
        <v>770</v>
      </c>
      <c r="D9347" s="206" t="s">
        <v>772</v>
      </c>
      <c r="E9347" s="206" t="s">
        <v>772</v>
      </c>
      <c r="F9347" s="207">
        <v>45408</v>
      </c>
      <c r="G9347" s="206" t="s">
        <v>896</v>
      </c>
      <c r="H9347" s="208">
        <v>603185</v>
      </c>
      <c r="I9347" s="206" t="s">
        <v>19</v>
      </c>
      <c r="L9347" s="206">
        <v>2023</v>
      </c>
      <c r="M9347" s="206" t="s">
        <v>772</v>
      </c>
      <c r="N9347" s="206" t="s">
        <v>816</v>
      </c>
    </row>
    <row r="9348" spans="1:14" s="206" customFormat="1" ht="31" customHeight="1" x14ac:dyDescent="0.15">
      <c r="A9348" s="206" t="s">
        <v>768</v>
      </c>
      <c r="B9348" s="206" t="s">
        <v>894</v>
      </c>
      <c r="C9348" s="206" t="s">
        <v>770</v>
      </c>
      <c r="D9348" s="206" t="s">
        <v>772</v>
      </c>
      <c r="E9348" s="206" t="s">
        <v>759</v>
      </c>
      <c r="F9348" s="207">
        <v>45408</v>
      </c>
      <c r="G9348" s="206" t="s">
        <v>895</v>
      </c>
      <c r="H9348" s="208">
        <v>50266</v>
      </c>
      <c r="I9348" s="206" t="s">
        <v>19</v>
      </c>
      <c r="L9348" s="206">
        <v>2023</v>
      </c>
      <c r="M9348" s="206" t="s">
        <v>772</v>
      </c>
      <c r="N9348" s="206" t="s">
        <v>816</v>
      </c>
    </row>
    <row r="9349" spans="1:14" s="206" customFormat="1" ht="31" customHeight="1" x14ac:dyDescent="0.15">
      <c r="A9349" s="206" t="s">
        <v>768</v>
      </c>
      <c r="B9349" s="206" t="s">
        <v>894</v>
      </c>
      <c r="C9349" s="206" t="s">
        <v>770</v>
      </c>
      <c r="D9349" s="206" t="s">
        <v>772</v>
      </c>
      <c r="E9349" s="206" t="s">
        <v>772</v>
      </c>
      <c r="F9349" s="207">
        <v>45408</v>
      </c>
      <c r="G9349" s="206" t="s">
        <v>898</v>
      </c>
      <c r="H9349" s="208">
        <v>89690</v>
      </c>
      <c r="I9349" s="206" t="s">
        <v>19</v>
      </c>
      <c r="L9349" s="206">
        <v>2023</v>
      </c>
      <c r="M9349" s="206" t="s">
        <v>772</v>
      </c>
      <c r="N9349" s="206" t="s">
        <v>816</v>
      </c>
    </row>
    <row r="9350" spans="1:14" s="206" customFormat="1" ht="31" customHeight="1" x14ac:dyDescent="0.15">
      <c r="A9350" s="206" t="s">
        <v>768</v>
      </c>
      <c r="B9350" s="206" t="s">
        <v>894</v>
      </c>
      <c r="C9350" s="206" t="s">
        <v>770</v>
      </c>
      <c r="D9350" s="206" t="s">
        <v>772</v>
      </c>
      <c r="E9350" s="206" t="s">
        <v>778</v>
      </c>
      <c r="F9350" s="207">
        <v>45408</v>
      </c>
      <c r="G9350" s="206" t="s">
        <v>895</v>
      </c>
      <c r="H9350" s="208">
        <v>149884</v>
      </c>
      <c r="I9350" s="206" t="s">
        <v>19</v>
      </c>
      <c r="L9350" s="206">
        <v>2023</v>
      </c>
      <c r="M9350" s="206" t="s">
        <v>772</v>
      </c>
      <c r="N9350" s="206" t="s">
        <v>816</v>
      </c>
    </row>
    <row r="9351" spans="1:14" s="206" customFormat="1" ht="31" customHeight="1" x14ac:dyDescent="0.15">
      <c r="A9351" s="206" t="s">
        <v>768</v>
      </c>
      <c r="B9351" s="206" t="s">
        <v>894</v>
      </c>
      <c r="C9351" s="206" t="s">
        <v>770</v>
      </c>
      <c r="D9351" s="206" t="s">
        <v>772</v>
      </c>
      <c r="E9351" s="206" t="s">
        <v>778</v>
      </c>
      <c r="F9351" s="207">
        <v>45408</v>
      </c>
      <c r="G9351" s="206" t="s">
        <v>897</v>
      </c>
      <c r="H9351" s="208">
        <v>4262012</v>
      </c>
      <c r="I9351" s="206" t="s">
        <v>19</v>
      </c>
      <c r="L9351" s="206">
        <v>2023</v>
      </c>
      <c r="M9351" s="206" t="s">
        <v>772</v>
      </c>
      <c r="N9351" s="206" t="s">
        <v>816</v>
      </c>
    </row>
    <row r="9352" spans="1:14" s="206" customFormat="1" ht="31" customHeight="1" x14ac:dyDescent="0.15">
      <c r="A9352" s="206" t="s">
        <v>768</v>
      </c>
      <c r="B9352" s="206" t="s">
        <v>894</v>
      </c>
      <c r="C9352" s="206" t="s">
        <v>770</v>
      </c>
      <c r="D9352" s="206" t="s">
        <v>772</v>
      </c>
      <c r="E9352" s="206" t="s">
        <v>772</v>
      </c>
      <c r="F9352" s="207">
        <v>45408</v>
      </c>
      <c r="G9352" s="206" t="s">
        <v>897</v>
      </c>
      <c r="H9352" s="208">
        <v>321638</v>
      </c>
      <c r="I9352" s="206" t="s">
        <v>19</v>
      </c>
      <c r="L9352" s="206">
        <v>2023</v>
      </c>
      <c r="M9352" s="206" t="s">
        <v>772</v>
      </c>
      <c r="N9352" s="206" t="s">
        <v>816</v>
      </c>
    </row>
    <row r="9353" spans="1:14" s="206" customFormat="1" ht="31" customHeight="1" x14ac:dyDescent="0.15">
      <c r="A9353" s="206" t="s">
        <v>768</v>
      </c>
      <c r="B9353" s="206" t="s">
        <v>894</v>
      </c>
      <c r="C9353" s="206" t="s">
        <v>770</v>
      </c>
      <c r="D9353" s="206" t="s">
        <v>772</v>
      </c>
      <c r="E9353" s="206" t="s">
        <v>778</v>
      </c>
      <c r="F9353" s="207">
        <v>45411</v>
      </c>
      <c r="G9353" s="206" t="s">
        <v>899</v>
      </c>
      <c r="H9353" s="208">
        <v>370414</v>
      </c>
      <c r="I9353" s="206" t="s">
        <v>19</v>
      </c>
      <c r="L9353" s="206">
        <v>2023</v>
      </c>
      <c r="M9353" s="206" t="s">
        <v>772</v>
      </c>
      <c r="N9353" s="206" t="s">
        <v>816</v>
      </c>
    </row>
    <row r="9354" spans="1:14" s="206" customFormat="1" ht="31" customHeight="1" x14ac:dyDescent="0.15">
      <c r="A9354" s="206" t="s">
        <v>768</v>
      </c>
      <c r="B9354" s="206" t="s">
        <v>894</v>
      </c>
      <c r="C9354" s="206" t="s">
        <v>770</v>
      </c>
      <c r="D9354" s="206" t="s">
        <v>772</v>
      </c>
      <c r="E9354" s="206" t="s">
        <v>778</v>
      </c>
      <c r="F9354" s="207">
        <v>45411</v>
      </c>
      <c r="G9354" s="206" t="s">
        <v>898</v>
      </c>
      <c r="H9354" s="208">
        <v>198000</v>
      </c>
      <c r="I9354" s="206" t="s">
        <v>19</v>
      </c>
      <c r="L9354" s="206">
        <v>2023</v>
      </c>
      <c r="M9354" s="206" t="s">
        <v>772</v>
      </c>
      <c r="N9354" s="206" t="s">
        <v>816</v>
      </c>
    </row>
    <row r="9355" spans="1:14" s="206" customFormat="1" ht="31" customHeight="1" x14ac:dyDescent="0.15">
      <c r="A9355" s="206" t="s">
        <v>768</v>
      </c>
      <c r="B9355" s="206" t="s">
        <v>894</v>
      </c>
      <c r="C9355" s="206" t="s">
        <v>770</v>
      </c>
      <c r="D9355" s="206" t="s">
        <v>772</v>
      </c>
      <c r="E9355" s="206" t="s">
        <v>759</v>
      </c>
      <c r="F9355" s="207">
        <v>45411</v>
      </c>
      <c r="G9355" s="206" t="s">
        <v>895</v>
      </c>
      <c r="H9355" s="208">
        <v>130152</v>
      </c>
      <c r="I9355" s="206" t="s">
        <v>19</v>
      </c>
      <c r="L9355" s="206">
        <v>2023</v>
      </c>
      <c r="M9355" s="206" t="s">
        <v>772</v>
      </c>
      <c r="N9355" s="206" t="s">
        <v>816</v>
      </c>
    </row>
    <row r="9356" spans="1:14" s="206" customFormat="1" ht="31" customHeight="1" x14ac:dyDescent="0.15">
      <c r="A9356" s="206" t="s">
        <v>768</v>
      </c>
      <c r="B9356" s="206" t="s">
        <v>894</v>
      </c>
      <c r="C9356" s="206" t="s">
        <v>770</v>
      </c>
      <c r="D9356" s="206" t="s">
        <v>772</v>
      </c>
      <c r="E9356" s="206" t="s">
        <v>778</v>
      </c>
      <c r="F9356" s="207">
        <v>45411</v>
      </c>
      <c r="G9356" s="206" t="s">
        <v>896</v>
      </c>
      <c r="H9356" s="208">
        <v>277200</v>
      </c>
      <c r="I9356" s="206" t="s">
        <v>19</v>
      </c>
      <c r="L9356" s="206">
        <v>2023</v>
      </c>
      <c r="M9356" s="206" t="s">
        <v>772</v>
      </c>
      <c r="N9356" s="206" t="s">
        <v>816</v>
      </c>
    </row>
    <row r="9357" spans="1:14" s="206" customFormat="1" ht="31" customHeight="1" x14ac:dyDescent="0.15">
      <c r="A9357" s="206" t="s">
        <v>768</v>
      </c>
      <c r="B9357" s="206" t="s">
        <v>894</v>
      </c>
      <c r="C9357" s="206" t="s">
        <v>782</v>
      </c>
      <c r="D9357" s="206" t="s">
        <v>772</v>
      </c>
      <c r="E9357" s="206" t="s">
        <v>778</v>
      </c>
      <c r="F9357" s="207">
        <v>45411</v>
      </c>
      <c r="G9357" s="206" t="s">
        <v>897</v>
      </c>
      <c r="H9357" s="208">
        <v>126111</v>
      </c>
      <c r="I9357" s="206" t="s">
        <v>19</v>
      </c>
      <c r="L9357" s="206">
        <v>2023</v>
      </c>
      <c r="M9357" s="206" t="s">
        <v>772</v>
      </c>
      <c r="N9357" s="206" t="s">
        <v>816</v>
      </c>
    </row>
    <row r="9358" spans="1:14" s="206" customFormat="1" ht="31" customHeight="1" x14ac:dyDescent="0.15">
      <c r="A9358" s="206" t="s">
        <v>768</v>
      </c>
      <c r="B9358" s="206" t="s">
        <v>894</v>
      </c>
      <c r="C9358" s="206" t="s">
        <v>770</v>
      </c>
      <c r="D9358" s="206" t="s">
        <v>772</v>
      </c>
      <c r="E9358" s="206" t="s">
        <v>778</v>
      </c>
      <c r="F9358" s="207">
        <v>45411</v>
      </c>
      <c r="G9358" s="206" t="s">
        <v>897</v>
      </c>
      <c r="H9358" s="208">
        <v>5773375</v>
      </c>
      <c r="I9358" s="206" t="s">
        <v>19</v>
      </c>
      <c r="L9358" s="206">
        <v>2023</v>
      </c>
      <c r="M9358" s="206" t="s">
        <v>772</v>
      </c>
      <c r="N9358" s="206" t="s">
        <v>816</v>
      </c>
    </row>
    <row r="9359" spans="1:14" s="206" customFormat="1" ht="31" customHeight="1" x14ac:dyDescent="0.15">
      <c r="A9359" s="206" t="s">
        <v>768</v>
      </c>
      <c r="B9359" s="206" t="s">
        <v>894</v>
      </c>
      <c r="C9359" s="206" t="s">
        <v>770</v>
      </c>
      <c r="D9359" s="206" t="s">
        <v>772</v>
      </c>
      <c r="E9359" s="206" t="s">
        <v>772</v>
      </c>
      <c r="F9359" s="207">
        <v>45411</v>
      </c>
      <c r="G9359" s="206" t="s">
        <v>897</v>
      </c>
      <c r="H9359" s="208">
        <v>1089514</v>
      </c>
      <c r="I9359" s="206" t="s">
        <v>19</v>
      </c>
      <c r="L9359" s="206">
        <v>2023</v>
      </c>
      <c r="M9359" s="206" t="s">
        <v>772</v>
      </c>
      <c r="N9359" s="206" t="s">
        <v>816</v>
      </c>
    </row>
    <row r="9360" spans="1:14" s="206" customFormat="1" ht="31" customHeight="1" x14ac:dyDescent="0.15">
      <c r="A9360" s="206" t="s">
        <v>768</v>
      </c>
      <c r="B9360" s="206" t="s">
        <v>894</v>
      </c>
      <c r="C9360" s="206" t="s">
        <v>770</v>
      </c>
      <c r="D9360" s="206" t="s">
        <v>772</v>
      </c>
      <c r="E9360" s="206" t="s">
        <v>778</v>
      </c>
      <c r="F9360" s="207">
        <v>45411</v>
      </c>
      <c r="G9360" s="206" t="s">
        <v>895</v>
      </c>
      <c r="H9360" s="208">
        <v>392616</v>
      </c>
      <c r="I9360" s="206" t="s">
        <v>19</v>
      </c>
      <c r="L9360" s="206">
        <v>2023</v>
      </c>
      <c r="M9360" s="206" t="s">
        <v>772</v>
      </c>
      <c r="N9360" s="206" t="s">
        <v>816</v>
      </c>
    </row>
    <row r="9361" spans="1:14" s="206" customFormat="1" ht="31" customHeight="1" x14ac:dyDescent="0.15">
      <c r="A9361" s="206" t="s">
        <v>768</v>
      </c>
      <c r="B9361" s="206" t="s">
        <v>894</v>
      </c>
      <c r="C9361" s="206" t="s">
        <v>770</v>
      </c>
      <c r="D9361" s="206" t="s">
        <v>772</v>
      </c>
      <c r="E9361" s="206" t="s">
        <v>759</v>
      </c>
      <c r="F9361" s="207">
        <v>45411</v>
      </c>
      <c r="G9361" s="206" t="s">
        <v>897</v>
      </c>
      <c r="H9361" s="208">
        <v>2784392</v>
      </c>
      <c r="I9361" s="206" t="s">
        <v>19</v>
      </c>
      <c r="L9361" s="206">
        <v>2023</v>
      </c>
      <c r="M9361" s="206" t="s">
        <v>772</v>
      </c>
      <c r="N9361" s="206" t="s">
        <v>816</v>
      </c>
    </row>
    <row r="9362" spans="1:14" s="206" customFormat="1" ht="31" customHeight="1" x14ac:dyDescent="0.15">
      <c r="A9362" s="206" t="s">
        <v>768</v>
      </c>
      <c r="B9362" s="206" t="s">
        <v>894</v>
      </c>
      <c r="C9362" s="206" t="s">
        <v>770</v>
      </c>
      <c r="D9362" s="206" t="s">
        <v>772</v>
      </c>
      <c r="E9362" s="206" t="s">
        <v>772</v>
      </c>
      <c r="F9362" s="207">
        <v>45411</v>
      </c>
      <c r="G9362" s="206" t="s">
        <v>896</v>
      </c>
      <c r="H9362" s="208">
        <v>211167</v>
      </c>
      <c r="I9362" s="206" t="s">
        <v>19</v>
      </c>
      <c r="L9362" s="206">
        <v>2023</v>
      </c>
      <c r="M9362" s="206" t="s">
        <v>772</v>
      </c>
      <c r="N9362" s="206" t="s">
        <v>816</v>
      </c>
    </row>
    <row r="9363" spans="1:14" s="206" customFormat="1" ht="31" customHeight="1" x14ac:dyDescent="0.15">
      <c r="A9363" s="206" t="s">
        <v>768</v>
      </c>
      <c r="B9363" s="206" t="s">
        <v>894</v>
      </c>
      <c r="C9363" s="206" t="s">
        <v>770</v>
      </c>
      <c r="D9363" s="206" t="s">
        <v>772</v>
      </c>
      <c r="E9363" s="206" t="s">
        <v>772</v>
      </c>
      <c r="F9363" s="207">
        <v>45411</v>
      </c>
      <c r="G9363" s="206" t="s">
        <v>895</v>
      </c>
      <c r="H9363" s="208">
        <v>14806</v>
      </c>
      <c r="I9363" s="206" t="s">
        <v>19</v>
      </c>
      <c r="L9363" s="206">
        <v>2023</v>
      </c>
      <c r="M9363" s="206" t="s">
        <v>772</v>
      </c>
      <c r="N9363" s="206" t="s">
        <v>816</v>
      </c>
    </row>
    <row r="9364" spans="1:14" s="206" customFormat="1" ht="31" customHeight="1" x14ac:dyDescent="0.15">
      <c r="A9364" s="206" t="s">
        <v>768</v>
      </c>
      <c r="B9364" s="206" t="s">
        <v>894</v>
      </c>
      <c r="C9364" s="206" t="s">
        <v>770</v>
      </c>
      <c r="D9364" s="206" t="s">
        <v>772</v>
      </c>
      <c r="E9364" s="206" t="s">
        <v>772</v>
      </c>
      <c r="F9364" s="207">
        <v>45411</v>
      </c>
      <c r="G9364" s="206" t="s">
        <v>898</v>
      </c>
      <c r="H9364" s="208">
        <v>159810</v>
      </c>
      <c r="I9364" s="206" t="s">
        <v>19</v>
      </c>
      <c r="L9364" s="206">
        <v>2023</v>
      </c>
      <c r="M9364" s="206" t="s">
        <v>772</v>
      </c>
      <c r="N9364" s="206" t="s">
        <v>816</v>
      </c>
    </row>
    <row r="9365" spans="1:14" s="206" customFormat="1" ht="31" customHeight="1" x14ac:dyDescent="0.15">
      <c r="A9365" s="206" t="s">
        <v>768</v>
      </c>
      <c r="B9365" s="206" t="s">
        <v>894</v>
      </c>
      <c r="C9365" s="206" t="s">
        <v>770</v>
      </c>
      <c r="D9365" s="206" t="s">
        <v>772</v>
      </c>
      <c r="E9365" s="206" t="s">
        <v>772</v>
      </c>
      <c r="F9365" s="207">
        <v>45412</v>
      </c>
      <c r="G9365" s="206" t="s">
        <v>898</v>
      </c>
      <c r="H9365" s="208">
        <v>150304</v>
      </c>
      <c r="I9365" s="206" t="s">
        <v>19</v>
      </c>
      <c r="L9365" s="206">
        <v>2023</v>
      </c>
      <c r="M9365" s="206" t="s">
        <v>772</v>
      </c>
      <c r="N9365" s="206" t="s">
        <v>816</v>
      </c>
    </row>
    <row r="9366" spans="1:14" s="206" customFormat="1" ht="31" customHeight="1" x14ac:dyDescent="0.15">
      <c r="A9366" s="206" t="s">
        <v>768</v>
      </c>
      <c r="B9366" s="206" t="s">
        <v>894</v>
      </c>
      <c r="C9366" s="206" t="s">
        <v>770</v>
      </c>
      <c r="D9366" s="206" t="s">
        <v>772</v>
      </c>
      <c r="E9366" s="206" t="s">
        <v>772</v>
      </c>
      <c r="F9366" s="207">
        <v>45412</v>
      </c>
      <c r="G9366" s="206" t="s">
        <v>896</v>
      </c>
      <c r="H9366" s="208">
        <v>874357</v>
      </c>
      <c r="I9366" s="206" t="s">
        <v>19</v>
      </c>
      <c r="L9366" s="206">
        <v>2023</v>
      </c>
      <c r="M9366" s="206" t="s">
        <v>772</v>
      </c>
      <c r="N9366" s="206" t="s">
        <v>816</v>
      </c>
    </row>
    <row r="9367" spans="1:14" s="206" customFormat="1" ht="31" customHeight="1" x14ac:dyDescent="0.15">
      <c r="A9367" s="206" t="s">
        <v>768</v>
      </c>
      <c r="B9367" s="206" t="s">
        <v>894</v>
      </c>
      <c r="C9367" s="206" t="s">
        <v>770</v>
      </c>
      <c r="D9367" s="206" t="s">
        <v>772</v>
      </c>
      <c r="E9367" s="206" t="s">
        <v>778</v>
      </c>
      <c r="F9367" s="207">
        <v>45412</v>
      </c>
      <c r="G9367" s="206" t="s">
        <v>896</v>
      </c>
      <c r="H9367" s="208">
        <v>878944</v>
      </c>
      <c r="I9367" s="206" t="s">
        <v>19</v>
      </c>
      <c r="L9367" s="206">
        <v>2023</v>
      </c>
      <c r="M9367" s="206" t="s">
        <v>772</v>
      </c>
      <c r="N9367" s="206" t="s">
        <v>816</v>
      </c>
    </row>
    <row r="9368" spans="1:14" s="206" customFormat="1" ht="31" customHeight="1" x14ac:dyDescent="0.15">
      <c r="A9368" s="206" t="s">
        <v>768</v>
      </c>
      <c r="B9368" s="206" t="s">
        <v>894</v>
      </c>
      <c r="C9368" s="206" t="s">
        <v>770</v>
      </c>
      <c r="D9368" s="206" t="s">
        <v>772</v>
      </c>
      <c r="E9368" s="206" t="s">
        <v>772</v>
      </c>
      <c r="F9368" s="207">
        <v>45412</v>
      </c>
      <c r="G9368" s="206" t="s">
        <v>897</v>
      </c>
      <c r="H9368" s="208">
        <v>4789787</v>
      </c>
      <c r="I9368" s="206" t="s">
        <v>19</v>
      </c>
      <c r="L9368" s="206">
        <v>2023</v>
      </c>
      <c r="M9368" s="206" t="s">
        <v>772</v>
      </c>
      <c r="N9368" s="206" t="s">
        <v>816</v>
      </c>
    </row>
    <row r="9369" spans="1:14" s="206" customFormat="1" ht="31" customHeight="1" x14ac:dyDescent="0.15">
      <c r="A9369" s="206" t="s">
        <v>768</v>
      </c>
      <c r="B9369" s="206" t="s">
        <v>894</v>
      </c>
      <c r="C9369" s="206" t="s">
        <v>770</v>
      </c>
      <c r="D9369" s="206" t="s">
        <v>772</v>
      </c>
      <c r="E9369" s="206" t="s">
        <v>778</v>
      </c>
      <c r="F9369" s="207">
        <v>45412</v>
      </c>
      <c r="G9369" s="206" t="s">
        <v>897</v>
      </c>
      <c r="H9369" s="208">
        <v>3841586</v>
      </c>
      <c r="I9369" s="206" t="s">
        <v>19</v>
      </c>
      <c r="L9369" s="206">
        <v>2023</v>
      </c>
      <c r="M9369" s="206" t="s">
        <v>772</v>
      </c>
      <c r="N9369" s="206" t="s">
        <v>816</v>
      </c>
    </row>
    <row r="9370" spans="1:14" s="206" customFormat="1" ht="31" customHeight="1" x14ac:dyDescent="0.15">
      <c r="A9370" s="206" t="s">
        <v>768</v>
      </c>
      <c r="B9370" s="206" t="s">
        <v>894</v>
      </c>
      <c r="C9370" s="206" t="s">
        <v>782</v>
      </c>
      <c r="D9370" s="206" t="s">
        <v>772</v>
      </c>
      <c r="E9370" s="206" t="s">
        <v>778</v>
      </c>
      <c r="F9370" s="207">
        <v>45412</v>
      </c>
      <c r="G9370" s="206" t="s">
        <v>897</v>
      </c>
      <c r="H9370" s="208">
        <v>74470</v>
      </c>
      <c r="I9370" s="206" t="s">
        <v>19</v>
      </c>
      <c r="L9370" s="206">
        <v>2023</v>
      </c>
      <c r="M9370" s="206" t="s">
        <v>772</v>
      </c>
      <c r="N9370" s="206" t="s">
        <v>816</v>
      </c>
    </row>
    <row r="9371" spans="1:14" s="206" customFormat="1" ht="31" customHeight="1" x14ac:dyDescent="0.15">
      <c r="A9371" s="206" t="s">
        <v>768</v>
      </c>
      <c r="B9371" s="206" t="s">
        <v>894</v>
      </c>
      <c r="C9371" s="206" t="s">
        <v>770</v>
      </c>
      <c r="D9371" s="206" t="s">
        <v>772</v>
      </c>
      <c r="E9371" s="206" t="s">
        <v>759</v>
      </c>
      <c r="F9371" s="207">
        <v>45412</v>
      </c>
      <c r="G9371" s="206" t="s">
        <v>895</v>
      </c>
      <c r="H9371" s="208">
        <v>35904</v>
      </c>
      <c r="I9371" s="206" t="s">
        <v>19</v>
      </c>
      <c r="L9371" s="206">
        <v>2023</v>
      </c>
      <c r="M9371" s="206" t="s">
        <v>772</v>
      </c>
      <c r="N9371" s="206" t="s">
        <v>816</v>
      </c>
    </row>
    <row r="9372" spans="1:14" s="206" customFormat="1" ht="31" customHeight="1" x14ac:dyDescent="0.15">
      <c r="A9372" s="206" t="s">
        <v>768</v>
      </c>
      <c r="B9372" s="206" t="s">
        <v>894</v>
      </c>
      <c r="C9372" s="206" t="s">
        <v>770</v>
      </c>
      <c r="D9372" s="206" t="s">
        <v>772</v>
      </c>
      <c r="E9372" s="206" t="s">
        <v>778</v>
      </c>
      <c r="F9372" s="207">
        <v>45412</v>
      </c>
      <c r="G9372" s="206" t="s">
        <v>898</v>
      </c>
      <c r="H9372" s="208">
        <v>237600</v>
      </c>
      <c r="I9372" s="206" t="s">
        <v>19</v>
      </c>
      <c r="L9372" s="206">
        <v>2023</v>
      </c>
      <c r="M9372" s="206" t="s">
        <v>772</v>
      </c>
      <c r="N9372" s="206" t="s">
        <v>816</v>
      </c>
    </row>
    <row r="9373" spans="1:14" s="206" customFormat="1" ht="31" customHeight="1" x14ac:dyDescent="0.15">
      <c r="A9373" s="206" t="s">
        <v>768</v>
      </c>
      <c r="B9373" s="206" t="s">
        <v>894</v>
      </c>
      <c r="C9373" s="206" t="s">
        <v>770</v>
      </c>
      <c r="D9373" s="206" t="s">
        <v>772</v>
      </c>
      <c r="E9373" s="206" t="s">
        <v>778</v>
      </c>
      <c r="F9373" s="207">
        <v>45412</v>
      </c>
      <c r="G9373" s="206" t="s">
        <v>895</v>
      </c>
      <c r="H9373" s="208">
        <v>155370</v>
      </c>
      <c r="I9373" s="206" t="s">
        <v>19</v>
      </c>
      <c r="L9373" s="206">
        <v>2023</v>
      </c>
      <c r="M9373" s="206" t="s">
        <v>772</v>
      </c>
      <c r="N9373" s="206" t="s">
        <v>816</v>
      </c>
    </row>
    <row r="9374" spans="1:14" s="206" customFormat="1" ht="31" customHeight="1" x14ac:dyDescent="0.15">
      <c r="A9374" s="206" t="s">
        <v>768</v>
      </c>
      <c r="B9374" s="206" t="s">
        <v>894</v>
      </c>
      <c r="C9374" s="206" t="s">
        <v>770</v>
      </c>
      <c r="D9374" s="206" t="s">
        <v>772</v>
      </c>
      <c r="E9374" s="206" t="s">
        <v>759</v>
      </c>
      <c r="F9374" s="207">
        <v>45412</v>
      </c>
      <c r="G9374" s="206" t="s">
        <v>897</v>
      </c>
      <c r="H9374" s="208">
        <v>2318516</v>
      </c>
      <c r="I9374" s="206" t="s">
        <v>19</v>
      </c>
      <c r="L9374" s="206">
        <v>2023</v>
      </c>
      <c r="M9374" s="206" t="s">
        <v>772</v>
      </c>
      <c r="N9374" s="206" t="s">
        <v>816</v>
      </c>
    </row>
    <row r="9375" spans="1:14" s="206" customFormat="1" ht="31" customHeight="1" x14ac:dyDescent="0.15">
      <c r="A9375" s="206" t="s">
        <v>768</v>
      </c>
      <c r="B9375" s="206" t="s">
        <v>894</v>
      </c>
      <c r="C9375" s="206" t="s">
        <v>770</v>
      </c>
      <c r="D9375" s="206" t="s">
        <v>772</v>
      </c>
      <c r="E9375" s="206" t="s">
        <v>778</v>
      </c>
      <c r="F9375" s="207">
        <v>45412</v>
      </c>
      <c r="G9375" s="206" t="s">
        <v>899</v>
      </c>
      <c r="H9375" s="208">
        <v>1283414</v>
      </c>
      <c r="I9375" s="206" t="s">
        <v>19</v>
      </c>
      <c r="L9375" s="206">
        <v>2023</v>
      </c>
      <c r="M9375" s="206" t="s">
        <v>772</v>
      </c>
      <c r="N9375" s="206" t="s">
        <v>816</v>
      </c>
    </row>
    <row r="9376" spans="1:14" s="206" customFormat="1" ht="31" customHeight="1" x14ac:dyDescent="0.15">
      <c r="A9376" s="206" t="s">
        <v>768</v>
      </c>
      <c r="B9376" s="206" t="s">
        <v>894</v>
      </c>
      <c r="C9376" s="206" t="s">
        <v>782</v>
      </c>
      <c r="D9376" s="206" t="s">
        <v>772</v>
      </c>
      <c r="E9376" s="206" t="s">
        <v>778</v>
      </c>
      <c r="F9376" s="207">
        <v>45413</v>
      </c>
      <c r="G9376" s="206" t="s">
        <v>897</v>
      </c>
      <c r="H9376" s="208">
        <v>229409</v>
      </c>
      <c r="I9376" s="206" t="s">
        <v>19</v>
      </c>
      <c r="L9376" s="206">
        <v>2023</v>
      </c>
      <c r="M9376" s="206" t="s">
        <v>772</v>
      </c>
      <c r="N9376" s="206" t="s">
        <v>816</v>
      </c>
    </row>
    <row r="9377" spans="1:14" s="206" customFormat="1" ht="31" customHeight="1" x14ac:dyDescent="0.15">
      <c r="A9377" s="206" t="s">
        <v>768</v>
      </c>
      <c r="B9377" s="206" t="s">
        <v>894</v>
      </c>
      <c r="C9377" s="206" t="s">
        <v>770</v>
      </c>
      <c r="D9377" s="206" t="s">
        <v>772</v>
      </c>
      <c r="E9377" s="206" t="s">
        <v>778</v>
      </c>
      <c r="F9377" s="207">
        <v>45413</v>
      </c>
      <c r="G9377" s="206" t="s">
        <v>896</v>
      </c>
      <c r="H9377" s="208">
        <v>524359</v>
      </c>
      <c r="I9377" s="206" t="s">
        <v>19</v>
      </c>
      <c r="L9377" s="206">
        <v>2023</v>
      </c>
      <c r="M9377" s="206" t="s">
        <v>772</v>
      </c>
      <c r="N9377" s="206" t="s">
        <v>816</v>
      </c>
    </row>
    <row r="9378" spans="1:14" s="206" customFormat="1" ht="31" customHeight="1" x14ac:dyDescent="0.15">
      <c r="A9378" s="206" t="s">
        <v>768</v>
      </c>
      <c r="B9378" s="206" t="s">
        <v>894</v>
      </c>
      <c r="C9378" s="206" t="s">
        <v>770</v>
      </c>
      <c r="D9378" s="206" t="s">
        <v>772</v>
      </c>
      <c r="E9378" s="206" t="s">
        <v>778</v>
      </c>
      <c r="F9378" s="207">
        <v>45413</v>
      </c>
      <c r="G9378" s="206" t="s">
        <v>898</v>
      </c>
      <c r="H9378" s="208">
        <v>39732</v>
      </c>
      <c r="I9378" s="206" t="s">
        <v>19</v>
      </c>
      <c r="L9378" s="206">
        <v>2023</v>
      </c>
      <c r="M9378" s="206" t="s">
        <v>772</v>
      </c>
      <c r="N9378" s="206" t="s">
        <v>816</v>
      </c>
    </row>
    <row r="9379" spans="1:14" s="206" customFormat="1" ht="31" customHeight="1" x14ac:dyDescent="0.15">
      <c r="A9379" s="206" t="s">
        <v>768</v>
      </c>
      <c r="B9379" s="206" t="s">
        <v>894</v>
      </c>
      <c r="C9379" s="206" t="s">
        <v>770</v>
      </c>
      <c r="D9379" s="206" t="s">
        <v>772</v>
      </c>
      <c r="E9379" s="206" t="s">
        <v>759</v>
      </c>
      <c r="F9379" s="207">
        <v>45413</v>
      </c>
      <c r="G9379" s="206" t="s">
        <v>895</v>
      </c>
      <c r="H9379" s="208">
        <v>22440</v>
      </c>
      <c r="I9379" s="206" t="s">
        <v>19</v>
      </c>
      <c r="L9379" s="206">
        <v>2023</v>
      </c>
      <c r="M9379" s="206" t="s">
        <v>772</v>
      </c>
      <c r="N9379" s="206" t="s">
        <v>816</v>
      </c>
    </row>
    <row r="9380" spans="1:14" s="206" customFormat="1" ht="31" customHeight="1" x14ac:dyDescent="0.15">
      <c r="A9380" s="206" t="s">
        <v>768</v>
      </c>
      <c r="B9380" s="206" t="s">
        <v>894</v>
      </c>
      <c r="C9380" s="206" t="s">
        <v>770</v>
      </c>
      <c r="D9380" s="206" t="s">
        <v>772</v>
      </c>
      <c r="E9380" s="206" t="s">
        <v>759</v>
      </c>
      <c r="F9380" s="207">
        <v>45413</v>
      </c>
      <c r="G9380" s="206" t="s">
        <v>897</v>
      </c>
      <c r="H9380" s="208">
        <v>4644483</v>
      </c>
      <c r="I9380" s="206" t="s">
        <v>19</v>
      </c>
      <c r="L9380" s="206">
        <v>2023</v>
      </c>
      <c r="M9380" s="206" t="s">
        <v>772</v>
      </c>
      <c r="N9380" s="206" t="s">
        <v>816</v>
      </c>
    </row>
    <row r="9381" spans="1:14" s="206" customFormat="1" ht="31" customHeight="1" x14ac:dyDescent="0.15">
      <c r="A9381" s="206" t="s">
        <v>768</v>
      </c>
      <c r="B9381" s="206" t="s">
        <v>894</v>
      </c>
      <c r="C9381" s="206" t="s">
        <v>770</v>
      </c>
      <c r="D9381" s="206" t="s">
        <v>772</v>
      </c>
      <c r="E9381" s="206" t="s">
        <v>778</v>
      </c>
      <c r="F9381" s="207">
        <v>45413</v>
      </c>
      <c r="G9381" s="206" t="s">
        <v>895</v>
      </c>
      <c r="H9381" s="208">
        <v>234708</v>
      </c>
      <c r="I9381" s="206" t="s">
        <v>19</v>
      </c>
      <c r="L9381" s="206">
        <v>2023</v>
      </c>
      <c r="M9381" s="206" t="s">
        <v>772</v>
      </c>
      <c r="N9381" s="206" t="s">
        <v>816</v>
      </c>
    </row>
    <row r="9382" spans="1:14" s="206" customFormat="1" ht="31" customHeight="1" x14ac:dyDescent="0.15">
      <c r="A9382" s="206" t="s">
        <v>768</v>
      </c>
      <c r="B9382" s="206" t="s">
        <v>894</v>
      </c>
      <c r="C9382" s="206" t="s">
        <v>770</v>
      </c>
      <c r="D9382" s="206" t="s">
        <v>772</v>
      </c>
      <c r="E9382" s="206" t="s">
        <v>772</v>
      </c>
      <c r="F9382" s="207">
        <v>45413</v>
      </c>
      <c r="G9382" s="206" t="s">
        <v>897</v>
      </c>
      <c r="H9382" s="208">
        <v>914478</v>
      </c>
      <c r="I9382" s="206" t="s">
        <v>19</v>
      </c>
      <c r="L9382" s="206">
        <v>2023</v>
      </c>
      <c r="M9382" s="206" t="s">
        <v>772</v>
      </c>
      <c r="N9382" s="206" t="s">
        <v>816</v>
      </c>
    </row>
    <row r="9383" spans="1:14" s="206" customFormat="1" ht="31" customHeight="1" x14ac:dyDescent="0.15">
      <c r="A9383" s="206" t="s">
        <v>768</v>
      </c>
      <c r="B9383" s="206" t="s">
        <v>894</v>
      </c>
      <c r="C9383" s="206" t="s">
        <v>770</v>
      </c>
      <c r="D9383" s="206" t="s">
        <v>772</v>
      </c>
      <c r="E9383" s="206" t="s">
        <v>778</v>
      </c>
      <c r="F9383" s="207">
        <v>45413</v>
      </c>
      <c r="G9383" s="206" t="s">
        <v>899</v>
      </c>
      <c r="H9383" s="208">
        <v>442937</v>
      </c>
      <c r="I9383" s="206" t="s">
        <v>19</v>
      </c>
      <c r="L9383" s="206">
        <v>2023</v>
      </c>
      <c r="M9383" s="206" t="s">
        <v>772</v>
      </c>
      <c r="N9383" s="206" t="s">
        <v>816</v>
      </c>
    </row>
    <row r="9384" spans="1:14" s="206" customFormat="1" ht="31" customHeight="1" x14ac:dyDescent="0.15">
      <c r="A9384" s="206" t="s">
        <v>768</v>
      </c>
      <c r="B9384" s="206" t="s">
        <v>894</v>
      </c>
      <c r="C9384" s="206" t="s">
        <v>770</v>
      </c>
      <c r="D9384" s="206" t="s">
        <v>772</v>
      </c>
      <c r="E9384" s="206" t="s">
        <v>778</v>
      </c>
      <c r="F9384" s="207">
        <v>45413</v>
      </c>
      <c r="G9384" s="206" t="s">
        <v>897</v>
      </c>
      <c r="H9384" s="208">
        <v>8817365</v>
      </c>
      <c r="I9384" s="206" t="s">
        <v>19</v>
      </c>
      <c r="L9384" s="206">
        <v>2023</v>
      </c>
      <c r="M9384" s="206" t="s">
        <v>772</v>
      </c>
      <c r="N9384" s="206" t="s">
        <v>816</v>
      </c>
    </row>
    <row r="9385" spans="1:14" s="206" customFormat="1" ht="31" customHeight="1" x14ac:dyDescent="0.15">
      <c r="A9385" s="206" t="s">
        <v>768</v>
      </c>
      <c r="B9385" s="206" t="s">
        <v>894</v>
      </c>
      <c r="C9385" s="206" t="s">
        <v>770</v>
      </c>
      <c r="D9385" s="206" t="s">
        <v>772</v>
      </c>
      <c r="E9385" s="206" t="s">
        <v>772</v>
      </c>
      <c r="F9385" s="207">
        <v>45413</v>
      </c>
      <c r="G9385" s="206" t="s">
        <v>898</v>
      </c>
      <c r="H9385" s="208">
        <v>51744</v>
      </c>
      <c r="I9385" s="206" t="s">
        <v>19</v>
      </c>
      <c r="L9385" s="206">
        <v>2023</v>
      </c>
      <c r="M9385" s="206" t="s">
        <v>772</v>
      </c>
      <c r="N9385" s="206" t="s">
        <v>816</v>
      </c>
    </row>
    <row r="9386" spans="1:14" s="206" customFormat="1" ht="31" customHeight="1" x14ac:dyDescent="0.15">
      <c r="A9386" s="206" t="s">
        <v>768</v>
      </c>
      <c r="B9386" s="206" t="s">
        <v>894</v>
      </c>
      <c r="C9386" s="206" t="s">
        <v>770</v>
      </c>
      <c r="D9386" s="206" t="s">
        <v>772</v>
      </c>
      <c r="E9386" s="206" t="s">
        <v>778</v>
      </c>
      <c r="F9386" s="207">
        <v>45413</v>
      </c>
      <c r="G9386" s="206" t="s">
        <v>905</v>
      </c>
      <c r="H9386" s="208">
        <v>24640</v>
      </c>
      <c r="I9386" s="206" t="s">
        <v>19</v>
      </c>
      <c r="L9386" s="206">
        <v>2023</v>
      </c>
      <c r="M9386" s="206" t="s">
        <v>772</v>
      </c>
      <c r="N9386" s="206" t="s">
        <v>816</v>
      </c>
    </row>
    <row r="9387" spans="1:14" s="206" customFormat="1" ht="31" customHeight="1" x14ac:dyDescent="0.15">
      <c r="A9387" s="206" t="s">
        <v>768</v>
      </c>
      <c r="B9387" s="206" t="s">
        <v>894</v>
      </c>
      <c r="C9387" s="206" t="s">
        <v>770</v>
      </c>
      <c r="D9387" s="206" t="s">
        <v>772</v>
      </c>
      <c r="E9387" s="206" t="s">
        <v>772</v>
      </c>
      <c r="F9387" s="207">
        <v>45413</v>
      </c>
      <c r="G9387" s="206" t="s">
        <v>905</v>
      </c>
      <c r="H9387" s="208">
        <v>12320</v>
      </c>
      <c r="I9387" s="206" t="s">
        <v>19</v>
      </c>
      <c r="L9387" s="206">
        <v>2023</v>
      </c>
      <c r="M9387" s="206" t="s">
        <v>772</v>
      </c>
      <c r="N9387" s="206" t="s">
        <v>816</v>
      </c>
    </row>
    <row r="9388" spans="1:14" s="206" customFormat="1" ht="31" customHeight="1" x14ac:dyDescent="0.15">
      <c r="A9388" s="206" t="s">
        <v>768</v>
      </c>
      <c r="B9388" s="206" t="s">
        <v>894</v>
      </c>
      <c r="C9388" s="206" t="s">
        <v>770</v>
      </c>
      <c r="D9388" s="206" t="s">
        <v>772</v>
      </c>
      <c r="E9388" s="206" t="s">
        <v>772</v>
      </c>
      <c r="F9388" s="207">
        <v>45413</v>
      </c>
      <c r="G9388" s="206" t="s">
        <v>896</v>
      </c>
      <c r="H9388" s="208">
        <v>677791</v>
      </c>
      <c r="I9388" s="206" t="s">
        <v>19</v>
      </c>
      <c r="L9388" s="206">
        <v>2023</v>
      </c>
      <c r="M9388" s="206" t="s">
        <v>772</v>
      </c>
      <c r="N9388" s="206" t="s">
        <v>816</v>
      </c>
    </row>
    <row r="9389" spans="1:14" s="206" customFormat="1" ht="31" customHeight="1" x14ac:dyDescent="0.15">
      <c r="A9389" s="206" t="s">
        <v>768</v>
      </c>
      <c r="B9389" s="206" t="s">
        <v>894</v>
      </c>
      <c r="C9389" s="206" t="s">
        <v>770</v>
      </c>
      <c r="D9389" s="206" t="s">
        <v>772</v>
      </c>
      <c r="E9389" s="206" t="s">
        <v>778</v>
      </c>
      <c r="F9389" s="207">
        <v>45414</v>
      </c>
      <c r="G9389" s="206" t="s">
        <v>897</v>
      </c>
      <c r="H9389" s="208">
        <v>3864370</v>
      </c>
      <c r="I9389" s="206" t="s">
        <v>19</v>
      </c>
      <c r="L9389" s="206">
        <v>2023</v>
      </c>
      <c r="M9389" s="206" t="s">
        <v>772</v>
      </c>
      <c r="N9389" s="206" t="s">
        <v>816</v>
      </c>
    </row>
    <row r="9390" spans="1:14" s="206" customFormat="1" ht="31" customHeight="1" x14ac:dyDescent="0.15">
      <c r="A9390" s="206" t="s">
        <v>768</v>
      </c>
      <c r="B9390" s="206" t="s">
        <v>894</v>
      </c>
      <c r="C9390" s="206" t="s">
        <v>770</v>
      </c>
      <c r="D9390" s="206" t="s">
        <v>772</v>
      </c>
      <c r="E9390" s="206" t="s">
        <v>778</v>
      </c>
      <c r="F9390" s="207">
        <v>45414</v>
      </c>
      <c r="G9390" s="206" t="s">
        <v>896</v>
      </c>
      <c r="H9390" s="208">
        <v>582527</v>
      </c>
      <c r="I9390" s="206" t="s">
        <v>19</v>
      </c>
      <c r="L9390" s="206">
        <v>2023</v>
      </c>
      <c r="M9390" s="206" t="s">
        <v>772</v>
      </c>
      <c r="N9390" s="206" t="s">
        <v>816</v>
      </c>
    </row>
    <row r="9391" spans="1:14" s="206" customFormat="1" ht="31" customHeight="1" x14ac:dyDescent="0.15">
      <c r="A9391" s="206" t="s">
        <v>768</v>
      </c>
      <c r="B9391" s="206" t="s">
        <v>894</v>
      </c>
      <c r="C9391" s="206" t="s">
        <v>770</v>
      </c>
      <c r="D9391" s="206" t="s">
        <v>772</v>
      </c>
      <c r="E9391" s="206" t="s">
        <v>778</v>
      </c>
      <c r="F9391" s="207">
        <v>45414</v>
      </c>
      <c r="G9391" s="206" t="s">
        <v>898</v>
      </c>
      <c r="H9391" s="208">
        <v>198000</v>
      </c>
      <c r="I9391" s="206" t="s">
        <v>19</v>
      </c>
      <c r="L9391" s="206">
        <v>2023</v>
      </c>
      <c r="M9391" s="206" t="s">
        <v>772</v>
      </c>
      <c r="N9391" s="206" t="s">
        <v>816</v>
      </c>
    </row>
    <row r="9392" spans="1:14" s="206" customFormat="1" ht="31" customHeight="1" x14ac:dyDescent="0.15">
      <c r="A9392" s="206" t="s">
        <v>768</v>
      </c>
      <c r="B9392" s="206" t="s">
        <v>894</v>
      </c>
      <c r="C9392" s="206" t="s">
        <v>782</v>
      </c>
      <c r="D9392" s="206" t="s">
        <v>772</v>
      </c>
      <c r="E9392" s="206" t="s">
        <v>577</v>
      </c>
      <c r="F9392" s="207">
        <v>45414</v>
      </c>
      <c r="G9392" s="206" t="s">
        <v>897</v>
      </c>
      <c r="H9392" s="208">
        <v>384287</v>
      </c>
      <c r="I9392" s="206" t="s">
        <v>19</v>
      </c>
      <c r="L9392" s="206">
        <v>2023</v>
      </c>
      <c r="M9392" s="206" t="s">
        <v>772</v>
      </c>
      <c r="N9392" s="206" t="s">
        <v>816</v>
      </c>
    </row>
    <row r="9393" spans="1:14" s="206" customFormat="1" ht="31" customHeight="1" x14ac:dyDescent="0.15">
      <c r="A9393" s="206" t="s">
        <v>768</v>
      </c>
      <c r="B9393" s="206" t="s">
        <v>894</v>
      </c>
      <c r="C9393" s="206" t="s">
        <v>770</v>
      </c>
      <c r="D9393" s="206" t="s">
        <v>772</v>
      </c>
      <c r="E9393" s="206" t="s">
        <v>772</v>
      </c>
      <c r="F9393" s="207">
        <v>45414</v>
      </c>
      <c r="G9393" s="206" t="s">
        <v>895</v>
      </c>
      <c r="H9393" s="208">
        <v>38016</v>
      </c>
      <c r="I9393" s="206" t="s">
        <v>19</v>
      </c>
      <c r="L9393" s="206">
        <v>2023</v>
      </c>
      <c r="M9393" s="206" t="s">
        <v>772</v>
      </c>
      <c r="N9393" s="206" t="s">
        <v>816</v>
      </c>
    </row>
    <row r="9394" spans="1:14" s="206" customFormat="1" ht="31" customHeight="1" x14ac:dyDescent="0.15">
      <c r="A9394" s="206" t="s">
        <v>768</v>
      </c>
      <c r="B9394" s="206" t="s">
        <v>894</v>
      </c>
      <c r="C9394" s="206" t="s">
        <v>770</v>
      </c>
      <c r="D9394" s="206" t="s">
        <v>772</v>
      </c>
      <c r="E9394" s="206" t="s">
        <v>772</v>
      </c>
      <c r="F9394" s="207">
        <v>45414</v>
      </c>
      <c r="G9394" s="206" t="s">
        <v>896</v>
      </c>
      <c r="H9394" s="208">
        <v>578754</v>
      </c>
      <c r="I9394" s="206" t="s">
        <v>19</v>
      </c>
      <c r="L9394" s="206">
        <v>2023</v>
      </c>
      <c r="M9394" s="206" t="s">
        <v>772</v>
      </c>
      <c r="N9394" s="206" t="s">
        <v>816</v>
      </c>
    </row>
    <row r="9395" spans="1:14" s="206" customFormat="1" ht="31" customHeight="1" x14ac:dyDescent="0.15">
      <c r="A9395" s="206" t="s">
        <v>768</v>
      </c>
      <c r="B9395" s="206" t="s">
        <v>894</v>
      </c>
      <c r="C9395" s="206" t="s">
        <v>770</v>
      </c>
      <c r="D9395" s="206" t="s">
        <v>772</v>
      </c>
      <c r="E9395" s="206" t="s">
        <v>772</v>
      </c>
      <c r="F9395" s="207">
        <v>45414</v>
      </c>
      <c r="G9395" s="206" t="s">
        <v>898</v>
      </c>
      <c r="H9395" s="208">
        <v>144144</v>
      </c>
      <c r="I9395" s="206" t="s">
        <v>19</v>
      </c>
      <c r="L9395" s="206">
        <v>2023</v>
      </c>
      <c r="M9395" s="206" t="s">
        <v>772</v>
      </c>
      <c r="N9395" s="206" t="s">
        <v>816</v>
      </c>
    </row>
    <row r="9396" spans="1:14" s="206" customFormat="1" ht="31" customHeight="1" x14ac:dyDescent="0.15">
      <c r="A9396" s="206" t="s">
        <v>768</v>
      </c>
      <c r="B9396" s="206" t="s">
        <v>894</v>
      </c>
      <c r="C9396" s="206" t="s">
        <v>770</v>
      </c>
      <c r="D9396" s="206" t="s">
        <v>772</v>
      </c>
      <c r="E9396" s="206" t="s">
        <v>759</v>
      </c>
      <c r="F9396" s="207">
        <v>45414</v>
      </c>
      <c r="G9396" s="206" t="s">
        <v>897</v>
      </c>
      <c r="H9396" s="208">
        <v>1139056</v>
      </c>
      <c r="I9396" s="206" t="s">
        <v>19</v>
      </c>
      <c r="L9396" s="206">
        <v>2023</v>
      </c>
      <c r="M9396" s="206" t="s">
        <v>772</v>
      </c>
      <c r="N9396" s="206" t="s">
        <v>816</v>
      </c>
    </row>
    <row r="9397" spans="1:14" s="206" customFormat="1" ht="31" customHeight="1" x14ac:dyDescent="0.15">
      <c r="A9397" s="206" t="s">
        <v>768</v>
      </c>
      <c r="B9397" s="206" t="s">
        <v>894</v>
      </c>
      <c r="C9397" s="206" t="s">
        <v>770</v>
      </c>
      <c r="D9397" s="206" t="s">
        <v>772</v>
      </c>
      <c r="E9397" s="206" t="s">
        <v>772</v>
      </c>
      <c r="F9397" s="207">
        <v>45414</v>
      </c>
      <c r="G9397" s="206" t="s">
        <v>897</v>
      </c>
      <c r="H9397" s="208">
        <v>977896</v>
      </c>
      <c r="I9397" s="206" t="s">
        <v>19</v>
      </c>
      <c r="L9397" s="206">
        <v>2023</v>
      </c>
      <c r="M9397" s="206" t="s">
        <v>772</v>
      </c>
      <c r="N9397" s="206" t="s">
        <v>816</v>
      </c>
    </row>
    <row r="9398" spans="1:14" s="206" customFormat="1" ht="31" customHeight="1" x14ac:dyDescent="0.15">
      <c r="A9398" s="206" t="s">
        <v>768</v>
      </c>
      <c r="B9398" s="206" t="s">
        <v>894</v>
      </c>
      <c r="C9398" s="206" t="s">
        <v>770</v>
      </c>
      <c r="D9398" s="206" t="s">
        <v>772</v>
      </c>
      <c r="E9398" s="206" t="s">
        <v>778</v>
      </c>
      <c r="F9398" s="207">
        <v>45414</v>
      </c>
      <c r="G9398" s="206" t="s">
        <v>895</v>
      </c>
      <c r="H9398" s="208">
        <v>82427</v>
      </c>
      <c r="I9398" s="206" t="s">
        <v>19</v>
      </c>
      <c r="L9398" s="206">
        <v>2023</v>
      </c>
      <c r="M9398" s="206" t="s">
        <v>772</v>
      </c>
      <c r="N9398" s="206" t="s">
        <v>816</v>
      </c>
    </row>
    <row r="9399" spans="1:14" s="206" customFormat="1" ht="31" customHeight="1" x14ac:dyDescent="0.15">
      <c r="A9399" s="206" t="s">
        <v>768</v>
      </c>
      <c r="B9399" s="206" t="s">
        <v>894</v>
      </c>
      <c r="C9399" s="206" t="s">
        <v>770</v>
      </c>
      <c r="D9399" s="206" t="s">
        <v>772</v>
      </c>
      <c r="E9399" s="206" t="s">
        <v>778</v>
      </c>
      <c r="F9399" s="207">
        <v>45414</v>
      </c>
      <c r="G9399" s="206" t="s">
        <v>899</v>
      </c>
      <c r="H9399" s="208">
        <v>277200</v>
      </c>
      <c r="I9399" s="206" t="s">
        <v>19</v>
      </c>
      <c r="L9399" s="206">
        <v>2023</v>
      </c>
      <c r="M9399" s="206" t="s">
        <v>772</v>
      </c>
      <c r="N9399" s="206" t="s">
        <v>816</v>
      </c>
    </row>
    <row r="9400" spans="1:14" s="206" customFormat="1" ht="31" customHeight="1" x14ac:dyDescent="0.15">
      <c r="A9400" s="206" t="s">
        <v>768</v>
      </c>
      <c r="B9400" s="206" t="s">
        <v>894</v>
      </c>
      <c r="C9400" s="206" t="s">
        <v>770</v>
      </c>
      <c r="D9400" s="206" t="s">
        <v>772</v>
      </c>
      <c r="E9400" s="206" t="s">
        <v>772</v>
      </c>
      <c r="F9400" s="207">
        <v>45415</v>
      </c>
      <c r="G9400" s="206" t="s">
        <v>898</v>
      </c>
      <c r="H9400" s="208">
        <v>88202</v>
      </c>
      <c r="I9400" s="206" t="s">
        <v>19</v>
      </c>
      <c r="L9400" s="206">
        <v>2023</v>
      </c>
      <c r="M9400" s="206" t="s">
        <v>772</v>
      </c>
      <c r="N9400" s="206" t="s">
        <v>816</v>
      </c>
    </row>
    <row r="9401" spans="1:14" s="206" customFormat="1" ht="31" customHeight="1" x14ac:dyDescent="0.15">
      <c r="A9401" s="206" t="s">
        <v>768</v>
      </c>
      <c r="B9401" s="206" t="s">
        <v>894</v>
      </c>
      <c r="C9401" s="206" t="s">
        <v>770</v>
      </c>
      <c r="D9401" s="206" t="s">
        <v>772</v>
      </c>
      <c r="E9401" s="206" t="s">
        <v>778</v>
      </c>
      <c r="F9401" s="207">
        <v>45415</v>
      </c>
      <c r="G9401" s="206" t="s">
        <v>897</v>
      </c>
      <c r="H9401" s="208">
        <v>6382130</v>
      </c>
      <c r="I9401" s="206" t="s">
        <v>19</v>
      </c>
      <c r="L9401" s="206">
        <v>2023</v>
      </c>
      <c r="M9401" s="206" t="s">
        <v>772</v>
      </c>
      <c r="N9401" s="206" t="s">
        <v>816</v>
      </c>
    </row>
    <row r="9402" spans="1:14" s="206" customFormat="1" ht="31" customHeight="1" x14ac:dyDescent="0.15">
      <c r="A9402" s="206" t="s">
        <v>768</v>
      </c>
      <c r="B9402" s="206" t="s">
        <v>894</v>
      </c>
      <c r="C9402" s="206" t="s">
        <v>770</v>
      </c>
      <c r="D9402" s="206" t="s">
        <v>772</v>
      </c>
      <c r="E9402" s="206" t="s">
        <v>778</v>
      </c>
      <c r="F9402" s="207">
        <v>45415</v>
      </c>
      <c r="G9402" s="206" t="s">
        <v>895</v>
      </c>
      <c r="H9402" s="208">
        <v>156472</v>
      </c>
      <c r="I9402" s="206" t="s">
        <v>19</v>
      </c>
      <c r="L9402" s="206">
        <v>2023</v>
      </c>
      <c r="M9402" s="206" t="s">
        <v>772</v>
      </c>
      <c r="N9402" s="206" t="s">
        <v>816</v>
      </c>
    </row>
    <row r="9403" spans="1:14" s="206" customFormat="1" ht="31" customHeight="1" x14ac:dyDescent="0.15">
      <c r="A9403" s="206" t="s">
        <v>768</v>
      </c>
      <c r="B9403" s="206" t="s">
        <v>894</v>
      </c>
      <c r="C9403" s="206" t="s">
        <v>770</v>
      </c>
      <c r="D9403" s="206" t="s">
        <v>772</v>
      </c>
      <c r="E9403" s="206" t="s">
        <v>772</v>
      </c>
      <c r="F9403" s="207">
        <v>45415</v>
      </c>
      <c r="G9403" s="206" t="s">
        <v>897</v>
      </c>
      <c r="H9403" s="208">
        <v>640319</v>
      </c>
      <c r="I9403" s="206" t="s">
        <v>19</v>
      </c>
      <c r="L9403" s="206">
        <v>2023</v>
      </c>
      <c r="M9403" s="206" t="s">
        <v>772</v>
      </c>
      <c r="N9403" s="206" t="s">
        <v>816</v>
      </c>
    </row>
    <row r="9404" spans="1:14" s="206" customFormat="1" ht="31" customHeight="1" x14ac:dyDescent="0.15">
      <c r="A9404" s="206" t="s">
        <v>768</v>
      </c>
      <c r="B9404" s="206" t="s">
        <v>894</v>
      </c>
      <c r="C9404" s="206" t="s">
        <v>770</v>
      </c>
      <c r="D9404" s="206" t="s">
        <v>772</v>
      </c>
      <c r="E9404" s="206" t="s">
        <v>772</v>
      </c>
      <c r="F9404" s="207">
        <v>45415</v>
      </c>
      <c r="G9404" s="206" t="s">
        <v>895</v>
      </c>
      <c r="H9404" s="208">
        <v>26400</v>
      </c>
      <c r="I9404" s="206" t="s">
        <v>19</v>
      </c>
      <c r="L9404" s="206">
        <v>2023</v>
      </c>
      <c r="M9404" s="206" t="s">
        <v>772</v>
      </c>
      <c r="N9404" s="206" t="s">
        <v>816</v>
      </c>
    </row>
    <row r="9405" spans="1:14" s="206" customFormat="1" ht="31" customHeight="1" x14ac:dyDescent="0.15">
      <c r="A9405" s="206" t="s">
        <v>768</v>
      </c>
      <c r="B9405" s="206" t="s">
        <v>894</v>
      </c>
      <c r="C9405" s="206" t="s">
        <v>770</v>
      </c>
      <c r="D9405" s="206" t="s">
        <v>772</v>
      </c>
      <c r="E9405" s="206" t="s">
        <v>759</v>
      </c>
      <c r="F9405" s="207">
        <v>45415</v>
      </c>
      <c r="G9405" s="206" t="s">
        <v>895</v>
      </c>
      <c r="H9405" s="208">
        <v>48171</v>
      </c>
      <c r="I9405" s="206" t="s">
        <v>19</v>
      </c>
      <c r="L9405" s="206">
        <v>2023</v>
      </c>
      <c r="M9405" s="206" t="s">
        <v>772</v>
      </c>
      <c r="N9405" s="206" t="s">
        <v>816</v>
      </c>
    </row>
    <row r="9406" spans="1:14" s="206" customFormat="1" ht="31" customHeight="1" x14ac:dyDescent="0.15">
      <c r="A9406" s="206" t="s">
        <v>768</v>
      </c>
      <c r="B9406" s="206" t="s">
        <v>894</v>
      </c>
      <c r="C9406" s="206" t="s">
        <v>770</v>
      </c>
      <c r="D9406" s="206" t="s">
        <v>772</v>
      </c>
      <c r="E9406" s="206" t="s">
        <v>759</v>
      </c>
      <c r="F9406" s="207">
        <v>45415</v>
      </c>
      <c r="G9406" s="206" t="s">
        <v>897</v>
      </c>
      <c r="H9406" s="208">
        <v>2397285</v>
      </c>
      <c r="I9406" s="206" t="s">
        <v>19</v>
      </c>
      <c r="L9406" s="206">
        <v>2023</v>
      </c>
      <c r="M9406" s="206" t="s">
        <v>772</v>
      </c>
      <c r="N9406" s="206" t="s">
        <v>816</v>
      </c>
    </row>
    <row r="9407" spans="1:14" s="206" customFormat="1" ht="31" customHeight="1" x14ac:dyDescent="0.15">
      <c r="A9407" s="206" t="s">
        <v>768</v>
      </c>
      <c r="B9407" s="206" t="s">
        <v>894</v>
      </c>
      <c r="C9407" s="206" t="s">
        <v>782</v>
      </c>
      <c r="D9407" s="206" t="s">
        <v>772</v>
      </c>
      <c r="E9407" s="206" t="s">
        <v>778</v>
      </c>
      <c r="F9407" s="207">
        <v>45415</v>
      </c>
      <c r="G9407" s="206" t="s">
        <v>897</v>
      </c>
      <c r="H9407" s="208">
        <v>50321</v>
      </c>
      <c r="I9407" s="206" t="s">
        <v>19</v>
      </c>
      <c r="L9407" s="206">
        <v>2023</v>
      </c>
      <c r="M9407" s="206" t="s">
        <v>772</v>
      </c>
      <c r="N9407" s="206" t="s">
        <v>816</v>
      </c>
    </row>
    <row r="9408" spans="1:14" s="206" customFormat="1" ht="31" customHeight="1" x14ac:dyDescent="0.15">
      <c r="A9408" s="206" t="s">
        <v>768</v>
      </c>
      <c r="B9408" s="206" t="s">
        <v>894</v>
      </c>
      <c r="C9408" s="206" t="s">
        <v>770</v>
      </c>
      <c r="D9408" s="206" t="s">
        <v>772</v>
      </c>
      <c r="E9408" s="206" t="s">
        <v>778</v>
      </c>
      <c r="F9408" s="207">
        <v>45418</v>
      </c>
      <c r="G9408" s="206" t="s">
        <v>899</v>
      </c>
      <c r="H9408" s="208">
        <v>396000</v>
      </c>
      <c r="I9408" s="206" t="s">
        <v>19</v>
      </c>
      <c r="L9408" s="206">
        <v>2023</v>
      </c>
      <c r="M9408" s="206" t="s">
        <v>772</v>
      </c>
      <c r="N9408" s="206" t="s">
        <v>816</v>
      </c>
    </row>
    <row r="9409" spans="1:14" s="206" customFormat="1" ht="31" customHeight="1" x14ac:dyDescent="0.15">
      <c r="A9409" s="206" t="s">
        <v>768</v>
      </c>
      <c r="B9409" s="206" t="s">
        <v>894</v>
      </c>
      <c r="C9409" s="206" t="s">
        <v>770</v>
      </c>
      <c r="D9409" s="206" t="s">
        <v>772</v>
      </c>
      <c r="E9409" s="206" t="s">
        <v>778</v>
      </c>
      <c r="F9409" s="207">
        <v>45418</v>
      </c>
      <c r="G9409" s="206" t="s">
        <v>897</v>
      </c>
      <c r="H9409" s="208">
        <v>9604352</v>
      </c>
      <c r="I9409" s="206" t="s">
        <v>19</v>
      </c>
      <c r="L9409" s="206">
        <v>2023</v>
      </c>
      <c r="M9409" s="206" t="s">
        <v>772</v>
      </c>
      <c r="N9409" s="206" t="s">
        <v>816</v>
      </c>
    </row>
    <row r="9410" spans="1:14" s="206" customFormat="1" ht="31" customHeight="1" x14ac:dyDescent="0.15">
      <c r="A9410" s="206" t="s">
        <v>768</v>
      </c>
      <c r="B9410" s="206" t="s">
        <v>894</v>
      </c>
      <c r="C9410" s="206" t="s">
        <v>770</v>
      </c>
      <c r="D9410" s="206" t="s">
        <v>772</v>
      </c>
      <c r="E9410" s="206" t="s">
        <v>778</v>
      </c>
      <c r="F9410" s="207">
        <v>45418</v>
      </c>
      <c r="G9410" s="206" t="s">
        <v>895</v>
      </c>
      <c r="H9410" s="208">
        <v>601886</v>
      </c>
      <c r="I9410" s="206" t="s">
        <v>19</v>
      </c>
      <c r="L9410" s="206">
        <v>2023</v>
      </c>
      <c r="M9410" s="206" t="s">
        <v>772</v>
      </c>
      <c r="N9410" s="206" t="s">
        <v>816</v>
      </c>
    </row>
    <row r="9411" spans="1:14" s="206" customFormat="1" ht="31" customHeight="1" x14ac:dyDescent="0.15">
      <c r="A9411" s="206" t="s">
        <v>768</v>
      </c>
      <c r="B9411" s="206" t="s">
        <v>894</v>
      </c>
      <c r="C9411" s="206" t="s">
        <v>770</v>
      </c>
      <c r="D9411" s="206" t="s">
        <v>772</v>
      </c>
      <c r="E9411" s="206" t="s">
        <v>772</v>
      </c>
      <c r="F9411" s="207">
        <v>45418</v>
      </c>
      <c r="G9411" s="206" t="s">
        <v>898</v>
      </c>
      <c r="H9411" s="208">
        <v>11282</v>
      </c>
      <c r="I9411" s="206" t="s">
        <v>19</v>
      </c>
      <c r="L9411" s="206">
        <v>2023</v>
      </c>
      <c r="M9411" s="206" t="s">
        <v>772</v>
      </c>
      <c r="N9411" s="206" t="s">
        <v>816</v>
      </c>
    </row>
    <row r="9412" spans="1:14" s="206" customFormat="1" ht="31" customHeight="1" x14ac:dyDescent="0.15">
      <c r="A9412" s="206" t="s">
        <v>768</v>
      </c>
      <c r="B9412" s="206" t="s">
        <v>894</v>
      </c>
      <c r="C9412" s="206" t="s">
        <v>782</v>
      </c>
      <c r="D9412" s="206" t="s">
        <v>772</v>
      </c>
      <c r="E9412" s="206" t="s">
        <v>778</v>
      </c>
      <c r="F9412" s="207">
        <v>45418</v>
      </c>
      <c r="G9412" s="206" t="s">
        <v>897</v>
      </c>
      <c r="H9412" s="208">
        <v>287815</v>
      </c>
      <c r="I9412" s="206" t="s">
        <v>19</v>
      </c>
      <c r="L9412" s="206">
        <v>2023</v>
      </c>
      <c r="M9412" s="206" t="s">
        <v>772</v>
      </c>
      <c r="N9412" s="206" t="s">
        <v>816</v>
      </c>
    </row>
    <row r="9413" spans="1:14" s="206" customFormat="1" ht="31" customHeight="1" x14ac:dyDescent="0.15">
      <c r="A9413" s="206" t="s">
        <v>768</v>
      </c>
      <c r="B9413" s="206" t="s">
        <v>894</v>
      </c>
      <c r="C9413" s="206" t="s">
        <v>770</v>
      </c>
      <c r="D9413" s="206" t="s">
        <v>772</v>
      </c>
      <c r="E9413" s="206" t="s">
        <v>772</v>
      </c>
      <c r="F9413" s="207">
        <v>45418</v>
      </c>
      <c r="G9413" s="206" t="s">
        <v>897</v>
      </c>
      <c r="H9413" s="208">
        <v>1644817</v>
      </c>
      <c r="I9413" s="206" t="s">
        <v>19</v>
      </c>
      <c r="L9413" s="206">
        <v>2023</v>
      </c>
      <c r="M9413" s="206" t="s">
        <v>772</v>
      </c>
      <c r="N9413" s="206" t="s">
        <v>816</v>
      </c>
    </row>
    <row r="9414" spans="1:14" s="206" customFormat="1" ht="31" customHeight="1" x14ac:dyDescent="0.15">
      <c r="A9414" s="206" t="s">
        <v>768</v>
      </c>
      <c r="B9414" s="206" t="s">
        <v>894</v>
      </c>
      <c r="C9414" s="206" t="s">
        <v>770</v>
      </c>
      <c r="D9414" s="206" t="s">
        <v>772</v>
      </c>
      <c r="E9414" s="206" t="s">
        <v>778</v>
      </c>
      <c r="F9414" s="207">
        <v>45418</v>
      </c>
      <c r="G9414" s="206" t="s">
        <v>898</v>
      </c>
      <c r="H9414" s="208">
        <v>118800</v>
      </c>
      <c r="I9414" s="206" t="s">
        <v>19</v>
      </c>
      <c r="L9414" s="206">
        <v>2023</v>
      </c>
      <c r="M9414" s="206" t="s">
        <v>772</v>
      </c>
      <c r="N9414" s="206" t="s">
        <v>816</v>
      </c>
    </row>
    <row r="9415" spans="1:14" s="206" customFormat="1" ht="31" customHeight="1" x14ac:dyDescent="0.15">
      <c r="A9415" s="206" t="s">
        <v>768</v>
      </c>
      <c r="B9415" s="206" t="s">
        <v>894</v>
      </c>
      <c r="C9415" s="206" t="s">
        <v>770</v>
      </c>
      <c r="D9415" s="206" t="s">
        <v>772</v>
      </c>
      <c r="E9415" s="206" t="s">
        <v>772</v>
      </c>
      <c r="F9415" s="207">
        <v>45418</v>
      </c>
      <c r="G9415" s="206" t="s">
        <v>895</v>
      </c>
      <c r="H9415" s="208">
        <v>59569</v>
      </c>
      <c r="I9415" s="206" t="s">
        <v>19</v>
      </c>
      <c r="L9415" s="206">
        <v>2023</v>
      </c>
      <c r="M9415" s="206" t="s">
        <v>772</v>
      </c>
      <c r="N9415" s="206" t="s">
        <v>816</v>
      </c>
    </row>
    <row r="9416" spans="1:14" s="206" customFormat="1" ht="31" customHeight="1" x14ac:dyDescent="0.15">
      <c r="A9416" s="206" t="s">
        <v>768</v>
      </c>
      <c r="B9416" s="206" t="s">
        <v>894</v>
      </c>
      <c r="C9416" s="206" t="s">
        <v>770</v>
      </c>
      <c r="D9416" s="206" t="s">
        <v>772</v>
      </c>
      <c r="E9416" s="206" t="s">
        <v>778</v>
      </c>
      <c r="F9416" s="207">
        <v>45418</v>
      </c>
      <c r="G9416" s="206" t="s">
        <v>896</v>
      </c>
      <c r="H9416" s="208">
        <v>118800</v>
      </c>
      <c r="I9416" s="206" t="s">
        <v>19</v>
      </c>
      <c r="L9416" s="206">
        <v>2023</v>
      </c>
      <c r="M9416" s="206" t="s">
        <v>772</v>
      </c>
      <c r="N9416" s="206" t="s">
        <v>816</v>
      </c>
    </row>
    <row r="9417" spans="1:14" s="206" customFormat="1" ht="31" customHeight="1" x14ac:dyDescent="0.15">
      <c r="A9417" s="206" t="s">
        <v>768</v>
      </c>
      <c r="B9417" s="206" t="s">
        <v>894</v>
      </c>
      <c r="C9417" s="206" t="s">
        <v>770</v>
      </c>
      <c r="D9417" s="206" t="s">
        <v>772</v>
      </c>
      <c r="E9417" s="206" t="s">
        <v>759</v>
      </c>
      <c r="F9417" s="207">
        <v>45418</v>
      </c>
      <c r="G9417" s="206" t="s">
        <v>897</v>
      </c>
      <c r="H9417" s="208">
        <v>2654359</v>
      </c>
      <c r="I9417" s="206" t="s">
        <v>19</v>
      </c>
      <c r="L9417" s="206">
        <v>2023</v>
      </c>
      <c r="M9417" s="206" t="s">
        <v>772</v>
      </c>
      <c r="N9417" s="206" t="s">
        <v>816</v>
      </c>
    </row>
    <row r="9418" spans="1:14" s="206" customFormat="1" ht="31" customHeight="1" x14ac:dyDescent="0.15">
      <c r="A9418" s="206" t="s">
        <v>768</v>
      </c>
      <c r="B9418" s="206" t="s">
        <v>894</v>
      </c>
      <c r="C9418" s="206" t="s">
        <v>770</v>
      </c>
      <c r="D9418" s="206" t="s">
        <v>772</v>
      </c>
      <c r="E9418" s="206" t="s">
        <v>772</v>
      </c>
      <c r="F9418" s="207">
        <v>45418</v>
      </c>
      <c r="G9418" s="206" t="s">
        <v>896</v>
      </c>
      <c r="H9418" s="208">
        <v>228536</v>
      </c>
      <c r="I9418" s="206" t="s">
        <v>19</v>
      </c>
      <c r="L9418" s="206">
        <v>2023</v>
      </c>
      <c r="M9418" s="206" t="s">
        <v>772</v>
      </c>
      <c r="N9418" s="206" t="s">
        <v>816</v>
      </c>
    </row>
    <row r="9419" spans="1:14" s="206" customFormat="1" ht="31" customHeight="1" x14ac:dyDescent="0.15">
      <c r="A9419" s="206" t="s">
        <v>768</v>
      </c>
      <c r="B9419" s="206" t="s">
        <v>894</v>
      </c>
      <c r="C9419" s="206" t="s">
        <v>782</v>
      </c>
      <c r="D9419" s="206" t="s">
        <v>772</v>
      </c>
      <c r="E9419" s="206" t="s">
        <v>759</v>
      </c>
      <c r="F9419" s="207">
        <v>45419</v>
      </c>
      <c r="G9419" s="206" t="s">
        <v>897</v>
      </c>
      <c r="H9419" s="208">
        <v>91960</v>
      </c>
      <c r="I9419" s="206" t="s">
        <v>19</v>
      </c>
      <c r="L9419" s="206">
        <v>2023</v>
      </c>
      <c r="M9419" s="206" t="s">
        <v>772</v>
      </c>
      <c r="N9419" s="206" t="s">
        <v>816</v>
      </c>
    </row>
    <row r="9420" spans="1:14" s="206" customFormat="1" ht="31" customHeight="1" x14ac:dyDescent="0.15">
      <c r="A9420" s="206" t="s">
        <v>768</v>
      </c>
      <c r="B9420" s="206" t="s">
        <v>894</v>
      </c>
      <c r="C9420" s="206" t="s">
        <v>770</v>
      </c>
      <c r="D9420" s="206" t="s">
        <v>772</v>
      </c>
      <c r="E9420" s="206" t="s">
        <v>778</v>
      </c>
      <c r="F9420" s="207">
        <v>45419</v>
      </c>
      <c r="G9420" s="206" t="s">
        <v>896</v>
      </c>
      <c r="H9420" s="208">
        <v>835626</v>
      </c>
      <c r="I9420" s="206" t="s">
        <v>19</v>
      </c>
      <c r="L9420" s="206">
        <v>2023</v>
      </c>
      <c r="M9420" s="206" t="s">
        <v>772</v>
      </c>
      <c r="N9420" s="206" t="s">
        <v>816</v>
      </c>
    </row>
    <row r="9421" spans="1:14" s="206" customFormat="1" ht="31" customHeight="1" x14ac:dyDescent="0.15">
      <c r="A9421" s="206" t="s">
        <v>768</v>
      </c>
      <c r="B9421" s="206" t="s">
        <v>894</v>
      </c>
      <c r="C9421" s="206" t="s">
        <v>770</v>
      </c>
      <c r="D9421" s="206" t="s">
        <v>772</v>
      </c>
      <c r="E9421" s="206" t="s">
        <v>778</v>
      </c>
      <c r="F9421" s="207">
        <v>45419</v>
      </c>
      <c r="G9421" s="206" t="s">
        <v>898</v>
      </c>
      <c r="H9421" s="208">
        <v>79200</v>
      </c>
      <c r="I9421" s="206" t="s">
        <v>19</v>
      </c>
      <c r="L9421" s="206">
        <v>2023</v>
      </c>
      <c r="M9421" s="206" t="s">
        <v>772</v>
      </c>
      <c r="N9421" s="206" t="s">
        <v>816</v>
      </c>
    </row>
    <row r="9422" spans="1:14" s="206" customFormat="1" ht="31" customHeight="1" x14ac:dyDescent="0.15">
      <c r="A9422" s="206" t="s">
        <v>768</v>
      </c>
      <c r="B9422" s="206" t="s">
        <v>894</v>
      </c>
      <c r="C9422" s="206" t="s">
        <v>770</v>
      </c>
      <c r="D9422" s="206" t="s">
        <v>772</v>
      </c>
      <c r="E9422" s="206" t="s">
        <v>778</v>
      </c>
      <c r="F9422" s="207">
        <v>45419</v>
      </c>
      <c r="G9422" s="206" t="s">
        <v>895</v>
      </c>
      <c r="H9422" s="208">
        <v>156472</v>
      </c>
      <c r="I9422" s="206" t="s">
        <v>19</v>
      </c>
      <c r="L9422" s="206">
        <v>2023</v>
      </c>
      <c r="M9422" s="206" t="s">
        <v>772</v>
      </c>
      <c r="N9422" s="206" t="s">
        <v>816</v>
      </c>
    </row>
    <row r="9423" spans="1:14" s="206" customFormat="1" ht="31" customHeight="1" x14ac:dyDescent="0.15">
      <c r="A9423" s="206" t="s">
        <v>768</v>
      </c>
      <c r="B9423" s="206" t="s">
        <v>894</v>
      </c>
      <c r="C9423" s="206" t="s">
        <v>770</v>
      </c>
      <c r="D9423" s="206" t="s">
        <v>772</v>
      </c>
      <c r="E9423" s="206" t="s">
        <v>778</v>
      </c>
      <c r="F9423" s="207">
        <v>45419</v>
      </c>
      <c r="G9423" s="206" t="s">
        <v>899</v>
      </c>
      <c r="H9423" s="208">
        <v>1204500</v>
      </c>
      <c r="I9423" s="206" t="s">
        <v>19</v>
      </c>
      <c r="L9423" s="206">
        <v>2023</v>
      </c>
      <c r="M9423" s="206" t="s">
        <v>772</v>
      </c>
      <c r="N9423" s="206" t="s">
        <v>816</v>
      </c>
    </row>
    <row r="9424" spans="1:14" s="206" customFormat="1" ht="31" customHeight="1" x14ac:dyDescent="0.15">
      <c r="A9424" s="206" t="s">
        <v>768</v>
      </c>
      <c r="B9424" s="206" t="s">
        <v>894</v>
      </c>
      <c r="C9424" s="206" t="s">
        <v>770</v>
      </c>
      <c r="D9424" s="206" t="s">
        <v>772</v>
      </c>
      <c r="E9424" s="206" t="s">
        <v>772</v>
      </c>
      <c r="F9424" s="207">
        <v>45419</v>
      </c>
      <c r="G9424" s="206" t="s">
        <v>896</v>
      </c>
      <c r="H9424" s="208">
        <v>1029468</v>
      </c>
      <c r="I9424" s="206" t="s">
        <v>19</v>
      </c>
      <c r="L9424" s="206">
        <v>2023</v>
      </c>
      <c r="M9424" s="206" t="s">
        <v>772</v>
      </c>
      <c r="N9424" s="206" t="s">
        <v>816</v>
      </c>
    </row>
    <row r="9425" spans="1:15" s="206" customFormat="1" ht="31" customHeight="1" x14ac:dyDescent="0.15">
      <c r="A9425" s="206" t="s">
        <v>768</v>
      </c>
      <c r="B9425" s="206" t="s">
        <v>894</v>
      </c>
      <c r="C9425" s="206" t="s">
        <v>782</v>
      </c>
      <c r="D9425" s="206" t="s">
        <v>772</v>
      </c>
      <c r="E9425" s="206" t="s">
        <v>778</v>
      </c>
      <c r="F9425" s="207">
        <v>45419</v>
      </c>
      <c r="G9425" s="206" t="s">
        <v>897</v>
      </c>
      <c r="H9425" s="208">
        <v>455435</v>
      </c>
      <c r="I9425" s="206" t="s">
        <v>19</v>
      </c>
      <c r="L9425" s="206">
        <v>2023</v>
      </c>
      <c r="M9425" s="206" t="s">
        <v>772</v>
      </c>
      <c r="N9425" s="206" t="s">
        <v>816</v>
      </c>
    </row>
    <row r="9426" spans="1:15" s="206" customFormat="1" ht="31" customHeight="1" x14ac:dyDescent="0.15">
      <c r="A9426" s="206" t="s">
        <v>768</v>
      </c>
      <c r="B9426" s="206" t="s">
        <v>894</v>
      </c>
      <c r="C9426" s="206" t="s">
        <v>770</v>
      </c>
      <c r="D9426" s="206" t="s">
        <v>772</v>
      </c>
      <c r="E9426" s="206" t="s">
        <v>759</v>
      </c>
      <c r="F9426" s="207">
        <v>45419</v>
      </c>
      <c r="G9426" s="206" t="s">
        <v>897</v>
      </c>
      <c r="H9426" s="208">
        <v>2260059</v>
      </c>
      <c r="I9426" s="206" t="s">
        <v>19</v>
      </c>
      <c r="L9426" s="206">
        <v>2023</v>
      </c>
      <c r="M9426" s="206" t="s">
        <v>772</v>
      </c>
      <c r="N9426" s="206" t="s">
        <v>816</v>
      </c>
    </row>
    <row r="9427" spans="1:15" s="206" customFormat="1" ht="31" customHeight="1" x14ac:dyDescent="0.15">
      <c r="A9427" s="206" t="s">
        <v>768</v>
      </c>
      <c r="B9427" s="206" t="s">
        <v>894</v>
      </c>
      <c r="C9427" s="206" t="s">
        <v>770</v>
      </c>
      <c r="D9427" s="206" t="s">
        <v>772</v>
      </c>
      <c r="E9427" s="206" t="s">
        <v>778</v>
      </c>
      <c r="F9427" s="207">
        <v>45419</v>
      </c>
      <c r="G9427" s="206" t="s">
        <v>897</v>
      </c>
      <c r="H9427" s="208">
        <v>6061860</v>
      </c>
      <c r="I9427" s="206" t="s">
        <v>19</v>
      </c>
      <c r="L9427" s="206">
        <v>2023</v>
      </c>
      <c r="M9427" s="206" t="s">
        <v>772</v>
      </c>
      <c r="N9427" s="206" t="s">
        <v>816</v>
      </c>
    </row>
    <row r="9428" spans="1:15" s="206" customFormat="1" ht="31" customHeight="1" x14ac:dyDescent="0.15">
      <c r="A9428" s="206" t="s">
        <v>768</v>
      </c>
      <c r="B9428" s="206" t="s">
        <v>894</v>
      </c>
      <c r="C9428" s="206" t="s">
        <v>770</v>
      </c>
      <c r="D9428" s="206" t="s">
        <v>772</v>
      </c>
      <c r="E9428" s="206" t="s">
        <v>772</v>
      </c>
      <c r="F9428" s="207">
        <v>45419</v>
      </c>
      <c r="G9428" s="206" t="s">
        <v>897</v>
      </c>
      <c r="H9428" s="208">
        <v>3287666</v>
      </c>
      <c r="I9428" s="206" t="s">
        <v>19</v>
      </c>
      <c r="L9428" s="206">
        <v>2023</v>
      </c>
      <c r="M9428" s="206" t="s">
        <v>772</v>
      </c>
      <c r="N9428" s="206" t="s">
        <v>816</v>
      </c>
    </row>
    <row r="9429" spans="1:15" s="206" customFormat="1" ht="31" customHeight="1" x14ac:dyDescent="0.15">
      <c r="A9429" s="206" t="s">
        <v>768</v>
      </c>
      <c r="B9429" s="206" t="s">
        <v>894</v>
      </c>
      <c r="C9429" s="206" t="s">
        <v>770</v>
      </c>
      <c r="D9429" s="206" t="s">
        <v>772</v>
      </c>
      <c r="E9429" s="206" t="s">
        <v>778</v>
      </c>
      <c r="F9429" s="207">
        <v>45420</v>
      </c>
      <c r="G9429" s="206" t="s">
        <v>896</v>
      </c>
      <c r="H9429" s="208">
        <v>2025386</v>
      </c>
      <c r="I9429" s="206" t="s">
        <v>19</v>
      </c>
      <c r="L9429" s="206">
        <v>2023</v>
      </c>
      <c r="M9429" s="206" t="s">
        <v>772</v>
      </c>
      <c r="N9429" s="206" t="s">
        <v>816</v>
      </c>
      <c r="O9429" s="206" t="s">
        <v>838</v>
      </c>
    </row>
    <row r="9430" spans="1:15" s="206" customFormat="1" ht="31" customHeight="1" x14ac:dyDescent="0.15">
      <c r="A9430" s="206" t="s">
        <v>768</v>
      </c>
      <c r="B9430" s="206" t="s">
        <v>894</v>
      </c>
      <c r="C9430" s="206" t="s">
        <v>770</v>
      </c>
      <c r="D9430" s="206" t="s">
        <v>772</v>
      </c>
      <c r="E9430" s="206" t="s">
        <v>778</v>
      </c>
      <c r="F9430" s="207">
        <v>45420</v>
      </c>
      <c r="G9430" s="206" t="s">
        <v>899</v>
      </c>
      <c r="H9430" s="208">
        <v>2226026</v>
      </c>
      <c r="I9430" s="206" t="s">
        <v>19</v>
      </c>
      <c r="L9430" s="206">
        <v>2023</v>
      </c>
      <c r="M9430" s="206" t="s">
        <v>772</v>
      </c>
      <c r="N9430" s="206" t="s">
        <v>816</v>
      </c>
      <c r="O9430" s="206" t="s">
        <v>838</v>
      </c>
    </row>
    <row r="9431" spans="1:15" s="206" customFormat="1" ht="31" customHeight="1" x14ac:dyDescent="0.15">
      <c r="A9431" s="206" t="s">
        <v>768</v>
      </c>
      <c r="B9431" s="206" t="s">
        <v>894</v>
      </c>
      <c r="C9431" s="206" t="s">
        <v>782</v>
      </c>
      <c r="D9431" s="206" t="s">
        <v>772</v>
      </c>
      <c r="E9431" s="206" t="s">
        <v>759</v>
      </c>
      <c r="F9431" s="207">
        <v>45420</v>
      </c>
      <c r="G9431" s="206" t="s">
        <v>897</v>
      </c>
      <c r="H9431" s="208">
        <v>89870</v>
      </c>
      <c r="I9431" s="206" t="s">
        <v>19</v>
      </c>
      <c r="L9431" s="206">
        <v>2023</v>
      </c>
      <c r="M9431" s="206" t="s">
        <v>772</v>
      </c>
      <c r="N9431" s="206" t="s">
        <v>816</v>
      </c>
      <c r="O9431" s="206" t="s">
        <v>838</v>
      </c>
    </row>
    <row r="9432" spans="1:15" s="206" customFormat="1" ht="31" customHeight="1" x14ac:dyDescent="0.15">
      <c r="A9432" s="206" t="s">
        <v>768</v>
      </c>
      <c r="B9432" s="206" t="s">
        <v>894</v>
      </c>
      <c r="C9432" s="206" t="s">
        <v>770</v>
      </c>
      <c r="D9432" s="206" t="s">
        <v>772</v>
      </c>
      <c r="E9432" s="206" t="s">
        <v>772</v>
      </c>
      <c r="F9432" s="207">
        <v>45420</v>
      </c>
      <c r="G9432" s="206" t="s">
        <v>898</v>
      </c>
      <c r="H9432" s="208">
        <v>55440</v>
      </c>
      <c r="I9432" s="206" t="s">
        <v>19</v>
      </c>
      <c r="L9432" s="206">
        <v>2023</v>
      </c>
      <c r="M9432" s="206" t="s">
        <v>772</v>
      </c>
      <c r="N9432" s="206" t="s">
        <v>816</v>
      </c>
      <c r="O9432" s="206" t="s">
        <v>838</v>
      </c>
    </row>
    <row r="9433" spans="1:15" s="206" customFormat="1" ht="31" customHeight="1" x14ac:dyDescent="0.15">
      <c r="A9433" s="206" t="s">
        <v>768</v>
      </c>
      <c r="B9433" s="206" t="s">
        <v>894</v>
      </c>
      <c r="C9433" s="206" t="s">
        <v>770</v>
      </c>
      <c r="D9433" s="206" t="s">
        <v>772</v>
      </c>
      <c r="E9433" s="206" t="s">
        <v>759</v>
      </c>
      <c r="F9433" s="207">
        <v>45420</v>
      </c>
      <c r="G9433" s="206" t="s">
        <v>897</v>
      </c>
      <c r="H9433" s="208">
        <v>4546695</v>
      </c>
      <c r="I9433" s="206" t="s">
        <v>19</v>
      </c>
      <c r="L9433" s="206">
        <v>2023</v>
      </c>
      <c r="M9433" s="206" t="s">
        <v>772</v>
      </c>
      <c r="N9433" s="206" t="s">
        <v>816</v>
      </c>
      <c r="O9433" s="206" t="s">
        <v>838</v>
      </c>
    </row>
    <row r="9434" spans="1:15" s="206" customFormat="1" ht="31" customHeight="1" x14ac:dyDescent="0.15">
      <c r="A9434" s="206" t="s">
        <v>768</v>
      </c>
      <c r="B9434" s="206" t="s">
        <v>894</v>
      </c>
      <c r="C9434" s="206" t="s">
        <v>770</v>
      </c>
      <c r="D9434" s="206" t="s">
        <v>772</v>
      </c>
      <c r="E9434" s="206" t="s">
        <v>772</v>
      </c>
      <c r="F9434" s="207">
        <v>45420</v>
      </c>
      <c r="G9434" s="206" t="s">
        <v>897</v>
      </c>
      <c r="H9434" s="208">
        <v>1137015</v>
      </c>
      <c r="I9434" s="206" t="s">
        <v>19</v>
      </c>
      <c r="L9434" s="206">
        <v>2023</v>
      </c>
      <c r="M9434" s="206" t="s">
        <v>772</v>
      </c>
      <c r="N9434" s="206" t="s">
        <v>816</v>
      </c>
      <c r="O9434" s="206" t="s">
        <v>838</v>
      </c>
    </row>
    <row r="9435" spans="1:15" s="206" customFormat="1" ht="31" customHeight="1" x14ac:dyDescent="0.15">
      <c r="A9435" s="206" t="s">
        <v>768</v>
      </c>
      <c r="B9435" s="206" t="s">
        <v>894</v>
      </c>
      <c r="C9435" s="206" t="s">
        <v>770</v>
      </c>
      <c r="D9435" s="206" t="s">
        <v>772</v>
      </c>
      <c r="E9435" s="206" t="s">
        <v>772</v>
      </c>
      <c r="F9435" s="207">
        <v>45420</v>
      </c>
      <c r="G9435" s="206" t="s">
        <v>896</v>
      </c>
      <c r="H9435" s="208">
        <v>661023</v>
      </c>
      <c r="I9435" s="206" t="s">
        <v>19</v>
      </c>
      <c r="L9435" s="206">
        <v>2023</v>
      </c>
      <c r="M9435" s="206" t="s">
        <v>772</v>
      </c>
      <c r="N9435" s="206" t="s">
        <v>816</v>
      </c>
      <c r="O9435" s="206" t="s">
        <v>838</v>
      </c>
    </row>
    <row r="9436" spans="1:15" s="206" customFormat="1" ht="31" customHeight="1" x14ac:dyDescent="0.15">
      <c r="A9436" s="206" t="s">
        <v>768</v>
      </c>
      <c r="B9436" s="206" t="s">
        <v>894</v>
      </c>
      <c r="C9436" s="206" t="s">
        <v>782</v>
      </c>
      <c r="D9436" s="206" t="s">
        <v>772</v>
      </c>
      <c r="E9436" s="206" t="s">
        <v>778</v>
      </c>
      <c r="F9436" s="207">
        <v>45420</v>
      </c>
      <c r="G9436" s="206" t="s">
        <v>897</v>
      </c>
      <c r="H9436" s="208">
        <v>273359</v>
      </c>
      <c r="I9436" s="206" t="s">
        <v>19</v>
      </c>
      <c r="L9436" s="206">
        <v>2023</v>
      </c>
      <c r="M9436" s="206" t="s">
        <v>772</v>
      </c>
      <c r="N9436" s="206" t="s">
        <v>816</v>
      </c>
      <c r="O9436" s="206" t="s">
        <v>838</v>
      </c>
    </row>
    <row r="9437" spans="1:15" s="206" customFormat="1" ht="31" customHeight="1" x14ac:dyDescent="0.15">
      <c r="A9437" s="206" t="s">
        <v>768</v>
      </c>
      <c r="B9437" s="206" t="s">
        <v>894</v>
      </c>
      <c r="C9437" s="206" t="s">
        <v>770</v>
      </c>
      <c r="D9437" s="206" t="s">
        <v>772</v>
      </c>
      <c r="E9437" s="206" t="s">
        <v>778</v>
      </c>
      <c r="F9437" s="207">
        <v>45420</v>
      </c>
      <c r="G9437" s="206" t="s">
        <v>898</v>
      </c>
      <c r="H9437" s="208">
        <v>903984</v>
      </c>
      <c r="I9437" s="206" t="s">
        <v>19</v>
      </c>
      <c r="L9437" s="206">
        <v>2023</v>
      </c>
      <c r="M9437" s="206" t="s">
        <v>772</v>
      </c>
      <c r="N9437" s="206" t="s">
        <v>816</v>
      </c>
      <c r="O9437" s="206" t="s">
        <v>838</v>
      </c>
    </row>
    <row r="9438" spans="1:15" s="206" customFormat="1" ht="31" customHeight="1" x14ac:dyDescent="0.15">
      <c r="A9438" s="206" t="s">
        <v>768</v>
      </c>
      <c r="B9438" s="206" t="s">
        <v>894</v>
      </c>
      <c r="C9438" s="206" t="s">
        <v>770</v>
      </c>
      <c r="D9438" s="206" t="s">
        <v>772</v>
      </c>
      <c r="E9438" s="206" t="s">
        <v>778</v>
      </c>
      <c r="F9438" s="207">
        <v>45420</v>
      </c>
      <c r="G9438" s="206" t="s">
        <v>897</v>
      </c>
      <c r="H9438" s="208">
        <v>11259838</v>
      </c>
      <c r="I9438" s="206" t="s">
        <v>19</v>
      </c>
      <c r="L9438" s="206">
        <v>2023</v>
      </c>
      <c r="M9438" s="206" t="s">
        <v>772</v>
      </c>
      <c r="N9438" s="206" t="s">
        <v>816</v>
      </c>
      <c r="O9438" s="206" t="s">
        <v>838</v>
      </c>
    </row>
    <row r="9439" spans="1:15" s="206" customFormat="1" ht="31" customHeight="1" x14ac:dyDescent="0.15">
      <c r="A9439" s="206" t="s">
        <v>768</v>
      </c>
      <c r="B9439" s="206" t="s">
        <v>894</v>
      </c>
      <c r="C9439" s="206" t="s">
        <v>770</v>
      </c>
      <c r="D9439" s="206" t="s">
        <v>772</v>
      </c>
      <c r="E9439" s="206" t="s">
        <v>772</v>
      </c>
      <c r="F9439" s="207">
        <v>45420</v>
      </c>
      <c r="G9439" s="206" t="s">
        <v>895</v>
      </c>
      <c r="H9439" s="208">
        <v>97152</v>
      </c>
      <c r="I9439" s="206" t="s">
        <v>19</v>
      </c>
      <c r="L9439" s="206">
        <v>2023</v>
      </c>
      <c r="M9439" s="206" t="s">
        <v>772</v>
      </c>
      <c r="N9439" s="206" t="s">
        <v>816</v>
      </c>
      <c r="O9439" s="206" t="s">
        <v>838</v>
      </c>
    </row>
    <row r="9440" spans="1:15" s="206" customFormat="1" ht="31" customHeight="1" x14ac:dyDescent="0.15">
      <c r="A9440" s="206" t="s">
        <v>768</v>
      </c>
      <c r="B9440" s="206" t="s">
        <v>894</v>
      </c>
      <c r="C9440" s="206" t="s">
        <v>770</v>
      </c>
      <c r="D9440" s="206" t="s">
        <v>772</v>
      </c>
      <c r="E9440" s="206" t="s">
        <v>778</v>
      </c>
      <c r="F9440" s="207">
        <v>45420</v>
      </c>
      <c r="G9440" s="206" t="s">
        <v>895</v>
      </c>
      <c r="H9440" s="208">
        <v>201130</v>
      </c>
      <c r="I9440" s="206" t="s">
        <v>19</v>
      </c>
      <c r="L9440" s="206">
        <v>2023</v>
      </c>
      <c r="M9440" s="206" t="s">
        <v>772</v>
      </c>
      <c r="N9440" s="206" t="s">
        <v>816</v>
      </c>
      <c r="O9440" s="206" t="s">
        <v>838</v>
      </c>
    </row>
    <row r="9441" spans="1:14" s="206" customFormat="1" ht="31" customHeight="1" x14ac:dyDescent="0.15">
      <c r="A9441" s="206" t="s">
        <v>768</v>
      </c>
      <c r="B9441" s="206" t="s">
        <v>894</v>
      </c>
      <c r="C9441" s="206" t="s">
        <v>782</v>
      </c>
      <c r="D9441" s="206" t="s">
        <v>772</v>
      </c>
      <c r="E9441" s="206" t="s">
        <v>778</v>
      </c>
      <c r="F9441" s="207">
        <v>45421</v>
      </c>
      <c r="G9441" s="206" t="s">
        <v>897</v>
      </c>
      <c r="H9441" s="208">
        <v>433033</v>
      </c>
      <c r="I9441" s="206" t="s">
        <v>19</v>
      </c>
      <c r="L9441" s="206">
        <v>2023</v>
      </c>
      <c r="M9441" s="206" t="s">
        <v>772</v>
      </c>
      <c r="N9441" s="206" t="s">
        <v>816</v>
      </c>
    </row>
    <row r="9442" spans="1:14" s="206" customFormat="1" ht="31" customHeight="1" x14ac:dyDescent="0.15">
      <c r="A9442" s="206" t="s">
        <v>768</v>
      </c>
      <c r="B9442" s="206" t="s">
        <v>894</v>
      </c>
      <c r="C9442" s="206" t="s">
        <v>770</v>
      </c>
      <c r="D9442" s="206" t="s">
        <v>772</v>
      </c>
      <c r="E9442" s="206" t="s">
        <v>778</v>
      </c>
      <c r="F9442" s="207">
        <v>45421</v>
      </c>
      <c r="G9442" s="206" t="s">
        <v>897</v>
      </c>
      <c r="H9442" s="208">
        <v>6259967</v>
      </c>
      <c r="I9442" s="206" t="s">
        <v>19</v>
      </c>
      <c r="L9442" s="206">
        <v>2023</v>
      </c>
      <c r="M9442" s="206" t="s">
        <v>772</v>
      </c>
      <c r="N9442" s="206" t="s">
        <v>816</v>
      </c>
    </row>
    <row r="9443" spans="1:14" s="206" customFormat="1" ht="31" customHeight="1" x14ac:dyDescent="0.15">
      <c r="A9443" s="206" t="s">
        <v>768</v>
      </c>
      <c r="B9443" s="206" t="s">
        <v>894</v>
      </c>
      <c r="C9443" s="206" t="s">
        <v>770</v>
      </c>
      <c r="D9443" s="206" t="s">
        <v>772</v>
      </c>
      <c r="E9443" s="206" t="s">
        <v>772</v>
      </c>
      <c r="F9443" s="207">
        <v>45421</v>
      </c>
      <c r="G9443" s="206" t="s">
        <v>897</v>
      </c>
      <c r="H9443" s="208">
        <v>1811327</v>
      </c>
      <c r="I9443" s="206" t="s">
        <v>19</v>
      </c>
      <c r="L9443" s="206">
        <v>2023</v>
      </c>
      <c r="M9443" s="206" t="s">
        <v>772</v>
      </c>
      <c r="N9443" s="206" t="s">
        <v>816</v>
      </c>
    </row>
    <row r="9444" spans="1:14" s="206" customFormat="1" ht="31" customHeight="1" x14ac:dyDescent="0.15">
      <c r="A9444" s="206" t="s">
        <v>768</v>
      </c>
      <c r="B9444" s="206" t="s">
        <v>894</v>
      </c>
      <c r="C9444" s="206" t="s">
        <v>770</v>
      </c>
      <c r="D9444" s="206" t="s">
        <v>772</v>
      </c>
      <c r="E9444" s="206" t="s">
        <v>778</v>
      </c>
      <c r="F9444" s="207">
        <v>45421</v>
      </c>
      <c r="G9444" s="206" t="s">
        <v>898</v>
      </c>
      <c r="H9444" s="208">
        <v>124740</v>
      </c>
      <c r="I9444" s="206" t="s">
        <v>19</v>
      </c>
      <c r="L9444" s="206">
        <v>2023</v>
      </c>
      <c r="M9444" s="206" t="s">
        <v>772</v>
      </c>
      <c r="N9444" s="206" t="s">
        <v>816</v>
      </c>
    </row>
    <row r="9445" spans="1:14" s="206" customFormat="1" ht="31" customHeight="1" x14ac:dyDescent="0.15">
      <c r="A9445" s="206" t="s">
        <v>768</v>
      </c>
      <c r="B9445" s="206" t="s">
        <v>894</v>
      </c>
      <c r="C9445" s="206" t="s">
        <v>770</v>
      </c>
      <c r="D9445" s="206" t="s">
        <v>772</v>
      </c>
      <c r="E9445" s="206" t="s">
        <v>778</v>
      </c>
      <c r="F9445" s="207">
        <v>45421</v>
      </c>
      <c r="G9445" s="206" t="s">
        <v>895</v>
      </c>
      <c r="H9445" s="208">
        <v>117354</v>
      </c>
      <c r="I9445" s="206" t="s">
        <v>19</v>
      </c>
      <c r="L9445" s="206">
        <v>2023</v>
      </c>
      <c r="M9445" s="206" t="s">
        <v>772</v>
      </c>
      <c r="N9445" s="206" t="s">
        <v>816</v>
      </c>
    </row>
    <row r="9446" spans="1:14" s="206" customFormat="1" ht="31" customHeight="1" x14ac:dyDescent="0.15">
      <c r="A9446" s="206" t="s">
        <v>768</v>
      </c>
      <c r="B9446" s="206" t="s">
        <v>894</v>
      </c>
      <c r="C9446" s="206" t="s">
        <v>782</v>
      </c>
      <c r="D9446" s="206" t="s">
        <v>772</v>
      </c>
      <c r="E9446" s="206" t="s">
        <v>759</v>
      </c>
      <c r="F9446" s="207">
        <v>45421</v>
      </c>
      <c r="G9446" s="206" t="s">
        <v>897</v>
      </c>
      <c r="H9446" s="208">
        <v>12540</v>
      </c>
      <c r="I9446" s="206" t="s">
        <v>19</v>
      </c>
      <c r="L9446" s="206">
        <v>2023</v>
      </c>
      <c r="M9446" s="206" t="s">
        <v>772</v>
      </c>
      <c r="N9446" s="206" t="s">
        <v>816</v>
      </c>
    </row>
    <row r="9447" spans="1:14" s="206" customFormat="1" ht="31" customHeight="1" x14ac:dyDescent="0.15">
      <c r="A9447" s="206" t="s">
        <v>768</v>
      </c>
      <c r="B9447" s="206" t="s">
        <v>894</v>
      </c>
      <c r="C9447" s="206" t="s">
        <v>770</v>
      </c>
      <c r="D9447" s="206" t="s">
        <v>772</v>
      </c>
      <c r="E9447" s="206" t="s">
        <v>772</v>
      </c>
      <c r="F9447" s="207">
        <v>45421</v>
      </c>
      <c r="G9447" s="206" t="s">
        <v>896</v>
      </c>
      <c r="H9447" s="208">
        <v>301609</v>
      </c>
      <c r="I9447" s="206" t="s">
        <v>19</v>
      </c>
      <c r="L9447" s="206">
        <v>2023</v>
      </c>
      <c r="M9447" s="206" t="s">
        <v>772</v>
      </c>
      <c r="N9447" s="206" t="s">
        <v>816</v>
      </c>
    </row>
    <row r="9448" spans="1:14" s="206" customFormat="1" ht="31" customHeight="1" x14ac:dyDescent="0.15">
      <c r="A9448" s="206" t="s">
        <v>768</v>
      </c>
      <c r="B9448" s="206" t="s">
        <v>894</v>
      </c>
      <c r="C9448" s="206" t="s">
        <v>770</v>
      </c>
      <c r="D9448" s="206" t="s">
        <v>772</v>
      </c>
      <c r="E9448" s="206" t="s">
        <v>759</v>
      </c>
      <c r="F9448" s="207">
        <v>45421</v>
      </c>
      <c r="G9448" s="206" t="s">
        <v>895</v>
      </c>
      <c r="H9448" s="208">
        <v>16755</v>
      </c>
      <c r="I9448" s="206" t="s">
        <v>19</v>
      </c>
      <c r="L9448" s="206">
        <v>2023</v>
      </c>
      <c r="M9448" s="206" t="s">
        <v>772</v>
      </c>
      <c r="N9448" s="206" t="s">
        <v>816</v>
      </c>
    </row>
    <row r="9449" spans="1:14" s="206" customFormat="1" ht="31" customHeight="1" x14ac:dyDescent="0.15">
      <c r="A9449" s="206" t="s">
        <v>768</v>
      </c>
      <c r="B9449" s="206" t="s">
        <v>894</v>
      </c>
      <c r="C9449" s="206" t="s">
        <v>770</v>
      </c>
      <c r="D9449" s="206" t="s">
        <v>772</v>
      </c>
      <c r="E9449" s="206" t="s">
        <v>772</v>
      </c>
      <c r="F9449" s="207">
        <v>45421</v>
      </c>
      <c r="G9449" s="206" t="s">
        <v>898</v>
      </c>
      <c r="H9449" s="208">
        <v>55440</v>
      </c>
      <c r="I9449" s="206" t="s">
        <v>19</v>
      </c>
      <c r="L9449" s="206">
        <v>2023</v>
      </c>
      <c r="M9449" s="206" t="s">
        <v>772</v>
      </c>
      <c r="N9449" s="206" t="s">
        <v>816</v>
      </c>
    </row>
    <row r="9450" spans="1:14" s="206" customFormat="1" ht="31" customHeight="1" x14ac:dyDescent="0.15">
      <c r="A9450" s="206" t="s">
        <v>768</v>
      </c>
      <c r="B9450" s="206" t="s">
        <v>894</v>
      </c>
      <c r="C9450" s="206" t="s">
        <v>770</v>
      </c>
      <c r="D9450" s="206" t="s">
        <v>772</v>
      </c>
      <c r="E9450" s="206" t="s">
        <v>759</v>
      </c>
      <c r="F9450" s="207">
        <v>45421</v>
      </c>
      <c r="G9450" s="206" t="s">
        <v>897</v>
      </c>
      <c r="H9450" s="208">
        <v>2272336</v>
      </c>
      <c r="I9450" s="206" t="s">
        <v>19</v>
      </c>
      <c r="L9450" s="206">
        <v>2023</v>
      </c>
      <c r="M9450" s="206" t="s">
        <v>772</v>
      </c>
      <c r="N9450" s="206" t="s">
        <v>816</v>
      </c>
    </row>
    <row r="9451" spans="1:14" s="206" customFormat="1" ht="31" customHeight="1" x14ac:dyDescent="0.15">
      <c r="A9451" s="206" t="s">
        <v>768</v>
      </c>
      <c r="B9451" s="206" t="s">
        <v>894</v>
      </c>
      <c r="C9451" s="206" t="s">
        <v>782</v>
      </c>
      <c r="D9451" s="206" t="s">
        <v>772</v>
      </c>
      <c r="E9451" s="206" t="s">
        <v>778</v>
      </c>
      <c r="F9451" s="207">
        <v>45422</v>
      </c>
      <c r="G9451" s="206" t="s">
        <v>897</v>
      </c>
      <c r="H9451" s="208">
        <v>596548</v>
      </c>
      <c r="I9451" s="206" t="s">
        <v>19</v>
      </c>
      <c r="L9451" s="206">
        <v>2023</v>
      </c>
      <c r="M9451" s="206" t="s">
        <v>772</v>
      </c>
      <c r="N9451" s="206" t="s">
        <v>816</v>
      </c>
    </row>
    <row r="9452" spans="1:14" s="206" customFormat="1" ht="31" customHeight="1" x14ac:dyDescent="0.15">
      <c r="A9452" s="206" t="s">
        <v>768</v>
      </c>
      <c r="B9452" s="206" t="s">
        <v>894</v>
      </c>
      <c r="C9452" s="206" t="s">
        <v>770</v>
      </c>
      <c r="D9452" s="206" t="s">
        <v>772</v>
      </c>
      <c r="E9452" s="206" t="s">
        <v>759</v>
      </c>
      <c r="F9452" s="207">
        <v>45422</v>
      </c>
      <c r="G9452" s="206" t="s">
        <v>897</v>
      </c>
      <c r="H9452" s="208">
        <v>2895928</v>
      </c>
      <c r="I9452" s="206" t="s">
        <v>19</v>
      </c>
      <c r="L9452" s="206">
        <v>2023</v>
      </c>
      <c r="M9452" s="206" t="s">
        <v>772</v>
      </c>
      <c r="N9452" s="206" t="s">
        <v>816</v>
      </c>
    </row>
    <row r="9453" spans="1:14" s="206" customFormat="1" ht="31" customHeight="1" x14ac:dyDescent="0.15">
      <c r="A9453" s="206" t="s">
        <v>768</v>
      </c>
      <c r="B9453" s="206" t="s">
        <v>894</v>
      </c>
      <c r="C9453" s="206" t="s">
        <v>770</v>
      </c>
      <c r="D9453" s="206" t="s">
        <v>772</v>
      </c>
      <c r="E9453" s="206" t="s">
        <v>778</v>
      </c>
      <c r="F9453" s="207">
        <v>45422</v>
      </c>
      <c r="G9453" s="206" t="s">
        <v>897</v>
      </c>
      <c r="H9453" s="208">
        <v>5683404</v>
      </c>
      <c r="I9453" s="206" t="s">
        <v>19</v>
      </c>
      <c r="L9453" s="206">
        <v>2023</v>
      </c>
      <c r="M9453" s="206" t="s">
        <v>772</v>
      </c>
      <c r="N9453" s="206" t="s">
        <v>816</v>
      </c>
    </row>
    <row r="9454" spans="1:14" s="206" customFormat="1" ht="31" customHeight="1" x14ac:dyDescent="0.15">
      <c r="A9454" s="206" t="s">
        <v>768</v>
      </c>
      <c r="B9454" s="206" t="s">
        <v>894</v>
      </c>
      <c r="C9454" s="206" t="s">
        <v>770</v>
      </c>
      <c r="D9454" s="206" t="s">
        <v>772</v>
      </c>
      <c r="E9454" s="206" t="s">
        <v>778</v>
      </c>
      <c r="F9454" s="207">
        <v>45422</v>
      </c>
      <c r="G9454" s="206" t="s">
        <v>895</v>
      </c>
      <c r="H9454" s="208">
        <v>221240</v>
      </c>
      <c r="I9454" s="206" t="s">
        <v>19</v>
      </c>
      <c r="L9454" s="206">
        <v>2023</v>
      </c>
      <c r="M9454" s="206" t="s">
        <v>772</v>
      </c>
      <c r="N9454" s="206" t="s">
        <v>816</v>
      </c>
    </row>
    <row r="9455" spans="1:14" s="206" customFormat="1" ht="31" customHeight="1" x14ac:dyDescent="0.15">
      <c r="A9455" s="206" t="s">
        <v>768</v>
      </c>
      <c r="B9455" s="206" t="s">
        <v>894</v>
      </c>
      <c r="C9455" s="206" t="s">
        <v>770</v>
      </c>
      <c r="D9455" s="206" t="s">
        <v>772</v>
      </c>
      <c r="E9455" s="206" t="s">
        <v>772</v>
      </c>
      <c r="F9455" s="207">
        <v>45422</v>
      </c>
      <c r="G9455" s="206" t="s">
        <v>897</v>
      </c>
      <c r="H9455" s="208">
        <v>792015</v>
      </c>
      <c r="I9455" s="206" t="s">
        <v>19</v>
      </c>
      <c r="L9455" s="206">
        <v>2023</v>
      </c>
      <c r="M9455" s="206" t="s">
        <v>772</v>
      </c>
      <c r="N9455" s="206" t="s">
        <v>816</v>
      </c>
    </row>
    <row r="9456" spans="1:14" s="206" customFormat="1" ht="31" customHeight="1" x14ac:dyDescent="0.15">
      <c r="A9456" s="206" t="s">
        <v>768</v>
      </c>
      <c r="B9456" s="206" t="s">
        <v>894</v>
      </c>
      <c r="C9456" s="206" t="s">
        <v>770</v>
      </c>
      <c r="D9456" s="206" t="s">
        <v>772</v>
      </c>
      <c r="E9456" s="206" t="s">
        <v>772</v>
      </c>
      <c r="F9456" s="207">
        <v>45422</v>
      </c>
      <c r="G9456" s="206" t="s">
        <v>895</v>
      </c>
      <c r="H9456" s="208">
        <v>202488</v>
      </c>
      <c r="I9456" s="206" t="s">
        <v>19</v>
      </c>
      <c r="L9456" s="206">
        <v>2023</v>
      </c>
      <c r="M9456" s="206" t="s">
        <v>772</v>
      </c>
      <c r="N9456" s="206" t="s">
        <v>816</v>
      </c>
    </row>
    <row r="9457" spans="1:14" s="206" customFormat="1" ht="31" customHeight="1" x14ac:dyDescent="0.15">
      <c r="A9457" s="206" t="s">
        <v>768</v>
      </c>
      <c r="B9457" s="206" t="s">
        <v>894</v>
      </c>
      <c r="C9457" s="206" t="s">
        <v>770</v>
      </c>
      <c r="D9457" s="206" t="s">
        <v>772</v>
      </c>
      <c r="E9457" s="206" t="s">
        <v>772</v>
      </c>
      <c r="F9457" s="207">
        <v>45422</v>
      </c>
      <c r="G9457" s="206" t="s">
        <v>898</v>
      </c>
      <c r="H9457" s="208">
        <v>82720</v>
      </c>
      <c r="I9457" s="206" t="s">
        <v>19</v>
      </c>
      <c r="L9457" s="206">
        <v>2023</v>
      </c>
      <c r="M9457" s="206" t="s">
        <v>772</v>
      </c>
      <c r="N9457" s="206" t="s">
        <v>816</v>
      </c>
    </row>
    <row r="9458" spans="1:14" s="206" customFormat="1" ht="31" customHeight="1" x14ac:dyDescent="0.15">
      <c r="A9458" s="206" t="s">
        <v>768</v>
      </c>
      <c r="B9458" s="206" t="s">
        <v>894</v>
      </c>
      <c r="C9458" s="206" t="s">
        <v>770</v>
      </c>
      <c r="D9458" s="206" t="s">
        <v>772</v>
      </c>
      <c r="E9458" s="206" t="s">
        <v>778</v>
      </c>
      <c r="F9458" s="207">
        <v>45422</v>
      </c>
      <c r="G9458" s="206" t="s">
        <v>898</v>
      </c>
      <c r="H9458" s="208">
        <v>33660</v>
      </c>
      <c r="I9458" s="206" t="s">
        <v>19</v>
      </c>
      <c r="L9458" s="206">
        <v>2023</v>
      </c>
      <c r="M9458" s="206" t="s">
        <v>772</v>
      </c>
      <c r="N9458" s="206" t="s">
        <v>816</v>
      </c>
    </row>
    <row r="9459" spans="1:14" s="206" customFormat="1" ht="31" customHeight="1" x14ac:dyDescent="0.15">
      <c r="A9459" s="206" t="s">
        <v>768</v>
      </c>
      <c r="B9459" s="206" t="s">
        <v>894</v>
      </c>
      <c r="C9459" s="206" t="s">
        <v>770</v>
      </c>
      <c r="D9459" s="206" t="s">
        <v>772</v>
      </c>
      <c r="E9459" s="206" t="s">
        <v>772</v>
      </c>
      <c r="F9459" s="207">
        <v>45422</v>
      </c>
      <c r="G9459" s="206" t="s">
        <v>896</v>
      </c>
      <c r="H9459" s="208">
        <v>367352</v>
      </c>
      <c r="I9459" s="206" t="s">
        <v>19</v>
      </c>
      <c r="L9459" s="206">
        <v>2023</v>
      </c>
      <c r="M9459" s="206" t="s">
        <v>772</v>
      </c>
      <c r="N9459" s="206" t="s">
        <v>816</v>
      </c>
    </row>
    <row r="9460" spans="1:14" s="206" customFormat="1" ht="31" customHeight="1" x14ac:dyDescent="0.15">
      <c r="A9460" s="206" t="s">
        <v>768</v>
      </c>
      <c r="B9460" s="206" t="s">
        <v>894</v>
      </c>
      <c r="C9460" s="206" t="s">
        <v>770</v>
      </c>
      <c r="D9460" s="206" t="s">
        <v>772</v>
      </c>
      <c r="E9460" s="206" t="s">
        <v>778</v>
      </c>
      <c r="F9460" s="207">
        <v>45425</v>
      </c>
      <c r="G9460" s="206" t="s">
        <v>897</v>
      </c>
      <c r="H9460" s="208">
        <v>7489339</v>
      </c>
      <c r="I9460" s="206" t="s">
        <v>19</v>
      </c>
      <c r="L9460" s="206">
        <v>2023</v>
      </c>
      <c r="M9460" s="206" t="s">
        <v>772</v>
      </c>
      <c r="N9460" s="206" t="s">
        <v>816</v>
      </c>
    </row>
    <row r="9461" spans="1:14" s="206" customFormat="1" ht="31" customHeight="1" x14ac:dyDescent="0.15">
      <c r="A9461" s="206" t="s">
        <v>768</v>
      </c>
      <c r="B9461" s="206" t="s">
        <v>894</v>
      </c>
      <c r="C9461" s="206" t="s">
        <v>782</v>
      </c>
      <c r="D9461" s="206" t="s">
        <v>772</v>
      </c>
      <c r="E9461" s="206" t="s">
        <v>778</v>
      </c>
      <c r="F9461" s="207">
        <v>45425</v>
      </c>
      <c r="G9461" s="206" t="s">
        <v>897</v>
      </c>
      <c r="H9461" s="208">
        <v>637879</v>
      </c>
      <c r="I9461" s="206" t="s">
        <v>19</v>
      </c>
      <c r="L9461" s="206">
        <v>2023</v>
      </c>
      <c r="M9461" s="206" t="s">
        <v>772</v>
      </c>
      <c r="N9461" s="206" t="s">
        <v>816</v>
      </c>
    </row>
    <row r="9462" spans="1:14" s="206" customFormat="1" ht="31" customHeight="1" x14ac:dyDescent="0.15">
      <c r="A9462" s="206" t="s">
        <v>768</v>
      </c>
      <c r="B9462" s="206" t="s">
        <v>894</v>
      </c>
      <c r="C9462" s="206" t="s">
        <v>770</v>
      </c>
      <c r="D9462" s="206" t="s">
        <v>772</v>
      </c>
      <c r="E9462" s="206" t="s">
        <v>778</v>
      </c>
      <c r="F9462" s="207">
        <v>45425</v>
      </c>
      <c r="G9462" s="206" t="s">
        <v>895</v>
      </c>
      <c r="H9462" s="208">
        <v>449208</v>
      </c>
      <c r="I9462" s="206" t="s">
        <v>19</v>
      </c>
      <c r="L9462" s="206">
        <v>2023</v>
      </c>
      <c r="M9462" s="206" t="s">
        <v>772</v>
      </c>
      <c r="N9462" s="206" t="s">
        <v>816</v>
      </c>
    </row>
    <row r="9463" spans="1:14" s="206" customFormat="1" ht="31" customHeight="1" x14ac:dyDescent="0.15">
      <c r="A9463" s="206" t="s">
        <v>768</v>
      </c>
      <c r="B9463" s="206" t="s">
        <v>894</v>
      </c>
      <c r="C9463" s="206" t="s">
        <v>770</v>
      </c>
      <c r="D9463" s="206" t="s">
        <v>772</v>
      </c>
      <c r="E9463" s="206" t="s">
        <v>778</v>
      </c>
      <c r="F9463" s="207">
        <v>45425</v>
      </c>
      <c r="G9463" s="206" t="s">
        <v>896</v>
      </c>
      <c r="H9463" s="208">
        <v>197791</v>
      </c>
      <c r="I9463" s="206" t="s">
        <v>19</v>
      </c>
      <c r="L9463" s="206">
        <v>2023</v>
      </c>
      <c r="M9463" s="206" t="s">
        <v>772</v>
      </c>
      <c r="N9463" s="206" t="s">
        <v>816</v>
      </c>
    </row>
    <row r="9464" spans="1:14" s="206" customFormat="1" ht="31" customHeight="1" x14ac:dyDescent="0.15">
      <c r="A9464" s="206" t="s">
        <v>768</v>
      </c>
      <c r="B9464" s="206" t="s">
        <v>894</v>
      </c>
      <c r="C9464" s="206" t="s">
        <v>770</v>
      </c>
      <c r="D9464" s="206" t="s">
        <v>772</v>
      </c>
      <c r="E9464" s="206" t="s">
        <v>778</v>
      </c>
      <c r="F9464" s="207">
        <v>45425</v>
      </c>
      <c r="G9464" s="206" t="s">
        <v>899</v>
      </c>
      <c r="H9464" s="208">
        <v>396000</v>
      </c>
      <c r="I9464" s="206" t="s">
        <v>19</v>
      </c>
      <c r="L9464" s="206">
        <v>2023</v>
      </c>
      <c r="M9464" s="206" t="s">
        <v>772</v>
      </c>
      <c r="N9464" s="206" t="s">
        <v>816</v>
      </c>
    </row>
    <row r="9465" spans="1:14" s="206" customFormat="1" ht="31" customHeight="1" x14ac:dyDescent="0.15">
      <c r="A9465" s="206" t="s">
        <v>768</v>
      </c>
      <c r="B9465" s="206" t="s">
        <v>894</v>
      </c>
      <c r="C9465" s="206" t="s">
        <v>770</v>
      </c>
      <c r="D9465" s="206" t="s">
        <v>772</v>
      </c>
      <c r="E9465" s="206" t="s">
        <v>772</v>
      </c>
      <c r="F9465" s="207">
        <v>45425</v>
      </c>
      <c r="G9465" s="206" t="s">
        <v>896</v>
      </c>
      <c r="H9465" s="208">
        <v>328721</v>
      </c>
      <c r="I9465" s="206" t="s">
        <v>19</v>
      </c>
      <c r="L9465" s="206">
        <v>2023</v>
      </c>
      <c r="M9465" s="206" t="s">
        <v>772</v>
      </c>
      <c r="N9465" s="206" t="s">
        <v>816</v>
      </c>
    </row>
    <row r="9466" spans="1:14" s="206" customFormat="1" ht="31" customHeight="1" x14ac:dyDescent="0.15">
      <c r="A9466" s="206" t="s">
        <v>768</v>
      </c>
      <c r="B9466" s="206" t="s">
        <v>894</v>
      </c>
      <c r="C9466" s="206" t="s">
        <v>770</v>
      </c>
      <c r="D9466" s="206" t="s">
        <v>772</v>
      </c>
      <c r="E9466" s="206" t="s">
        <v>778</v>
      </c>
      <c r="F9466" s="207">
        <v>45425</v>
      </c>
      <c r="G9466" s="206" t="s">
        <v>905</v>
      </c>
      <c r="H9466" s="208">
        <v>6160</v>
      </c>
      <c r="I9466" s="206" t="s">
        <v>19</v>
      </c>
      <c r="L9466" s="206">
        <v>2023</v>
      </c>
      <c r="M9466" s="206" t="s">
        <v>772</v>
      </c>
      <c r="N9466" s="206" t="s">
        <v>816</v>
      </c>
    </row>
    <row r="9467" spans="1:14" s="206" customFormat="1" ht="31" customHeight="1" x14ac:dyDescent="0.15">
      <c r="A9467" s="206" t="s">
        <v>768</v>
      </c>
      <c r="B9467" s="206" t="s">
        <v>894</v>
      </c>
      <c r="C9467" s="206" t="s">
        <v>770</v>
      </c>
      <c r="D9467" s="206" t="s">
        <v>772</v>
      </c>
      <c r="E9467" s="206" t="s">
        <v>772</v>
      </c>
      <c r="F9467" s="207">
        <v>45425</v>
      </c>
      <c r="G9467" s="206" t="s">
        <v>905</v>
      </c>
      <c r="H9467" s="208">
        <v>7700</v>
      </c>
      <c r="I9467" s="206" t="s">
        <v>19</v>
      </c>
      <c r="L9467" s="206">
        <v>2023</v>
      </c>
      <c r="M9467" s="206" t="s">
        <v>772</v>
      </c>
      <c r="N9467" s="206" t="s">
        <v>816</v>
      </c>
    </row>
    <row r="9468" spans="1:14" s="206" customFormat="1" ht="31" customHeight="1" x14ac:dyDescent="0.15">
      <c r="A9468" s="206" t="s">
        <v>768</v>
      </c>
      <c r="B9468" s="206" t="s">
        <v>894</v>
      </c>
      <c r="C9468" s="206" t="s">
        <v>782</v>
      </c>
      <c r="D9468" s="206" t="s">
        <v>772</v>
      </c>
      <c r="E9468" s="206" t="s">
        <v>759</v>
      </c>
      <c r="F9468" s="207">
        <v>45425</v>
      </c>
      <c r="G9468" s="206" t="s">
        <v>897</v>
      </c>
      <c r="H9468" s="208">
        <v>23870</v>
      </c>
      <c r="I9468" s="206" t="s">
        <v>19</v>
      </c>
      <c r="L9468" s="206">
        <v>2023</v>
      </c>
      <c r="M9468" s="206" t="s">
        <v>772</v>
      </c>
      <c r="N9468" s="206" t="s">
        <v>816</v>
      </c>
    </row>
    <row r="9469" spans="1:14" s="206" customFormat="1" ht="31" customHeight="1" x14ac:dyDescent="0.15">
      <c r="A9469" s="206" t="s">
        <v>768</v>
      </c>
      <c r="B9469" s="206" t="s">
        <v>894</v>
      </c>
      <c r="C9469" s="206" t="s">
        <v>770</v>
      </c>
      <c r="D9469" s="206" t="s">
        <v>772</v>
      </c>
      <c r="E9469" s="206" t="s">
        <v>772</v>
      </c>
      <c r="F9469" s="207">
        <v>45425</v>
      </c>
      <c r="G9469" s="206" t="s">
        <v>897</v>
      </c>
      <c r="H9469" s="208">
        <v>1652144</v>
      </c>
      <c r="I9469" s="206" t="s">
        <v>19</v>
      </c>
      <c r="L9469" s="206">
        <v>2023</v>
      </c>
      <c r="M9469" s="206" t="s">
        <v>772</v>
      </c>
      <c r="N9469" s="206" t="s">
        <v>816</v>
      </c>
    </row>
    <row r="9470" spans="1:14" s="206" customFormat="1" ht="31" customHeight="1" x14ac:dyDescent="0.15">
      <c r="A9470" s="206" t="s">
        <v>768</v>
      </c>
      <c r="B9470" s="206" t="s">
        <v>894</v>
      </c>
      <c r="C9470" s="206" t="s">
        <v>770</v>
      </c>
      <c r="D9470" s="206" t="s">
        <v>772</v>
      </c>
      <c r="E9470" s="206" t="s">
        <v>759</v>
      </c>
      <c r="F9470" s="207">
        <v>45425</v>
      </c>
      <c r="G9470" s="206" t="s">
        <v>897</v>
      </c>
      <c r="H9470" s="208">
        <v>3376836</v>
      </c>
      <c r="I9470" s="206" t="s">
        <v>19</v>
      </c>
      <c r="L9470" s="206">
        <v>2023</v>
      </c>
      <c r="M9470" s="206" t="s">
        <v>772</v>
      </c>
      <c r="N9470" s="206" t="s">
        <v>816</v>
      </c>
    </row>
    <row r="9471" spans="1:14" s="206" customFormat="1" ht="31" customHeight="1" x14ac:dyDescent="0.15">
      <c r="A9471" s="206" t="s">
        <v>768</v>
      </c>
      <c r="B9471" s="206" t="s">
        <v>894</v>
      </c>
      <c r="C9471" s="206" t="s">
        <v>770</v>
      </c>
      <c r="D9471" s="206" t="s">
        <v>772</v>
      </c>
      <c r="E9471" s="206" t="s">
        <v>772</v>
      </c>
      <c r="F9471" s="207">
        <v>45425</v>
      </c>
      <c r="G9471" s="206" t="s">
        <v>895</v>
      </c>
      <c r="H9471" s="208">
        <v>87217</v>
      </c>
      <c r="I9471" s="206" t="s">
        <v>19</v>
      </c>
      <c r="L9471" s="206">
        <v>2023</v>
      </c>
      <c r="M9471" s="206" t="s">
        <v>772</v>
      </c>
      <c r="N9471" s="206" t="s">
        <v>816</v>
      </c>
    </row>
    <row r="9472" spans="1:14" s="206" customFormat="1" ht="31" customHeight="1" x14ac:dyDescent="0.15">
      <c r="A9472" s="206" t="s">
        <v>768</v>
      </c>
      <c r="B9472" s="206" t="s">
        <v>894</v>
      </c>
      <c r="C9472" s="206" t="s">
        <v>770</v>
      </c>
      <c r="D9472" s="206" t="s">
        <v>772</v>
      </c>
      <c r="E9472" s="206" t="s">
        <v>759</v>
      </c>
      <c r="F9472" s="207">
        <v>45425</v>
      </c>
      <c r="G9472" s="206" t="s">
        <v>895</v>
      </c>
      <c r="H9472" s="208">
        <v>44880</v>
      </c>
      <c r="I9472" s="206" t="s">
        <v>19</v>
      </c>
      <c r="L9472" s="206">
        <v>2023</v>
      </c>
      <c r="M9472" s="206" t="s">
        <v>772</v>
      </c>
      <c r="N9472" s="206" t="s">
        <v>816</v>
      </c>
    </row>
    <row r="9473" spans="1:14" s="206" customFormat="1" ht="31" customHeight="1" x14ac:dyDescent="0.15">
      <c r="A9473" s="206" t="s">
        <v>768</v>
      </c>
      <c r="B9473" s="206" t="s">
        <v>894</v>
      </c>
      <c r="C9473" s="206" t="s">
        <v>782</v>
      </c>
      <c r="D9473" s="206" t="s">
        <v>772</v>
      </c>
      <c r="E9473" s="206" t="s">
        <v>759</v>
      </c>
      <c r="F9473" s="207">
        <v>45426</v>
      </c>
      <c r="G9473" s="206" t="s">
        <v>897</v>
      </c>
      <c r="H9473" s="208">
        <v>188936</v>
      </c>
      <c r="I9473" s="206" t="s">
        <v>19</v>
      </c>
      <c r="L9473" s="206">
        <v>2023</v>
      </c>
      <c r="M9473" s="206" t="s">
        <v>772</v>
      </c>
      <c r="N9473" s="206" t="s">
        <v>816</v>
      </c>
    </row>
    <row r="9474" spans="1:14" s="206" customFormat="1" ht="31" customHeight="1" x14ac:dyDescent="0.15">
      <c r="A9474" s="206" t="s">
        <v>768</v>
      </c>
      <c r="B9474" s="206" t="s">
        <v>894</v>
      </c>
      <c r="C9474" s="206" t="s">
        <v>770</v>
      </c>
      <c r="D9474" s="206" t="s">
        <v>772</v>
      </c>
      <c r="E9474" s="206" t="s">
        <v>772</v>
      </c>
      <c r="F9474" s="207">
        <v>45426</v>
      </c>
      <c r="G9474" s="206" t="s">
        <v>897</v>
      </c>
      <c r="H9474" s="208">
        <v>3847404</v>
      </c>
      <c r="I9474" s="206" t="s">
        <v>19</v>
      </c>
      <c r="L9474" s="206">
        <v>2023</v>
      </c>
      <c r="M9474" s="206" t="s">
        <v>772</v>
      </c>
      <c r="N9474" s="206" t="s">
        <v>816</v>
      </c>
    </row>
    <row r="9475" spans="1:14" s="206" customFormat="1" ht="31" customHeight="1" x14ac:dyDescent="0.15">
      <c r="A9475" s="206" t="s">
        <v>768</v>
      </c>
      <c r="B9475" s="206" t="s">
        <v>894</v>
      </c>
      <c r="C9475" s="206" t="s">
        <v>770</v>
      </c>
      <c r="D9475" s="206" t="s">
        <v>772</v>
      </c>
      <c r="E9475" s="206" t="s">
        <v>778</v>
      </c>
      <c r="F9475" s="207">
        <v>45426</v>
      </c>
      <c r="G9475" s="206" t="s">
        <v>899</v>
      </c>
      <c r="H9475" s="208">
        <v>1267200</v>
      </c>
      <c r="I9475" s="206" t="s">
        <v>19</v>
      </c>
      <c r="L9475" s="206">
        <v>2023</v>
      </c>
      <c r="M9475" s="206" t="s">
        <v>772</v>
      </c>
      <c r="N9475" s="206" t="s">
        <v>816</v>
      </c>
    </row>
    <row r="9476" spans="1:14" s="206" customFormat="1" ht="31" customHeight="1" x14ac:dyDescent="0.15">
      <c r="A9476" s="206" t="s">
        <v>768</v>
      </c>
      <c r="B9476" s="206" t="s">
        <v>894</v>
      </c>
      <c r="C9476" s="206" t="s">
        <v>782</v>
      </c>
      <c r="D9476" s="206" t="s">
        <v>772</v>
      </c>
      <c r="E9476" s="206" t="s">
        <v>778</v>
      </c>
      <c r="F9476" s="207">
        <v>45426</v>
      </c>
      <c r="G9476" s="206" t="s">
        <v>897</v>
      </c>
      <c r="H9476" s="208">
        <v>196207</v>
      </c>
      <c r="I9476" s="206" t="s">
        <v>19</v>
      </c>
      <c r="L9476" s="206">
        <v>2023</v>
      </c>
      <c r="M9476" s="206" t="s">
        <v>772</v>
      </c>
      <c r="N9476" s="206" t="s">
        <v>816</v>
      </c>
    </row>
    <row r="9477" spans="1:14" s="206" customFormat="1" ht="31" customHeight="1" x14ac:dyDescent="0.15">
      <c r="A9477" s="206" t="s">
        <v>768</v>
      </c>
      <c r="B9477" s="206" t="s">
        <v>894</v>
      </c>
      <c r="C9477" s="206" t="s">
        <v>770</v>
      </c>
      <c r="D9477" s="206" t="s">
        <v>772</v>
      </c>
      <c r="E9477" s="206" t="s">
        <v>772</v>
      </c>
      <c r="F9477" s="207">
        <v>45426</v>
      </c>
      <c r="G9477" s="206" t="s">
        <v>896</v>
      </c>
      <c r="H9477" s="208">
        <v>1278954</v>
      </c>
      <c r="I9477" s="206" t="s">
        <v>19</v>
      </c>
      <c r="L9477" s="206">
        <v>2023</v>
      </c>
      <c r="M9477" s="206" t="s">
        <v>772</v>
      </c>
      <c r="N9477" s="206" t="s">
        <v>816</v>
      </c>
    </row>
    <row r="9478" spans="1:14" s="206" customFormat="1" ht="31" customHeight="1" x14ac:dyDescent="0.15">
      <c r="A9478" s="206" t="s">
        <v>768</v>
      </c>
      <c r="B9478" s="206" t="s">
        <v>894</v>
      </c>
      <c r="C9478" s="206" t="s">
        <v>770</v>
      </c>
      <c r="D9478" s="206" t="s">
        <v>772</v>
      </c>
      <c r="E9478" s="206" t="s">
        <v>778</v>
      </c>
      <c r="F9478" s="207">
        <v>45426</v>
      </c>
      <c r="G9478" s="206" t="s">
        <v>897</v>
      </c>
      <c r="H9478" s="208">
        <v>6763423</v>
      </c>
      <c r="I9478" s="206" t="s">
        <v>19</v>
      </c>
      <c r="L9478" s="206">
        <v>2023</v>
      </c>
      <c r="M9478" s="206" t="s">
        <v>772</v>
      </c>
      <c r="N9478" s="206" t="s">
        <v>816</v>
      </c>
    </row>
    <row r="9479" spans="1:14" s="206" customFormat="1" ht="31" customHeight="1" x14ac:dyDescent="0.15">
      <c r="A9479" s="206" t="s">
        <v>768</v>
      </c>
      <c r="B9479" s="206" t="s">
        <v>894</v>
      </c>
      <c r="C9479" s="206" t="s">
        <v>770</v>
      </c>
      <c r="D9479" s="206" t="s">
        <v>772</v>
      </c>
      <c r="E9479" s="206" t="s">
        <v>759</v>
      </c>
      <c r="F9479" s="207">
        <v>45426</v>
      </c>
      <c r="G9479" s="206" t="s">
        <v>897</v>
      </c>
      <c r="H9479" s="208">
        <v>3141121</v>
      </c>
      <c r="I9479" s="206" t="s">
        <v>19</v>
      </c>
      <c r="L9479" s="206">
        <v>2023</v>
      </c>
      <c r="M9479" s="206" t="s">
        <v>772</v>
      </c>
      <c r="N9479" s="206" t="s">
        <v>816</v>
      </c>
    </row>
    <row r="9480" spans="1:14" s="206" customFormat="1" ht="31" customHeight="1" x14ac:dyDescent="0.15">
      <c r="A9480" s="206" t="s">
        <v>768</v>
      </c>
      <c r="B9480" s="206" t="s">
        <v>894</v>
      </c>
      <c r="C9480" s="206" t="s">
        <v>770</v>
      </c>
      <c r="D9480" s="206" t="s">
        <v>772</v>
      </c>
      <c r="E9480" s="206" t="s">
        <v>778</v>
      </c>
      <c r="F9480" s="207">
        <v>45426</v>
      </c>
      <c r="G9480" s="206" t="s">
        <v>898</v>
      </c>
      <c r="H9480" s="208">
        <v>413034</v>
      </c>
      <c r="I9480" s="206" t="s">
        <v>19</v>
      </c>
      <c r="L9480" s="206">
        <v>2023</v>
      </c>
      <c r="M9480" s="206" t="s">
        <v>772</v>
      </c>
      <c r="N9480" s="206" t="s">
        <v>816</v>
      </c>
    </row>
    <row r="9481" spans="1:14" s="206" customFormat="1" ht="31" customHeight="1" x14ac:dyDescent="0.15">
      <c r="A9481" s="206" t="s">
        <v>768</v>
      </c>
      <c r="B9481" s="206" t="s">
        <v>894</v>
      </c>
      <c r="C9481" s="206" t="s">
        <v>770</v>
      </c>
      <c r="D9481" s="206" t="s">
        <v>772</v>
      </c>
      <c r="E9481" s="206" t="s">
        <v>778</v>
      </c>
      <c r="F9481" s="207">
        <v>45426</v>
      </c>
      <c r="G9481" s="206" t="s">
        <v>895</v>
      </c>
      <c r="H9481" s="208">
        <v>117354</v>
      </c>
      <c r="I9481" s="206" t="s">
        <v>19</v>
      </c>
      <c r="L9481" s="206">
        <v>2023</v>
      </c>
      <c r="M9481" s="206" t="s">
        <v>772</v>
      </c>
      <c r="N9481" s="206" t="s">
        <v>816</v>
      </c>
    </row>
    <row r="9482" spans="1:14" s="206" customFormat="1" ht="31" customHeight="1" x14ac:dyDescent="0.15">
      <c r="A9482" s="206" t="s">
        <v>768</v>
      </c>
      <c r="B9482" s="206" t="s">
        <v>894</v>
      </c>
      <c r="C9482" s="206" t="s">
        <v>770</v>
      </c>
      <c r="D9482" s="206" t="s">
        <v>772</v>
      </c>
      <c r="E9482" s="206" t="s">
        <v>778</v>
      </c>
      <c r="F9482" s="207">
        <v>45426</v>
      </c>
      <c r="G9482" s="206" t="s">
        <v>896</v>
      </c>
      <c r="H9482" s="208">
        <v>1209475</v>
      </c>
      <c r="I9482" s="206" t="s">
        <v>19</v>
      </c>
      <c r="L9482" s="206">
        <v>2023</v>
      </c>
      <c r="M9482" s="206" t="s">
        <v>772</v>
      </c>
      <c r="N9482" s="206" t="s">
        <v>816</v>
      </c>
    </row>
    <row r="9483" spans="1:14" s="206" customFormat="1" ht="31" customHeight="1" x14ac:dyDescent="0.15">
      <c r="A9483" s="206" t="s">
        <v>768</v>
      </c>
      <c r="B9483" s="206" t="s">
        <v>894</v>
      </c>
      <c r="C9483" s="206" t="s">
        <v>770</v>
      </c>
      <c r="D9483" s="206" t="s">
        <v>772</v>
      </c>
      <c r="E9483" s="206" t="s">
        <v>772</v>
      </c>
      <c r="F9483" s="207">
        <v>45427</v>
      </c>
      <c r="G9483" s="206" t="s">
        <v>905</v>
      </c>
      <c r="H9483" s="208">
        <v>18480</v>
      </c>
      <c r="I9483" s="206" t="s">
        <v>19</v>
      </c>
      <c r="L9483" s="206">
        <v>2023</v>
      </c>
      <c r="M9483" s="206" t="s">
        <v>772</v>
      </c>
      <c r="N9483" s="206" t="s">
        <v>816</v>
      </c>
    </row>
    <row r="9484" spans="1:14" s="206" customFormat="1" ht="31" customHeight="1" x14ac:dyDescent="0.15">
      <c r="A9484" s="206" t="s">
        <v>768</v>
      </c>
      <c r="B9484" s="206" t="s">
        <v>894</v>
      </c>
      <c r="C9484" s="206" t="s">
        <v>770</v>
      </c>
      <c r="D9484" s="206" t="s">
        <v>772</v>
      </c>
      <c r="E9484" s="206" t="s">
        <v>778</v>
      </c>
      <c r="F9484" s="207">
        <v>45427</v>
      </c>
      <c r="G9484" s="206" t="s">
        <v>899</v>
      </c>
      <c r="H9484" s="208">
        <v>1945867</v>
      </c>
      <c r="I9484" s="206" t="s">
        <v>19</v>
      </c>
      <c r="L9484" s="206">
        <v>2023</v>
      </c>
      <c r="M9484" s="206" t="s">
        <v>772</v>
      </c>
      <c r="N9484" s="206" t="s">
        <v>816</v>
      </c>
    </row>
    <row r="9485" spans="1:14" s="206" customFormat="1" ht="31" customHeight="1" x14ac:dyDescent="0.15">
      <c r="A9485" s="206" t="s">
        <v>768</v>
      </c>
      <c r="B9485" s="206" t="s">
        <v>894</v>
      </c>
      <c r="C9485" s="206" t="s">
        <v>770</v>
      </c>
      <c r="D9485" s="206" t="s">
        <v>772</v>
      </c>
      <c r="E9485" s="206" t="s">
        <v>778</v>
      </c>
      <c r="F9485" s="207">
        <v>45427</v>
      </c>
      <c r="G9485" s="206" t="s">
        <v>895</v>
      </c>
      <c r="H9485" s="208">
        <v>86973</v>
      </c>
      <c r="I9485" s="206" t="s">
        <v>19</v>
      </c>
      <c r="L9485" s="206">
        <v>2023</v>
      </c>
      <c r="M9485" s="206" t="s">
        <v>772</v>
      </c>
      <c r="N9485" s="206" t="s">
        <v>816</v>
      </c>
    </row>
    <row r="9486" spans="1:14" s="206" customFormat="1" ht="31" customHeight="1" x14ac:dyDescent="0.15">
      <c r="A9486" s="206" t="s">
        <v>768</v>
      </c>
      <c r="B9486" s="206" t="s">
        <v>894</v>
      </c>
      <c r="C9486" s="206" t="s">
        <v>770</v>
      </c>
      <c r="D9486" s="206" t="s">
        <v>772</v>
      </c>
      <c r="E9486" s="206" t="s">
        <v>772</v>
      </c>
      <c r="F9486" s="207">
        <v>45427</v>
      </c>
      <c r="G9486" s="206" t="s">
        <v>895</v>
      </c>
      <c r="H9486" s="208">
        <v>38016</v>
      </c>
      <c r="I9486" s="206" t="s">
        <v>19</v>
      </c>
      <c r="L9486" s="206">
        <v>2023</v>
      </c>
      <c r="M9486" s="206" t="s">
        <v>772</v>
      </c>
      <c r="N9486" s="206" t="s">
        <v>816</v>
      </c>
    </row>
    <row r="9487" spans="1:14" s="206" customFormat="1" ht="31" customHeight="1" x14ac:dyDescent="0.15">
      <c r="A9487" s="206" t="s">
        <v>768</v>
      </c>
      <c r="B9487" s="206" t="s">
        <v>894</v>
      </c>
      <c r="C9487" s="206" t="s">
        <v>770</v>
      </c>
      <c r="D9487" s="206" t="s">
        <v>772</v>
      </c>
      <c r="E9487" s="206" t="s">
        <v>778</v>
      </c>
      <c r="F9487" s="207">
        <v>45427</v>
      </c>
      <c r="G9487" s="206" t="s">
        <v>896</v>
      </c>
      <c r="H9487" s="208">
        <v>1427470</v>
      </c>
      <c r="I9487" s="206" t="s">
        <v>19</v>
      </c>
      <c r="L9487" s="206">
        <v>2023</v>
      </c>
      <c r="M9487" s="206" t="s">
        <v>772</v>
      </c>
      <c r="N9487" s="206" t="s">
        <v>816</v>
      </c>
    </row>
    <row r="9488" spans="1:14" s="206" customFormat="1" ht="31" customHeight="1" x14ac:dyDescent="0.15">
      <c r="A9488" s="206" t="s">
        <v>768</v>
      </c>
      <c r="B9488" s="206" t="s">
        <v>894</v>
      </c>
      <c r="C9488" s="206" t="s">
        <v>782</v>
      </c>
      <c r="D9488" s="206" t="s">
        <v>772</v>
      </c>
      <c r="E9488" s="206" t="s">
        <v>759</v>
      </c>
      <c r="F9488" s="207">
        <v>45427</v>
      </c>
      <c r="G9488" s="206" t="s">
        <v>897</v>
      </c>
      <c r="H9488" s="208">
        <v>46530</v>
      </c>
      <c r="I9488" s="206" t="s">
        <v>19</v>
      </c>
      <c r="L9488" s="206">
        <v>2023</v>
      </c>
      <c r="M9488" s="206" t="s">
        <v>772</v>
      </c>
      <c r="N9488" s="206" t="s">
        <v>816</v>
      </c>
    </row>
    <row r="9489" spans="1:14" s="206" customFormat="1" ht="31" customHeight="1" x14ac:dyDescent="0.15">
      <c r="A9489" s="206" t="s">
        <v>768</v>
      </c>
      <c r="B9489" s="206" t="s">
        <v>894</v>
      </c>
      <c r="C9489" s="206" t="s">
        <v>770</v>
      </c>
      <c r="D9489" s="206" t="s">
        <v>772</v>
      </c>
      <c r="E9489" s="206" t="s">
        <v>772</v>
      </c>
      <c r="F9489" s="207">
        <v>45427</v>
      </c>
      <c r="G9489" s="206" t="s">
        <v>896</v>
      </c>
      <c r="H9489" s="208">
        <v>502369</v>
      </c>
      <c r="I9489" s="206" t="s">
        <v>19</v>
      </c>
      <c r="L9489" s="206">
        <v>2023</v>
      </c>
      <c r="M9489" s="206" t="s">
        <v>772</v>
      </c>
      <c r="N9489" s="206" t="s">
        <v>816</v>
      </c>
    </row>
    <row r="9490" spans="1:14" s="206" customFormat="1" ht="31" customHeight="1" x14ac:dyDescent="0.15">
      <c r="A9490" s="206" t="s">
        <v>768</v>
      </c>
      <c r="B9490" s="206" t="s">
        <v>894</v>
      </c>
      <c r="C9490" s="206" t="s">
        <v>770</v>
      </c>
      <c r="D9490" s="206" t="s">
        <v>772</v>
      </c>
      <c r="E9490" s="206" t="s">
        <v>778</v>
      </c>
      <c r="F9490" s="207">
        <v>45427</v>
      </c>
      <c r="G9490" s="206" t="s">
        <v>898</v>
      </c>
      <c r="H9490" s="208">
        <v>621316</v>
      </c>
      <c r="I9490" s="206" t="s">
        <v>19</v>
      </c>
      <c r="L9490" s="206">
        <v>2023</v>
      </c>
      <c r="M9490" s="206" t="s">
        <v>772</v>
      </c>
      <c r="N9490" s="206" t="s">
        <v>816</v>
      </c>
    </row>
    <row r="9491" spans="1:14" s="206" customFormat="1" ht="31" customHeight="1" x14ac:dyDescent="0.15">
      <c r="A9491" s="206" t="s">
        <v>768</v>
      </c>
      <c r="B9491" s="206" t="s">
        <v>894</v>
      </c>
      <c r="C9491" s="206" t="s">
        <v>770</v>
      </c>
      <c r="D9491" s="206" t="s">
        <v>772</v>
      </c>
      <c r="E9491" s="206" t="s">
        <v>772</v>
      </c>
      <c r="F9491" s="207">
        <v>45427</v>
      </c>
      <c r="G9491" s="206" t="s">
        <v>897</v>
      </c>
      <c r="H9491" s="208">
        <v>1348884</v>
      </c>
      <c r="I9491" s="206" t="s">
        <v>19</v>
      </c>
      <c r="L9491" s="206">
        <v>2023</v>
      </c>
      <c r="M9491" s="206" t="s">
        <v>772</v>
      </c>
      <c r="N9491" s="206" t="s">
        <v>816</v>
      </c>
    </row>
    <row r="9492" spans="1:14" s="206" customFormat="1" ht="31" customHeight="1" x14ac:dyDescent="0.15">
      <c r="A9492" s="206" t="s">
        <v>768</v>
      </c>
      <c r="B9492" s="206" t="s">
        <v>894</v>
      </c>
      <c r="C9492" s="206" t="s">
        <v>770</v>
      </c>
      <c r="D9492" s="206" t="s">
        <v>772</v>
      </c>
      <c r="E9492" s="206" t="s">
        <v>759</v>
      </c>
      <c r="F9492" s="207">
        <v>45427</v>
      </c>
      <c r="G9492" s="206" t="s">
        <v>897</v>
      </c>
      <c r="H9492" s="208">
        <v>6583388</v>
      </c>
      <c r="I9492" s="206" t="s">
        <v>19</v>
      </c>
      <c r="L9492" s="206">
        <v>2023</v>
      </c>
      <c r="M9492" s="206" t="s">
        <v>772</v>
      </c>
      <c r="N9492" s="206" t="s">
        <v>816</v>
      </c>
    </row>
    <row r="9493" spans="1:14" s="206" customFormat="1" ht="31" customHeight="1" x14ac:dyDescent="0.15">
      <c r="A9493" s="206" t="s">
        <v>768</v>
      </c>
      <c r="B9493" s="206" t="s">
        <v>894</v>
      </c>
      <c r="C9493" s="206" t="s">
        <v>782</v>
      </c>
      <c r="D9493" s="206" t="s">
        <v>772</v>
      </c>
      <c r="E9493" s="206" t="s">
        <v>778</v>
      </c>
      <c r="F9493" s="207">
        <v>45427</v>
      </c>
      <c r="G9493" s="206" t="s">
        <v>897</v>
      </c>
      <c r="H9493" s="208">
        <v>576407</v>
      </c>
      <c r="I9493" s="206" t="s">
        <v>19</v>
      </c>
      <c r="L9493" s="206">
        <v>2023</v>
      </c>
      <c r="M9493" s="206" t="s">
        <v>772</v>
      </c>
      <c r="N9493" s="206" t="s">
        <v>816</v>
      </c>
    </row>
    <row r="9494" spans="1:14" s="206" customFormat="1" ht="31" customHeight="1" x14ac:dyDescent="0.15">
      <c r="A9494" s="206" t="s">
        <v>768</v>
      </c>
      <c r="B9494" s="206" t="s">
        <v>894</v>
      </c>
      <c r="C9494" s="206" t="s">
        <v>770</v>
      </c>
      <c r="D9494" s="206" t="s">
        <v>772</v>
      </c>
      <c r="E9494" s="206" t="s">
        <v>759</v>
      </c>
      <c r="F9494" s="207">
        <v>45427</v>
      </c>
      <c r="G9494" s="206" t="s">
        <v>895</v>
      </c>
      <c r="H9494" s="208">
        <v>57521</v>
      </c>
      <c r="I9494" s="206" t="s">
        <v>19</v>
      </c>
      <c r="L9494" s="206">
        <v>2023</v>
      </c>
      <c r="M9494" s="206" t="s">
        <v>772</v>
      </c>
      <c r="N9494" s="206" t="s">
        <v>816</v>
      </c>
    </row>
    <row r="9495" spans="1:14" s="206" customFormat="1" ht="31" customHeight="1" x14ac:dyDescent="0.15">
      <c r="A9495" s="206" t="s">
        <v>768</v>
      </c>
      <c r="B9495" s="206" t="s">
        <v>894</v>
      </c>
      <c r="C9495" s="206" t="s">
        <v>770</v>
      </c>
      <c r="D9495" s="206" t="s">
        <v>772</v>
      </c>
      <c r="E9495" s="206" t="s">
        <v>778</v>
      </c>
      <c r="F9495" s="207">
        <v>45427</v>
      </c>
      <c r="G9495" s="206" t="s">
        <v>897</v>
      </c>
      <c r="H9495" s="208">
        <v>10038886</v>
      </c>
      <c r="I9495" s="206" t="s">
        <v>19</v>
      </c>
      <c r="L9495" s="206">
        <v>2023</v>
      </c>
      <c r="M9495" s="206" t="s">
        <v>772</v>
      </c>
      <c r="N9495" s="206" t="s">
        <v>816</v>
      </c>
    </row>
    <row r="9496" spans="1:14" s="206" customFormat="1" ht="31" customHeight="1" x14ac:dyDescent="0.15">
      <c r="A9496" s="206" t="s">
        <v>768</v>
      </c>
      <c r="B9496" s="206" t="s">
        <v>894</v>
      </c>
      <c r="C9496" s="206" t="s">
        <v>770</v>
      </c>
      <c r="D9496" s="206" t="s">
        <v>772</v>
      </c>
      <c r="E9496" s="206" t="s">
        <v>778</v>
      </c>
      <c r="F9496" s="207">
        <v>45428</v>
      </c>
      <c r="G9496" s="206" t="s">
        <v>895</v>
      </c>
      <c r="H9496" s="208">
        <v>112596</v>
      </c>
      <c r="I9496" s="206" t="s">
        <v>19</v>
      </c>
      <c r="L9496" s="206">
        <v>2023</v>
      </c>
      <c r="M9496" s="206" t="s">
        <v>772</v>
      </c>
      <c r="N9496" s="206" t="s">
        <v>816</v>
      </c>
    </row>
    <row r="9497" spans="1:14" s="206" customFormat="1" ht="31" customHeight="1" x14ac:dyDescent="0.15">
      <c r="A9497" s="206" t="s">
        <v>768</v>
      </c>
      <c r="B9497" s="206" t="s">
        <v>894</v>
      </c>
      <c r="C9497" s="206" t="s">
        <v>770</v>
      </c>
      <c r="D9497" s="206" t="s">
        <v>772</v>
      </c>
      <c r="E9497" s="206" t="s">
        <v>772</v>
      </c>
      <c r="F9497" s="207">
        <v>45428</v>
      </c>
      <c r="G9497" s="206" t="s">
        <v>897</v>
      </c>
      <c r="H9497" s="208">
        <v>1936313</v>
      </c>
      <c r="I9497" s="206" t="s">
        <v>19</v>
      </c>
      <c r="L9497" s="206">
        <v>2023</v>
      </c>
      <c r="M9497" s="206" t="s">
        <v>772</v>
      </c>
      <c r="N9497" s="206" t="s">
        <v>816</v>
      </c>
    </row>
    <row r="9498" spans="1:14" s="206" customFormat="1" ht="31" customHeight="1" x14ac:dyDescent="0.15">
      <c r="A9498" s="206" t="s">
        <v>768</v>
      </c>
      <c r="B9498" s="206" t="s">
        <v>894</v>
      </c>
      <c r="C9498" s="206" t="s">
        <v>770</v>
      </c>
      <c r="D9498" s="206" t="s">
        <v>772</v>
      </c>
      <c r="E9498" s="206" t="s">
        <v>759</v>
      </c>
      <c r="F9498" s="207">
        <v>45428</v>
      </c>
      <c r="G9498" s="206" t="s">
        <v>895</v>
      </c>
      <c r="H9498" s="208">
        <v>37699</v>
      </c>
      <c r="I9498" s="206" t="s">
        <v>19</v>
      </c>
      <c r="L9498" s="206">
        <v>2023</v>
      </c>
      <c r="M9498" s="206" t="s">
        <v>772</v>
      </c>
      <c r="N9498" s="206" t="s">
        <v>816</v>
      </c>
    </row>
    <row r="9499" spans="1:14" s="206" customFormat="1" ht="31" customHeight="1" x14ac:dyDescent="0.15">
      <c r="A9499" s="206" t="s">
        <v>768</v>
      </c>
      <c r="B9499" s="206" t="s">
        <v>894</v>
      </c>
      <c r="C9499" s="206" t="s">
        <v>770</v>
      </c>
      <c r="D9499" s="206" t="s">
        <v>772</v>
      </c>
      <c r="E9499" s="206" t="s">
        <v>772</v>
      </c>
      <c r="F9499" s="207">
        <v>45428</v>
      </c>
      <c r="G9499" s="206" t="s">
        <v>895</v>
      </c>
      <c r="H9499" s="208">
        <v>8448</v>
      </c>
      <c r="I9499" s="206" t="s">
        <v>19</v>
      </c>
      <c r="L9499" s="206">
        <v>2023</v>
      </c>
      <c r="M9499" s="206" t="s">
        <v>772</v>
      </c>
      <c r="N9499" s="206" t="s">
        <v>816</v>
      </c>
    </row>
    <row r="9500" spans="1:14" s="206" customFormat="1" ht="31" customHeight="1" x14ac:dyDescent="0.15">
      <c r="A9500" s="206" t="s">
        <v>768</v>
      </c>
      <c r="B9500" s="206" t="s">
        <v>894</v>
      </c>
      <c r="C9500" s="206" t="s">
        <v>782</v>
      </c>
      <c r="D9500" s="206" t="s">
        <v>772</v>
      </c>
      <c r="E9500" s="206" t="s">
        <v>778</v>
      </c>
      <c r="F9500" s="207">
        <v>45428</v>
      </c>
      <c r="G9500" s="206" t="s">
        <v>897</v>
      </c>
      <c r="H9500" s="208">
        <v>499136</v>
      </c>
      <c r="I9500" s="206" t="s">
        <v>19</v>
      </c>
      <c r="L9500" s="206">
        <v>2023</v>
      </c>
      <c r="M9500" s="206" t="s">
        <v>772</v>
      </c>
      <c r="N9500" s="206" t="s">
        <v>816</v>
      </c>
    </row>
    <row r="9501" spans="1:14" s="206" customFormat="1" ht="31" customHeight="1" x14ac:dyDescent="0.15">
      <c r="A9501" s="206" t="s">
        <v>768</v>
      </c>
      <c r="B9501" s="206" t="s">
        <v>894</v>
      </c>
      <c r="C9501" s="206" t="s">
        <v>782</v>
      </c>
      <c r="D9501" s="206" t="s">
        <v>772</v>
      </c>
      <c r="E9501" s="206" t="s">
        <v>759</v>
      </c>
      <c r="F9501" s="207">
        <v>45428</v>
      </c>
      <c r="G9501" s="206" t="s">
        <v>897</v>
      </c>
      <c r="H9501" s="208">
        <v>7106</v>
      </c>
      <c r="I9501" s="206" t="s">
        <v>19</v>
      </c>
      <c r="L9501" s="206">
        <v>2023</v>
      </c>
      <c r="M9501" s="206" t="s">
        <v>772</v>
      </c>
      <c r="N9501" s="206" t="s">
        <v>816</v>
      </c>
    </row>
    <row r="9502" spans="1:14" s="206" customFormat="1" ht="31" customHeight="1" x14ac:dyDescent="0.15">
      <c r="A9502" s="206" t="s">
        <v>768</v>
      </c>
      <c r="B9502" s="206" t="s">
        <v>894</v>
      </c>
      <c r="C9502" s="206" t="s">
        <v>770</v>
      </c>
      <c r="D9502" s="206" t="s">
        <v>772</v>
      </c>
      <c r="E9502" s="206" t="s">
        <v>772</v>
      </c>
      <c r="F9502" s="207">
        <v>45428</v>
      </c>
      <c r="G9502" s="206" t="s">
        <v>896</v>
      </c>
      <c r="H9502" s="208">
        <v>553960</v>
      </c>
      <c r="I9502" s="206" t="s">
        <v>19</v>
      </c>
      <c r="L9502" s="206">
        <v>2023</v>
      </c>
      <c r="M9502" s="206" t="s">
        <v>772</v>
      </c>
      <c r="N9502" s="206" t="s">
        <v>816</v>
      </c>
    </row>
    <row r="9503" spans="1:14" s="206" customFormat="1" ht="31" customHeight="1" x14ac:dyDescent="0.15">
      <c r="A9503" s="206" t="s">
        <v>768</v>
      </c>
      <c r="B9503" s="206" t="s">
        <v>894</v>
      </c>
      <c r="C9503" s="206" t="s">
        <v>770</v>
      </c>
      <c r="D9503" s="206" t="s">
        <v>772</v>
      </c>
      <c r="E9503" s="206" t="s">
        <v>778</v>
      </c>
      <c r="F9503" s="207">
        <v>45428</v>
      </c>
      <c r="G9503" s="206" t="s">
        <v>898</v>
      </c>
      <c r="H9503" s="208">
        <v>193004</v>
      </c>
      <c r="I9503" s="206" t="s">
        <v>19</v>
      </c>
      <c r="L9503" s="206">
        <v>2023</v>
      </c>
      <c r="M9503" s="206" t="s">
        <v>772</v>
      </c>
      <c r="N9503" s="206" t="s">
        <v>816</v>
      </c>
    </row>
    <row r="9504" spans="1:14" s="206" customFormat="1" ht="31" customHeight="1" x14ac:dyDescent="0.15">
      <c r="A9504" s="206" t="s">
        <v>768</v>
      </c>
      <c r="B9504" s="206" t="s">
        <v>894</v>
      </c>
      <c r="C9504" s="206" t="s">
        <v>770</v>
      </c>
      <c r="D9504" s="206" t="s">
        <v>772</v>
      </c>
      <c r="E9504" s="206" t="s">
        <v>778</v>
      </c>
      <c r="F9504" s="207">
        <v>45428</v>
      </c>
      <c r="G9504" s="206" t="s">
        <v>897</v>
      </c>
      <c r="H9504" s="208">
        <v>7091830</v>
      </c>
      <c r="I9504" s="206" t="s">
        <v>19</v>
      </c>
      <c r="L9504" s="206">
        <v>2023</v>
      </c>
      <c r="M9504" s="206" t="s">
        <v>772</v>
      </c>
      <c r="N9504" s="206" t="s">
        <v>816</v>
      </c>
    </row>
    <row r="9505" spans="1:14" s="206" customFormat="1" ht="31" customHeight="1" x14ac:dyDescent="0.15">
      <c r="A9505" s="206" t="s">
        <v>768</v>
      </c>
      <c r="B9505" s="206" t="s">
        <v>894</v>
      </c>
      <c r="C9505" s="206" t="s">
        <v>770</v>
      </c>
      <c r="D9505" s="206" t="s">
        <v>772</v>
      </c>
      <c r="E9505" s="206" t="s">
        <v>759</v>
      </c>
      <c r="F9505" s="207">
        <v>45428</v>
      </c>
      <c r="G9505" s="206" t="s">
        <v>897</v>
      </c>
      <c r="H9505" s="208">
        <v>3870540</v>
      </c>
      <c r="I9505" s="206" t="s">
        <v>19</v>
      </c>
      <c r="L9505" s="206">
        <v>2023</v>
      </c>
      <c r="M9505" s="206" t="s">
        <v>772</v>
      </c>
      <c r="N9505" s="206" t="s">
        <v>816</v>
      </c>
    </row>
    <row r="9506" spans="1:14" s="206" customFormat="1" ht="31" customHeight="1" x14ac:dyDescent="0.15">
      <c r="A9506" s="206" t="s">
        <v>768</v>
      </c>
      <c r="B9506" s="206" t="s">
        <v>894</v>
      </c>
      <c r="C9506" s="206" t="s">
        <v>770</v>
      </c>
      <c r="D9506" s="206" t="s">
        <v>772</v>
      </c>
      <c r="E9506" s="206" t="s">
        <v>778</v>
      </c>
      <c r="F9506" s="207">
        <v>45429</v>
      </c>
      <c r="G9506" s="206" t="s">
        <v>897</v>
      </c>
      <c r="H9506" s="208">
        <v>7711831</v>
      </c>
      <c r="I9506" s="206" t="s">
        <v>19</v>
      </c>
      <c r="L9506" s="206">
        <v>2023</v>
      </c>
      <c r="M9506" s="206" t="s">
        <v>772</v>
      </c>
      <c r="N9506" s="206" t="s">
        <v>816</v>
      </c>
    </row>
    <row r="9507" spans="1:14" s="206" customFormat="1" ht="31" customHeight="1" x14ac:dyDescent="0.15">
      <c r="A9507" s="206" t="s">
        <v>768</v>
      </c>
      <c r="B9507" s="206" t="s">
        <v>894</v>
      </c>
      <c r="C9507" s="206" t="s">
        <v>770</v>
      </c>
      <c r="D9507" s="206" t="s">
        <v>772</v>
      </c>
      <c r="E9507" s="206" t="s">
        <v>772</v>
      </c>
      <c r="F9507" s="207">
        <v>45429</v>
      </c>
      <c r="G9507" s="206" t="s">
        <v>896</v>
      </c>
      <c r="H9507" s="208">
        <v>251198</v>
      </c>
      <c r="I9507" s="206" t="s">
        <v>19</v>
      </c>
      <c r="L9507" s="206">
        <v>2023</v>
      </c>
      <c r="M9507" s="206" t="s">
        <v>772</v>
      </c>
      <c r="N9507" s="206" t="s">
        <v>816</v>
      </c>
    </row>
    <row r="9508" spans="1:14" s="206" customFormat="1" ht="31" customHeight="1" x14ac:dyDescent="0.15">
      <c r="A9508" s="206" t="s">
        <v>768</v>
      </c>
      <c r="B9508" s="206" t="s">
        <v>894</v>
      </c>
      <c r="C9508" s="206" t="s">
        <v>770</v>
      </c>
      <c r="D9508" s="206" t="s">
        <v>772</v>
      </c>
      <c r="E9508" s="206" t="s">
        <v>772</v>
      </c>
      <c r="F9508" s="207">
        <v>45429</v>
      </c>
      <c r="G9508" s="206" t="s">
        <v>897</v>
      </c>
      <c r="H9508" s="208">
        <v>713525</v>
      </c>
      <c r="I9508" s="206" t="s">
        <v>19</v>
      </c>
      <c r="L9508" s="206">
        <v>2023</v>
      </c>
      <c r="M9508" s="206" t="s">
        <v>772</v>
      </c>
      <c r="N9508" s="206" t="s">
        <v>816</v>
      </c>
    </row>
    <row r="9509" spans="1:14" s="206" customFormat="1" ht="31" customHeight="1" x14ac:dyDescent="0.15">
      <c r="A9509" s="206" t="s">
        <v>768</v>
      </c>
      <c r="B9509" s="206" t="s">
        <v>894</v>
      </c>
      <c r="C9509" s="206" t="s">
        <v>782</v>
      </c>
      <c r="D9509" s="206" t="s">
        <v>772</v>
      </c>
      <c r="E9509" s="206" t="s">
        <v>759</v>
      </c>
      <c r="F9509" s="207">
        <v>45429</v>
      </c>
      <c r="G9509" s="206" t="s">
        <v>897</v>
      </c>
      <c r="H9509" s="208">
        <v>183920</v>
      </c>
      <c r="I9509" s="206" t="s">
        <v>19</v>
      </c>
      <c r="L9509" s="206">
        <v>2023</v>
      </c>
      <c r="M9509" s="206" t="s">
        <v>772</v>
      </c>
      <c r="N9509" s="206" t="s">
        <v>816</v>
      </c>
    </row>
    <row r="9510" spans="1:14" s="206" customFormat="1" ht="31" customHeight="1" x14ac:dyDescent="0.15">
      <c r="A9510" s="206" t="s">
        <v>768</v>
      </c>
      <c r="B9510" s="206" t="s">
        <v>894</v>
      </c>
      <c r="C9510" s="206" t="s">
        <v>782</v>
      </c>
      <c r="D9510" s="206" t="s">
        <v>772</v>
      </c>
      <c r="E9510" s="206" t="s">
        <v>778</v>
      </c>
      <c r="F9510" s="207">
        <v>45429</v>
      </c>
      <c r="G9510" s="206" t="s">
        <v>897</v>
      </c>
      <c r="H9510" s="208">
        <v>511903</v>
      </c>
      <c r="I9510" s="206" t="s">
        <v>19</v>
      </c>
      <c r="L9510" s="206">
        <v>2023</v>
      </c>
      <c r="M9510" s="206" t="s">
        <v>772</v>
      </c>
      <c r="N9510" s="206" t="s">
        <v>816</v>
      </c>
    </row>
    <row r="9511" spans="1:14" s="206" customFormat="1" ht="31" customHeight="1" x14ac:dyDescent="0.15">
      <c r="A9511" s="206" t="s">
        <v>768</v>
      </c>
      <c r="B9511" s="206" t="s">
        <v>894</v>
      </c>
      <c r="C9511" s="206" t="s">
        <v>770</v>
      </c>
      <c r="D9511" s="206" t="s">
        <v>772</v>
      </c>
      <c r="E9511" s="206" t="s">
        <v>778</v>
      </c>
      <c r="F9511" s="207">
        <v>45429</v>
      </c>
      <c r="G9511" s="206" t="s">
        <v>898</v>
      </c>
      <c r="H9511" s="208">
        <v>202233</v>
      </c>
      <c r="I9511" s="206" t="s">
        <v>19</v>
      </c>
      <c r="L9511" s="206">
        <v>2023</v>
      </c>
      <c r="M9511" s="206" t="s">
        <v>772</v>
      </c>
      <c r="N9511" s="206" t="s">
        <v>816</v>
      </c>
    </row>
    <row r="9512" spans="1:14" s="206" customFormat="1" ht="31" customHeight="1" x14ac:dyDescent="0.15">
      <c r="A9512" s="206" t="s">
        <v>768</v>
      </c>
      <c r="B9512" s="206" t="s">
        <v>894</v>
      </c>
      <c r="C9512" s="206" t="s">
        <v>770</v>
      </c>
      <c r="D9512" s="206" t="s">
        <v>772</v>
      </c>
      <c r="E9512" s="206" t="s">
        <v>759</v>
      </c>
      <c r="F9512" s="207">
        <v>45429</v>
      </c>
      <c r="G9512" s="206" t="s">
        <v>897</v>
      </c>
      <c r="H9512" s="208">
        <v>4720506</v>
      </c>
      <c r="I9512" s="206" t="s">
        <v>19</v>
      </c>
      <c r="L9512" s="206">
        <v>2023</v>
      </c>
      <c r="M9512" s="206" t="s">
        <v>772</v>
      </c>
      <c r="N9512" s="206" t="s">
        <v>816</v>
      </c>
    </row>
    <row r="9513" spans="1:14" s="206" customFormat="1" ht="31" customHeight="1" x14ac:dyDescent="0.15">
      <c r="A9513" s="206" t="s">
        <v>768</v>
      </c>
      <c r="B9513" s="206" t="s">
        <v>894</v>
      </c>
      <c r="C9513" s="206" t="s">
        <v>770</v>
      </c>
      <c r="D9513" s="206" t="s">
        <v>772</v>
      </c>
      <c r="E9513" s="206" t="s">
        <v>778</v>
      </c>
      <c r="F9513" s="207">
        <v>45432</v>
      </c>
      <c r="G9513" s="206" t="s">
        <v>896</v>
      </c>
      <c r="H9513" s="208">
        <v>198000</v>
      </c>
      <c r="I9513" s="206" t="s">
        <v>19</v>
      </c>
      <c r="L9513" s="206">
        <v>2023</v>
      </c>
      <c r="M9513" s="206" t="s">
        <v>772</v>
      </c>
      <c r="N9513" s="206" t="s">
        <v>816</v>
      </c>
    </row>
    <row r="9514" spans="1:14" s="206" customFormat="1" ht="31" customHeight="1" x14ac:dyDescent="0.15">
      <c r="A9514" s="206" t="s">
        <v>768</v>
      </c>
      <c r="B9514" s="206" t="s">
        <v>894</v>
      </c>
      <c r="C9514" s="206" t="s">
        <v>770</v>
      </c>
      <c r="D9514" s="206" t="s">
        <v>772</v>
      </c>
      <c r="E9514" s="206" t="s">
        <v>772</v>
      </c>
      <c r="F9514" s="207">
        <v>45432</v>
      </c>
      <c r="G9514" s="206" t="s">
        <v>897</v>
      </c>
      <c r="H9514" s="208">
        <v>1262502</v>
      </c>
      <c r="I9514" s="206" t="s">
        <v>19</v>
      </c>
      <c r="L9514" s="206">
        <v>2023</v>
      </c>
      <c r="M9514" s="206" t="s">
        <v>772</v>
      </c>
      <c r="N9514" s="206" t="s">
        <v>816</v>
      </c>
    </row>
    <row r="9515" spans="1:14" s="206" customFormat="1" ht="31" customHeight="1" x14ac:dyDescent="0.15">
      <c r="A9515" s="206" t="s">
        <v>768</v>
      </c>
      <c r="B9515" s="206" t="s">
        <v>894</v>
      </c>
      <c r="C9515" s="206" t="s">
        <v>770</v>
      </c>
      <c r="D9515" s="206" t="s">
        <v>772</v>
      </c>
      <c r="E9515" s="206" t="s">
        <v>778</v>
      </c>
      <c r="F9515" s="207">
        <v>45432</v>
      </c>
      <c r="G9515" s="206" t="s">
        <v>895</v>
      </c>
      <c r="H9515" s="208">
        <v>224122</v>
      </c>
      <c r="I9515" s="206" t="s">
        <v>19</v>
      </c>
      <c r="L9515" s="206">
        <v>2023</v>
      </c>
      <c r="M9515" s="206" t="s">
        <v>772</v>
      </c>
      <c r="N9515" s="206" t="s">
        <v>816</v>
      </c>
    </row>
    <row r="9516" spans="1:14" s="206" customFormat="1" ht="31" customHeight="1" x14ac:dyDescent="0.15">
      <c r="A9516" s="206" t="s">
        <v>768</v>
      </c>
      <c r="B9516" s="206" t="s">
        <v>894</v>
      </c>
      <c r="C9516" s="206" t="s">
        <v>770</v>
      </c>
      <c r="D9516" s="206" t="s">
        <v>772</v>
      </c>
      <c r="E9516" s="206" t="s">
        <v>778</v>
      </c>
      <c r="F9516" s="207">
        <v>45432</v>
      </c>
      <c r="G9516" s="206" t="s">
        <v>897</v>
      </c>
      <c r="H9516" s="208">
        <v>10865132</v>
      </c>
      <c r="I9516" s="206" t="s">
        <v>19</v>
      </c>
      <c r="L9516" s="206">
        <v>2023</v>
      </c>
      <c r="M9516" s="206" t="s">
        <v>772</v>
      </c>
      <c r="N9516" s="206" t="s">
        <v>816</v>
      </c>
    </row>
    <row r="9517" spans="1:14" s="206" customFormat="1" ht="31" customHeight="1" x14ac:dyDescent="0.15">
      <c r="A9517" s="206" t="s">
        <v>768</v>
      </c>
      <c r="B9517" s="206" t="s">
        <v>894</v>
      </c>
      <c r="C9517" s="206" t="s">
        <v>770</v>
      </c>
      <c r="D9517" s="206" t="s">
        <v>772</v>
      </c>
      <c r="E9517" s="206" t="s">
        <v>772</v>
      </c>
      <c r="F9517" s="207">
        <v>45432</v>
      </c>
      <c r="G9517" s="206" t="s">
        <v>896</v>
      </c>
      <c r="H9517" s="208">
        <v>148703</v>
      </c>
      <c r="I9517" s="206" t="s">
        <v>19</v>
      </c>
      <c r="L9517" s="206">
        <v>2023</v>
      </c>
      <c r="M9517" s="206" t="s">
        <v>772</v>
      </c>
      <c r="N9517" s="206" t="s">
        <v>816</v>
      </c>
    </row>
    <row r="9518" spans="1:14" s="206" customFormat="1" ht="31" customHeight="1" x14ac:dyDescent="0.15">
      <c r="A9518" s="206" t="s">
        <v>768</v>
      </c>
      <c r="B9518" s="206" t="s">
        <v>894</v>
      </c>
      <c r="C9518" s="206" t="s">
        <v>770</v>
      </c>
      <c r="D9518" s="206" t="s">
        <v>772</v>
      </c>
      <c r="E9518" s="206" t="s">
        <v>778</v>
      </c>
      <c r="F9518" s="207">
        <v>45432</v>
      </c>
      <c r="G9518" s="206" t="s">
        <v>899</v>
      </c>
      <c r="H9518" s="208">
        <v>673200</v>
      </c>
      <c r="I9518" s="206" t="s">
        <v>19</v>
      </c>
      <c r="L9518" s="206">
        <v>2023</v>
      </c>
      <c r="M9518" s="206" t="s">
        <v>772</v>
      </c>
      <c r="N9518" s="206" t="s">
        <v>816</v>
      </c>
    </row>
    <row r="9519" spans="1:14" s="206" customFormat="1" ht="31" customHeight="1" x14ac:dyDescent="0.15">
      <c r="A9519" s="206" t="s">
        <v>768</v>
      </c>
      <c r="B9519" s="206" t="s">
        <v>894</v>
      </c>
      <c r="C9519" s="206" t="s">
        <v>782</v>
      </c>
      <c r="D9519" s="206" t="s">
        <v>772</v>
      </c>
      <c r="E9519" s="206" t="s">
        <v>577</v>
      </c>
      <c r="F9519" s="207">
        <v>45432</v>
      </c>
      <c r="G9519" s="206" t="s">
        <v>897</v>
      </c>
      <c r="H9519" s="208">
        <v>944418</v>
      </c>
      <c r="I9519" s="206" t="s">
        <v>19</v>
      </c>
      <c r="L9519" s="206">
        <v>2023</v>
      </c>
      <c r="M9519" s="206" t="s">
        <v>772</v>
      </c>
      <c r="N9519" s="206" t="s">
        <v>816</v>
      </c>
    </row>
    <row r="9520" spans="1:14" s="206" customFormat="1" ht="31" customHeight="1" x14ac:dyDescent="0.15">
      <c r="A9520" s="206" t="s">
        <v>768</v>
      </c>
      <c r="B9520" s="206" t="s">
        <v>894</v>
      </c>
      <c r="C9520" s="206" t="s">
        <v>782</v>
      </c>
      <c r="D9520" s="206" t="s">
        <v>772</v>
      </c>
      <c r="E9520" s="206" t="s">
        <v>759</v>
      </c>
      <c r="F9520" s="207">
        <v>45432</v>
      </c>
      <c r="G9520" s="206" t="s">
        <v>897</v>
      </c>
      <c r="H9520" s="208">
        <v>310420</v>
      </c>
      <c r="I9520" s="206" t="s">
        <v>19</v>
      </c>
      <c r="L9520" s="206">
        <v>2023</v>
      </c>
      <c r="M9520" s="206" t="s">
        <v>772</v>
      </c>
      <c r="N9520" s="206" t="s">
        <v>816</v>
      </c>
    </row>
    <row r="9521" spans="1:14" s="206" customFormat="1" ht="31" customHeight="1" x14ac:dyDescent="0.15">
      <c r="A9521" s="206" t="s">
        <v>768</v>
      </c>
      <c r="B9521" s="206" t="s">
        <v>894</v>
      </c>
      <c r="C9521" s="206" t="s">
        <v>770</v>
      </c>
      <c r="D9521" s="206" t="s">
        <v>772</v>
      </c>
      <c r="E9521" s="206" t="s">
        <v>772</v>
      </c>
      <c r="F9521" s="207">
        <v>45432</v>
      </c>
      <c r="G9521" s="206" t="s">
        <v>895</v>
      </c>
      <c r="H9521" s="208">
        <v>83017</v>
      </c>
      <c r="I9521" s="206" t="s">
        <v>19</v>
      </c>
      <c r="L9521" s="206">
        <v>2023</v>
      </c>
      <c r="M9521" s="206" t="s">
        <v>772</v>
      </c>
      <c r="N9521" s="206" t="s">
        <v>816</v>
      </c>
    </row>
    <row r="9522" spans="1:14" s="206" customFormat="1" ht="31" customHeight="1" x14ac:dyDescent="0.15">
      <c r="A9522" s="206" t="s">
        <v>768</v>
      </c>
      <c r="B9522" s="206" t="s">
        <v>894</v>
      </c>
      <c r="C9522" s="206" t="s">
        <v>770</v>
      </c>
      <c r="D9522" s="206" t="s">
        <v>772</v>
      </c>
      <c r="E9522" s="206" t="s">
        <v>759</v>
      </c>
      <c r="F9522" s="207">
        <v>45432</v>
      </c>
      <c r="G9522" s="206" t="s">
        <v>897</v>
      </c>
      <c r="H9522" s="208">
        <v>3455958</v>
      </c>
      <c r="I9522" s="206" t="s">
        <v>19</v>
      </c>
      <c r="L9522" s="206">
        <v>2023</v>
      </c>
      <c r="M9522" s="206" t="s">
        <v>772</v>
      </c>
      <c r="N9522" s="206" t="s">
        <v>816</v>
      </c>
    </row>
    <row r="9523" spans="1:14" s="206" customFormat="1" ht="31" customHeight="1" x14ac:dyDescent="0.15">
      <c r="A9523" s="206" t="s">
        <v>768</v>
      </c>
      <c r="B9523" s="206" t="s">
        <v>894</v>
      </c>
      <c r="C9523" s="206" t="s">
        <v>770</v>
      </c>
      <c r="D9523" s="206" t="s">
        <v>772</v>
      </c>
      <c r="E9523" s="206" t="s">
        <v>759</v>
      </c>
      <c r="F9523" s="207">
        <v>45433</v>
      </c>
      <c r="G9523" s="206" t="s">
        <v>897</v>
      </c>
      <c r="H9523" s="208">
        <v>4368896</v>
      </c>
      <c r="I9523" s="206" t="s">
        <v>19</v>
      </c>
      <c r="L9523" s="206">
        <v>2023</v>
      </c>
      <c r="M9523" s="206" t="s">
        <v>772</v>
      </c>
      <c r="N9523" s="206" t="s">
        <v>816</v>
      </c>
    </row>
    <row r="9524" spans="1:14" s="206" customFormat="1" ht="31" customHeight="1" x14ac:dyDescent="0.15">
      <c r="A9524" s="206" t="s">
        <v>768</v>
      </c>
      <c r="B9524" s="206" t="s">
        <v>894</v>
      </c>
      <c r="C9524" s="206" t="s">
        <v>770</v>
      </c>
      <c r="D9524" s="206" t="s">
        <v>772</v>
      </c>
      <c r="E9524" s="206" t="s">
        <v>778</v>
      </c>
      <c r="F9524" s="207">
        <v>45433</v>
      </c>
      <c r="G9524" s="206" t="s">
        <v>896</v>
      </c>
      <c r="H9524" s="208">
        <v>79200</v>
      </c>
      <c r="I9524" s="206" t="s">
        <v>19</v>
      </c>
      <c r="L9524" s="206">
        <v>2023</v>
      </c>
      <c r="M9524" s="206" t="s">
        <v>772</v>
      </c>
      <c r="N9524" s="206" t="s">
        <v>816</v>
      </c>
    </row>
    <row r="9525" spans="1:14" s="206" customFormat="1" ht="31" customHeight="1" x14ac:dyDescent="0.15">
      <c r="A9525" s="206" t="s">
        <v>768</v>
      </c>
      <c r="B9525" s="206" t="s">
        <v>894</v>
      </c>
      <c r="C9525" s="206" t="s">
        <v>770</v>
      </c>
      <c r="D9525" s="206" t="s">
        <v>772</v>
      </c>
      <c r="E9525" s="206" t="s">
        <v>778</v>
      </c>
      <c r="F9525" s="207">
        <v>45433</v>
      </c>
      <c r="G9525" s="206" t="s">
        <v>897</v>
      </c>
      <c r="H9525" s="208">
        <v>8369139</v>
      </c>
      <c r="I9525" s="206" t="s">
        <v>19</v>
      </c>
      <c r="L9525" s="206">
        <v>2023</v>
      </c>
      <c r="M9525" s="206" t="s">
        <v>772</v>
      </c>
      <c r="N9525" s="206" t="s">
        <v>816</v>
      </c>
    </row>
    <row r="9526" spans="1:14" s="206" customFormat="1" ht="31" customHeight="1" x14ac:dyDescent="0.15">
      <c r="A9526" s="206" t="s">
        <v>768</v>
      </c>
      <c r="B9526" s="206" t="s">
        <v>894</v>
      </c>
      <c r="C9526" s="206" t="s">
        <v>770</v>
      </c>
      <c r="D9526" s="206" t="s">
        <v>772</v>
      </c>
      <c r="E9526" s="206" t="s">
        <v>759</v>
      </c>
      <c r="F9526" s="207">
        <v>45433</v>
      </c>
      <c r="G9526" s="206" t="s">
        <v>895</v>
      </c>
      <c r="H9526" s="208">
        <v>101728</v>
      </c>
      <c r="I9526" s="206" t="s">
        <v>19</v>
      </c>
      <c r="L9526" s="206">
        <v>2023</v>
      </c>
      <c r="M9526" s="206" t="s">
        <v>772</v>
      </c>
      <c r="N9526" s="206" t="s">
        <v>816</v>
      </c>
    </row>
    <row r="9527" spans="1:14" s="206" customFormat="1" ht="31" customHeight="1" x14ac:dyDescent="0.15">
      <c r="A9527" s="206" t="s">
        <v>768</v>
      </c>
      <c r="B9527" s="206" t="s">
        <v>894</v>
      </c>
      <c r="C9527" s="206" t="s">
        <v>770</v>
      </c>
      <c r="D9527" s="206" t="s">
        <v>772</v>
      </c>
      <c r="E9527" s="206" t="s">
        <v>778</v>
      </c>
      <c r="F9527" s="207">
        <v>45433</v>
      </c>
      <c r="G9527" s="206" t="s">
        <v>898</v>
      </c>
      <c r="H9527" s="208">
        <v>184140</v>
      </c>
      <c r="I9527" s="206" t="s">
        <v>19</v>
      </c>
      <c r="L9527" s="206">
        <v>2023</v>
      </c>
      <c r="M9527" s="206" t="s">
        <v>772</v>
      </c>
      <c r="N9527" s="206" t="s">
        <v>816</v>
      </c>
    </row>
    <row r="9528" spans="1:14" s="206" customFormat="1" ht="31" customHeight="1" x14ac:dyDescent="0.15">
      <c r="A9528" s="206" t="s">
        <v>768</v>
      </c>
      <c r="B9528" s="206" t="s">
        <v>894</v>
      </c>
      <c r="C9528" s="206" t="s">
        <v>770</v>
      </c>
      <c r="D9528" s="206" t="s">
        <v>772</v>
      </c>
      <c r="E9528" s="206" t="s">
        <v>772</v>
      </c>
      <c r="F9528" s="207">
        <v>45433</v>
      </c>
      <c r="G9528" s="206" t="s">
        <v>897</v>
      </c>
      <c r="H9528" s="208">
        <v>4084399</v>
      </c>
      <c r="I9528" s="206" t="s">
        <v>19</v>
      </c>
      <c r="L9528" s="206">
        <v>2023</v>
      </c>
      <c r="M9528" s="206" t="s">
        <v>772</v>
      </c>
      <c r="N9528" s="206" t="s">
        <v>816</v>
      </c>
    </row>
    <row r="9529" spans="1:14" s="206" customFormat="1" ht="31" customHeight="1" x14ac:dyDescent="0.15">
      <c r="A9529" s="206" t="s">
        <v>768</v>
      </c>
      <c r="B9529" s="206" t="s">
        <v>894</v>
      </c>
      <c r="C9529" s="206" t="s">
        <v>770</v>
      </c>
      <c r="D9529" s="206" t="s">
        <v>772</v>
      </c>
      <c r="E9529" s="206" t="s">
        <v>778</v>
      </c>
      <c r="F9529" s="207">
        <v>45433</v>
      </c>
      <c r="G9529" s="206" t="s">
        <v>899</v>
      </c>
      <c r="H9529" s="208">
        <v>79200</v>
      </c>
      <c r="I9529" s="206" t="s">
        <v>19</v>
      </c>
      <c r="L9529" s="206">
        <v>2023</v>
      </c>
      <c r="M9529" s="206" t="s">
        <v>772</v>
      </c>
      <c r="N9529" s="206" t="s">
        <v>816</v>
      </c>
    </row>
    <row r="9530" spans="1:14" s="206" customFormat="1" ht="31" customHeight="1" x14ac:dyDescent="0.15">
      <c r="A9530" s="206" t="s">
        <v>768</v>
      </c>
      <c r="B9530" s="206" t="s">
        <v>894</v>
      </c>
      <c r="C9530" s="206" t="s">
        <v>770</v>
      </c>
      <c r="D9530" s="206" t="s">
        <v>772</v>
      </c>
      <c r="E9530" s="206" t="s">
        <v>772</v>
      </c>
      <c r="F9530" s="207">
        <v>45433</v>
      </c>
      <c r="G9530" s="206" t="s">
        <v>896</v>
      </c>
      <c r="H9530" s="208">
        <v>622534</v>
      </c>
      <c r="I9530" s="206" t="s">
        <v>19</v>
      </c>
      <c r="L9530" s="206">
        <v>2023</v>
      </c>
      <c r="M9530" s="206" t="s">
        <v>772</v>
      </c>
      <c r="N9530" s="206" t="s">
        <v>816</v>
      </c>
    </row>
    <row r="9531" spans="1:14" s="206" customFormat="1" ht="31" customHeight="1" x14ac:dyDescent="0.15">
      <c r="A9531" s="206" t="s">
        <v>768</v>
      </c>
      <c r="B9531" s="206" t="s">
        <v>894</v>
      </c>
      <c r="C9531" s="206" t="s">
        <v>782</v>
      </c>
      <c r="D9531" s="206" t="s">
        <v>772</v>
      </c>
      <c r="E9531" s="206" t="s">
        <v>778</v>
      </c>
      <c r="F9531" s="207">
        <v>45433</v>
      </c>
      <c r="G9531" s="206" t="s">
        <v>897</v>
      </c>
      <c r="H9531" s="208">
        <v>273077</v>
      </c>
      <c r="I9531" s="206" t="s">
        <v>19</v>
      </c>
      <c r="L9531" s="206">
        <v>2023</v>
      </c>
      <c r="M9531" s="206" t="s">
        <v>772</v>
      </c>
      <c r="N9531" s="206" t="s">
        <v>816</v>
      </c>
    </row>
    <row r="9532" spans="1:14" s="206" customFormat="1" ht="31" customHeight="1" x14ac:dyDescent="0.15">
      <c r="A9532" s="206" t="s">
        <v>768</v>
      </c>
      <c r="B9532" s="206" t="s">
        <v>894</v>
      </c>
      <c r="C9532" s="206" t="s">
        <v>782</v>
      </c>
      <c r="D9532" s="206" t="s">
        <v>772</v>
      </c>
      <c r="E9532" s="206" t="s">
        <v>759</v>
      </c>
      <c r="F9532" s="207">
        <v>45433</v>
      </c>
      <c r="G9532" s="206" t="s">
        <v>897</v>
      </c>
      <c r="H9532" s="208">
        <v>462836</v>
      </c>
      <c r="I9532" s="206" t="s">
        <v>19</v>
      </c>
      <c r="L9532" s="206">
        <v>2023</v>
      </c>
      <c r="M9532" s="206" t="s">
        <v>772</v>
      </c>
      <c r="N9532" s="206" t="s">
        <v>816</v>
      </c>
    </row>
    <row r="9533" spans="1:14" s="206" customFormat="1" ht="31" customHeight="1" x14ac:dyDescent="0.15">
      <c r="A9533" s="206" t="s">
        <v>768</v>
      </c>
      <c r="B9533" s="206" t="s">
        <v>894</v>
      </c>
      <c r="C9533" s="206" t="s">
        <v>770</v>
      </c>
      <c r="D9533" s="206" t="s">
        <v>772</v>
      </c>
      <c r="E9533" s="206" t="s">
        <v>778</v>
      </c>
      <c r="F9533" s="207">
        <v>45434</v>
      </c>
      <c r="G9533" s="206" t="s">
        <v>898</v>
      </c>
      <c r="H9533" s="208">
        <v>619838</v>
      </c>
      <c r="I9533" s="206" t="s">
        <v>19</v>
      </c>
      <c r="L9533" s="206">
        <v>2023</v>
      </c>
      <c r="M9533" s="206" t="s">
        <v>772</v>
      </c>
      <c r="N9533" s="206" t="s">
        <v>816</v>
      </c>
    </row>
    <row r="9534" spans="1:14" s="206" customFormat="1" ht="31" customHeight="1" x14ac:dyDescent="0.15">
      <c r="A9534" s="206" t="s">
        <v>768</v>
      </c>
      <c r="B9534" s="206" t="s">
        <v>894</v>
      </c>
      <c r="C9534" s="206" t="s">
        <v>770</v>
      </c>
      <c r="D9534" s="206" t="s">
        <v>772</v>
      </c>
      <c r="E9534" s="206" t="s">
        <v>772</v>
      </c>
      <c r="F9534" s="207">
        <v>45434</v>
      </c>
      <c r="G9534" s="206" t="s">
        <v>898</v>
      </c>
      <c r="H9534" s="208">
        <v>50820</v>
      </c>
      <c r="I9534" s="206" t="s">
        <v>19</v>
      </c>
      <c r="L9534" s="206">
        <v>2023</v>
      </c>
      <c r="M9534" s="206" t="s">
        <v>772</v>
      </c>
      <c r="N9534" s="206" t="s">
        <v>816</v>
      </c>
    </row>
    <row r="9535" spans="1:14" s="206" customFormat="1" ht="31" customHeight="1" x14ac:dyDescent="0.15">
      <c r="A9535" s="206" t="s">
        <v>768</v>
      </c>
      <c r="B9535" s="206" t="s">
        <v>894</v>
      </c>
      <c r="C9535" s="206" t="s">
        <v>770</v>
      </c>
      <c r="D9535" s="206" t="s">
        <v>772</v>
      </c>
      <c r="E9535" s="206" t="s">
        <v>778</v>
      </c>
      <c r="F9535" s="207">
        <v>45434</v>
      </c>
      <c r="G9535" s="206" t="s">
        <v>896</v>
      </c>
      <c r="H9535" s="208">
        <v>959200</v>
      </c>
      <c r="I9535" s="206" t="s">
        <v>19</v>
      </c>
      <c r="L9535" s="206">
        <v>2023</v>
      </c>
      <c r="M9535" s="206" t="s">
        <v>772</v>
      </c>
      <c r="N9535" s="206" t="s">
        <v>816</v>
      </c>
    </row>
    <row r="9536" spans="1:14" s="206" customFormat="1" ht="31" customHeight="1" x14ac:dyDescent="0.15">
      <c r="A9536" s="206" t="s">
        <v>768</v>
      </c>
      <c r="B9536" s="206" t="s">
        <v>894</v>
      </c>
      <c r="C9536" s="206" t="s">
        <v>770</v>
      </c>
      <c r="D9536" s="206" t="s">
        <v>772</v>
      </c>
      <c r="E9536" s="206" t="s">
        <v>772</v>
      </c>
      <c r="F9536" s="207">
        <v>45434</v>
      </c>
      <c r="G9536" s="206" t="s">
        <v>897</v>
      </c>
      <c r="H9536" s="208">
        <v>961610</v>
      </c>
      <c r="I9536" s="206" t="s">
        <v>19</v>
      </c>
      <c r="L9536" s="206">
        <v>2023</v>
      </c>
      <c r="M9536" s="206" t="s">
        <v>772</v>
      </c>
      <c r="N9536" s="206" t="s">
        <v>816</v>
      </c>
    </row>
    <row r="9537" spans="1:14" s="206" customFormat="1" ht="31" customHeight="1" x14ac:dyDescent="0.15">
      <c r="A9537" s="206" t="s">
        <v>768</v>
      </c>
      <c r="B9537" s="206" t="s">
        <v>894</v>
      </c>
      <c r="C9537" s="206" t="s">
        <v>770</v>
      </c>
      <c r="D9537" s="206" t="s">
        <v>772</v>
      </c>
      <c r="E9537" s="206" t="s">
        <v>772</v>
      </c>
      <c r="F9537" s="207">
        <v>45434</v>
      </c>
      <c r="G9537" s="206" t="s">
        <v>895</v>
      </c>
      <c r="H9537" s="208">
        <v>76032</v>
      </c>
      <c r="I9537" s="206" t="s">
        <v>19</v>
      </c>
      <c r="L9537" s="206">
        <v>2023</v>
      </c>
      <c r="M9537" s="206" t="s">
        <v>772</v>
      </c>
      <c r="N9537" s="206" t="s">
        <v>816</v>
      </c>
    </row>
    <row r="9538" spans="1:14" s="206" customFormat="1" ht="31" customHeight="1" x14ac:dyDescent="0.15">
      <c r="A9538" s="206" t="s">
        <v>768</v>
      </c>
      <c r="B9538" s="206" t="s">
        <v>894</v>
      </c>
      <c r="C9538" s="206" t="s">
        <v>770</v>
      </c>
      <c r="D9538" s="206" t="s">
        <v>772</v>
      </c>
      <c r="E9538" s="206" t="s">
        <v>759</v>
      </c>
      <c r="F9538" s="207">
        <v>45434</v>
      </c>
      <c r="G9538" s="206" t="s">
        <v>897</v>
      </c>
      <c r="H9538" s="208">
        <v>6879617</v>
      </c>
      <c r="I9538" s="206" t="s">
        <v>19</v>
      </c>
      <c r="L9538" s="206">
        <v>2023</v>
      </c>
      <c r="M9538" s="206" t="s">
        <v>772</v>
      </c>
      <c r="N9538" s="206" t="s">
        <v>816</v>
      </c>
    </row>
    <row r="9539" spans="1:14" s="206" customFormat="1" ht="31" customHeight="1" x14ac:dyDescent="0.15">
      <c r="A9539" s="206" t="s">
        <v>768</v>
      </c>
      <c r="B9539" s="206" t="s">
        <v>894</v>
      </c>
      <c r="C9539" s="206" t="s">
        <v>782</v>
      </c>
      <c r="D9539" s="206" t="s">
        <v>772</v>
      </c>
      <c r="E9539" s="206" t="s">
        <v>778</v>
      </c>
      <c r="F9539" s="207">
        <v>45434</v>
      </c>
      <c r="G9539" s="206" t="s">
        <v>897</v>
      </c>
      <c r="H9539" s="208">
        <v>147596</v>
      </c>
      <c r="I9539" s="206" t="s">
        <v>19</v>
      </c>
      <c r="L9539" s="206">
        <v>2023</v>
      </c>
      <c r="M9539" s="206" t="s">
        <v>772</v>
      </c>
      <c r="N9539" s="206" t="s">
        <v>816</v>
      </c>
    </row>
    <row r="9540" spans="1:14" s="206" customFormat="1" ht="31" customHeight="1" x14ac:dyDescent="0.15">
      <c r="A9540" s="206" t="s">
        <v>768</v>
      </c>
      <c r="B9540" s="206" t="s">
        <v>894</v>
      </c>
      <c r="C9540" s="206" t="s">
        <v>770</v>
      </c>
      <c r="D9540" s="206" t="s">
        <v>772</v>
      </c>
      <c r="E9540" s="206" t="s">
        <v>759</v>
      </c>
      <c r="F9540" s="207">
        <v>45434</v>
      </c>
      <c r="G9540" s="206" t="s">
        <v>898</v>
      </c>
      <c r="H9540" s="208">
        <v>24321</v>
      </c>
      <c r="I9540" s="206" t="s">
        <v>19</v>
      </c>
      <c r="L9540" s="206">
        <v>2023</v>
      </c>
      <c r="M9540" s="206" t="s">
        <v>772</v>
      </c>
      <c r="N9540" s="206" t="s">
        <v>816</v>
      </c>
    </row>
    <row r="9541" spans="1:14" s="206" customFormat="1" ht="31" customHeight="1" x14ac:dyDescent="0.15">
      <c r="A9541" s="206" t="s">
        <v>768</v>
      </c>
      <c r="B9541" s="206" t="s">
        <v>894</v>
      </c>
      <c r="C9541" s="206" t="s">
        <v>782</v>
      </c>
      <c r="D9541" s="206" t="s">
        <v>772</v>
      </c>
      <c r="E9541" s="206" t="s">
        <v>759</v>
      </c>
      <c r="F9541" s="207">
        <v>45434</v>
      </c>
      <c r="G9541" s="206" t="s">
        <v>897</v>
      </c>
      <c r="H9541" s="208">
        <v>586146</v>
      </c>
      <c r="I9541" s="206" t="s">
        <v>19</v>
      </c>
      <c r="L9541" s="206">
        <v>2023</v>
      </c>
      <c r="M9541" s="206" t="s">
        <v>772</v>
      </c>
      <c r="N9541" s="206" t="s">
        <v>816</v>
      </c>
    </row>
    <row r="9542" spans="1:14" s="206" customFormat="1" ht="31" customHeight="1" x14ac:dyDescent="0.15">
      <c r="A9542" s="206" t="s">
        <v>768</v>
      </c>
      <c r="B9542" s="206" t="s">
        <v>894</v>
      </c>
      <c r="C9542" s="206" t="s">
        <v>770</v>
      </c>
      <c r="D9542" s="206" t="s">
        <v>772</v>
      </c>
      <c r="E9542" s="206" t="s">
        <v>778</v>
      </c>
      <c r="F9542" s="207">
        <v>45434</v>
      </c>
      <c r="G9542" s="206" t="s">
        <v>895</v>
      </c>
      <c r="H9542" s="208">
        <v>87241</v>
      </c>
      <c r="I9542" s="206" t="s">
        <v>19</v>
      </c>
      <c r="L9542" s="206">
        <v>2023</v>
      </c>
      <c r="M9542" s="206" t="s">
        <v>772</v>
      </c>
      <c r="N9542" s="206" t="s">
        <v>816</v>
      </c>
    </row>
    <row r="9543" spans="1:14" s="206" customFormat="1" ht="31" customHeight="1" x14ac:dyDescent="0.15">
      <c r="A9543" s="206" t="s">
        <v>768</v>
      </c>
      <c r="B9543" s="206" t="s">
        <v>894</v>
      </c>
      <c r="C9543" s="206" t="s">
        <v>770</v>
      </c>
      <c r="D9543" s="206" t="s">
        <v>772</v>
      </c>
      <c r="E9543" s="206" t="s">
        <v>778</v>
      </c>
      <c r="F9543" s="207">
        <v>45434</v>
      </c>
      <c r="G9543" s="206" t="s">
        <v>897</v>
      </c>
      <c r="H9543" s="208">
        <v>10744714</v>
      </c>
      <c r="I9543" s="206" t="s">
        <v>19</v>
      </c>
      <c r="L9543" s="206">
        <v>2023</v>
      </c>
      <c r="M9543" s="206" t="s">
        <v>772</v>
      </c>
      <c r="N9543" s="206" t="s">
        <v>816</v>
      </c>
    </row>
    <row r="9544" spans="1:14" s="206" customFormat="1" ht="31" customHeight="1" x14ac:dyDescent="0.15">
      <c r="A9544" s="206" t="s">
        <v>768</v>
      </c>
      <c r="B9544" s="206" t="s">
        <v>894</v>
      </c>
      <c r="C9544" s="206" t="s">
        <v>770</v>
      </c>
      <c r="D9544" s="206" t="s">
        <v>772</v>
      </c>
      <c r="E9544" s="206" t="s">
        <v>772</v>
      </c>
      <c r="F9544" s="207">
        <v>45434</v>
      </c>
      <c r="G9544" s="206" t="s">
        <v>896</v>
      </c>
      <c r="H9544" s="208">
        <v>84733</v>
      </c>
      <c r="I9544" s="206" t="s">
        <v>19</v>
      </c>
      <c r="L9544" s="206">
        <v>2023</v>
      </c>
      <c r="M9544" s="206" t="s">
        <v>772</v>
      </c>
      <c r="N9544" s="206" t="s">
        <v>816</v>
      </c>
    </row>
    <row r="9545" spans="1:14" s="206" customFormat="1" ht="31" customHeight="1" x14ac:dyDescent="0.15">
      <c r="A9545" s="206" t="s">
        <v>768</v>
      </c>
      <c r="B9545" s="206" t="s">
        <v>894</v>
      </c>
      <c r="C9545" s="206" t="s">
        <v>770</v>
      </c>
      <c r="D9545" s="206" t="s">
        <v>772</v>
      </c>
      <c r="E9545" s="206" t="s">
        <v>778</v>
      </c>
      <c r="F9545" s="207">
        <v>45434</v>
      </c>
      <c r="G9545" s="206" t="s">
        <v>899</v>
      </c>
      <c r="H9545" s="208">
        <v>1108800</v>
      </c>
      <c r="I9545" s="206" t="s">
        <v>19</v>
      </c>
      <c r="L9545" s="206">
        <v>2023</v>
      </c>
      <c r="M9545" s="206" t="s">
        <v>772</v>
      </c>
      <c r="N9545" s="206" t="s">
        <v>816</v>
      </c>
    </row>
    <row r="9546" spans="1:14" s="206" customFormat="1" ht="31" customHeight="1" x14ac:dyDescent="0.15">
      <c r="A9546" s="206" t="s">
        <v>768</v>
      </c>
      <c r="B9546" s="206" t="s">
        <v>894</v>
      </c>
      <c r="C9546" s="206" t="s">
        <v>770</v>
      </c>
      <c r="D9546" s="206" t="s">
        <v>772</v>
      </c>
      <c r="E9546" s="206" t="s">
        <v>772</v>
      </c>
      <c r="F9546" s="207">
        <v>45435</v>
      </c>
      <c r="G9546" s="206" t="s">
        <v>896</v>
      </c>
      <c r="H9546" s="208">
        <v>506022</v>
      </c>
      <c r="I9546" s="206" t="s">
        <v>19</v>
      </c>
      <c r="L9546" s="206">
        <v>2023</v>
      </c>
      <c r="M9546" s="206" t="s">
        <v>772</v>
      </c>
      <c r="N9546" s="206" t="s">
        <v>816</v>
      </c>
    </row>
    <row r="9547" spans="1:14" s="206" customFormat="1" ht="31" customHeight="1" x14ac:dyDescent="0.15">
      <c r="A9547" s="206" t="s">
        <v>768</v>
      </c>
      <c r="B9547" s="206" t="s">
        <v>894</v>
      </c>
      <c r="C9547" s="206" t="s">
        <v>770</v>
      </c>
      <c r="D9547" s="206" t="s">
        <v>772</v>
      </c>
      <c r="E9547" s="206" t="s">
        <v>759</v>
      </c>
      <c r="F9547" s="207">
        <v>45435</v>
      </c>
      <c r="G9547" s="206" t="s">
        <v>897</v>
      </c>
      <c r="H9547" s="208">
        <v>3245246</v>
      </c>
      <c r="I9547" s="206" t="s">
        <v>19</v>
      </c>
      <c r="L9547" s="206">
        <v>2023</v>
      </c>
      <c r="M9547" s="206" t="s">
        <v>772</v>
      </c>
      <c r="N9547" s="206" t="s">
        <v>816</v>
      </c>
    </row>
    <row r="9548" spans="1:14" s="206" customFormat="1" ht="31" customHeight="1" x14ac:dyDescent="0.15">
      <c r="A9548" s="206" t="s">
        <v>768</v>
      </c>
      <c r="B9548" s="206" t="s">
        <v>894</v>
      </c>
      <c r="C9548" s="206" t="s">
        <v>782</v>
      </c>
      <c r="D9548" s="206" t="s">
        <v>772</v>
      </c>
      <c r="E9548" s="206" t="s">
        <v>759</v>
      </c>
      <c r="F9548" s="207">
        <v>45435</v>
      </c>
      <c r="G9548" s="206" t="s">
        <v>897</v>
      </c>
      <c r="H9548" s="208">
        <v>452388</v>
      </c>
      <c r="I9548" s="206" t="s">
        <v>19</v>
      </c>
      <c r="L9548" s="206">
        <v>2023</v>
      </c>
      <c r="M9548" s="206" t="s">
        <v>772</v>
      </c>
      <c r="N9548" s="206" t="s">
        <v>816</v>
      </c>
    </row>
    <row r="9549" spans="1:14" s="206" customFormat="1" ht="31" customHeight="1" x14ac:dyDescent="0.15">
      <c r="A9549" s="206" t="s">
        <v>768</v>
      </c>
      <c r="B9549" s="206" t="s">
        <v>894</v>
      </c>
      <c r="C9549" s="206" t="s">
        <v>770</v>
      </c>
      <c r="D9549" s="206" t="s">
        <v>772</v>
      </c>
      <c r="E9549" s="206" t="s">
        <v>772</v>
      </c>
      <c r="F9549" s="207">
        <v>45435</v>
      </c>
      <c r="G9549" s="206" t="s">
        <v>897</v>
      </c>
      <c r="H9549" s="208">
        <v>1090930</v>
      </c>
      <c r="I9549" s="206" t="s">
        <v>19</v>
      </c>
      <c r="L9549" s="206">
        <v>2023</v>
      </c>
      <c r="M9549" s="206" t="s">
        <v>772</v>
      </c>
      <c r="N9549" s="206" t="s">
        <v>816</v>
      </c>
    </row>
    <row r="9550" spans="1:14" s="206" customFormat="1" ht="31" customHeight="1" x14ac:dyDescent="0.15">
      <c r="A9550" s="206" t="s">
        <v>768</v>
      </c>
      <c r="B9550" s="206" t="s">
        <v>894</v>
      </c>
      <c r="C9550" s="206" t="s">
        <v>770</v>
      </c>
      <c r="D9550" s="206" t="s">
        <v>772</v>
      </c>
      <c r="E9550" s="206" t="s">
        <v>778</v>
      </c>
      <c r="F9550" s="207">
        <v>45435</v>
      </c>
      <c r="G9550" s="206" t="s">
        <v>897</v>
      </c>
      <c r="H9550" s="208">
        <v>7336859</v>
      </c>
      <c r="I9550" s="206" t="s">
        <v>19</v>
      </c>
      <c r="L9550" s="206">
        <v>2023</v>
      </c>
      <c r="M9550" s="206" t="s">
        <v>772</v>
      </c>
      <c r="N9550" s="206" t="s">
        <v>816</v>
      </c>
    </row>
    <row r="9551" spans="1:14" s="206" customFormat="1" ht="31" customHeight="1" x14ac:dyDescent="0.15">
      <c r="A9551" s="206" t="s">
        <v>768</v>
      </c>
      <c r="B9551" s="206" t="s">
        <v>894</v>
      </c>
      <c r="C9551" s="206" t="s">
        <v>782</v>
      </c>
      <c r="D9551" s="206" t="s">
        <v>772</v>
      </c>
      <c r="E9551" s="206" t="s">
        <v>778</v>
      </c>
      <c r="F9551" s="207">
        <v>45435</v>
      </c>
      <c r="G9551" s="206" t="s">
        <v>897</v>
      </c>
      <c r="H9551" s="208">
        <v>571481</v>
      </c>
      <c r="I9551" s="206" t="s">
        <v>19</v>
      </c>
      <c r="L9551" s="206">
        <v>2023</v>
      </c>
      <c r="M9551" s="206" t="s">
        <v>772</v>
      </c>
      <c r="N9551" s="206" t="s">
        <v>816</v>
      </c>
    </row>
    <row r="9552" spans="1:14" s="206" customFormat="1" ht="31" customHeight="1" x14ac:dyDescent="0.15">
      <c r="A9552" s="206" t="s">
        <v>768</v>
      </c>
      <c r="B9552" s="206" t="s">
        <v>894</v>
      </c>
      <c r="C9552" s="206" t="s">
        <v>770</v>
      </c>
      <c r="D9552" s="206" t="s">
        <v>772</v>
      </c>
      <c r="E9552" s="206" t="s">
        <v>778</v>
      </c>
      <c r="F9552" s="207">
        <v>45435</v>
      </c>
      <c r="G9552" s="206" t="s">
        <v>898</v>
      </c>
      <c r="H9552" s="208">
        <v>45540</v>
      </c>
      <c r="I9552" s="206" t="s">
        <v>19</v>
      </c>
      <c r="L9552" s="206">
        <v>2023</v>
      </c>
      <c r="M9552" s="206" t="s">
        <v>772</v>
      </c>
      <c r="N9552" s="206" t="s">
        <v>816</v>
      </c>
    </row>
    <row r="9553" spans="1:14" s="206" customFormat="1" ht="31" customHeight="1" x14ac:dyDescent="0.15">
      <c r="A9553" s="206" t="s">
        <v>768</v>
      </c>
      <c r="B9553" s="206" t="s">
        <v>894</v>
      </c>
      <c r="C9553" s="206" t="s">
        <v>770</v>
      </c>
      <c r="D9553" s="206" t="s">
        <v>772</v>
      </c>
      <c r="E9553" s="206" t="s">
        <v>759</v>
      </c>
      <c r="F9553" s="207">
        <v>45435</v>
      </c>
      <c r="G9553" s="206" t="s">
        <v>898</v>
      </c>
      <c r="H9553" s="208">
        <v>29184</v>
      </c>
      <c r="I9553" s="206" t="s">
        <v>19</v>
      </c>
      <c r="L9553" s="206">
        <v>2023</v>
      </c>
      <c r="M9553" s="206" t="s">
        <v>772</v>
      </c>
      <c r="N9553" s="206" t="s">
        <v>816</v>
      </c>
    </row>
    <row r="9554" spans="1:14" s="206" customFormat="1" ht="31" customHeight="1" x14ac:dyDescent="0.15">
      <c r="A9554" s="206" t="s">
        <v>768</v>
      </c>
      <c r="B9554" s="206" t="s">
        <v>894</v>
      </c>
      <c r="C9554" s="206" t="s">
        <v>770</v>
      </c>
      <c r="D9554" s="206" t="s">
        <v>772</v>
      </c>
      <c r="E9554" s="206" t="s">
        <v>772</v>
      </c>
      <c r="F9554" s="207">
        <v>45436</v>
      </c>
      <c r="G9554" s="206" t="s">
        <v>898</v>
      </c>
      <c r="H9554" s="208">
        <v>48400</v>
      </c>
      <c r="I9554" s="206" t="s">
        <v>19</v>
      </c>
      <c r="L9554" s="206">
        <v>2023</v>
      </c>
      <c r="M9554" s="206" t="s">
        <v>772</v>
      </c>
      <c r="N9554" s="206" t="s">
        <v>816</v>
      </c>
    </row>
    <row r="9555" spans="1:14" s="206" customFormat="1" ht="31" customHeight="1" x14ac:dyDescent="0.15">
      <c r="A9555" s="206" t="s">
        <v>768</v>
      </c>
      <c r="B9555" s="206" t="s">
        <v>894</v>
      </c>
      <c r="C9555" s="206" t="s">
        <v>770</v>
      </c>
      <c r="D9555" s="206" t="s">
        <v>772</v>
      </c>
      <c r="E9555" s="206" t="s">
        <v>759</v>
      </c>
      <c r="F9555" s="207">
        <v>45436</v>
      </c>
      <c r="G9555" s="206" t="s">
        <v>897</v>
      </c>
      <c r="H9555" s="208">
        <v>3669440</v>
      </c>
      <c r="I9555" s="206" t="s">
        <v>19</v>
      </c>
      <c r="L9555" s="206">
        <v>2023</v>
      </c>
      <c r="M9555" s="206" t="s">
        <v>772</v>
      </c>
      <c r="N9555" s="206" t="s">
        <v>816</v>
      </c>
    </row>
    <row r="9556" spans="1:14" s="206" customFormat="1" ht="31" customHeight="1" x14ac:dyDescent="0.15">
      <c r="A9556" s="206" t="s">
        <v>768</v>
      </c>
      <c r="B9556" s="206" t="s">
        <v>894</v>
      </c>
      <c r="C9556" s="206" t="s">
        <v>770</v>
      </c>
      <c r="D9556" s="206" t="s">
        <v>772</v>
      </c>
      <c r="E9556" s="206" t="s">
        <v>778</v>
      </c>
      <c r="F9556" s="207">
        <v>45436</v>
      </c>
      <c r="G9556" s="206" t="s">
        <v>895</v>
      </c>
      <c r="H9556" s="208">
        <v>199936</v>
      </c>
      <c r="I9556" s="206" t="s">
        <v>19</v>
      </c>
      <c r="L9556" s="206">
        <v>2023</v>
      </c>
      <c r="M9556" s="206" t="s">
        <v>772</v>
      </c>
      <c r="N9556" s="206" t="s">
        <v>816</v>
      </c>
    </row>
    <row r="9557" spans="1:14" s="206" customFormat="1" ht="31" customHeight="1" x14ac:dyDescent="0.15">
      <c r="A9557" s="206" t="s">
        <v>768</v>
      </c>
      <c r="B9557" s="206" t="s">
        <v>894</v>
      </c>
      <c r="C9557" s="206" t="s">
        <v>770</v>
      </c>
      <c r="D9557" s="206" t="s">
        <v>772</v>
      </c>
      <c r="E9557" s="206" t="s">
        <v>772</v>
      </c>
      <c r="F9557" s="207">
        <v>45436</v>
      </c>
      <c r="G9557" s="206" t="s">
        <v>896</v>
      </c>
      <c r="H9557" s="208">
        <v>76758</v>
      </c>
      <c r="I9557" s="206" t="s">
        <v>19</v>
      </c>
      <c r="L9557" s="206">
        <v>2023</v>
      </c>
      <c r="M9557" s="206" t="s">
        <v>772</v>
      </c>
      <c r="N9557" s="206" t="s">
        <v>816</v>
      </c>
    </row>
    <row r="9558" spans="1:14" s="206" customFormat="1" ht="31" customHeight="1" x14ac:dyDescent="0.15">
      <c r="A9558" s="206" t="s">
        <v>768</v>
      </c>
      <c r="B9558" s="206" t="s">
        <v>894</v>
      </c>
      <c r="C9558" s="206" t="s">
        <v>770</v>
      </c>
      <c r="D9558" s="206" t="s">
        <v>772</v>
      </c>
      <c r="E9558" s="206" t="s">
        <v>772</v>
      </c>
      <c r="F9558" s="207">
        <v>45436</v>
      </c>
      <c r="G9558" s="206" t="s">
        <v>906</v>
      </c>
      <c r="H9558" s="208">
        <v>77000</v>
      </c>
      <c r="I9558" s="206" t="s">
        <v>19</v>
      </c>
      <c r="L9558" s="206">
        <v>2023</v>
      </c>
      <c r="M9558" s="206" t="s">
        <v>772</v>
      </c>
      <c r="N9558" s="206" t="s">
        <v>816</v>
      </c>
    </row>
    <row r="9559" spans="1:14" s="206" customFormat="1" ht="31" customHeight="1" x14ac:dyDescent="0.15">
      <c r="A9559" s="206" t="s">
        <v>768</v>
      </c>
      <c r="B9559" s="206" t="s">
        <v>894</v>
      </c>
      <c r="C9559" s="206" t="s">
        <v>770</v>
      </c>
      <c r="D9559" s="206" t="s">
        <v>772</v>
      </c>
      <c r="E9559" s="206" t="s">
        <v>772</v>
      </c>
      <c r="F9559" s="207">
        <v>45436</v>
      </c>
      <c r="G9559" s="206" t="s">
        <v>895</v>
      </c>
      <c r="H9559" s="208">
        <v>76032</v>
      </c>
      <c r="I9559" s="206" t="s">
        <v>19</v>
      </c>
      <c r="L9559" s="206">
        <v>2023</v>
      </c>
      <c r="M9559" s="206" t="s">
        <v>772</v>
      </c>
      <c r="N9559" s="206" t="s">
        <v>816</v>
      </c>
    </row>
    <row r="9560" spans="1:14" s="206" customFormat="1" ht="31" customHeight="1" x14ac:dyDescent="0.15">
      <c r="A9560" s="206" t="s">
        <v>768</v>
      </c>
      <c r="B9560" s="206" t="s">
        <v>894</v>
      </c>
      <c r="C9560" s="206" t="s">
        <v>770</v>
      </c>
      <c r="D9560" s="206" t="s">
        <v>772</v>
      </c>
      <c r="E9560" s="206" t="s">
        <v>778</v>
      </c>
      <c r="F9560" s="207">
        <v>45436</v>
      </c>
      <c r="G9560" s="206" t="s">
        <v>897</v>
      </c>
      <c r="H9560" s="208">
        <v>6996997</v>
      </c>
      <c r="I9560" s="206" t="s">
        <v>19</v>
      </c>
      <c r="L9560" s="206">
        <v>2023</v>
      </c>
      <c r="M9560" s="206" t="s">
        <v>772</v>
      </c>
      <c r="N9560" s="206" t="s">
        <v>816</v>
      </c>
    </row>
    <row r="9561" spans="1:14" s="206" customFormat="1" ht="31" customHeight="1" x14ac:dyDescent="0.15">
      <c r="A9561" s="206" t="s">
        <v>768</v>
      </c>
      <c r="B9561" s="206" t="s">
        <v>894</v>
      </c>
      <c r="C9561" s="206" t="s">
        <v>782</v>
      </c>
      <c r="D9561" s="206" t="s">
        <v>772</v>
      </c>
      <c r="E9561" s="206" t="s">
        <v>759</v>
      </c>
      <c r="F9561" s="207">
        <v>45436</v>
      </c>
      <c r="G9561" s="206" t="s">
        <v>897</v>
      </c>
      <c r="H9561" s="208">
        <v>262581</v>
      </c>
      <c r="I9561" s="206" t="s">
        <v>19</v>
      </c>
      <c r="L9561" s="206">
        <v>2023</v>
      </c>
      <c r="M9561" s="206" t="s">
        <v>772</v>
      </c>
      <c r="N9561" s="206" t="s">
        <v>816</v>
      </c>
    </row>
    <row r="9562" spans="1:14" s="206" customFormat="1" ht="31" customHeight="1" x14ac:dyDescent="0.15">
      <c r="A9562" s="206" t="s">
        <v>768</v>
      </c>
      <c r="B9562" s="206" t="s">
        <v>894</v>
      </c>
      <c r="C9562" s="206" t="s">
        <v>770</v>
      </c>
      <c r="D9562" s="206" t="s">
        <v>772</v>
      </c>
      <c r="E9562" s="206" t="s">
        <v>778</v>
      </c>
      <c r="F9562" s="207">
        <v>45436</v>
      </c>
      <c r="G9562" s="206" t="s">
        <v>898</v>
      </c>
      <c r="H9562" s="208">
        <v>199980</v>
      </c>
      <c r="I9562" s="206" t="s">
        <v>19</v>
      </c>
      <c r="L9562" s="206">
        <v>2023</v>
      </c>
      <c r="M9562" s="206" t="s">
        <v>772</v>
      </c>
      <c r="N9562" s="206" t="s">
        <v>816</v>
      </c>
    </row>
    <row r="9563" spans="1:14" s="206" customFormat="1" ht="31" customHeight="1" x14ac:dyDescent="0.15">
      <c r="A9563" s="206" t="s">
        <v>768</v>
      </c>
      <c r="B9563" s="206" t="s">
        <v>894</v>
      </c>
      <c r="C9563" s="206" t="s">
        <v>782</v>
      </c>
      <c r="D9563" s="206" t="s">
        <v>772</v>
      </c>
      <c r="E9563" s="206" t="s">
        <v>778</v>
      </c>
      <c r="F9563" s="207">
        <v>45436</v>
      </c>
      <c r="G9563" s="206" t="s">
        <v>897</v>
      </c>
      <c r="H9563" s="208">
        <v>424743</v>
      </c>
      <c r="I9563" s="206" t="s">
        <v>19</v>
      </c>
      <c r="L9563" s="206">
        <v>2023</v>
      </c>
      <c r="M9563" s="206" t="s">
        <v>772</v>
      </c>
      <c r="N9563" s="206" t="s">
        <v>816</v>
      </c>
    </row>
    <row r="9564" spans="1:14" s="206" customFormat="1" ht="31" customHeight="1" x14ac:dyDescent="0.15">
      <c r="A9564" s="206" t="s">
        <v>768</v>
      </c>
      <c r="B9564" s="206" t="s">
        <v>894</v>
      </c>
      <c r="C9564" s="206" t="s">
        <v>770</v>
      </c>
      <c r="D9564" s="206" t="s">
        <v>772</v>
      </c>
      <c r="E9564" s="206" t="s">
        <v>772</v>
      </c>
      <c r="F9564" s="207">
        <v>45436</v>
      </c>
      <c r="G9564" s="206" t="s">
        <v>897</v>
      </c>
      <c r="H9564" s="208">
        <v>1133478</v>
      </c>
      <c r="I9564" s="206" t="s">
        <v>19</v>
      </c>
      <c r="L9564" s="206">
        <v>2023</v>
      </c>
      <c r="M9564" s="206" t="s">
        <v>772</v>
      </c>
      <c r="N9564" s="206" t="s">
        <v>816</v>
      </c>
    </row>
    <row r="9565" spans="1:14" s="206" customFormat="1" ht="31" customHeight="1" x14ac:dyDescent="0.15">
      <c r="A9565" s="206" t="s">
        <v>768</v>
      </c>
      <c r="B9565" s="206" t="s">
        <v>894</v>
      </c>
      <c r="C9565" s="206" t="s">
        <v>770</v>
      </c>
      <c r="D9565" s="206" t="s">
        <v>772</v>
      </c>
      <c r="E9565" s="206" t="s">
        <v>759</v>
      </c>
      <c r="F9565" s="207">
        <v>45439</v>
      </c>
      <c r="G9565" s="206" t="s">
        <v>895</v>
      </c>
      <c r="H9565" s="208">
        <v>20944</v>
      </c>
      <c r="I9565" s="206" t="s">
        <v>19</v>
      </c>
      <c r="L9565" s="206">
        <v>2023</v>
      </c>
      <c r="M9565" s="206" t="s">
        <v>772</v>
      </c>
      <c r="N9565" s="206" t="s">
        <v>816</v>
      </c>
    </row>
    <row r="9566" spans="1:14" s="206" customFormat="1" ht="31" customHeight="1" x14ac:dyDescent="0.15">
      <c r="A9566" s="206" t="s">
        <v>768</v>
      </c>
      <c r="B9566" s="206" t="s">
        <v>894</v>
      </c>
      <c r="C9566" s="206" t="s">
        <v>770</v>
      </c>
      <c r="D9566" s="206" t="s">
        <v>772</v>
      </c>
      <c r="E9566" s="206" t="s">
        <v>778</v>
      </c>
      <c r="F9566" s="207">
        <v>45440</v>
      </c>
      <c r="G9566" s="206" t="s">
        <v>899</v>
      </c>
      <c r="H9566" s="208">
        <v>660000</v>
      </c>
      <c r="I9566" s="206" t="s">
        <v>19</v>
      </c>
      <c r="L9566" s="206">
        <v>2023</v>
      </c>
      <c r="M9566" s="206" t="s">
        <v>772</v>
      </c>
      <c r="N9566" s="206" t="s">
        <v>816</v>
      </c>
    </row>
    <row r="9567" spans="1:14" s="206" customFormat="1" ht="31" customHeight="1" x14ac:dyDescent="0.15">
      <c r="A9567" s="206" t="s">
        <v>768</v>
      </c>
      <c r="B9567" s="206" t="s">
        <v>894</v>
      </c>
      <c r="C9567" s="206" t="s">
        <v>770</v>
      </c>
      <c r="D9567" s="206" t="s">
        <v>772</v>
      </c>
      <c r="E9567" s="206" t="s">
        <v>778</v>
      </c>
      <c r="F9567" s="207">
        <v>45440</v>
      </c>
      <c r="G9567" s="206" t="s">
        <v>895</v>
      </c>
      <c r="H9567" s="208">
        <v>98060</v>
      </c>
      <c r="I9567" s="206" t="s">
        <v>19</v>
      </c>
      <c r="L9567" s="206">
        <v>2023</v>
      </c>
      <c r="M9567" s="206" t="s">
        <v>772</v>
      </c>
      <c r="N9567" s="206" t="s">
        <v>816</v>
      </c>
    </row>
    <row r="9568" spans="1:14" s="206" customFormat="1" ht="31" customHeight="1" x14ac:dyDescent="0.15">
      <c r="A9568" s="206" t="s">
        <v>768</v>
      </c>
      <c r="B9568" s="206" t="s">
        <v>894</v>
      </c>
      <c r="C9568" s="206" t="s">
        <v>770</v>
      </c>
      <c r="D9568" s="206" t="s">
        <v>772</v>
      </c>
      <c r="E9568" s="206" t="s">
        <v>759</v>
      </c>
      <c r="F9568" s="207">
        <v>45440</v>
      </c>
      <c r="G9568" s="206" t="s">
        <v>897</v>
      </c>
      <c r="H9568" s="208">
        <v>3351331</v>
      </c>
      <c r="I9568" s="206" t="s">
        <v>19</v>
      </c>
      <c r="L9568" s="206">
        <v>2023</v>
      </c>
      <c r="M9568" s="206" t="s">
        <v>772</v>
      </c>
      <c r="N9568" s="206" t="s">
        <v>816</v>
      </c>
    </row>
    <row r="9569" spans="1:14" s="206" customFormat="1" ht="31" customHeight="1" x14ac:dyDescent="0.15">
      <c r="A9569" s="206" t="s">
        <v>768</v>
      </c>
      <c r="B9569" s="206" t="s">
        <v>894</v>
      </c>
      <c r="C9569" s="206" t="s">
        <v>770</v>
      </c>
      <c r="D9569" s="206" t="s">
        <v>772</v>
      </c>
      <c r="E9569" s="206" t="s">
        <v>778</v>
      </c>
      <c r="F9569" s="207">
        <v>45440</v>
      </c>
      <c r="G9569" s="206" t="s">
        <v>898</v>
      </c>
      <c r="H9569" s="208">
        <v>631620</v>
      </c>
      <c r="I9569" s="206" t="s">
        <v>19</v>
      </c>
      <c r="L9569" s="206">
        <v>2023</v>
      </c>
      <c r="M9569" s="206" t="s">
        <v>772</v>
      </c>
      <c r="N9569" s="206" t="s">
        <v>816</v>
      </c>
    </row>
    <row r="9570" spans="1:14" s="206" customFormat="1" ht="31" customHeight="1" x14ac:dyDescent="0.15">
      <c r="A9570" s="206" t="s">
        <v>768</v>
      </c>
      <c r="B9570" s="206" t="s">
        <v>894</v>
      </c>
      <c r="C9570" s="206" t="s">
        <v>782</v>
      </c>
      <c r="D9570" s="206" t="s">
        <v>772</v>
      </c>
      <c r="E9570" s="206" t="s">
        <v>759</v>
      </c>
      <c r="F9570" s="207">
        <v>45440</v>
      </c>
      <c r="G9570" s="206" t="s">
        <v>897</v>
      </c>
      <c r="H9570" s="208">
        <v>178257</v>
      </c>
      <c r="I9570" s="206" t="s">
        <v>19</v>
      </c>
      <c r="L9570" s="206">
        <v>2023</v>
      </c>
      <c r="M9570" s="206" t="s">
        <v>772</v>
      </c>
      <c r="N9570" s="206" t="s">
        <v>816</v>
      </c>
    </row>
    <row r="9571" spans="1:14" s="206" customFormat="1" ht="31" customHeight="1" x14ac:dyDescent="0.15">
      <c r="A9571" s="206" t="s">
        <v>768</v>
      </c>
      <c r="B9571" s="206" t="s">
        <v>894</v>
      </c>
      <c r="C9571" s="206" t="s">
        <v>782</v>
      </c>
      <c r="D9571" s="206" t="s">
        <v>772</v>
      </c>
      <c r="E9571" s="206" t="s">
        <v>778</v>
      </c>
      <c r="F9571" s="207">
        <v>45440</v>
      </c>
      <c r="G9571" s="206" t="s">
        <v>897</v>
      </c>
      <c r="H9571" s="208">
        <v>592374</v>
      </c>
      <c r="I9571" s="206" t="s">
        <v>19</v>
      </c>
      <c r="L9571" s="206">
        <v>2023</v>
      </c>
      <c r="M9571" s="206" t="s">
        <v>772</v>
      </c>
      <c r="N9571" s="206" t="s">
        <v>816</v>
      </c>
    </row>
    <row r="9572" spans="1:14" s="206" customFormat="1" ht="31" customHeight="1" x14ac:dyDescent="0.15">
      <c r="A9572" s="206" t="s">
        <v>768</v>
      </c>
      <c r="B9572" s="206" t="s">
        <v>894</v>
      </c>
      <c r="C9572" s="206" t="s">
        <v>770</v>
      </c>
      <c r="D9572" s="206" t="s">
        <v>772</v>
      </c>
      <c r="E9572" s="206" t="s">
        <v>759</v>
      </c>
      <c r="F9572" s="207">
        <v>45440</v>
      </c>
      <c r="G9572" s="206" t="s">
        <v>895</v>
      </c>
      <c r="H9572" s="208">
        <v>20944</v>
      </c>
      <c r="I9572" s="206" t="s">
        <v>19</v>
      </c>
      <c r="L9572" s="206">
        <v>2023</v>
      </c>
      <c r="M9572" s="206" t="s">
        <v>772</v>
      </c>
      <c r="N9572" s="206" t="s">
        <v>816</v>
      </c>
    </row>
    <row r="9573" spans="1:14" s="206" customFormat="1" ht="31" customHeight="1" x14ac:dyDescent="0.15">
      <c r="A9573" s="206" t="s">
        <v>768</v>
      </c>
      <c r="B9573" s="206" t="s">
        <v>894</v>
      </c>
      <c r="C9573" s="206" t="s">
        <v>770</v>
      </c>
      <c r="D9573" s="206" t="s">
        <v>772</v>
      </c>
      <c r="E9573" s="206" t="s">
        <v>772</v>
      </c>
      <c r="F9573" s="207">
        <v>45440</v>
      </c>
      <c r="G9573" s="206" t="s">
        <v>897</v>
      </c>
      <c r="H9573" s="208">
        <v>4011173</v>
      </c>
      <c r="I9573" s="206" t="s">
        <v>19</v>
      </c>
      <c r="L9573" s="206">
        <v>2023</v>
      </c>
      <c r="M9573" s="206" t="s">
        <v>772</v>
      </c>
      <c r="N9573" s="206" t="s">
        <v>816</v>
      </c>
    </row>
    <row r="9574" spans="1:14" s="206" customFormat="1" ht="31" customHeight="1" x14ac:dyDescent="0.15">
      <c r="A9574" s="206" t="s">
        <v>768</v>
      </c>
      <c r="B9574" s="206" t="s">
        <v>894</v>
      </c>
      <c r="C9574" s="206" t="s">
        <v>770</v>
      </c>
      <c r="D9574" s="206" t="s">
        <v>772</v>
      </c>
      <c r="E9574" s="206" t="s">
        <v>759</v>
      </c>
      <c r="F9574" s="207">
        <v>45440</v>
      </c>
      <c r="G9574" s="206" t="s">
        <v>898</v>
      </c>
      <c r="H9574" s="208">
        <v>35670</v>
      </c>
      <c r="I9574" s="206" t="s">
        <v>19</v>
      </c>
      <c r="L9574" s="206">
        <v>2023</v>
      </c>
      <c r="M9574" s="206" t="s">
        <v>772</v>
      </c>
      <c r="N9574" s="206" t="s">
        <v>816</v>
      </c>
    </row>
    <row r="9575" spans="1:14" s="206" customFormat="1" ht="31" customHeight="1" x14ac:dyDescent="0.15">
      <c r="A9575" s="206" t="s">
        <v>768</v>
      </c>
      <c r="B9575" s="206" t="s">
        <v>894</v>
      </c>
      <c r="C9575" s="206" t="s">
        <v>770</v>
      </c>
      <c r="D9575" s="206" t="s">
        <v>772</v>
      </c>
      <c r="E9575" s="206" t="s">
        <v>772</v>
      </c>
      <c r="F9575" s="207">
        <v>45440</v>
      </c>
      <c r="G9575" s="206" t="s">
        <v>906</v>
      </c>
      <c r="H9575" s="208">
        <v>79200</v>
      </c>
      <c r="I9575" s="206" t="s">
        <v>19</v>
      </c>
      <c r="L9575" s="206">
        <v>2023</v>
      </c>
      <c r="M9575" s="206" t="s">
        <v>772</v>
      </c>
      <c r="N9575" s="206" t="s">
        <v>816</v>
      </c>
    </row>
    <row r="9576" spans="1:14" s="206" customFormat="1" ht="31" customHeight="1" x14ac:dyDescent="0.15">
      <c r="A9576" s="206" t="s">
        <v>768</v>
      </c>
      <c r="B9576" s="206" t="s">
        <v>894</v>
      </c>
      <c r="C9576" s="206" t="s">
        <v>770</v>
      </c>
      <c r="D9576" s="206" t="s">
        <v>772</v>
      </c>
      <c r="E9576" s="206" t="s">
        <v>778</v>
      </c>
      <c r="F9576" s="207">
        <v>45440</v>
      </c>
      <c r="G9576" s="206" t="s">
        <v>896</v>
      </c>
      <c r="H9576" s="208">
        <v>910800</v>
      </c>
      <c r="I9576" s="206" t="s">
        <v>19</v>
      </c>
      <c r="L9576" s="206">
        <v>2023</v>
      </c>
      <c r="M9576" s="206" t="s">
        <v>772</v>
      </c>
      <c r="N9576" s="206" t="s">
        <v>816</v>
      </c>
    </row>
    <row r="9577" spans="1:14" s="206" customFormat="1" ht="31" customHeight="1" x14ac:dyDescent="0.15">
      <c r="A9577" s="206" t="s">
        <v>768</v>
      </c>
      <c r="B9577" s="206" t="s">
        <v>894</v>
      </c>
      <c r="C9577" s="206" t="s">
        <v>770</v>
      </c>
      <c r="D9577" s="206" t="s">
        <v>772</v>
      </c>
      <c r="E9577" s="206" t="s">
        <v>772</v>
      </c>
      <c r="F9577" s="207">
        <v>45440</v>
      </c>
      <c r="G9577" s="206" t="s">
        <v>896</v>
      </c>
      <c r="H9577" s="208">
        <v>999823</v>
      </c>
      <c r="I9577" s="206" t="s">
        <v>19</v>
      </c>
      <c r="L9577" s="206">
        <v>2023</v>
      </c>
      <c r="M9577" s="206" t="s">
        <v>772</v>
      </c>
      <c r="N9577" s="206" t="s">
        <v>816</v>
      </c>
    </row>
    <row r="9578" spans="1:14" s="206" customFormat="1" ht="31" customHeight="1" x14ac:dyDescent="0.15">
      <c r="A9578" s="206" t="s">
        <v>768</v>
      </c>
      <c r="B9578" s="206" t="s">
        <v>894</v>
      </c>
      <c r="C9578" s="206" t="s">
        <v>770</v>
      </c>
      <c r="D9578" s="206" t="s">
        <v>772</v>
      </c>
      <c r="E9578" s="206" t="s">
        <v>778</v>
      </c>
      <c r="F9578" s="207">
        <v>45440</v>
      </c>
      <c r="G9578" s="206" t="s">
        <v>897</v>
      </c>
      <c r="H9578" s="208">
        <v>10642846</v>
      </c>
      <c r="I9578" s="206" t="s">
        <v>19</v>
      </c>
      <c r="L9578" s="206">
        <v>2023</v>
      </c>
      <c r="M9578" s="206" t="s">
        <v>772</v>
      </c>
      <c r="N9578" s="206" t="s">
        <v>816</v>
      </c>
    </row>
    <row r="9579" spans="1:14" s="206" customFormat="1" ht="31" customHeight="1" x14ac:dyDescent="0.15">
      <c r="A9579" s="206" t="s">
        <v>768</v>
      </c>
      <c r="B9579" s="206" t="s">
        <v>894</v>
      </c>
      <c r="C9579" s="206" t="s">
        <v>770</v>
      </c>
      <c r="D9579" s="206" t="s">
        <v>772</v>
      </c>
      <c r="E9579" s="206" t="s">
        <v>772</v>
      </c>
      <c r="F9579" s="207">
        <v>45440</v>
      </c>
      <c r="G9579" s="206" t="s">
        <v>895</v>
      </c>
      <c r="H9579" s="208">
        <v>46464</v>
      </c>
      <c r="I9579" s="206" t="s">
        <v>19</v>
      </c>
      <c r="L9579" s="206">
        <v>2023</v>
      </c>
      <c r="M9579" s="206" t="s">
        <v>772</v>
      </c>
      <c r="N9579" s="206" t="s">
        <v>816</v>
      </c>
    </row>
    <row r="9580" spans="1:14" s="206" customFormat="1" ht="31" customHeight="1" x14ac:dyDescent="0.15">
      <c r="A9580" s="206" t="s">
        <v>768</v>
      </c>
      <c r="B9580" s="206" t="s">
        <v>894</v>
      </c>
      <c r="C9580" s="206" t="s">
        <v>770</v>
      </c>
      <c r="D9580" s="206" t="s">
        <v>772</v>
      </c>
      <c r="E9580" s="206" t="s">
        <v>772</v>
      </c>
      <c r="F9580" s="207">
        <v>45441</v>
      </c>
      <c r="G9580" s="206" t="s">
        <v>906</v>
      </c>
      <c r="H9580" s="208">
        <v>219020</v>
      </c>
      <c r="I9580" s="206" t="s">
        <v>19</v>
      </c>
      <c r="L9580" s="206">
        <v>2023</v>
      </c>
      <c r="M9580" s="206" t="s">
        <v>772</v>
      </c>
      <c r="N9580" s="206" t="s">
        <v>816</v>
      </c>
    </row>
    <row r="9581" spans="1:14" s="206" customFormat="1" ht="31" customHeight="1" x14ac:dyDescent="0.15">
      <c r="A9581" s="206" t="s">
        <v>768</v>
      </c>
      <c r="B9581" s="206" t="s">
        <v>894</v>
      </c>
      <c r="C9581" s="206" t="s">
        <v>770</v>
      </c>
      <c r="D9581" s="206" t="s">
        <v>772</v>
      </c>
      <c r="E9581" s="206" t="s">
        <v>772</v>
      </c>
      <c r="F9581" s="207">
        <v>45441</v>
      </c>
      <c r="G9581" s="206" t="s">
        <v>895</v>
      </c>
      <c r="H9581" s="208">
        <v>13971</v>
      </c>
      <c r="I9581" s="206" t="s">
        <v>19</v>
      </c>
      <c r="L9581" s="206">
        <v>2023</v>
      </c>
      <c r="M9581" s="206" t="s">
        <v>772</v>
      </c>
      <c r="N9581" s="206" t="s">
        <v>816</v>
      </c>
    </row>
    <row r="9582" spans="1:14" s="206" customFormat="1" ht="31" customHeight="1" x14ac:dyDescent="0.15">
      <c r="A9582" s="206" t="s">
        <v>768</v>
      </c>
      <c r="B9582" s="206" t="s">
        <v>894</v>
      </c>
      <c r="C9582" s="206" t="s">
        <v>770</v>
      </c>
      <c r="D9582" s="206" t="s">
        <v>772</v>
      </c>
      <c r="E9582" s="206" t="s">
        <v>778</v>
      </c>
      <c r="F9582" s="207">
        <v>45441</v>
      </c>
      <c r="G9582" s="206" t="s">
        <v>895</v>
      </c>
      <c r="H9582" s="208">
        <v>139124</v>
      </c>
      <c r="I9582" s="206" t="s">
        <v>19</v>
      </c>
      <c r="L9582" s="206">
        <v>2023</v>
      </c>
      <c r="M9582" s="206" t="s">
        <v>772</v>
      </c>
      <c r="N9582" s="206" t="s">
        <v>816</v>
      </c>
    </row>
    <row r="9583" spans="1:14" s="206" customFormat="1" ht="31" customHeight="1" x14ac:dyDescent="0.15">
      <c r="A9583" s="206" t="s">
        <v>768</v>
      </c>
      <c r="B9583" s="206" t="s">
        <v>894</v>
      </c>
      <c r="C9583" s="206" t="s">
        <v>782</v>
      </c>
      <c r="D9583" s="206" t="s">
        <v>772</v>
      </c>
      <c r="E9583" s="206" t="s">
        <v>759</v>
      </c>
      <c r="F9583" s="207">
        <v>45441</v>
      </c>
      <c r="G9583" s="206" t="s">
        <v>907</v>
      </c>
      <c r="H9583" s="208">
        <v>28600</v>
      </c>
      <c r="I9583" s="206" t="s">
        <v>19</v>
      </c>
      <c r="L9583" s="206">
        <v>2023</v>
      </c>
      <c r="M9583" s="206" t="s">
        <v>772</v>
      </c>
      <c r="N9583" s="206" t="s">
        <v>816</v>
      </c>
    </row>
    <row r="9584" spans="1:14" s="206" customFormat="1" ht="31" customHeight="1" x14ac:dyDescent="0.15">
      <c r="A9584" s="206" t="s">
        <v>768</v>
      </c>
      <c r="B9584" s="206" t="s">
        <v>894</v>
      </c>
      <c r="C9584" s="206" t="s">
        <v>770</v>
      </c>
      <c r="D9584" s="206" t="s">
        <v>772</v>
      </c>
      <c r="E9584" s="206" t="s">
        <v>778</v>
      </c>
      <c r="F9584" s="207">
        <v>45441</v>
      </c>
      <c r="G9584" s="206" t="s">
        <v>899</v>
      </c>
      <c r="H9584" s="208">
        <v>425700</v>
      </c>
      <c r="I9584" s="206" t="s">
        <v>19</v>
      </c>
      <c r="L9584" s="206">
        <v>2023</v>
      </c>
      <c r="M9584" s="206" t="s">
        <v>772</v>
      </c>
      <c r="N9584" s="206" t="s">
        <v>816</v>
      </c>
    </row>
    <row r="9585" spans="1:14" s="206" customFormat="1" ht="31" customHeight="1" x14ac:dyDescent="0.15">
      <c r="A9585" s="206" t="s">
        <v>768</v>
      </c>
      <c r="B9585" s="206" t="s">
        <v>894</v>
      </c>
      <c r="C9585" s="206" t="s">
        <v>770</v>
      </c>
      <c r="D9585" s="206" t="s">
        <v>772</v>
      </c>
      <c r="E9585" s="206" t="s">
        <v>759</v>
      </c>
      <c r="F9585" s="207">
        <v>45441</v>
      </c>
      <c r="G9585" s="206" t="s">
        <v>897</v>
      </c>
      <c r="H9585" s="208">
        <v>3213335</v>
      </c>
      <c r="I9585" s="206" t="s">
        <v>19</v>
      </c>
      <c r="L9585" s="206">
        <v>2023</v>
      </c>
      <c r="M9585" s="206" t="s">
        <v>772</v>
      </c>
      <c r="N9585" s="206" t="s">
        <v>816</v>
      </c>
    </row>
    <row r="9586" spans="1:14" s="206" customFormat="1" ht="31" customHeight="1" x14ac:dyDescent="0.15">
      <c r="A9586" s="206" t="s">
        <v>768</v>
      </c>
      <c r="B9586" s="206" t="s">
        <v>894</v>
      </c>
      <c r="C9586" s="206" t="s">
        <v>770</v>
      </c>
      <c r="D9586" s="206" t="s">
        <v>772</v>
      </c>
      <c r="E9586" s="206" t="s">
        <v>778</v>
      </c>
      <c r="F9586" s="207">
        <v>45441</v>
      </c>
      <c r="G9586" s="206" t="s">
        <v>897</v>
      </c>
      <c r="H9586" s="208">
        <v>8843850</v>
      </c>
      <c r="I9586" s="206" t="s">
        <v>19</v>
      </c>
      <c r="L9586" s="206">
        <v>2023</v>
      </c>
      <c r="M9586" s="206" t="s">
        <v>772</v>
      </c>
      <c r="N9586" s="206" t="s">
        <v>816</v>
      </c>
    </row>
    <row r="9587" spans="1:14" s="206" customFormat="1" ht="31" customHeight="1" x14ac:dyDescent="0.15">
      <c r="A9587" s="206" t="s">
        <v>768</v>
      </c>
      <c r="B9587" s="206" t="s">
        <v>894</v>
      </c>
      <c r="C9587" s="206" t="s">
        <v>782</v>
      </c>
      <c r="D9587" s="206" t="s">
        <v>772</v>
      </c>
      <c r="E9587" s="206" t="s">
        <v>778</v>
      </c>
      <c r="F9587" s="207">
        <v>45441</v>
      </c>
      <c r="G9587" s="206" t="s">
        <v>897</v>
      </c>
      <c r="H9587" s="208">
        <v>499642</v>
      </c>
      <c r="I9587" s="206" t="s">
        <v>19</v>
      </c>
      <c r="L9587" s="206">
        <v>2023</v>
      </c>
      <c r="M9587" s="206" t="s">
        <v>772</v>
      </c>
      <c r="N9587" s="206" t="s">
        <v>816</v>
      </c>
    </row>
    <row r="9588" spans="1:14" s="206" customFormat="1" ht="31" customHeight="1" x14ac:dyDescent="0.15">
      <c r="A9588" s="206" t="s">
        <v>768</v>
      </c>
      <c r="B9588" s="206" t="s">
        <v>894</v>
      </c>
      <c r="C9588" s="206" t="s">
        <v>782</v>
      </c>
      <c r="D9588" s="206" t="s">
        <v>772</v>
      </c>
      <c r="E9588" s="206" t="s">
        <v>759</v>
      </c>
      <c r="F9588" s="207">
        <v>45441</v>
      </c>
      <c r="G9588" s="206" t="s">
        <v>897</v>
      </c>
      <c r="H9588" s="208">
        <v>116490</v>
      </c>
      <c r="I9588" s="206" t="s">
        <v>19</v>
      </c>
      <c r="L9588" s="206">
        <v>2023</v>
      </c>
      <c r="M9588" s="206" t="s">
        <v>772</v>
      </c>
      <c r="N9588" s="206" t="s">
        <v>816</v>
      </c>
    </row>
    <row r="9589" spans="1:14" s="206" customFormat="1" ht="31" customHeight="1" x14ac:dyDescent="0.15">
      <c r="A9589" s="206" t="s">
        <v>768</v>
      </c>
      <c r="B9589" s="206" t="s">
        <v>894</v>
      </c>
      <c r="C9589" s="206" t="s">
        <v>770</v>
      </c>
      <c r="D9589" s="206" t="s">
        <v>772</v>
      </c>
      <c r="E9589" s="206" t="s">
        <v>778</v>
      </c>
      <c r="F9589" s="207">
        <v>45441</v>
      </c>
      <c r="G9589" s="206" t="s">
        <v>898</v>
      </c>
      <c r="H9589" s="208">
        <v>519974</v>
      </c>
      <c r="I9589" s="206" t="s">
        <v>19</v>
      </c>
      <c r="L9589" s="206">
        <v>2023</v>
      </c>
      <c r="M9589" s="206" t="s">
        <v>772</v>
      </c>
      <c r="N9589" s="206" t="s">
        <v>816</v>
      </c>
    </row>
    <row r="9590" spans="1:14" s="206" customFormat="1" ht="31" customHeight="1" x14ac:dyDescent="0.15">
      <c r="A9590" s="206" t="s">
        <v>768</v>
      </c>
      <c r="B9590" s="206" t="s">
        <v>894</v>
      </c>
      <c r="C9590" s="206" t="s">
        <v>770</v>
      </c>
      <c r="D9590" s="206" t="s">
        <v>772</v>
      </c>
      <c r="E9590" s="206" t="s">
        <v>772</v>
      </c>
      <c r="F9590" s="207">
        <v>45441</v>
      </c>
      <c r="G9590" s="206" t="s">
        <v>897</v>
      </c>
      <c r="H9590" s="208">
        <v>1216257</v>
      </c>
      <c r="I9590" s="206" t="s">
        <v>19</v>
      </c>
      <c r="L9590" s="206">
        <v>2023</v>
      </c>
      <c r="M9590" s="206" t="s">
        <v>772</v>
      </c>
      <c r="N9590" s="206" t="s">
        <v>816</v>
      </c>
    </row>
    <row r="9591" spans="1:14" s="206" customFormat="1" ht="31" customHeight="1" x14ac:dyDescent="0.15">
      <c r="A9591" s="206" t="s">
        <v>768</v>
      </c>
      <c r="B9591" s="206" t="s">
        <v>894</v>
      </c>
      <c r="C9591" s="206" t="s">
        <v>770</v>
      </c>
      <c r="D9591" s="206" t="s">
        <v>772</v>
      </c>
      <c r="E9591" s="206" t="s">
        <v>778</v>
      </c>
      <c r="F9591" s="207">
        <v>45441</v>
      </c>
      <c r="G9591" s="206" t="s">
        <v>896</v>
      </c>
      <c r="H9591" s="208">
        <v>990000</v>
      </c>
      <c r="I9591" s="206" t="s">
        <v>19</v>
      </c>
      <c r="L9591" s="206">
        <v>2023</v>
      </c>
      <c r="M9591" s="206" t="s">
        <v>772</v>
      </c>
      <c r="N9591" s="206" t="s">
        <v>816</v>
      </c>
    </row>
    <row r="9592" spans="1:14" s="206" customFormat="1" ht="31" customHeight="1" x14ac:dyDescent="0.15">
      <c r="A9592" s="206" t="s">
        <v>768</v>
      </c>
      <c r="B9592" s="206" t="s">
        <v>894</v>
      </c>
      <c r="C9592" s="206" t="s">
        <v>770</v>
      </c>
      <c r="D9592" s="206" t="s">
        <v>772</v>
      </c>
      <c r="E9592" s="206" t="s">
        <v>772</v>
      </c>
      <c r="F9592" s="207">
        <v>45441</v>
      </c>
      <c r="G9592" s="206" t="s">
        <v>896</v>
      </c>
      <c r="H9592" s="208">
        <v>73876</v>
      </c>
      <c r="I9592" s="206" t="s">
        <v>19</v>
      </c>
      <c r="L9592" s="206">
        <v>2023</v>
      </c>
      <c r="M9592" s="206" t="s">
        <v>772</v>
      </c>
      <c r="N9592" s="206" t="s">
        <v>816</v>
      </c>
    </row>
    <row r="9593" spans="1:14" s="206" customFormat="1" ht="31" customHeight="1" x14ac:dyDescent="0.15">
      <c r="A9593" s="206" t="s">
        <v>768</v>
      </c>
      <c r="B9593" s="206" t="s">
        <v>894</v>
      </c>
      <c r="C9593" s="206" t="s">
        <v>770</v>
      </c>
      <c r="D9593" s="206" t="s">
        <v>772</v>
      </c>
      <c r="E9593" s="206" t="s">
        <v>778</v>
      </c>
      <c r="F9593" s="207">
        <v>45442</v>
      </c>
      <c r="G9593" s="206" t="s">
        <v>898</v>
      </c>
      <c r="H9593" s="208">
        <v>399960</v>
      </c>
      <c r="I9593" s="206" t="s">
        <v>19</v>
      </c>
      <c r="L9593" s="206">
        <v>2023</v>
      </c>
      <c r="M9593" s="206" t="s">
        <v>772</v>
      </c>
      <c r="N9593" s="206" t="s">
        <v>816</v>
      </c>
    </row>
    <row r="9594" spans="1:14" s="206" customFormat="1" ht="31" customHeight="1" x14ac:dyDescent="0.15">
      <c r="A9594" s="206" t="s">
        <v>768</v>
      </c>
      <c r="B9594" s="206" t="s">
        <v>894</v>
      </c>
      <c r="C9594" s="206" t="s">
        <v>770</v>
      </c>
      <c r="D9594" s="206" t="s">
        <v>772</v>
      </c>
      <c r="E9594" s="206" t="s">
        <v>759</v>
      </c>
      <c r="F9594" s="207">
        <v>45442</v>
      </c>
      <c r="G9594" s="206" t="s">
        <v>895</v>
      </c>
      <c r="H9594" s="208">
        <v>70611</v>
      </c>
      <c r="I9594" s="206" t="s">
        <v>19</v>
      </c>
      <c r="L9594" s="206">
        <v>2023</v>
      </c>
      <c r="M9594" s="206" t="s">
        <v>772</v>
      </c>
      <c r="N9594" s="206" t="s">
        <v>816</v>
      </c>
    </row>
    <row r="9595" spans="1:14" s="206" customFormat="1" ht="31" customHeight="1" x14ac:dyDescent="0.15">
      <c r="A9595" s="206" t="s">
        <v>768</v>
      </c>
      <c r="B9595" s="206" t="s">
        <v>894</v>
      </c>
      <c r="C9595" s="206" t="s">
        <v>770</v>
      </c>
      <c r="D9595" s="206" t="s">
        <v>772</v>
      </c>
      <c r="E9595" s="206" t="s">
        <v>778</v>
      </c>
      <c r="F9595" s="207">
        <v>45442</v>
      </c>
      <c r="G9595" s="206" t="s">
        <v>895</v>
      </c>
      <c r="H9595" s="208">
        <v>286275</v>
      </c>
      <c r="I9595" s="206" t="s">
        <v>19</v>
      </c>
      <c r="L9595" s="206">
        <v>2023</v>
      </c>
      <c r="M9595" s="206" t="s">
        <v>772</v>
      </c>
      <c r="N9595" s="206" t="s">
        <v>816</v>
      </c>
    </row>
    <row r="9596" spans="1:14" s="206" customFormat="1" ht="31" customHeight="1" x14ac:dyDescent="0.15">
      <c r="A9596" s="206" t="s">
        <v>768</v>
      </c>
      <c r="B9596" s="206" t="s">
        <v>894</v>
      </c>
      <c r="C9596" s="206" t="s">
        <v>770</v>
      </c>
      <c r="D9596" s="206" t="s">
        <v>772</v>
      </c>
      <c r="E9596" s="206" t="s">
        <v>772</v>
      </c>
      <c r="F9596" s="207">
        <v>45442</v>
      </c>
      <c r="G9596" s="206" t="s">
        <v>895</v>
      </c>
      <c r="H9596" s="208">
        <v>67584</v>
      </c>
      <c r="I9596" s="206" t="s">
        <v>19</v>
      </c>
      <c r="L9596" s="206">
        <v>2023</v>
      </c>
      <c r="M9596" s="206" t="s">
        <v>772</v>
      </c>
      <c r="N9596" s="206" t="s">
        <v>816</v>
      </c>
    </row>
    <row r="9597" spans="1:14" s="206" customFormat="1" ht="31" customHeight="1" x14ac:dyDescent="0.15">
      <c r="A9597" s="206" t="s">
        <v>768</v>
      </c>
      <c r="B9597" s="206" t="s">
        <v>894</v>
      </c>
      <c r="C9597" s="206" t="s">
        <v>782</v>
      </c>
      <c r="D9597" s="206" t="s">
        <v>772</v>
      </c>
      <c r="E9597" s="206" t="s">
        <v>759</v>
      </c>
      <c r="F9597" s="207">
        <v>45442</v>
      </c>
      <c r="G9597" s="206" t="s">
        <v>897</v>
      </c>
      <c r="H9597" s="208">
        <v>283580</v>
      </c>
      <c r="I9597" s="206" t="s">
        <v>19</v>
      </c>
      <c r="L9597" s="206">
        <v>2023</v>
      </c>
      <c r="M9597" s="206" t="s">
        <v>772</v>
      </c>
      <c r="N9597" s="206" t="s">
        <v>816</v>
      </c>
    </row>
    <row r="9598" spans="1:14" s="206" customFormat="1" ht="31" customHeight="1" x14ac:dyDescent="0.15">
      <c r="A9598" s="206" t="s">
        <v>768</v>
      </c>
      <c r="B9598" s="206" t="s">
        <v>894</v>
      </c>
      <c r="C9598" s="206" t="s">
        <v>770</v>
      </c>
      <c r="D9598" s="206" t="s">
        <v>772</v>
      </c>
      <c r="E9598" s="206" t="s">
        <v>759</v>
      </c>
      <c r="F9598" s="207">
        <v>45442</v>
      </c>
      <c r="G9598" s="206" t="s">
        <v>898</v>
      </c>
      <c r="H9598" s="208">
        <v>84313</v>
      </c>
      <c r="I9598" s="206" t="s">
        <v>19</v>
      </c>
      <c r="L9598" s="206">
        <v>2023</v>
      </c>
      <c r="M9598" s="206" t="s">
        <v>772</v>
      </c>
      <c r="N9598" s="206" t="s">
        <v>816</v>
      </c>
    </row>
    <row r="9599" spans="1:14" s="206" customFormat="1" ht="31" customHeight="1" x14ac:dyDescent="0.15">
      <c r="A9599" s="206" t="s">
        <v>768</v>
      </c>
      <c r="B9599" s="206" t="s">
        <v>894</v>
      </c>
      <c r="C9599" s="206" t="s">
        <v>770</v>
      </c>
      <c r="D9599" s="206" t="s">
        <v>772</v>
      </c>
      <c r="E9599" s="206" t="s">
        <v>772</v>
      </c>
      <c r="F9599" s="207">
        <v>45442</v>
      </c>
      <c r="G9599" s="206" t="s">
        <v>896</v>
      </c>
      <c r="H9599" s="208">
        <v>445500</v>
      </c>
      <c r="I9599" s="206" t="s">
        <v>19</v>
      </c>
      <c r="L9599" s="206">
        <v>2023</v>
      </c>
      <c r="M9599" s="206" t="s">
        <v>772</v>
      </c>
      <c r="N9599" s="206" t="s">
        <v>816</v>
      </c>
    </row>
    <row r="9600" spans="1:14" s="206" customFormat="1" ht="31" customHeight="1" x14ac:dyDescent="0.15">
      <c r="A9600" s="206" t="s">
        <v>768</v>
      </c>
      <c r="B9600" s="206" t="s">
        <v>894</v>
      </c>
      <c r="C9600" s="206" t="s">
        <v>782</v>
      </c>
      <c r="D9600" s="206" t="s">
        <v>772</v>
      </c>
      <c r="E9600" s="206" t="s">
        <v>759</v>
      </c>
      <c r="F9600" s="207">
        <v>45442</v>
      </c>
      <c r="G9600" s="206" t="s">
        <v>907</v>
      </c>
      <c r="H9600" s="208">
        <v>72415</v>
      </c>
      <c r="I9600" s="206" t="s">
        <v>19</v>
      </c>
      <c r="L9600" s="206">
        <v>2023</v>
      </c>
      <c r="M9600" s="206" t="s">
        <v>772</v>
      </c>
      <c r="N9600" s="206" t="s">
        <v>816</v>
      </c>
    </row>
    <row r="9601" spans="1:14" s="206" customFormat="1" ht="31" customHeight="1" x14ac:dyDescent="0.15">
      <c r="A9601" s="206" t="s">
        <v>768</v>
      </c>
      <c r="B9601" s="206" t="s">
        <v>894</v>
      </c>
      <c r="C9601" s="206" t="s">
        <v>770</v>
      </c>
      <c r="D9601" s="206" t="s">
        <v>772</v>
      </c>
      <c r="E9601" s="206" t="s">
        <v>759</v>
      </c>
      <c r="F9601" s="207">
        <v>45442</v>
      </c>
      <c r="G9601" s="206" t="s">
        <v>897</v>
      </c>
      <c r="H9601" s="208">
        <v>6069666</v>
      </c>
      <c r="I9601" s="206" t="s">
        <v>19</v>
      </c>
      <c r="L9601" s="206">
        <v>2023</v>
      </c>
      <c r="M9601" s="206" t="s">
        <v>772</v>
      </c>
      <c r="N9601" s="206" t="s">
        <v>816</v>
      </c>
    </row>
    <row r="9602" spans="1:14" s="206" customFormat="1" ht="31" customHeight="1" x14ac:dyDescent="0.15">
      <c r="A9602" s="206" t="s">
        <v>768</v>
      </c>
      <c r="B9602" s="206" t="s">
        <v>894</v>
      </c>
      <c r="C9602" s="206" t="s">
        <v>770</v>
      </c>
      <c r="D9602" s="206" t="s">
        <v>772</v>
      </c>
      <c r="E9602" s="206" t="s">
        <v>772</v>
      </c>
      <c r="F9602" s="207">
        <v>45442</v>
      </c>
      <c r="G9602" s="206" t="s">
        <v>897</v>
      </c>
      <c r="H9602" s="208">
        <v>2416040</v>
      </c>
      <c r="I9602" s="206" t="s">
        <v>19</v>
      </c>
      <c r="L9602" s="206">
        <v>2023</v>
      </c>
      <c r="M9602" s="206" t="s">
        <v>772</v>
      </c>
      <c r="N9602" s="206" t="s">
        <v>816</v>
      </c>
    </row>
    <row r="9603" spans="1:14" s="206" customFormat="1" ht="31" customHeight="1" x14ac:dyDescent="0.15">
      <c r="A9603" s="206" t="s">
        <v>768</v>
      </c>
      <c r="B9603" s="206" t="s">
        <v>894</v>
      </c>
      <c r="C9603" s="206" t="s">
        <v>770</v>
      </c>
      <c r="D9603" s="206" t="s">
        <v>772</v>
      </c>
      <c r="E9603" s="206" t="s">
        <v>778</v>
      </c>
      <c r="F9603" s="207">
        <v>45442</v>
      </c>
      <c r="G9603" s="206" t="s">
        <v>897</v>
      </c>
      <c r="H9603" s="208">
        <v>12495208</v>
      </c>
      <c r="I9603" s="206" t="s">
        <v>19</v>
      </c>
      <c r="L9603" s="206">
        <v>2023</v>
      </c>
      <c r="M9603" s="206" t="s">
        <v>772</v>
      </c>
      <c r="N9603" s="206" t="s">
        <v>816</v>
      </c>
    </row>
    <row r="9604" spans="1:14" s="206" customFormat="1" ht="31" customHeight="1" x14ac:dyDescent="0.15">
      <c r="A9604" s="206" t="s">
        <v>768</v>
      </c>
      <c r="B9604" s="206" t="s">
        <v>894</v>
      </c>
      <c r="C9604" s="206" t="s">
        <v>782</v>
      </c>
      <c r="D9604" s="206" t="s">
        <v>772</v>
      </c>
      <c r="E9604" s="206" t="s">
        <v>778</v>
      </c>
      <c r="F9604" s="207">
        <v>45442</v>
      </c>
      <c r="G9604" s="206" t="s">
        <v>897</v>
      </c>
      <c r="H9604" s="208">
        <v>386551</v>
      </c>
      <c r="I9604" s="206" t="s">
        <v>19</v>
      </c>
      <c r="L9604" s="206">
        <v>2023</v>
      </c>
      <c r="M9604" s="206" t="s">
        <v>772</v>
      </c>
      <c r="N9604" s="206" t="s">
        <v>816</v>
      </c>
    </row>
    <row r="9605" spans="1:14" s="206" customFormat="1" ht="31" customHeight="1" x14ac:dyDescent="0.15">
      <c r="A9605" s="206" t="s">
        <v>768</v>
      </c>
      <c r="B9605" s="206" t="s">
        <v>894</v>
      </c>
      <c r="C9605" s="206" t="s">
        <v>770</v>
      </c>
      <c r="D9605" s="206" t="s">
        <v>772</v>
      </c>
      <c r="E9605" s="206" t="s">
        <v>772</v>
      </c>
      <c r="F9605" s="207">
        <v>45443</v>
      </c>
      <c r="G9605" s="206" t="s">
        <v>897</v>
      </c>
      <c r="H9605" s="208">
        <v>1019197</v>
      </c>
      <c r="I9605" s="206" t="s">
        <v>19</v>
      </c>
      <c r="L9605" s="206">
        <v>2023</v>
      </c>
      <c r="M9605" s="206" t="s">
        <v>772</v>
      </c>
      <c r="N9605" s="206" t="s">
        <v>816</v>
      </c>
    </row>
    <row r="9606" spans="1:14" s="206" customFormat="1" ht="31" customHeight="1" x14ac:dyDescent="0.15">
      <c r="A9606" s="206" t="s">
        <v>768</v>
      </c>
      <c r="B9606" s="206" t="s">
        <v>894</v>
      </c>
      <c r="C9606" s="206" t="s">
        <v>770</v>
      </c>
      <c r="D9606" s="206" t="s">
        <v>772</v>
      </c>
      <c r="E9606" s="206" t="s">
        <v>759</v>
      </c>
      <c r="F9606" s="207">
        <v>45443</v>
      </c>
      <c r="G9606" s="206" t="s">
        <v>907</v>
      </c>
      <c r="H9606" s="208">
        <v>8380</v>
      </c>
      <c r="I9606" s="206" t="s">
        <v>19</v>
      </c>
      <c r="L9606" s="206">
        <v>2023</v>
      </c>
      <c r="M9606" s="206" t="s">
        <v>772</v>
      </c>
      <c r="N9606" s="206" t="s">
        <v>816</v>
      </c>
    </row>
    <row r="9607" spans="1:14" s="206" customFormat="1" ht="31" customHeight="1" x14ac:dyDescent="0.15">
      <c r="A9607" s="206" t="s">
        <v>768</v>
      </c>
      <c r="B9607" s="206" t="s">
        <v>894</v>
      </c>
      <c r="C9607" s="206" t="s">
        <v>782</v>
      </c>
      <c r="D9607" s="206" t="s">
        <v>772</v>
      </c>
      <c r="E9607" s="206" t="s">
        <v>759</v>
      </c>
      <c r="F9607" s="207">
        <v>45443</v>
      </c>
      <c r="G9607" s="206" t="s">
        <v>897</v>
      </c>
      <c r="H9607" s="208">
        <v>140087</v>
      </c>
      <c r="I9607" s="206" t="s">
        <v>19</v>
      </c>
      <c r="L9607" s="206">
        <v>2023</v>
      </c>
      <c r="M9607" s="206" t="s">
        <v>772</v>
      </c>
      <c r="N9607" s="206" t="s">
        <v>816</v>
      </c>
    </row>
    <row r="9608" spans="1:14" s="206" customFormat="1" ht="31" customHeight="1" x14ac:dyDescent="0.15">
      <c r="A9608" s="206" t="s">
        <v>768</v>
      </c>
      <c r="B9608" s="206" t="s">
        <v>894</v>
      </c>
      <c r="C9608" s="206" t="s">
        <v>782</v>
      </c>
      <c r="D9608" s="206" t="s">
        <v>772</v>
      </c>
      <c r="E9608" s="206" t="s">
        <v>778</v>
      </c>
      <c r="F9608" s="207">
        <v>45443</v>
      </c>
      <c r="G9608" s="206" t="s">
        <v>897</v>
      </c>
      <c r="H9608" s="208">
        <v>335438</v>
      </c>
      <c r="I9608" s="206" t="s">
        <v>19</v>
      </c>
      <c r="L9608" s="206">
        <v>2023</v>
      </c>
      <c r="M9608" s="206" t="s">
        <v>772</v>
      </c>
      <c r="N9608" s="206" t="s">
        <v>816</v>
      </c>
    </row>
    <row r="9609" spans="1:14" s="206" customFormat="1" ht="31" customHeight="1" x14ac:dyDescent="0.15">
      <c r="A9609" s="206" t="s">
        <v>768</v>
      </c>
      <c r="B9609" s="206" t="s">
        <v>894</v>
      </c>
      <c r="C9609" s="206" t="s">
        <v>770</v>
      </c>
      <c r="D9609" s="206" t="s">
        <v>772</v>
      </c>
      <c r="E9609" s="206" t="s">
        <v>772</v>
      </c>
      <c r="F9609" s="207">
        <v>45443</v>
      </c>
      <c r="G9609" s="206" t="s">
        <v>898</v>
      </c>
      <c r="H9609" s="208">
        <v>125224</v>
      </c>
      <c r="I9609" s="206" t="s">
        <v>19</v>
      </c>
      <c r="L9609" s="206">
        <v>2023</v>
      </c>
      <c r="M9609" s="206" t="s">
        <v>772</v>
      </c>
      <c r="N9609" s="206" t="s">
        <v>816</v>
      </c>
    </row>
    <row r="9610" spans="1:14" s="206" customFormat="1" ht="31" customHeight="1" x14ac:dyDescent="0.15">
      <c r="A9610" s="206" t="s">
        <v>768</v>
      </c>
      <c r="B9610" s="206" t="s">
        <v>894</v>
      </c>
      <c r="C9610" s="206" t="s">
        <v>770</v>
      </c>
      <c r="D9610" s="206" t="s">
        <v>772</v>
      </c>
      <c r="E9610" s="206" t="s">
        <v>759</v>
      </c>
      <c r="F9610" s="207">
        <v>45443</v>
      </c>
      <c r="G9610" s="206" t="s">
        <v>897</v>
      </c>
      <c r="H9610" s="208">
        <v>3979204</v>
      </c>
      <c r="I9610" s="206" t="s">
        <v>19</v>
      </c>
      <c r="L9610" s="206">
        <v>2023</v>
      </c>
      <c r="M9610" s="206" t="s">
        <v>772</v>
      </c>
      <c r="N9610" s="206" t="s">
        <v>816</v>
      </c>
    </row>
    <row r="9611" spans="1:14" s="206" customFormat="1" ht="31" customHeight="1" x14ac:dyDescent="0.15">
      <c r="A9611" s="206" t="s">
        <v>768</v>
      </c>
      <c r="B9611" s="206" t="s">
        <v>894</v>
      </c>
      <c r="C9611" s="206" t="s">
        <v>770</v>
      </c>
      <c r="D9611" s="206" t="s">
        <v>772</v>
      </c>
      <c r="E9611" s="206" t="s">
        <v>778</v>
      </c>
      <c r="F9611" s="207">
        <v>45443</v>
      </c>
      <c r="G9611" s="206" t="s">
        <v>898</v>
      </c>
      <c r="H9611" s="208">
        <v>144540</v>
      </c>
      <c r="I9611" s="206" t="s">
        <v>19</v>
      </c>
      <c r="L9611" s="206">
        <v>2023</v>
      </c>
      <c r="M9611" s="206" t="s">
        <v>772</v>
      </c>
      <c r="N9611" s="206" t="s">
        <v>816</v>
      </c>
    </row>
    <row r="9612" spans="1:14" s="206" customFormat="1" ht="31" customHeight="1" x14ac:dyDescent="0.15">
      <c r="A9612" s="206" t="s">
        <v>768</v>
      </c>
      <c r="B9612" s="206" t="s">
        <v>894</v>
      </c>
      <c r="C9612" s="206" t="s">
        <v>770</v>
      </c>
      <c r="D9612" s="206" t="s">
        <v>772</v>
      </c>
      <c r="E9612" s="206" t="s">
        <v>772</v>
      </c>
      <c r="F9612" s="207">
        <v>45443</v>
      </c>
      <c r="G9612" s="206" t="s">
        <v>896</v>
      </c>
      <c r="H9612" s="208">
        <v>309111</v>
      </c>
      <c r="I9612" s="206" t="s">
        <v>19</v>
      </c>
      <c r="L9612" s="206">
        <v>2023</v>
      </c>
      <c r="M9612" s="206" t="s">
        <v>772</v>
      </c>
      <c r="N9612" s="206" t="s">
        <v>816</v>
      </c>
    </row>
    <row r="9613" spans="1:14" s="206" customFormat="1" ht="31" customHeight="1" x14ac:dyDescent="0.15">
      <c r="A9613" s="206" t="s">
        <v>768</v>
      </c>
      <c r="B9613" s="206" t="s">
        <v>894</v>
      </c>
      <c r="C9613" s="206" t="s">
        <v>770</v>
      </c>
      <c r="D9613" s="206" t="s">
        <v>772</v>
      </c>
      <c r="E9613" s="206" t="s">
        <v>778</v>
      </c>
      <c r="F9613" s="207">
        <v>45443</v>
      </c>
      <c r="G9613" s="206" t="s">
        <v>897</v>
      </c>
      <c r="H9613" s="208">
        <v>6402720</v>
      </c>
      <c r="I9613" s="206" t="s">
        <v>19</v>
      </c>
      <c r="L9613" s="206">
        <v>2023</v>
      </c>
      <c r="M9613" s="206" t="s">
        <v>772</v>
      </c>
      <c r="N9613" s="206" t="s">
        <v>816</v>
      </c>
    </row>
    <row r="9614" spans="1:14" s="206" customFormat="1" ht="31" customHeight="1" x14ac:dyDescent="0.15">
      <c r="A9614" s="206" t="s">
        <v>768</v>
      </c>
      <c r="B9614" s="206" t="s">
        <v>894</v>
      </c>
      <c r="C9614" s="206" t="s">
        <v>770</v>
      </c>
      <c r="D9614" s="206" t="s">
        <v>772</v>
      </c>
      <c r="E9614" s="206" t="s">
        <v>759</v>
      </c>
      <c r="F9614" s="207">
        <v>45443</v>
      </c>
      <c r="G9614" s="206" t="s">
        <v>898</v>
      </c>
      <c r="H9614" s="208">
        <v>24321</v>
      </c>
      <c r="I9614" s="206" t="s">
        <v>19</v>
      </c>
      <c r="L9614" s="206">
        <v>2023</v>
      </c>
      <c r="M9614" s="206" t="s">
        <v>772</v>
      </c>
      <c r="N9614" s="206" t="s">
        <v>816</v>
      </c>
    </row>
    <row r="9615" spans="1:14" s="206" customFormat="1" ht="31" customHeight="1" x14ac:dyDescent="0.15">
      <c r="A9615" s="206" t="s">
        <v>768</v>
      </c>
      <c r="B9615" s="206" t="s">
        <v>894</v>
      </c>
      <c r="C9615" s="206" t="s">
        <v>782</v>
      </c>
      <c r="D9615" s="206" t="s">
        <v>772</v>
      </c>
      <c r="E9615" s="206" t="s">
        <v>759</v>
      </c>
      <c r="F9615" s="207">
        <v>45443</v>
      </c>
      <c r="G9615" s="206" t="s">
        <v>907</v>
      </c>
      <c r="H9615" s="208">
        <v>50050</v>
      </c>
      <c r="I9615" s="206" t="s">
        <v>19</v>
      </c>
      <c r="L9615" s="206">
        <v>2023</v>
      </c>
      <c r="M9615" s="206" t="s">
        <v>772</v>
      </c>
      <c r="N9615" s="206" t="s">
        <v>816</v>
      </c>
    </row>
    <row r="9616" spans="1:14" s="206" customFormat="1" ht="31" customHeight="1" x14ac:dyDescent="0.15">
      <c r="A9616" s="206" t="s">
        <v>768</v>
      </c>
      <c r="B9616" s="206" t="s">
        <v>894</v>
      </c>
      <c r="C9616" s="206" t="s">
        <v>770</v>
      </c>
      <c r="D9616" s="206" t="s">
        <v>772</v>
      </c>
      <c r="E9616" s="206" t="s">
        <v>778</v>
      </c>
      <c r="F9616" s="207">
        <v>45446</v>
      </c>
      <c r="G9616" s="206" t="s">
        <v>896</v>
      </c>
      <c r="H9616" s="208">
        <v>792000</v>
      </c>
      <c r="I9616" s="206" t="s">
        <v>19</v>
      </c>
      <c r="L9616" s="206">
        <v>2023</v>
      </c>
      <c r="M9616" s="206" t="s">
        <v>772</v>
      </c>
      <c r="N9616" s="206" t="s">
        <v>816</v>
      </c>
    </row>
    <row r="9617" spans="1:14" s="206" customFormat="1" ht="31" customHeight="1" x14ac:dyDescent="0.15">
      <c r="A9617" s="206" t="s">
        <v>768</v>
      </c>
      <c r="B9617" s="206" t="s">
        <v>894</v>
      </c>
      <c r="C9617" s="206" t="s">
        <v>770</v>
      </c>
      <c r="D9617" s="206" t="s">
        <v>772</v>
      </c>
      <c r="E9617" s="206" t="s">
        <v>759</v>
      </c>
      <c r="F9617" s="207">
        <v>45446</v>
      </c>
      <c r="G9617" s="206" t="s">
        <v>907</v>
      </c>
      <c r="H9617" s="208">
        <v>150150</v>
      </c>
      <c r="I9617" s="206" t="s">
        <v>19</v>
      </c>
      <c r="L9617" s="206">
        <v>2023</v>
      </c>
      <c r="M9617" s="206" t="s">
        <v>772</v>
      </c>
      <c r="N9617" s="206" t="s">
        <v>816</v>
      </c>
    </row>
    <row r="9618" spans="1:14" s="206" customFormat="1" ht="31" customHeight="1" x14ac:dyDescent="0.15">
      <c r="A9618" s="206" t="s">
        <v>768</v>
      </c>
      <c r="B9618" s="206" t="s">
        <v>894</v>
      </c>
      <c r="C9618" s="206" t="s">
        <v>770</v>
      </c>
      <c r="D9618" s="206" t="s">
        <v>772</v>
      </c>
      <c r="E9618" s="206" t="s">
        <v>772</v>
      </c>
      <c r="F9618" s="207">
        <v>45446</v>
      </c>
      <c r="G9618" s="206" t="s">
        <v>897</v>
      </c>
      <c r="H9618" s="208">
        <v>1041329</v>
      </c>
      <c r="I9618" s="206" t="s">
        <v>19</v>
      </c>
      <c r="L9618" s="206">
        <v>2023</v>
      </c>
      <c r="M9618" s="206" t="s">
        <v>772</v>
      </c>
      <c r="N9618" s="206" t="s">
        <v>816</v>
      </c>
    </row>
    <row r="9619" spans="1:14" s="206" customFormat="1" ht="31" customHeight="1" x14ac:dyDescent="0.15">
      <c r="A9619" s="206" t="s">
        <v>768</v>
      </c>
      <c r="B9619" s="206" t="s">
        <v>894</v>
      </c>
      <c r="C9619" s="206" t="s">
        <v>770</v>
      </c>
      <c r="D9619" s="206" t="s">
        <v>772</v>
      </c>
      <c r="E9619" s="206" t="s">
        <v>772</v>
      </c>
      <c r="F9619" s="207">
        <v>45446</v>
      </c>
      <c r="G9619" s="206" t="s">
        <v>896</v>
      </c>
      <c r="H9619" s="208">
        <v>396825</v>
      </c>
      <c r="I9619" s="206" t="s">
        <v>19</v>
      </c>
      <c r="L9619" s="206">
        <v>2023</v>
      </c>
      <c r="M9619" s="206" t="s">
        <v>772</v>
      </c>
      <c r="N9619" s="206" t="s">
        <v>816</v>
      </c>
    </row>
    <row r="9620" spans="1:14" s="206" customFormat="1" ht="31" customHeight="1" x14ac:dyDescent="0.15">
      <c r="A9620" s="206" t="s">
        <v>768</v>
      </c>
      <c r="B9620" s="206" t="s">
        <v>894</v>
      </c>
      <c r="C9620" s="206" t="s">
        <v>770</v>
      </c>
      <c r="D9620" s="206" t="s">
        <v>772</v>
      </c>
      <c r="E9620" s="206" t="s">
        <v>778</v>
      </c>
      <c r="F9620" s="207">
        <v>45446</v>
      </c>
      <c r="G9620" s="206" t="s">
        <v>897</v>
      </c>
      <c r="H9620" s="208">
        <v>7418563</v>
      </c>
      <c r="I9620" s="206" t="s">
        <v>19</v>
      </c>
      <c r="L9620" s="206">
        <v>2023</v>
      </c>
      <c r="M9620" s="206" t="s">
        <v>772</v>
      </c>
      <c r="N9620" s="206" t="s">
        <v>816</v>
      </c>
    </row>
    <row r="9621" spans="1:14" s="206" customFormat="1" ht="31" customHeight="1" x14ac:dyDescent="0.15">
      <c r="A9621" s="206" t="s">
        <v>768</v>
      </c>
      <c r="B9621" s="206" t="s">
        <v>894</v>
      </c>
      <c r="C9621" s="206" t="s">
        <v>782</v>
      </c>
      <c r="D9621" s="206" t="s">
        <v>772</v>
      </c>
      <c r="E9621" s="206" t="s">
        <v>759</v>
      </c>
      <c r="F9621" s="207">
        <v>45446</v>
      </c>
      <c r="G9621" s="206" t="s">
        <v>897</v>
      </c>
      <c r="H9621" s="208">
        <v>30690</v>
      </c>
      <c r="I9621" s="206" t="s">
        <v>19</v>
      </c>
      <c r="L9621" s="206">
        <v>2023</v>
      </c>
      <c r="M9621" s="206" t="s">
        <v>772</v>
      </c>
      <c r="N9621" s="206" t="s">
        <v>816</v>
      </c>
    </row>
    <row r="9622" spans="1:14" s="206" customFormat="1" ht="31" customHeight="1" x14ac:dyDescent="0.15">
      <c r="A9622" s="206" t="s">
        <v>768</v>
      </c>
      <c r="B9622" s="206" t="s">
        <v>894</v>
      </c>
      <c r="C9622" s="206" t="s">
        <v>770</v>
      </c>
      <c r="D9622" s="206" t="s">
        <v>772</v>
      </c>
      <c r="E9622" s="206" t="s">
        <v>778</v>
      </c>
      <c r="F9622" s="207">
        <v>45446</v>
      </c>
      <c r="G9622" s="206" t="s">
        <v>899</v>
      </c>
      <c r="H9622" s="208">
        <v>264000</v>
      </c>
      <c r="I9622" s="206" t="s">
        <v>19</v>
      </c>
      <c r="L9622" s="206">
        <v>2023</v>
      </c>
      <c r="M9622" s="206" t="s">
        <v>772</v>
      </c>
      <c r="N9622" s="206" t="s">
        <v>816</v>
      </c>
    </row>
    <row r="9623" spans="1:14" s="206" customFormat="1" ht="31" customHeight="1" x14ac:dyDescent="0.15">
      <c r="A9623" s="206" t="s">
        <v>768</v>
      </c>
      <c r="B9623" s="206" t="s">
        <v>894</v>
      </c>
      <c r="C9623" s="206" t="s">
        <v>770</v>
      </c>
      <c r="D9623" s="206" t="s">
        <v>772</v>
      </c>
      <c r="E9623" s="206" t="s">
        <v>772</v>
      </c>
      <c r="F9623" s="207">
        <v>45446</v>
      </c>
      <c r="G9623" s="206" t="s">
        <v>895</v>
      </c>
      <c r="H9623" s="208">
        <v>128159</v>
      </c>
      <c r="I9623" s="206" t="s">
        <v>19</v>
      </c>
      <c r="L9623" s="206">
        <v>2023</v>
      </c>
      <c r="M9623" s="206" t="s">
        <v>772</v>
      </c>
      <c r="N9623" s="206" t="s">
        <v>816</v>
      </c>
    </row>
    <row r="9624" spans="1:14" s="206" customFormat="1" ht="31" customHeight="1" x14ac:dyDescent="0.15">
      <c r="A9624" s="206" t="s">
        <v>768</v>
      </c>
      <c r="B9624" s="206" t="s">
        <v>894</v>
      </c>
      <c r="C9624" s="206" t="s">
        <v>770</v>
      </c>
      <c r="D9624" s="206" t="s">
        <v>772</v>
      </c>
      <c r="E9624" s="206" t="s">
        <v>759</v>
      </c>
      <c r="F9624" s="207">
        <v>45446</v>
      </c>
      <c r="G9624" s="206" t="s">
        <v>898</v>
      </c>
      <c r="H9624" s="208">
        <v>34049</v>
      </c>
      <c r="I9624" s="206" t="s">
        <v>19</v>
      </c>
      <c r="L9624" s="206">
        <v>2023</v>
      </c>
      <c r="M9624" s="206" t="s">
        <v>772</v>
      </c>
      <c r="N9624" s="206" t="s">
        <v>816</v>
      </c>
    </row>
    <row r="9625" spans="1:14" s="206" customFormat="1" ht="31" customHeight="1" x14ac:dyDescent="0.15">
      <c r="A9625" s="206" t="s">
        <v>768</v>
      </c>
      <c r="B9625" s="206" t="s">
        <v>894</v>
      </c>
      <c r="C9625" s="206" t="s">
        <v>782</v>
      </c>
      <c r="D9625" s="206" t="s">
        <v>772</v>
      </c>
      <c r="E9625" s="206" t="s">
        <v>778</v>
      </c>
      <c r="F9625" s="207">
        <v>45446</v>
      </c>
      <c r="G9625" s="206" t="s">
        <v>897</v>
      </c>
      <c r="H9625" s="208">
        <v>330607</v>
      </c>
      <c r="I9625" s="206" t="s">
        <v>19</v>
      </c>
      <c r="L9625" s="206">
        <v>2023</v>
      </c>
      <c r="M9625" s="206" t="s">
        <v>772</v>
      </c>
      <c r="N9625" s="206" t="s">
        <v>816</v>
      </c>
    </row>
    <row r="9626" spans="1:14" s="206" customFormat="1" ht="31" customHeight="1" x14ac:dyDescent="0.15">
      <c r="A9626" s="206" t="s">
        <v>768</v>
      </c>
      <c r="B9626" s="206" t="s">
        <v>894</v>
      </c>
      <c r="C9626" s="206" t="s">
        <v>770</v>
      </c>
      <c r="D9626" s="206" t="s">
        <v>772</v>
      </c>
      <c r="E9626" s="206" t="s">
        <v>778</v>
      </c>
      <c r="F9626" s="207">
        <v>45446</v>
      </c>
      <c r="G9626" s="206" t="s">
        <v>898</v>
      </c>
      <c r="H9626" s="208">
        <v>757020</v>
      </c>
      <c r="I9626" s="206" t="s">
        <v>19</v>
      </c>
      <c r="L9626" s="206">
        <v>2023</v>
      </c>
      <c r="M9626" s="206" t="s">
        <v>772</v>
      </c>
      <c r="N9626" s="206" t="s">
        <v>816</v>
      </c>
    </row>
    <row r="9627" spans="1:14" s="206" customFormat="1" ht="31" customHeight="1" x14ac:dyDescent="0.15">
      <c r="A9627" s="206" t="s">
        <v>768</v>
      </c>
      <c r="B9627" s="206" t="s">
        <v>894</v>
      </c>
      <c r="C9627" s="206" t="s">
        <v>770</v>
      </c>
      <c r="D9627" s="206" t="s">
        <v>772</v>
      </c>
      <c r="E9627" s="206" t="s">
        <v>759</v>
      </c>
      <c r="F9627" s="207">
        <v>45446</v>
      </c>
      <c r="G9627" s="206" t="s">
        <v>897</v>
      </c>
      <c r="H9627" s="208">
        <v>3000463</v>
      </c>
      <c r="I9627" s="206" t="s">
        <v>19</v>
      </c>
      <c r="L9627" s="206">
        <v>2023</v>
      </c>
      <c r="M9627" s="206" t="s">
        <v>772</v>
      </c>
      <c r="N9627" s="206" t="s">
        <v>816</v>
      </c>
    </row>
    <row r="9628" spans="1:14" s="206" customFormat="1" ht="31" customHeight="1" x14ac:dyDescent="0.15">
      <c r="A9628" s="206" t="s">
        <v>768</v>
      </c>
      <c r="B9628" s="206" t="s">
        <v>894</v>
      </c>
      <c r="C9628" s="206" t="s">
        <v>770</v>
      </c>
      <c r="D9628" s="206" t="s">
        <v>772</v>
      </c>
      <c r="E9628" s="206" t="s">
        <v>772</v>
      </c>
      <c r="F9628" s="207">
        <v>45446</v>
      </c>
      <c r="G9628" s="206" t="s">
        <v>906</v>
      </c>
      <c r="H9628" s="208">
        <v>565748</v>
      </c>
      <c r="I9628" s="206" t="s">
        <v>19</v>
      </c>
      <c r="L9628" s="206">
        <v>2023</v>
      </c>
      <c r="M9628" s="206" t="s">
        <v>772</v>
      </c>
      <c r="N9628" s="206" t="s">
        <v>816</v>
      </c>
    </row>
    <row r="9629" spans="1:14" s="206" customFormat="1" ht="31" customHeight="1" x14ac:dyDescent="0.15">
      <c r="A9629" s="206" t="s">
        <v>768</v>
      </c>
      <c r="B9629" s="206" t="s">
        <v>894</v>
      </c>
      <c r="C9629" s="206" t="s">
        <v>770</v>
      </c>
      <c r="D9629" s="206" t="s">
        <v>772</v>
      </c>
      <c r="E9629" s="206" t="s">
        <v>759</v>
      </c>
      <c r="F9629" s="207">
        <v>45446</v>
      </c>
      <c r="G9629" s="206" t="s">
        <v>895</v>
      </c>
      <c r="H9629" s="208">
        <v>11968</v>
      </c>
      <c r="I9629" s="206" t="s">
        <v>19</v>
      </c>
      <c r="L9629" s="206">
        <v>2023</v>
      </c>
      <c r="M9629" s="206" t="s">
        <v>772</v>
      </c>
      <c r="N9629" s="206" t="s">
        <v>816</v>
      </c>
    </row>
    <row r="9630" spans="1:14" s="206" customFormat="1" ht="31" customHeight="1" x14ac:dyDescent="0.15">
      <c r="A9630" s="206" t="s">
        <v>768</v>
      </c>
      <c r="B9630" s="206" t="s">
        <v>894</v>
      </c>
      <c r="C9630" s="206" t="s">
        <v>770</v>
      </c>
      <c r="D9630" s="206" t="s">
        <v>772</v>
      </c>
      <c r="E9630" s="206" t="s">
        <v>778</v>
      </c>
      <c r="F9630" s="207">
        <v>45446</v>
      </c>
      <c r="G9630" s="206" t="s">
        <v>895</v>
      </c>
      <c r="H9630" s="208">
        <v>240506</v>
      </c>
      <c r="I9630" s="206" t="s">
        <v>19</v>
      </c>
      <c r="L9630" s="206">
        <v>2023</v>
      </c>
      <c r="M9630" s="206" t="s">
        <v>772</v>
      </c>
      <c r="N9630" s="206" t="s">
        <v>816</v>
      </c>
    </row>
    <row r="9631" spans="1:14" s="206" customFormat="1" ht="31" customHeight="1" x14ac:dyDescent="0.15">
      <c r="A9631" s="206" t="s">
        <v>768</v>
      </c>
      <c r="B9631" s="206" t="s">
        <v>894</v>
      </c>
      <c r="C9631" s="206" t="s">
        <v>770</v>
      </c>
      <c r="D9631" s="206" t="s">
        <v>772</v>
      </c>
      <c r="E9631" s="206" t="s">
        <v>772</v>
      </c>
      <c r="F9631" s="207">
        <v>45447</v>
      </c>
      <c r="G9631" s="206" t="s">
        <v>896</v>
      </c>
      <c r="H9631" s="208">
        <v>1152723</v>
      </c>
      <c r="I9631" s="206" t="s">
        <v>19</v>
      </c>
      <c r="L9631" s="206">
        <v>2023</v>
      </c>
      <c r="M9631" s="206" t="s">
        <v>772</v>
      </c>
      <c r="N9631" s="206" t="s">
        <v>816</v>
      </c>
    </row>
    <row r="9632" spans="1:14" s="206" customFormat="1" ht="31" customHeight="1" x14ac:dyDescent="0.15">
      <c r="A9632" s="206" t="s">
        <v>768</v>
      </c>
      <c r="B9632" s="206" t="s">
        <v>894</v>
      </c>
      <c r="C9632" s="206" t="s">
        <v>770</v>
      </c>
      <c r="D9632" s="206" t="s">
        <v>772</v>
      </c>
      <c r="E9632" s="206" t="s">
        <v>778</v>
      </c>
      <c r="F9632" s="207">
        <v>45447</v>
      </c>
      <c r="G9632" s="206" t="s">
        <v>897</v>
      </c>
      <c r="H9632" s="208">
        <v>14521456</v>
      </c>
      <c r="I9632" s="206" t="s">
        <v>19</v>
      </c>
      <c r="L9632" s="206">
        <v>2023</v>
      </c>
      <c r="M9632" s="206" t="s">
        <v>772</v>
      </c>
      <c r="N9632" s="206" t="s">
        <v>816</v>
      </c>
    </row>
    <row r="9633" spans="1:14" s="206" customFormat="1" ht="31" customHeight="1" x14ac:dyDescent="0.15">
      <c r="A9633" s="206" t="s">
        <v>768</v>
      </c>
      <c r="B9633" s="206" t="s">
        <v>894</v>
      </c>
      <c r="C9633" s="206" t="s">
        <v>782</v>
      </c>
      <c r="D9633" s="206" t="s">
        <v>772</v>
      </c>
      <c r="E9633" s="206" t="s">
        <v>759</v>
      </c>
      <c r="F9633" s="207">
        <v>45447</v>
      </c>
      <c r="G9633" s="206" t="s">
        <v>897</v>
      </c>
      <c r="H9633" s="208">
        <v>121770</v>
      </c>
      <c r="I9633" s="206" t="s">
        <v>19</v>
      </c>
      <c r="L9633" s="206">
        <v>2023</v>
      </c>
      <c r="M9633" s="206" t="s">
        <v>772</v>
      </c>
      <c r="N9633" s="206" t="s">
        <v>816</v>
      </c>
    </row>
    <row r="9634" spans="1:14" s="206" customFormat="1" ht="31" customHeight="1" x14ac:dyDescent="0.15">
      <c r="A9634" s="206" t="s">
        <v>768</v>
      </c>
      <c r="B9634" s="206" t="s">
        <v>894</v>
      </c>
      <c r="C9634" s="206" t="s">
        <v>770</v>
      </c>
      <c r="D9634" s="206" t="s">
        <v>772</v>
      </c>
      <c r="E9634" s="206" t="s">
        <v>772</v>
      </c>
      <c r="F9634" s="207">
        <v>45447</v>
      </c>
      <c r="G9634" s="206" t="s">
        <v>897</v>
      </c>
      <c r="H9634" s="208">
        <v>2637094</v>
      </c>
      <c r="I9634" s="206" t="s">
        <v>19</v>
      </c>
      <c r="L9634" s="206">
        <v>2023</v>
      </c>
      <c r="M9634" s="206" t="s">
        <v>772</v>
      </c>
      <c r="N9634" s="206" t="s">
        <v>816</v>
      </c>
    </row>
    <row r="9635" spans="1:14" s="206" customFormat="1" ht="31" customHeight="1" x14ac:dyDescent="0.15">
      <c r="A9635" s="206" t="s">
        <v>768</v>
      </c>
      <c r="B9635" s="206" t="s">
        <v>894</v>
      </c>
      <c r="C9635" s="206" t="s">
        <v>770</v>
      </c>
      <c r="D9635" s="206" t="s">
        <v>772</v>
      </c>
      <c r="E9635" s="206" t="s">
        <v>778</v>
      </c>
      <c r="F9635" s="207">
        <v>45447</v>
      </c>
      <c r="G9635" s="206" t="s">
        <v>898</v>
      </c>
      <c r="H9635" s="208">
        <v>340560</v>
      </c>
      <c r="I9635" s="206" t="s">
        <v>19</v>
      </c>
      <c r="L9635" s="206">
        <v>2023</v>
      </c>
      <c r="M9635" s="206" t="s">
        <v>772</v>
      </c>
      <c r="N9635" s="206" t="s">
        <v>816</v>
      </c>
    </row>
    <row r="9636" spans="1:14" s="206" customFormat="1" ht="31" customHeight="1" x14ac:dyDescent="0.15">
      <c r="A9636" s="206" t="s">
        <v>768</v>
      </c>
      <c r="B9636" s="206" t="s">
        <v>894</v>
      </c>
      <c r="C9636" s="206" t="s">
        <v>770</v>
      </c>
      <c r="D9636" s="206" t="s">
        <v>772</v>
      </c>
      <c r="E9636" s="206" t="s">
        <v>759</v>
      </c>
      <c r="F9636" s="207">
        <v>45447</v>
      </c>
      <c r="G9636" s="206" t="s">
        <v>898</v>
      </c>
      <c r="H9636" s="208">
        <v>6485</v>
      </c>
      <c r="I9636" s="206" t="s">
        <v>19</v>
      </c>
      <c r="L9636" s="206">
        <v>2023</v>
      </c>
      <c r="M9636" s="206" t="s">
        <v>772</v>
      </c>
      <c r="N9636" s="206" t="s">
        <v>816</v>
      </c>
    </row>
    <row r="9637" spans="1:14" s="206" customFormat="1" ht="31" customHeight="1" x14ac:dyDescent="0.15">
      <c r="A9637" s="206" t="s">
        <v>768</v>
      </c>
      <c r="B9637" s="206" t="s">
        <v>894</v>
      </c>
      <c r="C9637" s="206" t="s">
        <v>782</v>
      </c>
      <c r="D9637" s="206" t="s">
        <v>772</v>
      </c>
      <c r="E9637" s="206" t="s">
        <v>778</v>
      </c>
      <c r="F9637" s="207">
        <v>45447</v>
      </c>
      <c r="G9637" s="206" t="s">
        <v>897</v>
      </c>
      <c r="H9637" s="208">
        <v>318050</v>
      </c>
      <c r="I9637" s="206" t="s">
        <v>19</v>
      </c>
      <c r="L9637" s="206">
        <v>2023</v>
      </c>
      <c r="M9637" s="206" t="s">
        <v>772</v>
      </c>
      <c r="N9637" s="206" t="s">
        <v>816</v>
      </c>
    </row>
    <row r="9638" spans="1:14" s="206" customFormat="1" ht="31" customHeight="1" x14ac:dyDescent="0.15">
      <c r="A9638" s="206" t="s">
        <v>768</v>
      </c>
      <c r="B9638" s="206" t="s">
        <v>894</v>
      </c>
      <c r="C9638" s="206" t="s">
        <v>770</v>
      </c>
      <c r="D9638" s="206" t="s">
        <v>772</v>
      </c>
      <c r="E9638" s="206" t="s">
        <v>772</v>
      </c>
      <c r="F9638" s="207">
        <v>45447</v>
      </c>
      <c r="G9638" s="206" t="s">
        <v>898</v>
      </c>
      <c r="H9638" s="208">
        <v>34320</v>
      </c>
      <c r="I9638" s="206" t="s">
        <v>19</v>
      </c>
      <c r="L9638" s="206">
        <v>2023</v>
      </c>
      <c r="M9638" s="206" t="s">
        <v>772</v>
      </c>
      <c r="N9638" s="206" t="s">
        <v>816</v>
      </c>
    </row>
    <row r="9639" spans="1:14" s="206" customFormat="1" ht="31" customHeight="1" x14ac:dyDescent="0.15">
      <c r="A9639" s="206" t="s">
        <v>768</v>
      </c>
      <c r="B9639" s="206" t="s">
        <v>894</v>
      </c>
      <c r="C9639" s="206" t="s">
        <v>770</v>
      </c>
      <c r="D9639" s="206" t="s">
        <v>772</v>
      </c>
      <c r="E9639" s="206" t="s">
        <v>759</v>
      </c>
      <c r="F9639" s="207">
        <v>45447</v>
      </c>
      <c r="G9639" s="206" t="s">
        <v>907</v>
      </c>
      <c r="H9639" s="208">
        <v>318146</v>
      </c>
      <c r="I9639" s="206" t="s">
        <v>19</v>
      </c>
      <c r="L9639" s="206">
        <v>2023</v>
      </c>
      <c r="M9639" s="206" t="s">
        <v>772</v>
      </c>
      <c r="N9639" s="206" t="s">
        <v>816</v>
      </c>
    </row>
    <row r="9640" spans="1:14" s="206" customFormat="1" ht="31" customHeight="1" x14ac:dyDescent="0.15">
      <c r="A9640" s="206" t="s">
        <v>768</v>
      </c>
      <c r="B9640" s="206" t="s">
        <v>894</v>
      </c>
      <c r="C9640" s="206" t="s">
        <v>770</v>
      </c>
      <c r="D9640" s="206" t="s">
        <v>772</v>
      </c>
      <c r="E9640" s="206" t="s">
        <v>778</v>
      </c>
      <c r="F9640" s="207">
        <v>45447</v>
      </c>
      <c r="G9640" s="206" t="s">
        <v>896</v>
      </c>
      <c r="H9640" s="208">
        <v>475200</v>
      </c>
      <c r="I9640" s="206" t="s">
        <v>19</v>
      </c>
      <c r="L9640" s="206">
        <v>2023</v>
      </c>
      <c r="M9640" s="206" t="s">
        <v>772</v>
      </c>
      <c r="N9640" s="206" t="s">
        <v>816</v>
      </c>
    </row>
    <row r="9641" spans="1:14" s="206" customFormat="1" ht="31" customHeight="1" x14ac:dyDescent="0.15">
      <c r="A9641" s="206" t="s">
        <v>768</v>
      </c>
      <c r="B9641" s="206" t="s">
        <v>894</v>
      </c>
      <c r="C9641" s="206" t="s">
        <v>770</v>
      </c>
      <c r="D9641" s="206" t="s">
        <v>772</v>
      </c>
      <c r="E9641" s="206" t="s">
        <v>778</v>
      </c>
      <c r="F9641" s="207">
        <v>45447</v>
      </c>
      <c r="G9641" s="206" t="s">
        <v>899</v>
      </c>
      <c r="H9641" s="208">
        <v>241758</v>
      </c>
      <c r="I9641" s="206" t="s">
        <v>19</v>
      </c>
      <c r="L9641" s="206">
        <v>2023</v>
      </c>
      <c r="M9641" s="206" t="s">
        <v>772</v>
      </c>
      <c r="N9641" s="206" t="s">
        <v>816</v>
      </c>
    </row>
    <row r="9642" spans="1:14" s="206" customFormat="1" ht="31" customHeight="1" x14ac:dyDescent="0.15">
      <c r="A9642" s="206" t="s">
        <v>768</v>
      </c>
      <c r="B9642" s="206" t="s">
        <v>894</v>
      </c>
      <c r="C9642" s="206" t="s">
        <v>770</v>
      </c>
      <c r="D9642" s="206" t="s">
        <v>772</v>
      </c>
      <c r="E9642" s="206" t="s">
        <v>772</v>
      </c>
      <c r="F9642" s="207">
        <v>45447</v>
      </c>
      <c r="G9642" s="206" t="s">
        <v>906</v>
      </c>
      <c r="H9642" s="208">
        <v>219670</v>
      </c>
      <c r="I9642" s="206" t="s">
        <v>19</v>
      </c>
      <c r="L9642" s="206">
        <v>2023</v>
      </c>
      <c r="M9642" s="206" t="s">
        <v>772</v>
      </c>
      <c r="N9642" s="206" t="s">
        <v>816</v>
      </c>
    </row>
    <row r="9643" spans="1:14" s="206" customFormat="1" ht="31" customHeight="1" x14ac:dyDescent="0.15">
      <c r="A9643" s="206" t="s">
        <v>768</v>
      </c>
      <c r="B9643" s="206" t="s">
        <v>894</v>
      </c>
      <c r="C9643" s="206" t="s">
        <v>770</v>
      </c>
      <c r="D9643" s="206" t="s">
        <v>772</v>
      </c>
      <c r="E9643" s="206" t="s">
        <v>772</v>
      </c>
      <c r="F9643" s="207">
        <v>45447</v>
      </c>
      <c r="G9643" s="206" t="s">
        <v>895</v>
      </c>
      <c r="H9643" s="208">
        <v>33530</v>
      </c>
      <c r="I9643" s="206" t="s">
        <v>19</v>
      </c>
      <c r="L9643" s="206">
        <v>2023</v>
      </c>
      <c r="M9643" s="206" t="s">
        <v>772</v>
      </c>
      <c r="N9643" s="206" t="s">
        <v>816</v>
      </c>
    </row>
    <row r="9644" spans="1:14" s="206" customFormat="1" ht="31" customHeight="1" x14ac:dyDescent="0.15">
      <c r="A9644" s="206" t="s">
        <v>768</v>
      </c>
      <c r="B9644" s="206" t="s">
        <v>894</v>
      </c>
      <c r="C9644" s="206" t="s">
        <v>770</v>
      </c>
      <c r="D9644" s="206" t="s">
        <v>772</v>
      </c>
      <c r="E9644" s="206" t="s">
        <v>759</v>
      </c>
      <c r="F9644" s="207">
        <v>45447</v>
      </c>
      <c r="G9644" s="206" t="s">
        <v>897</v>
      </c>
      <c r="H9644" s="208">
        <v>4552849</v>
      </c>
      <c r="I9644" s="206" t="s">
        <v>19</v>
      </c>
      <c r="L9644" s="206">
        <v>2023</v>
      </c>
      <c r="M9644" s="206" t="s">
        <v>772</v>
      </c>
      <c r="N9644" s="206" t="s">
        <v>816</v>
      </c>
    </row>
    <row r="9645" spans="1:14" s="206" customFormat="1" ht="31" customHeight="1" x14ac:dyDescent="0.15">
      <c r="A9645" s="206" t="s">
        <v>768</v>
      </c>
      <c r="B9645" s="206" t="s">
        <v>894</v>
      </c>
      <c r="C9645" s="206" t="s">
        <v>782</v>
      </c>
      <c r="D9645" s="206" t="s">
        <v>772</v>
      </c>
      <c r="E9645" s="206" t="s">
        <v>759</v>
      </c>
      <c r="F9645" s="207">
        <v>45448</v>
      </c>
      <c r="G9645" s="206" t="s">
        <v>897</v>
      </c>
      <c r="H9645" s="208">
        <v>126291</v>
      </c>
      <c r="I9645" s="206" t="s">
        <v>19</v>
      </c>
      <c r="L9645" s="206">
        <v>2023</v>
      </c>
      <c r="M9645" s="206" t="s">
        <v>772</v>
      </c>
      <c r="N9645" s="206" t="s">
        <v>816</v>
      </c>
    </row>
    <row r="9646" spans="1:14" s="206" customFormat="1" ht="31" customHeight="1" x14ac:dyDescent="0.15">
      <c r="A9646" s="206" t="s">
        <v>768</v>
      </c>
      <c r="B9646" s="206" t="s">
        <v>894</v>
      </c>
      <c r="C9646" s="206" t="s">
        <v>770</v>
      </c>
      <c r="D9646" s="206" t="s">
        <v>772</v>
      </c>
      <c r="E9646" s="206" t="s">
        <v>772</v>
      </c>
      <c r="F9646" s="207">
        <v>45448</v>
      </c>
      <c r="G9646" s="206" t="s">
        <v>897</v>
      </c>
      <c r="H9646" s="208">
        <v>922945</v>
      </c>
      <c r="I9646" s="206" t="s">
        <v>19</v>
      </c>
      <c r="L9646" s="206">
        <v>2023</v>
      </c>
      <c r="M9646" s="206" t="s">
        <v>772</v>
      </c>
      <c r="N9646" s="206" t="s">
        <v>816</v>
      </c>
    </row>
    <row r="9647" spans="1:14" s="206" customFormat="1" ht="31" customHeight="1" x14ac:dyDescent="0.15">
      <c r="A9647" s="206" t="s">
        <v>768</v>
      </c>
      <c r="B9647" s="206" t="s">
        <v>894</v>
      </c>
      <c r="C9647" s="206" t="s">
        <v>770</v>
      </c>
      <c r="D9647" s="206" t="s">
        <v>772</v>
      </c>
      <c r="E9647" s="206" t="s">
        <v>778</v>
      </c>
      <c r="F9647" s="207">
        <v>45448</v>
      </c>
      <c r="G9647" s="206" t="s">
        <v>898</v>
      </c>
      <c r="H9647" s="208">
        <v>230340</v>
      </c>
      <c r="I9647" s="206" t="s">
        <v>19</v>
      </c>
      <c r="L9647" s="206">
        <v>2023</v>
      </c>
      <c r="M9647" s="206" t="s">
        <v>772</v>
      </c>
      <c r="N9647" s="206" t="s">
        <v>816</v>
      </c>
    </row>
    <row r="9648" spans="1:14" s="206" customFormat="1" ht="31" customHeight="1" x14ac:dyDescent="0.15">
      <c r="A9648" s="206" t="s">
        <v>768</v>
      </c>
      <c r="B9648" s="206" t="s">
        <v>894</v>
      </c>
      <c r="C9648" s="206" t="s">
        <v>770</v>
      </c>
      <c r="D9648" s="206" t="s">
        <v>772</v>
      </c>
      <c r="E9648" s="206" t="s">
        <v>778</v>
      </c>
      <c r="F9648" s="207">
        <v>45448</v>
      </c>
      <c r="G9648" s="206" t="s">
        <v>896</v>
      </c>
      <c r="H9648" s="208">
        <v>79200</v>
      </c>
      <c r="I9648" s="206" t="s">
        <v>19</v>
      </c>
      <c r="L9648" s="206">
        <v>2023</v>
      </c>
      <c r="M9648" s="206" t="s">
        <v>772</v>
      </c>
      <c r="N9648" s="206" t="s">
        <v>816</v>
      </c>
    </row>
    <row r="9649" spans="1:14" s="206" customFormat="1" ht="31" customHeight="1" x14ac:dyDescent="0.15">
      <c r="A9649" s="206" t="s">
        <v>768</v>
      </c>
      <c r="B9649" s="206" t="s">
        <v>894</v>
      </c>
      <c r="C9649" s="206" t="s">
        <v>782</v>
      </c>
      <c r="D9649" s="206" t="s">
        <v>772</v>
      </c>
      <c r="E9649" s="206" t="s">
        <v>759</v>
      </c>
      <c r="F9649" s="207">
        <v>45448</v>
      </c>
      <c r="G9649" s="206" t="s">
        <v>907</v>
      </c>
      <c r="H9649" s="208">
        <v>61090</v>
      </c>
      <c r="I9649" s="206" t="s">
        <v>19</v>
      </c>
      <c r="L9649" s="206">
        <v>2023</v>
      </c>
      <c r="M9649" s="206" t="s">
        <v>772</v>
      </c>
      <c r="N9649" s="206" t="s">
        <v>816</v>
      </c>
    </row>
    <row r="9650" spans="1:14" s="206" customFormat="1" ht="31" customHeight="1" x14ac:dyDescent="0.15">
      <c r="A9650" s="206" t="s">
        <v>768</v>
      </c>
      <c r="B9650" s="206" t="s">
        <v>894</v>
      </c>
      <c r="C9650" s="206" t="s">
        <v>770</v>
      </c>
      <c r="D9650" s="206" t="s">
        <v>772</v>
      </c>
      <c r="E9650" s="206" t="s">
        <v>759</v>
      </c>
      <c r="F9650" s="207">
        <v>45448</v>
      </c>
      <c r="G9650" s="206" t="s">
        <v>907</v>
      </c>
      <c r="H9650" s="208">
        <v>300643</v>
      </c>
      <c r="I9650" s="206" t="s">
        <v>19</v>
      </c>
      <c r="L9650" s="206">
        <v>2023</v>
      </c>
      <c r="M9650" s="206" t="s">
        <v>772</v>
      </c>
      <c r="N9650" s="206" t="s">
        <v>816</v>
      </c>
    </row>
    <row r="9651" spans="1:14" s="206" customFormat="1" ht="31" customHeight="1" x14ac:dyDescent="0.15">
      <c r="A9651" s="206" t="s">
        <v>768</v>
      </c>
      <c r="B9651" s="206" t="s">
        <v>894</v>
      </c>
      <c r="C9651" s="206" t="s">
        <v>770</v>
      </c>
      <c r="D9651" s="206" t="s">
        <v>772</v>
      </c>
      <c r="E9651" s="206" t="s">
        <v>778</v>
      </c>
      <c r="F9651" s="207">
        <v>45448</v>
      </c>
      <c r="G9651" s="206" t="s">
        <v>895</v>
      </c>
      <c r="H9651" s="208">
        <v>201513</v>
      </c>
      <c r="I9651" s="206" t="s">
        <v>19</v>
      </c>
      <c r="L9651" s="206">
        <v>2023</v>
      </c>
      <c r="M9651" s="206" t="s">
        <v>772</v>
      </c>
      <c r="N9651" s="206" t="s">
        <v>816</v>
      </c>
    </row>
    <row r="9652" spans="1:14" s="206" customFormat="1" ht="31" customHeight="1" x14ac:dyDescent="0.15">
      <c r="A9652" s="206" t="s">
        <v>768</v>
      </c>
      <c r="B9652" s="206" t="s">
        <v>894</v>
      </c>
      <c r="C9652" s="206" t="s">
        <v>770</v>
      </c>
      <c r="D9652" s="206" t="s">
        <v>772</v>
      </c>
      <c r="E9652" s="206" t="s">
        <v>778</v>
      </c>
      <c r="F9652" s="207">
        <v>45448</v>
      </c>
      <c r="G9652" s="206" t="s">
        <v>899</v>
      </c>
      <c r="H9652" s="208">
        <v>242000</v>
      </c>
      <c r="I9652" s="206" t="s">
        <v>19</v>
      </c>
      <c r="L9652" s="206">
        <v>2023</v>
      </c>
      <c r="M9652" s="206" t="s">
        <v>772</v>
      </c>
      <c r="N9652" s="206" t="s">
        <v>816</v>
      </c>
    </row>
    <row r="9653" spans="1:14" s="206" customFormat="1" ht="31" customHeight="1" x14ac:dyDescent="0.15">
      <c r="A9653" s="206" t="s">
        <v>768</v>
      </c>
      <c r="B9653" s="206" t="s">
        <v>894</v>
      </c>
      <c r="C9653" s="206" t="s">
        <v>770</v>
      </c>
      <c r="D9653" s="206" t="s">
        <v>772</v>
      </c>
      <c r="E9653" s="206" t="s">
        <v>772</v>
      </c>
      <c r="F9653" s="207">
        <v>45448</v>
      </c>
      <c r="G9653" s="206" t="s">
        <v>898</v>
      </c>
      <c r="H9653" s="208">
        <v>20790</v>
      </c>
      <c r="I9653" s="206" t="s">
        <v>19</v>
      </c>
      <c r="L9653" s="206">
        <v>2023</v>
      </c>
      <c r="M9653" s="206" t="s">
        <v>772</v>
      </c>
      <c r="N9653" s="206" t="s">
        <v>816</v>
      </c>
    </row>
    <row r="9654" spans="1:14" s="206" customFormat="1" ht="31" customHeight="1" x14ac:dyDescent="0.15">
      <c r="A9654" s="206" t="s">
        <v>768</v>
      </c>
      <c r="B9654" s="206" t="s">
        <v>894</v>
      </c>
      <c r="C9654" s="206" t="s">
        <v>770</v>
      </c>
      <c r="D9654" s="206" t="s">
        <v>772</v>
      </c>
      <c r="E9654" s="206" t="s">
        <v>772</v>
      </c>
      <c r="F9654" s="207">
        <v>45448</v>
      </c>
      <c r="G9654" s="206" t="s">
        <v>896</v>
      </c>
      <c r="H9654" s="208">
        <v>540485</v>
      </c>
      <c r="I9654" s="206" t="s">
        <v>19</v>
      </c>
      <c r="L9654" s="206">
        <v>2023</v>
      </c>
      <c r="M9654" s="206" t="s">
        <v>772</v>
      </c>
      <c r="N9654" s="206" t="s">
        <v>816</v>
      </c>
    </row>
    <row r="9655" spans="1:14" s="206" customFormat="1" ht="31" customHeight="1" x14ac:dyDescent="0.15">
      <c r="A9655" s="206" t="s">
        <v>768</v>
      </c>
      <c r="B9655" s="206" t="s">
        <v>894</v>
      </c>
      <c r="C9655" s="206" t="s">
        <v>770</v>
      </c>
      <c r="D9655" s="206" t="s">
        <v>772</v>
      </c>
      <c r="E9655" s="206" t="s">
        <v>772</v>
      </c>
      <c r="F9655" s="207">
        <v>45448</v>
      </c>
      <c r="G9655" s="206" t="s">
        <v>906</v>
      </c>
      <c r="H9655" s="208">
        <v>334180</v>
      </c>
      <c r="I9655" s="206" t="s">
        <v>19</v>
      </c>
      <c r="L9655" s="206">
        <v>2023</v>
      </c>
      <c r="M9655" s="206" t="s">
        <v>772</v>
      </c>
      <c r="N9655" s="206" t="s">
        <v>816</v>
      </c>
    </row>
    <row r="9656" spans="1:14" s="206" customFormat="1" ht="31" customHeight="1" x14ac:dyDescent="0.15">
      <c r="A9656" s="206" t="s">
        <v>768</v>
      </c>
      <c r="B9656" s="206" t="s">
        <v>894</v>
      </c>
      <c r="C9656" s="206" t="s">
        <v>770</v>
      </c>
      <c r="D9656" s="206" t="s">
        <v>772</v>
      </c>
      <c r="E9656" s="206" t="s">
        <v>772</v>
      </c>
      <c r="F9656" s="207">
        <v>45448</v>
      </c>
      <c r="G9656" s="206" t="s">
        <v>895</v>
      </c>
      <c r="H9656" s="208">
        <v>49280</v>
      </c>
      <c r="I9656" s="206" t="s">
        <v>19</v>
      </c>
      <c r="L9656" s="206">
        <v>2023</v>
      </c>
      <c r="M9656" s="206" t="s">
        <v>772</v>
      </c>
      <c r="N9656" s="206" t="s">
        <v>816</v>
      </c>
    </row>
    <row r="9657" spans="1:14" s="206" customFormat="1" ht="31" customHeight="1" x14ac:dyDescent="0.15">
      <c r="A9657" s="206" t="s">
        <v>768</v>
      </c>
      <c r="B9657" s="206" t="s">
        <v>894</v>
      </c>
      <c r="C9657" s="206" t="s">
        <v>782</v>
      </c>
      <c r="D9657" s="206" t="s">
        <v>772</v>
      </c>
      <c r="E9657" s="206" t="s">
        <v>778</v>
      </c>
      <c r="F9657" s="207">
        <v>45448</v>
      </c>
      <c r="G9657" s="206" t="s">
        <v>897</v>
      </c>
      <c r="H9657" s="208">
        <v>302999</v>
      </c>
      <c r="I9657" s="206" t="s">
        <v>19</v>
      </c>
      <c r="L9657" s="206">
        <v>2023</v>
      </c>
      <c r="M9657" s="206" t="s">
        <v>772</v>
      </c>
      <c r="N9657" s="206" t="s">
        <v>816</v>
      </c>
    </row>
    <row r="9658" spans="1:14" s="206" customFormat="1" ht="31" customHeight="1" x14ac:dyDescent="0.15">
      <c r="A9658" s="206" t="s">
        <v>768</v>
      </c>
      <c r="B9658" s="206" t="s">
        <v>894</v>
      </c>
      <c r="C9658" s="206" t="s">
        <v>770</v>
      </c>
      <c r="D9658" s="206" t="s">
        <v>772</v>
      </c>
      <c r="E9658" s="206" t="s">
        <v>759</v>
      </c>
      <c r="F9658" s="207">
        <v>45448</v>
      </c>
      <c r="G9658" s="206" t="s">
        <v>897</v>
      </c>
      <c r="H9658" s="208">
        <v>2972108</v>
      </c>
      <c r="I9658" s="206" t="s">
        <v>19</v>
      </c>
      <c r="L9658" s="206">
        <v>2023</v>
      </c>
      <c r="M9658" s="206" t="s">
        <v>772</v>
      </c>
      <c r="N9658" s="206" t="s">
        <v>816</v>
      </c>
    </row>
    <row r="9659" spans="1:14" s="206" customFormat="1" ht="31" customHeight="1" x14ac:dyDescent="0.15">
      <c r="A9659" s="206" t="s">
        <v>768</v>
      </c>
      <c r="B9659" s="206" t="s">
        <v>894</v>
      </c>
      <c r="C9659" s="206" t="s">
        <v>770</v>
      </c>
      <c r="D9659" s="206" t="s">
        <v>772</v>
      </c>
      <c r="E9659" s="206" t="s">
        <v>778</v>
      </c>
      <c r="F9659" s="207">
        <v>45448</v>
      </c>
      <c r="G9659" s="206" t="s">
        <v>897</v>
      </c>
      <c r="H9659" s="208">
        <v>6501064</v>
      </c>
      <c r="I9659" s="206" t="s">
        <v>19</v>
      </c>
      <c r="L9659" s="206">
        <v>2023</v>
      </c>
      <c r="M9659" s="206" t="s">
        <v>772</v>
      </c>
      <c r="N9659" s="206" t="s">
        <v>816</v>
      </c>
    </row>
    <row r="9660" spans="1:14" s="206" customFormat="1" ht="31" customHeight="1" x14ac:dyDescent="0.15">
      <c r="A9660" s="206" t="s">
        <v>768</v>
      </c>
      <c r="B9660" s="206" t="s">
        <v>894</v>
      </c>
      <c r="C9660" s="206" t="s">
        <v>782</v>
      </c>
      <c r="D9660" s="206" t="s">
        <v>772</v>
      </c>
      <c r="E9660" s="206" t="s">
        <v>778</v>
      </c>
      <c r="F9660" s="207">
        <v>45449</v>
      </c>
      <c r="G9660" s="206" t="s">
        <v>897</v>
      </c>
      <c r="H9660" s="208">
        <v>236210</v>
      </c>
      <c r="I9660" s="206" t="s">
        <v>19</v>
      </c>
      <c r="L9660" s="206">
        <v>2023</v>
      </c>
      <c r="M9660" s="206" t="s">
        <v>772</v>
      </c>
      <c r="N9660" s="206" t="s">
        <v>816</v>
      </c>
    </row>
    <row r="9661" spans="1:14" s="206" customFormat="1" ht="31" customHeight="1" x14ac:dyDescent="0.15">
      <c r="A9661" s="206" t="s">
        <v>768</v>
      </c>
      <c r="B9661" s="206" t="s">
        <v>894</v>
      </c>
      <c r="C9661" s="206" t="s">
        <v>770</v>
      </c>
      <c r="D9661" s="206" t="s">
        <v>772</v>
      </c>
      <c r="E9661" s="206" t="s">
        <v>778</v>
      </c>
      <c r="F9661" s="207">
        <v>45449</v>
      </c>
      <c r="G9661" s="206" t="s">
        <v>897</v>
      </c>
      <c r="H9661" s="208">
        <v>13679086</v>
      </c>
      <c r="I9661" s="206" t="s">
        <v>19</v>
      </c>
      <c r="L9661" s="206">
        <v>2023</v>
      </c>
      <c r="M9661" s="206" t="s">
        <v>772</v>
      </c>
      <c r="N9661" s="206" t="s">
        <v>816</v>
      </c>
    </row>
    <row r="9662" spans="1:14" s="206" customFormat="1" ht="31" customHeight="1" x14ac:dyDescent="0.15">
      <c r="A9662" s="206" t="s">
        <v>768</v>
      </c>
      <c r="B9662" s="206" t="s">
        <v>894</v>
      </c>
      <c r="C9662" s="206" t="s">
        <v>782</v>
      </c>
      <c r="D9662" s="206" t="s">
        <v>772</v>
      </c>
      <c r="E9662" s="206" t="s">
        <v>759</v>
      </c>
      <c r="F9662" s="207">
        <v>45449</v>
      </c>
      <c r="G9662" s="206" t="s">
        <v>897</v>
      </c>
      <c r="H9662" s="208">
        <v>270215</v>
      </c>
      <c r="I9662" s="206" t="s">
        <v>19</v>
      </c>
      <c r="L9662" s="206">
        <v>2023</v>
      </c>
      <c r="M9662" s="206" t="s">
        <v>772</v>
      </c>
      <c r="N9662" s="206" t="s">
        <v>816</v>
      </c>
    </row>
    <row r="9663" spans="1:14" s="206" customFormat="1" ht="31" customHeight="1" x14ac:dyDescent="0.15">
      <c r="A9663" s="206" t="s">
        <v>768</v>
      </c>
      <c r="B9663" s="206" t="s">
        <v>894</v>
      </c>
      <c r="C9663" s="206" t="s">
        <v>770</v>
      </c>
      <c r="D9663" s="206" t="s">
        <v>772</v>
      </c>
      <c r="E9663" s="206" t="s">
        <v>778</v>
      </c>
      <c r="F9663" s="207">
        <v>45449</v>
      </c>
      <c r="G9663" s="206" t="s">
        <v>898</v>
      </c>
      <c r="H9663" s="208">
        <v>407880</v>
      </c>
      <c r="I9663" s="206" t="s">
        <v>19</v>
      </c>
      <c r="L9663" s="206">
        <v>2023</v>
      </c>
      <c r="M9663" s="206" t="s">
        <v>772</v>
      </c>
      <c r="N9663" s="206" t="s">
        <v>816</v>
      </c>
    </row>
    <row r="9664" spans="1:14" s="206" customFormat="1" ht="31" customHeight="1" x14ac:dyDescent="0.15">
      <c r="A9664" s="206" t="s">
        <v>768</v>
      </c>
      <c r="B9664" s="206" t="s">
        <v>894</v>
      </c>
      <c r="C9664" s="206" t="s">
        <v>770</v>
      </c>
      <c r="D9664" s="206" t="s">
        <v>772</v>
      </c>
      <c r="E9664" s="206" t="s">
        <v>772</v>
      </c>
      <c r="F9664" s="207">
        <v>45449</v>
      </c>
      <c r="G9664" s="206" t="s">
        <v>895</v>
      </c>
      <c r="H9664" s="208">
        <v>38016</v>
      </c>
      <c r="I9664" s="206" t="s">
        <v>19</v>
      </c>
      <c r="L9664" s="206">
        <v>2023</v>
      </c>
      <c r="M9664" s="206" t="s">
        <v>772</v>
      </c>
      <c r="N9664" s="206" t="s">
        <v>816</v>
      </c>
    </row>
    <row r="9665" spans="1:14" s="206" customFormat="1" ht="31" customHeight="1" x14ac:dyDescent="0.15">
      <c r="A9665" s="206" t="s">
        <v>768</v>
      </c>
      <c r="B9665" s="206" t="s">
        <v>894</v>
      </c>
      <c r="C9665" s="206" t="s">
        <v>770</v>
      </c>
      <c r="D9665" s="206" t="s">
        <v>772</v>
      </c>
      <c r="E9665" s="206" t="s">
        <v>772</v>
      </c>
      <c r="F9665" s="207">
        <v>45449</v>
      </c>
      <c r="G9665" s="206" t="s">
        <v>897</v>
      </c>
      <c r="H9665" s="208">
        <v>1912225</v>
      </c>
      <c r="I9665" s="206" t="s">
        <v>19</v>
      </c>
      <c r="L9665" s="206">
        <v>2023</v>
      </c>
      <c r="M9665" s="206" t="s">
        <v>772</v>
      </c>
      <c r="N9665" s="206" t="s">
        <v>816</v>
      </c>
    </row>
    <row r="9666" spans="1:14" s="206" customFormat="1" ht="31" customHeight="1" x14ac:dyDescent="0.15">
      <c r="A9666" s="206" t="s">
        <v>768</v>
      </c>
      <c r="B9666" s="206" t="s">
        <v>894</v>
      </c>
      <c r="C9666" s="206" t="s">
        <v>770</v>
      </c>
      <c r="D9666" s="206" t="s">
        <v>772</v>
      </c>
      <c r="E9666" s="206" t="s">
        <v>772</v>
      </c>
      <c r="F9666" s="207">
        <v>45449</v>
      </c>
      <c r="G9666" s="206" t="s">
        <v>896</v>
      </c>
      <c r="H9666" s="208">
        <v>904090</v>
      </c>
      <c r="I9666" s="206" t="s">
        <v>19</v>
      </c>
      <c r="L9666" s="206">
        <v>2023</v>
      </c>
      <c r="M9666" s="206" t="s">
        <v>772</v>
      </c>
      <c r="N9666" s="206" t="s">
        <v>816</v>
      </c>
    </row>
    <row r="9667" spans="1:14" s="206" customFormat="1" ht="31" customHeight="1" x14ac:dyDescent="0.15">
      <c r="A9667" s="206" t="s">
        <v>768</v>
      </c>
      <c r="B9667" s="206" t="s">
        <v>894</v>
      </c>
      <c r="C9667" s="206" t="s">
        <v>770</v>
      </c>
      <c r="D9667" s="206" t="s">
        <v>772</v>
      </c>
      <c r="E9667" s="206" t="s">
        <v>759</v>
      </c>
      <c r="F9667" s="207">
        <v>45449</v>
      </c>
      <c r="G9667" s="206" t="s">
        <v>895</v>
      </c>
      <c r="H9667" s="208">
        <v>7031</v>
      </c>
      <c r="I9667" s="206" t="s">
        <v>19</v>
      </c>
      <c r="L9667" s="206">
        <v>2023</v>
      </c>
      <c r="M9667" s="206" t="s">
        <v>772</v>
      </c>
      <c r="N9667" s="206" t="s">
        <v>816</v>
      </c>
    </row>
    <row r="9668" spans="1:14" s="206" customFormat="1" ht="31" customHeight="1" x14ac:dyDescent="0.15">
      <c r="A9668" s="206" t="s">
        <v>768</v>
      </c>
      <c r="B9668" s="206" t="s">
        <v>894</v>
      </c>
      <c r="C9668" s="206" t="s">
        <v>770</v>
      </c>
      <c r="D9668" s="206" t="s">
        <v>772</v>
      </c>
      <c r="E9668" s="206" t="s">
        <v>759</v>
      </c>
      <c r="F9668" s="207">
        <v>45449</v>
      </c>
      <c r="G9668" s="206" t="s">
        <v>907</v>
      </c>
      <c r="H9668" s="208">
        <v>419219</v>
      </c>
      <c r="I9668" s="206" t="s">
        <v>19</v>
      </c>
      <c r="L9668" s="206">
        <v>2023</v>
      </c>
      <c r="M9668" s="206" t="s">
        <v>772</v>
      </c>
      <c r="N9668" s="206" t="s">
        <v>816</v>
      </c>
    </row>
    <row r="9669" spans="1:14" s="206" customFormat="1" ht="31" customHeight="1" x14ac:dyDescent="0.15">
      <c r="A9669" s="206" t="s">
        <v>768</v>
      </c>
      <c r="B9669" s="206" t="s">
        <v>894</v>
      </c>
      <c r="C9669" s="206" t="s">
        <v>770</v>
      </c>
      <c r="D9669" s="206" t="s">
        <v>772</v>
      </c>
      <c r="E9669" s="206" t="s">
        <v>778</v>
      </c>
      <c r="F9669" s="207">
        <v>45449</v>
      </c>
      <c r="G9669" s="206" t="s">
        <v>895</v>
      </c>
      <c r="H9669" s="208">
        <v>97704</v>
      </c>
      <c r="I9669" s="206" t="s">
        <v>19</v>
      </c>
      <c r="L9669" s="206">
        <v>2023</v>
      </c>
      <c r="M9669" s="206" t="s">
        <v>772</v>
      </c>
      <c r="N9669" s="206" t="s">
        <v>816</v>
      </c>
    </row>
    <row r="9670" spans="1:14" s="206" customFormat="1" ht="31" customHeight="1" x14ac:dyDescent="0.15">
      <c r="A9670" s="206" t="s">
        <v>768</v>
      </c>
      <c r="B9670" s="206" t="s">
        <v>894</v>
      </c>
      <c r="C9670" s="206" t="s">
        <v>770</v>
      </c>
      <c r="D9670" s="206" t="s">
        <v>772</v>
      </c>
      <c r="E9670" s="206" t="s">
        <v>759</v>
      </c>
      <c r="F9670" s="207">
        <v>45449</v>
      </c>
      <c r="G9670" s="206" t="s">
        <v>897</v>
      </c>
      <c r="H9670" s="208">
        <v>6827621</v>
      </c>
      <c r="I9670" s="206" t="s">
        <v>19</v>
      </c>
      <c r="L9670" s="206">
        <v>2023</v>
      </c>
      <c r="M9670" s="206" t="s">
        <v>772</v>
      </c>
      <c r="N9670" s="206" t="s">
        <v>816</v>
      </c>
    </row>
    <row r="9671" spans="1:14" s="206" customFormat="1" ht="31" customHeight="1" x14ac:dyDescent="0.15">
      <c r="A9671" s="206" t="s">
        <v>768</v>
      </c>
      <c r="B9671" s="206" t="s">
        <v>894</v>
      </c>
      <c r="C9671" s="206" t="s">
        <v>782</v>
      </c>
      <c r="D9671" s="206" t="s">
        <v>772</v>
      </c>
      <c r="E9671" s="206" t="s">
        <v>759</v>
      </c>
      <c r="F9671" s="207">
        <v>45449</v>
      </c>
      <c r="G9671" s="206" t="s">
        <v>907</v>
      </c>
      <c r="H9671" s="208">
        <v>15730</v>
      </c>
      <c r="I9671" s="206" t="s">
        <v>19</v>
      </c>
      <c r="L9671" s="206">
        <v>2023</v>
      </c>
      <c r="M9671" s="206" t="s">
        <v>772</v>
      </c>
      <c r="N9671" s="206" t="s">
        <v>816</v>
      </c>
    </row>
    <row r="9672" spans="1:14" s="206" customFormat="1" ht="31" customHeight="1" x14ac:dyDescent="0.15">
      <c r="A9672" s="206" t="s">
        <v>768</v>
      </c>
      <c r="B9672" s="206" t="s">
        <v>894</v>
      </c>
      <c r="C9672" s="206" t="s">
        <v>770</v>
      </c>
      <c r="D9672" s="206" t="s">
        <v>772</v>
      </c>
      <c r="E9672" s="206" t="s">
        <v>772</v>
      </c>
      <c r="F9672" s="207">
        <v>45450</v>
      </c>
      <c r="G9672" s="206" t="s">
        <v>896</v>
      </c>
      <c r="H9672" s="208">
        <v>152944</v>
      </c>
      <c r="I9672" s="206" t="s">
        <v>19</v>
      </c>
      <c r="L9672" s="206">
        <v>2023</v>
      </c>
      <c r="M9672" s="206" t="s">
        <v>772</v>
      </c>
      <c r="N9672" s="206" t="s">
        <v>816</v>
      </c>
    </row>
    <row r="9673" spans="1:14" s="206" customFormat="1" ht="31" customHeight="1" x14ac:dyDescent="0.15">
      <c r="A9673" s="206" t="s">
        <v>768</v>
      </c>
      <c r="B9673" s="206" t="s">
        <v>894</v>
      </c>
      <c r="C9673" s="206" t="s">
        <v>782</v>
      </c>
      <c r="D9673" s="206" t="s">
        <v>772</v>
      </c>
      <c r="E9673" s="206" t="s">
        <v>759</v>
      </c>
      <c r="F9673" s="207">
        <v>45450</v>
      </c>
      <c r="G9673" s="206" t="s">
        <v>897</v>
      </c>
      <c r="H9673" s="208">
        <v>54780</v>
      </c>
      <c r="I9673" s="206" t="s">
        <v>19</v>
      </c>
      <c r="L9673" s="206">
        <v>2023</v>
      </c>
      <c r="M9673" s="206" t="s">
        <v>772</v>
      </c>
      <c r="N9673" s="206" t="s">
        <v>816</v>
      </c>
    </row>
    <row r="9674" spans="1:14" s="206" customFormat="1" ht="31" customHeight="1" x14ac:dyDescent="0.15">
      <c r="A9674" s="206" t="s">
        <v>768</v>
      </c>
      <c r="B9674" s="206" t="s">
        <v>894</v>
      </c>
      <c r="C9674" s="206" t="s">
        <v>770</v>
      </c>
      <c r="D9674" s="206" t="s">
        <v>772</v>
      </c>
      <c r="E9674" s="206" t="s">
        <v>778</v>
      </c>
      <c r="F9674" s="207">
        <v>45450</v>
      </c>
      <c r="G9674" s="206" t="s">
        <v>895</v>
      </c>
      <c r="H9674" s="208">
        <v>347603</v>
      </c>
      <c r="I9674" s="206" t="s">
        <v>19</v>
      </c>
      <c r="L9674" s="206">
        <v>2023</v>
      </c>
      <c r="M9674" s="206" t="s">
        <v>772</v>
      </c>
      <c r="N9674" s="206" t="s">
        <v>816</v>
      </c>
    </row>
    <row r="9675" spans="1:14" s="206" customFormat="1" ht="31" customHeight="1" x14ac:dyDescent="0.15">
      <c r="A9675" s="206" t="s">
        <v>768</v>
      </c>
      <c r="B9675" s="206" t="s">
        <v>894</v>
      </c>
      <c r="C9675" s="206" t="s">
        <v>770</v>
      </c>
      <c r="D9675" s="206" t="s">
        <v>772</v>
      </c>
      <c r="E9675" s="206" t="s">
        <v>759</v>
      </c>
      <c r="F9675" s="207">
        <v>45450</v>
      </c>
      <c r="G9675" s="206" t="s">
        <v>907</v>
      </c>
      <c r="H9675" s="208">
        <v>1066207</v>
      </c>
      <c r="I9675" s="206" t="s">
        <v>19</v>
      </c>
      <c r="L9675" s="206">
        <v>2023</v>
      </c>
      <c r="M9675" s="206" t="s">
        <v>772</v>
      </c>
      <c r="N9675" s="206" t="s">
        <v>816</v>
      </c>
    </row>
    <row r="9676" spans="1:14" s="206" customFormat="1" ht="31" customHeight="1" x14ac:dyDescent="0.15">
      <c r="A9676" s="206" t="s">
        <v>768</v>
      </c>
      <c r="B9676" s="206" t="s">
        <v>894</v>
      </c>
      <c r="C9676" s="206" t="s">
        <v>770</v>
      </c>
      <c r="D9676" s="206" t="s">
        <v>772</v>
      </c>
      <c r="E9676" s="206" t="s">
        <v>778</v>
      </c>
      <c r="F9676" s="207">
        <v>45450</v>
      </c>
      <c r="G9676" s="206" t="s">
        <v>898</v>
      </c>
      <c r="H9676" s="208">
        <v>108900</v>
      </c>
      <c r="I9676" s="206" t="s">
        <v>19</v>
      </c>
      <c r="L9676" s="206">
        <v>2023</v>
      </c>
      <c r="M9676" s="206" t="s">
        <v>772</v>
      </c>
      <c r="N9676" s="206" t="s">
        <v>816</v>
      </c>
    </row>
    <row r="9677" spans="1:14" s="206" customFormat="1" ht="31" customHeight="1" x14ac:dyDescent="0.15">
      <c r="A9677" s="206" t="s">
        <v>768</v>
      </c>
      <c r="B9677" s="206" t="s">
        <v>894</v>
      </c>
      <c r="C9677" s="206" t="s">
        <v>770</v>
      </c>
      <c r="D9677" s="206" t="s">
        <v>772</v>
      </c>
      <c r="E9677" s="206" t="s">
        <v>759</v>
      </c>
      <c r="F9677" s="207">
        <v>45450</v>
      </c>
      <c r="G9677" s="206" t="s">
        <v>898</v>
      </c>
      <c r="H9677" s="208">
        <v>8107</v>
      </c>
      <c r="I9677" s="206" t="s">
        <v>19</v>
      </c>
      <c r="L9677" s="206">
        <v>2023</v>
      </c>
      <c r="M9677" s="206" t="s">
        <v>772</v>
      </c>
      <c r="N9677" s="206" t="s">
        <v>816</v>
      </c>
    </row>
    <row r="9678" spans="1:14" s="206" customFormat="1" ht="31" customHeight="1" x14ac:dyDescent="0.15">
      <c r="A9678" s="206" t="s">
        <v>768</v>
      </c>
      <c r="B9678" s="206" t="s">
        <v>894</v>
      </c>
      <c r="C9678" s="206" t="s">
        <v>770</v>
      </c>
      <c r="D9678" s="206" t="s">
        <v>772</v>
      </c>
      <c r="E9678" s="206" t="s">
        <v>778</v>
      </c>
      <c r="F9678" s="207">
        <v>45450</v>
      </c>
      <c r="G9678" s="206" t="s">
        <v>905</v>
      </c>
      <c r="H9678" s="208">
        <v>27720</v>
      </c>
      <c r="I9678" s="206" t="s">
        <v>19</v>
      </c>
      <c r="L9678" s="206">
        <v>2023</v>
      </c>
      <c r="M9678" s="206" t="s">
        <v>772</v>
      </c>
      <c r="N9678" s="206" t="s">
        <v>816</v>
      </c>
    </row>
    <row r="9679" spans="1:14" s="206" customFormat="1" ht="31" customHeight="1" x14ac:dyDescent="0.15">
      <c r="A9679" s="206" t="s">
        <v>768</v>
      </c>
      <c r="B9679" s="206" t="s">
        <v>894</v>
      </c>
      <c r="C9679" s="206" t="s">
        <v>770</v>
      </c>
      <c r="D9679" s="206" t="s">
        <v>772</v>
      </c>
      <c r="E9679" s="206" t="s">
        <v>772</v>
      </c>
      <c r="F9679" s="207">
        <v>45450</v>
      </c>
      <c r="G9679" s="206" t="s">
        <v>895</v>
      </c>
      <c r="H9679" s="208">
        <v>48576</v>
      </c>
      <c r="I9679" s="206" t="s">
        <v>19</v>
      </c>
      <c r="L9679" s="206">
        <v>2023</v>
      </c>
      <c r="M9679" s="206" t="s">
        <v>772</v>
      </c>
      <c r="N9679" s="206" t="s">
        <v>816</v>
      </c>
    </row>
    <row r="9680" spans="1:14" s="206" customFormat="1" ht="31" customHeight="1" x14ac:dyDescent="0.15">
      <c r="A9680" s="206" t="s">
        <v>768</v>
      </c>
      <c r="B9680" s="206" t="s">
        <v>894</v>
      </c>
      <c r="C9680" s="206" t="s">
        <v>770</v>
      </c>
      <c r="D9680" s="206" t="s">
        <v>772</v>
      </c>
      <c r="E9680" s="206" t="s">
        <v>772</v>
      </c>
      <c r="F9680" s="207">
        <v>45450</v>
      </c>
      <c r="G9680" s="206" t="s">
        <v>906</v>
      </c>
      <c r="H9680" s="208">
        <v>448692</v>
      </c>
      <c r="I9680" s="206" t="s">
        <v>19</v>
      </c>
      <c r="L9680" s="206">
        <v>2023</v>
      </c>
      <c r="M9680" s="206" t="s">
        <v>772</v>
      </c>
      <c r="N9680" s="206" t="s">
        <v>816</v>
      </c>
    </row>
    <row r="9681" spans="1:14" s="206" customFormat="1" ht="31" customHeight="1" x14ac:dyDescent="0.15">
      <c r="A9681" s="206" t="s">
        <v>768</v>
      </c>
      <c r="B9681" s="206" t="s">
        <v>894</v>
      </c>
      <c r="C9681" s="206" t="s">
        <v>770</v>
      </c>
      <c r="D9681" s="206" t="s">
        <v>772</v>
      </c>
      <c r="E9681" s="206" t="s">
        <v>759</v>
      </c>
      <c r="F9681" s="207">
        <v>45450</v>
      </c>
      <c r="G9681" s="206" t="s">
        <v>897</v>
      </c>
      <c r="H9681" s="208">
        <v>1730041</v>
      </c>
      <c r="I9681" s="206" t="s">
        <v>19</v>
      </c>
      <c r="L9681" s="206">
        <v>2023</v>
      </c>
      <c r="M9681" s="206" t="s">
        <v>772</v>
      </c>
      <c r="N9681" s="206" t="s">
        <v>816</v>
      </c>
    </row>
    <row r="9682" spans="1:14" s="206" customFormat="1" ht="31" customHeight="1" x14ac:dyDescent="0.15">
      <c r="A9682" s="206" t="s">
        <v>768</v>
      </c>
      <c r="B9682" s="206" t="s">
        <v>894</v>
      </c>
      <c r="C9682" s="206" t="s">
        <v>782</v>
      </c>
      <c r="D9682" s="206" t="s">
        <v>772</v>
      </c>
      <c r="E9682" s="206" t="s">
        <v>577</v>
      </c>
      <c r="F9682" s="207">
        <v>45450</v>
      </c>
      <c r="G9682" s="206" t="s">
        <v>897</v>
      </c>
      <c r="H9682" s="208">
        <v>114099</v>
      </c>
      <c r="I9682" s="206" t="s">
        <v>19</v>
      </c>
      <c r="L9682" s="206">
        <v>2023</v>
      </c>
      <c r="M9682" s="206" t="s">
        <v>772</v>
      </c>
      <c r="N9682" s="206" t="s">
        <v>816</v>
      </c>
    </row>
    <row r="9683" spans="1:14" s="206" customFormat="1" ht="31" customHeight="1" x14ac:dyDescent="0.15">
      <c r="A9683" s="206" t="s">
        <v>768</v>
      </c>
      <c r="B9683" s="206" t="s">
        <v>894</v>
      </c>
      <c r="C9683" s="206" t="s">
        <v>770</v>
      </c>
      <c r="D9683" s="206" t="s">
        <v>772</v>
      </c>
      <c r="E9683" s="206" t="s">
        <v>772</v>
      </c>
      <c r="F9683" s="207">
        <v>45450</v>
      </c>
      <c r="G9683" s="206" t="s">
        <v>897</v>
      </c>
      <c r="H9683" s="208">
        <v>663479</v>
      </c>
      <c r="I9683" s="206" t="s">
        <v>19</v>
      </c>
      <c r="L9683" s="206">
        <v>2023</v>
      </c>
      <c r="M9683" s="206" t="s">
        <v>772</v>
      </c>
      <c r="N9683" s="206" t="s">
        <v>816</v>
      </c>
    </row>
    <row r="9684" spans="1:14" s="206" customFormat="1" ht="31" customHeight="1" x14ac:dyDescent="0.15">
      <c r="A9684" s="206" t="s">
        <v>768</v>
      </c>
      <c r="B9684" s="206" t="s">
        <v>894</v>
      </c>
      <c r="C9684" s="206" t="s">
        <v>770</v>
      </c>
      <c r="D9684" s="206" t="s">
        <v>772</v>
      </c>
      <c r="E9684" s="206" t="s">
        <v>778</v>
      </c>
      <c r="F9684" s="207">
        <v>45450</v>
      </c>
      <c r="G9684" s="206" t="s">
        <v>897</v>
      </c>
      <c r="H9684" s="208">
        <v>6665539</v>
      </c>
      <c r="I9684" s="206" t="s">
        <v>19</v>
      </c>
      <c r="L9684" s="206">
        <v>2023</v>
      </c>
      <c r="M9684" s="206" t="s">
        <v>772</v>
      </c>
      <c r="N9684" s="206" t="s">
        <v>816</v>
      </c>
    </row>
    <row r="9685" spans="1:14" s="206" customFormat="1" ht="31" customHeight="1" x14ac:dyDescent="0.15">
      <c r="A9685" s="206" t="s">
        <v>768</v>
      </c>
      <c r="B9685" s="206" t="s">
        <v>894</v>
      </c>
      <c r="C9685" s="206" t="s">
        <v>770</v>
      </c>
      <c r="D9685" s="206" t="s">
        <v>772</v>
      </c>
      <c r="E9685" s="206" t="s">
        <v>772</v>
      </c>
      <c r="F9685" s="207">
        <v>45450</v>
      </c>
      <c r="G9685" s="206" t="s">
        <v>898</v>
      </c>
      <c r="H9685" s="208">
        <v>198660</v>
      </c>
      <c r="I9685" s="206" t="s">
        <v>19</v>
      </c>
      <c r="L9685" s="206">
        <v>2023</v>
      </c>
      <c r="M9685" s="206" t="s">
        <v>772</v>
      </c>
      <c r="N9685" s="206" t="s">
        <v>816</v>
      </c>
    </row>
    <row r="9686" spans="1:14" s="206" customFormat="1" ht="31" customHeight="1" x14ac:dyDescent="0.15">
      <c r="A9686" s="206" t="s">
        <v>768</v>
      </c>
      <c r="B9686" s="206" t="s">
        <v>894</v>
      </c>
      <c r="C9686" s="206" t="s">
        <v>770</v>
      </c>
      <c r="D9686" s="206" t="s">
        <v>772</v>
      </c>
      <c r="E9686" s="206" t="s">
        <v>778</v>
      </c>
      <c r="F9686" s="207">
        <v>45453</v>
      </c>
      <c r="G9686" s="206" t="s">
        <v>897</v>
      </c>
      <c r="H9686" s="208">
        <v>9178531</v>
      </c>
      <c r="I9686" s="206" t="s">
        <v>19</v>
      </c>
      <c r="L9686" s="206">
        <v>2023</v>
      </c>
      <c r="M9686" s="206" t="s">
        <v>772</v>
      </c>
      <c r="N9686" s="206" t="s">
        <v>816</v>
      </c>
    </row>
    <row r="9687" spans="1:14" s="206" customFormat="1" ht="31" customHeight="1" x14ac:dyDescent="0.15">
      <c r="A9687" s="206" t="s">
        <v>768</v>
      </c>
      <c r="B9687" s="206" t="s">
        <v>894</v>
      </c>
      <c r="C9687" s="206" t="s">
        <v>782</v>
      </c>
      <c r="D9687" s="206" t="s">
        <v>772</v>
      </c>
      <c r="E9687" s="206" t="s">
        <v>759</v>
      </c>
      <c r="F9687" s="207">
        <v>45453</v>
      </c>
      <c r="G9687" s="206" t="s">
        <v>897</v>
      </c>
      <c r="H9687" s="208">
        <v>194370</v>
      </c>
      <c r="I9687" s="206" t="s">
        <v>19</v>
      </c>
      <c r="L9687" s="206">
        <v>2023</v>
      </c>
      <c r="M9687" s="206" t="s">
        <v>772</v>
      </c>
      <c r="N9687" s="206" t="s">
        <v>816</v>
      </c>
    </row>
    <row r="9688" spans="1:14" s="206" customFormat="1" ht="31" customHeight="1" x14ac:dyDescent="0.15">
      <c r="A9688" s="206" t="s">
        <v>768</v>
      </c>
      <c r="B9688" s="206" t="s">
        <v>894</v>
      </c>
      <c r="C9688" s="206" t="s">
        <v>782</v>
      </c>
      <c r="D9688" s="206" t="s">
        <v>772</v>
      </c>
      <c r="E9688" s="206" t="s">
        <v>778</v>
      </c>
      <c r="F9688" s="207">
        <v>45453</v>
      </c>
      <c r="G9688" s="206" t="s">
        <v>897</v>
      </c>
      <c r="H9688" s="208">
        <v>127129</v>
      </c>
      <c r="I9688" s="206" t="s">
        <v>19</v>
      </c>
      <c r="L9688" s="206">
        <v>2023</v>
      </c>
      <c r="M9688" s="206" t="s">
        <v>772</v>
      </c>
      <c r="N9688" s="206" t="s">
        <v>816</v>
      </c>
    </row>
    <row r="9689" spans="1:14" s="206" customFormat="1" ht="31" customHeight="1" x14ac:dyDescent="0.15">
      <c r="A9689" s="206" t="s">
        <v>768</v>
      </c>
      <c r="B9689" s="206" t="s">
        <v>894</v>
      </c>
      <c r="C9689" s="206" t="s">
        <v>770</v>
      </c>
      <c r="D9689" s="206" t="s">
        <v>772</v>
      </c>
      <c r="E9689" s="206" t="s">
        <v>772</v>
      </c>
      <c r="F9689" s="207">
        <v>45453</v>
      </c>
      <c r="G9689" s="206" t="s">
        <v>897</v>
      </c>
      <c r="H9689" s="208">
        <v>1363863</v>
      </c>
      <c r="I9689" s="206" t="s">
        <v>19</v>
      </c>
      <c r="L9689" s="206">
        <v>2023</v>
      </c>
      <c r="M9689" s="206" t="s">
        <v>772</v>
      </c>
      <c r="N9689" s="206" t="s">
        <v>816</v>
      </c>
    </row>
    <row r="9690" spans="1:14" s="206" customFormat="1" ht="31" customHeight="1" x14ac:dyDescent="0.15">
      <c r="A9690" s="206" t="s">
        <v>768</v>
      </c>
      <c r="B9690" s="206" t="s">
        <v>894</v>
      </c>
      <c r="C9690" s="206" t="s">
        <v>770</v>
      </c>
      <c r="D9690" s="206" t="s">
        <v>772</v>
      </c>
      <c r="E9690" s="206" t="s">
        <v>778</v>
      </c>
      <c r="F9690" s="207">
        <v>45453</v>
      </c>
      <c r="G9690" s="206" t="s">
        <v>895</v>
      </c>
      <c r="H9690" s="208">
        <v>133760</v>
      </c>
      <c r="I9690" s="206" t="s">
        <v>19</v>
      </c>
      <c r="L9690" s="206">
        <v>2023</v>
      </c>
      <c r="M9690" s="206" t="s">
        <v>772</v>
      </c>
      <c r="N9690" s="206" t="s">
        <v>816</v>
      </c>
    </row>
    <row r="9691" spans="1:14" s="206" customFormat="1" ht="31" customHeight="1" x14ac:dyDescent="0.15">
      <c r="A9691" s="206" t="s">
        <v>768</v>
      </c>
      <c r="B9691" s="206" t="s">
        <v>894</v>
      </c>
      <c r="C9691" s="206" t="s">
        <v>770</v>
      </c>
      <c r="D9691" s="206" t="s">
        <v>772</v>
      </c>
      <c r="E9691" s="206" t="s">
        <v>759</v>
      </c>
      <c r="F9691" s="207">
        <v>45453</v>
      </c>
      <c r="G9691" s="206" t="s">
        <v>897</v>
      </c>
      <c r="H9691" s="208">
        <v>3061900</v>
      </c>
      <c r="I9691" s="206" t="s">
        <v>19</v>
      </c>
      <c r="L9691" s="206">
        <v>2023</v>
      </c>
      <c r="M9691" s="206" t="s">
        <v>772</v>
      </c>
      <c r="N9691" s="206" t="s">
        <v>816</v>
      </c>
    </row>
    <row r="9692" spans="1:14" s="206" customFormat="1" ht="31" customHeight="1" x14ac:dyDescent="0.15">
      <c r="A9692" s="206" t="s">
        <v>768</v>
      </c>
      <c r="B9692" s="206" t="s">
        <v>894</v>
      </c>
      <c r="C9692" s="206" t="s">
        <v>770</v>
      </c>
      <c r="D9692" s="206" t="s">
        <v>772</v>
      </c>
      <c r="E9692" s="206" t="s">
        <v>778</v>
      </c>
      <c r="F9692" s="207">
        <v>45453</v>
      </c>
      <c r="G9692" s="206" t="s">
        <v>896</v>
      </c>
      <c r="H9692" s="208">
        <v>316800</v>
      </c>
      <c r="I9692" s="206" t="s">
        <v>19</v>
      </c>
      <c r="L9692" s="206">
        <v>2023</v>
      </c>
      <c r="M9692" s="206" t="s">
        <v>772</v>
      </c>
      <c r="N9692" s="206" t="s">
        <v>816</v>
      </c>
    </row>
    <row r="9693" spans="1:14" s="206" customFormat="1" ht="31" customHeight="1" x14ac:dyDescent="0.15">
      <c r="A9693" s="206" t="s">
        <v>768</v>
      </c>
      <c r="B9693" s="206" t="s">
        <v>894</v>
      </c>
      <c r="C9693" s="206" t="s">
        <v>770</v>
      </c>
      <c r="D9693" s="206" t="s">
        <v>772</v>
      </c>
      <c r="E9693" s="206" t="s">
        <v>778</v>
      </c>
      <c r="F9693" s="207">
        <v>45453</v>
      </c>
      <c r="G9693" s="206" t="s">
        <v>899</v>
      </c>
      <c r="H9693" s="208">
        <v>88000</v>
      </c>
      <c r="I9693" s="206" t="s">
        <v>19</v>
      </c>
      <c r="L9693" s="206">
        <v>2023</v>
      </c>
      <c r="M9693" s="206" t="s">
        <v>772</v>
      </c>
      <c r="N9693" s="206" t="s">
        <v>816</v>
      </c>
    </row>
    <row r="9694" spans="1:14" s="206" customFormat="1" ht="31" customHeight="1" x14ac:dyDescent="0.15">
      <c r="A9694" s="206" t="s">
        <v>768</v>
      </c>
      <c r="B9694" s="206" t="s">
        <v>894</v>
      </c>
      <c r="C9694" s="206" t="s">
        <v>770</v>
      </c>
      <c r="D9694" s="206" t="s">
        <v>772</v>
      </c>
      <c r="E9694" s="206" t="s">
        <v>772</v>
      </c>
      <c r="F9694" s="207">
        <v>45453</v>
      </c>
      <c r="G9694" s="206" t="s">
        <v>896</v>
      </c>
      <c r="H9694" s="208">
        <v>158246</v>
      </c>
      <c r="I9694" s="206" t="s">
        <v>19</v>
      </c>
      <c r="L9694" s="206">
        <v>2023</v>
      </c>
      <c r="M9694" s="206" t="s">
        <v>772</v>
      </c>
      <c r="N9694" s="206" t="s">
        <v>816</v>
      </c>
    </row>
    <row r="9695" spans="1:14" s="206" customFormat="1" ht="31" customHeight="1" x14ac:dyDescent="0.15">
      <c r="A9695" s="206" t="s">
        <v>768</v>
      </c>
      <c r="B9695" s="206" t="s">
        <v>894</v>
      </c>
      <c r="C9695" s="206" t="s">
        <v>770</v>
      </c>
      <c r="D9695" s="206" t="s">
        <v>772</v>
      </c>
      <c r="E9695" s="206" t="s">
        <v>772</v>
      </c>
      <c r="F9695" s="207">
        <v>45453</v>
      </c>
      <c r="G9695" s="206" t="s">
        <v>906</v>
      </c>
      <c r="H9695" s="208">
        <v>604186</v>
      </c>
      <c r="I9695" s="206" t="s">
        <v>19</v>
      </c>
      <c r="L9695" s="206">
        <v>2023</v>
      </c>
      <c r="M9695" s="206" t="s">
        <v>772</v>
      </c>
      <c r="N9695" s="206" t="s">
        <v>816</v>
      </c>
    </row>
    <row r="9696" spans="1:14" s="206" customFormat="1" ht="31" customHeight="1" x14ac:dyDescent="0.15">
      <c r="A9696" s="206" t="s">
        <v>768</v>
      </c>
      <c r="B9696" s="206" t="s">
        <v>894</v>
      </c>
      <c r="C9696" s="206" t="s">
        <v>770</v>
      </c>
      <c r="D9696" s="206" t="s">
        <v>772</v>
      </c>
      <c r="E9696" s="206" t="s">
        <v>778</v>
      </c>
      <c r="F9696" s="207">
        <v>45453</v>
      </c>
      <c r="G9696" s="206" t="s">
        <v>898</v>
      </c>
      <c r="H9696" s="208">
        <v>79200</v>
      </c>
      <c r="I9696" s="206" t="s">
        <v>19</v>
      </c>
      <c r="L9696" s="206">
        <v>2023</v>
      </c>
      <c r="M9696" s="206" t="s">
        <v>772</v>
      </c>
      <c r="N9696" s="206" t="s">
        <v>816</v>
      </c>
    </row>
    <row r="9697" spans="1:14" s="206" customFormat="1" ht="31" customHeight="1" x14ac:dyDescent="0.15">
      <c r="A9697" s="206" t="s">
        <v>768</v>
      </c>
      <c r="B9697" s="206" t="s">
        <v>894</v>
      </c>
      <c r="C9697" s="206" t="s">
        <v>770</v>
      </c>
      <c r="D9697" s="206" t="s">
        <v>772</v>
      </c>
      <c r="E9697" s="206" t="s">
        <v>759</v>
      </c>
      <c r="F9697" s="207">
        <v>45453</v>
      </c>
      <c r="G9697" s="206" t="s">
        <v>895</v>
      </c>
      <c r="H9697" s="208">
        <v>146159</v>
      </c>
      <c r="I9697" s="206" t="s">
        <v>19</v>
      </c>
      <c r="L9697" s="206">
        <v>2023</v>
      </c>
      <c r="M9697" s="206" t="s">
        <v>772</v>
      </c>
      <c r="N9697" s="206" t="s">
        <v>816</v>
      </c>
    </row>
    <row r="9698" spans="1:14" s="206" customFormat="1" ht="31" customHeight="1" x14ac:dyDescent="0.15">
      <c r="A9698" s="206" t="s">
        <v>768</v>
      </c>
      <c r="B9698" s="206" t="s">
        <v>894</v>
      </c>
      <c r="C9698" s="206" t="s">
        <v>770</v>
      </c>
      <c r="D9698" s="206" t="s">
        <v>772</v>
      </c>
      <c r="E9698" s="206" t="s">
        <v>759</v>
      </c>
      <c r="F9698" s="207">
        <v>45453</v>
      </c>
      <c r="G9698" s="206" t="s">
        <v>907</v>
      </c>
      <c r="H9698" s="208">
        <v>624739</v>
      </c>
      <c r="I9698" s="206" t="s">
        <v>19</v>
      </c>
      <c r="L9698" s="206">
        <v>2023</v>
      </c>
      <c r="M9698" s="206" t="s">
        <v>772</v>
      </c>
      <c r="N9698" s="206" t="s">
        <v>816</v>
      </c>
    </row>
    <row r="9699" spans="1:14" s="206" customFormat="1" ht="31" customHeight="1" x14ac:dyDescent="0.15">
      <c r="A9699" s="206" t="s">
        <v>768</v>
      </c>
      <c r="B9699" s="206" t="s">
        <v>894</v>
      </c>
      <c r="C9699" s="206" t="s">
        <v>770</v>
      </c>
      <c r="D9699" s="206" t="s">
        <v>772</v>
      </c>
      <c r="E9699" s="206" t="s">
        <v>772</v>
      </c>
      <c r="F9699" s="207">
        <v>45453</v>
      </c>
      <c r="G9699" s="206" t="s">
        <v>895</v>
      </c>
      <c r="H9699" s="208">
        <v>13376</v>
      </c>
      <c r="I9699" s="206" t="s">
        <v>19</v>
      </c>
      <c r="L9699" s="206">
        <v>2023</v>
      </c>
      <c r="M9699" s="206" t="s">
        <v>772</v>
      </c>
      <c r="N9699" s="206" t="s">
        <v>816</v>
      </c>
    </row>
    <row r="9700" spans="1:14" s="206" customFormat="1" ht="31" customHeight="1" x14ac:dyDescent="0.15">
      <c r="A9700" s="206" t="s">
        <v>768</v>
      </c>
      <c r="B9700" s="206" t="s">
        <v>894</v>
      </c>
      <c r="C9700" s="206" t="s">
        <v>770</v>
      </c>
      <c r="D9700" s="206" t="s">
        <v>772</v>
      </c>
      <c r="E9700" s="206" t="s">
        <v>759</v>
      </c>
      <c r="F9700" s="207">
        <v>45454</v>
      </c>
      <c r="G9700" s="206" t="s">
        <v>897</v>
      </c>
      <c r="H9700" s="208">
        <v>2324195</v>
      </c>
      <c r="I9700" s="206" t="s">
        <v>19</v>
      </c>
      <c r="L9700" s="206">
        <v>2023</v>
      </c>
      <c r="M9700" s="206" t="s">
        <v>772</v>
      </c>
      <c r="N9700" s="206" t="s">
        <v>816</v>
      </c>
    </row>
    <row r="9701" spans="1:14" s="206" customFormat="1" ht="31" customHeight="1" x14ac:dyDescent="0.15">
      <c r="A9701" s="206" t="s">
        <v>768</v>
      </c>
      <c r="B9701" s="206" t="s">
        <v>894</v>
      </c>
      <c r="C9701" s="206" t="s">
        <v>770</v>
      </c>
      <c r="D9701" s="206" t="s">
        <v>772</v>
      </c>
      <c r="E9701" s="206" t="s">
        <v>772</v>
      </c>
      <c r="F9701" s="207">
        <v>45454</v>
      </c>
      <c r="G9701" s="206" t="s">
        <v>897</v>
      </c>
      <c r="H9701" s="208">
        <v>980158</v>
      </c>
      <c r="I9701" s="206" t="s">
        <v>19</v>
      </c>
      <c r="L9701" s="206">
        <v>2023</v>
      </c>
      <c r="M9701" s="206" t="s">
        <v>772</v>
      </c>
      <c r="N9701" s="206" t="s">
        <v>816</v>
      </c>
    </row>
    <row r="9702" spans="1:14" s="206" customFormat="1" ht="31" customHeight="1" x14ac:dyDescent="0.15">
      <c r="A9702" s="206" t="s">
        <v>768</v>
      </c>
      <c r="B9702" s="206" t="s">
        <v>894</v>
      </c>
      <c r="C9702" s="206" t="s">
        <v>782</v>
      </c>
      <c r="D9702" s="206" t="s">
        <v>772</v>
      </c>
      <c r="E9702" s="206" t="s">
        <v>759</v>
      </c>
      <c r="F9702" s="207">
        <v>45454</v>
      </c>
      <c r="G9702" s="206" t="s">
        <v>897</v>
      </c>
      <c r="H9702" s="208">
        <v>96481</v>
      </c>
      <c r="I9702" s="206" t="s">
        <v>19</v>
      </c>
      <c r="L9702" s="206">
        <v>2023</v>
      </c>
      <c r="M9702" s="206" t="s">
        <v>772</v>
      </c>
      <c r="N9702" s="206" t="s">
        <v>816</v>
      </c>
    </row>
    <row r="9703" spans="1:14" s="206" customFormat="1" ht="31" customHeight="1" x14ac:dyDescent="0.15">
      <c r="A9703" s="206" t="s">
        <v>768</v>
      </c>
      <c r="B9703" s="206" t="s">
        <v>894</v>
      </c>
      <c r="C9703" s="206" t="s">
        <v>770</v>
      </c>
      <c r="D9703" s="206" t="s">
        <v>772</v>
      </c>
      <c r="E9703" s="206" t="s">
        <v>772</v>
      </c>
      <c r="F9703" s="207">
        <v>45454</v>
      </c>
      <c r="G9703" s="206" t="s">
        <v>896</v>
      </c>
      <c r="H9703" s="208">
        <v>1398760</v>
      </c>
      <c r="I9703" s="206" t="s">
        <v>19</v>
      </c>
      <c r="L9703" s="206">
        <v>2023</v>
      </c>
      <c r="M9703" s="206" t="s">
        <v>772</v>
      </c>
      <c r="N9703" s="206" t="s">
        <v>816</v>
      </c>
    </row>
    <row r="9704" spans="1:14" s="206" customFormat="1" ht="31" customHeight="1" x14ac:dyDescent="0.15">
      <c r="A9704" s="206" t="s">
        <v>768</v>
      </c>
      <c r="B9704" s="206" t="s">
        <v>894</v>
      </c>
      <c r="C9704" s="206" t="s">
        <v>770</v>
      </c>
      <c r="D9704" s="206" t="s">
        <v>772</v>
      </c>
      <c r="E9704" s="206" t="s">
        <v>759</v>
      </c>
      <c r="F9704" s="207">
        <v>45454</v>
      </c>
      <c r="G9704" s="206" t="s">
        <v>907</v>
      </c>
      <c r="H9704" s="208">
        <v>666951</v>
      </c>
      <c r="I9704" s="206" t="s">
        <v>19</v>
      </c>
      <c r="L9704" s="206">
        <v>2023</v>
      </c>
      <c r="M9704" s="206" t="s">
        <v>772</v>
      </c>
      <c r="N9704" s="206" t="s">
        <v>816</v>
      </c>
    </row>
    <row r="9705" spans="1:14" s="206" customFormat="1" ht="31" customHeight="1" x14ac:dyDescent="0.15">
      <c r="A9705" s="206" t="s">
        <v>768</v>
      </c>
      <c r="B9705" s="206" t="s">
        <v>894</v>
      </c>
      <c r="C9705" s="206" t="s">
        <v>770</v>
      </c>
      <c r="D9705" s="206" t="s">
        <v>772</v>
      </c>
      <c r="E9705" s="206" t="s">
        <v>759</v>
      </c>
      <c r="F9705" s="207">
        <v>45454</v>
      </c>
      <c r="G9705" s="206" t="s">
        <v>895</v>
      </c>
      <c r="H9705" s="208">
        <v>41888</v>
      </c>
      <c r="I9705" s="206" t="s">
        <v>19</v>
      </c>
      <c r="L9705" s="206">
        <v>2023</v>
      </c>
      <c r="M9705" s="206" t="s">
        <v>772</v>
      </c>
      <c r="N9705" s="206" t="s">
        <v>816</v>
      </c>
    </row>
    <row r="9706" spans="1:14" s="206" customFormat="1" ht="31" customHeight="1" x14ac:dyDescent="0.15">
      <c r="A9706" s="206" t="s">
        <v>768</v>
      </c>
      <c r="B9706" s="206" t="s">
        <v>894</v>
      </c>
      <c r="C9706" s="206" t="s">
        <v>782</v>
      </c>
      <c r="D9706" s="206" t="s">
        <v>772</v>
      </c>
      <c r="E9706" s="206" t="s">
        <v>778</v>
      </c>
      <c r="F9706" s="207">
        <v>45454</v>
      </c>
      <c r="G9706" s="206" t="s">
        <v>897</v>
      </c>
      <c r="H9706" s="208">
        <v>142426</v>
      </c>
      <c r="I9706" s="206" t="s">
        <v>19</v>
      </c>
      <c r="L9706" s="206">
        <v>2023</v>
      </c>
      <c r="M9706" s="206" t="s">
        <v>772</v>
      </c>
      <c r="N9706" s="206" t="s">
        <v>816</v>
      </c>
    </row>
    <row r="9707" spans="1:14" s="206" customFormat="1" ht="31" customHeight="1" x14ac:dyDescent="0.15">
      <c r="A9707" s="206" t="s">
        <v>768</v>
      </c>
      <c r="B9707" s="206" t="s">
        <v>894</v>
      </c>
      <c r="C9707" s="206" t="s">
        <v>770</v>
      </c>
      <c r="D9707" s="206" t="s">
        <v>772</v>
      </c>
      <c r="E9707" s="206" t="s">
        <v>759</v>
      </c>
      <c r="F9707" s="207">
        <v>45454</v>
      </c>
      <c r="G9707" s="206" t="s">
        <v>898</v>
      </c>
      <c r="H9707" s="208">
        <v>1621</v>
      </c>
      <c r="I9707" s="206" t="s">
        <v>19</v>
      </c>
      <c r="L9707" s="206">
        <v>2023</v>
      </c>
      <c r="M9707" s="206" t="s">
        <v>772</v>
      </c>
      <c r="N9707" s="206" t="s">
        <v>816</v>
      </c>
    </row>
    <row r="9708" spans="1:14" s="206" customFormat="1" ht="31" customHeight="1" x14ac:dyDescent="0.15">
      <c r="A9708" s="206" t="s">
        <v>768</v>
      </c>
      <c r="B9708" s="206" t="s">
        <v>894</v>
      </c>
      <c r="C9708" s="206" t="s">
        <v>770</v>
      </c>
      <c r="D9708" s="206" t="s">
        <v>772</v>
      </c>
      <c r="E9708" s="206" t="s">
        <v>772</v>
      </c>
      <c r="F9708" s="207">
        <v>45454</v>
      </c>
      <c r="G9708" s="206" t="s">
        <v>895</v>
      </c>
      <c r="H9708" s="208">
        <v>32912</v>
      </c>
      <c r="I9708" s="206" t="s">
        <v>19</v>
      </c>
      <c r="L9708" s="206">
        <v>2023</v>
      </c>
      <c r="M9708" s="206" t="s">
        <v>772</v>
      </c>
      <c r="N9708" s="206" t="s">
        <v>816</v>
      </c>
    </row>
    <row r="9709" spans="1:14" s="206" customFormat="1" ht="31" customHeight="1" x14ac:dyDescent="0.15">
      <c r="A9709" s="206" t="s">
        <v>768</v>
      </c>
      <c r="B9709" s="206" t="s">
        <v>894</v>
      </c>
      <c r="C9709" s="206" t="s">
        <v>770</v>
      </c>
      <c r="D9709" s="206" t="s">
        <v>772</v>
      </c>
      <c r="E9709" s="206" t="s">
        <v>778</v>
      </c>
      <c r="F9709" s="207">
        <v>45454</v>
      </c>
      <c r="G9709" s="206" t="s">
        <v>899</v>
      </c>
      <c r="H9709" s="208">
        <v>88000</v>
      </c>
      <c r="I9709" s="206" t="s">
        <v>19</v>
      </c>
      <c r="L9709" s="206">
        <v>2023</v>
      </c>
      <c r="M9709" s="206" t="s">
        <v>772</v>
      </c>
      <c r="N9709" s="206" t="s">
        <v>816</v>
      </c>
    </row>
    <row r="9710" spans="1:14" s="206" customFormat="1" ht="31" customHeight="1" x14ac:dyDescent="0.15">
      <c r="A9710" s="206" t="s">
        <v>768</v>
      </c>
      <c r="B9710" s="206" t="s">
        <v>894</v>
      </c>
      <c r="C9710" s="206" t="s">
        <v>770</v>
      </c>
      <c r="D9710" s="206" t="s">
        <v>772</v>
      </c>
      <c r="E9710" s="206" t="s">
        <v>778</v>
      </c>
      <c r="F9710" s="207">
        <v>45454</v>
      </c>
      <c r="G9710" s="206" t="s">
        <v>898</v>
      </c>
      <c r="H9710" s="208">
        <v>194040</v>
      </c>
      <c r="I9710" s="206" t="s">
        <v>19</v>
      </c>
      <c r="L9710" s="206">
        <v>2023</v>
      </c>
      <c r="M9710" s="206" t="s">
        <v>772</v>
      </c>
      <c r="N9710" s="206" t="s">
        <v>816</v>
      </c>
    </row>
    <row r="9711" spans="1:14" s="206" customFormat="1" ht="31" customHeight="1" x14ac:dyDescent="0.15">
      <c r="A9711" s="206" t="s">
        <v>768</v>
      </c>
      <c r="B9711" s="206" t="s">
        <v>894</v>
      </c>
      <c r="C9711" s="206" t="s">
        <v>770</v>
      </c>
      <c r="D9711" s="206" t="s">
        <v>772</v>
      </c>
      <c r="E9711" s="206" t="s">
        <v>778</v>
      </c>
      <c r="F9711" s="207">
        <v>45454</v>
      </c>
      <c r="G9711" s="206" t="s">
        <v>897</v>
      </c>
      <c r="H9711" s="208">
        <v>6189816</v>
      </c>
      <c r="I9711" s="206" t="s">
        <v>19</v>
      </c>
      <c r="L9711" s="206">
        <v>2023</v>
      </c>
      <c r="M9711" s="206" t="s">
        <v>772</v>
      </c>
      <c r="N9711" s="206" t="s">
        <v>816</v>
      </c>
    </row>
    <row r="9712" spans="1:14" s="206" customFormat="1" ht="31" customHeight="1" x14ac:dyDescent="0.15">
      <c r="A9712" s="206" t="s">
        <v>768</v>
      </c>
      <c r="B9712" s="206" t="s">
        <v>894</v>
      </c>
      <c r="C9712" s="206" t="s">
        <v>770</v>
      </c>
      <c r="D9712" s="206" t="s">
        <v>772</v>
      </c>
      <c r="E9712" s="206" t="s">
        <v>778</v>
      </c>
      <c r="F9712" s="207">
        <v>45454</v>
      </c>
      <c r="G9712" s="206" t="s">
        <v>896</v>
      </c>
      <c r="H9712" s="208">
        <v>79200</v>
      </c>
      <c r="I9712" s="206" t="s">
        <v>19</v>
      </c>
      <c r="L9712" s="206">
        <v>2023</v>
      </c>
      <c r="M9712" s="206" t="s">
        <v>772</v>
      </c>
      <c r="N9712" s="206" t="s">
        <v>816</v>
      </c>
    </row>
    <row r="9713" spans="1:14" s="206" customFormat="1" ht="31" customHeight="1" x14ac:dyDescent="0.15">
      <c r="A9713" s="206" t="s">
        <v>768</v>
      </c>
      <c r="B9713" s="206" t="s">
        <v>894</v>
      </c>
      <c r="C9713" s="206" t="s">
        <v>770</v>
      </c>
      <c r="D9713" s="206" t="s">
        <v>772</v>
      </c>
      <c r="E9713" s="206" t="s">
        <v>772</v>
      </c>
      <c r="F9713" s="207">
        <v>45454</v>
      </c>
      <c r="G9713" s="206" t="s">
        <v>906</v>
      </c>
      <c r="H9713" s="208">
        <v>825473</v>
      </c>
      <c r="I9713" s="206" t="s">
        <v>19</v>
      </c>
      <c r="L9713" s="206">
        <v>2023</v>
      </c>
      <c r="M9713" s="206" t="s">
        <v>772</v>
      </c>
      <c r="N9713" s="206" t="s">
        <v>816</v>
      </c>
    </row>
    <row r="9714" spans="1:14" s="206" customFormat="1" ht="31" customHeight="1" x14ac:dyDescent="0.15">
      <c r="A9714" s="206" t="s">
        <v>768</v>
      </c>
      <c r="B9714" s="206" t="s">
        <v>894</v>
      </c>
      <c r="C9714" s="206" t="s">
        <v>770</v>
      </c>
      <c r="D9714" s="206" t="s">
        <v>772</v>
      </c>
      <c r="E9714" s="206" t="s">
        <v>772</v>
      </c>
      <c r="F9714" s="207">
        <v>45455</v>
      </c>
      <c r="G9714" s="206" t="s">
        <v>895</v>
      </c>
      <c r="H9714" s="208">
        <v>109859</v>
      </c>
      <c r="I9714" s="206" t="s">
        <v>19</v>
      </c>
      <c r="L9714" s="206">
        <v>2023</v>
      </c>
      <c r="M9714" s="206" t="s">
        <v>772</v>
      </c>
      <c r="N9714" s="206" t="s">
        <v>816</v>
      </c>
    </row>
    <row r="9715" spans="1:14" s="206" customFormat="1" ht="31" customHeight="1" x14ac:dyDescent="0.15">
      <c r="A9715" s="206" t="s">
        <v>768</v>
      </c>
      <c r="B9715" s="206" t="s">
        <v>894</v>
      </c>
      <c r="C9715" s="206" t="s">
        <v>770</v>
      </c>
      <c r="D9715" s="206" t="s">
        <v>772</v>
      </c>
      <c r="E9715" s="206" t="s">
        <v>759</v>
      </c>
      <c r="F9715" s="207">
        <v>45455</v>
      </c>
      <c r="G9715" s="206" t="s">
        <v>907</v>
      </c>
      <c r="H9715" s="208">
        <v>758987</v>
      </c>
      <c r="I9715" s="206" t="s">
        <v>19</v>
      </c>
      <c r="L9715" s="206">
        <v>2023</v>
      </c>
      <c r="M9715" s="206" t="s">
        <v>772</v>
      </c>
      <c r="N9715" s="206" t="s">
        <v>816</v>
      </c>
    </row>
    <row r="9716" spans="1:14" s="206" customFormat="1" ht="31" customHeight="1" x14ac:dyDescent="0.15">
      <c r="A9716" s="206" t="s">
        <v>768</v>
      </c>
      <c r="B9716" s="206" t="s">
        <v>894</v>
      </c>
      <c r="C9716" s="206" t="s">
        <v>770</v>
      </c>
      <c r="D9716" s="206" t="s">
        <v>772</v>
      </c>
      <c r="E9716" s="206" t="s">
        <v>778</v>
      </c>
      <c r="F9716" s="207">
        <v>45455</v>
      </c>
      <c r="G9716" s="206" t="s">
        <v>899</v>
      </c>
      <c r="H9716" s="208">
        <v>264000</v>
      </c>
      <c r="I9716" s="206" t="s">
        <v>19</v>
      </c>
      <c r="L9716" s="206">
        <v>2023</v>
      </c>
      <c r="M9716" s="206" t="s">
        <v>772</v>
      </c>
      <c r="N9716" s="206" t="s">
        <v>816</v>
      </c>
    </row>
    <row r="9717" spans="1:14" s="206" customFormat="1" ht="31" customHeight="1" x14ac:dyDescent="0.15">
      <c r="A9717" s="206" t="s">
        <v>768</v>
      </c>
      <c r="B9717" s="206" t="s">
        <v>894</v>
      </c>
      <c r="C9717" s="206" t="s">
        <v>770</v>
      </c>
      <c r="D9717" s="206" t="s">
        <v>772</v>
      </c>
      <c r="E9717" s="206" t="s">
        <v>772</v>
      </c>
      <c r="F9717" s="207">
        <v>45455</v>
      </c>
      <c r="G9717" s="206" t="s">
        <v>896</v>
      </c>
      <c r="H9717" s="208">
        <v>233354</v>
      </c>
      <c r="I9717" s="206" t="s">
        <v>19</v>
      </c>
      <c r="L9717" s="206">
        <v>2023</v>
      </c>
      <c r="M9717" s="206" t="s">
        <v>772</v>
      </c>
      <c r="N9717" s="206" t="s">
        <v>816</v>
      </c>
    </row>
    <row r="9718" spans="1:14" s="206" customFormat="1" ht="31" customHeight="1" x14ac:dyDescent="0.15">
      <c r="A9718" s="206" t="s">
        <v>768</v>
      </c>
      <c r="B9718" s="206" t="s">
        <v>894</v>
      </c>
      <c r="C9718" s="206" t="s">
        <v>770</v>
      </c>
      <c r="D9718" s="206" t="s">
        <v>772</v>
      </c>
      <c r="E9718" s="206" t="s">
        <v>778</v>
      </c>
      <c r="F9718" s="207">
        <v>45455</v>
      </c>
      <c r="G9718" s="206" t="s">
        <v>895</v>
      </c>
      <c r="H9718" s="208">
        <v>65179</v>
      </c>
      <c r="I9718" s="206" t="s">
        <v>19</v>
      </c>
      <c r="L9718" s="206">
        <v>2023</v>
      </c>
      <c r="M9718" s="206" t="s">
        <v>772</v>
      </c>
      <c r="N9718" s="206" t="s">
        <v>816</v>
      </c>
    </row>
    <row r="9719" spans="1:14" s="206" customFormat="1" ht="31" customHeight="1" x14ac:dyDescent="0.15">
      <c r="A9719" s="206" t="s">
        <v>768</v>
      </c>
      <c r="B9719" s="206" t="s">
        <v>894</v>
      </c>
      <c r="C9719" s="206" t="s">
        <v>782</v>
      </c>
      <c r="D9719" s="206" t="s">
        <v>772</v>
      </c>
      <c r="E9719" s="206" t="s">
        <v>759</v>
      </c>
      <c r="F9719" s="207">
        <v>45455</v>
      </c>
      <c r="G9719" s="206" t="s">
        <v>897</v>
      </c>
      <c r="H9719" s="208">
        <v>23868</v>
      </c>
      <c r="I9719" s="206" t="s">
        <v>19</v>
      </c>
      <c r="L9719" s="206">
        <v>2023</v>
      </c>
      <c r="M9719" s="206" t="s">
        <v>772</v>
      </c>
      <c r="N9719" s="206" t="s">
        <v>816</v>
      </c>
    </row>
    <row r="9720" spans="1:14" s="206" customFormat="1" ht="31" customHeight="1" x14ac:dyDescent="0.15">
      <c r="A9720" s="206" t="s">
        <v>768</v>
      </c>
      <c r="B9720" s="206" t="s">
        <v>894</v>
      </c>
      <c r="C9720" s="206" t="s">
        <v>782</v>
      </c>
      <c r="D9720" s="206" t="s">
        <v>772</v>
      </c>
      <c r="E9720" s="206" t="s">
        <v>759</v>
      </c>
      <c r="F9720" s="207">
        <v>45455</v>
      </c>
      <c r="G9720" s="206" t="s">
        <v>907</v>
      </c>
      <c r="H9720" s="208">
        <v>35864</v>
      </c>
      <c r="I9720" s="206" t="s">
        <v>19</v>
      </c>
      <c r="L9720" s="206">
        <v>2023</v>
      </c>
      <c r="M9720" s="206" t="s">
        <v>772</v>
      </c>
      <c r="N9720" s="206" t="s">
        <v>816</v>
      </c>
    </row>
    <row r="9721" spans="1:14" s="206" customFormat="1" ht="31" customHeight="1" x14ac:dyDescent="0.15">
      <c r="A9721" s="206" t="s">
        <v>768</v>
      </c>
      <c r="B9721" s="206" t="s">
        <v>894</v>
      </c>
      <c r="C9721" s="206" t="s">
        <v>770</v>
      </c>
      <c r="D9721" s="206" t="s">
        <v>772</v>
      </c>
      <c r="E9721" s="206" t="s">
        <v>778</v>
      </c>
      <c r="F9721" s="207">
        <v>45455</v>
      </c>
      <c r="G9721" s="206" t="s">
        <v>897</v>
      </c>
      <c r="H9721" s="208">
        <v>7434979</v>
      </c>
      <c r="I9721" s="206" t="s">
        <v>19</v>
      </c>
      <c r="L9721" s="206">
        <v>2023</v>
      </c>
      <c r="M9721" s="206" t="s">
        <v>772</v>
      </c>
      <c r="N9721" s="206" t="s">
        <v>816</v>
      </c>
    </row>
    <row r="9722" spans="1:14" s="206" customFormat="1" ht="31" customHeight="1" x14ac:dyDescent="0.15">
      <c r="A9722" s="206" t="s">
        <v>768</v>
      </c>
      <c r="B9722" s="206" t="s">
        <v>894</v>
      </c>
      <c r="C9722" s="206" t="s">
        <v>782</v>
      </c>
      <c r="D9722" s="206" t="s">
        <v>772</v>
      </c>
      <c r="E9722" s="206" t="s">
        <v>778</v>
      </c>
      <c r="F9722" s="207">
        <v>45455</v>
      </c>
      <c r="G9722" s="206" t="s">
        <v>897</v>
      </c>
      <c r="H9722" s="208">
        <v>121009</v>
      </c>
      <c r="I9722" s="206" t="s">
        <v>19</v>
      </c>
      <c r="L9722" s="206">
        <v>2023</v>
      </c>
      <c r="M9722" s="206" t="s">
        <v>772</v>
      </c>
      <c r="N9722" s="206" t="s">
        <v>816</v>
      </c>
    </row>
    <row r="9723" spans="1:14" s="206" customFormat="1" ht="31" customHeight="1" x14ac:dyDescent="0.15">
      <c r="A9723" s="206" t="s">
        <v>768</v>
      </c>
      <c r="B9723" s="206" t="s">
        <v>894</v>
      </c>
      <c r="C9723" s="206" t="s">
        <v>770</v>
      </c>
      <c r="D9723" s="206" t="s">
        <v>772</v>
      </c>
      <c r="E9723" s="206" t="s">
        <v>759</v>
      </c>
      <c r="F9723" s="207">
        <v>45455</v>
      </c>
      <c r="G9723" s="206" t="s">
        <v>897</v>
      </c>
      <c r="H9723" s="208">
        <v>2593320</v>
      </c>
      <c r="I9723" s="206" t="s">
        <v>19</v>
      </c>
      <c r="L9723" s="206">
        <v>2023</v>
      </c>
      <c r="M9723" s="206" t="s">
        <v>772</v>
      </c>
      <c r="N9723" s="206" t="s">
        <v>816</v>
      </c>
    </row>
    <row r="9724" spans="1:14" s="206" customFormat="1" ht="31" customHeight="1" x14ac:dyDescent="0.15">
      <c r="A9724" s="206" t="s">
        <v>768</v>
      </c>
      <c r="B9724" s="206" t="s">
        <v>894</v>
      </c>
      <c r="C9724" s="206" t="s">
        <v>770</v>
      </c>
      <c r="D9724" s="206" t="s">
        <v>772</v>
      </c>
      <c r="E9724" s="206" t="s">
        <v>772</v>
      </c>
      <c r="F9724" s="207">
        <v>45455</v>
      </c>
      <c r="G9724" s="206" t="s">
        <v>897</v>
      </c>
      <c r="H9724" s="208">
        <v>1264929</v>
      </c>
      <c r="I9724" s="206" t="s">
        <v>19</v>
      </c>
      <c r="L9724" s="206">
        <v>2023</v>
      </c>
      <c r="M9724" s="206" t="s">
        <v>772</v>
      </c>
      <c r="N9724" s="206" t="s">
        <v>816</v>
      </c>
    </row>
    <row r="9725" spans="1:14" s="206" customFormat="1" ht="31" customHeight="1" x14ac:dyDescent="0.15">
      <c r="A9725" s="206" t="s">
        <v>768</v>
      </c>
      <c r="B9725" s="206" t="s">
        <v>894</v>
      </c>
      <c r="C9725" s="206" t="s">
        <v>770</v>
      </c>
      <c r="D9725" s="206" t="s">
        <v>772</v>
      </c>
      <c r="E9725" s="206" t="s">
        <v>778</v>
      </c>
      <c r="F9725" s="207">
        <v>45455</v>
      </c>
      <c r="G9725" s="206" t="s">
        <v>896</v>
      </c>
      <c r="H9725" s="208">
        <v>237248</v>
      </c>
      <c r="I9725" s="206" t="s">
        <v>19</v>
      </c>
      <c r="L9725" s="206">
        <v>2023</v>
      </c>
      <c r="M9725" s="206" t="s">
        <v>772</v>
      </c>
      <c r="N9725" s="206" t="s">
        <v>816</v>
      </c>
    </row>
    <row r="9726" spans="1:14" s="206" customFormat="1" ht="31" customHeight="1" x14ac:dyDescent="0.15">
      <c r="A9726" s="206" t="s">
        <v>768</v>
      </c>
      <c r="B9726" s="206" t="s">
        <v>894</v>
      </c>
      <c r="C9726" s="206" t="s">
        <v>770</v>
      </c>
      <c r="D9726" s="206" t="s">
        <v>772</v>
      </c>
      <c r="E9726" s="206" t="s">
        <v>778</v>
      </c>
      <c r="F9726" s="207">
        <v>45455</v>
      </c>
      <c r="G9726" s="206" t="s">
        <v>898</v>
      </c>
      <c r="H9726" s="208">
        <v>304920</v>
      </c>
      <c r="I9726" s="206" t="s">
        <v>19</v>
      </c>
      <c r="L9726" s="206">
        <v>2023</v>
      </c>
      <c r="M9726" s="206" t="s">
        <v>772</v>
      </c>
      <c r="N9726" s="206" t="s">
        <v>816</v>
      </c>
    </row>
    <row r="9727" spans="1:14" s="206" customFormat="1" ht="31" customHeight="1" x14ac:dyDescent="0.15">
      <c r="A9727" s="206" t="s">
        <v>768</v>
      </c>
      <c r="B9727" s="206" t="s">
        <v>894</v>
      </c>
      <c r="C9727" s="206" t="s">
        <v>770</v>
      </c>
      <c r="D9727" s="206" t="s">
        <v>772</v>
      </c>
      <c r="E9727" s="206" t="s">
        <v>772</v>
      </c>
      <c r="F9727" s="207">
        <v>45455</v>
      </c>
      <c r="G9727" s="206" t="s">
        <v>906</v>
      </c>
      <c r="H9727" s="208">
        <v>854781</v>
      </c>
      <c r="I9727" s="206" t="s">
        <v>19</v>
      </c>
      <c r="L9727" s="206">
        <v>2023</v>
      </c>
      <c r="M9727" s="206" t="s">
        <v>772</v>
      </c>
      <c r="N9727" s="206" t="s">
        <v>816</v>
      </c>
    </row>
    <row r="9728" spans="1:14" s="206" customFormat="1" ht="31" customHeight="1" x14ac:dyDescent="0.15">
      <c r="A9728" s="206" t="s">
        <v>768</v>
      </c>
      <c r="B9728" s="206" t="s">
        <v>894</v>
      </c>
      <c r="C9728" s="206" t="s">
        <v>770</v>
      </c>
      <c r="D9728" s="206" t="s">
        <v>772</v>
      </c>
      <c r="E9728" s="206" t="s">
        <v>778</v>
      </c>
      <c r="F9728" s="207">
        <v>45456</v>
      </c>
      <c r="G9728" s="206" t="s">
        <v>895</v>
      </c>
      <c r="H9728" s="208">
        <v>103488</v>
      </c>
      <c r="I9728" s="206" t="s">
        <v>19</v>
      </c>
      <c r="L9728" s="206">
        <v>2023</v>
      </c>
      <c r="M9728" s="206" t="s">
        <v>772</v>
      </c>
      <c r="N9728" s="206" t="s">
        <v>816</v>
      </c>
    </row>
    <row r="9729" spans="1:14" s="206" customFormat="1" ht="31" customHeight="1" x14ac:dyDescent="0.15">
      <c r="A9729" s="206" t="s">
        <v>768</v>
      </c>
      <c r="B9729" s="206" t="s">
        <v>894</v>
      </c>
      <c r="C9729" s="206" t="s">
        <v>782</v>
      </c>
      <c r="D9729" s="206" t="s">
        <v>772</v>
      </c>
      <c r="E9729" s="206" t="s">
        <v>759</v>
      </c>
      <c r="F9729" s="207">
        <v>45456</v>
      </c>
      <c r="G9729" s="206" t="s">
        <v>897</v>
      </c>
      <c r="H9729" s="208">
        <v>13200</v>
      </c>
      <c r="I9729" s="206" t="s">
        <v>19</v>
      </c>
      <c r="L9729" s="206">
        <v>2023</v>
      </c>
      <c r="M9729" s="206" t="s">
        <v>772</v>
      </c>
      <c r="N9729" s="206" t="s">
        <v>816</v>
      </c>
    </row>
    <row r="9730" spans="1:14" s="206" customFormat="1" ht="31" customHeight="1" x14ac:dyDescent="0.15">
      <c r="A9730" s="206" t="s">
        <v>768</v>
      </c>
      <c r="B9730" s="206" t="s">
        <v>894</v>
      </c>
      <c r="C9730" s="206" t="s">
        <v>782</v>
      </c>
      <c r="D9730" s="206" t="s">
        <v>772</v>
      </c>
      <c r="E9730" s="206" t="s">
        <v>778</v>
      </c>
      <c r="F9730" s="207">
        <v>45456</v>
      </c>
      <c r="G9730" s="206" t="s">
        <v>897</v>
      </c>
      <c r="H9730" s="208">
        <v>1397</v>
      </c>
      <c r="I9730" s="206" t="s">
        <v>19</v>
      </c>
      <c r="L9730" s="206">
        <v>2023</v>
      </c>
      <c r="M9730" s="206" t="s">
        <v>772</v>
      </c>
      <c r="N9730" s="206" t="s">
        <v>816</v>
      </c>
    </row>
    <row r="9731" spans="1:14" s="206" customFormat="1" ht="31" customHeight="1" x14ac:dyDescent="0.15">
      <c r="A9731" s="206" t="s">
        <v>768</v>
      </c>
      <c r="B9731" s="206" t="s">
        <v>894</v>
      </c>
      <c r="C9731" s="206" t="s">
        <v>770</v>
      </c>
      <c r="D9731" s="206" t="s">
        <v>772</v>
      </c>
      <c r="E9731" s="206" t="s">
        <v>778</v>
      </c>
      <c r="F9731" s="207">
        <v>45456</v>
      </c>
      <c r="G9731" s="206" t="s">
        <v>897</v>
      </c>
      <c r="H9731" s="208">
        <v>3337287</v>
      </c>
      <c r="I9731" s="206" t="s">
        <v>19</v>
      </c>
      <c r="L9731" s="206">
        <v>2023</v>
      </c>
      <c r="M9731" s="206" t="s">
        <v>772</v>
      </c>
      <c r="N9731" s="206" t="s">
        <v>816</v>
      </c>
    </row>
    <row r="9732" spans="1:14" s="206" customFormat="1" ht="31" customHeight="1" x14ac:dyDescent="0.15">
      <c r="A9732" s="206" t="s">
        <v>768</v>
      </c>
      <c r="B9732" s="206" t="s">
        <v>894</v>
      </c>
      <c r="C9732" s="206" t="s">
        <v>770</v>
      </c>
      <c r="D9732" s="206" t="s">
        <v>772</v>
      </c>
      <c r="E9732" s="206" t="s">
        <v>759</v>
      </c>
      <c r="F9732" s="207">
        <v>45456</v>
      </c>
      <c r="G9732" s="206" t="s">
        <v>897</v>
      </c>
      <c r="H9732" s="208">
        <v>1026335</v>
      </c>
      <c r="I9732" s="206" t="s">
        <v>19</v>
      </c>
      <c r="L9732" s="206">
        <v>2023</v>
      </c>
      <c r="M9732" s="206" t="s">
        <v>772</v>
      </c>
      <c r="N9732" s="206" t="s">
        <v>816</v>
      </c>
    </row>
    <row r="9733" spans="1:14" s="206" customFormat="1" ht="31" customHeight="1" x14ac:dyDescent="0.15">
      <c r="A9733" s="206" t="s">
        <v>768</v>
      </c>
      <c r="B9733" s="206" t="s">
        <v>894</v>
      </c>
      <c r="C9733" s="206" t="s">
        <v>782</v>
      </c>
      <c r="D9733" s="206" t="s">
        <v>772</v>
      </c>
      <c r="E9733" s="206" t="s">
        <v>759</v>
      </c>
      <c r="F9733" s="207">
        <v>45456</v>
      </c>
      <c r="G9733" s="206" t="s">
        <v>907</v>
      </c>
      <c r="H9733" s="208">
        <v>306636</v>
      </c>
      <c r="I9733" s="206" t="s">
        <v>19</v>
      </c>
      <c r="L9733" s="206">
        <v>2023</v>
      </c>
      <c r="M9733" s="206" t="s">
        <v>772</v>
      </c>
      <c r="N9733" s="206" t="s">
        <v>816</v>
      </c>
    </row>
    <row r="9734" spans="1:14" s="206" customFormat="1" ht="31" customHeight="1" x14ac:dyDescent="0.15">
      <c r="A9734" s="206" t="s">
        <v>768</v>
      </c>
      <c r="B9734" s="206" t="s">
        <v>894</v>
      </c>
      <c r="C9734" s="206" t="s">
        <v>770</v>
      </c>
      <c r="D9734" s="206" t="s">
        <v>772</v>
      </c>
      <c r="E9734" s="206" t="s">
        <v>772</v>
      </c>
      <c r="F9734" s="207">
        <v>45456</v>
      </c>
      <c r="G9734" s="206" t="s">
        <v>895</v>
      </c>
      <c r="H9734" s="208">
        <v>48576</v>
      </c>
      <c r="I9734" s="206" t="s">
        <v>19</v>
      </c>
      <c r="L9734" s="206">
        <v>2023</v>
      </c>
      <c r="M9734" s="206" t="s">
        <v>772</v>
      </c>
      <c r="N9734" s="206" t="s">
        <v>816</v>
      </c>
    </row>
    <row r="9735" spans="1:14" s="206" customFormat="1" ht="31" customHeight="1" x14ac:dyDescent="0.15">
      <c r="A9735" s="206" t="s">
        <v>768</v>
      </c>
      <c r="B9735" s="206" t="s">
        <v>894</v>
      </c>
      <c r="C9735" s="206" t="s">
        <v>770</v>
      </c>
      <c r="D9735" s="206" t="s">
        <v>772</v>
      </c>
      <c r="E9735" s="206" t="s">
        <v>759</v>
      </c>
      <c r="F9735" s="207">
        <v>45456</v>
      </c>
      <c r="G9735" s="206" t="s">
        <v>898</v>
      </c>
      <c r="H9735" s="208">
        <v>37292</v>
      </c>
      <c r="I9735" s="206" t="s">
        <v>19</v>
      </c>
      <c r="L9735" s="206">
        <v>2023</v>
      </c>
      <c r="M9735" s="206" t="s">
        <v>772</v>
      </c>
      <c r="N9735" s="206" t="s">
        <v>816</v>
      </c>
    </row>
    <row r="9736" spans="1:14" s="206" customFormat="1" ht="31" customHeight="1" x14ac:dyDescent="0.15">
      <c r="A9736" s="206" t="s">
        <v>768</v>
      </c>
      <c r="B9736" s="206" t="s">
        <v>894</v>
      </c>
      <c r="C9736" s="206" t="s">
        <v>770</v>
      </c>
      <c r="D9736" s="206" t="s">
        <v>772</v>
      </c>
      <c r="E9736" s="206" t="s">
        <v>772</v>
      </c>
      <c r="F9736" s="207">
        <v>45456</v>
      </c>
      <c r="G9736" s="206" t="s">
        <v>896</v>
      </c>
      <c r="H9736" s="208">
        <v>155364</v>
      </c>
      <c r="I9736" s="206" t="s">
        <v>19</v>
      </c>
      <c r="L9736" s="206">
        <v>2023</v>
      </c>
      <c r="M9736" s="206" t="s">
        <v>772</v>
      </c>
      <c r="N9736" s="206" t="s">
        <v>816</v>
      </c>
    </row>
    <row r="9737" spans="1:14" s="206" customFormat="1" ht="31" customHeight="1" x14ac:dyDescent="0.15">
      <c r="A9737" s="206" t="s">
        <v>768</v>
      </c>
      <c r="B9737" s="206" t="s">
        <v>894</v>
      </c>
      <c r="C9737" s="206" t="s">
        <v>770</v>
      </c>
      <c r="D9737" s="206" t="s">
        <v>772</v>
      </c>
      <c r="E9737" s="206" t="s">
        <v>778</v>
      </c>
      <c r="F9737" s="207">
        <v>45456</v>
      </c>
      <c r="G9737" s="206" t="s">
        <v>898</v>
      </c>
      <c r="H9737" s="208">
        <v>127050</v>
      </c>
      <c r="I9737" s="206" t="s">
        <v>19</v>
      </c>
      <c r="L9737" s="206">
        <v>2023</v>
      </c>
      <c r="M9737" s="206" t="s">
        <v>772</v>
      </c>
      <c r="N9737" s="206" t="s">
        <v>816</v>
      </c>
    </row>
    <row r="9738" spans="1:14" s="206" customFormat="1" ht="31" customHeight="1" x14ac:dyDescent="0.15">
      <c r="A9738" s="206" t="s">
        <v>768</v>
      </c>
      <c r="B9738" s="206" t="s">
        <v>894</v>
      </c>
      <c r="C9738" s="206" t="s">
        <v>770</v>
      </c>
      <c r="D9738" s="206" t="s">
        <v>772</v>
      </c>
      <c r="E9738" s="206" t="s">
        <v>772</v>
      </c>
      <c r="F9738" s="207">
        <v>45456</v>
      </c>
      <c r="G9738" s="206" t="s">
        <v>906</v>
      </c>
      <c r="H9738" s="208">
        <v>382998</v>
      </c>
      <c r="I9738" s="206" t="s">
        <v>19</v>
      </c>
      <c r="L9738" s="206">
        <v>2023</v>
      </c>
      <c r="M9738" s="206" t="s">
        <v>772</v>
      </c>
      <c r="N9738" s="206" t="s">
        <v>816</v>
      </c>
    </row>
    <row r="9739" spans="1:14" s="206" customFormat="1" ht="31" customHeight="1" x14ac:dyDescent="0.15">
      <c r="A9739" s="206" t="s">
        <v>768</v>
      </c>
      <c r="B9739" s="206" t="s">
        <v>894</v>
      </c>
      <c r="C9739" s="206" t="s">
        <v>770</v>
      </c>
      <c r="D9739" s="206" t="s">
        <v>772</v>
      </c>
      <c r="E9739" s="206" t="s">
        <v>772</v>
      </c>
      <c r="F9739" s="207">
        <v>45456</v>
      </c>
      <c r="G9739" s="206" t="s">
        <v>897</v>
      </c>
      <c r="H9739" s="208">
        <v>787328</v>
      </c>
      <c r="I9739" s="206" t="s">
        <v>19</v>
      </c>
      <c r="L9739" s="206">
        <v>2023</v>
      </c>
      <c r="M9739" s="206" t="s">
        <v>772</v>
      </c>
      <c r="N9739" s="206" t="s">
        <v>816</v>
      </c>
    </row>
    <row r="9740" spans="1:14" s="206" customFormat="1" ht="31" customHeight="1" x14ac:dyDescent="0.15">
      <c r="A9740" s="206" t="s">
        <v>768</v>
      </c>
      <c r="B9740" s="206" t="s">
        <v>894</v>
      </c>
      <c r="C9740" s="206" t="s">
        <v>770</v>
      </c>
      <c r="D9740" s="206" t="s">
        <v>772</v>
      </c>
      <c r="E9740" s="206" t="s">
        <v>759</v>
      </c>
      <c r="F9740" s="207">
        <v>45456</v>
      </c>
      <c r="G9740" s="206" t="s">
        <v>907</v>
      </c>
      <c r="H9740" s="208">
        <v>872722</v>
      </c>
      <c r="I9740" s="206" t="s">
        <v>19</v>
      </c>
      <c r="L9740" s="206">
        <v>2023</v>
      </c>
      <c r="M9740" s="206" t="s">
        <v>772</v>
      </c>
      <c r="N9740" s="206" t="s">
        <v>816</v>
      </c>
    </row>
    <row r="9741" spans="1:14" s="206" customFormat="1" ht="31" customHeight="1" x14ac:dyDescent="0.15">
      <c r="A9741" s="206" t="s">
        <v>768</v>
      </c>
      <c r="B9741" s="206" t="s">
        <v>894</v>
      </c>
      <c r="C9741" s="206" t="s">
        <v>770</v>
      </c>
      <c r="D9741" s="206" t="s">
        <v>772</v>
      </c>
      <c r="E9741" s="206" t="s">
        <v>772</v>
      </c>
      <c r="F9741" s="207">
        <v>45457</v>
      </c>
      <c r="G9741" s="206" t="s">
        <v>897</v>
      </c>
      <c r="H9741" s="208">
        <v>576986</v>
      </c>
      <c r="I9741" s="206" t="s">
        <v>19</v>
      </c>
      <c r="L9741" s="206">
        <v>2023</v>
      </c>
      <c r="M9741" s="206" t="s">
        <v>772</v>
      </c>
      <c r="N9741" s="206" t="s">
        <v>816</v>
      </c>
    </row>
    <row r="9742" spans="1:14" s="206" customFormat="1" ht="31" customHeight="1" x14ac:dyDescent="0.15">
      <c r="A9742" s="206" t="s">
        <v>768</v>
      </c>
      <c r="B9742" s="206" t="s">
        <v>894</v>
      </c>
      <c r="C9742" s="206" t="s">
        <v>770</v>
      </c>
      <c r="D9742" s="206" t="s">
        <v>772</v>
      </c>
      <c r="E9742" s="206" t="s">
        <v>759</v>
      </c>
      <c r="F9742" s="207">
        <v>45457</v>
      </c>
      <c r="G9742" s="206" t="s">
        <v>898</v>
      </c>
      <c r="H9742" s="208">
        <v>35671</v>
      </c>
      <c r="I9742" s="206" t="s">
        <v>19</v>
      </c>
      <c r="L9742" s="206">
        <v>2023</v>
      </c>
      <c r="M9742" s="206" t="s">
        <v>772</v>
      </c>
      <c r="N9742" s="206" t="s">
        <v>816</v>
      </c>
    </row>
    <row r="9743" spans="1:14" s="206" customFormat="1" ht="31" customHeight="1" x14ac:dyDescent="0.15">
      <c r="A9743" s="206" t="s">
        <v>768</v>
      </c>
      <c r="B9743" s="206" t="s">
        <v>894</v>
      </c>
      <c r="C9743" s="206" t="s">
        <v>770</v>
      </c>
      <c r="D9743" s="206" t="s">
        <v>772</v>
      </c>
      <c r="E9743" s="206" t="s">
        <v>778</v>
      </c>
      <c r="F9743" s="207">
        <v>45457</v>
      </c>
      <c r="G9743" s="206" t="s">
        <v>895</v>
      </c>
      <c r="H9743" s="208">
        <v>123058</v>
      </c>
      <c r="I9743" s="206" t="s">
        <v>19</v>
      </c>
      <c r="L9743" s="206">
        <v>2023</v>
      </c>
      <c r="M9743" s="206" t="s">
        <v>772</v>
      </c>
      <c r="N9743" s="206" t="s">
        <v>816</v>
      </c>
    </row>
    <row r="9744" spans="1:14" s="206" customFormat="1" ht="31" customHeight="1" x14ac:dyDescent="0.15">
      <c r="A9744" s="206" t="s">
        <v>768</v>
      </c>
      <c r="B9744" s="206" t="s">
        <v>894</v>
      </c>
      <c r="C9744" s="206" t="s">
        <v>770</v>
      </c>
      <c r="D9744" s="206" t="s">
        <v>772</v>
      </c>
      <c r="E9744" s="206" t="s">
        <v>778</v>
      </c>
      <c r="F9744" s="207">
        <v>45457</v>
      </c>
      <c r="G9744" s="206" t="s">
        <v>897</v>
      </c>
      <c r="H9744" s="208">
        <v>3590946</v>
      </c>
      <c r="I9744" s="206" t="s">
        <v>19</v>
      </c>
      <c r="L9744" s="206">
        <v>2023</v>
      </c>
      <c r="M9744" s="206" t="s">
        <v>772</v>
      </c>
      <c r="N9744" s="206" t="s">
        <v>816</v>
      </c>
    </row>
    <row r="9745" spans="1:14" s="206" customFormat="1" ht="31" customHeight="1" x14ac:dyDescent="0.15">
      <c r="A9745" s="206" t="s">
        <v>768</v>
      </c>
      <c r="B9745" s="206" t="s">
        <v>894</v>
      </c>
      <c r="C9745" s="206" t="s">
        <v>770</v>
      </c>
      <c r="D9745" s="206" t="s">
        <v>772</v>
      </c>
      <c r="E9745" s="206" t="s">
        <v>759</v>
      </c>
      <c r="F9745" s="207">
        <v>45457</v>
      </c>
      <c r="G9745" s="206" t="s">
        <v>897</v>
      </c>
      <c r="H9745" s="208">
        <v>1324052</v>
      </c>
      <c r="I9745" s="206" t="s">
        <v>19</v>
      </c>
      <c r="L9745" s="206">
        <v>2023</v>
      </c>
      <c r="M9745" s="206" t="s">
        <v>772</v>
      </c>
      <c r="N9745" s="206" t="s">
        <v>816</v>
      </c>
    </row>
    <row r="9746" spans="1:14" s="206" customFormat="1" ht="31" customHeight="1" x14ac:dyDescent="0.15">
      <c r="A9746" s="206" t="s">
        <v>768</v>
      </c>
      <c r="B9746" s="206" t="s">
        <v>894</v>
      </c>
      <c r="C9746" s="206" t="s">
        <v>770</v>
      </c>
      <c r="D9746" s="206" t="s">
        <v>772</v>
      </c>
      <c r="E9746" s="206" t="s">
        <v>772</v>
      </c>
      <c r="F9746" s="207">
        <v>45457</v>
      </c>
      <c r="G9746" s="206" t="s">
        <v>895</v>
      </c>
      <c r="H9746" s="208">
        <v>82368</v>
      </c>
      <c r="I9746" s="206" t="s">
        <v>19</v>
      </c>
      <c r="L9746" s="206">
        <v>2023</v>
      </c>
      <c r="M9746" s="206" t="s">
        <v>772</v>
      </c>
      <c r="N9746" s="206" t="s">
        <v>816</v>
      </c>
    </row>
    <row r="9747" spans="1:14" s="206" customFormat="1" ht="31" customHeight="1" x14ac:dyDescent="0.15">
      <c r="A9747" s="206" t="s">
        <v>768</v>
      </c>
      <c r="B9747" s="206" t="s">
        <v>894</v>
      </c>
      <c r="C9747" s="206" t="s">
        <v>782</v>
      </c>
      <c r="D9747" s="206" t="s">
        <v>772</v>
      </c>
      <c r="E9747" s="206" t="s">
        <v>759</v>
      </c>
      <c r="F9747" s="207">
        <v>45457</v>
      </c>
      <c r="G9747" s="206" t="s">
        <v>907</v>
      </c>
      <c r="H9747" s="208">
        <v>264550</v>
      </c>
      <c r="I9747" s="206" t="s">
        <v>19</v>
      </c>
      <c r="L9747" s="206">
        <v>2023</v>
      </c>
      <c r="M9747" s="206" t="s">
        <v>772</v>
      </c>
      <c r="N9747" s="206" t="s">
        <v>816</v>
      </c>
    </row>
    <row r="9748" spans="1:14" s="206" customFormat="1" ht="31" customHeight="1" x14ac:dyDescent="0.15">
      <c r="A9748" s="206" t="s">
        <v>768</v>
      </c>
      <c r="B9748" s="206" t="s">
        <v>894</v>
      </c>
      <c r="C9748" s="206" t="s">
        <v>782</v>
      </c>
      <c r="D9748" s="206" t="s">
        <v>772</v>
      </c>
      <c r="E9748" s="206" t="s">
        <v>759</v>
      </c>
      <c r="F9748" s="207">
        <v>45457</v>
      </c>
      <c r="G9748" s="206" t="s">
        <v>897</v>
      </c>
      <c r="H9748" s="208">
        <v>29700</v>
      </c>
      <c r="I9748" s="206" t="s">
        <v>19</v>
      </c>
      <c r="L9748" s="206">
        <v>2023</v>
      </c>
      <c r="M9748" s="206" t="s">
        <v>772</v>
      </c>
      <c r="N9748" s="206" t="s">
        <v>816</v>
      </c>
    </row>
    <row r="9749" spans="1:14" s="206" customFormat="1" ht="31" customHeight="1" x14ac:dyDescent="0.15">
      <c r="A9749" s="206" t="s">
        <v>768</v>
      </c>
      <c r="B9749" s="206" t="s">
        <v>894</v>
      </c>
      <c r="C9749" s="206" t="s">
        <v>770</v>
      </c>
      <c r="D9749" s="206" t="s">
        <v>772</v>
      </c>
      <c r="E9749" s="206" t="s">
        <v>772</v>
      </c>
      <c r="F9749" s="207">
        <v>45457</v>
      </c>
      <c r="G9749" s="206" t="s">
        <v>906</v>
      </c>
      <c r="H9749" s="208">
        <v>106260</v>
      </c>
      <c r="I9749" s="206" t="s">
        <v>19</v>
      </c>
      <c r="L9749" s="206">
        <v>2023</v>
      </c>
      <c r="M9749" s="206" t="s">
        <v>772</v>
      </c>
      <c r="N9749" s="206" t="s">
        <v>816</v>
      </c>
    </row>
    <row r="9750" spans="1:14" s="206" customFormat="1" ht="31" customHeight="1" x14ac:dyDescent="0.15">
      <c r="A9750" s="206" t="s">
        <v>768</v>
      </c>
      <c r="B9750" s="206" t="s">
        <v>894</v>
      </c>
      <c r="C9750" s="206" t="s">
        <v>770</v>
      </c>
      <c r="D9750" s="206" t="s">
        <v>772</v>
      </c>
      <c r="E9750" s="206" t="s">
        <v>759</v>
      </c>
      <c r="F9750" s="207">
        <v>45457</v>
      </c>
      <c r="G9750" s="206" t="s">
        <v>907</v>
      </c>
      <c r="H9750" s="208">
        <v>474588</v>
      </c>
      <c r="I9750" s="206" t="s">
        <v>19</v>
      </c>
      <c r="L9750" s="206">
        <v>2023</v>
      </c>
      <c r="M9750" s="206" t="s">
        <v>772</v>
      </c>
      <c r="N9750" s="206" t="s">
        <v>816</v>
      </c>
    </row>
    <row r="9751" spans="1:14" s="206" customFormat="1" ht="31" customHeight="1" x14ac:dyDescent="0.15">
      <c r="A9751" s="206" t="s">
        <v>768</v>
      </c>
      <c r="B9751" s="206" t="s">
        <v>894</v>
      </c>
      <c r="C9751" s="206" t="s">
        <v>770</v>
      </c>
      <c r="D9751" s="206" t="s">
        <v>772</v>
      </c>
      <c r="E9751" s="206" t="s">
        <v>772</v>
      </c>
      <c r="F9751" s="207">
        <v>45457</v>
      </c>
      <c r="G9751" s="206" t="s">
        <v>898</v>
      </c>
      <c r="H9751" s="208">
        <v>23100</v>
      </c>
      <c r="I9751" s="206" t="s">
        <v>19</v>
      </c>
      <c r="L9751" s="206">
        <v>2023</v>
      </c>
      <c r="M9751" s="206" t="s">
        <v>772</v>
      </c>
      <c r="N9751" s="206" t="s">
        <v>816</v>
      </c>
    </row>
    <row r="9752" spans="1:14" s="206" customFormat="1" ht="31" customHeight="1" x14ac:dyDescent="0.15">
      <c r="A9752" s="206" t="s">
        <v>768</v>
      </c>
      <c r="B9752" s="206" t="s">
        <v>894</v>
      </c>
      <c r="C9752" s="206" t="s">
        <v>770</v>
      </c>
      <c r="D9752" s="206" t="s">
        <v>772</v>
      </c>
      <c r="E9752" s="206" t="s">
        <v>759</v>
      </c>
      <c r="F9752" s="207">
        <v>45460</v>
      </c>
      <c r="G9752" s="206" t="s">
        <v>897</v>
      </c>
      <c r="H9752" s="208">
        <v>2045656</v>
      </c>
      <c r="I9752" s="206" t="s">
        <v>19</v>
      </c>
      <c r="L9752" s="206">
        <v>2023</v>
      </c>
      <c r="M9752" s="206" t="s">
        <v>772</v>
      </c>
      <c r="N9752" s="206" t="s">
        <v>816</v>
      </c>
    </row>
    <row r="9753" spans="1:14" s="206" customFormat="1" ht="31" customHeight="1" x14ac:dyDescent="0.15">
      <c r="A9753" s="206" t="s">
        <v>768</v>
      </c>
      <c r="B9753" s="206" t="s">
        <v>894</v>
      </c>
      <c r="C9753" s="206" t="s">
        <v>770</v>
      </c>
      <c r="D9753" s="206" t="s">
        <v>772</v>
      </c>
      <c r="E9753" s="206" t="s">
        <v>772</v>
      </c>
      <c r="F9753" s="207">
        <v>45460</v>
      </c>
      <c r="G9753" s="206" t="s">
        <v>906</v>
      </c>
      <c r="H9753" s="208">
        <v>766013</v>
      </c>
      <c r="I9753" s="206" t="s">
        <v>19</v>
      </c>
      <c r="L9753" s="206">
        <v>2023</v>
      </c>
      <c r="M9753" s="206" t="s">
        <v>772</v>
      </c>
      <c r="N9753" s="206" t="s">
        <v>816</v>
      </c>
    </row>
    <row r="9754" spans="1:14" s="206" customFormat="1" ht="31" customHeight="1" x14ac:dyDescent="0.15">
      <c r="A9754" s="206" t="s">
        <v>768</v>
      </c>
      <c r="B9754" s="206" t="s">
        <v>894</v>
      </c>
      <c r="C9754" s="206" t="s">
        <v>782</v>
      </c>
      <c r="D9754" s="206" t="s">
        <v>772</v>
      </c>
      <c r="E9754" s="206" t="s">
        <v>759</v>
      </c>
      <c r="F9754" s="207">
        <v>45460</v>
      </c>
      <c r="G9754" s="206" t="s">
        <v>897</v>
      </c>
      <c r="H9754" s="208">
        <v>66000</v>
      </c>
      <c r="I9754" s="206" t="s">
        <v>19</v>
      </c>
      <c r="L9754" s="206">
        <v>2023</v>
      </c>
      <c r="M9754" s="206" t="s">
        <v>772</v>
      </c>
      <c r="N9754" s="206" t="s">
        <v>816</v>
      </c>
    </row>
    <row r="9755" spans="1:14" s="206" customFormat="1" ht="31" customHeight="1" x14ac:dyDescent="0.15">
      <c r="A9755" s="206" t="s">
        <v>768</v>
      </c>
      <c r="B9755" s="206" t="s">
        <v>894</v>
      </c>
      <c r="C9755" s="206" t="s">
        <v>770</v>
      </c>
      <c r="D9755" s="206" t="s">
        <v>772</v>
      </c>
      <c r="E9755" s="206" t="s">
        <v>772</v>
      </c>
      <c r="F9755" s="207">
        <v>45460</v>
      </c>
      <c r="G9755" s="206" t="s">
        <v>896</v>
      </c>
      <c r="H9755" s="208">
        <v>89320</v>
      </c>
      <c r="I9755" s="206" t="s">
        <v>19</v>
      </c>
      <c r="L9755" s="206">
        <v>2023</v>
      </c>
      <c r="M9755" s="206" t="s">
        <v>772</v>
      </c>
      <c r="N9755" s="206" t="s">
        <v>816</v>
      </c>
    </row>
    <row r="9756" spans="1:14" s="206" customFormat="1" ht="31" customHeight="1" x14ac:dyDescent="0.15">
      <c r="A9756" s="206" t="s">
        <v>768</v>
      </c>
      <c r="B9756" s="206" t="s">
        <v>894</v>
      </c>
      <c r="C9756" s="206" t="s">
        <v>770</v>
      </c>
      <c r="D9756" s="206" t="s">
        <v>772</v>
      </c>
      <c r="E9756" s="206" t="s">
        <v>772</v>
      </c>
      <c r="F9756" s="207">
        <v>45460</v>
      </c>
      <c r="G9756" s="206" t="s">
        <v>897</v>
      </c>
      <c r="H9756" s="208">
        <v>418257</v>
      </c>
      <c r="I9756" s="206" t="s">
        <v>19</v>
      </c>
      <c r="L9756" s="206">
        <v>2023</v>
      </c>
      <c r="M9756" s="206" t="s">
        <v>772</v>
      </c>
      <c r="N9756" s="206" t="s">
        <v>816</v>
      </c>
    </row>
    <row r="9757" spans="1:14" s="206" customFormat="1" ht="31" customHeight="1" x14ac:dyDescent="0.15">
      <c r="A9757" s="206" t="s">
        <v>768</v>
      </c>
      <c r="B9757" s="206" t="s">
        <v>894</v>
      </c>
      <c r="C9757" s="206" t="s">
        <v>770</v>
      </c>
      <c r="D9757" s="206" t="s">
        <v>772</v>
      </c>
      <c r="E9757" s="206" t="s">
        <v>772</v>
      </c>
      <c r="F9757" s="207">
        <v>45460</v>
      </c>
      <c r="G9757" s="206" t="s">
        <v>895</v>
      </c>
      <c r="H9757" s="208">
        <v>46464</v>
      </c>
      <c r="I9757" s="206" t="s">
        <v>19</v>
      </c>
      <c r="L9757" s="206">
        <v>2023</v>
      </c>
      <c r="M9757" s="206" t="s">
        <v>772</v>
      </c>
      <c r="N9757" s="206" t="s">
        <v>816</v>
      </c>
    </row>
    <row r="9758" spans="1:14" s="206" customFormat="1" ht="31" customHeight="1" x14ac:dyDescent="0.15">
      <c r="A9758" s="206" t="s">
        <v>768</v>
      </c>
      <c r="B9758" s="206" t="s">
        <v>894</v>
      </c>
      <c r="C9758" s="206" t="s">
        <v>770</v>
      </c>
      <c r="D9758" s="206" t="s">
        <v>772</v>
      </c>
      <c r="E9758" s="206" t="s">
        <v>778</v>
      </c>
      <c r="F9758" s="207">
        <v>45460</v>
      </c>
      <c r="G9758" s="206" t="s">
        <v>895</v>
      </c>
      <c r="H9758" s="208">
        <v>167237</v>
      </c>
      <c r="I9758" s="206" t="s">
        <v>19</v>
      </c>
      <c r="L9758" s="206">
        <v>2023</v>
      </c>
      <c r="M9758" s="206" t="s">
        <v>772</v>
      </c>
      <c r="N9758" s="206" t="s">
        <v>816</v>
      </c>
    </row>
    <row r="9759" spans="1:14" s="206" customFormat="1" ht="31" customHeight="1" x14ac:dyDescent="0.15">
      <c r="A9759" s="206" t="s">
        <v>768</v>
      </c>
      <c r="B9759" s="206" t="s">
        <v>894</v>
      </c>
      <c r="C9759" s="206" t="s">
        <v>782</v>
      </c>
      <c r="D9759" s="206" t="s">
        <v>772</v>
      </c>
      <c r="E9759" s="206" t="s">
        <v>778</v>
      </c>
      <c r="F9759" s="207">
        <v>45460</v>
      </c>
      <c r="G9759" s="206" t="s">
        <v>897</v>
      </c>
      <c r="H9759" s="208">
        <v>8580</v>
      </c>
      <c r="I9759" s="206" t="s">
        <v>19</v>
      </c>
      <c r="L9759" s="206">
        <v>2023</v>
      </c>
      <c r="M9759" s="206" t="s">
        <v>772</v>
      </c>
      <c r="N9759" s="206" t="s">
        <v>816</v>
      </c>
    </row>
    <row r="9760" spans="1:14" s="206" customFormat="1" ht="31" customHeight="1" x14ac:dyDescent="0.15">
      <c r="A9760" s="206" t="s">
        <v>768</v>
      </c>
      <c r="B9760" s="206" t="s">
        <v>894</v>
      </c>
      <c r="C9760" s="206" t="s">
        <v>770</v>
      </c>
      <c r="D9760" s="206" t="s">
        <v>772</v>
      </c>
      <c r="E9760" s="206" t="s">
        <v>778</v>
      </c>
      <c r="F9760" s="207">
        <v>45460</v>
      </c>
      <c r="G9760" s="206" t="s">
        <v>897</v>
      </c>
      <c r="H9760" s="208">
        <v>3949309</v>
      </c>
      <c r="I9760" s="206" t="s">
        <v>19</v>
      </c>
      <c r="L9760" s="206">
        <v>2023</v>
      </c>
      <c r="M9760" s="206" t="s">
        <v>772</v>
      </c>
      <c r="N9760" s="206" t="s">
        <v>816</v>
      </c>
    </row>
    <row r="9761" spans="1:14" s="206" customFormat="1" ht="31" customHeight="1" x14ac:dyDescent="0.15">
      <c r="A9761" s="206" t="s">
        <v>768</v>
      </c>
      <c r="B9761" s="206" t="s">
        <v>894</v>
      </c>
      <c r="C9761" s="206" t="s">
        <v>770</v>
      </c>
      <c r="D9761" s="206" t="s">
        <v>772</v>
      </c>
      <c r="E9761" s="206" t="s">
        <v>759</v>
      </c>
      <c r="F9761" s="207">
        <v>45460</v>
      </c>
      <c r="G9761" s="206" t="s">
        <v>907</v>
      </c>
      <c r="H9761" s="208">
        <v>636658</v>
      </c>
      <c r="I9761" s="206" t="s">
        <v>19</v>
      </c>
      <c r="L9761" s="206">
        <v>2023</v>
      </c>
      <c r="M9761" s="206" t="s">
        <v>772</v>
      </c>
      <c r="N9761" s="206" t="s">
        <v>816</v>
      </c>
    </row>
    <row r="9762" spans="1:14" s="206" customFormat="1" ht="31" customHeight="1" x14ac:dyDescent="0.15">
      <c r="A9762" s="206" t="s">
        <v>768</v>
      </c>
      <c r="B9762" s="206" t="s">
        <v>894</v>
      </c>
      <c r="C9762" s="206" t="s">
        <v>782</v>
      </c>
      <c r="D9762" s="206" t="s">
        <v>772</v>
      </c>
      <c r="E9762" s="206" t="s">
        <v>759</v>
      </c>
      <c r="F9762" s="207">
        <v>45460</v>
      </c>
      <c r="G9762" s="206" t="s">
        <v>907</v>
      </c>
      <c r="H9762" s="208">
        <v>7150</v>
      </c>
      <c r="I9762" s="206" t="s">
        <v>19</v>
      </c>
      <c r="L9762" s="206">
        <v>2023</v>
      </c>
      <c r="M9762" s="206" t="s">
        <v>772</v>
      </c>
      <c r="N9762" s="206" t="s">
        <v>816</v>
      </c>
    </row>
    <row r="9763" spans="1:14" s="206" customFormat="1" ht="31" customHeight="1" x14ac:dyDescent="0.15">
      <c r="A9763" s="206" t="s">
        <v>768</v>
      </c>
      <c r="B9763" s="206" t="s">
        <v>894</v>
      </c>
      <c r="C9763" s="206" t="s">
        <v>770</v>
      </c>
      <c r="D9763" s="206" t="s">
        <v>772</v>
      </c>
      <c r="E9763" s="206" t="s">
        <v>778</v>
      </c>
      <c r="F9763" s="207">
        <v>45461</v>
      </c>
      <c r="G9763" s="206" t="s">
        <v>897</v>
      </c>
      <c r="H9763" s="208">
        <v>1708207</v>
      </c>
      <c r="I9763" s="206" t="s">
        <v>19</v>
      </c>
      <c r="L9763" s="206">
        <v>2023</v>
      </c>
      <c r="M9763" s="206" t="s">
        <v>772</v>
      </c>
      <c r="N9763" s="206" t="s">
        <v>816</v>
      </c>
    </row>
    <row r="9764" spans="1:14" s="206" customFormat="1" ht="31" customHeight="1" x14ac:dyDescent="0.15">
      <c r="A9764" s="206" t="s">
        <v>768</v>
      </c>
      <c r="B9764" s="206" t="s">
        <v>894</v>
      </c>
      <c r="C9764" s="206" t="s">
        <v>770</v>
      </c>
      <c r="D9764" s="206" t="s">
        <v>772</v>
      </c>
      <c r="E9764" s="206" t="s">
        <v>759</v>
      </c>
      <c r="F9764" s="207">
        <v>45461</v>
      </c>
      <c r="G9764" s="206" t="s">
        <v>898</v>
      </c>
      <c r="H9764" s="208">
        <v>35671</v>
      </c>
      <c r="I9764" s="206" t="s">
        <v>19</v>
      </c>
      <c r="L9764" s="206">
        <v>2023</v>
      </c>
      <c r="M9764" s="206" t="s">
        <v>772</v>
      </c>
      <c r="N9764" s="206" t="s">
        <v>816</v>
      </c>
    </row>
    <row r="9765" spans="1:14" s="206" customFormat="1" ht="31" customHeight="1" x14ac:dyDescent="0.15">
      <c r="A9765" s="206" t="s">
        <v>768</v>
      </c>
      <c r="B9765" s="206" t="s">
        <v>894</v>
      </c>
      <c r="C9765" s="206" t="s">
        <v>782</v>
      </c>
      <c r="D9765" s="206" t="s">
        <v>772</v>
      </c>
      <c r="E9765" s="206" t="s">
        <v>759</v>
      </c>
      <c r="F9765" s="207">
        <v>45461</v>
      </c>
      <c r="G9765" s="206" t="s">
        <v>907</v>
      </c>
      <c r="H9765" s="208">
        <v>35539</v>
      </c>
      <c r="I9765" s="206" t="s">
        <v>19</v>
      </c>
      <c r="L9765" s="206">
        <v>2023</v>
      </c>
      <c r="M9765" s="206" t="s">
        <v>772</v>
      </c>
      <c r="N9765" s="206" t="s">
        <v>816</v>
      </c>
    </row>
    <row r="9766" spans="1:14" s="206" customFormat="1" ht="31" customHeight="1" x14ac:dyDescent="0.15">
      <c r="A9766" s="206" t="s">
        <v>768</v>
      </c>
      <c r="B9766" s="206" t="s">
        <v>894</v>
      </c>
      <c r="C9766" s="206" t="s">
        <v>770</v>
      </c>
      <c r="D9766" s="206" t="s">
        <v>772</v>
      </c>
      <c r="E9766" s="206" t="s">
        <v>778</v>
      </c>
      <c r="F9766" s="207">
        <v>45461</v>
      </c>
      <c r="G9766" s="206" t="s">
        <v>895</v>
      </c>
      <c r="H9766" s="208">
        <v>40128</v>
      </c>
      <c r="I9766" s="206" t="s">
        <v>19</v>
      </c>
      <c r="L9766" s="206">
        <v>2023</v>
      </c>
      <c r="M9766" s="206" t="s">
        <v>772</v>
      </c>
      <c r="N9766" s="206" t="s">
        <v>816</v>
      </c>
    </row>
    <row r="9767" spans="1:14" s="206" customFormat="1" ht="31" customHeight="1" x14ac:dyDescent="0.15">
      <c r="A9767" s="206" t="s">
        <v>768</v>
      </c>
      <c r="B9767" s="206" t="s">
        <v>894</v>
      </c>
      <c r="C9767" s="206" t="s">
        <v>770</v>
      </c>
      <c r="D9767" s="206" t="s">
        <v>772</v>
      </c>
      <c r="E9767" s="206" t="s">
        <v>772</v>
      </c>
      <c r="F9767" s="207">
        <v>45461</v>
      </c>
      <c r="G9767" s="206" t="s">
        <v>896</v>
      </c>
      <c r="H9767" s="208">
        <v>558844</v>
      </c>
      <c r="I9767" s="206" t="s">
        <v>19</v>
      </c>
      <c r="L9767" s="206">
        <v>2023</v>
      </c>
      <c r="M9767" s="206" t="s">
        <v>772</v>
      </c>
      <c r="N9767" s="206" t="s">
        <v>816</v>
      </c>
    </row>
    <row r="9768" spans="1:14" s="206" customFormat="1" ht="31" customHeight="1" x14ac:dyDescent="0.15">
      <c r="A9768" s="206" t="s">
        <v>768</v>
      </c>
      <c r="B9768" s="206" t="s">
        <v>894</v>
      </c>
      <c r="C9768" s="206" t="s">
        <v>770</v>
      </c>
      <c r="D9768" s="206" t="s">
        <v>772</v>
      </c>
      <c r="E9768" s="206" t="s">
        <v>759</v>
      </c>
      <c r="F9768" s="207">
        <v>45461</v>
      </c>
      <c r="G9768" s="206" t="s">
        <v>907</v>
      </c>
      <c r="H9768" s="208">
        <v>547910</v>
      </c>
      <c r="I9768" s="206" t="s">
        <v>19</v>
      </c>
      <c r="L9768" s="206">
        <v>2023</v>
      </c>
      <c r="M9768" s="206" t="s">
        <v>772</v>
      </c>
      <c r="N9768" s="206" t="s">
        <v>816</v>
      </c>
    </row>
    <row r="9769" spans="1:14" s="206" customFormat="1" ht="31" customHeight="1" x14ac:dyDescent="0.15">
      <c r="A9769" s="206" t="s">
        <v>768</v>
      </c>
      <c r="B9769" s="206" t="s">
        <v>894</v>
      </c>
      <c r="C9769" s="206" t="s">
        <v>770</v>
      </c>
      <c r="D9769" s="206" t="s">
        <v>772</v>
      </c>
      <c r="E9769" s="206" t="s">
        <v>772</v>
      </c>
      <c r="F9769" s="207">
        <v>45461</v>
      </c>
      <c r="G9769" s="206" t="s">
        <v>906</v>
      </c>
      <c r="H9769" s="208">
        <v>1231090</v>
      </c>
      <c r="I9769" s="206" t="s">
        <v>19</v>
      </c>
      <c r="L9769" s="206">
        <v>2023</v>
      </c>
      <c r="M9769" s="206" t="s">
        <v>772</v>
      </c>
      <c r="N9769" s="206" t="s">
        <v>816</v>
      </c>
    </row>
    <row r="9770" spans="1:14" s="206" customFormat="1" ht="31" customHeight="1" x14ac:dyDescent="0.15">
      <c r="A9770" s="206" t="s">
        <v>768</v>
      </c>
      <c r="B9770" s="206" t="s">
        <v>894</v>
      </c>
      <c r="C9770" s="206" t="s">
        <v>782</v>
      </c>
      <c r="D9770" s="206" t="s">
        <v>772</v>
      </c>
      <c r="E9770" s="206" t="s">
        <v>759</v>
      </c>
      <c r="F9770" s="207">
        <v>45461</v>
      </c>
      <c r="G9770" s="206" t="s">
        <v>897</v>
      </c>
      <c r="H9770" s="208">
        <v>6600</v>
      </c>
      <c r="I9770" s="206" t="s">
        <v>19</v>
      </c>
      <c r="L9770" s="206">
        <v>2023</v>
      </c>
      <c r="M9770" s="206" t="s">
        <v>772</v>
      </c>
      <c r="N9770" s="206" t="s">
        <v>816</v>
      </c>
    </row>
    <row r="9771" spans="1:14" s="206" customFormat="1" ht="31" customHeight="1" x14ac:dyDescent="0.15">
      <c r="A9771" s="206" t="s">
        <v>768</v>
      </c>
      <c r="B9771" s="206" t="s">
        <v>894</v>
      </c>
      <c r="C9771" s="206" t="s">
        <v>770</v>
      </c>
      <c r="D9771" s="206" t="s">
        <v>772</v>
      </c>
      <c r="E9771" s="206" t="s">
        <v>759</v>
      </c>
      <c r="F9771" s="207">
        <v>45461</v>
      </c>
      <c r="G9771" s="206" t="s">
        <v>897</v>
      </c>
      <c r="H9771" s="208">
        <v>2203837</v>
      </c>
      <c r="I9771" s="206" t="s">
        <v>19</v>
      </c>
      <c r="L9771" s="206">
        <v>2023</v>
      </c>
      <c r="M9771" s="206" t="s">
        <v>772</v>
      </c>
      <c r="N9771" s="206" t="s">
        <v>816</v>
      </c>
    </row>
    <row r="9772" spans="1:14" s="206" customFormat="1" ht="31" customHeight="1" x14ac:dyDescent="0.15">
      <c r="A9772" s="206" t="s">
        <v>768</v>
      </c>
      <c r="B9772" s="206" t="s">
        <v>894</v>
      </c>
      <c r="C9772" s="206" t="s">
        <v>770</v>
      </c>
      <c r="D9772" s="206" t="s">
        <v>772</v>
      </c>
      <c r="E9772" s="206" t="s">
        <v>772</v>
      </c>
      <c r="F9772" s="207">
        <v>45461</v>
      </c>
      <c r="G9772" s="206" t="s">
        <v>895</v>
      </c>
      <c r="H9772" s="208">
        <v>5280</v>
      </c>
      <c r="I9772" s="206" t="s">
        <v>19</v>
      </c>
      <c r="L9772" s="206">
        <v>2023</v>
      </c>
      <c r="M9772" s="206" t="s">
        <v>772</v>
      </c>
      <c r="N9772" s="206" t="s">
        <v>816</v>
      </c>
    </row>
    <row r="9773" spans="1:14" s="206" customFormat="1" ht="31" customHeight="1" x14ac:dyDescent="0.15">
      <c r="A9773" s="206" t="s">
        <v>768</v>
      </c>
      <c r="B9773" s="206" t="s">
        <v>894</v>
      </c>
      <c r="C9773" s="206" t="s">
        <v>770</v>
      </c>
      <c r="D9773" s="206" t="s">
        <v>772</v>
      </c>
      <c r="E9773" s="206" t="s">
        <v>772</v>
      </c>
      <c r="F9773" s="207">
        <v>45461</v>
      </c>
      <c r="G9773" s="206" t="s">
        <v>897</v>
      </c>
      <c r="H9773" s="208">
        <v>721664</v>
      </c>
      <c r="I9773" s="206" t="s">
        <v>19</v>
      </c>
      <c r="L9773" s="206">
        <v>2023</v>
      </c>
      <c r="M9773" s="206" t="s">
        <v>772</v>
      </c>
      <c r="N9773" s="206" t="s">
        <v>816</v>
      </c>
    </row>
    <row r="9774" spans="1:14" s="206" customFormat="1" ht="31" customHeight="1" x14ac:dyDescent="0.15">
      <c r="A9774" s="206" t="s">
        <v>768</v>
      </c>
      <c r="B9774" s="206" t="s">
        <v>894</v>
      </c>
      <c r="C9774" s="206" t="s">
        <v>770</v>
      </c>
      <c r="D9774" s="206" t="s">
        <v>772</v>
      </c>
      <c r="E9774" s="206" t="s">
        <v>772</v>
      </c>
      <c r="F9774" s="207">
        <v>45462</v>
      </c>
      <c r="G9774" s="206" t="s">
        <v>895</v>
      </c>
      <c r="H9774" s="208">
        <v>56848</v>
      </c>
      <c r="I9774" s="206" t="s">
        <v>19</v>
      </c>
      <c r="L9774" s="206">
        <v>2023</v>
      </c>
      <c r="M9774" s="206" t="s">
        <v>772</v>
      </c>
      <c r="N9774" s="206" t="s">
        <v>816</v>
      </c>
    </row>
    <row r="9775" spans="1:14" s="206" customFormat="1" ht="31" customHeight="1" x14ac:dyDescent="0.15">
      <c r="A9775" s="206" t="s">
        <v>768</v>
      </c>
      <c r="B9775" s="206" t="s">
        <v>894</v>
      </c>
      <c r="C9775" s="206" t="s">
        <v>770</v>
      </c>
      <c r="D9775" s="206" t="s">
        <v>772</v>
      </c>
      <c r="E9775" s="206" t="s">
        <v>759</v>
      </c>
      <c r="F9775" s="207">
        <v>45463</v>
      </c>
      <c r="G9775" s="206" t="s">
        <v>907</v>
      </c>
      <c r="H9775" s="208">
        <v>509300</v>
      </c>
      <c r="I9775" s="206" t="s">
        <v>19</v>
      </c>
      <c r="L9775" s="206">
        <v>2023</v>
      </c>
      <c r="M9775" s="206" t="s">
        <v>772</v>
      </c>
      <c r="N9775" s="206" t="s">
        <v>816</v>
      </c>
    </row>
    <row r="9776" spans="1:14" s="206" customFormat="1" ht="31" customHeight="1" x14ac:dyDescent="0.15">
      <c r="A9776" s="206" t="s">
        <v>768</v>
      </c>
      <c r="B9776" s="206" t="s">
        <v>894</v>
      </c>
      <c r="C9776" s="206" t="s">
        <v>770</v>
      </c>
      <c r="D9776" s="206" t="s">
        <v>772</v>
      </c>
      <c r="E9776" s="206" t="s">
        <v>759</v>
      </c>
      <c r="F9776" s="207">
        <v>45463</v>
      </c>
      <c r="G9776" s="206" t="s">
        <v>898</v>
      </c>
      <c r="H9776" s="208">
        <v>17835</v>
      </c>
      <c r="I9776" s="206" t="s">
        <v>19</v>
      </c>
      <c r="L9776" s="206">
        <v>2023</v>
      </c>
      <c r="M9776" s="206" t="s">
        <v>772</v>
      </c>
      <c r="N9776" s="206" t="s">
        <v>816</v>
      </c>
    </row>
    <row r="9777" spans="1:14" s="206" customFormat="1" ht="31" customHeight="1" x14ac:dyDescent="0.15">
      <c r="A9777" s="206" t="s">
        <v>768</v>
      </c>
      <c r="B9777" s="206" t="s">
        <v>894</v>
      </c>
      <c r="C9777" s="206" t="s">
        <v>770</v>
      </c>
      <c r="D9777" s="206" t="s">
        <v>772</v>
      </c>
      <c r="E9777" s="206" t="s">
        <v>772</v>
      </c>
      <c r="F9777" s="207">
        <v>45463</v>
      </c>
      <c r="G9777" s="206" t="s">
        <v>897</v>
      </c>
      <c r="H9777" s="208">
        <v>795010</v>
      </c>
      <c r="I9777" s="206" t="s">
        <v>19</v>
      </c>
      <c r="L9777" s="206">
        <v>2023</v>
      </c>
      <c r="M9777" s="206" t="s">
        <v>772</v>
      </c>
      <c r="N9777" s="206" t="s">
        <v>816</v>
      </c>
    </row>
    <row r="9778" spans="1:14" s="206" customFormat="1" ht="31" customHeight="1" x14ac:dyDescent="0.15">
      <c r="A9778" s="206" t="s">
        <v>768</v>
      </c>
      <c r="B9778" s="206" t="s">
        <v>894</v>
      </c>
      <c r="C9778" s="206" t="s">
        <v>770</v>
      </c>
      <c r="D9778" s="206" t="s">
        <v>772</v>
      </c>
      <c r="E9778" s="206" t="s">
        <v>778</v>
      </c>
      <c r="F9778" s="207">
        <v>45463</v>
      </c>
      <c r="G9778" s="206" t="s">
        <v>895</v>
      </c>
      <c r="H9778" s="208">
        <v>48376</v>
      </c>
      <c r="I9778" s="206" t="s">
        <v>19</v>
      </c>
      <c r="L9778" s="206">
        <v>2023</v>
      </c>
      <c r="M9778" s="206" t="s">
        <v>772</v>
      </c>
      <c r="N9778" s="206" t="s">
        <v>816</v>
      </c>
    </row>
    <row r="9779" spans="1:14" s="206" customFormat="1" ht="31" customHeight="1" x14ac:dyDescent="0.15">
      <c r="A9779" s="206" t="s">
        <v>768</v>
      </c>
      <c r="B9779" s="206" t="s">
        <v>894</v>
      </c>
      <c r="C9779" s="206" t="s">
        <v>770</v>
      </c>
      <c r="D9779" s="206" t="s">
        <v>772</v>
      </c>
      <c r="E9779" s="206" t="s">
        <v>759</v>
      </c>
      <c r="F9779" s="207">
        <v>45463</v>
      </c>
      <c r="G9779" s="206" t="s">
        <v>897</v>
      </c>
      <c r="H9779" s="208">
        <v>2710048</v>
      </c>
      <c r="I9779" s="206" t="s">
        <v>19</v>
      </c>
      <c r="L9779" s="206">
        <v>2023</v>
      </c>
      <c r="M9779" s="206" t="s">
        <v>772</v>
      </c>
      <c r="N9779" s="206" t="s">
        <v>816</v>
      </c>
    </row>
    <row r="9780" spans="1:14" s="206" customFormat="1" ht="31" customHeight="1" x14ac:dyDescent="0.15">
      <c r="A9780" s="206" t="s">
        <v>768</v>
      </c>
      <c r="B9780" s="206" t="s">
        <v>894</v>
      </c>
      <c r="C9780" s="206" t="s">
        <v>770</v>
      </c>
      <c r="D9780" s="206" t="s">
        <v>772</v>
      </c>
      <c r="E9780" s="206" t="s">
        <v>772</v>
      </c>
      <c r="F9780" s="207">
        <v>45463</v>
      </c>
      <c r="G9780" s="206" t="s">
        <v>906</v>
      </c>
      <c r="H9780" s="208">
        <v>35420</v>
      </c>
      <c r="I9780" s="206" t="s">
        <v>19</v>
      </c>
      <c r="L9780" s="206">
        <v>2023</v>
      </c>
      <c r="M9780" s="206" t="s">
        <v>772</v>
      </c>
      <c r="N9780" s="206" t="s">
        <v>816</v>
      </c>
    </row>
    <row r="9781" spans="1:14" s="206" customFormat="1" ht="31" customHeight="1" x14ac:dyDescent="0.15">
      <c r="A9781" s="206" t="s">
        <v>768</v>
      </c>
      <c r="B9781" s="206" t="s">
        <v>894</v>
      </c>
      <c r="C9781" s="206" t="s">
        <v>770</v>
      </c>
      <c r="D9781" s="206" t="s">
        <v>772</v>
      </c>
      <c r="E9781" s="206" t="s">
        <v>778</v>
      </c>
      <c r="F9781" s="207">
        <v>45463</v>
      </c>
      <c r="G9781" s="206" t="s">
        <v>897</v>
      </c>
      <c r="H9781" s="208">
        <v>1492674</v>
      </c>
      <c r="I9781" s="206" t="s">
        <v>19</v>
      </c>
      <c r="L9781" s="206">
        <v>2023</v>
      </c>
      <c r="M9781" s="206" t="s">
        <v>772</v>
      </c>
      <c r="N9781" s="206" t="s">
        <v>816</v>
      </c>
    </row>
    <row r="9782" spans="1:14" s="206" customFormat="1" ht="31" customHeight="1" x14ac:dyDescent="0.15">
      <c r="A9782" s="206" t="s">
        <v>768</v>
      </c>
      <c r="B9782" s="206" t="s">
        <v>894</v>
      </c>
      <c r="C9782" s="206" t="s">
        <v>770</v>
      </c>
      <c r="D9782" s="206" t="s">
        <v>772</v>
      </c>
      <c r="E9782" s="206" t="s">
        <v>772</v>
      </c>
      <c r="F9782" s="207">
        <v>45463</v>
      </c>
      <c r="G9782" s="206" t="s">
        <v>895</v>
      </c>
      <c r="H9782" s="208">
        <v>95002</v>
      </c>
      <c r="I9782" s="206" t="s">
        <v>19</v>
      </c>
      <c r="L9782" s="206">
        <v>2023</v>
      </c>
      <c r="M9782" s="206" t="s">
        <v>772</v>
      </c>
      <c r="N9782" s="206" t="s">
        <v>816</v>
      </c>
    </row>
    <row r="9783" spans="1:14" s="206" customFormat="1" ht="31" customHeight="1" x14ac:dyDescent="0.15">
      <c r="A9783" s="206" t="s">
        <v>768</v>
      </c>
      <c r="B9783" s="206" t="s">
        <v>894</v>
      </c>
      <c r="C9783" s="206" t="s">
        <v>770</v>
      </c>
      <c r="D9783" s="206" t="s">
        <v>772</v>
      </c>
      <c r="E9783" s="206" t="s">
        <v>778</v>
      </c>
      <c r="F9783" s="207">
        <v>45463</v>
      </c>
      <c r="G9783" s="206" t="s">
        <v>898</v>
      </c>
      <c r="H9783" s="208">
        <v>136620</v>
      </c>
      <c r="I9783" s="206" t="s">
        <v>19</v>
      </c>
      <c r="L9783" s="206">
        <v>2023</v>
      </c>
      <c r="M9783" s="206" t="s">
        <v>772</v>
      </c>
      <c r="N9783" s="206" t="s">
        <v>816</v>
      </c>
    </row>
    <row r="9784" spans="1:14" s="206" customFormat="1" ht="31" customHeight="1" x14ac:dyDescent="0.15">
      <c r="A9784" s="206" t="s">
        <v>768</v>
      </c>
      <c r="B9784" s="206" t="s">
        <v>894</v>
      </c>
      <c r="C9784" s="206" t="s">
        <v>770</v>
      </c>
      <c r="D9784" s="206" t="s">
        <v>772</v>
      </c>
      <c r="E9784" s="206" t="s">
        <v>772</v>
      </c>
      <c r="F9784" s="207">
        <v>45463</v>
      </c>
      <c r="G9784" s="206" t="s">
        <v>896</v>
      </c>
      <c r="H9784" s="208">
        <v>499136</v>
      </c>
      <c r="I9784" s="206" t="s">
        <v>19</v>
      </c>
      <c r="L9784" s="206">
        <v>2023</v>
      </c>
      <c r="M9784" s="206" t="s">
        <v>772</v>
      </c>
      <c r="N9784" s="206" t="s">
        <v>816</v>
      </c>
    </row>
    <row r="9785" spans="1:14" s="206" customFormat="1" ht="31" customHeight="1" x14ac:dyDescent="0.15">
      <c r="A9785" s="206" t="s">
        <v>768</v>
      </c>
      <c r="B9785" s="206" t="s">
        <v>894</v>
      </c>
      <c r="C9785" s="206" t="s">
        <v>770</v>
      </c>
      <c r="D9785" s="206" t="s">
        <v>772</v>
      </c>
      <c r="E9785" s="206" t="s">
        <v>759</v>
      </c>
      <c r="F9785" s="207">
        <v>45464</v>
      </c>
      <c r="G9785" s="206" t="s">
        <v>897</v>
      </c>
      <c r="H9785" s="208">
        <v>1088903</v>
      </c>
      <c r="I9785" s="206" t="s">
        <v>19</v>
      </c>
      <c r="L9785" s="206">
        <v>2023</v>
      </c>
      <c r="M9785" s="206" t="s">
        <v>772</v>
      </c>
      <c r="N9785" s="206" t="s">
        <v>816</v>
      </c>
    </row>
    <row r="9786" spans="1:14" s="206" customFormat="1" ht="31" customHeight="1" x14ac:dyDescent="0.15">
      <c r="A9786" s="206" t="s">
        <v>768</v>
      </c>
      <c r="B9786" s="206" t="s">
        <v>894</v>
      </c>
      <c r="C9786" s="206" t="s">
        <v>782</v>
      </c>
      <c r="D9786" s="206" t="s">
        <v>772</v>
      </c>
      <c r="E9786" s="206" t="s">
        <v>759</v>
      </c>
      <c r="F9786" s="207">
        <v>45464</v>
      </c>
      <c r="G9786" s="206" t="s">
        <v>897</v>
      </c>
      <c r="H9786" s="208">
        <v>1650</v>
      </c>
      <c r="I9786" s="206" t="s">
        <v>19</v>
      </c>
      <c r="L9786" s="206">
        <v>2023</v>
      </c>
      <c r="M9786" s="206" t="s">
        <v>772</v>
      </c>
      <c r="N9786" s="206" t="s">
        <v>816</v>
      </c>
    </row>
    <row r="9787" spans="1:14" s="206" customFormat="1" ht="31" customHeight="1" x14ac:dyDescent="0.15">
      <c r="A9787" s="206" t="s">
        <v>768</v>
      </c>
      <c r="B9787" s="206" t="s">
        <v>894</v>
      </c>
      <c r="C9787" s="206" t="s">
        <v>770</v>
      </c>
      <c r="D9787" s="206" t="s">
        <v>772</v>
      </c>
      <c r="E9787" s="206" t="s">
        <v>778</v>
      </c>
      <c r="F9787" s="207">
        <v>45464</v>
      </c>
      <c r="G9787" s="206" t="s">
        <v>906</v>
      </c>
      <c r="H9787" s="208">
        <v>29799</v>
      </c>
      <c r="I9787" s="206" t="s">
        <v>19</v>
      </c>
      <c r="L9787" s="206">
        <v>2023</v>
      </c>
      <c r="M9787" s="206" t="s">
        <v>772</v>
      </c>
      <c r="N9787" s="206" t="s">
        <v>816</v>
      </c>
    </row>
    <row r="9788" spans="1:14" s="206" customFormat="1" ht="31" customHeight="1" x14ac:dyDescent="0.15">
      <c r="A9788" s="206" t="s">
        <v>768</v>
      </c>
      <c r="B9788" s="206" t="s">
        <v>894</v>
      </c>
      <c r="C9788" s="206" t="s">
        <v>770</v>
      </c>
      <c r="D9788" s="206" t="s">
        <v>772</v>
      </c>
      <c r="E9788" s="206" t="s">
        <v>772</v>
      </c>
      <c r="F9788" s="207">
        <v>45464</v>
      </c>
      <c r="G9788" s="206" t="s">
        <v>906</v>
      </c>
      <c r="H9788" s="208">
        <v>147686</v>
      </c>
      <c r="I9788" s="206" t="s">
        <v>19</v>
      </c>
      <c r="L9788" s="206">
        <v>2023</v>
      </c>
      <c r="M9788" s="206" t="s">
        <v>772</v>
      </c>
      <c r="N9788" s="206" t="s">
        <v>816</v>
      </c>
    </row>
    <row r="9789" spans="1:14" s="206" customFormat="1" ht="31" customHeight="1" x14ac:dyDescent="0.15">
      <c r="A9789" s="206" t="s">
        <v>768</v>
      </c>
      <c r="B9789" s="206" t="s">
        <v>894</v>
      </c>
      <c r="C9789" s="206" t="s">
        <v>770</v>
      </c>
      <c r="D9789" s="206" t="s">
        <v>772</v>
      </c>
      <c r="E9789" s="206" t="s">
        <v>759</v>
      </c>
      <c r="F9789" s="207">
        <v>45464</v>
      </c>
      <c r="G9789" s="206" t="s">
        <v>898</v>
      </c>
      <c r="H9789" s="208">
        <v>18970</v>
      </c>
      <c r="I9789" s="206" t="s">
        <v>19</v>
      </c>
      <c r="L9789" s="206">
        <v>2023</v>
      </c>
      <c r="M9789" s="206" t="s">
        <v>772</v>
      </c>
      <c r="N9789" s="206" t="s">
        <v>816</v>
      </c>
    </row>
    <row r="9790" spans="1:14" s="206" customFormat="1" ht="31" customHeight="1" x14ac:dyDescent="0.15">
      <c r="A9790" s="206" t="s">
        <v>768</v>
      </c>
      <c r="B9790" s="206" t="s">
        <v>894</v>
      </c>
      <c r="C9790" s="206" t="s">
        <v>770</v>
      </c>
      <c r="D9790" s="206" t="s">
        <v>772</v>
      </c>
      <c r="E9790" s="206" t="s">
        <v>778</v>
      </c>
      <c r="F9790" s="207">
        <v>45464</v>
      </c>
      <c r="G9790" s="206" t="s">
        <v>898</v>
      </c>
      <c r="H9790" s="208">
        <v>55440</v>
      </c>
      <c r="I9790" s="206" t="s">
        <v>19</v>
      </c>
      <c r="L9790" s="206">
        <v>2023</v>
      </c>
      <c r="M9790" s="206" t="s">
        <v>772</v>
      </c>
      <c r="N9790" s="206" t="s">
        <v>816</v>
      </c>
    </row>
    <row r="9791" spans="1:14" s="206" customFormat="1" ht="31" customHeight="1" x14ac:dyDescent="0.15">
      <c r="A9791" s="206" t="s">
        <v>768</v>
      </c>
      <c r="B9791" s="206" t="s">
        <v>894</v>
      </c>
      <c r="C9791" s="206" t="s">
        <v>770</v>
      </c>
      <c r="D9791" s="206" t="s">
        <v>772</v>
      </c>
      <c r="E9791" s="206" t="s">
        <v>772</v>
      </c>
      <c r="F9791" s="207">
        <v>45464</v>
      </c>
      <c r="G9791" s="206" t="s">
        <v>898</v>
      </c>
      <c r="H9791" s="208">
        <v>466968</v>
      </c>
      <c r="I9791" s="206" t="s">
        <v>19</v>
      </c>
      <c r="L9791" s="206">
        <v>2023</v>
      </c>
      <c r="M9791" s="206" t="s">
        <v>772</v>
      </c>
      <c r="N9791" s="206" t="s">
        <v>816</v>
      </c>
    </row>
    <row r="9792" spans="1:14" s="206" customFormat="1" ht="31" customHeight="1" x14ac:dyDescent="0.15">
      <c r="A9792" s="206" t="s">
        <v>768</v>
      </c>
      <c r="B9792" s="206" t="s">
        <v>894</v>
      </c>
      <c r="C9792" s="206" t="s">
        <v>770</v>
      </c>
      <c r="D9792" s="206" t="s">
        <v>772</v>
      </c>
      <c r="E9792" s="206" t="s">
        <v>772</v>
      </c>
      <c r="F9792" s="207">
        <v>45464</v>
      </c>
      <c r="G9792" s="206" t="s">
        <v>896</v>
      </c>
      <c r="H9792" s="208">
        <v>81268</v>
      </c>
      <c r="I9792" s="206" t="s">
        <v>19</v>
      </c>
      <c r="L9792" s="206">
        <v>2023</v>
      </c>
      <c r="M9792" s="206" t="s">
        <v>772</v>
      </c>
      <c r="N9792" s="206" t="s">
        <v>816</v>
      </c>
    </row>
    <row r="9793" spans="1:14" s="206" customFormat="1" ht="31" customHeight="1" x14ac:dyDescent="0.15">
      <c r="A9793" s="206" t="s">
        <v>768</v>
      </c>
      <c r="B9793" s="206" t="s">
        <v>894</v>
      </c>
      <c r="C9793" s="206" t="s">
        <v>770</v>
      </c>
      <c r="D9793" s="206" t="s">
        <v>772</v>
      </c>
      <c r="E9793" s="206" t="s">
        <v>759</v>
      </c>
      <c r="F9793" s="207">
        <v>45464</v>
      </c>
      <c r="G9793" s="206" t="s">
        <v>907</v>
      </c>
      <c r="H9793" s="208">
        <v>1527218</v>
      </c>
      <c r="I9793" s="206" t="s">
        <v>19</v>
      </c>
      <c r="L9793" s="206">
        <v>2023</v>
      </c>
      <c r="M9793" s="206" t="s">
        <v>772</v>
      </c>
      <c r="N9793" s="206" t="s">
        <v>816</v>
      </c>
    </row>
    <row r="9794" spans="1:14" s="206" customFormat="1" ht="31" customHeight="1" x14ac:dyDescent="0.15">
      <c r="A9794" s="206" t="s">
        <v>768</v>
      </c>
      <c r="B9794" s="206" t="s">
        <v>894</v>
      </c>
      <c r="C9794" s="206" t="s">
        <v>770</v>
      </c>
      <c r="D9794" s="206" t="s">
        <v>772</v>
      </c>
      <c r="E9794" s="206" t="s">
        <v>772</v>
      </c>
      <c r="F9794" s="207">
        <v>45464</v>
      </c>
      <c r="G9794" s="206" t="s">
        <v>897</v>
      </c>
      <c r="H9794" s="208">
        <v>457538</v>
      </c>
      <c r="I9794" s="206" t="s">
        <v>19</v>
      </c>
      <c r="L9794" s="206">
        <v>2023</v>
      </c>
      <c r="M9794" s="206" t="s">
        <v>772</v>
      </c>
      <c r="N9794" s="206" t="s">
        <v>816</v>
      </c>
    </row>
    <row r="9795" spans="1:14" s="206" customFormat="1" ht="31" customHeight="1" x14ac:dyDescent="0.15">
      <c r="A9795" s="206" t="s">
        <v>768</v>
      </c>
      <c r="B9795" s="206" t="s">
        <v>894</v>
      </c>
      <c r="C9795" s="206" t="s">
        <v>782</v>
      </c>
      <c r="D9795" s="206" t="s">
        <v>772</v>
      </c>
      <c r="E9795" s="206" t="s">
        <v>759</v>
      </c>
      <c r="F9795" s="207">
        <v>45464</v>
      </c>
      <c r="G9795" s="206" t="s">
        <v>907</v>
      </c>
      <c r="H9795" s="208">
        <v>45760</v>
      </c>
      <c r="I9795" s="206" t="s">
        <v>19</v>
      </c>
      <c r="L9795" s="206">
        <v>2023</v>
      </c>
      <c r="M9795" s="206" t="s">
        <v>772</v>
      </c>
      <c r="N9795" s="206" t="s">
        <v>816</v>
      </c>
    </row>
    <row r="9796" spans="1:14" s="206" customFormat="1" ht="31" customHeight="1" x14ac:dyDescent="0.15">
      <c r="A9796" s="206" t="s">
        <v>768</v>
      </c>
      <c r="B9796" s="206" t="s">
        <v>894</v>
      </c>
      <c r="C9796" s="206" t="s">
        <v>770</v>
      </c>
      <c r="D9796" s="206" t="s">
        <v>772</v>
      </c>
      <c r="E9796" s="206" t="s">
        <v>778</v>
      </c>
      <c r="F9796" s="207">
        <v>45464</v>
      </c>
      <c r="G9796" s="206" t="s">
        <v>897</v>
      </c>
      <c r="H9796" s="208">
        <v>992493</v>
      </c>
      <c r="I9796" s="206" t="s">
        <v>19</v>
      </c>
      <c r="L9796" s="206">
        <v>2023</v>
      </c>
      <c r="M9796" s="206" t="s">
        <v>772</v>
      </c>
      <c r="N9796" s="206" t="s">
        <v>816</v>
      </c>
    </row>
    <row r="9797" spans="1:14" s="206" customFormat="1" ht="31" customHeight="1" x14ac:dyDescent="0.15">
      <c r="A9797" s="206" t="s">
        <v>768</v>
      </c>
      <c r="B9797" s="206" t="s">
        <v>894</v>
      </c>
      <c r="C9797" s="206" t="s">
        <v>770</v>
      </c>
      <c r="D9797" s="206" t="s">
        <v>772</v>
      </c>
      <c r="E9797" s="206" t="s">
        <v>772</v>
      </c>
      <c r="F9797" s="207">
        <v>45464</v>
      </c>
      <c r="G9797" s="206" t="s">
        <v>895</v>
      </c>
      <c r="H9797" s="208">
        <v>86768</v>
      </c>
      <c r="I9797" s="206" t="s">
        <v>19</v>
      </c>
      <c r="L9797" s="206">
        <v>2023</v>
      </c>
      <c r="M9797" s="206" t="s">
        <v>772</v>
      </c>
      <c r="N9797" s="206" t="s">
        <v>816</v>
      </c>
    </row>
    <row r="9798" spans="1:14" s="206" customFormat="1" ht="31" customHeight="1" x14ac:dyDescent="0.15">
      <c r="A9798" s="206" t="s">
        <v>768</v>
      </c>
      <c r="B9798" s="206" t="s">
        <v>894</v>
      </c>
      <c r="C9798" s="206" t="s">
        <v>770</v>
      </c>
      <c r="D9798" s="206" t="s">
        <v>772</v>
      </c>
      <c r="E9798" s="206" t="s">
        <v>759</v>
      </c>
      <c r="F9798" s="207">
        <v>45464</v>
      </c>
      <c r="G9798" s="206" t="s">
        <v>906</v>
      </c>
      <c r="H9798" s="208">
        <v>36538</v>
      </c>
      <c r="I9798" s="206" t="s">
        <v>19</v>
      </c>
      <c r="L9798" s="206">
        <v>2023</v>
      </c>
      <c r="M9798" s="206" t="s">
        <v>772</v>
      </c>
      <c r="N9798" s="206" t="s">
        <v>816</v>
      </c>
    </row>
    <row r="9799" spans="1:14" s="206" customFormat="1" ht="31" customHeight="1" x14ac:dyDescent="0.15">
      <c r="A9799" s="206" t="s">
        <v>768</v>
      </c>
      <c r="B9799" s="206" t="s">
        <v>894</v>
      </c>
      <c r="C9799" s="206" t="s">
        <v>770</v>
      </c>
      <c r="D9799" s="206" t="s">
        <v>772</v>
      </c>
      <c r="E9799" s="206" t="s">
        <v>772</v>
      </c>
      <c r="F9799" s="207">
        <v>45467</v>
      </c>
      <c r="G9799" s="206" t="s">
        <v>895</v>
      </c>
      <c r="H9799" s="208">
        <v>46202</v>
      </c>
      <c r="I9799" s="206" t="s">
        <v>19</v>
      </c>
      <c r="L9799" s="206">
        <v>2023</v>
      </c>
      <c r="M9799" s="206" t="s">
        <v>772</v>
      </c>
      <c r="N9799" s="206" t="s">
        <v>816</v>
      </c>
    </row>
    <row r="9800" spans="1:14" s="206" customFormat="1" ht="31" customHeight="1" x14ac:dyDescent="0.15">
      <c r="A9800" s="206" t="s">
        <v>768</v>
      </c>
      <c r="B9800" s="206" t="s">
        <v>894</v>
      </c>
      <c r="C9800" s="206" t="s">
        <v>782</v>
      </c>
      <c r="D9800" s="206" t="s">
        <v>772</v>
      </c>
      <c r="E9800" s="206" t="s">
        <v>759</v>
      </c>
      <c r="F9800" s="207">
        <v>45467</v>
      </c>
      <c r="G9800" s="206" t="s">
        <v>907</v>
      </c>
      <c r="H9800" s="208">
        <v>89782</v>
      </c>
      <c r="I9800" s="206" t="s">
        <v>19</v>
      </c>
      <c r="L9800" s="206">
        <v>2023</v>
      </c>
      <c r="M9800" s="206" t="s">
        <v>772</v>
      </c>
      <c r="N9800" s="206" t="s">
        <v>816</v>
      </c>
    </row>
    <row r="9801" spans="1:14" s="206" customFormat="1" ht="31" customHeight="1" x14ac:dyDescent="0.15">
      <c r="A9801" s="206" t="s">
        <v>768</v>
      </c>
      <c r="B9801" s="206" t="s">
        <v>894</v>
      </c>
      <c r="C9801" s="206" t="s">
        <v>770</v>
      </c>
      <c r="D9801" s="206" t="s">
        <v>772</v>
      </c>
      <c r="E9801" s="206" t="s">
        <v>778</v>
      </c>
      <c r="F9801" s="207">
        <v>45467</v>
      </c>
      <c r="G9801" s="206" t="s">
        <v>906</v>
      </c>
      <c r="H9801" s="208">
        <v>347193</v>
      </c>
      <c r="I9801" s="206" t="s">
        <v>19</v>
      </c>
      <c r="L9801" s="206">
        <v>2023</v>
      </c>
      <c r="M9801" s="206" t="s">
        <v>772</v>
      </c>
      <c r="N9801" s="206" t="s">
        <v>816</v>
      </c>
    </row>
    <row r="9802" spans="1:14" s="206" customFormat="1" ht="31" customHeight="1" x14ac:dyDescent="0.15">
      <c r="A9802" s="206" t="s">
        <v>768</v>
      </c>
      <c r="B9802" s="206" t="s">
        <v>894</v>
      </c>
      <c r="C9802" s="206" t="s">
        <v>770</v>
      </c>
      <c r="D9802" s="206" t="s">
        <v>772</v>
      </c>
      <c r="E9802" s="206" t="s">
        <v>759</v>
      </c>
      <c r="F9802" s="207">
        <v>45467</v>
      </c>
      <c r="G9802" s="206" t="s">
        <v>906</v>
      </c>
      <c r="H9802" s="208">
        <v>67444</v>
      </c>
      <c r="I9802" s="206" t="s">
        <v>19</v>
      </c>
      <c r="L9802" s="206">
        <v>2023</v>
      </c>
      <c r="M9802" s="206" t="s">
        <v>772</v>
      </c>
      <c r="N9802" s="206" t="s">
        <v>816</v>
      </c>
    </row>
    <row r="9803" spans="1:14" s="206" customFormat="1" ht="31" customHeight="1" x14ac:dyDescent="0.15">
      <c r="A9803" s="206" t="s">
        <v>768</v>
      </c>
      <c r="B9803" s="206" t="s">
        <v>894</v>
      </c>
      <c r="C9803" s="206" t="s">
        <v>770</v>
      </c>
      <c r="D9803" s="206" t="s">
        <v>772</v>
      </c>
      <c r="E9803" s="206" t="s">
        <v>778</v>
      </c>
      <c r="F9803" s="207">
        <v>45467</v>
      </c>
      <c r="G9803" s="206" t="s">
        <v>895</v>
      </c>
      <c r="H9803" s="208">
        <v>101376</v>
      </c>
      <c r="I9803" s="206" t="s">
        <v>19</v>
      </c>
      <c r="L9803" s="206">
        <v>2023</v>
      </c>
      <c r="M9803" s="206" t="s">
        <v>772</v>
      </c>
      <c r="N9803" s="206" t="s">
        <v>816</v>
      </c>
    </row>
    <row r="9804" spans="1:14" s="206" customFormat="1" ht="31" customHeight="1" x14ac:dyDescent="0.15">
      <c r="A9804" s="206" t="s">
        <v>768</v>
      </c>
      <c r="B9804" s="206" t="s">
        <v>894</v>
      </c>
      <c r="C9804" s="206" t="s">
        <v>770</v>
      </c>
      <c r="D9804" s="206" t="s">
        <v>772</v>
      </c>
      <c r="E9804" s="206" t="s">
        <v>759</v>
      </c>
      <c r="F9804" s="207">
        <v>45467</v>
      </c>
      <c r="G9804" s="206" t="s">
        <v>907</v>
      </c>
      <c r="H9804" s="208">
        <v>1187120</v>
      </c>
      <c r="I9804" s="206" t="s">
        <v>19</v>
      </c>
      <c r="L9804" s="206">
        <v>2023</v>
      </c>
      <c r="M9804" s="206" t="s">
        <v>772</v>
      </c>
      <c r="N9804" s="206" t="s">
        <v>816</v>
      </c>
    </row>
    <row r="9805" spans="1:14" s="206" customFormat="1" ht="31" customHeight="1" x14ac:dyDescent="0.15">
      <c r="A9805" s="206" t="s">
        <v>768</v>
      </c>
      <c r="B9805" s="206" t="s">
        <v>894</v>
      </c>
      <c r="C9805" s="206" t="s">
        <v>782</v>
      </c>
      <c r="D9805" s="206" t="s">
        <v>772</v>
      </c>
      <c r="E9805" s="206" t="s">
        <v>759</v>
      </c>
      <c r="F9805" s="207">
        <v>45467</v>
      </c>
      <c r="G9805" s="206" t="s">
        <v>897</v>
      </c>
      <c r="H9805" s="208">
        <v>18150</v>
      </c>
      <c r="I9805" s="206" t="s">
        <v>19</v>
      </c>
      <c r="L9805" s="206">
        <v>2023</v>
      </c>
      <c r="M9805" s="206" t="s">
        <v>772</v>
      </c>
      <c r="N9805" s="206" t="s">
        <v>816</v>
      </c>
    </row>
    <row r="9806" spans="1:14" s="206" customFormat="1" ht="31" customHeight="1" x14ac:dyDescent="0.15">
      <c r="A9806" s="206" t="s">
        <v>768</v>
      </c>
      <c r="B9806" s="206" t="s">
        <v>894</v>
      </c>
      <c r="C9806" s="206" t="s">
        <v>770</v>
      </c>
      <c r="D9806" s="206" t="s">
        <v>772</v>
      </c>
      <c r="E9806" s="206" t="s">
        <v>772</v>
      </c>
      <c r="F9806" s="207">
        <v>45467</v>
      </c>
      <c r="G9806" s="206" t="s">
        <v>896</v>
      </c>
      <c r="H9806" s="208">
        <v>207680</v>
      </c>
      <c r="I9806" s="206" t="s">
        <v>19</v>
      </c>
      <c r="L9806" s="206">
        <v>2023</v>
      </c>
      <c r="M9806" s="206" t="s">
        <v>772</v>
      </c>
      <c r="N9806" s="206" t="s">
        <v>816</v>
      </c>
    </row>
    <row r="9807" spans="1:14" s="206" customFormat="1" ht="31" customHeight="1" x14ac:dyDescent="0.15">
      <c r="A9807" s="206" t="s">
        <v>768</v>
      </c>
      <c r="B9807" s="206" t="s">
        <v>894</v>
      </c>
      <c r="C9807" s="206" t="s">
        <v>770</v>
      </c>
      <c r="D9807" s="206" t="s">
        <v>772</v>
      </c>
      <c r="E9807" s="206" t="s">
        <v>772</v>
      </c>
      <c r="F9807" s="207">
        <v>45467</v>
      </c>
      <c r="G9807" s="206" t="s">
        <v>904</v>
      </c>
      <c r="H9807" s="208">
        <v>514052</v>
      </c>
      <c r="I9807" s="206" t="s">
        <v>19</v>
      </c>
      <c r="L9807" s="206">
        <v>2023</v>
      </c>
      <c r="M9807" s="206" t="s">
        <v>772</v>
      </c>
      <c r="N9807" s="206" t="s">
        <v>816</v>
      </c>
    </row>
    <row r="9808" spans="1:14" s="206" customFormat="1" ht="31" customHeight="1" x14ac:dyDescent="0.15">
      <c r="A9808" s="206" t="s">
        <v>768</v>
      </c>
      <c r="B9808" s="206" t="s">
        <v>894</v>
      </c>
      <c r="C9808" s="206" t="s">
        <v>770</v>
      </c>
      <c r="D9808" s="206" t="s">
        <v>772</v>
      </c>
      <c r="E9808" s="206" t="s">
        <v>772</v>
      </c>
      <c r="F9808" s="207">
        <v>45467</v>
      </c>
      <c r="G9808" s="206" t="s">
        <v>898</v>
      </c>
      <c r="H9808" s="208">
        <v>81415</v>
      </c>
      <c r="I9808" s="206" t="s">
        <v>19</v>
      </c>
      <c r="L9808" s="206">
        <v>2023</v>
      </c>
      <c r="M9808" s="206" t="s">
        <v>772</v>
      </c>
      <c r="N9808" s="206" t="s">
        <v>816</v>
      </c>
    </row>
    <row r="9809" spans="1:14" s="206" customFormat="1" ht="31" customHeight="1" x14ac:dyDescent="0.15">
      <c r="A9809" s="206" t="s">
        <v>768</v>
      </c>
      <c r="B9809" s="206" t="s">
        <v>894</v>
      </c>
      <c r="C9809" s="206" t="s">
        <v>770</v>
      </c>
      <c r="D9809" s="206" t="s">
        <v>772</v>
      </c>
      <c r="E9809" s="206" t="s">
        <v>772</v>
      </c>
      <c r="F9809" s="207">
        <v>45467</v>
      </c>
      <c r="G9809" s="206" t="s">
        <v>906</v>
      </c>
      <c r="H9809" s="208">
        <v>840917</v>
      </c>
      <c r="I9809" s="206" t="s">
        <v>19</v>
      </c>
      <c r="L9809" s="206">
        <v>2023</v>
      </c>
      <c r="M9809" s="206" t="s">
        <v>772</v>
      </c>
      <c r="N9809" s="206" t="s">
        <v>816</v>
      </c>
    </row>
    <row r="9810" spans="1:14" s="206" customFormat="1" ht="31" customHeight="1" x14ac:dyDescent="0.15">
      <c r="A9810" s="206" t="s">
        <v>768</v>
      </c>
      <c r="B9810" s="206" t="s">
        <v>894</v>
      </c>
      <c r="C9810" s="206" t="s">
        <v>770</v>
      </c>
      <c r="D9810" s="206" t="s">
        <v>772</v>
      </c>
      <c r="E9810" s="206" t="s">
        <v>759</v>
      </c>
      <c r="F9810" s="207">
        <v>45467</v>
      </c>
      <c r="G9810" s="206" t="s">
        <v>897</v>
      </c>
      <c r="H9810" s="208">
        <v>1118088</v>
      </c>
      <c r="I9810" s="206" t="s">
        <v>19</v>
      </c>
      <c r="L9810" s="206">
        <v>2023</v>
      </c>
      <c r="M9810" s="206" t="s">
        <v>772</v>
      </c>
      <c r="N9810" s="206" t="s">
        <v>816</v>
      </c>
    </row>
    <row r="9811" spans="1:14" s="206" customFormat="1" ht="31" customHeight="1" x14ac:dyDescent="0.15">
      <c r="A9811" s="206" t="s">
        <v>768</v>
      </c>
      <c r="B9811" s="206" t="s">
        <v>894</v>
      </c>
      <c r="C9811" s="206" t="s">
        <v>770</v>
      </c>
      <c r="D9811" s="206" t="s">
        <v>772</v>
      </c>
      <c r="E9811" s="206" t="s">
        <v>772</v>
      </c>
      <c r="F9811" s="207">
        <v>45467</v>
      </c>
      <c r="G9811" s="206" t="s">
        <v>897</v>
      </c>
      <c r="H9811" s="208">
        <v>423365</v>
      </c>
      <c r="I9811" s="206" t="s">
        <v>19</v>
      </c>
      <c r="L9811" s="206">
        <v>2023</v>
      </c>
      <c r="M9811" s="206" t="s">
        <v>772</v>
      </c>
      <c r="N9811" s="206" t="s">
        <v>816</v>
      </c>
    </row>
    <row r="9812" spans="1:14" s="206" customFormat="1" ht="31" customHeight="1" x14ac:dyDescent="0.15">
      <c r="A9812" s="206" t="s">
        <v>768</v>
      </c>
      <c r="B9812" s="206" t="s">
        <v>894</v>
      </c>
      <c r="C9812" s="206" t="s">
        <v>770</v>
      </c>
      <c r="D9812" s="206" t="s">
        <v>772</v>
      </c>
      <c r="E9812" s="206" t="s">
        <v>778</v>
      </c>
      <c r="F9812" s="207">
        <v>45467</v>
      </c>
      <c r="G9812" s="206" t="s">
        <v>897</v>
      </c>
      <c r="H9812" s="208">
        <v>1254431</v>
      </c>
      <c r="I9812" s="206" t="s">
        <v>19</v>
      </c>
      <c r="L9812" s="206">
        <v>2023</v>
      </c>
      <c r="M9812" s="206" t="s">
        <v>772</v>
      </c>
      <c r="N9812" s="206" t="s">
        <v>816</v>
      </c>
    </row>
    <row r="9813" spans="1:14" s="206" customFormat="1" ht="31" customHeight="1" x14ac:dyDescent="0.15">
      <c r="A9813" s="206" t="s">
        <v>768</v>
      </c>
      <c r="B9813" s="206" t="s">
        <v>894</v>
      </c>
      <c r="C9813" s="206" t="s">
        <v>770</v>
      </c>
      <c r="D9813" s="206" t="s">
        <v>772</v>
      </c>
      <c r="E9813" s="206" t="s">
        <v>759</v>
      </c>
      <c r="F9813" s="207">
        <v>45468</v>
      </c>
      <c r="G9813" s="206" t="s">
        <v>907</v>
      </c>
      <c r="H9813" s="208">
        <v>1021988</v>
      </c>
      <c r="I9813" s="206" t="s">
        <v>19</v>
      </c>
      <c r="L9813" s="206">
        <v>2023</v>
      </c>
      <c r="M9813" s="206" t="s">
        <v>772</v>
      </c>
      <c r="N9813" s="206" t="s">
        <v>816</v>
      </c>
    </row>
    <row r="9814" spans="1:14" s="206" customFormat="1" ht="31" customHeight="1" x14ac:dyDescent="0.15">
      <c r="A9814" s="206" t="s">
        <v>768</v>
      </c>
      <c r="B9814" s="206" t="s">
        <v>894</v>
      </c>
      <c r="C9814" s="206" t="s">
        <v>770</v>
      </c>
      <c r="D9814" s="206" t="s">
        <v>772</v>
      </c>
      <c r="E9814" s="206" t="s">
        <v>778</v>
      </c>
      <c r="F9814" s="207">
        <v>45468</v>
      </c>
      <c r="G9814" s="206" t="s">
        <v>895</v>
      </c>
      <c r="H9814" s="208">
        <v>307496</v>
      </c>
      <c r="I9814" s="206" t="s">
        <v>19</v>
      </c>
      <c r="L9814" s="206">
        <v>2023</v>
      </c>
      <c r="M9814" s="206" t="s">
        <v>772</v>
      </c>
      <c r="N9814" s="206" t="s">
        <v>816</v>
      </c>
    </row>
    <row r="9815" spans="1:14" s="206" customFormat="1" ht="31" customHeight="1" x14ac:dyDescent="0.15">
      <c r="A9815" s="206" t="s">
        <v>768</v>
      </c>
      <c r="B9815" s="206" t="s">
        <v>894</v>
      </c>
      <c r="C9815" s="206" t="s">
        <v>770</v>
      </c>
      <c r="D9815" s="206" t="s">
        <v>772</v>
      </c>
      <c r="E9815" s="206" t="s">
        <v>778</v>
      </c>
      <c r="F9815" s="207">
        <v>45468</v>
      </c>
      <c r="G9815" s="206" t="s">
        <v>897</v>
      </c>
      <c r="H9815" s="208">
        <v>2123878</v>
      </c>
      <c r="I9815" s="206" t="s">
        <v>19</v>
      </c>
      <c r="L9815" s="206">
        <v>2023</v>
      </c>
      <c r="M9815" s="206" t="s">
        <v>772</v>
      </c>
      <c r="N9815" s="206" t="s">
        <v>816</v>
      </c>
    </row>
    <row r="9816" spans="1:14" s="206" customFormat="1" ht="31" customHeight="1" x14ac:dyDescent="0.15">
      <c r="A9816" s="206" t="s">
        <v>768</v>
      </c>
      <c r="B9816" s="206" t="s">
        <v>894</v>
      </c>
      <c r="C9816" s="206" t="s">
        <v>770</v>
      </c>
      <c r="D9816" s="206" t="s">
        <v>772</v>
      </c>
      <c r="E9816" s="206" t="s">
        <v>772</v>
      </c>
      <c r="F9816" s="207">
        <v>45468</v>
      </c>
      <c r="G9816" s="206" t="s">
        <v>906</v>
      </c>
      <c r="H9816" s="208">
        <v>367686</v>
      </c>
      <c r="I9816" s="206" t="s">
        <v>19</v>
      </c>
      <c r="L9816" s="206">
        <v>2023</v>
      </c>
      <c r="M9816" s="206" t="s">
        <v>772</v>
      </c>
      <c r="N9816" s="206" t="s">
        <v>816</v>
      </c>
    </row>
    <row r="9817" spans="1:14" s="206" customFormat="1" ht="31" customHeight="1" x14ac:dyDescent="0.15">
      <c r="A9817" s="206" t="s">
        <v>768</v>
      </c>
      <c r="B9817" s="206" t="s">
        <v>894</v>
      </c>
      <c r="C9817" s="206" t="s">
        <v>770</v>
      </c>
      <c r="D9817" s="206" t="s">
        <v>772</v>
      </c>
      <c r="E9817" s="206" t="s">
        <v>759</v>
      </c>
      <c r="F9817" s="207">
        <v>45468</v>
      </c>
      <c r="G9817" s="206" t="s">
        <v>897</v>
      </c>
      <c r="H9817" s="208">
        <v>1076209</v>
      </c>
      <c r="I9817" s="206" t="s">
        <v>19</v>
      </c>
      <c r="L9817" s="206">
        <v>2023</v>
      </c>
      <c r="M9817" s="206" t="s">
        <v>772</v>
      </c>
      <c r="N9817" s="206" t="s">
        <v>816</v>
      </c>
    </row>
    <row r="9818" spans="1:14" s="206" customFormat="1" ht="31" customHeight="1" x14ac:dyDescent="0.15">
      <c r="A9818" s="206" t="s">
        <v>768</v>
      </c>
      <c r="B9818" s="206" t="s">
        <v>894</v>
      </c>
      <c r="C9818" s="206" t="s">
        <v>770</v>
      </c>
      <c r="D9818" s="206" t="s">
        <v>772</v>
      </c>
      <c r="E9818" s="206" t="s">
        <v>772</v>
      </c>
      <c r="F9818" s="207">
        <v>45468</v>
      </c>
      <c r="G9818" s="206" t="s">
        <v>895</v>
      </c>
      <c r="H9818" s="208">
        <v>127843</v>
      </c>
      <c r="I9818" s="206" t="s">
        <v>19</v>
      </c>
      <c r="L9818" s="206">
        <v>2023</v>
      </c>
      <c r="M9818" s="206" t="s">
        <v>772</v>
      </c>
      <c r="N9818" s="206" t="s">
        <v>816</v>
      </c>
    </row>
    <row r="9819" spans="1:14" s="206" customFormat="1" ht="31" customHeight="1" x14ac:dyDescent="0.15">
      <c r="A9819" s="206" t="s">
        <v>768</v>
      </c>
      <c r="B9819" s="206" t="s">
        <v>894</v>
      </c>
      <c r="C9819" s="206" t="s">
        <v>782</v>
      </c>
      <c r="D9819" s="206" t="s">
        <v>772</v>
      </c>
      <c r="E9819" s="206" t="s">
        <v>759</v>
      </c>
      <c r="F9819" s="207">
        <v>45468</v>
      </c>
      <c r="G9819" s="206" t="s">
        <v>897</v>
      </c>
      <c r="H9819" s="208">
        <v>11550</v>
      </c>
      <c r="I9819" s="206" t="s">
        <v>19</v>
      </c>
      <c r="L9819" s="206">
        <v>2023</v>
      </c>
      <c r="M9819" s="206" t="s">
        <v>772</v>
      </c>
      <c r="N9819" s="206" t="s">
        <v>816</v>
      </c>
    </row>
    <row r="9820" spans="1:14" s="206" customFormat="1" ht="31" customHeight="1" x14ac:dyDescent="0.15">
      <c r="A9820" s="206" t="s">
        <v>768</v>
      </c>
      <c r="B9820" s="206" t="s">
        <v>894</v>
      </c>
      <c r="C9820" s="206" t="s">
        <v>770</v>
      </c>
      <c r="D9820" s="206" t="s">
        <v>772</v>
      </c>
      <c r="E9820" s="206" t="s">
        <v>772</v>
      </c>
      <c r="F9820" s="207">
        <v>45468</v>
      </c>
      <c r="G9820" s="206" t="s">
        <v>897</v>
      </c>
      <c r="H9820" s="208">
        <v>1119822</v>
      </c>
      <c r="I9820" s="206" t="s">
        <v>19</v>
      </c>
      <c r="L9820" s="206">
        <v>2023</v>
      </c>
      <c r="M9820" s="206" t="s">
        <v>772</v>
      </c>
      <c r="N9820" s="206" t="s">
        <v>816</v>
      </c>
    </row>
    <row r="9821" spans="1:14" s="206" customFormat="1" ht="31" customHeight="1" x14ac:dyDescent="0.15">
      <c r="A9821" s="206" t="s">
        <v>768</v>
      </c>
      <c r="B9821" s="206" t="s">
        <v>894</v>
      </c>
      <c r="C9821" s="206" t="s">
        <v>770</v>
      </c>
      <c r="D9821" s="206" t="s">
        <v>772</v>
      </c>
      <c r="E9821" s="206" t="s">
        <v>772</v>
      </c>
      <c r="F9821" s="207">
        <v>45468</v>
      </c>
      <c r="G9821" s="206" t="s">
        <v>896</v>
      </c>
      <c r="H9821" s="208">
        <v>1347720</v>
      </c>
      <c r="I9821" s="206" t="s">
        <v>19</v>
      </c>
      <c r="L9821" s="206">
        <v>2023</v>
      </c>
      <c r="M9821" s="206" t="s">
        <v>772</v>
      </c>
      <c r="N9821" s="206" t="s">
        <v>816</v>
      </c>
    </row>
    <row r="9822" spans="1:14" s="206" customFormat="1" ht="31" customHeight="1" x14ac:dyDescent="0.15">
      <c r="A9822" s="206" t="s">
        <v>768</v>
      </c>
      <c r="B9822" s="206" t="s">
        <v>894</v>
      </c>
      <c r="C9822" s="206" t="s">
        <v>770</v>
      </c>
      <c r="D9822" s="206" t="s">
        <v>772</v>
      </c>
      <c r="E9822" s="206" t="s">
        <v>778</v>
      </c>
      <c r="F9822" s="207">
        <v>45469</v>
      </c>
      <c r="G9822" s="206" t="s">
        <v>897</v>
      </c>
      <c r="H9822" s="208">
        <v>1660182</v>
      </c>
      <c r="I9822" s="206" t="s">
        <v>19</v>
      </c>
      <c r="L9822" s="206">
        <v>2023</v>
      </c>
      <c r="M9822" s="206" t="s">
        <v>772</v>
      </c>
      <c r="N9822" s="206" t="s">
        <v>816</v>
      </c>
    </row>
    <row r="9823" spans="1:14" s="206" customFormat="1" ht="31" customHeight="1" x14ac:dyDescent="0.15">
      <c r="A9823" s="206" t="s">
        <v>768</v>
      </c>
      <c r="B9823" s="206" t="s">
        <v>894</v>
      </c>
      <c r="C9823" s="206" t="s">
        <v>770</v>
      </c>
      <c r="D9823" s="206" t="s">
        <v>772</v>
      </c>
      <c r="E9823" s="206" t="s">
        <v>772</v>
      </c>
      <c r="F9823" s="207">
        <v>45469</v>
      </c>
      <c r="G9823" s="206" t="s">
        <v>897</v>
      </c>
      <c r="H9823" s="208">
        <v>498298</v>
      </c>
      <c r="I9823" s="206" t="s">
        <v>19</v>
      </c>
      <c r="L9823" s="206">
        <v>2023</v>
      </c>
      <c r="M9823" s="206" t="s">
        <v>772</v>
      </c>
      <c r="N9823" s="206" t="s">
        <v>816</v>
      </c>
    </row>
    <row r="9824" spans="1:14" s="206" customFormat="1" ht="31" customHeight="1" x14ac:dyDescent="0.15">
      <c r="A9824" s="206" t="s">
        <v>768</v>
      </c>
      <c r="B9824" s="206" t="s">
        <v>894</v>
      </c>
      <c r="C9824" s="206" t="s">
        <v>770</v>
      </c>
      <c r="D9824" s="206" t="s">
        <v>772</v>
      </c>
      <c r="E9824" s="206" t="s">
        <v>759</v>
      </c>
      <c r="F9824" s="207">
        <v>45469</v>
      </c>
      <c r="G9824" s="206" t="s">
        <v>907</v>
      </c>
      <c r="H9824" s="208">
        <v>906400</v>
      </c>
      <c r="I9824" s="206" t="s">
        <v>19</v>
      </c>
      <c r="L9824" s="206">
        <v>2023</v>
      </c>
      <c r="M9824" s="206" t="s">
        <v>772</v>
      </c>
      <c r="N9824" s="206" t="s">
        <v>816</v>
      </c>
    </row>
    <row r="9825" spans="1:14" s="206" customFormat="1" ht="31" customHeight="1" x14ac:dyDescent="0.15">
      <c r="A9825" s="206" t="s">
        <v>768</v>
      </c>
      <c r="B9825" s="206" t="s">
        <v>894</v>
      </c>
      <c r="C9825" s="206" t="s">
        <v>770</v>
      </c>
      <c r="D9825" s="206" t="s">
        <v>772</v>
      </c>
      <c r="E9825" s="206" t="s">
        <v>778</v>
      </c>
      <c r="F9825" s="207">
        <v>45469</v>
      </c>
      <c r="G9825" s="206" t="s">
        <v>906</v>
      </c>
      <c r="H9825" s="208">
        <v>101706</v>
      </c>
      <c r="I9825" s="206" t="s">
        <v>19</v>
      </c>
      <c r="L9825" s="206">
        <v>2023</v>
      </c>
      <c r="M9825" s="206" t="s">
        <v>772</v>
      </c>
      <c r="N9825" s="206" t="s">
        <v>816</v>
      </c>
    </row>
    <row r="9826" spans="1:14" s="206" customFormat="1" ht="31" customHeight="1" x14ac:dyDescent="0.15">
      <c r="A9826" s="206" t="s">
        <v>768</v>
      </c>
      <c r="B9826" s="206" t="s">
        <v>894</v>
      </c>
      <c r="C9826" s="206" t="s">
        <v>770</v>
      </c>
      <c r="D9826" s="206" t="s">
        <v>772</v>
      </c>
      <c r="E9826" s="206" t="s">
        <v>778</v>
      </c>
      <c r="F9826" s="207">
        <v>45469</v>
      </c>
      <c r="G9826" s="206" t="s">
        <v>896</v>
      </c>
      <c r="H9826" s="208">
        <v>895114</v>
      </c>
      <c r="I9826" s="206" t="s">
        <v>19</v>
      </c>
      <c r="L9826" s="206">
        <v>2023</v>
      </c>
      <c r="M9826" s="206" t="s">
        <v>772</v>
      </c>
      <c r="N9826" s="206" t="s">
        <v>816</v>
      </c>
    </row>
    <row r="9827" spans="1:14" s="206" customFormat="1" ht="31" customHeight="1" x14ac:dyDescent="0.15">
      <c r="A9827" s="206" t="s">
        <v>768</v>
      </c>
      <c r="B9827" s="206" t="s">
        <v>894</v>
      </c>
      <c r="C9827" s="206" t="s">
        <v>770</v>
      </c>
      <c r="D9827" s="206" t="s">
        <v>772</v>
      </c>
      <c r="E9827" s="206" t="s">
        <v>759</v>
      </c>
      <c r="F9827" s="207">
        <v>45469</v>
      </c>
      <c r="G9827" s="206" t="s">
        <v>898</v>
      </c>
      <c r="H9827" s="208">
        <v>43778</v>
      </c>
      <c r="I9827" s="206" t="s">
        <v>19</v>
      </c>
      <c r="L9827" s="206">
        <v>2023</v>
      </c>
      <c r="M9827" s="206" t="s">
        <v>772</v>
      </c>
      <c r="N9827" s="206" t="s">
        <v>816</v>
      </c>
    </row>
    <row r="9828" spans="1:14" s="206" customFormat="1" ht="31" customHeight="1" x14ac:dyDescent="0.15">
      <c r="A9828" s="206" t="s">
        <v>768</v>
      </c>
      <c r="B9828" s="206" t="s">
        <v>894</v>
      </c>
      <c r="C9828" s="206" t="s">
        <v>770</v>
      </c>
      <c r="D9828" s="206" t="s">
        <v>772</v>
      </c>
      <c r="E9828" s="206" t="s">
        <v>778</v>
      </c>
      <c r="F9828" s="207">
        <v>45469</v>
      </c>
      <c r="G9828" s="206" t="s">
        <v>898</v>
      </c>
      <c r="H9828" s="208">
        <v>32340</v>
      </c>
      <c r="I9828" s="206" t="s">
        <v>19</v>
      </c>
      <c r="L9828" s="206">
        <v>2023</v>
      </c>
      <c r="M9828" s="206" t="s">
        <v>772</v>
      </c>
      <c r="N9828" s="206" t="s">
        <v>816</v>
      </c>
    </row>
    <row r="9829" spans="1:14" s="206" customFormat="1" ht="31" customHeight="1" x14ac:dyDescent="0.15">
      <c r="A9829" s="206" t="s">
        <v>768</v>
      </c>
      <c r="B9829" s="206" t="s">
        <v>894</v>
      </c>
      <c r="C9829" s="206" t="s">
        <v>770</v>
      </c>
      <c r="D9829" s="206" t="s">
        <v>772</v>
      </c>
      <c r="E9829" s="206" t="s">
        <v>778</v>
      </c>
      <c r="F9829" s="207">
        <v>45469</v>
      </c>
      <c r="G9829" s="206" t="s">
        <v>895</v>
      </c>
      <c r="H9829" s="208">
        <v>59277</v>
      </c>
      <c r="I9829" s="206" t="s">
        <v>19</v>
      </c>
      <c r="L9829" s="206">
        <v>2023</v>
      </c>
      <c r="M9829" s="206" t="s">
        <v>772</v>
      </c>
      <c r="N9829" s="206" t="s">
        <v>816</v>
      </c>
    </row>
    <row r="9830" spans="1:14" s="206" customFormat="1" ht="31" customHeight="1" x14ac:dyDescent="0.15">
      <c r="A9830" s="206" t="s">
        <v>768</v>
      </c>
      <c r="B9830" s="206" t="s">
        <v>894</v>
      </c>
      <c r="C9830" s="206" t="s">
        <v>770</v>
      </c>
      <c r="D9830" s="206" t="s">
        <v>772</v>
      </c>
      <c r="E9830" s="206" t="s">
        <v>772</v>
      </c>
      <c r="F9830" s="207">
        <v>45469</v>
      </c>
      <c r="G9830" s="206" t="s">
        <v>896</v>
      </c>
      <c r="H9830" s="208">
        <v>687918</v>
      </c>
      <c r="I9830" s="206" t="s">
        <v>19</v>
      </c>
      <c r="L9830" s="206">
        <v>2023</v>
      </c>
      <c r="M9830" s="206" t="s">
        <v>772</v>
      </c>
      <c r="N9830" s="206" t="s">
        <v>816</v>
      </c>
    </row>
    <row r="9831" spans="1:14" s="206" customFormat="1" ht="31" customHeight="1" x14ac:dyDescent="0.15">
      <c r="A9831" s="206" t="s">
        <v>768</v>
      </c>
      <c r="B9831" s="206" t="s">
        <v>894</v>
      </c>
      <c r="C9831" s="206" t="s">
        <v>770</v>
      </c>
      <c r="D9831" s="206" t="s">
        <v>772</v>
      </c>
      <c r="E9831" s="206" t="s">
        <v>772</v>
      </c>
      <c r="F9831" s="207">
        <v>45469</v>
      </c>
      <c r="G9831" s="206" t="s">
        <v>895</v>
      </c>
      <c r="H9831" s="208">
        <v>113469</v>
      </c>
      <c r="I9831" s="206" t="s">
        <v>19</v>
      </c>
      <c r="L9831" s="206">
        <v>2023</v>
      </c>
      <c r="M9831" s="206" t="s">
        <v>772</v>
      </c>
      <c r="N9831" s="206" t="s">
        <v>816</v>
      </c>
    </row>
    <row r="9832" spans="1:14" s="206" customFormat="1" ht="31" customHeight="1" x14ac:dyDescent="0.15">
      <c r="A9832" s="206" t="s">
        <v>768</v>
      </c>
      <c r="B9832" s="206" t="s">
        <v>894</v>
      </c>
      <c r="C9832" s="206" t="s">
        <v>770</v>
      </c>
      <c r="D9832" s="206" t="s">
        <v>772</v>
      </c>
      <c r="E9832" s="206" t="s">
        <v>772</v>
      </c>
      <c r="F9832" s="207">
        <v>45469</v>
      </c>
      <c r="G9832" s="206" t="s">
        <v>906</v>
      </c>
      <c r="H9832" s="208">
        <v>517539</v>
      </c>
      <c r="I9832" s="206" t="s">
        <v>19</v>
      </c>
      <c r="L9832" s="206">
        <v>2023</v>
      </c>
      <c r="M9832" s="206" t="s">
        <v>772</v>
      </c>
      <c r="N9832" s="206" t="s">
        <v>816</v>
      </c>
    </row>
    <row r="9833" spans="1:14" s="206" customFormat="1" ht="31" customHeight="1" x14ac:dyDescent="0.15">
      <c r="A9833" s="206" t="s">
        <v>768</v>
      </c>
      <c r="B9833" s="206" t="s">
        <v>894</v>
      </c>
      <c r="C9833" s="206" t="s">
        <v>770</v>
      </c>
      <c r="D9833" s="206" t="s">
        <v>772</v>
      </c>
      <c r="E9833" s="206" t="s">
        <v>772</v>
      </c>
      <c r="F9833" s="207">
        <v>45469</v>
      </c>
      <c r="G9833" s="206" t="s">
        <v>898</v>
      </c>
      <c r="H9833" s="208">
        <v>66676</v>
      </c>
      <c r="I9833" s="206" t="s">
        <v>19</v>
      </c>
      <c r="L9833" s="206">
        <v>2023</v>
      </c>
      <c r="M9833" s="206" t="s">
        <v>772</v>
      </c>
      <c r="N9833" s="206" t="s">
        <v>816</v>
      </c>
    </row>
    <row r="9834" spans="1:14" s="206" customFormat="1" ht="31" customHeight="1" x14ac:dyDescent="0.15">
      <c r="A9834" s="206" t="s">
        <v>768</v>
      </c>
      <c r="B9834" s="206" t="s">
        <v>894</v>
      </c>
      <c r="C9834" s="206" t="s">
        <v>770</v>
      </c>
      <c r="D9834" s="206" t="s">
        <v>772</v>
      </c>
      <c r="E9834" s="206" t="s">
        <v>759</v>
      </c>
      <c r="F9834" s="207">
        <v>45469</v>
      </c>
      <c r="G9834" s="206" t="s">
        <v>906</v>
      </c>
      <c r="H9834" s="208">
        <v>93526</v>
      </c>
      <c r="I9834" s="206" t="s">
        <v>19</v>
      </c>
      <c r="L9834" s="206">
        <v>2023</v>
      </c>
      <c r="M9834" s="206" t="s">
        <v>772</v>
      </c>
      <c r="N9834" s="206" t="s">
        <v>816</v>
      </c>
    </row>
    <row r="9835" spans="1:14" s="206" customFormat="1" ht="31" customHeight="1" x14ac:dyDescent="0.15">
      <c r="A9835" s="206" t="s">
        <v>768</v>
      </c>
      <c r="B9835" s="206" t="s">
        <v>894</v>
      </c>
      <c r="C9835" s="206" t="s">
        <v>770</v>
      </c>
      <c r="D9835" s="206" t="s">
        <v>772</v>
      </c>
      <c r="E9835" s="206" t="s">
        <v>759</v>
      </c>
      <c r="F9835" s="207">
        <v>45469</v>
      </c>
      <c r="G9835" s="206" t="s">
        <v>897</v>
      </c>
      <c r="H9835" s="208">
        <v>946176</v>
      </c>
      <c r="I9835" s="206" t="s">
        <v>19</v>
      </c>
      <c r="L9835" s="206">
        <v>2023</v>
      </c>
      <c r="M9835" s="206" t="s">
        <v>772</v>
      </c>
      <c r="N9835" s="206" t="s">
        <v>816</v>
      </c>
    </row>
    <row r="9836" spans="1:14" s="206" customFormat="1" ht="31" customHeight="1" x14ac:dyDescent="0.15">
      <c r="A9836" s="206" t="s">
        <v>768</v>
      </c>
      <c r="B9836" s="206" t="s">
        <v>894</v>
      </c>
      <c r="C9836" s="206" t="s">
        <v>770</v>
      </c>
      <c r="D9836" s="206" t="s">
        <v>772</v>
      </c>
      <c r="E9836" s="206" t="s">
        <v>772</v>
      </c>
      <c r="F9836" s="207">
        <v>45470</v>
      </c>
      <c r="G9836" s="206" t="s">
        <v>896</v>
      </c>
      <c r="H9836" s="208">
        <v>1668999</v>
      </c>
      <c r="I9836" s="206" t="s">
        <v>19</v>
      </c>
      <c r="L9836" s="206">
        <v>2023</v>
      </c>
      <c r="M9836" s="206" t="s">
        <v>772</v>
      </c>
      <c r="N9836" s="206" t="s">
        <v>816</v>
      </c>
    </row>
    <row r="9837" spans="1:14" s="206" customFormat="1" ht="31" customHeight="1" x14ac:dyDescent="0.15">
      <c r="A9837" s="206" t="s">
        <v>768</v>
      </c>
      <c r="B9837" s="206" t="s">
        <v>894</v>
      </c>
      <c r="C9837" s="206" t="s">
        <v>770</v>
      </c>
      <c r="D9837" s="206" t="s">
        <v>772</v>
      </c>
      <c r="E9837" s="206" t="s">
        <v>778</v>
      </c>
      <c r="F9837" s="207">
        <v>45470</v>
      </c>
      <c r="G9837" s="206" t="s">
        <v>895</v>
      </c>
      <c r="H9837" s="208">
        <v>129362</v>
      </c>
      <c r="I9837" s="206" t="s">
        <v>19</v>
      </c>
      <c r="L9837" s="206">
        <v>2023</v>
      </c>
      <c r="M9837" s="206" t="s">
        <v>772</v>
      </c>
      <c r="N9837" s="206" t="s">
        <v>816</v>
      </c>
    </row>
    <row r="9838" spans="1:14" s="206" customFormat="1" ht="31" customHeight="1" x14ac:dyDescent="0.15">
      <c r="A9838" s="206" t="s">
        <v>768</v>
      </c>
      <c r="B9838" s="206" t="s">
        <v>894</v>
      </c>
      <c r="C9838" s="206" t="s">
        <v>770</v>
      </c>
      <c r="D9838" s="206" t="s">
        <v>772</v>
      </c>
      <c r="E9838" s="206" t="s">
        <v>759</v>
      </c>
      <c r="F9838" s="207">
        <v>45470</v>
      </c>
      <c r="G9838" s="206" t="s">
        <v>898</v>
      </c>
      <c r="H9838" s="208">
        <v>125730</v>
      </c>
      <c r="I9838" s="206" t="s">
        <v>19</v>
      </c>
      <c r="L9838" s="206">
        <v>2023</v>
      </c>
      <c r="M9838" s="206" t="s">
        <v>772</v>
      </c>
      <c r="N9838" s="206" t="s">
        <v>816</v>
      </c>
    </row>
    <row r="9839" spans="1:14" s="206" customFormat="1" ht="31" customHeight="1" x14ac:dyDescent="0.15">
      <c r="A9839" s="206" t="s">
        <v>768</v>
      </c>
      <c r="B9839" s="206" t="s">
        <v>894</v>
      </c>
      <c r="C9839" s="206" t="s">
        <v>770</v>
      </c>
      <c r="D9839" s="206" t="s">
        <v>772</v>
      </c>
      <c r="E9839" s="206" t="s">
        <v>772</v>
      </c>
      <c r="F9839" s="207">
        <v>45470</v>
      </c>
      <c r="G9839" s="206" t="s">
        <v>897</v>
      </c>
      <c r="H9839" s="208">
        <v>901368</v>
      </c>
      <c r="I9839" s="206" t="s">
        <v>19</v>
      </c>
      <c r="L9839" s="206">
        <v>2023</v>
      </c>
      <c r="M9839" s="206" t="s">
        <v>772</v>
      </c>
      <c r="N9839" s="206" t="s">
        <v>816</v>
      </c>
    </row>
    <row r="9840" spans="1:14" s="206" customFormat="1" ht="31" customHeight="1" x14ac:dyDescent="0.15">
      <c r="A9840" s="206" t="s">
        <v>768</v>
      </c>
      <c r="B9840" s="206" t="s">
        <v>894</v>
      </c>
      <c r="C9840" s="206" t="s">
        <v>770</v>
      </c>
      <c r="D9840" s="206" t="s">
        <v>772</v>
      </c>
      <c r="E9840" s="206" t="s">
        <v>772</v>
      </c>
      <c r="F9840" s="207">
        <v>45470</v>
      </c>
      <c r="G9840" s="206" t="s">
        <v>906</v>
      </c>
      <c r="H9840" s="208">
        <v>77440</v>
      </c>
      <c r="I9840" s="206" t="s">
        <v>19</v>
      </c>
      <c r="L9840" s="206">
        <v>2023</v>
      </c>
      <c r="M9840" s="206" t="s">
        <v>772</v>
      </c>
      <c r="N9840" s="206" t="s">
        <v>816</v>
      </c>
    </row>
    <row r="9841" spans="1:14" s="206" customFormat="1" ht="31" customHeight="1" x14ac:dyDescent="0.15">
      <c r="A9841" s="206" t="s">
        <v>768</v>
      </c>
      <c r="B9841" s="206" t="s">
        <v>894</v>
      </c>
      <c r="C9841" s="206" t="s">
        <v>770</v>
      </c>
      <c r="D9841" s="206" t="s">
        <v>772</v>
      </c>
      <c r="E9841" s="206" t="s">
        <v>778</v>
      </c>
      <c r="F9841" s="207">
        <v>45470</v>
      </c>
      <c r="G9841" s="206" t="s">
        <v>897</v>
      </c>
      <c r="H9841" s="208">
        <v>2230703</v>
      </c>
      <c r="I9841" s="206" t="s">
        <v>19</v>
      </c>
      <c r="L9841" s="206">
        <v>2023</v>
      </c>
      <c r="M9841" s="206" t="s">
        <v>772</v>
      </c>
      <c r="N9841" s="206" t="s">
        <v>816</v>
      </c>
    </row>
    <row r="9842" spans="1:14" s="206" customFormat="1" ht="31" customHeight="1" x14ac:dyDescent="0.15">
      <c r="A9842" s="206" t="s">
        <v>768</v>
      </c>
      <c r="B9842" s="206" t="s">
        <v>894</v>
      </c>
      <c r="C9842" s="206" t="s">
        <v>770</v>
      </c>
      <c r="D9842" s="206" t="s">
        <v>772</v>
      </c>
      <c r="E9842" s="206" t="s">
        <v>772</v>
      </c>
      <c r="F9842" s="207">
        <v>45470</v>
      </c>
      <c r="G9842" s="206" t="s">
        <v>895</v>
      </c>
      <c r="H9842" s="208">
        <v>72974</v>
      </c>
      <c r="I9842" s="206" t="s">
        <v>19</v>
      </c>
      <c r="L9842" s="206">
        <v>2023</v>
      </c>
      <c r="M9842" s="206" t="s">
        <v>772</v>
      </c>
      <c r="N9842" s="206" t="s">
        <v>816</v>
      </c>
    </row>
    <row r="9843" spans="1:14" s="206" customFormat="1" ht="31" customHeight="1" x14ac:dyDescent="0.15">
      <c r="A9843" s="206" t="s">
        <v>768</v>
      </c>
      <c r="B9843" s="206" t="s">
        <v>894</v>
      </c>
      <c r="C9843" s="206" t="s">
        <v>770</v>
      </c>
      <c r="D9843" s="206" t="s">
        <v>772</v>
      </c>
      <c r="E9843" s="206" t="s">
        <v>759</v>
      </c>
      <c r="F9843" s="207">
        <v>45470</v>
      </c>
      <c r="G9843" s="206" t="s">
        <v>907</v>
      </c>
      <c r="H9843" s="208">
        <v>945186</v>
      </c>
      <c r="I9843" s="206" t="s">
        <v>19</v>
      </c>
      <c r="L9843" s="206">
        <v>2023</v>
      </c>
      <c r="M9843" s="206" t="s">
        <v>772</v>
      </c>
      <c r="N9843" s="206" t="s">
        <v>816</v>
      </c>
    </row>
    <row r="9844" spans="1:14" s="206" customFormat="1" ht="31" customHeight="1" x14ac:dyDescent="0.15">
      <c r="A9844" s="206" t="s">
        <v>768</v>
      </c>
      <c r="B9844" s="206" t="s">
        <v>894</v>
      </c>
      <c r="C9844" s="206" t="s">
        <v>770</v>
      </c>
      <c r="D9844" s="206" t="s">
        <v>772</v>
      </c>
      <c r="E9844" s="206" t="s">
        <v>772</v>
      </c>
      <c r="F9844" s="207">
        <v>45470</v>
      </c>
      <c r="G9844" s="206" t="s">
        <v>898</v>
      </c>
      <c r="H9844" s="208">
        <v>50503</v>
      </c>
      <c r="I9844" s="206" t="s">
        <v>19</v>
      </c>
      <c r="L9844" s="206">
        <v>2023</v>
      </c>
      <c r="M9844" s="206" t="s">
        <v>772</v>
      </c>
      <c r="N9844" s="206" t="s">
        <v>816</v>
      </c>
    </row>
    <row r="9845" spans="1:14" s="206" customFormat="1" ht="31" customHeight="1" x14ac:dyDescent="0.15">
      <c r="A9845" s="206" t="s">
        <v>768</v>
      </c>
      <c r="B9845" s="206" t="s">
        <v>894</v>
      </c>
      <c r="C9845" s="206" t="s">
        <v>770</v>
      </c>
      <c r="D9845" s="206" t="s">
        <v>772</v>
      </c>
      <c r="E9845" s="206" t="s">
        <v>778</v>
      </c>
      <c r="F9845" s="207">
        <v>45470</v>
      </c>
      <c r="G9845" s="206" t="s">
        <v>898</v>
      </c>
      <c r="H9845" s="208">
        <v>92400</v>
      </c>
      <c r="I9845" s="206" t="s">
        <v>19</v>
      </c>
      <c r="L9845" s="206">
        <v>2023</v>
      </c>
      <c r="M9845" s="206" t="s">
        <v>772</v>
      </c>
      <c r="N9845" s="206" t="s">
        <v>816</v>
      </c>
    </row>
    <row r="9846" spans="1:14" s="206" customFormat="1" ht="31" customHeight="1" x14ac:dyDescent="0.15">
      <c r="A9846" s="206" t="s">
        <v>768</v>
      </c>
      <c r="B9846" s="206" t="s">
        <v>894</v>
      </c>
      <c r="C9846" s="206" t="s">
        <v>770</v>
      </c>
      <c r="D9846" s="206" t="s">
        <v>772</v>
      </c>
      <c r="E9846" s="206" t="s">
        <v>759</v>
      </c>
      <c r="F9846" s="207">
        <v>45470</v>
      </c>
      <c r="G9846" s="206" t="s">
        <v>897</v>
      </c>
      <c r="H9846" s="208">
        <v>1058112</v>
      </c>
      <c r="I9846" s="206" t="s">
        <v>19</v>
      </c>
      <c r="L9846" s="206">
        <v>2023</v>
      </c>
      <c r="M9846" s="206" t="s">
        <v>772</v>
      </c>
      <c r="N9846" s="206" t="s">
        <v>816</v>
      </c>
    </row>
    <row r="9847" spans="1:14" s="206" customFormat="1" ht="31" customHeight="1" x14ac:dyDescent="0.15">
      <c r="A9847" s="206" t="s">
        <v>768</v>
      </c>
      <c r="B9847" s="206" t="s">
        <v>894</v>
      </c>
      <c r="C9847" s="206" t="s">
        <v>770</v>
      </c>
      <c r="D9847" s="206" t="s">
        <v>772</v>
      </c>
      <c r="E9847" s="206" t="s">
        <v>772</v>
      </c>
      <c r="F9847" s="207">
        <v>45470</v>
      </c>
      <c r="G9847" s="206" t="s">
        <v>904</v>
      </c>
      <c r="H9847" s="208">
        <v>998052</v>
      </c>
      <c r="I9847" s="206" t="s">
        <v>19</v>
      </c>
      <c r="L9847" s="206">
        <v>2023</v>
      </c>
      <c r="M9847" s="206" t="s">
        <v>772</v>
      </c>
      <c r="N9847" s="206" t="s">
        <v>816</v>
      </c>
    </row>
    <row r="9848" spans="1:14" s="206" customFormat="1" ht="31" customHeight="1" x14ac:dyDescent="0.15">
      <c r="A9848" s="206" t="s">
        <v>768</v>
      </c>
      <c r="B9848" s="206" t="s">
        <v>894</v>
      </c>
      <c r="C9848" s="206" t="s">
        <v>770</v>
      </c>
      <c r="D9848" s="206" t="s">
        <v>772</v>
      </c>
      <c r="E9848" s="206" t="s">
        <v>778</v>
      </c>
      <c r="F9848" s="207">
        <v>45470</v>
      </c>
      <c r="G9848" s="206" t="s">
        <v>908</v>
      </c>
      <c r="H9848" s="208">
        <v>48092</v>
      </c>
      <c r="I9848" s="206" t="s">
        <v>19</v>
      </c>
      <c r="L9848" s="206">
        <v>2023</v>
      </c>
      <c r="M9848" s="206" t="s">
        <v>772</v>
      </c>
      <c r="N9848" s="206" t="s">
        <v>816</v>
      </c>
    </row>
    <row r="9849" spans="1:14" s="206" customFormat="1" ht="31" customHeight="1" x14ac:dyDescent="0.15">
      <c r="A9849" s="206" t="s">
        <v>768</v>
      </c>
      <c r="B9849" s="206" t="s">
        <v>894</v>
      </c>
      <c r="C9849" s="206" t="s">
        <v>770</v>
      </c>
      <c r="D9849" s="206" t="s">
        <v>772</v>
      </c>
      <c r="E9849" s="206" t="s">
        <v>772</v>
      </c>
      <c r="F9849" s="207">
        <v>45471</v>
      </c>
      <c r="G9849" s="206" t="s">
        <v>905</v>
      </c>
      <c r="H9849" s="208">
        <v>1272502</v>
      </c>
      <c r="I9849" s="206" t="s">
        <v>19</v>
      </c>
      <c r="L9849" s="206">
        <v>2023</v>
      </c>
      <c r="M9849" s="206" t="s">
        <v>772</v>
      </c>
      <c r="N9849" s="206" t="s">
        <v>816</v>
      </c>
    </row>
    <row r="9850" spans="1:14" s="206" customFormat="1" ht="31" customHeight="1" x14ac:dyDescent="0.15">
      <c r="A9850" s="206" t="s">
        <v>768</v>
      </c>
      <c r="B9850" s="206" t="s">
        <v>894</v>
      </c>
      <c r="C9850" s="206" t="s">
        <v>770</v>
      </c>
      <c r="D9850" s="206" t="s">
        <v>772</v>
      </c>
      <c r="E9850" s="206" t="s">
        <v>759</v>
      </c>
      <c r="F9850" s="207">
        <v>45471</v>
      </c>
      <c r="G9850" s="206" t="s">
        <v>907</v>
      </c>
      <c r="H9850" s="208">
        <v>977900</v>
      </c>
      <c r="I9850" s="206" t="s">
        <v>19</v>
      </c>
      <c r="L9850" s="206">
        <v>2023</v>
      </c>
      <c r="M9850" s="206" t="s">
        <v>772</v>
      </c>
      <c r="N9850" s="206" t="s">
        <v>816</v>
      </c>
    </row>
    <row r="9851" spans="1:14" s="206" customFormat="1" ht="31" customHeight="1" x14ac:dyDescent="0.15">
      <c r="A9851" s="206" t="s">
        <v>768</v>
      </c>
      <c r="B9851" s="206" t="s">
        <v>894</v>
      </c>
      <c r="C9851" s="206" t="s">
        <v>770</v>
      </c>
      <c r="D9851" s="206" t="s">
        <v>772</v>
      </c>
      <c r="E9851" s="206" t="s">
        <v>759</v>
      </c>
      <c r="F9851" s="207">
        <v>45471</v>
      </c>
      <c r="G9851" s="206" t="s">
        <v>898</v>
      </c>
      <c r="H9851" s="208">
        <v>121242</v>
      </c>
      <c r="I9851" s="206" t="s">
        <v>19</v>
      </c>
      <c r="L9851" s="206">
        <v>2023</v>
      </c>
      <c r="M9851" s="206" t="s">
        <v>772</v>
      </c>
      <c r="N9851" s="206" t="s">
        <v>816</v>
      </c>
    </row>
    <row r="9852" spans="1:14" s="206" customFormat="1" ht="31" customHeight="1" x14ac:dyDescent="0.15">
      <c r="A9852" s="206" t="s">
        <v>768</v>
      </c>
      <c r="B9852" s="206" t="s">
        <v>894</v>
      </c>
      <c r="C9852" s="206" t="s">
        <v>782</v>
      </c>
      <c r="D9852" s="206" t="s">
        <v>772</v>
      </c>
      <c r="E9852" s="206" t="s">
        <v>759</v>
      </c>
      <c r="F9852" s="207">
        <v>45471</v>
      </c>
      <c r="G9852" s="206" t="s">
        <v>907</v>
      </c>
      <c r="H9852" s="208">
        <v>303886</v>
      </c>
      <c r="I9852" s="206" t="s">
        <v>19</v>
      </c>
      <c r="L9852" s="206">
        <v>2023</v>
      </c>
      <c r="M9852" s="206" t="s">
        <v>772</v>
      </c>
      <c r="N9852" s="206" t="s">
        <v>816</v>
      </c>
    </row>
    <row r="9853" spans="1:14" s="206" customFormat="1" ht="31" customHeight="1" x14ac:dyDescent="0.15">
      <c r="A9853" s="206" t="s">
        <v>768</v>
      </c>
      <c r="B9853" s="206" t="s">
        <v>894</v>
      </c>
      <c r="C9853" s="206" t="s">
        <v>770</v>
      </c>
      <c r="D9853" s="206" t="s">
        <v>772</v>
      </c>
      <c r="E9853" s="206" t="s">
        <v>772</v>
      </c>
      <c r="F9853" s="207">
        <v>45471</v>
      </c>
      <c r="G9853" s="206" t="s">
        <v>895</v>
      </c>
      <c r="H9853" s="208">
        <v>237072</v>
      </c>
      <c r="I9853" s="206" t="s">
        <v>19</v>
      </c>
      <c r="L9853" s="206">
        <v>2023</v>
      </c>
      <c r="M9853" s="206" t="s">
        <v>772</v>
      </c>
      <c r="N9853" s="206" t="s">
        <v>816</v>
      </c>
    </row>
    <row r="9854" spans="1:14" s="206" customFormat="1" ht="31" customHeight="1" x14ac:dyDescent="0.15">
      <c r="A9854" s="206" t="s">
        <v>768</v>
      </c>
      <c r="B9854" s="206" t="s">
        <v>894</v>
      </c>
      <c r="C9854" s="206" t="s">
        <v>770</v>
      </c>
      <c r="D9854" s="206" t="s">
        <v>772</v>
      </c>
      <c r="E9854" s="206" t="s">
        <v>772</v>
      </c>
      <c r="F9854" s="207">
        <v>45471</v>
      </c>
      <c r="G9854" s="206" t="s">
        <v>898</v>
      </c>
      <c r="H9854" s="208">
        <v>41253</v>
      </c>
      <c r="I9854" s="206" t="s">
        <v>19</v>
      </c>
      <c r="L9854" s="206">
        <v>2023</v>
      </c>
      <c r="M9854" s="206" t="s">
        <v>772</v>
      </c>
      <c r="N9854" s="206" t="s">
        <v>816</v>
      </c>
    </row>
    <row r="9855" spans="1:14" s="206" customFormat="1" ht="31" customHeight="1" x14ac:dyDescent="0.15">
      <c r="A9855" s="206" t="s">
        <v>768</v>
      </c>
      <c r="B9855" s="206" t="s">
        <v>894</v>
      </c>
      <c r="C9855" s="206" t="s">
        <v>770</v>
      </c>
      <c r="D9855" s="206" t="s">
        <v>772</v>
      </c>
      <c r="E9855" s="206" t="s">
        <v>778</v>
      </c>
      <c r="F9855" s="207">
        <v>45471</v>
      </c>
      <c r="G9855" s="206" t="s">
        <v>897</v>
      </c>
      <c r="H9855" s="208">
        <v>972516</v>
      </c>
      <c r="I9855" s="206" t="s">
        <v>19</v>
      </c>
      <c r="L9855" s="206">
        <v>2023</v>
      </c>
      <c r="M9855" s="206" t="s">
        <v>772</v>
      </c>
      <c r="N9855" s="206" t="s">
        <v>816</v>
      </c>
    </row>
    <row r="9856" spans="1:14" s="206" customFormat="1" ht="31" customHeight="1" x14ac:dyDescent="0.15">
      <c r="A9856" s="206" t="s">
        <v>768</v>
      </c>
      <c r="B9856" s="206" t="s">
        <v>894</v>
      </c>
      <c r="C9856" s="206" t="s">
        <v>770</v>
      </c>
      <c r="D9856" s="206" t="s">
        <v>772</v>
      </c>
      <c r="E9856" s="206" t="s">
        <v>759</v>
      </c>
      <c r="F9856" s="207">
        <v>45471</v>
      </c>
      <c r="G9856" s="206" t="s">
        <v>897</v>
      </c>
      <c r="H9856" s="208">
        <v>350592</v>
      </c>
      <c r="I9856" s="206" t="s">
        <v>19</v>
      </c>
      <c r="L9856" s="206">
        <v>2023</v>
      </c>
      <c r="M9856" s="206" t="s">
        <v>772</v>
      </c>
      <c r="N9856" s="206" t="s">
        <v>816</v>
      </c>
    </row>
    <row r="9857" spans="1:14" s="206" customFormat="1" ht="31" customHeight="1" x14ac:dyDescent="0.15">
      <c r="A9857" s="206" t="s">
        <v>768</v>
      </c>
      <c r="B9857" s="206" t="s">
        <v>894</v>
      </c>
      <c r="C9857" s="206" t="s">
        <v>770</v>
      </c>
      <c r="D9857" s="206" t="s">
        <v>772</v>
      </c>
      <c r="E9857" s="206" t="s">
        <v>778</v>
      </c>
      <c r="F9857" s="207">
        <v>45471</v>
      </c>
      <c r="G9857" s="206" t="s">
        <v>898</v>
      </c>
      <c r="H9857" s="208">
        <v>171600</v>
      </c>
      <c r="I9857" s="206" t="s">
        <v>19</v>
      </c>
      <c r="L9857" s="206">
        <v>2023</v>
      </c>
      <c r="M9857" s="206" t="s">
        <v>772</v>
      </c>
      <c r="N9857" s="206" t="s">
        <v>816</v>
      </c>
    </row>
    <row r="9858" spans="1:14" s="206" customFormat="1" ht="31" customHeight="1" x14ac:dyDescent="0.15">
      <c r="A9858" s="206" t="s">
        <v>768</v>
      </c>
      <c r="B9858" s="206" t="s">
        <v>894</v>
      </c>
      <c r="C9858" s="206" t="s">
        <v>770</v>
      </c>
      <c r="D9858" s="206" t="s">
        <v>772</v>
      </c>
      <c r="E9858" s="206" t="s">
        <v>772</v>
      </c>
      <c r="F9858" s="207">
        <v>45471</v>
      </c>
      <c r="G9858" s="206" t="s">
        <v>906</v>
      </c>
      <c r="H9858" s="208">
        <v>35816</v>
      </c>
      <c r="I9858" s="206" t="s">
        <v>19</v>
      </c>
      <c r="L9858" s="206">
        <v>2023</v>
      </c>
      <c r="M9858" s="206" t="s">
        <v>772</v>
      </c>
      <c r="N9858" s="206" t="s">
        <v>816</v>
      </c>
    </row>
    <row r="9859" spans="1:14" s="206" customFormat="1" ht="31" customHeight="1" x14ac:dyDescent="0.15">
      <c r="A9859" s="206" t="s">
        <v>768</v>
      </c>
      <c r="B9859" s="206" t="s">
        <v>894</v>
      </c>
      <c r="C9859" s="206" t="s">
        <v>770</v>
      </c>
      <c r="D9859" s="206" t="s">
        <v>772</v>
      </c>
      <c r="E9859" s="206" t="s">
        <v>772</v>
      </c>
      <c r="F9859" s="207">
        <v>45471</v>
      </c>
      <c r="G9859" s="206" t="s">
        <v>896</v>
      </c>
      <c r="H9859" s="208">
        <v>616348</v>
      </c>
      <c r="I9859" s="206" t="s">
        <v>19</v>
      </c>
      <c r="L9859" s="206">
        <v>2023</v>
      </c>
      <c r="M9859" s="206" t="s">
        <v>772</v>
      </c>
      <c r="N9859" s="206" t="s">
        <v>816</v>
      </c>
    </row>
    <row r="9860" spans="1:14" s="206" customFormat="1" ht="31" customHeight="1" x14ac:dyDescent="0.15">
      <c r="A9860" s="206" t="s">
        <v>768</v>
      </c>
      <c r="B9860" s="206" t="s">
        <v>894</v>
      </c>
      <c r="C9860" s="206" t="s">
        <v>770</v>
      </c>
      <c r="D9860" s="206" t="s">
        <v>772</v>
      </c>
      <c r="E9860" s="206" t="s">
        <v>778</v>
      </c>
      <c r="F9860" s="207">
        <v>45471</v>
      </c>
      <c r="G9860" s="206" t="s">
        <v>895</v>
      </c>
      <c r="H9860" s="208">
        <v>159245</v>
      </c>
      <c r="I9860" s="206" t="s">
        <v>19</v>
      </c>
      <c r="L9860" s="206">
        <v>2023</v>
      </c>
      <c r="M9860" s="206" t="s">
        <v>772</v>
      </c>
      <c r="N9860" s="206" t="s">
        <v>816</v>
      </c>
    </row>
    <row r="9861" spans="1:14" s="206" customFormat="1" ht="31" customHeight="1" x14ac:dyDescent="0.15">
      <c r="A9861" s="206" t="s">
        <v>768</v>
      </c>
      <c r="B9861" s="206" t="s">
        <v>894</v>
      </c>
      <c r="C9861" s="206" t="s">
        <v>770</v>
      </c>
      <c r="D9861" s="206" t="s">
        <v>772</v>
      </c>
      <c r="E9861" s="206" t="s">
        <v>778</v>
      </c>
      <c r="F9861" s="207">
        <v>45471</v>
      </c>
      <c r="G9861" s="206" t="s">
        <v>908</v>
      </c>
      <c r="H9861" s="208">
        <v>564564</v>
      </c>
      <c r="I9861" s="206" t="s">
        <v>19</v>
      </c>
      <c r="L9861" s="206">
        <v>2023</v>
      </c>
      <c r="M9861" s="206" t="s">
        <v>772</v>
      </c>
      <c r="N9861" s="206" t="s">
        <v>816</v>
      </c>
    </row>
    <row r="9862" spans="1:14" s="206" customFormat="1" ht="31" customHeight="1" x14ac:dyDescent="0.15">
      <c r="A9862" s="206" t="s">
        <v>768</v>
      </c>
      <c r="B9862" s="206" t="s">
        <v>894</v>
      </c>
      <c r="C9862" s="206" t="s">
        <v>770</v>
      </c>
      <c r="D9862" s="206" t="s">
        <v>772</v>
      </c>
      <c r="E9862" s="206" t="s">
        <v>772</v>
      </c>
      <c r="F9862" s="207">
        <v>45471</v>
      </c>
      <c r="G9862" s="206" t="s">
        <v>897</v>
      </c>
      <c r="H9862" s="208">
        <v>631508</v>
      </c>
      <c r="I9862" s="206" t="s">
        <v>19</v>
      </c>
      <c r="L9862" s="206">
        <v>2023</v>
      </c>
      <c r="M9862" s="206" t="s">
        <v>772</v>
      </c>
      <c r="N9862" s="206" t="s">
        <v>816</v>
      </c>
    </row>
    <row r="9863" spans="1:14" s="206" customFormat="1" ht="31" customHeight="1" x14ac:dyDescent="0.15">
      <c r="A9863" s="206" t="s">
        <v>768</v>
      </c>
      <c r="B9863" s="206" t="s">
        <v>894</v>
      </c>
      <c r="C9863" s="206" t="s">
        <v>770</v>
      </c>
      <c r="D9863" s="206" t="s">
        <v>772</v>
      </c>
      <c r="E9863" s="206" t="s">
        <v>772</v>
      </c>
      <c r="F9863" s="207">
        <v>45474</v>
      </c>
      <c r="G9863" s="206" t="s">
        <v>896</v>
      </c>
      <c r="H9863" s="208">
        <v>722744</v>
      </c>
      <c r="I9863" s="206" t="s">
        <v>19</v>
      </c>
      <c r="L9863" s="206">
        <v>2023</v>
      </c>
      <c r="M9863" s="206" t="s">
        <v>772</v>
      </c>
      <c r="N9863" s="206" t="s">
        <v>816</v>
      </c>
    </row>
    <row r="9864" spans="1:14" s="206" customFormat="1" ht="31" customHeight="1" x14ac:dyDescent="0.15">
      <c r="A9864" s="206" t="s">
        <v>768</v>
      </c>
      <c r="B9864" s="206" t="s">
        <v>894</v>
      </c>
      <c r="C9864" s="206" t="s">
        <v>770</v>
      </c>
      <c r="D9864" s="206" t="s">
        <v>772</v>
      </c>
      <c r="E9864" s="206" t="s">
        <v>772</v>
      </c>
      <c r="F9864" s="207">
        <v>45474</v>
      </c>
      <c r="G9864" s="206" t="s">
        <v>908</v>
      </c>
      <c r="H9864" s="208">
        <v>63184</v>
      </c>
      <c r="I9864" s="206" t="s">
        <v>19</v>
      </c>
      <c r="L9864" s="206">
        <v>2023</v>
      </c>
      <c r="M9864" s="206" t="s">
        <v>772</v>
      </c>
      <c r="N9864" s="206" t="s">
        <v>816</v>
      </c>
    </row>
    <row r="9865" spans="1:14" s="206" customFormat="1" ht="31" customHeight="1" x14ac:dyDescent="0.15">
      <c r="A9865" s="206" t="s">
        <v>768</v>
      </c>
      <c r="B9865" s="206" t="s">
        <v>894</v>
      </c>
      <c r="C9865" s="206" t="s">
        <v>770</v>
      </c>
      <c r="D9865" s="206" t="s">
        <v>772</v>
      </c>
      <c r="E9865" s="206" t="s">
        <v>759</v>
      </c>
      <c r="F9865" s="207">
        <v>45474</v>
      </c>
      <c r="G9865" s="206" t="s">
        <v>907</v>
      </c>
      <c r="H9865" s="208">
        <v>470712</v>
      </c>
      <c r="I9865" s="206" t="s">
        <v>19</v>
      </c>
      <c r="L9865" s="206">
        <v>2023</v>
      </c>
      <c r="M9865" s="206" t="s">
        <v>772</v>
      </c>
      <c r="N9865" s="206" t="s">
        <v>816</v>
      </c>
    </row>
    <row r="9866" spans="1:14" s="206" customFormat="1" ht="31" customHeight="1" x14ac:dyDescent="0.15">
      <c r="A9866" s="206" t="s">
        <v>768</v>
      </c>
      <c r="B9866" s="206" t="s">
        <v>894</v>
      </c>
      <c r="C9866" s="206" t="s">
        <v>770</v>
      </c>
      <c r="D9866" s="206" t="s">
        <v>772</v>
      </c>
      <c r="E9866" s="206" t="s">
        <v>778</v>
      </c>
      <c r="F9866" s="207">
        <v>45474</v>
      </c>
      <c r="G9866" s="206" t="s">
        <v>908</v>
      </c>
      <c r="H9866" s="208">
        <v>311401</v>
      </c>
      <c r="I9866" s="206" t="s">
        <v>19</v>
      </c>
      <c r="L9866" s="206">
        <v>2023</v>
      </c>
      <c r="M9866" s="206" t="s">
        <v>772</v>
      </c>
      <c r="N9866" s="206" t="s">
        <v>816</v>
      </c>
    </row>
    <row r="9867" spans="1:14" s="206" customFormat="1" ht="31" customHeight="1" x14ac:dyDescent="0.15">
      <c r="A9867" s="206" t="s">
        <v>768</v>
      </c>
      <c r="B9867" s="206" t="s">
        <v>894</v>
      </c>
      <c r="C9867" s="206" t="s">
        <v>770</v>
      </c>
      <c r="D9867" s="206" t="s">
        <v>772</v>
      </c>
      <c r="E9867" s="206" t="s">
        <v>772</v>
      </c>
      <c r="F9867" s="207">
        <v>45474</v>
      </c>
      <c r="G9867" s="206" t="s">
        <v>906</v>
      </c>
      <c r="H9867" s="208">
        <v>439120</v>
      </c>
      <c r="I9867" s="206" t="s">
        <v>19</v>
      </c>
      <c r="L9867" s="206">
        <v>2023</v>
      </c>
      <c r="M9867" s="206" t="s">
        <v>772</v>
      </c>
      <c r="N9867" s="206" t="s">
        <v>816</v>
      </c>
    </row>
    <row r="9868" spans="1:14" s="206" customFormat="1" ht="31" customHeight="1" x14ac:dyDescent="0.15">
      <c r="A9868" s="206" t="s">
        <v>768</v>
      </c>
      <c r="B9868" s="206" t="s">
        <v>894</v>
      </c>
      <c r="C9868" s="206" t="s">
        <v>770</v>
      </c>
      <c r="D9868" s="206" t="s">
        <v>772</v>
      </c>
      <c r="E9868" s="206" t="s">
        <v>759</v>
      </c>
      <c r="F9868" s="207">
        <v>45474</v>
      </c>
      <c r="G9868" s="206" t="s">
        <v>906</v>
      </c>
      <c r="H9868" s="208">
        <v>237213</v>
      </c>
      <c r="I9868" s="206" t="s">
        <v>19</v>
      </c>
      <c r="L9868" s="206">
        <v>2023</v>
      </c>
      <c r="M9868" s="206" t="s">
        <v>772</v>
      </c>
      <c r="N9868" s="206" t="s">
        <v>816</v>
      </c>
    </row>
    <row r="9869" spans="1:14" s="206" customFormat="1" ht="31" customHeight="1" x14ac:dyDescent="0.15">
      <c r="A9869" s="206" t="s">
        <v>768</v>
      </c>
      <c r="B9869" s="206" t="s">
        <v>894</v>
      </c>
      <c r="C9869" s="206" t="s">
        <v>770</v>
      </c>
      <c r="D9869" s="206" t="s">
        <v>772</v>
      </c>
      <c r="E9869" s="206" t="s">
        <v>772</v>
      </c>
      <c r="F9869" s="207">
        <v>45474</v>
      </c>
      <c r="G9869" s="206" t="s">
        <v>903</v>
      </c>
      <c r="H9869" s="208">
        <v>99792</v>
      </c>
      <c r="I9869" s="206" t="s">
        <v>19</v>
      </c>
      <c r="L9869" s="206">
        <v>2023</v>
      </c>
      <c r="M9869" s="206" t="s">
        <v>772</v>
      </c>
      <c r="N9869" s="206" t="s">
        <v>816</v>
      </c>
    </row>
    <row r="9870" spans="1:14" s="206" customFormat="1" ht="31" customHeight="1" x14ac:dyDescent="0.15">
      <c r="A9870" s="206" t="s">
        <v>768</v>
      </c>
      <c r="B9870" s="206" t="s">
        <v>894</v>
      </c>
      <c r="C9870" s="206" t="s">
        <v>770</v>
      </c>
      <c r="D9870" s="206" t="s">
        <v>772</v>
      </c>
      <c r="E9870" s="206" t="s">
        <v>778</v>
      </c>
      <c r="F9870" s="207">
        <v>45474</v>
      </c>
      <c r="G9870" s="206" t="s">
        <v>906</v>
      </c>
      <c r="H9870" s="208">
        <v>18018</v>
      </c>
      <c r="I9870" s="206" t="s">
        <v>19</v>
      </c>
      <c r="L9870" s="206">
        <v>2023</v>
      </c>
      <c r="M9870" s="206" t="s">
        <v>772</v>
      </c>
      <c r="N9870" s="206" t="s">
        <v>816</v>
      </c>
    </row>
    <row r="9871" spans="1:14" s="206" customFormat="1" ht="31" customHeight="1" x14ac:dyDescent="0.15">
      <c r="A9871" s="206" t="s">
        <v>768</v>
      </c>
      <c r="B9871" s="206" t="s">
        <v>894</v>
      </c>
      <c r="C9871" s="206" t="s">
        <v>770</v>
      </c>
      <c r="D9871" s="206" t="s">
        <v>772</v>
      </c>
      <c r="E9871" s="206" t="s">
        <v>772</v>
      </c>
      <c r="F9871" s="207">
        <v>45474</v>
      </c>
      <c r="G9871" s="206" t="s">
        <v>898</v>
      </c>
      <c r="H9871" s="208">
        <v>2010580</v>
      </c>
      <c r="I9871" s="206" t="s">
        <v>19</v>
      </c>
      <c r="L9871" s="206">
        <v>2023</v>
      </c>
      <c r="M9871" s="206" t="s">
        <v>772</v>
      </c>
      <c r="N9871" s="206" t="s">
        <v>816</v>
      </c>
    </row>
    <row r="9872" spans="1:14" s="206" customFormat="1" ht="31" customHeight="1" x14ac:dyDescent="0.15">
      <c r="A9872" s="206" t="s">
        <v>768</v>
      </c>
      <c r="B9872" s="206" t="s">
        <v>894</v>
      </c>
      <c r="C9872" s="206" t="s">
        <v>770</v>
      </c>
      <c r="D9872" s="206" t="s">
        <v>772</v>
      </c>
      <c r="E9872" s="206" t="s">
        <v>759</v>
      </c>
      <c r="F9872" s="207">
        <v>45474</v>
      </c>
      <c r="G9872" s="206" t="s">
        <v>897</v>
      </c>
      <c r="H9872" s="208">
        <v>696960</v>
      </c>
      <c r="I9872" s="206" t="s">
        <v>19</v>
      </c>
      <c r="L9872" s="206">
        <v>2023</v>
      </c>
      <c r="M9872" s="206" t="s">
        <v>772</v>
      </c>
      <c r="N9872" s="206" t="s">
        <v>816</v>
      </c>
    </row>
    <row r="9873" spans="1:14" s="206" customFormat="1" ht="31" customHeight="1" x14ac:dyDescent="0.15">
      <c r="A9873" s="206" t="s">
        <v>768</v>
      </c>
      <c r="B9873" s="206" t="s">
        <v>894</v>
      </c>
      <c r="C9873" s="206" t="s">
        <v>770</v>
      </c>
      <c r="D9873" s="206" t="s">
        <v>772</v>
      </c>
      <c r="E9873" s="206" t="s">
        <v>778</v>
      </c>
      <c r="F9873" s="207">
        <v>45474</v>
      </c>
      <c r="G9873" s="206" t="s">
        <v>898</v>
      </c>
      <c r="H9873" s="208">
        <v>178200</v>
      </c>
      <c r="I9873" s="206" t="s">
        <v>19</v>
      </c>
      <c r="L9873" s="206">
        <v>2023</v>
      </c>
      <c r="M9873" s="206" t="s">
        <v>772</v>
      </c>
      <c r="N9873" s="206" t="s">
        <v>816</v>
      </c>
    </row>
    <row r="9874" spans="1:14" s="206" customFormat="1" ht="31" customHeight="1" x14ac:dyDescent="0.15">
      <c r="A9874" s="206" t="s">
        <v>768</v>
      </c>
      <c r="B9874" s="206" t="s">
        <v>894</v>
      </c>
      <c r="C9874" s="206" t="s">
        <v>770</v>
      </c>
      <c r="D9874" s="206" t="s">
        <v>772</v>
      </c>
      <c r="E9874" s="206" t="s">
        <v>772</v>
      </c>
      <c r="F9874" s="207">
        <v>45474</v>
      </c>
      <c r="G9874" s="206" t="s">
        <v>897</v>
      </c>
      <c r="H9874" s="208">
        <v>424255</v>
      </c>
      <c r="I9874" s="206" t="s">
        <v>19</v>
      </c>
      <c r="L9874" s="206">
        <v>2023</v>
      </c>
      <c r="M9874" s="206" t="s">
        <v>772</v>
      </c>
      <c r="N9874" s="206" t="s">
        <v>816</v>
      </c>
    </row>
    <row r="9875" spans="1:14" s="206" customFormat="1" ht="31" customHeight="1" x14ac:dyDescent="0.15">
      <c r="A9875" s="206" t="s">
        <v>768</v>
      </c>
      <c r="B9875" s="206" t="s">
        <v>894</v>
      </c>
      <c r="C9875" s="206" t="s">
        <v>770</v>
      </c>
      <c r="D9875" s="206" t="s">
        <v>772</v>
      </c>
      <c r="E9875" s="206" t="s">
        <v>778</v>
      </c>
      <c r="F9875" s="207">
        <v>45474</v>
      </c>
      <c r="G9875" s="206" t="s">
        <v>897</v>
      </c>
      <c r="H9875" s="208">
        <v>1706289</v>
      </c>
      <c r="I9875" s="206" t="s">
        <v>19</v>
      </c>
      <c r="L9875" s="206">
        <v>2023</v>
      </c>
      <c r="M9875" s="206" t="s">
        <v>772</v>
      </c>
      <c r="N9875" s="206" t="s">
        <v>816</v>
      </c>
    </row>
    <row r="9876" spans="1:14" s="206" customFormat="1" ht="31" customHeight="1" x14ac:dyDescent="0.15">
      <c r="A9876" s="206" t="s">
        <v>768</v>
      </c>
      <c r="B9876" s="206" t="s">
        <v>894</v>
      </c>
      <c r="C9876" s="206" t="s">
        <v>770</v>
      </c>
      <c r="D9876" s="206" t="s">
        <v>772</v>
      </c>
      <c r="E9876" s="206" t="s">
        <v>778</v>
      </c>
      <c r="F9876" s="207">
        <v>45474</v>
      </c>
      <c r="G9876" s="206" t="s">
        <v>896</v>
      </c>
      <c r="H9876" s="208">
        <v>118800</v>
      </c>
      <c r="I9876" s="206" t="s">
        <v>19</v>
      </c>
      <c r="L9876" s="206">
        <v>2023</v>
      </c>
      <c r="M9876" s="206" t="s">
        <v>772</v>
      </c>
      <c r="N9876" s="206" t="s">
        <v>816</v>
      </c>
    </row>
    <row r="9877" spans="1:14" s="206" customFormat="1" ht="31" customHeight="1" x14ac:dyDescent="0.15">
      <c r="A9877" s="206" t="s">
        <v>768</v>
      </c>
      <c r="B9877" s="206" t="s">
        <v>894</v>
      </c>
      <c r="C9877" s="206" t="s">
        <v>770</v>
      </c>
      <c r="D9877" s="206" t="s">
        <v>772</v>
      </c>
      <c r="E9877" s="206" t="s">
        <v>759</v>
      </c>
      <c r="F9877" s="207">
        <v>45474</v>
      </c>
      <c r="G9877" s="206" t="s">
        <v>898</v>
      </c>
      <c r="H9877" s="208">
        <v>314625</v>
      </c>
      <c r="I9877" s="206" t="s">
        <v>19</v>
      </c>
      <c r="L9877" s="206">
        <v>2023</v>
      </c>
      <c r="M9877" s="206" t="s">
        <v>772</v>
      </c>
      <c r="N9877" s="206" t="s">
        <v>816</v>
      </c>
    </row>
    <row r="9878" spans="1:14" s="206" customFormat="1" ht="31" customHeight="1" x14ac:dyDescent="0.15">
      <c r="A9878" s="206" t="s">
        <v>768</v>
      </c>
      <c r="B9878" s="206" t="s">
        <v>894</v>
      </c>
      <c r="C9878" s="206" t="s">
        <v>770</v>
      </c>
      <c r="D9878" s="206" t="s">
        <v>772</v>
      </c>
      <c r="E9878" s="206" t="s">
        <v>772</v>
      </c>
      <c r="F9878" s="207">
        <v>45475</v>
      </c>
      <c r="G9878" s="206" t="s">
        <v>906</v>
      </c>
      <c r="H9878" s="208">
        <v>467522</v>
      </c>
      <c r="I9878" s="206" t="s">
        <v>19</v>
      </c>
      <c r="L9878" s="206">
        <v>2023</v>
      </c>
      <c r="M9878" s="206" t="s">
        <v>772</v>
      </c>
      <c r="N9878" s="206" t="s">
        <v>816</v>
      </c>
    </row>
    <row r="9879" spans="1:14" s="206" customFormat="1" ht="31" customHeight="1" x14ac:dyDescent="0.15">
      <c r="A9879" s="206" t="s">
        <v>768</v>
      </c>
      <c r="B9879" s="206" t="s">
        <v>894</v>
      </c>
      <c r="C9879" s="206" t="s">
        <v>770</v>
      </c>
      <c r="D9879" s="206" t="s">
        <v>772</v>
      </c>
      <c r="E9879" s="206" t="s">
        <v>778</v>
      </c>
      <c r="F9879" s="207">
        <v>45475</v>
      </c>
      <c r="G9879" s="206" t="s">
        <v>895</v>
      </c>
      <c r="H9879" s="208">
        <v>109824</v>
      </c>
      <c r="I9879" s="206" t="s">
        <v>19</v>
      </c>
      <c r="L9879" s="206">
        <v>2023</v>
      </c>
      <c r="M9879" s="206" t="s">
        <v>772</v>
      </c>
      <c r="N9879" s="206" t="s">
        <v>816</v>
      </c>
    </row>
    <row r="9880" spans="1:14" s="206" customFormat="1" ht="31" customHeight="1" x14ac:dyDescent="0.15">
      <c r="A9880" s="206" t="s">
        <v>768</v>
      </c>
      <c r="B9880" s="206" t="s">
        <v>894</v>
      </c>
      <c r="C9880" s="206" t="s">
        <v>770</v>
      </c>
      <c r="D9880" s="206" t="s">
        <v>772</v>
      </c>
      <c r="E9880" s="206" t="s">
        <v>772</v>
      </c>
      <c r="F9880" s="207">
        <v>45475</v>
      </c>
      <c r="G9880" s="206" t="s">
        <v>908</v>
      </c>
      <c r="H9880" s="208">
        <v>11264</v>
      </c>
      <c r="I9880" s="206" t="s">
        <v>19</v>
      </c>
      <c r="L9880" s="206">
        <v>2023</v>
      </c>
      <c r="M9880" s="206" t="s">
        <v>772</v>
      </c>
      <c r="N9880" s="206" t="s">
        <v>816</v>
      </c>
    </row>
    <row r="9881" spans="1:14" s="206" customFormat="1" ht="31" customHeight="1" x14ac:dyDescent="0.15">
      <c r="A9881" s="206" t="s">
        <v>768</v>
      </c>
      <c r="B9881" s="206" t="s">
        <v>894</v>
      </c>
      <c r="C9881" s="206" t="s">
        <v>770</v>
      </c>
      <c r="D9881" s="206" t="s">
        <v>772</v>
      </c>
      <c r="E9881" s="206" t="s">
        <v>772</v>
      </c>
      <c r="F9881" s="207">
        <v>45475</v>
      </c>
      <c r="G9881" s="206" t="s">
        <v>903</v>
      </c>
      <c r="H9881" s="208">
        <v>199584</v>
      </c>
      <c r="I9881" s="206" t="s">
        <v>19</v>
      </c>
      <c r="L9881" s="206">
        <v>2023</v>
      </c>
      <c r="M9881" s="206" t="s">
        <v>772</v>
      </c>
      <c r="N9881" s="206" t="s">
        <v>816</v>
      </c>
    </row>
    <row r="9882" spans="1:14" s="206" customFormat="1" ht="31" customHeight="1" x14ac:dyDescent="0.15">
      <c r="A9882" s="206" t="s">
        <v>768</v>
      </c>
      <c r="B9882" s="206" t="s">
        <v>894</v>
      </c>
      <c r="C9882" s="206" t="s">
        <v>770</v>
      </c>
      <c r="D9882" s="206" t="s">
        <v>772</v>
      </c>
      <c r="E9882" s="206" t="s">
        <v>778</v>
      </c>
      <c r="F9882" s="207">
        <v>45475</v>
      </c>
      <c r="G9882" s="206" t="s">
        <v>897</v>
      </c>
      <c r="H9882" s="208">
        <v>433488</v>
      </c>
      <c r="I9882" s="206" t="s">
        <v>19</v>
      </c>
      <c r="L9882" s="206">
        <v>2023</v>
      </c>
      <c r="M9882" s="206" t="s">
        <v>772</v>
      </c>
      <c r="N9882" s="206" t="s">
        <v>816</v>
      </c>
    </row>
    <row r="9883" spans="1:14" s="206" customFormat="1" ht="31" customHeight="1" x14ac:dyDescent="0.15">
      <c r="A9883" s="206" t="s">
        <v>768</v>
      </c>
      <c r="B9883" s="206" t="s">
        <v>894</v>
      </c>
      <c r="C9883" s="206" t="s">
        <v>782</v>
      </c>
      <c r="D9883" s="206" t="s">
        <v>772</v>
      </c>
      <c r="E9883" s="206" t="s">
        <v>759</v>
      </c>
      <c r="F9883" s="207">
        <v>45475</v>
      </c>
      <c r="G9883" s="206" t="s">
        <v>907</v>
      </c>
      <c r="H9883" s="208">
        <v>12672</v>
      </c>
      <c r="I9883" s="206" t="s">
        <v>19</v>
      </c>
      <c r="L9883" s="206">
        <v>2023</v>
      </c>
      <c r="M9883" s="206" t="s">
        <v>772</v>
      </c>
      <c r="N9883" s="206" t="s">
        <v>816</v>
      </c>
    </row>
    <row r="9884" spans="1:14" s="206" customFormat="1" ht="31" customHeight="1" x14ac:dyDescent="0.15">
      <c r="A9884" s="206" t="s">
        <v>768</v>
      </c>
      <c r="B9884" s="206" t="s">
        <v>894</v>
      </c>
      <c r="C9884" s="206" t="s">
        <v>770</v>
      </c>
      <c r="D9884" s="206" t="s">
        <v>772</v>
      </c>
      <c r="E9884" s="206" t="s">
        <v>759</v>
      </c>
      <c r="F9884" s="207">
        <v>45475</v>
      </c>
      <c r="G9884" s="206" t="s">
        <v>898</v>
      </c>
      <c r="H9884" s="208">
        <v>339471</v>
      </c>
      <c r="I9884" s="206" t="s">
        <v>19</v>
      </c>
      <c r="L9884" s="206">
        <v>2023</v>
      </c>
      <c r="M9884" s="206" t="s">
        <v>772</v>
      </c>
      <c r="N9884" s="206" t="s">
        <v>816</v>
      </c>
    </row>
    <row r="9885" spans="1:14" s="206" customFormat="1" ht="31" customHeight="1" x14ac:dyDescent="0.15">
      <c r="A9885" s="206" t="s">
        <v>768</v>
      </c>
      <c r="B9885" s="206" t="s">
        <v>894</v>
      </c>
      <c r="C9885" s="206" t="s">
        <v>770</v>
      </c>
      <c r="D9885" s="206" t="s">
        <v>772</v>
      </c>
      <c r="E9885" s="206" t="s">
        <v>772</v>
      </c>
      <c r="F9885" s="207">
        <v>45475</v>
      </c>
      <c r="G9885" s="206" t="s">
        <v>896</v>
      </c>
      <c r="H9885" s="208">
        <v>1075157</v>
      </c>
      <c r="I9885" s="206" t="s">
        <v>19</v>
      </c>
      <c r="L9885" s="206">
        <v>2023</v>
      </c>
      <c r="M9885" s="206" t="s">
        <v>772</v>
      </c>
      <c r="N9885" s="206" t="s">
        <v>816</v>
      </c>
    </row>
    <row r="9886" spans="1:14" s="206" customFormat="1" ht="31" customHeight="1" x14ac:dyDescent="0.15">
      <c r="A9886" s="206" t="s">
        <v>768</v>
      </c>
      <c r="B9886" s="206" t="s">
        <v>894</v>
      </c>
      <c r="C9886" s="206" t="s">
        <v>770</v>
      </c>
      <c r="D9886" s="206" t="s">
        <v>772</v>
      </c>
      <c r="E9886" s="206" t="s">
        <v>778</v>
      </c>
      <c r="F9886" s="207">
        <v>45475</v>
      </c>
      <c r="G9886" s="206" t="s">
        <v>898</v>
      </c>
      <c r="H9886" s="208">
        <v>79200</v>
      </c>
      <c r="I9886" s="206" t="s">
        <v>19</v>
      </c>
      <c r="L9886" s="206">
        <v>2023</v>
      </c>
      <c r="M9886" s="206" t="s">
        <v>772</v>
      </c>
      <c r="N9886" s="206" t="s">
        <v>816</v>
      </c>
    </row>
    <row r="9887" spans="1:14" s="206" customFormat="1" ht="31" customHeight="1" x14ac:dyDescent="0.15">
      <c r="A9887" s="206" t="s">
        <v>768</v>
      </c>
      <c r="B9887" s="206" t="s">
        <v>894</v>
      </c>
      <c r="C9887" s="206" t="s">
        <v>770</v>
      </c>
      <c r="D9887" s="206" t="s">
        <v>772</v>
      </c>
      <c r="E9887" s="206" t="s">
        <v>759</v>
      </c>
      <c r="F9887" s="207">
        <v>45475</v>
      </c>
      <c r="G9887" s="206" t="s">
        <v>897</v>
      </c>
      <c r="H9887" s="208">
        <v>126720</v>
      </c>
      <c r="I9887" s="206" t="s">
        <v>19</v>
      </c>
      <c r="L9887" s="206">
        <v>2023</v>
      </c>
      <c r="M9887" s="206" t="s">
        <v>772</v>
      </c>
      <c r="N9887" s="206" t="s">
        <v>816</v>
      </c>
    </row>
    <row r="9888" spans="1:14" s="206" customFormat="1" ht="31" customHeight="1" x14ac:dyDescent="0.15">
      <c r="A9888" s="206" t="s">
        <v>768</v>
      </c>
      <c r="B9888" s="206" t="s">
        <v>894</v>
      </c>
      <c r="C9888" s="206" t="s">
        <v>770</v>
      </c>
      <c r="D9888" s="206" t="s">
        <v>772</v>
      </c>
      <c r="E9888" s="206" t="s">
        <v>772</v>
      </c>
      <c r="F9888" s="207">
        <v>45475</v>
      </c>
      <c r="G9888" s="206" t="s">
        <v>898</v>
      </c>
      <c r="H9888" s="208">
        <v>245137</v>
      </c>
      <c r="I9888" s="206" t="s">
        <v>19</v>
      </c>
      <c r="L9888" s="206">
        <v>2023</v>
      </c>
      <c r="M9888" s="206" t="s">
        <v>772</v>
      </c>
      <c r="N9888" s="206" t="s">
        <v>816</v>
      </c>
    </row>
    <row r="9889" spans="1:14" s="206" customFormat="1" ht="31" customHeight="1" x14ac:dyDescent="0.15">
      <c r="A9889" s="206" t="s">
        <v>768</v>
      </c>
      <c r="B9889" s="206" t="s">
        <v>894</v>
      </c>
      <c r="C9889" s="206" t="s">
        <v>770</v>
      </c>
      <c r="D9889" s="206" t="s">
        <v>772</v>
      </c>
      <c r="E9889" s="206" t="s">
        <v>778</v>
      </c>
      <c r="F9889" s="207">
        <v>45475</v>
      </c>
      <c r="G9889" s="206" t="s">
        <v>896</v>
      </c>
      <c r="H9889" s="208">
        <v>277200</v>
      </c>
      <c r="I9889" s="206" t="s">
        <v>19</v>
      </c>
      <c r="L9889" s="206">
        <v>2023</v>
      </c>
      <c r="M9889" s="206" t="s">
        <v>772</v>
      </c>
      <c r="N9889" s="206" t="s">
        <v>816</v>
      </c>
    </row>
    <row r="9890" spans="1:14" s="206" customFormat="1" ht="31" customHeight="1" x14ac:dyDescent="0.15">
      <c r="A9890" s="206" t="s">
        <v>768</v>
      </c>
      <c r="B9890" s="206" t="s">
        <v>894</v>
      </c>
      <c r="C9890" s="206" t="s">
        <v>770</v>
      </c>
      <c r="D9890" s="206" t="s">
        <v>772</v>
      </c>
      <c r="E9890" s="206" t="s">
        <v>772</v>
      </c>
      <c r="F9890" s="207">
        <v>45475</v>
      </c>
      <c r="G9890" s="206" t="s">
        <v>897</v>
      </c>
      <c r="H9890" s="208">
        <v>247012</v>
      </c>
      <c r="I9890" s="206" t="s">
        <v>19</v>
      </c>
      <c r="L9890" s="206">
        <v>2023</v>
      </c>
      <c r="M9890" s="206" t="s">
        <v>772</v>
      </c>
      <c r="N9890" s="206" t="s">
        <v>816</v>
      </c>
    </row>
    <row r="9891" spans="1:14" s="206" customFormat="1" ht="31" customHeight="1" x14ac:dyDescent="0.15">
      <c r="A9891" s="206" t="s">
        <v>768</v>
      </c>
      <c r="B9891" s="206" t="s">
        <v>894</v>
      </c>
      <c r="C9891" s="206" t="s">
        <v>770</v>
      </c>
      <c r="D9891" s="206" t="s">
        <v>772</v>
      </c>
      <c r="E9891" s="206" t="s">
        <v>778</v>
      </c>
      <c r="F9891" s="207">
        <v>45475</v>
      </c>
      <c r="G9891" s="206" t="s">
        <v>908</v>
      </c>
      <c r="H9891" s="208">
        <v>283140</v>
      </c>
      <c r="I9891" s="206" t="s">
        <v>19</v>
      </c>
      <c r="L9891" s="206">
        <v>2023</v>
      </c>
      <c r="M9891" s="206" t="s">
        <v>772</v>
      </c>
      <c r="N9891" s="206" t="s">
        <v>816</v>
      </c>
    </row>
    <row r="9892" spans="1:14" s="206" customFormat="1" ht="31" customHeight="1" x14ac:dyDescent="0.15">
      <c r="A9892" s="206" t="s">
        <v>768</v>
      </c>
      <c r="B9892" s="206" t="s">
        <v>894</v>
      </c>
      <c r="C9892" s="206" t="s">
        <v>770</v>
      </c>
      <c r="D9892" s="206" t="s">
        <v>772</v>
      </c>
      <c r="E9892" s="206" t="s">
        <v>759</v>
      </c>
      <c r="F9892" s="207">
        <v>45475</v>
      </c>
      <c r="G9892" s="206" t="s">
        <v>907</v>
      </c>
      <c r="H9892" s="208">
        <v>1755380</v>
      </c>
      <c r="I9892" s="206" t="s">
        <v>19</v>
      </c>
      <c r="L9892" s="206">
        <v>2023</v>
      </c>
      <c r="M9892" s="206" t="s">
        <v>772</v>
      </c>
      <c r="N9892" s="206" t="s">
        <v>816</v>
      </c>
    </row>
    <row r="9893" spans="1:14" s="206" customFormat="1" ht="31" customHeight="1" x14ac:dyDescent="0.15">
      <c r="A9893" s="206" t="s">
        <v>768</v>
      </c>
      <c r="B9893" s="206" t="s">
        <v>894</v>
      </c>
      <c r="C9893" s="206" t="s">
        <v>770</v>
      </c>
      <c r="D9893" s="206" t="s">
        <v>772</v>
      </c>
      <c r="E9893" s="206" t="s">
        <v>772</v>
      </c>
      <c r="F9893" s="207">
        <v>45475</v>
      </c>
      <c r="G9893" s="206" t="s">
        <v>895</v>
      </c>
      <c r="H9893" s="208">
        <v>13849</v>
      </c>
      <c r="I9893" s="206" t="s">
        <v>19</v>
      </c>
      <c r="L9893" s="206">
        <v>2023</v>
      </c>
      <c r="M9893" s="206" t="s">
        <v>772</v>
      </c>
      <c r="N9893" s="206" t="s">
        <v>816</v>
      </c>
    </row>
    <row r="9894" spans="1:14" s="206" customFormat="1" ht="31" customHeight="1" x14ac:dyDescent="0.15">
      <c r="A9894" s="206" t="s">
        <v>768</v>
      </c>
      <c r="B9894" s="206" t="s">
        <v>894</v>
      </c>
      <c r="C9894" s="206" t="s">
        <v>770</v>
      </c>
      <c r="D9894" s="206" t="s">
        <v>772</v>
      </c>
      <c r="E9894" s="206" t="s">
        <v>772</v>
      </c>
      <c r="F9894" s="207">
        <v>45476</v>
      </c>
      <c r="G9894" s="206" t="s">
        <v>896</v>
      </c>
      <c r="H9894" s="208">
        <v>1689364</v>
      </c>
      <c r="I9894" s="206" t="s">
        <v>19</v>
      </c>
      <c r="L9894" s="206">
        <v>2023</v>
      </c>
      <c r="M9894" s="206" t="s">
        <v>772</v>
      </c>
      <c r="N9894" s="206" t="s">
        <v>816</v>
      </c>
    </row>
    <row r="9895" spans="1:14" s="206" customFormat="1" ht="31" customHeight="1" x14ac:dyDescent="0.15">
      <c r="A9895" s="206" t="s">
        <v>768</v>
      </c>
      <c r="B9895" s="206" t="s">
        <v>894</v>
      </c>
      <c r="C9895" s="206" t="s">
        <v>770</v>
      </c>
      <c r="D9895" s="206" t="s">
        <v>772</v>
      </c>
      <c r="E9895" s="206" t="s">
        <v>772</v>
      </c>
      <c r="F9895" s="207">
        <v>45476</v>
      </c>
      <c r="G9895" s="206" t="s">
        <v>897</v>
      </c>
      <c r="H9895" s="208">
        <v>260852</v>
      </c>
      <c r="I9895" s="206" t="s">
        <v>19</v>
      </c>
      <c r="L9895" s="206">
        <v>2023</v>
      </c>
      <c r="M9895" s="206" t="s">
        <v>772</v>
      </c>
      <c r="N9895" s="206" t="s">
        <v>816</v>
      </c>
    </row>
    <row r="9896" spans="1:14" s="206" customFormat="1" ht="31" customHeight="1" x14ac:dyDescent="0.15">
      <c r="A9896" s="206" t="s">
        <v>768</v>
      </c>
      <c r="B9896" s="206" t="s">
        <v>894</v>
      </c>
      <c r="C9896" s="206" t="s">
        <v>770</v>
      </c>
      <c r="D9896" s="206" t="s">
        <v>772</v>
      </c>
      <c r="E9896" s="206" t="s">
        <v>772</v>
      </c>
      <c r="F9896" s="207">
        <v>45476</v>
      </c>
      <c r="G9896" s="206" t="s">
        <v>904</v>
      </c>
      <c r="H9896" s="208">
        <v>408650</v>
      </c>
      <c r="I9896" s="206" t="s">
        <v>19</v>
      </c>
      <c r="L9896" s="206">
        <v>2023</v>
      </c>
      <c r="M9896" s="206" t="s">
        <v>772</v>
      </c>
      <c r="N9896" s="206" t="s">
        <v>816</v>
      </c>
    </row>
    <row r="9897" spans="1:14" s="206" customFormat="1" ht="31" customHeight="1" x14ac:dyDescent="0.15">
      <c r="A9897" s="206" t="s">
        <v>768</v>
      </c>
      <c r="B9897" s="206" t="s">
        <v>894</v>
      </c>
      <c r="C9897" s="206" t="s">
        <v>770</v>
      </c>
      <c r="D9897" s="206" t="s">
        <v>772</v>
      </c>
      <c r="E9897" s="206" t="s">
        <v>778</v>
      </c>
      <c r="F9897" s="207">
        <v>45476</v>
      </c>
      <c r="G9897" s="206" t="s">
        <v>896</v>
      </c>
      <c r="H9897" s="208">
        <v>3761719</v>
      </c>
      <c r="I9897" s="206" t="s">
        <v>19</v>
      </c>
      <c r="L9897" s="206">
        <v>2023</v>
      </c>
      <c r="M9897" s="206" t="s">
        <v>772</v>
      </c>
      <c r="N9897" s="206" t="s">
        <v>816</v>
      </c>
    </row>
    <row r="9898" spans="1:14" s="206" customFormat="1" ht="31" customHeight="1" x14ac:dyDescent="0.15">
      <c r="A9898" s="206" t="s">
        <v>768</v>
      </c>
      <c r="B9898" s="206" t="s">
        <v>894</v>
      </c>
      <c r="C9898" s="206" t="s">
        <v>770</v>
      </c>
      <c r="D9898" s="206" t="s">
        <v>772</v>
      </c>
      <c r="E9898" s="206" t="s">
        <v>778</v>
      </c>
      <c r="F9898" s="207">
        <v>45476</v>
      </c>
      <c r="G9898" s="206" t="s">
        <v>897</v>
      </c>
      <c r="H9898" s="208">
        <v>828379</v>
      </c>
      <c r="I9898" s="206" t="s">
        <v>19</v>
      </c>
      <c r="L9898" s="206">
        <v>2023</v>
      </c>
      <c r="M9898" s="206" t="s">
        <v>772</v>
      </c>
      <c r="N9898" s="206" t="s">
        <v>816</v>
      </c>
    </row>
    <row r="9899" spans="1:14" s="206" customFormat="1" ht="31" customHeight="1" x14ac:dyDescent="0.15">
      <c r="A9899" s="206" t="s">
        <v>768</v>
      </c>
      <c r="B9899" s="206" t="s">
        <v>894</v>
      </c>
      <c r="C9899" s="206" t="s">
        <v>770</v>
      </c>
      <c r="D9899" s="206" t="s">
        <v>772</v>
      </c>
      <c r="E9899" s="206" t="s">
        <v>778</v>
      </c>
      <c r="F9899" s="207">
        <v>45476</v>
      </c>
      <c r="G9899" s="206" t="s">
        <v>906</v>
      </c>
      <c r="H9899" s="208">
        <v>28160</v>
      </c>
      <c r="I9899" s="206" t="s">
        <v>19</v>
      </c>
      <c r="L9899" s="206">
        <v>2023</v>
      </c>
      <c r="M9899" s="206" t="s">
        <v>772</v>
      </c>
      <c r="N9899" s="206" t="s">
        <v>816</v>
      </c>
    </row>
    <row r="9900" spans="1:14" s="206" customFormat="1" ht="31" customHeight="1" x14ac:dyDescent="0.15">
      <c r="A9900" s="206" t="s">
        <v>768</v>
      </c>
      <c r="B9900" s="206" t="s">
        <v>894</v>
      </c>
      <c r="C9900" s="206" t="s">
        <v>770</v>
      </c>
      <c r="D9900" s="206" t="s">
        <v>772</v>
      </c>
      <c r="E9900" s="206" t="s">
        <v>759</v>
      </c>
      <c r="F9900" s="207">
        <v>45476</v>
      </c>
      <c r="G9900" s="206" t="s">
        <v>897</v>
      </c>
      <c r="H9900" s="208">
        <v>378048</v>
      </c>
      <c r="I9900" s="206" t="s">
        <v>19</v>
      </c>
      <c r="L9900" s="206">
        <v>2023</v>
      </c>
      <c r="M9900" s="206" t="s">
        <v>772</v>
      </c>
      <c r="N9900" s="206" t="s">
        <v>816</v>
      </c>
    </row>
    <row r="9901" spans="1:14" s="206" customFormat="1" ht="31" customHeight="1" x14ac:dyDescent="0.15">
      <c r="A9901" s="206" t="s">
        <v>768</v>
      </c>
      <c r="B9901" s="206" t="s">
        <v>894</v>
      </c>
      <c r="C9901" s="206" t="s">
        <v>770</v>
      </c>
      <c r="D9901" s="206" t="s">
        <v>772</v>
      </c>
      <c r="E9901" s="206" t="s">
        <v>778</v>
      </c>
      <c r="F9901" s="207">
        <v>45476</v>
      </c>
      <c r="G9901" s="206" t="s">
        <v>908</v>
      </c>
      <c r="H9901" s="208">
        <v>319396</v>
      </c>
      <c r="I9901" s="206" t="s">
        <v>19</v>
      </c>
      <c r="L9901" s="206">
        <v>2023</v>
      </c>
      <c r="M9901" s="206" t="s">
        <v>772</v>
      </c>
      <c r="N9901" s="206" t="s">
        <v>816</v>
      </c>
    </row>
    <row r="9902" spans="1:14" s="206" customFormat="1" ht="31" customHeight="1" x14ac:dyDescent="0.15">
      <c r="A9902" s="206" t="s">
        <v>768</v>
      </c>
      <c r="B9902" s="206" t="s">
        <v>894</v>
      </c>
      <c r="C9902" s="206" t="s">
        <v>770</v>
      </c>
      <c r="D9902" s="206" t="s">
        <v>772</v>
      </c>
      <c r="E9902" s="206" t="s">
        <v>759</v>
      </c>
      <c r="F9902" s="207">
        <v>45476</v>
      </c>
      <c r="G9902" s="206" t="s">
        <v>898</v>
      </c>
      <c r="H9902" s="208">
        <v>440358</v>
      </c>
      <c r="I9902" s="206" t="s">
        <v>19</v>
      </c>
      <c r="L9902" s="206">
        <v>2023</v>
      </c>
      <c r="M9902" s="206" t="s">
        <v>772</v>
      </c>
      <c r="N9902" s="206" t="s">
        <v>816</v>
      </c>
    </row>
    <row r="9903" spans="1:14" s="206" customFormat="1" ht="31" customHeight="1" x14ac:dyDescent="0.15">
      <c r="A9903" s="206" t="s">
        <v>768</v>
      </c>
      <c r="B9903" s="206" t="s">
        <v>894</v>
      </c>
      <c r="C9903" s="206" t="s">
        <v>770</v>
      </c>
      <c r="D9903" s="206" t="s">
        <v>772</v>
      </c>
      <c r="E9903" s="206" t="s">
        <v>778</v>
      </c>
      <c r="F9903" s="207">
        <v>45476</v>
      </c>
      <c r="G9903" s="206" t="s">
        <v>895</v>
      </c>
      <c r="H9903" s="208">
        <v>137984</v>
      </c>
      <c r="I9903" s="206" t="s">
        <v>19</v>
      </c>
      <c r="L9903" s="206">
        <v>2023</v>
      </c>
      <c r="M9903" s="206" t="s">
        <v>772</v>
      </c>
      <c r="N9903" s="206" t="s">
        <v>816</v>
      </c>
    </row>
    <row r="9904" spans="1:14" s="206" customFormat="1" ht="31" customHeight="1" x14ac:dyDescent="0.15">
      <c r="A9904" s="206" t="s">
        <v>768</v>
      </c>
      <c r="B9904" s="206" t="s">
        <v>894</v>
      </c>
      <c r="C9904" s="206" t="s">
        <v>770</v>
      </c>
      <c r="D9904" s="206" t="s">
        <v>772</v>
      </c>
      <c r="E9904" s="206" t="s">
        <v>772</v>
      </c>
      <c r="F9904" s="207">
        <v>45476</v>
      </c>
      <c r="G9904" s="206" t="s">
        <v>895</v>
      </c>
      <c r="H9904" s="208">
        <v>178072</v>
      </c>
      <c r="I9904" s="206" t="s">
        <v>19</v>
      </c>
      <c r="L9904" s="206">
        <v>2023</v>
      </c>
      <c r="M9904" s="206" t="s">
        <v>772</v>
      </c>
      <c r="N9904" s="206" t="s">
        <v>816</v>
      </c>
    </row>
    <row r="9905" spans="1:14" s="206" customFormat="1" ht="31" customHeight="1" x14ac:dyDescent="0.15">
      <c r="A9905" s="206" t="s">
        <v>768</v>
      </c>
      <c r="B9905" s="206" t="s">
        <v>894</v>
      </c>
      <c r="C9905" s="206" t="s">
        <v>770</v>
      </c>
      <c r="D9905" s="206" t="s">
        <v>772</v>
      </c>
      <c r="E9905" s="206" t="s">
        <v>759</v>
      </c>
      <c r="F9905" s="207">
        <v>45476</v>
      </c>
      <c r="G9905" s="206" t="s">
        <v>907</v>
      </c>
      <c r="H9905" s="208">
        <v>716980</v>
      </c>
      <c r="I9905" s="206" t="s">
        <v>19</v>
      </c>
      <c r="L9905" s="206">
        <v>2023</v>
      </c>
      <c r="M9905" s="206" t="s">
        <v>772</v>
      </c>
      <c r="N9905" s="206" t="s">
        <v>816</v>
      </c>
    </row>
    <row r="9906" spans="1:14" s="206" customFormat="1" ht="31" customHeight="1" x14ac:dyDescent="0.15">
      <c r="A9906" s="206" t="s">
        <v>768</v>
      </c>
      <c r="B9906" s="206" t="s">
        <v>894</v>
      </c>
      <c r="C9906" s="206" t="s">
        <v>770</v>
      </c>
      <c r="D9906" s="206" t="s">
        <v>772</v>
      </c>
      <c r="E9906" s="206" t="s">
        <v>772</v>
      </c>
      <c r="F9906" s="207">
        <v>45476</v>
      </c>
      <c r="G9906" s="206" t="s">
        <v>906</v>
      </c>
      <c r="H9906" s="208">
        <v>405438</v>
      </c>
      <c r="I9906" s="206" t="s">
        <v>19</v>
      </c>
      <c r="L9906" s="206">
        <v>2023</v>
      </c>
      <c r="M9906" s="206" t="s">
        <v>772</v>
      </c>
      <c r="N9906" s="206" t="s">
        <v>816</v>
      </c>
    </row>
    <row r="9907" spans="1:14" s="206" customFormat="1" ht="31" customHeight="1" x14ac:dyDescent="0.15">
      <c r="A9907" s="206" t="s">
        <v>768</v>
      </c>
      <c r="B9907" s="206" t="s">
        <v>894</v>
      </c>
      <c r="C9907" s="206" t="s">
        <v>770</v>
      </c>
      <c r="D9907" s="206" t="s">
        <v>772</v>
      </c>
      <c r="E9907" s="206" t="s">
        <v>778</v>
      </c>
      <c r="F9907" s="207">
        <v>45476</v>
      </c>
      <c r="G9907" s="206" t="s">
        <v>898</v>
      </c>
      <c r="H9907" s="208">
        <v>57420</v>
      </c>
      <c r="I9907" s="206" t="s">
        <v>19</v>
      </c>
      <c r="L9907" s="206">
        <v>2023</v>
      </c>
      <c r="M9907" s="206" t="s">
        <v>772</v>
      </c>
      <c r="N9907" s="206" t="s">
        <v>816</v>
      </c>
    </row>
    <row r="9908" spans="1:14" s="206" customFormat="1" ht="31" customHeight="1" x14ac:dyDescent="0.15">
      <c r="A9908" s="206" t="s">
        <v>768</v>
      </c>
      <c r="B9908" s="206" t="s">
        <v>894</v>
      </c>
      <c r="C9908" s="206" t="s">
        <v>770</v>
      </c>
      <c r="D9908" s="206" t="s">
        <v>772</v>
      </c>
      <c r="E9908" s="206" t="s">
        <v>778</v>
      </c>
      <c r="F9908" s="207">
        <v>45476</v>
      </c>
      <c r="G9908" s="206" t="s">
        <v>899</v>
      </c>
      <c r="H9908" s="208">
        <v>162822</v>
      </c>
      <c r="I9908" s="206" t="s">
        <v>19</v>
      </c>
      <c r="L9908" s="206">
        <v>2023</v>
      </c>
      <c r="M9908" s="206" t="s">
        <v>772</v>
      </c>
      <c r="N9908" s="206" t="s">
        <v>816</v>
      </c>
    </row>
    <row r="9909" spans="1:14" s="206" customFormat="1" ht="31" customHeight="1" x14ac:dyDescent="0.15">
      <c r="A9909" s="206" t="s">
        <v>768</v>
      </c>
      <c r="B9909" s="206" t="s">
        <v>894</v>
      </c>
      <c r="C9909" s="206" t="s">
        <v>770</v>
      </c>
      <c r="D9909" s="206" t="s">
        <v>772</v>
      </c>
      <c r="E9909" s="206" t="s">
        <v>772</v>
      </c>
      <c r="F9909" s="207">
        <v>45477</v>
      </c>
      <c r="G9909" s="206" t="s">
        <v>896</v>
      </c>
      <c r="H9909" s="208">
        <v>39644</v>
      </c>
      <c r="I9909" s="206" t="s">
        <v>19</v>
      </c>
      <c r="L9909" s="206">
        <v>2023</v>
      </c>
      <c r="M9909" s="206" t="s">
        <v>772</v>
      </c>
      <c r="N9909" s="206" t="s">
        <v>816</v>
      </c>
    </row>
    <row r="9910" spans="1:14" s="206" customFormat="1" ht="31" customHeight="1" x14ac:dyDescent="0.15">
      <c r="A9910" s="206" t="s">
        <v>768</v>
      </c>
      <c r="B9910" s="206" t="s">
        <v>894</v>
      </c>
      <c r="C9910" s="206" t="s">
        <v>770</v>
      </c>
      <c r="D9910" s="206" t="s">
        <v>772</v>
      </c>
      <c r="E9910" s="206" t="s">
        <v>772</v>
      </c>
      <c r="F9910" s="207">
        <v>45478</v>
      </c>
      <c r="G9910" s="206" t="s">
        <v>896</v>
      </c>
      <c r="H9910" s="208">
        <v>544049</v>
      </c>
      <c r="I9910" s="206" t="s">
        <v>19</v>
      </c>
      <c r="L9910" s="206">
        <v>2023</v>
      </c>
      <c r="M9910" s="206" t="s">
        <v>772</v>
      </c>
      <c r="N9910" s="206" t="s">
        <v>816</v>
      </c>
    </row>
    <row r="9911" spans="1:14" s="206" customFormat="1" ht="31" customHeight="1" x14ac:dyDescent="0.15">
      <c r="A9911" s="206" t="s">
        <v>768</v>
      </c>
      <c r="B9911" s="206" t="s">
        <v>894</v>
      </c>
      <c r="C9911" s="206" t="s">
        <v>782</v>
      </c>
      <c r="D9911" s="206" t="s">
        <v>772</v>
      </c>
      <c r="E9911" s="206" t="s">
        <v>759</v>
      </c>
      <c r="F9911" s="207">
        <v>45478</v>
      </c>
      <c r="G9911" s="206" t="s">
        <v>907</v>
      </c>
      <c r="H9911" s="208">
        <v>176000</v>
      </c>
      <c r="I9911" s="206" t="s">
        <v>19</v>
      </c>
      <c r="L9911" s="206">
        <v>2023</v>
      </c>
      <c r="M9911" s="206" t="s">
        <v>772</v>
      </c>
      <c r="N9911" s="206" t="s">
        <v>816</v>
      </c>
    </row>
    <row r="9912" spans="1:14" s="206" customFormat="1" ht="31" customHeight="1" x14ac:dyDescent="0.15">
      <c r="A9912" s="206" t="s">
        <v>768</v>
      </c>
      <c r="B9912" s="206" t="s">
        <v>894</v>
      </c>
      <c r="C9912" s="206" t="s">
        <v>770</v>
      </c>
      <c r="D9912" s="206" t="s">
        <v>772</v>
      </c>
      <c r="E9912" s="206" t="s">
        <v>772</v>
      </c>
      <c r="F9912" s="207">
        <v>45478</v>
      </c>
      <c r="G9912" s="206" t="s">
        <v>895</v>
      </c>
      <c r="H9912" s="208">
        <v>2816</v>
      </c>
      <c r="I9912" s="206" t="s">
        <v>19</v>
      </c>
      <c r="L9912" s="206">
        <v>2023</v>
      </c>
      <c r="M9912" s="206" t="s">
        <v>772</v>
      </c>
      <c r="N9912" s="206" t="s">
        <v>816</v>
      </c>
    </row>
    <row r="9913" spans="1:14" s="206" customFormat="1" ht="31" customHeight="1" x14ac:dyDescent="0.15">
      <c r="A9913" s="206" t="s">
        <v>768</v>
      </c>
      <c r="B9913" s="206" t="s">
        <v>894</v>
      </c>
      <c r="C9913" s="206" t="s">
        <v>770</v>
      </c>
      <c r="D9913" s="206" t="s">
        <v>772</v>
      </c>
      <c r="E9913" s="206" t="s">
        <v>772</v>
      </c>
      <c r="F9913" s="207">
        <v>45478</v>
      </c>
      <c r="G9913" s="206" t="s">
        <v>903</v>
      </c>
      <c r="H9913" s="208">
        <v>99792</v>
      </c>
      <c r="I9913" s="206" t="s">
        <v>19</v>
      </c>
      <c r="L9913" s="206">
        <v>2023</v>
      </c>
      <c r="M9913" s="206" t="s">
        <v>772</v>
      </c>
      <c r="N9913" s="206" t="s">
        <v>816</v>
      </c>
    </row>
    <row r="9914" spans="1:14" s="206" customFormat="1" ht="31" customHeight="1" x14ac:dyDescent="0.15">
      <c r="A9914" s="206" t="s">
        <v>768</v>
      </c>
      <c r="B9914" s="206" t="s">
        <v>894</v>
      </c>
      <c r="C9914" s="206" t="s">
        <v>770</v>
      </c>
      <c r="D9914" s="206" t="s">
        <v>772</v>
      </c>
      <c r="E9914" s="206" t="s">
        <v>778</v>
      </c>
      <c r="F9914" s="207">
        <v>45478</v>
      </c>
      <c r="G9914" s="206" t="s">
        <v>895</v>
      </c>
      <c r="H9914" s="208">
        <v>65895</v>
      </c>
      <c r="I9914" s="206" t="s">
        <v>19</v>
      </c>
      <c r="L9914" s="206">
        <v>2023</v>
      </c>
      <c r="M9914" s="206" t="s">
        <v>772</v>
      </c>
      <c r="N9914" s="206" t="s">
        <v>816</v>
      </c>
    </row>
    <row r="9915" spans="1:14" s="206" customFormat="1" ht="31" customHeight="1" x14ac:dyDescent="0.15">
      <c r="A9915" s="206" t="s">
        <v>768</v>
      </c>
      <c r="B9915" s="206" t="s">
        <v>894</v>
      </c>
      <c r="C9915" s="206" t="s">
        <v>770</v>
      </c>
      <c r="D9915" s="206" t="s">
        <v>772</v>
      </c>
      <c r="E9915" s="206" t="s">
        <v>772</v>
      </c>
      <c r="F9915" s="207">
        <v>45478</v>
      </c>
      <c r="G9915" s="206" t="s">
        <v>906</v>
      </c>
      <c r="H9915" s="208">
        <v>35816</v>
      </c>
      <c r="I9915" s="206" t="s">
        <v>19</v>
      </c>
      <c r="L9915" s="206">
        <v>2023</v>
      </c>
      <c r="M9915" s="206" t="s">
        <v>772</v>
      </c>
      <c r="N9915" s="206" t="s">
        <v>816</v>
      </c>
    </row>
    <row r="9916" spans="1:14" s="206" customFormat="1" ht="31" customHeight="1" x14ac:dyDescent="0.15">
      <c r="A9916" s="206" t="s">
        <v>768</v>
      </c>
      <c r="B9916" s="206" t="s">
        <v>894</v>
      </c>
      <c r="C9916" s="206" t="s">
        <v>770</v>
      </c>
      <c r="D9916" s="206" t="s">
        <v>772</v>
      </c>
      <c r="E9916" s="206" t="s">
        <v>778</v>
      </c>
      <c r="F9916" s="207">
        <v>45478</v>
      </c>
      <c r="G9916" s="206" t="s">
        <v>908</v>
      </c>
      <c r="H9916" s="208">
        <v>295064</v>
      </c>
      <c r="I9916" s="206" t="s">
        <v>19</v>
      </c>
      <c r="L9916" s="206">
        <v>2023</v>
      </c>
      <c r="M9916" s="206" t="s">
        <v>772</v>
      </c>
      <c r="N9916" s="206" t="s">
        <v>816</v>
      </c>
    </row>
    <row r="9917" spans="1:14" s="206" customFormat="1" ht="31" customHeight="1" x14ac:dyDescent="0.15">
      <c r="A9917" s="206" t="s">
        <v>768</v>
      </c>
      <c r="B9917" s="206" t="s">
        <v>894</v>
      </c>
      <c r="C9917" s="206" t="s">
        <v>770</v>
      </c>
      <c r="D9917" s="206" t="s">
        <v>772</v>
      </c>
      <c r="E9917" s="206" t="s">
        <v>759</v>
      </c>
      <c r="F9917" s="207">
        <v>45478</v>
      </c>
      <c r="G9917" s="206" t="s">
        <v>897</v>
      </c>
      <c r="H9917" s="208">
        <v>304128</v>
      </c>
      <c r="I9917" s="206" t="s">
        <v>19</v>
      </c>
      <c r="L9917" s="206">
        <v>2023</v>
      </c>
      <c r="M9917" s="206" t="s">
        <v>772</v>
      </c>
      <c r="N9917" s="206" t="s">
        <v>816</v>
      </c>
    </row>
    <row r="9918" spans="1:14" s="206" customFormat="1" ht="31" customHeight="1" x14ac:dyDescent="0.15">
      <c r="A9918" s="206" t="s">
        <v>768</v>
      </c>
      <c r="B9918" s="206" t="s">
        <v>894</v>
      </c>
      <c r="C9918" s="206" t="s">
        <v>770</v>
      </c>
      <c r="D9918" s="206" t="s">
        <v>772</v>
      </c>
      <c r="E9918" s="206" t="s">
        <v>772</v>
      </c>
      <c r="F9918" s="207">
        <v>45478</v>
      </c>
      <c r="G9918" s="206" t="s">
        <v>901</v>
      </c>
      <c r="H9918" s="208">
        <v>32155</v>
      </c>
      <c r="I9918" s="206" t="s">
        <v>19</v>
      </c>
      <c r="L9918" s="206">
        <v>2023</v>
      </c>
      <c r="M9918" s="206" t="s">
        <v>772</v>
      </c>
      <c r="N9918" s="206" t="s">
        <v>816</v>
      </c>
    </row>
    <row r="9919" spans="1:14" s="206" customFormat="1" ht="31" customHeight="1" x14ac:dyDescent="0.15">
      <c r="A9919" s="206" t="s">
        <v>768</v>
      </c>
      <c r="B9919" s="206" t="s">
        <v>894</v>
      </c>
      <c r="C9919" s="206" t="s">
        <v>770</v>
      </c>
      <c r="D9919" s="206" t="s">
        <v>772</v>
      </c>
      <c r="E9919" s="206" t="s">
        <v>759</v>
      </c>
      <c r="F9919" s="207">
        <v>45478</v>
      </c>
      <c r="G9919" s="206" t="s">
        <v>907</v>
      </c>
      <c r="H9919" s="208">
        <v>1003645</v>
      </c>
      <c r="I9919" s="206" t="s">
        <v>19</v>
      </c>
      <c r="L9919" s="206">
        <v>2023</v>
      </c>
      <c r="M9919" s="206" t="s">
        <v>772</v>
      </c>
      <c r="N9919" s="206" t="s">
        <v>816</v>
      </c>
    </row>
    <row r="9920" spans="1:14" s="206" customFormat="1" ht="31" customHeight="1" x14ac:dyDescent="0.15">
      <c r="A9920" s="206" t="s">
        <v>768</v>
      </c>
      <c r="B9920" s="206" t="s">
        <v>894</v>
      </c>
      <c r="C9920" s="206" t="s">
        <v>770</v>
      </c>
      <c r="D9920" s="206" t="s">
        <v>772</v>
      </c>
      <c r="E9920" s="206" t="s">
        <v>778</v>
      </c>
      <c r="F9920" s="207">
        <v>45478</v>
      </c>
      <c r="G9920" s="206" t="s">
        <v>898</v>
      </c>
      <c r="H9920" s="208">
        <v>43956</v>
      </c>
      <c r="I9920" s="206" t="s">
        <v>19</v>
      </c>
      <c r="L9920" s="206">
        <v>2023</v>
      </c>
      <c r="M9920" s="206" t="s">
        <v>772</v>
      </c>
      <c r="N9920" s="206" t="s">
        <v>816</v>
      </c>
    </row>
    <row r="9921" spans="1:14" s="206" customFormat="1" ht="31" customHeight="1" x14ac:dyDescent="0.15">
      <c r="A9921" s="206" t="s">
        <v>768</v>
      </c>
      <c r="B9921" s="206" t="s">
        <v>894</v>
      </c>
      <c r="C9921" s="206" t="s">
        <v>770</v>
      </c>
      <c r="D9921" s="206" t="s">
        <v>772</v>
      </c>
      <c r="E9921" s="206" t="s">
        <v>772</v>
      </c>
      <c r="F9921" s="207">
        <v>45478</v>
      </c>
      <c r="G9921" s="206" t="s">
        <v>898</v>
      </c>
      <c r="H9921" s="208">
        <v>987131</v>
      </c>
      <c r="I9921" s="206" t="s">
        <v>19</v>
      </c>
      <c r="L9921" s="206">
        <v>2023</v>
      </c>
      <c r="M9921" s="206" t="s">
        <v>772</v>
      </c>
      <c r="N9921" s="206" t="s">
        <v>816</v>
      </c>
    </row>
    <row r="9922" spans="1:14" s="206" customFormat="1" ht="31" customHeight="1" x14ac:dyDescent="0.15">
      <c r="A9922" s="206" t="s">
        <v>768</v>
      </c>
      <c r="B9922" s="206" t="s">
        <v>894</v>
      </c>
      <c r="C9922" s="206" t="s">
        <v>770</v>
      </c>
      <c r="D9922" s="206" t="s">
        <v>772</v>
      </c>
      <c r="E9922" s="206" t="s">
        <v>759</v>
      </c>
      <c r="F9922" s="207">
        <v>45478</v>
      </c>
      <c r="G9922" s="206" t="s">
        <v>898</v>
      </c>
      <c r="H9922" s="208">
        <v>154902</v>
      </c>
      <c r="I9922" s="206" t="s">
        <v>19</v>
      </c>
      <c r="L9922" s="206">
        <v>2023</v>
      </c>
      <c r="M9922" s="206" t="s">
        <v>772</v>
      </c>
      <c r="N9922" s="206" t="s">
        <v>816</v>
      </c>
    </row>
    <row r="9923" spans="1:14" s="206" customFormat="1" ht="31" customHeight="1" x14ac:dyDescent="0.15">
      <c r="A9923" s="206" t="s">
        <v>768</v>
      </c>
      <c r="B9923" s="206" t="s">
        <v>894</v>
      </c>
      <c r="C9923" s="206" t="s">
        <v>770</v>
      </c>
      <c r="D9923" s="206" t="s">
        <v>772</v>
      </c>
      <c r="E9923" s="206" t="s">
        <v>772</v>
      </c>
      <c r="F9923" s="207">
        <v>45478</v>
      </c>
      <c r="G9923" s="206" t="s">
        <v>908</v>
      </c>
      <c r="H9923" s="208">
        <v>50688</v>
      </c>
      <c r="I9923" s="206" t="s">
        <v>19</v>
      </c>
      <c r="L9923" s="206">
        <v>2023</v>
      </c>
      <c r="M9923" s="206" t="s">
        <v>772</v>
      </c>
      <c r="N9923" s="206" t="s">
        <v>816</v>
      </c>
    </row>
    <row r="9924" spans="1:14" s="206" customFormat="1" ht="31" customHeight="1" x14ac:dyDescent="0.15">
      <c r="A9924" s="206" t="s">
        <v>768</v>
      </c>
      <c r="B9924" s="206" t="s">
        <v>894</v>
      </c>
      <c r="C9924" s="206" t="s">
        <v>770</v>
      </c>
      <c r="D9924" s="206" t="s">
        <v>772</v>
      </c>
      <c r="E9924" s="206" t="s">
        <v>772</v>
      </c>
      <c r="F9924" s="207">
        <v>45478</v>
      </c>
      <c r="G9924" s="206" t="s">
        <v>905</v>
      </c>
      <c r="H9924" s="208">
        <v>93610</v>
      </c>
      <c r="I9924" s="206" t="s">
        <v>19</v>
      </c>
      <c r="L9924" s="206">
        <v>2023</v>
      </c>
      <c r="M9924" s="206" t="s">
        <v>772</v>
      </c>
      <c r="N9924" s="206" t="s">
        <v>816</v>
      </c>
    </row>
    <row r="9925" spans="1:14" s="206" customFormat="1" ht="31" customHeight="1" x14ac:dyDescent="0.15">
      <c r="A9925" s="206" t="s">
        <v>768</v>
      </c>
      <c r="B9925" s="206" t="s">
        <v>894</v>
      </c>
      <c r="C9925" s="206" t="s">
        <v>770</v>
      </c>
      <c r="D9925" s="206" t="s">
        <v>772</v>
      </c>
      <c r="E9925" s="206" t="s">
        <v>772</v>
      </c>
      <c r="F9925" s="207">
        <v>45478</v>
      </c>
      <c r="G9925" s="206" t="s">
        <v>897</v>
      </c>
      <c r="H9925" s="208">
        <v>263430</v>
      </c>
      <c r="I9925" s="206" t="s">
        <v>19</v>
      </c>
      <c r="L9925" s="206">
        <v>2023</v>
      </c>
      <c r="M9925" s="206" t="s">
        <v>772</v>
      </c>
      <c r="N9925" s="206" t="s">
        <v>816</v>
      </c>
    </row>
    <row r="9926" spans="1:14" s="206" customFormat="1" ht="31" customHeight="1" x14ac:dyDescent="0.15">
      <c r="A9926" s="206" t="s">
        <v>768</v>
      </c>
      <c r="B9926" s="206" t="s">
        <v>894</v>
      </c>
      <c r="C9926" s="206" t="s">
        <v>770</v>
      </c>
      <c r="D9926" s="206" t="s">
        <v>772</v>
      </c>
      <c r="E9926" s="206" t="s">
        <v>778</v>
      </c>
      <c r="F9926" s="207">
        <v>45478</v>
      </c>
      <c r="G9926" s="206" t="s">
        <v>897</v>
      </c>
      <c r="H9926" s="208">
        <v>513616</v>
      </c>
      <c r="I9926" s="206" t="s">
        <v>19</v>
      </c>
      <c r="L9926" s="206">
        <v>2023</v>
      </c>
      <c r="M9926" s="206" t="s">
        <v>772</v>
      </c>
      <c r="N9926" s="206" t="s">
        <v>816</v>
      </c>
    </row>
    <row r="9927" spans="1:14" s="206" customFormat="1" ht="31" customHeight="1" x14ac:dyDescent="0.15">
      <c r="A9927" s="206" t="s">
        <v>768</v>
      </c>
      <c r="B9927" s="206" t="s">
        <v>894</v>
      </c>
      <c r="C9927" s="206" t="s">
        <v>770</v>
      </c>
      <c r="D9927" s="206" t="s">
        <v>772</v>
      </c>
      <c r="E9927" s="206" t="s">
        <v>759</v>
      </c>
      <c r="F9927" s="207">
        <v>45481</v>
      </c>
      <c r="G9927" s="206" t="s">
        <v>907</v>
      </c>
      <c r="H9927" s="208">
        <v>833862</v>
      </c>
      <c r="I9927" s="206" t="s">
        <v>19</v>
      </c>
      <c r="L9927" s="206">
        <v>2023</v>
      </c>
      <c r="M9927" s="206" t="s">
        <v>772</v>
      </c>
      <c r="N9927" s="206" t="s">
        <v>816</v>
      </c>
    </row>
    <row r="9928" spans="1:14" s="206" customFormat="1" ht="31" customHeight="1" x14ac:dyDescent="0.15">
      <c r="A9928" s="206" t="s">
        <v>768</v>
      </c>
      <c r="B9928" s="206" t="s">
        <v>894</v>
      </c>
      <c r="C9928" s="206" t="s">
        <v>770</v>
      </c>
      <c r="D9928" s="206" t="s">
        <v>772</v>
      </c>
      <c r="E9928" s="206" t="s">
        <v>759</v>
      </c>
      <c r="F9928" s="207">
        <v>45481</v>
      </c>
      <c r="G9928" s="206" t="s">
        <v>897</v>
      </c>
      <c r="H9928" s="208">
        <v>177408</v>
      </c>
      <c r="I9928" s="206" t="s">
        <v>19</v>
      </c>
      <c r="L9928" s="206">
        <v>2023</v>
      </c>
      <c r="M9928" s="206" t="s">
        <v>772</v>
      </c>
      <c r="N9928" s="206" t="s">
        <v>816</v>
      </c>
    </row>
    <row r="9929" spans="1:14" s="206" customFormat="1" ht="31" customHeight="1" x14ac:dyDescent="0.15">
      <c r="A9929" s="206" t="s">
        <v>768</v>
      </c>
      <c r="B9929" s="206" t="s">
        <v>894</v>
      </c>
      <c r="C9929" s="206" t="s">
        <v>770</v>
      </c>
      <c r="D9929" s="206" t="s">
        <v>772</v>
      </c>
      <c r="E9929" s="206" t="s">
        <v>772</v>
      </c>
      <c r="F9929" s="207">
        <v>45481</v>
      </c>
      <c r="G9929" s="206" t="s">
        <v>898</v>
      </c>
      <c r="H9929" s="208">
        <v>1500378</v>
      </c>
      <c r="I9929" s="206" t="s">
        <v>19</v>
      </c>
      <c r="L9929" s="206">
        <v>2023</v>
      </c>
      <c r="M9929" s="206" t="s">
        <v>772</v>
      </c>
      <c r="N9929" s="206" t="s">
        <v>816</v>
      </c>
    </row>
    <row r="9930" spans="1:14" s="206" customFormat="1" ht="31" customHeight="1" x14ac:dyDescent="0.15">
      <c r="A9930" s="206" t="s">
        <v>768</v>
      </c>
      <c r="B9930" s="206" t="s">
        <v>894</v>
      </c>
      <c r="C9930" s="206" t="s">
        <v>770</v>
      </c>
      <c r="D9930" s="206" t="s">
        <v>772</v>
      </c>
      <c r="E9930" s="206" t="s">
        <v>778</v>
      </c>
      <c r="F9930" s="207">
        <v>45481</v>
      </c>
      <c r="G9930" s="206" t="s">
        <v>897</v>
      </c>
      <c r="H9930" s="208">
        <v>338276</v>
      </c>
      <c r="I9930" s="206" t="s">
        <v>19</v>
      </c>
      <c r="L9930" s="206">
        <v>2023</v>
      </c>
      <c r="M9930" s="206" t="s">
        <v>772</v>
      </c>
      <c r="N9930" s="206" t="s">
        <v>816</v>
      </c>
    </row>
    <row r="9931" spans="1:14" s="206" customFormat="1" ht="31" customHeight="1" x14ac:dyDescent="0.15">
      <c r="A9931" s="206" t="s">
        <v>768</v>
      </c>
      <c r="B9931" s="206" t="s">
        <v>894</v>
      </c>
      <c r="C9931" s="206" t="s">
        <v>770</v>
      </c>
      <c r="D9931" s="206" t="s">
        <v>772</v>
      </c>
      <c r="E9931" s="206" t="s">
        <v>759</v>
      </c>
      <c r="F9931" s="207">
        <v>45481</v>
      </c>
      <c r="G9931" s="206" t="s">
        <v>908</v>
      </c>
      <c r="H9931" s="208">
        <v>48198</v>
      </c>
      <c r="I9931" s="206" t="s">
        <v>19</v>
      </c>
      <c r="L9931" s="206">
        <v>2023</v>
      </c>
      <c r="M9931" s="206" t="s">
        <v>772</v>
      </c>
      <c r="N9931" s="206" t="s">
        <v>816</v>
      </c>
    </row>
    <row r="9932" spans="1:14" s="206" customFormat="1" ht="31" customHeight="1" x14ac:dyDescent="0.15">
      <c r="A9932" s="206" t="s">
        <v>768</v>
      </c>
      <c r="B9932" s="206" t="s">
        <v>894</v>
      </c>
      <c r="C9932" s="206" t="s">
        <v>770</v>
      </c>
      <c r="D9932" s="206" t="s">
        <v>772</v>
      </c>
      <c r="E9932" s="206" t="s">
        <v>778</v>
      </c>
      <c r="F9932" s="207">
        <v>45481</v>
      </c>
      <c r="G9932" s="206" t="s">
        <v>898</v>
      </c>
      <c r="H9932" s="208">
        <v>87912</v>
      </c>
      <c r="I9932" s="206" t="s">
        <v>19</v>
      </c>
      <c r="L9932" s="206">
        <v>2023</v>
      </c>
      <c r="M9932" s="206" t="s">
        <v>772</v>
      </c>
      <c r="N9932" s="206" t="s">
        <v>816</v>
      </c>
    </row>
    <row r="9933" spans="1:14" s="206" customFormat="1" ht="31" customHeight="1" x14ac:dyDescent="0.15">
      <c r="A9933" s="206" t="s">
        <v>768</v>
      </c>
      <c r="B9933" s="206" t="s">
        <v>894</v>
      </c>
      <c r="C9933" s="206" t="s">
        <v>770</v>
      </c>
      <c r="D9933" s="206" t="s">
        <v>772</v>
      </c>
      <c r="E9933" s="206" t="s">
        <v>759</v>
      </c>
      <c r="F9933" s="207">
        <v>45481</v>
      </c>
      <c r="G9933" s="206" t="s">
        <v>898</v>
      </c>
      <c r="H9933" s="208">
        <v>310134</v>
      </c>
      <c r="I9933" s="206" t="s">
        <v>19</v>
      </c>
      <c r="L9933" s="206">
        <v>2023</v>
      </c>
      <c r="M9933" s="206" t="s">
        <v>772</v>
      </c>
      <c r="N9933" s="206" t="s">
        <v>816</v>
      </c>
    </row>
    <row r="9934" spans="1:14" s="206" customFormat="1" ht="31" customHeight="1" x14ac:dyDescent="0.15">
      <c r="A9934" s="206" t="s">
        <v>768</v>
      </c>
      <c r="B9934" s="206" t="s">
        <v>894</v>
      </c>
      <c r="C9934" s="206" t="s">
        <v>770</v>
      </c>
      <c r="D9934" s="206" t="s">
        <v>772</v>
      </c>
      <c r="E9934" s="206" t="s">
        <v>772</v>
      </c>
      <c r="F9934" s="207">
        <v>45481</v>
      </c>
      <c r="G9934" s="206" t="s">
        <v>906</v>
      </c>
      <c r="H9934" s="208">
        <v>345576</v>
      </c>
      <c r="I9934" s="206" t="s">
        <v>19</v>
      </c>
      <c r="L9934" s="206">
        <v>2023</v>
      </c>
      <c r="M9934" s="206" t="s">
        <v>772</v>
      </c>
      <c r="N9934" s="206" t="s">
        <v>816</v>
      </c>
    </row>
    <row r="9935" spans="1:14" s="206" customFormat="1" ht="31" customHeight="1" x14ac:dyDescent="0.15">
      <c r="A9935" s="206" t="s">
        <v>768</v>
      </c>
      <c r="B9935" s="206" t="s">
        <v>894</v>
      </c>
      <c r="C9935" s="206" t="s">
        <v>770</v>
      </c>
      <c r="D9935" s="206" t="s">
        <v>772</v>
      </c>
      <c r="E9935" s="206" t="s">
        <v>772</v>
      </c>
      <c r="F9935" s="207">
        <v>45481</v>
      </c>
      <c r="G9935" s="206" t="s">
        <v>897</v>
      </c>
      <c r="H9935" s="208">
        <v>63138</v>
      </c>
      <c r="I9935" s="206" t="s">
        <v>19</v>
      </c>
      <c r="L9935" s="206">
        <v>2023</v>
      </c>
      <c r="M9935" s="206" t="s">
        <v>772</v>
      </c>
      <c r="N9935" s="206" t="s">
        <v>816</v>
      </c>
    </row>
    <row r="9936" spans="1:14" s="206" customFormat="1" ht="31" customHeight="1" x14ac:dyDescent="0.15">
      <c r="A9936" s="206" t="s">
        <v>768</v>
      </c>
      <c r="B9936" s="206" t="s">
        <v>894</v>
      </c>
      <c r="C9936" s="206" t="s">
        <v>770</v>
      </c>
      <c r="D9936" s="206" t="s">
        <v>772</v>
      </c>
      <c r="E9936" s="206" t="s">
        <v>772</v>
      </c>
      <c r="F9936" s="207">
        <v>45481</v>
      </c>
      <c r="G9936" s="206" t="s">
        <v>896</v>
      </c>
      <c r="H9936" s="208">
        <v>558773</v>
      </c>
      <c r="I9936" s="206" t="s">
        <v>19</v>
      </c>
      <c r="L9936" s="206">
        <v>2023</v>
      </c>
      <c r="M9936" s="206" t="s">
        <v>772</v>
      </c>
      <c r="N9936" s="206" t="s">
        <v>816</v>
      </c>
    </row>
    <row r="9937" spans="1:14" s="206" customFormat="1" ht="31" customHeight="1" x14ac:dyDescent="0.15">
      <c r="A9937" s="206" t="s">
        <v>768</v>
      </c>
      <c r="B9937" s="206" t="s">
        <v>894</v>
      </c>
      <c r="C9937" s="206" t="s">
        <v>770</v>
      </c>
      <c r="D9937" s="206" t="s">
        <v>772</v>
      </c>
      <c r="E9937" s="206" t="s">
        <v>772</v>
      </c>
      <c r="F9937" s="207">
        <v>45482</v>
      </c>
      <c r="G9937" s="206" t="s">
        <v>898</v>
      </c>
      <c r="H9937" s="208">
        <v>1054834</v>
      </c>
      <c r="I9937" s="206" t="s">
        <v>19</v>
      </c>
      <c r="L9937" s="206">
        <v>2023</v>
      </c>
      <c r="M9937" s="206" t="s">
        <v>772</v>
      </c>
      <c r="N9937" s="206" t="s">
        <v>816</v>
      </c>
    </row>
    <row r="9938" spans="1:14" s="206" customFormat="1" ht="31" customHeight="1" x14ac:dyDescent="0.15">
      <c r="A9938" s="206" t="s">
        <v>768</v>
      </c>
      <c r="B9938" s="206" t="s">
        <v>894</v>
      </c>
      <c r="C9938" s="206" t="s">
        <v>770</v>
      </c>
      <c r="D9938" s="206" t="s">
        <v>772</v>
      </c>
      <c r="E9938" s="206" t="s">
        <v>772</v>
      </c>
      <c r="F9938" s="207">
        <v>45482</v>
      </c>
      <c r="G9938" s="206" t="s">
        <v>906</v>
      </c>
      <c r="H9938" s="208">
        <v>258742</v>
      </c>
      <c r="I9938" s="206" t="s">
        <v>19</v>
      </c>
      <c r="L9938" s="206">
        <v>2023</v>
      </c>
      <c r="M9938" s="206" t="s">
        <v>772</v>
      </c>
      <c r="N9938" s="206" t="s">
        <v>816</v>
      </c>
    </row>
    <row r="9939" spans="1:14" s="206" customFormat="1" ht="31" customHeight="1" x14ac:dyDescent="0.15">
      <c r="A9939" s="206" t="s">
        <v>768</v>
      </c>
      <c r="B9939" s="206" t="s">
        <v>894</v>
      </c>
      <c r="C9939" s="206" t="s">
        <v>770</v>
      </c>
      <c r="D9939" s="206" t="s">
        <v>772</v>
      </c>
      <c r="E9939" s="206" t="s">
        <v>778</v>
      </c>
      <c r="F9939" s="207">
        <v>45482</v>
      </c>
      <c r="G9939" s="206" t="s">
        <v>897</v>
      </c>
      <c r="H9939" s="208">
        <v>351666</v>
      </c>
      <c r="I9939" s="206" t="s">
        <v>19</v>
      </c>
      <c r="L9939" s="206">
        <v>2023</v>
      </c>
      <c r="M9939" s="206" t="s">
        <v>772</v>
      </c>
      <c r="N9939" s="206" t="s">
        <v>816</v>
      </c>
    </row>
    <row r="9940" spans="1:14" s="206" customFormat="1" ht="31" customHeight="1" x14ac:dyDescent="0.15">
      <c r="A9940" s="206" t="s">
        <v>768</v>
      </c>
      <c r="B9940" s="206" t="s">
        <v>894</v>
      </c>
      <c r="C9940" s="206" t="s">
        <v>770</v>
      </c>
      <c r="D9940" s="206" t="s">
        <v>772</v>
      </c>
      <c r="E9940" s="206" t="s">
        <v>759</v>
      </c>
      <c r="F9940" s="207">
        <v>45482</v>
      </c>
      <c r="G9940" s="206" t="s">
        <v>906</v>
      </c>
      <c r="H9940" s="208">
        <v>29850</v>
      </c>
      <c r="I9940" s="206" t="s">
        <v>19</v>
      </c>
      <c r="L9940" s="206">
        <v>2023</v>
      </c>
      <c r="M9940" s="206" t="s">
        <v>772</v>
      </c>
      <c r="N9940" s="206" t="s">
        <v>816</v>
      </c>
    </row>
    <row r="9941" spans="1:14" s="206" customFormat="1" ht="31" customHeight="1" x14ac:dyDescent="0.15">
      <c r="A9941" s="206" t="s">
        <v>768</v>
      </c>
      <c r="B9941" s="206" t="s">
        <v>894</v>
      </c>
      <c r="C9941" s="206" t="s">
        <v>770</v>
      </c>
      <c r="D9941" s="206" t="s">
        <v>772</v>
      </c>
      <c r="E9941" s="206" t="s">
        <v>772</v>
      </c>
      <c r="F9941" s="207">
        <v>45482</v>
      </c>
      <c r="G9941" s="206" t="s">
        <v>895</v>
      </c>
      <c r="H9941" s="208">
        <v>140538</v>
      </c>
      <c r="I9941" s="206" t="s">
        <v>19</v>
      </c>
      <c r="L9941" s="206">
        <v>2023</v>
      </c>
      <c r="M9941" s="206" t="s">
        <v>772</v>
      </c>
      <c r="N9941" s="206" t="s">
        <v>816</v>
      </c>
    </row>
    <row r="9942" spans="1:14" s="206" customFormat="1" ht="31" customHeight="1" x14ac:dyDescent="0.15">
      <c r="A9942" s="206" t="s">
        <v>768</v>
      </c>
      <c r="B9942" s="206" t="s">
        <v>894</v>
      </c>
      <c r="C9942" s="206" t="s">
        <v>770</v>
      </c>
      <c r="D9942" s="206" t="s">
        <v>772</v>
      </c>
      <c r="E9942" s="206" t="s">
        <v>772</v>
      </c>
      <c r="F9942" s="207">
        <v>45482</v>
      </c>
      <c r="G9942" s="206" t="s">
        <v>897</v>
      </c>
      <c r="H9942" s="208">
        <v>167852</v>
      </c>
      <c r="I9942" s="206" t="s">
        <v>19</v>
      </c>
      <c r="L9942" s="206">
        <v>2023</v>
      </c>
      <c r="M9942" s="206" t="s">
        <v>772</v>
      </c>
      <c r="N9942" s="206" t="s">
        <v>816</v>
      </c>
    </row>
    <row r="9943" spans="1:14" s="206" customFormat="1" ht="31" customHeight="1" x14ac:dyDescent="0.15">
      <c r="A9943" s="206" t="s">
        <v>768</v>
      </c>
      <c r="B9943" s="206" t="s">
        <v>894</v>
      </c>
      <c r="C9943" s="206" t="s">
        <v>770</v>
      </c>
      <c r="D9943" s="206" t="s">
        <v>772</v>
      </c>
      <c r="E9943" s="206" t="s">
        <v>778</v>
      </c>
      <c r="F9943" s="207">
        <v>45482</v>
      </c>
      <c r="G9943" s="206" t="s">
        <v>898</v>
      </c>
      <c r="H9943" s="208">
        <v>52088</v>
      </c>
      <c r="I9943" s="206" t="s">
        <v>19</v>
      </c>
      <c r="L9943" s="206">
        <v>2023</v>
      </c>
      <c r="M9943" s="206" t="s">
        <v>772</v>
      </c>
      <c r="N9943" s="206" t="s">
        <v>816</v>
      </c>
    </row>
    <row r="9944" spans="1:14" s="206" customFormat="1" ht="31" customHeight="1" x14ac:dyDescent="0.15">
      <c r="A9944" s="206" t="s">
        <v>768</v>
      </c>
      <c r="B9944" s="206" t="s">
        <v>894</v>
      </c>
      <c r="C9944" s="206" t="s">
        <v>770</v>
      </c>
      <c r="D9944" s="206" t="s">
        <v>772</v>
      </c>
      <c r="E9944" s="206" t="s">
        <v>778</v>
      </c>
      <c r="F9944" s="207">
        <v>45482</v>
      </c>
      <c r="G9944" s="206" t="s">
        <v>908</v>
      </c>
      <c r="H9944" s="208">
        <v>151052</v>
      </c>
      <c r="I9944" s="206" t="s">
        <v>19</v>
      </c>
      <c r="L9944" s="206">
        <v>2023</v>
      </c>
      <c r="M9944" s="206" t="s">
        <v>772</v>
      </c>
      <c r="N9944" s="206" t="s">
        <v>816</v>
      </c>
    </row>
    <row r="9945" spans="1:14" s="206" customFormat="1" ht="31" customHeight="1" x14ac:dyDescent="0.15">
      <c r="A9945" s="206" t="s">
        <v>768</v>
      </c>
      <c r="B9945" s="206" t="s">
        <v>894</v>
      </c>
      <c r="C9945" s="206" t="s">
        <v>770</v>
      </c>
      <c r="D9945" s="206" t="s">
        <v>772</v>
      </c>
      <c r="E9945" s="206" t="s">
        <v>759</v>
      </c>
      <c r="F9945" s="207">
        <v>45482</v>
      </c>
      <c r="G9945" s="206" t="s">
        <v>907</v>
      </c>
      <c r="H9945" s="208">
        <v>761420</v>
      </c>
      <c r="I9945" s="206" t="s">
        <v>19</v>
      </c>
      <c r="L9945" s="206">
        <v>2023</v>
      </c>
      <c r="M9945" s="206" t="s">
        <v>772</v>
      </c>
      <c r="N9945" s="206" t="s">
        <v>816</v>
      </c>
    </row>
    <row r="9946" spans="1:14" s="206" customFormat="1" ht="31" customHeight="1" x14ac:dyDescent="0.15">
      <c r="A9946" s="206" t="s">
        <v>768</v>
      </c>
      <c r="B9946" s="206" t="s">
        <v>894</v>
      </c>
      <c r="C9946" s="206" t="s">
        <v>770</v>
      </c>
      <c r="D9946" s="206" t="s">
        <v>772</v>
      </c>
      <c r="E9946" s="206" t="s">
        <v>759</v>
      </c>
      <c r="F9946" s="207">
        <v>45482</v>
      </c>
      <c r="G9946" s="206" t="s">
        <v>898</v>
      </c>
      <c r="H9946" s="208">
        <v>645390</v>
      </c>
      <c r="I9946" s="206" t="s">
        <v>19</v>
      </c>
      <c r="L9946" s="206">
        <v>2023</v>
      </c>
      <c r="M9946" s="206" t="s">
        <v>772</v>
      </c>
      <c r="N9946" s="206" t="s">
        <v>816</v>
      </c>
    </row>
    <row r="9947" spans="1:14" s="206" customFormat="1" ht="31" customHeight="1" x14ac:dyDescent="0.15">
      <c r="A9947" s="206" t="s">
        <v>768</v>
      </c>
      <c r="B9947" s="206" t="s">
        <v>894</v>
      </c>
      <c r="C9947" s="206" t="s">
        <v>770</v>
      </c>
      <c r="D9947" s="206" t="s">
        <v>772</v>
      </c>
      <c r="E9947" s="206" t="s">
        <v>772</v>
      </c>
      <c r="F9947" s="207">
        <v>45482</v>
      </c>
      <c r="G9947" s="206" t="s">
        <v>896</v>
      </c>
      <c r="H9947" s="208">
        <v>1513468</v>
      </c>
      <c r="I9947" s="206" t="s">
        <v>19</v>
      </c>
      <c r="L9947" s="206">
        <v>2023</v>
      </c>
      <c r="M9947" s="206" t="s">
        <v>772</v>
      </c>
      <c r="N9947" s="206" t="s">
        <v>816</v>
      </c>
    </row>
    <row r="9948" spans="1:14" s="206" customFormat="1" ht="31" customHeight="1" x14ac:dyDescent="0.15">
      <c r="A9948" s="206" t="s">
        <v>768</v>
      </c>
      <c r="B9948" s="206" t="s">
        <v>894</v>
      </c>
      <c r="C9948" s="206" t="s">
        <v>770</v>
      </c>
      <c r="D9948" s="206" t="s">
        <v>772</v>
      </c>
      <c r="E9948" s="206" t="s">
        <v>778</v>
      </c>
      <c r="F9948" s="207">
        <v>45482</v>
      </c>
      <c r="G9948" s="206" t="s">
        <v>895</v>
      </c>
      <c r="H9948" s="208">
        <v>630979</v>
      </c>
      <c r="I9948" s="206" t="s">
        <v>19</v>
      </c>
      <c r="L9948" s="206">
        <v>2023</v>
      </c>
      <c r="M9948" s="206" t="s">
        <v>772</v>
      </c>
      <c r="N9948" s="206" t="s">
        <v>816</v>
      </c>
    </row>
    <row r="9949" spans="1:14" s="206" customFormat="1" ht="31" customHeight="1" x14ac:dyDescent="0.15">
      <c r="A9949" s="206" t="s">
        <v>768</v>
      </c>
      <c r="B9949" s="206" t="s">
        <v>894</v>
      </c>
      <c r="C9949" s="206" t="s">
        <v>770</v>
      </c>
      <c r="D9949" s="206" t="s">
        <v>772</v>
      </c>
      <c r="E9949" s="206" t="s">
        <v>759</v>
      </c>
      <c r="F9949" s="207">
        <v>45483</v>
      </c>
      <c r="G9949" s="206" t="s">
        <v>897</v>
      </c>
      <c r="H9949" s="208">
        <v>566016</v>
      </c>
      <c r="I9949" s="206" t="s">
        <v>19</v>
      </c>
      <c r="L9949" s="206">
        <v>2023</v>
      </c>
      <c r="M9949" s="206" t="s">
        <v>772</v>
      </c>
      <c r="N9949" s="206" t="s">
        <v>816</v>
      </c>
    </row>
    <row r="9950" spans="1:14" s="206" customFormat="1" ht="31" customHeight="1" x14ac:dyDescent="0.15">
      <c r="A9950" s="206" t="s">
        <v>768</v>
      </c>
      <c r="B9950" s="206" t="s">
        <v>894</v>
      </c>
      <c r="C9950" s="206" t="s">
        <v>770</v>
      </c>
      <c r="D9950" s="206" t="s">
        <v>772</v>
      </c>
      <c r="E9950" s="206" t="s">
        <v>778</v>
      </c>
      <c r="F9950" s="207">
        <v>45483</v>
      </c>
      <c r="G9950" s="206" t="s">
        <v>897</v>
      </c>
      <c r="H9950" s="208">
        <v>233823</v>
      </c>
      <c r="I9950" s="206" t="s">
        <v>19</v>
      </c>
      <c r="L9950" s="206">
        <v>2023</v>
      </c>
      <c r="M9950" s="206" t="s">
        <v>772</v>
      </c>
      <c r="N9950" s="206" t="s">
        <v>816</v>
      </c>
    </row>
    <row r="9951" spans="1:14" s="206" customFormat="1" ht="31" customHeight="1" x14ac:dyDescent="0.15">
      <c r="A9951" s="206" t="s">
        <v>768</v>
      </c>
      <c r="B9951" s="206" t="s">
        <v>894</v>
      </c>
      <c r="C9951" s="206" t="s">
        <v>770</v>
      </c>
      <c r="D9951" s="206" t="s">
        <v>772</v>
      </c>
      <c r="E9951" s="206" t="s">
        <v>778</v>
      </c>
      <c r="F9951" s="207">
        <v>45483</v>
      </c>
      <c r="G9951" s="206" t="s">
        <v>899</v>
      </c>
      <c r="H9951" s="208">
        <v>162030</v>
      </c>
      <c r="I9951" s="206" t="s">
        <v>19</v>
      </c>
      <c r="L9951" s="206">
        <v>2023</v>
      </c>
      <c r="M9951" s="206" t="s">
        <v>772</v>
      </c>
      <c r="N9951" s="206" t="s">
        <v>816</v>
      </c>
    </row>
    <row r="9952" spans="1:14" s="206" customFormat="1" ht="31" customHeight="1" x14ac:dyDescent="0.15">
      <c r="A9952" s="206" t="s">
        <v>768</v>
      </c>
      <c r="B9952" s="206" t="s">
        <v>894</v>
      </c>
      <c r="C9952" s="206" t="s">
        <v>770</v>
      </c>
      <c r="D9952" s="206" t="s">
        <v>772</v>
      </c>
      <c r="E9952" s="206" t="s">
        <v>778</v>
      </c>
      <c r="F9952" s="207">
        <v>45483</v>
      </c>
      <c r="G9952" s="206" t="s">
        <v>896</v>
      </c>
      <c r="H9952" s="208">
        <v>2492772</v>
      </c>
      <c r="I9952" s="206" t="s">
        <v>19</v>
      </c>
      <c r="L9952" s="206">
        <v>2023</v>
      </c>
      <c r="M9952" s="206" t="s">
        <v>772</v>
      </c>
      <c r="N9952" s="206" t="s">
        <v>816</v>
      </c>
    </row>
    <row r="9953" spans="1:14" s="206" customFormat="1" ht="31" customHeight="1" x14ac:dyDescent="0.15">
      <c r="A9953" s="206" t="s">
        <v>768</v>
      </c>
      <c r="B9953" s="206" t="s">
        <v>894</v>
      </c>
      <c r="C9953" s="206" t="s">
        <v>770</v>
      </c>
      <c r="D9953" s="206" t="s">
        <v>772</v>
      </c>
      <c r="E9953" s="206" t="s">
        <v>772</v>
      </c>
      <c r="F9953" s="207">
        <v>45483</v>
      </c>
      <c r="G9953" s="206" t="s">
        <v>903</v>
      </c>
      <c r="H9953" s="208">
        <v>260031</v>
      </c>
      <c r="I9953" s="206" t="s">
        <v>19</v>
      </c>
      <c r="L9953" s="206">
        <v>2023</v>
      </c>
      <c r="M9953" s="206" t="s">
        <v>772</v>
      </c>
      <c r="N9953" s="206" t="s">
        <v>816</v>
      </c>
    </row>
    <row r="9954" spans="1:14" s="206" customFormat="1" ht="31" customHeight="1" x14ac:dyDescent="0.15">
      <c r="A9954" s="206" t="s">
        <v>768</v>
      </c>
      <c r="B9954" s="206" t="s">
        <v>894</v>
      </c>
      <c r="C9954" s="206" t="s">
        <v>770</v>
      </c>
      <c r="D9954" s="206" t="s">
        <v>772</v>
      </c>
      <c r="E9954" s="206" t="s">
        <v>772</v>
      </c>
      <c r="F9954" s="207">
        <v>45483</v>
      </c>
      <c r="G9954" s="206" t="s">
        <v>898</v>
      </c>
      <c r="H9954" s="208">
        <v>808115</v>
      </c>
      <c r="I9954" s="206" t="s">
        <v>19</v>
      </c>
      <c r="L9954" s="206">
        <v>2023</v>
      </c>
      <c r="M9954" s="206" t="s">
        <v>772</v>
      </c>
      <c r="N9954" s="206" t="s">
        <v>816</v>
      </c>
    </row>
    <row r="9955" spans="1:14" s="206" customFormat="1" ht="31" customHeight="1" x14ac:dyDescent="0.15">
      <c r="A9955" s="206" t="s">
        <v>768</v>
      </c>
      <c r="B9955" s="206" t="s">
        <v>894</v>
      </c>
      <c r="C9955" s="206" t="s">
        <v>770</v>
      </c>
      <c r="D9955" s="206" t="s">
        <v>772</v>
      </c>
      <c r="E9955" s="206" t="s">
        <v>772</v>
      </c>
      <c r="F9955" s="207">
        <v>45483</v>
      </c>
      <c r="G9955" s="206" t="s">
        <v>906</v>
      </c>
      <c r="H9955" s="208">
        <v>233310</v>
      </c>
      <c r="I9955" s="206" t="s">
        <v>19</v>
      </c>
      <c r="L9955" s="206">
        <v>2023</v>
      </c>
      <c r="M9955" s="206" t="s">
        <v>772</v>
      </c>
      <c r="N9955" s="206" t="s">
        <v>816</v>
      </c>
    </row>
    <row r="9956" spans="1:14" s="206" customFormat="1" ht="31" customHeight="1" x14ac:dyDescent="0.15">
      <c r="A9956" s="206" t="s">
        <v>768</v>
      </c>
      <c r="B9956" s="206" t="s">
        <v>894</v>
      </c>
      <c r="C9956" s="206" t="s">
        <v>770</v>
      </c>
      <c r="D9956" s="206" t="s">
        <v>772</v>
      </c>
      <c r="E9956" s="206" t="s">
        <v>772</v>
      </c>
      <c r="F9956" s="207">
        <v>45483</v>
      </c>
      <c r="G9956" s="206" t="s">
        <v>895</v>
      </c>
      <c r="H9956" s="208">
        <v>32912</v>
      </c>
      <c r="I9956" s="206" t="s">
        <v>19</v>
      </c>
      <c r="L9956" s="206">
        <v>2023</v>
      </c>
      <c r="M9956" s="206" t="s">
        <v>772</v>
      </c>
      <c r="N9956" s="206" t="s">
        <v>816</v>
      </c>
    </row>
    <row r="9957" spans="1:14" s="206" customFormat="1" ht="31" customHeight="1" x14ac:dyDescent="0.15">
      <c r="A9957" s="206" t="s">
        <v>768</v>
      </c>
      <c r="B9957" s="206" t="s">
        <v>894</v>
      </c>
      <c r="C9957" s="206" t="s">
        <v>770</v>
      </c>
      <c r="D9957" s="206" t="s">
        <v>772</v>
      </c>
      <c r="E9957" s="206" t="s">
        <v>772</v>
      </c>
      <c r="F9957" s="207">
        <v>45483</v>
      </c>
      <c r="G9957" s="206" t="s">
        <v>897</v>
      </c>
      <c r="H9957" s="208">
        <v>56734</v>
      </c>
      <c r="I9957" s="206" t="s">
        <v>19</v>
      </c>
      <c r="L9957" s="206">
        <v>2023</v>
      </c>
      <c r="M9957" s="206" t="s">
        <v>772</v>
      </c>
      <c r="N9957" s="206" t="s">
        <v>816</v>
      </c>
    </row>
    <row r="9958" spans="1:14" s="206" customFormat="1" ht="31" customHeight="1" x14ac:dyDescent="0.15">
      <c r="A9958" s="206" t="s">
        <v>768</v>
      </c>
      <c r="B9958" s="206" t="s">
        <v>894</v>
      </c>
      <c r="C9958" s="206" t="s">
        <v>770</v>
      </c>
      <c r="D9958" s="206" t="s">
        <v>772</v>
      </c>
      <c r="E9958" s="206" t="s">
        <v>759</v>
      </c>
      <c r="F9958" s="207">
        <v>45483</v>
      </c>
      <c r="G9958" s="206" t="s">
        <v>907</v>
      </c>
      <c r="H9958" s="208">
        <v>515966</v>
      </c>
      <c r="I9958" s="206" t="s">
        <v>19</v>
      </c>
      <c r="L9958" s="206">
        <v>2023</v>
      </c>
      <c r="M9958" s="206" t="s">
        <v>772</v>
      </c>
      <c r="N9958" s="206" t="s">
        <v>816</v>
      </c>
    </row>
    <row r="9959" spans="1:14" s="206" customFormat="1" ht="31" customHeight="1" x14ac:dyDescent="0.15">
      <c r="A9959" s="206" t="s">
        <v>768</v>
      </c>
      <c r="B9959" s="206" t="s">
        <v>894</v>
      </c>
      <c r="C9959" s="206" t="s">
        <v>770</v>
      </c>
      <c r="D9959" s="206" t="s">
        <v>772</v>
      </c>
      <c r="E9959" s="206" t="s">
        <v>778</v>
      </c>
      <c r="F9959" s="207">
        <v>45483</v>
      </c>
      <c r="G9959" s="206" t="s">
        <v>908</v>
      </c>
      <c r="H9959" s="208">
        <v>811118</v>
      </c>
      <c r="I9959" s="206" t="s">
        <v>19</v>
      </c>
      <c r="L9959" s="206">
        <v>2023</v>
      </c>
      <c r="M9959" s="206" t="s">
        <v>772</v>
      </c>
      <c r="N9959" s="206" t="s">
        <v>816</v>
      </c>
    </row>
    <row r="9960" spans="1:14" s="206" customFormat="1" ht="31" customHeight="1" x14ac:dyDescent="0.15">
      <c r="A9960" s="206" t="s">
        <v>768</v>
      </c>
      <c r="B9960" s="206" t="s">
        <v>894</v>
      </c>
      <c r="C9960" s="206" t="s">
        <v>770</v>
      </c>
      <c r="D9960" s="206" t="s">
        <v>772</v>
      </c>
      <c r="E9960" s="206" t="s">
        <v>772</v>
      </c>
      <c r="F9960" s="207">
        <v>45483</v>
      </c>
      <c r="G9960" s="206" t="s">
        <v>896</v>
      </c>
      <c r="H9960" s="208">
        <v>323243</v>
      </c>
      <c r="I9960" s="206" t="s">
        <v>19</v>
      </c>
      <c r="L9960" s="206">
        <v>2023</v>
      </c>
      <c r="M9960" s="206" t="s">
        <v>772</v>
      </c>
      <c r="N9960" s="206" t="s">
        <v>816</v>
      </c>
    </row>
    <row r="9961" spans="1:14" s="206" customFormat="1" ht="31" customHeight="1" x14ac:dyDescent="0.15">
      <c r="A9961" s="206" t="s">
        <v>768</v>
      </c>
      <c r="B9961" s="206" t="s">
        <v>894</v>
      </c>
      <c r="C9961" s="206" t="s">
        <v>770</v>
      </c>
      <c r="D9961" s="206" t="s">
        <v>772</v>
      </c>
      <c r="E9961" s="206" t="s">
        <v>772</v>
      </c>
      <c r="F9961" s="207">
        <v>45484</v>
      </c>
      <c r="G9961" s="206" t="s">
        <v>906</v>
      </c>
      <c r="H9961" s="208">
        <v>137830</v>
      </c>
      <c r="I9961" s="206" t="s">
        <v>19</v>
      </c>
      <c r="L9961" s="206">
        <v>2023</v>
      </c>
      <c r="M9961" s="206" t="s">
        <v>772</v>
      </c>
      <c r="N9961" s="206" t="s">
        <v>816</v>
      </c>
    </row>
    <row r="9962" spans="1:14" s="206" customFormat="1" ht="31" customHeight="1" x14ac:dyDescent="0.15">
      <c r="A9962" s="206" t="s">
        <v>768</v>
      </c>
      <c r="B9962" s="206" t="s">
        <v>894</v>
      </c>
      <c r="C9962" s="206" t="s">
        <v>770</v>
      </c>
      <c r="D9962" s="206" t="s">
        <v>772</v>
      </c>
      <c r="E9962" s="206" t="s">
        <v>778</v>
      </c>
      <c r="F9962" s="207">
        <v>45484</v>
      </c>
      <c r="G9962" s="206" t="s">
        <v>897</v>
      </c>
      <c r="H9962" s="208">
        <v>198904</v>
      </c>
      <c r="I9962" s="206" t="s">
        <v>19</v>
      </c>
      <c r="L9962" s="206">
        <v>2023</v>
      </c>
      <c r="M9962" s="206" t="s">
        <v>772</v>
      </c>
      <c r="N9962" s="206" t="s">
        <v>816</v>
      </c>
    </row>
    <row r="9963" spans="1:14" s="206" customFormat="1" ht="31" customHeight="1" x14ac:dyDescent="0.15">
      <c r="A9963" s="206" t="s">
        <v>768</v>
      </c>
      <c r="B9963" s="206" t="s">
        <v>894</v>
      </c>
      <c r="C9963" s="206" t="s">
        <v>770</v>
      </c>
      <c r="D9963" s="206" t="s">
        <v>772</v>
      </c>
      <c r="E9963" s="206" t="s">
        <v>772</v>
      </c>
      <c r="F9963" s="207">
        <v>45484</v>
      </c>
      <c r="G9963" s="206" t="s">
        <v>904</v>
      </c>
      <c r="H9963" s="208">
        <v>33</v>
      </c>
      <c r="I9963" s="206" t="s">
        <v>19</v>
      </c>
      <c r="L9963" s="206">
        <v>2023</v>
      </c>
      <c r="M9963" s="206" t="s">
        <v>772</v>
      </c>
      <c r="N9963" s="206" t="s">
        <v>816</v>
      </c>
    </row>
    <row r="9964" spans="1:14" s="206" customFormat="1" ht="31" customHeight="1" x14ac:dyDescent="0.15">
      <c r="A9964" s="206" t="s">
        <v>768</v>
      </c>
      <c r="B9964" s="206" t="s">
        <v>894</v>
      </c>
      <c r="C9964" s="206" t="s">
        <v>770</v>
      </c>
      <c r="D9964" s="206" t="s">
        <v>772</v>
      </c>
      <c r="E9964" s="206" t="s">
        <v>759</v>
      </c>
      <c r="F9964" s="207">
        <v>45484</v>
      </c>
      <c r="G9964" s="206" t="s">
        <v>907</v>
      </c>
      <c r="H9964" s="208">
        <v>569668</v>
      </c>
      <c r="I9964" s="206" t="s">
        <v>19</v>
      </c>
      <c r="L9964" s="206">
        <v>2023</v>
      </c>
      <c r="M9964" s="206" t="s">
        <v>772</v>
      </c>
      <c r="N9964" s="206" t="s">
        <v>816</v>
      </c>
    </row>
    <row r="9965" spans="1:14" s="206" customFormat="1" ht="31" customHeight="1" x14ac:dyDescent="0.15">
      <c r="A9965" s="206" t="s">
        <v>768</v>
      </c>
      <c r="B9965" s="206" t="s">
        <v>894</v>
      </c>
      <c r="C9965" s="206" t="s">
        <v>770</v>
      </c>
      <c r="D9965" s="206" t="s">
        <v>772</v>
      </c>
      <c r="E9965" s="206" t="s">
        <v>772</v>
      </c>
      <c r="F9965" s="207">
        <v>45484</v>
      </c>
      <c r="G9965" s="206" t="s">
        <v>903</v>
      </c>
      <c r="H9965" s="208">
        <v>349272</v>
      </c>
      <c r="I9965" s="206" t="s">
        <v>19</v>
      </c>
      <c r="L9965" s="206">
        <v>2023</v>
      </c>
      <c r="M9965" s="206" t="s">
        <v>772</v>
      </c>
      <c r="N9965" s="206" t="s">
        <v>816</v>
      </c>
    </row>
    <row r="9966" spans="1:14" s="206" customFormat="1" ht="31" customHeight="1" x14ac:dyDescent="0.15">
      <c r="A9966" s="206" t="s">
        <v>768</v>
      </c>
      <c r="B9966" s="206" t="s">
        <v>894</v>
      </c>
      <c r="C9966" s="206" t="s">
        <v>770</v>
      </c>
      <c r="D9966" s="206" t="s">
        <v>772</v>
      </c>
      <c r="E9966" s="206" t="s">
        <v>778</v>
      </c>
      <c r="F9966" s="207">
        <v>45484</v>
      </c>
      <c r="G9966" s="206" t="s">
        <v>908</v>
      </c>
      <c r="H9966" s="208">
        <v>401126</v>
      </c>
      <c r="I9966" s="206" t="s">
        <v>19</v>
      </c>
      <c r="L9966" s="206">
        <v>2023</v>
      </c>
      <c r="M9966" s="206" t="s">
        <v>772</v>
      </c>
      <c r="N9966" s="206" t="s">
        <v>816</v>
      </c>
    </row>
    <row r="9967" spans="1:14" s="206" customFormat="1" ht="31" customHeight="1" x14ac:dyDescent="0.15">
      <c r="A9967" s="206" t="s">
        <v>768</v>
      </c>
      <c r="B9967" s="206" t="s">
        <v>894</v>
      </c>
      <c r="C9967" s="206" t="s">
        <v>770</v>
      </c>
      <c r="D9967" s="206" t="s">
        <v>772</v>
      </c>
      <c r="E9967" s="206" t="s">
        <v>778</v>
      </c>
      <c r="F9967" s="207">
        <v>45484</v>
      </c>
      <c r="G9967" s="206" t="s">
        <v>898</v>
      </c>
      <c r="H9967" s="208">
        <v>79200</v>
      </c>
      <c r="I9967" s="206" t="s">
        <v>19</v>
      </c>
      <c r="L9967" s="206">
        <v>2023</v>
      </c>
      <c r="M9967" s="206" t="s">
        <v>772</v>
      </c>
      <c r="N9967" s="206" t="s">
        <v>816</v>
      </c>
    </row>
    <row r="9968" spans="1:14" s="206" customFormat="1" ht="31" customHeight="1" x14ac:dyDescent="0.15">
      <c r="A9968" s="206" t="s">
        <v>768</v>
      </c>
      <c r="B9968" s="206" t="s">
        <v>894</v>
      </c>
      <c r="C9968" s="206" t="s">
        <v>770</v>
      </c>
      <c r="D9968" s="206" t="s">
        <v>772</v>
      </c>
      <c r="E9968" s="206" t="s">
        <v>772</v>
      </c>
      <c r="F9968" s="207">
        <v>45484</v>
      </c>
      <c r="G9968" s="206" t="s">
        <v>898</v>
      </c>
      <c r="H9968" s="208">
        <v>2525050</v>
      </c>
      <c r="I9968" s="206" t="s">
        <v>19</v>
      </c>
      <c r="L9968" s="206">
        <v>2023</v>
      </c>
      <c r="M9968" s="206" t="s">
        <v>772</v>
      </c>
      <c r="N9968" s="206" t="s">
        <v>816</v>
      </c>
    </row>
    <row r="9969" spans="1:14" s="206" customFormat="1" ht="31" customHeight="1" x14ac:dyDescent="0.15">
      <c r="A9969" s="206" t="s">
        <v>768</v>
      </c>
      <c r="B9969" s="206" t="s">
        <v>894</v>
      </c>
      <c r="C9969" s="206" t="s">
        <v>770</v>
      </c>
      <c r="D9969" s="206" t="s">
        <v>772</v>
      </c>
      <c r="E9969" s="206" t="s">
        <v>772</v>
      </c>
      <c r="F9969" s="207">
        <v>45484</v>
      </c>
      <c r="G9969" s="206" t="s">
        <v>897</v>
      </c>
      <c r="H9969" s="208">
        <v>89153</v>
      </c>
      <c r="I9969" s="206" t="s">
        <v>19</v>
      </c>
      <c r="L9969" s="206">
        <v>2023</v>
      </c>
      <c r="M9969" s="206" t="s">
        <v>772</v>
      </c>
      <c r="N9969" s="206" t="s">
        <v>816</v>
      </c>
    </row>
    <row r="9970" spans="1:14" s="206" customFormat="1" ht="31" customHeight="1" x14ac:dyDescent="0.15">
      <c r="A9970" s="206" t="s">
        <v>768</v>
      </c>
      <c r="B9970" s="206" t="s">
        <v>894</v>
      </c>
      <c r="C9970" s="206" t="s">
        <v>770</v>
      </c>
      <c r="D9970" s="206" t="s">
        <v>772</v>
      </c>
      <c r="E9970" s="206" t="s">
        <v>778</v>
      </c>
      <c r="F9970" s="207">
        <v>45484</v>
      </c>
      <c r="G9970" s="206" t="s">
        <v>895</v>
      </c>
      <c r="H9970" s="208">
        <v>620259</v>
      </c>
      <c r="I9970" s="206" t="s">
        <v>19</v>
      </c>
      <c r="L9970" s="206">
        <v>2023</v>
      </c>
      <c r="M9970" s="206" t="s">
        <v>772</v>
      </c>
      <c r="N9970" s="206" t="s">
        <v>816</v>
      </c>
    </row>
    <row r="9971" spans="1:14" s="206" customFormat="1" ht="31" customHeight="1" x14ac:dyDescent="0.15">
      <c r="A9971" s="206" t="s">
        <v>768</v>
      </c>
      <c r="B9971" s="206" t="s">
        <v>894</v>
      </c>
      <c r="C9971" s="206" t="s">
        <v>770</v>
      </c>
      <c r="D9971" s="206" t="s">
        <v>772</v>
      </c>
      <c r="E9971" s="206" t="s">
        <v>772</v>
      </c>
      <c r="F9971" s="207">
        <v>45484</v>
      </c>
      <c r="G9971" s="206" t="s">
        <v>896</v>
      </c>
      <c r="H9971" s="208">
        <v>1758412</v>
      </c>
      <c r="I9971" s="206" t="s">
        <v>19</v>
      </c>
      <c r="L9971" s="206">
        <v>2023</v>
      </c>
      <c r="M9971" s="206" t="s">
        <v>772</v>
      </c>
      <c r="N9971" s="206" t="s">
        <v>816</v>
      </c>
    </row>
    <row r="9972" spans="1:14" s="206" customFormat="1" ht="31" customHeight="1" x14ac:dyDescent="0.15">
      <c r="A9972" s="206" t="s">
        <v>768</v>
      </c>
      <c r="B9972" s="206" t="s">
        <v>894</v>
      </c>
      <c r="C9972" s="206" t="s">
        <v>770</v>
      </c>
      <c r="D9972" s="206" t="s">
        <v>772</v>
      </c>
      <c r="E9972" s="206" t="s">
        <v>759</v>
      </c>
      <c r="F9972" s="207">
        <v>45484</v>
      </c>
      <c r="G9972" s="206" t="s">
        <v>898</v>
      </c>
      <c r="H9972" s="208">
        <v>243078</v>
      </c>
      <c r="I9972" s="206" t="s">
        <v>19</v>
      </c>
      <c r="L9972" s="206">
        <v>2023</v>
      </c>
      <c r="M9972" s="206" t="s">
        <v>772</v>
      </c>
      <c r="N9972" s="206" t="s">
        <v>816</v>
      </c>
    </row>
    <row r="9973" spans="1:14" s="206" customFormat="1" ht="31" customHeight="1" x14ac:dyDescent="0.15">
      <c r="A9973" s="206" t="s">
        <v>768</v>
      </c>
      <c r="B9973" s="206" t="s">
        <v>894</v>
      </c>
      <c r="C9973" s="206" t="s">
        <v>770</v>
      </c>
      <c r="D9973" s="206" t="s">
        <v>772</v>
      </c>
      <c r="E9973" s="206" t="s">
        <v>759</v>
      </c>
      <c r="F9973" s="207">
        <v>45484</v>
      </c>
      <c r="G9973" s="206" t="s">
        <v>897</v>
      </c>
      <c r="H9973" s="208">
        <v>304128</v>
      </c>
      <c r="I9973" s="206" t="s">
        <v>19</v>
      </c>
      <c r="L9973" s="206">
        <v>2023</v>
      </c>
      <c r="M9973" s="206" t="s">
        <v>772</v>
      </c>
      <c r="N9973" s="206" t="s">
        <v>816</v>
      </c>
    </row>
    <row r="9974" spans="1:14" s="206" customFormat="1" ht="31" customHeight="1" x14ac:dyDescent="0.15">
      <c r="A9974" s="206" t="s">
        <v>768</v>
      </c>
      <c r="B9974" s="206" t="s">
        <v>894</v>
      </c>
      <c r="C9974" s="206" t="s">
        <v>770</v>
      </c>
      <c r="D9974" s="206" t="s">
        <v>772</v>
      </c>
      <c r="E9974" s="206" t="s">
        <v>772</v>
      </c>
      <c r="F9974" s="207">
        <v>45484</v>
      </c>
      <c r="G9974" s="206" t="s">
        <v>895</v>
      </c>
      <c r="H9974" s="208">
        <v>61952</v>
      </c>
      <c r="I9974" s="206" t="s">
        <v>19</v>
      </c>
      <c r="L9974" s="206">
        <v>2023</v>
      </c>
      <c r="M9974" s="206" t="s">
        <v>772</v>
      </c>
      <c r="N9974" s="206" t="s">
        <v>816</v>
      </c>
    </row>
    <row r="9975" spans="1:14" s="206" customFormat="1" ht="31" customHeight="1" x14ac:dyDescent="0.15">
      <c r="A9975" s="206" t="s">
        <v>768</v>
      </c>
      <c r="B9975" s="206" t="s">
        <v>894</v>
      </c>
      <c r="C9975" s="206" t="s">
        <v>770</v>
      </c>
      <c r="D9975" s="206" t="s">
        <v>772</v>
      </c>
      <c r="E9975" s="206" t="s">
        <v>772</v>
      </c>
      <c r="F9975" s="207">
        <v>45484</v>
      </c>
      <c r="G9975" s="206" t="s">
        <v>908</v>
      </c>
      <c r="H9975" s="208">
        <v>91520</v>
      </c>
      <c r="I9975" s="206" t="s">
        <v>19</v>
      </c>
      <c r="L9975" s="206">
        <v>2023</v>
      </c>
      <c r="M9975" s="206" t="s">
        <v>772</v>
      </c>
      <c r="N9975" s="206" t="s">
        <v>816</v>
      </c>
    </row>
    <row r="9976" spans="1:14" s="206" customFormat="1" ht="31" customHeight="1" x14ac:dyDescent="0.15">
      <c r="A9976" s="206" t="s">
        <v>768</v>
      </c>
      <c r="B9976" s="206" t="s">
        <v>894</v>
      </c>
      <c r="C9976" s="206" t="s">
        <v>770</v>
      </c>
      <c r="D9976" s="206" t="s">
        <v>772</v>
      </c>
      <c r="E9976" s="206" t="s">
        <v>772</v>
      </c>
      <c r="F9976" s="207">
        <v>45485</v>
      </c>
      <c r="G9976" s="206" t="s">
        <v>896</v>
      </c>
      <c r="H9976" s="208">
        <v>523444</v>
      </c>
      <c r="I9976" s="206" t="s">
        <v>19</v>
      </c>
      <c r="L9976" s="206">
        <v>2023</v>
      </c>
      <c r="M9976" s="206" t="s">
        <v>772</v>
      </c>
      <c r="N9976" s="206" t="s">
        <v>816</v>
      </c>
    </row>
    <row r="9977" spans="1:14" s="206" customFormat="1" ht="31" customHeight="1" x14ac:dyDescent="0.15">
      <c r="A9977" s="206" t="s">
        <v>768</v>
      </c>
      <c r="B9977" s="206" t="s">
        <v>894</v>
      </c>
      <c r="C9977" s="206" t="s">
        <v>770</v>
      </c>
      <c r="D9977" s="206" t="s">
        <v>772</v>
      </c>
      <c r="E9977" s="206" t="s">
        <v>772</v>
      </c>
      <c r="F9977" s="207">
        <v>45485</v>
      </c>
      <c r="G9977" s="206" t="s">
        <v>897</v>
      </c>
      <c r="H9977" s="208">
        <v>122786</v>
      </c>
      <c r="I9977" s="206" t="s">
        <v>19</v>
      </c>
      <c r="L9977" s="206">
        <v>2023</v>
      </c>
      <c r="M9977" s="206" t="s">
        <v>772</v>
      </c>
      <c r="N9977" s="206" t="s">
        <v>816</v>
      </c>
    </row>
    <row r="9978" spans="1:14" s="206" customFormat="1" ht="31" customHeight="1" x14ac:dyDescent="0.15">
      <c r="A9978" s="206" t="s">
        <v>768</v>
      </c>
      <c r="B9978" s="206" t="s">
        <v>894</v>
      </c>
      <c r="C9978" s="206" t="s">
        <v>770</v>
      </c>
      <c r="D9978" s="206" t="s">
        <v>772</v>
      </c>
      <c r="E9978" s="206" t="s">
        <v>759</v>
      </c>
      <c r="F9978" s="207">
        <v>45485</v>
      </c>
      <c r="G9978" s="206" t="s">
        <v>897</v>
      </c>
      <c r="H9978" s="208">
        <v>145728</v>
      </c>
      <c r="I9978" s="206" t="s">
        <v>19</v>
      </c>
      <c r="L9978" s="206">
        <v>2023</v>
      </c>
      <c r="M9978" s="206" t="s">
        <v>772</v>
      </c>
      <c r="N9978" s="206" t="s">
        <v>816</v>
      </c>
    </row>
    <row r="9979" spans="1:14" s="206" customFormat="1" ht="31" customHeight="1" x14ac:dyDescent="0.15">
      <c r="A9979" s="206" t="s">
        <v>768</v>
      </c>
      <c r="B9979" s="206" t="s">
        <v>894</v>
      </c>
      <c r="C9979" s="206" t="s">
        <v>770</v>
      </c>
      <c r="D9979" s="206" t="s">
        <v>772</v>
      </c>
      <c r="E9979" s="206" t="s">
        <v>772</v>
      </c>
      <c r="F9979" s="207">
        <v>45485</v>
      </c>
      <c r="G9979" s="206" t="s">
        <v>895</v>
      </c>
      <c r="H9979" s="208">
        <v>105107</v>
      </c>
      <c r="I9979" s="206" t="s">
        <v>19</v>
      </c>
      <c r="L9979" s="206">
        <v>2023</v>
      </c>
      <c r="M9979" s="206" t="s">
        <v>772</v>
      </c>
      <c r="N9979" s="206" t="s">
        <v>816</v>
      </c>
    </row>
    <row r="9980" spans="1:14" s="206" customFormat="1" ht="31" customHeight="1" x14ac:dyDescent="0.15">
      <c r="A9980" s="206" t="s">
        <v>768</v>
      </c>
      <c r="B9980" s="206" t="s">
        <v>894</v>
      </c>
      <c r="C9980" s="206" t="s">
        <v>770</v>
      </c>
      <c r="D9980" s="206" t="s">
        <v>772</v>
      </c>
      <c r="E9980" s="206" t="s">
        <v>778</v>
      </c>
      <c r="F9980" s="207">
        <v>45485</v>
      </c>
      <c r="G9980" s="206" t="s">
        <v>895</v>
      </c>
      <c r="H9980" s="208">
        <v>324527</v>
      </c>
      <c r="I9980" s="206" t="s">
        <v>19</v>
      </c>
      <c r="L9980" s="206">
        <v>2023</v>
      </c>
      <c r="M9980" s="206" t="s">
        <v>772</v>
      </c>
      <c r="N9980" s="206" t="s">
        <v>816</v>
      </c>
    </row>
    <row r="9981" spans="1:14" s="206" customFormat="1" ht="31" customHeight="1" x14ac:dyDescent="0.15">
      <c r="A9981" s="206" t="s">
        <v>768</v>
      </c>
      <c r="B9981" s="206" t="s">
        <v>894</v>
      </c>
      <c r="C9981" s="206" t="s">
        <v>770</v>
      </c>
      <c r="D9981" s="206" t="s">
        <v>772</v>
      </c>
      <c r="E9981" s="206" t="s">
        <v>759</v>
      </c>
      <c r="F9981" s="207">
        <v>45485</v>
      </c>
      <c r="G9981" s="206" t="s">
        <v>898</v>
      </c>
      <c r="H9981" s="208">
        <v>863346</v>
      </c>
      <c r="I9981" s="206" t="s">
        <v>19</v>
      </c>
      <c r="L9981" s="206">
        <v>2023</v>
      </c>
      <c r="M9981" s="206" t="s">
        <v>772</v>
      </c>
      <c r="N9981" s="206" t="s">
        <v>816</v>
      </c>
    </row>
    <row r="9982" spans="1:14" s="206" customFormat="1" ht="31" customHeight="1" x14ac:dyDescent="0.15">
      <c r="A9982" s="206" t="s">
        <v>768</v>
      </c>
      <c r="B9982" s="206" t="s">
        <v>894</v>
      </c>
      <c r="C9982" s="206" t="s">
        <v>782</v>
      </c>
      <c r="D9982" s="206" t="s">
        <v>772</v>
      </c>
      <c r="E9982" s="206" t="s">
        <v>759</v>
      </c>
      <c r="F9982" s="207">
        <v>45485</v>
      </c>
      <c r="G9982" s="206" t="s">
        <v>907</v>
      </c>
      <c r="H9982" s="208">
        <v>180928</v>
      </c>
      <c r="I9982" s="206" t="s">
        <v>19</v>
      </c>
      <c r="L9982" s="206">
        <v>2023</v>
      </c>
      <c r="M9982" s="206" t="s">
        <v>772</v>
      </c>
      <c r="N9982" s="206" t="s">
        <v>816</v>
      </c>
    </row>
    <row r="9983" spans="1:14" s="206" customFormat="1" ht="31" customHeight="1" x14ac:dyDescent="0.15">
      <c r="A9983" s="206" t="s">
        <v>768</v>
      </c>
      <c r="B9983" s="206" t="s">
        <v>894</v>
      </c>
      <c r="C9983" s="206" t="s">
        <v>770</v>
      </c>
      <c r="D9983" s="206" t="s">
        <v>772</v>
      </c>
      <c r="E9983" s="206" t="s">
        <v>772</v>
      </c>
      <c r="F9983" s="207">
        <v>45485</v>
      </c>
      <c r="G9983" s="206" t="s">
        <v>906</v>
      </c>
      <c r="H9983" s="208">
        <v>35816</v>
      </c>
      <c r="I9983" s="206" t="s">
        <v>19</v>
      </c>
      <c r="L9983" s="206">
        <v>2023</v>
      </c>
      <c r="M9983" s="206" t="s">
        <v>772</v>
      </c>
      <c r="N9983" s="206" t="s">
        <v>816</v>
      </c>
    </row>
    <row r="9984" spans="1:14" s="206" customFormat="1" ht="31" customHeight="1" x14ac:dyDescent="0.15">
      <c r="A9984" s="206" t="s">
        <v>768</v>
      </c>
      <c r="B9984" s="206" t="s">
        <v>894</v>
      </c>
      <c r="C9984" s="206" t="s">
        <v>770</v>
      </c>
      <c r="D9984" s="206" t="s">
        <v>772</v>
      </c>
      <c r="E9984" s="206" t="s">
        <v>778</v>
      </c>
      <c r="F9984" s="207">
        <v>45485</v>
      </c>
      <c r="G9984" s="206" t="s">
        <v>897</v>
      </c>
      <c r="H9984" s="208">
        <v>158400</v>
      </c>
      <c r="I9984" s="206" t="s">
        <v>19</v>
      </c>
      <c r="L9984" s="206">
        <v>2023</v>
      </c>
      <c r="M9984" s="206" t="s">
        <v>772</v>
      </c>
      <c r="N9984" s="206" t="s">
        <v>816</v>
      </c>
    </row>
    <row r="9985" spans="1:14" s="206" customFormat="1" ht="31" customHeight="1" x14ac:dyDescent="0.15">
      <c r="A9985" s="206" t="s">
        <v>768</v>
      </c>
      <c r="B9985" s="206" t="s">
        <v>894</v>
      </c>
      <c r="C9985" s="206" t="s">
        <v>770</v>
      </c>
      <c r="D9985" s="206" t="s">
        <v>772</v>
      </c>
      <c r="E9985" s="206" t="s">
        <v>778</v>
      </c>
      <c r="F9985" s="207">
        <v>45485</v>
      </c>
      <c r="G9985" s="206" t="s">
        <v>898</v>
      </c>
      <c r="H9985" s="208">
        <v>88000</v>
      </c>
      <c r="I9985" s="206" t="s">
        <v>19</v>
      </c>
      <c r="L9985" s="206">
        <v>2023</v>
      </c>
      <c r="M9985" s="206" t="s">
        <v>772</v>
      </c>
      <c r="N9985" s="206" t="s">
        <v>816</v>
      </c>
    </row>
    <row r="9986" spans="1:14" s="206" customFormat="1" ht="31" customHeight="1" x14ac:dyDescent="0.15">
      <c r="A9986" s="206" t="s">
        <v>768</v>
      </c>
      <c r="B9986" s="206" t="s">
        <v>894</v>
      </c>
      <c r="C9986" s="206" t="s">
        <v>770</v>
      </c>
      <c r="D9986" s="206" t="s">
        <v>772</v>
      </c>
      <c r="E9986" s="206" t="s">
        <v>772</v>
      </c>
      <c r="F9986" s="207">
        <v>45485</v>
      </c>
      <c r="G9986" s="206" t="s">
        <v>903</v>
      </c>
      <c r="H9986" s="208">
        <v>249480</v>
      </c>
      <c r="I9986" s="206" t="s">
        <v>19</v>
      </c>
      <c r="L9986" s="206">
        <v>2023</v>
      </c>
      <c r="M9986" s="206" t="s">
        <v>772</v>
      </c>
      <c r="N9986" s="206" t="s">
        <v>816</v>
      </c>
    </row>
    <row r="9987" spans="1:14" s="206" customFormat="1" ht="31" customHeight="1" x14ac:dyDescent="0.15">
      <c r="A9987" s="206" t="s">
        <v>768</v>
      </c>
      <c r="B9987" s="206" t="s">
        <v>894</v>
      </c>
      <c r="C9987" s="206" t="s">
        <v>770</v>
      </c>
      <c r="D9987" s="206" t="s">
        <v>772</v>
      </c>
      <c r="E9987" s="206" t="s">
        <v>778</v>
      </c>
      <c r="F9987" s="207">
        <v>45485</v>
      </c>
      <c r="G9987" s="206" t="s">
        <v>908</v>
      </c>
      <c r="H9987" s="208">
        <v>419496</v>
      </c>
      <c r="I9987" s="206" t="s">
        <v>19</v>
      </c>
      <c r="L9987" s="206">
        <v>2023</v>
      </c>
      <c r="M9987" s="206" t="s">
        <v>772</v>
      </c>
      <c r="N9987" s="206" t="s">
        <v>816</v>
      </c>
    </row>
    <row r="9988" spans="1:14" s="206" customFormat="1" ht="31" customHeight="1" x14ac:dyDescent="0.15">
      <c r="A9988" s="206" t="s">
        <v>768</v>
      </c>
      <c r="B9988" s="206" t="s">
        <v>894</v>
      </c>
      <c r="C9988" s="206" t="s">
        <v>770</v>
      </c>
      <c r="D9988" s="206" t="s">
        <v>772</v>
      </c>
      <c r="E9988" s="206" t="s">
        <v>772</v>
      </c>
      <c r="F9988" s="207">
        <v>45485</v>
      </c>
      <c r="G9988" s="206" t="s">
        <v>898</v>
      </c>
      <c r="H9988" s="208">
        <v>1114146</v>
      </c>
      <c r="I9988" s="206" t="s">
        <v>19</v>
      </c>
      <c r="L9988" s="206">
        <v>2023</v>
      </c>
      <c r="M9988" s="206" t="s">
        <v>772</v>
      </c>
      <c r="N9988" s="206" t="s">
        <v>816</v>
      </c>
    </row>
    <row r="9989" spans="1:14" s="206" customFormat="1" ht="31" customHeight="1" x14ac:dyDescent="0.15">
      <c r="A9989" s="206" t="s">
        <v>768</v>
      </c>
      <c r="B9989" s="206" t="s">
        <v>894</v>
      </c>
      <c r="C9989" s="206" t="s">
        <v>770</v>
      </c>
      <c r="D9989" s="206" t="s">
        <v>772</v>
      </c>
      <c r="E9989" s="206" t="s">
        <v>759</v>
      </c>
      <c r="F9989" s="207">
        <v>45485</v>
      </c>
      <c r="G9989" s="206" t="s">
        <v>907</v>
      </c>
      <c r="H9989" s="208">
        <v>457424</v>
      </c>
      <c r="I9989" s="206" t="s">
        <v>19</v>
      </c>
      <c r="L9989" s="206">
        <v>2023</v>
      </c>
      <c r="M9989" s="206" t="s">
        <v>772</v>
      </c>
      <c r="N9989" s="206" t="s">
        <v>816</v>
      </c>
    </row>
    <row r="9990" spans="1:14" s="206" customFormat="1" ht="31" customHeight="1" x14ac:dyDescent="0.15">
      <c r="A9990" s="206" t="s">
        <v>768</v>
      </c>
      <c r="B9990" s="206" t="s">
        <v>894</v>
      </c>
      <c r="C9990" s="206" t="s">
        <v>770</v>
      </c>
      <c r="D9990" s="206" t="s">
        <v>772</v>
      </c>
      <c r="E9990" s="206" t="s">
        <v>778</v>
      </c>
      <c r="F9990" s="207">
        <v>45488</v>
      </c>
      <c r="G9990" s="206" t="s">
        <v>908</v>
      </c>
      <c r="H9990" s="208">
        <v>439340</v>
      </c>
      <c r="I9990" s="206" t="s">
        <v>19</v>
      </c>
      <c r="L9990" s="206">
        <v>2023</v>
      </c>
      <c r="M9990" s="206" t="s">
        <v>772</v>
      </c>
      <c r="N9990" s="206" t="s">
        <v>816</v>
      </c>
    </row>
    <row r="9991" spans="1:14" s="206" customFormat="1" ht="31" customHeight="1" x14ac:dyDescent="0.15">
      <c r="A9991" s="206" t="s">
        <v>768</v>
      </c>
      <c r="B9991" s="206" t="s">
        <v>894</v>
      </c>
      <c r="C9991" s="206" t="s">
        <v>770</v>
      </c>
      <c r="D9991" s="206" t="s">
        <v>772</v>
      </c>
      <c r="E9991" s="206" t="s">
        <v>772</v>
      </c>
      <c r="F9991" s="207">
        <v>45488</v>
      </c>
      <c r="G9991" s="206" t="s">
        <v>897</v>
      </c>
      <c r="H9991" s="208">
        <v>92400</v>
      </c>
      <c r="I9991" s="206" t="s">
        <v>19</v>
      </c>
      <c r="L9991" s="206">
        <v>2023</v>
      </c>
      <c r="M9991" s="206" t="s">
        <v>772</v>
      </c>
      <c r="N9991" s="206" t="s">
        <v>816</v>
      </c>
    </row>
    <row r="9992" spans="1:14" s="206" customFormat="1" ht="31" customHeight="1" x14ac:dyDescent="0.15">
      <c r="A9992" s="206" t="s">
        <v>768</v>
      </c>
      <c r="B9992" s="206" t="s">
        <v>894</v>
      </c>
      <c r="C9992" s="206" t="s">
        <v>770</v>
      </c>
      <c r="D9992" s="206" t="s">
        <v>772</v>
      </c>
      <c r="E9992" s="206" t="s">
        <v>759</v>
      </c>
      <c r="F9992" s="207">
        <v>45488</v>
      </c>
      <c r="G9992" s="206" t="s">
        <v>907</v>
      </c>
      <c r="H9992" s="208">
        <v>69586</v>
      </c>
      <c r="I9992" s="206" t="s">
        <v>19</v>
      </c>
      <c r="L9992" s="206">
        <v>2023</v>
      </c>
      <c r="M9992" s="206" t="s">
        <v>772</v>
      </c>
      <c r="N9992" s="206" t="s">
        <v>816</v>
      </c>
    </row>
    <row r="9993" spans="1:14" s="206" customFormat="1" ht="31" customHeight="1" x14ac:dyDescent="0.15">
      <c r="A9993" s="206" t="s">
        <v>768</v>
      </c>
      <c r="B9993" s="206" t="s">
        <v>894</v>
      </c>
      <c r="C9993" s="206" t="s">
        <v>770</v>
      </c>
      <c r="D9993" s="206" t="s">
        <v>772</v>
      </c>
      <c r="E9993" s="206" t="s">
        <v>778</v>
      </c>
      <c r="F9993" s="207">
        <v>45488</v>
      </c>
      <c r="G9993" s="206" t="s">
        <v>898</v>
      </c>
      <c r="H9993" s="208">
        <v>39600</v>
      </c>
      <c r="I9993" s="206" t="s">
        <v>19</v>
      </c>
      <c r="L9993" s="206">
        <v>2023</v>
      </c>
      <c r="M9993" s="206" t="s">
        <v>772</v>
      </c>
      <c r="N9993" s="206" t="s">
        <v>816</v>
      </c>
    </row>
    <row r="9994" spans="1:14" s="206" customFormat="1" ht="31" customHeight="1" x14ac:dyDescent="0.15">
      <c r="A9994" s="206" t="s">
        <v>768</v>
      </c>
      <c r="B9994" s="206" t="s">
        <v>894</v>
      </c>
      <c r="C9994" s="206" t="s">
        <v>770</v>
      </c>
      <c r="D9994" s="206" t="s">
        <v>772</v>
      </c>
      <c r="E9994" s="206" t="s">
        <v>759</v>
      </c>
      <c r="F9994" s="207">
        <v>45488</v>
      </c>
      <c r="G9994" s="206" t="s">
        <v>898</v>
      </c>
      <c r="H9994" s="208">
        <v>808863</v>
      </c>
      <c r="I9994" s="206" t="s">
        <v>19</v>
      </c>
      <c r="L9994" s="206">
        <v>2023</v>
      </c>
      <c r="M9994" s="206" t="s">
        <v>772</v>
      </c>
      <c r="N9994" s="206" t="s">
        <v>816</v>
      </c>
    </row>
    <row r="9995" spans="1:14" s="206" customFormat="1" ht="31" customHeight="1" x14ac:dyDescent="0.15">
      <c r="A9995" s="206" t="s">
        <v>768</v>
      </c>
      <c r="B9995" s="206" t="s">
        <v>894</v>
      </c>
      <c r="C9995" s="206" t="s">
        <v>770</v>
      </c>
      <c r="D9995" s="206" t="s">
        <v>772</v>
      </c>
      <c r="E9995" s="206" t="s">
        <v>772</v>
      </c>
      <c r="F9995" s="207">
        <v>45488</v>
      </c>
      <c r="G9995" s="206" t="s">
        <v>896</v>
      </c>
      <c r="H9995" s="208">
        <v>1151614</v>
      </c>
      <c r="I9995" s="206" t="s">
        <v>19</v>
      </c>
      <c r="L9995" s="206">
        <v>2023</v>
      </c>
      <c r="M9995" s="206" t="s">
        <v>772</v>
      </c>
      <c r="N9995" s="206" t="s">
        <v>816</v>
      </c>
    </row>
    <row r="9996" spans="1:14" s="206" customFormat="1" ht="31" customHeight="1" x14ac:dyDescent="0.15">
      <c r="A9996" s="206" t="s">
        <v>768</v>
      </c>
      <c r="B9996" s="206" t="s">
        <v>894</v>
      </c>
      <c r="C9996" s="206" t="s">
        <v>770</v>
      </c>
      <c r="D9996" s="206" t="s">
        <v>772</v>
      </c>
      <c r="E9996" s="206" t="s">
        <v>772</v>
      </c>
      <c r="F9996" s="207">
        <v>45488</v>
      </c>
      <c r="G9996" s="206" t="s">
        <v>898</v>
      </c>
      <c r="H9996" s="208">
        <v>973302</v>
      </c>
      <c r="I9996" s="206" t="s">
        <v>19</v>
      </c>
      <c r="L9996" s="206">
        <v>2023</v>
      </c>
      <c r="M9996" s="206" t="s">
        <v>772</v>
      </c>
      <c r="N9996" s="206" t="s">
        <v>816</v>
      </c>
    </row>
    <row r="9997" spans="1:14" s="206" customFormat="1" ht="31" customHeight="1" x14ac:dyDescent="0.15">
      <c r="A9997" s="206" t="s">
        <v>768</v>
      </c>
      <c r="B9997" s="206" t="s">
        <v>894</v>
      </c>
      <c r="C9997" s="206" t="s">
        <v>770</v>
      </c>
      <c r="D9997" s="206" t="s">
        <v>772</v>
      </c>
      <c r="E9997" s="206" t="s">
        <v>772</v>
      </c>
      <c r="F9997" s="207">
        <v>45488</v>
      </c>
      <c r="G9997" s="206" t="s">
        <v>908</v>
      </c>
      <c r="H9997" s="208">
        <v>158400</v>
      </c>
      <c r="I9997" s="206" t="s">
        <v>19</v>
      </c>
      <c r="L9997" s="206">
        <v>2023</v>
      </c>
      <c r="M9997" s="206" t="s">
        <v>772</v>
      </c>
      <c r="N9997" s="206" t="s">
        <v>816</v>
      </c>
    </row>
    <row r="9998" spans="1:14" s="206" customFormat="1" ht="31" customHeight="1" x14ac:dyDescent="0.15">
      <c r="A9998" s="206" t="s">
        <v>768</v>
      </c>
      <c r="B9998" s="206" t="s">
        <v>894</v>
      </c>
      <c r="C9998" s="206" t="s">
        <v>770</v>
      </c>
      <c r="D9998" s="206" t="s">
        <v>772</v>
      </c>
      <c r="E9998" s="206" t="s">
        <v>778</v>
      </c>
      <c r="F9998" s="207">
        <v>45488</v>
      </c>
      <c r="G9998" s="206" t="s">
        <v>897</v>
      </c>
      <c r="H9998" s="208">
        <v>176134</v>
      </c>
      <c r="I9998" s="206" t="s">
        <v>19</v>
      </c>
      <c r="L9998" s="206">
        <v>2023</v>
      </c>
      <c r="M9998" s="206" t="s">
        <v>772</v>
      </c>
      <c r="N9998" s="206" t="s">
        <v>816</v>
      </c>
    </row>
    <row r="9999" spans="1:14" s="206" customFormat="1" ht="31" customHeight="1" x14ac:dyDescent="0.15">
      <c r="A9999" s="206" t="s">
        <v>768</v>
      </c>
      <c r="B9999" s="206" t="s">
        <v>894</v>
      </c>
      <c r="C9999" s="206" t="s">
        <v>770</v>
      </c>
      <c r="D9999" s="206" t="s">
        <v>772</v>
      </c>
      <c r="E9999" s="206" t="s">
        <v>759</v>
      </c>
      <c r="F9999" s="207">
        <v>45488</v>
      </c>
      <c r="G9999" s="206" t="s">
        <v>897</v>
      </c>
      <c r="H9999" s="208">
        <v>171072</v>
      </c>
      <c r="I9999" s="206" t="s">
        <v>19</v>
      </c>
      <c r="L9999" s="206">
        <v>2023</v>
      </c>
      <c r="M9999" s="206" t="s">
        <v>772</v>
      </c>
      <c r="N9999" s="206" t="s">
        <v>816</v>
      </c>
    </row>
    <row r="10000" spans="1:14" s="206" customFormat="1" ht="31" customHeight="1" x14ac:dyDescent="0.15">
      <c r="A10000" s="206" t="s">
        <v>768</v>
      </c>
      <c r="B10000" s="206" t="s">
        <v>894</v>
      </c>
      <c r="C10000" s="206" t="s">
        <v>770</v>
      </c>
      <c r="D10000" s="206" t="s">
        <v>772</v>
      </c>
      <c r="E10000" s="206" t="s">
        <v>772</v>
      </c>
      <c r="F10000" s="207">
        <v>45488</v>
      </c>
      <c r="G10000" s="206" t="s">
        <v>903</v>
      </c>
      <c r="H10000" s="208">
        <v>617584</v>
      </c>
      <c r="I10000" s="206" t="s">
        <v>19</v>
      </c>
      <c r="L10000" s="206">
        <v>2023</v>
      </c>
      <c r="M10000" s="206" t="s">
        <v>772</v>
      </c>
      <c r="N10000" s="206" t="s">
        <v>816</v>
      </c>
    </row>
    <row r="10001" spans="1:14" s="206" customFormat="1" ht="31" customHeight="1" x14ac:dyDescent="0.15">
      <c r="A10001" s="206" t="s">
        <v>768</v>
      </c>
      <c r="B10001" s="206" t="s">
        <v>894</v>
      </c>
      <c r="C10001" s="206" t="s">
        <v>770</v>
      </c>
      <c r="D10001" s="206" t="s">
        <v>772</v>
      </c>
      <c r="E10001" s="206" t="s">
        <v>772</v>
      </c>
      <c r="F10001" s="207">
        <v>45488</v>
      </c>
      <c r="G10001" s="206" t="s">
        <v>906</v>
      </c>
      <c r="H10001" s="208">
        <v>41976</v>
      </c>
      <c r="I10001" s="206" t="s">
        <v>19</v>
      </c>
      <c r="L10001" s="206">
        <v>2023</v>
      </c>
      <c r="M10001" s="206" t="s">
        <v>772</v>
      </c>
      <c r="N10001" s="206" t="s">
        <v>816</v>
      </c>
    </row>
    <row r="10002" spans="1:14" s="206" customFormat="1" ht="31" customHeight="1" x14ac:dyDescent="0.15">
      <c r="A10002" s="206" t="s">
        <v>768</v>
      </c>
      <c r="B10002" s="206" t="s">
        <v>894</v>
      </c>
      <c r="C10002" s="206" t="s">
        <v>770</v>
      </c>
      <c r="D10002" s="206" t="s">
        <v>772</v>
      </c>
      <c r="E10002" s="206" t="s">
        <v>772</v>
      </c>
      <c r="F10002" s="207">
        <v>45488</v>
      </c>
      <c r="G10002" s="206" t="s">
        <v>895</v>
      </c>
      <c r="H10002" s="208">
        <v>20478</v>
      </c>
      <c r="I10002" s="206" t="s">
        <v>19</v>
      </c>
      <c r="L10002" s="206">
        <v>2023</v>
      </c>
      <c r="M10002" s="206" t="s">
        <v>772</v>
      </c>
      <c r="N10002" s="206" t="s">
        <v>816</v>
      </c>
    </row>
    <row r="10003" spans="1:14" s="206" customFormat="1" ht="31" customHeight="1" x14ac:dyDescent="0.15">
      <c r="A10003" s="206" t="s">
        <v>768</v>
      </c>
      <c r="B10003" s="206" t="s">
        <v>894</v>
      </c>
      <c r="C10003" s="206" t="s">
        <v>770</v>
      </c>
      <c r="D10003" s="206" t="s">
        <v>772</v>
      </c>
      <c r="E10003" s="206" t="s">
        <v>778</v>
      </c>
      <c r="F10003" s="207">
        <v>45488</v>
      </c>
      <c r="G10003" s="206" t="s">
        <v>895</v>
      </c>
      <c r="H10003" s="208">
        <v>246629</v>
      </c>
      <c r="I10003" s="206" t="s">
        <v>19</v>
      </c>
      <c r="L10003" s="206">
        <v>2023</v>
      </c>
      <c r="M10003" s="206" t="s">
        <v>772</v>
      </c>
      <c r="N10003" s="206" t="s">
        <v>816</v>
      </c>
    </row>
    <row r="10004" spans="1:14" s="206" customFormat="1" ht="31" customHeight="1" x14ac:dyDescent="0.15">
      <c r="A10004" s="206" t="s">
        <v>768</v>
      </c>
      <c r="B10004" s="206" t="s">
        <v>894</v>
      </c>
      <c r="C10004" s="206" t="s">
        <v>770</v>
      </c>
      <c r="D10004" s="206" t="s">
        <v>772</v>
      </c>
      <c r="E10004" s="206" t="s">
        <v>772</v>
      </c>
      <c r="F10004" s="207">
        <v>45489</v>
      </c>
      <c r="G10004" s="206" t="s">
        <v>897</v>
      </c>
      <c r="H10004" s="208">
        <v>114121</v>
      </c>
      <c r="I10004" s="206" t="s">
        <v>19</v>
      </c>
      <c r="L10004" s="206">
        <v>2023</v>
      </c>
      <c r="M10004" s="206" t="s">
        <v>772</v>
      </c>
      <c r="N10004" s="206" t="s">
        <v>816</v>
      </c>
    </row>
    <row r="10005" spans="1:14" s="206" customFormat="1" ht="31" customHeight="1" x14ac:dyDescent="0.15">
      <c r="A10005" s="206" t="s">
        <v>768</v>
      </c>
      <c r="B10005" s="206" t="s">
        <v>894</v>
      </c>
      <c r="C10005" s="206" t="s">
        <v>770</v>
      </c>
      <c r="D10005" s="206" t="s">
        <v>772</v>
      </c>
      <c r="E10005" s="206" t="s">
        <v>772</v>
      </c>
      <c r="F10005" s="207">
        <v>45489</v>
      </c>
      <c r="G10005" s="206" t="s">
        <v>896</v>
      </c>
      <c r="H10005" s="208">
        <v>2369791</v>
      </c>
      <c r="I10005" s="206" t="s">
        <v>19</v>
      </c>
      <c r="L10005" s="206">
        <v>2023</v>
      </c>
      <c r="M10005" s="206" t="s">
        <v>772</v>
      </c>
      <c r="N10005" s="206" t="s">
        <v>816</v>
      </c>
    </row>
    <row r="10006" spans="1:14" s="206" customFormat="1" ht="31" customHeight="1" x14ac:dyDescent="0.15">
      <c r="A10006" s="206" t="s">
        <v>768</v>
      </c>
      <c r="B10006" s="206" t="s">
        <v>894</v>
      </c>
      <c r="C10006" s="206" t="s">
        <v>770</v>
      </c>
      <c r="D10006" s="206" t="s">
        <v>772</v>
      </c>
      <c r="E10006" s="206" t="s">
        <v>778</v>
      </c>
      <c r="F10006" s="207">
        <v>45489</v>
      </c>
      <c r="G10006" s="206" t="s">
        <v>906</v>
      </c>
      <c r="H10006" s="208">
        <v>28160</v>
      </c>
      <c r="I10006" s="206" t="s">
        <v>19</v>
      </c>
      <c r="L10006" s="206">
        <v>2023</v>
      </c>
      <c r="M10006" s="206" t="s">
        <v>772</v>
      </c>
      <c r="N10006" s="206" t="s">
        <v>816</v>
      </c>
    </row>
    <row r="10007" spans="1:14" s="206" customFormat="1" ht="31" customHeight="1" x14ac:dyDescent="0.15">
      <c r="A10007" s="206" t="s">
        <v>768</v>
      </c>
      <c r="B10007" s="206" t="s">
        <v>894</v>
      </c>
      <c r="C10007" s="206" t="s">
        <v>770</v>
      </c>
      <c r="D10007" s="206" t="s">
        <v>772</v>
      </c>
      <c r="E10007" s="206" t="s">
        <v>772</v>
      </c>
      <c r="F10007" s="207">
        <v>45489</v>
      </c>
      <c r="G10007" s="206" t="s">
        <v>903</v>
      </c>
      <c r="H10007" s="208">
        <v>249480</v>
      </c>
      <c r="I10007" s="206" t="s">
        <v>19</v>
      </c>
      <c r="L10007" s="206">
        <v>2023</v>
      </c>
      <c r="M10007" s="206" t="s">
        <v>772</v>
      </c>
      <c r="N10007" s="206" t="s">
        <v>816</v>
      </c>
    </row>
    <row r="10008" spans="1:14" s="206" customFormat="1" ht="31" customHeight="1" x14ac:dyDescent="0.15">
      <c r="A10008" s="206" t="s">
        <v>768</v>
      </c>
      <c r="B10008" s="206" t="s">
        <v>894</v>
      </c>
      <c r="C10008" s="206" t="s">
        <v>770</v>
      </c>
      <c r="D10008" s="206" t="s">
        <v>772</v>
      </c>
      <c r="E10008" s="206" t="s">
        <v>778</v>
      </c>
      <c r="F10008" s="207">
        <v>45489</v>
      </c>
      <c r="G10008" s="206" t="s">
        <v>895</v>
      </c>
      <c r="H10008" s="208">
        <v>112746</v>
      </c>
      <c r="I10008" s="206" t="s">
        <v>19</v>
      </c>
      <c r="L10008" s="206">
        <v>2023</v>
      </c>
      <c r="M10008" s="206" t="s">
        <v>772</v>
      </c>
      <c r="N10008" s="206" t="s">
        <v>816</v>
      </c>
    </row>
    <row r="10009" spans="1:14" s="206" customFormat="1" ht="31" customHeight="1" x14ac:dyDescent="0.15">
      <c r="A10009" s="206" t="s">
        <v>768</v>
      </c>
      <c r="B10009" s="206" t="s">
        <v>894</v>
      </c>
      <c r="C10009" s="206" t="s">
        <v>770</v>
      </c>
      <c r="D10009" s="206" t="s">
        <v>772</v>
      </c>
      <c r="E10009" s="206" t="s">
        <v>778</v>
      </c>
      <c r="F10009" s="207">
        <v>45489</v>
      </c>
      <c r="G10009" s="206" t="s">
        <v>897</v>
      </c>
      <c r="H10009" s="208">
        <v>209776</v>
      </c>
      <c r="I10009" s="206" t="s">
        <v>19</v>
      </c>
      <c r="L10009" s="206">
        <v>2023</v>
      </c>
      <c r="M10009" s="206" t="s">
        <v>772</v>
      </c>
      <c r="N10009" s="206" t="s">
        <v>816</v>
      </c>
    </row>
    <row r="10010" spans="1:14" s="206" customFormat="1" ht="31" customHeight="1" x14ac:dyDescent="0.15">
      <c r="A10010" s="206" t="s">
        <v>768</v>
      </c>
      <c r="B10010" s="206" t="s">
        <v>894</v>
      </c>
      <c r="C10010" s="206" t="s">
        <v>770</v>
      </c>
      <c r="D10010" s="206" t="s">
        <v>772</v>
      </c>
      <c r="E10010" s="206" t="s">
        <v>759</v>
      </c>
      <c r="F10010" s="207">
        <v>45489</v>
      </c>
      <c r="G10010" s="206" t="s">
        <v>897</v>
      </c>
      <c r="H10010" s="208">
        <v>88704</v>
      </c>
      <c r="I10010" s="206" t="s">
        <v>19</v>
      </c>
      <c r="L10010" s="206">
        <v>2023</v>
      </c>
      <c r="M10010" s="206" t="s">
        <v>772</v>
      </c>
      <c r="N10010" s="206" t="s">
        <v>816</v>
      </c>
    </row>
    <row r="10011" spans="1:14" s="206" customFormat="1" ht="31" customHeight="1" x14ac:dyDescent="0.15">
      <c r="A10011" s="206" t="s">
        <v>768</v>
      </c>
      <c r="B10011" s="206" t="s">
        <v>894</v>
      </c>
      <c r="C10011" s="206" t="s">
        <v>770</v>
      </c>
      <c r="D10011" s="206" t="s">
        <v>772</v>
      </c>
      <c r="E10011" s="206" t="s">
        <v>759</v>
      </c>
      <c r="F10011" s="207">
        <v>45489</v>
      </c>
      <c r="G10011" s="206" t="s">
        <v>898</v>
      </c>
      <c r="H10011" s="208">
        <v>435864</v>
      </c>
      <c r="I10011" s="206" t="s">
        <v>19</v>
      </c>
      <c r="L10011" s="206">
        <v>2023</v>
      </c>
      <c r="M10011" s="206" t="s">
        <v>772</v>
      </c>
      <c r="N10011" s="206" t="s">
        <v>816</v>
      </c>
    </row>
    <row r="10012" spans="1:14" s="206" customFormat="1" ht="31" customHeight="1" x14ac:dyDescent="0.15">
      <c r="A10012" s="206" t="s">
        <v>768</v>
      </c>
      <c r="B10012" s="206" t="s">
        <v>894</v>
      </c>
      <c r="C10012" s="206" t="s">
        <v>770</v>
      </c>
      <c r="D10012" s="206" t="s">
        <v>772</v>
      </c>
      <c r="E10012" s="206" t="s">
        <v>772</v>
      </c>
      <c r="F10012" s="207">
        <v>45489</v>
      </c>
      <c r="G10012" s="206" t="s">
        <v>906</v>
      </c>
      <c r="H10012" s="208">
        <v>140558</v>
      </c>
      <c r="I10012" s="206" t="s">
        <v>19</v>
      </c>
      <c r="L10012" s="206">
        <v>2023</v>
      </c>
      <c r="M10012" s="206" t="s">
        <v>772</v>
      </c>
      <c r="N10012" s="206" t="s">
        <v>816</v>
      </c>
    </row>
    <row r="10013" spans="1:14" s="206" customFormat="1" ht="31" customHeight="1" x14ac:dyDescent="0.15">
      <c r="A10013" s="206" t="s">
        <v>768</v>
      </c>
      <c r="B10013" s="206" t="s">
        <v>894</v>
      </c>
      <c r="C10013" s="206" t="s">
        <v>770</v>
      </c>
      <c r="D10013" s="206" t="s">
        <v>772</v>
      </c>
      <c r="E10013" s="206" t="s">
        <v>759</v>
      </c>
      <c r="F10013" s="207">
        <v>45489</v>
      </c>
      <c r="G10013" s="206" t="s">
        <v>907</v>
      </c>
      <c r="H10013" s="208">
        <v>162426</v>
      </c>
      <c r="I10013" s="206" t="s">
        <v>19</v>
      </c>
      <c r="L10013" s="206">
        <v>2023</v>
      </c>
      <c r="M10013" s="206" t="s">
        <v>772</v>
      </c>
      <c r="N10013" s="206" t="s">
        <v>816</v>
      </c>
    </row>
    <row r="10014" spans="1:14" s="206" customFormat="1" ht="31" customHeight="1" x14ac:dyDescent="0.15">
      <c r="A10014" s="206" t="s">
        <v>768</v>
      </c>
      <c r="B10014" s="206" t="s">
        <v>894</v>
      </c>
      <c r="C10014" s="206" t="s">
        <v>770</v>
      </c>
      <c r="D10014" s="206" t="s">
        <v>772</v>
      </c>
      <c r="E10014" s="206" t="s">
        <v>772</v>
      </c>
      <c r="F10014" s="207">
        <v>45489</v>
      </c>
      <c r="G10014" s="206" t="s">
        <v>898</v>
      </c>
      <c r="H10014" s="208">
        <v>2185217</v>
      </c>
      <c r="I10014" s="206" t="s">
        <v>19</v>
      </c>
      <c r="L10014" s="206">
        <v>2023</v>
      </c>
      <c r="M10014" s="206" t="s">
        <v>772</v>
      </c>
      <c r="N10014" s="206" t="s">
        <v>816</v>
      </c>
    </row>
    <row r="10015" spans="1:14" s="206" customFormat="1" ht="31" customHeight="1" x14ac:dyDescent="0.15">
      <c r="A10015" s="206" t="s">
        <v>768</v>
      </c>
      <c r="B10015" s="206" t="s">
        <v>894</v>
      </c>
      <c r="C10015" s="206" t="s">
        <v>770</v>
      </c>
      <c r="D10015" s="206" t="s">
        <v>772</v>
      </c>
      <c r="E10015" s="206" t="s">
        <v>778</v>
      </c>
      <c r="F10015" s="207">
        <v>45489</v>
      </c>
      <c r="G10015" s="206" t="s">
        <v>905</v>
      </c>
      <c r="H10015" s="208">
        <v>24640</v>
      </c>
      <c r="I10015" s="206" t="s">
        <v>19</v>
      </c>
      <c r="L10015" s="206">
        <v>2023</v>
      </c>
      <c r="M10015" s="206" t="s">
        <v>772</v>
      </c>
      <c r="N10015" s="206" t="s">
        <v>816</v>
      </c>
    </row>
    <row r="10016" spans="1:14" s="206" customFormat="1" ht="31" customHeight="1" x14ac:dyDescent="0.15">
      <c r="A10016" s="206" t="s">
        <v>768</v>
      </c>
      <c r="B10016" s="206" t="s">
        <v>894</v>
      </c>
      <c r="C10016" s="206" t="s">
        <v>770</v>
      </c>
      <c r="D10016" s="206" t="s">
        <v>772</v>
      </c>
      <c r="E10016" s="206" t="s">
        <v>778</v>
      </c>
      <c r="F10016" s="207">
        <v>45489</v>
      </c>
      <c r="G10016" s="206" t="s">
        <v>898</v>
      </c>
      <c r="H10016" s="208">
        <v>65780</v>
      </c>
      <c r="I10016" s="206" t="s">
        <v>19</v>
      </c>
      <c r="L10016" s="206">
        <v>2023</v>
      </c>
      <c r="M10016" s="206" t="s">
        <v>772</v>
      </c>
      <c r="N10016" s="206" t="s">
        <v>816</v>
      </c>
    </row>
    <row r="10017" spans="1:14" s="206" customFormat="1" ht="31" customHeight="1" x14ac:dyDescent="0.15">
      <c r="A10017" s="206" t="s">
        <v>768</v>
      </c>
      <c r="B10017" s="206" t="s">
        <v>894</v>
      </c>
      <c r="C10017" s="206" t="s">
        <v>770</v>
      </c>
      <c r="D10017" s="206" t="s">
        <v>772</v>
      </c>
      <c r="E10017" s="206" t="s">
        <v>772</v>
      </c>
      <c r="F10017" s="207">
        <v>45489</v>
      </c>
      <c r="G10017" s="206" t="s">
        <v>895</v>
      </c>
      <c r="H10017" s="208">
        <v>21120</v>
      </c>
      <c r="I10017" s="206" t="s">
        <v>19</v>
      </c>
      <c r="L10017" s="206">
        <v>2023</v>
      </c>
      <c r="M10017" s="206" t="s">
        <v>772</v>
      </c>
      <c r="N10017" s="206" t="s">
        <v>816</v>
      </c>
    </row>
    <row r="10018" spans="1:14" s="206" customFormat="1" ht="31" customHeight="1" x14ac:dyDescent="0.15">
      <c r="A10018" s="206" t="s">
        <v>768</v>
      </c>
      <c r="B10018" s="206" t="s">
        <v>894</v>
      </c>
      <c r="C10018" s="206" t="s">
        <v>770</v>
      </c>
      <c r="D10018" s="206" t="s">
        <v>772</v>
      </c>
      <c r="E10018" s="206" t="s">
        <v>778</v>
      </c>
      <c r="F10018" s="207">
        <v>45490</v>
      </c>
      <c r="G10018" s="206" t="s">
        <v>896</v>
      </c>
      <c r="H10018" s="208">
        <v>1861618</v>
      </c>
      <c r="I10018" s="206" t="s">
        <v>19</v>
      </c>
      <c r="L10018" s="206">
        <v>2023</v>
      </c>
      <c r="M10018" s="206" t="s">
        <v>772</v>
      </c>
      <c r="N10018" s="206" t="s">
        <v>816</v>
      </c>
    </row>
    <row r="10019" spans="1:14" s="206" customFormat="1" ht="31" customHeight="1" x14ac:dyDescent="0.15">
      <c r="A10019" s="206" t="s">
        <v>768</v>
      </c>
      <c r="B10019" s="206" t="s">
        <v>894</v>
      </c>
      <c r="C10019" s="206" t="s">
        <v>770</v>
      </c>
      <c r="D10019" s="206" t="s">
        <v>772</v>
      </c>
      <c r="E10019" s="206" t="s">
        <v>759</v>
      </c>
      <c r="F10019" s="207">
        <v>45490</v>
      </c>
      <c r="G10019" s="206" t="s">
        <v>907</v>
      </c>
      <c r="H10019" s="208">
        <v>215844</v>
      </c>
      <c r="I10019" s="206" t="s">
        <v>19</v>
      </c>
      <c r="L10019" s="206">
        <v>2023</v>
      </c>
      <c r="M10019" s="206" t="s">
        <v>772</v>
      </c>
      <c r="N10019" s="206" t="s">
        <v>816</v>
      </c>
    </row>
    <row r="10020" spans="1:14" s="206" customFormat="1" ht="31" customHeight="1" x14ac:dyDescent="0.15">
      <c r="A10020" s="206" t="s">
        <v>768</v>
      </c>
      <c r="B10020" s="206" t="s">
        <v>894</v>
      </c>
      <c r="C10020" s="206" t="s">
        <v>770</v>
      </c>
      <c r="D10020" s="206" t="s">
        <v>772</v>
      </c>
      <c r="E10020" s="206" t="s">
        <v>772</v>
      </c>
      <c r="F10020" s="207">
        <v>45490</v>
      </c>
      <c r="G10020" s="206" t="s">
        <v>895</v>
      </c>
      <c r="H10020" s="208">
        <v>135051</v>
      </c>
      <c r="I10020" s="206" t="s">
        <v>19</v>
      </c>
      <c r="L10020" s="206">
        <v>2023</v>
      </c>
      <c r="M10020" s="206" t="s">
        <v>772</v>
      </c>
      <c r="N10020" s="206" t="s">
        <v>816</v>
      </c>
    </row>
    <row r="10021" spans="1:14" s="206" customFormat="1" ht="31" customHeight="1" x14ac:dyDescent="0.15">
      <c r="A10021" s="206" t="s">
        <v>768</v>
      </c>
      <c r="B10021" s="206" t="s">
        <v>894</v>
      </c>
      <c r="C10021" s="206" t="s">
        <v>770</v>
      </c>
      <c r="D10021" s="206" t="s">
        <v>772</v>
      </c>
      <c r="E10021" s="206" t="s">
        <v>772</v>
      </c>
      <c r="F10021" s="207">
        <v>45490</v>
      </c>
      <c r="G10021" s="206" t="s">
        <v>903</v>
      </c>
      <c r="H10021" s="208">
        <v>698544</v>
      </c>
      <c r="I10021" s="206" t="s">
        <v>19</v>
      </c>
      <c r="L10021" s="206">
        <v>2023</v>
      </c>
      <c r="M10021" s="206" t="s">
        <v>772</v>
      </c>
      <c r="N10021" s="206" t="s">
        <v>816</v>
      </c>
    </row>
    <row r="10022" spans="1:14" s="206" customFormat="1" ht="31" customHeight="1" x14ac:dyDescent="0.15">
      <c r="A10022" s="206" t="s">
        <v>768</v>
      </c>
      <c r="B10022" s="206" t="s">
        <v>894</v>
      </c>
      <c r="C10022" s="206" t="s">
        <v>770</v>
      </c>
      <c r="D10022" s="206" t="s">
        <v>772</v>
      </c>
      <c r="E10022" s="206" t="s">
        <v>759</v>
      </c>
      <c r="F10022" s="207">
        <v>45490</v>
      </c>
      <c r="G10022" s="206" t="s">
        <v>898</v>
      </c>
      <c r="H10022" s="208">
        <v>431673</v>
      </c>
      <c r="I10022" s="206" t="s">
        <v>19</v>
      </c>
      <c r="L10022" s="206">
        <v>2023</v>
      </c>
      <c r="M10022" s="206" t="s">
        <v>772</v>
      </c>
      <c r="N10022" s="206" t="s">
        <v>816</v>
      </c>
    </row>
    <row r="10023" spans="1:14" s="206" customFormat="1" ht="31" customHeight="1" x14ac:dyDescent="0.15">
      <c r="A10023" s="206" t="s">
        <v>768</v>
      </c>
      <c r="B10023" s="206" t="s">
        <v>894</v>
      </c>
      <c r="C10023" s="206" t="s">
        <v>770</v>
      </c>
      <c r="D10023" s="206" t="s">
        <v>772</v>
      </c>
      <c r="E10023" s="206" t="s">
        <v>759</v>
      </c>
      <c r="F10023" s="207">
        <v>45490</v>
      </c>
      <c r="G10023" s="206" t="s">
        <v>908</v>
      </c>
      <c r="H10023" s="208">
        <v>46101</v>
      </c>
      <c r="I10023" s="206" t="s">
        <v>19</v>
      </c>
      <c r="L10023" s="206">
        <v>2023</v>
      </c>
      <c r="M10023" s="206" t="s">
        <v>772</v>
      </c>
      <c r="N10023" s="206" t="s">
        <v>816</v>
      </c>
    </row>
    <row r="10024" spans="1:14" s="206" customFormat="1" ht="31" customHeight="1" x14ac:dyDescent="0.15">
      <c r="A10024" s="206" t="s">
        <v>768</v>
      </c>
      <c r="B10024" s="206" t="s">
        <v>894</v>
      </c>
      <c r="C10024" s="206" t="s">
        <v>770</v>
      </c>
      <c r="D10024" s="206" t="s">
        <v>772</v>
      </c>
      <c r="E10024" s="206" t="s">
        <v>778</v>
      </c>
      <c r="F10024" s="207">
        <v>45490</v>
      </c>
      <c r="G10024" s="206" t="s">
        <v>908</v>
      </c>
      <c r="H10024" s="208">
        <v>1133110</v>
      </c>
      <c r="I10024" s="206" t="s">
        <v>19</v>
      </c>
      <c r="L10024" s="206">
        <v>2023</v>
      </c>
      <c r="M10024" s="206" t="s">
        <v>772</v>
      </c>
      <c r="N10024" s="206" t="s">
        <v>816</v>
      </c>
    </row>
    <row r="10025" spans="1:14" s="206" customFormat="1" ht="31" customHeight="1" x14ac:dyDescent="0.15">
      <c r="A10025" s="206" t="s">
        <v>768</v>
      </c>
      <c r="B10025" s="206" t="s">
        <v>894</v>
      </c>
      <c r="C10025" s="206" t="s">
        <v>770</v>
      </c>
      <c r="D10025" s="206" t="s">
        <v>772</v>
      </c>
      <c r="E10025" s="206" t="s">
        <v>778</v>
      </c>
      <c r="F10025" s="207">
        <v>45490</v>
      </c>
      <c r="G10025" s="206" t="s">
        <v>895</v>
      </c>
      <c r="H10025" s="208">
        <v>174266</v>
      </c>
      <c r="I10025" s="206" t="s">
        <v>19</v>
      </c>
      <c r="L10025" s="206">
        <v>2023</v>
      </c>
      <c r="M10025" s="206" t="s">
        <v>772</v>
      </c>
      <c r="N10025" s="206" t="s">
        <v>816</v>
      </c>
    </row>
    <row r="10026" spans="1:14" s="206" customFormat="1" ht="31" customHeight="1" x14ac:dyDescent="0.15">
      <c r="A10026" s="206" t="s">
        <v>768</v>
      </c>
      <c r="B10026" s="206" t="s">
        <v>894</v>
      </c>
      <c r="C10026" s="206" t="s">
        <v>770</v>
      </c>
      <c r="D10026" s="206" t="s">
        <v>772</v>
      </c>
      <c r="E10026" s="206" t="s">
        <v>772</v>
      </c>
      <c r="F10026" s="207">
        <v>45490</v>
      </c>
      <c r="G10026" s="206" t="s">
        <v>908</v>
      </c>
      <c r="H10026" s="208">
        <v>95568</v>
      </c>
      <c r="I10026" s="206" t="s">
        <v>19</v>
      </c>
      <c r="L10026" s="206">
        <v>2023</v>
      </c>
      <c r="M10026" s="206" t="s">
        <v>772</v>
      </c>
      <c r="N10026" s="206" t="s">
        <v>816</v>
      </c>
    </row>
    <row r="10027" spans="1:14" s="206" customFormat="1" ht="31" customHeight="1" x14ac:dyDescent="0.15">
      <c r="A10027" s="206" t="s">
        <v>768</v>
      </c>
      <c r="B10027" s="206" t="s">
        <v>894</v>
      </c>
      <c r="C10027" s="206" t="s">
        <v>770</v>
      </c>
      <c r="D10027" s="206" t="s">
        <v>772</v>
      </c>
      <c r="E10027" s="206" t="s">
        <v>772</v>
      </c>
      <c r="F10027" s="207">
        <v>45490</v>
      </c>
      <c r="G10027" s="206" t="s">
        <v>898</v>
      </c>
      <c r="H10027" s="208">
        <v>1374362</v>
      </c>
      <c r="I10027" s="206" t="s">
        <v>19</v>
      </c>
      <c r="L10027" s="206">
        <v>2023</v>
      </c>
      <c r="M10027" s="206" t="s">
        <v>772</v>
      </c>
      <c r="N10027" s="206" t="s">
        <v>816</v>
      </c>
    </row>
    <row r="10028" spans="1:14" s="206" customFormat="1" ht="31" customHeight="1" x14ac:dyDescent="0.15">
      <c r="A10028" s="206" t="s">
        <v>768</v>
      </c>
      <c r="B10028" s="206" t="s">
        <v>894</v>
      </c>
      <c r="C10028" s="206" t="s">
        <v>770</v>
      </c>
      <c r="D10028" s="206" t="s">
        <v>772</v>
      </c>
      <c r="E10028" s="206" t="s">
        <v>778</v>
      </c>
      <c r="F10028" s="207">
        <v>45490</v>
      </c>
      <c r="G10028" s="206" t="s">
        <v>897</v>
      </c>
      <c r="H10028" s="208">
        <v>72930</v>
      </c>
      <c r="I10028" s="206" t="s">
        <v>19</v>
      </c>
      <c r="L10028" s="206">
        <v>2023</v>
      </c>
      <c r="M10028" s="206" t="s">
        <v>772</v>
      </c>
      <c r="N10028" s="206" t="s">
        <v>816</v>
      </c>
    </row>
    <row r="10029" spans="1:14" s="206" customFormat="1" ht="31" customHeight="1" x14ac:dyDescent="0.15">
      <c r="A10029" s="206" t="s">
        <v>768</v>
      </c>
      <c r="B10029" s="206" t="s">
        <v>894</v>
      </c>
      <c r="C10029" s="206" t="s">
        <v>770</v>
      </c>
      <c r="D10029" s="206" t="s">
        <v>772</v>
      </c>
      <c r="E10029" s="206" t="s">
        <v>772</v>
      </c>
      <c r="F10029" s="207">
        <v>45490</v>
      </c>
      <c r="G10029" s="206" t="s">
        <v>896</v>
      </c>
      <c r="H10029" s="208">
        <v>584950</v>
      </c>
      <c r="I10029" s="206" t="s">
        <v>19</v>
      </c>
      <c r="L10029" s="206">
        <v>2023</v>
      </c>
      <c r="M10029" s="206" t="s">
        <v>772</v>
      </c>
      <c r="N10029" s="206" t="s">
        <v>816</v>
      </c>
    </row>
    <row r="10030" spans="1:14" s="206" customFormat="1" ht="31" customHeight="1" x14ac:dyDescent="0.15">
      <c r="A10030" s="206" t="s">
        <v>768</v>
      </c>
      <c r="B10030" s="206" t="s">
        <v>894</v>
      </c>
      <c r="C10030" s="206" t="s">
        <v>770</v>
      </c>
      <c r="D10030" s="206" t="s">
        <v>772</v>
      </c>
      <c r="E10030" s="206" t="s">
        <v>772</v>
      </c>
      <c r="F10030" s="207">
        <v>45491</v>
      </c>
      <c r="G10030" s="206" t="s">
        <v>897</v>
      </c>
      <c r="H10030" s="208">
        <v>31068</v>
      </c>
      <c r="I10030" s="206" t="s">
        <v>19</v>
      </c>
      <c r="L10030" s="206">
        <v>2023</v>
      </c>
      <c r="M10030" s="206" t="s">
        <v>772</v>
      </c>
      <c r="N10030" s="206" t="s">
        <v>816</v>
      </c>
    </row>
    <row r="10031" spans="1:14" s="206" customFormat="1" ht="31" customHeight="1" x14ac:dyDescent="0.15">
      <c r="A10031" s="206" t="s">
        <v>768</v>
      </c>
      <c r="B10031" s="206" t="s">
        <v>894</v>
      </c>
      <c r="C10031" s="206" t="s">
        <v>770</v>
      </c>
      <c r="D10031" s="206" t="s">
        <v>772</v>
      </c>
      <c r="E10031" s="206" t="s">
        <v>778</v>
      </c>
      <c r="F10031" s="207">
        <v>45491</v>
      </c>
      <c r="G10031" s="206" t="s">
        <v>897</v>
      </c>
      <c r="H10031" s="208">
        <v>171545</v>
      </c>
      <c r="I10031" s="206" t="s">
        <v>19</v>
      </c>
      <c r="L10031" s="206">
        <v>2023</v>
      </c>
      <c r="M10031" s="206" t="s">
        <v>772</v>
      </c>
      <c r="N10031" s="206" t="s">
        <v>816</v>
      </c>
    </row>
    <row r="10032" spans="1:14" s="206" customFormat="1" ht="31" customHeight="1" x14ac:dyDescent="0.15">
      <c r="A10032" s="206" t="s">
        <v>768</v>
      </c>
      <c r="B10032" s="206" t="s">
        <v>894</v>
      </c>
      <c r="C10032" s="206" t="s">
        <v>770</v>
      </c>
      <c r="D10032" s="206" t="s">
        <v>772</v>
      </c>
      <c r="E10032" s="206" t="s">
        <v>778</v>
      </c>
      <c r="F10032" s="207">
        <v>45491</v>
      </c>
      <c r="G10032" s="206" t="s">
        <v>907</v>
      </c>
      <c r="H10032" s="208">
        <v>448032</v>
      </c>
      <c r="I10032" s="206" t="s">
        <v>19</v>
      </c>
      <c r="L10032" s="206">
        <v>2023</v>
      </c>
      <c r="M10032" s="206" t="s">
        <v>772</v>
      </c>
      <c r="N10032" s="206" t="s">
        <v>816</v>
      </c>
    </row>
    <row r="10033" spans="1:14" s="206" customFormat="1" ht="31" customHeight="1" x14ac:dyDescent="0.15">
      <c r="A10033" s="206" t="s">
        <v>768</v>
      </c>
      <c r="B10033" s="206" t="s">
        <v>894</v>
      </c>
      <c r="C10033" s="206" t="s">
        <v>770</v>
      </c>
      <c r="D10033" s="206" t="s">
        <v>772</v>
      </c>
      <c r="E10033" s="206" t="s">
        <v>772</v>
      </c>
      <c r="F10033" s="207">
        <v>45491</v>
      </c>
      <c r="G10033" s="206" t="s">
        <v>903</v>
      </c>
      <c r="H10033" s="208">
        <v>698544</v>
      </c>
      <c r="I10033" s="206" t="s">
        <v>19</v>
      </c>
      <c r="L10033" s="206">
        <v>2023</v>
      </c>
      <c r="M10033" s="206" t="s">
        <v>772</v>
      </c>
      <c r="N10033" s="206" t="s">
        <v>816</v>
      </c>
    </row>
    <row r="10034" spans="1:14" s="206" customFormat="1" ht="31" customHeight="1" x14ac:dyDescent="0.15">
      <c r="A10034" s="206" t="s">
        <v>768</v>
      </c>
      <c r="B10034" s="206" t="s">
        <v>894</v>
      </c>
      <c r="C10034" s="206" t="s">
        <v>770</v>
      </c>
      <c r="D10034" s="206" t="s">
        <v>772</v>
      </c>
      <c r="E10034" s="206" t="s">
        <v>759</v>
      </c>
      <c r="F10034" s="207">
        <v>45491</v>
      </c>
      <c r="G10034" s="206" t="s">
        <v>907</v>
      </c>
      <c r="H10034" s="208">
        <v>19734</v>
      </c>
      <c r="I10034" s="206" t="s">
        <v>19</v>
      </c>
      <c r="L10034" s="206">
        <v>2023</v>
      </c>
      <c r="M10034" s="206" t="s">
        <v>772</v>
      </c>
      <c r="N10034" s="206" t="s">
        <v>816</v>
      </c>
    </row>
    <row r="10035" spans="1:14" s="206" customFormat="1" ht="31" customHeight="1" x14ac:dyDescent="0.15">
      <c r="A10035" s="206" t="s">
        <v>768</v>
      </c>
      <c r="B10035" s="206" t="s">
        <v>894</v>
      </c>
      <c r="C10035" s="206" t="s">
        <v>770</v>
      </c>
      <c r="D10035" s="206" t="s">
        <v>772</v>
      </c>
      <c r="E10035" s="206" t="s">
        <v>778</v>
      </c>
      <c r="F10035" s="207">
        <v>45491</v>
      </c>
      <c r="G10035" s="206" t="s">
        <v>896</v>
      </c>
      <c r="H10035" s="208">
        <v>153912</v>
      </c>
      <c r="I10035" s="206" t="s">
        <v>19</v>
      </c>
      <c r="L10035" s="206">
        <v>2023</v>
      </c>
      <c r="M10035" s="206" t="s">
        <v>772</v>
      </c>
      <c r="N10035" s="206" t="s">
        <v>816</v>
      </c>
    </row>
    <row r="10036" spans="1:14" s="206" customFormat="1" ht="31" customHeight="1" x14ac:dyDescent="0.15">
      <c r="A10036" s="206" t="s">
        <v>768</v>
      </c>
      <c r="B10036" s="206" t="s">
        <v>894</v>
      </c>
      <c r="C10036" s="206" t="s">
        <v>770</v>
      </c>
      <c r="D10036" s="206" t="s">
        <v>772</v>
      </c>
      <c r="E10036" s="206" t="s">
        <v>772</v>
      </c>
      <c r="F10036" s="207">
        <v>45491</v>
      </c>
      <c r="G10036" s="206" t="s">
        <v>896</v>
      </c>
      <c r="H10036" s="208">
        <v>1520666</v>
      </c>
      <c r="I10036" s="206" t="s">
        <v>19</v>
      </c>
      <c r="L10036" s="206">
        <v>2023</v>
      </c>
      <c r="M10036" s="206" t="s">
        <v>772</v>
      </c>
      <c r="N10036" s="206" t="s">
        <v>816</v>
      </c>
    </row>
    <row r="10037" spans="1:14" s="206" customFormat="1" ht="31" customHeight="1" x14ac:dyDescent="0.15">
      <c r="A10037" s="206" t="s">
        <v>768</v>
      </c>
      <c r="B10037" s="206" t="s">
        <v>894</v>
      </c>
      <c r="C10037" s="206" t="s">
        <v>770</v>
      </c>
      <c r="D10037" s="206" t="s">
        <v>772</v>
      </c>
      <c r="E10037" s="206" t="s">
        <v>778</v>
      </c>
      <c r="F10037" s="207">
        <v>45491</v>
      </c>
      <c r="G10037" s="206" t="s">
        <v>908</v>
      </c>
      <c r="H10037" s="208">
        <v>363264</v>
      </c>
      <c r="I10037" s="206" t="s">
        <v>19</v>
      </c>
      <c r="L10037" s="206">
        <v>2023</v>
      </c>
      <c r="M10037" s="206" t="s">
        <v>772</v>
      </c>
      <c r="N10037" s="206" t="s">
        <v>816</v>
      </c>
    </row>
    <row r="10038" spans="1:14" s="206" customFormat="1" ht="31" customHeight="1" x14ac:dyDescent="0.15">
      <c r="A10038" s="206" t="s">
        <v>768</v>
      </c>
      <c r="B10038" s="206" t="s">
        <v>894</v>
      </c>
      <c r="C10038" s="206" t="s">
        <v>770</v>
      </c>
      <c r="D10038" s="206" t="s">
        <v>772</v>
      </c>
      <c r="E10038" s="206" t="s">
        <v>759</v>
      </c>
      <c r="F10038" s="207">
        <v>45491</v>
      </c>
      <c r="G10038" s="206" t="s">
        <v>898</v>
      </c>
      <c r="H10038" s="208">
        <v>528066</v>
      </c>
      <c r="I10038" s="206" t="s">
        <v>19</v>
      </c>
      <c r="L10038" s="206">
        <v>2023</v>
      </c>
      <c r="M10038" s="206" t="s">
        <v>772</v>
      </c>
      <c r="N10038" s="206" t="s">
        <v>816</v>
      </c>
    </row>
    <row r="10039" spans="1:14" s="206" customFormat="1" ht="31" customHeight="1" x14ac:dyDescent="0.15">
      <c r="A10039" s="206" t="s">
        <v>768</v>
      </c>
      <c r="B10039" s="206" t="s">
        <v>894</v>
      </c>
      <c r="C10039" s="206" t="s">
        <v>770</v>
      </c>
      <c r="D10039" s="206" t="s">
        <v>772</v>
      </c>
      <c r="E10039" s="206" t="s">
        <v>778</v>
      </c>
      <c r="F10039" s="207">
        <v>45491</v>
      </c>
      <c r="G10039" s="206" t="s">
        <v>898</v>
      </c>
      <c r="H10039" s="208">
        <v>87956</v>
      </c>
      <c r="I10039" s="206" t="s">
        <v>19</v>
      </c>
      <c r="L10039" s="206">
        <v>2023</v>
      </c>
      <c r="M10039" s="206" t="s">
        <v>772</v>
      </c>
      <c r="N10039" s="206" t="s">
        <v>816</v>
      </c>
    </row>
    <row r="10040" spans="1:14" s="206" customFormat="1" ht="31" customHeight="1" x14ac:dyDescent="0.15">
      <c r="A10040" s="206" t="s">
        <v>768</v>
      </c>
      <c r="B10040" s="206" t="s">
        <v>894</v>
      </c>
      <c r="C10040" s="206" t="s">
        <v>770</v>
      </c>
      <c r="D10040" s="206" t="s">
        <v>772</v>
      </c>
      <c r="E10040" s="206" t="s">
        <v>772</v>
      </c>
      <c r="F10040" s="207">
        <v>45492</v>
      </c>
      <c r="G10040" s="206" t="s">
        <v>898</v>
      </c>
      <c r="H10040" s="208">
        <v>717596</v>
      </c>
      <c r="I10040" s="206" t="s">
        <v>19</v>
      </c>
      <c r="L10040" s="206">
        <v>2023</v>
      </c>
      <c r="M10040" s="206" t="s">
        <v>772</v>
      </c>
      <c r="N10040" s="206" t="s">
        <v>816</v>
      </c>
    </row>
    <row r="10041" spans="1:14" s="206" customFormat="1" ht="31" customHeight="1" x14ac:dyDescent="0.15">
      <c r="A10041" s="206" t="s">
        <v>768</v>
      </c>
      <c r="B10041" s="206" t="s">
        <v>894</v>
      </c>
      <c r="C10041" s="206" t="s">
        <v>770</v>
      </c>
      <c r="D10041" s="206" t="s">
        <v>772</v>
      </c>
      <c r="E10041" s="206" t="s">
        <v>778</v>
      </c>
      <c r="F10041" s="207">
        <v>45492</v>
      </c>
      <c r="G10041" s="206" t="s">
        <v>898</v>
      </c>
      <c r="H10041" s="208">
        <v>88000</v>
      </c>
      <c r="I10041" s="206" t="s">
        <v>19</v>
      </c>
      <c r="L10041" s="206">
        <v>2023</v>
      </c>
      <c r="M10041" s="206" t="s">
        <v>772</v>
      </c>
      <c r="N10041" s="206" t="s">
        <v>816</v>
      </c>
    </row>
    <row r="10042" spans="1:14" s="206" customFormat="1" ht="31" customHeight="1" x14ac:dyDescent="0.15">
      <c r="A10042" s="206" t="s">
        <v>768</v>
      </c>
      <c r="B10042" s="206" t="s">
        <v>894</v>
      </c>
      <c r="C10042" s="206" t="s">
        <v>770</v>
      </c>
      <c r="D10042" s="206" t="s">
        <v>772</v>
      </c>
      <c r="E10042" s="206" t="s">
        <v>772</v>
      </c>
      <c r="F10042" s="207">
        <v>45492</v>
      </c>
      <c r="G10042" s="206" t="s">
        <v>903</v>
      </c>
      <c r="H10042" s="208">
        <v>498960</v>
      </c>
      <c r="I10042" s="206" t="s">
        <v>19</v>
      </c>
      <c r="L10042" s="206">
        <v>2023</v>
      </c>
      <c r="M10042" s="206" t="s">
        <v>772</v>
      </c>
      <c r="N10042" s="206" t="s">
        <v>816</v>
      </c>
    </row>
    <row r="10043" spans="1:14" s="206" customFormat="1" ht="31" customHeight="1" x14ac:dyDescent="0.15">
      <c r="A10043" s="206" t="s">
        <v>768</v>
      </c>
      <c r="B10043" s="206" t="s">
        <v>894</v>
      </c>
      <c r="C10043" s="206" t="s">
        <v>770</v>
      </c>
      <c r="D10043" s="206" t="s">
        <v>772</v>
      </c>
      <c r="E10043" s="206" t="s">
        <v>778</v>
      </c>
      <c r="F10043" s="207">
        <v>45492</v>
      </c>
      <c r="G10043" s="206" t="s">
        <v>908</v>
      </c>
      <c r="H10043" s="208">
        <v>345884</v>
      </c>
      <c r="I10043" s="206" t="s">
        <v>19</v>
      </c>
      <c r="L10043" s="206">
        <v>2023</v>
      </c>
      <c r="M10043" s="206" t="s">
        <v>772</v>
      </c>
      <c r="N10043" s="206" t="s">
        <v>816</v>
      </c>
    </row>
    <row r="10044" spans="1:14" s="206" customFormat="1" ht="31" customHeight="1" x14ac:dyDescent="0.15">
      <c r="A10044" s="206" t="s">
        <v>768</v>
      </c>
      <c r="B10044" s="206" t="s">
        <v>894</v>
      </c>
      <c r="C10044" s="206" t="s">
        <v>770</v>
      </c>
      <c r="D10044" s="206" t="s">
        <v>772</v>
      </c>
      <c r="E10044" s="206" t="s">
        <v>759</v>
      </c>
      <c r="F10044" s="207">
        <v>45492</v>
      </c>
      <c r="G10044" s="206" t="s">
        <v>898</v>
      </c>
      <c r="H10044" s="208">
        <v>251460</v>
      </c>
      <c r="I10044" s="206" t="s">
        <v>19</v>
      </c>
      <c r="L10044" s="206">
        <v>2023</v>
      </c>
      <c r="M10044" s="206" t="s">
        <v>772</v>
      </c>
      <c r="N10044" s="206" t="s">
        <v>816</v>
      </c>
    </row>
    <row r="10045" spans="1:14" s="206" customFormat="1" ht="31" customHeight="1" x14ac:dyDescent="0.15">
      <c r="A10045" s="206" t="s">
        <v>768</v>
      </c>
      <c r="B10045" s="206" t="s">
        <v>894</v>
      </c>
      <c r="C10045" s="206" t="s">
        <v>770</v>
      </c>
      <c r="D10045" s="206" t="s">
        <v>772</v>
      </c>
      <c r="E10045" s="206" t="s">
        <v>772</v>
      </c>
      <c r="F10045" s="207">
        <v>45492</v>
      </c>
      <c r="G10045" s="206" t="s">
        <v>895</v>
      </c>
      <c r="H10045" s="208">
        <v>188179</v>
      </c>
      <c r="I10045" s="206" t="s">
        <v>19</v>
      </c>
      <c r="L10045" s="206">
        <v>2023</v>
      </c>
      <c r="M10045" s="206" t="s">
        <v>772</v>
      </c>
      <c r="N10045" s="206" t="s">
        <v>816</v>
      </c>
    </row>
    <row r="10046" spans="1:14" s="206" customFormat="1" ht="31" customHeight="1" x14ac:dyDescent="0.15">
      <c r="A10046" s="206" t="s">
        <v>768</v>
      </c>
      <c r="B10046" s="206" t="s">
        <v>894</v>
      </c>
      <c r="C10046" s="206" t="s">
        <v>770</v>
      </c>
      <c r="D10046" s="206" t="s">
        <v>772</v>
      </c>
      <c r="E10046" s="206" t="s">
        <v>772</v>
      </c>
      <c r="F10046" s="207">
        <v>45492</v>
      </c>
      <c r="G10046" s="206" t="s">
        <v>896</v>
      </c>
      <c r="H10046" s="208">
        <v>313432</v>
      </c>
      <c r="I10046" s="206" t="s">
        <v>19</v>
      </c>
      <c r="L10046" s="206">
        <v>2023</v>
      </c>
      <c r="M10046" s="206" t="s">
        <v>772</v>
      </c>
      <c r="N10046" s="206" t="s">
        <v>816</v>
      </c>
    </row>
    <row r="10047" spans="1:14" s="206" customFormat="1" ht="31" customHeight="1" x14ac:dyDescent="0.15">
      <c r="A10047" s="206" t="s">
        <v>768</v>
      </c>
      <c r="B10047" s="206" t="s">
        <v>894</v>
      </c>
      <c r="C10047" s="206" t="s">
        <v>770</v>
      </c>
      <c r="D10047" s="206" t="s">
        <v>772</v>
      </c>
      <c r="E10047" s="206" t="s">
        <v>778</v>
      </c>
      <c r="F10047" s="207">
        <v>45492</v>
      </c>
      <c r="G10047" s="206" t="s">
        <v>895</v>
      </c>
      <c r="H10047" s="208">
        <v>584526</v>
      </c>
      <c r="I10047" s="206" t="s">
        <v>19</v>
      </c>
      <c r="L10047" s="206">
        <v>2023</v>
      </c>
      <c r="M10047" s="206" t="s">
        <v>772</v>
      </c>
      <c r="N10047" s="206" t="s">
        <v>816</v>
      </c>
    </row>
    <row r="10048" spans="1:14" s="206" customFormat="1" ht="31" customHeight="1" x14ac:dyDescent="0.15">
      <c r="A10048" s="206" t="s">
        <v>768</v>
      </c>
      <c r="B10048" s="206" t="s">
        <v>894</v>
      </c>
      <c r="C10048" s="206" t="s">
        <v>770</v>
      </c>
      <c r="D10048" s="206" t="s">
        <v>772</v>
      </c>
      <c r="E10048" s="206" t="s">
        <v>778</v>
      </c>
      <c r="F10048" s="207">
        <v>45492</v>
      </c>
      <c r="G10048" s="206" t="s">
        <v>907</v>
      </c>
      <c r="H10048" s="208">
        <v>85888</v>
      </c>
      <c r="I10048" s="206" t="s">
        <v>19</v>
      </c>
      <c r="L10048" s="206">
        <v>2023</v>
      </c>
      <c r="M10048" s="206" t="s">
        <v>772</v>
      </c>
      <c r="N10048" s="206" t="s">
        <v>816</v>
      </c>
    </row>
    <row r="10049" spans="1:15" s="206" customFormat="1" ht="31" customHeight="1" x14ac:dyDescent="0.15">
      <c r="A10049" s="206" t="s">
        <v>768</v>
      </c>
      <c r="B10049" s="206" t="s">
        <v>894</v>
      </c>
      <c r="C10049" s="206" t="s">
        <v>770</v>
      </c>
      <c r="D10049" s="206" t="s">
        <v>772</v>
      </c>
      <c r="E10049" s="206" t="s">
        <v>778</v>
      </c>
      <c r="F10049" s="207">
        <v>45492</v>
      </c>
      <c r="G10049" s="206" t="s">
        <v>897</v>
      </c>
      <c r="H10049" s="208">
        <v>207342</v>
      </c>
      <c r="I10049" s="206" t="s">
        <v>19</v>
      </c>
      <c r="L10049" s="206">
        <v>2023</v>
      </c>
      <c r="M10049" s="206" t="s">
        <v>772</v>
      </c>
      <c r="N10049" s="206" t="s">
        <v>816</v>
      </c>
    </row>
    <row r="10050" spans="1:15" s="206" customFormat="1" ht="31" customHeight="1" x14ac:dyDescent="0.15">
      <c r="A10050" s="206" t="s">
        <v>768</v>
      </c>
      <c r="B10050" s="206" t="s">
        <v>894</v>
      </c>
      <c r="C10050" s="206" t="s">
        <v>770</v>
      </c>
      <c r="D10050" s="206" t="s">
        <v>772</v>
      </c>
      <c r="E10050" s="206" t="s">
        <v>759</v>
      </c>
      <c r="F10050" s="207">
        <v>45492</v>
      </c>
      <c r="G10050" s="206" t="s">
        <v>907</v>
      </c>
      <c r="H10050" s="208">
        <v>79794</v>
      </c>
      <c r="I10050" s="206" t="s">
        <v>19</v>
      </c>
      <c r="L10050" s="206">
        <v>2023</v>
      </c>
      <c r="M10050" s="206" t="s">
        <v>772</v>
      </c>
      <c r="N10050" s="206" t="s">
        <v>816</v>
      </c>
    </row>
    <row r="10051" spans="1:15" s="206" customFormat="1" ht="31" customHeight="1" x14ac:dyDescent="0.15">
      <c r="A10051" s="206" t="s">
        <v>768</v>
      </c>
      <c r="B10051" s="206" t="s">
        <v>894</v>
      </c>
      <c r="C10051" s="206" t="s">
        <v>770</v>
      </c>
      <c r="D10051" s="206" t="s">
        <v>772</v>
      </c>
      <c r="E10051" s="206" t="s">
        <v>778</v>
      </c>
      <c r="F10051" s="207">
        <v>45495</v>
      </c>
      <c r="G10051" s="206" t="s">
        <v>897</v>
      </c>
      <c r="H10051" s="208">
        <v>406761</v>
      </c>
      <c r="I10051" s="206" t="s">
        <v>19</v>
      </c>
      <c r="L10051" s="206">
        <v>2023</v>
      </c>
      <c r="M10051" s="206" t="s">
        <v>772</v>
      </c>
      <c r="N10051" s="206" t="s">
        <v>816</v>
      </c>
      <c r="O10051" s="206" t="s">
        <v>852</v>
      </c>
    </row>
    <row r="10052" spans="1:15" s="206" customFormat="1" ht="31" customHeight="1" x14ac:dyDescent="0.15">
      <c r="A10052" s="206" t="s">
        <v>768</v>
      </c>
      <c r="B10052" s="206" t="s">
        <v>894</v>
      </c>
      <c r="C10052" s="206" t="s">
        <v>770</v>
      </c>
      <c r="D10052" s="206" t="s">
        <v>772</v>
      </c>
      <c r="E10052" s="206" t="s">
        <v>778</v>
      </c>
      <c r="F10052" s="207">
        <v>45495</v>
      </c>
      <c r="G10052" s="206" t="s">
        <v>896</v>
      </c>
      <c r="H10052" s="208">
        <v>191796</v>
      </c>
      <c r="I10052" s="206" t="s">
        <v>19</v>
      </c>
      <c r="L10052" s="206">
        <v>2023</v>
      </c>
      <c r="M10052" s="206" t="s">
        <v>772</v>
      </c>
      <c r="N10052" s="206" t="s">
        <v>816</v>
      </c>
      <c r="O10052" s="206" t="s">
        <v>852</v>
      </c>
    </row>
    <row r="10053" spans="1:15" s="206" customFormat="1" ht="31" customHeight="1" x14ac:dyDescent="0.15">
      <c r="A10053" s="206" t="s">
        <v>768</v>
      </c>
      <c r="B10053" s="206" t="s">
        <v>894</v>
      </c>
      <c r="C10053" s="206" t="s">
        <v>770</v>
      </c>
      <c r="D10053" s="206" t="s">
        <v>772</v>
      </c>
      <c r="E10053" s="206" t="s">
        <v>778</v>
      </c>
      <c r="F10053" s="207">
        <v>45495</v>
      </c>
      <c r="G10053" s="206" t="s">
        <v>895</v>
      </c>
      <c r="H10053" s="208">
        <v>146960</v>
      </c>
      <c r="I10053" s="206" t="s">
        <v>19</v>
      </c>
      <c r="L10053" s="206">
        <v>2023</v>
      </c>
      <c r="M10053" s="206" t="s">
        <v>772</v>
      </c>
      <c r="N10053" s="206" t="s">
        <v>816</v>
      </c>
      <c r="O10053" s="206" t="s">
        <v>852</v>
      </c>
    </row>
    <row r="10054" spans="1:15" s="206" customFormat="1" ht="31" customHeight="1" x14ac:dyDescent="0.15">
      <c r="A10054" s="206" t="s">
        <v>768</v>
      </c>
      <c r="B10054" s="206" t="s">
        <v>894</v>
      </c>
      <c r="C10054" s="206" t="s">
        <v>770</v>
      </c>
      <c r="D10054" s="206" t="s">
        <v>772</v>
      </c>
      <c r="E10054" s="206" t="s">
        <v>772</v>
      </c>
      <c r="F10054" s="207">
        <v>45495</v>
      </c>
      <c r="G10054" s="206" t="s">
        <v>897</v>
      </c>
      <c r="H10054" s="208">
        <v>99284</v>
      </c>
      <c r="I10054" s="206" t="s">
        <v>19</v>
      </c>
      <c r="L10054" s="206">
        <v>2023</v>
      </c>
      <c r="M10054" s="206" t="s">
        <v>772</v>
      </c>
      <c r="N10054" s="206" t="s">
        <v>816</v>
      </c>
      <c r="O10054" s="206" t="s">
        <v>852</v>
      </c>
    </row>
    <row r="10055" spans="1:15" s="206" customFormat="1" ht="31" customHeight="1" x14ac:dyDescent="0.15">
      <c r="A10055" s="206" t="s">
        <v>768</v>
      </c>
      <c r="B10055" s="206" t="s">
        <v>894</v>
      </c>
      <c r="C10055" s="206" t="s">
        <v>770</v>
      </c>
      <c r="D10055" s="206" t="s">
        <v>772</v>
      </c>
      <c r="E10055" s="206" t="s">
        <v>772</v>
      </c>
      <c r="F10055" s="207">
        <v>45495</v>
      </c>
      <c r="G10055" s="206" t="s">
        <v>898</v>
      </c>
      <c r="H10055" s="208">
        <v>615780</v>
      </c>
      <c r="I10055" s="206" t="s">
        <v>19</v>
      </c>
      <c r="L10055" s="206">
        <v>2023</v>
      </c>
      <c r="M10055" s="206" t="s">
        <v>772</v>
      </c>
      <c r="N10055" s="206" t="s">
        <v>816</v>
      </c>
      <c r="O10055" s="206" t="s">
        <v>852</v>
      </c>
    </row>
    <row r="10056" spans="1:15" s="206" customFormat="1" ht="31" customHeight="1" x14ac:dyDescent="0.15">
      <c r="A10056" s="206" t="s">
        <v>768</v>
      </c>
      <c r="B10056" s="206" t="s">
        <v>894</v>
      </c>
      <c r="C10056" s="206" t="s">
        <v>770</v>
      </c>
      <c r="D10056" s="206" t="s">
        <v>772</v>
      </c>
      <c r="E10056" s="206" t="s">
        <v>759</v>
      </c>
      <c r="F10056" s="207">
        <v>45495</v>
      </c>
      <c r="G10056" s="206" t="s">
        <v>907</v>
      </c>
      <c r="H10056" s="208">
        <v>117260</v>
      </c>
      <c r="I10056" s="206" t="s">
        <v>19</v>
      </c>
      <c r="L10056" s="206">
        <v>2023</v>
      </c>
      <c r="M10056" s="206" t="s">
        <v>772</v>
      </c>
      <c r="N10056" s="206" t="s">
        <v>816</v>
      </c>
      <c r="O10056" s="206" t="s">
        <v>852</v>
      </c>
    </row>
    <row r="10057" spans="1:15" s="206" customFormat="1" ht="31" customHeight="1" x14ac:dyDescent="0.15">
      <c r="A10057" s="206" t="s">
        <v>768</v>
      </c>
      <c r="B10057" s="206" t="s">
        <v>894</v>
      </c>
      <c r="C10057" s="206" t="s">
        <v>770</v>
      </c>
      <c r="D10057" s="206" t="s">
        <v>772</v>
      </c>
      <c r="E10057" s="206" t="s">
        <v>759</v>
      </c>
      <c r="F10057" s="207">
        <v>45495</v>
      </c>
      <c r="G10057" s="206" t="s">
        <v>898</v>
      </c>
      <c r="H10057" s="208">
        <v>871728</v>
      </c>
      <c r="I10057" s="206" t="s">
        <v>19</v>
      </c>
      <c r="L10057" s="206">
        <v>2023</v>
      </c>
      <c r="M10057" s="206" t="s">
        <v>772</v>
      </c>
      <c r="N10057" s="206" t="s">
        <v>816</v>
      </c>
      <c r="O10057" s="206" t="s">
        <v>852</v>
      </c>
    </row>
    <row r="10058" spans="1:15" s="206" customFormat="1" ht="31" customHeight="1" x14ac:dyDescent="0.15">
      <c r="A10058" s="206" t="s">
        <v>768</v>
      </c>
      <c r="B10058" s="206" t="s">
        <v>894</v>
      </c>
      <c r="C10058" s="206" t="s">
        <v>770</v>
      </c>
      <c r="D10058" s="206" t="s">
        <v>772</v>
      </c>
      <c r="E10058" s="206" t="s">
        <v>772</v>
      </c>
      <c r="F10058" s="207">
        <v>45495</v>
      </c>
      <c r="G10058" s="206" t="s">
        <v>903</v>
      </c>
      <c r="H10058" s="208">
        <v>349272</v>
      </c>
      <c r="I10058" s="206" t="s">
        <v>19</v>
      </c>
      <c r="L10058" s="206">
        <v>2023</v>
      </c>
      <c r="M10058" s="206" t="s">
        <v>772</v>
      </c>
      <c r="N10058" s="206" t="s">
        <v>816</v>
      </c>
      <c r="O10058" s="206" t="s">
        <v>852</v>
      </c>
    </row>
    <row r="10059" spans="1:15" s="206" customFormat="1" ht="31" customHeight="1" x14ac:dyDescent="0.15">
      <c r="A10059" s="206" t="s">
        <v>768</v>
      </c>
      <c r="B10059" s="206" t="s">
        <v>894</v>
      </c>
      <c r="C10059" s="206" t="s">
        <v>770</v>
      </c>
      <c r="D10059" s="206" t="s">
        <v>772</v>
      </c>
      <c r="E10059" s="206" t="s">
        <v>772</v>
      </c>
      <c r="F10059" s="207">
        <v>45495</v>
      </c>
      <c r="G10059" s="206" t="s">
        <v>896</v>
      </c>
      <c r="H10059" s="208">
        <v>438185</v>
      </c>
      <c r="I10059" s="206" t="s">
        <v>19</v>
      </c>
      <c r="L10059" s="206">
        <v>2023</v>
      </c>
      <c r="M10059" s="206" t="s">
        <v>772</v>
      </c>
      <c r="N10059" s="206" t="s">
        <v>816</v>
      </c>
      <c r="O10059" s="206" t="s">
        <v>852</v>
      </c>
    </row>
    <row r="10060" spans="1:15" s="206" customFormat="1" ht="31" customHeight="1" x14ac:dyDescent="0.15">
      <c r="A10060" s="206" t="s">
        <v>768</v>
      </c>
      <c r="B10060" s="206" t="s">
        <v>894</v>
      </c>
      <c r="C10060" s="206" t="s">
        <v>770</v>
      </c>
      <c r="D10060" s="206" t="s">
        <v>772</v>
      </c>
      <c r="E10060" s="206" t="s">
        <v>778</v>
      </c>
      <c r="F10060" s="207">
        <v>45495</v>
      </c>
      <c r="G10060" s="206" t="s">
        <v>908</v>
      </c>
      <c r="H10060" s="208">
        <v>542168</v>
      </c>
      <c r="I10060" s="206" t="s">
        <v>19</v>
      </c>
      <c r="L10060" s="206">
        <v>2023</v>
      </c>
      <c r="M10060" s="206" t="s">
        <v>772</v>
      </c>
      <c r="N10060" s="206" t="s">
        <v>816</v>
      </c>
      <c r="O10060" s="206" t="s">
        <v>852</v>
      </c>
    </row>
    <row r="10061" spans="1:15" s="206" customFormat="1" ht="31" customHeight="1" x14ac:dyDescent="0.15">
      <c r="A10061" s="206" t="s">
        <v>768</v>
      </c>
      <c r="B10061" s="206" t="s">
        <v>894</v>
      </c>
      <c r="C10061" s="206" t="s">
        <v>770</v>
      </c>
      <c r="D10061" s="206" t="s">
        <v>772</v>
      </c>
      <c r="E10061" s="206" t="s">
        <v>772</v>
      </c>
      <c r="F10061" s="207">
        <v>45496</v>
      </c>
      <c r="G10061" s="206" t="s">
        <v>903</v>
      </c>
      <c r="H10061" s="208">
        <v>498960</v>
      </c>
      <c r="I10061" s="206" t="s">
        <v>19</v>
      </c>
      <c r="L10061" s="206">
        <v>2023</v>
      </c>
      <c r="M10061" s="206" t="s">
        <v>772</v>
      </c>
      <c r="N10061" s="206" t="s">
        <v>816</v>
      </c>
      <c r="O10061" s="206" t="s">
        <v>841</v>
      </c>
    </row>
    <row r="10062" spans="1:15" s="206" customFormat="1" ht="31" customHeight="1" x14ac:dyDescent="0.15">
      <c r="A10062" s="206" t="s">
        <v>768</v>
      </c>
      <c r="B10062" s="206" t="s">
        <v>894</v>
      </c>
      <c r="C10062" s="206" t="s">
        <v>770</v>
      </c>
      <c r="D10062" s="206" t="s">
        <v>772</v>
      </c>
      <c r="E10062" s="206" t="s">
        <v>772</v>
      </c>
      <c r="F10062" s="207">
        <v>45496</v>
      </c>
      <c r="G10062" s="206" t="s">
        <v>897</v>
      </c>
      <c r="H10062" s="208">
        <v>124131</v>
      </c>
      <c r="I10062" s="206" t="s">
        <v>19</v>
      </c>
      <c r="L10062" s="206">
        <v>2023</v>
      </c>
      <c r="M10062" s="206" t="s">
        <v>772</v>
      </c>
      <c r="N10062" s="206" t="s">
        <v>816</v>
      </c>
      <c r="O10062" s="206" t="s">
        <v>841</v>
      </c>
    </row>
    <row r="10063" spans="1:15" s="206" customFormat="1" ht="31" customHeight="1" x14ac:dyDescent="0.15">
      <c r="A10063" s="206" t="s">
        <v>768</v>
      </c>
      <c r="B10063" s="206" t="s">
        <v>894</v>
      </c>
      <c r="C10063" s="206" t="s">
        <v>770</v>
      </c>
      <c r="D10063" s="206" t="s">
        <v>772</v>
      </c>
      <c r="E10063" s="206" t="s">
        <v>772</v>
      </c>
      <c r="F10063" s="207">
        <v>45496</v>
      </c>
      <c r="G10063" s="206" t="s">
        <v>896</v>
      </c>
      <c r="H10063" s="208">
        <v>896438</v>
      </c>
      <c r="I10063" s="206" t="s">
        <v>19</v>
      </c>
      <c r="L10063" s="206">
        <v>2023</v>
      </c>
      <c r="M10063" s="206" t="s">
        <v>772</v>
      </c>
      <c r="N10063" s="206" t="s">
        <v>816</v>
      </c>
      <c r="O10063" s="206" t="s">
        <v>841</v>
      </c>
    </row>
    <row r="10064" spans="1:15" s="206" customFormat="1" ht="31" customHeight="1" x14ac:dyDescent="0.15">
      <c r="A10064" s="206" t="s">
        <v>768</v>
      </c>
      <c r="B10064" s="206" t="s">
        <v>894</v>
      </c>
      <c r="C10064" s="206" t="s">
        <v>770</v>
      </c>
      <c r="D10064" s="206" t="s">
        <v>772</v>
      </c>
      <c r="E10064" s="206" t="s">
        <v>778</v>
      </c>
      <c r="F10064" s="207">
        <v>45496</v>
      </c>
      <c r="G10064" s="206" t="s">
        <v>908</v>
      </c>
      <c r="H10064" s="208">
        <v>868351</v>
      </c>
      <c r="I10064" s="206" t="s">
        <v>19</v>
      </c>
      <c r="L10064" s="206">
        <v>2023</v>
      </c>
      <c r="M10064" s="206" t="s">
        <v>772</v>
      </c>
      <c r="N10064" s="206" t="s">
        <v>816</v>
      </c>
      <c r="O10064" s="206" t="s">
        <v>841</v>
      </c>
    </row>
    <row r="10065" spans="1:15" s="206" customFormat="1" ht="31" customHeight="1" x14ac:dyDescent="0.15">
      <c r="A10065" s="206" t="s">
        <v>768</v>
      </c>
      <c r="B10065" s="206" t="s">
        <v>894</v>
      </c>
      <c r="C10065" s="206" t="s">
        <v>770</v>
      </c>
      <c r="D10065" s="206" t="s">
        <v>772</v>
      </c>
      <c r="E10065" s="206" t="s">
        <v>778</v>
      </c>
      <c r="F10065" s="207">
        <v>45496</v>
      </c>
      <c r="G10065" s="206" t="s">
        <v>897</v>
      </c>
      <c r="H10065" s="208">
        <v>298540</v>
      </c>
      <c r="I10065" s="206" t="s">
        <v>19</v>
      </c>
      <c r="L10065" s="206">
        <v>2023</v>
      </c>
      <c r="M10065" s="206" t="s">
        <v>772</v>
      </c>
      <c r="N10065" s="206" t="s">
        <v>816</v>
      </c>
      <c r="O10065" s="206" t="s">
        <v>841</v>
      </c>
    </row>
    <row r="10066" spans="1:15" s="206" customFormat="1" ht="31" customHeight="1" x14ac:dyDescent="0.15">
      <c r="A10066" s="206" t="s">
        <v>768</v>
      </c>
      <c r="B10066" s="206" t="s">
        <v>894</v>
      </c>
      <c r="C10066" s="206" t="s">
        <v>770</v>
      </c>
      <c r="D10066" s="206" t="s">
        <v>772</v>
      </c>
      <c r="E10066" s="206" t="s">
        <v>778</v>
      </c>
      <c r="F10066" s="207">
        <v>45496</v>
      </c>
      <c r="G10066" s="206" t="s">
        <v>896</v>
      </c>
      <c r="H10066" s="208">
        <v>93412</v>
      </c>
      <c r="I10066" s="206" t="s">
        <v>19</v>
      </c>
      <c r="L10066" s="206">
        <v>2023</v>
      </c>
      <c r="M10066" s="206" t="s">
        <v>772</v>
      </c>
      <c r="N10066" s="206" t="s">
        <v>816</v>
      </c>
      <c r="O10066" s="206" t="s">
        <v>841</v>
      </c>
    </row>
    <row r="10067" spans="1:15" s="206" customFormat="1" ht="31" customHeight="1" x14ac:dyDescent="0.15">
      <c r="A10067" s="206" t="s">
        <v>768</v>
      </c>
      <c r="B10067" s="206" t="s">
        <v>894</v>
      </c>
      <c r="C10067" s="206" t="s">
        <v>770</v>
      </c>
      <c r="D10067" s="206" t="s">
        <v>772</v>
      </c>
      <c r="E10067" s="206" t="s">
        <v>772</v>
      </c>
      <c r="F10067" s="207">
        <v>45496</v>
      </c>
      <c r="G10067" s="206" t="s">
        <v>905</v>
      </c>
      <c r="H10067" s="208">
        <v>10780</v>
      </c>
      <c r="I10067" s="206" t="s">
        <v>19</v>
      </c>
      <c r="L10067" s="206">
        <v>2023</v>
      </c>
      <c r="M10067" s="206" t="s">
        <v>772</v>
      </c>
      <c r="N10067" s="206" t="s">
        <v>816</v>
      </c>
      <c r="O10067" s="206" t="s">
        <v>841</v>
      </c>
    </row>
    <row r="10068" spans="1:15" s="206" customFormat="1" ht="31" customHeight="1" x14ac:dyDescent="0.15">
      <c r="A10068" s="206" t="s">
        <v>768</v>
      </c>
      <c r="B10068" s="206" t="s">
        <v>894</v>
      </c>
      <c r="C10068" s="206" t="s">
        <v>770</v>
      </c>
      <c r="D10068" s="206" t="s">
        <v>772</v>
      </c>
      <c r="E10068" s="206" t="s">
        <v>772</v>
      </c>
      <c r="F10068" s="207">
        <v>45496</v>
      </c>
      <c r="G10068" s="206" t="s">
        <v>904</v>
      </c>
      <c r="H10068" s="208">
        <v>2570</v>
      </c>
      <c r="I10068" s="206" t="s">
        <v>19</v>
      </c>
      <c r="L10068" s="206">
        <v>2023</v>
      </c>
      <c r="M10068" s="206" t="s">
        <v>772</v>
      </c>
      <c r="N10068" s="206" t="s">
        <v>816</v>
      </c>
      <c r="O10068" s="206" t="s">
        <v>841</v>
      </c>
    </row>
    <row r="10069" spans="1:15" s="206" customFormat="1" ht="31" customHeight="1" x14ac:dyDescent="0.15">
      <c r="A10069" s="206" t="s">
        <v>768</v>
      </c>
      <c r="B10069" s="206" t="s">
        <v>894</v>
      </c>
      <c r="C10069" s="206" t="s">
        <v>770</v>
      </c>
      <c r="D10069" s="206" t="s">
        <v>772</v>
      </c>
      <c r="E10069" s="206" t="s">
        <v>778</v>
      </c>
      <c r="F10069" s="207">
        <v>45496</v>
      </c>
      <c r="G10069" s="206" t="s">
        <v>895</v>
      </c>
      <c r="H10069" s="208">
        <v>287518</v>
      </c>
      <c r="I10069" s="206" t="s">
        <v>19</v>
      </c>
      <c r="L10069" s="206">
        <v>2023</v>
      </c>
      <c r="M10069" s="206" t="s">
        <v>772</v>
      </c>
      <c r="N10069" s="206" t="s">
        <v>816</v>
      </c>
      <c r="O10069" s="206" t="s">
        <v>841</v>
      </c>
    </row>
    <row r="10070" spans="1:15" s="206" customFormat="1" ht="31" customHeight="1" x14ac:dyDescent="0.15">
      <c r="A10070" s="206" t="s">
        <v>768</v>
      </c>
      <c r="B10070" s="206" t="s">
        <v>894</v>
      </c>
      <c r="C10070" s="206" t="s">
        <v>770</v>
      </c>
      <c r="D10070" s="206" t="s">
        <v>772</v>
      </c>
      <c r="E10070" s="206" t="s">
        <v>759</v>
      </c>
      <c r="F10070" s="207">
        <v>45496</v>
      </c>
      <c r="G10070" s="206" t="s">
        <v>898</v>
      </c>
      <c r="H10070" s="208">
        <v>624459</v>
      </c>
      <c r="I10070" s="206" t="s">
        <v>19</v>
      </c>
      <c r="L10070" s="206">
        <v>2023</v>
      </c>
      <c r="M10070" s="206" t="s">
        <v>772</v>
      </c>
      <c r="N10070" s="206" t="s">
        <v>816</v>
      </c>
      <c r="O10070" s="206" t="s">
        <v>841</v>
      </c>
    </row>
    <row r="10071" spans="1:15" s="206" customFormat="1" ht="31" customHeight="1" x14ac:dyDescent="0.15">
      <c r="A10071" s="206" t="s">
        <v>768</v>
      </c>
      <c r="B10071" s="206" t="s">
        <v>894</v>
      </c>
      <c r="C10071" s="206" t="s">
        <v>770</v>
      </c>
      <c r="D10071" s="206" t="s">
        <v>772</v>
      </c>
      <c r="E10071" s="206" t="s">
        <v>778</v>
      </c>
      <c r="F10071" s="207">
        <v>45496</v>
      </c>
      <c r="G10071" s="206" t="s">
        <v>898</v>
      </c>
      <c r="H10071" s="208">
        <v>44733</v>
      </c>
      <c r="I10071" s="206" t="s">
        <v>19</v>
      </c>
      <c r="L10071" s="206">
        <v>2023</v>
      </c>
      <c r="M10071" s="206" t="s">
        <v>772</v>
      </c>
      <c r="N10071" s="206" t="s">
        <v>816</v>
      </c>
      <c r="O10071" s="206" t="s">
        <v>841</v>
      </c>
    </row>
    <row r="10072" spans="1:15" s="206" customFormat="1" ht="31" customHeight="1" x14ac:dyDescent="0.15">
      <c r="A10072" s="206" t="s">
        <v>768</v>
      </c>
      <c r="B10072" s="206" t="s">
        <v>894</v>
      </c>
      <c r="C10072" s="206" t="s">
        <v>770</v>
      </c>
      <c r="D10072" s="206" t="s">
        <v>772</v>
      </c>
      <c r="E10072" s="206" t="s">
        <v>759</v>
      </c>
      <c r="F10072" s="207">
        <v>45496</v>
      </c>
      <c r="G10072" s="206" t="s">
        <v>907</v>
      </c>
      <c r="H10072" s="208">
        <v>51480</v>
      </c>
      <c r="I10072" s="206" t="s">
        <v>19</v>
      </c>
      <c r="L10072" s="206">
        <v>2023</v>
      </c>
      <c r="M10072" s="206" t="s">
        <v>772</v>
      </c>
      <c r="N10072" s="206" t="s">
        <v>816</v>
      </c>
      <c r="O10072" s="206" t="s">
        <v>841</v>
      </c>
    </row>
    <row r="10073" spans="1:15" s="206" customFormat="1" ht="31" customHeight="1" x14ac:dyDescent="0.15">
      <c r="A10073" s="206" t="s">
        <v>768</v>
      </c>
      <c r="B10073" s="206" t="s">
        <v>894</v>
      </c>
      <c r="C10073" s="206" t="s">
        <v>770</v>
      </c>
      <c r="D10073" s="206" t="s">
        <v>772</v>
      </c>
      <c r="E10073" s="206" t="s">
        <v>772</v>
      </c>
      <c r="F10073" s="207">
        <v>45496</v>
      </c>
      <c r="G10073" s="206" t="s">
        <v>898</v>
      </c>
      <c r="H10073" s="208">
        <v>591976</v>
      </c>
      <c r="I10073" s="206" t="s">
        <v>19</v>
      </c>
      <c r="L10073" s="206">
        <v>2023</v>
      </c>
      <c r="M10073" s="206" t="s">
        <v>772</v>
      </c>
      <c r="N10073" s="206" t="s">
        <v>816</v>
      </c>
      <c r="O10073" s="206" t="s">
        <v>841</v>
      </c>
    </row>
    <row r="10074" spans="1:15" s="206" customFormat="1" ht="31" customHeight="1" x14ac:dyDescent="0.15">
      <c r="A10074" s="206" t="s">
        <v>768</v>
      </c>
      <c r="B10074" s="206" t="s">
        <v>894</v>
      </c>
      <c r="C10074" s="206" t="s">
        <v>770</v>
      </c>
      <c r="D10074" s="206" t="s">
        <v>772</v>
      </c>
      <c r="E10074" s="206" t="s">
        <v>778</v>
      </c>
      <c r="F10074" s="207">
        <v>45496</v>
      </c>
      <c r="G10074" s="206" t="s">
        <v>907</v>
      </c>
      <c r="H10074" s="208">
        <v>173184</v>
      </c>
      <c r="I10074" s="206" t="s">
        <v>19</v>
      </c>
      <c r="L10074" s="206">
        <v>2023</v>
      </c>
      <c r="M10074" s="206" t="s">
        <v>772</v>
      </c>
      <c r="N10074" s="206" t="s">
        <v>816</v>
      </c>
      <c r="O10074" s="206" t="s">
        <v>841</v>
      </c>
    </row>
    <row r="10075" spans="1:15" s="206" customFormat="1" ht="31" customHeight="1" x14ac:dyDescent="0.15">
      <c r="A10075" s="206" t="s">
        <v>768</v>
      </c>
      <c r="B10075" s="206" t="s">
        <v>894</v>
      </c>
      <c r="C10075" s="206" t="s">
        <v>770</v>
      </c>
      <c r="D10075" s="206" t="s">
        <v>772</v>
      </c>
      <c r="E10075" s="206" t="s">
        <v>778</v>
      </c>
      <c r="F10075" s="207">
        <v>45497</v>
      </c>
      <c r="G10075" s="206" t="s">
        <v>908</v>
      </c>
      <c r="H10075" s="208">
        <v>99968</v>
      </c>
      <c r="I10075" s="206" t="s">
        <v>19</v>
      </c>
      <c r="L10075" s="206">
        <v>2023</v>
      </c>
      <c r="M10075" s="206" t="s">
        <v>772</v>
      </c>
      <c r="N10075" s="206" t="s">
        <v>816</v>
      </c>
      <c r="O10075" s="206" t="s">
        <v>863</v>
      </c>
    </row>
    <row r="10076" spans="1:15" s="206" customFormat="1" ht="31" customHeight="1" x14ac:dyDescent="0.15">
      <c r="A10076" s="206" t="s">
        <v>768</v>
      </c>
      <c r="B10076" s="206" t="s">
        <v>894</v>
      </c>
      <c r="C10076" s="206" t="s">
        <v>770</v>
      </c>
      <c r="D10076" s="206" t="s">
        <v>772</v>
      </c>
      <c r="E10076" s="206" t="s">
        <v>778</v>
      </c>
      <c r="F10076" s="207">
        <v>45497</v>
      </c>
      <c r="G10076" s="206" t="s">
        <v>896</v>
      </c>
      <c r="H10076" s="208">
        <v>1703130</v>
      </c>
      <c r="I10076" s="206" t="s">
        <v>19</v>
      </c>
      <c r="L10076" s="206">
        <v>2023</v>
      </c>
      <c r="M10076" s="206" t="s">
        <v>772</v>
      </c>
      <c r="N10076" s="206" t="s">
        <v>816</v>
      </c>
      <c r="O10076" s="206" t="s">
        <v>863</v>
      </c>
    </row>
    <row r="10077" spans="1:15" s="206" customFormat="1" ht="31" customHeight="1" x14ac:dyDescent="0.15">
      <c r="A10077" s="206" t="s">
        <v>768</v>
      </c>
      <c r="B10077" s="206" t="s">
        <v>894</v>
      </c>
      <c r="C10077" s="206" t="s">
        <v>770</v>
      </c>
      <c r="D10077" s="206" t="s">
        <v>772</v>
      </c>
      <c r="E10077" s="206" t="s">
        <v>778</v>
      </c>
      <c r="F10077" s="207">
        <v>45497</v>
      </c>
      <c r="G10077" s="206" t="s">
        <v>895</v>
      </c>
      <c r="H10077" s="208">
        <v>165123</v>
      </c>
      <c r="I10077" s="206" t="s">
        <v>19</v>
      </c>
      <c r="L10077" s="206">
        <v>2023</v>
      </c>
      <c r="M10077" s="206" t="s">
        <v>772</v>
      </c>
      <c r="N10077" s="206" t="s">
        <v>816</v>
      </c>
      <c r="O10077" s="206" t="s">
        <v>863</v>
      </c>
    </row>
    <row r="10078" spans="1:15" s="206" customFormat="1" ht="31" customHeight="1" x14ac:dyDescent="0.15">
      <c r="A10078" s="206" t="s">
        <v>768</v>
      </c>
      <c r="B10078" s="206" t="s">
        <v>894</v>
      </c>
      <c r="C10078" s="206" t="s">
        <v>770</v>
      </c>
      <c r="D10078" s="206" t="s">
        <v>772</v>
      </c>
      <c r="E10078" s="206" t="s">
        <v>759</v>
      </c>
      <c r="F10078" s="207">
        <v>45497</v>
      </c>
      <c r="G10078" s="206" t="s">
        <v>907</v>
      </c>
      <c r="H10078" s="208">
        <v>22880</v>
      </c>
      <c r="I10078" s="206" t="s">
        <v>19</v>
      </c>
      <c r="L10078" s="206">
        <v>2023</v>
      </c>
      <c r="M10078" s="206" t="s">
        <v>772</v>
      </c>
      <c r="N10078" s="206" t="s">
        <v>816</v>
      </c>
      <c r="O10078" s="206" t="s">
        <v>863</v>
      </c>
    </row>
    <row r="10079" spans="1:15" s="206" customFormat="1" ht="31" customHeight="1" x14ac:dyDescent="0.15">
      <c r="A10079" s="206" t="s">
        <v>768</v>
      </c>
      <c r="B10079" s="206" t="s">
        <v>894</v>
      </c>
      <c r="C10079" s="206" t="s">
        <v>770</v>
      </c>
      <c r="D10079" s="206" t="s">
        <v>772</v>
      </c>
      <c r="E10079" s="206" t="s">
        <v>772</v>
      </c>
      <c r="F10079" s="207">
        <v>45497</v>
      </c>
      <c r="G10079" s="206" t="s">
        <v>897</v>
      </c>
      <c r="H10079" s="208">
        <v>248514</v>
      </c>
      <c r="I10079" s="206" t="s">
        <v>19</v>
      </c>
      <c r="L10079" s="206">
        <v>2023</v>
      </c>
      <c r="M10079" s="206" t="s">
        <v>772</v>
      </c>
      <c r="N10079" s="206" t="s">
        <v>816</v>
      </c>
      <c r="O10079" s="206" t="s">
        <v>863</v>
      </c>
    </row>
    <row r="10080" spans="1:15" s="206" customFormat="1" ht="31" customHeight="1" x14ac:dyDescent="0.15">
      <c r="A10080" s="206" t="s">
        <v>768</v>
      </c>
      <c r="B10080" s="206" t="s">
        <v>894</v>
      </c>
      <c r="C10080" s="206" t="s">
        <v>770</v>
      </c>
      <c r="D10080" s="206" t="s">
        <v>772</v>
      </c>
      <c r="E10080" s="206" t="s">
        <v>772</v>
      </c>
      <c r="F10080" s="207">
        <v>45497</v>
      </c>
      <c r="G10080" s="206" t="s">
        <v>898</v>
      </c>
      <c r="H10080" s="208">
        <v>1431848</v>
      </c>
      <c r="I10080" s="206" t="s">
        <v>19</v>
      </c>
      <c r="L10080" s="206">
        <v>2023</v>
      </c>
      <c r="M10080" s="206" t="s">
        <v>772</v>
      </c>
      <c r="N10080" s="206" t="s">
        <v>816</v>
      </c>
      <c r="O10080" s="206" t="s">
        <v>863</v>
      </c>
    </row>
    <row r="10081" spans="1:15" s="206" customFormat="1" ht="31" customHeight="1" x14ac:dyDescent="0.15">
      <c r="A10081" s="206" t="s">
        <v>768</v>
      </c>
      <c r="B10081" s="206" t="s">
        <v>894</v>
      </c>
      <c r="C10081" s="206" t="s">
        <v>770</v>
      </c>
      <c r="D10081" s="206" t="s">
        <v>772</v>
      </c>
      <c r="E10081" s="206" t="s">
        <v>759</v>
      </c>
      <c r="F10081" s="207">
        <v>45497</v>
      </c>
      <c r="G10081" s="206" t="s">
        <v>898</v>
      </c>
      <c r="H10081" s="208">
        <v>343662</v>
      </c>
      <c r="I10081" s="206" t="s">
        <v>19</v>
      </c>
      <c r="L10081" s="206">
        <v>2023</v>
      </c>
      <c r="M10081" s="206" t="s">
        <v>772</v>
      </c>
      <c r="N10081" s="206" t="s">
        <v>816</v>
      </c>
      <c r="O10081" s="206" t="s">
        <v>863</v>
      </c>
    </row>
    <row r="10082" spans="1:15" s="206" customFormat="1" ht="31" customHeight="1" x14ac:dyDescent="0.15">
      <c r="A10082" s="206" t="s">
        <v>768</v>
      </c>
      <c r="B10082" s="206" t="s">
        <v>894</v>
      </c>
      <c r="C10082" s="206" t="s">
        <v>770</v>
      </c>
      <c r="D10082" s="206" t="s">
        <v>772</v>
      </c>
      <c r="E10082" s="206" t="s">
        <v>772</v>
      </c>
      <c r="F10082" s="207">
        <v>45497</v>
      </c>
      <c r="G10082" s="206" t="s">
        <v>896</v>
      </c>
      <c r="H10082" s="208">
        <v>312171</v>
      </c>
      <c r="I10082" s="206" t="s">
        <v>19</v>
      </c>
      <c r="L10082" s="206">
        <v>2023</v>
      </c>
      <c r="M10082" s="206" t="s">
        <v>772</v>
      </c>
      <c r="N10082" s="206" t="s">
        <v>816</v>
      </c>
      <c r="O10082" s="206" t="s">
        <v>863</v>
      </c>
    </row>
    <row r="10083" spans="1:15" s="206" customFormat="1" ht="31" customHeight="1" x14ac:dyDescent="0.15">
      <c r="A10083" s="206" t="s">
        <v>768</v>
      </c>
      <c r="B10083" s="206" t="s">
        <v>894</v>
      </c>
      <c r="C10083" s="206" t="s">
        <v>770</v>
      </c>
      <c r="D10083" s="206" t="s">
        <v>772</v>
      </c>
      <c r="E10083" s="206" t="s">
        <v>772</v>
      </c>
      <c r="F10083" s="207">
        <v>45497</v>
      </c>
      <c r="G10083" s="206" t="s">
        <v>903</v>
      </c>
      <c r="H10083" s="208">
        <v>648648</v>
      </c>
      <c r="I10083" s="206" t="s">
        <v>19</v>
      </c>
      <c r="L10083" s="206">
        <v>2023</v>
      </c>
      <c r="M10083" s="206" t="s">
        <v>772</v>
      </c>
      <c r="N10083" s="206" t="s">
        <v>816</v>
      </c>
      <c r="O10083" s="206" t="s">
        <v>863</v>
      </c>
    </row>
    <row r="10084" spans="1:15" s="206" customFormat="1" ht="31" customHeight="1" x14ac:dyDescent="0.15">
      <c r="A10084" s="206" t="s">
        <v>768</v>
      </c>
      <c r="B10084" s="206" t="s">
        <v>894</v>
      </c>
      <c r="C10084" s="206" t="s">
        <v>770</v>
      </c>
      <c r="D10084" s="206" t="s">
        <v>772</v>
      </c>
      <c r="E10084" s="206" t="s">
        <v>778</v>
      </c>
      <c r="F10084" s="207">
        <v>45497</v>
      </c>
      <c r="G10084" s="206" t="s">
        <v>907</v>
      </c>
      <c r="H10084" s="208">
        <v>176000</v>
      </c>
      <c r="I10084" s="206" t="s">
        <v>19</v>
      </c>
      <c r="L10084" s="206">
        <v>2023</v>
      </c>
      <c r="M10084" s="206" t="s">
        <v>772</v>
      </c>
      <c r="N10084" s="206" t="s">
        <v>816</v>
      </c>
      <c r="O10084" s="206" t="s">
        <v>863</v>
      </c>
    </row>
    <row r="10085" spans="1:15" s="206" customFormat="1" ht="31" customHeight="1" x14ac:dyDescent="0.15">
      <c r="A10085" s="206" t="s">
        <v>768</v>
      </c>
      <c r="B10085" s="206" t="s">
        <v>894</v>
      </c>
      <c r="C10085" s="206" t="s">
        <v>770</v>
      </c>
      <c r="D10085" s="206" t="s">
        <v>772</v>
      </c>
      <c r="E10085" s="206" t="s">
        <v>778</v>
      </c>
      <c r="F10085" s="207">
        <v>45497</v>
      </c>
      <c r="G10085" s="206" t="s">
        <v>897</v>
      </c>
      <c r="H10085" s="208">
        <v>459927</v>
      </c>
      <c r="I10085" s="206" t="s">
        <v>19</v>
      </c>
      <c r="L10085" s="206">
        <v>2023</v>
      </c>
      <c r="M10085" s="206" t="s">
        <v>772</v>
      </c>
      <c r="N10085" s="206" t="s">
        <v>816</v>
      </c>
      <c r="O10085" s="206" t="s">
        <v>863</v>
      </c>
    </row>
    <row r="10086" spans="1:15" s="206" customFormat="1" ht="31" customHeight="1" x14ac:dyDescent="0.15">
      <c r="A10086" s="206" t="s">
        <v>768</v>
      </c>
      <c r="B10086" s="206" t="s">
        <v>894</v>
      </c>
      <c r="C10086" s="206" t="s">
        <v>770</v>
      </c>
      <c r="D10086" s="206" t="s">
        <v>772</v>
      </c>
      <c r="E10086" s="206" t="s">
        <v>772</v>
      </c>
      <c r="F10086" s="207">
        <v>45498</v>
      </c>
      <c r="G10086" s="206" t="s">
        <v>898</v>
      </c>
      <c r="H10086" s="208">
        <v>476872</v>
      </c>
      <c r="I10086" s="206" t="s">
        <v>19</v>
      </c>
      <c r="L10086" s="206">
        <v>2023</v>
      </c>
      <c r="M10086" s="206" t="s">
        <v>772</v>
      </c>
      <c r="N10086" s="206" t="s">
        <v>816</v>
      </c>
    </row>
    <row r="10087" spans="1:15" s="206" customFormat="1" ht="31" customHeight="1" x14ac:dyDescent="0.15">
      <c r="A10087" s="206" t="s">
        <v>768</v>
      </c>
      <c r="B10087" s="206" t="s">
        <v>894</v>
      </c>
      <c r="C10087" s="206" t="s">
        <v>770</v>
      </c>
      <c r="D10087" s="206" t="s">
        <v>772</v>
      </c>
      <c r="E10087" s="206" t="s">
        <v>772</v>
      </c>
      <c r="F10087" s="207">
        <v>45498</v>
      </c>
      <c r="G10087" s="206" t="s">
        <v>903</v>
      </c>
      <c r="H10087" s="208">
        <v>249480</v>
      </c>
      <c r="I10087" s="206" t="s">
        <v>19</v>
      </c>
      <c r="L10087" s="206">
        <v>2023</v>
      </c>
      <c r="M10087" s="206" t="s">
        <v>772</v>
      </c>
      <c r="N10087" s="206" t="s">
        <v>816</v>
      </c>
    </row>
    <row r="10088" spans="1:15" s="206" customFormat="1" ht="31" customHeight="1" x14ac:dyDescent="0.15">
      <c r="A10088" s="206" t="s">
        <v>768</v>
      </c>
      <c r="B10088" s="206" t="s">
        <v>894</v>
      </c>
      <c r="C10088" s="206" t="s">
        <v>770</v>
      </c>
      <c r="D10088" s="206" t="s">
        <v>772</v>
      </c>
      <c r="E10088" s="206" t="s">
        <v>778</v>
      </c>
      <c r="F10088" s="207">
        <v>45498</v>
      </c>
      <c r="G10088" s="206" t="s">
        <v>897</v>
      </c>
      <c r="H10088" s="208">
        <v>279341</v>
      </c>
      <c r="I10088" s="206" t="s">
        <v>19</v>
      </c>
      <c r="L10088" s="206">
        <v>2023</v>
      </c>
      <c r="M10088" s="206" t="s">
        <v>772</v>
      </c>
      <c r="N10088" s="206" t="s">
        <v>816</v>
      </c>
    </row>
    <row r="10089" spans="1:15" s="206" customFormat="1" ht="31" customHeight="1" x14ac:dyDescent="0.15">
      <c r="A10089" s="206" t="s">
        <v>768</v>
      </c>
      <c r="B10089" s="206" t="s">
        <v>894</v>
      </c>
      <c r="C10089" s="206" t="s">
        <v>770</v>
      </c>
      <c r="D10089" s="206" t="s">
        <v>772</v>
      </c>
      <c r="E10089" s="206" t="s">
        <v>772</v>
      </c>
      <c r="F10089" s="207">
        <v>45498</v>
      </c>
      <c r="G10089" s="206" t="s">
        <v>896</v>
      </c>
      <c r="H10089" s="208">
        <v>629623</v>
      </c>
      <c r="I10089" s="206" t="s">
        <v>19</v>
      </c>
      <c r="L10089" s="206">
        <v>2023</v>
      </c>
      <c r="M10089" s="206" t="s">
        <v>772</v>
      </c>
      <c r="N10089" s="206" t="s">
        <v>816</v>
      </c>
    </row>
    <row r="10090" spans="1:15" s="206" customFormat="1" ht="31" customHeight="1" x14ac:dyDescent="0.15">
      <c r="A10090" s="206" t="s">
        <v>768</v>
      </c>
      <c r="B10090" s="206" t="s">
        <v>894</v>
      </c>
      <c r="C10090" s="206" t="s">
        <v>770</v>
      </c>
      <c r="D10090" s="206" t="s">
        <v>772</v>
      </c>
      <c r="E10090" s="206" t="s">
        <v>772</v>
      </c>
      <c r="F10090" s="207">
        <v>45498</v>
      </c>
      <c r="G10090" s="206" t="s">
        <v>905</v>
      </c>
      <c r="H10090" s="208">
        <v>3080</v>
      </c>
      <c r="I10090" s="206" t="s">
        <v>19</v>
      </c>
      <c r="L10090" s="206">
        <v>2023</v>
      </c>
      <c r="M10090" s="206" t="s">
        <v>772</v>
      </c>
      <c r="N10090" s="206" t="s">
        <v>816</v>
      </c>
    </row>
    <row r="10091" spans="1:15" s="206" customFormat="1" ht="31" customHeight="1" x14ac:dyDescent="0.15">
      <c r="A10091" s="206" t="s">
        <v>768</v>
      </c>
      <c r="B10091" s="206" t="s">
        <v>894</v>
      </c>
      <c r="C10091" s="206" t="s">
        <v>770</v>
      </c>
      <c r="D10091" s="206" t="s">
        <v>772</v>
      </c>
      <c r="E10091" s="206" t="s">
        <v>778</v>
      </c>
      <c r="F10091" s="207">
        <v>45498</v>
      </c>
      <c r="G10091" s="206" t="s">
        <v>898</v>
      </c>
      <c r="H10091" s="208">
        <v>44000</v>
      </c>
      <c r="I10091" s="206" t="s">
        <v>19</v>
      </c>
      <c r="L10091" s="206">
        <v>2023</v>
      </c>
      <c r="M10091" s="206" t="s">
        <v>772</v>
      </c>
      <c r="N10091" s="206" t="s">
        <v>816</v>
      </c>
    </row>
    <row r="10092" spans="1:15" s="206" customFormat="1" ht="31" customHeight="1" x14ac:dyDescent="0.15">
      <c r="A10092" s="206" t="s">
        <v>768</v>
      </c>
      <c r="B10092" s="206" t="s">
        <v>894</v>
      </c>
      <c r="C10092" s="206" t="s">
        <v>770</v>
      </c>
      <c r="D10092" s="206" t="s">
        <v>772</v>
      </c>
      <c r="E10092" s="206" t="s">
        <v>778</v>
      </c>
      <c r="F10092" s="207">
        <v>45498</v>
      </c>
      <c r="G10092" s="206" t="s">
        <v>895</v>
      </c>
      <c r="H10092" s="208">
        <v>132345</v>
      </c>
      <c r="I10092" s="206" t="s">
        <v>19</v>
      </c>
      <c r="L10092" s="206">
        <v>2023</v>
      </c>
      <c r="M10092" s="206" t="s">
        <v>772</v>
      </c>
      <c r="N10092" s="206" t="s">
        <v>816</v>
      </c>
    </row>
    <row r="10093" spans="1:15" s="206" customFormat="1" ht="31" customHeight="1" x14ac:dyDescent="0.15">
      <c r="A10093" s="206" t="s">
        <v>768</v>
      </c>
      <c r="B10093" s="206" t="s">
        <v>894</v>
      </c>
      <c r="C10093" s="206" t="s">
        <v>770</v>
      </c>
      <c r="D10093" s="206" t="s">
        <v>772</v>
      </c>
      <c r="E10093" s="206" t="s">
        <v>759</v>
      </c>
      <c r="F10093" s="207">
        <v>45498</v>
      </c>
      <c r="G10093" s="206" t="s">
        <v>898</v>
      </c>
      <c r="H10093" s="208">
        <v>339471</v>
      </c>
      <c r="I10093" s="206" t="s">
        <v>19</v>
      </c>
      <c r="L10093" s="206">
        <v>2023</v>
      </c>
      <c r="M10093" s="206" t="s">
        <v>772</v>
      </c>
      <c r="N10093" s="206" t="s">
        <v>816</v>
      </c>
    </row>
    <row r="10094" spans="1:15" s="206" customFormat="1" ht="31" customHeight="1" x14ac:dyDescent="0.15">
      <c r="A10094" s="206" t="s">
        <v>768</v>
      </c>
      <c r="B10094" s="206" t="s">
        <v>894</v>
      </c>
      <c r="C10094" s="206" t="s">
        <v>770</v>
      </c>
      <c r="D10094" s="206" t="s">
        <v>772</v>
      </c>
      <c r="E10094" s="206" t="s">
        <v>778</v>
      </c>
      <c r="F10094" s="207">
        <v>45498</v>
      </c>
      <c r="G10094" s="206" t="s">
        <v>896</v>
      </c>
      <c r="H10094" s="208">
        <v>155628</v>
      </c>
      <c r="I10094" s="206" t="s">
        <v>19</v>
      </c>
      <c r="L10094" s="206">
        <v>2023</v>
      </c>
      <c r="M10094" s="206" t="s">
        <v>772</v>
      </c>
      <c r="N10094" s="206" t="s">
        <v>816</v>
      </c>
    </row>
    <row r="10095" spans="1:15" s="206" customFormat="1" ht="31" customHeight="1" x14ac:dyDescent="0.15">
      <c r="A10095" s="206" t="s">
        <v>768</v>
      </c>
      <c r="B10095" s="206" t="s">
        <v>894</v>
      </c>
      <c r="C10095" s="206" t="s">
        <v>770</v>
      </c>
      <c r="D10095" s="206" t="s">
        <v>772</v>
      </c>
      <c r="E10095" s="206" t="s">
        <v>778</v>
      </c>
      <c r="F10095" s="207">
        <v>45498</v>
      </c>
      <c r="G10095" s="206" t="s">
        <v>905</v>
      </c>
      <c r="H10095" s="208">
        <v>6160</v>
      </c>
      <c r="I10095" s="206" t="s">
        <v>19</v>
      </c>
      <c r="L10095" s="206">
        <v>2023</v>
      </c>
      <c r="M10095" s="206" t="s">
        <v>772</v>
      </c>
      <c r="N10095" s="206" t="s">
        <v>816</v>
      </c>
    </row>
    <row r="10096" spans="1:15" s="206" customFormat="1" ht="31" customHeight="1" x14ac:dyDescent="0.15">
      <c r="A10096" s="206" t="s">
        <v>768</v>
      </c>
      <c r="B10096" s="206" t="s">
        <v>894</v>
      </c>
      <c r="C10096" s="206" t="s">
        <v>770</v>
      </c>
      <c r="D10096" s="206" t="s">
        <v>772</v>
      </c>
      <c r="E10096" s="206" t="s">
        <v>772</v>
      </c>
      <c r="F10096" s="207">
        <v>45498</v>
      </c>
      <c r="G10096" s="206" t="s">
        <v>897</v>
      </c>
      <c r="H10096" s="208">
        <v>118129</v>
      </c>
      <c r="I10096" s="206" t="s">
        <v>19</v>
      </c>
      <c r="L10096" s="206">
        <v>2023</v>
      </c>
      <c r="M10096" s="206" t="s">
        <v>772</v>
      </c>
      <c r="N10096" s="206" t="s">
        <v>816</v>
      </c>
    </row>
    <row r="10097" spans="1:14" s="206" customFormat="1" ht="31" customHeight="1" x14ac:dyDescent="0.15">
      <c r="A10097" s="206" t="s">
        <v>768</v>
      </c>
      <c r="B10097" s="206" t="s">
        <v>894</v>
      </c>
      <c r="C10097" s="206" t="s">
        <v>770</v>
      </c>
      <c r="D10097" s="206" t="s">
        <v>772</v>
      </c>
      <c r="E10097" s="206" t="s">
        <v>772</v>
      </c>
      <c r="F10097" s="207">
        <v>45498</v>
      </c>
      <c r="G10097" s="206" t="s">
        <v>895</v>
      </c>
      <c r="H10097" s="208">
        <v>137632</v>
      </c>
      <c r="I10097" s="206" t="s">
        <v>19</v>
      </c>
      <c r="L10097" s="206">
        <v>2023</v>
      </c>
      <c r="M10097" s="206" t="s">
        <v>772</v>
      </c>
      <c r="N10097" s="206" t="s">
        <v>816</v>
      </c>
    </row>
    <row r="10098" spans="1:14" s="206" customFormat="1" ht="31" customHeight="1" x14ac:dyDescent="0.15">
      <c r="A10098" s="206" t="s">
        <v>768</v>
      </c>
      <c r="B10098" s="206" t="s">
        <v>894</v>
      </c>
      <c r="C10098" s="206" t="s">
        <v>770</v>
      </c>
      <c r="D10098" s="206" t="s">
        <v>772</v>
      </c>
      <c r="E10098" s="206" t="s">
        <v>772</v>
      </c>
      <c r="F10098" s="207">
        <v>45499</v>
      </c>
      <c r="G10098" s="206" t="s">
        <v>898</v>
      </c>
      <c r="H10098" s="208">
        <v>557194</v>
      </c>
      <c r="I10098" s="206" t="s">
        <v>19</v>
      </c>
      <c r="L10098" s="206">
        <v>2023</v>
      </c>
      <c r="M10098" s="206" t="s">
        <v>772</v>
      </c>
      <c r="N10098" s="206" t="s">
        <v>816</v>
      </c>
    </row>
    <row r="10099" spans="1:14" s="206" customFormat="1" ht="31" customHeight="1" x14ac:dyDescent="0.15">
      <c r="A10099" s="206" t="s">
        <v>768</v>
      </c>
      <c r="B10099" s="206" t="s">
        <v>894</v>
      </c>
      <c r="C10099" s="206" t="s">
        <v>770</v>
      </c>
      <c r="D10099" s="206" t="s">
        <v>772</v>
      </c>
      <c r="E10099" s="206" t="s">
        <v>772</v>
      </c>
      <c r="F10099" s="207">
        <v>45499</v>
      </c>
      <c r="G10099" s="206" t="s">
        <v>895</v>
      </c>
      <c r="H10099" s="208">
        <v>59136</v>
      </c>
      <c r="I10099" s="206" t="s">
        <v>19</v>
      </c>
      <c r="L10099" s="206">
        <v>2023</v>
      </c>
      <c r="M10099" s="206" t="s">
        <v>772</v>
      </c>
      <c r="N10099" s="206" t="s">
        <v>816</v>
      </c>
    </row>
    <row r="10100" spans="1:14" s="206" customFormat="1" ht="31" customHeight="1" x14ac:dyDescent="0.15">
      <c r="A10100" s="206" t="s">
        <v>768</v>
      </c>
      <c r="B10100" s="206" t="s">
        <v>894</v>
      </c>
      <c r="C10100" s="206" t="s">
        <v>770</v>
      </c>
      <c r="D10100" s="206" t="s">
        <v>772</v>
      </c>
      <c r="E10100" s="206" t="s">
        <v>772</v>
      </c>
      <c r="F10100" s="207">
        <v>45499</v>
      </c>
      <c r="G10100" s="206" t="s">
        <v>896</v>
      </c>
      <c r="H10100" s="208">
        <v>249766</v>
      </c>
      <c r="I10100" s="206" t="s">
        <v>19</v>
      </c>
      <c r="L10100" s="206">
        <v>2023</v>
      </c>
      <c r="M10100" s="206" t="s">
        <v>772</v>
      </c>
      <c r="N10100" s="206" t="s">
        <v>816</v>
      </c>
    </row>
    <row r="10101" spans="1:14" s="206" customFormat="1" ht="31" customHeight="1" x14ac:dyDescent="0.15">
      <c r="A10101" s="206" t="s">
        <v>768</v>
      </c>
      <c r="B10101" s="206" t="s">
        <v>894</v>
      </c>
      <c r="C10101" s="206" t="s">
        <v>770</v>
      </c>
      <c r="D10101" s="206" t="s">
        <v>772</v>
      </c>
      <c r="E10101" s="206" t="s">
        <v>772</v>
      </c>
      <c r="F10101" s="207">
        <v>45499</v>
      </c>
      <c r="G10101" s="206" t="s">
        <v>903</v>
      </c>
      <c r="H10101" s="208">
        <v>349272</v>
      </c>
      <c r="I10101" s="206" t="s">
        <v>19</v>
      </c>
      <c r="L10101" s="206">
        <v>2023</v>
      </c>
      <c r="M10101" s="206" t="s">
        <v>772</v>
      </c>
      <c r="N10101" s="206" t="s">
        <v>816</v>
      </c>
    </row>
    <row r="10102" spans="1:14" s="206" customFormat="1" ht="31" customHeight="1" x14ac:dyDescent="0.15">
      <c r="A10102" s="206" t="s">
        <v>768</v>
      </c>
      <c r="B10102" s="206" t="s">
        <v>894</v>
      </c>
      <c r="C10102" s="206" t="s">
        <v>770</v>
      </c>
      <c r="D10102" s="206" t="s">
        <v>772</v>
      </c>
      <c r="E10102" s="206" t="s">
        <v>778</v>
      </c>
      <c r="F10102" s="207">
        <v>45499</v>
      </c>
      <c r="G10102" s="206" t="s">
        <v>895</v>
      </c>
      <c r="H10102" s="208">
        <v>554358</v>
      </c>
      <c r="I10102" s="206" t="s">
        <v>19</v>
      </c>
      <c r="L10102" s="206">
        <v>2023</v>
      </c>
      <c r="M10102" s="206" t="s">
        <v>772</v>
      </c>
      <c r="N10102" s="206" t="s">
        <v>816</v>
      </c>
    </row>
    <row r="10103" spans="1:14" s="206" customFormat="1" ht="31" customHeight="1" x14ac:dyDescent="0.15">
      <c r="A10103" s="206" t="s">
        <v>768</v>
      </c>
      <c r="B10103" s="206" t="s">
        <v>894</v>
      </c>
      <c r="C10103" s="206" t="s">
        <v>770</v>
      </c>
      <c r="D10103" s="206" t="s">
        <v>772</v>
      </c>
      <c r="E10103" s="206" t="s">
        <v>759</v>
      </c>
      <c r="F10103" s="207">
        <v>45499</v>
      </c>
      <c r="G10103" s="206" t="s">
        <v>898</v>
      </c>
      <c r="H10103" s="208">
        <v>243078</v>
      </c>
      <c r="I10103" s="206" t="s">
        <v>19</v>
      </c>
      <c r="L10103" s="206">
        <v>2023</v>
      </c>
      <c r="M10103" s="206" t="s">
        <v>772</v>
      </c>
      <c r="N10103" s="206" t="s">
        <v>816</v>
      </c>
    </row>
    <row r="10104" spans="1:14" s="206" customFormat="1" ht="31" customHeight="1" x14ac:dyDescent="0.15">
      <c r="A10104" s="206" t="s">
        <v>768</v>
      </c>
      <c r="B10104" s="206" t="s">
        <v>894</v>
      </c>
      <c r="C10104" s="206" t="s">
        <v>770</v>
      </c>
      <c r="D10104" s="206" t="s">
        <v>772</v>
      </c>
      <c r="E10104" s="206" t="s">
        <v>778</v>
      </c>
      <c r="F10104" s="207">
        <v>45499</v>
      </c>
      <c r="G10104" s="206" t="s">
        <v>897</v>
      </c>
      <c r="H10104" s="208">
        <v>214557</v>
      </c>
      <c r="I10104" s="206" t="s">
        <v>19</v>
      </c>
      <c r="L10104" s="206">
        <v>2023</v>
      </c>
      <c r="M10104" s="206" t="s">
        <v>772</v>
      </c>
      <c r="N10104" s="206" t="s">
        <v>816</v>
      </c>
    </row>
    <row r="10105" spans="1:14" s="206" customFormat="1" ht="31" customHeight="1" x14ac:dyDescent="0.15">
      <c r="A10105" s="206" t="s">
        <v>768</v>
      </c>
      <c r="B10105" s="206" t="s">
        <v>894</v>
      </c>
      <c r="C10105" s="206" t="s">
        <v>770</v>
      </c>
      <c r="D10105" s="206" t="s">
        <v>772</v>
      </c>
      <c r="E10105" s="206" t="s">
        <v>778</v>
      </c>
      <c r="F10105" s="207">
        <v>45500</v>
      </c>
      <c r="G10105" s="206" t="s">
        <v>908</v>
      </c>
      <c r="H10105" s="208">
        <v>132000</v>
      </c>
      <c r="I10105" s="206" t="s">
        <v>19</v>
      </c>
      <c r="L10105" s="206">
        <v>2023</v>
      </c>
      <c r="M10105" s="206" t="s">
        <v>772</v>
      </c>
      <c r="N10105" s="206" t="s">
        <v>816</v>
      </c>
    </row>
    <row r="10106" spans="1:14" s="206" customFormat="1" ht="31" customHeight="1" x14ac:dyDescent="0.15">
      <c r="A10106" s="206" t="s">
        <v>768</v>
      </c>
      <c r="B10106" s="206" t="s">
        <v>894</v>
      </c>
      <c r="C10106" s="206" t="s">
        <v>770</v>
      </c>
      <c r="D10106" s="206" t="s">
        <v>772</v>
      </c>
      <c r="E10106" s="206" t="s">
        <v>772</v>
      </c>
      <c r="F10106" s="207">
        <v>45502</v>
      </c>
      <c r="G10106" s="206" t="s">
        <v>896</v>
      </c>
      <c r="H10106" s="208">
        <v>236434</v>
      </c>
      <c r="I10106" s="206" t="s">
        <v>19</v>
      </c>
      <c r="L10106" s="206">
        <v>2023</v>
      </c>
      <c r="M10106" s="206" t="s">
        <v>772</v>
      </c>
      <c r="N10106" s="206" t="s">
        <v>816</v>
      </c>
    </row>
    <row r="10107" spans="1:14" s="206" customFormat="1" ht="31" customHeight="1" x14ac:dyDescent="0.15">
      <c r="A10107" s="206" t="s">
        <v>768</v>
      </c>
      <c r="B10107" s="206" t="s">
        <v>894</v>
      </c>
      <c r="C10107" s="206" t="s">
        <v>770</v>
      </c>
      <c r="D10107" s="206" t="s">
        <v>772</v>
      </c>
      <c r="E10107" s="206" t="s">
        <v>772</v>
      </c>
      <c r="F10107" s="207">
        <v>45502</v>
      </c>
      <c r="G10107" s="206" t="s">
        <v>898</v>
      </c>
      <c r="H10107" s="208">
        <v>382734</v>
      </c>
      <c r="I10107" s="206" t="s">
        <v>19</v>
      </c>
      <c r="L10107" s="206">
        <v>2023</v>
      </c>
      <c r="M10107" s="206" t="s">
        <v>772</v>
      </c>
      <c r="N10107" s="206" t="s">
        <v>816</v>
      </c>
    </row>
    <row r="10108" spans="1:14" s="206" customFormat="1" ht="31" customHeight="1" x14ac:dyDescent="0.15">
      <c r="A10108" s="206" t="s">
        <v>768</v>
      </c>
      <c r="B10108" s="206" t="s">
        <v>894</v>
      </c>
      <c r="C10108" s="206" t="s">
        <v>770</v>
      </c>
      <c r="D10108" s="206" t="s">
        <v>772</v>
      </c>
      <c r="E10108" s="206" t="s">
        <v>778</v>
      </c>
      <c r="F10108" s="207">
        <v>45502</v>
      </c>
      <c r="G10108" s="206" t="s">
        <v>895</v>
      </c>
      <c r="H10108" s="208">
        <v>119645</v>
      </c>
      <c r="I10108" s="206" t="s">
        <v>19</v>
      </c>
      <c r="L10108" s="206">
        <v>2023</v>
      </c>
      <c r="M10108" s="206" t="s">
        <v>772</v>
      </c>
      <c r="N10108" s="206" t="s">
        <v>816</v>
      </c>
    </row>
    <row r="10109" spans="1:14" s="206" customFormat="1" ht="31" customHeight="1" x14ac:dyDescent="0.15">
      <c r="A10109" s="206" t="s">
        <v>768</v>
      </c>
      <c r="B10109" s="206" t="s">
        <v>894</v>
      </c>
      <c r="C10109" s="206" t="s">
        <v>770</v>
      </c>
      <c r="D10109" s="206" t="s">
        <v>772</v>
      </c>
      <c r="E10109" s="206" t="s">
        <v>778</v>
      </c>
      <c r="F10109" s="207">
        <v>45502</v>
      </c>
      <c r="G10109" s="206" t="s">
        <v>897</v>
      </c>
      <c r="H10109" s="208">
        <v>283402</v>
      </c>
      <c r="I10109" s="206" t="s">
        <v>19</v>
      </c>
      <c r="L10109" s="206">
        <v>2023</v>
      </c>
      <c r="M10109" s="206" t="s">
        <v>772</v>
      </c>
      <c r="N10109" s="206" t="s">
        <v>816</v>
      </c>
    </row>
    <row r="10110" spans="1:14" s="206" customFormat="1" ht="31" customHeight="1" x14ac:dyDescent="0.15">
      <c r="A10110" s="206" t="s">
        <v>768</v>
      </c>
      <c r="B10110" s="206" t="s">
        <v>894</v>
      </c>
      <c r="C10110" s="206" t="s">
        <v>770</v>
      </c>
      <c r="D10110" s="206" t="s">
        <v>772</v>
      </c>
      <c r="E10110" s="206" t="s">
        <v>759</v>
      </c>
      <c r="F10110" s="207">
        <v>45502</v>
      </c>
      <c r="G10110" s="206" t="s">
        <v>898</v>
      </c>
      <c r="H10110" s="208">
        <v>846582</v>
      </c>
      <c r="I10110" s="206" t="s">
        <v>19</v>
      </c>
      <c r="L10110" s="206">
        <v>2023</v>
      </c>
      <c r="M10110" s="206" t="s">
        <v>772</v>
      </c>
      <c r="N10110" s="206" t="s">
        <v>816</v>
      </c>
    </row>
    <row r="10111" spans="1:14" s="206" customFormat="1" ht="31" customHeight="1" x14ac:dyDescent="0.15">
      <c r="A10111" s="206" t="s">
        <v>768</v>
      </c>
      <c r="B10111" s="206" t="s">
        <v>894</v>
      </c>
      <c r="C10111" s="206" t="s">
        <v>770</v>
      </c>
      <c r="D10111" s="206" t="s">
        <v>772</v>
      </c>
      <c r="E10111" s="206" t="s">
        <v>778</v>
      </c>
      <c r="F10111" s="207">
        <v>45502</v>
      </c>
      <c r="G10111" s="206" t="s">
        <v>908</v>
      </c>
      <c r="H10111" s="208">
        <v>352308</v>
      </c>
      <c r="I10111" s="206" t="s">
        <v>19</v>
      </c>
      <c r="L10111" s="206">
        <v>2023</v>
      </c>
      <c r="M10111" s="206" t="s">
        <v>772</v>
      </c>
      <c r="N10111" s="206" t="s">
        <v>816</v>
      </c>
    </row>
    <row r="10112" spans="1:14" s="206" customFormat="1" ht="31" customHeight="1" x14ac:dyDescent="0.15">
      <c r="A10112" s="206" t="s">
        <v>768</v>
      </c>
      <c r="B10112" s="206" t="s">
        <v>894</v>
      </c>
      <c r="C10112" s="206" t="s">
        <v>770</v>
      </c>
      <c r="D10112" s="206" t="s">
        <v>772</v>
      </c>
      <c r="E10112" s="206" t="s">
        <v>772</v>
      </c>
      <c r="F10112" s="207">
        <v>45502</v>
      </c>
      <c r="G10112" s="206" t="s">
        <v>895</v>
      </c>
      <c r="H10112" s="208">
        <v>15536</v>
      </c>
      <c r="I10112" s="206" t="s">
        <v>19</v>
      </c>
      <c r="L10112" s="206">
        <v>2023</v>
      </c>
      <c r="M10112" s="206" t="s">
        <v>772</v>
      </c>
      <c r="N10112" s="206" t="s">
        <v>816</v>
      </c>
    </row>
    <row r="10113" spans="1:14" s="206" customFormat="1" ht="31" customHeight="1" x14ac:dyDescent="0.15">
      <c r="A10113" s="206" t="s">
        <v>768</v>
      </c>
      <c r="B10113" s="206" t="s">
        <v>894</v>
      </c>
      <c r="C10113" s="206" t="s">
        <v>770</v>
      </c>
      <c r="D10113" s="206" t="s">
        <v>772</v>
      </c>
      <c r="E10113" s="206" t="s">
        <v>772</v>
      </c>
      <c r="F10113" s="207">
        <v>45503</v>
      </c>
      <c r="G10113" s="206" t="s">
        <v>898</v>
      </c>
      <c r="H10113" s="208">
        <v>473022</v>
      </c>
      <c r="I10113" s="206" t="s">
        <v>19</v>
      </c>
      <c r="L10113" s="206">
        <v>2023</v>
      </c>
      <c r="M10113" s="206" t="s">
        <v>772</v>
      </c>
      <c r="N10113" s="206" t="s">
        <v>816</v>
      </c>
    </row>
    <row r="10114" spans="1:14" s="206" customFormat="1" ht="31" customHeight="1" x14ac:dyDescent="0.15">
      <c r="A10114" s="206" t="s">
        <v>768</v>
      </c>
      <c r="B10114" s="206" t="s">
        <v>894</v>
      </c>
      <c r="C10114" s="206" t="s">
        <v>770</v>
      </c>
      <c r="D10114" s="206" t="s">
        <v>772</v>
      </c>
      <c r="E10114" s="206" t="s">
        <v>759</v>
      </c>
      <c r="F10114" s="207">
        <v>45503</v>
      </c>
      <c r="G10114" s="206" t="s">
        <v>908</v>
      </c>
      <c r="H10114" s="208">
        <v>46101</v>
      </c>
      <c r="I10114" s="206" t="s">
        <v>19</v>
      </c>
      <c r="L10114" s="206">
        <v>2023</v>
      </c>
      <c r="M10114" s="206" t="s">
        <v>772</v>
      </c>
      <c r="N10114" s="206" t="s">
        <v>816</v>
      </c>
    </row>
    <row r="10115" spans="1:14" s="206" customFormat="1" ht="31" customHeight="1" x14ac:dyDescent="0.15">
      <c r="A10115" s="206" t="s">
        <v>768</v>
      </c>
      <c r="B10115" s="206" t="s">
        <v>894</v>
      </c>
      <c r="C10115" s="206" t="s">
        <v>770</v>
      </c>
      <c r="D10115" s="206" t="s">
        <v>772</v>
      </c>
      <c r="E10115" s="206" t="s">
        <v>772</v>
      </c>
      <c r="F10115" s="207">
        <v>45503</v>
      </c>
      <c r="G10115" s="206" t="s">
        <v>895</v>
      </c>
      <c r="H10115" s="208">
        <v>4</v>
      </c>
      <c r="I10115" s="206" t="s">
        <v>19</v>
      </c>
      <c r="L10115" s="206">
        <v>2023</v>
      </c>
      <c r="M10115" s="206" t="s">
        <v>772</v>
      </c>
      <c r="N10115" s="206" t="s">
        <v>816</v>
      </c>
    </row>
    <row r="10116" spans="1:14" s="206" customFormat="1" ht="31" customHeight="1" x14ac:dyDescent="0.15">
      <c r="A10116" s="206" t="s">
        <v>768</v>
      </c>
      <c r="B10116" s="206" t="s">
        <v>894</v>
      </c>
      <c r="C10116" s="206" t="s">
        <v>770</v>
      </c>
      <c r="D10116" s="206" t="s">
        <v>772</v>
      </c>
      <c r="E10116" s="206" t="s">
        <v>772</v>
      </c>
      <c r="F10116" s="207">
        <v>45503</v>
      </c>
      <c r="G10116" s="206" t="s">
        <v>903</v>
      </c>
      <c r="H10116" s="208">
        <v>99792</v>
      </c>
      <c r="I10116" s="206" t="s">
        <v>19</v>
      </c>
      <c r="L10116" s="206">
        <v>2023</v>
      </c>
      <c r="M10116" s="206" t="s">
        <v>772</v>
      </c>
      <c r="N10116" s="206" t="s">
        <v>816</v>
      </c>
    </row>
    <row r="10117" spans="1:14" s="206" customFormat="1" ht="31" customHeight="1" x14ac:dyDescent="0.15">
      <c r="A10117" s="206" t="s">
        <v>768</v>
      </c>
      <c r="B10117" s="206" t="s">
        <v>894</v>
      </c>
      <c r="C10117" s="206" t="s">
        <v>770</v>
      </c>
      <c r="D10117" s="206" t="s">
        <v>772</v>
      </c>
      <c r="E10117" s="206" t="s">
        <v>778</v>
      </c>
      <c r="F10117" s="207">
        <v>45503</v>
      </c>
      <c r="G10117" s="206" t="s">
        <v>895</v>
      </c>
      <c r="H10117" s="208">
        <v>83457</v>
      </c>
      <c r="I10117" s="206" t="s">
        <v>19</v>
      </c>
      <c r="L10117" s="206">
        <v>2023</v>
      </c>
      <c r="M10117" s="206" t="s">
        <v>772</v>
      </c>
      <c r="N10117" s="206" t="s">
        <v>816</v>
      </c>
    </row>
    <row r="10118" spans="1:14" s="206" customFormat="1" ht="31" customHeight="1" x14ac:dyDescent="0.15">
      <c r="A10118" s="206" t="s">
        <v>768</v>
      </c>
      <c r="B10118" s="206" t="s">
        <v>894</v>
      </c>
      <c r="C10118" s="206" t="s">
        <v>770</v>
      </c>
      <c r="D10118" s="206" t="s">
        <v>772</v>
      </c>
      <c r="E10118" s="206" t="s">
        <v>778</v>
      </c>
      <c r="F10118" s="207">
        <v>45503</v>
      </c>
      <c r="G10118" s="206" t="s">
        <v>908</v>
      </c>
      <c r="H10118" s="208">
        <v>481888</v>
      </c>
      <c r="I10118" s="206" t="s">
        <v>19</v>
      </c>
      <c r="L10118" s="206">
        <v>2023</v>
      </c>
      <c r="M10118" s="206" t="s">
        <v>772</v>
      </c>
      <c r="N10118" s="206" t="s">
        <v>816</v>
      </c>
    </row>
    <row r="10119" spans="1:14" s="206" customFormat="1" ht="31" customHeight="1" x14ac:dyDescent="0.15">
      <c r="A10119" s="206" t="s">
        <v>768</v>
      </c>
      <c r="B10119" s="206" t="s">
        <v>894</v>
      </c>
      <c r="C10119" s="206" t="s">
        <v>770</v>
      </c>
      <c r="D10119" s="206" t="s">
        <v>772</v>
      </c>
      <c r="E10119" s="206" t="s">
        <v>759</v>
      </c>
      <c r="F10119" s="207">
        <v>45503</v>
      </c>
      <c r="G10119" s="206" t="s">
        <v>898</v>
      </c>
      <c r="H10119" s="208">
        <v>624459</v>
      </c>
      <c r="I10119" s="206" t="s">
        <v>19</v>
      </c>
      <c r="L10119" s="206">
        <v>2023</v>
      </c>
      <c r="M10119" s="206" t="s">
        <v>772</v>
      </c>
      <c r="N10119" s="206" t="s">
        <v>816</v>
      </c>
    </row>
    <row r="10120" spans="1:14" s="206" customFormat="1" ht="31" customHeight="1" x14ac:dyDescent="0.15">
      <c r="A10120" s="206" t="s">
        <v>768</v>
      </c>
      <c r="B10120" s="206" t="s">
        <v>894</v>
      </c>
      <c r="C10120" s="206" t="s">
        <v>770</v>
      </c>
      <c r="D10120" s="206" t="s">
        <v>772</v>
      </c>
      <c r="E10120" s="206" t="s">
        <v>772</v>
      </c>
      <c r="F10120" s="207">
        <v>45503</v>
      </c>
      <c r="G10120" s="206" t="s">
        <v>896</v>
      </c>
      <c r="H10120" s="208">
        <v>1028951</v>
      </c>
      <c r="I10120" s="206" t="s">
        <v>19</v>
      </c>
      <c r="L10120" s="206">
        <v>2023</v>
      </c>
      <c r="M10120" s="206" t="s">
        <v>772</v>
      </c>
      <c r="N10120" s="206" t="s">
        <v>816</v>
      </c>
    </row>
    <row r="10121" spans="1:14" s="206" customFormat="1" ht="31" customHeight="1" x14ac:dyDescent="0.15">
      <c r="A10121" s="206" t="s">
        <v>768</v>
      </c>
      <c r="B10121" s="206" t="s">
        <v>894</v>
      </c>
      <c r="C10121" s="206" t="s">
        <v>770</v>
      </c>
      <c r="D10121" s="206" t="s">
        <v>772</v>
      </c>
      <c r="E10121" s="206" t="s">
        <v>778</v>
      </c>
      <c r="F10121" s="207">
        <v>45503</v>
      </c>
      <c r="G10121" s="206" t="s">
        <v>897</v>
      </c>
      <c r="H10121" s="208">
        <v>372933</v>
      </c>
      <c r="I10121" s="206" t="s">
        <v>19</v>
      </c>
      <c r="L10121" s="206">
        <v>2023</v>
      </c>
      <c r="M10121" s="206" t="s">
        <v>772</v>
      </c>
      <c r="N10121" s="206" t="s">
        <v>816</v>
      </c>
    </row>
    <row r="10122" spans="1:14" s="206" customFormat="1" ht="31" customHeight="1" x14ac:dyDescent="0.15">
      <c r="A10122" s="206" t="s">
        <v>768</v>
      </c>
      <c r="B10122" s="206" t="s">
        <v>894</v>
      </c>
      <c r="C10122" s="206" t="s">
        <v>770</v>
      </c>
      <c r="D10122" s="206" t="s">
        <v>772</v>
      </c>
      <c r="E10122" s="206" t="s">
        <v>778</v>
      </c>
      <c r="F10122" s="207">
        <v>45504</v>
      </c>
      <c r="G10122" s="206" t="s">
        <v>908</v>
      </c>
      <c r="H10122" s="208">
        <v>475911</v>
      </c>
      <c r="I10122" s="206" t="s">
        <v>19</v>
      </c>
      <c r="L10122" s="206">
        <v>2023</v>
      </c>
      <c r="M10122" s="206" t="s">
        <v>772</v>
      </c>
      <c r="N10122" s="206" t="s">
        <v>816</v>
      </c>
    </row>
    <row r="10123" spans="1:14" s="206" customFormat="1" ht="31" customHeight="1" x14ac:dyDescent="0.15">
      <c r="A10123" s="206" t="s">
        <v>768</v>
      </c>
      <c r="B10123" s="206" t="s">
        <v>894</v>
      </c>
      <c r="C10123" s="206" t="s">
        <v>770</v>
      </c>
      <c r="D10123" s="206" t="s">
        <v>772</v>
      </c>
      <c r="E10123" s="206" t="s">
        <v>778</v>
      </c>
      <c r="F10123" s="207">
        <v>45504</v>
      </c>
      <c r="G10123" s="206" t="s">
        <v>896</v>
      </c>
      <c r="H10123" s="208">
        <v>1134650</v>
      </c>
      <c r="I10123" s="206" t="s">
        <v>19</v>
      </c>
      <c r="L10123" s="206">
        <v>2023</v>
      </c>
      <c r="M10123" s="206" t="s">
        <v>772</v>
      </c>
      <c r="N10123" s="206" t="s">
        <v>816</v>
      </c>
    </row>
    <row r="10124" spans="1:14" s="206" customFormat="1" ht="31" customHeight="1" x14ac:dyDescent="0.15">
      <c r="A10124" s="206" t="s">
        <v>768</v>
      </c>
      <c r="B10124" s="206" t="s">
        <v>894</v>
      </c>
      <c r="C10124" s="206" t="s">
        <v>770</v>
      </c>
      <c r="D10124" s="206" t="s">
        <v>772</v>
      </c>
      <c r="E10124" s="206" t="s">
        <v>772</v>
      </c>
      <c r="F10124" s="207">
        <v>45504</v>
      </c>
      <c r="G10124" s="206" t="s">
        <v>895</v>
      </c>
      <c r="H10124" s="208">
        <v>83600</v>
      </c>
      <c r="I10124" s="206" t="s">
        <v>19</v>
      </c>
      <c r="L10124" s="206">
        <v>2023</v>
      </c>
      <c r="M10124" s="206" t="s">
        <v>772</v>
      </c>
      <c r="N10124" s="206" t="s">
        <v>816</v>
      </c>
    </row>
    <row r="10125" spans="1:14" s="206" customFormat="1" ht="31" customHeight="1" x14ac:dyDescent="0.15">
      <c r="A10125" s="206" t="s">
        <v>768</v>
      </c>
      <c r="B10125" s="206" t="s">
        <v>894</v>
      </c>
      <c r="C10125" s="206" t="s">
        <v>770</v>
      </c>
      <c r="D10125" s="206" t="s">
        <v>772</v>
      </c>
      <c r="E10125" s="206" t="s">
        <v>772</v>
      </c>
      <c r="F10125" s="207">
        <v>45504</v>
      </c>
      <c r="G10125" s="206" t="s">
        <v>896</v>
      </c>
      <c r="H10125" s="208">
        <v>549381</v>
      </c>
      <c r="I10125" s="206" t="s">
        <v>19</v>
      </c>
      <c r="L10125" s="206">
        <v>2023</v>
      </c>
      <c r="M10125" s="206" t="s">
        <v>772</v>
      </c>
      <c r="N10125" s="206" t="s">
        <v>816</v>
      </c>
    </row>
    <row r="10126" spans="1:14" s="206" customFormat="1" ht="31" customHeight="1" x14ac:dyDescent="0.15">
      <c r="A10126" s="206" t="s">
        <v>768</v>
      </c>
      <c r="B10126" s="206" t="s">
        <v>894</v>
      </c>
      <c r="C10126" s="206" t="s">
        <v>770</v>
      </c>
      <c r="D10126" s="206" t="s">
        <v>772</v>
      </c>
      <c r="E10126" s="206" t="s">
        <v>772</v>
      </c>
      <c r="F10126" s="207">
        <v>45504</v>
      </c>
      <c r="G10126" s="206" t="s">
        <v>904</v>
      </c>
      <c r="H10126" s="208">
        <v>701382</v>
      </c>
      <c r="I10126" s="206" t="s">
        <v>19</v>
      </c>
      <c r="L10126" s="206">
        <v>2023</v>
      </c>
      <c r="M10126" s="206" t="s">
        <v>772</v>
      </c>
      <c r="N10126" s="206" t="s">
        <v>816</v>
      </c>
    </row>
    <row r="10127" spans="1:14" s="206" customFormat="1" ht="31" customHeight="1" x14ac:dyDescent="0.15">
      <c r="A10127" s="206" t="s">
        <v>768</v>
      </c>
      <c r="B10127" s="206" t="s">
        <v>894</v>
      </c>
      <c r="C10127" s="206" t="s">
        <v>770</v>
      </c>
      <c r="D10127" s="206" t="s">
        <v>772</v>
      </c>
      <c r="E10127" s="206" t="s">
        <v>772</v>
      </c>
      <c r="F10127" s="207">
        <v>45504</v>
      </c>
      <c r="G10127" s="206" t="s">
        <v>903</v>
      </c>
      <c r="H10127" s="208">
        <v>199584</v>
      </c>
      <c r="I10127" s="206" t="s">
        <v>19</v>
      </c>
      <c r="L10127" s="206">
        <v>2023</v>
      </c>
      <c r="M10127" s="206" t="s">
        <v>772</v>
      </c>
      <c r="N10127" s="206" t="s">
        <v>816</v>
      </c>
    </row>
    <row r="10128" spans="1:14" s="206" customFormat="1" ht="31" customHeight="1" x14ac:dyDescent="0.15">
      <c r="A10128" s="206" t="s">
        <v>768</v>
      </c>
      <c r="B10128" s="206" t="s">
        <v>894</v>
      </c>
      <c r="C10128" s="206" t="s">
        <v>770</v>
      </c>
      <c r="D10128" s="206" t="s">
        <v>772</v>
      </c>
      <c r="E10128" s="206" t="s">
        <v>778</v>
      </c>
      <c r="F10128" s="207">
        <v>45504</v>
      </c>
      <c r="G10128" s="206" t="s">
        <v>895</v>
      </c>
      <c r="H10128" s="208">
        <v>146397</v>
      </c>
      <c r="I10128" s="206" t="s">
        <v>19</v>
      </c>
      <c r="L10128" s="206">
        <v>2023</v>
      </c>
      <c r="M10128" s="206" t="s">
        <v>772</v>
      </c>
      <c r="N10128" s="206" t="s">
        <v>816</v>
      </c>
    </row>
    <row r="10129" spans="1:14" s="206" customFormat="1" ht="31" customHeight="1" x14ac:dyDescent="0.15">
      <c r="A10129" s="206" t="s">
        <v>768</v>
      </c>
      <c r="B10129" s="206" t="s">
        <v>894</v>
      </c>
      <c r="C10129" s="206" t="s">
        <v>770</v>
      </c>
      <c r="D10129" s="206" t="s">
        <v>772</v>
      </c>
      <c r="E10129" s="206" t="s">
        <v>772</v>
      </c>
      <c r="F10129" s="207">
        <v>45504</v>
      </c>
      <c r="G10129" s="206" t="s">
        <v>897</v>
      </c>
      <c r="H10129" s="208">
        <v>99000</v>
      </c>
      <c r="I10129" s="206" t="s">
        <v>19</v>
      </c>
      <c r="L10129" s="206">
        <v>2023</v>
      </c>
      <c r="M10129" s="206" t="s">
        <v>772</v>
      </c>
      <c r="N10129" s="206" t="s">
        <v>816</v>
      </c>
    </row>
    <row r="10130" spans="1:14" s="206" customFormat="1" ht="31" customHeight="1" x14ac:dyDescent="0.15">
      <c r="A10130" s="206" t="s">
        <v>768</v>
      </c>
      <c r="B10130" s="206" t="s">
        <v>894</v>
      </c>
      <c r="C10130" s="206" t="s">
        <v>770</v>
      </c>
      <c r="D10130" s="206" t="s">
        <v>772</v>
      </c>
      <c r="E10130" s="206" t="s">
        <v>759</v>
      </c>
      <c r="F10130" s="207">
        <v>45504</v>
      </c>
      <c r="G10130" s="206" t="s">
        <v>898</v>
      </c>
      <c r="H10130" s="208">
        <v>125730</v>
      </c>
      <c r="I10130" s="206" t="s">
        <v>19</v>
      </c>
      <c r="L10130" s="206">
        <v>2023</v>
      </c>
      <c r="M10130" s="206" t="s">
        <v>772</v>
      </c>
      <c r="N10130" s="206" t="s">
        <v>816</v>
      </c>
    </row>
    <row r="10131" spans="1:14" s="206" customFormat="1" ht="31" customHeight="1" x14ac:dyDescent="0.15">
      <c r="A10131" s="206" t="s">
        <v>768</v>
      </c>
      <c r="B10131" s="206" t="s">
        <v>894</v>
      </c>
      <c r="C10131" s="206" t="s">
        <v>770</v>
      </c>
      <c r="D10131" s="206" t="s">
        <v>772</v>
      </c>
      <c r="E10131" s="206" t="s">
        <v>778</v>
      </c>
      <c r="F10131" s="207">
        <v>45504</v>
      </c>
      <c r="G10131" s="206" t="s">
        <v>897</v>
      </c>
      <c r="H10131" s="208">
        <v>291698</v>
      </c>
      <c r="I10131" s="206" t="s">
        <v>19</v>
      </c>
      <c r="L10131" s="206">
        <v>2023</v>
      </c>
      <c r="M10131" s="206" t="s">
        <v>772</v>
      </c>
      <c r="N10131" s="206" t="s">
        <v>816</v>
      </c>
    </row>
    <row r="10132" spans="1:14" s="206" customFormat="1" ht="31" customHeight="1" x14ac:dyDescent="0.15">
      <c r="A10132" s="206" t="s">
        <v>768</v>
      </c>
      <c r="B10132" s="206" t="s">
        <v>894</v>
      </c>
      <c r="C10132" s="206" t="s">
        <v>770</v>
      </c>
      <c r="D10132" s="206" t="s">
        <v>772</v>
      </c>
      <c r="E10132" s="206" t="s">
        <v>778</v>
      </c>
      <c r="F10132" s="207">
        <v>45505</v>
      </c>
      <c r="G10132" s="206" t="s">
        <v>897</v>
      </c>
      <c r="H10132" s="208">
        <v>230171</v>
      </c>
      <c r="I10132" s="206" t="s">
        <v>19</v>
      </c>
      <c r="L10132" s="206">
        <v>2023</v>
      </c>
      <c r="M10132" s="206" t="s">
        <v>772</v>
      </c>
      <c r="N10132" s="206" t="s">
        <v>816</v>
      </c>
    </row>
    <row r="10133" spans="1:14" s="206" customFormat="1" ht="31" customHeight="1" x14ac:dyDescent="0.15">
      <c r="A10133" s="206" t="s">
        <v>768</v>
      </c>
      <c r="B10133" s="206" t="s">
        <v>894</v>
      </c>
      <c r="C10133" s="206" t="s">
        <v>770</v>
      </c>
      <c r="D10133" s="206" t="s">
        <v>772</v>
      </c>
      <c r="E10133" s="206" t="s">
        <v>772</v>
      </c>
      <c r="F10133" s="207">
        <v>45505</v>
      </c>
      <c r="G10133" s="206" t="s">
        <v>895</v>
      </c>
      <c r="H10133" s="208">
        <v>89936</v>
      </c>
      <c r="I10133" s="206" t="s">
        <v>19</v>
      </c>
      <c r="L10133" s="206">
        <v>2023</v>
      </c>
      <c r="M10133" s="206" t="s">
        <v>772</v>
      </c>
      <c r="N10133" s="206" t="s">
        <v>816</v>
      </c>
    </row>
    <row r="10134" spans="1:14" s="206" customFormat="1" ht="31" customHeight="1" x14ac:dyDescent="0.15">
      <c r="A10134" s="206" t="s">
        <v>768</v>
      </c>
      <c r="B10134" s="206" t="s">
        <v>894</v>
      </c>
      <c r="C10134" s="206" t="s">
        <v>770</v>
      </c>
      <c r="D10134" s="206" t="s">
        <v>772</v>
      </c>
      <c r="E10134" s="206" t="s">
        <v>778</v>
      </c>
      <c r="F10134" s="207">
        <v>45505</v>
      </c>
      <c r="G10134" s="206" t="s">
        <v>908</v>
      </c>
      <c r="H10134" s="208">
        <v>379522</v>
      </c>
      <c r="I10134" s="206" t="s">
        <v>19</v>
      </c>
      <c r="L10134" s="206">
        <v>2023</v>
      </c>
      <c r="M10134" s="206" t="s">
        <v>772</v>
      </c>
      <c r="N10134" s="206" t="s">
        <v>816</v>
      </c>
    </row>
    <row r="10135" spans="1:14" s="206" customFormat="1" ht="31" customHeight="1" x14ac:dyDescent="0.15">
      <c r="A10135" s="206" t="s">
        <v>768</v>
      </c>
      <c r="B10135" s="206" t="s">
        <v>894</v>
      </c>
      <c r="C10135" s="206" t="s">
        <v>770</v>
      </c>
      <c r="D10135" s="206" t="s">
        <v>772</v>
      </c>
      <c r="E10135" s="206" t="s">
        <v>759</v>
      </c>
      <c r="F10135" s="207">
        <v>45505</v>
      </c>
      <c r="G10135" s="206" t="s">
        <v>898</v>
      </c>
      <c r="H10135" s="208">
        <v>92202</v>
      </c>
      <c r="I10135" s="206" t="s">
        <v>19</v>
      </c>
      <c r="L10135" s="206">
        <v>2023</v>
      </c>
      <c r="M10135" s="206" t="s">
        <v>772</v>
      </c>
      <c r="N10135" s="206" t="s">
        <v>816</v>
      </c>
    </row>
    <row r="10136" spans="1:14" s="206" customFormat="1" ht="31" customHeight="1" x14ac:dyDescent="0.15">
      <c r="A10136" s="206" t="s">
        <v>768</v>
      </c>
      <c r="B10136" s="206" t="s">
        <v>894</v>
      </c>
      <c r="C10136" s="206" t="s">
        <v>770</v>
      </c>
      <c r="D10136" s="206" t="s">
        <v>772</v>
      </c>
      <c r="E10136" s="206" t="s">
        <v>772</v>
      </c>
      <c r="F10136" s="207">
        <v>45505</v>
      </c>
      <c r="G10136" s="206" t="s">
        <v>896</v>
      </c>
      <c r="H10136" s="208">
        <v>453297</v>
      </c>
      <c r="I10136" s="206" t="s">
        <v>19</v>
      </c>
      <c r="L10136" s="206">
        <v>2023</v>
      </c>
      <c r="M10136" s="206" t="s">
        <v>772</v>
      </c>
      <c r="N10136" s="206" t="s">
        <v>816</v>
      </c>
    </row>
    <row r="10137" spans="1:14" s="206" customFormat="1" ht="31" customHeight="1" x14ac:dyDescent="0.15">
      <c r="A10137" s="206" t="s">
        <v>768</v>
      </c>
      <c r="B10137" s="206" t="s">
        <v>894</v>
      </c>
      <c r="C10137" s="206" t="s">
        <v>770</v>
      </c>
      <c r="D10137" s="206" t="s">
        <v>772</v>
      </c>
      <c r="E10137" s="206" t="s">
        <v>772</v>
      </c>
      <c r="F10137" s="207">
        <v>45505</v>
      </c>
      <c r="G10137" s="206" t="s">
        <v>904</v>
      </c>
      <c r="H10137" s="208">
        <v>424174</v>
      </c>
      <c r="I10137" s="206" t="s">
        <v>19</v>
      </c>
      <c r="L10137" s="206">
        <v>2023</v>
      </c>
      <c r="M10137" s="206" t="s">
        <v>772</v>
      </c>
      <c r="N10137" s="206" t="s">
        <v>816</v>
      </c>
    </row>
    <row r="10138" spans="1:14" s="206" customFormat="1" ht="31" customHeight="1" x14ac:dyDescent="0.15">
      <c r="A10138" s="206" t="s">
        <v>768</v>
      </c>
      <c r="B10138" s="206" t="s">
        <v>894</v>
      </c>
      <c r="C10138" s="206" t="s">
        <v>770</v>
      </c>
      <c r="D10138" s="206" t="s">
        <v>772</v>
      </c>
      <c r="E10138" s="206" t="s">
        <v>778</v>
      </c>
      <c r="F10138" s="207">
        <v>45505</v>
      </c>
      <c r="G10138" s="206" t="s">
        <v>895</v>
      </c>
      <c r="H10138" s="208">
        <v>93773</v>
      </c>
      <c r="I10138" s="206" t="s">
        <v>19</v>
      </c>
      <c r="L10138" s="206">
        <v>2023</v>
      </c>
      <c r="M10138" s="206" t="s">
        <v>772</v>
      </c>
      <c r="N10138" s="206" t="s">
        <v>816</v>
      </c>
    </row>
    <row r="10139" spans="1:14" s="206" customFormat="1" ht="31" customHeight="1" x14ac:dyDescent="0.15">
      <c r="A10139" s="206" t="s">
        <v>768</v>
      </c>
      <c r="B10139" s="206" t="s">
        <v>894</v>
      </c>
      <c r="C10139" s="206" t="s">
        <v>770</v>
      </c>
      <c r="D10139" s="206" t="s">
        <v>772</v>
      </c>
      <c r="E10139" s="206" t="s">
        <v>772</v>
      </c>
      <c r="F10139" s="207">
        <v>45505</v>
      </c>
      <c r="G10139" s="206" t="s">
        <v>897</v>
      </c>
      <c r="H10139" s="208">
        <v>56734</v>
      </c>
      <c r="I10139" s="206" t="s">
        <v>19</v>
      </c>
      <c r="L10139" s="206">
        <v>2023</v>
      </c>
      <c r="M10139" s="206" t="s">
        <v>772</v>
      </c>
      <c r="N10139" s="206" t="s">
        <v>816</v>
      </c>
    </row>
    <row r="10140" spans="1:14" s="206" customFormat="1" ht="31" customHeight="1" x14ac:dyDescent="0.15">
      <c r="A10140" s="206" t="s">
        <v>768</v>
      </c>
      <c r="B10140" s="206" t="s">
        <v>894</v>
      </c>
      <c r="C10140" s="206" t="s">
        <v>770</v>
      </c>
      <c r="D10140" s="206" t="s">
        <v>772</v>
      </c>
      <c r="E10140" s="206" t="s">
        <v>759</v>
      </c>
      <c r="F10140" s="207">
        <v>45506</v>
      </c>
      <c r="G10140" s="206" t="s">
        <v>908</v>
      </c>
      <c r="H10140" s="208">
        <v>46101</v>
      </c>
      <c r="I10140" s="206" t="s">
        <v>19</v>
      </c>
      <c r="L10140" s="206">
        <v>2023</v>
      </c>
      <c r="M10140" s="206" t="s">
        <v>772</v>
      </c>
      <c r="N10140" s="206" t="s">
        <v>816</v>
      </c>
    </row>
    <row r="10141" spans="1:14" s="206" customFormat="1" ht="31" customHeight="1" x14ac:dyDescent="0.15">
      <c r="A10141" s="206" t="s">
        <v>768</v>
      </c>
      <c r="B10141" s="206" t="s">
        <v>894</v>
      </c>
      <c r="C10141" s="206" t="s">
        <v>770</v>
      </c>
      <c r="D10141" s="206" t="s">
        <v>772</v>
      </c>
      <c r="E10141" s="206" t="s">
        <v>772</v>
      </c>
      <c r="F10141" s="207">
        <v>45506</v>
      </c>
      <c r="G10141" s="206" t="s">
        <v>903</v>
      </c>
      <c r="H10141" s="208">
        <v>299376</v>
      </c>
      <c r="I10141" s="206" t="s">
        <v>19</v>
      </c>
      <c r="L10141" s="206">
        <v>2023</v>
      </c>
      <c r="M10141" s="206" t="s">
        <v>772</v>
      </c>
      <c r="N10141" s="206" t="s">
        <v>816</v>
      </c>
    </row>
    <row r="10142" spans="1:14" s="206" customFormat="1" ht="31" customHeight="1" x14ac:dyDescent="0.15">
      <c r="A10142" s="206" t="s">
        <v>768</v>
      </c>
      <c r="B10142" s="206" t="s">
        <v>894</v>
      </c>
      <c r="C10142" s="206" t="s">
        <v>770</v>
      </c>
      <c r="D10142" s="206" t="s">
        <v>772</v>
      </c>
      <c r="E10142" s="206" t="s">
        <v>778</v>
      </c>
      <c r="F10142" s="207">
        <v>45506</v>
      </c>
      <c r="G10142" s="206" t="s">
        <v>897</v>
      </c>
      <c r="H10142" s="208">
        <v>35812</v>
      </c>
      <c r="I10142" s="206" t="s">
        <v>19</v>
      </c>
      <c r="L10142" s="206">
        <v>2023</v>
      </c>
      <c r="M10142" s="206" t="s">
        <v>772</v>
      </c>
      <c r="N10142" s="206" t="s">
        <v>816</v>
      </c>
    </row>
    <row r="10143" spans="1:14" s="206" customFormat="1" ht="31" customHeight="1" x14ac:dyDescent="0.15">
      <c r="A10143" s="206" t="s">
        <v>768</v>
      </c>
      <c r="B10143" s="206" t="s">
        <v>894</v>
      </c>
      <c r="C10143" s="206" t="s">
        <v>770</v>
      </c>
      <c r="D10143" s="206" t="s">
        <v>772</v>
      </c>
      <c r="E10143" s="206" t="s">
        <v>772</v>
      </c>
      <c r="F10143" s="207">
        <v>45506</v>
      </c>
      <c r="G10143" s="206" t="s">
        <v>898</v>
      </c>
      <c r="H10143" s="208">
        <v>647592</v>
      </c>
      <c r="I10143" s="206" t="s">
        <v>19</v>
      </c>
      <c r="L10143" s="206">
        <v>2023</v>
      </c>
      <c r="M10143" s="206" t="s">
        <v>772</v>
      </c>
      <c r="N10143" s="206" t="s">
        <v>816</v>
      </c>
    </row>
    <row r="10144" spans="1:14" s="206" customFormat="1" ht="31" customHeight="1" x14ac:dyDescent="0.15">
      <c r="A10144" s="206" t="s">
        <v>768</v>
      </c>
      <c r="B10144" s="206" t="s">
        <v>894</v>
      </c>
      <c r="C10144" s="206" t="s">
        <v>770</v>
      </c>
      <c r="D10144" s="206" t="s">
        <v>772</v>
      </c>
      <c r="E10144" s="206" t="s">
        <v>772</v>
      </c>
      <c r="F10144" s="207">
        <v>45506</v>
      </c>
      <c r="G10144" s="206" t="s">
        <v>897</v>
      </c>
      <c r="H10144" s="208">
        <v>71280</v>
      </c>
      <c r="I10144" s="206" t="s">
        <v>19</v>
      </c>
      <c r="L10144" s="206">
        <v>2023</v>
      </c>
      <c r="M10144" s="206" t="s">
        <v>772</v>
      </c>
      <c r="N10144" s="206" t="s">
        <v>816</v>
      </c>
    </row>
    <row r="10145" spans="1:14" s="206" customFormat="1" ht="31" customHeight="1" x14ac:dyDescent="0.15">
      <c r="A10145" s="206" t="s">
        <v>768</v>
      </c>
      <c r="B10145" s="206" t="s">
        <v>894</v>
      </c>
      <c r="C10145" s="206" t="s">
        <v>770</v>
      </c>
      <c r="D10145" s="206" t="s">
        <v>772</v>
      </c>
      <c r="E10145" s="206" t="s">
        <v>772</v>
      </c>
      <c r="F10145" s="207">
        <v>45506</v>
      </c>
      <c r="G10145" s="206" t="s">
        <v>895</v>
      </c>
      <c r="H10145" s="208">
        <v>23936</v>
      </c>
      <c r="I10145" s="206" t="s">
        <v>19</v>
      </c>
      <c r="L10145" s="206">
        <v>2023</v>
      </c>
      <c r="M10145" s="206" t="s">
        <v>772</v>
      </c>
      <c r="N10145" s="206" t="s">
        <v>816</v>
      </c>
    </row>
    <row r="10146" spans="1:14" s="206" customFormat="1" ht="31" customHeight="1" x14ac:dyDescent="0.15">
      <c r="A10146" s="206" t="s">
        <v>768</v>
      </c>
      <c r="B10146" s="206" t="s">
        <v>894</v>
      </c>
      <c r="C10146" s="206" t="s">
        <v>770</v>
      </c>
      <c r="D10146" s="206" t="s">
        <v>772</v>
      </c>
      <c r="E10146" s="206" t="s">
        <v>778</v>
      </c>
      <c r="F10146" s="207">
        <v>45506</v>
      </c>
      <c r="G10146" s="206" t="s">
        <v>908</v>
      </c>
      <c r="H10146" s="208">
        <v>196548</v>
      </c>
      <c r="I10146" s="206" t="s">
        <v>19</v>
      </c>
      <c r="L10146" s="206">
        <v>2023</v>
      </c>
      <c r="M10146" s="206" t="s">
        <v>772</v>
      </c>
      <c r="N10146" s="206" t="s">
        <v>816</v>
      </c>
    </row>
    <row r="10147" spans="1:14" s="206" customFormat="1" ht="31" customHeight="1" x14ac:dyDescent="0.15">
      <c r="A10147" s="206" t="s">
        <v>768</v>
      </c>
      <c r="B10147" s="206" t="s">
        <v>894</v>
      </c>
      <c r="C10147" s="206" t="s">
        <v>770</v>
      </c>
      <c r="D10147" s="206" t="s">
        <v>772</v>
      </c>
      <c r="E10147" s="206" t="s">
        <v>759</v>
      </c>
      <c r="F10147" s="207">
        <v>45506</v>
      </c>
      <c r="G10147" s="206" t="s">
        <v>898</v>
      </c>
      <c r="H10147" s="208">
        <v>243078</v>
      </c>
      <c r="I10147" s="206" t="s">
        <v>19</v>
      </c>
      <c r="L10147" s="206">
        <v>2023</v>
      </c>
      <c r="M10147" s="206" t="s">
        <v>772</v>
      </c>
      <c r="N10147" s="206" t="s">
        <v>816</v>
      </c>
    </row>
    <row r="10148" spans="1:14" s="206" customFormat="1" ht="31" customHeight="1" x14ac:dyDescent="0.15">
      <c r="A10148" s="206" t="s">
        <v>768</v>
      </c>
      <c r="B10148" s="206" t="s">
        <v>894</v>
      </c>
      <c r="C10148" s="206" t="s">
        <v>770</v>
      </c>
      <c r="D10148" s="206" t="s">
        <v>772</v>
      </c>
      <c r="E10148" s="206" t="s">
        <v>778</v>
      </c>
      <c r="F10148" s="207">
        <v>45509</v>
      </c>
      <c r="G10148" s="206" t="s">
        <v>897</v>
      </c>
      <c r="H10148" s="208">
        <v>354766</v>
      </c>
      <c r="I10148" s="206" t="s">
        <v>19</v>
      </c>
      <c r="L10148" s="206">
        <v>2023</v>
      </c>
      <c r="M10148" s="206" t="s">
        <v>772</v>
      </c>
      <c r="N10148" s="206" t="s">
        <v>816</v>
      </c>
    </row>
    <row r="10149" spans="1:14" s="206" customFormat="1" ht="31" customHeight="1" x14ac:dyDescent="0.15">
      <c r="A10149" s="206" t="s">
        <v>768</v>
      </c>
      <c r="B10149" s="206" t="s">
        <v>894</v>
      </c>
      <c r="C10149" s="206" t="s">
        <v>770</v>
      </c>
      <c r="D10149" s="206" t="s">
        <v>772</v>
      </c>
      <c r="E10149" s="206" t="s">
        <v>772</v>
      </c>
      <c r="F10149" s="207">
        <v>45509</v>
      </c>
      <c r="G10149" s="206" t="s">
        <v>903</v>
      </c>
      <c r="H10149" s="208">
        <v>199584</v>
      </c>
      <c r="I10149" s="206" t="s">
        <v>19</v>
      </c>
      <c r="L10149" s="206">
        <v>2023</v>
      </c>
      <c r="M10149" s="206" t="s">
        <v>772</v>
      </c>
      <c r="N10149" s="206" t="s">
        <v>816</v>
      </c>
    </row>
    <row r="10150" spans="1:14" s="206" customFormat="1" ht="31" customHeight="1" x14ac:dyDescent="0.15">
      <c r="A10150" s="206" t="s">
        <v>768</v>
      </c>
      <c r="B10150" s="206" t="s">
        <v>894</v>
      </c>
      <c r="C10150" s="206" t="s">
        <v>770</v>
      </c>
      <c r="D10150" s="206" t="s">
        <v>772</v>
      </c>
      <c r="E10150" s="206" t="s">
        <v>778</v>
      </c>
      <c r="F10150" s="207">
        <v>45509</v>
      </c>
      <c r="G10150" s="206" t="s">
        <v>895</v>
      </c>
      <c r="H10150" s="208">
        <v>720950</v>
      </c>
      <c r="I10150" s="206" t="s">
        <v>19</v>
      </c>
      <c r="L10150" s="206">
        <v>2023</v>
      </c>
      <c r="M10150" s="206" t="s">
        <v>772</v>
      </c>
      <c r="N10150" s="206" t="s">
        <v>816</v>
      </c>
    </row>
    <row r="10151" spans="1:14" s="206" customFormat="1" ht="31" customHeight="1" x14ac:dyDescent="0.15">
      <c r="A10151" s="206" t="s">
        <v>768</v>
      </c>
      <c r="B10151" s="206" t="s">
        <v>894</v>
      </c>
      <c r="C10151" s="206" t="s">
        <v>770</v>
      </c>
      <c r="D10151" s="206" t="s">
        <v>772</v>
      </c>
      <c r="E10151" s="206" t="s">
        <v>778</v>
      </c>
      <c r="F10151" s="207">
        <v>45509</v>
      </c>
      <c r="G10151" s="206" t="s">
        <v>908</v>
      </c>
      <c r="H10151" s="208">
        <v>245102</v>
      </c>
      <c r="I10151" s="206" t="s">
        <v>19</v>
      </c>
      <c r="L10151" s="206">
        <v>2023</v>
      </c>
      <c r="M10151" s="206" t="s">
        <v>772</v>
      </c>
      <c r="N10151" s="206" t="s">
        <v>816</v>
      </c>
    </row>
    <row r="10152" spans="1:14" s="206" customFormat="1" ht="31" customHeight="1" x14ac:dyDescent="0.15">
      <c r="A10152" s="206" t="s">
        <v>768</v>
      </c>
      <c r="B10152" s="206" t="s">
        <v>894</v>
      </c>
      <c r="C10152" s="206" t="s">
        <v>770</v>
      </c>
      <c r="D10152" s="206" t="s">
        <v>772</v>
      </c>
      <c r="E10152" s="206" t="s">
        <v>772</v>
      </c>
      <c r="F10152" s="207">
        <v>45509</v>
      </c>
      <c r="G10152" s="206" t="s">
        <v>895</v>
      </c>
      <c r="H10152" s="208">
        <v>50688</v>
      </c>
      <c r="I10152" s="206" t="s">
        <v>19</v>
      </c>
      <c r="L10152" s="206">
        <v>2023</v>
      </c>
      <c r="M10152" s="206" t="s">
        <v>772</v>
      </c>
      <c r="N10152" s="206" t="s">
        <v>816</v>
      </c>
    </row>
    <row r="10153" spans="1:14" s="206" customFormat="1" ht="31" customHeight="1" x14ac:dyDescent="0.15">
      <c r="A10153" s="206" t="s">
        <v>768</v>
      </c>
      <c r="B10153" s="206" t="s">
        <v>894</v>
      </c>
      <c r="C10153" s="206" t="s">
        <v>770</v>
      </c>
      <c r="D10153" s="206" t="s">
        <v>772</v>
      </c>
      <c r="E10153" s="206" t="s">
        <v>772</v>
      </c>
      <c r="F10153" s="207">
        <v>45509</v>
      </c>
      <c r="G10153" s="206" t="s">
        <v>897</v>
      </c>
      <c r="H10153" s="208">
        <v>27812</v>
      </c>
      <c r="I10153" s="206" t="s">
        <v>19</v>
      </c>
      <c r="L10153" s="206">
        <v>2023</v>
      </c>
      <c r="M10153" s="206" t="s">
        <v>772</v>
      </c>
      <c r="N10153" s="206" t="s">
        <v>816</v>
      </c>
    </row>
    <row r="10154" spans="1:14" s="206" customFormat="1" ht="31" customHeight="1" x14ac:dyDescent="0.15">
      <c r="A10154" s="206" t="s">
        <v>768</v>
      </c>
      <c r="B10154" s="206" t="s">
        <v>894</v>
      </c>
      <c r="C10154" s="206" t="s">
        <v>770</v>
      </c>
      <c r="D10154" s="206" t="s">
        <v>772</v>
      </c>
      <c r="E10154" s="206" t="s">
        <v>759</v>
      </c>
      <c r="F10154" s="207">
        <v>45509</v>
      </c>
      <c r="G10154" s="206" t="s">
        <v>898</v>
      </c>
      <c r="H10154" s="208">
        <v>247269</v>
      </c>
      <c r="I10154" s="206" t="s">
        <v>19</v>
      </c>
      <c r="L10154" s="206">
        <v>2023</v>
      </c>
      <c r="M10154" s="206" t="s">
        <v>772</v>
      </c>
      <c r="N10154" s="206" t="s">
        <v>816</v>
      </c>
    </row>
    <row r="10155" spans="1:14" s="206" customFormat="1" ht="31" customHeight="1" x14ac:dyDescent="0.15">
      <c r="A10155" s="206" t="s">
        <v>768</v>
      </c>
      <c r="B10155" s="206" t="s">
        <v>894</v>
      </c>
      <c r="C10155" s="206" t="s">
        <v>770</v>
      </c>
      <c r="D10155" s="206" t="s">
        <v>772</v>
      </c>
      <c r="E10155" s="206" t="s">
        <v>772</v>
      </c>
      <c r="F10155" s="207">
        <v>45509</v>
      </c>
      <c r="G10155" s="206" t="s">
        <v>896</v>
      </c>
      <c r="H10155" s="208">
        <v>161021</v>
      </c>
      <c r="I10155" s="206" t="s">
        <v>19</v>
      </c>
      <c r="L10155" s="206">
        <v>2023</v>
      </c>
      <c r="M10155" s="206" t="s">
        <v>772</v>
      </c>
      <c r="N10155" s="206" t="s">
        <v>816</v>
      </c>
    </row>
    <row r="10156" spans="1:14" s="206" customFormat="1" ht="31" customHeight="1" x14ac:dyDescent="0.15">
      <c r="A10156" s="206" t="s">
        <v>768</v>
      </c>
      <c r="B10156" s="206" t="s">
        <v>894</v>
      </c>
      <c r="C10156" s="206" t="s">
        <v>770</v>
      </c>
      <c r="D10156" s="206" t="s">
        <v>772</v>
      </c>
      <c r="E10156" s="206" t="s">
        <v>772</v>
      </c>
      <c r="F10156" s="207">
        <v>45510</v>
      </c>
      <c r="G10156" s="206" t="s">
        <v>908</v>
      </c>
      <c r="H10156" s="208">
        <v>34496</v>
      </c>
      <c r="I10156" s="206" t="s">
        <v>19</v>
      </c>
      <c r="L10156" s="206">
        <v>2023</v>
      </c>
      <c r="M10156" s="206" t="s">
        <v>772</v>
      </c>
      <c r="N10156" s="206" t="s">
        <v>816</v>
      </c>
    </row>
    <row r="10157" spans="1:14" s="206" customFormat="1" ht="31" customHeight="1" x14ac:dyDescent="0.15">
      <c r="A10157" s="206" t="s">
        <v>768</v>
      </c>
      <c r="B10157" s="206" t="s">
        <v>894</v>
      </c>
      <c r="C10157" s="206" t="s">
        <v>770</v>
      </c>
      <c r="D10157" s="206" t="s">
        <v>772</v>
      </c>
      <c r="E10157" s="206" t="s">
        <v>772</v>
      </c>
      <c r="F10157" s="207">
        <v>45510</v>
      </c>
      <c r="G10157" s="206" t="s">
        <v>903</v>
      </c>
      <c r="H10157" s="208">
        <v>551707</v>
      </c>
      <c r="I10157" s="206" t="s">
        <v>19</v>
      </c>
      <c r="L10157" s="206">
        <v>2023</v>
      </c>
      <c r="M10157" s="206" t="s">
        <v>772</v>
      </c>
      <c r="N10157" s="206" t="s">
        <v>816</v>
      </c>
    </row>
    <row r="10158" spans="1:14" s="206" customFormat="1" ht="31" customHeight="1" x14ac:dyDescent="0.15">
      <c r="A10158" s="206" t="s">
        <v>768</v>
      </c>
      <c r="B10158" s="206" t="s">
        <v>894</v>
      </c>
      <c r="C10158" s="206" t="s">
        <v>770</v>
      </c>
      <c r="D10158" s="206" t="s">
        <v>772</v>
      </c>
      <c r="E10158" s="206" t="s">
        <v>778</v>
      </c>
      <c r="F10158" s="207">
        <v>45510</v>
      </c>
      <c r="G10158" s="206" t="s">
        <v>895</v>
      </c>
      <c r="H10158" s="208">
        <v>47575</v>
      </c>
      <c r="I10158" s="206" t="s">
        <v>19</v>
      </c>
      <c r="L10158" s="206">
        <v>2023</v>
      </c>
      <c r="M10158" s="206" t="s">
        <v>772</v>
      </c>
      <c r="N10158" s="206" t="s">
        <v>816</v>
      </c>
    </row>
    <row r="10159" spans="1:14" s="206" customFormat="1" ht="31" customHeight="1" x14ac:dyDescent="0.15">
      <c r="A10159" s="206" t="s">
        <v>768</v>
      </c>
      <c r="B10159" s="206" t="s">
        <v>894</v>
      </c>
      <c r="C10159" s="206" t="s">
        <v>770</v>
      </c>
      <c r="D10159" s="206" t="s">
        <v>772</v>
      </c>
      <c r="E10159" s="206" t="s">
        <v>772</v>
      </c>
      <c r="F10159" s="207">
        <v>45510</v>
      </c>
      <c r="G10159" s="206" t="s">
        <v>905</v>
      </c>
      <c r="H10159" s="208">
        <v>207900</v>
      </c>
      <c r="I10159" s="206" t="s">
        <v>19</v>
      </c>
      <c r="L10159" s="206">
        <v>2023</v>
      </c>
      <c r="M10159" s="206" t="s">
        <v>772</v>
      </c>
      <c r="N10159" s="206" t="s">
        <v>816</v>
      </c>
    </row>
    <row r="10160" spans="1:14" s="206" customFormat="1" ht="31" customHeight="1" x14ac:dyDescent="0.15">
      <c r="A10160" s="206" t="s">
        <v>768</v>
      </c>
      <c r="B10160" s="206" t="s">
        <v>894</v>
      </c>
      <c r="C10160" s="206" t="s">
        <v>770</v>
      </c>
      <c r="D10160" s="206" t="s">
        <v>772</v>
      </c>
      <c r="E10160" s="206" t="s">
        <v>772</v>
      </c>
      <c r="F10160" s="207">
        <v>45510</v>
      </c>
      <c r="G10160" s="206" t="s">
        <v>895</v>
      </c>
      <c r="H10160" s="208">
        <v>8448</v>
      </c>
      <c r="I10160" s="206" t="s">
        <v>19</v>
      </c>
      <c r="L10160" s="206">
        <v>2023</v>
      </c>
      <c r="M10160" s="206" t="s">
        <v>772</v>
      </c>
      <c r="N10160" s="206" t="s">
        <v>816</v>
      </c>
    </row>
    <row r="10161" spans="1:14" s="206" customFormat="1" ht="31" customHeight="1" x14ac:dyDescent="0.15">
      <c r="A10161" s="206" t="s">
        <v>768</v>
      </c>
      <c r="B10161" s="206" t="s">
        <v>894</v>
      </c>
      <c r="C10161" s="206" t="s">
        <v>770</v>
      </c>
      <c r="D10161" s="206" t="s">
        <v>772</v>
      </c>
      <c r="E10161" s="206" t="s">
        <v>778</v>
      </c>
      <c r="F10161" s="207">
        <v>45510</v>
      </c>
      <c r="G10161" s="206" t="s">
        <v>905</v>
      </c>
      <c r="H10161" s="208">
        <v>13860</v>
      </c>
      <c r="I10161" s="206" t="s">
        <v>19</v>
      </c>
      <c r="L10161" s="206">
        <v>2023</v>
      </c>
      <c r="M10161" s="206" t="s">
        <v>772</v>
      </c>
      <c r="N10161" s="206" t="s">
        <v>816</v>
      </c>
    </row>
    <row r="10162" spans="1:14" s="206" customFormat="1" ht="31" customHeight="1" x14ac:dyDescent="0.15">
      <c r="A10162" s="206" t="s">
        <v>768</v>
      </c>
      <c r="B10162" s="206" t="s">
        <v>894</v>
      </c>
      <c r="C10162" s="206" t="s">
        <v>770</v>
      </c>
      <c r="D10162" s="206" t="s">
        <v>772</v>
      </c>
      <c r="E10162" s="206" t="s">
        <v>772</v>
      </c>
      <c r="F10162" s="207">
        <v>45510</v>
      </c>
      <c r="G10162" s="206" t="s">
        <v>897</v>
      </c>
      <c r="H10162" s="208">
        <v>78098</v>
      </c>
      <c r="I10162" s="206" t="s">
        <v>19</v>
      </c>
      <c r="L10162" s="206">
        <v>2023</v>
      </c>
      <c r="M10162" s="206" t="s">
        <v>772</v>
      </c>
      <c r="N10162" s="206" t="s">
        <v>816</v>
      </c>
    </row>
    <row r="10163" spans="1:14" s="206" customFormat="1" ht="31" customHeight="1" x14ac:dyDescent="0.15">
      <c r="A10163" s="206" t="s">
        <v>768</v>
      </c>
      <c r="B10163" s="206" t="s">
        <v>894</v>
      </c>
      <c r="C10163" s="206" t="s">
        <v>770</v>
      </c>
      <c r="D10163" s="206" t="s">
        <v>772</v>
      </c>
      <c r="E10163" s="206" t="s">
        <v>778</v>
      </c>
      <c r="F10163" s="207">
        <v>45510</v>
      </c>
      <c r="G10163" s="206" t="s">
        <v>908</v>
      </c>
      <c r="H10163" s="208">
        <v>545160</v>
      </c>
      <c r="I10163" s="206" t="s">
        <v>19</v>
      </c>
      <c r="L10163" s="206">
        <v>2023</v>
      </c>
      <c r="M10163" s="206" t="s">
        <v>772</v>
      </c>
      <c r="N10163" s="206" t="s">
        <v>816</v>
      </c>
    </row>
    <row r="10164" spans="1:14" s="206" customFormat="1" ht="31" customHeight="1" x14ac:dyDescent="0.15">
      <c r="A10164" s="206" t="s">
        <v>768</v>
      </c>
      <c r="B10164" s="206" t="s">
        <v>894</v>
      </c>
      <c r="C10164" s="206" t="s">
        <v>770</v>
      </c>
      <c r="D10164" s="206" t="s">
        <v>772</v>
      </c>
      <c r="E10164" s="206" t="s">
        <v>772</v>
      </c>
      <c r="F10164" s="207">
        <v>45510</v>
      </c>
      <c r="G10164" s="206" t="s">
        <v>898</v>
      </c>
      <c r="H10164" s="208">
        <v>591294</v>
      </c>
      <c r="I10164" s="206" t="s">
        <v>19</v>
      </c>
      <c r="L10164" s="206">
        <v>2023</v>
      </c>
      <c r="M10164" s="206" t="s">
        <v>772</v>
      </c>
      <c r="N10164" s="206" t="s">
        <v>816</v>
      </c>
    </row>
    <row r="10165" spans="1:14" s="206" customFormat="1" ht="31" customHeight="1" x14ac:dyDescent="0.15">
      <c r="A10165" s="206" t="s">
        <v>768</v>
      </c>
      <c r="B10165" s="206" t="s">
        <v>894</v>
      </c>
      <c r="C10165" s="206" t="s">
        <v>770</v>
      </c>
      <c r="D10165" s="206" t="s">
        <v>772</v>
      </c>
      <c r="E10165" s="206" t="s">
        <v>772</v>
      </c>
      <c r="F10165" s="207">
        <v>45510</v>
      </c>
      <c r="G10165" s="206" t="s">
        <v>896</v>
      </c>
      <c r="H10165" s="208">
        <v>1182975</v>
      </c>
      <c r="I10165" s="206" t="s">
        <v>19</v>
      </c>
      <c r="L10165" s="206">
        <v>2023</v>
      </c>
      <c r="M10165" s="206" t="s">
        <v>772</v>
      </c>
      <c r="N10165" s="206" t="s">
        <v>816</v>
      </c>
    </row>
    <row r="10166" spans="1:14" s="206" customFormat="1" ht="31" customHeight="1" x14ac:dyDescent="0.15">
      <c r="A10166" s="206" t="s">
        <v>768</v>
      </c>
      <c r="B10166" s="206" t="s">
        <v>894</v>
      </c>
      <c r="C10166" s="206" t="s">
        <v>770</v>
      </c>
      <c r="D10166" s="206" t="s">
        <v>772</v>
      </c>
      <c r="E10166" s="206" t="s">
        <v>778</v>
      </c>
      <c r="F10166" s="207">
        <v>45510</v>
      </c>
      <c r="G10166" s="206" t="s">
        <v>897</v>
      </c>
      <c r="H10166" s="208">
        <v>306518</v>
      </c>
      <c r="I10166" s="206" t="s">
        <v>19</v>
      </c>
      <c r="L10166" s="206">
        <v>2023</v>
      </c>
      <c r="M10166" s="206" t="s">
        <v>772</v>
      </c>
      <c r="N10166" s="206" t="s">
        <v>816</v>
      </c>
    </row>
    <row r="10167" spans="1:14" s="206" customFormat="1" ht="31" customHeight="1" x14ac:dyDescent="0.15">
      <c r="A10167" s="206" t="s">
        <v>768</v>
      </c>
      <c r="B10167" s="206" t="s">
        <v>894</v>
      </c>
      <c r="C10167" s="206" t="s">
        <v>770</v>
      </c>
      <c r="D10167" s="206" t="s">
        <v>772</v>
      </c>
      <c r="E10167" s="206" t="s">
        <v>778</v>
      </c>
      <c r="F10167" s="207">
        <v>45511</v>
      </c>
      <c r="G10167" s="206" t="s">
        <v>896</v>
      </c>
      <c r="H10167" s="208">
        <v>992882</v>
      </c>
      <c r="I10167" s="206" t="s">
        <v>19</v>
      </c>
      <c r="L10167" s="206">
        <v>2023</v>
      </c>
      <c r="M10167" s="206" t="s">
        <v>772</v>
      </c>
      <c r="N10167" s="206" t="s">
        <v>816</v>
      </c>
    </row>
    <row r="10168" spans="1:14" s="206" customFormat="1" ht="31" customHeight="1" x14ac:dyDescent="0.15">
      <c r="A10168" s="206" t="s">
        <v>768</v>
      </c>
      <c r="B10168" s="206" t="s">
        <v>894</v>
      </c>
      <c r="C10168" s="206" t="s">
        <v>770</v>
      </c>
      <c r="D10168" s="206" t="s">
        <v>772</v>
      </c>
      <c r="E10168" s="206" t="s">
        <v>778</v>
      </c>
      <c r="F10168" s="207">
        <v>45511</v>
      </c>
      <c r="G10168" s="206" t="s">
        <v>908</v>
      </c>
      <c r="H10168" s="208">
        <v>659538</v>
      </c>
      <c r="I10168" s="206" t="s">
        <v>19</v>
      </c>
      <c r="L10168" s="206">
        <v>2023</v>
      </c>
      <c r="M10168" s="206" t="s">
        <v>772</v>
      </c>
      <c r="N10168" s="206" t="s">
        <v>816</v>
      </c>
    </row>
    <row r="10169" spans="1:14" s="206" customFormat="1" ht="31" customHeight="1" x14ac:dyDescent="0.15">
      <c r="A10169" s="206" t="s">
        <v>768</v>
      </c>
      <c r="B10169" s="206" t="s">
        <v>894</v>
      </c>
      <c r="C10169" s="206" t="s">
        <v>770</v>
      </c>
      <c r="D10169" s="206" t="s">
        <v>772</v>
      </c>
      <c r="E10169" s="206" t="s">
        <v>772</v>
      </c>
      <c r="F10169" s="207">
        <v>45511</v>
      </c>
      <c r="G10169" s="206" t="s">
        <v>905</v>
      </c>
      <c r="H10169" s="208">
        <v>9240</v>
      </c>
      <c r="I10169" s="206" t="s">
        <v>19</v>
      </c>
      <c r="L10169" s="206">
        <v>2023</v>
      </c>
      <c r="M10169" s="206" t="s">
        <v>772</v>
      </c>
      <c r="N10169" s="206" t="s">
        <v>816</v>
      </c>
    </row>
    <row r="10170" spans="1:14" s="206" customFormat="1" ht="31" customHeight="1" x14ac:dyDescent="0.15">
      <c r="A10170" s="206" t="s">
        <v>768</v>
      </c>
      <c r="B10170" s="206" t="s">
        <v>894</v>
      </c>
      <c r="C10170" s="206" t="s">
        <v>770</v>
      </c>
      <c r="D10170" s="206" t="s">
        <v>772</v>
      </c>
      <c r="E10170" s="206" t="s">
        <v>772</v>
      </c>
      <c r="F10170" s="207">
        <v>45511</v>
      </c>
      <c r="G10170" s="206" t="s">
        <v>898</v>
      </c>
      <c r="H10170" s="208">
        <v>987602</v>
      </c>
      <c r="I10170" s="206" t="s">
        <v>19</v>
      </c>
      <c r="L10170" s="206">
        <v>2023</v>
      </c>
      <c r="M10170" s="206" t="s">
        <v>772</v>
      </c>
      <c r="N10170" s="206" t="s">
        <v>816</v>
      </c>
    </row>
    <row r="10171" spans="1:14" s="206" customFormat="1" ht="31" customHeight="1" x14ac:dyDescent="0.15">
      <c r="A10171" s="206" t="s">
        <v>768</v>
      </c>
      <c r="B10171" s="206" t="s">
        <v>894</v>
      </c>
      <c r="C10171" s="206" t="s">
        <v>770</v>
      </c>
      <c r="D10171" s="206" t="s">
        <v>772</v>
      </c>
      <c r="E10171" s="206" t="s">
        <v>772</v>
      </c>
      <c r="F10171" s="207">
        <v>45511</v>
      </c>
      <c r="G10171" s="206" t="s">
        <v>895</v>
      </c>
      <c r="H10171" s="208">
        <v>39424</v>
      </c>
      <c r="I10171" s="206" t="s">
        <v>19</v>
      </c>
      <c r="L10171" s="206">
        <v>2023</v>
      </c>
      <c r="M10171" s="206" t="s">
        <v>772</v>
      </c>
      <c r="N10171" s="206" t="s">
        <v>816</v>
      </c>
    </row>
    <row r="10172" spans="1:14" s="206" customFormat="1" ht="31" customHeight="1" x14ac:dyDescent="0.15">
      <c r="A10172" s="206" t="s">
        <v>768</v>
      </c>
      <c r="B10172" s="206" t="s">
        <v>894</v>
      </c>
      <c r="C10172" s="206" t="s">
        <v>770</v>
      </c>
      <c r="D10172" s="206" t="s">
        <v>772</v>
      </c>
      <c r="E10172" s="206" t="s">
        <v>778</v>
      </c>
      <c r="F10172" s="207">
        <v>45511</v>
      </c>
      <c r="G10172" s="206" t="s">
        <v>895</v>
      </c>
      <c r="H10172" s="208">
        <v>194903</v>
      </c>
      <c r="I10172" s="206" t="s">
        <v>19</v>
      </c>
      <c r="L10172" s="206">
        <v>2023</v>
      </c>
      <c r="M10172" s="206" t="s">
        <v>772</v>
      </c>
      <c r="N10172" s="206" t="s">
        <v>816</v>
      </c>
    </row>
    <row r="10173" spans="1:14" s="206" customFormat="1" ht="31" customHeight="1" x14ac:dyDescent="0.15">
      <c r="A10173" s="206" t="s">
        <v>768</v>
      </c>
      <c r="B10173" s="206" t="s">
        <v>894</v>
      </c>
      <c r="C10173" s="206" t="s">
        <v>770</v>
      </c>
      <c r="D10173" s="206" t="s">
        <v>772</v>
      </c>
      <c r="E10173" s="206" t="s">
        <v>772</v>
      </c>
      <c r="F10173" s="207">
        <v>45511</v>
      </c>
      <c r="G10173" s="206" t="s">
        <v>903</v>
      </c>
      <c r="H10173" s="208">
        <v>498960</v>
      </c>
      <c r="I10173" s="206" t="s">
        <v>19</v>
      </c>
      <c r="L10173" s="206">
        <v>2023</v>
      </c>
      <c r="M10173" s="206" t="s">
        <v>772</v>
      </c>
      <c r="N10173" s="206" t="s">
        <v>816</v>
      </c>
    </row>
    <row r="10174" spans="1:14" s="206" customFormat="1" ht="31" customHeight="1" x14ac:dyDescent="0.15">
      <c r="A10174" s="206" t="s">
        <v>768</v>
      </c>
      <c r="B10174" s="206" t="s">
        <v>894</v>
      </c>
      <c r="C10174" s="206" t="s">
        <v>770</v>
      </c>
      <c r="D10174" s="206" t="s">
        <v>772</v>
      </c>
      <c r="E10174" s="206" t="s">
        <v>778</v>
      </c>
      <c r="F10174" s="207">
        <v>45511</v>
      </c>
      <c r="G10174" s="206" t="s">
        <v>897</v>
      </c>
      <c r="H10174" s="208">
        <v>261167</v>
      </c>
      <c r="I10174" s="206" t="s">
        <v>19</v>
      </c>
      <c r="L10174" s="206">
        <v>2023</v>
      </c>
      <c r="M10174" s="206" t="s">
        <v>772</v>
      </c>
      <c r="N10174" s="206" t="s">
        <v>816</v>
      </c>
    </row>
    <row r="10175" spans="1:14" s="206" customFormat="1" ht="31" customHeight="1" x14ac:dyDescent="0.15">
      <c r="A10175" s="206" t="s">
        <v>768</v>
      </c>
      <c r="B10175" s="206" t="s">
        <v>894</v>
      </c>
      <c r="C10175" s="206" t="s">
        <v>770</v>
      </c>
      <c r="D10175" s="206" t="s">
        <v>772</v>
      </c>
      <c r="E10175" s="206" t="s">
        <v>772</v>
      </c>
      <c r="F10175" s="207">
        <v>45511</v>
      </c>
      <c r="G10175" s="206" t="s">
        <v>896</v>
      </c>
      <c r="H10175" s="208">
        <v>610200</v>
      </c>
      <c r="I10175" s="206" t="s">
        <v>19</v>
      </c>
      <c r="L10175" s="206">
        <v>2023</v>
      </c>
      <c r="M10175" s="206" t="s">
        <v>772</v>
      </c>
      <c r="N10175" s="206" t="s">
        <v>816</v>
      </c>
    </row>
    <row r="10176" spans="1:14" s="206" customFormat="1" ht="31" customHeight="1" x14ac:dyDescent="0.15">
      <c r="A10176" s="206" t="s">
        <v>768</v>
      </c>
      <c r="B10176" s="206" t="s">
        <v>894</v>
      </c>
      <c r="C10176" s="206" t="s">
        <v>770</v>
      </c>
      <c r="D10176" s="206" t="s">
        <v>772</v>
      </c>
      <c r="E10176" s="206" t="s">
        <v>772</v>
      </c>
      <c r="F10176" s="207">
        <v>45512</v>
      </c>
      <c r="G10176" s="206" t="s">
        <v>903</v>
      </c>
      <c r="H10176" s="208">
        <v>399168</v>
      </c>
      <c r="I10176" s="206" t="s">
        <v>19</v>
      </c>
      <c r="L10176" s="206">
        <v>2023</v>
      </c>
      <c r="M10176" s="206" t="s">
        <v>772</v>
      </c>
      <c r="N10176" s="206" t="s">
        <v>816</v>
      </c>
    </row>
    <row r="10177" spans="1:14" s="206" customFormat="1" ht="31" customHeight="1" x14ac:dyDescent="0.15">
      <c r="A10177" s="206" t="s">
        <v>768</v>
      </c>
      <c r="B10177" s="206" t="s">
        <v>894</v>
      </c>
      <c r="C10177" s="206" t="s">
        <v>770</v>
      </c>
      <c r="D10177" s="206" t="s">
        <v>772</v>
      </c>
      <c r="E10177" s="206" t="s">
        <v>778</v>
      </c>
      <c r="F10177" s="207">
        <v>45512</v>
      </c>
      <c r="G10177" s="206" t="s">
        <v>896</v>
      </c>
      <c r="H10177" s="208">
        <v>72732</v>
      </c>
      <c r="I10177" s="206" t="s">
        <v>19</v>
      </c>
      <c r="L10177" s="206">
        <v>2023</v>
      </c>
      <c r="M10177" s="206" t="s">
        <v>772</v>
      </c>
      <c r="N10177" s="206" t="s">
        <v>816</v>
      </c>
    </row>
    <row r="10178" spans="1:14" s="206" customFormat="1" ht="31" customHeight="1" x14ac:dyDescent="0.15">
      <c r="A10178" s="206" t="s">
        <v>768</v>
      </c>
      <c r="B10178" s="206" t="s">
        <v>894</v>
      </c>
      <c r="C10178" s="206" t="s">
        <v>770</v>
      </c>
      <c r="D10178" s="206" t="s">
        <v>772</v>
      </c>
      <c r="E10178" s="206" t="s">
        <v>772</v>
      </c>
      <c r="F10178" s="207">
        <v>45512</v>
      </c>
      <c r="G10178" s="206" t="s">
        <v>895</v>
      </c>
      <c r="H10178" s="208">
        <v>115280</v>
      </c>
      <c r="I10178" s="206" t="s">
        <v>19</v>
      </c>
      <c r="L10178" s="206">
        <v>2023</v>
      </c>
      <c r="M10178" s="206" t="s">
        <v>772</v>
      </c>
      <c r="N10178" s="206" t="s">
        <v>816</v>
      </c>
    </row>
    <row r="10179" spans="1:14" s="206" customFormat="1" ht="31" customHeight="1" x14ac:dyDescent="0.15">
      <c r="A10179" s="206" t="s">
        <v>768</v>
      </c>
      <c r="B10179" s="206" t="s">
        <v>894</v>
      </c>
      <c r="C10179" s="206" t="s">
        <v>770</v>
      </c>
      <c r="D10179" s="206" t="s">
        <v>772</v>
      </c>
      <c r="E10179" s="206" t="s">
        <v>778</v>
      </c>
      <c r="F10179" s="207">
        <v>45512</v>
      </c>
      <c r="G10179" s="206" t="s">
        <v>897</v>
      </c>
      <c r="H10179" s="208">
        <v>130594</v>
      </c>
      <c r="I10179" s="206" t="s">
        <v>19</v>
      </c>
      <c r="L10179" s="206">
        <v>2023</v>
      </c>
      <c r="M10179" s="206" t="s">
        <v>772</v>
      </c>
      <c r="N10179" s="206" t="s">
        <v>816</v>
      </c>
    </row>
    <row r="10180" spans="1:14" s="206" customFormat="1" ht="31" customHeight="1" x14ac:dyDescent="0.15">
      <c r="A10180" s="206" t="s">
        <v>768</v>
      </c>
      <c r="B10180" s="206" t="s">
        <v>894</v>
      </c>
      <c r="C10180" s="206" t="s">
        <v>770</v>
      </c>
      <c r="D10180" s="206" t="s">
        <v>772</v>
      </c>
      <c r="E10180" s="206" t="s">
        <v>778</v>
      </c>
      <c r="F10180" s="207">
        <v>45512</v>
      </c>
      <c r="G10180" s="206" t="s">
        <v>895</v>
      </c>
      <c r="H10180" s="208">
        <v>117990</v>
      </c>
      <c r="I10180" s="206" t="s">
        <v>19</v>
      </c>
      <c r="L10180" s="206">
        <v>2023</v>
      </c>
      <c r="M10180" s="206" t="s">
        <v>772</v>
      </c>
      <c r="N10180" s="206" t="s">
        <v>816</v>
      </c>
    </row>
    <row r="10181" spans="1:14" s="206" customFormat="1" ht="31" customHeight="1" x14ac:dyDescent="0.15">
      <c r="A10181" s="206" t="s">
        <v>768</v>
      </c>
      <c r="B10181" s="206" t="s">
        <v>894</v>
      </c>
      <c r="C10181" s="206" t="s">
        <v>770</v>
      </c>
      <c r="D10181" s="206" t="s">
        <v>772</v>
      </c>
      <c r="E10181" s="206" t="s">
        <v>778</v>
      </c>
      <c r="F10181" s="207">
        <v>45512</v>
      </c>
      <c r="G10181" s="206" t="s">
        <v>908</v>
      </c>
      <c r="H10181" s="208">
        <v>820402</v>
      </c>
      <c r="I10181" s="206" t="s">
        <v>19</v>
      </c>
      <c r="L10181" s="206">
        <v>2023</v>
      </c>
      <c r="M10181" s="206" t="s">
        <v>772</v>
      </c>
      <c r="N10181" s="206" t="s">
        <v>816</v>
      </c>
    </row>
    <row r="10182" spans="1:14" s="206" customFormat="1" ht="31" customHeight="1" x14ac:dyDescent="0.15">
      <c r="A10182" s="206" t="s">
        <v>768</v>
      </c>
      <c r="B10182" s="206" t="s">
        <v>894</v>
      </c>
      <c r="C10182" s="206" t="s">
        <v>770</v>
      </c>
      <c r="D10182" s="206" t="s">
        <v>772</v>
      </c>
      <c r="E10182" s="206" t="s">
        <v>772</v>
      </c>
      <c r="F10182" s="207">
        <v>45512</v>
      </c>
      <c r="G10182" s="206" t="s">
        <v>896</v>
      </c>
      <c r="H10182" s="208">
        <v>389576</v>
      </c>
      <c r="I10182" s="206" t="s">
        <v>19</v>
      </c>
      <c r="L10182" s="206">
        <v>2023</v>
      </c>
      <c r="M10182" s="206" t="s">
        <v>772</v>
      </c>
      <c r="N10182" s="206" t="s">
        <v>816</v>
      </c>
    </row>
    <row r="10183" spans="1:14" s="206" customFormat="1" ht="31" customHeight="1" x14ac:dyDescent="0.15">
      <c r="A10183" s="206" t="s">
        <v>768</v>
      </c>
      <c r="B10183" s="206" t="s">
        <v>894</v>
      </c>
      <c r="C10183" s="206" t="s">
        <v>770</v>
      </c>
      <c r="D10183" s="206" t="s">
        <v>772</v>
      </c>
      <c r="E10183" s="206" t="s">
        <v>759</v>
      </c>
      <c r="F10183" s="207">
        <v>45512</v>
      </c>
      <c r="G10183" s="206" t="s">
        <v>898</v>
      </c>
      <c r="H10183" s="208">
        <v>62865</v>
      </c>
      <c r="I10183" s="206" t="s">
        <v>19</v>
      </c>
      <c r="L10183" s="206">
        <v>2023</v>
      </c>
      <c r="M10183" s="206" t="s">
        <v>772</v>
      </c>
      <c r="N10183" s="206" t="s">
        <v>816</v>
      </c>
    </row>
    <row r="10184" spans="1:14" s="206" customFormat="1" ht="31" customHeight="1" x14ac:dyDescent="0.15">
      <c r="A10184" s="206" t="s">
        <v>768</v>
      </c>
      <c r="B10184" s="206" t="s">
        <v>894</v>
      </c>
      <c r="C10184" s="206" t="s">
        <v>770</v>
      </c>
      <c r="D10184" s="206" t="s">
        <v>772</v>
      </c>
      <c r="E10184" s="206" t="s">
        <v>772</v>
      </c>
      <c r="F10184" s="207">
        <v>45512</v>
      </c>
      <c r="G10184" s="206" t="s">
        <v>898</v>
      </c>
      <c r="H10184" s="208">
        <v>232826</v>
      </c>
      <c r="I10184" s="206" t="s">
        <v>19</v>
      </c>
      <c r="L10184" s="206">
        <v>2023</v>
      </c>
      <c r="M10184" s="206" t="s">
        <v>772</v>
      </c>
      <c r="N10184" s="206" t="s">
        <v>816</v>
      </c>
    </row>
    <row r="10185" spans="1:14" s="206" customFormat="1" ht="31" customHeight="1" x14ac:dyDescent="0.15">
      <c r="A10185" s="206" t="s">
        <v>768</v>
      </c>
      <c r="B10185" s="206" t="s">
        <v>894</v>
      </c>
      <c r="C10185" s="206" t="s">
        <v>770</v>
      </c>
      <c r="D10185" s="206" t="s">
        <v>772</v>
      </c>
      <c r="E10185" s="206" t="s">
        <v>778</v>
      </c>
      <c r="F10185" s="207">
        <v>45513</v>
      </c>
      <c r="G10185" s="206" t="s">
        <v>895</v>
      </c>
      <c r="H10185" s="208">
        <v>293825</v>
      </c>
      <c r="I10185" s="206" t="s">
        <v>19</v>
      </c>
      <c r="L10185" s="206">
        <v>2023</v>
      </c>
      <c r="M10185" s="206" t="s">
        <v>772</v>
      </c>
      <c r="N10185" s="206" t="s">
        <v>816</v>
      </c>
    </row>
    <row r="10186" spans="1:14" s="206" customFormat="1" ht="31" customHeight="1" x14ac:dyDescent="0.15">
      <c r="A10186" s="206" t="s">
        <v>768</v>
      </c>
      <c r="B10186" s="206" t="s">
        <v>894</v>
      </c>
      <c r="C10186" s="206" t="s">
        <v>770</v>
      </c>
      <c r="D10186" s="206" t="s">
        <v>772</v>
      </c>
      <c r="E10186" s="206" t="s">
        <v>772</v>
      </c>
      <c r="F10186" s="207">
        <v>45513</v>
      </c>
      <c r="G10186" s="206" t="s">
        <v>895</v>
      </c>
      <c r="H10186" s="208">
        <v>48576</v>
      </c>
      <c r="I10186" s="206" t="s">
        <v>19</v>
      </c>
      <c r="L10186" s="206">
        <v>2023</v>
      </c>
      <c r="M10186" s="206" t="s">
        <v>772</v>
      </c>
      <c r="N10186" s="206" t="s">
        <v>816</v>
      </c>
    </row>
    <row r="10187" spans="1:14" s="206" customFormat="1" ht="31" customHeight="1" x14ac:dyDescent="0.15">
      <c r="A10187" s="206" t="s">
        <v>768</v>
      </c>
      <c r="B10187" s="206" t="s">
        <v>894</v>
      </c>
      <c r="C10187" s="206" t="s">
        <v>770</v>
      </c>
      <c r="D10187" s="206" t="s">
        <v>772</v>
      </c>
      <c r="E10187" s="206" t="s">
        <v>778</v>
      </c>
      <c r="F10187" s="207">
        <v>45513</v>
      </c>
      <c r="G10187" s="206" t="s">
        <v>897</v>
      </c>
      <c r="H10187" s="208">
        <v>46728</v>
      </c>
      <c r="I10187" s="206" t="s">
        <v>19</v>
      </c>
      <c r="L10187" s="206">
        <v>2023</v>
      </c>
      <c r="M10187" s="206" t="s">
        <v>772</v>
      </c>
      <c r="N10187" s="206" t="s">
        <v>816</v>
      </c>
    </row>
    <row r="10188" spans="1:14" s="206" customFormat="1" ht="31" customHeight="1" x14ac:dyDescent="0.15">
      <c r="A10188" s="206" t="s">
        <v>768</v>
      </c>
      <c r="B10188" s="206" t="s">
        <v>894</v>
      </c>
      <c r="C10188" s="206" t="s">
        <v>770</v>
      </c>
      <c r="D10188" s="206" t="s">
        <v>772</v>
      </c>
      <c r="E10188" s="206" t="s">
        <v>772</v>
      </c>
      <c r="F10188" s="207">
        <v>45513</v>
      </c>
      <c r="G10188" s="206" t="s">
        <v>903</v>
      </c>
      <c r="H10188" s="208">
        <v>216216</v>
      </c>
      <c r="I10188" s="206" t="s">
        <v>19</v>
      </c>
      <c r="L10188" s="206">
        <v>2023</v>
      </c>
      <c r="M10188" s="206" t="s">
        <v>772</v>
      </c>
      <c r="N10188" s="206" t="s">
        <v>816</v>
      </c>
    </row>
    <row r="10189" spans="1:14" s="206" customFormat="1" ht="31" customHeight="1" x14ac:dyDescent="0.15">
      <c r="A10189" s="206" t="s">
        <v>768</v>
      </c>
      <c r="B10189" s="206" t="s">
        <v>894</v>
      </c>
      <c r="C10189" s="206" t="s">
        <v>770</v>
      </c>
      <c r="D10189" s="206" t="s">
        <v>772</v>
      </c>
      <c r="E10189" s="206" t="s">
        <v>772</v>
      </c>
      <c r="F10189" s="207">
        <v>45513</v>
      </c>
      <c r="G10189" s="206" t="s">
        <v>898</v>
      </c>
      <c r="H10189" s="208">
        <v>174482</v>
      </c>
      <c r="I10189" s="206" t="s">
        <v>19</v>
      </c>
      <c r="L10189" s="206">
        <v>2023</v>
      </c>
      <c r="M10189" s="206" t="s">
        <v>772</v>
      </c>
      <c r="N10189" s="206" t="s">
        <v>816</v>
      </c>
    </row>
    <row r="10190" spans="1:14" s="206" customFormat="1" ht="31" customHeight="1" x14ac:dyDescent="0.15">
      <c r="A10190" s="206" t="s">
        <v>768</v>
      </c>
      <c r="B10190" s="206" t="s">
        <v>894</v>
      </c>
      <c r="C10190" s="206" t="s">
        <v>770</v>
      </c>
      <c r="D10190" s="206" t="s">
        <v>772</v>
      </c>
      <c r="E10190" s="206" t="s">
        <v>772</v>
      </c>
      <c r="F10190" s="207">
        <v>45513</v>
      </c>
      <c r="G10190" s="206" t="s">
        <v>897</v>
      </c>
      <c r="H10190" s="208">
        <v>76996</v>
      </c>
      <c r="I10190" s="206" t="s">
        <v>19</v>
      </c>
      <c r="L10190" s="206">
        <v>2023</v>
      </c>
      <c r="M10190" s="206" t="s">
        <v>772</v>
      </c>
      <c r="N10190" s="206" t="s">
        <v>816</v>
      </c>
    </row>
    <row r="10191" spans="1:14" s="206" customFormat="1" ht="31" customHeight="1" x14ac:dyDescent="0.15">
      <c r="A10191" s="206" t="s">
        <v>768</v>
      </c>
      <c r="B10191" s="206" t="s">
        <v>894</v>
      </c>
      <c r="C10191" s="206" t="s">
        <v>770</v>
      </c>
      <c r="D10191" s="206" t="s">
        <v>772</v>
      </c>
      <c r="E10191" s="206" t="s">
        <v>778</v>
      </c>
      <c r="F10191" s="207">
        <v>45513</v>
      </c>
      <c r="G10191" s="206" t="s">
        <v>908</v>
      </c>
      <c r="H10191" s="208">
        <v>525536</v>
      </c>
      <c r="I10191" s="206" t="s">
        <v>19</v>
      </c>
      <c r="L10191" s="206">
        <v>2023</v>
      </c>
      <c r="M10191" s="206" t="s">
        <v>772</v>
      </c>
      <c r="N10191" s="206" t="s">
        <v>816</v>
      </c>
    </row>
    <row r="10192" spans="1:14" s="206" customFormat="1" ht="31" customHeight="1" x14ac:dyDescent="0.15">
      <c r="A10192" s="206" t="s">
        <v>768</v>
      </c>
      <c r="B10192" s="206" t="s">
        <v>894</v>
      </c>
      <c r="C10192" s="206" t="s">
        <v>770</v>
      </c>
      <c r="D10192" s="206" t="s">
        <v>772</v>
      </c>
      <c r="E10192" s="206" t="s">
        <v>772</v>
      </c>
      <c r="F10192" s="207">
        <v>45513</v>
      </c>
      <c r="G10192" s="206" t="s">
        <v>896</v>
      </c>
      <c r="H10192" s="208">
        <v>305451</v>
      </c>
      <c r="I10192" s="206" t="s">
        <v>19</v>
      </c>
      <c r="L10192" s="206">
        <v>2023</v>
      </c>
      <c r="M10192" s="206" t="s">
        <v>772</v>
      </c>
      <c r="N10192" s="206" t="s">
        <v>816</v>
      </c>
    </row>
    <row r="10193" spans="1:14" s="206" customFormat="1" ht="31" customHeight="1" x14ac:dyDescent="0.15">
      <c r="A10193" s="206" t="s">
        <v>768</v>
      </c>
      <c r="B10193" s="206" t="s">
        <v>894</v>
      </c>
      <c r="C10193" s="206" t="s">
        <v>770</v>
      </c>
      <c r="D10193" s="206" t="s">
        <v>772</v>
      </c>
      <c r="E10193" s="206" t="s">
        <v>772</v>
      </c>
      <c r="F10193" s="207">
        <v>45516</v>
      </c>
      <c r="G10193" s="206" t="s">
        <v>903</v>
      </c>
      <c r="H10193" s="208">
        <v>299376</v>
      </c>
      <c r="I10193" s="206" t="s">
        <v>19</v>
      </c>
      <c r="L10193" s="206">
        <v>2023</v>
      </c>
      <c r="M10193" s="206" t="s">
        <v>772</v>
      </c>
      <c r="N10193" s="206" t="s">
        <v>816</v>
      </c>
    </row>
    <row r="10194" spans="1:14" s="206" customFormat="1" ht="31" customHeight="1" x14ac:dyDescent="0.15">
      <c r="A10194" s="206" t="s">
        <v>768</v>
      </c>
      <c r="B10194" s="206" t="s">
        <v>894</v>
      </c>
      <c r="C10194" s="206" t="s">
        <v>770</v>
      </c>
      <c r="D10194" s="206" t="s">
        <v>772</v>
      </c>
      <c r="E10194" s="206" t="s">
        <v>778</v>
      </c>
      <c r="F10194" s="207">
        <v>45516</v>
      </c>
      <c r="G10194" s="206" t="s">
        <v>895</v>
      </c>
      <c r="H10194" s="208">
        <v>99686</v>
      </c>
      <c r="I10194" s="206" t="s">
        <v>19</v>
      </c>
      <c r="L10194" s="206">
        <v>2023</v>
      </c>
      <c r="M10194" s="206" t="s">
        <v>772</v>
      </c>
      <c r="N10194" s="206" t="s">
        <v>816</v>
      </c>
    </row>
    <row r="10195" spans="1:14" s="206" customFormat="1" ht="31" customHeight="1" x14ac:dyDescent="0.15">
      <c r="A10195" s="206" t="s">
        <v>768</v>
      </c>
      <c r="B10195" s="206" t="s">
        <v>894</v>
      </c>
      <c r="C10195" s="206" t="s">
        <v>770</v>
      </c>
      <c r="D10195" s="206" t="s">
        <v>772</v>
      </c>
      <c r="E10195" s="206" t="s">
        <v>772</v>
      </c>
      <c r="F10195" s="207">
        <v>45516</v>
      </c>
      <c r="G10195" s="206" t="s">
        <v>898</v>
      </c>
      <c r="H10195" s="208">
        <v>156728</v>
      </c>
      <c r="I10195" s="206" t="s">
        <v>19</v>
      </c>
      <c r="L10195" s="206">
        <v>2023</v>
      </c>
      <c r="M10195" s="206" t="s">
        <v>772</v>
      </c>
      <c r="N10195" s="206" t="s">
        <v>816</v>
      </c>
    </row>
    <row r="10196" spans="1:14" s="206" customFormat="1" ht="31" customHeight="1" x14ac:dyDescent="0.15">
      <c r="A10196" s="206" t="s">
        <v>768</v>
      </c>
      <c r="B10196" s="206" t="s">
        <v>894</v>
      </c>
      <c r="C10196" s="206" t="s">
        <v>770</v>
      </c>
      <c r="D10196" s="206" t="s">
        <v>772</v>
      </c>
      <c r="E10196" s="206" t="s">
        <v>759</v>
      </c>
      <c r="F10196" s="207">
        <v>45516</v>
      </c>
      <c r="G10196" s="206" t="s">
        <v>898</v>
      </c>
      <c r="H10196" s="208">
        <v>92202</v>
      </c>
      <c r="I10196" s="206" t="s">
        <v>19</v>
      </c>
      <c r="L10196" s="206">
        <v>2023</v>
      </c>
      <c r="M10196" s="206" t="s">
        <v>772</v>
      </c>
      <c r="N10196" s="206" t="s">
        <v>816</v>
      </c>
    </row>
    <row r="10197" spans="1:14" s="206" customFormat="1" ht="31" customHeight="1" x14ac:dyDescent="0.15">
      <c r="A10197" s="206" t="s">
        <v>768</v>
      </c>
      <c r="B10197" s="206" t="s">
        <v>894</v>
      </c>
      <c r="C10197" s="206" t="s">
        <v>770</v>
      </c>
      <c r="D10197" s="206" t="s">
        <v>772</v>
      </c>
      <c r="E10197" s="206" t="s">
        <v>772</v>
      </c>
      <c r="F10197" s="207">
        <v>45516</v>
      </c>
      <c r="G10197" s="206" t="s">
        <v>896</v>
      </c>
      <c r="H10197" s="208">
        <v>148014</v>
      </c>
      <c r="I10197" s="206" t="s">
        <v>19</v>
      </c>
      <c r="L10197" s="206">
        <v>2023</v>
      </c>
      <c r="M10197" s="206" t="s">
        <v>772</v>
      </c>
      <c r="N10197" s="206" t="s">
        <v>816</v>
      </c>
    </row>
    <row r="10198" spans="1:14" s="206" customFormat="1" ht="31" customHeight="1" x14ac:dyDescent="0.15">
      <c r="A10198" s="206" t="s">
        <v>768</v>
      </c>
      <c r="B10198" s="206" t="s">
        <v>894</v>
      </c>
      <c r="C10198" s="206" t="s">
        <v>770</v>
      </c>
      <c r="D10198" s="206" t="s">
        <v>772</v>
      </c>
      <c r="E10198" s="206" t="s">
        <v>772</v>
      </c>
      <c r="F10198" s="207">
        <v>45516</v>
      </c>
      <c r="G10198" s="206" t="s">
        <v>897</v>
      </c>
      <c r="H10198" s="208">
        <v>37147</v>
      </c>
      <c r="I10198" s="206" t="s">
        <v>19</v>
      </c>
      <c r="L10198" s="206">
        <v>2023</v>
      </c>
      <c r="M10198" s="206" t="s">
        <v>772</v>
      </c>
      <c r="N10198" s="206" t="s">
        <v>816</v>
      </c>
    </row>
    <row r="10199" spans="1:14" s="206" customFormat="1" ht="31" customHeight="1" x14ac:dyDescent="0.15">
      <c r="A10199" s="206" t="s">
        <v>768</v>
      </c>
      <c r="B10199" s="206" t="s">
        <v>894</v>
      </c>
      <c r="C10199" s="206" t="s">
        <v>770</v>
      </c>
      <c r="D10199" s="206" t="s">
        <v>772</v>
      </c>
      <c r="E10199" s="206" t="s">
        <v>778</v>
      </c>
      <c r="F10199" s="207">
        <v>45516</v>
      </c>
      <c r="G10199" s="206" t="s">
        <v>897</v>
      </c>
      <c r="H10199" s="208">
        <v>211715</v>
      </c>
      <c r="I10199" s="206" t="s">
        <v>19</v>
      </c>
      <c r="L10199" s="206">
        <v>2023</v>
      </c>
      <c r="M10199" s="206" t="s">
        <v>772</v>
      </c>
      <c r="N10199" s="206" t="s">
        <v>816</v>
      </c>
    </row>
    <row r="10200" spans="1:14" s="206" customFormat="1" ht="31" customHeight="1" x14ac:dyDescent="0.15">
      <c r="A10200" s="206" t="s">
        <v>768</v>
      </c>
      <c r="B10200" s="206" t="s">
        <v>894</v>
      </c>
      <c r="C10200" s="206" t="s">
        <v>770</v>
      </c>
      <c r="D10200" s="206" t="s">
        <v>772</v>
      </c>
      <c r="E10200" s="206" t="s">
        <v>772</v>
      </c>
      <c r="F10200" s="207">
        <v>45517</v>
      </c>
      <c r="G10200" s="206" t="s">
        <v>897</v>
      </c>
      <c r="H10200" s="208">
        <v>38498</v>
      </c>
      <c r="I10200" s="206" t="s">
        <v>19</v>
      </c>
      <c r="L10200" s="206">
        <v>2023</v>
      </c>
      <c r="M10200" s="206" t="s">
        <v>772</v>
      </c>
      <c r="N10200" s="206" t="s">
        <v>816</v>
      </c>
    </row>
    <row r="10201" spans="1:14" s="206" customFormat="1" ht="31" customHeight="1" x14ac:dyDescent="0.15">
      <c r="A10201" s="206" t="s">
        <v>768</v>
      </c>
      <c r="B10201" s="206" t="s">
        <v>894</v>
      </c>
      <c r="C10201" s="206" t="s">
        <v>770</v>
      </c>
      <c r="D10201" s="206" t="s">
        <v>772</v>
      </c>
      <c r="E10201" s="206" t="s">
        <v>772</v>
      </c>
      <c r="F10201" s="207">
        <v>45517</v>
      </c>
      <c r="G10201" s="206" t="s">
        <v>895</v>
      </c>
      <c r="H10201" s="208">
        <v>36420</v>
      </c>
      <c r="I10201" s="206" t="s">
        <v>19</v>
      </c>
      <c r="L10201" s="206">
        <v>2023</v>
      </c>
      <c r="M10201" s="206" t="s">
        <v>772</v>
      </c>
      <c r="N10201" s="206" t="s">
        <v>816</v>
      </c>
    </row>
    <row r="10202" spans="1:14" s="206" customFormat="1" ht="31" customHeight="1" x14ac:dyDescent="0.15">
      <c r="A10202" s="206" t="s">
        <v>768</v>
      </c>
      <c r="B10202" s="206" t="s">
        <v>894</v>
      </c>
      <c r="C10202" s="206" t="s">
        <v>770</v>
      </c>
      <c r="D10202" s="206" t="s">
        <v>772</v>
      </c>
      <c r="E10202" s="206" t="s">
        <v>778</v>
      </c>
      <c r="F10202" s="207">
        <v>45517</v>
      </c>
      <c r="G10202" s="206" t="s">
        <v>895</v>
      </c>
      <c r="H10202" s="208">
        <v>100496</v>
      </c>
      <c r="I10202" s="206" t="s">
        <v>19</v>
      </c>
      <c r="L10202" s="206">
        <v>2023</v>
      </c>
      <c r="M10202" s="206" t="s">
        <v>772</v>
      </c>
      <c r="N10202" s="206" t="s">
        <v>816</v>
      </c>
    </row>
    <row r="10203" spans="1:14" s="206" customFormat="1" ht="31" customHeight="1" x14ac:dyDescent="0.15">
      <c r="A10203" s="206" t="s">
        <v>768</v>
      </c>
      <c r="B10203" s="206" t="s">
        <v>894</v>
      </c>
      <c r="C10203" s="206" t="s">
        <v>770</v>
      </c>
      <c r="D10203" s="206" t="s">
        <v>772</v>
      </c>
      <c r="E10203" s="206" t="s">
        <v>772</v>
      </c>
      <c r="F10203" s="207">
        <v>45517</v>
      </c>
      <c r="G10203" s="206" t="s">
        <v>896</v>
      </c>
      <c r="H10203" s="208">
        <v>678024</v>
      </c>
      <c r="I10203" s="206" t="s">
        <v>19</v>
      </c>
      <c r="L10203" s="206">
        <v>2023</v>
      </c>
      <c r="M10203" s="206" t="s">
        <v>772</v>
      </c>
      <c r="N10203" s="206" t="s">
        <v>816</v>
      </c>
    </row>
    <row r="10204" spans="1:14" s="206" customFormat="1" ht="31" customHeight="1" x14ac:dyDescent="0.15">
      <c r="A10204" s="206" t="s">
        <v>768</v>
      </c>
      <c r="B10204" s="206" t="s">
        <v>894</v>
      </c>
      <c r="C10204" s="206" t="s">
        <v>770</v>
      </c>
      <c r="D10204" s="206" t="s">
        <v>772</v>
      </c>
      <c r="E10204" s="206" t="s">
        <v>778</v>
      </c>
      <c r="F10204" s="207">
        <v>45517</v>
      </c>
      <c r="G10204" s="206" t="s">
        <v>897</v>
      </c>
      <c r="H10204" s="208">
        <v>225075</v>
      </c>
      <c r="I10204" s="206" t="s">
        <v>19</v>
      </c>
      <c r="L10204" s="206">
        <v>2023</v>
      </c>
      <c r="M10204" s="206" t="s">
        <v>772</v>
      </c>
      <c r="N10204" s="206" t="s">
        <v>816</v>
      </c>
    </row>
    <row r="10205" spans="1:14" s="206" customFormat="1" ht="31" customHeight="1" x14ac:dyDescent="0.15">
      <c r="A10205" s="206" t="s">
        <v>768</v>
      </c>
      <c r="B10205" s="206" t="s">
        <v>894</v>
      </c>
      <c r="C10205" s="206" t="s">
        <v>770</v>
      </c>
      <c r="D10205" s="206" t="s">
        <v>772</v>
      </c>
      <c r="E10205" s="206" t="s">
        <v>772</v>
      </c>
      <c r="F10205" s="207">
        <v>45517</v>
      </c>
      <c r="G10205" s="206" t="s">
        <v>903</v>
      </c>
      <c r="H10205" s="208">
        <v>349272</v>
      </c>
      <c r="I10205" s="206" t="s">
        <v>19</v>
      </c>
      <c r="L10205" s="206">
        <v>2023</v>
      </c>
      <c r="M10205" s="206" t="s">
        <v>772</v>
      </c>
      <c r="N10205" s="206" t="s">
        <v>816</v>
      </c>
    </row>
    <row r="10206" spans="1:14" s="206" customFormat="1" ht="31" customHeight="1" x14ac:dyDescent="0.15">
      <c r="A10206" s="206" t="s">
        <v>768</v>
      </c>
      <c r="B10206" s="206" t="s">
        <v>894</v>
      </c>
      <c r="C10206" s="206" t="s">
        <v>770</v>
      </c>
      <c r="D10206" s="206" t="s">
        <v>772</v>
      </c>
      <c r="E10206" s="206" t="s">
        <v>778</v>
      </c>
      <c r="F10206" s="207">
        <v>45517</v>
      </c>
      <c r="G10206" s="206" t="s">
        <v>908</v>
      </c>
      <c r="H10206" s="208">
        <v>745712</v>
      </c>
      <c r="I10206" s="206" t="s">
        <v>19</v>
      </c>
      <c r="L10206" s="206">
        <v>2023</v>
      </c>
      <c r="M10206" s="206" t="s">
        <v>772</v>
      </c>
      <c r="N10206" s="206" t="s">
        <v>816</v>
      </c>
    </row>
    <row r="10207" spans="1:14" s="206" customFormat="1" ht="31" customHeight="1" x14ac:dyDescent="0.15">
      <c r="A10207" s="206" t="s">
        <v>768</v>
      </c>
      <c r="B10207" s="206" t="s">
        <v>894</v>
      </c>
      <c r="C10207" s="206" t="s">
        <v>770</v>
      </c>
      <c r="D10207" s="206" t="s">
        <v>772</v>
      </c>
      <c r="E10207" s="206" t="s">
        <v>759</v>
      </c>
      <c r="F10207" s="207">
        <v>45517</v>
      </c>
      <c r="G10207" s="206" t="s">
        <v>898</v>
      </c>
      <c r="H10207" s="208">
        <v>93100</v>
      </c>
      <c r="I10207" s="206" t="s">
        <v>19</v>
      </c>
      <c r="L10207" s="206">
        <v>2023</v>
      </c>
      <c r="M10207" s="206" t="s">
        <v>772</v>
      </c>
      <c r="N10207" s="206" t="s">
        <v>816</v>
      </c>
    </row>
    <row r="10208" spans="1:14" s="206" customFormat="1" ht="31" customHeight="1" x14ac:dyDescent="0.15">
      <c r="A10208" s="206" t="s">
        <v>768</v>
      </c>
      <c r="B10208" s="206" t="s">
        <v>894</v>
      </c>
      <c r="C10208" s="206" t="s">
        <v>770</v>
      </c>
      <c r="D10208" s="206" t="s">
        <v>772</v>
      </c>
      <c r="E10208" s="206" t="s">
        <v>772</v>
      </c>
      <c r="F10208" s="207">
        <v>45518</v>
      </c>
      <c r="G10208" s="206" t="s">
        <v>897</v>
      </c>
      <c r="H10208" s="208">
        <v>77671</v>
      </c>
      <c r="I10208" s="206" t="s">
        <v>19</v>
      </c>
      <c r="L10208" s="206">
        <v>2023</v>
      </c>
      <c r="M10208" s="206" t="s">
        <v>772</v>
      </c>
      <c r="N10208" s="206" t="s">
        <v>816</v>
      </c>
    </row>
    <row r="10209" spans="1:14" s="206" customFormat="1" ht="31" customHeight="1" x14ac:dyDescent="0.15">
      <c r="A10209" s="206" t="s">
        <v>768</v>
      </c>
      <c r="B10209" s="206" t="s">
        <v>894</v>
      </c>
      <c r="C10209" s="206" t="s">
        <v>770</v>
      </c>
      <c r="D10209" s="206" t="s">
        <v>772</v>
      </c>
      <c r="E10209" s="206" t="s">
        <v>772</v>
      </c>
      <c r="F10209" s="207">
        <v>45518</v>
      </c>
      <c r="G10209" s="206" t="s">
        <v>895</v>
      </c>
      <c r="H10209" s="208">
        <v>37155</v>
      </c>
      <c r="I10209" s="206" t="s">
        <v>19</v>
      </c>
      <c r="L10209" s="206">
        <v>2023</v>
      </c>
      <c r="M10209" s="206" t="s">
        <v>772</v>
      </c>
      <c r="N10209" s="206" t="s">
        <v>816</v>
      </c>
    </row>
    <row r="10210" spans="1:14" s="206" customFormat="1" ht="31" customHeight="1" x14ac:dyDescent="0.15">
      <c r="A10210" s="206" t="s">
        <v>768</v>
      </c>
      <c r="B10210" s="206" t="s">
        <v>894</v>
      </c>
      <c r="C10210" s="206" t="s">
        <v>770</v>
      </c>
      <c r="D10210" s="206" t="s">
        <v>772</v>
      </c>
      <c r="E10210" s="206" t="s">
        <v>759</v>
      </c>
      <c r="F10210" s="207">
        <v>45518</v>
      </c>
      <c r="G10210" s="206" t="s">
        <v>908</v>
      </c>
      <c r="H10210" s="208">
        <v>44007</v>
      </c>
      <c r="I10210" s="206" t="s">
        <v>19</v>
      </c>
      <c r="L10210" s="206">
        <v>2023</v>
      </c>
      <c r="M10210" s="206" t="s">
        <v>772</v>
      </c>
      <c r="N10210" s="206" t="s">
        <v>816</v>
      </c>
    </row>
    <row r="10211" spans="1:14" s="206" customFormat="1" ht="31" customHeight="1" x14ac:dyDescent="0.15">
      <c r="A10211" s="206" t="s">
        <v>768</v>
      </c>
      <c r="B10211" s="206" t="s">
        <v>894</v>
      </c>
      <c r="C10211" s="206" t="s">
        <v>770</v>
      </c>
      <c r="D10211" s="206" t="s">
        <v>772</v>
      </c>
      <c r="E10211" s="206" t="s">
        <v>778</v>
      </c>
      <c r="F10211" s="207">
        <v>45518</v>
      </c>
      <c r="G10211" s="206" t="s">
        <v>897</v>
      </c>
      <c r="H10211" s="208">
        <v>127101</v>
      </c>
      <c r="I10211" s="206" t="s">
        <v>19</v>
      </c>
      <c r="L10211" s="206">
        <v>2023</v>
      </c>
      <c r="M10211" s="206" t="s">
        <v>772</v>
      </c>
      <c r="N10211" s="206" t="s">
        <v>816</v>
      </c>
    </row>
    <row r="10212" spans="1:14" s="206" customFormat="1" ht="31" customHeight="1" x14ac:dyDescent="0.15">
      <c r="A10212" s="206" t="s">
        <v>768</v>
      </c>
      <c r="B10212" s="206" t="s">
        <v>894</v>
      </c>
      <c r="C10212" s="206" t="s">
        <v>770</v>
      </c>
      <c r="D10212" s="206" t="s">
        <v>772</v>
      </c>
      <c r="E10212" s="206" t="s">
        <v>778</v>
      </c>
      <c r="F10212" s="207">
        <v>45518</v>
      </c>
      <c r="G10212" s="206" t="s">
        <v>896</v>
      </c>
      <c r="H10212" s="208">
        <v>311124</v>
      </c>
      <c r="I10212" s="206" t="s">
        <v>19</v>
      </c>
      <c r="L10212" s="206">
        <v>2023</v>
      </c>
      <c r="M10212" s="206" t="s">
        <v>772</v>
      </c>
      <c r="N10212" s="206" t="s">
        <v>816</v>
      </c>
    </row>
    <row r="10213" spans="1:14" s="206" customFormat="1" ht="31" customHeight="1" x14ac:dyDescent="0.15">
      <c r="A10213" s="206" t="s">
        <v>768</v>
      </c>
      <c r="B10213" s="206" t="s">
        <v>894</v>
      </c>
      <c r="C10213" s="206" t="s">
        <v>770</v>
      </c>
      <c r="D10213" s="206" t="s">
        <v>772</v>
      </c>
      <c r="E10213" s="206" t="s">
        <v>778</v>
      </c>
      <c r="F10213" s="207">
        <v>45518</v>
      </c>
      <c r="G10213" s="206" t="s">
        <v>895</v>
      </c>
      <c r="H10213" s="208">
        <v>151098</v>
      </c>
      <c r="I10213" s="206" t="s">
        <v>19</v>
      </c>
      <c r="L10213" s="206">
        <v>2023</v>
      </c>
      <c r="M10213" s="206" t="s">
        <v>772</v>
      </c>
      <c r="N10213" s="206" t="s">
        <v>816</v>
      </c>
    </row>
    <row r="10214" spans="1:14" s="206" customFormat="1" ht="31" customHeight="1" x14ac:dyDescent="0.15">
      <c r="A10214" s="206" t="s">
        <v>768</v>
      </c>
      <c r="B10214" s="206" t="s">
        <v>894</v>
      </c>
      <c r="C10214" s="206" t="s">
        <v>770</v>
      </c>
      <c r="D10214" s="206" t="s">
        <v>772</v>
      </c>
      <c r="E10214" s="206" t="s">
        <v>759</v>
      </c>
      <c r="F10214" s="207">
        <v>45518</v>
      </c>
      <c r="G10214" s="206" t="s">
        <v>898</v>
      </c>
      <c r="H10214" s="208">
        <v>189798</v>
      </c>
      <c r="I10214" s="206" t="s">
        <v>19</v>
      </c>
      <c r="L10214" s="206">
        <v>2023</v>
      </c>
      <c r="M10214" s="206" t="s">
        <v>772</v>
      </c>
      <c r="N10214" s="206" t="s">
        <v>816</v>
      </c>
    </row>
    <row r="10215" spans="1:14" s="206" customFormat="1" ht="31" customHeight="1" x14ac:dyDescent="0.15">
      <c r="A10215" s="206" t="s">
        <v>768</v>
      </c>
      <c r="B10215" s="206" t="s">
        <v>894</v>
      </c>
      <c r="C10215" s="206" t="s">
        <v>770</v>
      </c>
      <c r="D10215" s="206" t="s">
        <v>772</v>
      </c>
      <c r="E10215" s="206" t="s">
        <v>778</v>
      </c>
      <c r="F10215" s="207">
        <v>45518</v>
      </c>
      <c r="G10215" s="206" t="s">
        <v>908</v>
      </c>
      <c r="H10215" s="208">
        <v>204160</v>
      </c>
      <c r="I10215" s="206" t="s">
        <v>19</v>
      </c>
      <c r="L10215" s="206">
        <v>2023</v>
      </c>
      <c r="M10215" s="206" t="s">
        <v>772</v>
      </c>
      <c r="N10215" s="206" t="s">
        <v>816</v>
      </c>
    </row>
    <row r="10216" spans="1:14" s="206" customFormat="1" ht="31" customHeight="1" x14ac:dyDescent="0.15">
      <c r="A10216" s="206" t="s">
        <v>768</v>
      </c>
      <c r="B10216" s="206" t="s">
        <v>894</v>
      </c>
      <c r="C10216" s="206" t="s">
        <v>770</v>
      </c>
      <c r="D10216" s="206" t="s">
        <v>772</v>
      </c>
      <c r="E10216" s="206" t="s">
        <v>772</v>
      </c>
      <c r="F10216" s="207">
        <v>45518</v>
      </c>
      <c r="G10216" s="206" t="s">
        <v>896</v>
      </c>
      <c r="H10216" s="208">
        <v>221484</v>
      </c>
      <c r="I10216" s="206" t="s">
        <v>19</v>
      </c>
      <c r="L10216" s="206">
        <v>2023</v>
      </c>
      <c r="M10216" s="206" t="s">
        <v>772</v>
      </c>
      <c r="N10216" s="206" t="s">
        <v>816</v>
      </c>
    </row>
    <row r="10217" spans="1:14" s="206" customFormat="1" ht="31" customHeight="1" x14ac:dyDescent="0.15">
      <c r="A10217" s="206" t="s">
        <v>768</v>
      </c>
      <c r="B10217" s="206" t="s">
        <v>894</v>
      </c>
      <c r="C10217" s="206" t="s">
        <v>770</v>
      </c>
      <c r="D10217" s="206" t="s">
        <v>772</v>
      </c>
      <c r="E10217" s="206" t="s">
        <v>778</v>
      </c>
      <c r="F10217" s="207">
        <v>45519</v>
      </c>
      <c r="G10217" s="206" t="s">
        <v>905</v>
      </c>
      <c r="H10217" s="208">
        <v>15400</v>
      </c>
      <c r="I10217" s="206" t="s">
        <v>19</v>
      </c>
      <c r="L10217" s="206">
        <v>2023</v>
      </c>
      <c r="M10217" s="206" t="s">
        <v>772</v>
      </c>
      <c r="N10217" s="206" t="s">
        <v>816</v>
      </c>
    </row>
    <row r="10218" spans="1:14" s="206" customFormat="1" ht="31" customHeight="1" x14ac:dyDescent="0.15">
      <c r="A10218" s="206" t="s">
        <v>768</v>
      </c>
      <c r="B10218" s="206" t="s">
        <v>894</v>
      </c>
      <c r="C10218" s="206" t="s">
        <v>770</v>
      </c>
      <c r="D10218" s="206" t="s">
        <v>772</v>
      </c>
      <c r="E10218" s="206" t="s">
        <v>778</v>
      </c>
      <c r="F10218" s="207">
        <v>45519</v>
      </c>
      <c r="G10218" s="206" t="s">
        <v>895</v>
      </c>
      <c r="H10218" s="208">
        <v>118413</v>
      </c>
      <c r="I10218" s="206" t="s">
        <v>19</v>
      </c>
      <c r="L10218" s="206">
        <v>2023</v>
      </c>
      <c r="M10218" s="206" t="s">
        <v>772</v>
      </c>
      <c r="N10218" s="206" t="s">
        <v>816</v>
      </c>
    </row>
    <row r="10219" spans="1:14" s="206" customFormat="1" ht="31" customHeight="1" x14ac:dyDescent="0.15">
      <c r="A10219" s="206" t="s">
        <v>768</v>
      </c>
      <c r="B10219" s="206" t="s">
        <v>894</v>
      </c>
      <c r="C10219" s="206" t="s">
        <v>770</v>
      </c>
      <c r="D10219" s="206" t="s">
        <v>772</v>
      </c>
      <c r="E10219" s="206" t="s">
        <v>778</v>
      </c>
      <c r="F10219" s="207">
        <v>45519</v>
      </c>
      <c r="G10219" s="206" t="s">
        <v>897</v>
      </c>
      <c r="H10219" s="208">
        <v>77671</v>
      </c>
      <c r="I10219" s="206" t="s">
        <v>19</v>
      </c>
      <c r="L10219" s="206">
        <v>2023</v>
      </c>
      <c r="M10219" s="206" t="s">
        <v>772</v>
      </c>
      <c r="N10219" s="206" t="s">
        <v>816</v>
      </c>
    </row>
    <row r="10220" spans="1:14" s="206" customFormat="1" ht="31" customHeight="1" x14ac:dyDescent="0.15">
      <c r="A10220" s="206" t="s">
        <v>768</v>
      </c>
      <c r="B10220" s="206" t="s">
        <v>894</v>
      </c>
      <c r="C10220" s="206" t="s">
        <v>770</v>
      </c>
      <c r="D10220" s="206" t="s">
        <v>772</v>
      </c>
      <c r="E10220" s="206" t="s">
        <v>772</v>
      </c>
      <c r="F10220" s="207">
        <v>45519</v>
      </c>
      <c r="G10220" s="206" t="s">
        <v>895</v>
      </c>
      <c r="H10220" s="208">
        <v>38016</v>
      </c>
      <c r="I10220" s="206" t="s">
        <v>19</v>
      </c>
      <c r="L10220" s="206">
        <v>2023</v>
      </c>
      <c r="M10220" s="206" t="s">
        <v>772</v>
      </c>
      <c r="N10220" s="206" t="s">
        <v>816</v>
      </c>
    </row>
    <row r="10221" spans="1:14" s="206" customFormat="1" ht="31" customHeight="1" x14ac:dyDescent="0.15">
      <c r="A10221" s="206" t="s">
        <v>768</v>
      </c>
      <c r="B10221" s="206" t="s">
        <v>894</v>
      </c>
      <c r="C10221" s="206" t="s">
        <v>770</v>
      </c>
      <c r="D10221" s="206" t="s">
        <v>772</v>
      </c>
      <c r="E10221" s="206" t="s">
        <v>772</v>
      </c>
      <c r="F10221" s="207">
        <v>45519</v>
      </c>
      <c r="G10221" s="206" t="s">
        <v>898</v>
      </c>
      <c r="H10221" s="208">
        <v>159632</v>
      </c>
      <c r="I10221" s="206" t="s">
        <v>19</v>
      </c>
      <c r="L10221" s="206">
        <v>2023</v>
      </c>
      <c r="M10221" s="206" t="s">
        <v>772</v>
      </c>
      <c r="N10221" s="206" t="s">
        <v>816</v>
      </c>
    </row>
    <row r="10222" spans="1:14" s="206" customFormat="1" ht="31" customHeight="1" x14ac:dyDescent="0.15">
      <c r="A10222" s="206" t="s">
        <v>768</v>
      </c>
      <c r="B10222" s="206" t="s">
        <v>894</v>
      </c>
      <c r="C10222" s="206" t="s">
        <v>770</v>
      </c>
      <c r="D10222" s="206" t="s">
        <v>772</v>
      </c>
      <c r="E10222" s="206" t="s">
        <v>772</v>
      </c>
      <c r="F10222" s="207">
        <v>45519</v>
      </c>
      <c r="G10222" s="206" t="s">
        <v>896</v>
      </c>
      <c r="H10222" s="208">
        <v>466391</v>
      </c>
      <c r="I10222" s="206" t="s">
        <v>19</v>
      </c>
      <c r="L10222" s="206">
        <v>2023</v>
      </c>
      <c r="M10222" s="206" t="s">
        <v>772</v>
      </c>
      <c r="N10222" s="206" t="s">
        <v>816</v>
      </c>
    </row>
    <row r="10223" spans="1:14" s="206" customFormat="1" ht="31" customHeight="1" x14ac:dyDescent="0.15">
      <c r="A10223" s="206" t="s">
        <v>768</v>
      </c>
      <c r="B10223" s="206" t="s">
        <v>894</v>
      </c>
      <c r="C10223" s="206" t="s">
        <v>770</v>
      </c>
      <c r="D10223" s="206" t="s">
        <v>772</v>
      </c>
      <c r="E10223" s="206" t="s">
        <v>778</v>
      </c>
      <c r="F10223" s="207">
        <v>45519</v>
      </c>
      <c r="G10223" s="206" t="s">
        <v>908</v>
      </c>
      <c r="H10223" s="208">
        <v>1595022</v>
      </c>
      <c r="I10223" s="206" t="s">
        <v>19</v>
      </c>
      <c r="L10223" s="206">
        <v>2023</v>
      </c>
      <c r="M10223" s="206" t="s">
        <v>772</v>
      </c>
      <c r="N10223" s="206" t="s">
        <v>816</v>
      </c>
    </row>
    <row r="10224" spans="1:14" s="206" customFormat="1" ht="31" customHeight="1" x14ac:dyDescent="0.15">
      <c r="A10224" s="206" t="s">
        <v>768</v>
      </c>
      <c r="B10224" s="206" t="s">
        <v>894</v>
      </c>
      <c r="C10224" s="206" t="s">
        <v>770</v>
      </c>
      <c r="D10224" s="206" t="s">
        <v>772</v>
      </c>
      <c r="E10224" s="206" t="s">
        <v>772</v>
      </c>
      <c r="F10224" s="207">
        <v>45519</v>
      </c>
      <c r="G10224" s="206" t="s">
        <v>903</v>
      </c>
      <c r="H10224" s="208">
        <v>299376</v>
      </c>
      <c r="I10224" s="206" t="s">
        <v>19</v>
      </c>
      <c r="L10224" s="206">
        <v>2023</v>
      </c>
      <c r="M10224" s="206" t="s">
        <v>772</v>
      </c>
      <c r="N10224" s="206" t="s">
        <v>816</v>
      </c>
    </row>
    <row r="10225" spans="1:14" s="206" customFormat="1" ht="31" customHeight="1" x14ac:dyDescent="0.15">
      <c r="A10225" s="206" t="s">
        <v>768</v>
      </c>
      <c r="B10225" s="206" t="s">
        <v>894</v>
      </c>
      <c r="C10225" s="206" t="s">
        <v>770</v>
      </c>
      <c r="D10225" s="206" t="s">
        <v>772</v>
      </c>
      <c r="E10225" s="206" t="s">
        <v>778</v>
      </c>
      <c r="F10225" s="207">
        <v>45520</v>
      </c>
      <c r="G10225" s="206" t="s">
        <v>908</v>
      </c>
      <c r="H10225" s="208">
        <v>396880</v>
      </c>
      <c r="I10225" s="206" t="s">
        <v>19</v>
      </c>
      <c r="L10225" s="206">
        <v>2023</v>
      </c>
      <c r="M10225" s="206" t="s">
        <v>772</v>
      </c>
      <c r="N10225" s="206" t="s">
        <v>816</v>
      </c>
    </row>
    <row r="10226" spans="1:14" s="206" customFormat="1" ht="31" customHeight="1" x14ac:dyDescent="0.15">
      <c r="A10226" s="206" t="s">
        <v>768</v>
      </c>
      <c r="B10226" s="206" t="s">
        <v>894</v>
      </c>
      <c r="C10226" s="206" t="s">
        <v>770</v>
      </c>
      <c r="D10226" s="206" t="s">
        <v>772</v>
      </c>
      <c r="E10226" s="206" t="s">
        <v>772</v>
      </c>
      <c r="F10226" s="207">
        <v>45520</v>
      </c>
      <c r="G10226" s="206" t="s">
        <v>903</v>
      </c>
      <c r="H10226" s="208">
        <v>149688</v>
      </c>
      <c r="I10226" s="206" t="s">
        <v>19</v>
      </c>
      <c r="L10226" s="206">
        <v>2023</v>
      </c>
      <c r="M10226" s="206" t="s">
        <v>772</v>
      </c>
      <c r="N10226" s="206" t="s">
        <v>816</v>
      </c>
    </row>
    <row r="10227" spans="1:14" s="206" customFormat="1" ht="31" customHeight="1" x14ac:dyDescent="0.15">
      <c r="A10227" s="206" t="s">
        <v>768</v>
      </c>
      <c r="B10227" s="206" t="s">
        <v>894</v>
      </c>
      <c r="C10227" s="206" t="s">
        <v>770</v>
      </c>
      <c r="D10227" s="206" t="s">
        <v>772</v>
      </c>
      <c r="E10227" s="206" t="s">
        <v>778</v>
      </c>
      <c r="F10227" s="207">
        <v>45520</v>
      </c>
      <c r="G10227" s="206" t="s">
        <v>895</v>
      </c>
      <c r="H10227" s="208">
        <v>359024</v>
      </c>
      <c r="I10227" s="206" t="s">
        <v>19</v>
      </c>
      <c r="L10227" s="206">
        <v>2023</v>
      </c>
      <c r="M10227" s="206" t="s">
        <v>772</v>
      </c>
      <c r="N10227" s="206" t="s">
        <v>816</v>
      </c>
    </row>
    <row r="10228" spans="1:14" s="206" customFormat="1" ht="31" customHeight="1" x14ac:dyDescent="0.15">
      <c r="A10228" s="206" t="s">
        <v>768</v>
      </c>
      <c r="B10228" s="206" t="s">
        <v>894</v>
      </c>
      <c r="C10228" s="206" t="s">
        <v>770</v>
      </c>
      <c r="D10228" s="206" t="s">
        <v>772</v>
      </c>
      <c r="E10228" s="206" t="s">
        <v>772</v>
      </c>
      <c r="F10228" s="207">
        <v>45520</v>
      </c>
      <c r="G10228" s="206" t="s">
        <v>898</v>
      </c>
      <c r="H10228" s="208">
        <v>199298</v>
      </c>
      <c r="I10228" s="206" t="s">
        <v>19</v>
      </c>
      <c r="L10228" s="206">
        <v>2023</v>
      </c>
      <c r="M10228" s="206" t="s">
        <v>772</v>
      </c>
      <c r="N10228" s="206" t="s">
        <v>816</v>
      </c>
    </row>
    <row r="10229" spans="1:14" s="206" customFormat="1" ht="31" customHeight="1" x14ac:dyDescent="0.15">
      <c r="A10229" s="206" t="s">
        <v>768</v>
      </c>
      <c r="B10229" s="206" t="s">
        <v>894</v>
      </c>
      <c r="C10229" s="206" t="s">
        <v>770</v>
      </c>
      <c r="D10229" s="206" t="s">
        <v>772</v>
      </c>
      <c r="E10229" s="206" t="s">
        <v>772</v>
      </c>
      <c r="F10229" s="207">
        <v>45520</v>
      </c>
      <c r="G10229" s="206" t="s">
        <v>896</v>
      </c>
      <c r="H10229" s="208">
        <v>522254</v>
      </c>
      <c r="I10229" s="206" t="s">
        <v>19</v>
      </c>
      <c r="L10229" s="206">
        <v>2023</v>
      </c>
      <c r="M10229" s="206" t="s">
        <v>772</v>
      </c>
      <c r="N10229" s="206" t="s">
        <v>816</v>
      </c>
    </row>
    <row r="10230" spans="1:14" s="206" customFormat="1" ht="31" customHeight="1" x14ac:dyDescent="0.15">
      <c r="A10230" s="206" t="s">
        <v>768</v>
      </c>
      <c r="B10230" s="206" t="s">
        <v>894</v>
      </c>
      <c r="C10230" s="206" t="s">
        <v>770</v>
      </c>
      <c r="D10230" s="206" t="s">
        <v>772</v>
      </c>
      <c r="E10230" s="206" t="s">
        <v>772</v>
      </c>
      <c r="F10230" s="207">
        <v>45520</v>
      </c>
      <c r="G10230" s="206" t="s">
        <v>895</v>
      </c>
      <c r="H10230" s="208">
        <v>116723</v>
      </c>
      <c r="I10230" s="206" t="s">
        <v>19</v>
      </c>
      <c r="L10230" s="206">
        <v>2023</v>
      </c>
      <c r="M10230" s="206" t="s">
        <v>772</v>
      </c>
      <c r="N10230" s="206" t="s">
        <v>816</v>
      </c>
    </row>
    <row r="10231" spans="1:14" s="206" customFormat="1" ht="31" customHeight="1" x14ac:dyDescent="0.15">
      <c r="A10231" s="206" t="s">
        <v>768</v>
      </c>
      <c r="B10231" s="206" t="s">
        <v>894</v>
      </c>
      <c r="C10231" s="206" t="s">
        <v>770</v>
      </c>
      <c r="D10231" s="206" t="s">
        <v>772</v>
      </c>
      <c r="E10231" s="206" t="s">
        <v>772</v>
      </c>
      <c r="F10231" s="207">
        <v>45520</v>
      </c>
      <c r="G10231" s="206" t="s">
        <v>897</v>
      </c>
      <c r="H10231" s="208">
        <v>37147</v>
      </c>
      <c r="I10231" s="206" t="s">
        <v>19</v>
      </c>
      <c r="L10231" s="206">
        <v>2023</v>
      </c>
      <c r="M10231" s="206" t="s">
        <v>772</v>
      </c>
      <c r="N10231" s="206" t="s">
        <v>816</v>
      </c>
    </row>
    <row r="10232" spans="1:14" s="206" customFormat="1" ht="31" customHeight="1" x14ac:dyDescent="0.15">
      <c r="A10232" s="206" t="s">
        <v>768</v>
      </c>
      <c r="B10232" s="206" t="s">
        <v>894</v>
      </c>
      <c r="C10232" s="206" t="s">
        <v>770</v>
      </c>
      <c r="D10232" s="206" t="s">
        <v>772</v>
      </c>
      <c r="E10232" s="206" t="s">
        <v>759</v>
      </c>
      <c r="F10232" s="207">
        <v>45523</v>
      </c>
      <c r="G10232" s="206" t="s">
        <v>898</v>
      </c>
      <c r="H10232" s="208">
        <v>538851</v>
      </c>
      <c r="I10232" s="206" t="s">
        <v>19</v>
      </c>
      <c r="L10232" s="206">
        <v>2023</v>
      </c>
      <c r="M10232" s="206" t="s">
        <v>772</v>
      </c>
      <c r="N10232" s="206" t="s">
        <v>816</v>
      </c>
    </row>
    <row r="10233" spans="1:14" s="206" customFormat="1" ht="31" customHeight="1" x14ac:dyDescent="0.15">
      <c r="A10233" s="206" t="s">
        <v>768</v>
      </c>
      <c r="B10233" s="206" t="s">
        <v>894</v>
      </c>
      <c r="C10233" s="206" t="s">
        <v>770</v>
      </c>
      <c r="D10233" s="206" t="s">
        <v>772</v>
      </c>
      <c r="E10233" s="206" t="s">
        <v>772</v>
      </c>
      <c r="F10233" s="207">
        <v>45523</v>
      </c>
      <c r="G10233" s="206" t="s">
        <v>896</v>
      </c>
      <c r="H10233" s="208">
        <v>309526</v>
      </c>
      <c r="I10233" s="206" t="s">
        <v>19</v>
      </c>
      <c r="L10233" s="206">
        <v>2023</v>
      </c>
      <c r="M10233" s="206" t="s">
        <v>772</v>
      </c>
      <c r="N10233" s="206" t="s">
        <v>816</v>
      </c>
    </row>
    <row r="10234" spans="1:14" s="206" customFormat="1" ht="31" customHeight="1" x14ac:dyDescent="0.15">
      <c r="A10234" s="206" t="s">
        <v>768</v>
      </c>
      <c r="B10234" s="206" t="s">
        <v>894</v>
      </c>
      <c r="C10234" s="206" t="s">
        <v>770</v>
      </c>
      <c r="D10234" s="206" t="s">
        <v>772</v>
      </c>
      <c r="E10234" s="206" t="s">
        <v>772</v>
      </c>
      <c r="F10234" s="207">
        <v>45523</v>
      </c>
      <c r="G10234" s="206" t="s">
        <v>897</v>
      </c>
      <c r="H10234" s="208">
        <v>11482</v>
      </c>
      <c r="I10234" s="206" t="s">
        <v>19</v>
      </c>
      <c r="L10234" s="206">
        <v>2023</v>
      </c>
      <c r="M10234" s="206" t="s">
        <v>772</v>
      </c>
      <c r="N10234" s="206" t="s">
        <v>816</v>
      </c>
    </row>
    <row r="10235" spans="1:14" s="206" customFormat="1" ht="31" customHeight="1" x14ac:dyDescent="0.15">
      <c r="A10235" s="206" t="s">
        <v>768</v>
      </c>
      <c r="B10235" s="206" t="s">
        <v>894</v>
      </c>
      <c r="C10235" s="206" t="s">
        <v>770</v>
      </c>
      <c r="D10235" s="206" t="s">
        <v>772</v>
      </c>
      <c r="E10235" s="206" t="s">
        <v>772</v>
      </c>
      <c r="F10235" s="207">
        <v>45523</v>
      </c>
      <c r="G10235" s="206" t="s">
        <v>898</v>
      </c>
      <c r="H10235" s="208">
        <v>199518</v>
      </c>
      <c r="I10235" s="206" t="s">
        <v>19</v>
      </c>
      <c r="L10235" s="206">
        <v>2023</v>
      </c>
      <c r="M10235" s="206" t="s">
        <v>772</v>
      </c>
      <c r="N10235" s="206" t="s">
        <v>816</v>
      </c>
    </row>
    <row r="10236" spans="1:14" s="206" customFormat="1" ht="31" customHeight="1" x14ac:dyDescent="0.15">
      <c r="A10236" s="206" t="s">
        <v>768</v>
      </c>
      <c r="B10236" s="206" t="s">
        <v>894</v>
      </c>
      <c r="C10236" s="206" t="s">
        <v>770</v>
      </c>
      <c r="D10236" s="206" t="s">
        <v>772</v>
      </c>
      <c r="E10236" s="206" t="s">
        <v>778</v>
      </c>
      <c r="F10236" s="207">
        <v>45523</v>
      </c>
      <c r="G10236" s="206" t="s">
        <v>908</v>
      </c>
      <c r="H10236" s="208">
        <v>483384</v>
      </c>
      <c r="I10236" s="206" t="s">
        <v>19</v>
      </c>
      <c r="L10236" s="206">
        <v>2023</v>
      </c>
      <c r="M10236" s="206" t="s">
        <v>772</v>
      </c>
      <c r="N10236" s="206" t="s">
        <v>816</v>
      </c>
    </row>
    <row r="10237" spans="1:14" s="206" customFormat="1" ht="31" customHeight="1" x14ac:dyDescent="0.15">
      <c r="A10237" s="206" t="s">
        <v>768</v>
      </c>
      <c r="B10237" s="206" t="s">
        <v>894</v>
      </c>
      <c r="C10237" s="206" t="s">
        <v>770</v>
      </c>
      <c r="D10237" s="206" t="s">
        <v>772</v>
      </c>
      <c r="E10237" s="206" t="s">
        <v>772</v>
      </c>
      <c r="F10237" s="207">
        <v>45523</v>
      </c>
      <c r="G10237" s="206" t="s">
        <v>903</v>
      </c>
      <c r="H10237" s="208">
        <v>299376</v>
      </c>
      <c r="I10237" s="206" t="s">
        <v>19</v>
      </c>
      <c r="L10237" s="206">
        <v>2023</v>
      </c>
      <c r="M10237" s="206" t="s">
        <v>772</v>
      </c>
      <c r="N10237" s="206" t="s">
        <v>816</v>
      </c>
    </row>
    <row r="10238" spans="1:14" s="206" customFormat="1" ht="31" customHeight="1" x14ac:dyDescent="0.15">
      <c r="A10238" s="206" t="s">
        <v>768</v>
      </c>
      <c r="B10238" s="206" t="s">
        <v>894</v>
      </c>
      <c r="C10238" s="206" t="s">
        <v>770</v>
      </c>
      <c r="D10238" s="206" t="s">
        <v>772</v>
      </c>
      <c r="E10238" s="206" t="s">
        <v>778</v>
      </c>
      <c r="F10238" s="207">
        <v>45523</v>
      </c>
      <c r="G10238" s="206" t="s">
        <v>897</v>
      </c>
      <c r="H10238" s="208">
        <v>96582</v>
      </c>
      <c r="I10238" s="206" t="s">
        <v>19</v>
      </c>
      <c r="L10238" s="206">
        <v>2023</v>
      </c>
      <c r="M10238" s="206" t="s">
        <v>772</v>
      </c>
      <c r="N10238" s="206" t="s">
        <v>816</v>
      </c>
    </row>
    <row r="10239" spans="1:14" s="206" customFormat="1" ht="31" customHeight="1" x14ac:dyDescent="0.15">
      <c r="A10239" s="206" t="s">
        <v>768</v>
      </c>
      <c r="B10239" s="206" t="s">
        <v>894</v>
      </c>
      <c r="C10239" s="206" t="s">
        <v>770</v>
      </c>
      <c r="D10239" s="206" t="s">
        <v>772</v>
      </c>
      <c r="E10239" s="206" t="s">
        <v>772</v>
      </c>
      <c r="F10239" s="207">
        <v>45524</v>
      </c>
      <c r="G10239" s="206" t="s">
        <v>898</v>
      </c>
      <c r="H10239" s="208">
        <v>78430</v>
      </c>
      <c r="I10239" s="206" t="s">
        <v>19</v>
      </c>
      <c r="L10239" s="206">
        <v>2023</v>
      </c>
      <c r="M10239" s="206" t="s">
        <v>772</v>
      </c>
      <c r="N10239" s="206" t="s">
        <v>816</v>
      </c>
    </row>
    <row r="10240" spans="1:14" s="206" customFormat="1" ht="31" customHeight="1" x14ac:dyDescent="0.15">
      <c r="A10240" s="206" t="s">
        <v>768</v>
      </c>
      <c r="B10240" s="206" t="s">
        <v>894</v>
      </c>
      <c r="C10240" s="206" t="s">
        <v>770</v>
      </c>
      <c r="D10240" s="206" t="s">
        <v>772</v>
      </c>
      <c r="E10240" s="206" t="s">
        <v>772</v>
      </c>
      <c r="F10240" s="207">
        <v>45524</v>
      </c>
      <c r="G10240" s="206" t="s">
        <v>897</v>
      </c>
      <c r="H10240" s="208">
        <v>38498</v>
      </c>
      <c r="I10240" s="206" t="s">
        <v>19</v>
      </c>
      <c r="L10240" s="206">
        <v>2023</v>
      </c>
      <c r="M10240" s="206" t="s">
        <v>772</v>
      </c>
      <c r="N10240" s="206" t="s">
        <v>816</v>
      </c>
    </row>
    <row r="10241" spans="1:15" s="206" customFormat="1" ht="31" customHeight="1" x14ac:dyDescent="0.15">
      <c r="A10241" s="206" t="s">
        <v>768</v>
      </c>
      <c r="B10241" s="206" t="s">
        <v>894</v>
      </c>
      <c r="C10241" s="206" t="s">
        <v>770</v>
      </c>
      <c r="D10241" s="206" t="s">
        <v>772</v>
      </c>
      <c r="E10241" s="206" t="s">
        <v>772</v>
      </c>
      <c r="F10241" s="207">
        <v>45524</v>
      </c>
      <c r="G10241" s="206" t="s">
        <v>895</v>
      </c>
      <c r="H10241" s="208">
        <v>6336</v>
      </c>
      <c r="I10241" s="206" t="s">
        <v>19</v>
      </c>
      <c r="L10241" s="206">
        <v>2023</v>
      </c>
      <c r="M10241" s="206" t="s">
        <v>772</v>
      </c>
      <c r="N10241" s="206" t="s">
        <v>816</v>
      </c>
    </row>
    <row r="10242" spans="1:15" s="206" customFormat="1" ht="31" customHeight="1" x14ac:dyDescent="0.15">
      <c r="A10242" s="206" t="s">
        <v>768</v>
      </c>
      <c r="B10242" s="206" t="s">
        <v>894</v>
      </c>
      <c r="C10242" s="206" t="s">
        <v>770</v>
      </c>
      <c r="D10242" s="206" t="s">
        <v>772</v>
      </c>
      <c r="E10242" s="206" t="s">
        <v>778</v>
      </c>
      <c r="F10242" s="207">
        <v>45524</v>
      </c>
      <c r="G10242" s="206" t="s">
        <v>908</v>
      </c>
      <c r="H10242" s="208">
        <v>969584</v>
      </c>
      <c r="I10242" s="206" t="s">
        <v>19</v>
      </c>
      <c r="L10242" s="206">
        <v>2023</v>
      </c>
      <c r="M10242" s="206" t="s">
        <v>772</v>
      </c>
      <c r="N10242" s="206" t="s">
        <v>816</v>
      </c>
    </row>
    <row r="10243" spans="1:15" s="206" customFormat="1" ht="31" customHeight="1" x14ac:dyDescent="0.15">
      <c r="A10243" s="206" t="s">
        <v>768</v>
      </c>
      <c r="B10243" s="206" t="s">
        <v>894</v>
      </c>
      <c r="C10243" s="206" t="s">
        <v>770</v>
      </c>
      <c r="D10243" s="206" t="s">
        <v>772</v>
      </c>
      <c r="E10243" s="206" t="s">
        <v>772</v>
      </c>
      <c r="F10243" s="207">
        <v>45524</v>
      </c>
      <c r="G10243" s="206" t="s">
        <v>896</v>
      </c>
      <c r="H10243" s="208">
        <v>983239</v>
      </c>
      <c r="I10243" s="206" t="s">
        <v>19</v>
      </c>
      <c r="L10243" s="206">
        <v>2023</v>
      </c>
      <c r="M10243" s="206" t="s">
        <v>772</v>
      </c>
      <c r="N10243" s="206" t="s">
        <v>816</v>
      </c>
    </row>
    <row r="10244" spans="1:15" s="206" customFormat="1" ht="31" customHeight="1" x14ac:dyDescent="0.15">
      <c r="A10244" s="206" t="s">
        <v>768</v>
      </c>
      <c r="B10244" s="206" t="s">
        <v>894</v>
      </c>
      <c r="C10244" s="206" t="s">
        <v>770</v>
      </c>
      <c r="D10244" s="206" t="s">
        <v>772</v>
      </c>
      <c r="E10244" s="206" t="s">
        <v>759</v>
      </c>
      <c r="F10244" s="207">
        <v>45524</v>
      </c>
      <c r="G10244" s="206" t="s">
        <v>898</v>
      </c>
      <c r="H10244" s="208">
        <v>65111</v>
      </c>
      <c r="I10244" s="206" t="s">
        <v>19</v>
      </c>
      <c r="L10244" s="206">
        <v>2023</v>
      </c>
      <c r="M10244" s="206" t="s">
        <v>772</v>
      </c>
      <c r="N10244" s="206" t="s">
        <v>816</v>
      </c>
    </row>
    <row r="10245" spans="1:15" s="206" customFormat="1" ht="31" customHeight="1" x14ac:dyDescent="0.15">
      <c r="A10245" s="206" t="s">
        <v>768</v>
      </c>
      <c r="B10245" s="206" t="s">
        <v>894</v>
      </c>
      <c r="C10245" s="206" t="s">
        <v>770</v>
      </c>
      <c r="D10245" s="206" t="s">
        <v>772</v>
      </c>
      <c r="E10245" s="206" t="s">
        <v>772</v>
      </c>
      <c r="F10245" s="207">
        <v>45524</v>
      </c>
      <c r="G10245" s="206" t="s">
        <v>908</v>
      </c>
      <c r="H10245" s="208">
        <v>193160</v>
      </c>
      <c r="I10245" s="206" t="s">
        <v>19</v>
      </c>
      <c r="L10245" s="206">
        <v>2023</v>
      </c>
      <c r="M10245" s="206" t="s">
        <v>772</v>
      </c>
      <c r="N10245" s="206" t="s">
        <v>816</v>
      </c>
    </row>
    <row r="10246" spans="1:15" s="206" customFormat="1" ht="31" customHeight="1" x14ac:dyDescent="0.15">
      <c r="A10246" s="206" t="s">
        <v>768</v>
      </c>
      <c r="B10246" s="206" t="s">
        <v>894</v>
      </c>
      <c r="C10246" s="206" t="s">
        <v>770</v>
      </c>
      <c r="D10246" s="206" t="s">
        <v>772</v>
      </c>
      <c r="E10246" s="206" t="s">
        <v>778</v>
      </c>
      <c r="F10246" s="207">
        <v>45524</v>
      </c>
      <c r="G10246" s="206" t="s">
        <v>895</v>
      </c>
      <c r="H10246" s="208">
        <v>226252</v>
      </c>
      <c r="I10246" s="206" t="s">
        <v>19</v>
      </c>
      <c r="L10246" s="206">
        <v>2023</v>
      </c>
      <c r="M10246" s="206" t="s">
        <v>772</v>
      </c>
      <c r="N10246" s="206" t="s">
        <v>816</v>
      </c>
    </row>
    <row r="10247" spans="1:15" s="206" customFormat="1" ht="31" customHeight="1" x14ac:dyDescent="0.15">
      <c r="A10247" s="206" t="s">
        <v>768</v>
      </c>
      <c r="B10247" s="206" t="s">
        <v>894</v>
      </c>
      <c r="C10247" s="206" t="s">
        <v>770</v>
      </c>
      <c r="D10247" s="206" t="s">
        <v>772</v>
      </c>
      <c r="E10247" s="206" t="s">
        <v>778</v>
      </c>
      <c r="F10247" s="207">
        <v>45524</v>
      </c>
      <c r="G10247" s="206" t="s">
        <v>897</v>
      </c>
      <c r="H10247" s="208">
        <v>77671</v>
      </c>
      <c r="I10247" s="206" t="s">
        <v>19</v>
      </c>
      <c r="L10247" s="206">
        <v>2023</v>
      </c>
      <c r="M10247" s="206" t="s">
        <v>772</v>
      </c>
      <c r="N10247" s="206" t="s">
        <v>816</v>
      </c>
    </row>
    <row r="10248" spans="1:15" s="206" customFormat="1" ht="31" customHeight="1" x14ac:dyDescent="0.15">
      <c r="A10248" s="206" t="s">
        <v>768</v>
      </c>
      <c r="B10248" s="206" t="s">
        <v>894</v>
      </c>
      <c r="C10248" s="206" t="s">
        <v>770</v>
      </c>
      <c r="D10248" s="206" t="s">
        <v>772</v>
      </c>
      <c r="E10248" s="206" t="s">
        <v>778</v>
      </c>
      <c r="F10248" s="207">
        <v>45524</v>
      </c>
      <c r="G10248" s="206" t="s">
        <v>903</v>
      </c>
      <c r="H10248" s="208">
        <v>60496</v>
      </c>
      <c r="I10248" s="206" t="s">
        <v>19</v>
      </c>
      <c r="L10248" s="206">
        <v>2023</v>
      </c>
      <c r="M10248" s="206" t="s">
        <v>772</v>
      </c>
      <c r="N10248" s="206" t="s">
        <v>816</v>
      </c>
    </row>
    <row r="10249" spans="1:15" s="206" customFormat="1" ht="31" customHeight="1" x14ac:dyDescent="0.15">
      <c r="A10249" s="206" t="s">
        <v>768</v>
      </c>
      <c r="B10249" s="206" t="s">
        <v>894</v>
      </c>
      <c r="C10249" s="206" t="s">
        <v>770</v>
      </c>
      <c r="D10249" s="206" t="s">
        <v>772</v>
      </c>
      <c r="E10249" s="206" t="s">
        <v>778</v>
      </c>
      <c r="F10249" s="207">
        <v>45525</v>
      </c>
      <c r="G10249" s="206" t="s">
        <v>895</v>
      </c>
      <c r="H10249" s="208">
        <v>89830</v>
      </c>
      <c r="I10249" s="206" t="s">
        <v>19</v>
      </c>
      <c r="L10249" s="206">
        <v>2023</v>
      </c>
      <c r="M10249" s="206" t="s">
        <v>772</v>
      </c>
      <c r="N10249" s="206" t="s">
        <v>816</v>
      </c>
      <c r="O10249" s="206" t="s">
        <v>831</v>
      </c>
    </row>
    <row r="10250" spans="1:15" s="206" customFormat="1" ht="31" customHeight="1" x14ac:dyDescent="0.15">
      <c r="A10250" s="206" t="s">
        <v>768</v>
      </c>
      <c r="B10250" s="206" t="s">
        <v>894</v>
      </c>
      <c r="C10250" s="206" t="s">
        <v>770</v>
      </c>
      <c r="D10250" s="206" t="s">
        <v>772</v>
      </c>
      <c r="E10250" s="206" t="s">
        <v>778</v>
      </c>
      <c r="F10250" s="207">
        <v>45525</v>
      </c>
      <c r="G10250" s="206" t="s">
        <v>903</v>
      </c>
      <c r="H10250" s="208">
        <v>57721</v>
      </c>
      <c r="I10250" s="206" t="s">
        <v>19</v>
      </c>
      <c r="L10250" s="206">
        <v>2023</v>
      </c>
      <c r="M10250" s="206" t="s">
        <v>772</v>
      </c>
      <c r="N10250" s="206" t="s">
        <v>816</v>
      </c>
      <c r="O10250" s="206" t="s">
        <v>831</v>
      </c>
    </row>
    <row r="10251" spans="1:15" s="206" customFormat="1" ht="31" customHeight="1" x14ac:dyDescent="0.15">
      <c r="A10251" s="206" t="s">
        <v>768</v>
      </c>
      <c r="B10251" s="206" t="s">
        <v>894</v>
      </c>
      <c r="C10251" s="206" t="s">
        <v>770</v>
      </c>
      <c r="D10251" s="206" t="s">
        <v>772</v>
      </c>
      <c r="E10251" s="206" t="s">
        <v>778</v>
      </c>
      <c r="F10251" s="207">
        <v>45525</v>
      </c>
      <c r="G10251" s="206" t="s">
        <v>908</v>
      </c>
      <c r="H10251" s="208">
        <v>479864</v>
      </c>
      <c r="I10251" s="206" t="s">
        <v>19</v>
      </c>
      <c r="L10251" s="206">
        <v>2023</v>
      </c>
      <c r="M10251" s="206" t="s">
        <v>772</v>
      </c>
      <c r="N10251" s="206" t="s">
        <v>816</v>
      </c>
      <c r="O10251" s="206" t="s">
        <v>831</v>
      </c>
    </row>
    <row r="10252" spans="1:15" s="206" customFormat="1" ht="31" customHeight="1" x14ac:dyDescent="0.15">
      <c r="A10252" s="206" t="s">
        <v>768</v>
      </c>
      <c r="B10252" s="206" t="s">
        <v>894</v>
      </c>
      <c r="C10252" s="206" t="s">
        <v>770</v>
      </c>
      <c r="D10252" s="206" t="s">
        <v>772</v>
      </c>
      <c r="E10252" s="206" t="s">
        <v>778</v>
      </c>
      <c r="F10252" s="207">
        <v>45525</v>
      </c>
      <c r="G10252" s="206" t="s">
        <v>897</v>
      </c>
      <c r="H10252" s="208">
        <v>38498</v>
      </c>
      <c r="I10252" s="206" t="s">
        <v>19</v>
      </c>
      <c r="L10252" s="206">
        <v>2023</v>
      </c>
      <c r="M10252" s="206" t="s">
        <v>772</v>
      </c>
      <c r="N10252" s="206" t="s">
        <v>816</v>
      </c>
      <c r="O10252" s="206" t="s">
        <v>831</v>
      </c>
    </row>
    <row r="10253" spans="1:15" s="206" customFormat="1" ht="31" customHeight="1" x14ac:dyDescent="0.15">
      <c r="A10253" s="206" t="s">
        <v>768</v>
      </c>
      <c r="B10253" s="206" t="s">
        <v>894</v>
      </c>
      <c r="C10253" s="206" t="s">
        <v>770</v>
      </c>
      <c r="D10253" s="206" t="s">
        <v>772</v>
      </c>
      <c r="E10253" s="206" t="s">
        <v>772</v>
      </c>
      <c r="F10253" s="207">
        <v>45525</v>
      </c>
      <c r="G10253" s="206" t="s">
        <v>897</v>
      </c>
      <c r="H10253" s="208">
        <v>76996</v>
      </c>
      <c r="I10253" s="206" t="s">
        <v>19</v>
      </c>
      <c r="L10253" s="206">
        <v>2023</v>
      </c>
      <c r="M10253" s="206" t="s">
        <v>772</v>
      </c>
      <c r="N10253" s="206" t="s">
        <v>816</v>
      </c>
      <c r="O10253" s="206" t="s">
        <v>831</v>
      </c>
    </row>
    <row r="10254" spans="1:15" s="206" customFormat="1" ht="31" customHeight="1" x14ac:dyDescent="0.15">
      <c r="A10254" s="206" t="s">
        <v>768</v>
      </c>
      <c r="B10254" s="206" t="s">
        <v>894</v>
      </c>
      <c r="C10254" s="206" t="s">
        <v>770</v>
      </c>
      <c r="D10254" s="206" t="s">
        <v>772</v>
      </c>
      <c r="E10254" s="206" t="s">
        <v>778</v>
      </c>
      <c r="F10254" s="207">
        <v>45525</v>
      </c>
      <c r="G10254" s="206" t="s">
        <v>896</v>
      </c>
      <c r="H10254" s="208">
        <v>1407978</v>
      </c>
      <c r="I10254" s="206" t="s">
        <v>19</v>
      </c>
      <c r="L10254" s="206">
        <v>2023</v>
      </c>
      <c r="M10254" s="206" t="s">
        <v>772</v>
      </c>
      <c r="N10254" s="206" t="s">
        <v>816</v>
      </c>
      <c r="O10254" s="206" t="s">
        <v>831</v>
      </c>
    </row>
    <row r="10255" spans="1:15" s="206" customFormat="1" ht="31" customHeight="1" x14ac:dyDescent="0.15">
      <c r="A10255" s="206" t="s">
        <v>768</v>
      </c>
      <c r="B10255" s="206" t="s">
        <v>894</v>
      </c>
      <c r="C10255" s="206" t="s">
        <v>770</v>
      </c>
      <c r="D10255" s="206" t="s">
        <v>772</v>
      </c>
      <c r="E10255" s="206" t="s">
        <v>772</v>
      </c>
      <c r="F10255" s="207">
        <v>45525</v>
      </c>
      <c r="G10255" s="206" t="s">
        <v>903</v>
      </c>
      <c r="H10255" s="208">
        <v>49896</v>
      </c>
      <c r="I10255" s="206" t="s">
        <v>19</v>
      </c>
      <c r="L10255" s="206">
        <v>2023</v>
      </c>
      <c r="M10255" s="206" t="s">
        <v>772</v>
      </c>
      <c r="N10255" s="206" t="s">
        <v>816</v>
      </c>
      <c r="O10255" s="206" t="s">
        <v>831</v>
      </c>
    </row>
    <row r="10256" spans="1:15" s="206" customFormat="1" ht="31" customHeight="1" x14ac:dyDescent="0.15">
      <c r="A10256" s="206" t="s">
        <v>768</v>
      </c>
      <c r="B10256" s="206" t="s">
        <v>894</v>
      </c>
      <c r="C10256" s="206" t="s">
        <v>770</v>
      </c>
      <c r="D10256" s="206" t="s">
        <v>772</v>
      </c>
      <c r="E10256" s="206" t="s">
        <v>772</v>
      </c>
      <c r="F10256" s="207">
        <v>45525</v>
      </c>
      <c r="G10256" s="206" t="s">
        <v>896</v>
      </c>
      <c r="H10256" s="208">
        <v>841064</v>
      </c>
      <c r="I10256" s="206" t="s">
        <v>19</v>
      </c>
      <c r="L10256" s="206">
        <v>2023</v>
      </c>
      <c r="M10256" s="206" t="s">
        <v>772</v>
      </c>
      <c r="N10256" s="206" t="s">
        <v>816</v>
      </c>
      <c r="O10256" s="206" t="s">
        <v>831</v>
      </c>
    </row>
    <row r="10257" spans="1:15" s="206" customFormat="1" ht="31" customHeight="1" x14ac:dyDescent="0.15">
      <c r="A10257" s="206" t="s">
        <v>768</v>
      </c>
      <c r="B10257" s="206" t="s">
        <v>894</v>
      </c>
      <c r="C10257" s="206" t="s">
        <v>770</v>
      </c>
      <c r="D10257" s="206" t="s">
        <v>772</v>
      </c>
      <c r="E10257" s="206" t="s">
        <v>772</v>
      </c>
      <c r="F10257" s="207">
        <v>45525</v>
      </c>
      <c r="G10257" s="206" t="s">
        <v>895</v>
      </c>
      <c r="H10257" s="208">
        <v>155344</v>
      </c>
      <c r="I10257" s="206" t="s">
        <v>19</v>
      </c>
      <c r="L10257" s="206">
        <v>2023</v>
      </c>
      <c r="M10257" s="206" t="s">
        <v>772</v>
      </c>
      <c r="N10257" s="206" t="s">
        <v>816</v>
      </c>
      <c r="O10257" s="206" t="s">
        <v>831</v>
      </c>
    </row>
    <row r="10258" spans="1:15" s="206" customFormat="1" ht="31" customHeight="1" x14ac:dyDescent="0.15">
      <c r="A10258" s="206" t="s">
        <v>768</v>
      </c>
      <c r="B10258" s="206" t="s">
        <v>894</v>
      </c>
      <c r="C10258" s="206" t="s">
        <v>770</v>
      </c>
      <c r="D10258" s="206" t="s">
        <v>772</v>
      </c>
      <c r="E10258" s="206" t="s">
        <v>772</v>
      </c>
      <c r="F10258" s="207">
        <v>45525</v>
      </c>
      <c r="G10258" s="206" t="s">
        <v>904</v>
      </c>
      <c r="H10258" s="208">
        <v>398156</v>
      </c>
      <c r="I10258" s="206" t="s">
        <v>19</v>
      </c>
      <c r="L10258" s="206">
        <v>2023</v>
      </c>
      <c r="M10258" s="206" t="s">
        <v>772</v>
      </c>
      <c r="N10258" s="206" t="s">
        <v>816</v>
      </c>
      <c r="O10258" s="206" t="s">
        <v>831</v>
      </c>
    </row>
    <row r="10259" spans="1:15" s="206" customFormat="1" ht="31" customHeight="1" x14ac:dyDescent="0.15">
      <c r="A10259" s="206" t="s">
        <v>768</v>
      </c>
      <c r="B10259" s="206" t="s">
        <v>894</v>
      </c>
      <c r="C10259" s="206" t="s">
        <v>770</v>
      </c>
      <c r="D10259" s="206" t="s">
        <v>772</v>
      </c>
      <c r="E10259" s="206" t="s">
        <v>759</v>
      </c>
      <c r="F10259" s="207">
        <v>45525</v>
      </c>
      <c r="G10259" s="206" t="s">
        <v>898</v>
      </c>
      <c r="H10259" s="208">
        <v>62865</v>
      </c>
      <c r="I10259" s="206" t="s">
        <v>19</v>
      </c>
      <c r="L10259" s="206">
        <v>2023</v>
      </c>
      <c r="M10259" s="206" t="s">
        <v>772</v>
      </c>
      <c r="N10259" s="206" t="s">
        <v>816</v>
      </c>
      <c r="O10259" s="206" t="s">
        <v>831</v>
      </c>
    </row>
    <row r="10260" spans="1:15" s="206" customFormat="1" ht="31" customHeight="1" x14ac:dyDescent="0.15">
      <c r="A10260" s="206" t="s">
        <v>768</v>
      </c>
      <c r="B10260" s="206" t="s">
        <v>894</v>
      </c>
      <c r="C10260" s="206" t="s">
        <v>770</v>
      </c>
      <c r="D10260" s="206" t="s">
        <v>772</v>
      </c>
      <c r="E10260" s="206" t="s">
        <v>759</v>
      </c>
      <c r="F10260" s="207">
        <v>45526</v>
      </c>
      <c r="G10260" s="206" t="s">
        <v>898</v>
      </c>
      <c r="H10260" s="208">
        <v>62865</v>
      </c>
      <c r="I10260" s="206" t="s">
        <v>19</v>
      </c>
      <c r="L10260" s="206">
        <v>2023</v>
      </c>
      <c r="M10260" s="206" t="s">
        <v>772</v>
      </c>
      <c r="N10260" s="206" t="s">
        <v>816</v>
      </c>
      <c r="O10260" s="206" t="s">
        <v>832</v>
      </c>
    </row>
    <row r="10261" spans="1:15" s="206" customFormat="1" ht="31" customHeight="1" x14ac:dyDescent="0.15">
      <c r="A10261" s="206" t="s">
        <v>768</v>
      </c>
      <c r="B10261" s="206" t="s">
        <v>894</v>
      </c>
      <c r="C10261" s="206" t="s">
        <v>770</v>
      </c>
      <c r="D10261" s="206" t="s">
        <v>772</v>
      </c>
      <c r="E10261" s="206" t="s">
        <v>778</v>
      </c>
      <c r="F10261" s="207">
        <v>45526</v>
      </c>
      <c r="G10261" s="206" t="s">
        <v>897</v>
      </c>
      <c r="H10261" s="208">
        <v>31068</v>
      </c>
      <c r="I10261" s="206" t="s">
        <v>19</v>
      </c>
      <c r="L10261" s="206">
        <v>2023</v>
      </c>
      <c r="M10261" s="206" t="s">
        <v>772</v>
      </c>
      <c r="N10261" s="206" t="s">
        <v>816</v>
      </c>
      <c r="O10261" s="206" t="s">
        <v>832</v>
      </c>
    </row>
    <row r="10262" spans="1:15" s="206" customFormat="1" ht="31" customHeight="1" x14ac:dyDescent="0.15">
      <c r="A10262" s="206" t="s">
        <v>768</v>
      </c>
      <c r="B10262" s="206" t="s">
        <v>894</v>
      </c>
      <c r="C10262" s="206" t="s">
        <v>770</v>
      </c>
      <c r="D10262" s="206" t="s">
        <v>772</v>
      </c>
      <c r="E10262" s="206" t="s">
        <v>772</v>
      </c>
      <c r="F10262" s="207">
        <v>45526</v>
      </c>
      <c r="G10262" s="206" t="s">
        <v>903</v>
      </c>
      <c r="H10262" s="208">
        <v>399168</v>
      </c>
      <c r="I10262" s="206" t="s">
        <v>19</v>
      </c>
      <c r="L10262" s="206">
        <v>2023</v>
      </c>
      <c r="M10262" s="206" t="s">
        <v>772</v>
      </c>
      <c r="N10262" s="206" t="s">
        <v>816</v>
      </c>
      <c r="O10262" s="206" t="s">
        <v>832</v>
      </c>
    </row>
    <row r="10263" spans="1:15" s="206" customFormat="1" ht="31" customHeight="1" x14ac:dyDescent="0.15">
      <c r="A10263" s="206" t="s">
        <v>768</v>
      </c>
      <c r="B10263" s="206" t="s">
        <v>894</v>
      </c>
      <c r="C10263" s="206" t="s">
        <v>770</v>
      </c>
      <c r="D10263" s="206" t="s">
        <v>772</v>
      </c>
      <c r="E10263" s="206" t="s">
        <v>778</v>
      </c>
      <c r="F10263" s="207">
        <v>45526</v>
      </c>
      <c r="G10263" s="206" t="s">
        <v>908</v>
      </c>
      <c r="H10263" s="208">
        <v>686048</v>
      </c>
      <c r="I10263" s="206" t="s">
        <v>19</v>
      </c>
      <c r="L10263" s="206">
        <v>2023</v>
      </c>
      <c r="M10263" s="206" t="s">
        <v>772</v>
      </c>
      <c r="N10263" s="206" t="s">
        <v>816</v>
      </c>
      <c r="O10263" s="206" t="s">
        <v>832</v>
      </c>
    </row>
    <row r="10264" spans="1:15" s="206" customFormat="1" ht="31" customHeight="1" x14ac:dyDescent="0.15">
      <c r="A10264" s="206" t="s">
        <v>768</v>
      </c>
      <c r="B10264" s="206" t="s">
        <v>894</v>
      </c>
      <c r="C10264" s="206" t="s">
        <v>770</v>
      </c>
      <c r="D10264" s="206" t="s">
        <v>772</v>
      </c>
      <c r="E10264" s="206" t="s">
        <v>772</v>
      </c>
      <c r="F10264" s="207">
        <v>45526</v>
      </c>
      <c r="G10264" s="206" t="s">
        <v>897</v>
      </c>
      <c r="H10264" s="208">
        <v>10131</v>
      </c>
      <c r="I10264" s="206" t="s">
        <v>19</v>
      </c>
      <c r="L10264" s="206">
        <v>2023</v>
      </c>
      <c r="M10264" s="206" t="s">
        <v>772</v>
      </c>
      <c r="N10264" s="206" t="s">
        <v>816</v>
      </c>
      <c r="O10264" s="206" t="s">
        <v>832</v>
      </c>
    </row>
    <row r="10265" spans="1:15" s="206" customFormat="1" ht="31" customHeight="1" x14ac:dyDescent="0.15">
      <c r="A10265" s="206" t="s">
        <v>768</v>
      </c>
      <c r="B10265" s="206" t="s">
        <v>894</v>
      </c>
      <c r="C10265" s="206" t="s">
        <v>770</v>
      </c>
      <c r="D10265" s="206" t="s">
        <v>772</v>
      </c>
      <c r="E10265" s="206" t="s">
        <v>778</v>
      </c>
      <c r="F10265" s="207">
        <v>45526</v>
      </c>
      <c r="G10265" s="206" t="s">
        <v>895</v>
      </c>
      <c r="H10265" s="208">
        <v>89971</v>
      </c>
      <c r="I10265" s="206" t="s">
        <v>19</v>
      </c>
      <c r="L10265" s="206">
        <v>2023</v>
      </c>
      <c r="M10265" s="206" t="s">
        <v>772</v>
      </c>
      <c r="N10265" s="206" t="s">
        <v>816</v>
      </c>
      <c r="O10265" s="206" t="s">
        <v>832</v>
      </c>
    </row>
    <row r="10266" spans="1:15" s="206" customFormat="1" ht="31" customHeight="1" x14ac:dyDescent="0.15">
      <c r="A10266" s="206" t="s">
        <v>768</v>
      </c>
      <c r="B10266" s="206" t="s">
        <v>894</v>
      </c>
      <c r="C10266" s="206" t="s">
        <v>770</v>
      </c>
      <c r="D10266" s="206" t="s">
        <v>772</v>
      </c>
      <c r="E10266" s="206" t="s">
        <v>772</v>
      </c>
      <c r="F10266" s="207">
        <v>45526</v>
      </c>
      <c r="G10266" s="206" t="s">
        <v>896</v>
      </c>
      <c r="H10266" s="208">
        <v>590069</v>
      </c>
      <c r="I10266" s="206" t="s">
        <v>19</v>
      </c>
      <c r="L10266" s="206">
        <v>2023</v>
      </c>
      <c r="M10266" s="206" t="s">
        <v>772</v>
      </c>
      <c r="N10266" s="206" t="s">
        <v>816</v>
      </c>
      <c r="O10266" s="206" t="s">
        <v>832</v>
      </c>
    </row>
    <row r="10267" spans="1:15" s="206" customFormat="1" ht="31" customHeight="1" x14ac:dyDescent="0.15">
      <c r="A10267" s="206" t="s">
        <v>768</v>
      </c>
      <c r="B10267" s="206" t="s">
        <v>894</v>
      </c>
      <c r="C10267" s="206" t="s">
        <v>770</v>
      </c>
      <c r="D10267" s="206" t="s">
        <v>772</v>
      </c>
      <c r="E10267" s="206" t="s">
        <v>772</v>
      </c>
      <c r="F10267" s="207">
        <v>45526</v>
      </c>
      <c r="G10267" s="206" t="s">
        <v>895</v>
      </c>
      <c r="H10267" s="208">
        <v>38016</v>
      </c>
      <c r="I10267" s="206" t="s">
        <v>19</v>
      </c>
      <c r="L10267" s="206">
        <v>2023</v>
      </c>
      <c r="M10267" s="206" t="s">
        <v>772</v>
      </c>
      <c r="N10267" s="206" t="s">
        <v>816</v>
      </c>
      <c r="O10267" s="206" t="s">
        <v>832</v>
      </c>
    </row>
    <row r="10268" spans="1:15" s="206" customFormat="1" ht="31" customHeight="1" x14ac:dyDescent="0.15">
      <c r="A10268" s="206" t="s">
        <v>768</v>
      </c>
      <c r="B10268" s="206" t="s">
        <v>894</v>
      </c>
      <c r="C10268" s="206" t="s">
        <v>770</v>
      </c>
      <c r="D10268" s="206" t="s">
        <v>772</v>
      </c>
      <c r="E10268" s="206" t="s">
        <v>772</v>
      </c>
      <c r="F10268" s="207">
        <v>45527</v>
      </c>
      <c r="G10268" s="206" t="s">
        <v>897</v>
      </c>
      <c r="H10268" s="208">
        <v>25665</v>
      </c>
      <c r="I10268" s="206" t="s">
        <v>19</v>
      </c>
      <c r="L10268" s="206">
        <v>2023</v>
      </c>
      <c r="M10268" s="206" t="s">
        <v>772</v>
      </c>
      <c r="N10268" s="206" t="s">
        <v>816</v>
      </c>
    </row>
    <row r="10269" spans="1:15" s="206" customFormat="1" ht="31" customHeight="1" x14ac:dyDescent="0.15">
      <c r="A10269" s="206" t="s">
        <v>768</v>
      </c>
      <c r="B10269" s="206" t="s">
        <v>894</v>
      </c>
      <c r="C10269" s="206" t="s">
        <v>770</v>
      </c>
      <c r="D10269" s="206" t="s">
        <v>772</v>
      </c>
      <c r="E10269" s="206" t="s">
        <v>772</v>
      </c>
      <c r="F10269" s="207">
        <v>45527</v>
      </c>
      <c r="G10269" s="206" t="s">
        <v>903</v>
      </c>
      <c r="H10269" s="208">
        <v>149688</v>
      </c>
      <c r="I10269" s="206" t="s">
        <v>19</v>
      </c>
      <c r="L10269" s="206">
        <v>2023</v>
      </c>
      <c r="M10269" s="206" t="s">
        <v>772</v>
      </c>
      <c r="N10269" s="206" t="s">
        <v>816</v>
      </c>
    </row>
    <row r="10270" spans="1:15" s="206" customFormat="1" ht="31" customHeight="1" x14ac:dyDescent="0.15">
      <c r="A10270" s="206" t="s">
        <v>768</v>
      </c>
      <c r="B10270" s="206" t="s">
        <v>894</v>
      </c>
      <c r="C10270" s="206" t="s">
        <v>770</v>
      </c>
      <c r="D10270" s="206" t="s">
        <v>772</v>
      </c>
      <c r="E10270" s="206" t="s">
        <v>759</v>
      </c>
      <c r="F10270" s="207">
        <v>45527</v>
      </c>
      <c r="G10270" s="206" t="s">
        <v>908</v>
      </c>
      <c r="H10270" s="208">
        <v>92202</v>
      </c>
      <c r="I10270" s="206" t="s">
        <v>19</v>
      </c>
      <c r="L10270" s="206">
        <v>2023</v>
      </c>
      <c r="M10270" s="206" t="s">
        <v>772</v>
      </c>
      <c r="N10270" s="206" t="s">
        <v>816</v>
      </c>
    </row>
    <row r="10271" spans="1:15" s="206" customFormat="1" ht="31" customHeight="1" x14ac:dyDescent="0.15">
      <c r="A10271" s="206" t="s">
        <v>768</v>
      </c>
      <c r="B10271" s="206" t="s">
        <v>894</v>
      </c>
      <c r="C10271" s="206" t="s">
        <v>770</v>
      </c>
      <c r="D10271" s="206" t="s">
        <v>772</v>
      </c>
      <c r="E10271" s="206" t="s">
        <v>759</v>
      </c>
      <c r="F10271" s="207">
        <v>45527</v>
      </c>
      <c r="G10271" s="206" t="s">
        <v>898</v>
      </c>
      <c r="H10271" s="208">
        <v>155067</v>
      </c>
      <c r="I10271" s="206" t="s">
        <v>19</v>
      </c>
      <c r="L10271" s="206">
        <v>2023</v>
      </c>
      <c r="M10271" s="206" t="s">
        <v>772</v>
      </c>
      <c r="N10271" s="206" t="s">
        <v>816</v>
      </c>
    </row>
    <row r="10272" spans="1:15" s="206" customFormat="1" ht="31" customHeight="1" x14ac:dyDescent="0.15">
      <c r="A10272" s="206" t="s">
        <v>768</v>
      </c>
      <c r="B10272" s="206" t="s">
        <v>894</v>
      </c>
      <c r="C10272" s="206" t="s">
        <v>770</v>
      </c>
      <c r="D10272" s="206" t="s">
        <v>772</v>
      </c>
      <c r="E10272" s="206" t="s">
        <v>778</v>
      </c>
      <c r="F10272" s="207">
        <v>45527</v>
      </c>
      <c r="G10272" s="206" t="s">
        <v>908</v>
      </c>
      <c r="H10272" s="208">
        <v>404404</v>
      </c>
      <c r="I10272" s="206" t="s">
        <v>19</v>
      </c>
      <c r="L10272" s="206">
        <v>2023</v>
      </c>
      <c r="M10272" s="206" t="s">
        <v>772</v>
      </c>
      <c r="N10272" s="206" t="s">
        <v>816</v>
      </c>
    </row>
    <row r="10273" spans="1:14" s="206" customFormat="1" ht="31" customHeight="1" x14ac:dyDescent="0.15">
      <c r="A10273" s="206" t="s">
        <v>768</v>
      </c>
      <c r="B10273" s="206" t="s">
        <v>894</v>
      </c>
      <c r="C10273" s="206" t="s">
        <v>770</v>
      </c>
      <c r="D10273" s="206" t="s">
        <v>772</v>
      </c>
      <c r="E10273" s="206" t="s">
        <v>772</v>
      </c>
      <c r="F10273" s="207">
        <v>45527</v>
      </c>
      <c r="G10273" s="206" t="s">
        <v>895</v>
      </c>
      <c r="H10273" s="208">
        <v>151208</v>
      </c>
      <c r="I10273" s="206" t="s">
        <v>19</v>
      </c>
      <c r="L10273" s="206">
        <v>2023</v>
      </c>
      <c r="M10273" s="206" t="s">
        <v>772</v>
      </c>
      <c r="N10273" s="206" t="s">
        <v>816</v>
      </c>
    </row>
    <row r="10274" spans="1:14" s="206" customFormat="1" ht="31" customHeight="1" x14ac:dyDescent="0.15">
      <c r="A10274" s="206" t="s">
        <v>768</v>
      </c>
      <c r="B10274" s="206" t="s">
        <v>894</v>
      </c>
      <c r="C10274" s="206" t="s">
        <v>770</v>
      </c>
      <c r="D10274" s="206" t="s">
        <v>772</v>
      </c>
      <c r="E10274" s="206" t="s">
        <v>772</v>
      </c>
      <c r="F10274" s="207">
        <v>45527</v>
      </c>
      <c r="G10274" s="206" t="s">
        <v>896</v>
      </c>
      <c r="H10274" s="208">
        <v>370355</v>
      </c>
      <c r="I10274" s="206" t="s">
        <v>19</v>
      </c>
      <c r="L10274" s="206">
        <v>2023</v>
      </c>
      <c r="M10274" s="206" t="s">
        <v>772</v>
      </c>
      <c r="N10274" s="206" t="s">
        <v>816</v>
      </c>
    </row>
    <row r="10275" spans="1:14" s="206" customFormat="1" ht="31" customHeight="1" x14ac:dyDescent="0.15">
      <c r="A10275" s="206" t="s">
        <v>768</v>
      </c>
      <c r="B10275" s="206" t="s">
        <v>894</v>
      </c>
      <c r="C10275" s="206" t="s">
        <v>770</v>
      </c>
      <c r="D10275" s="206" t="s">
        <v>772</v>
      </c>
      <c r="E10275" s="206" t="s">
        <v>778</v>
      </c>
      <c r="F10275" s="207">
        <v>45527</v>
      </c>
      <c r="G10275" s="206" t="s">
        <v>895</v>
      </c>
      <c r="H10275" s="208">
        <v>211939</v>
      </c>
      <c r="I10275" s="206" t="s">
        <v>19</v>
      </c>
      <c r="L10275" s="206">
        <v>2023</v>
      </c>
      <c r="M10275" s="206" t="s">
        <v>772</v>
      </c>
      <c r="N10275" s="206" t="s">
        <v>816</v>
      </c>
    </row>
    <row r="10276" spans="1:14" s="206" customFormat="1" ht="31" customHeight="1" x14ac:dyDescent="0.15">
      <c r="A10276" s="206" t="s">
        <v>768</v>
      </c>
      <c r="B10276" s="206" t="s">
        <v>894</v>
      </c>
      <c r="C10276" s="206" t="s">
        <v>770</v>
      </c>
      <c r="D10276" s="206" t="s">
        <v>772</v>
      </c>
      <c r="E10276" s="206" t="s">
        <v>778</v>
      </c>
      <c r="F10276" s="207">
        <v>45527</v>
      </c>
      <c r="G10276" s="206" t="s">
        <v>903</v>
      </c>
      <c r="H10276" s="208">
        <v>119796</v>
      </c>
      <c r="I10276" s="206" t="s">
        <v>19</v>
      </c>
      <c r="L10276" s="206">
        <v>2023</v>
      </c>
      <c r="M10276" s="206" t="s">
        <v>772</v>
      </c>
      <c r="N10276" s="206" t="s">
        <v>816</v>
      </c>
    </row>
    <row r="10277" spans="1:14" s="206" customFormat="1" ht="31" customHeight="1" x14ac:dyDescent="0.15">
      <c r="A10277" s="206" t="s">
        <v>768</v>
      </c>
      <c r="B10277" s="206" t="s">
        <v>894</v>
      </c>
      <c r="C10277" s="206" t="s">
        <v>770</v>
      </c>
      <c r="D10277" s="206" t="s">
        <v>772</v>
      </c>
      <c r="E10277" s="206" t="s">
        <v>778</v>
      </c>
      <c r="F10277" s="207">
        <v>45530</v>
      </c>
      <c r="G10277" s="206" t="s">
        <v>898</v>
      </c>
      <c r="H10277" s="208">
        <v>158400</v>
      </c>
      <c r="I10277" s="206" t="s">
        <v>19</v>
      </c>
      <c r="L10277" s="206">
        <v>2023</v>
      </c>
      <c r="M10277" s="206" t="s">
        <v>772</v>
      </c>
      <c r="N10277" s="206" t="s">
        <v>816</v>
      </c>
    </row>
    <row r="10278" spans="1:14" s="206" customFormat="1" ht="31" customHeight="1" x14ac:dyDescent="0.15">
      <c r="A10278" s="206" t="s">
        <v>768</v>
      </c>
      <c r="B10278" s="206" t="s">
        <v>894</v>
      </c>
      <c r="C10278" s="206" t="s">
        <v>770</v>
      </c>
      <c r="D10278" s="206" t="s">
        <v>772</v>
      </c>
      <c r="E10278" s="206" t="s">
        <v>778</v>
      </c>
      <c r="F10278" s="207">
        <v>45530</v>
      </c>
      <c r="G10278" s="206" t="s">
        <v>896</v>
      </c>
      <c r="H10278" s="208">
        <v>158400</v>
      </c>
      <c r="I10278" s="206" t="s">
        <v>19</v>
      </c>
      <c r="L10278" s="206">
        <v>2023</v>
      </c>
      <c r="M10278" s="206" t="s">
        <v>772</v>
      </c>
      <c r="N10278" s="206" t="s">
        <v>816</v>
      </c>
    </row>
    <row r="10279" spans="1:14" s="206" customFormat="1" ht="31" customHeight="1" x14ac:dyDescent="0.15">
      <c r="A10279" s="206" t="s">
        <v>768</v>
      </c>
      <c r="B10279" s="206" t="s">
        <v>894</v>
      </c>
      <c r="C10279" s="206" t="s">
        <v>770</v>
      </c>
      <c r="D10279" s="206" t="s">
        <v>772</v>
      </c>
      <c r="E10279" s="206" t="s">
        <v>759</v>
      </c>
      <c r="F10279" s="207">
        <v>45530</v>
      </c>
      <c r="G10279" s="206" t="s">
        <v>898</v>
      </c>
      <c r="H10279" s="208">
        <v>217932</v>
      </c>
      <c r="I10279" s="206" t="s">
        <v>19</v>
      </c>
      <c r="L10279" s="206">
        <v>2023</v>
      </c>
      <c r="M10279" s="206" t="s">
        <v>772</v>
      </c>
      <c r="N10279" s="206" t="s">
        <v>816</v>
      </c>
    </row>
    <row r="10280" spans="1:14" s="206" customFormat="1" ht="31" customHeight="1" x14ac:dyDescent="0.15">
      <c r="A10280" s="206" t="s">
        <v>768</v>
      </c>
      <c r="B10280" s="206" t="s">
        <v>894</v>
      </c>
      <c r="C10280" s="206" t="s">
        <v>770</v>
      </c>
      <c r="D10280" s="206" t="s">
        <v>772</v>
      </c>
      <c r="E10280" s="206" t="s">
        <v>772</v>
      </c>
      <c r="F10280" s="207">
        <v>45530</v>
      </c>
      <c r="G10280" s="206" t="s">
        <v>903</v>
      </c>
      <c r="H10280" s="208">
        <v>199584</v>
      </c>
      <c r="I10280" s="206" t="s">
        <v>19</v>
      </c>
      <c r="L10280" s="206">
        <v>2023</v>
      </c>
      <c r="M10280" s="206" t="s">
        <v>772</v>
      </c>
      <c r="N10280" s="206" t="s">
        <v>816</v>
      </c>
    </row>
    <row r="10281" spans="1:14" s="206" customFormat="1" ht="31" customHeight="1" x14ac:dyDescent="0.15">
      <c r="A10281" s="206" t="s">
        <v>768</v>
      </c>
      <c r="B10281" s="206" t="s">
        <v>894</v>
      </c>
      <c r="C10281" s="206" t="s">
        <v>770</v>
      </c>
      <c r="D10281" s="206" t="s">
        <v>772</v>
      </c>
      <c r="E10281" s="206" t="s">
        <v>772</v>
      </c>
      <c r="F10281" s="207">
        <v>45530</v>
      </c>
      <c r="G10281" s="206" t="s">
        <v>896</v>
      </c>
      <c r="H10281" s="208">
        <v>447642</v>
      </c>
      <c r="I10281" s="206" t="s">
        <v>19</v>
      </c>
      <c r="L10281" s="206">
        <v>2023</v>
      </c>
      <c r="M10281" s="206" t="s">
        <v>772</v>
      </c>
      <c r="N10281" s="206" t="s">
        <v>816</v>
      </c>
    </row>
    <row r="10282" spans="1:14" s="206" customFormat="1" ht="31" customHeight="1" x14ac:dyDescent="0.15">
      <c r="A10282" s="206" t="s">
        <v>768</v>
      </c>
      <c r="B10282" s="206" t="s">
        <v>894</v>
      </c>
      <c r="C10282" s="206" t="s">
        <v>770</v>
      </c>
      <c r="D10282" s="206" t="s">
        <v>772</v>
      </c>
      <c r="E10282" s="206" t="s">
        <v>778</v>
      </c>
      <c r="F10282" s="207">
        <v>45530</v>
      </c>
      <c r="G10282" s="206" t="s">
        <v>895</v>
      </c>
      <c r="H10282" s="208">
        <v>79974</v>
      </c>
      <c r="I10282" s="206" t="s">
        <v>19</v>
      </c>
      <c r="L10282" s="206">
        <v>2023</v>
      </c>
      <c r="M10282" s="206" t="s">
        <v>772</v>
      </c>
      <c r="N10282" s="206" t="s">
        <v>816</v>
      </c>
    </row>
    <row r="10283" spans="1:14" s="206" customFormat="1" ht="31" customHeight="1" x14ac:dyDescent="0.15">
      <c r="A10283" s="206" t="s">
        <v>768</v>
      </c>
      <c r="B10283" s="206" t="s">
        <v>894</v>
      </c>
      <c r="C10283" s="206" t="s">
        <v>770</v>
      </c>
      <c r="D10283" s="206" t="s">
        <v>772</v>
      </c>
      <c r="E10283" s="206" t="s">
        <v>778</v>
      </c>
      <c r="F10283" s="207">
        <v>45531</v>
      </c>
      <c r="G10283" s="206" t="s">
        <v>895</v>
      </c>
      <c r="H10283" s="208">
        <v>14960</v>
      </c>
      <c r="I10283" s="206" t="s">
        <v>19</v>
      </c>
      <c r="L10283" s="206">
        <v>2023</v>
      </c>
      <c r="M10283" s="206" t="s">
        <v>772</v>
      </c>
      <c r="N10283" s="206" t="s">
        <v>816</v>
      </c>
    </row>
    <row r="10284" spans="1:14" s="206" customFormat="1" ht="31" customHeight="1" x14ac:dyDescent="0.15">
      <c r="A10284" s="206" t="s">
        <v>768</v>
      </c>
      <c r="B10284" s="206" t="s">
        <v>894</v>
      </c>
      <c r="C10284" s="206" t="s">
        <v>770</v>
      </c>
      <c r="D10284" s="206" t="s">
        <v>772</v>
      </c>
      <c r="E10284" s="206" t="s">
        <v>772</v>
      </c>
      <c r="F10284" s="207">
        <v>45531</v>
      </c>
      <c r="G10284" s="206" t="s">
        <v>896</v>
      </c>
      <c r="H10284" s="208">
        <v>546320</v>
      </c>
      <c r="I10284" s="206" t="s">
        <v>19</v>
      </c>
      <c r="L10284" s="206">
        <v>2023</v>
      </c>
      <c r="M10284" s="206" t="s">
        <v>772</v>
      </c>
      <c r="N10284" s="206" t="s">
        <v>816</v>
      </c>
    </row>
    <row r="10285" spans="1:14" s="206" customFormat="1" ht="31" customHeight="1" x14ac:dyDescent="0.15">
      <c r="A10285" s="206" t="s">
        <v>768</v>
      </c>
      <c r="B10285" s="206" t="s">
        <v>894</v>
      </c>
      <c r="C10285" s="206" t="s">
        <v>770</v>
      </c>
      <c r="D10285" s="206" t="s">
        <v>772</v>
      </c>
      <c r="E10285" s="206" t="s">
        <v>778</v>
      </c>
      <c r="F10285" s="207">
        <v>45531</v>
      </c>
      <c r="G10285" s="206" t="s">
        <v>903</v>
      </c>
      <c r="H10285" s="208">
        <v>60636</v>
      </c>
      <c r="I10285" s="206" t="s">
        <v>19</v>
      </c>
      <c r="L10285" s="206">
        <v>2023</v>
      </c>
      <c r="M10285" s="206" t="s">
        <v>772</v>
      </c>
      <c r="N10285" s="206" t="s">
        <v>816</v>
      </c>
    </row>
    <row r="10286" spans="1:14" s="206" customFormat="1" ht="31" customHeight="1" x14ac:dyDescent="0.15">
      <c r="A10286" s="206" t="s">
        <v>768</v>
      </c>
      <c r="B10286" s="206" t="s">
        <v>894</v>
      </c>
      <c r="C10286" s="206" t="s">
        <v>770</v>
      </c>
      <c r="D10286" s="206" t="s">
        <v>772</v>
      </c>
      <c r="E10286" s="206" t="s">
        <v>772</v>
      </c>
      <c r="F10286" s="207">
        <v>45531</v>
      </c>
      <c r="G10286" s="206" t="s">
        <v>903</v>
      </c>
      <c r="H10286" s="208">
        <v>249480</v>
      </c>
      <c r="I10286" s="206" t="s">
        <v>19</v>
      </c>
      <c r="L10286" s="206">
        <v>2023</v>
      </c>
      <c r="M10286" s="206" t="s">
        <v>772</v>
      </c>
      <c r="N10286" s="206" t="s">
        <v>816</v>
      </c>
    </row>
    <row r="10287" spans="1:14" s="206" customFormat="1" ht="31" customHeight="1" x14ac:dyDescent="0.15">
      <c r="A10287" s="206" t="s">
        <v>768</v>
      </c>
      <c r="B10287" s="206" t="s">
        <v>894</v>
      </c>
      <c r="C10287" s="206" t="s">
        <v>770</v>
      </c>
      <c r="D10287" s="206" t="s">
        <v>772</v>
      </c>
      <c r="E10287" s="206" t="s">
        <v>772</v>
      </c>
      <c r="F10287" s="207">
        <v>45531</v>
      </c>
      <c r="G10287" s="206" t="s">
        <v>895</v>
      </c>
      <c r="H10287" s="208">
        <v>96061</v>
      </c>
      <c r="I10287" s="206" t="s">
        <v>19</v>
      </c>
      <c r="L10287" s="206">
        <v>2023</v>
      </c>
      <c r="M10287" s="206" t="s">
        <v>772</v>
      </c>
      <c r="N10287" s="206" t="s">
        <v>816</v>
      </c>
    </row>
    <row r="10288" spans="1:14" s="206" customFormat="1" ht="31" customHeight="1" x14ac:dyDescent="0.15">
      <c r="A10288" s="206" t="s">
        <v>768</v>
      </c>
      <c r="B10288" s="206" t="s">
        <v>894</v>
      </c>
      <c r="C10288" s="206" t="s">
        <v>770</v>
      </c>
      <c r="D10288" s="206" t="s">
        <v>772</v>
      </c>
      <c r="E10288" s="206" t="s">
        <v>772</v>
      </c>
      <c r="F10288" s="207">
        <v>45531</v>
      </c>
      <c r="G10288" s="206" t="s">
        <v>908</v>
      </c>
      <c r="H10288" s="208">
        <v>150216</v>
      </c>
      <c r="I10288" s="206" t="s">
        <v>19</v>
      </c>
      <c r="L10288" s="206">
        <v>2023</v>
      </c>
      <c r="M10288" s="206" t="s">
        <v>772</v>
      </c>
      <c r="N10288" s="206" t="s">
        <v>816</v>
      </c>
    </row>
    <row r="10289" spans="1:14" s="206" customFormat="1" ht="31" customHeight="1" x14ac:dyDescent="0.15">
      <c r="A10289" s="206" t="s">
        <v>768</v>
      </c>
      <c r="B10289" s="206" t="s">
        <v>894</v>
      </c>
      <c r="C10289" s="206" t="s">
        <v>770</v>
      </c>
      <c r="D10289" s="206" t="s">
        <v>772</v>
      </c>
      <c r="E10289" s="206" t="s">
        <v>759</v>
      </c>
      <c r="F10289" s="207">
        <v>45531</v>
      </c>
      <c r="G10289" s="206" t="s">
        <v>898</v>
      </c>
      <c r="H10289" s="208">
        <v>431673</v>
      </c>
      <c r="I10289" s="206" t="s">
        <v>19</v>
      </c>
      <c r="L10289" s="206">
        <v>2023</v>
      </c>
      <c r="M10289" s="206" t="s">
        <v>772</v>
      </c>
      <c r="N10289" s="206" t="s">
        <v>816</v>
      </c>
    </row>
    <row r="10290" spans="1:14" s="206" customFormat="1" ht="31" customHeight="1" x14ac:dyDescent="0.15">
      <c r="A10290" s="206" t="s">
        <v>768</v>
      </c>
      <c r="B10290" s="206" t="s">
        <v>894</v>
      </c>
      <c r="C10290" s="206" t="s">
        <v>770</v>
      </c>
      <c r="D10290" s="206" t="s">
        <v>772</v>
      </c>
      <c r="E10290" s="206" t="s">
        <v>778</v>
      </c>
      <c r="F10290" s="207">
        <v>45531</v>
      </c>
      <c r="G10290" s="206" t="s">
        <v>896</v>
      </c>
      <c r="H10290" s="208">
        <v>356400</v>
      </c>
      <c r="I10290" s="206" t="s">
        <v>19</v>
      </c>
      <c r="L10290" s="206">
        <v>2023</v>
      </c>
      <c r="M10290" s="206" t="s">
        <v>772</v>
      </c>
      <c r="N10290" s="206" t="s">
        <v>816</v>
      </c>
    </row>
    <row r="10291" spans="1:14" s="206" customFormat="1" ht="31" customHeight="1" x14ac:dyDescent="0.15">
      <c r="A10291" s="206" t="s">
        <v>768</v>
      </c>
      <c r="B10291" s="206" t="s">
        <v>894</v>
      </c>
      <c r="C10291" s="206" t="s">
        <v>770</v>
      </c>
      <c r="D10291" s="206" t="s">
        <v>772</v>
      </c>
      <c r="E10291" s="206" t="s">
        <v>778</v>
      </c>
      <c r="F10291" s="207">
        <v>45531</v>
      </c>
      <c r="G10291" s="206" t="s">
        <v>908</v>
      </c>
      <c r="H10291" s="208">
        <v>1119074</v>
      </c>
      <c r="I10291" s="206" t="s">
        <v>19</v>
      </c>
      <c r="L10291" s="206">
        <v>2023</v>
      </c>
      <c r="M10291" s="206" t="s">
        <v>772</v>
      </c>
      <c r="N10291" s="206" t="s">
        <v>816</v>
      </c>
    </row>
    <row r="10292" spans="1:14" s="206" customFormat="1" ht="31" customHeight="1" x14ac:dyDescent="0.15">
      <c r="A10292" s="206" t="s">
        <v>768</v>
      </c>
      <c r="B10292" s="206" t="s">
        <v>894</v>
      </c>
      <c r="C10292" s="206" t="s">
        <v>770</v>
      </c>
      <c r="D10292" s="206" t="s">
        <v>772</v>
      </c>
      <c r="E10292" s="206" t="s">
        <v>778</v>
      </c>
      <c r="F10292" s="207">
        <v>45531</v>
      </c>
      <c r="G10292" s="206" t="s">
        <v>898</v>
      </c>
      <c r="H10292" s="208">
        <v>79200</v>
      </c>
      <c r="I10292" s="206" t="s">
        <v>19</v>
      </c>
      <c r="L10292" s="206">
        <v>2023</v>
      </c>
      <c r="M10292" s="206" t="s">
        <v>772</v>
      </c>
      <c r="N10292" s="206" t="s">
        <v>816</v>
      </c>
    </row>
    <row r="10293" spans="1:14" s="206" customFormat="1" ht="31" customHeight="1" x14ac:dyDescent="0.15">
      <c r="A10293" s="206" t="s">
        <v>768</v>
      </c>
      <c r="B10293" s="206" t="s">
        <v>894</v>
      </c>
      <c r="C10293" s="206" t="s">
        <v>770</v>
      </c>
      <c r="D10293" s="206" t="s">
        <v>772</v>
      </c>
      <c r="E10293" s="206" t="s">
        <v>759</v>
      </c>
      <c r="F10293" s="207">
        <v>45532</v>
      </c>
      <c r="G10293" s="206" t="s">
        <v>908</v>
      </c>
      <c r="H10293" s="208">
        <v>92202</v>
      </c>
      <c r="I10293" s="206" t="s">
        <v>19</v>
      </c>
      <c r="L10293" s="206">
        <v>2023</v>
      </c>
      <c r="M10293" s="206" t="s">
        <v>772</v>
      </c>
      <c r="N10293" s="206" t="s">
        <v>816</v>
      </c>
    </row>
    <row r="10294" spans="1:14" s="206" customFormat="1" ht="31" customHeight="1" x14ac:dyDescent="0.15">
      <c r="A10294" s="206" t="s">
        <v>768</v>
      </c>
      <c r="B10294" s="206" t="s">
        <v>894</v>
      </c>
      <c r="C10294" s="206" t="s">
        <v>770</v>
      </c>
      <c r="D10294" s="206" t="s">
        <v>772</v>
      </c>
      <c r="E10294" s="206" t="s">
        <v>772</v>
      </c>
      <c r="F10294" s="207">
        <v>45532</v>
      </c>
      <c r="G10294" s="206" t="s">
        <v>896</v>
      </c>
      <c r="H10294" s="208">
        <v>290889</v>
      </c>
      <c r="I10294" s="206" t="s">
        <v>19</v>
      </c>
      <c r="L10294" s="206">
        <v>2023</v>
      </c>
      <c r="M10294" s="206" t="s">
        <v>772</v>
      </c>
      <c r="N10294" s="206" t="s">
        <v>816</v>
      </c>
    </row>
    <row r="10295" spans="1:14" s="206" customFormat="1" ht="31" customHeight="1" x14ac:dyDescent="0.15">
      <c r="A10295" s="206" t="s">
        <v>768</v>
      </c>
      <c r="B10295" s="206" t="s">
        <v>894</v>
      </c>
      <c r="C10295" s="206" t="s">
        <v>770</v>
      </c>
      <c r="D10295" s="206" t="s">
        <v>772</v>
      </c>
      <c r="E10295" s="206" t="s">
        <v>759</v>
      </c>
      <c r="F10295" s="207">
        <v>45532</v>
      </c>
      <c r="G10295" s="206" t="s">
        <v>898</v>
      </c>
      <c r="H10295" s="208">
        <v>402336</v>
      </c>
      <c r="I10295" s="206" t="s">
        <v>19</v>
      </c>
      <c r="L10295" s="206">
        <v>2023</v>
      </c>
      <c r="M10295" s="206" t="s">
        <v>772</v>
      </c>
      <c r="N10295" s="206" t="s">
        <v>816</v>
      </c>
    </row>
    <row r="10296" spans="1:14" s="206" customFormat="1" ht="31" customHeight="1" x14ac:dyDescent="0.15">
      <c r="A10296" s="206" t="s">
        <v>768</v>
      </c>
      <c r="B10296" s="206" t="s">
        <v>894</v>
      </c>
      <c r="C10296" s="206" t="s">
        <v>770</v>
      </c>
      <c r="D10296" s="206" t="s">
        <v>772</v>
      </c>
      <c r="E10296" s="206" t="s">
        <v>778</v>
      </c>
      <c r="F10296" s="207">
        <v>45532</v>
      </c>
      <c r="G10296" s="206" t="s">
        <v>908</v>
      </c>
      <c r="H10296" s="208">
        <v>813274</v>
      </c>
      <c r="I10296" s="206" t="s">
        <v>19</v>
      </c>
      <c r="L10296" s="206">
        <v>2023</v>
      </c>
      <c r="M10296" s="206" t="s">
        <v>772</v>
      </c>
      <c r="N10296" s="206" t="s">
        <v>816</v>
      </c>
    </row>
    <row r="10297" spans="1:14" s="206" customFormat="1" ht="31" customHeight="1" x14ac:dyDescent="0.15">
      <c r="A10297" s="206" t="s">
        <v>768</v>
      </c>
      <c r="B10297" s="206" t="s">
        <v>894</v>
      </c>
      <c r="C10297" s="206" t="s">
        <v>770</v>
      </c>
      <c r="D10297" s="206" t="s">
        <v>772</v>
      </c>
      <c r="E10297" s="206" t="s">
        <v>772</v>
      </c>
      <c r="F10297" s="207">
        <v>45532</v>
      </c>
      <c r="G10297" s="206" t="s">
        <v>895</v>
      </c>
      <c r="H10297" s="208">
        <v>64676</v>
      </c>
      <c r="I10297" s="206" t="s">
        <v>19</v>
      </c>
      <c r="L10297" s="206">
        <v>2023</v>
      </c>
      <c r="M10297" s="206" t="s">
        <v>772</v>
      </c>
      <c r="N10297" s="206" t="s">
        <v>816</v>
      </c>
    </row>
    <row r="10298" spans="1:14" s="206" customFormat="1" ht="31" customHeight="1" x14ac:dyDescent="0.15">
      <c r="A10298" s="206" t="s">
        <v>768</v>
      </c>
      <c r="B10298" s="206" t="s">
        <v>894</v>
      </c>
      <c r="C10298" s="206" t="s">
        <v>770</v>
      </c>
      <c r="D10298" s="206" t="s">
        <v>772</v>
      </c>
      <c r="E10298" s="206" t="s">
        <v>778</v>
      </c>
      <c r="F10298" s="207">
        <v>45532</v>
      </c>
      <c r="G10298" s="206" t="s">
        <v>898</v>
      </c>
      <c r="H10298" s="208">
        <v>79200</v>
      </c>
      <c r="I10298" s="206" t="s">
        <v>19</v>
      </c>
      <c r="L10298" s="206">
        <v>2023</v>
      </c>
      <c r="M10298" s="206" t="s">
        <v>772</v>
      </c>
      <c r="N10298" s="206" t="s">
        <v>816</v>
      </c>
    </row>
    <row r="10299" spans="1:14" s="206" customFormat="1" ht="31" customHeight="1" x14ac:dyDescent="0.15">
      <c r="A10299" s="206" t="s">
        <v>768</v>
      </c>
      <c r="B10299" s="206" t="s">
        <v>894</v>
      </c>
      <c r="C10299" s="206" t="s">
        <v>770</v>
      </c>
      <c r="D10299" s="206" t="s">
        <v>772</v>
      </c>
      <c r="E10299" s="206" t="s">
        <v>778</v>
      </c>
      <c r="F10299" s="207">
        <v>45532</v>
      </c>
      <c r="G10299" s="206" t="s">
        <v>896</v>
      </c>
      <c r="H10299" s="208">
        <v>1416206</v>
      </c>
      <c r="I10299" s="206" t="s">
        <v>19</v>
      </c>
      <c r="L10299" s="206">
        <v>2023</v>
      </c>
      <c r="M10299" s="206" t="s">
        <v>772</v>
      </c>
      <c r="N10299" s="206" t="s">
        <v>816</v>
      </c>
    </row>
    <row r="10300" spans="1:14" s="206" customFormat="1" ht="31" customHeight="1" x14ac:dyDescent="0.15">
      <c r="A10300" s="206" t="s">
        <v>768</v>
      </c>
      <c r="B10300" s="206" t="s">
        <v>894</v>
      </c>
      <c r="C10300" s="206" t="s">
        <v>770</v>
      </c>
      <c r="D10300" s="206" t="s">
        <v>772</v>
      </c>
      <c r="E10300" s="206" t="s">
        <v>772</v>
      </c>
      <c r="F10300" s="207">
        <v>45532</v>
      </c>
      <c r="G10300" s="206" t="s">
        <v>903</v>
      </c>
      <c r="H10300" s="208">
        <v>249480</v>
      </c>
      <c r="I10300" s="206" t="s">
        <v>19</v>
      </c>
      <c r="L10300" s="206">
        <v>2023</v>
      </c>
      <c r="M10300" s="206" t="s">
        <v>772</v>
      </c>
      <c r="N10300" s="206" t="s">
        <v>816</v>
      </c>
    </row>
    <row r="10301" spans="1:14" s="206" customFormat="1" ht="31" customHeight="1" x14ac:dyDescent="0.15">
      <c r="A10301" s="206" t="s">
        <v>768</v>
      </c>
      <c r="B10301" s="206" t="s">
        <v>894</v>
      </c>
      <c r="C10301" s="206" t="s">
        <v>770</v>
      </c>
      <c r="D10301" s="206" t="s">
        <v>772</v>
      </c>
      <c r="E10301" s="206" t="s">
        <v>778</v>
      </c>
      <c r="F10301" s="207">
        <v>45533</v>
      </c>
      <c r="G10301" s="206" t="s">
        <v>895</v>
      </c>
      <c r="H10301" s="208">
        <v>209286</v>
      </c>
      <c r="I10301" s="206" t="s">
        <v>19</v>
      </c>
      <c r="L10301" s="206">
        <v>2023</v>
      </c>
      <c r="M10301" s="206" t="s">
        <v>772</v>
      </c>
      <c r="N10301" s="206" t="s">
        <v>816</v>
      </c>
    </row>
    <row r="10302" spans="1:14" s="206" customFormat="1" ht="31" customHeight="1" x14ac:dyDescent="0.15">
      <c r="A10302" s="206" t="s">
        <v>768</v>
      </c>
      <c r="B10302" s="206" t="s">
        <v>894</v>
      </c>
      <c r="C10302" s="206" t="s">
        <v>770</v>
      </c>
      <c r="D10302" s="206" t="s">
        <v>772</v>
      </c>
      <c r="E10302" s="206" t="s">
        <v>778</v>
      </c>
      <c r="F10302" s="207">
        <v>45533</v>
      </c>
      <c r="G10302" s="206" t="s">
        <v>908</v>
      </c>
      <c r="H10302" s="208">
        <v>588016</v>
      </c>
      <c r="I10302" s="206" t="s">
        <v>19</v>
      </c>
      <c r="L10302" s="206">
        <v>2023</v>
      </c>
      <c r="M10302" s="206" t="s">
        <v>772</v>
      </c>
      <c r="N10302" s="206" t="s">
        <v>816</v>
      </c>
    </row>
    <row r="10303" spans="1:14" s="206" customFormat="1" ht="31" customHeight="1" x14ac:dyDescent="0.15">
      <c r="A10303" s="206" t="s">
        <v>768</v>
      </c>
      <c r="B10303" s="206" t="s">
        <v>894</v>
      </c>
      <c r="C10303" s="206" t="s">
        <v>770</v>
      </c>
      <c r="D10303" s="206" t="s">
        <v>772</v>
      </c>
      <c r="E10303" s="206" t="s">
        <v>772</v>
      </c>
      <c r="F10303" s="207">
        <v>45533</v>
      </c>
      <c r="G10303" s="206" t="s">
        <v>896</v>
      </c>
      <c r="H10303" s="208">
        <v>778021</v>
      </c>
      <c r="I10303" s="206" t="s">
        <v>19</v>
      </c>
      <c r="L10303" s="206">
        <v>2023</v>
      </c>
      <c r="M10303" s="206" t="s">
        <v>772</v>
      </c>
      <c r="N10303" s="206" t="s">
        <v>816</v>
      </c>
    </row>
    <row r="10304" spans="1:14" s="206" customFormat="1" ht="31" customHeight="1" x14ac:dyDescent="0.15">
      <c r="A10304" s="206" t="s">
        <v>768</v>
      </c>
      <c r="B10304" s="206" t="s">
        <v>894</v>
      </c>
      <c r="C10304" s="206" t="s">
        <v>770</v>
      </c>
      <c r="D10304" s="206" t="s">
        <v>772</v>
      </c>
      <c r="E10304" s="206" t="s">
        <v>772</v>
      </c>
      <c r="F10304" s="207">
        <v>45533</v>
      </c>
      <c r="G10304" s="206" t="s">
        <v>895</v>
      </c>
      <c r="H10304" s="208">
        <v>44352</v>
      </c>
      <c r="I10304" s="206" t="s">
        <v>19</v>
      </c>
      <c r="L10304" s="206">
        <v>2023</v>
      </c>
      <c r="M10304" s="206" t="s">
        <v>772</v>
      </c>
      <c r="N10304" s="206" t="s">
        <v>816</v>
      </c>
    </row>
    <row r="10305" spans="1:14" s="206" customFormat="1" ht="31" customHeight="1" x14ac:dyDescent="0.15">
      <c r="A10305" s="206" t="s">
        <v>768</v>
      </c>
      <c r="B10305" s="206" t="s">
        <v>894</v>
      </c>
      <c r="C10305" s="206" t="s">
        <v>770</v>
      </c>
      <c r="D10305" s="206" t="s">
        <v>772</v>
      </c>
      <c r="E10305" s="206" t="s">
        <v>778</v>
      </c>
      <c r="F10305" s="207">
        <v>45533</v>
      </c>
      <c r="G10305" s="206" t="s">
        <v>903</v>
      </c>
      <c r="H10305" s="208">
        <v>55466</v>
      </c>
      <c r="I10305" s="206" t="s">
        <v>19</v>
      </c>
      <c r="L10305" s="206">
        <v>2023</v>
      </c>
      <c r="M10305" s="206" t="s">
        <v>772</v>
      </c>
      <c r="N10305" s="206" t="s">
        <v>816</v>
      </c>
    </row>
    <row r="10306" spans="1:14" s="206" customFormat="1" ht="31" customHeight="1" x14ac:dyDescent="0.15">
      <c r="A10306" s="206" t="s">
        <v>768</v>
      </c>
      <c r="B10306" s="206" t="s">
        <v>894</v>
      </c>
      <c r="C10306" s="206" t="s">
        <v>770</v>
      </c>
      <c r="D10306" s="206" t="s">
        <v>772</v>
      </c>
      <c r="E10306" s="206" t="s">
        <v>772</v>
      </c>
      <c r="F10306" s="207">
        <v>45533</v>
      </c>
      <c r="G10306" s="206" t="s">
        <v>903</v>
      </c>
      <c r="H10306" s="208">
        <v>399168</v>
      </c>
      <c r="I10306" s="206" t="s">
        <v>19</v>
      </c>
      <c r="L10306" s="206">
        <v>2023</v>
      </c>
      <c r="M10306" s="206" t="s">
        <v>772</v>
      </c>
      <c r="N10306" s="206" t="s">
        <v>816</v>
      </c>
    </row>
    <row r="10307" spans="1:14" s="206" customFormat="1" ht="31" customHeight="1" x14ac:dyDescent="0.15">
      <c r="A10307" s="206" t="s">
        <v>768</v>
      </c>
      <c r="B10307" s="206" t="s">
        <v>894</v>
      </c>
      <c r="C10307" s="206" t="s">
        <v>770</v>
      </c>
      <c r="D10307" s="206" t="s">
        <v>772</v>
      </c>
      <c r="E10307" s="206" t="s">
        <v>778</v>
      </c>
      <c r="F10307" s="207">
        <v>45533</v>
      </c>
      <c r="G10307" s="206" t="s">
        <v>896</v>
      </c>
      <c r="H10307" s="208">
        <v>96536</v>
      </c>
      <c r="I10307" s="206" t="s">
        <v>19</v>
      </c>
      <c r="L10307" s="206">
        <v>2023</v>
      </c>
      <c r="M10307" s="206" t="s">
        <v>772</v>
      </c>
      <c r="N10307" s="206" t="s">
        <v>816</v>
      </c>
    </row>
    <row r="10308" spans="1:14" s="206" customFormat="1" ht="31" customHeight="1" x14ac:dyDescent="0.15">
      <c r="A10308" s="206" t="s">
        <v>768</v>
      </c>
      <c r="B10308" s="206" t="s">
        <v>894</v>
      </c>
      <c r="C10308" s="206" t="s">
        <v>782</v>
      </c>
      <c r="D10308" s="206" t="s">
        <v>772</v>
      </c>
      <c r="E10308" s="206" t="s">
        <v>778</v>
      </c>
      <c r="F10308" s="207">
        <v>45533</v>
      </c>
      <c r="G10308" s="206" t="s">
        <v>897</v>
      </c>
      <c r="H10308" s="208">
        <v>26400</v>
      </c>
      <c r="I10308" s="206" t="s">
        <v>19</v>
      </c>
      <c r="L10308" s="206">
        <v>2023</v>
      </c>
      <c r="M10308" s="206" t="s">
        <v>772</v>
      </c>
      <c r="N10308" s="206" t="s">
        <v>816</v>
      </c>
    </row>
    <row r="10309" spans="1:14" s="206" customFormat="1" ht="31" customHeight="1" x14ac:dyDescent="0.15">
      <c r="A10309" s="206" t="s">
        <v>768</v>
      </c>
      <c r="B10309" s="206" t="s">
        <v>894</v>
      </c>
      <c r="C10309" s="206" t="s">
        <v>770</v>
      </c>
      <c r="D10309" s="206" t="s">
        <v>772</v>
      </c>
      <c r="E10309" s="206" t="s">
        <v>759</v>
      </c>
      <c r="F10309" s="207">
        <v>45533</v>
      </c>
      <c r="G10309" s="206" t="s">
        <v>898</v>
      </c>
      <c r="H10309" s="208">
        <v>88011</v>
      </c>
      <c r="I10309" s="206" t="s">
        <v>19</v>
      </c>
      <c r="L10309" s="206">
        <v>2023</v>
      </c>
      <c r="M10309" s="206" t="s">
        <v>772</v>
      </c>
      <c r="N10309" s="206" t="s">
        <v>816</v>
      </c>
    </row>
    <row r="10310" spans="1:14" s="206" customFormat="1" ht="31" customHeight="1" x14ac:dyDescent="0.15">
      <c r="A10310" s="206" t="s">
        <v>768</v>
      </c>
      <c r="B10310" s="206" t="s">
        <v>894</v>
      </c>
      <c r="C10310" s="206" t="s">
        <v>770</v>
      </c>
      <c r="D10310" s="206" t="s">
        <v>772</v>
      </c>
      <c r="E10310" s="206" t="s">
        <v>759</v>
      </c>
      <c r="F10310" s="207">
        <v>45534</v>
      </c>
      <c r="G10310" s="206" t="s">
        <v>908</v>
      </c>
      <c r="H10310" s="208">
        <v>92202</v>
      </c>
      <c r="I10310" s="206" t="s">
        <v>19</v>
      </c>
      <c r="L10310" s="206">
        <v>2024</v>
      </c>
      <c r="M10310" s="206" t="s">
        <v>772</v>
      </c>
      <c r="N10310" s="206" t="s">
        <v>816</v>
      </c>
    </row>
    <row r="10311" spans="1:14" s="206" customFormat="1" ht="31" customHeight="1" x14ac:dyDescent="0.15">
      <c r="A10311" s="206" t="s">
        <v>768</v>
      </c>
      <c r="B10311" s="206" t="s">
        <v>894</v>
      </c>
      <c r="C10311" s="206" t="s">
        <v>770</v>
      </c>
      <c r="D10311" s="206" t="s">
        <v>772</v>
      </c>
      <c r="E10311" s="206" t="s">
        <v>759</v>
      </c>
      <c r="F10311" s="207">
        <v>45534</v>
      </c>
      <c r="G10311" s="206" t="s">
        <v>898</v>
      </c>
      <c r="H10311" s="208">
        <v>92202</v>
      </c>
      <c r="I10311" s="206" t="s">
        <v>19</v>
      </c>
      <c r="L10311" s="206">
        <v>2024</v>
      </c>
      <c r="M10311" s="206" t="s">
        <v>772</v>
      </c>
      <c r="N10311" s="206" t="s">
        <v>816</v>
      </c>
    </row>
    <row r="10312" spans="1:14" s="206" customFormat="1" ht="31" customHeight="1" x14ac:dyDescent="0.15">
      <c r="A10312" s="206" t="s">
        <v>768</v>
      </c>
      <c r="B10312" s="206" t="s">
        <v>894</v>
      </c>
      <c r="C10312" s="206" t="s">
        <v>770</v>
      </c>
      <c r="D10312" s="206" t="s">
        <v>772</v>
      </c>
      <c r="E10312" s="206" t="s">
        <v>778</v>
      </c>
      <c r="F10312" s="207">
        <v>45534</v>
      </c>
      <c r="G10312" s="206" t="s">
        <v>895</v>
      </c>
      <c r="H10312" s="208">
        <v>182758</v>
      </c>
      <c r="I10312" s="206" t="s">
        <v>19</v>
      </c>
      <c r="L10312" s="206">
        <v>2024</v>
      </c>
      <c r="M10312" s="206" t="s">
        <v>772</v>
      </c>
      <c r="N10312" s="206" t="s">
        <v>816</v>
      </c>
    </row>
    <row r="10313" spans="1:14" s="206" customFormat="1" ht="31" customHeight="1" x14ac:dyDescent="0.15">
      <c r="A10313" s="206" t="s">
        <v>768</v>
      </c>
      <c r="B10313" s="206" t="s">
        <v>894</v>
      </c>
      <c r="C10313" s="206" t="s">
        <v>770</v>
      </c>
      <c r="D10313" s="206" t="s">
        <v>772</v>
      </c>
      <c r="E10313" s="206" t="s">
        <v>772</v>
      </c>
      <c r="F10313" s="207">
        <v>45534</v>
      </c>
      <c r="G10313" s="206" t="s">
        <v>896</v>
      </c>
      <c r="H10313" s="208">
        <v>152884</v>
      </c>
      <c r="I10313" s="206" t="s">
        <v>19</v>
      </c>
      <c r="L10313" s="206">
        <v>2024</v>
      </c>
      <c r="M10313" s="206" t="s">
        <v>772</v>
      </c>
      <c r="N10313" s="206" t="s">
        <v>816</v>
      </c>
    </row>
    <row r="10314" spans="1:14" s="206" customFormat="1" ht="31" customHeight="1" x14ac:dyDescent="0.15">
      <c r="A10314" s="206" t="s">
        <v>768</v>
      </c>
      <c r="B10314" s="206" t="s">
        <v>894</v>
      </c>
      <c r="C10314" s="206" t="s">
        <v>770</v>
      </c>
      <c r="D10314" s="206" t="s">
        <v>772</v>
      </c>
      <c r="E10314" s="206" t="s">
        <v>778</v>
      </c>
      <c r="F10314" s="207">
        <v>45534</v>
      </c>
      <c r="G10314" s="206" t="s">
        <v>908</v>
      </c>
      <c r="H10314" s="208">
        <v>628188</v>
      </c>
      <c r="I10314" s="206" t="s">
        <v>19</v>
      </c>
      <c r="L10314" s="206">
        <v>2024</v>
      </c>
      <c r="M10314" s="206" t="s">
        <v>772</v>
      </c>
      <c r="N10314" s="206" t="s">
        <v>816</v>
      </c>
    </row>
    <row r="10315" spans="1:14" s="206" customFormat="1" ht="31" customHeight="1" x14ac:dyDescent="0.15">
      <c r="A10315" s="206" t="s">
        <v>768</v>
      </c>
      <c r="B10315" s="206" t="s">
        <v>894</v>
      </c>
      <c r="C10315" s="206" t="s">
        <v>770</v>
      </c>
      <c r="D10315" s="206" t="s">
        <v>772</v>
      </c>
      <c r="E10315" s="206" t="s">
        <v>778</v>
      </c>
      <c r="F10315" s="207">
        <v>45534</v>
      </c>
      <c r="G10315" s="206" t="s">
        <v>905</v>
      </c>
      <c r="H10315" s="208">
        <v>20020</v>
      </c>
      <c r="I10315" s="206" t="s">
        <v>19</v>
      </c>
      <c r="L10315" s="206">
        <v>2024</v>
      </c>
      <c r="M10315" s="206" t="s">
        <v>772</v>
      </c>
      <c r="N10315" s="206" t="s">
        <v>816</v>
      </c>
    </row>
    <row r="10316" spans="1:14" s="206" customFormat="1" ht="31" customHeight="1" x14ac:dyDescent="0.15">
      <c r="A10316" s="206" t="s">
        <v>768</v>
      </c>
      <c r="B10316" s="206" t="s">
        <v>894</v>
      </c>
      <c r="C10316" s="206" t="s">
        <v>770</v>
      </c>
      <c r="D10316" s="206" t="s">
        <v>772</v>
      </c>
      <c r="E10316" s="206" t="s">
        <v>772</v>
      </c>
      <c r="F10316" s="207">
        <v>45534</v>
      </c>
      <c r="G10316" s="206" t="s">
        <v>895</v>
      </c>
      <c r="H10316" s="208">
        <v>148192</v>
      </c>
      <c r="I10316" s="206" t="s">
        <v>19</v>
      </c>
      <c r="L10316" s="206">
        <v>2024</v>
      </c>
      <c r="M10316" s="206" t="s">
        <v>772</v>
      </c>
      <c r="N10316" s="206" t="s">
        <v>816</v>
      </c>
    </row>
    <row r="10317" spans="1:14" s="206" customFormat="1" ht="31" customHeight="1" x14ac:dyDescent="0.15">
      <c r="A10317" s="206" t="s">
        <v>768</v>
      </c>
      <c r="B10317" s="206" t="s">
        <v>894</v>
      </c>
      <c r="C10317" s="206" t="s">
        <v>770</v>
      </c>
      <c r="D10317" s="206" t="s">
        <v>772</v>
      </c>
      <c r="E10317" s="206" t="s">
        <v>772</v>
      </c>
      <c r="F10317" s="207">
        <v>45534</v>
      </c>
      <c r="G10317" s="206" t="s">
        <v>903</v>
      </c>
      <c r="H10317" s="208">
        <v>399168</v>
      </c>
      <c r="I10317" s="206" t="s">
        <v>19</v>
      </c>
      <c r="L10317" s="206">
        <v>2024</v>
      </c>
      <c r="M10317" s="206" t="s">
        <v>772</v>
      </c>
      <c r="N10317" s="206" t="s">
        <v>816</v>
      </c>
    </row>
    <row r="10318" spans="1:14" s="206" customFormat="1" ht="31" customHeight="1" x14ac:dyDescent="0.15">
      <c r="A10318" s="206" t="s">
        <v>768</v>
      </c>
      <c r="B10318" s="206" t="s">
        <v>894</v>
      </c>
      <c r="C10318" s="206" t="s">
        <v>770</v>
      </c>
      <c r="D10318" s="206" t="s">
        <v>772</v>
      </c>
      <c r="E10318" s="206" t="s">
        <v>772</v>
      </c>
      <c r="F10318" s="207">
        <v>45538</v>
      </c>
      <c r="G10318" s="206" t="s">
        <v>896</v>
      </c>
      <c r="H10318" s="208">
        <v>108889</v>
      </c>
      <c r="I10318" s="206" t="s">
        <v>19</v>
      </c>
      <c r="L10318" s="206">
        <v>2024</v>
      </c>
      <c r="M10318" s="206" t="s">
        <v>772</v>
      </c>
      <c r="N10318" s="206" t="s">
        <v>816</v>
      </c>
    </row>
    <row r="10319" spans="1:14" s="206" customFormat="1" ht="31" customHeight="1" x14ac:dyDescent="0.15">
      <c r="A10319" s="206" t="s">
        <v>768</v>
      </c>
      <c r="B10319" s="206" t="s">
        <v>894</v>
      </c>
      <c r="C10319" s="206" t="s">
        <v>770</v>
      </c>
      <c r="D10319" s="206" t="s">
        <v>772</v>
      </c>
      <c r="E10319" s="206" t="s">
        <v>772</v>
      </c>
      <c r="F10319" s="207">
        <v>45538</v>
      </c>
      <c r="G10319" s="206" t="s">
        <v>897</v>
      </c>
      <c r="H10319" s="208">
        <v>60786</v>
      </c>
      <c r="I10319" s="206" t="s">
        <v>19</v>
      </c>
      <c r="L10319" s="206">
        <v>2024</v>
      </c>
      <c r="M10319" s="206" t="s">
        <v>772</v>
      </c>
      <c r="N10319" s="206" t="s">
        <v>816</v>
      </c>
    </row>
    <row r="10320" spans="1:14" s="206" customFormat="1" ht="31" customHeight="1" x14ac:dyDescent="0.15">
      <c r="A10320" s="206" t="s">
        <v>768</v>
      </c>
      <c r="B10320" s="206" t="s">
        <v>894</v>
      </c>
      <c r="C10320" s="206" t="s">
        <v>770</v>
      </c>
      <c r="D10320" s="206" t="s">
        <v>772</v>
      </c>
      <c r="E10320" s="206" t="s">
        <v>778</v>
      </c>
      <c r="F10320" s="207">
        <v>45538</v>
      </c>
      <c r="G10320" s="206" t="s">
        <v>897</v>
      </c>
      <c r="H10320" s="208">
        <v>131010</v>
      </c>
      <c r="I10320" s="206" t="s">
        <v>19</v>
      </c>
      <c r="L10320" s="206">
        <v>2024</v>
      </c>
      <c r="M10320" s="206" t="s">
        <v>772</v>
      </c>
      <c r="N10320" s="206" t="s">
        <v>816</v>
      </c>
    </row>
    <row r="10321" spans="1:14" s="206" customFormat="1" ht="31" customHeight="1" x14ac:dyDescent="0.15">
      <c r="A10321" s="206" t="s">
        <v>768</v>
      </c>
      <c r="B10321" s="206" t="s">
        <v>894</v>
      </c>
      <c r="C10321" s="206" t="s">
        <v>770</v>
      </c>
      <c r="D10321" s="206" t="s">
        <v>772</v>
      </c>
      <c r="E10321" s="206" t="s">
        <v>759</v>
      </c>
      <c r="F10321" s="207">
        <v>45538</v>
      </c>
      <c r="G10321" s="206" t="s">
        <v>898</v>
      </c>
      <c r="H10321" s="208">
        <v>310134</v>
      </c>
      <c r="I10321" s="206" t="s">
        <v>19</v>
      </c>
      <c r="L10321" s="206">
        <v>2024</v>
      </c>
      <c r="M10321" s="206" t="s">
        <v>772</v>
      </c>
      <c r="N10321" s="206" t="s">
        <v>816</v>
      </c>
    </row>
    <row r="10322" spans="1:14" s="206" customFormat="1" ht="31" customHeight="1" x14ac:dyDescent="0.15">
      <c r="A10322" s="206" t="s">
        <v>768</v>
      </c>
      <c r="B10322" s="206" t="s">
        <v>894</v>
      </c>
      <c r="C10322" s="206" t="s">
        <v>770</v>
      </c>
      <c r="D10322" s="206" t="s">
        <v>772</v>
      </c>
      <c r="E10322" s="206" t="s">
        <v>778</v>
      </c>
      <c r="F10322" s="207">
        <v>45538</v>
      </c>
      <c r="G10322" s="206" t="s">
        <v>898</v>
      </c>
      <c r="H10322" s="208">
        <v>79200</v>
      </c>
      <c r="I10322" s="206" t="s">
        <v>19</v>
      </c>
      <c r="L10322" s="206">
        <v>2024</v>
      </c>
      <c r="M10322" s="206" t="s">
        <v>772</v>
      </c>
      <c r="N10322" s="206" t="s">
        <v>816</v>
      </c>
    </row>
    <row r="10323" spans="1:14" s="206" customFormat="1" ht="31" customHeight="1" x14ac:dyDescent="0.15">
      <c r="A10323" s="206" t="s">
        <v>768</v>
      </c>
      <c r="B10323" s="206" t="s">
        <v>894</v>
      </c>
      <c r="C10323" s="206" t="s">
        <v>770</v>
      </c>
      <c r="D10323" s="206" t="s">
        <v>772</v>
      </c>
      <c r="E10323" s="206" t="s">
        <v>778</v>
      </c>
      <c r="F10323" s="207">
        <v>45538</v>
      </c>
      <c r="G10323" s="206" t="s">
        <v>908</v>
      </c>
      <c r="H10323" s="208">
        <v>1174228</v>
      </c>
      <c r="I10323" s="206" t="s">
        <v>19</v>
      </c>
      <c r="L10323" s="206">
        <v>2024</v>
      </c>
      <c r="M10323" s="206" t="s">
        <v>772</v>
      </c>
      <c r="N10323" s="206" t="s">
        <v>816</v>
      </c>
    </row>
    <row r="10324" spans="1:14" s="206" customFormat="1" ht="31" customHeight="1" x14ac:dyDescent="0.15">
      <c r="A10324" s="206" t="s">
        <v>768</v>
      </c>
      <c r="B10324" s="206" t="s">
        <v>894</v>
      </c>
      <c r="C10324" s="206" t="s">
        <v>770</v>
      </c>
      <c r="D10324" s="206" t="s">
        <v>772</v>
      </c>
      <c r="E10324" s="206" t="s">
        <v>778</v>
      </c>
      <c r="F10324" s="207">
        <v>45538</v>
      </c>
      <c r="G10324" s="206" t="s">
        <v>896</v>
      </c>
      <c r="H10324" s="208">
        <v>134112</v>
      </c>
      <c r="I10324" s="206" t="s">
        <v>19</v>
      </c>
      <c r="L10324" s="206">
        <v>2024</v>
      </c>
      <c r="M10324" s="206" t="s">
        <v>772</v>
      </c>
      <c r="N10324" s="206" t="s">
        <v>816</v>
      </c>
    </row>
    <row r="10325" spans="1:14" s="206" customFormat="1" ht="31" customHeight="1" x14ac:dyDescent="0.15">
      <c r="A10325" s="206" t="s">
        <v>768</v>
      </c>
      <c r="B10325" s="206" t="s">
        <v>894</v>
      </c>
      <c r="C10325" s="206" t="s">
        <v>770</v>
      </c>
      <c r="D10325" s="206" t="s">
        <v>772</v>
      </c>
      <c r="E10325" s="206" t="s">
        <v>772</v>
      </c>
      <c r="F10325" s="207">
        <v>45538</v>
      </c>
      <c r="G10325" s="206" t="s">
        <v>903</v>
      </c>
      <c r="H10325" s="208">
        <v>99792</v>
      </c>
      <c r="I10325" s="206" t="s">
        <v>19</v>
      </c>
      <c r="L10325" s="206">
        <v>2024</v>
      </c>
      <c r="M10325" s="206" t="s">
        <v>772</v>
      </c>
      <c r="N10325" s="206" t="s">
        <v>816</v>
      </c>
    </row>
    <row r="10326" spans="1:14" s="206" customFormat="1" ht="31" customHeight="1" x14ac:dyDescent="0.15">
      <c r="A10326" s="206" t="s">
        <v>768</v>
      </c>
      <c r="B10326" s="206" t="s">
        <v>894</v>
      </c>
      <c r="C10326" s="206" t="s">
        <v>770</v>
      </c>
      <c r="D10326" s="206" t="s">
        <v>772</v>
      </c>
      <c r="E10326" s="206" t="s">
        <v>778</v>
      </c>
      <c r="F10326" s="207">
        <v>45539</v>
      </c>
      <c r="G10326" s="206" t="s">
        <v>896</v>
      </c>
      <c r="H10326" s="208">
        <v>855052</v>
      </c>
      <c r="I10326" s="206" t="s">
        <v>19</v>
      </c>
      <c r="L10326" s="206">
        <v>2024</v>
      </c>
      <c r="M10326" s="206" t="s">
        <v>772</v>
      </c>
      <c r="N10326" s="206" t="s">
        <v>816</v>
      </c>
    </row>
    <row r="10327" spans="1:14" s="206" customFormat="1" ht="31" customHeight="1" x14ac:dyDescent="0.15">
      <c r="A10327" s="206" t="s">
        <v>768</v>
      </c>
      <c r="B10327" s="206" t="s">
        <v>894</v>
      </c>
      <c r="C10327" s="206" t="s">
        <v>770</v>
      </c>
      <c r="D10327" s="206" t="s">
        <v>772</v>
      </c>
      <c r="E10327" s="206" t="s">
        <v>778</v>
      </c>
      <c r="F10327" s="207">
        <v>45539</v>
      </c>
      <c r="G10327" s="206" t="s">
        <v>897</v>
      </c>
      <c r="H10327" s="208">
        <v>72512</v>
      </c>
      <c r="I10327" s="206" t="s">
        <v>19</v>
      </c>
      <c r="L10327" s="206">
        <v>2024</v>
      </c>
      <c r="M10327" s="206" t="s">
        <v>772</v>
      </c>
      <c r="N10327" s="206" t="s">
        <v>816</v>
      </c>
    </row>
    <row r="10328" spans="1:14" s="206" customFormat="1" ht="31" customHeight="1" x14ac:dyDescent="0.15">
      <c r="A10328" s="206" t="s">
        <v>768</v>
      </c>
      <c r="B10328" s="206" t="s">
        <v>894</v>
      </c>
      <c r="C10328" s="206" t="s">
        <v>770</v>
      </c>
      <c r="D10328" s="206" t="s">
        <v>772</v>
      </c>
      <c r="E10328" s="206" t="s">
        <v>778</v>
      </c>
      <c r="F10328" s="207">
        <v>45539</v>
      </c>
      <c r="G10328" s="206" t="s">
        <v>908</v>
      </c>
      <c r="H10328" s="208">
        <v>215292</v>
      </c>
      <c r="I10328" s="206" t="s">
        <v>19</v>
      </c>
      <c r="L10328" s="206">
        <v>2024</v>
      </c>
      <c r="M10328" s="206" t="s">
        <v>772</v>
      </c>
      <c r="N10328" s="206" t="s">
        <v>816</v>
      </c>
    </row>
    <row r="10329" spans="1:14" s="206" customFormat="1" ht="31" customHeight="1" x14ac:dyDescent="0.15">
      <c r="A10329" s="206" t="s">
        <v>768</v>
      </c>
      <c r="B10329" s="206" t="s">
        <v>894</v>
      </c>
      <c r="C10329" s="206" t="s">
        <v>770</v>
      </c>
      <c r="D10329" s="206" t="s">
        <v>772</v>
      </c>
      <c r="E10329" s="206" t="s">
        <v>772</v>
      </c>
      <c r="F10329" s="207">
        <v>45539</v>
      </c>
      <c r="G10329" s="206" t="s">
        <v>897</v>
      </c>
      <c r="H10329" s="208">
        <v>44576</v>
      </c>
      <c r="I10329" s="206" t="s">
        <v>19</v>
      </c>
      <c r="L10329" s="206">
        <v>2024</v>
      </c>
      <c r="M10329" s="206" t="s">
        <v>772</v>
      </c>
      <c r="N10329" s="206" t="s">
        <v>816</v>
      </c>
    </row>
    <row r="10330" spans="1:14" s="206" customFormat="1" ht="31" customHeight="1" x14ac:dyDescent="0.15">
      <c r="A10330" s="206" t="s">
        <v>768</v>
      </c>
      <c r="B10330" s="206" t="s">
        <v>894</v>
      </c>
      <c r="C10330" s="206" t="s">
        <v>770</v>
      </c>
      <c r="D10330" s="206" t="s">
        <v>772</v>
      </c>
      <c r="E10330" s="206" t="s">
        <v>778</v>
      </c>
      <c r="F10330" s="207">
        <v>45539</v>
      </c>
      <c r="G10330" s="206" t="s">
        <v>903</v>
      </c>
      <c r="H10330" s="208">
        <v>56065</v>
      </c>
      <c r="I10330" s="206" t="s">
        <v>19</v>
      </c>
      <c r="L10330" s="206">
        <v>2024</v>
      </c>
      <c r="M10330" s="206" t="s">
        <v>772</v>
      </c>
      <c r="N10330" s="206" t="s">
        <v>816</v>
      </c>
    </row>
    <row r="10331" spans="1:14" s="206" customFormat="1" ht="31" customHeight="1" x14ac:dyDescent="0.15">
      <c r="A10331" s="206" t="s">
        <v>768</v>
      </c>
      <c r="B10331" s="206" t="s">
        <v>894</v>
      </c>
      <c r="C10331" s="206" t="s">
        <v>770</v>
      </c>
      <c r="D10331" s="206" t="s">
        <v>772</v>
      </c>
      <c r="E10331" s="206" t="s">
        <v>759</v>
      </c>
      <c r="F10331" s="207">
        <v>45539</v>
      </c>
      <c r="G10331" s="206" t="s">
        <v>898</v>
      </c>
      <c r="H10331" s="208">
        <v>372999</v>
      </c>
      <c r="I10331" s="206" t="s">
        <v>19</v>
      </c>
      <c r="L10331" s="206">
        <v>2024</v>
      </c>
      <c r="M10331" s="206" t="s">
        <v>772</v>
      </c>
      <c r="N10331" s="206" t="s">
        <v>816</v>
      </c>
    </row>
    <row r="10332" spans="1:14" s="206" customFormat="1" ht="31" customHeight="1" x14ac:dyDescent="0.15">
      <c r="A10332" s="206" t="s">
        <v>768</v>
      </c>
      <c r="B10332" s="206" t="s">
        <v>894</v>
      </c>
      <c r="C10332" s="206" t="s">
        <v>770</v>
      </c>
      <c r="D10332" s="206" t="s">
        <v>772</v>
      </c>
      <c r="E10332" s="206" t="s">
        <v>778</v>
      </c>
      <c r="F10332" s="207">
        <v>45539</v>
      </c>
      <c r="G10332" s="206" t="s">
        <v>895</v>
      </c>
      <c r="H10332" s="208">
        <v>244411</v>
      </c>
      <c r="I10332" s="206" t="s">
        <v>19</v>
      </c>
      <c r="L10332" s="206">
        <v>2024</v>
      </c>
      <c r="M10332" s="206" t="s">
        <v>772</v>
      </c>
      <c r="N10332" s="206" t="s">
        <v>816</v>
      </c>
    </row>
    <row r="10333" spans="1:14" s="206" customFormat="1" ht="31" customHeight="1" x14ac:dyDescent="0.15">
      <c r="A10333" s="206" t="s">
        <v>768</v>
      </c>
      <c r="B10333" s="206" t="s">
        <v>894</v>
      </c>
      <c r="C10333" s="206" t="s">
        <v>770</v>
      </c>
      <c r="D10333" s="206" t="s">
        <v>772</v>
      </c>
      <c r="E10333" s="206" t="s">
        <v>772</v>
      </c>
      <c r="F10333" s="207">
        <v>45539</v>
      </c>
      <c r="G10333" s="206" t="s">
        <v>903</v>
      </c>
      <c r="H10333" s="208">
        <v>249480</v>
      </c>
      <c r="I10333" s="206" t="s">
        <v>19</v>
      </c>
      <c r="L10333" s="206">
        <v>2024</v>
      </c>
      <c r="M10333" s="206" t="s">
        <v>772</v>
      </c>
      <c r="N10333" s="206" t="s">
        <v>816</v>
      </c>
    </row>
    <row r="10334" spans="1:14" s="206" customFormat="1" ht="31" customHeight="1" x14ac:dyDescent="0.15">
      <c r="A10334" s="206" t="s">
        <v>768</v>
      </c>
      <c r="B10334" s="206" t="s">
        <v>894</v>
      </c>
      <c r="C10334" s="206" t="s">
        <v>770</v>
      </c>
      <c r="D10334" s="206" t="s">
        <v>772</v>
      </c>
      <c r="E10334" s="206" t="s">
        <v>772</v>
      </c>
      <c r="F10334" s="207">
        <v>45539</v>
      </c>
      <c r="G10334" s="206" t="s">
        <v>896</v>
      </c>
      <c r="H10334" s="208">
        <v>335406</v>
      </c>
      <c r="I10334" s="206" t="s">
        <v>19</v>
      </c>
      <c r="L10334" s="206">
        <v>2024</v>
      </c>
      <c r="M10334" s="206" t="s">
        <v>772</v>
      </c>
      <c r="N10334" s="206" t="s">
        <v>816</v>
      </c>
    </row>
    <row r="10335" spans="1:14" s="206" customFormat="1" ht="31" customHeight="1" x14ac:dyDescent="0.15">
      <c r="A10335" s="206" t="s">
        <v>768</v>
      </c>
      <c r="B10335" s="206" t="s">
        <v>894</v>
      </c>
      <c r="C10335" s="206" t="s">
        <v>770</v>
      </c>
      <c r="D10335" s="206" t="s">
        <v>772</v>
      </c>
      <c r="E10335" s="206" t="s">
        <v>772</v>
      </c>
      <c r="F10335" s="207">
        <v>45540</v>
      </c>
      <c r="G10335" s="206" t="s">
        <v>896</v>
      </c>
      <c r="H10335" s="208">
        <v>1005647</v>
      </c>
      <c r="I10335" s="206" t="s">
        <v>19</v>
      </c>
      <c r="L10335" s="206">
        <v>2024</v>
      </c>
      <c r="M10335" s="206" t="s">
        <v>772</v>
      </c>
      <c r="N10335" s="206" t="s">
        <v>816</v>
      </c>
    </row>
    <row r="10336" spans="1:14" s="206" customFormat="1" ht="31" customHeight="1" x14ac:dyDescent="0.15">
      <c r="A10336" s="206" t="s">
        <v>768</v>
      </c>
      <c r="B10336" s="206" t="s">
        <v>894</v>
      </c>
      <c r="C10336" s="206" t="s">
        <v>770</v>
      </c>
      <c r="D10336" s="206" t="s">
        <v>772</v>
      </c>
      <c r="E10336" s="206" t="s">
        <v>772</v>
      </c>
      <c r="F10336" s="207">
        <v>45540</v>
      </c>
      <c r="G10336" s="206" t="s">
        <v>895</v>
      </c>
      <c r="H10336" s="208">
        <v>180734</v>
      </c>
      <c r="I10336" s="206" t="s">
        <v>19</v>
      </c>
      <c r="L10336" s="206">
        <v>2024</v>
      </c>
      <c r="M10336" s="206" t="s">
        <v>772</v>
      </c>
      <c r="N10336" s="206" t="s">
        <v>816</v>
      </c>
    </row>
    <row r="10337" spans="1:14" s="206" customFormat="1" ht="31" customHeight="1" x14ac:dyDescent="0.15">
      <c r="A10337" s="206" t="s">
        <v>768</v>
      </c>
      <c r="B10337" s="206" t="s">
        <v>894</v>
      </c>
      <c r="C10337" s="206" t="s">
        <v>770</v>
      </c>
      <c r="D10337" s="206" t="s">
        <v>772</v>
      </c>
      <c r="E10337" s="206" t="s">
        <v>778</v>
      </c>
      <c r="F10337" s="207">
        <v>45540</v>
      </c>
      <c r="G10337" s="206" t="s">
        <v>895</v>
      </c>
      <c r="H10337" s="208">
        <v>22387</v>
      </c>
      <c r="I10337" s="206" t="s">
        <v>19</v>
      </c>
      <c r="L10337" s="206">
        <v>2024</v>
      </c>
      <c r="M10337" s="206" t="s">
        <v>772</v>
      </c>
      <c r="N10337" s="206" t="s">
        <v>816</v>
      </c>
    </row>
    <row r="10338" spans="1:14" s="206" customFormat="1" ht="31" customHeight="1" x14ac:dyDescent="0.15">
      <c r="A10338" s="206" t="s">
        <v>768</v>
      </c>
      <c r="B10338" s="206" t="s">
        <v>894</v>
      </c>
      <c r="C10338" s="206" t="s">
        <v>770</v>
      </c>
      <c r="D10338" s="206" t="s">
        <v>772</v>
      </c>
      <c r="E10338" s="206" t="s">
        <v>778</v>
      </c>
      <c r="F10338" s="207">
        <v>45540</v>
      </c>
      <c r="G10338" s="206" t="s">
        <v>908</v>
      </c>
      <c r="H10338" s="208">
        <v>421916</v>
      </c>
      <c r="I10338" s="206" t="s">
        <v>19</v>
      </c>
      <c r="L10338" s="206">
        <v>2024</v>
      </c>
      <c r="M10338" s="206" t="s">
        <v>772</v>
      </c>
      <c r="N10338" s="206" t="s">
        <v>816</v>
      </c>
    </row>
    <row r="10339" spans="1:14" s="206" customFormat="1" ht="31" customHeight="1" x14ac:dyDescent="0.15">
      <c r="A10339" s="206" t="s">
        <v>768</v>
      </c>
      <c r="B10339" s="206" t="s">
        <v>894</v>
      </c>
      <c r="C10339" s="206" t="s">
        <v>770</v>
      </c>
      <c r="D10339" s="206" t="s">
        <v>772</v>
      </c>
      <c r="E10339" s="206" t="s">
        <v>778</v>
      </c>
      <c r="F10339" s="207">
        <v>45540</v>
      </c>
      <c r="G10339" s="206" t="s">
        <v>897</v>
      </c>
      <c r="H10339" s="208">
        <v>87120</v>
      </c>
      <c r="I10339" s="206" t="s">
        <v>19</v>
      </c>
      <c r="L10339" s="206">
        <v>2024</v>
      </c>
      <c r="M10339" s="206" t="s">
        <v>772</v>
      </c>
      <c r="N10339" s="206" t="s">
        <v>816</v>
      </c>
    </row>
    <row r="10340" spans="1:14" s="206" customFormat="1" ht="31" customHeight="1" x14ac:dyDescent="0.15">
      <c r="A10340" s="206" t="s">
        <v>768</v>
      </c>
      <c r="B10340" s="206" t="s">
        <v>894</v>
      </c>
      <c r="C10340" s="206" t="s">
        <v>770</v>
      </c>
      <c r="D10340" s="206" t="s">
        <v>772</v>
      </c>
      <c r="E10340" s="206" t="s">
        <v>772</v>
      </c>
      <c r="F10340" s="207">
        <v>45540</v>
      </c>
      <c r="G10340" s="206" t="s">
        <v>903</v>
      </c>
      <c r="H10340" s="208">
        <v>399168</v>
      </c>
      <c r="I10340" s="206" t="s">
        <v>19</v>
      </c>
      <c r="L10340" s="206">
        <v>2024</v>
      </c>
      <c r="M10340" s="206" t="s">
        <v>772</v>
      </c>
      <c r="N10340" s="206" t="s">
        <v>816</v>
      </c>
    </row>
    <row r="10341" spans="1:14" s="206" customFormat="1" ht="31" customHeight="1" x14ac:dyDescent="0.15">
      <c r="A10341" s="206" t="s">
        <v>768</v>
      </c>
      <c r="B10341" s="206" t="s">
        <v>894</v>
      </c>
      <c r="C10341" s="206" t="s">
        <v>770</v>
      </c>
      <c r="D10341" s="206" t="s">
        <v>772</v>
      </c>
      <c r="E10341" s="206" t="s">
        <v>772</v>
      </c>
      <c r="F10341" s="207">
        <v>45541</v>
      </c>
      <c r="G10341" s="206" t="s">
        <v>896</v>
      </c>
      <c r="H10341" s="208">
        <v>99319</v>
      </c>
      <c r="I10341" s="206" t="s">
        <v>19</v>
      </c>
      <c r="L10341" s="206">
        <v>2024</v>
      </c>
      <c r="M10341" s="206" t="s">
        <v>772</v>
      </c>
      <c r="N10341" s="206" t="s">
        <v>816</v>
      </c>
    </row>
    <row r="10342" spans="1:14" s="206" customFormat="1" ht="31" customHeight="1" x14ac:dyDescent="0.15">
      <c r="A10342" s="206" t="s">
        <v>768</v>
      </c>
      <c r="B10342" s="206" t="s">
        <v>894</v>
      </c>
      <c r="C10342" s="206" t="s">
        <v>770</v>
      </c>
      <c r="D10342" s="206" t="s">
        <v>772</v>
      </c>
      <c r="E10342" s="206" t="s">
        <v>778</v>
      </c>
      <c r="F10342" s="207">
        <v>45541</v>
      </c>
      <c r="G10342" s="206" t="s">
        <v>903</v>
      </c>
      <c r="H10342" s="208">
        <v>19741</v>
      </c>
      <c r="I10342" s="206" t="s">
        <v>19</v>
      </c>
      <c r="L10342" s="206">
        <v>2024</v>
      </c>
      <c r="M10342" s="206" t="s">
        <v>772</v>
      </c>
      <c r="N10342" s="206" t="s">
        <v>816</v>
      </c>
    </row>
    <row r="10343" spans="1:14" s="206" customFormat="1" ht="31" customHeight="1" x14ac:dyDescent="0.15">
      <c r="A10343" s="206" t="s">
        <v>768</v>
      </c>
      <c r="B10343" s="206" t="s">
        <v>894</v>
      </c>
      <c r="C10343" s="206" t="s">
        <v>770</v>
      </c>
      <c r="D10343" s="206" t="s">
        <v>772</v>
      </c>
      <c r="E10343" s="206" t="s">
        <v>759</v>
      </c>
      <c r="F10343" s="207">
        <v>45541</v>
      </c>
      <c r="G10343" s="206" t="s">
        <v>898</v>
      </c>
      <c r="H10343" s="208">
        <v>125730</v>
      </c>
      <c r="I10343" s="206" t="s">
        <v>19</v>
      </c>
      <c r="L10343" s="206">
        <v>2024</v>
      </c>
      <c r="M10343" s="206" t="s">
        <v>772</v>
      </c>
      <c r="N10343" s="206" t="s">
        <v>816</v>
      </c>
    </row>
    <row r="10344" spans="1:14" s="206" customFormat="1" ht="31" customHeight="1" x14ac:dyDescent="0.15">
      <c r="A10344" s="206" t="s">
        <v>768</v>
      </c>
      <c r="B10344" s="206" t="s">
        <v>894</v>
      </c>
      <c r="C10344" s="206" t="s">
        <v>770</v>
      </c>
      <c r="D10344" s="206" t="s">
        <v>772</v>
      </c>
      <c r="E10344" s="206" t="s">
        <v>778</v>
      </c>
      <c r="F10344" s="207">
        <v>45541</v>
      </c>
      <c r="G10344" s="206" t="s">
        <v>908</v>
      </c>
      <c r="H10344" s="208">
        <v>560780</v>
      </c>
      <c r="I10344" s="206" t="s">
        <v>19</v>
      </c>
      <c r="L10344" s="206">
        <v>2024</v>
      </c>
      <c r="M10344" s="206" t="s">
        <v>772</v>
      </c>
      <c r="N10344" s="206" t="s">
        <v>816</v>
      </c>
    </row>
    <row r="10345" spans="1:14" s="206" customFormat="1" ht="31" customHeight="1" x14ac:dyDescent="0.15">
      <c r="A10345" s="206" t="s">
        <v>768</v>
      </c>
      <c r="B10345" s="206" t="s">
        <v>894</v>
      </c>
      <c r="C10345" s="206" t="s">
        <v>770</v>
      </c>
      <c r="D10345" s="206" t="s">
        <v>772</v>
      </c>
      <c r="E10345" s="206" t="s">
        <v>778</v>
      </c>
      <c r="F10345" s="207">
        <v>45541</v>
      </c>
      <c r="G10345" s="206" t="s">
        <v>895</v>
      </c>
      <c r="H10345" s="208">
        <v>114294</v>
      </c>
      <c r="I10345" s="206" t="s">
        <v>19</v>
      </c>
      <c r="L10345" s="206">
        <v>2024</v>
      </c>
      <c r="M10345" s="206" t="s">
        <v>772</v>
      </c>
      <c r="N10345" s="206" t="s">
        <v>816</v>
      </c>
    </row>
    <row r="10346" spans="1:14" s="206" customFormat="1" ht="31" customHeight="1" x14ac:dyDescent="0.15">
      <c r="A10346" s="206" t="s">
        <v>768</v>
      </c>
      <c r="B10346" s="206" t="s">
        <v>894</v>
      </c>
      <c r="C10346" s="206" t="s">
        <v>770</v>
      </c>
      <c r="D10346" s="206" t="s">
        <v>772</v>
      </c>
      <c r="E10346" s="206" t="s">
        <v>772</v>
      </c>
      <c r="F10346" s="207">
        <v>45541</v>
      </c>
      <c r="G10346" s="206" t="s">
        <v>895</v>
      </c>
      <c r="H10346" s="208">
        <v>1362</v>
      </c>
      <c r="I10346" s="206" t="s">
        <v>19</v>
      </c>
      <c r="L10346" s="206">
        <v>2024</v>
      </c>
      <c r="M10346" s="206" t="s">
        <v>772</v>
      </c>
      <c r="N10346" s="206" t="s">
        <v>816</v>
      </c>
    </row>
    <row r="10347" spans="1:14" s="206" customFormat="1" ht="31" customHeight="1" x14ac:dyDescent="0.15">
      <c r="A10347" s="206" t="s">
        <v>768</v>
      </c>
      <c r="B10347" s="206" t="s">
        <v>894</v>
      </c>
      <c r="C10347" s="206" t="s">
        <v>770</v>
      </c>
      <c r="D10347" s="206" t="s">
        <v>772</v>
      </c>
      <c r="E10347" s="206" t="s">
        <v>772</v>
      </c>
      <c r="F10347" s="207">
        <v>45541</v>
      </c>
      <c r="G10347" s="206" t="s">
        <v>903</v>
      </c>
      <c r="H10347" s="208">
        <v>349272</v>
      </c>
      <c r="I10347" s="206" t="s">
        <v>19</v>
      </c>
      <c r="L10347" s="206">
        <v>2024</v>
      </c>
      <c r="M10347" s="206" t="s">
        <v>772</v>
      </c>
      <c r="N10347" s="206" t="s">
        <v>816</v>
      </c>
    </row>
    <row r="10348" spans="1:14" s="206" customFormat="1" ht="31" customHeight="1" x14ac:dyDescent="0.15">
      <c r="A10348" s="206" t="s">
        <v>768</v>
      </c>
      <c r="B10348" s="206" t="s">
        <v>894</v>
      </c>
      <c r="C10348" s="206" t="s">
        <v>770</v>
      </c>
      <c r="D10348" s="206" t="s">
        <v>772</v>
      </c>
      <c r="E10348" s="206" t="s">
        <v>772</v>
      </c>
      <c r="F10348" s="207">
        <v>45544</v>
      </c>
      <c r="G10348" s="206" t="s">
        <v>895</v>
      </c>
      <c r="H10348" s="208">
        <v>76032</v>
      </c>
      <c r="I10348" s="206" t="s">
        <v>19</v>
      </c>
      <c r="L10348" s="206">
        <v>2024</v>
      </c>
      <c r="M10348" s="206" t="s">
        <v>772</v>
      </c>
      <c r="N10348" s="206" t="s">
        <v>816</v>
      </c>
    </row>
    <row r="10349" spans="1:14" s="206" customFormat="1" ht="31" customHeight="1" x14ac:dyDescent="0.15">
      <c r="A10349" s="206" t="s">
        <v>768</v>
      </c>
      <c r="B10349" s="206" t="s">
        <v>894</v>
      </c>
      <c r="C10349" s="206" t="s">
        <v>770</v>
      </c>
      <c r="D10349" s="206" t="s">
        <v>772</v>
      </c>
      <c r="E10349" s="206" t="s">
        <v>759</v>
      </c>
      <c r="F10349" s="207">
        <v>45544</v>
      </c>
      <c r="G10349" s="206" t="s">
        <v>898</v>
      </c>
      <c r="H10349" s="208">
        <v>125730</v>
      </c>
      <c r="I10349" s="206" t="s">
        <v>19</v>
      </c>
      <c r="L10349" s="206">
        <v>2024</v>
      </c>
      <c r="M10349" s="206" t="s">
        <v>772</v>
      </c>
      <c r="N10349" s="206" t="s">
        <v>816</v>
      </c>
    </row>
    <row r="10350" spans="1:14" s="206" customFormat="1" ht="31" customHeight="1" x14ac:dyDescent="0.15">
      <c r="A10350" s="206" t="s">
        <v>768</v>
      </c>
      <c r="B10350" s="206" t="s">
        <v>894</v>
      </c>
      <c r="C10350" s="206" t="s">
        <v>770</v>
      </c>
      <c r="D10350" s="206" t="s">
        <v>772</v>
      </c>
      <c r="E10350" s="206" t="s">
        <v>772</v>
      </c>
      <c r="F10350" s="207">
        <v>45544</v>
      </c>
      <c r="G10350" s="206" t="s">
        <v>896</v>
      </c>
      <c r="H10350" s="208">
        <v>158092</v>
      </c>
      <c r="I10350" s="206" t="s">
        <v>19</v>
      </c>
      <c r="L10350" s="206">
        <v>2024</v>
      </c>
      <c r="M10350" s="206" t="s">
        <v>772</v>
      </c>
      <c r="N10350" s="206" t="s">
        <v>816</v>
      </c>
    </row>
    <row r="10351" spans="1:14" s="206" customFormat="1" ht="31" customHeight="1" x14ac:dyDescent="0.15">
      <c r="A10351" s="206" t="s">
        <v>768</v>
      </c>
      <c r="B10351" s="206" t="s">
        <v>894</v>
      </c>
      <c r="C10351" s="206" t="s">
        <v>770</v>
      </c>
      <c r="D10351" s="206" t="s">
        <v>772</v>
      </c>
      <c r="E10351" s="206" t="s">
        <v>772</v>
      </c>
      <c r="F10351" s="207">
        <v>45544</v>
      </c>
      <c r="G10351" s="206" t="s">
        <v>897</v>
      </c>
      <c r="H10351" s="208">
        <v>44576</v>
      </c>
      <c r="I10351" s="206" t="s">
        <v>19</v>
      </c>
      <c r="L10351" s="206">
        <v>2024</v>
      </c>
      <c r="M10351" s="206" t="s">
        <v>772</v>
      </c>
      <c r="N10351" s="206" t="s">
        <v>816</v>
      </c>
    </row>
    <row r="10352" spans="1:14" s="206" customFormat="1" ht="31" customHeight="1" x14ac:dyDescent="0.15">
      <c r="A10352" s="206" t="s">
        <v>768</v>
      </c>
      <c r="B10352" s="206" t="s">
        <v>894</v>
      </c>
      <c r="C10352" s="206" t="s">
        <v>770</v>
      </c>
      <c r="D10352" s="206" t="s">
        <v>772</v>
      </c>
      <c r="E10352" s="206" t="s">
        <v>778</v>
      </c>
      <c r="F10352" s="207">
        <v>45544</v>
      </c>
      <c r="G10352" s="206" t="s">
        <v>896</v>
      </c>
      <c r="H10352" s="208">
        <v>39864</v>
      </c>
      <c r="I10352" s="206" t="s">
        <v>19</v>
      </c>
      <c r="L10352" s="206">
        <v>2024</v>
      </c>
      <c r="M10352" s="206" t="s">
        <v>772</v>
      </c>
      <c r="N10352" s="206" t="s">
        <v>816</v>
      </c>
    </row>
    <row r="10353" spans="1:14" s="206" customFormat="1" ht="31" customHeight="1" x14ac:dyDescent="0.15">
      <c r="A10353" s="206" t="s">
        <v>768</v>
      </c>
      <c r="B10353" s="206" t="s">
        <v>894</v>
      </c>
      <c r="C10353" s="206" t="s">
        <v>770</v>
      </c>
      <c r="D10353" s="206" t="s">
        <v>772</v>
      </c>
      <c r="E10353" s="206" t="s">
        <v>772</v>
      </c>
      <c r="F10353" s="207">
        <v>45544</v>
      </c>
      <c r="G10353" s="206" t="s">
        <v>903</v>
      </c>
      <c r="H10353" s="208">
        <v>149688</v>
      </c>
      <c r="I10353" s="206" t="s">
        <v>19</v>
      </c>
      <c r="L10353" s="206">
        <v>2024</v>
      </c>
      <c r="M10353" s="206" t="s">
        <v>772</v>
      </c>
      <c r="N10353" s="206" t="s">
        <v>816</v>
      </c>
    </row>
    <row r="10354" spans="1:14" s="206" customFormat="1" ht="31" customHeight="1" x14ac:dyDescent="0.15">
      <c r="A10354" s="206" t="s">
        <v>768</v>
      </c>
      <c r="B10354" s="206" t="s">
        <v>894</v>
      </c>
      <c r="C10354" s="206" t="s">
        <v>770</v>
      </c>
      <c r="D10354" s="206" t="s">
        <v>772</v>
      </c>
      <c r="E10354" s="206" t="s">
        <v>778</v>
      </c>
      <c r="F10354" s="207">
        <v>45544</v>
      </c>
      <c r="G10354" s="206" t="s">
        <v>908</v>
      </c>
      <c r="H10354" s="208">
        <v>219648</v>
      </c>
      <c r="I10354" s="206" t="s">
        <v>19</v>
      </c>
      <c r="L10354" s="206">
        <v>2024</v>
      </c>
      <c r="M10354" s="206" t="s">
        <v>772</v>
      </c>
      <c r="N10354" s="206" t="s">
        <v>816</v>
      </c>
    </row>
    <row r="10355" spans="1:14" s="206" customFormat="1" ht="31" customHeight="1" x14ac:dyDescent="0.15">
      <c r="A10355" s="206" t="s">
        <v>768</v>
      </c>
      <c r="B10355" s="206" t="s">
        <v>894</v>
      </c>
      <c r="C10355" s="206" t="s">
        <v>770</v>
      </c>
      <c r="D10355" s="206" t="s">
        <v>772</v>
      </c>
      <c r="E10355" s="206" t="s">
        <v>778</v>
      </c>
      <c r="F10355" s="207">
        <v>45544</v>
      </c>
      <c r="G10355" s="206" t="s">
        <v>895</v>
      </c>
      <c r="H10355" s="208">
        <v>126896</v>
      </c>
      <c r="I10355" s="206" t="s">
        <v>19</v>
      </c>
      <c r="L10355" s="206">
        <v>2024</v>
      </c>
      <c r="M10355" s="206" t="s">
        <v>772</v>
      </c>
      <c r="N10355" s="206" t="s">
        <v>816</v>
      </c>
    </row>
    <row r="10356" spans="1:14" s="206" customFormat="1" ht="31" customHeight="1" x14ac:dyDescent="0.15">
      <c r="A10356" s="206" t="s">
        <v>768</v>
      </c>
      <c r="B10356" s="206" t="s">
        <v>894</v>
      </c>
      <c r="C10356" s="206" t="s">
        <v>770</v>
      </c>
      <c r="D10356" s="206" t="s">
        <v>772</v>
      </c>
      <c r="E10356" s="206" t="s">
        <v>772</v>
      </c>
      <c r="F10356" s="207">
        <v>45545</v>
      </c>
      <c r="G10356" s="206" t="s">
        <v>897</v>
      </c>
      <c r="H10356" s="208">
        <v>43226</v>
      </c>
      <c r="I10356" s="206" t="s">
        <v>19</v>
      </c>
      <c r="L10356" s="206">
        <v>2024</v>
      </c>
      <c r="M10356" s="206" t="s">
        <v>772</v>
      </c>
      <c r="N10356" s="206" t="s">
        <v>816</v>
      </c>
    </row>
    <row r="10357" spans="1:14" s="206" customFormat="1" ht="31" customHeight="1" x14ac:dyDescent="0.15">
      <c r="A10357" s="206" t="s">
        <v>768</v>
      </c>
      <c r="B10357" s="206" t="s">
        <v>894</v>
      </c>
      <c r="C10357" s="206" t="s">
        <v>770</v>
      </c>
      <c r="D10357" s="206" t="s">
        <v>772</v>
      </c>
      <c r="E10357" s="206" t="s">
        <v>772</v>
      </c>
      <c r="F10357" s="207">
        <v>45545</v>
      </c>
      <c r="G10357" s="206" t="s">
        <v>903</v>
      </c>
      <c r="H10357" s="208">
        <v>49896</v>
      </c>
      <c r="I10357" s="206" t="s">
        <v>19</v>
      </c>
      <c r="L10357" s="206">
        <v>2024</v>
      </c>
      <c r="M10357" s="206" t="s">
        <v>772</v>
      </c>
      <c r="N10357" s="206" t="s">
        <v>816</v>
      </c>
    </row>
    <row r="10358" spans="1:14" s="206" customFormat="1" ht="31" customHeight="1" x14ac:dyDescent="0.15">
      <c r="A10358" s="206" t="s">
        <v>768</v>
      </c>
      <c r="B10358" s="206" t="s">
        <v>894</v>
      </c>
      <c r="C10358" s="206" t="s">
        <v>770</v>
      </c>
      <c r="D10358" s="206" t="s">
        <v>772</v>
      </c>
      <c r="E10358" s="206" t="s">
        <v>759</v>
      </c>
      <c r="F10358" s="207">
        <v>45545</v>
      </c>
      <c r="G10358" s="206" t="s">
        <v>898</v>
      </c>
      <c r="H10358" s="208">
        <v>586740</v>
      </c>
      <c r="I10358" s="206" t="s">
        <v>19</v>
      </c>
      <c r="L10358" s="206">
        <v>2024</v>
      </c>
      <c r="M10358" s="206" t="s">
        <v>772</v>
      </c>
      <c r="N10358" s="206" t="s">
        <v>816</v>
      </c>
    </row>
    <row r="10359" spans="1:14" s="206" customFormat="1" ht="31" customHeight="1" x14ac:dyDescent="0.15">
      <c r="A10359" s="206" t="s">
        <v>768</v>
      </c>
      <c r="B10359" s="206" t="s">
        <v>894</v>
      </c>
      <c r="C10359" s="206" t="s">
        <v>770</v>
      </c>
      <c r="D10359" s="206" t="s">
        <v>772</v>
      </c>
      <c r="E10359" s="206" t="s">
        <v>778</v>
      </c>
      <c r="F10359" s="207">
        <v>45545</v>
      </c>
      <c r="G10359" s="206" t="s">
        <v>896</v>
      </c>
      <c r="H10359" s="208">
        <v>129866</v>
      </c>
      <c r="I10359" s="206" t="s">
        <v>19</v>
      </c>
      <c r="L10359" s="206">
        <v>2024</v>
      </c>
      <c r="M10359" s="206" t="s">
        <v>772</v>
      </c>
      <c r="N10359" s="206" t="s">
        <v>816</v>
      </c>
    </row>
    <row r="10360" spans="1:14" s="206" customFormat="1" ht="31" customHeight="1" x14ac:dyDescent="0.15">
      <c r="A10360" s="206" t="s">
        <v>768</v>
      </c>
      <c r="B10360" s="206" t="s">
        <v>894</v>
      </c>
      <c r="C10360" s="206" t="s">
        <v>770</v>
      </c>
      <c r="D10360" s="206" t="s">
        <v>772</v>
      </c>
      <c r="E10360" s="206" t="s">
        <v>778</v>
      </c>
      <c r="F10360" s="207">
        <v>45545</v>
      </c>
      <c r="G10360" s="206" t="s">
        <v>895</v>
      </c>
      <c r="H10360" s="208">
        <v>76032</v>
      </c>
      <c r="I10360" s="206" t="s">
        <v>19</v>
      </c>
      <c r="L10360" s="206">
        <v>2024</v>
      </c>
      <c r="M10360" s="206" t="s">
        <v>772</v>
      </c>
      <c r="N10360" s="206" t="s">
        <v>816</v>
      </c>
    </row>
    <row r="10361" spans="1:14" s="206" customFormat="1" ht="31" customHeight="1" x14ac:dyDescent="0.15">
      <c r="A10361" s="206" t="s">
        <v>768</v>
      </c>
      <c r="B10361" s="206" t="s">
        <v>894</v>
      </c>
      <c r="C10361" s="206" t="s">
        <v>770</v>
      </c>
      <c r="D10361" s="206" t="s">
        <v>772</v>
      </c>
      <c r="E10361" s="206" t="s">
        <v>778</v>
      </c>
      <c r="F10361" s="207">
        <v>45545</v>
      </c>
      <c r="G10361" s="206" t="s">
        <v>897</v>
      </c>
      <c r="H10361" s="208">
        <v>128700</v>
      </c>
      <c r="I10361" s="206" t="s">
        <v>19</v>
      </c>
      <c r="L10361" s="206">
        <v>2024</v>
      </c>
      <c r="M10361" s="206" t="s">
        <v>772</v>
      </c>
      <c r="N10361" s="206" t="s">
        <v>816</v>
      </c>
    </row>
    <row r="10362" spans="1:14" s="206" customFormat="1" ht="31" customHeight="1" x14ac:dyDescent="0.15">
      <c r="A10362" s="206" t="s">
        <v>768</v>
      </c>
      <c r="B10362" s="206" t="s">
        <v>894</v>
      </c>
      <c r="C10362" s="206" t="s">
        <v>770</v>
      </c>
      <c r="D10362" s="206" t="s">
        <v>772</v>
      </c>
      <c r="E10362" s="206" t="s">
        <v>778</v>
      </c>
      <c r="F10362" s="207">
        <v>45545</v>
      </c>
      <c r="G10362" s="206" t="s">
        <v>908</v>
      </c>
      <c r="H10362" s="208">
        <v>203632</v>
      </c>
      <c r="I10362" s="206" t="s">
        <v>19</v>
      </c>
      <c r="L10362" s="206">
        <v>2024</v>
      </c>
      <c r="M10362" s="206" t="s">
        <v>772</v>
      </c>
      <c r="N10362" s="206" t="s">
        <v>816</v>
      </c>
    </row>
    <row r="10363" spans="1:14" s="206" customFormat="1" ht="31" customHeight="1" x14ac:dyDescent="0.15">
      <c r="A10363" s="206" t="s">
        <v>768</v>
      </c>
      <c r="B10363" s="206" t="s">
        <v>894</v>
      </c>
      <c r="C10363" s="206" t="s">
        <v>770</v>
      </c>
      <c r="D10363" s="206" t="s">
        <v>772</v>
      </c>
      <c r="E10363" s="206" t="s">
        <v>772</v>
      </c>
      <c r="F10363" s="207">
        <v>45545</v>
      </c>
      <c r="G10363" s="206" t="s">
        <v>896</v>
      </c>
      <c r="H10363" s="208">
        <v>234201</v>
      </c>
      <c r="I10363" s="206" t="s">
        <v>19</v>
      </c>
      <c r="L10363" s="206">
        <v>2024</v>
      </c>
      <c r="M10363" s="206" t="s">
        <v>772</v>
      </c>
      <c r="N10363" s="206" t="s">
        <v>816</v>
      </c>
    </row>
    <row r="10364" spans="1:14" s="206" customFormat="1" ht="31" customHeight="1" x14ac:dyDescent="0.15">
      <c r="A10364" s="206" t="s">
        <v>768</v>
      </c>
      <c r="B10364" s="206" t="s">
        <v>894</v>
      </c>
      <c r="C10364" s="206" t="s">
        <v>770</v>
      </c>
      <c r="D10364" s="206" t="s">
        <v>772</v>
      </c>
      <c r="E10364" s="206" t="s">
        <v>772</v>
      </c>
      <c r="F10364" s="207">
        <v>45545</v>
      </c>
      <c r="G10364" s="206" t="s">
        <v>895</v>
      </c>
      <c r="H10364" s="208">
        <v>59840</v>
      </c>
      <c r="I10364" s="206" t="s">
        <v>19</v>
      </c>
      <c r="L10364" s="206">
        <v>2024</v>
      </c>
      <c r="M10364" s="206" t="s">
        <v>772</v>
      </c>
      <c r="N10364" s="206" t="s">
        <v>816</v>
      </c>
    </row>
    <row r="10365" spans="1:14" s="206" customFormat="1" ht="31" customHeight="1" x14ac:dyDescent="0.15">
      <c r="A10365" s="206" t="s">
        <v>768</v>
      </c>
      <c r="B10365" s="206" t="s">
        <v>894</v>
      </c>
      <c r="C10365" s="206" t="s">
        <v>770</v>
      </c>
      <c r="D10365" s="206" t="s">
        <v>772</v>
      </c>
      <c r="E10365" s="206" t="s">
        <v>778</v>
      </c>
      <c r="F10365" s="207">
        <v>45546</v>
      </c>
      <c r="G10365" s="206" t="s">
        <v>903</v>
      </c>
      <c r="H10365" s="208">
        <v>43351</v>
      </c>
      <c r="I10365" s="206" t="s">
        <v>19</v>
      </c>
      <c r="L10365" s="206">
        <v>2024</v>
      </c>
      <c r="M10365" s="206" t="s">
        <v>772</v>
      </c>
      <c r="N10365" s="206" t="s">
        <v>816</v>
      </c>
    </row>
    <row r="10366" spans="1:14" s="206" customFormat="1" ht="31" customHeight="1" x14ac:dyDescent="0.15">
      <c r="A10366" s="206" t="s">
        <v>768</v>
      </c>
      <c r="B10366" s="206" t="s">
        <v>894</v>
      </c>
      <c r="C10366" s="206" t="s">
        <v>770</v>
      </c>
      <c r="D10366" s="206" t="s">
        <v>772</v>
      </c>
      <c r="E10366" s="206" t="s">
        <v>772</v>
      </c>
      <c r="F10366" s="207">
        <v>45546</v>
      </c>
      <c r="G10366" s="206" t="s">
        <v>895</v>
      </c>
      <c r="H10366" s="208">
        <v>7014</v>
      </c>
      <c r="I10366" s="206" t="s">
        <v>19</v>
      </c>
      <c r="L10366" s="206">
        <v>2024</v>
      </c>
      <c r="M10366" s="206" t="s">
        <v>772</v>
      </c>
      <c r="N10366" s="206" t="s">
        <v>816</v>
      </c>
    </row>
    <row r="10367" spans="1:14" s="206" customFormat="1" ht="31" customHeight="1" x14ac:dyDescent="0.15">
      <c r="A10367" s="206" t="s">
        <v>768</v>
      </c>
      <c r="B10367" s="206" t="s">
        <v>894</v>
      </c>
      <c r="C10367" s="206" t="s">
        <v>770</v>
      </c>
      <c r="D10367" s="206" t="s">
        <v>772</v>
      </c>
      <c r="E10367" s="206" t="s">
        <v>778</v>
      </c>
      <c r="F10367" s="207">
        <v>45546</v>
      </c>
      <c r="G10367" s="206" t="s">
        <v>896</v>
      </c>
      <c r="H10367" s="208">
        <v>1473670</v>
      </c>
      <c r="I10367" s="206" t="s">
        <v>19</v>
      </c>
      <c r="L10367" s="206">
        <v>2024</v>
      </c>
      <c r="M10367" s="206" t="s">
        <v>772</v>
      </c>
      <c r="N10367" s="206" t="s">
        <v>816</v>
      </c>
    </row>
    <row r="10368" spans="1:14" s="206" customFormat="1" ht="31" customHeight="1" x14ac:dyDescent="0.15">
      <c r="A10368" s="206" t="s">
        <v>768</v>
      </c>
      <c r="B10368" s="206" t="s">
        <v>894</v>
      </c>
      <c r="C10368" s="206" t="s">
        <v>770</v>
      </c>
      <c r="D10368" s="206" t="s">
        <v>772</v>
      </c>
      <c r="E10368" s="206" t="s">
        <v>772</v>
      </c>
      <c r="F10368" s="207">
        <v>45546</v>
      </c>
      <c r="G10368" s="206" t="s">
        <v>903</v>
      </c>
      <c r="H10368" s="208">
        <v>898128</v>
      </c>
      <c r="I10368" s="206" t="s">
        <v>19</v>
      </c>
      <c r="L10368" s="206">
        <v>2024</v>
      </c>
      <c r="M10368" s="206" t="s">
        <v>772</v>
      </c>
      <c r="N10368" s="206" t="s">
        <v>816</v>
      </c>
    </row>
    <row r="10369" spans="1:14" s="206" customFormat="1" ht="31" customHeight="1" x14ac:dyDescent="0.15">
      <c r="A10369" s="206" t="s">
        <v>768</v>
      </c>
      <c r="B10369" s="206" t="s">
        <v>894</v>
      </c>
      <c r="C10369" s="206" t="s">
        <v>770</v>
      </c>
      <c r="D10369" s="206" t="s">
        <v>772</v>
      </c>
      <c r="E10369" s="206" t="s">
        <v>759</v>
      </c>
      <c r="F10369" s="207">
        <v>45546</v>
      </c>
      <c r="G10369" s="206" t="s">
        <v>898</v>
      </c>
      <c r="H10369" s="208">
        <v>125730</v>
      </c>
      <c r="I10369" s="206" t="s">
        <v>19</v>
      </c>
      <c r="L10369" s="206">
        <v>2024</v>
      </c>
      <c r="M10369" s="206" t="s">
        <v>772</v>
      </c>
      <c r="N10369" s="206" t="s">
        <v>816</v>
      </c>
    </row>
    <row r="10370" spans="1:14" s="206" customFormat="1" ht="31" customHeight="1" x14ac:dyDescent="0.15">
      <c r="A10370" s="206" t="s">
        <v>768</v>
      </c>
      <c r="B10370" s="206" t="s">
        <v>894</v>
      </c>
      <c r="C10370" s="206" t="s">
        <v>770</v>
      </c>
      <c r="D10370" s="206" t="s">
        <v>772</v>
      </c>
      <c r="E10370" s="206" t="s">
        <v>778</v>
      </c>
      <c r="F10370" s="207">
        <v>45546</v>
      </c>
      <c r="G10370" s="206" t="s">
        <v>897</v>
      </c>
      <c r="H10370" s="208">
        <v>120384</v>
      </c>
      <c r="I10370" s="206" t="s">
        <v>19</v>
      </c>
      <c r="L10370" s="206">
        <v>2024</v>
      </c>
      <c r="M10370" s="206" t="s">
        <v>772</v>
      </c>
      <c r="N10370" s="206" t="s">
        <v>816</v>
      </c>
    </row>
    <row r="10371" spans="1:14" s="206" customFormat="1" ht="31" customHeight="1" x14ac:dyDescent="0.15">
      <c r="A10371" s="206" t="s">
        <v>768</v>
      </c>
      <c r="B10371" s="206" t="s">
        <v>894</v>
      </c>
      <c r="C10371" s="206" t="s">
        <v>770</v>
      </c>
      <c r="D10371" s="206" t="s">
        <v>772</v>
      </c>
      <c r="E10371" s="206" t="s">
        <v>772</v>
      </c>
      <c r="F10371" s="207">
        <v>45546</v>
      </c>
      <c r="G10371" s="206" t="s">
        <v>908</v>
      </c>
      <c r="H10371" s="208">
        <v>47652</v>
      </c>
      <c r="I10371" s="206" t="s">
        <v>19</v>
      </c>
      <c r="L10371" s="206">
        <v>2024</v>
      </c>
      <c r="M10371" s="206" t="s">
        <v>772</v>
      </c>
      <c r="N10371" s="206" t="s">
        <v>816</v>
      </c>
    </row>
    <row r="10372" spans="1:14" s="206" customFormat="1" ht="31" customHeight="1" x14ac:dyDescent="0.15">
      <c r="A10372" s="206" t="s">
        <v>768</v>
      </c>
      <c r="B10372" s="206" t="s">
        <v>894</v>
      </c>
      <c r="C10372" s="206" t="s">
        <v>770</v>
      </c>
      <c r="D10372" s="206" t="s">
        <v>772</v>
      </c>
      <c r="E10372" s="206" t="s">
        <v>778</v>
      </c>
      <c r="F10372" s="207">
        <v>45546</v>
      </c>
      <c r="G10372" s="206" t="s">
        <v>908</v>
      </c>
      <c r="H10372" s="208">
        <v>210760</v>
      </c>
      <c r="I10372" s="206" t="s">
        <v>19</v>
      </c>
      <c r="L10372" s="206">
        <v>2024</v>
      </c>
      <c r="M10372" s="206" t="s">
        <v>772</v>
      </c>
      <c r="N10372" s="206" t="s">
        <v>816</v>
      </c>
    </row>
    <row r="10373" spans="1:14" s="206" customFormat="1" ht="31" customHeight="1" x14ac:dyDescent="0.15">
      <c r="A10373" s="206" t="s">
        <v>768</v>
      </c>
      <c r="B10373" s="206" t="s">
        <v>894</v>
      </c>
      <c r="C10373" s="206" t="s">
        <v>770</v>
      </c>
      <c r="D10373" s="206" t="s">
        <v>772</v>
      </c>
      <c r="E10373" s="206" t="s">
        <v>778</v>
      </c>
      <c r="F10373" s="207">
        <v>45546</v>
      </c>
      <c r="G10373" s="206" t="s">
        <v>895</v>
      </c>
      <c r="H10373" s="208">
        <v>86170</v>
      </c>
      <c r="I10373" s="206" t="s">
        <v>19</v>
      </c>
      <c r="L10373" s="206">
        <v>2024</v>
      </c>
      <c r="M10373" s="206" t="s">
        <v>772</v>
      </c>
      <c r="N10373" s="206" t="s">
        <v>816</v>
      </c>
    </row>
    <row r="10374" spans="1:14" s="206" customFormat="1" ht="31" customHeight="1" x14ac:dyDescent="0.15">
      <c r="A10374" s="206" t="s">
        <v>768</v>
      </c>
      <c r="B10374" s="206" t="s">
        <v>894</v>
      </c>
      <c r="C10374" s="206" t="s">
        <v>770</v>
      </c>
      <c r="D10374" s="206" t="s">
        <v>772</v>
      </c>
      <c r="E10374" s="206" t="s">
        <v>772</v>
      </c>
      <c r="F10374" s="207">
        <v>45546</v>
      </c>
      <c r="G10374" s="206" t="s">
        <v>896</v>
      </c>
      <c r="H10374" s="208">
        <v>155661</v>
      </c>
      <c r="I10374" s="206" t="s">
        <v>19</v>
      </c>
      <c r="L10374" s="206">
        <v>2024</v>
      </c>
      <c r="M10374" s="206" t="s">
        <v>772</v>
      </c>
      <c r="N10374" s="206" t="s">
        <v>816</v>
      </c>
    </row>
    <row r="10375" spans="1:14" s="206" customFormat="1" ht="31" customHeight="1" x14ac:dyDescent="0.15">
      <c r="A10375" s="206" t="s">
        <v>768</v>
      </c>
      <c r="B10375" s="206" t="s">
        <v>894</v>
      </c>
      <c r="C10375" s="206" t="s">
        <v>770</v>
      </c>
      <c r="D10375" s="206" t="s">
        <v>772</v>
      </c>
      <c r="E10375" s="206" t="s">
        <v>772</v>
      </c>
      <c r="F10375" s="207">
        <v>45547</v>
      </c>
      <c r="G10375" s="206" t="s">
        <v>903</v>
      </c>
      <c r="H10375" s="208">
        <v>399168</v>
      </c>
      <c r="I10375" s="206" t="s">
        <v>19</v>
      </c>
      <c r="L10375" s="206">
        <v>2024</v>
      </c>
      <c r="M10375" s="206" t="s">
        <v>772</v>
      </c>
      <c r="N10375" s="206" t="s">
        <v>816</v>
      </c>
    </row>
    <row r="10376" spans="1:14" s="206" customFormat="1" ht="31" customHeight="1" x14ac:dyDescent="0.15">
      <c r="A10376" s="206" t="s">
        <v>768</v>
      </c>
      <c r="B10376" s="206" t="s">
        <v>894</v>
      </c>
      <c r="C10376" s="206" t="s">
        <v>770</v>
      </c>
      <c r="D10376" s="206" t="s">
        <v>772</v>
      </c>
      <c r="E10376" s="206" t="s">
        <v>772</v>
      </c>
      <c r="F10376" s="207">
        <v>45547</v>
      </c>
      <c r="G10376" s="206" t="s">
        <v>895</v>
      </c>
      <c r="H10376" s="208">
        <v>25499</v>
      </c>
      <c r="I10376" s="206" t="s">
        <v>19</v>
      </c>
      <c r="L10376" s="206">
        <v>2024</v>
      </c>
      <c r="M10376" s="206" t="s">
        <v>772</v>
      </c>
      <c r="N10376" s="206" t="s">
        <v>816</v>
      </c>
    </row>
    <row r="10377" spans="1:14" s="206" customFormat="1" ht="31" customHeight="1" x14ac:dyDescent="0.15">
      <c r="A10377" s="206" t="s">
        <v>768</v>
      </c>
      <c r="B10377" s="206" t="s">
        <v>894</v>
      </c>
      <c r="C10377" s="206" t="s">
        <v>770</v>
      </c>
      <c r="D10377" s="206" t="s">
        <v>772</v>
      </c>
      <c r="E10377" s="206" t="s">
        <v>759</v>
      </c>
      <c r="F10377" s="207">
        <v>45547</v>
      </c>
      <c r="G10377" s="206" t="s">
        <v>898</v>
      </c>
      <c r="H10377" s="208">
        <v>62865</v>
      </c>
      <c r="I10377" s="206" t="s">
        <v>19</v>
      </c>
      <c r="L10377" s="206">
        <v>2024</v>
      </c>
      <c r="M10377" s="206" t="s">
        <v>772</v>
      </c>
      <c r="N10377" s="206" t="s">
        <v>816</v>
      </c>
    </row>
    <row r="10378" spans="1:14" s="206" customFormat="1" ht="31" customHeight="1" x14ac:dyDescent="0.15">
      <c r="A10378" s="206" t="s">
        <v>768</v>
      </c>
      <c r="B10378" s="206" t="s">
        <v>894</v>
      </c>
      <c r="C10378" s="206" t="s">
        <v>770</v>
      </c>
      <c r="D10378" s="206" t="s">
        <v>772</v>
      </c>
      <c r="E10378" s="206" t="s">
        <v>778</v>
      </c>
      <c r="F10378" s="207">
        <v>45547</v>
      </c>
      <c r="G10378" s="206" t="s">
        <v>908</v>
      </c>
      <c r="H10378" s="208">
        <v>195272</v>
      </c>
      <c r="I10378" s="206" t="s">
        <v>19</v>
      </c>
      <c r="L10378" s="206">
        <v>2024</v>
      </c>
      <c r="M10378" s="206" t="s">
        <v>772</v>
      </c>
      <c r="N10378" s="206" t="s">
        <v>816</v>
      </c>
    </row>
    <row r="10379" spans="1:14" s="206" customFormat="1" ht="31" customHeight="1" x14ac:dyDescent="0.15">
      <c r="A10379" s="206" t="s">
        <v>768</v>
      </c>
      <c r="B10379" s="206" t="s">
        <v>894</v>
      </c>
      <c r="C10379" s="206" t="s">
        <v>770</v>
      </c>
      <c r="D10379" s="206" t="s">
        <v>772</v>
      </c>
      <c r="E10379" s="206" t="s">
        <v>759</v>
      </c>
      <c r="F10379" s="207">
        <v>45547</v>
      </c>
      <c r="G10379" s="206" t="s">
        <v>908</v>
      </c>
      <c r="H10379" s="208">
        <v>46101</v>
      </c>
      <c r="I10379" s="206" t="s">
        <v>19</v>
      </c>
      <c r="L10379" s="206">
        <v>2024</v>
      </c>
      <c r="M10379" s="206" t="s">
        <v>772</v>
      </c>
      <c r="N10379" s="206" t="s">
        <v>816</v>
      </c>
    </row>
    <row r="10380" spans="1:14" s="206" customFormat="1" ht="31" customHeight="1" x14ac:dyDescent="0.15">
      <c r="A10380" s="206" t="s">
        <v>768</v>
      </c>
      <c r="B10380" s="206" t="s">
        <v>894</v>
      </c>
      <c r="C10380" s="206" t="s">
        <v>770</v>
      </c>
      <c r="D10380" s="206" t="s">
        <v>772</v>
      </c>
      <c r="E10380" s="206" t="s">
        <v>778</v>
      </c>
      <c r="F10380" s="207">
        <v>45547</v>
      </c>
      <c r="G10380" s="206" t="s">
        <v>897</v>
      </c>
      <c r="H10380" s="208">
        <v>180664</v>
      </c>
      <c r="I10380" s="206" t="s">
        <v>19</v>
      </c>
      <c r="L10380" s="206">
        <v>2024</v>
      </c>
      <c r="M10380" s="206" t="s">
        <v>772</v>
      </c>
      <c r="N10380" s="206" t="s">
        <v>816</v>
      </c>
    </row>
    <row r="10381" spans="1:14" s="206" customFormat="1" ht="31" customHeight="1" x14ac:dyDescent="0.15">
      <c r="A10381" s="206" t="s">
        <v>768</v>
      </c>
      <c r="B10381" s="206" t="s">
        <v>894</v>
      </c>
      <c r="C10381" s="206" t="s">
        <v>770</v>
      </c>
      <c r="D10381" s="206" t="s">
        <v>772</v>
      </c>
      <c r="E10381" s="206" t="s">
        <v>778</v>
      </c>
      <c r="F10381" s="207">
        <v>45547</v>
      </c>
      <c r="G10381" s="206" t="s">
        <v>903</v>
      </c>
      <c r="H10381" s="208">
        <v>59778</v>
      </c>
      <c r="I10381" s="206" t="s">
        <v>19</v>
      </c>
      <c r="L10381" s="206">
        <v>2024</v>
      </c>
      <c r="M10381" s="206" t="s">
        <v>772</v>
      </c>
      <c r="N10381" s="206" t="s">
        <v>816</v>
      </c>
    </row>
    <row r="10382" spans="1:14" s="206" customFormat="1" ht="31" customHeight="1" x14ac:dyDescent="0.15">
      <c r="A10382" s="206" t="s">
        <v>768</v>
      </c>
      <c r="B10382" s="206" t="s">
        <v>894</v>
      </c>
      <c r="C10382" s="206" t="s">
        <v>770</v>
      </c>
      <c r="D10382" s="206" t="s">
        <v>772</v>
      </c>
      <c r="E10382" s="206" t="s">
        <v>772</v>
      </c>
      <c r="F10382" s="207">
        <v>45547</v>
      </c>
      <c r="G10382" s="206" t="s">
        <v>896</v>
      </c>
      <c r="H10382" s="208">
        <v>467271</v>
      </c>
      <c r="I10382" s="206" t="s">
        <v>19</v>
      </c>
      <c r="L10382" s="206">
        <v>2024</v>
      </c>
      <c r="M10382" s="206" t="s">
        <v>772</v>
      </c>
      <c r="N10382" s="206" t="s">
        <v>816</v>
      </c>
    </row>
    <row r="10383" spans="1:14" s="206" customFormat="1" ht="31" customHeight="1" x14ac:dyDescent="0.15">
      <c r="A10383" s="206" t="s">
        <v>768</v>
      </c>
      <c r="B10383" s="206" t="s">
        <v>894</v>
      </c>
      <c r="C10383" s="206" t="s">
        <v>770</v>
      </c>
      <c r="D10383" s="206" t="s">
        <v>772</v>
      </c>
      <c r="E10383" s="206" t="s">
        <v>772</v>
      </c>
      <c r="F10383" s="207">
        <v>45548</v>
      </c>
      <c r="G10383" s="206" t="s">
        <v>895</v>
      </c>
      <c r="H10383" s="208">
        <v>104454</v>
      </c>
      <c r="I10383" s="206" t="s">
        <v>19</v>
      </c>
      <c r="L10383" s="206">
        <v>2024</v>
      </c>
      <c r="M10383" s="206" t="s">
        <v>772</v>
      </c>
      <c r="N10383" s="206" t="s">
        <v>816</v>
      </c>
    </row>
    <row r="10384" spans="1:14" s="206" customFormat="1" ht="31" customHeight="1" x14ac:dyDescent="0.15">
      <c r="A10384" s="206" t="s">
        <v>768</v>
      </c>
      <c r="B10384" s="206" t="s">
        <v>894</v>
      </c>
      <c r="C10384" s="206" t="s">
        <v>770</v>
      </c>
      <c r="D10384" s="206" t="s">
        <v>772</v>
      </c>
      <c r="E10384" s="206" t="s">
        <v>778</v>
      </c>
      <c r="F10384" s="207">
        <v>45548</v>
      </c>
      <c r="G10384" s="206" t="s">
        <v>895</v>
      </c>
      <c r="H10384" s="208">
        <v>207240</v>
      </c>
      <c r="I10384" s="206" t="s">
        <v>19</v>
      </c>
      <c r="L10384" s="206">
        <v>2024</v>
      </c>
      <c r="M10384" s="206" t="s">
        <v>772</v>
      </c>
      <c r="N10384" s="206" t="s">
        <v>816</v>
      </c>
    </row>
    <row r="10385" spans="1:14" s="206" customFormat="1" ht="31" customHeight="1" x14ac:dyDescent="0.15">
      <c r="A10385" s="206" t="s">
        <v>768</v>
      </c>
      <c r="B10385" s="206" t="s">
        <v>894</v>
      </c>
      <c r="C10385" s="206" t="s">
        <v>770</v>
      </c>
      <c r="D10385" s="206" t="s">
        <v>772</v>
      </c>
      <c r="E10385" s="206" t="s">
        <v>759</v>
      </c>
      <c r="F10385" s="207">
        <v>45548</v>
      </c>
      <c r="G10385" s="206" t="s">
        <v>908</v>
      </c>
      <c r="H10385" s="208">
        <v>46101</v>
      </c>
      <c r="I10385" s="206" t="s">
        <v>19</v>
      </c>
      <c r="L10385" s="206">
        <v>2024</v>
      </c>
      <c r="M10385" s="206" t="s">
        <v>772</v>
      </c>
      <c r="N10385" s="206" t="s">
        <v>816</v>
      </c>
    </row>
    <row r="10386" spans="1:14" s="206" customFormat="1" ht="31" customHeight="1" x14ac:dyDescent="0.15">
      <c r="A10386" s="206" t="s">
        <v>768</v>
      </c>
      <c r="B10386" s="206" t="s">
        <v>894</v>
      </c>
      <c r="C10386" s="206" t="s">
        <v>770</v>
      </c>
      <c r="D10386" s="206" t="s">
        <v>772</v>
      </c>
      <c r="E10386" s="206" t="s">
        <v>778</v>
      </c>
      <c r="F10386" s="207">
        <v>45548</v>
      </c>
      <c r="G10386" s="206" t="s">
        <v>897</v>
      </c>
      <c r="H10386" s="208">
        <v>43560</v>
      </c>
      <c r="I10386" s="206" t="s">
        <v>19</v>
      </c>
      <c r="L10386" s="206">
        <v>2024</v>
      </c>
      <c r="M10386" s="206" t="s">
        <v>772</v>
      </c>
      <c r="N10386" s="206" t="s">
        <v>816</v>
      </c>
    </row>
    <row r="10387" spans="1:14" s="206" customFormat="1" ht="31" customHeight="1" x14ac:dyDescent="0.15">
      <c r="A10387" s="206" t="s">
        <v>768</v>
      </c>
      <c r="B10387" s="206" t="s">
        <v>894</v>
      </c>
      <c r="C10387" s="206" t="s">
        <v>770</v>
      </c>
      <c r="D10387" s="206" t="s">
        <v>772</v>
      </c>
      <c r="E10387" s="206" t="s">
        <v>772</v>
      </c>
      <c r="F10387" s="207">
        <v>45548</v>
      </c>
      <c r="G10387" s="206" t="s">
        <v>903</v>
      </c>
      <c r="H10387" s="208">
        <v>449064</v>
      </c>
      <c r="I10387" s="206" t="s">
        <v>19</v>
      </c>
      <c r="L10387" s="206">
        <v>2024</v>
      </c>
      <c r="M10387" s="206" t="s">
        <v>772</v>
      </c>
      <c r="N10387" s="206" t="s">
        <v>816</v>
      </c>
    </row>
    <row r="10388" spans="1:14" s="206" customFormat="1" ht="31" customHeight="1" x14ac:dyDescent="0.15">
      <c r="A10388" s="206" t="s">
        <v>768</v>
      </c>
      <c r="B10388" s="206" t="s">
        <v>894</v>
      </c>
      <c r="C10388" s="206" t="s">
        <v>770</v>
      </c>
      <c r="D10388" s="206" t="s">
        <v>772</v>
      </c>
      <c r="E10388" s="206" t="s">
        <v>778</v>
      </c>
      <c r="F10388" s="207">
        <v>45548</v>
      </c>
      <c r="G10388" s="206" t="s">
        <v>908</v>
      </c>
      <c r="H10388" s="208">
        <v>96888</v>
      </c>
      <c r="I10388" s="206" t="s">
        <v>19</v>
      </c>
      <c r="L10388" s="206">
        <v>2024</v>
      </c>
      <c r="M10388" s="206" t="s">
        <v>772</v>
      </c>
      <c r="N10388" s="206" t="s">
        <v>816</v>
      </c>
    </row>
    <row r="10389" spans="1:14" s="206" customFormat="1" ht="31" customHeight="1" x14ac:dyDescent="0.15">
      <c r="A10389" s="206" t="s">
        <v>768</v>
      </c>
      <c r="B10389" s="206" t="s">
        <v>894</v>
      </c>
      <c r="C10389" s="206" t="s">
        <v>770</v>
      </c>
      <c r="D10389" s="206" t="s">
        <v>772</v>
      </c>
      <c r="E10389" s="206" t="s">
        <v>772</v>
      </c>
      <c r="F10389" s="207">
        <v>45551</v>
      </c>
      <c r="G10389" s="206" t="s">
        <v>903</v>
      </c>
      <c r="H10389" s="208">
        <v>149688</v>
      </c>
      <c r="I10389" s="206" t="s">
        <v>19</v>
      </c>
      <c r="L10389" s="206">
        <v>2024</v>
      </c>
      <c r="M10389" s="206" t="s">
        <v>772</v>
      </c>
      <c r="N10389" s="206" t="s">
        <v>816</v>
      </c>
    </row>
    <row r="10390" spans="1:14" s="206" customFormat="1" ht="31" customHeight="1" x14ac:dyDescent="0.15">
      <c r="A10390" s="206" t="s">
        <v>768</v>
      </c>
      <c r="B10390" s="206" t="s">
        <v>894</v>
      </c>
      <c r="C10390" s="206" t="s">
        <v>770</v>
      </c>
      <c r="D10390" s="206" t="s">
        <v>772</v>
      </c>
      <c r="E10390" s="206" t="s">
        <v>778</v>
      </c>
      <c r="F10390" s="207">
        <v>45551</v>
      </c>
      <c r="G10390" s="206" t="s">
        <v>908</v>
      </c>
      <c r="H10390" s="208">
        <v>311080</v>
      </c>
      <c r="I10390" s="206" t="s">
        <v>19</v>
      </c>
      <c r="L10390" s="206">
        <v>2024</v>
      </c>
      <c r="M10390" s="206" t="s">
        <v>772</v>
      </c>
      <c r="N10390" s="206" t="s">
        <v>816</v>
      </c>
    </row>
    <row r="10391" spans="1:14" s="206" customFormat="1" ht="31" customHeight="1" x14ac:dyDescent="0.15">
      <c r="A10391" s="206" t="s">
        <v>768</v>
      </c>
      <c r="B10391" s="206" t="s">
        <v>894</v>
      </c>
      <c r="C10391" s="206" t="s">
        <v>770</v>
      </c>
      <c r="D10391" s="206" t="s">
        <v>772</v>
      </c>
      <c r="E10391" s="206" t="s">
        <v>778</v>
      </c>
      <c r="F10391" s="207">
        <v>45551</v>
      </c>
      <c r="G10391" s="206" t="s">
        <v>895</v>
      </c>
      <c r="H10391" s="208">
        <v>54032</v>
      </c>
      <c r="I10391" s="206" t="s">
        <v>19</v>
      </c>
      <c r="L10391" s="206">
        <v>2024</v>
      </c>
      <c r="M10391" s="206" t="s">
        <v>772</v>
      </c>
      <c r="N10391" s="206" t="s">
        <v>816</v>
      </c>
    </row>
    <row r="10392" spans="1:14" s="206" customFormat="1" ht="31" customHeight="1" x14ac:dyDescent="0.15">
      <c r="A10392" s="206" t="s">
        <v>768</v>
      </c>
      <c r="B10392" s="206" t="s">
        <v>894</v>
      </c>
      <c r="C10392" s="206" t="s">
        <v>770</v>
      </c>
      <c r="D10392" s="206" t="s">
        <v>772</v>
      </c>
      <c r="E10392" s="206" t="s">
        <v>759</v>
      </c>
      <c r="F10392" s="207">
        <v>45551</v>
      </c>
      <c r="G10392" s="206" t="s">
        <v>898</v>
      </c>
      <c r="H10392" s="208">
        <v>92202</v>
      </c>
      <c r="I10392" s="206" t="s">
        <v>19</v>
      </c>
      <c r="L10392" s="206">
        <v>2024</v>
      </c>
      <c r="M10392" s="206" t="s">
        <v>772</v>
      </c>
      <c r="N10392" s="206" t="s">
        <v>816</v>
      </c>
    </row>
    <row r="10393" spans="1:14" s="206" customFormat="1" ht="31" customHeight="1" x14ac:dyDescent="0.15">
      <c r="A10393" s="206" t="s">
        <v>768</v>
      </c>
      <c r="B10393" s="206" t="s">
        <v>894</v>
      </c>
      <c r="C10393" s="206" t="s">
        <v>770</v>
      </c>
      <c r="D10393" s="206" t="s">
        <v>772</v>
      </c>
      <c r="E10393" s="206" t="s">
        <v>772</v>
      </c>
      <c r="F10393" s="207">
        <v>45551</v>
      </c>
      <c r="G10393" s="206" t="s">
        <v>895</v>
      </c>
      <c r="H10393" s="208">
        <v>38016</v>
      </c>
      <c r="I10393" s="206" t="s">
        <v>19</v>
      </c>
      <c r="L10393" s="206">
        <v>2024</v>
      </c>
      <c r="M10393" s="206" t="s">
        <v>772</v>
      </c>
      <c r="N10393" s="206" t="s">
        <v>816</v>
      </c>
    </row>
    <row r="10394" spans="1:14" s="206" customFormat="1" ht="31" customHeight="1" x14ac:dyDescent="0.15">
      <c r="A10394" s="206" t="s">
        <v>768</v>
      </c>
      <c r="B10394" s="206" t="s">
        <v>894</v>
      </c>
      <c r="C10394" s="206" t="s">
        <v>770</v>
      </c>
      <c r="D10394" s="206" t="s">
        <v>772</v>
      </c>
      <c r="E10394" s="206" t="s">
        <v>759</v>
      </c>
      <c r="F10394" s="207">
        <v>45552</v>
      </c>
      <c r="G10394" s="206" t="s">
        <v>898</v>
      </c>
      <c r="H10394" s="208">
        <v>62865</v>
      </c>
      <c r="I10394" s="206" t="s">
        <v>19</v>
      </c>
      <c r="L10394" s="206">
        <v>2024</v>
      </c>
      <c r="M10394" s="206" t="s">
        <v>772</v>
      </c>
      <c r="N10394" s="206" t="s">
        <v>816</v>
      </c>
    </row>
    <row r="10395" spans="1:14" s="206" customFormat="1" ht="31" customHeight="1" x14ac:dyDescent="0.15">
      <c r="A10395" s="206" t="s">
        <v>768</v>
      </c>
      <c r="B10395" s="206" t="s">
        <v>894</v>
      </c>
      <c r="C10395" s="206" t="s">
        <v>770</v>
      </c>
      <c r="D10395" s="206" t="s">
        <v>772</v>
      </c>
      <c r="E10395" s="206" t="s">
        <v>772</v>
      </c>
      <c r="F10395" s="207">
        <v>45552</v>
      </c>
      <c r="G10395" s="206" t="s">
        <v>903</v>
      </c>
      <c r="H10395" s="208">
        <v>352123</v>
      </c>
      <c r="I10395" s="206" t="s">
        <v>19</v>
      </c>
      <c r="L10395" s="206">
        <v>2024</v>
      </c>
      <c r="M10395" s="206" t="s">
        <v>772</v>
      </c>
      <c r="N10395" s="206" t="s">
        <v>816</v>
      </c>
    </row>
    <row r="10396" spans="1:14" s="206" customFormat="1" ht="31" customHeight="1" x14ac:dyDescent="0.15">
      <c r="A10396" s="206" t="s">
        <v>768</v>
      </c>
      <c r="B10396" s="206" t="s">
        <v>894</v>
      </c>
      <c r="C10396" s="206" t="s">
        <v>770</v>
      </c>
      <c r="D10396" s="206" t="s">
        <v>772</v>
      </c>
      <c r="E10396" s="206" t="s">
        <v>772</v>
      </c>
      <c r="F10396" s="207">
        <v>45552</v>
      </c>
      <c r="G10396" s="206" t="s">
        <v>895</v>
      </c>
      <c r="H10396" s="208">
        <v>114253</v>
      </c>
      <c r="I10396" s="206" t="s">
        <v>19</v>
      </c>
      <c r="L10396" s="206">
        <v>2024</v>
      </c>
      <c r="M10396" s="206" t="s">
        <v>772</v>
      </c>
      <c r="N10396" s="206" t="s">
        <v>816</v>
      </c>
    </row>
    <row r="10397" spans="1:14" s="206" customFormat="1" ht="31" customHeight="1" x14ac:dyDescent="0.15">
      <c r="A10397" s="206" t="s">
        <v>768</v>
      </c>
      <c r="B10397" s="206" t="s">
        <v>894</v>
      </c>
      <c r="C10397" s="206" t="s">
        <v>770</v>
      </c>
      <c r="D10397" s="206" t="s">
        <v>772</v>
      </c>
      <c r="E10397" s="206" t="s">
        <v>772</v>
      </c>
      <c r="F10397" s="207">
        <v>45552</v>
      </c>
      <c r="G10397" s="206" t="s">
        <v>896</v>
      </c>
      <c r="H10397" s="208">
        <v>44110</v>
      </c>
      <c r="I10397" s="206" t="s">
        <v>19</v>
      </c>
      <c r="L10397" s="206">
        <v>2024</v>
      </c>
      <c r="M10397" s="206" t="s">
        <v>772</v>
      </c>
      <c r="N10397" s="206" t="s">
        <v>816</v>
      </c>
    </row>
    <row r="10398" spans="1:14" s="206" customFormat="1" ht="31" customHeight="1" x14ac:dyDescent="0.15">
      <c r="A10398" s="206" t="s">
        <v>768</v>
      </c>
      <c r="B10398" s="206" t="s">
        <v>894</v>
      </c>
      <c r="C10398" s="206" t="s">
        <v>770</v>
      </c>
      <c r="D10398" s="206" t="s">
        <v>772</v>
      </c>
      <c r="E10398" s="206" t="s">
        <v>778</v>
      </c>
      <c r="F10398" s="207">
        <v>45552</v>
      </c>
      <c r="G10398" s="206" t="s">
        <v>896</v>
      </c>
      <c r="H10398" s="208">
        <v>484418</v>
      </c>
      <c r="I10398" s="206" t="s">
        <v>19</v>
      </c>
      <c r="L10398" s="206">
        <v>2024</v>
      </c>
      <c r="M10398" s="206" t="s">
        <v>772</v>
      </c>
      <c r="N10398" s="206" t="s">
        <v>816</v>
      </c>
    </row>
    <row r="10399" spans="1:14" s="206" customFormat="1" ht="31" customHeight="1" x14ac:dyDescent="0.15">
      <c r="A10399" s="206" t="s">
        <v>768</v>
      </c>
      <c r="B10399" s="206" t="s">
        <v>894</v>
      </c>
      <c r="C10399" s="206" t="s">
        <v>770</v>
      </c>
      <c r="D10399" s="206" t="s">
        <v>772</v>
      </c>
      <c r="E10399" s="206" t="s">
        <v>778</v>
      </c>
      <c r="F10399" s="207">
        <v>45552</v>
      </c>
      <c r="G10399" s="206" t="s">
        <v>895</v>
      </c>
      <c r="H10399" s="208">
        <v>21120</v>
      </c>
      <c r="I10399" s="206" t="s">
        <v>19</v>
      </c>
      <c r="L10399" s="206">
        <v>2024</v>
      </c>
      <c r="M10399" s="206" t="s">
        <v>772</v>
      </c>
      <c r="N10399" s="206" t="s">
        <v>816</v>
      </c>
    </row>
    <row r="10400" spans="1:14" s="206" customFormat="1" ht="31" customHeight="1" x14ac:dyDescent="0.15">
      <c r="A10400" s="206" t="s">
        <v>768</v>
      </c>
      <c r="B10400" s="206" t="s">
        <v>894</v>
      </c>
      <c r="C10400" s="206" t="s">
        <v>770</v>
      </c>
      <c r="D10400" s="206" t="s">
        <v>772</v>
      </c>
      <c r="E10400" s="206" t="s">
        <v>778</v>
      </c>
      <c r="F10400" s="207">
        <v>45552</v>
      </c>
      <c r="G10400" s="206" t="s">
        <v>908</v>
      </c>
      <c r="H10400" s="208">
        <v>92400</v>
      </c>
      <c r="I10400" s="206" t="s">
        <v>19</v>
      </c>
      <c r="L10400" s="206">
        <v>2024</v>
      </c>
      <c r="M10400" s="206" t="s">
        <v>772</v>
      </c>
      <c r="N10400" s="206" t="s">
        <v>816</v>
      </c>
    </row>
    <row r="10401" spans="1:14" s="206" customFormat="1" ht="31" customHeight="1" x14ac:dyDescent="0.15">
      <c r="A10401" s="206" t="s">
        <v>768</v>
      </c>
      <c r="B10401" s="206" t="s">
        <v>894</v>
      </c>
      <c r="C10401" s="206" t="s">
        <v>770</v>
      </c>
      <c r="D10401" s="206" t="s">
        <v>772</v>
      </c>
      <c r="E10401" s="206" t="s">
        <v>772</v>
      </c>
      <c r="F10401" s="207">
        <v>45553</v>
      </c>
      <c r="G10401" s="206" t="s">
        <v>895</v>
      </c>
      <c r="H10401" s="208">
        <v>41423</v>
      </c>
      <c r="I10401" s="206" t="s">
        <v>19</v>
      </c>
      <c r="L10401" s="206">
        <v>2024</v>
      </c>
      <c r="M10401" s="206" t="s">
        <v>772</v>
      </c>
      <c r="N10401" s="206" t="s">
        <v>816</v>
      </c>
    </row>
    <row r="10402" spans="1:14" s="206" customFormat="1" ht="31" customHeight="1" x14ac:dyDescent="0.15">
      <c r="A10402" s="206" t="s">
        <v>768</v>
      </c>
      <c r="B10402" s="206" t="s">
        <v>894</v>
      </c>
      <c r="C10402" s="206" t="s">
        <v>770</v>
      </c>
      <c r="D10402" s="206" t="s">
        <v>772</v>
      </c>
      <c r="E10402" s="206" t="s">
        <v>772</v>
      </c>
      <c r="F10402" s="207">
        <v>45553</v>
      </c>
      <c r="G10402" s="206" t="s">
        <v>903</v>
      </c>
      <c r="H10402" s="208">
        <v>399168</v>
      </c>
      <c r="I10402" s="206" t="s">
        <v>19</v>
      </c>
      <c r="L10402" s="206">
        <v>2024</v>
      </c>
      <c r="M10402" s="206" t="s">
        <v>772</v>
      </c>
      <c r="N10402" s="206" t="s">
        <v>816</v>
      </c>
    </row>
    <row r="10403" spans="1:14" s="206" customFormat="1" ht="31" customHeight="1" x14ac:dyDescent="0.15">
      <c r="A10403" s="206" t="s">
        <v>768</v>
      </c>
      <c r="B10403" s="206" t="s">
        <v>894</v>
      </c>
      <c r="C10403" s="206" t="s">
        <v>770</v>
      </c>
      <c r="D10403" s="206" t="s">
        <v>772</v>
      </c>
      <c r="E10403" s="206" t="s">
        <v>778</v>
      </c>
      <c r="F10403" s="207">
        <v>45553</v>
      </c>
      <c r="G10403" s="206" t="s">
        <v>895</v>
      </c>
      <c r="H10403" s="208">
        <v>42328</v>
      </c>
      <c r="I10403" s="206" t="s">
        <v>19</v>
      </c>
      <c r="L10403" s="206">
        <v>2024</v>
      </c>
      <c r="M10403" s="206" t="s">
        <v>772</v>
      </c>
      <c r="N10403" s="206" t="s">
        <v>816</v>
      </c>
    </row>
    <row r="10404" spans="1:14" s="206" customFormat="1" ht="31" customHeight="1" x14ac:dyDescent="0.15">
      <c r="A10404" s="206" t="s">
        <v>768</v>
      </c>
      <c r="B10404" s="206" t="s">
        <v>894</v>
      </c>
      <c r="C10404" s="206" t="s">
        <v>770</v>
      </c>
      <c r="D10404" s="206" t="s">
        <v>772</v>
      </c>
      <c r="E10404" s="206" t="s">
        <v>772</v>
      </c>
      <c r="F10404" s="207">
        <v>45553</v>
      </c>
      <c r="G10404" s="206" t="s">
        <v>896</v>
      </c>
      <c r="H10404" s="208">
        <v>150482</v>
      </c>
      <c r="I10404" s="206" t="s">
        <v>19</v>
      </c>
      <c r="L10404" s="206">
        <v>2024</v>
      </c>
      <c r="M10404" s="206" t="s">
        <v>772</v>
      </c>
      <c r="N10404" s="206" t="s">
        <v>816</v>
      </c>
    </row>
    <row r="10405" spans="1:14" s="206" customFormat="1" ht="31" customHeight="1" x14ac:dyDescent="0.15">
      <c r="A10405" s="206" t="s">
        <v>768</v>
      </c>
      <c r="B10405" s="206" t="s">
        <v>894</v>
      </c>
      <c r="C10405" s="206" t="s">
        <v>770</v>
      </c>
      <c r="D10405" s="206" t="s">
        <v>772</v>
      </c>
      <c r="E10405" s="206" t="s">
        <v>778</v>
      </c>
      <c r="F10405" s="207">
        <v>45553</v>
      </c>
      <c r="G10405" s="206" t="s">
        <v>908</v>
      </c>
      <c r="H10405" s="208">
        <v>219648</v>
      </c>
      <c r="I10405" s="206" t="s">
        <v>19</v>
      </c>
      <c r="L10405" s="206">
        <v>2024</v>
      </c>
      <c r="M10405" s="206" t="s">
        <v>772</v>
      </c>
      <c r="N10405" s="206" t="s">
        <v>816</v>
      </c>
    </row>
    <row r="10406" spans="1:14" s="206" customFormat="1" ht="31" customHeight="1" x14ac:dyDescent="0.15">
      <c r="A10406" s="206" t="s">
        <v>768</v>
      </c>
      <c r="B10406" s="206" t="s">
        <v>894</v>
      </c>
      <c r="C10406" s="206" t="s">
        <v>770</v>
      </c>
      <c r="D10406" s="206" t="s">
        <v>772</v>
      </c>
      <c r="E10406" s="206" t="s">
        <v>778</v>
      </c>
      <c r="F10406" s="207">
        <v>45553</v>
      </c>
      <c r="G10406" s="206" t="s">
        <v>896</v>
      </c>
      <c r="H10406" s="208">
        <v>928114</v>
      </c>
      <c r="I10406" s="206" t="s">
        <v>19</v>
      </c>
      <c r="L10406" s="206">
        <v>2024</v>
      </c>
      <c r="M10406" s="206" t="s">
        <v>772</v>
      </c>
      <c r="N10406" s="206" t="s">
        <v>816</v>
      </c>
    </row>
    <row r="10407" spans="1:14" s="206" customFormat="1" ht="31" customHeight="1" x14ac:dyDescent="0.15">
      <c r="A10407" s="206" t="s">
        <v>768</v>
      </c>
      <c r="B10407" s="206" t="s">
        <v>894</v>
      </c>
      <c r="C10407" s="206" t="s">
        <v>770</v>
      </c>
      <c r="D10407" s="206" t="s">
        <v>772</v>
      </c>
      <c r="E10407" s="206" t="s">
        <v>759</v>
      </c>
      <c r="F10407" s="207">
        <v>45553</v>
      </c>
      <c r="G10407" s="206" t="s">
        <v>908</v>
      </c>
      <c r="H10407" s="208">
        <v>92202</v>
      </c>
      <c r="I10407" s="206" t="s">
        <v>19</v>
      </c>
      <c r="L10407" s="206">
        <v>2024</v>
      </c>
      <c r="M10407" s="206" t="s">
        <v>772</v>
      </c>
      <c r="N10407" s="206" t="s">
        <v>816</v>
      </c>
    </row>
    <row r="10408" spans="1:14" s="206" customFormat="1" ht="31" customHeight="1" x14ac:dyDescent="0.15">
      <c r="A10408" s="206" t="s">
        <v>768</v>
      </c>
      <c r="B10408" s="206" t="s">
        <v>894</v>
      </c>
      <c r="C10408" s="206" t="s">
        <v>770</v>
      </c>
      <c r="D10408" s="206" t="s">
        <v>772</v>
      </c>
      <c r="E10408" s="206" t="s">
        <v>778</v>
      </c>
      <c r="F10408" s="207">
        <v>45554</v>
      </c>
      <c r="G10408" s="206" t="s">
        <v>895</v>
      </c>
      <c r="H10408" s="208">
        <v>77440</v>
      </c>
      <c r="I10408" s="206" t="s">
        <v>19</v>
      </c>
      <c r="L10408" s="206">
        <v>2024</v>
      </c>
      <c r="M10408" s="206" t="s">
        <v>772</v>
      </c>
      <c r="N10408" s="206" t="s">
        <v>816</v>
      </c>
    </row>
    <row r="10409" spans="1:14" s="206" customFormat="1" ht="31" customHeight="1" x14ac:dyDescent="0.15">
      <c r="A10409" s="206" t="s">
        <v>768</v>
      </c>
      <c r="B10409" s="206" t="s">
        <v>894</v>
      </c>
      <c r="C10409" s="206" t="s">
        <v>770</v>
      </c>
      <c r="D10409" s="206" t="s">
        <v>772</v>
      </c>
      <c r="E10409" s="206" t="s">
        <v>772</v>
      </c>
      <c r="F10409" s="207">
        <v>45554</v>
      </c>
      <c r="G10409" s="206" t="s">
        <v>896</v>
      </c>
      <c r="H10409" s="208">
        <v>226096</v>
      </c>
      <c r="I10409" s="206" t="s">
        <v>19</v>
      </c>
      <c r="L10409" s="206">
        <v>2024</v>
      </c>
      <c r="M10409" s="206" t="s">
        <v>772</v>
      </c>
      <c r="N10409" s="206" t="s">
        <v>816</v>
      </c>
    </row>
    <row r="10410" spans="1:14" s="206" customFormat="1" ht="31" customHeight="1" x14ac:dyDescent="0.15">
      <c r="A10410" s="206" t="s">
        <v>768</v>
      </c>
      <c r="B10410" s="206" t="s">
        <v>894</v>
      </c>
      <c r="C10410" s="206" t="s">
        <v>770</v>
      </c>
      <c r="D10410" s="206" t="s">
        <v>772</v>
      </c>
      <c r="E10410" s="206" t="s">
        <v>772</v>
      </c>
      <c r="F10410" s="207">
        <v>45554</v>
      </c>
      <c r="G10410" s="206" t="s">
        <v>895</v>
      </c>
      <c r="H10410" s="208">
        <v>12853</v>
      </c>
      <c r="I10410" s="206" t="s">
        <v>19</v>
      </c>
      <c r="L10410" s="206">
        <v>2024</v>
      </c>
      <c r="M10410" s="206" t="s">
        <v>772</v>
      </c>
      <c r="N10410" s="206" t="s">
        <v>816</v>
      </c>
    </row>
    <row r="10411" spans="1:14" s="206" customFormat="1" ht="31" customHeight="1" x14ac:dyDescent="0.15">
      <c r="A10411" s="206" t="s">
        <v>768</v>
      </c>
      <c r="B10411" s="206" t="s">
        <v>894</v>
      </c>
      <c r="C10411" s="206" t="s">
        <v>770</v>
      </c>
      <c r="D10411" s="206" t="s">
        <v>772</v>
      </c>
      <c r="E10411" s="206" t="s">
        <v>772</v>
      </c>
      <c r="F10411" s="207">
        <v>45554</v>
      </c>
      <c r="G10411" s="206" t="s">
        <v>903</v>
      </c>
      <c r="H10411" s="208">
        <v>399168</v>
      </c>
      <c r="I10411" s="206" t="s">
        <v>19</v>
      </c>
      <c r="L10411" s="206">
        <v>2024</v>
      </c>
      <c r="M10411" s="206" t="s">
        <v>772</v>
      </c>
      <c r="N10411" s="206" t="s">
        <v>816</v>
      </c>
    </row>
    <row r="10412" spans="1:14" s="206" customFormat="1" ht="31" customHeight="1" x14ac:dyDescent="0.15">
      <c r="A10412" s="206" t="s">
        <v>768</v>
      </c>
      <c r="B10412" s="206" t="s">
        <v>894</v>
      </c>
      <c r="C10412" s="206" t="s">
        <v>770</v>
      </c>
      <c r="D10412" s="206" t="s">
        <v>772</v>
      </c>
      <c r="E10412" s="206" t="s">
        <v>778</v>
      </c>
      <c r="F10412" s="207">
        <v>45554</v>
      </c>
      <c r="G10412" s="206" t="s">
        <v>908</v>
      </c>
      <c r="H10412" s="208">
        <v>261184</v>
      </c>
      <c r="I10412" s="206" t="s">
        <v>19</v>
      </c>
      <c r="L10412" s="206">
        <v>2024</v>
      </c>
      <c r="M10412" s="206" t="s">
        <v>772</v>
      </c>
      <c r="N10412" s="206" t="s">
        <v>816</v>
      </c>
    </row>
    <row r="10413" spans="1:14" s="206" customFormat="1" ht="31" customHeight="1" x14ac:dyDescent="0.15">
      <c r="A10413" s="206" t="s">
        <v>768</v>
      </c>
      <c r="B10413" s="206" t="s">
        <v>894</v>
      </c>
      <c r="C10413" s="206" t="s">
        <v>770</v>
      </c>
      <c r="D10413" s="206" t="s">
        <v>772</v>
      </c>
      <c r="E10413" s="206" t="s">
        <v>772</v>
      </c>
      <c r="F10413" s="207">
        <v>45554</v>
      </c>
      <c r="G10413" s="206" t="s">
        <v>901</v>
      </c>
      <c r="H10413" s="208">
        <v>2816</v>
      </c>
      <c r="I10413" s="206" t="s">
        <v>19</v>
      </c>
      <c r="L10413" s="206">
        <v>2024</v>
      </c>
      <c r="M10413" s="206" t="s">
        <v>772</v>
      </c>
      <c r="N10413" s="206" t="s">
        <v>816</v>
      </c>
    </row>
    <row r="10414" spans="1:14" s="206" customFormat="1" ht="31" customHeight="1" x14ac:dyDescent="0.15">
      <c r="A10414" s="206" t="s">
        <v>768</v>
      </c>
      <c r="B10414" s="206" t="s">
        <v>894</v>
      </c>
      <c r="C10414" s="206" t="s">
        <v>770</v>
      </c>
      <c r="D10414" s="206" t="s">
        <v>772</v>
      </c>
      <c r="E10414" s="206" t="s">
        <v>778</v>
      </c>
      <c r="F10414" s="207">
        <v>45554</v>
      </c>
      <c r="G10414" s="206" t="s">
        <v>897</v>
      </c>
      <c r="H10414" s="208">
        <v>43560</v>
      </c>
      <c r="I10414" s="206" t="s">
        <v>19</v>
      </c>
      <c r="L10414" s="206">
        <v>2024</v>
      </c>
      <c r="M10414" s="206" t="s">
        <v>772</v>
      </c>
      <c r="N10414" s="206" t="s">
        <v>816</v>
      </c>
    </row>
    <row r="10415" spans="1:14" s="206" customFormat="1" ht="31" customHeight="1" x14ac:dyDescent="0.15">
      <c r="A10415" s="206" t="s">
        <v>768</v>
      </c>
      <c r="B10415" s="206" t="s">
        <v>894</v>
      </c>
      <c r="C10415" s="206" t="s">
        <v>770</v>
      </c>
      <c r="D10415" s="206" t="s">
        <v>772</v>
      </c>
      <c r="E10415" s="206" t="s">
        <v>778</v>
      </c>
      <c r="F10415" s="207">
        <v>45555</v>
      </c>
      <c r="G10415" s="206" t="s">
        <v>908</v>
      </c>
      <c r="H10415" s="208">
        <v>109824</v>
      </c>
      <c r="I10415" s="206" t="s">
        <v>19</v>
      </c>
      <c r="L10415" s="206">
        <v>2024</v>
      </c>
      <c r="M10415" s="206" t="s">
        <v>772</v>
      </c>
      <c r="N10415" s="206" t="s">
        <v>816</v>
      </c>
    </row>
    <row r="10416" spans="1:14" s="206" customFormat="1" ht="31" customHeight="1" x14ac:dyDescent="0.15">
      <c r="A10416" s="206" t="s">
        <v>768</v>
      </c>
      <c r="B10416" s="206" t="s">
        <v>894</v>
      </c>
      <c r="C10416" s="206" t="s">
        <v>770</v>
      </c>
      <c r="D10416" s="206" t="s">
        <v>772</v>
      </c>
      <c r="E10416" s="206" t="s">
        <v>778</v>
      </c>
      <c r="F10416" s="207">
        <v>45555</v>
      </c>
      <c r="G10416" s="206" t="s">
        <v>897</v>
      </c>
      <c r="H10416" s="208">
        <v>77220</v>
      </c>
      <c r="I10416" s="206" t="s">
        <v>19</v>
      </c>
      <c r="L10416" s="206">
        <v>2024</v>
      </c>
      <c r="M10416" s="206" t="s">
        <v>772</v>
      </c>
      <c r="N10416" s="206" t="s">
        <v>816</v>
      </c>
    </row>
    <row r="10417" spans="1:14" s="206" customFormat="1" ht="31" customHeight="1" x14ac:dyDescent="0.15">
      <c r="A10417" s="206" t="s">
        <v>768</v>
      </c>
      <c r="B10417" s="206" t="s">
        <v>894</v>
      </c>
      <c r="C10417" s="206" t="s">
        <v>770</v>
      </c>
      <c r="D10417" s="206" t="s">
        <v>772</v>
      </c>
      <c r="E10417" s="206" t="s">
        <v>778</v>
      </c>
      <c r="F10417" s="207">
        <v>45555</v>
      </c>
      <c r="G10417" s="206" t="s">
        <v>903</v>
      </c>
      <c r="H10417" s="208">
        <v>59677</v>
      </c>
      <c r="I10417" s="206" t="s">
        <v>19</v>
      </c>
      <c r="L10417" s="206">
        <v>2024</v>
      </c>
      <c r="M10417" s="206" t="s">
        <v>772</v>
      </c>
      <c r="N10417" s="206" t="s">
        <v>816</v>
      </c>
    </row>
    <row r="10418" spans="1:14" s="206" customFormat="1" ht="31" customHeight="1" x14ac:dyDescent="0.15">
      <c r="A10418" s="206" t="s">
        <v>768</v>
      </c>
      <c r="B10418" s="206" t="s">
        <v>894</v>
      </c>
      <c r="C10418" s="206" t="s">
        <v>770</v>
      </c>
      <c r="D10418" s="206" t="s">
        <v>772</v>
      </c>
      <c r="E10418" s="206" t="s">
        <v>778</v>
      </c>
      <c r="F10418" s="207">
        <v>45555</v>
      </c>
      <c r="G10418" s="206" t="s">
        <v>895</v>
      </c>
      <c r="H10418" s="208">
        <v>490497</v>
      </c>
      <c r="I10418" s="206" t="s">
        <v>19</v>
      </c>
      <c r="L10418" s="206">
        <v>2024</v>
      </c>
      <c r="M10418" s="206" t="s">
        <v>772</v>
      </c>
      <c r="N10418" s="206" t="s">
        <v>816</v>
      </c>
    </row>
    <row r="10419" spans="1:14" s="206" customFormat="1" ht="31" customHeight="1" x14ac:dyDescent="0.15">
      <c r="A10419" s="206" t="s">
        <v>768</v>
      </c>
      <c r="B10419" s="206" t="s">
        <v>894</v>
      </c>
      <c r="C10419" s="206" t="s">
        <v>770</v>
      </c>
      <c r="D10419" s="206" t="s">
        <v>772</v>
      </c>
      <c r="E10419" s="206" t="s">
        <v>772</v>
      </c>
      <c r="F10419" s="207">
        <v>45555</v>
      </c>
      <c r="G10419" s="206" t="s">
        <v>895</v>
      </c>
      <c r="H10419" s="208">
        <v>10472</v>
      </c>
      <c r="I10419" s="206" t="s">
        <v>19</v>
      </c>
      <c r="L10419" s="206">
        <v>2024</v>
      </c>
      <c r="M10419" s="206" t="s">
        <v>772</v>
      </c>
      <c r="N10419" s="206" t="s">
        <v>816</v>
      </c>
    </row>
    <row r="10420" spans="1:14" s="206" customFormat="1" ht="31" customHeight="1" x14ac:dyDescent="0.15">
      <c r="A10420" s="206" t="s">
        <v>768</v>
      </c>
      <c r="B10420" s="206" t="s">
        <v>894</v>
      </c>
      <c r="C10420" s="206" t="s">
        <v>770</v>
      </c>
      <c r="D10420" s="206" t="s">
        <v>772</v>
      </c>
      <c r="E10420" s="206" t="s">
        <v>772</v>
      </c>
      <c r="F10420" s="207">
        <v>45555</v>
      </c>
      <c r="G10420" s="206" t="s">
        <v>903</v>
      </c>
      <c r="H10420" s="208">
        <v>498960</v>
      </c>
      <c r="I10420" s="206" t="s">
        <v>19</v>
      </c>
      <c r="L10420" s="206">
        <v>2024</v>
      </c>
      <c r="M10420" s="206" t="s">
        <v>772</v>
      </c>
      <c r="N10420" s="206" t="s">
        <v>816</v>
      </c>
    </row>
    <row r="10421" spans="1:14" s="206" customFormat="1" ht="31" customHeight="1" x14ac:dyDescent="0.15">
      <c r="A10421" s="206" t="s">
        <v>768</v>
      </c>
      <c r="B10421" s="206" t="s">
        <v>894</v>
      </c>
      <c r="C10421" s="206" t="s">
        <v>770</v>
      </c>
      <c r="D10421" s="206" t="s">
        <v>772</v>
      </c>
      <c r="E10421" s="206" t="s">
        <v>759</v>
      </c>
      <c r="F10421" s="207">
        <v>45555</v>
      </c>
      <c r="G10421" s="206" t="s">
        <v>898</v>
      </c>
      <c r="H10421" s="208">
        <v>121539</v>
      </c>
      <c r="I10421" s="206" t="s">
        <v>19</v>
      </c>
      <c r="L10421" s="206">
        <v>2024</v>
      </c>
      <c r="M10421" s="206" t="s">
        <v>772</v>
      </c>
      <c r="N10421" s="206" t="s">
        <v>816</v>
      </c>
    </row>
    <row r="10422" spans="1:14" s="206" customFormat="1" ht="31" customHeight="1" x14ac:dyDescent="0.15">
      <c r="A10422" s="206" t="s">
        <v>768</v>
      </c>
      <c r="B10422" s="206" t="s">
        <v>894</v>
      </c>
      <c r="C10422" s="206" t="s">
        <v>770</v>
      </c>
      <c r="D10422" s="206" t="s">
        <v>772</v>
      </c>
      <c r="E10422" s="206" t="s">
        <v>778</v>
      </c>
      <c r="F10422" s="207">
        <v>45558</v>
      </c>
      <c r="G10422" s="206" t="s">
        <v>908</v>
      </c>
      <c r="H10422" s="208">
        <v>161920</v>
      </c>
      <c r="I10422" s="206" t="s">
        <v>19</v>
      </c>
      <c r="L10422" s="206">
        <v>2024</v>
      </c>
      <c r="M10422" s="206" t="s">
        <v>772</v>
      </c>
      <c r="N10422" s="206" t="s">
        <v>816</v>
      </c>
    </row>
    <row r="10423" spans="1:14" s="206" customFormat="1" ht="31" customHeight="1" x14ac:dyDescent="0.15">
      <c r="A10423" s="206" t="s">
        <v>768</v>
      </c>
      <c r="B10423" s="206" t="s">
        <v>894</v>
      </c>
      <c r="C10423" s="206" t="s">
        <v>770</v>
      </c>
      <c r="D10423" s="206" t="s">
        <v>772</v>
      </c>
      <c r="E10423" s="206" t="s">
        <v>772</v>
      </c>
      <c r="F10423" s="207">
        <v>45558</v>
      </c>
      <c r="G10423" s="206" t="s">
        <v>903</v>
      </c>
      <c r="H10423" s="208">
        <v>149688</v>
      </c>
      <c r="I10423" s="206" t="s">
        <v>19</v>
      </c>
      <c r="L10423" s="206">
        <v>2024</v>
      </c>
      <c r="M10423" s="206" t="s">
        <v>772</v>
      </c>
      <c r="N10423" s="206" t="s">
        <v>816</v>
      </c>
    </row>
    <row r="10424" spans="1:14" s="206" customFormat="1" ht="31" customHeight="1" x14ac:dyDescent="0.15">
      <c r="A10424" s="206" t="s">
        <v>768</v>
      </c>
      <c r="B10424" s="206" t="s">
        <v>894</v>
      </c>
      <c r="C10424" s="206" t="s">
        <v>770</v>
      </c>
      <c r="D10424" s="206" t="s">
        <v>772</v>
      </c>
      <c r="E10424" s="206" t="s">
        <v>759</v>
      </c>
      <c r="F10424" s="207">
        <v>45558</v>
      </c>
      <c r="G10424" s="206" t="s">
        <v>898</v>
      </c>
      <c r="H10424" s="208">
        <v>73344</v>
      </c>
      <c r="I10424" s="206" t="s">
        <v>19</v>
      </c>
      <c r="L10424" s="206">
        <v>2024</v>
      </c>
      <c r="M10424" s="206" t="s">
        <v>772</v>
      </c>
      <c r="N10424" s="206" t="s">
        <v>816</v>
      </c>
    </row>
    <row r="10425" spans="1:14" s="206" customFormat="1" ht="31" customHeight="1" x14ac:dyDescent="0.15">
      <c r="A10425" s="206" t="s">
        <v>768</v>
      </c>
      <c r="B10425" s="206" t="s">
        <v>894</v>
      </c>
      <c r="C10425" s="206" t="s">
        <v>770</v>
      </c>
      <c r="D10425" s="206" t="s">
        <v>772</v>
      </c>
      <c r="E10425" s="206" t="s">
        <v>778</v>
      </c>
      <c r="F10425" s="207">
        <v>45558</v>
      </c>
      <c r="G10425" s="206" t="s">
        <v>903</v>
      </c>
      <c r="H10425" s="208">
        <v>61455</v>
      </c>
      <c r="I10425" s="206" t="s">
        <v>19</v>
      </c>
      <c r="L10425" s="206">
        <v>2024</v>
      </c>
      <c r="M10425" s="206" t="s">
        <v>772</v>
      </c>
      <c r="N10425" s="206" t="s">
        <v>816</v>
      </c>
    </row>
    <row r="10426" spans="1:14" s="206" customFormat="1" ht="31" customHeight="1" x14ac:dyDescent="0.15">
      <c r="A10426" s="206" t="s">
        <v>768</v>
      </c>
      <c r="B10426" s="206" t="s">
        <v>894</v>
      </c>
      <c r="C10426" s="206" t="s">
        <v>770</v>
      </c>
      <c r="D10426" s="206" t="s">
        <v>772</v>
      </c>
      <c r="E10426" s="206" t="s">
        <v>778</v>
      </c>
      <c r="F10426" s="207">
        <v>45559</v>
      </c>
      <c r="G10426" s="206" t="s">
        <v>908</v>
      </c>
      <c r="H10426" s="208">
        <v>54208</v>
      </c>
      <c r="I10426" s="206" t="s">
        <v>19</v>
      </c>
      <c r="L10426" s="206">
        <v>2024</v>
      </c>
      <c r="M10426" s="206" t="s">
        <v>772</v>
      </c>
      <c r="N10426" s="206" t="s">
        <v>816</v>
      </c>
    </row>
    <row r="10427" spans="1:14" s="206" customFormat="1" ht="31" customHeight="1" x14ac:dyDescent="0.15">
      <c r="A10427" s="206" t="s">
        <v>768</v>
      </c>
      <c r="B10427" s="206" t="s">
        <v>894</v>
      </c>
      <c r="C10427" s="206" t="s">
        <v>770</v>
      </c>
      <c r="D10427" s="206" t="s">
        <v>772</v>
      </c>
      <c r="E10427" s="206" t="s">
        <v>778</v>
      </c>
      <c r="F10427" s="207">
        <v>45559</v>
      </c>
      <c r="G10427" s="206" t="s">
        <v>903</v>
      </c>
      <c r="H10427" s="208">
        <v>122249</v>
      </c>
      <c r="I10427" s="206" t="s">
        <v>19</v>
      </c>
      <c r="L10427" s="206">
        <v>2024</v>
      </c>
      <c r="M10427" s="206" t="s">
        <v>772</v>
      </c>
      <c r="N10427" s="206" t="s">
        <v>816</v>
      </c>
    </row>
    <row r="10428" spans="1:14" s="206" customFormat="1" ht="31" customHeight="1" x14ac:dyDescent="0.15">
      <c r="A10428" s="206" t="s">
        <v>768</v>
      </c>
      <c r="B10428" s="206" t="s">
        <v>894</v>
      </c>
      <c r="C10428" s="206" t="s">
        <v>770</v>
      </c>
      <c r="D10428" s="206" t="s">
        <v>772</v>
      </c>
      <c r="E10428" s="206" t="s">
        <v>772</v>
      </c>
      <c r="F10428" s="207">
        <v>45559</v>
      </c>
      <c r="G10428" s="206" t="s">
        <v>896</v>
      </c>
      <c r="H10428" s="208">
        <v>76535</v>
      </c>
      <c r="I10428" s="206" t="s">
        <v>19</v>
      </c>
      <c r="L10428" s="206">
        <v>2024</v>
      </c>
      <c r="M10428" s="206" t="s">
        <v>772</v>
      </c>
      <c r="N10428" s="206" t="s">
        <v>816</v>
      </c>
    </row>
    <row r="10429" spans="1:14" s="206" customFormat="1" ht="31" customHeight="1" x14ac:dyDescent="0.15">
      <c r="A10429" s="206" t="s">
        <v>768</v>
      </c>
      <c r="B10429" s="206" t="s">
        <v>894</v>
      </c>
      <c r="C10429" s="206" t="s">
        <v>770</v>
      </c>
      <c r="D10429" s="206" t="s">
        <v>772</v>
      </c>
      <c r="E10429" s="206" t="s">
        <v>772</v>
      </c>
      <c r="F10429" s="207">
        <v>45559</v>
      </c>
      <c r="G10429" s="206" t="s">
        <v>895</v>
      </c>
      <c r="H10429" s="208">
        <v>82769</v>
      </c>
      <c r="I10429" s="206" t="s">
        <v>19</v>
      </c>
      <c r="L10429" s="206">
        <v>2024</v>
      </c>
      <c r="M10429" s="206" t="s">
        <v>772</v>
      </c>
      <c r="N10429" s="206" t="s">
        <v>816</v>
      </c>
    </row>
    <row r="10430" spans="1:14" s="206" customFormat="1" ht="31" customHeight="1" x14ac:dyDescent="0.15">
      <c r="A10430" s="206" t="s">
        <v>768</v>
      </c>
      <c r="B10430" s="206" t="s">
        <v>894</v>
      </c>
      <c r="C10430" s="206" t="s">
        <v>770</v>
      </c>
      <c r="D10430" s="206" t="s">
        <v>772</v>
      </c>
      <c r="E10430" s="206" t="s">
        <v>772</v>
      </c>
      <c r="F10430" s="207">
        <v>45559</v>
      </c>
      <c r="G10430" s="206" t="s">
        <v>903</v>
      </c>
      <c r="H10430" s="208">
        <v>99792</v>
      </c>
      <c r="I10430" s="206" t="s">
        <v>19</v>
      </c>
      <c r="L10430" s="206">
        <v>2024</v>
      </c>
      <c r="M10430" s="206" t="s">
        <v>772</v>
      </c>
      <c r="N10430" s="206" t="s">
        <v>816</v>
      </c>
    </row>
    <row r="10431" spans="1:14" s="206" customFormat="1" ht="31" customHeight="1" x14ac:dyDescent="0.15">
      <c r="A10431" s="206" t="s">
        <v>768</v>
      </c>
      <c r="B10431" s="206" t="s">
        <v>894</v>
      </c>
      <c r="C10431" s="206" t="s">
        <v>770</v>
      </c>
      <c r="D10431" s="206" t="s">
        <v>772</v>
      </c>
      <c r="E10431" s="206" t="s">
        <v>778</v>
      </c>
      <c r="F10431" s="207">
        <v>45559</v>
      </c>
      <c r="G10431" s="206" t="s">
        <v>896</v>
      </c>
      <c r="H10431" s="208">
        <v>236060</v>
      </c>
      <c r="I10431" s="206" t="s">
        <v>19</v>
      </c>
      <c r="L10431" s="206">
        <v>2024</v>
      </c>
      <c r="M10431" s="206" t="s">
        <v>772</v>
      </c>
      <c r="N10431" s="206" t="s">
        <v>816</v>
      </c>
    </row>
    <row r="10432" spans="1:14" s="206" customFormat="1" ht="31" customHeight="1" x14ac:dyDescent="0.15">
      <c r="A10432" s="206" t="s">
        <v>768</v>
      </c>
      <c r="B10432" s="206" t="s">
        <v>894</v>
      </c>
      <c r="C10432" s="206" t="s">
        <v>770</v>
      </c>
      <c r="D10432" s="206" t="s">
        <v>772</v>
      </c>
      <c r="E10432" s="206" t="s">
        <v>772</v>
      </c>
      <c r="F10432" s="207">
        <v>45560</v>
      </c>
      <c r="G10432" s="206" t="s">
        <v>895</v>
      </c>
      <c r="H10432" s="208">
        <v>36804</v>
      </c>
      <c r="I10432" s="206" t="s">
        <v>19</v>
      </c>
      <c r="L10432" s="206">
        <v>2024</v>
      </c>
      <c r="M10432" s="206" t="s">
        <v>772</v>
      </c>
      <c r="N10432" s="206" t="s">
        <v>816</v>
      </c>
    </row>
    <row r="10433" spans="1:14" s="206" customFormat="1" ht="31" customHeight="1" x14ac:dyDescent="0.15">
      <c r="A10433" s="206" t="s">
        <v>768</v>
      </c>
      <c r="B10433" s="206" t="s">
        <v>894</v>
      </c>
      <c r="C10433" s="206" t="s">
        <v>770</v>
      </c>
      <c r="D10433" s="206" t="s">
        <v>772</v>
      </c>
      <c r="E10433" s="206" t="s">
        <v>778</v>
      </c>
      <c r="F10433" s="207">
        <v>45560</v>
      </c>
      <c r="G10433" s="206" t="s">
        <v>895</v>
      </c>
      <c r="H10433" s="208">
        <v>91802</v>
      </c>
      <c r="I10433" s="206" t="s">
        <v>19</v>
      </c>
      <c r="L10433" s="206">
        <v>2024</v>
      </c>
      <c r="M10433" s="206" t="s">
        <v>772</v>
      </c>
      <c r="N10433" s="206" t="s">
        <v>816</v>
      </c>
    </row>
    <row r="10434" spans="1:14" s="206" customFormat="1" ht="31" customHeight="1" x14ac:dyDescent="0.15">
      <c r="A10434" s="206" t="s">
        <v>768</v>
      </c>
      <c r="B10434" s="206" t="s">
        <v>894</v>
      </c>
      <c r="C10434" s="206" t="s">
        <v>770</v>
      </c>
      <c r="D10434" s="206" t="s">
        <v>772</v>
      </c>
      <c r="E10434" s="206" t="s">
        <v>772</v>
      </c>
      <c r="F10434" s="207">
        <v>45560</v>
      </c>
      <c r="G10434" s="206" t="s">
        <v>896</v>
      </c>
      <c r="H10434" s="208">
        <v>554775</v>
      </c>
      <c r="I10434" s="206" t="s">
        <v>19</v>
      </c>
      <c r="L10434" s="206">
        <v>2024</v>
      </c>
      <c r="M10434" s="206" t="s">
        <v>772</v>
      </c>
      <c r="N10434" s="206" t="s">
        <v>816</v>
      </c>
    </row>
    <row r="10435" spans="1:14" s="206" customFormat="1" ht="31" customHeight="1" x14ac:dyDescent="0.15">
      <c r="A10435" s="206" t="s">
        <v>768</v>
      </c>
      <c r="B10435" s="206" t="s">
        <v>894</v>
      </c>
      <c r="C10435" s="206" t="s">
        <v>770</v>
      </c>
      <c r="D10435" s="206" t="s">
        <v>772</v>
      </c>
      <c r="E10435" s="206" t="s">
        <v>778</v>
      </c>
      <c r="F10435" s="207">
        <v>45560</v>
      </c>
      <c r="G10435" s="206" t="s">
        <v>908</v>
      </c>
      <c r="H10435" s="208">
        <v>44352</v>
      </c>
      <c r="I10435" s="206" t="s">
        <v>19</v>
      </c>
      <c r="L10435" s="206">
        <v>2024</v>
      </c>
      <c r="M10435" s="206" t="s">
        <v>772</v>
      </c>
      <c r="N10435" s="206" t="s">
        <v>816</v>
      </c>
    </row>
    <row r="10436" spans="1:14" s="206" customFormat="1" ht="31" customHeight="1" x14ac:dyDescent="0.15">
      <c r="A10436" s="206" t="s">
        <v>768</v>
      </c>
      <c r="B10436" s="206" t="s">
        <v>894</v>
      </c>
      <c r="C10436" s="206" t="s">
        <v>770</v>
      </c>
      <c r="D10436" s="206" t="s">
        <v>772</v>
      </c>
      <c r="E10436" s="206" t="s">
        <v>778</v>
      </c>
      <c r="F10436" s="207">
        <v>45560</v>
      </c>
      <c r="G10436" s="206" t="s">
        <v>897</v>
      </c>
      <c r="H10436" s="208">
        <v>60984</v>
      </c>
      <c r="I10436" s="206" t="s">
        <v>19</v>
      </c>
      <c r="L10436" s="206">
        <v>2024</v>
      </c>
      <c r="M10436" s="206" t="s">
        <v>772</v>
      </c>
      <c r="N10436" s="206" t="s">
        <v>816</v>
      </c>
    </row>
    <row r="10437" spans="1:14" s="206" customFormat="1" ht="31" customHeight="1" x14ac:dyDescent="0.15">
      <c r="A10437" s="206" t="s">
        <v>768</v>
      </c>
      <c r="B10437" s="206" t="s">
        <v>894</v>
      </c>
      <c r="C10437" s="206" t="s">
        <v>770</v>
      </c>
      <c r="D10437" s="206" t="s">
        <v>772</v>
      </c>
      <c r="E10437" s="206" t="s">
        <v>778</v>
      </c>
      <c r="F10437" s="207">
        <v>45560</v>
      </c>
      <c r="G10437" s="206" t="s">
        <v>903</v>
      </c>
      <c r="H10437" s="208">
        <v>49757</v>
      </c>
      <c r="I10437" s="206" t="s">
        <v>19</v>
      </c>
      <c r="L10437" s="206">
        <v>2024</v>
      </c>
      <c r="M10437" s="206" t="s">
        <v>772</v>
      </c>
      <c r="N10437" s="206" t="s">
        <v>816</v>
      </c>
    </row>
    <row r="10438" spans="1:14" s="206" customFormat="1" ht="31" customHeight="1" x14ac:dyDescent="0.15">
      <c r="A10438" s="206" t="s">
        <v>768</v>
      </c>
      <c r="B10438" s="206" t="s">
        <v>894</v>
      </c>
      <c r="C10438" s="206" t="s">
        <v>770</v>
      </c>
      <c r="D10438" s="206" t="s">
        <v>772</v>
      </c>
      <c r="E10438" s="206" t="s">
        <v>778</v>
      </c>
      <c r="F10438" s="207">
        <v>45560</v>
      </c>
      <c r="G10438" s="206" t="s">
        <v>896</v>
      </c>
      <c r="H10438" s="208">
        <v>2109602</v>
      </c>
      <c r="I10438" s="206" t="s">
        <v>19</v>
      </c>
      <c r="L10438" s="206">
        <v>2024</v>
      </c>
      <c r="M10438" s="206" t="s">
        <v>772</v>
      </c>
      <c r="N10438" s="206" t="s">
        <v>816</v>
      </c>
    </row>
    <row r="10439" spans="1:14" s="206" customFormat="1" ht="31" customHeight="1" x14ac:dyDescent="0.15">
      <c r="A10439" s="206" t="s">
        <v>768</v>
      </c>
      <c r="B10439" s="206" t="s">
        <v>894</v>
      </c>
      <c r="C10439" s="206" t="s">
        <v>770</v>
      </c>
      <c r="D10439" s="206" t="s">
        <v>772</v>
      </c>
      <c r="E10439" s="206" t="s">
        <v>778</v>
      </c>
      <c r="F10439" s="207">
        <v>45560</v>
      </c>
      <c r="G10439" s="206" t="s">
        <v>898</v>
      </c>
      <c r="H10439" s="208">
        <v>237600</v>
      </c>
      <c r="I10439" s="206" t="s">
        <v>19</v>
      </c>
      <c r="L10439" s="206">
        <v>2024</v>
      </c>
      <c r="M10439" s="206" t="s">
        <v>772</v>
      </c>
      <c r="N10439" s="206" t="s">
        <v>816</v>
      </c>
    </row>
    <row r="10440" spans="1:14" s="206" customFormat="1" ht="31" customHeight="1" x14ac:dyDescent="0.15">
      <c r="A10440" s="206" t="s">
        <v>768</v>
      </c>
      <c r="B10440" s="206" t="s">
        <v>894</v>
      </c>
      <c r="C10440" s="206" t="s">
        <v>770</v>
      </c>
      <c r="D10440" s="206" t="s">
        <v>772</v>
      </c>
      <c r="E10440" s="206" t="s">
        <v>772</v>
      </c>
      <c r="F10440" s="207">
        <v>45561</v>
      </c>
      <c r="G10440" s="206" t="s">
        <v>903</v>
      </c>
      <c r="H10440" s="208">
        <v>449064</v>
      </c>
      <c r="I10440" s="206" t="s">
        <v>19</v>
      </c>
      <c r="L10440" s="206">
        <v>2024</v>
      </c>
      <c r="M10440" s="206" t="s">
        <v>772</v>
      </c>
      <c r="N10440" s="206" t="s">
        <v>816</v>
      </c>
    </row>
    <row r="10441" spans="1:14" s="206" customFormat="1" ht="31" customHeight="1" x14ac:dyDescent="0.15">
      <c r="A10441" s="206" t="s">
        <v>768</v>
      </c>
      <c r="B10441" s="206" t="s">
        <v>894</v>
      </c>
      <c r="C10441" s="206" t="s">
        <v>770</v>
      </c>
      <c r="D10441" s="206" t="s">
        <v>772</v>
      </c>
      <c r="E10441" s="206" t="s">
        <v>772</v>
      </c>
      <c r="F10441" s="207">
        <v>45561</v>
      </c>
      <c r="G10441" s="206" t="s">
        <v>895</v>
      </c>
      <c r="H10441" s="208">
        <v>33741</v>
      </c>
      <c r="I10441" s="206" t="s">
        <v>19</v>
      </c>
      <c r="L10441" s="206">
        <v>2024</v>
      </c>
      <c r="M10441" s="206" t="s">
        <v>772</v>
      </c>
      <c r="N10441" s="206" t="s">
        <v>816</v>
      </c>
    </row>
    <row r="10442" spans="1:14" s="206" customFormat="1" ht="31" customHeight="1" x14ac:dyDescent="0.15">
      <c r="A10442" s="206" t="s">
        <v>768</v>
      </c>
      <c r="B10442" s="206" t="s">
        <v>894</v>
      </c>
      <c r="C10442" s="206" t="s">
        <v>770</v>
      </c>
      <c r="D10442" s="206" t="s">
        <v>772</v>
      </c>
      <c r="E10442" s="206" t="s">
        <v>778</v>
      </c>
      <c r="F10442" s="207">
        <v>45561</v>
      </c>
      <c r="G10442" s="206" t="s">
        <v>908</v>
      </c>
      <c r="H10442" s="208">
        <v>164736</v>
      </c>
      <c r="I10442" s="206" t="s">
        <v>19</v>
      </c>
      <c r="L10442" s="206">
        <v>2024</v>
      </c>
      <c r="M10442" s="206" t="s">
        <v>772</v>
      </c>
      <c r="N10442" s="206" t="s">
        <v>816</v>
      </c>
    </row>
    <row r="10443" spans="1:14" s="206" customFormat="1" ht="31" customHeight="1" x14ac:dyDescent="0.15">
      <c r="A10443" s="206" t="s">
        <v>768</v>
      </c>
      <c r="B10443" s="206" t="s">
        <v>894</v>
      </c>
      <c r="C10443" s="206" t="s">
        <v>770</v>
      </c>
      <c r="D10443" s="206" t="s">
        <v>772</v>
      </c>
      <c r="E10443" s="206" t="s">
        <v>772</v>
      </c>
      <c r="F10443" s="207">
        <v>45561</v>
      </c>
      <c r="G10443" s="206" t="s">
        <v>896</v>
      </c>
      <c r="H10443" s="208">
        <v>238418</v>
      </c>
      <c r="I10443" s="206" t="s">
        <v>19</v>
      </c>
      <c r="L10443" s="206">
        <v>2024</v>
      </c>
      <c r="M10443" s="206" t="s">
        <v>772</v>
      </c>
      <c r="N10443" s="206" t="s">
        <v>816</v>
      </c>
    </row>
    <row r="10444" spans="1:14" s="206" customFormat="1" ht="31" customHeight="1" x14ac:dyDescent="0.15">
      <c r="A10444" s="206" t="s">
        <v>768</v>
      </c>
      <c r="B10444" s="206" t="s">
        <v>894</v>
      </c>
      <c r="C10444" s="206" t="s">
        <v>770</v>
      </c>
      <c r="D10444" s="206" t="s">
        <v>772</v>
      </c>
      <c r="E10444" s="206" t="s">
        <v>759</v>
      </c>
      <c r="F10444" s="207">
        <v>45562</v>
      </c>
      <c r="G10444" s="206" t="s">
        <v>897</v>
      </c>
      <c r="H10444" s="208">
        <v>51885</v>
      </c>
      <c r="I10444" s="206" t="s">
        <v>19</v>
      </c>
      <c r="L10444" s="206">
        <v>2024</v>
      </c>
      <c r="M10444" s="206" t="s">
        <v>772</v>
      </c>
      <c r="N10444" s="206" t="s">
        <v>816</v>
      </c>
    </row>
    <row r="10445" spans="1:14" s="206" customFormat="1" ht="31" customHeight="1" x14ac:dyDescent="0.15">
      <c r="A10445" s="206" t="s">
        <v>768</v>
      </c>
      <c r="B10445" s="206" t="s">
        <v>894</v>
      </c>
      <c r="C10445" s="206" t="s">
        <v>770</v>
      </c>
      <c r="D10445" s="206" t="s">
        <v>772</v>
      </c>
      <c r="E10445" s="206" t="s">
        <v>772</v>
      </c>
      <c r="F10445" s="207">
        <v>45562</v>
      </c>
      <c r="G10445" s="206" t="s">
        <v>903</v>
      </c>
      <c r="H10445" s="208">
        <v>252331</v>
      </c>
      <c r="I10445" s="206" t="s">
        <v>19</v>
      </c>
      <c r="L10445" s="206">
        <v>2024</v>
      </c>
      <c r="M10445" s="206" t="s">
        <v>772</v>
      </c>
      <c r="N10445" s="206" t="s">
        <v>816</v>
      </c>
    </row>
    <row r="10446" spans="1:14" s="206" customFormat="1" ht="31" customHeight="1" x14ac:dyDescent="0.15">
      <c r="A10446" s="206" t="s">
        <v>768</v>
      </c>
      <c r="B10446" s="206" t="s">
        <v>894</v>
      </c>
      <c r="C10446" s="206" t="s">
        <v>770</v>
      </c>
      <c r="D10446" s="206" t="s">
        <v>772</v>
      </c>
      <c r="E10446" s="206" t="s">
        <v>772</v>
      </c>
      <c r="F10446" s="207">
        <v>45562</v>
      </c>
      <c r="G10446" s="206" t="s">
        <v>896</v>
      </c>
      <c r="H10446" s="208">
        <v>76391</v>
      </c>
      <c r="I10446" s="206" t="s">
        <v>19</v>
      </c>
      <c r="L10446" s="206">
        <v>2024</v>
      </c>
      <c r="M10446" s="206" t="s">
        <v>772</v>
      </c>
      <c r="N10446" s="206" t="s">
        <v>816</v>
      </c>
    </row>
    <row r="10447" spans="1:14" s="206" customFormat="1" ht="31" customHeight="1" x14ac:dyDescent="0.15">
      <c r="A10447" s="206" t="s">
        <v>768</v>
      </c>
      <c r="B10447" s="206" t="s">
        <v>894</v>
      </c>
      <c r="C10447" s="206" t="s">
        <v>770</v>
      </c>
      <c r="D10447" s="206" t="s">
        <v>772</v>
      </c>
      <c r="E10447" s="206" t="s">
        <v>778</v>
      </c>
      <c r="F10447" s="207">
        <v>45562</v>
      </c>
      <c r="G10447" s="206" t="s">
        <v>897</v>
      </c>
      <c r="H10447" s="208">
        <v>2178</v>
      </c>
      <c r="I10447" s="206" t="s">
        <v>19</v>
      </c>
      <c r="L10447" s="206">
        <v>2024</v>
      </c>
      <c r="M10447" s="206" t="s">
        <v>772</v>
      </c>
      <c r="N10447" s="206" t="s">
        <v>816</v>
      </c>
    </row>
    <row r="10448" spans="1:14" s="206" customFormat="1" ht="31" customHeight="1" x14ac:dyDescent="0.15">
      <c r="A10448" s="206" t="s">
        <v>768</v>
      </c>
      <c r="B10448" s="206" t="s">
        <v>894</v>
      </c>
      <c r="C10448" s="206" t="s">
        <v>770</v>
      </c>
      <c r="D10448" s="206" t="s">
        <v>772</v>
      </c>
      <c r="E10448" s="206" t="s">
        <v>772</v>
      </c>
      <c r="F10448" s="207">
        <v>45565</v>
      </c>
      <c r="G10448" s="206" t="s">
        <v>895</v>
      </c>
      <c r="H10448" s="208">
        <v>8519</v>
      </c>
      <c r="I10448" s="206" t="s">
        <v>19</v>
      </c>
      <c r="L10448" s="206">
        <v>2024</v>
      </c>
      <c r="M10448" s="206" t="s">
        <v>772</v>
      </c>
      <c r="N10448" s="206" t="s">
        <v>816</v>
      </c>
    </row>
    <row r="10449" spans="1:14" s="206" customFormat="1" ht="31" customHeight="1" x14ac:dyDescent="0.15">
      <c r="A10449" s="206" t="s">
        <v>768</v>
      </c>
      <c r="B10449" s="206" t="s">
        <v>894</v>
      </c>
      <c r="C10449" s="206" t="s">
        <v>770</v>
      </c>
      <c r="D10449" s="206" t="s">
        <v>772</v>
      </c>
      <c r="E10449" s="206" t="s">
        <v>778</v>
      </c>
      <c r="F10449" s="207">
        <v>45565</v>
      </c>
      <c r="G10449" s="206" t="s">
        <v>899</v>
      </c>
      <c r="H10449" s="208">
        <v>79200</v>
      </c>
      <c r="I10449" s="206" t="s">
        <v>19</v>
      </c>
      <c r="L10449" s="206">
        <v>2024</v>
      </c>
      <c r="M10449" s="206" t="s">
        <v>772</v>
      </c>
      <c r="N10449" s="206" t="s">
        <v>816</v>
      </c>
    </row>
    <row r="10450" spans="1:14" s="206" customFormat="1" ht="31" customHeight="1" x14ac:dyDescent="0.15">
      <c r="A10450" s="206" t="s">
        <v>768</v>
      </c>
      <c r="B10450" s="206" t="s">
        <v>894</v>
      </c>
      <c r="C10450" s="206" t="s">
        <v>770</v>
      </c>
      <c r="D10450" s="206" t="s">
        <v>772</v>
      </c>
      <c r="E10450" s="206" t="s">
        <v>759</v>
      </c>
      <c r="F10450" s="207">
        <v>45565</v>
      </c>
      <c r="G10450" s="206" t="s">
        <v>897</v>
      </c>
      <c r="H10450" s="208">
        <v>64856</v>
      </c>
      <c r="I10450" s="206" t="s">
        <v>19</v>
      </c>
      <c r="L10450" s="206">
        <v>2024</v>
      </c>
      <c r="M10450" s="206" t="s">
        <v>772</v>
      </c>
      <c r="N10450" s="206" t="s">
        <v>816</v>
      </c>
    </row>
    <row r="10451" spans="1:14" s="206" customFormat="1" ht="31" customHeight="1" x14ac:dyDescent="0.15">
      <c r="A10451" s="206" t="s">
        <v>768</v>
      </c>
      <c r="B10451" s="206" t="s">
        <v>894</v>
      </c>
      <c r="C10451" s="206" t="s">
        <v>770</v>
      </c>
      <c r="D10451" s="206" t="s">
        <v>772</v>
      </c>
      <c r="E10451" s="206" t="s">
        <v>778</v>
      </c>
      <c r="F10451" s="207">
        <v>45565</v>
      </c>
      <c r="G10451" s="206" t="s">
        <v>896</v>
      </c>
      <c r="H10451" s="208">
        <v>637318</v>
      </c>
      <c r="I10451" s="206" t="s">
        <v>19</v>
      </c>
      <c r="L10451" s="206">
        <v>2024</v>
      </c>
      <c r="M10451" s="206" t="s">
        <v>772</v>
      </c>
      <c r="N10451" s="206" t="s">
        <v>816</v>
      </c>
    </row>
    <row r="10452" spans="1:14" s="206" customFormat="1" ht="31" customHeight="1" x14ac:dyDescent="0.15">
      <c r="A10452" s="206" t="s">
        <v>768</v>
      </c>
      <c r="B10452" s="206" t="s">
        <v>894</v>
      </c>
      <c r="C10452" s="206" t="s">
        <v>770</v>
      </c>
      <c r="D10452" s="206" t="s">
        <v>772</v>
      </c>
      <c r="E10452" s="206" t="s">
        <v>778</v>
      </c>
      <c r="F10452" s="207">
        <v>45565</v>
      </c>
      <c r="G10452" s="206" t="s">
        <v>908</v>
      </c>
      <c r="H10452" s="208">
        <v>216832</v>
      </c>
      <c r="I10452" s="206" t="s">
        <v>19</v>
      </c>
      <c r="L10452" s="206">
        <v>2024</v>
      </c>
      <c r="M10452" s="206" t="s">
        <v>772</v>
      </c>
      <c r="N10452" s="206" t="s">
        <v>816</v>
      </c>
    </row>
    <row r="10453" spans="1:14" s="206" customFormat="1" ht="31" customHeight="1" x14ac:dyDescent="0.15">
      <c r="A10453" s="206" t="s">
        <v>768</v>
      </c>
      <c r="B10453" s="206" t="s">
        <v>894</v>
      </c>
      <c r="C10453" s="206" t="s">
        <v>770</v>
      </c>
      <c r="D10453" s="206" t="s">
        <v>772</v>
      </c>
      <c r="E10453" s="206" t="s">
        <v>772</v>
      </c>
      <c r="F10453" s="207">
        <v>45565</v>
      </c>
      <c r="G10453" s="206" t="s">
        <v>902</v>
      </c>
      <c r="H10453" s="208">
        <v>49896</v>
      </c>
      <c r="I10453" s="206" t="s">
        <v>19</v>
      </c>
      <c r="L10453" s="206">
        <v>2024</v>
      </c>
      <c r="M10453" s="206" t="s">
        <v>772</v>
      </c>
      <c r="N10453" s="206" t="s">
        <v>816</v>
      </c>
    </row>
    <row r="10454" spans="1:14" s="206" customFormat="1" ht="31" customHeight="1" x14ac:dyDescent="0.15">
      <c r="A10454" s="206" t="s">
        <v>768</v>
      </c>
      <c r="B10454" s="206" t="s">
        <v>894</v>
      </c>
      <c r="C10454" s="206" t="s">
        <v>770</v>
      </c>
      <c r="D10454" s="206" t="s">
        <v>772</v>
      </c>
      <c r="E10454" s="206" t="s">
        <v>772</v>
      </c>
      <c r="F10454" s="207">
        <v>45565</v>
      </c>
      <c r="G10454" s="206" t="s">
        <v>896</v>
      </c>
      <c r="H10454" s="208">
        <v>73526</v>
      </c>
      <c r="I10454" s="206" t="s">
        <v>19</v>
      </c>
      <c r="L10454" s="206">
        <v>2024</v>
      </c>
      <c r="M10454" s="206" t="s">
        <v>772</v>
      </c>
      <c r="N10454" s="206" t="s">
        <v>816</v>
      </c>
    </row>
    <row r="10455" spans="1:14" s="206" customFormat="1" ht="31" customHeight="1" x14ac:dyDescent="0.15">
      <c r="A10455" s="206" t="s">
        <v>768</v>
      </c>
      <c r="B10455" s="206" t="s">
        <v>894</v>
      </c>
      <c r="C10455" s="206" t="s">
        <v>770</v>
      </c>
      <c r="D10455" s="206" t="s">
        <v>772</v>
      </c>
      <c r="E10455" s="206" t="s">
        <v>778</v>
      </c>
      <c r="F10455" s="207">
        <v>45565</v>
      </c>
      <c r="G10455" s="206" t="s">
        <v>898</v>
      </c>
      <c r="H10455" s="208">
        <v>118800</v>
      </c>
      <c r="I10455" s="206" t="s">
        <v>19</v>
      </c>
      <c r="L10455" s="206">
        <v>2024</v>
      </c>
      <c r="M10455" s="206" t="s">
        <v>772</v>
      </c>
      <c r="N10455" s="206" t="s">
        <v>816</v>
      </c>
    </row>
    <row r="10456" spans="1:14" s="206" customFormat="1" ht="31" customHeight="1" x14ac:dyDescent="0.15">
      <c r="A10456" s="206" t="s">
        <v>768</v>
      </c>
      <c r="B10456" s="206" t="s">
        <v>894</v>
      </c>
      <c r="C10456" s="206" t="s">
        <v>770</v>
      </c>
      <c r="D10456" s="206" t="s">
        <v>772</v>
      </c>
      <c r="E10456" s="206" t="s">
        <v>778</v>
      </c>
      <c r="F10456" s="207">
        <v>45565</v>
      </c>
      <c r="G10456" s="206" t="s">
        <v>895</v>
      </c>
      <c r="H10456" s="208">
        <v>7885</v>
      </c>
      <c r="I10456" s="206" t="s">
        <v>19</v>
      </c>
      <c r="L10456" s="206">
        <v>2024</v>
      </c>
      <c r="M10456" s="206" t="s">
        <v>772</v>
      </c>
      <c r="N10456" s="206" t="s">
        <v>816</v>
      </c>
    </row>
    <row r="10457" spans="1:14" s="206" customFormat="1" ht="31" customHeight="1" x14ac:dyDescent="0.15">
      <c r="A10457" s="206" t="s">
        <v>768</v>
      </c>
      <c r="B10457" s="206" t="s">
        <v>894</v>
      </c>
      <c r="C10457" s="206" t="s">
        <v>770</v>
      </c>
      <c r="D10457" s="206" t="s">
        <v>772</v>
      </c>
      <c r="E10457" s="206" t="s">
        <v>772</v>
      </c>
      <c r="F10457" s="207">
        <v>45566</v>
      </c>
      <c r="G10457" s="206" t="s">
        <v>903</v>
      </c>
      <c r="H10457" s="208">
        <v>99792</v>
      </c>
      <c r="I10457" s="206" t="s">
        <v>19</v>
      </c>
      <c r="L10457" s="206">
        <v>2024</v>
      </c>
      <c r="M10457" s="206" t="s">
        <v>772</v>
      </c>
      <c r="N10457" s="206" t="s">
        <v>816</v>
      </c>
    </row>
    <row r="10458" spans="1:14" s="206" customFormat="1" ht="31" customHeight="1" x14ac:dyDescent="0.15">
      <c r="A10458" s="206" t="s">
        <v>768</v>
      </c>
      <c r="B10458" s="206" t="s">
        <v>894</v>
      </c>
      <c r="C10458" s="206" t="s">
        <v>770</v>
      </c>
      <c r="D10458" s="206" t="s">
        <v>772</v>
      </c>
      <c r="E10458" s="206" t="s">
        <v>759</v>
      </c>
      <c r="F10458" s="207">
        <v>45566</v>
      </c>
      <c r="G10458" s="206" t="s">
        <v>897</v>
      </c>
      <c r="H10458" s="208">
        <v>59991</v>
      </c>
      <c r="I10458" s="206" t="s">
        <v>19</v>
      </c>
      <c r="L10458" s="206">
        <v>2024</v>
      </c>
      <c r="M10458" s="206" t="s">
        <v>772</v>
      </c>
      <c r="N10458" s="206" t="s">
        <v>816</v>
      </c>
    </row>
    <row r="10459" spans="1:14" s="206" customFormat="1" ht="31" customHeight="1" x14ac:dyDescent="0.15">
      <c r="A10459" s="206" t="s">
        <v>768</v>
      </c>
      <c r="B10459" s="206" t="s">
        <v>894</v>
      </c>
      <c r="C10459" s="206" t="s">
        <v>770</v>
      </c>
      <c r="D10459" s="206" t="s">
        <v>772</v>
      </c>
      <c r="E10459" s="206" t="s">
        <v>772</v>
      </c>
      <c r="F10459" s="207">
        <v>45566</v>
      </c>
      <c r="G10459" s="206" t="s">
        <v>895</v>
      </c>
      <c r="H10459" s="208">
        <v>25954</v>
      </c>
      <c r="I10459" s="206" t="s">
        <v>19</v>
      </c>
      <c r="L10459" s="206">
        <v>2024</v>
      </c>
      <c r="M10459" s="206" t="s">
        <v>772</v>
      </c>
      <c r="N10459" s="206" t="s">
        <v>816</v>
      </c>
    </row>
    <row r="10460" spans="1:14" s="206" customFormat="1" ht="31" customHeight="1" x14ac:dyDescent="0.15">
      <c r="A10460" s="206" t="s">
        <v>768</v>
      </c>
      <c r="B10460" s="206" t="s">
        <v>894</v>
      </c>
      <c r="C10460" s="206" t="s">
        <v>770</v>
      </c>
      <c r="D10460" s="206" t="s">
        <v>772</v>
      </c>
      <c r="E10460" s="206" t="s">
        <v>778</v>
      </c>
      <c r="F10460" s="207">
        <v>45566</v>
      </c>
      <c r="G10460" s="206" t="s">
        <v>896</v>
      </c>
      <c r="H10460" s="208">
        <v>627836</v>
      </c>
      <c r="I10460" s="206" t="s">
        <v>19</v>
      </c>
      <c r="L10460" s="206">
        <v>2024</v>
      </c>
      <c r="M10460" s="206" t="s">
        <v>772</v>
      </c>
      <c r="N10460" s="206" t="s">
        <v>816</v>
      </c>
    </row>
    <row r="10461" spans="1:14" s="206" customFormat="1" ht="31" customHeight="1" x14ac:dyDescent="0.15">
      <c r="A10461" s="206" t="s">
        <v>768</v>
      </c>
      <c r="B10461" s="206" t="s">
        <v>894</v>
      </c>
      <c r="C10461" s="206" t="s">
        <v>770</v>
      </c>
      <c r="D10461" s="206" t="s">
        <v>772</v>
      </c>
      <c r="E10461" s="206" t="s">
        <v>778</v>
      </c>
      <c r="F10461" s="207">
        <v>45566</v>
      </c>
      <c r="G10461" s="206" t="s">
        <v>898</v>
      </c>
      <c r="H10461" s="208">
        <v>158400</v>
      </c>
      <c r="I10461" s="206" t="s">
        <v>19</v>
      </c>
      <c r="L10461" s="206">
        <v>2024</v>
      </c>
      <c r="M10461" s="206" t="s">
        <v>772</v>
      </c>
      <c r="N10461" s="206" t="s">
        <v>816</v>
      </c>
    </row>
    <row r="10462" spans="1:14" s="206" customFormat="1" ht="31" customHeight="1" x14ac:dyDescent="0.15">
      <c r="A10462" s="206" t="s">
        <v>768</v>
      </c>
      <c r="B10462" s="206" t="s">
        <v>894</v>
      </c>
      <c r="C10462" s="206" t="s">
        <v>770</v>
      </c>
      <c r="D10462" s="206" t="s">
        <v>772</v>
      </c>
      <c r="E10462" s="206" t="s">
        <v>778</v>
      </c>
      <c r="F10462" s="207">
        <v>45566</v>
      </c>
      <c r="G10462" s="206" t="s">
        <v>897</v>
      </c>
      <c r="H10462" s="208">
        <v>3960</v>
      </c>
      <c r="I10462" s="206" t="s">
        <v>19</v>
      </c>
      <c r="L10462" s="206">
        <v>2024</v>
      </c>
      <c r="M10462" s="206" t="s">
        <v>772</v>
      </c>
      <c r="N10462" s="206" t="s">
        <v>816</v>
      </c>
    </row>
    <row r="10463" spans="1:14" s="206" customFormat="1" ht="31" customHeight="1" x14ac:dyDescent="0.15">
      <c r="A10463" s="206" t="s">
        <v>768</v>
      </c>
      <c r="B10463" s="206" t="s">
        <v>894</v>
      </c>
      <c r="C10463" s="206" t="s">
        <v>770</v>
      </c>
      <c r="D10463" s="206" t="s">
        <v>772</v>
      </c>
      <c r="E10463" s="206" t="s">
        <v>778</v>
      </c>
      <c r="F10463" s="207">
        <v>45566</v>
      </c>
      <c r="G10463" s="206" t="s">
        <v>895</v>
      </c>
      <c r="H10463" s="208">
        <v>86029</v>
      </c>
      <c r="I10463" s="206" t="s">
        <v>19</v>
      </c>
      <c r="L10463" s="206">
        <v>2024</v>
      </c>
      <c r="M10463" s="206" t="s">
        <v>772</v>
      </c>
      <c r="N10463" s="206" t="s">
        <v>816</v>
      </c>
    </row>
    <row r="10464" spans="1:14" s="206" customFormat="1" ht="31" customHeight="1" x14ac:dyDescent="0.15">
      <c r="A10464" s="206" t="s">
        <v>768</v>
      </c>
      <c r="B10464" s="206" t="s">
        <v>894</v>
      </c>
      <c r="C10464" s="206" t="s">
        <v>770</v>
      </c>
      <c r="D10464" s="206" t="s">
        <v>772</v>
      </c>
      <c r="E10464" s="206" t="s">
        <v>778</v>
      </c>
      <c r="F10464" s="207">
        <v>45566</v>
      </c>
      <c r="G10464" s="206" t="s">
        <v>899</v>
      </c>
      <c r="H10464" s="208">
        <v>79200</v>
      </c>
      <c r="I10464" s="206" t="s">
        <v>19</v>
      </c>
      <c r="L10464" s="206">
        <v>2024</v>
      </c>
      <c r="M10464" s="206" t="s">
        <v>772</v>
      </c>
      <c r="N10464" s="206" t="s">
        <v>816</v>
      </c>
    </row>
    <row r="10465" spans="1:14" s="206" customFormat="1" ht="31" customHeight="1" x14ac:dyDescent="0.15">
      <c r="A10465" s="206" t="s">
        <v>768</v>
      </c>
      <c r="B10465" s="206" t="s">
        <v>894</v>
      </c>
      <c r="C10465" s="206" t="s">
        <v>770</v>
      </c>
      <c r="D10465" s="206" t="s">
        <v>772</v>
      </c>
      <c r="E10465" s="206" t="s">
        <v>778</v>
      </c>
      <c r="F10465" s="207">
        <v>45567</v>
      </c>
      <c r="G10465" s="206" t="s">
        <v>895</v>
      </c>
      <c r="H10465" s="208">
        <v>87155</v>
      </c>
      <c r="I10465" s="206" t="s">
        <v>19</v>
      </c>
      <c r="L10465" s="206">
        <v>2024</v>
      </c>
      <c r="M10465" s="206" t="s">
        <v>772</v>
      </c>
      <c r="N10465" s="206" t="s">
        <v>816</v>
      </c>
    </row>
    <row r="10466" spans="1:14" s="206" customFormat="1" ht="31" customHeight="1" x14ac:dyDescent="0.15">
      <c r="A10466" s="206" t="s">
        <v>768</v>
      </c>
      <c r="B10466" s="206" t="s">
        <v>894</v>
      </c>
      <c r="C10466" s="206" t="s">
        <v>770</v>
      </c>
      <c r="D10466" s="206" t="s">
        <v>772</v>
      </c>
      <c r="E10466" s="206" t="s">
        <v>778</v>
      </c>
      <c r="F10466" s="207">
        <v>45567</v>
      </c>
      <c r="G10466" s="206" t="s">
        <v>899</v>
      </c>
      <c r="H10466" s="208">
        <v>846450</v>
      </c>
      <c r="I10466" s="206" t="s">
        <v>19</v>
      </c>
      <c r="L10466" s="206">
        <v>2024</v>
      </c>
      <c r="M10466" s="206" t="s">
        <v>772</v>
      </c>
      <c r="N10466" s="206" t="s">
        <v>816</v>
      </c>
    </row>
    <row r="10467" spans="1:14" s="206" customFormat="1" ht="31" customHeight="1" x14ac:dyDescent="0.15">
      <c r="A10467" s="206" t="s">
        <v>768</v>
      </c>
      <c r="B10467" s="206" t="s">
        <v>894</v>
      </c>
      <c r="C10467" s="206" t="s">
        <v>770</v>
      </c>
      <c r="D10467" s="206" t="s">
        <v>772</v>
      </c>
      <c r="E10467" s="206" t="s">
        <v>772</v>
      </c>
      <c r="F10467" s="207">
        <v>45567</v>
      </c>
      <c r="G10467" s="206" t="s">
        <v>895</v>
      </c>
      <c r="H10467" s="208">
        <v>21380</v>
      </c>
      <c r="I10467" s="206" t="s">
        <v>19</v>
      </c>
      <c r="L10467" s="206">
        <v>2024</v>
      </c>
      <c r="M10467" s="206" t="s">
        <v>772</v>
      </c>
      <c r="N10467" s="206" t="s">
        <v>816</v>
      </c>
    </row>
    <row r="10468" spans="1:14" s="206" customFormat="1" ht="31" customHeight="1" x14ac:dyDescent="0.15">
      <c r="A10468" s="206" t="s">
        <v>768</v>
      </c>
      <c r="B10468" s="206" t="s">
        <v>894</v>
      </c>
      <c r="C10468" s="206" t="s">
        <v>770</v>
      </c>
      <c r="D10468" s="206" t="s">
        <v>772</v>
      </c>
      <c r="E10468" s="206" t="s">
        <v>772</v>
      </c>
      <c r="F10468" s="207">
        <v>45567</v>
      </c>
      <c r="G10468" s="206" t="s">
        <v>896</v>
      </c>
      <c r="H10468" s="208">
        <v>324416</v>
      </c>
      <c r="I10468" s="206" t="s">
        <v>19</v>
      </c>
      <c r="L10468" s="206">
        <v>2024</v>
      </c>
      <c r="M10468" s="206" t="s">
        <v>772</v>
      </c>
      <c r="N10468" s="206" t="s">
        <v>816</v>
      </c>
    </row>
    <row r="10469" spans="1:14" s="206" customFormat="1" ht="31" customHeight="1" x14ac:dyDescent="0.15">
      <c r="A10469" s="206" t="s">
        <v>768</v>
      </c>
      <c r="B10469" s="206" t="s">
        <v>894</v>
      </c>
      <c r="C10469" s="206" t="s">
        <v>770</v>
      </c>
      <c r="D10469" s="206" t="s">
        <v>772</v>
      </c>
      <c r="E10469" s="206" t="s">
        <v>778</v>
      </c>
      <c r="F10469" s="207">
        <v>45567</v>
      </c>
      <c r="G10469" s="206" t="s">
        <v>903</v>
      </c>
      <c r="H10469" s="208">
        <v>120533</v>
      </c>
      <c r="I10469" s="206" t="s">
        <v>19</v>
      </c>
      <c r="L10469" s="206">
        <v>2024</v>
      </c>
      <c r="M10469" s="206" t="s">
        <v>772</v>
      </c>
      <c r="N10469" s="206" t="s">
        <v>816</v>
      </c>
    </row>
    <row r="10470" spans="1:14" s="206" customFormat="1" ht="31" customHeight="1" x14ac:dyDescent="0.15">
      <c r="A10470" s="206" t="s">
        <v>768</v>
      </c>
      <c r="B10470" s="206" t="s">
        <v>894</v>
      </c>
      <c r="C10470" s="206" t="s">
        <v>770</v>
      </c>
      <c r="D10470" s="206" t="s">
        <v>772</v>
      </c>
      <c r="E10470" s="206" t="s">
        <v>778</v>
      </c>
      <c r="F10470" s="207">
        <v>45567</v>
      </c>
      <c r="G10470" s="206" t="s">
        <v>897</v>
      </c>
      <c r="H10470" s="208">
        <v>11880</v>
      </c>
      <c r="I10470" s="206" t="s">
        <v>19</v>
      </c>
      <c r="L10470" s="206">
        <v>2024</v>
      </c>
      <c r="M10470" s="206" t="s">
        <v>772</v>
      </c>
      <c r="N10470" s="206" t="s">
        <v>816</v>
      </c>
    </row>
    <row r="10471" spans="1:14" s="206" customFormat="1" ht="31" customHeight="1" x14ac:dyDescent="0.15">
      <c r="A10471" s="206" t="s">
        <v>768</v>
      </c>
      <c r="B10471" s="206" t="s">
        <v>894</v>
      </c>
      <c r="C10471" s="206" t="s">
        <v>770</v>
      </c>
      <c r="D10471" s="206" t="s">
        <v>772</v>
      </c>
      <c r="E10471" s="206" t="s">
        <v>778</v>
      </c>
      <c r="F10471" s="207">
        <v>45567</v>
      </c>
      <c r="G10471" s="206" t="s">
        <v>896</v>
      </c>
      <c r="H10471" s="208">
        <v>2326324</v>
      </c>
      <c r="I10471" s="206" t="s">
        <v>19</v>
      </c>
      <c r="L10471" s="206">
        <v>2024</v>
      </c>
      <c r="M10471" s="206" t="s">
        <v>772</v>
      </c>
      <c r="N10471" s="206" t="s">
        <v>816</v>
      </c>
    </row>
    <row r="10472" spans="1:14" s="206" customFormat="1" ht="31" customHeight="1" x14ac:dyDescent="0.15">
      <c r="A10472" s="206" t="s">
        <v>768</v>
      </c>
      <c r="B10472" s="206" t="s">
        <v>894</v>
      </c>
      <c r="C10472" s="206" t="s">
        <v>770</v>
      </c>
      <c r="D10472" s="206" t="s">
        <v>772</v>
      </c>
      <c r="E10472" s="206" t="s">
        <v>778</v>
      </c>
      <c r="F10472" s="207">
        <v>45567</v>
      </c>
      <c r="G10472" s="206" t="s">
        <v>898</v>
      </c>
      <c r="H10472" s="208">
        <v>396000</v>
      </c>
      <c r="I10472" s="206" t="s">
        <v>19</v>
      </c>
      <c r="L10472" s="206">
        <v>2024</v>
      </c>
      <c r="M10472" s="206" t="s">
        <v>772</v>
      </c>
      <c r="N10472" s="206" t="s">
        <v>816</v>
      </c>
    </row>
    <row r="10473" spans="1:14" s="206" customFormat="1" ht="31" customHeight="1" x14ac:dyDescent="0.15">
      <c r="A10473" s="206" t="s">
        <v>768</v>
      </c>
      <c r="B10473" s="206" t="s">
        <v>894</v>
      </c>
      <c r="C10473" s="206" t="s">
        <v>770</v>
      </c>
      <c r="D10473" s="206" t="s">
        <v>772</v>
      </c>
      <c r="E10473" s="206" t="s">
        <v>772</v>
      </c>
      <c r="F10473" s="207">
        <v>45567</v>
      </c>
      <c r="G10473" s="206" t="s">
        <v>903</v>
      </c>
      <c r="H10473" s="208">
        <v>49896</v>
      </c>
      <c r="I10473" s="206" t="s">
        <v>19</v>
      </c>
      <c r="L10473" s="206">
        <v>2024</v>
      </c>
      <c r="M10473" s="206" t="s">
        <v>772</v>
      </c>
      <c r="N10473" s="206" t="s">
        <v>816</v>
      </c>
    </row>
    <row r="10474" spans="1:14" s="206" customFormat="1" ht="31" customHeight="1" x14ac:dyDescent="0.15">
      <c r="A10474" s="206" t="s">
        <v>768</v>
      </c>
      <c r="B10474" s="206" t="s">
        <v>894</v>
      </c>
      <c r="C10474" s="206" t="s">
        <v>770</v>
      </c>
      <c r="D10474" s="206" t="s">
        <v>772</v>
      </c>
      <c r="E10474" s="206" t="s">
        <v>778</v>
      </c>
      <c r="F10474" s="207">
        <v>45567</v>
      </c>
      <c r="G10474" s="206" t="s">
        <v>908</v>
      </c>
      <c r="H10474" s="208">
        <v>54912</v>
      </c>
      <c r="I10474" s="206" t="s">
        <v>19</v>
      </c>
      <c r="L10474" s="206">
        <v>2024</v>
      </c>
      <c r="M10474" s="206" t="s">
        <v>772</v>
      </c>
      <c r="N10474" s="206" t="s">
        <v>816</v>
      </c>
    </row>
    <row r="10475" spans="1:14" s="206" customFormat="1" ht="31" customHeight="1" x14ac:dyDescent="0.15">
      <c r="A10475" s="206" t="s">
        <v>768</v>
      </c>
      <c r="B10475" s="206" t="s">
        <v>894</v>
      </c>
      <c r="C10475" s="206" t="s">
        <v>770</v>
      </c>
      <c r="D10475" s="206" t="s">
        <v>772</v>
      </c>
      <c r="E10475" s="206" t="s">
        <v>759</v>
      </c>
      <c r="F10475" s="207">
        <v>45567</v>
      </c>
      <c r="G10475" s="206" t="s">
        <v>897</v>
      </c>
      <c r="H10475" s="208">
        <v>181596</v>
      </c>
      <c r="I10475" s="206" t="s">
        <v>19</v>
      </c>
      <c r="L10475" s="206">
        <v>2024</v>
      </c>
      <c r="M10475" s="206" t="s">
        <v>772</v>
      </c>
      <c r="N10475" s="206" t="s">
        <v>816</v>
      </c>
    </row>
    <row r="10476" spans="1:14" s="206" customFormat="1" ht="31" customHeight="1" x14ac:dyDescent="0.15">
      <c r="A10476" s="206" t="s">
        <v>768</v>
      </c>
      <c r="B10476" s="206" t="s">
        <v>894</v>
      </c>
      <c r="C10476" s="206" t="s">
        <v>770</v>
      </c>
      <c r="D10476" s="206" t="s">
        <v>772</v>
      </c>
      <c r="E10476" s="206" t="s">
        <v>778</v>
      </c>
      <c r="F10476" s="207">
        <v>45568</v>
      </c>
      <c r="G10476" s="206" t="s">
        <v>896</v>
      </c>
      <c r="H10476" s="208">
        <v>79200</v>
      </c>
      <c r="I10476" s="206" t="s">
        <v>19</v>
      </c>
      <c r="L10476" s="206">
        <v>2024</v>
      </c>
      <c r="M10476" s="206" t="s">
        <v>772</v>
      </c>
      <c r="N10476" s="206" t="s">
        <v>816</v>
      </c>
    </row>
    <row r="10477" spans="1:14" s="206" customFormat="1" ht="31" customHeight="1" x14ac:dyDescent="0.15">
      <c r="A10477" s="206" t="s">
        <v>768</v>
      </c>
      <c r="B10477" s="206" t="s">
        <v>894</v>
      </c>
      <c r="C10477" s="206" t="s">
        <v>770</v>
      </c>
      <c r="D10477" s="206" t="s">
        <v>772</v>
      </c>
      <c r="E10477" s="206" t="s">
        <v>772</v>
      </c>
      <c r="F10477" s="207">
        <v>45568</v>
      </c>
      <c r="G10477" s="206" t="s">
        <v>895</v>
      </c>
      <c r="H10477" s="208">
        <v>14091</v>
      </c>
      <c r="I10477" s="206" t="s">
        <v>19</v>
      </c>
      <c r="L10477" s="206">
        <v>2024</v>
      </c>
      <c r="M10477" s="206" t="s">
        <v>772</v>
      </c>
      <c r="N10477" s="206" t="s">
        <v>816</v>
      </c>
    </row>
    <row r="10478" spans="1:14" s="206" customFormat="1" ht="31" customHeight="1" x14ac:dyDescent="0.15">
      <c r="A10478" s="206" t="s">
        <v>768</v>
      </c>
      <c r="B10478" s="206" t="s">
        <v>894</v>
      </c>
      <c r="C10478" s="206" t="s">
        <v>770</v>
      </c>
      <c r="D10478" s="206" t="s">
        <v>772</v>
      </c>
      <c r="E10478" s="206" t="s">
        <v>778</v>
      </c>
      <c r="F10478" s="207">
        <v>45568</v>
      </c>
      <c r="G10478" s="206" t="s">
        <v>898</v>
      </c>
      <c r="H10478" s="208">
        <v>118800</v>
      </c>
      <c r="I10478" s="206" t="s">
        <v>19</v>
      </c>
      <c r="L10478" s="206">
        <v>2024</v>
      </c>
      <c r="M10478" s="206" t="s">
        <v>772</v>
      </c>
      <c r="N10478" s="206" t="s">
        <v>816</v>
      </c>
    </row>
    <row r="10479" spans="1:14" s="206" customFormat="1" ht="31" customHeight="1" x14ac:dyDescent="0.15">
      <c r="A10479" s="206" t="s">
        <v>768</v>
      </c>
      <c r="B10479" s="206" t="s">
        <v>894</v>
      </c>
      <c r="C10479" s="206" t="s">
        <v>770</v>
      </c>
      <c r="D10479" s="206" t="s">
        <v>772</v>
      </c>
      <c r="E10479" s="206" t="s">
        <v>772</v>
      </c>
      <c r="F10479" s="207">
        <v>45568</v>
      </c>
      <c r="G10479" s="206" t="s">
        <v>896</v>
      </c>
      <c r="H10479" s="208">
        <v>832238</v>
      </c>
      <c r="I10479" s="206" t="s">
        <v>19</v>
      </c>
      <c r="L10479" s="206">
        <v>2024</v>
      </c>
      <c r="M10479" s="206" t="s">
        <v>772</v>
      </c>
      <c r="N10479" s="206" t="s">
        <v>816</v>
      </c>
    </row>
    <row r="10480" spans="1:14" s="206" customFormat="1" ht="31" customHeight="1" x14ac:dyDescent="0.15">
      <c r="A10480" s="206" t="s">
        <v>768</v>
      </c>
      <c r="B10480" s="206" t="s">
        <v>894</v>
      </c>
      <c r="C10480" s="206" t="s">
        <v>770</v>
      </c>
      <c r="D10480" s="206" t="s">
        <v>772</v>
      </c>
      <c r="E10480" s="206" t="s">
        <v>772</v>
      </c>
      <c r="F10480" s="207">
        <v>45568</v>
      </c>
      <c r="G10480" s="206" t="s">
        <v>899</v>
      </c>
      <c r="H10480" s="208">
        <v>40986</v>
      </c>
      <c r="I10480" s="206" t="s">
        <v>19</v>
      </c>
      <c r="L10480" s="206">
        <v>2024</v>
      </c>
      <c r="M10480" s="206" t="s">
        <v>772</v>
      </c>
      <c r="N10480" s="206" t="s">
        <v>816</v>
      </c>
    </row>
    <row r="10481" spans="1:14" s="206" customFormat="1" ht="31" customHeight="1" x14ac:dyDescent="0.15">
      <c r="A10481" s="206" t="s">
        <v>768</v>
      </c>
      <c r="B10481" s="206" t="s">
        <v>894</v>
      </c>
      <c r="C10481" s="206" t="s">
        <v>770</v>
      </c>
      <c r="D10481" s="206" t="s">
        <v>772</v>
      </c>
      <c r="E10481" s="206" t="s">
        <v>778</v>
      </c>
      <c r="F10481" s="207">
        <v>45568</v>
      </c>
      <c r="G10481" s="206" t="s">
        <v>895</v>
      </c>
      <c r="H10481" s="208">
        <v>49562</v>
      </c>
      <c r="I10481" s="206" t="s">
        <v>19</v>
      </c>
      <c r="L10481" s="206">
        <v>2024</v>
      </c>
      <c r="M10481" s="206" t="s">
        <v>772</v>
      </c>
      <c r="N10481" s="206" t="s">
        <v>816</v>
      </c>
    </row>
    <row r="10482" spans="1:14" s="206" customFormat="1" ht="31" customHeight="1" x14ac:dyDescent="0.15">
      <c r="A10482" s="206" t="s">
        <v>768</v>
      </c>
      <c r="B10482" s="206" t="s">
        <v>894</v>
      </c>
      <c r="C10482" s="206" t="s">
        <v>770</v>
      </c>
      <c r="D10482" s="206" t="s">
        <v>772</v>
      </c>
      <c r="E10482" s="206" t="s">
        <v>778</v>
      </c>
      <c r="F10482" s="207">
        <v>45568</v>
      </c>
      <c r="G10482" s="206" t="s">
        <v>908</v>
      </c>
      <c r="H10482" s="208">
        <v>8448</v>
      </c>
      <c r="I10482" s="206" t="s">
        <v>19</v>
      </c>
      <c r="L10482" s="206">
        <v>2024</v>
      </c>
      <c r="M10482" s="206" t="s">
        <v>772</v>
      </c>
      <c r="N10482" s="206" t="s">
        <v>816</v>
      </c>
    </row>
    <row r="10483" spans="1:14" s="206" customFormat="1" ht="31" customHeight="1" x14ac:dyDescent="0.15">
      <c r="A10483" s="206" t="s">
        <v>768</v>
      </c>
      <c r="B10483" s="206" t="s">
        <v>894</v>
      </c>
      <c r="C10483" s="206" t="s">
        <v>770</v>
      </c>
      <c r="D10483" s="206" t="s">
        <v>772</v>
      </c>
      <c r="E10483" s="206" t="s">
        <v>759</v>
      </c>
      <c r="F10483" s="207">
        <v>45568</v>
      </c>
      <c r="G10483" s="206" t="s">
        <v>897</v>
      </c>
      <c r="H10483" s="208">
        <v>95662</v>
      </c>
      <c r="I10483" s="206" t="s">
        <v>19</v>
      </c>
      <c r="L10483" s="206">
        <v>2024</v>
      </c>
      <c r="M10483" s="206" t="s">
        <v>772</v>
      </c>
      <c r="N10483" s="206" t="s">
        <v>816</v>
      </c>
    </row>
    <row r="10484" spans="1:14" s="206" customFormat="1" ht="31" customHeight="1" x14ac:dyDescent="0.15">
      <c r="A10484" s="206" t="s">
        <v>768</v>
      </c>
      <c r="B10484" s="206" t="s">
        <v>894</v>
      </c>
      <c r="C10484" s="206" t="s">
        <v>770</v>
      </c>
      <c r="D10484" s="206" t="s">
        <v>772</v>
      </c>
      <c r="E10484" s="206" t="s">
        <v>772</v>
      </c>
      <c r="F10484" s="207">
        <v>45568</v>
      </c>
      <c r="G10484" s="206" t="s">
        <v>903</v>
      </c>
      <c r="H10484" s="208">
        <v>299376</v>
      </c>
      <c r="I10484" s="206" t="s">
        <v>19</v>
      </c>
      <c r="L10484" s="206">
        <v>2024</v>
      </c>
      <c r="M10484" s="206" t="s">
        <v>772</v>
      </c>
      <c r="N10484" s="206" t="s">
        <v>816</v>
      </c>
    </row>
    <row r="10485" spans="1:14" s="206" customFormat="1" ht="31" customHeight="1" x14ac:dyDescent="0.15">
      <c r="A10485" s="206" t="s">
        <v>768</v>
      </c>
      <c r="B10485" s="206" t="s">
        <v>894</v>
      </c>
      <c r="C10485" s="206" t="s">
        <v>770</v>
      </c>
      <c r="D10485" s="206" t="s">
        <v>772</v>
      </c>
      <c r="E10485" s="206" t="s">
        <v>778</v>
      </c>
      <c r="F10485" s="207">
        <v>45568</v>
      </c>
      <c r="G10485" s="206" t="s">
        <v>903</v>
      </c>
      <c r="H10485" s="208">
        <v>59657</v>
      </c>
      <c r="I10485" s="206" t="s">
        <v>19</v>
      </c>
      <c r="L10485" s="206">
        <v>2024</v>
      </c>
      <c r="M10485" s="206" t="s">
        <v>772</v>
      </c>
      <c r="N10485" s="206" t="s">
        <v>816</v>
      </c>
    </row>
    <row r="10486" spans="1:14" s="206" customFormat="1" ht="31" customHeight="1" x14ac:dyDescent="0.15">
      <c r="A10486" s="206" t="s">
        <v>768</v>
      </c>
      <c r="B10486" s="206" t="s">
        <v>894</v>
      </c>
      <c r="C10486" s="206" t="s">
        <v>770</v>
      </c>
      <c r="D10486" s="206" t="s">
        <v>772</v>
      </c>
      <c r="E10486" s="206" t="s">
        <v>778</v>
      </c>
      <c r="F10486" s="207">
        <v>45568</v>
      </c>
      <c r="G10486" s="206" t="s">
        <v>899</v>
      </c>
      <c r="H10486" s="208">
        <v>172502</v>
      </c>
      <c r="I10486" s="206" t="s">
        <v>19</v>
      </c>
      <c r="L10486" s="206">
        <v>2024</v>
      </c>
      <c r="M10486" s="206" t="s">
        <v>772</v>
      </c>
      <c r="N10486" s="206" t="s">
        <v>816</v>
      </c>
    </row>
    <row r="10487" spans="1:14" s="206" customFormat="1" ht="31" customHeight="1" x14ac:dyDescent="0.15">
      <c r="A10487" s="206" t="s">
        <v>768</v>
      </c>
      <c r="B10487" s="206" t="s">
        <v>894</v>
      </c>
      <c r="C10487" s="206" t="s">
        <v>770</v>
      </c>
      <c r="D10487" s="206" t="s">
        <v>772</v>
      </c>
      <c r="E10487" s="206" t="s">
        <v>772</v>
      </c>
      <c r="F10487" s="207">
        <v>45569</v>
      </c>
      <c r="G10487" s="206" t="s">
        <v>895</v>
      </c>
      <c r="H10487" s="208">
        <v>8703</v>
      </c>
      <c r="I10487" s="206" t="s">
        <v>19</v>
      </c>
      <c r="L10487" s="206">
        <v>2024</v>
      </c>
      <c r="M10487" s="206" t="s">
        <v>772</v>
      </c>
      <c r="N10487" s="206" t="s">
        <v>816</v>
      </c>
    </row>
    <row r="10488" spans="1:14" s="206" customFormat="1" ht="31" customHeight="1" x14ac:dyDescent="0.15">
      <c r="A10488" s="206" t="s">
        <v>768</v>
      </c>
      <c r="B10488" s="206" t="s">
        <v>894</v>
      </c>
      <c r="C10488" s="206" t="s">
        <v>770</v>
      </c>
      <c r="D10488" s="206" t="s">
        <v>772</v>
      </c>
      <c r="E10488" s="206" t="s">
        <v>778</v>
      </c>
      <c r="F10488" s="207">
        <v>45569</v>
      </c>
      <c r="G10488" s="206" t="s">
        <v>903</v>
      </c>
      <c r="H10488" s="208">
        <v>121431</v>
      </c>
      <c r="I10488" s="206" t="s">
        <v>19</v>
      </c>
      <c r="L10488" s="206">
        <v>2024</v>
      </c>
      <c r="M10488" s="206" t="s">
        <v>772</v>
      </c>
      <c r="N10488" s="206" t="s">
        <v>816</v>
      </c>
    </row>
    <row r="10489" spans="1:14" s="206" customFormat="1" ht="31" customHeight="1" x14ac:dyDescent="0.15">
      <c r="A10489" s="206" t="s">
        <v>768</v>
      </c>
      <c r="B10489" s="206" t="s">
        <v>894</v>
      </c>
      <c r="C10489" s="206" t="s">
        <v>770</v>
      </c>
      <c r="D10489" s="206" t="s">
        <v>772</v>
      </c>
      <c r="E10489" s="206" t="s">
        <v>759</v>
      </c>
      <c r="F10489" s="207">
        <v>45569</v>
      </c>
      <c r="G10489" s="206" t="s">
        <v>897</v>
      </c>
      <c r="H10489" s="208">
        <v>82691</v>
      </c>
      <c r="I10489" s="206" t="s">
        <v>19</v>
      </c>
      <c r="L10489" s="206">
        <v>2024</v>
      </c>
      <c r="M10489" s="206" t="s">
        <v>772</v>
      </c>
      <c r="N10489" s="206" t="s">
        <v>816</v>
      </c>
    </row>
    <row r="10490" spans="1:14" s="206" customFormat="1" ht="31" customHeight="1" x14ac:dyDescent="0.15">
      <c r="A10490" s="206" t="s">
        <v>768</v>
      </c>
      <c r="B10490" s="206" t="s">
        <v>894</v>
      </c>
      <c r="C10490" s="206" t="s">
        <v>770</v>
      </c>
      <c r="D10490" s="206" t="s">
        <v>772</v>
      </c>
      <c r="E10490" s="206" t="s">
        <v>778</v>
      </c>
      <c r="F10490" s="207">
        <v>45569</v>
      </c>
      <c r="G10490" s="206" t="s">
        <v>908</v>
      </c>
      <c r="H10490" s="208">
        <v>109824</v>
      </c>
      <c r="I10490" s="206" t="s">
        <v>19</v>
      </c>
      <c r="L10490" s="206">
        <v>2024</v>
      </c>
      <c r="M10490" s="206" t="s">
        <v>772</v>
      </c>
      <c r="N10490" s="206" t="s">
        <v>816</v>
      </c>
    </row>
    <row r="10491" spans="1:14" s="206" customFormat="1" ht="31" customHeight="1" x14ac:dyDescent="0.15">
      <c r="A10491" s="206" t="s">
        <v>768</v>
      </c>
      <c r="B10491" s="206" t="s">
        <v>894</v>
      </c>
      <c r="C10491" s="206" t="s">
        <v>770</v>
      </c>
      <c r="D10491" s="206" t="s">
        <v>772</v>
      </c>
      <c r="E10491" s="206" t="s">
        <v>778</v>
      </c>
      <c r="F10491" s="207">
        <v>45569</v>
      </c>
      <c r="G10491" s="206" t="s">
        <v>895</v>
      </c>
      <c r="H10491" s="208">
        <v>78848</v>
      </c>
      <c r="I10491" s="206" t="s">
        <v>19</v>
      </c>
      <c r="L10491" s="206">
        <v>2024</v>
      </c>
      <c r="M10491" s="206" t="s">
        <v>772</v>
      </c>
      <c r="N10491" s="206" t="s">
        <v>816</v>
      </c>
    </row>
    <row r="10492" spans="1:14" s="206" customFormat="1" ht="31" customHeight="1" x14ac:dyDescent="0.15">
      <c r="A10492" s="206" t="s">
        <v>768</v>
      </c>
      <c r="B10492" s="206" t="s">
        <v>894</v>
      </c>
      <c r="C10492" s="206" t="s">
        <v>770</v>
      </c>
      <c r="D10492" s="206" t="s">
        <v>772</v>
      </c>
      <c r="E10492" s="206" t="s">
        <v>772</v>
      </c>
      <c r="F10492" s="207">
        <v>45569</v>
      </c>
      <c r="G10492" s="206" t="s">
        <v>903</v>
      </c>
      <c r="H10492" s="208">
        <v>199584</v>
      </c>
      <c r="I10492" s="206" t="s">
        <v>19</v>
      </c>
      <c r="L10492" s="206">
        <v>2024</v>
      </c>
      <c r="M10492" s="206" t="s">
        <v>772</v>
      </c>
      <c r="N10492" s="206" t="s">
        <v>816</v>
      </c>
    </row>
    <row r="10493" spans="1:14" s="206" customFormat="1" ht="31" customHeight="1" x14ac:dyDescent="0.15">
      <c r="A10493" s="206" t="s">
        <v>768</v>
      </c>
      <c r="B10493" s="206" t="s">
        <v>894</v>
      </c>
      <c r="C10493" s="206" t="s">
        <v>770</v>
      </c>
      <c r="D10493" s="206" t="s">
        <v>772</v>
      </c>
      <c r="E10493" s="206" t="s">
        <v>778</v>
      </c>
      <c r="F10493" s="207">
        <v>45569</v>
      </c>
      <c r="G10493" s="206" t="s">
        <v>897</v>
      </c>
      <c r="H10493" s="208">
        <v>62951</v>
      </c>
      <c r="I10493" s="206" t="s">
        <v>19</v>
      </c>
      <c r="L10493" s="206">
        <v>2024</v>
      </c>
      <c r="M10493" s="206" t="s">
        <v>772</v>
      </c>
      <c r="N10493" s="206" t="s">
        <v>816</v>
      </c>
    </row>
    <row r="10494" spans="1:14" s="206" customFormat="1" ht="31" customHeight="1" x14ac:dyDescent="0.15">
      <c r="A10494" s="206" t="s">
        <v>768</v>
      </c>
      <c r="B10494" s="206" t="s">
        <v>894</v>
      </c>
      <c r="C10494" s="206" t="s">
        <v>770</v>
      </c>
      <c r="D10494" s="206" t="s">
        <v>772</v>
      </c>
      <c r="E10494" s="206" t="s">
        <v>778</v>
      </c>
      <c r="F10494" s="207">
        <v>45572</v>
      </c>
      <c r="G10494" s="206" t="s">
        <v>897</v>
      </c>
      <c r="H10494" s="208">
        <v>302644</v>
      </c>
      <c r="I10494" s="206" t="s">
        <v>19</v>
      </c>
      <c r="L10494" s="206">
        <v>2024</v>
      </c>
      <c r="M10494" s="206" t="s">
        <v>772</v>
      </c>
      <c r="N10494" s="206" t="s">
        <v>816</v>
      </c>
    </row>
    <row r="10495" spans="1:14" s="206" customFormat="1" ht="31" customHeight="1" x14ac:dyDescent="0.15">
      <c r="A10495" s="206" t="s">
        <v>768</v>
      </c>
      <c r="B10495" s="206" t="s">
        <v>894</v>
      </c>
      <c r="C10495" s="206" t="s">
        <v>770</v>
      </c>
      <c r="D10495" s="206" t="s">
        <v>772</v>
      </c>
      <c r="E10495" s="206" t="s">
        <v>772</v>
      </c>
      <c r="F10495" s="207">
        <v>45572</v>
      </c>
      <c r="G10495" s="206" t="s">
        <v>896</v>
      </c>
      <c r="H10495" s="208">
        <v>110458</v>
      </c>
      <c r="I10495" s="206" t="s">
        <v>19</v>
      </c>
      <c r="L10495" s="206">
        <v>2024</v>
      </c>
      <c r="M10495" s="206" t="s">
        <v>772</v>
      </c>
      <c r="N10495" s="206" t="s">
        <v>816</v>
      </c>
    </row>
    <row r="10496" spans="1:14" s="206" customFormat="1" ht="31" customHeight="1" x14ac:dyDescent="0.15">
      <c r="A10496" s="206" t="s">
        <v>768</v>
      </c>
      <c r="B10496" s="206" t="s">
        <v>894</v>
      </c>
      <c r="C10496" s="206" t="s">
        <v>770</v>
      </c>
      <c r="D10496" s="206" t="s">
        <v>772</v>
      </c>
      <c r="E10496" s="206" t="s">
        <v>778</v>
      </c>
      <c r="F10496" s="207">
        <v>45572</v>
      </c>
      <c r="G10496" s="206" t="s">
        <v>895</v>
      </c>
      <c r="H10496" s="208">
        <v>79814</v>
      </c>
      <c r="I10496" s="206" t="s">
        <v>19</v>
      </c>
      <c r="L10496" s="206">
        <v>2024</v>
      </c>
      <c r="M10496" s="206" t="s">
        <v>772</v>
      </c>
      <c r="N10496" s="206" t="s">
        <v>816</v>
      </c>
    </row>
    <row r="10497" spans="1:14" s="206" customFormat="1" ht="31" customHeight="1" x14ac:dyDescent="0.15">
      <c r="A10497" s="206" t="s">
        <v>768</v>
      </c>
      <c r="B10497" s="206" t="s">
        <v>894</v>
      </c>
      <c r="C10497" s="206" t="s">
        <v>770</v>
      </c>
      <c r="D10497" s="206" t="s">
        <v>772</v>
      </c>
      <c r="E10497" s="206" t="s">
        <v>778</v>
      </c>
      <c r="F10497" s="207">
        <v>45572</v>
      </c>
      <c r="G10497" s="206" t="s">
        <v>908</v>
      </c>
      <c r="H10497" s="208">
        <v>104896</v>
      </c>
      <c r="I10497" s="206" t="s">
        <v>19</v>
      </c>
      <c r="L10497" s="206">
        <v>2024</v>
      </c>
      <c r="M10497" s="206" t="s">
        <v>772</v>
      </c>
      <c r="N10497" s="206" t="s">
        <v>816</v>
      </c>
    </row>
    <row r="10498" spans="1:14" s="206" customFormat="1" ht="31" customHeight="1" x14ac:dyDescent="0.15">
      <c r="A10498" s="206" t="s">
        <v>768</v>
      </c>
      <c r="B10498" s="206" t="s">
        <v>894</v>
      </c>
      <c r="C10498" s="206" t="s">
        <v>770</v>
      </c>
      <c r="D10498" s="206" t="s">
        <v>772</v>
      </c>
      <c r="E10498" s="206" t="s">
        <v>772</v>
      </c>
      <c r="F10498" s="207">
        <v>45572</v>
      </c>
      <c r="G10498" s="206" t="s">
        <v>895</v>
      </c>
      <c r="H10498" s="208">
        <v>27159</v>
      </c>
      <c r="I10498" s="206" t="s">
        <v>19</v>
      </c>
      <c r="L10498" s="206">
        <v>2024</v>
      </c>
      <c r="M10498" s="206" t="s">
        <v>772</v>
      </c>
      <c r="N10498" s="206" t="s">
        <v>816</v>
      </c>
    </row>
    <row r="10499" spans="1:14" s="206" customFormat="1" ht="31" customHeight="1" x14ac:dyDescent="0.15">
      <c r="A10499" s="206" t="s">
        <v>768</v>
      </c>
      <c r="B10499" s="206" t="s">
        <v>894</v>
      </c>
      <c r="C10499" s="206" t="s">
        <v>770</v>
      </c>
      <c r="D10499" s="206" t="s">
        <v>772</v>
      </c>
      <c r="E10499" s="206" t="s">
        <v>778</v>
      </c>
      <c r="F10499" s="207">
        <v>45572</v>
      </c>
      <c r="G10499" s="206" t="s">
        <v>896</v>
      </c>
      <c r="H10499" s="208">
        <v>949278</v>
      </c>
      <c r="I10499" s="206" t="s">
        <v>19</v>
      </c>
      <c r="L10499" s="206">
        <v>2024</v>
      </c>
      <c r="M10499" s="206" t="s">
        <v>772</v>
      </c>
      <c r="N10499" s="206" t="s">
        <v>816</v>
      </c>
    </row>
    <row r="10500" spans="1:14" s="206" customFormat="1" ht="31" customHeight="1" x14ac:dyDescent="0.15">
      <c r="A10500" s="206" t="s">
        <v>768</v>
      </c>
      <c r="B10500" s="206" t="s">
        <v>894</v>
      </c>
      <c r="C10500" s="206" t="s">
        <v>770</v>
      </c>
      <c r="D10500" s="206" t="s">
        <v>772</v>
      </c>
      <c r="E10500" s="206" t="s">
        <v>778</v>
      </c>
      <c r="F10500" s="207">
        <v>45572</v>
      </c>
      <c r="G10500" s="206" t="s">
        <v>899</v>
      </c>
      <c r="H10500" s="208">
        <v>1157090</v>
      </c>
      <c r="I10500" s="206" t="s">
        <v>19</v>
      </c>
      <c r="L10500" s="206">
        <v>2024</v>
      </c>
      <c r="M10500" s="206" t="s">
        <v>772</v>
      </c>
      <c r="N10500" s="206" t="s">
        <v>816</v>
      </c>
    </row>
    <row r="10501" spans="1:14" s="206" customFormat="1" ht="31" customHeight="1" x14ac:dyDescent="0.15">
      <c r="A10501" s="206" t="s">
        <v>768</v>
      </c>
      <c r="B10501" s="206" t="s">
        <v>894</v>
      </c>
      <c r="C10501" s="206" t="s">
        <v>770</v>
      </c>
      <c r="D10501" s="206" t="s">
        <v>772</v>
      </c>
      <c r="E10501" s="206" t="s">
        <v>778</v>
      </c>
      <c r="F10501" s="207">
        <v>45572</v>
      </c>
      <c r="G10501" s="206" t="s">
        <v>903</v>
      </c>
      <c r="H10501" s="208">
        <v>121270</v>
      </c>
      <c r="I10501" s="206" t="s">
        <v>19</v>
      </c>
      <c r="L10501" s="206">
        <v>2024</v>
      </c>
      <c r="M10501" s="206" t="s">
        <v>772</v>
      </c>
      <c r="N10501" s="206" t="s">
        <v>816</v>
      </c>
    </row>
    <row r="10502" spans="1:14" s="206" customFormat="1" ht="31" customHeight="1" x14ac:dyDescent="0.15">
      <c r="A10502" s="206" t="s">
        <v>768</v>
      </c>
      <c r="B10502" s="206" t="s">
        <v>894</v>
      </c>
      <c r="C10502" s="206" t="s">
        <v>770</v>
      </c>
      <c r="D10502" s="206" t="s">
        <v>772</v>
      </c>
      <c r="E10502" s="206" t="s">
        <v>778</v>
      </c>
      <c r="F10502" s="207">
        <v>45572</v>
      </c>
      <c r="G10502" s="206" t="s">
        <v>898</v>
      </c>
      <c r="H10502" s="208">
        <v>475200</v>
      </c>
      <c r="I10502" s="206" t="s">
        <v>19</v>
      </c>
      <c r="L10502" s="206">
        <v>2024</v>
      </c>
      <c r="M10502" s="206" t="s">
        <v>772</v>
      </c>
      <c r="N10502" s="206" t="s">
        <v>816</v>
      </c>
    </row>
    <row r="10503" spans="1:14" s="206" customFormat="1" ht="31" customHeight="1" x14ac:dyDescent="0.15">
      <c r="A10503" s="206" t="s">
        <v>768</v>
      </c>
      <c r="B10503" s="206" t="s">
        <v>894</v>
      </c>
      <c r="C10503" s="206" t="s">
        <v>770</v>
      </c>
      <c r="D10503" s="206" t="s">
        <v>772</v>
      </c>
      <c r="E10503" s="206" t="s">
        <v>759</v>
      </c>
      <c r="F10503" s="207">
        <v>45572</v>
      </c>
      <c r="G10503" s="206" t="s">
        <v>897</v>
      </c>
      <c r="H10503" s="208">
        <v>49016</v>
      </c>
      <c r="I10503" s="206" t="s">
        <v>19</v>
      </c>
      <c r="L10503" s="206">
        <v>2024</v>
      </c>
      <c r="M10503" s="206" t="s">
        <v>772</v>
      </c>
      <c r="N10503" s="206" t="s">
        <v>816</v>
      </c>
    </row>
    <row r="10504" spans="1:14" s="206" customFormat="1" ht="31" customHeight="1" x14ac:dyDescent="0.15">
      <c r="A10504" s="206" t="s">
        <v>768</v>
      </c>
      <c r="B10504" s="206" t="s">
        <v>894</v>
      </c>
      <c r="C10504" s="206" t="s">
        <v>770</v>
      </c>
      <c r="D10504" s="206" t="s">
        <v>772</v>
      </c>
      <c r="E10504" s="206" t="s">
        <v>778</v>
      </c>
      <c r="F10504" s="207">
        <v>45573</v>
      </c>
      <c r="G10504" s="206" t="s">
        <v>899</v>
      </c>
      <c r="H10504" s="208">
        <v>673530</v>
      </c>
      <c r="I10504" s="206" t="s">
        <v>19</v>
      </c>
      <c r="L10504" s="206">
        <v>2024</v>
      </c>
      <c r="M10504" s="206" t="s">
        <v>772</v>
      </c>
      <c r="N10504" s="206" t="s">
        <v>816</v>
      </c>
    </row>
    <row r="10505" spans="1:14" s="206" customFormat="1" ht="31" customHeight="1" x14ac:dyDescent="0.15">
      <c r="A10505" s="206" t="s">
        <v>768</v>
      </c>
      <c r="B10505" s="206" t="s">
        <v>894</v>
      </c>
      <c r="C10505" s="206" t="s">
        <v>770</v>
      </c>
      <c r="D10505" s="206" t="s">
        <v>772</v>
      </c>
      <c r="E10505" s="206" t="s">
        <v>759</v>
      </c>
      <c r="F10505" s="207">
        <v>45573</v>
      </c>
      <c r="G10505" s="206" t="s">
        <v>897</v>
      </c>
      <c r="H10505" s="208">
        <v>77827</v>
      </c>
      <c r="I10505" s="206" t="s">
        <v>19</v>
      </c>
      <c r="L10505" s="206">
        <v>2024</v>
      </c>
      <c r="M10505" s="206" t="s">
        <v>772</v>
      </c>
      <c r="N10505" s="206" t="s">
        <v>816</v>
      </c>
    </row>
    <row r="10506" spans="1:14" s="206" customFormat="1" ht="31" customHeight="1" x14ac:dyDescent="0.15">
      <c r="A10506" s="206" t="s">
        <v>768</v>
      </c>
      <c r="B10506" s="206" t="s">
        <v>894</v>
      </c>
      <c r="C10506" s="206" t="s">
        <v>770</v>
      </c>
      <c r="D10506" s="206" t="s">
        <v>772</v>
      </c>
      <c r="E10506" s="206" t="s">
        <v>778</v>
      </c>
      <c r="F10506" s="207">
        <v>45573</v>
      </c>
      <c r="G10506" s="206" t="s">
        <v>896</v>
      </c>
      <c r="H10506" s="208">
        <v>479116</v>
      </c>
      <c r="I10506" s="206" t="s">
        <v>19</v>
      </c>
      <c r="L10506" s="206">
        <v>2024</v>
      </c>
      <c r="M10506" s="206" t="s">
        <v>772</v>
      </c>
      <c r="N10506" s="206" t="s">
        <v>816</v>
      </c>
    </row>
    <row r="10507" spans="1:14" s="206" customFormat="1" ht="31" customHeight="1" x14ac:dyDescent="0.15">
      <c r="A10507" s="206" t="s">
        <v>768</v>
      </c>
      <c r="B10507" s="206" t="s">
        <v>894</v>
      </c>
      <c r="C10507" s="206" t="s">
        <v>770</v>
      </c>
      <c r="D10507" s="206" t="s">
        <v>772</v>
      </c>
      <c r="E10507" s="206" t="s">
        <v>778</v>
      </c>
      <c r="F10507" s="207">
        <v>45573</v>
      </c>
      <c r="G10507" s="206" t="s">
        <v>897</v>
      </c>
      <c r="H10507" s="208">
        <v>631078</v>
      </c>
      <c r="I10507" s="206" t="s">
        <v>19</v>
      </c>
      <c r="L10507" s="206">
        <v>2024</v>
      </c>
      <c r="M10507" s="206" t="s">
        <v>772</v>
      </c>
      <c r="N10507" s="206" t="s">
        <v>816</v>
      </c>
    </row>
    <row r="10508" spans="1:14" s="206" customFormat="1" ht="31" customHeight="1" x14ac:dyDescent="0.15">
      <c r="A10508" s="206" t="s">
        <v>768</v>
      </c>
      <c r="B10508" s="206" t="s">
        <v>894</v>
      </c>
      <c r="C10508" s="206" t="s">
        <v>770</v>
      </c>
      <c r="D10508" s="206" t="s">
        <v>772</v>
      </c>
      <c r="E10508" s="206" t="s">
        <v>772</v>
      </c>
      <c r="F10508" s="207">
        <v>45573</v>
      </c>
      <c r="G10508" s="206" t="s">
        <v>895</v>
      </c>
      <c r="H10508" s="208">
        <v>10803</v>
      </c>
      <c r="I10508" s="206" t="s">
        <v>19</v>
      </c>
      <c r="L10508" s="206">
        <v>2024</v>
      </c>
      <c r="M10508" s="206" t="s">
        <v>772</v>
      </c>
      <c r="N10508" s="206" t="s">
        <v>816</v>
      </c>
    </row>
    <row r="10509" spans="1:14" s="206" customFormat="1" ht="31" customHeight="1" x14ac:dyDescent="0.15">
      <c r="A10509" s="206" t="s">
        <v>768</v>
      </c>
      <c r="B10509" s="206" t="s">
        <v>894</v>
      </c>
      <c r="C10509" s="206" t="s">
        <v>770</v>
      </c>
      <c r="D10509" s="206" t="s">
        <v>772</v>
      </c>
      <c r="E10509" s="206" t="s">
        <v>778</v>
      </c>
      <c r="F10509" s="207">
        <v>45573</v>
      </c>
      <c r="G10509" s="206" t="s">
        <v>898</v>
      </c>
      <c r="H10509" s="208">
        <v>518760</v>
      </c>
      <c r="I10509" s="206" t="s">
        <v>19</v>
      </c>
      <c r="L10509" s="206">
        <v>2024</v>
      </c>
      <c r="M10509" s="206" t="s">
        <v>772</v>
      </c>
      <c r="N10509" s="206" t="s">
        <v>816</v>
      </c>
    </row>
    <row r="10510" spans="1:14" s="206" customFormat="1" ht="31" customHeight="1" x14ac:dyDescent="0.15">
      <c r="A10510" s="206" t="s">
        <v>768</v>
      </c>
      <c r="B10510" s="206" t="s">
        <v>894</v>
      </c>
      <c r="C10510" s="206" t="s">
        <v>770</v>
      </c>
      <c r="D10510" s="206" t="s">
        <v>772</v>
      </c>
      <c r="E10510" s="206" t="s">
        <v>772</v>
      </c>
      <c r="F10510" s="207">
        <v>45573</v>
      </c>
      <c r="G10510" s="206" t="s">
        <v>896</v>
      </c>
      <c r="H10510" s="208">
        <v>186098</v>
      </c>
      <c r="I10510" s="206" t="s">
        <v>19</v>
      </c>
      <c r="L10510" s="206">
        <v>2024</v>
      </c>
      <c r="M10510" s="206" t="s">
        <v>772</v>
      </c>
      <c r="N10510" s="206" t="s">
        <v>816</v>
      </c>
    </row>
    <row r="10511" spans="1:14" s="206" customFormat="1" ht="31" customHeight="1" x14ac:dyDescent="0.15">
      <c r="A10511" s="206" t="s">
        <v>768</v>
      </c>
      <c r="B10511" s="206" t="s">
        <v>894</v>
      </c>
      <c r="C10511" s="206" t="s">
        <v>770</v>
      </c>
      <c r="D10511" s="206" t="s">
        <v>772</v>
      </c>
      <c r="E10511" s="206" t="s">
        <v>778</v>
      </c>
      <c r="F10511" s="207">
        <v>45573</v>
      </c>
      <c r="G10511" s="206" t="s">
        <v>895</v>
      </c>
      <c r="H10511" s="208">
        <v>20416</v>
      </c>
      <c r="I10511" s="206" t="s">
        <v>19</v>
      </c>
      <c r="L10511" s="206">
        <v>2024</v>
      </c>
      <c r="M10511" s="206" t="s">
        <v>772</v>
      </c>
      <c r="N10511" s="206" t="s">
        <v>816</v>
      </c>
    </row>
    <row r="10512" spans="1:14" s="206" customFormat="1" ht="31" customHeight="1" x14ac:dyDescent="0.15">
      <c r="A10512" s="206" t="s">
        <v>768</v>
      </c>
      <c r="B10512" s="206" t="s">
        <v>894</v>
      </c>
      <c r="C10512" s="206" t="s">
        <v>770</v>
      </c>
      <c r="D10512" s="206" t="s">
        <v>772</v>
      </c>
      <c r="E10512" s="206" t="s">
        <v>778</v>
      </c>
      <c r="F10512" s="207">
        <v>45574</v>
      </c>
      <c r="G10512" s="206" t="s">
        <v>896</v>
      </c>
      <c r="H10512" s="208">
        <v>3603666</v>
      </c>
      <c r="I10512" s="206" t="s">
        <v>19</v>
      </c>
      <c r="L10512" s="206">
        <v>2024</v>
      </c>
      <c r="M10512" s="206" t="s">
        <v>772</v>
      </c>
      <c r="N10512" s="206" t="s">
        <v>816</v>
      </c>
    </row>
    <row r="10513" spans="1:14" s="206" customFormat="1" ht="31" customHeight="1" x14ac:dyDescent="0.15">
      <c r="A10513" s="206" t="s">
        <v>768</v>
      </c>
      <c r="B10513" s="206" t="s">
        <v>894</v>
      </c>
      <c r="C10513" s="206" t="s">
        <v>770</v>
      </c>
      <c r="D10513" s="206" t="s">
        <v>772</v>
      </c>
      <c r="E10513" s="206" t="s">
        <v>778</v>
      </c>
      <c r="F10513" s="207">
        <v>45574</v>
      </c>
      <c r="G10513" s="206" t="s">
        <v>908</v>
      </c>
      <c r="H10513" s="208">
        <v>159808</v>
      </c>
      <c r="I10513" s="206" t="s">
        <v>19</v>
      </c>
      <c r="L10513" s="206">
        <v>2024</v>
      </c>
      <c r="M10513" s="206" t="s">
        <v>772</v>
      </c>
      <c r="N10513" s="206" t="s">
        <v>816</v>
      </c>
    </row>
    <row r="10514" spans="1:14" s="206" customFormat="1" ht="31" customHeight="1" x14ac:dyDescent="0.15">
      <c r="A10514" s="206" t="s">
        <v>768</v>
      </c>
      <c r="B10514" s="206" t="s">
        <v>894</v>
      </c>
      <c r="C10514" s="206" t="s">
        <v>770</v>
      </c>
      <c r="D10514" s="206" t="s">
        <v>772</v>
      </c>
      <c r="E10514" s="206" t="s">
        <v>772</v>
      </c>
      <c r="F10514" s="207">
        <v>45574</v>
      </c>
      <c r="G10514" s="206" t="s">
        <v>896</v>
      </c>
      <c r="H10514" s="208">
        <v>335575</v>
      </c>
      <c r="I10514" s="206" t="s">
        <v>19</v>
      </c>
      <c r="L10514" s="206">
        <v>2024</v>
      </c>
      <c r="M10514" s="206" t="s">
        <v>772</v>
      </c>
      <c r="N10514" s="206" t="s">
        <v>816</v>
      </c>
    </row>
    <row r="10515" spans="1:14" s="206" customFormat="1" ht="31" customHeight="1" x14ac:dyDescent="0.15">
      <c r="A10515" s="206" t="s">
        <v>768</v>
      </c>
      <c r="B10515" s="206" t="s">
        <v>894</v>
      </c>
      <c r="C10515" s="206" t="s">
        <v>770</v>
      </c>
      <c r="D10515" s="206" t="s">
        <v>772</v>
      </c>
      <c r="E10515" s="206" t="s">
        <v>759</v>
      </c>
      <c r="F10515" s="207">
        <v>45574</v>
      </c>
      <c r="G10515" s="206" t="s">
        <v>897</v>
      </c>
      <c r="H10515" s="208">
        <v>177273</v>
      </c>
      <c r="I10515" s="206" t="s">
        <v>19</v>
      </c>
      <c r="L10515" s="206">
        <v>2024</v>
      </c>
      <c r="M10515" s="206" t="s">
        <v>772</v>
      </c>
      <c r="N10515" s="206" t="s">
        <v>816</v>
      </c>
    </row>
    <row r="10516" spans="1:14" s="206" customFormat="1" ht="31" customHeight="1" x14ac:dyDescent="0.15">
      <c r="A10516" s="206" t="s">
        <v>768</v>
      </c>
      <c r="B10516" s="206" t="s">
        <v>894</v>
      </c>
      <c r="C10516" s="206" t="s">
        <v>770</v>
      </c>
      <c r="D10516" s="206" t="s">
        <v>772</v>
      </c>
      <c r="E10516" s="206" t="s">
        <v>778</v>
      </c>
      <c r="F10516" s="207">
        <v>45574</v>
      </c>
      <c r="G10516" s="206" t="s">
        <v>898</v>
      </c>
      <c r="H10516" s="208">
        <v>752400</v>
      </c>
      <c r="I10516" s="206" t="s">
        <v>19</v>
      </c>
      <c r="L10516" s="206">
        <v>2024</v>
      </c>
      <c r="M10516" s="206" t="s">
        <v>772</v>
      </c>
      <c r="N10516" s="206" t="s">
        <v>816</v>
      </c>
    </row>
    <row r="10517" spans="1:14" s="206" customFormat="1" ht="31" customHeight="1" x14ac:dyDescent="0.15">
      <c r="A10517" s="206" t="s">
        <v>768</v>
      </c>
      <c r="B10517" s="206" t="s">
        <v>894</v>
      </c>
      <c r="C10517" s="206" t="s">
        <v>770</v>
      </c>
      <c r="D10517" s="206" t="s">
        <v>772</v>
      </c>
      <c r="E10517" s="206" t="s">
        <v>778</v>
      </c>
      <c r="F10517" s="207">
        <v>45574</v>
      </c>
      <c r="G10517" s="206" t="s">
        <v>899</v>
      </c>
      <c r="H10517" s="208">
        <v>1687642</v>
      </c>
      <c r="I10517" s="206" t="s">
        <v>19</v>
      </c>
      <c r="L10517" s="206">
        <v>2024</v>
      </c>
      <c r="M10517" s="206" t="s">
        <v>772</v>
      </c>
      <c r="N10517" s="206" t="s">
        <v>816</v>
      </c>
    </row>
    <row r="10518" spans="1:14" s="206" customFormat="1" ht="31" customHeight="1" x14ac:dyDescent="0.15">
      <c r="A10518" s="206" t="s">
        <v>768</v>
      </c>
      <c r="B10518" s="206" t="s">
        <v>894</v>
      </c>
      <c r="C10518" s="206" t="s">
        <v>770</v>
      </c>
      <c r="D10518" s="206" t="s">
        <v>772</v>
      </c>
      <c r="E10518" s="206" t="s">
        <v>778</v>
      </c>
      <c r="F10518" s="207">
        <v>45574</v>
      </c>
      <c r="G10518" s="206" t="s">
        <v>895</v>
      </c>
      <c r="H10518" s="208">
        <v>69333</v>
      </c>
      <c r="I10518" s="206" t="s">
        <v>19</v>
      </c>
      <c r="L10518" s="206">
        <v>2024</v>
      </c>
      <c r="M10518" s="206" t="s">
        <v>772</v>
      </c>
      <c r="N10518" s="206" t="s">
        <v>816</v>
      </c>
    </row>
    <row r="10519" spans="1:14" s="206" customFormat="1" ht="31" customHeight="1" x14ac:dyDescent="0.15">
      <c r="A10519" s="206" t="s">
        <v>768</v>
      </c>
      <c r="B10519" s="206" t="s">
        <v>894</v>
      </c>
      <c r="C10519" s="206" t="s">
        <v>770</v>
      </c>
      <c r="D10519" s="206" t="s">
        <v>772</v>
      </c>
      <c r="E10519" s="206" t="s">
        <v>772</v>
      </c>
      <c r="F10519" s="207">
        <v>45574</v>
      </c>
      <c r="G10519" s="206" t="s">
        <v>897</v>
      </c>
      <c r="H10519" s="208">
        <v>163620</v>
      </c>
      <c r="I10519" s="206" t="s">
        <v>19</v>
      </c>
      <c r="L10519" s="206">
        <v>2024</v>
      </c>
      <c r="M10519" s="206" t="s">
        <v>772</v>
      </c>
      <c r="N10519" s="206" t="s">
        <v>816</v>
      </c>
    </row>
    <row r="10520" spans="1:14" s="206" customFormat="1" ht="31" customHeight="1" x14ac:dyDescent="0.15">
      <c r="A10520" s="206" t="s">
        <v>768</v>
      </c>
      <c r="B10520" s="206" t="s">
        <v>894</v>
      </c>
      <c r="C10520" s="206" t="s">
        <v>770</v>
      </c>
      <c r="D10520" s="206" t="s">
        <v>772</v>
      </c>
      <c r="E10520" s="206" t="s">
        <v>772</v>
      </c>
      <c r="F10520" s="207">
        <v>45574</v>
      </c>
      <c r="G10520" s="206" t="s">
        <v>895</v>
      </c>
      <c r="H10520" s="208">
        <v>13933</v>
      </c>
      <c r="I10520" s="206" t="s">
        <v>19</v>
      </c>
      <c r="L10520" s="206">
        <v>2024</v>
      </c>
      <c r="M10520" s="206" t="s">
        <v>772</v>
      </c>
      <c r="N10520" s="206" t="s">
        <v>816</v>
      </c>
    </row>
    <row r="10521" spans="1:14" s="206" customFormat="1" ht="31" customHeight="1" x14ac:dyDescent="0.15">
      <c r="A10521" s="206" t="s">
        <v>768</v>
      </c>
      <c r="B10521" s="206" t="s">
        <v>894</v>
      </c>
      <c r="C10521" s="206" t="s">
        <v>770</v>
      </c>
      <c r="D10521" s="206" t="s">
        <v>772</v>
      </c>
      <c r="E10521" s="206" t="s">
        <v>778</v>
      </c>
      <c r="F10521" s="207">
        <v>45574</v>
      </c>
      <c r="G10521" s="206" t="s">
        <v>903</v>
      </c>
      <c r="H10521" s="208">
        <v>121570</v>
      </c>
      <c r="I10521" s="206" t="s">
        <v>19</v>
      </c>
      <c r="L10521" s="206">
        <v>2024</v>
      </c>
      <c r="M10521" s="206" t="s">
        <v>772</v>
      </c>
      <c r="N10521" s="206" t="s">
        <v>816</v>
      </c>
    </row>
    <row r="10522" spans="1:14" s="206" customFormat="1" ht="31" customHeight="1" x14ac:dyDescent="0.15">
      <c r="A10522" s="206" t="s">
        <v>768</v>
      </c>
      <c r="B10522" s="206" t="s">
        <v>894</v>
      </c>
      <c r="C10522" s="206" t="s">
        <v>770</v>
      </c>
      <c r="D10522" s="206" t="s">
        <v>772</v>
      </c>
      <c r="E10522" s="206" t="s">
        <v>778</v>
      </c>
      <c r="F10522" s="207">
        <v>45574</v>
      </c>
      <c r="G10522" s="206" t="s">
        <v>897</v>
      </c>
      <c r="H10522" s="208">
        <v>277816</v>
      </c>
      <c r="I10522" s="206" t="s">
        <v>19</v>
      </c>
      <c r="L10522" s="206">
        <v>2024</v>
      </c>
      <c r="M10522" s="206" t="s">
        <v>772</v>
      </c>
      <c r="N10522" s="206" t="s">
        <v>816</v>
      </c>
    </row>
    <row r="10523" spans="1:14" s="206" customFormat="1" ht="31" customHeight="1" x14ac:dyDescent="0.15">
      <c r="A10523" s="206" t="s">
        <v>768</v>
      </c>
      <c r="B10523" s="206" t="s">
        <v>894</v>
      </c>
      <c r="C10523" s="206" t="s">
        <v>770</v>
      </c>
      <c r="D10523" s="206" t="s">
        <v>772</v>
      </c>
      <c r="E10523" s="206" t="s">
        <v>772</v>
      </c>
      <c r="F10523" s="207">
        <v>45575</v>
      </c>
      <c r="G10523" s="206" t="s">
        <v>895</v>
      </c>
      <c r="H10523" s="208">
        <v>10381</v>
      </c>
      <c r="I10523" s="206" t="s">
        <v>19</v>
      </c>
      <c r="L10523" s="206">
        <v>2024</v>
      </c>
      <c r="M10523" s="206" t="s">
        <v>772</v>
      </c>
      <c r="N10523" s="206" t="s">
        <v>816</v>
      </c>
    </row>
    <row r="10524" spans="1:14" s="206" customFormat="1" ht="31" customHeight="1" x14ac:dyDescent="0.15">
      <c r="A10524" s="206" t="s">
        <v>768</v>
      </c>
      <c r="B10524" s="206" t="s">
        <v>894</v>
      </c>
      <c r="C10524" s="206" t="s">
        <v>770</v>
      </c>
      <c r="D10524" s="206" t="s">
        <v>772</v>
      </c>
      <c r="E10524" s="206" t="s">
        <v>772</v>
      </c>
      <c r="F10524" s="207">
        <v>45575</v>
      </c>
      <c r="G10524" s="206" t="s">
        <v>896</v>
      </c>
      <c r="H10524" s="208">
        <v>150656</v>
      </c>
      <c r="I10524" s="206" t="s">
        <v>19</v>
      </c>
      <c r="L10524" s="206">
        <v>2024</v>
      </c>
      <c r="M10524" s="206" t="s">
        <v>772</v>
      </c>
      <c r="N10524" s="206" t="s">
        <v>816</v>
      </c>
    </row>
    <row r="10525" spans="1:14" s="206" customFormat="1" ht="31" customHeight="1" x14ac:dyDescent="0.15">
      <c r="A10525" s="206" t="s">
        <v>768</v>
      </c>
      <c r="B10525" s="206" t="s">
        <v>894</v>
      </c>
      <c r="C10525" s="206" t="s">
        <v>770</v>
      </c>
      <c r="D10525" s="206" t="s">
        <v>772</v>
      </c>
      <c r="E10525" s="206" t="s">
        <v>778</v>
      </c>
      <c r="F10525" s="207">
        <v>45575</v>
      </c>
      <c r="G10525" s="206" t="s">
        <v>908</v>
      </c>
      <c r="H10525" s="208">
        <v>183040</v>
      </c>
      <c r="I10525" s="206" t="s">
        <v>19</v>
      </c>
      <c r="L10525" s="206">
        <v>2024</v>
      </c>
      <c r="M10525" s="206" t="s">
        <v>772</v>
      </c>
      <c r="N10525" s="206" t="s">
        <v>816</v>
      </c>
    </row>
    <row r="10526" spans="1:14" s="206" customFormat="1" ht="31" customHeight="1" x14ac:dyDescent="0.15">
      <c r="A10526" s="206" t="s">
        <v>768</v>
      </c>
      <c r="B10526" s="206" t="s">
        <v>894</v>
      </c>
      <c r="C10526" s="206" t="s">
        <v>770</v>
      </c>
      <c r="D10526" s="206" t="s">
        <v>772</v>
      </c>
      <c r="E10526" s="206" t="s">
        <v>778</v>
      </c>
      <c r="F10526" s="207">
        <v>45575</v>
      </c>
      <c r="G10526" s="206" t="s">
        <v>897</v>
      </c>
      <c r="H10526" s="208">
        <v>1468501</v>
      </c>
      <c r="I10526" s="206" t="s">
        <v>19</v>
      </c>
      <c r="L10526" s="206">
        <v>2024</v>
      </c>
      <c r="M10526" s="206" t="s">
        <v>772</v>
      </c>
      <c r="N10526" s="206" t="s">
        <v>816</v>
      </c>
    </row>
    <row r="10527" spans="1:14" s="206" customFormat="1" ht="31" customHeight="1" x14ac:dyDescent="0.15">
      <c r="A10527" s="206" t="s">
        <v>768</v>
      </c>
      <c r="B10527" s="206" t="s">
        <v>894</v>
      </c>
      <c r="C10527" s="206" t="s">
        <v>770</v>
      </c>
      <c r="D10527" s="206" t="s">
        <v>772</v>
      </c>
      <c r="E10527" s="206" t="s">
        <v>759</v>
      </c>
      <c r="F10527" s="207">
        <v>45575</v>
      </c>
      <c r="G10527" s="206" t="s">
        <v>897</v>
      </c>
      <c r="H10527" s="208">
        <v>839603</v>
      </c>
      <c r="I10527" s="206" t="s">
        <v>19</v>
      </c>
      <c r="L10527" s="206">
        <v>2024</v>
      </c>
      <c r="M10527" s="206" t="s">
        <v>772</v>
      </c>
      <c r="N10527" s="206" t="s">
        <v>816</v>
      </c>
    </row>
    <row r="10528" spans="1:14" s="206" customFormat="1" ht="31" customHeight="1" x14ac:dyDescent="0.15">
      <c r="A10528" s="206" t="s">
        <v>768</v>
      </c>
      <c r="B10528" s="206" t="s">
        <v>894</v>
      </c>
      <c r="C10528" s="206" t="s">
        <v>770</v>
      </c>
      <c r="D10528" s="206" t="s">
        <v>772</v>
      </c>
      <c r="E10528" s="206" t="s">
        <v>778</v>
      </c>
      <c r="F10528" s="207">
        <v>45576</v>
      </c>
      <c r="G10528" s="206" t="s">
        <v>897</v>
      </c>
      <c r="H10528" s="208">
        <v>1659695</v>
      </c>
      <c r="I10528" s="206" t="s">
        <v>19</v>
      </c>
      <c r="L10528" s="206">
        <v>2024</v>
      </c>
      <c r="M10528" s="206" t="s">
        <v>772</v>
      </c>
      <c r="N10528" s="206" t="s">
        <v>816</v>
      </c>
    </row>
    <row r="10529" spans="1:14" s="206" customFormat="1" ht="31" customHeight="1" x14ac:dyDescent="0.15">
      <c r="A10529" s="206" t="s">
        <v>768</v>
      </c>
      <c r="B10529" s="206" t="s">
        <v>894</v>
      </c>
      <c r="C10529" s="206" t="s">
        <v>770</v>
      </c>
      <c r="D10529" s="206" t="s">
        <v>772</v>
      </c>
      <c r="E10529" s="206" t="s">
        <v>759</v>
      </c>
      <c r="F10529" s="207">
        <v>45576</v>
      </c>
      <c r="G10529" s="206" t="s">
        <v>897</v>
      </c>
      <c r="H10529" s="208">
        <v>496126</v>
      </c>
      <c r="I10529" s="206" t="s">
        <v>19</v>
      </c>
      <c r="L10529" s="206">
        <v>2024</v>
      </c>
      <c r="M10529" s="206" t="s">
        <v>772</v>
      </c>
      <c r="N10529" s="206" t="s">
        <v>816</v>
      </c>
    </row>
    <row r="10530" spans="1:14" s="206" customFormat="1" ht="31" customHeight="1" x14ac:dyDescent="0.15">
      <c r="A10530" s="206" t="s">
        <v>768</v>
      </c>
      <c r="B10530" s="206" t="s">
        <v>894</v>
      </c>
      <c r="C10530" s="206" t="s">
        <v>770</v>
      </c>
      <c r="D10530" s="206" t="s">
        <v>772</v>
      </c>
      <c r="E10530" s="206" t="s">
        <v>772</v>
      </c>
      <c r="F10530" s="207">
        <v>45576</v>
      </c>
      <c r="G10530" s="206" t="s">
        <v>897</v>
      </c>
      <c r="H10530" s="208">
        <v>139392</v>
      </c>
      <c r="I10530" s="206" t="s">
        <v>19</v>
      </c>
      <c r="L10530" s="206">
        <v>2024</v>
      </c>
      <c r="M10530" s="206" t="s">
        <v>772</v>
      </c>
      <c r="N10530" s="206" t="s">
        <v>816</v>
      </c>
    </row>
    <row r="10531" spans="1:14" s="206" customFormat="1" ht="31" customHeight="1" x14ac:dyDescent="0.15">
      <c r="A10531" s="206" t="s">
        <v>768</v>
      </c>
      <c r="B10531" s="206" t="s">
        <v>894</v>
      </c>
      <c r="C10531" s="206" t="s">
        <v>770</v>
      </c>
      <c r="D10531" s="206" t="s">
        <v>772</v>
      </c>
      <c r="E10531" s="206" t="s">
        <v>772</v>
      </c>
      <c r="F10531" s="207">
        <v>45576</v>
      </c>
      <c r="G10531" s="206" t="s">
        <v>896</v>
      </c>
      <c r="H10531" s="208">
        <v>449709</v>
      </c>
      <c r="I10531" s="206" t="s">
        <v>19</v>
      </c>
      <c r="L10531" s="206">
        <v>2024</v>
      </c>
      <c r="M10531" s="206" t="s">
        <v>772</v>
      </c>
      <c r="N10531" s="206" t="s">
        <v>816</v>
      </c>
    </row>
    <row r="10532" spans="1:14" s="206" customFormat="1" ht="31" customHeight="1" x14ac:dyDescent="0.15">
      <c r="A10532" s="206" t="s">
        <v>768</v>
      </c>
      <c r="B10532" s="206" t="s">
        <v>894</v>
      </c>
      <c r="C10532" s="206" t="s">
        <v>770</v>
      </c>
      <c r="D10532" s="206" t="s">
        <v>772</v>
      </c>
      <c r="E10532" s="206" t="s">
        <v>778</v>
      </c>
      <c r="F10532" s="207">
        <v>45576</v>
      </c>
      <c r="G10532" s="206" t="s">
        <v>895</v>
      </c>
      <c r="H10532" s="208">
        <v>253907</v>
      </c>
      <c r="I10532" s="206" t="s">
        <v>19</v>
      </c>
      <c r="L10532" s="206">
        <v>2024</v>
      </c>
      <c r="M10532" s="206" t="s">
        <v>772</v>
      </c>
      <c r="N10532" s="206" t="s">
        <v>816</v>
      </c>
    </row>
    <row r="10533" spans="1:14" s="206" customFormat="1" ht="31" customHeight="1" x14ac:dyDescent="0.15">
      <c r="A10533" s="206" t="s">
        <v>768</v>
      </c>
      <c r="B10533" s="206" t="s">
        <v>894</v>
      </c>
      <c r="C10533" s="206" t="s">
        <v>770</v>
      </c>
      <c r="D10533" s="206" t="s">
        <v>772</v>
      </c>
      <c r="E10533" s="206" t="s">
        <v>778</v>
      </c>
      <c r="F10533" s="207">
        <v>45580</v>
      </c>
      <c r="G10533" s="206" t="s">
        <v>899</v>
      </c>
      <c r="H10533" s="208">
        <v>650078</v>
      </c>
      <c r="I10533" s="206" t="s">
        <v>19</v>
      </c>
      <c r="L10533" s="206">
        <v>2024</v>
      </c>
      <c r="M10533" s="206" t="s">
        <v>772</v>
      </c>
      <c r="N10533" s="206" t="s">
        <v>816</v>
      </c>
    </row>
    <row r="10534" spans="1:14" s="206" customFormat="1" ht="31" customHeight="1" x14ac:dyDescent="0.15">
      <c r="A10534" s="206" t="s">
        <v>768</v>
      </c>
      <c r="B10534" s="206" t="s">
        <v>894</v>
      </c>
      <c r="C10534" s="206" t="s">
        <v>770</v>
      </c>
      <c r="D10534" s="206" t="s">
        <v>772</v>
      </c>
      <c r="E10534" s="206" t="s">
        <v>759</v>
      </c>
      <c r="F10534" s="207">
        <v>45580</v>
      </c>
      <c r="G10534" s="206" t="s">
        <v>897</v>
      </c>
      <c r="H10534" s="208">
        <v>846375</v>
      </c>
      <c r="I10534" s="206" t="s">
        <v>19</v>
      </c>
      <c r="L10534" s="206">
        <v>2024</v>
      </c>
      <c r="M10534" s="206" t="s">
        <v>772</v>
      </c>
      <c r="N10534" s="206" t="s">
        <v>816</v>
      </c>
    </row>
    <row r="10535" spans="1:14" s="206" customFormat="1" ht="31" customHeight="1" x14ac:dyDescent="0.15">
      <c r="A10535" s="206" t="s">
        <v>768</v>
      </c>
      <c r="B10535" s="206" t="s">
        <v>894</v>
      </c>
      <c r="C10535" s="206" t="s">
        <v>770</v>
      </c>
      <c r="D10535" s="206" t="s">
        <v>772</v>
      </c>
      <c r="E10535" s="206" t="s">
        <v>778</v>
      </c>
      <c r="F10535" s="207">
        <v>45580</v>
      </c>
      <c r="G10535" s="206" t="s">
        <v>898</v>
      </c>
      <c r="H10535" s="208">
        <v>158400</v>
      </c>
      <c r="I10535" s="206" t="s">
        <v>19</v>
      </c>
      <c r="L10535" s="206">
        <v>2024</v>
      </c>
      <c r="M10535" s="206" t="s">
        <v>772</v>
      </c>
      <c r="N10535" s="206" t="s">
        <v>816</v>
      </c>
    </row>
    <row r="10536" spans="1:14" s="206" customFormat="1" ht="31" customHeight="1" x14ac:dyDescent="0.15">
      <c r="A10536" s="206" t="s">
        <v>768</v>
      </c>
      <c r="B10536" s="206" t="s">
        <v>894</v>
      </c>
      <c r="C10536" s="206" t="s">
        <v>770</v>
      </c>
      <c r="D10536" s="206" t="s">
        <v>772</v>
      </c>
      <c r="E10536" s="206" t="s">
        <v>778</v>
      </c>
      <c r="F10536" s="207">
        <v>45580</v>
      </c>
      <c r="G10536" s="206" t="s">
        <v>903</v>
      </c>
      <c r="H10536" s="208">
        <v>122448</v>
      </c>
      <c r="I10536" s="206" t="s">
        <v>19</v>
      </c>
      <c r="L10536" s="206">
        <v>2024</v>
      </c>
      <c r="M10536" s="206" t="s">
        <v>772</v>
      </c>
      <c r="N10536" s="206" t="s">
        <v>816</v>
      </c>
    </row>
    <row r="10537" spans="1:14" s="206" customFormat="1" ht="31" customHeight="1" x14ac:dyDescent="0.15">
      <c r="A10537" s="206" t="s">
        <v>768</v>
      </c>
      <c r="B10537" s="206" t="s">
        <v>894</v>
      </c>
      <c r="C10537" s="206" t="s">
        <v>770</v>
      </c>
      <c r="D10537" s="206" t="s">
        <v>772</v>
      </c>
      <c r="E10537" s="206" t="s">
        <v>772</v>
      </c>
      <c r="F10537" s="207">
        <v>45580</v>
      </c>
      <c r="G10537" s="206" t="s">
        <v>896</v>
      </c>
      <c r="H10537" s="208">
        <v>131274</v>
      </c>
      <c r="I10537" s="206" t="s">
        <v>19</v>
      </c>
      <c r="L10537" s="206">
        <v>2024</v>
      </c>
      <c r="M10537" s="206" t="s">
        <v>772</v>
      </c>
      <c r="N10537" s="206" t="s">
        <v>816</v>
      </c>
    </row>
    <row r="10538" spans="1:14" s="206" customFormat="1" ht="31" customHeight="1" x14ac:dyDescent="0.15">
      <c r="A10538" s="206" t="s">
        <v>768</v>
      </c>
      <c r="B10538" s="206" t="s">
        <v>894</v>
      </c>
      <c r="C10538" s="206" t="s">
        <v>770</v>
      </c>
      <c r="D10538" s="206" t="s">
        <v>772</v>
      </c>
      <c r="E10538" s="206" t="s">
        <v>778</v>
      </c>
      <c r="F10538" s="207">
        <v>45580</v>
      </c>
      <c r="G10538" s="206" t="s">
        <v>897</v>
      </c>
      <c r="H10538" s="208">
        <v>1708707</v>
      </c>
      <c r="I10538" s="206" t="s">
        <v>19</v>
      </c>
      <c r="L10538" s="206">
        <v>2024</v>
      </c>
      <c r="M10538" s="206" t="s">
        <v>772</v>
      </c>
      <c r="N10538" s="206" t="s">
        <v>816</v>
      </c>
    </row>
    <row r="10539" spans="1:14" s="206" customFormat="1" ht="31" customHeight="1" x14ac:dyDescent="0.15">
      <c r="A10539" s="206" t="s">
        <v>768</v>
      </c>
      <c r="B10539" s="206" t="s">
        <v>894</v>
      </c>
      <c r="C10539" s="206" t="s">
        <v>770</v>
      </c>
      <c r="D10539" s="206" t="s">
        <v>772</v>
      </c>
      <c r="E10539" s="206" t="s">
        <v>778</v>
      </c>
      <c r="F10539" s="207">
        <v>45580</v>
      </c>
      <c r="G10539" s="206" t="s">
        <v>895</v>
      </c>
      <c r="H10539" s="208">
        <v>104632</v>
      </c>
      <c r="I10539" s="206" t="s">
        <v>19</v>
      </c>
      <c r="L10539" s="206">
        <v>2024</v>
      </c>
      <c r="M10539" s="206" t="s">
        <v>772</v>
      </c>
      <c r="N10539" s="206" t="s">
        <v>816</v>
      </c>
    </row>
    <row r="10540" spans="1:14" s="206" customFormat="1" ht="31" customHeight="1" x14ac:dyDescent="0.15">
      <c r="A10540" s="206" t="s">
        <v>768</v>
      </c>
      <c r="B10540" s="206" t="s">
        <v>894</v>
      </c>
      <c r="C10540" s="206" t="s">
        <v>770</v>
      </c>
      <c r="D10540" s="206" t="s">
        <v>772</v>
      </c>
      <c r="E10540" s="206" t="s">
        <v>772</v>
      </c>
      <c r="F10540" s="207">
        <v>45580</v>
      </c>
      <c r="G10540" s="206" t="s">
        <v>895</v>
      </c>
      <c r="H10540" s="208">
        <v>32895</v>
      </c>
      <c r="I10540" s="206" t="s">
        <v>19</v>
      </c>
      <c r="L10540" s="206">
        <v>2024</v>
      </c>
      <c r="M10540" s="206" t="s">
        <v>772</v>
      </c>
      <c r="N10540" s="206" t="s">
        <v>816</v>
      </c>
    </row>
    <row r="10541" spans="1:14" s="206" customFormat="1" ht="31" customHeight="1" x14ac:dyDescent="0.15">
      <c r="A10541" s="206" t="s">
        <v>768</v>
      </c>
      <c r="B10541" s="206" t="s">
        <v>894</v>
      </c>
      <c r="C10541" s="206" t="s">
        <v>770</v>
      </c>
      <c r="D10541" s="206" t="s">
        <v>772</v>
      </c>
      <c r="E10541" s="206" t="s">
        <v>778</v>
      </c>
      <c r="F10541" s="207">
        <v>45580</v>
      </c>
      <c r="G10541" s="206" t="s">
        <v>908</v>
      </c>
      <c r="H10541" s="208">
        <v>203456</v>
      </c>
      <c r="I10541" s="206" t="s">
        <v>19</v>
      </c>
      <c r="L10541" s="206">
        <v>2024</v>
      </c>
      <c r="M10541" s="206" t="s">
        <v>772</v>
      </c>
      <c r="N10541" s="206" t="s">
        <v>816</v>
      </c>
    </row>
    <row r="10542" spans="1:14" s="206" customFormat="1" ht="31" customHeight="1" x14ac:dyDescent="0.15">
      <c r="A10542" s="206" t="s">
        <v>768</v>
      </c>
      <c r="B10542" s="206" t="s">
        <v>894</v>
      </c>
      <c r="C10542" s="206" t="s">
        <v>770</v>
      </c>
      <c r="D10542" s="206" t="s">
        <v>772</v>
      </c>
      <c r="E10542" s="206" t="s">
        <v>778</v>
      </c>
      <c r="F10542" s="207">
        <v>45581</v>
      </c>
      <c r="G10542" s="206" t="s">
        <v>908</v>
      </c>
      <c r="H10542" s="208">
        <v>72033</v>
      </c>
      <c r="I10542" s="206" t="s">
        <v>19</v>
      </c>
      <c r="L10542" s="206">
        <v>2024</v>
      </c>
      <c r="M10542" s="206" t="s">
        <v>772</v>
      </c>
      <c r="N10542" s="206" t="s">
        <v>816</v>
      </c>
    </row>
    <row r="10543" spans="1:14" s="206" customFormat="1" ht="31" customHeight="1" x14ac:dyDescent="0.15">
      <c r="A10543" s="206" t="s">
        <v>768</v>
      </c>
      <c r="B10543" s="206" t="s">
        <v>894</v>
      </c>
      <c r="C10543" s="206" t="s">
        <v>770</v>
      </c>
      <c r="D10543" s="206" t="s">
        <v>772</v>
      </c>
      <c r="E10543" s="206" t="s">
        <v>778</v>
      </c>
      <c r="F10543" s="207">
        <v>45581</v>
      </c>
      <c r="G10543" s="206" t="s">
        <v>899</v>
      </c>
      <c r="H10543" s="208">
        <v>920744</v>
      </c>
      <c r="I10543" s="206" t="s">
        <v>19</v>
      </c>
      <c r="L10543" s="206">
        <v>2024</v>
      </c>
      <c r="M10543" s="206" t="s">
        <v>772</v>
      </c>
      <c r="N10543" s="206" t="s">
        <v>816</v>
      </c>
    </row>
    <row r="10544" spans="1:14" s="206" customFormat="1" ht="31" customHeight="1" x14ac:dyDescent="0.15">
      <c r="A10544" s="206" t="s">
        <v>768</v>
      </c>
      <c r="B10544" s="206" t="s">
        <v>894</v>
      </c>
      <c r="C10544" s="206" t="s">
        <v>770</v>
      </c>
      <c r="D10544" s="206" t="s">
        <v>772</v>
      </c>
      <c r="E10544" s="206" t="s">
        <v>778</v>
      </c>
      <c r="F10544" s="207">
        <v>45581</v>
      </c>
      <c r="G10544" s="206" t="s">
        <v>897</v>
      </c>
      <c r="H10544" s="208">
        <v>1107409</v>
      </c>
      <c r="I10544" s="206" t="s">
        <v>19</v>
      </c>
      <c r="L10544" s="206">
        <v>2024</v>
      </c>
      <c r="M10544" s="206" t="s">
        <v>772</v>
      </c>
      <c r="N10544" s="206" t="s">
        <v>816</v>
      </c>
    </row>
    <row r="10545" spans="1:15" s="206" customFormat="1" ht="31" customHeight="1" x14ac:dyDescent="0.15">
      <c r="A10545" s="206" t="s">
        <v>768</v>
      </c>
      <c r="B10545" s="206" t="s">
        <v>894</v>
      </c>
      <c r="C10545" s="206" t="s">
        <v>770</v>
      </c>
      <c r="D10545" s="206" t="s">
        <v>772</v>
      </c>
      <c r="E10545" s="206" t="s">
        <v>778</v>
      </c>
      <c r="F10545" s="207">
        <v>45581</v>
      </c>
      <c r="G10545" s="206" t="s">
        <v>896</v>
      </c>
      <c r="H10545" s="208">
        <v>1263999</v>
      </c>
      <c r="I10545" s="206" t="s">
        <v>19</v>
      </c>
      <c r="L10545" s="206">
        <v>2024</v>
      </c>
      <c r="M10545" s="206" t="s">
        <v>772</v>
      </c>
      <c r="N10545" s="206" t="s">
        <v>816</v>
      </c>
    </row>
    <row r="10546" spans="1:15" s="206" customFormat="1" ht="31" customHeight="1" x14ac:dyDescent="0.15">
      <c r="A10546" s="206" t="s">
        <v>768</v>
      </c>
      <c r="B10546" s="206" t="s">
        <v>894</v>
      </c>
      <c r="C10546" s="206" t="s">
        <v>770</v>
      </c>
      <c r="D10546" s="206" t="s">
        <v>772</v>
      </c>
      <c r="E10546" s="206" t="s">
        <v>778</v>
      </c>
      <c r="F10546" s="207">
        <v>45581</v>
      </c>
      <c r="G10546" s="206" t="s">
        <v>903</v>
      </c>
      <c r="H10546" s="208">
        <v>60795</v>
      </c>
      <c r="I10546" s="206" t="s">
        <v>19</v>
      </c>
      <c r="L10546" s="206">
        <v>2024</v>
      </c>
      <c r="M10546" s="206" t="s">
        <v>772</v>
      </c>
      <c r="N10546" s="206" t="s">
        <v>816</v>
      </c>
    </row>
    <row r="10547" spans="1:15" s="206" customFormat="1" ht="31" customHeight="1" x14ac:dyDescent="0.15">
      <c r="A10547" s="206" t="s">
        <v>768</v>
      </c>
      <c r="B10547" s="206" t="s">
        <v>894</v>
      </c>
      <c r="C10547" s="206" t="s">
        <v>770</v>
      </c>
      <c r="D10547" s="206" t="s">
        <v>772</v>
      </c>
      <c r="E10547" s="206" t="s">
        <v>759</v>
      </c>
      <c r="F10547" s="207">
        <v>45581</v>
      </c>
      <c r="G10547" s="206" t="s">
        <v>897</v>
      </c>
      <c r="H10547" s="208">
        <v>1323313</v>
      </c>
      <c r="I10547" s="206" t="s">
        <v>19</v>
      </c>
      <c r="L10547" s="206">
        <v>2024</v>
      </c>
      <c r="M10547" s="206" t="s">
        <v>772</v>
      </c>
      <c r="N10547" s="206" t="s">
        <v>816</v>
      </c>
    </row>
    <row r="10548" spans="1:15" s="206" customFormat="1" ht="31" customHeight="1" x14ac:dyDescent="0.15">
      <c r="A10548" s="206" t="s">
        <v>768</v>
      </c>
      <c r="B10548" s="206" t="s">
        <v>894</v>
      </c>
      <c r="C10548" s="206" t="s">
        <v>770</v>
      </c>
      <c r="D10548" s="206" t="s">
        <v>772</v>
      </c>
      <c r="E10548" s="206" t="s">
        <v>778</v>
      </c>
      <c r="F10548" s="207">
        <v>45581</v>
      </c>
      <c r="G10548" s="206" t="s">
        <v>898</v>
      </c>
      <c r="H10548" s="208">
        <v>1069200</v>
      </c>
      <c r="I10548" s="206" t="s">
        <v>19</v>
      </c>
      <c r="L10548" s="206">
        <v>2024</v>
      </c>
      <c r="M10548" s="206" t="s">
        <v>772</v>
      </c>
      <c r="N10548" s="206" t="s">
        <v>816</v>
      </c>
    </row>
    <row r="10549" spans="1:15" s="206" customFormat="1" ht="31" customHeight="1" x14ac:dyDescent="0.15">
      <c r="A10549" s="206" t="s">
        <v>768</v>
      </c>
      <c r="B10549" s="206" t="s">
        <v>894</v>
      </c>
      <c r="C10549" s="206" t="s">
        <v>770</v>
      </c>
      <c r="D10549" s="206" t="s">
        <v>772</v>
      </c>
      <c r="E10549" s="206" t="s">
        <v>772</v>
      </c>
      <c r="F10549" s="207">
        <v>45581</v>
      </c>
      <c r="G10549" s="206" t="s">
        <v>897</v>
      </c>
      <c r="H10549" s="208">
        <v>269298</v>
      </c>
      <c r="I10549" s="206" t="s">
        <v>19</v>
      </c>
      <c r="L10549" s="206">
        <v>2024</v>
      </c>
      <c r="M10549" s="206" t="s">
        <v>772</v>
      </c>
      <c r="N10549" s="206" t="s">
        <v>816</v>
      </c>
    </row>
    <row r="10550" spans="1:15" s="206" customFormat="1" ht="31" customHeight="1" x14ac:dyDescent="0.15">
      <c r="A10550" s="206" t="s">
        <v>768</v>
      </c>
      <c r="B10550" s="206" t="s">
        <v>894</v>
      </c>
      <c r="C10550" s="206" t="s">
        <v>770</v>
      </c>
      <c r="D10550" s="206" t="s">
        <v>772</v>
      </c>
      <c r="E10550" s="206" t="s">
        <v>772</v>
      </c>
      <c r="F10550" s="207">
        <v>45581</v>
      </c>
      <c r="G10550" s="206" t="s">
        <v>895</v>
      </c>
      <c r="H10550" s="208">
        <v>59486</v>
      </c>
      <c r="I10550" s="206" t="s">
        <v>19</v>
      </c>
      <c r="L10550" s="206">
        <v>2024</v>
      </c>
      <c r="M10550" s="206" t="s">
        <v>772</v>
      </c>
      <c r="N10550" s="206" t="s">
        <v>816</v>
      </c>
    </row>
    <row r="10551" spans="1:15" s="206" customFormat="1" ht="31" customHeight="1" x14ac:dyDescent="0.15">
      <c r="A10551" s="206" t="s">
        <v>768</v>
      </c>
      <c r="B10551" s="206" t="s">
        <v>894</v>
      </c>
      <c r="C10551" s="206" t="s">
        <v>770</v>
      </c>
      <c r="D10551" s="206" t="s">
        <v>772</v>
      </c>
      <c r="E10551" s="206" t="s">
        <v>759</v>
      </c>
      <c r="F10551" s="207">
        <v>45582</v>
      </c>
      <c r="G10551" s="206" t="s">
        <v>897</v>
      </c>
      <c r="H10551" s="208">
        <v>2163901</v>
      </c>
      <c r="I10551" s="206" t="s">
        <v>19</v>
      </c>
      <c r="L10551" s="206">
        <v>2024</v>
      </c>
      <c r="M10551" s="206" t="s">
        <v>772</v>
      </c>
      <c r="N10551" s="206" t="s">
        <v>816</v>
      </c>
    </row>
    <row r="10552" spans="1:15" s="206" customFormat="1" ht="31" customHeight="1" x14ac:dyDescent="0.15">
      <c r="A10552" s="206" t="s">
        <v>768</v>
      </c>
      <c r="B10552" s="206" t="s">
        <v>894</v>
      </c>
      <c r="C10552" s="206" t="s">
        <v>770</v>
      </c>
      <c r="D10552" s="206" t="s">
        <v>772</v>
      </c>
      <c r="E10552" s="206" t="s">
        <v>772</v>
      </c>
      <c r="F10552" s="207">
        <v>45582</v>
      </c>
      <c r="G10552" s="206" t="s">
        <v>895</v>
      </c>
      <c r="H10552" s="208">
        <v>11452</v>
      </c>
      <c r="I10552" s="206" t="s">
        <v>19</v>
      </c>
      <c r="L10552" s="206">
        <v>2024</v>
      </c>
      <c r="M10552" s="206" t="s">
        <v>772</v>
      </c>
      <c r="N10552" s="206" t="s">
        <v>816</v>
      </c>
    </row>
    <row r="10553" spans="1:15" s="206" customFormat="1" ht="31" customHeight="1" x14ac:dyDescent="0.15">
      <c r="A10553" s="206" t="s">
        <v>768</v>
      </c>
      <c r="B10553" s="206" t="s">
        <v>894</v>
      </c>
      <c r="C10553" s="206" t="s">
        <v>770</v>
      </c>
      <c r="D10553" s="206" t="s">
        <v>772</v>
      </c>
      <c r="E10553" s="206" t="s">
        <v>772</v>
      </c>
      <c r="F10553" s="207">
        <v>45582</v>
      </c>
      <c r="G10553" s="206" t="s">
        <v>897</v>
      </c>
      <c r="H10553" s="208">
        <v>922168</v>
      </c>
      <c r="I10553" s="206" t="s">
        <v>19</v>
      </c>
      <c r="L10553" s="206">
        <v>2024</v>
      </c>
      <c r="M10553" s="206" t="s">
        <v>772</v>
      </c>
      <c r="N10553" s="206" t="s">
        <v>816</v>
      </c>
    </row>
    <row r="10554" spans="1:15" s="206" customFormat="1" ht="31" customHeight="1" x14ac:dyDescent="0.15">
      <c r="A10554" s="206" t="s">
        <v>768</v>
      </c>
      <c r="B10554" s="206" t="s">
        <v>894</v>
      </c>
      <c r="C10554" s="206" t="s">
        <v>770</v>
      </c>
      <c r="D10554" s="206" t="s">
        <v>772</v>
      </c>
      <c r="E10554" s="206" t="s">
        <v>778</v>
      </c>
      <c r="F10554" s="207">
        <v>45582</v>
      </c>
      <c r="G10554" s="206" t="s">
        <v>908</v>
      </c>
      <c r="H10554" s="208">
        <v>63360</v>
      </c>
      <c r="I10554" s="206" t="s">
        <v>19</v>
      </c>
      <c r="L10554" s="206">
        <v>2024</v>
      </c>
      <c r="M10554" s="206" t="s">
        <v>772</v>
      </c>
      <c r="N10554" s="206" t="s">
        <v>816</v>
      </c>
    </row>
    <row r="10555" spans="1:15" s="206" customFormat="1" ht="31" customHeight="1" x14ac:dyDescent="0.15">
      <c r="A10555" s="206" t="s">
        <v>768</v>
      </c>
      <c r="B10555" s="206" t="s">
        <v>894</v>
      </c>
      <c r="C10555" s="206" t="s">
        <v>770</v>
      </c>
      <c r="D10555" s="206" t="s">
        <v>772</v>
      </c>
      <c r="E10555" s="206" t="s">
        <v>778</v>
      </c>
      <c r="F10555" s="207">
        <v>45582</v>
      </c>
      <c r="G10555" s="206" t="s">
        <v>895</v>
      </c>
      <c r="H10555" s="208">
        <v>201344</v>
      </c>
      <c r="I10555" s="206" t="s">
        <v>19</v>
      </c>
      <c r="L10555" s="206">
        <v>2024</v>
      </c>
      <c r="M10555" s="206" t="s">
        <v>772</v>
      </c>
      <c r="N10555" s="206" t="s">
        <v>816</v>
      </c>
    </row>
    <row r="10556" spans="1:15" s="206" customFormat="1" ht="31" customHeight="1" x14ac:dyDescent="0.15">
      <c r="A10556" s="206" t="s">
        <v>768</v>
      </c>
      <c r="B10556" s="206" t="s">
        <v>894</v>
      </c>
      <c r="C10556" s="206" t="s">
        <v>770</v>
      </c>
      <c r="D10556" s="206" t="s">
        <v>772</v>
      </c>
      <c r="E10556" s="206" t="s">
        <v>772</v>
      </c>
      <c r="F10556" s="207">
        <v>45582</v>
      </c>
      <c r="G10556" s="206" t="s">
        <v>896</v>
      </c>
      <c r="H10556" s="208">
        <v>128071</v>
      </c>
      <c r="I10556" s="206" t="s">
        <v>19</v>
      </c>
      <c r="L10556" s="206">
        <v>2024</v>
      </c>
      <c r="M10556" s="206" t="s">
        <v>772</v>
      </c>
      <c r="N10556" s="206" t="s">
        <v>816</v>
      </c>
    </row>
    <row r="10557" spans="1:15" s="206" customFormat="1" ht="31" customHeight="1" x14ac:dyDescent="0.15">
      <c r="A10557" s="206" t="s">
        <v>768</v>
      </c>
      <c r="B10557" s="206" t="s">
        <v>894</v>
      </c>
      <c r="C10557" s="206" t="s">
        <v>782</v>
      </c>
      <c r="D10557" s="206" t="s">
        <v>772</v>
      </c>
      <c r="E10557" s="206" t="s">
        <v>759</v>
      </c>
      <c r="F10557" s="207">
        <v>45582</v>
      </c>
      <c r="G10557" s="206" t="s">
        <v>897</v>
      </c>
      <c r="H10557" s="208">
        <v>40964</v>
      </c>
      <c r="I10557" s="206" t="s">
        <v>19</v>
      </c>
      <c r="L10557" s="206">
        <v>2024</v>
      </c>
      <c r="M10557" s="206" t="s">
        <v>772</v>
      </c>
      <c r="N10557" s="206" t="s">
        <v>816</v>
      </c>
    </row>
    <row r="10558" spans="1:15" s="206" customFormat="1" ht="31" customHeight="1" x14ac:dyDescent="0.15">
      <c r="A10558" s="206" t="s">
        <v>768</v>
      </c>
      <c r="B10558" s="206" t="s">
        <v>894</v>
      </c>
      <c r="C10558" s="206" t="s">
        <v>770</v>
      </c>
      <c r="D10558" s="206" t="s">
        <v>772</v>
      </c>
      <c r="E10558" s="206" t="s">
        <v>778</v>
      </c>
      <c r="F10558" s="207">
        <v>45582</v>
      </c>
      <c r="G10558" s="206" t="s">
        <v>897</v>
      </c>
      <c r="H10558" s="208">
        <v>2139170</v>
      </c>
      <c r="I10558" s="206" t="s">
        <v>19</v>
      </c>
      <c r="L10558" s="206">
        <v>2024</v>
      </c>
      <c r="M10558" s="206" t="s">
        <v>772</v>
      </c>
      <c r="N10558" s="206" t="s">
        <v>816</v>
      </c>
    </row>
    <row r="10559" spans="1:15" s="206" customFormat="1" ht="31" customHeight="1" x14ac:dyDescent="0.15">
      <c r="A10559" s="206" t="s">
        <v>768</v>
      </c>
      <c r="B10559" s="206" t="s">
        <v>894</v>
      </c>
      <c r="C10559" s="206" t="s">
        <v>770</v>
      </c>
      <c r="D10559" s="206" t="s">
        <v>772</v>
      </c>
      <c r="E10559" s="206" t="s">
        <v>778</v>
      </c>
      <c r="F10559" s="207">
        <v>45583</v>
      </c>
      <c r="G10559" s="206" t="s">
        <v>897</v>
      </c>
      <c r="H10559" s="208">
        <v>1564391</v>
      </c>
      <c r="I10559" s="206" t="s">
        <v>19</v>
      </c>
      <c r="L10559" s="206">
        <v>2024</v>
      </c>
      <c r="M10559" s="206" t="s">
        <v>772</v>
      </c>
      <c r="N10559" s="206" t="s">
        <v>816</v>
      </c>
      <c r="O10559" s="206" t="s">
        <v>817</v>
      </c>
    </row>
    <row r="10560" spans="1:15" s="206" customFormat="1" ht="31" customHeight="1" x14ac:dyDescent="0.15">
      <c r="A10560" s="206" t="s">
        <v>768</v>
      </c>
      <c r="B10560" s="206" t="s">
        <v>894</v>
      </c>
      <c r="C10560" s="206" t="s">
        <v>770</v>
      </c>
      <c r="D10560" s="206" t="s">
        <v>772</v>
      </c>
      <c r="E10560" s="206" t="s">
        <v>759</v>
      </c>
      <c r="F10560" s="207">
        <v>45583</v>
      </c>
      <c r="G10560" s="206" t="s">
        <v>897</v>
      </c>
      <c r="H10560" s="208">
        <v>1856136</v>
      </c>
      <c r="I10560" s="206" t="s">
        <v>19</v>
      </c>
      <c r="L10560" s="206">
        <v>2024</v>
      </c>
      <c r="M10560" s="206" t="s">
        <v>772</v>
      </c>
      <c r="N10560" s="206" t="s">
        <v>816</v>
      </c>
      <c r="O10560" s="206" t="s">
        <v>817</v>
      </c>
    </row>
    <row r="10561" spans="1:15" s="206" customFormat="1" ht="31" customHeight="1" x14ac:dyDescent="0.15">
      <c r="A10561" s="206" t="s">
        <v>768</v>
      </c>
      <c r="B10561" s="206" t="s">
        <v>894</v>
      </c>
      <c r="C10561" s="206" t="s">
        <v>770</v>
      </c>
      <c r="D10561" s="206" t="s">
        <v>772</v>
      </c>
      <c r="E10561" s="206" t="s">
        <v>778</v>
      </c>
      <c r="F10561" s="207">
        <v>45583</v>
      </c>
      <c r="G10561" s="206" t="s">
        <v>895</v>
      </c>
      <c r="H10561" s="208">
        <v>38016</v>
      </c>
      <c r="I10561" s="206" t="s">
        <v>19</v>
      </c>
      <c r="L10561" s="206">
        <v>2024</v>
      </c>
      <c r="M10561" s="206" t="s">
        <v>772</v>
      </c>
      <c r="N10561" s="206" t="s">
        <v>816</v>
      </c>
      <c r="O10561" s="206" t="s">
        <v>817</v>
      </c>
    </row>
    <row r="10562" spans="1:15" s="206" customFormat="1" ht="31" customHeight="1" x14ac:dyDescent="0.15">
      <c r="A10562" s="206" t="s">
        <v>768</v>
      </c>
      <c r="B10562" s="206" t="s">
        <v>894</v>
      </c>
      <c r="C10562" s="206" t="s">
        <v>770</v>
      </c>
      <c r="D10562" s="206" t="s">
        <v>772</v>
      </c>
      <c r="E10562" s="206" t="s">
        <v>772</v>
      </c>
      <c r="F10562" s="207">
        <v>45583</v>
      </c>
      <c r="G10562" s="206" t="s">
        <v>895</v>
      </c>
      <c r="H10562" s="208">
        <v>76817</v>
      </c>
      <c r="I10562" s="206" t="s">
        <v>19</v>
      </c>
      <c r="L10562" s="206">
        <v>2024</v>
      </c>
      <c r="M10562" s="206" t="s">
        <v>772</v>
      </c>
      <c r="N10562" s="206" t="s">
        <v>816</v>
      </c>
      <c r="O10562" s="206" t="s">
        <v>817</v>
      </c>
    </row>
    <row r="10563" spans="1:15" s="206" customFormat="1" ht="31" customHeight="1" x14ac:dyDescent="0.15">
      <c r="A10563" s="206" t="s">
        <v>768</v>
      </c>
      <c r="B10563" s="206" t="s">
        <v>894</v>
      </c>
      <c r="C10563" s="206" t="s">
        <v>770</v>
      </c>
      <c r="D10563" s="206" t="s">
        <v>772</v>
      </c>
      <c r="E10563" s="206" t="s">
        <v>772</v>
      </c>
      <c r="F10563" s="207">
        <v>45583</v>
      </c>
      <c r="G10563" s="206" t="s">
        <v>897</v>
      </c>
      <c r="H10563" s="208">
        <v>547804</v>
      </c>
      <c r="I10563" s="206" t="s">
        <v>19</v>
      </c>
      <c r="L10563" s="206">
        <v>2024</v>
      </c>
      <c r="M10563" s="206" t="s">
        <v>772</v>
      </c>
      <c r="N10563" s="206" t="s">
        <v>816</v>
      </c>
      <c r="O10563" s="206" t="s">
        <v>817</v>
      </c>
    </row>
    <row r="10564" spans="1:15" s="206" customFormat="1" ht="31" customHeight="1" x14ac:dyDescent="0.15">
      <c r="A10564" s="206" t="s">
        <v>768</v>
      </c>
      <c r="B10564" s="206" t="s">
        <v>894</v>
      </c>
      <c r="C10564" s="206" t="s">
        <v>770</v>
      </c>
      <c r="D10564" s="206" t="s">
        <v>772</v>
      </c>
      <c r="E10564" s="206" t="s">
        <v>778</v>
      </c>
      <c r="F10564" s="207">
        <v>45586</v>
      </c>
      <c r="G10564" s="206" t="s">
        <v>898</v>
      </c>
      <c r="H10564" s="208">
        <v>277200</v>
      </c>
      <c r="I10564" s="206" t="s">
        <v>19</v>
      </c>
      <c r="L10564" s="206">
        <v>2024</v>
      </c>
      <c r="M10564" s="206" t="s">
        <v>772</v>
      </c>
      <c r="N10564" s="206" t="s">
        <v>816</v>
      </c>
      <c r="O10564" s="206" t="s">
        <v>853</v>
      </c>
    </row>
    <row r="10565" spans="1:15" s="206" customFormat="1" ht="31" customHeight="1" x14ac:dyDescent="0.15">
      <c r="A10565" s="206" t="s">
        <v>768</v>
      </c>
      <c r="B10565" s="206" t="s">
        <v>894</v>
      </c>
      <c r="C10565" s="206" t="s">
        <v>770</v>
      </c>
      <c r="D10565" s="206" t="s">
        <v>772</v>
      </c>
      <c r="E10565" s="206" t="s">
        <v>778</v>
      </c>
      <c r="F10565" s="207">
        <v>45586</v>
      </c>
      <c r="G10565" s="206" t="s">
        <v>908</v>
      </c>
      <c r="H10565" s="208">
        <v>42944</v>
      </c>
      <c r="I10565" s="206" t="s">
        <v>19</v>
      </c>
      <c r="L10565" s="206">
        <v>2024</v>
      </c>
      <c r="M10565" s="206" t="s">
        <v>772</v>
      </c>
      <c r="N10565" s="206" t="s">
        <v>816</v>
      </c>
      <c r="O10565" s="206" t="s">
        <v>853</v>
      </c>
    </row>
    <row r="10566" spans="1:15" s="206" customFormat="1" ht="31" customHeight="1" x14ac:dyDescent="0.15">
      <c r="A10566" s="206" t="s">
        <v>768</v>
      </c>
      <c r="B10566" s="206" t="s">
        <v>894</v>
      </c>
      <c r="C10566" s="206" t="s">
        <v>770</v>
      </c>
      <c r="D10566" s="206" t="s">
        <v>772</v>
      </c>
      <c r="E10566" s="206" t="s">
        <v>772</v>
      </c>
      <c r="F10566" s="207">
        <v>45586</v>
      </c>
      <c r="G10566" s="206" t="s">
        <v>904</v>
      </c>
      <c r="H10566" s="208">
        <v>165</v>
      </c>
      <c r="I10566" s="206" t="s">
        <v>19</v>
      </c>
      <c r="L10566" s="206">
        <v>2024</v>
      </c>
      <c r="M10566" s="206" t="s">
        <v>772</v>
      </c>
      <c r="N10566" s="206" t="s">
        <v>816</v>
      </c>
      <c r="O10566" s="206" t="s">
        <v>853</v>
      </c>
    </row>
    <row r="10567" spans="1:15" s="206" customFormat="1" ht="31" customHeight="1" x14ac:dyDescent="0.15">
      <c r="A10567" s="206" t="s">
        <v>768</v>
      </c>
      <c r="B10567" s="206" t="s">
        <v>894</v>
      </c>
      <c r="C10567" s="206" t="s">
        <v>770</v>
      </c>
      <c r="D10567" s="206" t="s">
        <v>772</v>
      </c>
      <c r="E10567" s="206" t="s">
        <v>778</v>
      </c>
      <c r="F10567" s="207">
        <v>45586</v>
      </c>
      <c r="G10567" s="206" t="s">
        <v>895</v>
      </c>
      <c r="H10567" s="208">
        <v>276475</v>
      </c>
      <c r="I10567" s="206" t="s">
        <v>19</v>
      </c>
      <c r="L10567" s="206">
        <v>2024</v>
      </c>
      <c r="M10567" s="206" t="s">
        <v>772</v>
      </c>
      <c r="N10567" s="206" t="s">
        <v>816</v>
      </c>
      <c r="O10567" s="206" t="s">
        <v>853</v>
      </c>
    </row>
    <row r="10568" spans="1:15" s="206" customFormat="1" ht="31" customHeight="1" x14ac:dyDescent="0.15">
      <c r="A10568" s="206" t="s">
        <v>768</v>
      </c>
      <c r="B10568" s="206" t="s">
        <v>894</v>
      </c>
      <c r="C10568" s="206" t="s">
        <v>770</v>
      </c>
      <c r="D10568" s="206" t="s">
        <v>772</v>
      </c>
      <c r="E10568" s="206" t="s">
        <v>778</v>
      </c>
      <c r="F10568" s="207">
        <v>45586</v>
      </c>
      <c r="G10568" s="206" t="s">
        <v>899</v>
      </c>
      <c r="H10568" s="208">
        <v>361680</v>
      </c>
      <c r="I10568" s="206" t="s">
        <v>19</v>
      </c>
      <c r="L10568" s="206">
        <v>2024</v>
      </c>
      <c r="M10568" s="206" t="s">
        <v>772</v>
      </c>
      <c r="N10568" s="206" t="s">
        <v>816</v>
      </c>
      <c r="O10568" s="206" t="s">
        <v>853</v>
      </c>
    </row>
    <row r="10569" spans="1:15" s="206" customFormat="1" ht="31" customHeight="1" x14ac:dyDescent="0.15">
      <c r="A10569" s="206" t="s">
        <v>768</v>
      </c>
      <c r="B10569" s="206" t="s">
        <v>894</v>
      </c>
      <c r="C10569" s="206" t="s">
        <v>770</v>
      </c>
      <c r="D10569" s="206" t="s">
        <v>772</v>
      </c>
      <c r="E10569" s="206" t="s">
        <v>772</v>
      </c>
      <c r="F10569" s="207">
        <v>45586</v>
      </c>
      <c r="G10569" s="206" t="s">
        <v>895</v>
      </c>
      <c r="H10569" s="208">
        <v>51462</v>
      </c>
      <c r="I10569" s="206" t="s">
        <v>19</v>
      </c>
      <c r="L10569" s="206">
        <v>2024</v>
      </c>
      <c r="M10569" s="206" t="s">
        <v>772</v>
      </c>
      <c r="N10569" s="206" t="s">
        <v>816</v>
      </c>
      <c r="O10569" s="206" t="s">
        <v>853</v>
      </c>
    </row>
    <row r="10570" spans="1:15" s="206" customFormat="1" ht="31" customHeight="1" x14ac:dyDescent="0.15">
      <c r="A10570" s="206" t="s">
        <v>768</v>
      </c>
      <c r="B10570" s="206" t="s">
        <v>894</v>
      </c>
      <c r="C10570" s="206" t="s">
        <v>770</v>
      </c>
      <c r="D10570" s="206" t="s">
        <v>772</v>
      </c>
      <c r="E10570" s="206" t="s">
        <v>778</v>
      </c>
      <c r="F10570" s="207">
        <v>45586</v>
      </c>
      <c r="G10570" s="206" t="s">
        <v>896</v>
      </c>
      <c r="H10570" s="208">
        <v>225346</v>
      </c>
      <c r="I10570" s="206" t="s">
        <v>19</v>
      </c>
      <c r="L10570" s="206">
        <v>2024</v>
      </c>
      <c r="M10570" s="206" t="s">
        <v>772</v>
      </c>
      <c r="N10570" s="206" t="s">
        <v>816</v>
      </c>
      <c r="O10570" s="206" t="s">
        <v>853</v>
      </c>
    </row>
    <row r="10571" spans="1:15" s="206" customFormat="1" ht="31" customHeight="1" x14ac:dyDescent="0.15">
      <c r="A10571" s="206" t="s">
        <v>768</v>
      </c>
      <c r="B10571" s="206" t="s">
        <v>894</v>
      </c>
      <c r="C10571" s="206" t="s">
        <v>770</v>
      </c>
      <c r="D10571" s="206" t="s">
        <v>772</v>
      </c>
      <c r="E10571" s="206" t="s">
        <v>772</v>
      </c>
      <c r="F10571" s="207">
        <v>45586</v>
      </c>
      <c r="G10571" s="206" t="s">
        <v>897</v>
      </c>
      <c r="H10571" s="208">
        <v>541877</v>
      </c>
      <c r="I10571" s="206" t="s">
        <v>19</v>
      </c>
      <c r="L10571" s="206">
        <v>2024</v>
      </c>
      <c r="M10571" s="206" t="s">
        <v>772</v>
      </c>
      <c r="N10571" s="206" t="s">
        <v>816</v>
      </c>
      <c r="O10571" s="206" t="s">
        <v>853</v>
      </c>
    </row>
    <row r="10572" spans="1:15" s="206" customFormat="1" ht="31" customHeight="1" x14ac:dyDescent="0.15">
      <c r="A10572" s="206" t="s">
        <v>768</v>
      </c>
      <c r="B10572" s="206" t="s">
        <v>894</v>
      </c>
      <c r="C10572" s="206" t="s">
        <v>770</v>
      </c>
      <c r="D10572" s="206" t="s">
        <v>772</v>
      </c>
      <c r="E10572" s="206" t="s">
        <v>778</v>
      </c>
      <c r="F10572" s="207">
        <v>45586</v>
      </c>
      <c r="G10572" s="206" t="s">
        <v>903</v>
      </c>
      <c r="H10572" s="208">
        <v>60995</v>
      </c>
      <c r="I10572" s="206" t="s">
        <v>19</v>
      </c>
      <c r="L10572" s="206">
        <v>2024</v>
      </c>
      <c r="M10572" s="206" t="s">
        <v>772</v>
      </c>
      <c r="N10572" s="206" t="s">
        <v>816</v>
      </c>
      <c r="O10572" s="206" t="s">
        <v>853</v>
      </c>
    </row>
    <row r="10573" spans="1:15" s="206" customFormat="1" ht="31" customHeight="1" x14ac:dyDescent="0.15">
      <c r="A10573" s="206" t="s">
        <v>768</v>
      </c>
      <c r="B10573" s="206" t="s">
        <v>894</v>
      </c>
      <c r="C10573" s="206" t="s">
        <v>770</v>
      </c>
      <c r="D10573" s="206" t="s">
        <v>772</v>
      </c>
      <c r="E10573" s="206" t="s">
        <v>778</v>
      </c>
      <c r="F10573" s="207">
        <v>45586</v>
      </c>
      <c r="G10573" s="206" t="s">
        <v>897</v>
      </c>
      <c r="H10573" s="208">
        <v>1296765</v>
      </c>
      <c r="I10573" s="206" t="s">
        <v>19</v>
      </c>
      <c r="L10573" s="206">
        <v>2024</v>
      </c>
      <c r="M10573" s="206" t="s">
        <v>772</v>
      </c>
      <c r="N10573" s="206" t="s">
        <v>816</v>
      </c>
      <c r="O10573" s="206" t="s">
        <v>853</v>
      </c>
    </row>
    <row r="10574" spans="1:15" s="206" customFormat="1" ht="31" customHeight="1" x14ac:dyDescent="0.15">
      <c r="A10574" s="206" t="s">
        <v>768</v>
      </c>
      <c r="B10574" s="206" t="s">
        <v>894</v>
      </c>
      <c r="C10574" s="206" t="s">
        <v>770</v>
      </c>
      <c r="D10574" s="206" t="s">
        <v>772</v>
      </c>
      <c r="E10574" s="206" t="s">
        <v>759</v>
      </c>
      <c r="F10574" s="207">
        <v>45586</v>
      </c>
      <c r="G10574" s="206" t="s">
        <v>897</v>
      </c>
      <c r="H10574" s="208">
        <v>2334516</v>
      </c>
      <c r="I10574" s="206" t="s">
        <v>19</v>
      </c>
      <c r="L10574" s="206">
        <v>2024</v>
      </c>
      <c r="M10574" s="206" t="s">
        <v>772</v>
      </c>
      <c r="N10574" s="206" t="s">
        <v>816</v>
      </c>
      <c r="O10574" s="206" t="s">
        <v>853</v>
      </c>
    </row>
    <row r="10575" spans="1:15" s="206" customFormat="1" ht="31" customHeight="1" x14ac:dyDescent="0.15">
      <c r="A10575" s="206" t="s">
        <v>768</v>
      </c>
      <c r="B10575" s="206" t="s">
        <v>894</v>
      </c>
      <c r="C10575" s="206" t="s">
        <v>770</v>
      </c>
      <c r="D10575" s="206" t="s">
        <v>772</v>
      </c>
      <c r="E10575" s="206" t="s">
        <v>759</v>
      </c>
      <c r="F10575" s="207">
        <v>45587</v>
      </c>
      <c r="G10575" s="206" t="s">
        <v>897</v>
      </c>
      <c r="H10575" s="208">
        <v>2684824</v>
      </c>
      <c r="I10575" s="206" t="s">
        <v>19</v>
      </c>
      <c r="L10575" s="206">
        <v>2024</v>
      </c>
      <c r="M10575" s="206" t="s">
        <v>772</v>
      </c>
      <c r="N10575" s="206" t="s">
        <v>816</v>
      </c>
    </row>
    <row r="10576" spans="1:15" s="206" customFormat="1" ht="31" customHeight="1" x14ac:dyDescent="0.15">
      <c r="A10576" s="206" t="s">
        <v>768</v>
      </c>
      <c r="B10576" s="206" t="s">
        <v>894</v>
      </c>
      <c r="C10576" s="206" t="s">
        <v>770</v>
      </c>
      <c r="D10576" s="206" t="s">
        <v>772</v>
      </c>
      <c r="E10576" s="206" t="s">
        <v>772</v>
      </c>
      <c r="F10576" s="207">
        <v>45587</v>
      </c>
      <c r="G10576" s="206" t="s">
        <v>897</v>
      </c>
      <c r="H10576" s="208">
        <v>1151276</v>
      </c>
      <c r="I10576" s="206" t="s">
        <v>19</v>
      </c>
      <c r="L10576" s="206">
        <v>2024</v>
      </c>
      <c r="M10576" s="206" t="s">
        <v>772</v>
      </c>
      <c r="N10576" s="206" t="s">
        <v>816</v>
      </c>
    </row>
    <row r="10577" spans="1:14" s="206" customFormat="1" ht="31" customHeight="1" x14ac:dyDescent="0.15">
      <c r="A10577" s="206" t="s">
        <v>768</v>
      </c>
      <c r="B10577" s="206" t="s">
        <v>894</v>
      </c>
      <c r="C10577" s="206" t="s">
        <v>770</v>
      </c>
      <c r="D10577" s="206" t="s">
        <v>772</v>
      </c>
      <c r="E10577" s="206" t="s">
        <v>778</v>
      </c>
      <c r="F10577" s="207">
        <v>45587</v>
      </c>
      <c r="G10577" s="206" t="s">
        <v>897</v>
      </c>
      <c r="H10577" s="208">
        <v>7029317</v>
      </c>
      <c r="I10577" s="206" t="s">
        <v>19</v>
      </c>
      <c r="L10577" s="206">
        <v>2024</v>
      </c>
      <c r="M10577" s="206" t="s">
        <v>772</v>
      </c>
      <c r="N10577" s="206" t="s">
        <v>816</v>
      </c>
    </row>
    <row r="10578" spans="1:14" s="206" customFormat="1" ht="31" customHeight="1" x14ac:dyDescent="0.15">
      <c r="A10578" s="206" t="s">
        <v>768</v>
      </c>
      <c r="B10578" s="206" t="s">
        <v>894</v>
      </c>
      <c r="C10578" s="206" t="s">
        <v>770</v>
      </c>
      <c r="D10578" s="206" t="s">
        <v>772</v>
      </c>
      <c r="E10578" s="206" t="s">
        <v>772</v>
      </c>
      <c r="F10578" s="207">
        <v>45587</v>
      </c>
      <c r="G10578" s="206" t="s">
        <v>896</v>
      </c>
      <c r="H10578" s="208">
        <v>341900</v>
      </c>
      <c r="I10578" s="206" t="s">
        <v>19</v>
      </c>
      <c r="L10578" s="206">
        <v>2024</v>
      </c>
      <c r="M10578" s="206" t="s">
        <v>772</v>
      </c>
      <c r="N10578" s="206" t="s">
        <v>816</v>
      </c>
    </row>
    <row r="10579" spans="1:14" s="206" customFormat="1" ht="31" customHeight="1" x14ac:dyDescent="0.15">
      <c r="A10579" s="206" t="s">
        <v>768</v>
      </c>
      <c r="B10579" s="206" t="s">
        <v>894</v>
      </c>
      <c r="C10579" s="206" t="s">
        <v>770</v>
      </c>
      <c r="D10579" s="206" t="s">
        <v>772</v>
      </c>
      <c r="E10579" s="206" t="s">
        <v>778</v>
      </c>
      <c r="F10579" s="207">
        <v>45587</v>
      </c>
      <c r="G10579" s="206" t="s">
        <v>903</v>
      </c>
      <c r="H10579" s="208">
        <v>61853</v>
      </c>
      <c r="I10579" s="206" t="s">
        <v>19</v>
      </c>
      <c r="L10579" s="206">
        <v>2024</v>
      </c>
      <c r="M10579" s="206" t="s">
        <v>772</v>
      </c>
      <c r="N10579" s="206" t="s">
        <v>816</v>
      </c>
    </row>
    <row r="10580" spans="1:14" s="206" customFormat="1" ht="31" customHeight="1" x14ac:dyDescent="0.15">
      <c r="A10580" s="206" t="s">
        <v>768</v>
      </c>
      <c r="B10580" s="206" t="s">
        <v>894</v>
      </c>
      <c r="C10580" s="206" t="s">
        <v>770</v>
      </c>
      <c r="D10580" s="206" t="s">
        <v>772</v>
      </c>
      <c r="E10580" s="206" t="s">
        <v>778</v>
      </c>
      <c r="F10580" s="207">
        <v>45587</v>
      </c>
      <c r="G10580" s="206" t="s">
        <v>896</v>
      </c>
      <c r="H10580" s="208">
        <v>46266</v>
      </c>
      <c r="I10580" s="206" t="s">
        <v>19</v>
      </c>
      <c r="L10580" s="206">
        <v>2024</v>
      </c>
      <c r="M10580" s="206" t="s">
        <v>772</v>
      </c>
      <c r="N10580" s="206" t="s">
        <v>816</v>
      </c>
    </row>
    <row r="10581" spans="1:14" s="206" customFormat="1" ht="31" customHeight="1" x14ac:dyDescent="0.15">
      <c r="A10581" s="206" t="s">
        <v>768</v>
      </c>
      <c r="B10581" s="206" t="s">
        <v>894</v>
      </c>
      <c r="C10581" s="206" t="s">
        <v>770</v>
      </c>
      <c r="D10581" s="206" t="s">
        <v>772</v>
      </c>
      <c r="E10581" s="206" t="s">
        <v>772</v>
      </c>
      <c r="F10581" s="207">
        <v>45587</v>
      </c>
      <c r="G10581" s="206" t="s">
        <v>895</v>
      </c>
      <c r="H10581" s="208">
        <v>12648</v>
      </c>
      <c r="I10581" s="206" t="s">
        <v>19</v>
      </c>
      <c r="L10581" s="206">
        <v>2024</v>
      </c>
      <c r="M10581" s="206" t="s">
        <v>772</v>
      </c>
      <c r="N10581" s="206" t="s">
        <v>816</v>
      </c>
    </row>
    <row r="10582" spans="1:14" s="206" customFormat="1" ht="31" customHeight="1" x14ac:dyDescent="0.15">
      <c r="A10582" s="206" t="s">
        <v>768</v>
      </c>
      <c r="B10582" s="206" t="s">
        <v>894</v>
      </c>
      <c r="C10582" s="206" t="s">
        <v>770</v>
      </c>
      <c r="D10582" s="206" t="s">
        <v>772</v>
      </c>
      <c r="E10582" s="206" t="s">
        <v>778</v>
      </c>
      <c r="F10582" s="207">
        <v>45587</v>
      </c>
      <c r="G10582" s="206" t="s">
        <v>898</v>
      </c>
      <c r="H10582" s="208">
        <v>79200</v>
      </c>
      <c r="I10582" s="206" t="s">
        <v>19</v>
      </c>
      <c r="L10582" s="206">
        <v>2024</v>
      </c>
      <c r="M10582" s="206" t="s">
        <v>772</v>
      </c>
      <c r="N10582" s="206" t="s">
        <v>816</v>
      </c>
    </row>
    <row r="10583" spans="1:14" s="206" customFormat="1" ht="31" customHeight="1" x14ac:dyDescent="0.15">
      <c r="A10583" s="206" t="s">
        <v>768</v>
      </c>
      <c r="B10583" s="206" t="s">
        <v>894</v>
      </c>
      <c r="C10583" s="206" t="s">
        <v>782</v>
      </c>
      <c r="D10583" s="206" t="s">
        <v>772</v>
      </c>
      <c r="E10583" s="206" t="s">
        <v>759</v>
      </c>
      <c r="F10583" s="207">
        <v>45587</v>
      </c>
      <c r="G10583" s="206" t="s">
        <v>897</v>
      </c>
      <c r="H10583" s="208">
        <v>66000</v>
      </c>
      <c r="I10583" s="206" t="s">
        <v>19</v>
      </c>
      <c r="L10583" s="206">
        <v>2024</v>
      </c>
      <c r="M10583" s="206" t="s">
        <v>772</v>
      </c>
      <c r="N10583" s="206" t="s">
        <v>816</v>
      </c>
    </row>
    <row r="10584" spans="1:14" s="206" customFormat="1" ht="31" customHeight="1" x14ac:dyDescent="0.15">
      <c r="A10584" s="206" t="s">
        <v>768</v>
      </c>
      <c r="B10584" s="206" t="s">
        <v>894</v>
      </c>
      <c r="C10584" s="206" t="s">
        <v>770</v>
      </c>
      <c r="D10584" s="206" t="s">
        <v>772</v>
      </c>
      <c r="E10584" s="206" t="s">
        <v>778</v>
      </c>
      <c r="F10584" s="207">
        <v>45587</v>
      </c>
      <c r="G10584" s="206" t="s">
        <v>908</v>
      </c>
      <c r="H10584" s="208">
        <v>54912</v>
      </c>
      <c r="I10584" s="206" t="s">
        <v>19</v>
      </c>
      <c r="L10584" s="206">
        <v>2024</v>
      </c>
      <c r="M10584" s="206" t="s">
        <v>772</v>
      </c>
      <c r="N10584" s="206" t="s">
        <v>816</v>
      </c>
    </row>
    <row r="10585" spans="1:14" s="206" customFormat="1" ht="31" customHeight="1" x14ac:dyDescent="0.15">
      <c r="A10585" s="206" t="s">
        <v>768</v>
      </c>
      <c r="B10585" s="206" t="s">
        <v>894</v>
      </c>
      <c r="C10585" s="206" t="s">
        <v>782</v>
      </c>
      <c r="D10585" s="206" t="s">
        <v>772</v>
      </c>
      <c r="E10585" s="206" t="s">
        <v>778</v>
      </c>
      <c r="F10585" s="207">
        <v>45587</v>
      </c>
      <c r="G10585" s="206" t="s">
        <v>897</v>
      </c>
      <c r="H10585" s="208">
        <v>127433</v>
      </c>
      <c r="I10585" s="206" t="s">
        <v>19</v>
      </c>
      <c r="L10585" s="206">
        <v>2024</v>
      </c>
      <c r="M10585" s="206" t="s">
        <v>772</v>
      </c>
      <c r="N10585" s="206" t="s">
        <v>816</v>
      </c>
    </row>
    <row r="10586" spans="1:14" s="206" customFormat="1" ht="31" customHeight="1" x14ac:dyDescent="0.15">
      <c r="A10586" s="206" t="s">
        <v>768</v>
      </c>
      <c r="B10586" s="206" t="s">
        <v>894</v>
      </c>
      <c r="C10586" s="206" t="s">
        <v>770</v>
      </c>
      <c r="D10586" s="206" t="s">
        <v>772</v>
      </c>
      <c r="E10586" s="206" t="s">
        <v>778</v>
      </c>
      <c r="F10586" s="207">
        <v>45588</v>
      </c>
      <c r="G10586" s="206" t="s">
        <v>897</v>
      </c>
      <c r="H10586" s="208">
        <v>2449726</v>
      </c>
      <c r="I10586" s="206" t="s">
        <v>19</v>
      </c>
      <c r="L10586" s="206">
        <v>2024</v>
      </c>
      <c r="M10586" s="206" t="s">
        <v>772</v>
      </c>
      <c r="N10586" s="206" t="s">
        <v>816</v>
      </c>
    </row>
    <row r="10587" spans="1:14" s="206" customFormat="1" ht="31" customHeight="1" x14ac:dyDescent="0.15">
      <c r="A10587" s="206" t="s">
        <v>768</v>
      </c>
      <c r="B10587" s="206" t="s">
        <v>894</v>
      </c>
      <c r="C10587" s="206" t="s">
        <v>770</v>
      </c>
      <c r="D10587" s="206" t="s">
        <v>772</v>
      </c>
      <c r="E10587" s="206" t="s">
        <v>759</v>
      </c>
      <c r="F10587" s="207">
        <v>45588</v>
      </c>
      <c r="G10587" s="206" t="s">
        <v>897</v>
      </c>
      <c r="H10587" s="208">
        <v>3130402</v>
      </c>
      <c r="I10587" s="206" t="s">
        <v>19</v>
      </c>
      <c r="L10587" s="206">
        <v>2024</v>
      </c>
      <c r="M10587" s="206" t="s">
        <v>772</v>
      </c>
      <c r="N10587" s="206" t="s">
        <v>816</v>
      </c>
    </row>
    <row r="10588" spans="1:14" s="206" customFormat="1" ht="31" customHeight="1" x14ac:dyDescent="0.15">
      <c r="A10588" s="206" t="s">
        <v>768</v>
      </c>
      <c r="B10588" s="206" t="s">
        <v>894</v>
      </c>
      <c r="C10588" s="206" t="s">
        <v>770</v>
      </c>
      <c r="D10588" s="206" t="s">
        <v>772</v>
      </c>
      <c r="E10588" s="206" t="s">
        <v>772</v>
      </c>
      <c r="F10588" s="207">
        <v>45588</v>
      </c>
      <c r="G10588" s="206" t="s">
        <v>897</v>
      </c>
      <c r="H10588" s="208">
        <v>762227</v>
      </c>
      <c r="I10588" s="206" t="s">
        <v>19</v>
      </c>
      <c r="L10588" s="206">
        <v>2024</v>
      </c>
      <c r="M10588" s="206" t="s">
        <v>772</v>
      </c>
      <c r="N10588" s="206" t="s">
        <v>816</v>
      </c>
    </row>
    <row r="10589" spans="1:14" s="206" customFormat="1" ht="31" customHeight="1" x14ac:dyDescent="0.15">
      <c r="A10589" s="206" t="s">
        <v>768</v>
      </c>
      <c r="B10589" s="206" t="s">
        <v>894</v>
      </c>
      <c r="C10589" s="206" t="s">
        <v>770</v>
      </c>
      <c r="D10589" s="206" t="s">
        <v>772</v>
      </c>
      <c r="E10589" s="206" t="s">
        <v>772</v>
      </c>
      <c r="F10589" s="207">
        <v>45588</v>
      </c>
      <c r="G10589" s="206" t="s">
        <v>895</v>
      </c>
      <c r="H10589" s="208">
        <v>3078</v>
      </c>
      <c r="I10589" s="206" t="s">
        <v>19</v>
      </c>
      <c r="L10589" s="206">
        <v>2024</v>
      </c>
      <c r="M10589" s="206" t="s">
        <v>772</v>
      </c>
      <c r="N10589" s="206" t="s">
        <v>816</v>
      </c>
    </row>
    <row r="10590" spans="1:14" s="206" customFormat="1" ht="31" customHeight="1" x14ac:dyDescent="0.15">
      <c r="A10590" s="206" t="s">
        <v>768</v>
      </c>
      <c r="B10590" s="206" t="s">
        <v>894</v>
      </c>
      <c r="C10590" s="206" t="s">
        <v>782</v>
      </c>
      <c r="D10590" s="206" t="s">
        <v>772</v>
      </c>
      <c r="E10590" s="206" t="s">
        <v>778</v>
      </c>
      <c r="F10590" s="207">
        <v>45588</v>
      </c>
      <c r="G10590" s="206" t="s">
        <v>897</v>
      </c>
      <c r="H10590" s="208">
        <v>49100</v>
      </c>
      <c r="I10590" s="206" t="s">
        <v>19</v>
      </c>
      <c r="L10590" s="206">
        <v>2024</v>
      </c>
      <c r="M10590" s="206" t="s">
        <v>772</v>
      </c>
      <c r="N10590" s="206" t="s">
        <v>816</v>
      </c>
    </row>
    <row r="10591" spans="1:14" s="206" customFormat="1" ht="31" customHeight="1" x14ac:dyDescent="0.15">
      <c r="A10591" s="206" t="s">
        <v>768</v>
      </c>
      <c r="B10591" s="206" t="s">
        <v>894</v>
      </c>
      <c r="C10591" s="206" t="s">
        <v>770</v>
      </c>
      <c r="D10591" s="206" t="s">
        <v>772</v>
      </c>
      <c r="E10591" s="206" t="s">
        <v>772</v>
      </c>
      <c r="F10591" s="207">
        <v>45588</v>
      </c>
      <c r="G10591" s="206" t="s">
        <v>896</v>
      </c>
      <c r="H10591" s="208">
        <v>44224</v>
      </c>
      <c r="I10591" s="206" t="s">
        <v>19</v>
      </c>
      <c r="L10591" s="206">
        <v>2024</v>
      </c>
      <c r="M10591" s="206" t="s">
        <v>772</v>
      </c>
      <c r="N10591" s="206" t="s">
        <v>816</v>
      </c>
    </row>
    <row r="10592" spans="1:14" s="206" customFormat="1" ht="31" customHeight="1" x14ac:dyDescent="0.15">
      <c r="A10592" s="206" t="s">
        <v>768</v>
      </c>
      <c r="B10592" s="206" t="s">
        <v>894</v>
      </c>
      <c r="C10592" s="206" t="s">
        <v>770</v>
      </c>
      <c r="D10592" s="206" t="s">
        <v>772</v>
      </c>
      <c r="E10592" s="206" t="s">
        <v>778</v>
      </c>
      <c r="F10592" s="207">
        <v>45588</v>
      </c>
      <c r="G10592" s="206" t="s">
        <v>895</v>
      </c>
      <c r="H10592" s="208">
        <v>83494</v>
      </c>
      <c r="I10592" s="206" t="s">
        <v>19</v>
      </c>
      <c r="L10592" s="206">
        <v>2024</v>
      </c>
      <c r="M10592" s="206" t="s">
        <v>772</v>
      </c>
      <c r="N10592" s="206" t="s">
        <v>816</v>
      </c>
    </row>
    <row r="10593" spans="1:14" s="206" customFormat="1" ht="31" customHeight="1" x14ac:dyDescent="0.15">
      <c r="A10593" s="206" t="s">
        <v>768</v>
      </c>
      <c r="B10593" s="206" t="s">
        <v>894</v>
      </c>
      <c r="C10593" s="206" t="s">
        <v>770</v>
      </c>
      <c r="D10593" s="206" t="s">
        <v>772</v>
      </c>
      <c r="E10593" s="206" t="s">
        <v>778</v>
      </c>
      <c r="F10593" s="207">
        <v>45588</v>
      </c>
      <c r="G10593" s="206" t="s">
        <v>898</v>
      </c>
      <c r="H10593" s="208">
        <v>316800</v>
      </c>
      <c r="I10593" s="206" t="s">
        <v>19</v>
      </c>
      <c r="L10593" s="206">
        <v>2024</v>
      </c>
      <c r="M10593" s="206" t="s">
        <v>772</v>
      </c>
      <c r="N10593" s="206" t="s">
        <v>816</v>
      </c>
    </row>
    <row r="10594" spans="1:14" s="206" customFormat="1" ht="31" customHeight="1" x14ac:dyDescent="0.15">
      <c r="A10594" s="206" t="s">
        <v>768</v>
      </c>
      <c r="B10594" s="206" t="s">
        <v>894</v>
      </c>
      <c r="C10594" s="206" t="s">
        <v>770</v>
      </c>
      <c r="D10594" s="206" t="s">
        <v>772</v>
      </c>
      <c r="E10594" s="206" t="s">
        <v>778</v>
      </c>
      <c r="F10594" s="207">
        <v>45588</v>
      </c>
      <c r="G10594" s="206" t="s">
        <v>896</v>
      </c>
      <c r="H10594" s="208">
        <v>2390410</v>
      </c>
      <c r="I10594" s="206" t="s">
        <v>19</v>
      </c>
      <c r="L10594" s="206">
        <v>2024</v>
      </c>
      <c r="M10594" s="206" t="s">
        <v>772</v>
      </c>
      <c r="N10594" s="206" t="s">
        <v>816</v>
      </c>
    </row>
    <row r="10595" spans="1:14" s="206" customFormat="1" ht="31" customHeight="1" x14ac:dyDescent="0.15">
      <c r="A10595" s="206" t="s">
        <v>768</v>
      </c>
      <c r="B10595" s="206" t="s">
        <v>894</v>
      </c>
      <c r="C10595" s="206" t="s">
        <v>782</v>
      </c>
      <c r="D10595" s="206" t="s">
        <v>772</v>
      </c>
      <c r="E10595" s="206" t="s">
        <v>759</v>
      </c>
      <c r="F10595" s="207">
        <v>45589</v>
      </c>
      <c r="G10595" s="206" t="s">
        <v>897</v>
      </c>
      <c r="H10595" s="208">
        <v>614750</v>
      </c>
      <c r="I10595" s="206" t="s">
        <v>19</v>
      </c>
      <c r="L10595" s="206">
        <v>2024</v>
      </c>
      <c r="M10595" s="206" t="s">
        <v>772</v>
      </c>
      <c r="N10595" s="206" t="s">
        <v>816</v>
      </c>
    </row>
    <row r="10596" spans="1:14" s="206" customFormat="1" ht="31" customHeight="1" x14ac:dyDescent="0.15">
      <c r="A10596" s="206" t="s">
        <v>768</v>
      </c>
      <c r="B10596" s="206" t="s">
        <v>894</v>
      </c>
      <c r="C10596" s="206" t="s">
        <v>770</v>
      </c>
      <c r="D10596" s="206" t="s">
        <v>772</v>
      </c>
      <c r="E10596" s="206" t="s">
        <v>759</v>
      </c>
      <c r="F10596" s="207">
        <v>45589</v>
      </c>
      <c r="G10596" s="206" t="s">
        <v>897</v>
      </c>
      <c r="H10596" s="208">
        <v>8162713</v>
      </c>
      <c r="I10596" s="206" t="s">
        <v>19</v>
      </c>
      <c r="L10596" s="206">
        <v>2024</v>
      </c>
      <c r="M10596" s="206" t="s">
        <v>772</v>
      </c>
      <c r="N10596" s="206" t="s">
        <v>816</v>
      </c>
    </row>
    <row r="10597" spans="1:14" s="206" customFormat="1" ht="31" customHeight="1" x14ac:dyDescent="0.15">
      <c r="A10597" s="206" t="s">
        <v>768</v>
      </c>
      <c r="B10597" s="206" t="s">
        <v>894</v>
      </c>
      <c r="C10597" s="206" t="s">
        <v>770</v>
      </c>
      <c r="D10597" s="206" t="s">
        <v>772</v>
      </c>
      <c r="E10597" s="206" t="s">
        <v>772</v>
      </c>
      <c r="F10597" s="207">
        <v>45589</v>
      </c>
      <c r="G10597" s="206" t="s">
        <v>897</v>
      </c>
      <c r="H10597" s="208">
        <v>1412916</v>
      </c>
      <c r="I10597" s="206" t="s">
        <v>19</v>
      </c>
      <c r="L10597" s="206">
        <v>2024</v>
      </c>
      <c r="M10597" s="206" t="s">
        <v>772</v>
      </c>
      <c r="N10597" s="206" t="s">
        <v>816</v>
      </c>
    </row>
    <row r="10598" spans="1:14" s="206" customFormat="1" ht="31" customHeight="1" x14ac:dyDescent="0.15">
      <c r="A10598" s="206" t="s">
        <v>768</v>
      </c>
      <c r="B10598" s="206" t="s">
        <v>894</v>
      </c>
      <c r="C10598" s="206" t="s">
        <v>770</v>
      </c>
      <c r="D10598" s="206" t="s">
        <v>772</v>
      </c>
      <c r="E10598" s="206" t="s">
        <v>772</v>
      </c>
      <c r="F10598" s="207">
        <v>45589</v>
      </c>
      <c r="G10598" s="206" t="s">
        <v>895</v>
      </c>
      <c r="H10598" s="208">
        <v>77270</v>
      </c>
      <c r="I10598" s="206" t="s">
        <v>19</v>
      </c>
      <c r="L10598" s="206">
        <v>2024</v>
      </c>
      <c r="M10598" s="206" t="s">
        <v>772</v>
      </c>
      <c r="N10598" s="206" t="s">
        <v>816</v>
      </c>
    </row>
    <row r="10599" spans="1:14" s="206" customFormat="1" ht="31" customHeight="1" x14ac:dyDescent="0.15">
      <c r="A10599" s="206" t="s">
        <v>768</v>
      </c>
      <c r="B10599" s="206" t="s">
        <v>894</v>
      </c>
      <c r="C10599" s="206" t="s">
        <v>770</v>
      </c>
      <c r="D10599" s="206" t="s">
        <v>772</v>
      </c>
      <c r="E10599" s="206" t="s">
        <v>778</v>
      </c>
      <c r="F10599" s="207">
        <v>45589</v>
      </c>
      <c r="G10599" s="206" t="s">
        <v>895</v>
      </c>
      <c r="H10599" s="208">
        <v>88693</v>
      </c>
      <c r="I10599" s="206" t="s">
        <v>19</v>
      </c>
      <c r="L10599" s="206">
        <v>2024</v>
      </c>
      <c r="M10599" s="206" t="s">
        <v>772</v>
      </c>
      <c r="N10599" s="206" t="s">
        <v>816</v>
      </c>
    </row>
    <row r="10600" spans="1:14" s="206" customFormat="1" ht="31" customHeight="1" x14ac:dyDescent="0.15">
      <c r="A10600" s="206" t="s">
        <v>768</v>
      </c>
      <c r="B10600" s="206" t="s">
        <v>894</v>
      </c>
      <c r="C10600" s="206" t="s">
        <v>770</v>
      </c>
      <c r="D10600" s="206" t="s">
        <v>772</v>
      </c>
      <c r="E10600" s="206" t="s">
        <v>778</v>
      </c>
      <c r="F10600" s="207">
        <v>45589</v>
      </c>
      <c r="G10600" s="206" t="s">
        <v>897</v>
      </c>
      <c r="H10600" s="208">
        <v>4127953</v>
      </c>
      <c r="I10600" s="206" t="s">
        <v>19</v>
      </c>
      <c r="L10600" s="206">
        <v>2024</v>
      </c>
      <c r="M10600" s="206" t="s">
        <v>772</v>
      </c>
      <c r="N10600" s="206" t="s">
        <v>816</v>
      </c>
    </row>
    <row r="10601" spans="1:14" s="206" customFormat="1" ht="31" customHeight="1" x14ac:dyDescent="0.15">
      <c r="A10601" s="206" t="s">
        <v>768</v>
      </c>
      <c r="B10601" s="206" t="s">
        <v>894</v>
      </c>
      <c r="C10601" s="206" t="s">
        <v>770</v>
      </c>
      <c r="D10601" s="206" t="s">
        <v>772</v>
      </c>
      <c r="E10601" s="206" t="s">
        <v>772</v>
      </c>
      <c r="F10601" s="207">
        <v>45589</v>
      </c>
      <c r="G10601" s="206" t="s">
        <v>896</v>
      </c>
      <c r="H10601" s="208">
        <v>847282</v>
      </c>
      <c r="I10601" s="206" t="s">
        <v>19</v>
      </c>
      <c r="L10601" s="206">
        <v>2024</v>
      </c>
      <c r="M10601" s="206" t="s">
        <v>772</v>
      </c>
      <c r="N10601" s="206" t="s">
        <v>816</v>
      </c>
    </row>
    <row r="10602" spans="1:14" s="206" customFormat="1" ht="31" customHeight="1" x14ac:dyDescent="0.15">
      <c r="A10602" s="206" t="s">
        <v>768</v>
      </c>
      <c r="B10602" s="206" t="s">
        <v>894</v>
      </c>
      <c r="C10602" s="206" t="s">
        <v>770</v>
      </c>
      <c r="D10602" s="206" t="s">
        <v>772</v>
      </c>
      <c r="E10602" s="206" t="s">
        <v>772</v>
      </c>
      <c r="F10602" s="207">
        <v>45590</v>
      </c>
      <c r="G10602" s="206" t="s">
        <v>897</v>
      </c>
      <c r="H10602" s="208">
        <v>430359</v>
      </c>
      <c r="I10602" s="206" t="s">
        <v>19</v>
      </c>
      <c r="L10602" s="206">
        <v>2024</v>
      </c>
      <c r="M10602" s="206" t="s">
        <v>772</v>
      </c>
      <c r="N10602" s="206" t="s">
        <v>816</v>
      </c>
    </row>
    <row r="10603" spans="1:14" s="206" customFormat="1" ht="31" customHeight="1" x14ac:dyDescent="0.15">
      <c r="A10603" s="206" t="s">
        <v>768</v>
      </c>
      <c r="B10603" s="206" t="s">
        <v>894</v>
      </c>
      <c r="C10603" s="206" t="s">
        <v>770</v>
      </c>
      <c r="D10603" s="206" t="s">
        <v>772</v>
      </c>
      <c r="E10603" s="206" t="s">
        <v>778</v>
      </c>
      <c r="F10603" s="207">
        <v>45590</v>
      </c>
      <c r="G10603" s="206" t="s">
        <v>908</v>
      </c>
      <c r="H10603" s="208">
        <v>26048</v>
      </c>
      <c r="I10603" s="206" t="s">
        <v>19</v>
      </c>
      <c r="L10603" s="206">
        <v>2024</v>
      </c>
      <c r="M10603" s="206" t="s">
        <v>772</v>
      </c>
      <c r="N10603" s="206" t="s">
        <v>816</v>
      </c>
    </row>
    <row r="10604" spans="1:14" s="206" customFormat="1" ht="31" customHeight="1" x14ac:dyDescent="0.15">
      <c r="A10604" s="206" t="s">
        <v>768</v>
      </c>
      <c r="B10604" s="206" t="s">
        <v>894</v>
      </c>
      <c r="C10604" s="206" t="s">
        <v>770</v>
      </c>
      <c r="D10604" s="206" t="s">
        <v>772</v>
      </c>
      <c r="E10604" s="206" t="s">
        <v>778</v>
      </c>
      <c r="F10604" s="207">
        <v>45590</v>
      </c>
      <c r="G10604" s="206" t="s">
        <v>897</v>
      </c>
      <c r="H10604" s="208">
        <v>3185397</v>
      </c>
      <c r="I10604" s="206" t="s">
        <v>19</v>
      </c>
      <c r="L10604" s="206">
        <v>2024</v>
      </c>
      <c r="M10604" s="206" t="s">
        <v>772</v>
      </c>
      <c r="N10604" s="206" t="s">
        <v>816</v>
      </c>
    </row>
    <row r="10605" spans="1:14" s="206" customFormat="1" ht="31" customHeight="1" x14ac:dyDescent="0.15">
      <c r="A10605" s="206" t="s">
        <v>768</v>
      </c>
      <c r="B10605" s="206" t="s">
        <v>894</v>
      </c>
      <c r="C10605" s="206" t="s">
        <v>770</v>
      </c>
      <c r="D10605" s="206" t="s">
        <v>772</v>
      </c>
      <c r="E10605" s="206" t="s">
        <v>772</v>
      </c>
      <c r="F10605" s="207">
        <v>45590</v>
      </c>
      <c r="G10605" s="206" t="s">
        <v>896</v>
      </c>
      <c r="H10605" s="208">
        <v>178853</v>
      </c>
      <c r="I10605" s="206" t="s">
        <v>19</v>
      </c>
      <c r="L10605" s="206">
        <v>2024</v>
      </c>
      <c r="M10605" s="206" t="s">
        <v>772</v>
      </c>
      <c r="N10605" s="206" t="s">
        <v>816</v>
      </c>
    </row>
    <row r="10606" spans="1:14" s="206" customFormat="1" ht="31" customHeight="1" x14ac:dyDescent="0.15">
      <c r="A10606" s="206" t="s">
        <v>768</v>
      </c>
      <c r="B10606" s="206" t="s">
        <v>894</v>
      </c>
      <c r="C10606" s="206" t="s">
        <v>770</v>
      </c>
      <c r="D10606" s="206" t="s">
        <v>772</v>
      </c>
      <c r="E10606" s="206" t="s">
        <v>772</v>
      </c>
      <c r="F10606" s="207">
        <v>45590</v>
      </c>
      <c r="G10606" s="206" t="s">
        <v>895</v>
      </c>
      <c r="H10606" s="208">
        <v>80457</v>
      </c>
      <c r="I10606" s="206" t="s">
        <v>19</v>
      </c>
      <c r="L10606" s="206">
        <v>2024</v>
      </c>
      <c r="M10606" s="206" t="s">
        <v>772</v>
      </c>
      <c r="N10606" s="206" t="s">
        <v>816</v>
      </c>
    </row>
    <row r="10607" spans="1:14" s="206" customFormat="1" ht="31" customHeight="1" x14ac:dyDescent="0.15">
      <c r="A10607" s="206" t="s">
        <v>768</v>
      </c>
      <c r="B10607" s="206" t="s">
        <v>894</v>
      </c>
      <c r="C10607" s="206" t="s">
        <v>770</v>
      </c>
      <c r="D10607" s="206" t="s">
        <v>772</v>
      </c>
      <c r="E10607" s="206" t="s">
        <v>778</v>
      </c>
      <c r="F10607" s="207">
        <v>45590</v>
      </c>
      <c r="G10607" s="206" t="s">
        <v>895</v>
      </c>
      <c r="H10607" s="208">
        <v>96590</v>
      </c>
      <c r="I10607" s="206" t="s">
        <v>19</v>
      </c>
      <c r="L10607" s="206">
        <v>2024</v>
      </c>
      <c r="M10607" s="206" t="s">
        <v>772</v>
      </c>
      <c r="N10607" s="206" t="s">
        <v>816</v>
      </c>
    </row>
    <row r="10608" spans="1:14" s="206" customFormat="1" ht="31" customHeight="1" x14ac:dyDescent="0.15">
      <c r="A10608" s="206" t="s">
        <v>768</v>
      </c>
      <c r="B10608" s="206" t="s">
        <v>894</v>
      </c>
      <c r="C10608" s="206" t="s">
        <v>770</v>
      </c>
      <c r="D10608" s="206" t="s">
        <v>772</v>
      </c>
      <c r="E10608" s="206" t="s">
        <v>772</v>
      </c>
      <c r="F10608" s="207">
        <v>45590</v>
      </c>
      <c r="G10608" s="206" t="s">
        <v>898</v>
      </c>
      <c r="H10608" s="208">
        <v>302997</v>
      </c>
      <c r="I10608" s="206" t="s">
        <v>19</v>
      </c>
      <c r="L10608" s="206">
        <v>2024</v>
      </c>
      <c r="M10608" s="206" t="s">
        <v>772</v>
      </c>
      <c r="N10608" s="206" t="s">
        <v>816</v>
      </c>
    </row>
    <row r="10609" spans="1:14" s="206" customFormat="1" ht="31" customHeight="1" x14ac:dyDescent="0.15">
      <c r="A10609" s="206" t="s">
        <v>768</v>
      </c>
      <c r="B10609" s="206" t="s">
        <v>894</v>
      </c>
      <c r="C10609" s="206" t="s">
        <v>770</v>
      </c>
      <c r="D10609" s="206" t="s">
        <v>772</v>
      </c>
      <c r="E10609" s="206" t="s">
        <v>759</v>
      </c>
      <c r="F10609" s="207">
        <v>45590</v>
      </c>
      <c r="G10609" s="206" t="s">
        <v>897</v>
      </c>
      <c r="H10609" s="208">
        <v>3271825</v>
      </c>
      <c r="I10609" s="206" t="s">
        <v>19</v>
      </c>
      <c r="L10609" s="206">
        <v>2024</v>
      </c>
      <c r="M10609" s="206" t="s">
        <v>772</v>
      </c>
      <c r="N10609" s="206" t="s">
        <v>816</v>
      </c>
    </row>
    <row r="10610" spans="1:14" s="206" customFormat="1" ht="31" customHeight="1" x14ac:dyDescent="0.15">
      <c r="A10610" s="206" t="s">
        <v>768</v>
      </c>
      <c r="B10610" s="206" t="s">
        <v>894</v>
      </c>
      <c r="C10610" s="206" t="s">
        <v>770</v>
      </c>
      <c r="D10610" s="206" t="s">
        <v>772</v>
      </c>
      <c r="E10610" s="206" t="s">
        <v>778</v>
      </c>
      <c r="F10610" s="207">
        <v>45590</v>
      </c>
      <c r="G10610" s="206" t="s">
        <v>903</v>
      </c>
      <c r="H10610" s="208">
        <v>182316</v>
      </c>
      <c r="I10610" s="206" t="s">
        <v>19</v>
      </c>
      <c r="L10610" s="206">
        <v>2024</v>
      </c>
      <c r="M10610" s="206" t="s">
        <v>772</v>
      </c>
      <c r="N10610" s="206" t="s">
        <v>816</v>
      </c>
    </row>
    <row r="10611" spans="1:14" s="206" customFormat="1" ht="31" customHeight="1" x14ac:dyDescent="0.15">
      <c r="A10611" s="206" t="s">
        <v>768</v>
      </c>
      <c r="B10611" s="206" t="s">
        <v>894</v>
      </c>
      <c r="C10611" s="206" t="s">
        <v>782</v>
      </c>
      <c r="D10611" s="206" t="s">
        <v>772</v>
      </c>
      <c r="E10611" s="206" t="s">
        <v>759</v>
      </c>
      <c r="F10611" s="207">
        <v>45590</v>
      </c>
      <c r="G10611" s="206" t="s">
        <v>897</v>
      </c>
      <c r="H10611" s="208">
        <v>465036</v>
      </c>
      <c r="I10611" s="206" t="s">
        <v>19</v>
      </c>
      <c r="L10611" s="206">
        <v>2024</v>
      </c>
      <c r="M10611" s="206" t="s">
        <v>772</v>
      </c>
      <c r="N10611" s="206" t="s">
        <v>816</v>
      </c>
    </row>
    <row r="10612" spans="1:14" s="206" customFormat="1" ht="31" customHeight="1" x14ac:dyDescent="0.15">
      <c r="A10612" s="206" t="s">
        <v>768</v>
      </c>
      <c r="B10612" s="206" t="s">
        <v>894</v>
      </c>
      <c r="C10612" s="206" t="s">
        <v>782</v>
      </c>
      <c r="D10612" s="206" t="s">
        <v>772</v>
      </c>
      <c r="E10612" s="206" t="s">
        <v>759</v>
      </c>
      <c r="F10612" s="207">
        <v>45593</v>
      </c>
      <c r="G10612" s="206" t="s">
        <v>897</v>
      </c>
      <c r="H10612" s="208">
        <v>360485</v>
      </c>
      <c r="I10612" s="206" t="s">
        <v>19</v>
      </c>
      <c r="L10612" s="206">
        <v>2024</v>
      </c>
      <c r="M10612" s="206" t="s">
        <v>772</v>
      </c>
      <c r="N10612" s="206" t="s">
        <v>816</v>
      </c>
    </row>
    <row r="10613" spans="1:14" s="206" customFormat="1" ht="31" customHeight="1" x14ac:dyDescent="0.15">
      <c r="A10613" s="206" t="s">
        <v>768</v>
      </c>
      <c r="B10613" s="206" t="s">
        <v>894</v>
      </c>
      <c r="C10613" s="206" t="s">
        <v>770</v>
      </c>
      <c r="D10613" s="206" t="s">
        <v>772</v>
      </c>
      <c r="E10613" s="206" t="s">
        <v>772</v>
      </c>
      <c r="F10613" s="207">
        <v>45593</v>
      </c>
      <c r="G10613" s="206" t="s">
        <v>896</v>
      </c>
      <c r="H10613" s="208">
        <v>85153</v>
      </c>
      <c r="I10613" s="206" t="s">
        <v>19</v>
      </c>
      <c r="L10613" s="206">
        <v>2024</v>
      </c>
      <c r="M10613" s="206" t="s">
        <v>772</v>
      </c>
      <c r="N10613" s="206" t="s">
        <v>816</v>
      </c>
    </row>
    <row r="10614" spans="1:14" s="206" customFormat="1" ht="31" customHeight="1" x14ac:dyDescent="0.15">
      <c r="A10614" s="206" t="s">
        <v>768</v>
      </c>
      <c r="B10614" s="206" t="s">
        <v>894</v>
      </c>
      <c r="C10614" s="206" t="s">
        <v>770</v>
      </c>
      <c r="D10614" s="206" t="s">
        <v>772</v>
      </c>
      <c r="E10614" s="206" t="s">
        <v>772</v>
      </c>
      <c r="F10614" s="207">
        <v>45593</v>
      </c>
      <c r="G10614" s="206" t="s">
        <v>898</v>
      </c>
      <c r="H10614" s="208">
        <v>92400</v>
      </c>
      <c r="I10614" s="206" t="s">
        <v>19</v>
      </c>
      <c r="L10614" s="206">
        <v>2024</v>
      </c>
      <c r="M10614" s="206" t="s">
        <v>772</v>
      </c>
      <c r="N10614" s="206" t="s">
        <v>816</v>
      </c>
    </row>
    <row r="10615" spans="1:14" s="206" customFormat="1" ht="31" customHeight="1" x14ac:dyDescent="0.15">
      <c r="A10615" s="206" t="s">
        <v>768</v>
      </c>
      <c r="B10615" s="206" t="s">
        <v>894</v>
      </c>
      <c r="C10615" s="206" t="s">
        <v>770</v>
      </c>
      <c r="D10615" s="206" t="s">
        <v>772</v>
      </c>
      <c r="E10615" s="206" t="s">
        <v>778</v>
      </c>
      <c r="F10615" s="207">
        <v>45593</v>
      </c>
      <c r="G10615" s="206" t="s">
        <v>896</v>
      </c>
      <c r="H10615" s="208">
        <v>272206</v>
      </c>
      <c r="I10615" s="206" t="s">
        <v>19</v>
      </c>
      <c r="L10615" s="206">
        <v>2024</v>
      </c>
      <c r="M10615" s="206" t="s">
        <v>772</v>
      </c>
      <c r="N10615" s="206" t="s">
        <v>816</v>
      </c>
    </row>
    <row r="10616" spans="1:14" s="206" customFormat="1" ht="31" customHeight="1" x14ac:dyDescent="0.15">
      <c r="A10616" s="206" t="s">
        <v>768</v>
      </c>
      <c r="B10616" s="206" t="s">
        <v>894</v>
      </c>
      <c r="C10616" s="206" t="s">
        <v>770</v>
      </c>
      <c r="D10616" s="206" t="s">
        <v>772</v>
      </c>
      <c r="E10616" s="206" t="s">
        <v>772</v>
      </c>
      <c r="F10616" s="207">
        <v>45593</v>
      </c>
      <c r="G10616" s="206" t="s">
        <v>897</v>
      </c>
      <c r="H10616" s="208">
        <v>982011</v>
      </c>
      <c r="I10616" s="206" t="s">
        <v>19</v>
      </c>
      <c r="L10616" s="206">
        <v>2024</v>
      </c>
      <c r="M10616" s="206" t="s">
        <v>772</v>
      </c>
      <c r="N10616" s="206" t="s">
        <v>816</v>
      </c>
    </row>
    <row r="10617" spans="1:14" s="206" customFormat="1" ht="31" customHeight="1" x14ac:dyDescent="0.15">
      <c r="A10617" s="206" t="s">
        <v>768</v>
      </c>
      <c r="B10617" s="206" t="s">
        <v>894</v>
      </c>
      <c r="C10617" s="206" t="s">
        <v>770</v>
      </c>
      <c r="D10617" s="206" t="s">
        <v>772</v>
      </c>
      <c r="E10617" s="206" t="s">
        <v>778</v>
      </c>
      <c r="F10617" s="207">
        <v>45593</v>
      </c>
      <c r="G10617" s="206" t="s">
        <v>897</v>
      </c>
      <c r="H10617" s="208">
        <v>5604571</v>
      </c>
      <c r="I10617" s="206" t="s">
        <v>19</v>
      </c>
      <c r="L10617" s="206">
        <v>2024</v>
      </c>
      <c r="M10617" s="206" t="s">
        <v>772</v>
      </c>
      <c r="N10617" s="206" t="s">
        <v>816</v>
      </c>
    </row>
    <row r="10618" spans="1:14" s="206" customFormat="1" ht="31" customHeight="1" x14ac:dyDescent="0.15">
      <c r="A10618" s="206" t="s">
        <v>768</v>
      </c>
      <c r="B10618" s="206" t="s">
        <v>894</v>
      </c>
      <c r="C10618" s="206" t="s">
        <v>782</v>
      </c>
      <c r="D10618" s="206" t="s">
        <v>772</v>
      </c>
      <c r="E10618" s="206" t="s">
        <v>778</v>
      </c>
      <c r="F10618" s="207">
        <v>45593</v>
      </c>
      <c r="G10618" s="206" t="s">
        <v>897</v>
      </c>
      <c r="H10618" s="208">
        <v>147510</v>
      </c>
      <c r="I10618" s="206" t="s">
        <v>19</v>
      </c>
      <c r="L10618" s="206">
        <v>2024</v>
      </c>
      <c r="M10618" s="206" t="s">
        <v>772</v>
      </c>
      <c r="N10618" s="206" t="s">
        <v>816</v>
      </c>
    </row>
    <row r="10619" spans="1:14" s="206" customFormat="1" ht="31" customHeight="1" x14ac:dyDescent="0.15">
      <c r="A10619" s="206" t="s">
        <v>768</v>
      </c>
      <c r="B10619" s="206" t="s">
        <v>894</v>
      </c>
      <c r="C10619" s="206" t="s">
        <v>770</v>
      </c>
      <c r="D10619" s="206" t="s">
        <v>772</v>
      </c>
      <c r="E10619" s="206" t="s">
        <v>759</v>
      </c>
      <c r="F10619" s="207">
        <v>45593</v>
      </c>
      <c r="G10619" s="206" t="s">
        <v>897</v>
      </c>
      <c r="H10619" s="208">
        <v>4524898</v>
      </c>
      <c r="I10619" s="206" t="s">
        <v>19</v>
      </c>
      <c r="L10619" s="206">
        <v>2024</v>
      </c>
      <c r="M10619" s="206" t="s">
        <v>772</v>
      </c>
      <c r="N10619" s="206" t="s">
        <v>816</v>
      </c>
    </row>
    <row r="10620" spans="1:14" s="206" customFormat="1" ht="31" customHeight="1" x14ac:dyDescent="0.15">
      <c r="A10620" s="206" t="s">
        <v>768</v>
      </c>
      <c r="B10620" s="206" t="s">
        <v>894</v>
      </c>
      <c r="C10620" s="206" t="s">
        <v>770</v>
      </c>
      <c r="D10620" s="206" t="s">
        <v>772</v>
      </c>
      <c r="E10620" s="206" t="s">
        <v>778</v>
      </c>
      <c r="F10620" s="207">
        <v>45593</v>
      </c>
      <c r="G10620" s="206" t="s">
        <v>895</v>
      </c>
      <c r="H10620" s="208">
        <v>3640</v>
      </c>
      <c r="I10620" s="206" t="s">
        <v>19</v>
      </c>
      <c r="L10620" s="206">
        <v>2024</v>
      </c>
      <c r="M10620" s="206" t="s">
        <v>772</v>
      </c>
      <c r="N10620" s="206" t="s">
        <v>816</v>
      </c>
    </row>
    <row r="10621" spans="1:14" s="206" customFormat="1" ht="31" customHeight="1" x14ac:dyDescent="0.15">
      <c r="A10621" s="206" t="s">
        <v>768</v>
      </c>
      <c r="B10621" s="206" t="s">
        <v>894</v>
      </c>
      <c r="C10621" s="206" t="s">
        <v>770</v>
      </c>
      <c r="D10621" s="206" t="s">
        <v>772</v>
      </c>
      <c r="E10621" s="206" t="s">
        <v>772</v>
      </c>
      <c r="F10621" s="207">
        <v>45594</v>
      </c>
      <c r="G10621" s="206" t="s">
        <v>897</v>
      </c>
      <c r="H10621" s="208">
        <v>1436729</v>
      </c>
      <c r="I10621" s="206" t="s">
        <v>19</v>
      </c>
      <c r="L10621" s="206">
        <v>2024</v>
      </c>
      <c r="M10621" s="206" t="s">
        <v>772</v>
      </c>
      <c r="N10621" s="206" t="s">
        <v>816</v>
      </c>
    </row>
    <row r="10622" spans="1:14" s="206" customFormat="1" ht="31" customHeight="1" x14ac:dyDescent="0.15">
      <c r="A10622" s="206" t="s">
        <v>768</v>
      </c>
      <c r="B10622" s="206" t="s">
        <v>894</v>
      </c>
      <c r="C10622" s="206" t="s">
        <v>770</v>
      </c>
      <c r="D10622" s="206" t="s">
        <v>772</v>
      </c>
      <c r="E10622" s="206" t="s">
        <v>759</v>
      </c>
      <c r="F10622" s="207">
        <v>45594</v>
      </c>
      <c r="G10622" s="206" t="s">
        <v>897</v>
      </c>
      <c r="H10622" s="208">
        <v>3944816</v>
      </c>
      <c r="I10622" s="206" t="s">
        <v>19</v>
      </c>
      <c r="L10622" s="206">
        <v>2024</v>
      </c>
      <c r="M10622" s="206" t="s">
        <v>772</v>
      </c>
      <c r="N10622" s="206" t="s">
        <v>816</v>
      </c>
    </row>
    <row r="10623" spans="1:14" s="206" customFormat="1" ht="31" customHeight="1" x14ac:dyDescent="0.15">
      <c r="A10623" s="206" t="s">
        <v>768</v>
      </c>
      <c r="B10623" s="206" t="s">
        <v>894</v>
      </c>
      <c r="C10623" s="206" t="s">
        <v>770</v>
      </c>
      <c r="D10623" s="206" t="s">
        <v>772</v>
      </c>
      <c r="E10623" s="206" t="s">
        <v>772</v>
      </c>
      <c r="F10623" s="207">
        <v>45594</v>
      </c>
      <c r="G10623" s="206" t="s">
        <v>898</v>
      </c>
      <c r="H10623" s="208">
        <v>44660</v>
      </c>
      <c r="I10623" s="206" t="s">
        <v>19</v>
      </c>
      <c r="L10623" s="206">
        <v>2024</v>
      </c>
      <c r="M10623" s="206" t="s">
        <v>772</v>
      </c>
      <c r="N10623" s="206" t="s">
        <v>816</v>
      </c>
    </row>
    <row r="10624" spans="1:14" s="206" customFormat="1" ht="31" customHeight="1" x14ac:dyDescent="0.15">
      <c r="A10624" s="206" t="s">
        <v>768</v>
      </c>
      <c r="B10624" s="206" t="s">
        <v>894</v>
      </c>
      <c r="C10624" s="206" t="s">
        <v>782</v>
      </c>
      <c r="D10624" s="206" t="s">
        <v>772</v>
      </c>
      <c r="E10624" s="206" t="s">
        <v>759</v>
      </c>
      <c r="F10624" s="207">
        <v>45594</v>
      </c>
      <c r="G10624" s="206" t="s">
        <v>897</v>
      </c>
      <c r="H10624" s="208">
        <v>183031</v>
      </c>
      <c r="I10624" s="206" t="s">
        <v>19</v>
      </c>
      <c r="L10624" s="206">
        <v>2024</v>
      </c>
      <c r="M10624" s="206" t="s">
        <v>772</v>
      </c>
      <c r="N10624" s="206" t="s">
        <v>816</v>
      </c>
    </row>
    <row r="10625" spans="1:14" s="206" customFormat="1" ht="31" customHeight="1" x14ac:dyDescent="0.15">
      <c r="A10625" s="206" t="s">
        <v>768</v>
      </c>
      <c r="B10625" s="206" t="s">
        <v>894</v>
      </c>
      <c r="C10625" s="206" t="s">
        <v>782</v>
      </c>
      <c r="D10625" s="206" t="s">
        <v>772</v>
      </c>
      <c r="E10625" s="206" t="s">
        <v>778</v>
      </c>
      <c r="F10625" s="207">
        <v>45594</v>
      </c>
      <c r="G10625" s="206" t="s">
        <v>897</v>
      </c>
      <c r="H10625" s="208">
        <v>94642</v>
      </c>
      <c r="I10625" s="206" t="s">
        <v>19</v>
      </c>
      <c r="L10625" s="206">
        <v>2024</v>
      </c>
      <c r="M10625" s="206" t="s">
        <v>772</v>
      </c>
      <c r="N10625" s="206" t="s">
        <v>816</v>
      </c>
    </row>
    <row r="10626" spans="1:14" s="206" customFormat="1" ht="31" customHeight="1" x14ac:dyDescent="0.15">
      <c r="A10626" s="206" t="s">
        <v>768</v>
      </c>
      <c r="B10626" s="206" t="s">
        <v>894</v>
      </c>
      <c r="C10626" s="206" t="s">
        <v>770</v>
      </c>
      <c r="D10626" s="206" t="s">
        <v>772</v>
      </c>
      <c r="E10626" s="206" t="s">
        <v>778</v>
      </c>
      <c r="F10626" s="207">
        <v>45594</v>
      </c>
      <c r="G10626" s="206" t="s">
        <v>897</v>
      </c>
      <c r="H10626" s="208">
        <v>3803269</v>
      </c>
      <c r="I10626" s="206" t="s">
        <v>19</v>
      </c>
      <c r="L10626" s="206">
        <v>2024</v>
      </c>
      <c r="M10626" s="206" t="s">
        <v>772</v>
      </c>
      <c r="N10626" s="206" t="s">
        <v>816</v>
      </c>
    </row>
    <row r="10627" spans="1:14" s="206" customFormat="1" ht="31" customHeight="1" x14ac:dyDescent="0.15">
      <c r="A10627" s="206" t="s">
        <v>768</v>
      </c>
      <c r="B10627" s="206" t="s">
        <v>894</v>
      </c>
      <c r="C10627" s="206" t="s">
        <v>770</v>
      </c>
      <c r="D10627" s="206" t="s">
        <v>772</v>
      </c>
      <c r="E10627" s="206" t="s">
        <v>772</v>
      </c>
      <c r="F10627" s="207">
        <v>45594</v>
      </c>
      <c r="G10627" s="206" t="s">
        <v>896</v>
      </c>
      <c r="H10627" s="208">
        <v>327545</v>
      </c>
      <c r="I10627" s="206" t="s">
        <v>19</v>
      </c>
      <c r="L10627" s="206">
        <v>2024</v>
      </c>
      <c r="M10627" s="206" t="s">
        <v>772</v>
      </c>
      <c r="N10627" s="206" t="s">
        <v>816</v>
      </c>
    </row>
    <row r="10628" spans="1:14" s="206" customFormat="1" ht="31" customHeight="1" x14ac:dyDescent="0.15">
      <c r="A10628" s="206" t="s">
        <v>768</v>
      </c>
      <c r="B10628" s="206" t="s">
        <v>894</v>
      </c>
      <c r="C10628" s="206" t="s">
        <v>770</v>
      </c>
      <c r="D10628" s="206" t="s">
        <v>772</v>
      </c>
      <c r="E10628" s="206" t="s">
        <v>778</v>
      </c>
      <c r="F10628" s="207">
        <v>45594</v>
      </c>
      <c r="G10628" s="206" t="s">
        <v>895</v>
      </c>
      <c r="H10628" s="208">
        <v>129450</v>
      </c>
      <c r="I10628" s="206" t="s">
        <v>19</v>
      </c>
      <c r="L10628" s="206">
        <v>2024</v>
      </c>
      <c r="M10628" s="206" t="s">
        <v>772</v>
      </c>
      <c r="N10628" s="206" t="s">
        <v>816</v>
      </c>
    </row>
    <row r="10629" spans="1:14" s="206" customFormat="1" ht="31" customHeight="1" x14ac:dyDescent="0.15">
      <c r="A10629" s="206" t="s">
        <v>768</v>
      </c>
      <c r="B10629" s="206" t="s">
        <v>894</v>
      </c>
      <c r="C10629" s="206" t="s">
        <v>770</v>
      </c>
      <c r="D10629" s="206" t="s">
        <v>772</v>
      </c>
      <c r="E10629" s="206" t="s">
        <v>772</v>
      </c>
      <c r="F10629" s="207">
        <v>45594</v>
      </c>
      <c r="G10629" s="206" t="s">
        <v>895</v>
      </c>
      <c r="H10629" s="208">
        <v>110260</v>
      </c>
      <c r="I10629" s="206" t="s">
        <v>19</v>
      </c>
      <c r="L10629" s="206">
        <v>2024</v>
      </c>
      <c r="M10629" s="206" t="s">
        <v>772</v>
      </c>
      <c r="N10629" s="206" t="s">
        <v>816</v>
      </c>
    </row>
    <row r="10630" spans="1:14" s="206" customFormat="1" ht="31" customHeight="1" x14ac:dyDescent="0.15">
      <c r="A10630" s="206" t="s">
        <v>768</v>
      </c>
      <c r="B10630" s="206" t="s">
        <v>894</v>
      </c>
      <c r="C10630" s="206" t="s">
        <v>770</v>
      </c>
      <c r="D10630" s="206" t="s">
        <v>772</v>
      </c>
      <c r="E10630" s="206" t="s">
        <v>772</v>
      </c>
      <c r="F10630" s="207">
        <v>45595</v>
      </c>
      <c r="G10630" s="206" t="s">
        <v>895</v>
      </c>
      <c r="H10630" s="208">
        <v>21083</v>
      </c>
      <c r="I10630" s="206" t="s">
        <v>19</v>
      </c>
      <c r="L10630" s="206">
        <v>2024</v>
      </c>
      <c r="M10630" s="206" t="s">
        <v>772</v>
      </c>
      <c r="N10630" s="206" t="s">
        <v>816</v>
      </c>
    </row>
    <row r="10631" spans="1:14" s="206" customFormat="1" ht="31" customHeight="1" x14ac:dyDescent="0.15">
      <c r="A10631" s="206" t="s">
        <v>768</v>
      </c>
      <c r="B10631" s="206" t="s">
        <v>894</v>
      </c>
      <c r="C10631" s="206" t="s">
        <v>770</v>
      </c>
      <c r="D10631" s="206" t="s">
        <v>772</v>
      </c>
      <c r="E10631" s="206" t="s">
        <v>778</v>
      </c>
      <c r="F10631" s="207">
        <v>45595</v>
      </c>
      <c r="G10631" s="206" t="s">
        <v>895</v>
      </c>
      <c r="H10631" s="208">
        <v>41944</v>
      </c>
      <c r="I10631" s="206" t="s">
        <v>19</v>
      </c>
      <c r="L10631" s="206">
        <v>2024</v>
      </c>
      <c r="M10631" s="206" t="s">
        <v>772</v>
      </c>
      <c r="N10631" s="206" t="s">
        <v>816</v>
      </c>
    </row>
    <row r="10632" spans="1:14" s="206" customFormat="1" ht="31" customHeight="1" x14ac:dyDescent="0.15">
      <c r="A10632" s="206" t="s">
        <v>768</v>
      </c>
      <c r="B10632" s="206" t="s">
        <v>894</v>
      </c>
      <c r="C10632" s="206" t="s">
        <v>782</v>
      </c>
      <c r="D10632" s="206" t="s">
        <v>772</v>
      </c>
      <c r="E10632" s="206" t="s">
        <v>759</v>
      </c>
      <c r="F10632" s="207">
        <v>45595</v>
      </c>
      <c r="G10632" s="206" t="s">
        <v>897</v>
      </c>
      <c r="H10632" s="208">
        <v>268862</v>
      </c>
      <c r="I10632" s="206" t="s">
        <v>19</v>
      </c>
      <c r="L10632" s="206">
        <v>2024</v>
      </c>
      <c r="M10632" s="206" t="s">
        <v>772</v>
      </c>
      <c r="N10632" s="206" t="s">
        <v>816</v>
      </c>
    </row>
    <row r="10633" spans="1:14" s="206" customFormat="1" ht="31" customHeight="1" x14ac:dyDescent="0.15">
      <c r="A10633" s="206" t="s">
        <v>768</v>
      </c>
      <c r="B10633" s="206" t="s">
        <v>894</v>
      </c>
      <c r="C10633" s="206" t="s">
        <v>770</v>
      </c>
      <c r="D10633" s="206" t="s">
        <v>772</v>
      </c>
      <c r="E10633" s="206" t="s">
        <v>778</v>
      </c>
      <c r="F10633" s="207">
        <v>45595</v>
      </c>
      <c r="G10633" s="206" t="s">
        <v>896</v>
      </c>
      <c r="H10633" s="208">
        <v>722920</v>
      </c>
      <c r="I10633" s="206" t="s">
        <v>19</v>
      </c>
      <c r="L10633" s="206">
        <v>2024</v>
      </c>
      <c r="M10633" s="206" t="s">
        <v>772</v>
      </c>
      <c r="N10633" s="206" t="s">
        <v>816</v>
      </c>
    </row>
    <row r="10634" spans="1:14" s="206" customFormat="1" ht="31" customHeight="1" x14ac:dyDescent="0.15">
      <c r="A10634" s="206" t="s">
        <v>768</v>
      </c>
      <c r="B10634" s="206" t="s">
        <v>894</v>
      </c>
      <c r="C10634" s="206" t="s">
        <v>770</v>
      </c>
      <c r="D10634" s="206" t="s">
        <v>772</v>
      </c>
      <c r="E10634" s="206" t="s">
        <v>759</v>
      </c>
      <c r="F10634" s="207">
        <v>45595</v>
      </c>
      <c r="G10634" s="206" t="s">
        <v>897</v>
      </c>
      <c r="H10634" s="208">
        <v>5782880</v>
      </c>
      <c r="I10634" s="206" t="s">
        <v>19</v>
      </c>
      <c r="L10634" s="206">
        <v>2024</v>
      </c>
      <c r="M10634" s="206" t="s">
        <v>772</v>
      </c>
      <c r="N10634" s="206" t="s">
        <v>816</v>
      </c>
    </row>
    <row r="10635" spans="1:14" s="206" customFormat="1" ht="31" customHeight="1" x14ac:dyDescent="0.15">
      <c r="A10635" s="206" t="s">
        <v>768</v>
      </c>
      <c r="B10635" s="206" t="s">
        <v>894</v>
      </c>
      <c r="C10635" s="206" t="s">
        <v>770</v>
      </c>
      <c r="D10635" s="206" t="s">
        <v>772</v>
      </c>
      <c r="E10635" s="206" t="s">
        <v>772</v>
      </c>
      <c r="F10635" s="207">
        <v>45595</v>
      </c>
      <c r="G10635" s="206" t="s">
        <v>896</v>
      </c>
      <c r="H10635" s="208">
        <v>155120</v>
      </c>
      <c r="I10635" s="206" t="s">
        <v>19</v>
      </c>
      <c r="L10635" s="206">
        <v>2024</v>
      </c>
      <c r="M10635" s="206" t="s">
        <v>772</v>
      </c>
      <c r="N10635" s="206" t="s">
        <v>816</v>
      </c>
    </row>
    <row r="10636" spans="1:14" s="206" customFormat="1" ht="31" customHeight="1" x14ac:dyDescent="0.15">
      <c r="A10636" s="206" t="s">
        <v>768</v>
      </c>
      <c r="B10636" s="206" t="s">
        <v>894</v>
      </c>
      <c r="C10636" s="206" t="s">
        <v>782</v>
      </c>
      <c r="D10636" s="206" t="s">
        <v>772</v>
      </c>
      <c r="E10636" s="206" t="s">
        <v>778</v>
      </c>
      <c r="F10636" s="207">
        <v>45595</v>
      </c>
      <c r="G10636" s="206" t="s">
        <v>897</v>
      </c>
      <c r="H10636" s="208">
        <v>41140</v>
      </c>
      <c r="I10636" s="206" t="s">
        <v>19</v>
      </c>
      <c r="L10636" s="206">
        <v>2024</v>
      </c>
      <c r="M10636" s="206" t="s">
        <v>772</v>
      </c>
      <c r="N10636" s="206" t="s">
        <v>816</v>
      </c>
    </row>
    <row r="10637" spans="1:14" s="206" customFormat="1" ht="31" customHeight="1" x14ac:dyDescent="0.15">
      <c r="A10637" s="206" t="s">
        <v>768</v>
      </c>
      <c r="B10637" s="206" t="s">
        <v>894</v>
      </c>
      <c r="C10637" s="206" t="s">
        <v>770</v>
      </c>
      <c r="D10637" s="206" t="s">
        <v>772</v>
      </c>
      <c r="E10637" s="206" t="s">
        <v>778</v>
      </c>
      <c r="F10637" s="207">
        <v>45595</v>
      </c>
      <c r="G10637" s="206" t="s">
        <v>899</v>
      </c>
      <c r="H10637" s="208">
        <v>357390</v>
      </c>
      <c r="I10637" s="206" t="s">
        <v>19</v>
      </c>
      <c r="L10637" s="206">
        <v>2024</v>
      </c>
      <c r="M10637" s="206" t="s">
        <v>772</v>
      </c>
      <c r="N10637" s="206" t="s">
        <v>816</v>
      </c>
    </row>
    <row r="10638" spans="1:14" s="206" customFormat="1" ht="31" customHeight="1" x14ac:dyDescent="0.15">
      <c r="A10638" s="206" t="s">
        <v>768</v>
      </c>
      <c r="B10638" s="206" t="s">
        <v>894</v>
      </c>
      <c r="C10638" s="206" t="s">
        <v>770</v>
      </c>
      <c r="D10638" s="206" t="s">
        <v>772</v>
      </c>
      <c r="E10638" s="206" t="s">
        <v>772</v>
      </c>
      <c r="F10638" s="207">
        <v>45595</v>
      </c>
      <c r="G10638" s="206" t="s">
        <v>897</v>
      </c>
      <c r="H10638" s="208">
        <v>1312935</v>
      </c>
      <c r="I10638" s="206" t="s">
        <v>19</v>
      </c>
      <c r="L10638" s="206">
        <v>2024</v>
      </c>
      <c r="M10638" s="206" t="s">
        <v>772</v>
      </c>
      <c r="N10638" s="206" t="s">
        <v>816</v>
      </c>
    </row>
    <row r="10639" spans="1:14" s="206" customFormat="1" ht="31" customHeight="1" x14ac:dyDescent="0.15">
      <c r="A10639" s="206" t="s">
        <v>768</v>
      </c>
      <c r="B10639" s="206" t="s">
        <v>894</v>
      </c>
      <c r="C10639" s="206" t="s">
        <v>770</v>
      </c>
      <c r="D10639" s="206" t="s">
        <v>772</v>
      </c>
      <c r="E10639" s="206" t="s">
        <v>778</v>
      </c>
      <c r="F10639" s="207">
        <v>45595</v>
      </c>
      <c r="G10639" s="206" t="s">
        <v>897</v>
      </c>
      <c r="H10639" s="208">
        <v>3977945</v>
      </c>
      <c r="I10639" s="206" t="s">
        <v>19</v>
      </c>
      <c r="L10639" s="206">
        <v>2024</v>
      </c>
      <c r="M10639" s="206" t="s">
        <v>772</v>
      </c>
      <c r="N10639" s="206" t="s">
        <v>816</v>
      </c>
    </row>
    <row r="10640" spans="1:14" s="206" customFormat="1" ht="31" customHeight="1" x14ac:dyDescent="0.15">
      <c r="A10640" s="206" t="s">
        <v>768</v>
      </c>
      <c r="B10640" s="206" t="s">
        <v>894</v>
      </c>
      <c r="C10640" s="206" t="s">
        <v>770</v>
      </c>
      <c r="D10640" s="206" t="s">
        <v>772</v>
      </c>
      <c r="E10640" s="206" t="s">
        <v>772</v>
      </c>
      <c r="F10640" s="207">
        <v>45596</v>
      </c>
      <c r="G10640" s="206" t="s">
        <v>897</v>
      </c>
      <c r="H10640" s="208">
        <v>1477095</v>
      </c>
      <c r="I10640" s="206" t="s">
        <v>19</v>
      </c>
      <c r="L10640" s="206">
        <v>2024</v>
      </c>
      <c r="M10640" s="206" t="s">
        <v>772</v>
      </c>
      <c r="N10640" s="206" t="s">
        <v>816</v>
      </c>
    </row>
    <row r="10641" spans="1:14" s="206" customFormat="1" ht="31" customHeight="1" x14ac:dyDescent="0.15">
      <c r="A10641" s="206" t="s">
        <v>768</v>
      </c>
      <c r="B10641" s="206" t="s">
        <v>894</v>
      </c>
      <c r="C10641" s="206" t="s">
        <v>770</v>
      </c>
      <c r="D10641" s="206" t="s">
        <v>772</v>
      </c>
      <c r="E10641" s="206" t="s">
        <v>759</v>
      </c>
      <c r="F10641" s="207">
        <v>45596</v>
      </c>
      <c r="G10641" s="206" t="s">
        <v>897</v>
      </c>
      <c r="H10641" s="208">
        <v>4667149</v>
      </c>
      <c r="I10641" s="206" t="s">
        <v>19</v>
      </c>
      <c r="L10641" s="206">
        <v>2024</v>
      </c>
      <c r="M10641" s="206" t="s">
        <v>772</v>
      </c>
      <c r="N10641" s="206" t="s">
        <v>816</v>
      </c>
    </row>
    <row r="10642" spans="1:14" s="206" customFormat="1" ht="31" customHeight="1" x14ac:dyDescent="0.15">
      <c r="A10642" s="206" t="s">
        <v>768</v>
      </c>
      <c r="B10642" s="206" t="s">
        <v>894</v>
      </c>
      <c r="C10642" s="206" t="s">
        <v>770</v>
      </c>
      <c r="D10642" s="206" t="s">
        <v>772</v>
      </c>
      <c r="E10642" s="206" t="s">
        <v>772</v>
      </c>
      <c r="F10642" s="207">
        <v>45596</v>
      </c>
      <c r="G10642" s="206" t="s">
        <v>898</v>
      </c>
      <c r="H10642" s="208">
        <v>177188</v>
      </c>
      <c r="I10642" s="206" t="s">
        <v>19</v>
      </c>
      <c r="L10642" s="206">
        <v>2024</v>
      </c>
      <c r="M10642" s="206" t="s">
        <v>772</v>
      </c>
      <c r="N10642" s="206" t="s">
        <v>816</v>
      </c>
    </row>
    <row r="10643" spans="1:14" s="206" customFormat="1" ht="31" customHeight="1" x14ac:dyDescent="0.15">
      <c r="A10643" s="206" t="s">
        <v>768</v>
      </c>
      <c r="B10643" s="206" t="s">
        <v>894</v>
      </c>
      <c r="C10643" s="206" t="s">
        <v>770</v>
      </c>
      <c r="D10643" s="206" t="s">
        <v>772</v>
      </c>
      <c r="E10643" s="206" t="s">
        <v>772</v>
      </c>
      <c r="F10643" s="207">
        <v>45596</v>
      </c>
      <c r="G10643" s="206" t="s">
        <v>895</v>
      </c>
      <c r="H10643" s="208">
        <v>37149</v>
      </c>
      <c r="I10643" s="206" t="s">
        <v>19</v>
      </c>
      <c r="L10643" s="206">
        <v>2024</v>
      </c>
      <c r="M10643" s="206" t="s">
        <v>772</v>
      </c>
      <c r="N10643" s="206" t="s">
        <v>816</v>
      </c>
    </row>
    <row r="10644" spans="1:14" s="206" customFormat="1" ht="31" customHeight="1" x14ac:dyDescent="0.15">
      <c r="A10644" s="206" t="s">
        <v>768</v>
      </c>
      <c r="B10644" s="206" t="s">
        <v>894</v>
      </c>
      <c r="C10644" s="206" t="s">
        <v>770</v>
      </c>
      <c r="D10644" s="206" t="s">
        <v>772</v>
      </c>
      <c r="E10644" s="206" t="s">
        <v>772</v>
      </c>
      <c r="F10644" s="207">
        <v>45596</v>
      </c>
      <c r="G10644" s="206" t="s">
        <v>896</v>
      </c>
      <c r="H10644" s="208">
        <v>305743</v>
      </c>
      <c r="I10644" s="206" t="s">
        <v>19</v>
      </c>
      <c r="L10644" s="206">
        <v>2024</v>
      </c>
      <c r="M10644" s="206" t="s">
        <v>772</v>
      </c>
      <c r="N10644" s="206" t="s">
        <v>816</v>
      </c>
    </row>
    <row r="10645" spans="1:14" s="206" customFormat="1" ht="31" customHeight="1" x14ac:dyDescent="0.15">
      <c r="A10645" s="206" t="s">
        <v>768</v>
      </c>
      <c r="B10645" s="206" t="s">
        <v>894</v>
      </c>
      <c r="C10645" s="206" t="s">
        <v>782</v>
      </c>
      <c r="D10645" s="206" t="s">
        <v>772</v>
      </c>
      <c r="E10645" s="206" t="s">
        <v>759</v>
      </c>
      <c r="F10645" s="207">
        <v>45596</v>
      </c>
      <c r="G10645" s="206" t="s">
        <v>897</v>
      </c>
      <c r="H10645" s="208">
        <v>164798</v>
      </c>
      <c r="I10645" s="206" t="s">
        <v>19</v>
      </c>
      <c r="L10645" s="206">
        <v>2024</v>
      </c>
      <c r="M10645" s="206" t="s">
        <v>772</v>
      </c>
      <c r="N10645" s="206" t="s">
        <v>816</v>
      </c>
    </row>
    <row r="10646" spans="1:14" s="206" customFormat="1" ht="31" customHeight="1" x14ac:dyDescent="0.15">
      <c r="A10646" s="206" t="s">
        <v>768</v>
      </c>
      <c r="B10646" s="206" t="s">
        <v>894</v>
      </c>
      <c r="C10646" s="206" t="s">
        <v>770</v>
      </c>
      <c r="D10646" s="206" t="s">
        <v>772</v>
      </c>
      <c r="E10646" s="206" t="s">
        <v>778</v>
      </c>
      <c r="F10646" s="207">
        <v>45596</v>
      </c>
      <c r="G10646" s="206" t="s">
        <v>897</v>
      </c>
      <c r="H10646" s="208">
        <v>2475920</v>
      </c>
      <c r="I10646" s="206" t="s">
        <v>19</v>
      </c>
      <c r="L10646" s="206">
        <v>2024</v>
      </c>
      <c r="M10646" s="206" t="s">
        <v>772</v>
      </c>
      <c r="N10646" s="206" t="s">
        <v>816</v>
      </c>
    </row>
    <row r="10647" spans="1:14" s="206" customFormat="1" ht="31" customHeight="1" x14ac:dyDescent="0.15">
      <c r="A10647" s="206" t="s">
        <v>768</v>
      </c>
      <c r="B10647" s="206" t="s">
        <v>894</v>
      </c>
      <c r="C10647" s="206" t="s">
        <v>770</v>
      </c>
      <c r="D10647" s="206" t="s">
        <v>772</v>
      </c>
      <c r="E10647" s="206" t="s">
        <v>778</v>
      </c>
      <c r="F10647" s="207">
        <v>45596</v>
      </c>
      <c r="G10647" s="206" t="s">
        <v>896</v>
      </c>
      <c r="H10647" s="208">
        <v>92884</v>
      </c>
      <c r="I10647" s="206" t="s">
        <v>19</v>
      </c>
      <c r="L10647" s="206">
        <v>2024</v>
      </c>
      <c r="M10647" s="206" t="s">
        <v>772</v>
      </c>
      <c r="N10647" s="206" t="s">
        <v>816</v>
      </c>
    </row>
    <row r="10648" spans="1:14" s="206" customFormat="1" ht="31" customHeight="1" x14ac:dyDescent="0.15">
      <c r="A10648" s="206" t="s">
        <v>768</v>
      </c>
      <c r="B10648" s="206" t="s">
        <v>894</v>
      </c>
      <c r="C10648" s="206" t="s">
        <v>770</v>
      </c>
      <c r="D10648" s="206" t="s">
        <v>772</v>
      </c>
      <c r="E10648" s="206" t="s">
        <v>759</v>
      </c>
      <c r="F10648" s="207">
        <v>45597</v>
      </c>
      <c r="G10648" s="206" t="s">
        <v>897</v>
      </c>
      <c r="H10648" s="208">
        <v>3234408</v>
      </c>
      <c r="I10648" s="206" t="s">
        <v>19</v>
      </c>
      <c r="L10648" s="206">
        <v>2024</v>
      </c>
      <c r="M10648" s="206" t="s">
        <v>772</v>
      </c>
      <c r="N10648" s="206" t="s">
        <v>816</v>
      </c>
    </row>
    <row r="10649" spans="1:14" s="206" customFormat="1" ht="31" customHeight="1" x14ac:dyDescent="0.15">
      <c r="A10649" s="206" t="s">
        <v>768</v>
      </c>
      <c r="B10649" s="206" t="s">
        <v>894</v>
      </c>
      <c r="C10649" s="206" t="s">
        <v>782</v>
      </c>
      <c r="D10649" s="206" t="s">
        <v>772</v>
      </c>
      <c r="E10649" s="206" t="s">
        <v>778</v>
      </c>
      <c r="F10649" s="207">
        <v>45597</v>
      </c>
      <c r="G10649" s="206" t="s">
        <v>897</v>
      </c>
      <c r="H10649" s="208">
        <v>20698</v>
      </c>
      <c r="I10649" s="206" t="s">
        <v>19</v>
      </c>
      <c r="L10649" s="206">
        <v>2024</v>
      </c>
      <c r="M10649" s="206" t="s">
        <v>772</v>
      </c>
      <c r="N10649" s="206" t="s">
        <v>816</v>
      </c>
    </row>
    <row r="10650" spans="1:14" s="206" customFormat="1" ht="31" customHeight="1" x14ac:dyDescent="0.15">
      <c r="A10650" s="206" t="s">
        <v>768</v>
      </c>
      <c r="B10650" s="206" t="s">
        <v>894</v>
      </c>
      <c r="C10650" s="206" t="s">
        <v>770</v>
      </c>
      <c r="D10650" s="206" t="s">
        <v>772</v>
      </c>
      <c r="E10650" s="206" t="s">
        <v>778</v>
      </c>
      <c r="F10650" s="207">
        <v>45597</v>
      </c>
      <c r="G10650" s="206" t="s">
        <v>895</v>
      </c>
      <c r="H10650" s="208">
        <v>139392</v>
      </c>
      <c r="I10650" s="206" t="s">
        <v>19</v>
      </c>
      <c r="L10650" s="206">
        <v>2024</v>
      </c>
      <c r="M10650" s="206" t="s">
        <v>772</v>
      </c>
      <c r="N10650" s="206" t="s">
        <v>816</v>
      </c>
    </row>
    <row r="10651" spans="1:14" s="206" customFormat="1" ht="31" customHeight="1" x14ac:dyDescent="0.15">
      <c r="A10651" s="206" t="s">
        <v>768</v>
      </c>
      <c r="B10651" s="206" t="s">
        <v>894</v>
      </c>
      <c r="C10651" s="206" t="s">
        <v>782</v>
      </c>
      <c r="D10651" s="206" t="s">
        <v>772</v>
      </c>
      <c r="E10651" s="206" t="s">
        <v>759</v>
      </c>
      <c r="F10651" s="207">
        <v>45597</v>
      </c>
      <c r="G10651" s="206" t="s">
        <v>897</v>
      </c>
      <c r="H10651" s="208">
        <v>300300</v>
      </c>
      <c r="I10651" s="206" t="s">
        <v>19</v>
      </c>
      <c r="L10651" s="206">
        <v>2024</v>
      </c>
      <c r="M10651" s="206" t="s">
        <v>772</v>
      </c>
      <c r="N10651" s="206" t="s">
        <v>816</v>
      </c>
    </row>
    <row r="10652" spans="1:14" s="206" customFormat="1" ht="31" customHeight="1" x14ac:dyDescent="0.15">
      <c r="A10652" s="206" t="s">
        <v>768</v>
      </c>
      <c r="B10652" s="206" t="s">
        <v>894</v>
      </c>
      <c r="C10652" s="206" t="s">
        <v>770</v>
      </c>
      <c r="D10652" s="206" t="s">
        <v>772</v>
      </c>
      <c r="E10652" s="206" t="s">
        <v>772</v>
      </c>
      <c r="F10652" s="207">
        <v>45597</v>
      </c>
      <c r="G10652" s="206" t="s">
        <v>897</v>
      </c>
      <c r="H10652" s="208">
        <v>905259</v>
      </c>
      <c r="I10652" s="206" t="s">
        <v>19</v>
      </c>
      <c r="L10652" s="206">
        <v>2024</v>
      </c>
      <c r="M10652" s="206" t="s">
        <v>772</v>
      </c>
      <c r="N10652" s="206" t="s">
        <v>816</v>
      </c>
    </row>
    <row r="10653" spans="1:14" s="206" customFormat="1" ht="31" customHeight="1" x14ac:dyDescent="0.15">
      <c r="A10653" s="206" t="s">
        <v>768</v>
      </c>
      <c r="B10653" s="206" t="s">
        <v>894</v>
      </c>
      <c r="C10653" s="206" t="s">
        <v>770</v>
      </c>
      <c r="D10653" s="206" t="s">
        <v>772</v>
      </c>
      <c r="E10653" s="206" t="s">
        <v>778</v>
      </c>
      <c r="F10653" s="207">
        <v>45597</v>
      </c>
      <c r="G10653" s="206" t="s">
        <v>897</v>
      </c>
      <c r="H10653" s="208">
        <v>2681486</v>
      </c>
      <c r="I10653" s="206" t="s">
        <v>19</v>
      </c>
      <c r="L10653" s="206">
        <v>2024</v>
      </c>
      <c r="M10653" s="206" t="s">
        <v>772</v>
      </c>
      <c r="N10653" s="206" t="s">
        <v>816</v>
      </c>
    </row>
    <row r="10654" spans="1:14" s="206" customFormat="1" ht="31" customHeight="1" x14ac:dyDescent="0.15">
      <c r="A10654" s="206" t="s">
        <v>768</v>
      </c>
      <c r="B10654" s="206" t="s">
        <v>894</v>
      </c>
      <c r="C10654" s="206" t="s">
        <v>770</v>
      </c>
      <c r="D10654" s="206" t="s">
        <v>772</v>
      </c>
      <c r="E10654" s="206" t="s">
        <v>772</v>
      </c>
      <c r="F10654" s="207">
        <v>45597</v>
      </c>
      <c r="G10654" s="206" t="s">
        <v>898</v>
      </c>
      <c r="H10654" s="208">
        <v>89320</v>
      </c>
      <c r="I10654" s="206" t="s">
        <v>19</v>
      </c>
      <c r="L10654" s="206">
        <v>2024</v>
      </c>
      <c r="M10654" s="206" t="s">
        <v>772</v>
      </c>
      <c r="N10654" s="206" t="s">
        <v>816</v>
      </c>
    </row>
    <row r="10655" spans="1:14" s="206" customFormat="1" ht="31" customHeight="1" x14ac:dyDescent="0.15">
      <c r="A10655" s="206" t="s">
        <v>768</v>
      </c>
      <c r="B10655" s="206" t="s">
        <v>894</v>
      </c>
      <c r="C10655" s="206" t="s">
        <v>770</v>
      </c>
      <c r="D10655" s="206" t="s">
        <v>772</v>
      </c>
      <c r="E10655" s="206" t="s">
        <v>772</v>
      </c>
      <c r="F10655" s="207">
        <v>45597</v>
      </c>
      <c r="G10655" s="206" t="s">
        <v>896</v>
      </c>
      <c r="H10655" s="208">
        <v>80788</v>
      </c>
      <c r="I10655" s="206" t="s">
        <v>19</v>
      </c>
      <c r="L10655" s="206">
        <v>2024</v>
      </c>
      <c r="M10655" s="206" t="s">
        <v>772</v>
      </c>
      <c r="N10655" s="206" t="s">
        <v>816</v>
      </c>
    </row>
    <row r="10656" spans="1:14" s="206" customFormat="1" ht="31" customHeight="1" x14ac:dyDescent="0.15">
      <c r="A10656" s="206" t="s">
        <v>768</v>
      </c>
      <c r="B10656" s="206" t="s">
        <v>894</v>
      </c>
      <c r="C10656" s="206" t="s">
        <v>770</v>
      </c>
      <c r="D10656" s="206" t="s">
        <v>772</v>
      </c>
      <c r="E10656" s="206" t="s">
        <v>778</v>
      </c>
      <c r="F10656" s="207">
        <v>45600</v>
      </c>
      <c r="G10656" s="206" t="s">
        <v>896</v>
      </c>
      <c r="H10656" s="208">
        <v>221342</v>
      </c>
      <c r="I10656" s="206" t="s">
        <v>19</v>
      </c>
      <c r="L10656" s="206">
        <v>2024</v>
      </c>
      <c r="M10656" s="206" t="s">
        <v>772</v>
      </c>
      <c r="N10656" s="206" t="s">
        <v>816</v>
      </c>
    </row>
    <row r="10657" spans="1:14" s="206" customFormat="1" ht="31" customHeight="1" x14ac:dyDescent="0.15">
      <c r="A10657" s="206" t="s">
        <v>768</v>
      </c>
      <c r="B10657" s="206" t="s">
        <v>894</v>
      </c>
      <c r="C10657" s="206" t="s">
        <v>770</v>
      </c>
      <c r="D10657" s="206" t="s">
        <v>772</v>
      </c>
      <c r="E10657" s="206" t="s">
        <v>772</v>
      </c>
      <c r="F10657" s="207">
        <v>45600</v>
      </c>
      <c r="G10657" s="206" t="s">
        <v>896</v>
      </c>
      <c r="H10657" s="208">
        <v>207643</v>
      </c>
      <c r="I10657" s="206" t="s">
        <v>19</v>
      </c>
      <c r="L10657" s="206">
        <v>2024</v>
      </c>
      <c r="M10657" s="206" t="s">
        <v>772</v>
      </c>
      <c r="N10657" s="206" t="s">
        <v>816</v>
      </c>
    </row>
    <row r="10658" spans="1:14" s="206" customFormat="1" ht="31" customHeight="1" x14ac:dyDescent="0.15">
      <c r="A10658" s="206" t="s">
        <v>768</v>
      </c>
      <c r="B10658" s="206" t="s">
        <v>894</v>
      </c>
      <c r="C10658" s="206" t="s">
        <v>770</v>
      </c>
      <c r="D10658" s="206" t="s">
        <v>772</v>
      </c>
      <c r="E10658" s="206" t="s">
        <v>778</v>
      </c>
      <c r="F10658" s="207">
        <v>45600</v>
      </c>
      <c r="G10658" s="206" t="s">
        <v>903</v>
      </c>
      <c r="H10658" s="208">
        <v>51476</v>
      </c>
      <c r="I10658" s="206" t="s">
        <v>19</v>
      </c>
      <c r="L10658" s="206">
        <v>2024</v>
      </c>
      <c r="M10658" s="206" t="s">
        <v>772</v>
      </c>
      <c r="N10658" s="206" t="s">
        <v>816</v>
      </c>
    </row>
    <row r="10659" spans="1:14" s="206" customFormat="1" ht="31" customHeight="1" x14ac:dyDescent="0.15">
      <c r="A10659" s="206" t="s">
        <v>768</v>
      </c>
      <c r="B10659" s="206" t="s">
        <v>894</v>
      </c>
      <c r="C10659" s="206" t="s">
        <v>770</v>
      </c>
      <c r="D10659" s="206" t="s">
        <v>772</v>
      </c>
      <c r="E10659" s="206" t="s">
        <v>778</v>
      </c>
      <c r="F10659" s="207">
        <v>45600</v>
      </c>
      <c r="G10659" s="206" t="s">
        <v>895</v>
      </c>
      <c r="H10659" s="208">
        <v>29756</v>
      </c>
      <c r="I10659" s="206" t="s">
        <v>19</v>
      </c>
      <c r="L10659" s="206">
        <v>2024</v>
      </c>
      <c r="M10659" s="206" t="s">
        <v>772</v>
      </c>
      <c r="N10659" s="206" t="s">
        <v>816</v>
      </c>
    </row>
    <row r="10660" spans="1:14" s="206" customFormat="1" ht="31" customHeight="1" x14ac:dyDescent="0.15">
      <c r="A10660" s="206" t="s">
        <v>768</v>
      </c>
      <c r="B10660" s="206" t="s">
        <v>894</v>
      </c>
      <c r="C10660" s="206" t="s">
        <v>770</v>
      </c>
      <c r="D10660" s="206" t="s">
        <v>772</v>
      </c>
      <c r="E10660" s="206" t="s">
        <v>778</v>
      </c>
      <c r="F10660" s="207">
        <v>45600</v>
      </c>
      <c r="G10660" s="206" t="s">
        <v>899</v>
      </c>
      <c r="H10660" s="208">
        <v>269236</v>
      </c>
      <c r="I10660" s="206" t="s">
        <v>19</v>
      </c>
      <c r="L10660" s="206">
        <v>2024</v>
      </c>
      <c r="M10660" s="206" t="s">
        <v>772</v>
      </c>
      <c r="N10660" s="206" t="s">
        <v>816</v>
      </c>
    </row>
    <row r="10661" spans="1:14" s="206" customFormat="1" ht="31" customHeight="1" x14ac:dyDescent="0.15">
      <c r="A10661" s="206" t="s">
        <v>768</v>
      </c>
      <c r="B10661" s="206" t="s">
        <v>894</v>
      </c>
      <c r="C10661" s="206" t="s">
        <v>770</v>
      </c>
      <c r="D10661" s="206" t="s">
        <v>772</v>
      </c>
      <c r="E10661" s="206" t="s">
        <v>759</v>
      </c>
      <c r="F10661" s="207">
        <v>45600</v>
      </c>
      <c r="G10661" s="206" t="s">
        <v>897</v>
      </c>
      <c r="H10661" s="208">
        <v>4658767</v>
      </c>
      <c r="I10661" s="206" t="s">
        <v>19</v>
      </c>
      <c r="L10661" s="206">
        <v>2024</v>
      </c>
      <c r="M10661" s="206" t="s">
        <v>772</v>
      </c>
      <c r="N10661" s="206" t="s">
        <v>816</v>
      </c>
    </row>
    <row r="10662" spans="1:14" s="206" customFormat="1" ht="31" customHeight="1" x14ac:dyDescent="0.15">
      <c r="A10662" s="206" t="s">
        <v>768</v>
      </c>
      <c r="B10662" s="206" t="s">
        <v>894</v>
      </c>
      <c r="C10662" s="206" t="s">
        <v>770</v>
      </c>
      <c r="D10662" s="206" t="s">
        <v>772</v>
      </c>
      <c r="E10662" s="206" t="s">
        <v>772</v>
      </c>
      <c r="F10662" s="207">
        <v>45600</v>
      </c>
      <c r="G10662" s="206" t="s">
        <v>898</v>
      </c>
      <c r="H10662" s="208">
        <v>141240</v>
      </c>
      <c r="I10662" s="206" t="s">
        <v>19</v>
      </c>
      <c r="L10662" s="206">
        <v>2024</v>
      </c>
      <c r="M10662" s="206" t="s">
        <v>772</v>
      </c>
      <c r="N10662" s="206" t="s">
        <v>816</v>
      </c>
    </row>
    <row r="10663" spans="1:14" s="206" customFormat="1" ht="31" customHeight="1" x14ac:dyDescent="0.15">
      <c r="A10663" s="206" t="s">
        <v>768</v>
      </c>
      <c r="B10663" s="206" t="s">
        <v>894</v>
      </c>
      <c r="C10663" s="206" t="s">
        <v>782</v>
      </c>
      <c r="D10663" s="206" t="s">
        <v>772</v>
      </c>
      <c r="E10663" s="206" t="s">
        <v>759</v>
      </c>
      <c r="F10663" s="207">
        <v>45600</v>
      </c>
      <c r="G10663" s="206" t="s">
        <v>897</v>
      </c>
      <c r="H10663" s="208">
        <v>183137</v>
      </c>
      <c r="I10663" s="206" t="s">
        <v>19</v>
      </c>
      <c r="L10663" s="206">
        <v>2024</v>
      </c>
      <c r="M10663" s="206" t="s">
        <v>772</v>
      </c>
      <c r="N10663" s="206" t="s">
        <v>816</v>
      </c>
    </row>
    <row r="10664" spans="1:14" s="206" customFormat="1" ht="31" customHeight="1" x14ac:dyDescent="0.15">
      <c r="A10664" s="206" t="s">
        <v>768</v>
      </c>
      <c r="B10664" s="206" t="s">
        <v>894</v>
      </c>
      <c r="C10664" s="206" t="s">
        <v>770</v>
      </c>
      <c r="D10664" s="206" t="s">
        <v>772</v>
      </c>
      <c r="E10664" s="206" t="s">
        <v>772</v>
      </c>
      <c r="F10664" s="207">
        <v>45600</v>
      </c>
      <c r="G10664" s="206" t="s">
        <v>895</v>
      </c>
      <c r="H10664" s="208">
        <v>3668</v>
      </c>
      <c r="I10664" s="206" t="s">
        <v>19</v>
      </c>
      <c r="L10664" s="206">
        <v>2024</v>
      </c>
      <c r="M10664" s="206" t="s">
        <v>772</v>
      </c>
      <c r="N10664" s="206" t="s">
        <v>816</v>
      </c>
    </row>
    <row r="10665" spans="1:14" s="206" customFormat="1" ht="31" customHeight="1" x14ac:dyDescent="0.15">
      <c r="A10665" s="206" t="s">
        <v>768</v>
      </c>
      <c r="B10665" s="206" t="s">
        <v>894</v>
      </c>
      <c r="C10665" s="206" t="s">
        <v>782</v>
      </c>
      <c r="D10665" s="206" t="s">
        <v>772</v>
      </c>
      <c r="E10665" s="206" t="s">
        <v>778</v>
      </c>
      <c r="F10665" s="207">
        <v>45600</v>
      </c>
      <c r="G10665" s="206" t="s">
        <v>897</v>
      </c>
      <c r="H10665" s="208">
        <v>26180</v>
      </c>
      <c r="I10665" s="206" t="s">
        <v>19</v>
      </c>
      <c r="L10665" s="206">
        <v>2024</v>
      </c>
      <c r="M10665" s="206" t="s">
        <v>772</v>
      </c>
      <c r="N10665" s="206" t="s">
        <v>816</v>
      </c>
    </row>
    <row r="10666" spans="1:14" s="206" customFormat="1" ht="31" customHeight="1" x14ac:dyDescent="0.15">
      <c r="A10666" s="206" t="s">
        <v>768</v>
      </c>
      <c r="B10666" s="206" t="s">
        <v>894</v>
      </c>
      <c r="C10666" s="206" t="s">
        <v>770</v>
      </c>
      <c r="D10666" s="206" t="s">
        <v>772</v>
      </c>
      <c r="E10666" s="206" t="s">
        <v>772</v>
      </c>
      <c r="F10666" s="207">
        <v>45600</v>
      </c>
      <c r="G10666" s="206" t="s">
        <v>897</v>
      </c>
      <c r="H10666" s="208">
        <v>1478959</v>
      </c>
      <c r="I10666" s="206" t="s">
        <v>19</v>
      </c>
      <c r="L10666" s="206">
        <v>2024</v>
      </c>
      <c r="M10666" s="206" t="s">
        <v>772</v>
      </c>
      <c r="N10666" s="206" t="s">
        <v>816</v>
      </c>
    </row>
    <row r="10667" spans="1:14" s="206" customFormat="1" ht="31" customHeight="1" x14ac:dyDescent="0.15">
      <c r="A10667" s="206" t="s">
        <v>768</v>
      </c>
      <c r="B10667" s="206" t="s">
        <v>894</v>
      </c>
      <c r="C10667" s="206" t="s">
        <v>770</v>
      </c>
      <c r="D10667" s="206" t="s">
        <v>772</v>
      </c>
      <c r="E10667" s="206" t="s">
        <v>778</v>
      </c>
      <c r="F10667" s="207">
        <v>45600</v>
      </c>
      <c r="G10667" s="206" t="s">
        <v>897</v>
      </c>
      <c r="H10667" s="208">
        <v>4147847</v>
      </c>
      <c r="I10667" s="206" t="s">
        <v>19</v>
      </c>
      <c r="L10667" s="206">
        <v>2024</v>
      </c>
      <c r="M10667" s="206" t="s">
        <v>772</v>
      </c>
      <c r="N10667" s="206" t="s">
        <v>816</v>
      </c>
    </row>
    <row r="10668" spans="1:14" s="206" customFormat="1" ht="31" customHeight="1" x14ac:dyDescent="0.15">
      <c r="A10668" s="206" t="s">
        <v>768</v>
      </c>
      <c r="B10668" s="206" t="s">
        <v>894</v>
      </c>
      <c r="C10668" s="206" t="s">
        <v>770</v>
      </c>
      <c r="D10668" s="206" t="s">
        <v>772</v>
      </c>
      <c r="E10668" s="206" t="s">
        <v>778</v>
      </c>
      <c r="F10668" s="207">
        <v>45601</v>
      </c>
      <c r="G10668" s="206" t="s">
        <v>895</v>
      </c>
      <c r="H10668" s="208">
        <v>7885</v>
      </c>
      <c r="I10668" s="206" t="s">
        <v>19</v>
      </c>
      <c r="L10668" s="206">
        <v>2024</v>
      </c>
      <c r="M10668" s="206" t="s">
        <v>772</v>
      </c>
      <c r="N10668" s="206" t="s">
        <v>816</v>
      </c>
    </row>
    <row r="10669" spans="1:14" s="206" customFormat="1" ht="31" customHeight="1" x14ac:dyDescent="0.15">
      <c r="A10669" s="206" t="s">
        <v>768</v>
      </c>
      <c r="B10669" s="206" t="s">
        <v>894</v>
      </c>
      <c r="C10669" s="206" t="s">
        <v>770</v>
      </c>
      <c r="D10669" s="206" t="s">
        <v>772</v>
      </c>
      <c r="E10669" s="206" t="s">
        <v>772</v>
      </c>
      <c r="F10669" s="207">
        <v>45601</v>
      </c>
      <c r="G10669" s="206" t="s">
        <v>898</v>
      </c>
      <c r="H10669" s="208">
        <v>183392</v>
      </c>
      <c r="I10669" s="206" t="s">
        <v>19</v>
      </c>
      <c r="L10669" s="206">
        <v>2024</v>
      </c>
      <c r="M10669" s="206" t="s">
        <v>772</v>
      </c>
      <c r="N10669" s="206" t="s">
        <v>816</v>
      </c>
    </row>
    <row r="10670" spans="1:14" s="206" customFormat="1" ht="31" customHeight="1" x14ac:dyDescent="0.15">
      <c r="A10670" s="206" t="s">
        <v>768</v>
      </c>
      <c r="B10670" s="206" t="s">
        <v>894</v>
      </c>
      <c r="C10670" s="206" t="s">
        <v>770</v>
      </c>
      <c r="D10670" s="206" t="s">
        <v>772</v>
      </c>
      <c r="E10670" s="206" t="s">
        <v>772</v>
      </c>
      <c r="F10670" s="207">
        <v>45601</v>
      </c>
      <c r="G10670" s="206" t="s">
        <v>896</v>
      </c>
      <c r="H10670" s="208">
        <v>372548</v>
      </c>
      <c r="I10670" s="206" t="s">
        <v>19</v>
      </c>
      <c r="L10670" s="206">
        <v>2024</v>
      </c>
      <c r="M10670" s="206" t="s">
        <v>772</v>
      </c>
      <c r="N10670" s="206" t="s">
        <v>816</v>
      </c>
    </row>
    <row r="10671" spans="1:14" s="206" customFormat="1" ht="31" customHeight="1" x14ac:dyDescent="0.15">
      <c r="A10671" s="206" t="s">
        <v>768</v>
      </c>
      <c r="B10671" s="206" t="s">
        <v>894</v>
      </c>
      <c r="C10671" s="206" t="s">
        <v>782</v>
      </c>
      <c r="D10671" s="206" t="s">
        <v>772</v>
      </c>
      <c r="E10671" s="206" t="s">
        <v>778</v>
      </c>
      <c r="F10671" s="207">
        <v>45601</v>
      </c>
      <c r="G10671" s="206" t="s">
        <v>897</v>
      </c>
      <c r="H10671" s="208">
        <v>164681</v>
      </c>
      <c r="I10671" s="206" t="s">
        <v>19</v>
      </c>
      <c r="L10671" s="206">
        <v>2024</v>
      </c>
      <c r="M10671" s="206" t="s">
        <v>772</v>
      </c>
      <c r="N10671" s="206" t="s">
        <v>816</v>
      </c>
    </row>
    <row r="10672" spans="1:14" s="206" customFormat="1" ht="31" customHeight="1" x14ac:dyDescent="0.15">
      <c r="A10672" s="206" t="s">
        <v>768</v>
      </c>
      <c r="B10672" s="206" t="s">
        <v>894</v>
      </c>
      <c r="C10672" s="206" t="s">
        <v>770</v>
      </c>
      <c r="D10672" s="206" t="s">
        <v>772</v>
      </c>
      <c r="E10672" s="206" t="s">
        <v>778</v>
      </c>
      <c r="F10672" s="207">
        <v>45601</v>
      </c>
      <c r="G10672" s="206" t="s">
        <v>899</v>
      </c>
      <c r="H10672" s="208">
        <v>710204</v>
      </c>
      <c r="I10672" s="206" t="s">
        <v>19</v>
      </c>
      <c r="L10672" s="206">
        <v>2024</v>
      </c>
      <c r="M10672" s="206" t="s">
        <v>772</v>
      </c>
      <c r="N10672" s="206" t="s">
        <v>816</v>
      </c>
    </row>
    <row r="10673" spans="1:15" s="206" customFormat="1" ht="31" customHeight="1" x14ac:dyDescent="0.15">
      <c r="A10673" s="206" t="s">
        <v>768</v>
      </c>
      <c r="B10673" s="206" t="s">
        <v>894</v>
      </c>
      <c r="C10673" s="206" t="s">
        <v>770</v>
      </c>
      <c r="D10673" s="206" t="s">
        <v>772</v>
      </c>
      <c r="E10673" s="206" t="s">
        <v>772</v>
      </c>
      <c r="F10673" s="207">
        <v>45601</v>
      </c>
      <c r="G10673" s="206" t="s">
        <v>895</v>
      </c>
      <c r="H10673" s="208">
        <v>101586</v>
      </c>
      <c r="I10673" s="206" t="s">
        <v>19</v>
      </c>
      <c r="L10673" s="206">
        <v>2024</v>
      </c>
      <c r="M10673" s="206" t="s">
        <v>772</v>
      </c>
      <c r="N10673" s="206" t="s">
        <v>816</v>
      </c>
    </row>
    <row r="10674" spans="1:15" s="206" customFormat="1" ht="31" customHeight="1" x14ac:dyDescent="0.15">
      <c r="A10674" s="206" t="s">
        <v>768</v>
      </c>
      <c r="B10674" s="206" t="s">
        <v>894</v>
      </c>
      <c r="C10674" s="206" t="s">
        <v>770</v>
      </c>
      <c r="D10674" s="206" t="s">
        <v>772</v>
      </c>
      <c r="E10674" s="206" t="s">
        <v>778</v>
      </c>
      <c r="F10674" s="207">
        <v>45601</v>
      </c>
      <c r="G10674" s="206" t="s">
        <v>898</v>
      </c>
      <c r="H10674" s="208">
        <v>316800</v>
      </c>
      <c r="I10674" s="206" t="s">
        <v>19</v>
      </c>
      <c r="L10674" s="206">
        <v>2024</v>
      </c>
      <c r="M10674" s="206" t="s">
        <v>772</v>
      </c>
      <c r="N10674" s="206" t="s">
        <v>816</v>
      </c>
    </row>
    <row r="10675" spans="1:15" s="206" customFormat="1" ht="31" customHeight="1" x14ac:dyDescent="0.15">
      <c r="A10675" s="206" t="s">
        <v>768</v>
      </c>
      <c r="B10675" s="206" t="s">
        <v>894</v>
      </c>
      <c r="C10675" s="206" t="s">
        <v>770</v>
      </c>
      <c r="D10675" s="206" t="s">
        <v>772</v>
      </c>
      <c r="E10675" s="206" t="s">
        <v>778</v>
      </c>
      <c r="F10675" s="207">
        <v>45601</v>
      </c>
      <c r="G10675" s="206" t="s">
        <v>896</v>
      </c>
      <c r="H10675" s="208">
        <v>180510</v>
      </c>
      <c r="I10675" s="206" t="s">
        <v>19</v>
      </c>
      <c r="L10675" s="206">
        <v>2024</v>
      </c>
      <c r="M10675" s="206" t="s">
        <v>772</v>
      </c>
      <c r="N10675" s="206" t="s">
        <v>816</v>
      </c>
    </row>
    <row r="10676" spans="1:15" s="206" customFormat="1" ht="31" customHeight="1" x14ac:dyDescent="0.15">
      <c r="A10676" s="206" t="s">
        <v>768</v>
      </c>
      <c r="B10676" s="206" t="s">
        <v>894</v>
      </c>
      <c r="C10676" s="206" t="s">
        <v>770</v>
      </c>
      <c r="D10676" s="206" t="s">
        <v>772</v>
      </c>
      <c r="E10676" s="206" t="s">
        <v>778</v>
      </c>
      <c r="F10676" s="207">
        <v>45601</v>
      </c>
      <c r="G10676" s="206" t="s">
        <v>897</v>
      </c>
      <c r="H10676" s="208">
        <v>2778412</v>
      </c>
      <c r="I10676" s="206" t="s">
        <v>19</v>
      </c>
      <c r="L10676" s="206">
        <v>2024</v>
      </c>
      <c r="M10676" s="206" t="s">
        <v>772</v>
      </c>
      <c r="N10676" s="206" t="s">
        <v>816</v>
      </c>
    </row>
    <row r="10677" spans="1:15" s="206" customFormat="1" ht="31" customHeight="1" x14ac:dyDescent="0.15">
      <c r="A10677" s="206" t="s">
        <v>768</v>
      </c>
      <c r="B10677" s="206" t="s">
        <v>894</v>
      </c>
      <c r="C10677" s="206" t="s">
        <v>782</v>
      </c>
      <c r="D10677" s="206" t="s">
        <v>772</v>
      </c>
      <c r="E10677" s="206" t="s">
        <v>759</v>
      </c>
      <c r="F10677" s="207">
        <v>45601</v>
      </c>
      <c r="G10677" s="206" t="s">
        <v>897</v>
      </c>
      <c r="H10677" s="208">
        <v>81946</v>
      </c>
      <c r="I10677" s="206" t="s">
        <v>19</v>
      </c>
      <c r="L10677" s="206">
        <v>2024</v>
      </c>
      <c r="M10677" s="206" t="s">
        <v>772</v>
      </c>
      <c r="N10677" s="206" t="s">
        <v>816</v>
      </c>
    </row>
    <row r="10678" spans="1:15" s="206" customFormat="1" ht="31" customHeight="1" x14ac:dyDescent="0.15">
      <c r="A10678" s="206" t="s">
        <v>768</v>
      </c>
      <c r="B10678" s="206" t="s">
        <v>894</v>
      </c>
      <c r="C10678" s="206" t="s">
        <v>770</v>
      </c>
      <c r="D10678" s="206" t="s">
        <v>772</v>
      </c>
      <c r="E10678" s="206" t="s">
        <v>772</v>
      </c>
      <c r="F10678" s="207">
        <v>45601</v>
      </c>
      <c r="G10678" s="206" t="s">
        <v>897</v>
      </c>
      <c r="H10678" s="208">
        <v>1006114</v>
      </c>
      <c r="I10678" s="206" t="s">
        <v>19</v>
      </c>
      <c r="L10678" s="206">
        <v>2024</v>
      </c>
      <c r="M10678" s="206" t="s">
        <v>772</v>
      </c>
      <c r="N10678" s="206" t="s">
        <v>816</v>
      </c>
    </row>
    <row r="10679" spans="1:15" s="206" customFormat="1" ht="31" customHeight="1" x14ac:dyDescent="0.15">
      <c r="A10679" s="206" t="s">
        <v>768</v>
      </c>
      <c r="B10679" s="206" t="s">
        <v>894</v>
      </c>
      <c r="C10679" s="206" t="s">
        <v>770</v>
      </c>
      <c r="D10679" s="206" t="s">
        <v>772</v>
      </c>
      <c r="E10679" s="206" t="s">
        <v>759</v>
      </c>
      <c r="F10679" s="207">
        <v>45601</v>
      </c>
      <c r="G10679" s="206" t="s">
        <v>897</v>
      </c>
      <c r="H10679" s="208">
        <v>3465574</v>
      </c>
      <c r="I10679" s="206" t="s">
        <v>19</v>
      </c>
      <c r="L10679" s="206">
        <v>2024</v>
      </c>
      <c r="M10679" s="206" t="s">
        <v>772</v>
      </c>
      <c r="N10679" s="206" t="s">
        <v>816</v>
      </c>
    </row>
    <row r="10680" spans="1:15" s="206" customFormat="1" ht="31" customHeight="1" x14ac:dyDescent="0.15">
      <c r="A10680" s="206" t="s">
        <v>768</v>
      </c>
      <c r="B10680" s="206" t="s">
        <v>894</v>
      </c>
      <c r="C10680" s="206" t="s">
        <v>770</v>
      </c>
      <c r="D10680" s="206" t="s">
        <v>772</v>
      </c>
      <c r="E10680" s="206" t="s">
        <v>778</v>
      </c>
      <c r="F10680" s="207">
        <v>45601</v>
      </c>
      <c r="G10680" s="206" t="s">
        <v>903</v>
      </c>
      <c r="H10680" s="208">
        <v>36964</v>
      </c>
      <c r="I10680" s="206" t="s">
        <v>19</v>
      </c>
      <c r="L10680" s="206">
        <v>2024</v>
      </c>
      <c r="M10680" s="206" t="s">
        <v>772</v>
      </c>
      <c r="N10680" s="206" t="s">
        <v>816</v>
      </c>
    </row>
    <row r="10681" spans="1:15" s="206" customFormat="1" ht="31" customHeight="1" x14ac:dyDescent="0.15">
      <c r="A10681" s="206" t="s">
        <v>768</v>
      </c>
      <c r="B10681" s="206" t="s">
        <v>894</v>
      </c>
      <c r="C10681" s="206" t="s">
        <v>770</v>
      </c>
      <c r="D10681" s="206" t="s">
        <v>772</v>
      </c>
      <c r="E10681" s="206" t="s">
        <v>772</v>
      </c>
      <c r="F10681" s="207">
        <v>45602</v>
      </c>
      <c r="G10681" s="206" t="s">
        <v>897</v>
      </c>
      <c r="H10681" s="208">
        <v>925904</v>
      </c>
      <c r="I10681" s="206" t="s">
        <v>19</v>
      </c>
      <c r="L10681" s="206">
        <v>2024</v>
      </c>
      <c r="M10681" s="206" t="s">
        <v>772</v>
      </c>
      <c r="N10681" s="206" t="s">
        <v>816</v>
      </c>
      <c r="O10681" s="206" t="s">
        <v>854</v>
      </c>
    </row>
    <row r="10682" spans="1:15" s="206" customFormat="1" ht="31" customHeight="1" x14ac:dyDescent="0.15">
      <c r="A10682" s="206" t="s">
        <v>768</v>
      </c>
      <c r="B10682" s="206" t="s">
        <v>894</v>
      </c>
      <c r="C10682" s="206" t="s">
        <v>770</v>
      </c>
      <c r="D10682" s="206" t="s">
        <v>772</v>
      </c>
      <c r="E10682" s="206" t="s">
        <v>759</v>
      </c>
      <c r="F10682" s="207">
        <v>45602</v>
      </c>
      <c r="G10682" s="206" t="s">
        <v>897</v>
      </c>
      <c r="H10682" s="208">
        <v>3968753</v>
      </c>
      <c r="I10682" s="206" t="s">
        <v>19</v>
      </c>
      <c r="L10682" s="206">
        <v>2024</v>
      </c>
      <c r="M10682" s="206" t="s">
        <v>772</v>
      </c>
      <c r="N10682" s="206" t="s">
        <v>816</v>
      </c>
      <c r="O10682" s="206" t="s">
        <v>854</v>
      </c>
    </row>
    <row r="10683" spans="1:15" s="206" customFormat="1" ht="31" customHeight="1" x14ac:dyDescent="0.15">
      <c r="A10683" s="206" t="s">
        <v>768</v>
      </c>
      <c r="B10683" s="206" t="s">
        <v>894</v>
      </c>
      <c r="C10683" s="206" t="s">
        <v>782</v>
      </c>
      <c r="D10683" s="206" t="s">
        <v>772</v>
      </c>
      <c r="E10683" s="206" t="s">
        <v>778</v>
      </c>
      <c r="F10683" s="207">
        <v>45602</v>
      </c>
      <c r="G10683" s="206" t="s">
        <v>897</v>
      </c>
      <c r="H10683" s="208">
        <v>4290</v>
      </c>
      <c r="I10683" s="206" t="s">
        <v>19</v>
      </c>
      <c r="L10683" s="206">
        <v>2024</v>
      </c>
      <c r="M10683" s="206" t="s">
        <v>772</v>
      </c>
      <c r="N10683" s="206" t="s">
        <v>816</v>
      </c>
      <c r="O10683" s="206" t="s">
        <v>854</v>
      </c>
    </row>
    <row r="10684" spans="1:15" s="206" customFormat="1" ht="31" customHeight="1" x14ac:dyDescent="0.15">
      <c r="A10684" s="206" t="s">
        <v>768</v>
      </c>
      <c r="B10684" s="206" t="s">
        <v>894</v>
      </c>
      <c r="C10684" s="206" t="s">
        <v>770</v>
      </c>
      <c r="D10684" s="206" t="s">
        <v>772</v>
      </c>
      <c r="E10684" s="206" t="s">
        <v>772</v>
      </c>
      <c r="F10684" s="207">
        <v>45602</v>
      </c>
      <c r="G10684" s="206" t="s">
        <v>895</v>
      </c>
      <c r="H10684" s="208">
        <v>8873</v>
      </c>
      <c r="I10684" s="206" t="s">
        <v>19</v>
      </c>
      <c r="L10684" s="206">
        <v>2024</v>
      </c>
      <c r="M10684" s="206" t="s">
        <v>772</v>
      </c>
      <c r="N10684" s="206" t="s">
        <v>816</v>
      </c>
      <c r="O10684" s="206" t="s">
        <v>854</v>
      </c>
    </row>
    <row r="10685" spans="1:15" s="206" customFormat="1" ht="31" customHeight="1" x14ac:dyDescent="0.15">
      <c r="A10685" s="206" t="s">
        <v>768</v>
      </c>
      <c r="B10685" s="206" t="s">
        <v>894</v>
      </c>
      <c r="C10685" s="206" t="s">
        <v>770</v>
      </c>
      <c r="D10685" s="206" t="s">
        <v>772</v>
      </c>
      <c r="E10685" s="206" t="s">
        <v>772</v>
      </c>
      <c r="F10685" s="207">
        <v>45602</v>
      </c>
      <c r="G10685" s="206" t="s">
        <v>898</v>
      </c>
      <c r="H10685" s="208">
        <v>87252</v>
      </c>
      <c r="I10685" s="206" t="s">
        <v>19</v>
      </c>
      <c r="L10685" s="206">
        <v>2024</v>
      </c>
      <c r="M10685" s="206" t="s">
        <v>772</v>
      </c>
      <c r="N10685" s="206" t="s">
        <v>816</v>
      </c>
      <c r="O10685" s="206" t="s">
        <v>854</v>
      </c>
    </row>
    <row r="10686" spans="1:15" s="206" customFormat="1" ht="31" customHeight="1" x14ac:dyDescent="0.15">
      <c r="A10686" s="206" t="s">
        <v>768</v>
      </c>
      <c r="B10686" s="206" t="s">
        <v>894</v>
      </c>
      <c r="C10686" s="206" t="s">
        <v>770</v>
      </c>
      <c r="D10686" s="206" t="s">
        <v>772</v>
      </c>
      <c r="E10686" s="206" t="s">
        <v>778</v>
      </c>
      <c r="F10686" s="207">
        <v>45602</v>
      </c>
      <c r="G10686" s="206" t="s">
        <v>898</v>
      </c>
      <c r="H10686" s="208">
        <v>1227600</v>
      </c>
      <c r="I10686" s="206" t="s">
        <v>19</v>
      </c>
      <c r="L10686" s="206">
        <v>2024</v>
      </c>
      <c r="M10686" s="206" t="s">
        <v>772</v>
      </c>
      <c r="N10686" s="206" t="s">
        <v>816</v>
      </c>
      <c r="O10686" s="206" t="s">
        <v>854</v>
      </c>
    </row>
    <row r="10687" spans="1:15" s="206" customFormat="1" ht="31" customHeight="1" x14ac:dyDescent="0.15">
      <c r="A10687" s="206" t="s">
        <v>768</v>
      </c>
      <c r="B10687" s="206" t="s">
        <v>894</v>
      </c>
      <c r="C10687" s="206" t="s">
        <v>770</v>
      </c>
      <c r="D10687" s="206" t="s">
        <v>772</v>
      </c>
      <c r="E10687" s="206" t="s">
        <v>778</v>
      </c>
      <c r="F10687" s="207">
        <v>45602</v>
      </c>
      <c r="G10687" s="206" t="s">
        <v>896</v>
      </c>
      <c r="H10687" s="208">
        <v>1070861</v>
      </c>
      <c r="I10687" s="206" t="s">
        <v>19</v>
      </c>
      <c r="L10687" s="206">
        <v>2024</v>
      </c>
      <c r="M10687" s="206" t="s">
        <v>772</v>
      </c>
      <c r="N10687" s="206" t="s">
        <v>816</v>
      </c>
      <c r="O10687" s="206" t="s">
        <v>854</v>
      </c>
    </row>
    <row r="10688" spans="1:15" s="206" customFormat="1" ht="31" customHeight="1" x14ac:dyDescent="0.15">
      <c r="A10688" s="206" t="s">
        <v>768</v>
      </c>
      <c r="B10688" s="206" t="s">
        <v>894</v>
      </c>
      <c r="C10688" s="206" t="s">
        <v>770</v>
      </c>
      <c r="D10688" s="206" t="s">
        <v>772</v>
      </c>
      <c r="E10688" s="206" t="s">
        <v>778</v>
      </c>
      <c r="F10688" s="207">
        <v>45602</v>
      </c>
      <c r="G10688" s="206" t="s">
        <v>897</v>
      </c>
      <c r="H10688" s="208">
        <v>4652591</v>
      </c>
      <c r="I10688" s="206" t="s">
        <v>19</v>
      </c>
      <c r="L10688" s="206">
        <v>2024</v>
      </c>
      <c r="M10688" s="206" t="s">
        <v>772</v>
      </c>
      <c r="N10688" s="206" t="s">
        <v>816</v>
      </c>
      <c r="O10688" s="206" t="s">
        <v>854</v>
      </c>
    </row>
    <row r="10689" spans="1:15" s="206" customFormat="1" ht="31" customHeight="1" x14ac:dyDescent="0.15">
      <c r="A10689" s="206" t="s">
        <v>768</v>
      </c>
      <c r="B10689" s="206" t="s">
        <v>894</v>
      </c>
      <c r="C10689" s="206" t="s">
        <v>770</v>
      </c>
      <c r="D10689" s="206" t="s">
        <v>772</v>
      </c>
      <c r="E10689" s="206" t="s">
        <v>772</v>
      </c>
      <c r="F10689" s="207">
        <v>45602</v>
      </c>
      <c r="G10689" s="206" t="s">
        <v>896</v>
      </c>
      <c r="H10689" s="208">
        <v>242876</v>
      </c>
      <c r="I10689" s="206" t="s">
        <v>19</v>
      </c>
      <c r="L10689" s="206">
        <v>2024</v>
      </c>
      <c r="M10689" s="206" t="s">
        <v>772</v>
      </c>
      <c r="N10689" s="206" t="s">
        <v>816</v>
      </c>
      <c r="O10689" s="206" t="s">
        <v>854</v>
      </c>
    </row>
    <row r="10690" spans="1:15" s="206" customFormat="1" ht="31" customHeight="1" x14ac:dyDescent="0.15">
      <c r="A10690" s="206" t="s">
        <v>768</v>
      </c>
      <c r="B10690" s="206" t="s">
        <v>894</v>
      </c>
      <c r="C10690" s="206" t="s">
        <v>770</v>
      </c>
      <c r="D10690" s="206" t="s">
        <v>772</v>
      </c>
      <c r="E10690" s="206" t="s">
        <v>778</v>
      </c>
      <c r="F10690" s="207">
        <v>45602</v>
      </c>
      <c r="G10690" s="206" t="s">
        <v>899</v>
      </c>
      <c r="H10690" s="208">
        <v>1249138</v>
      </c>
      <c r="I10690" s="206" t="s">
        <v>19</v>
      </c>
      <c r="L10690" s="206">
        <v>2024</v>
      </c>
      <c r="M10690" s="206" t="s">
        <v>772</v>
      </c>
      <c r="N10690" s="206" t="s">
        <v>816</v>
      </c>
      <c r="O10690" s="206" t="s">
        <v>854</v>
      </c>
    </row>
    <row r="10691" spans="1:15" s="206" customFormat="1" ht="31" customHeight="1" x14ac:dyDescent="0.15">
      <c r="A10691" s="206" t="s">
        <v>768</v>
      </c>
      <c r="B10691" s="206" t="s">
        <v>894</v>
      </c>
      <c r="C10691" s="206" t="s">
        <v>782</v>
      </c>
      <c r="D10691" s="206" t="s">
        <v>772</v>
      </c>
      <c r="E10691" s="206" t="s">
        <v>759</v>
      </c>
      <c r="F10691" s="207">
        <v>45602</v>
      </c>
      <c r="G10691" s="206" t="s">
        <v>897</v>
      </c>
      <c r="H10691" s="208">
        <v>380362</v>
      </c>
      <c r="I10691" s="206" t="s">
        <v>19</v>
      </c>
      <c r="L10691" s="206">
        <v>2024</v>
      </c>
      <c r="M10691" s="206" t="s">
        <v>772</v>
      </c>
      <c r="N10691" s="206" t="s">
        <v>816</v>
      </c>
      <c r="O10691" s="206" t="s">
        <v>854</v>
      </c>
    </row>
    <row r="10692" spans="1:15" s="206" customFormat="1" ht="31" customHeight="1" x14ac:dyDescent="0.15">
      <c r="A10692" s="206" t="s">
        <v>768</v>
      </c>
      <c r="B10692" s="206" t="s">
        <v>894</v>
      </c>
      <c r="C10692" s="206" t="s">
        <v>770</v>
      </c>
      <c r="D10692" s="206" t="s">
        <v>772</v>
      </c>
      <c r="E10692" s="206" t="s">
        <v>778</v>
      </c>
      <c r="F10692" s="207">
        <v>45602</v>
      </c>
      <c r="G10692" s="206" t="s">
        <v>895</v>
      </c>
      <c r="H10692" s="208">
        <v>65050</v>
      </c>
      <c r="I10692" s="206" t="s">
        <v>19</v>
      </c>
      <c r="L10692" s="206">
        <v>2024</v>
      </c>
      <c r="M10692" s="206" t="s">
        <v>772</v>
      </c>
      <c r="N10692" s="206" t="s">
        <v>816</v>
      </c>
      <c r="O10692" s="206" t="s">
        <v>854</v>
      </c>
    </row>
    <row r="10693" spans="1:15" s="206" customFormat="1" ht="31" customHeight="1" x14ac:dyDescent="0.15">
      <c r="A10693" s="206" t="s">
        <v>768</v>
      </c>
      <c r="B10693" s="206" t="s">
        <v>894</v>
      </c>
      <c r="C10693" s="206" t="s">
        <v>770</v>
      </c>
      <c r="D10693" s="206" t="s">
        <v>772</v>
      </c>
      <c r="E10693" s="206" t="s">
        <v>772</v>
      </c>
      <c r="F10693" s="207">
        <v>45603</v>
      </c>
      <c r="G10693" s="206" t="s">
        <v>896</v>
      </c>
      <c r="H10693" s="208">
        <v>172042</v>
      </c>
      <c r="I10693" s="206" t="s">
        <v>19</v>
      </c>
      <c r="L10693" s="206">
        <v>2024</v>
      </c>
      <c r="M10693" s="206" t="s">
        <v>772</v>
      </c>
      <c r="N10693" s="206" t="s">
        <v>816</v>
      </c>
      <c r="O10693" s="206" t="s">
        <v>855</v>
      </c>
    </row>
    <row r="10694" spans="1:15" s="206" customFormat="1" ht="31" customHeight="1" x14ac:dyDescent="0.15">
      <c r="A10694" s="206" t="s">
        <v>768</v>
      </c>
      <c r="B10694" s="206" t="s">
        <v>894</v>
      </c>
      <c r="C10694" s="206" t="s">
        <v>770</v>
      </c>
      <c r="D10694" s="206" t="s">
        <v>772</v>
      </c>
      <c r="E10694" s="206" t="s">
        <v>778</v>
      </c>
      <c r="F10694" s="207">
        <v>45603</v>
      </c>
      <c r="G10694" s="206" t="s">
        <v>897</v>
      </c>
      <c r="H10694" s="208">
        <v>239580</v>
      </c>
      <c r="I10694" s="206" t="s">
        <v>19</v>
      </c>
      <c r="L10694" s="206">
        <v>2024</v>
      </c>
      <c r="M10694" s="206" t="s">
        <v>772</v>
      </c>
      <c r="N10694" s="206" t="s">
        <v>816</v>
      </c>
    </row>
    <row r="10695" spans="1:15" s="206" customFormat="1" ht="31" customHeight="1" x14ac:dyDescent="0.15">
      <c r="A10695" s="206" t="s">
        <v>768</v>
      </c>
      <c r="B10695" s="206" t="s">
        <v>894</v>
      </c>
      <c r="C10695" s="206" t="s">
        <v>770</v>
      </c>
      <c r="D10695" s="206" t="s">
        <v>772</v>
      </c>
      <c r="E10695" s="206" t="s">
        <v>772</v>
      </c>
      <c r="F10695" s="207">
        <v>45603</v>
      </c>
      <c r="G10695" s="206" t="s">
        <v>901</v>
      </c>
      <c r="H10695" s="208">
        <v>1584</v>
      </c>
      <c r="I10695" s="206" t="s">
        <v>19</v>
      </c>
      <c r="L10695" s="206">
        <v>2024</v>
      </c>
      <c r="M10695" s="206" t="s">
        <v>772</v>
      </c>
      <c r="N10695" s="206" t="s">
        <v>816</v>
      </c>
      <c r="O10695" s="206" t="s">
        <v>855</v>
      </c>
    </row>
    <row r="10696" spans="1:15" s="206" customFormat="1" ht="31" customHeight="1" x14ac:dyDescent="0.15">
      <c r="A10696" s="206" t="s">
        <v>768</v>
      </c>
      <c r="B10696" s="206" t="s">
        <v>894</v>
      </c>
      <c r="C10696" s="206" t="s">
        <v>782</v>
      </c>
      <c r="D10696" s="206" t="s">
        <v>772</v>
      </c>
      <c r="E10696" s="206" t="s">
        <v>577</v>
      </c>
      <c r="F10696" s="207">
        <v>45603</v>
      </c>
      <c r="G10696" s="206" t="s">
        <v>897</v>
      </c>
      <c r="H10696" s="208">
        <v>5729</v>
      </c>
      <c r="I10696" s="206" t="s">
        <v>19</v>
      </c>
      <c r="L10696" s="206">
        <v>2024</v>
      </c>
      <c r="M10696" s="206" t="s">
        <v>772</v>
      </c>
      <c r="N10696" s="206" t="s">
        <v>816</v>
      </c>
      <c r="O10696" s="206" t="s">
        <v>855</v>
      </c>
    </row>
    <row r="10697" spans="1:15" s="206" customFormat="1" ht="31" customHeight="1" x14ac:dyDescent="0.15">
      <c r="A10697" s="206" t="s">
        <v>768</v>
      </c>
      <c r="B10697" s="206" t="s">
        <v>894</v>
      </c>
      <c r="C10697" s="206" t="s">
        <v>770</v>
      </c>
      <c r="D10697" s="206" t="s">
        <v>772</v>
      </c>
      <c r="E10697" s="206" t="s">
        <v>759</v>
      </c>
      <c r="F10697" s="207">
        <v>45603</v>
      </c>
      <c r="G10697" s="206" t="s">
        <v>897</v>
      </c>
      <c r="H10697" s="208">
        <v>3740</v>
      </c>
      <c r="I10697" s="206" t="s">
        <v>19</v>
      </c>
      <c r="L10697" s="206">
        <v>2024</v>
      </c>
      <c r="M10697" s="206" t="s">
        <v>772</v>
      </c>
      <c r="N10697" s="206" t="s">
        <v>816</v>
      </c>
    </row>
    <row r="10698" spans="1:15" s="206" customFormat="1" ht="31" customHeight="1" x14ac:dyDescent="0.15">
      <c r="A10698" s="206" t="s">
        <v>768</v>
      </c>
      <c r="B10698" s="206" t="s">
        <v>894</v>
      </c>
      <c r="C10698" s="206" t="s">
        <v>782</v>
      </c>
      <c r="D10698" s="206" t="s">
        <v>772</v>
      </c>
      <c r="E10698" s="206" t="s">
        <v>759</v>
      </c>
      <c r="F10698" s="207">
        <v>45603</v>
      </c>
      <c r="G10698" s="206" t="s">
        <v>897</v>
      </c>
      <c r="H10698" s="208">
        <v>92563</v>
      </c>
      <c r="I10698" s="206" t="s">
        <v>19</v>
      </c>
      <c r="L10698" s="206">
        <v>2024</v>
      </c>
      <c r="M10698" s="206" t="s">
        <v>772</v>
      </c>
      <c r="N10698" s="206" t="s">
        <v>816</v>
      </c>
      <c r="O10698" s="206" t="s">
        <v>855</v>
      </c>
    </row>
    <row r="10699" spans="1:15" s="206" customFormat="1" ht="31" customHeight="1" x14ac:dyDescent="0.15">
      <c r="A10699" s="206" t="s">
        <v>768</v>
      </c>
      <c r="B10699" s="206" t="s">
        <v>894</v>
      </c>
      <c r="C10699" s="206" t="s">
        <v>770</v>
      </c>
      <c r="D10699" s="206" t="s">
        <v>772</v>
      </c>
      <c r="E10699" s="206" t="s">
        <v>577</v>
      </c>
      <c r="F10699" s="207">
        <v>45603</v>
      </c>
      <c r="G10699" s="206" t="s">
        <v>897</v>
      </c>
      <c r="H10699" s="208">
        <v>3038482</v>
      </c>
      <c r="I10699" s="206" t="s">
        <v>19</v>
      </c>
      <c r="L10699" s="206">
        <v>2024</v>
      </c>
      <c r="M10699" s="206" t="s">
        <v>772</v>
      </c>
      <c r="N10699" s="206" t="s">
        <v>816</v>
      </c>
      <c r="O10699" s="206" t="s">
        <v>855</v>
      </c>
    </row>
    <row r="10700" spans="1:15" s="206" customFormat="1" ht="31" customHeight="1" x14ac:dyDescent="0.15">
      <c r="A10700" s="206" t="s">
        <v>768</v>
      </c>
      <c r="B10700" s="206" t="s">
        <v>894</v>
      </c>
      <c r="C10700" s="206" t="s">
        <v>770</v>
      </c>
      <c r="D10700" s="206" t="s">
        <v>772</v>
      </c>
      <c r="E10700" s="206" t="s">
        <v>759</v>
      </c>
      <c r="F10700" s="207">
        <v>45603</v>
      </c>
      <c r="G10700" s="206" t="s">
        <v>897</v>
      </c>
      <c r="H10700" s="208">
        <v>1930256</v>
      </c>
      <c r="I10700" s="206" t="s">
        <v>19</v>
      </c>
      <c r="L10700" s="206">
        <v>2024</v>
      </c>
      <c r="M10700" s="206" t="s">
        <v>772</v>
      </c>
      <c r="N10700" s="206" t="s">
        <v>816</v>
      </c>
      <c r="O10700" s="206" t="s">
        <v>855</v>
      </c>
    </row>
    <row r="10701" spans="1:15" s="206" customFormat="1" ht="31" customHeight="1" x14ac:dyDescent="0.15">
      <c r="A10701" s="206" t="s">
        <v>768</v>
      </c>
      <c r="B10701" s="206" t="s">
        <v>894</v>
      </c>
      <c r="C10701" s="206" t="s">
        <v>770</v>
      </c>
      <c r="D10701" s="206" t="s">
        <v>772</v>
      </c>
      <c r="E10701" s="206" t="s">
        <v>772</v>
      </c>
      <c r="F10701" s="207">
        <v>45603</v>
      </c>
      <c r="G10701" s="206" t="s">
        <v>897</v>
      </c>
      <c r="H10701" s="208">
        <v>1259643</v>
      </c>
      <c r="I10701" s="206" t="s">
        <v>19</v>
      </c>
      <c r="L10701" s="206">
        <v>2024</v>
      </c>
      <c r="M10701" s="206" t="s">
        <v>772</v>
      </c>
      <c r="N10701" s="206" t="s">
        <v>816</v>
      </c>
      <c r="O10701" s="206" t="s">
        <v>855</v>
      </c>
    </row>
    <row r="10702" spans="1:15" s="206" customFormat="1" ht="31" customHeight="1" x14ac:dyDescent="0.15">
      <c r="A10702" s="206" t="s">
        <v>768</v>
      </c>
      <c r="B10702" s="206" t="s">
        <v>894</v>
      </c>
      <c r="C10702" s="206" t="s">
        <v>770</v>
      </c>
      <c r="D10702" s="206" t="s">
        <v>772</v>
      </c>
      <c r="E10702" s="206" t="s">
        <v>772</v>
      </c>
      <c r="F10702" s="207">
        <v>45603</v>
      </c>
      <c r="G10702" s="206" t="s">
        <v>895</v>
      </c>
      <c r="H10702" s="208">
        <v>6151</v>
      </c>
      <c r="I10702" s="206" t="s">
        <v>19</v>
      </c>
      <c r="L10702" s="206">
        <v>2024</v>
      </c>
      <c r="M10702" s="206" t="s">
        <v>772</v>
      </c>
      <c r="N10702" s="206" t="s">
        <v>816</v>
      </c>
      <c r="O10702" s="206" t="s">
        <v>855</v>
      </c>
    </row>
    <row r="10703" spans="1:15" s="206" customFormat="1" ht="31" customHeight="1" x14ac:dyDescent="0.15">
      <c r="A10703" s="206" t="s">
        <v>768</v>
      </c>
      <c r="B10703" s="206" t="s">
        <v>894</v>
      </c>
      <c r="C10703" s="206" t="s">
        <v>770</v>
      </c>
      <c r="D10703" s="206" t="s">
        <v>772</v>
      </c>
      <c r="E10703" s="206" t="s">
        <v>778</v>
      </c>
      <c r="F10703" s="207">
        <v>45603</v>
      </c>
      <c r="G10703" s="206" t="s">
        <v>896</v>
      </c>
      <c r="H10703" s="208">
        <v>90453</v>
      </c>
      <c r="I10703" s="206" t="s">
        <v>19</v>
      </c>
      <c r="L10703" s="206">
        <v>2024</v>
      </c>
      <c r="M10703" s="206" t="s">
        <v>772</v>
      </c>
      <c r="N10703" s="206" t="s">
        <v>816</v>
      </c>
    </row>
    <row r="10704" spans="1:15" s="206" customFormat="1" ht="31" customHeight="1" x14ac:dyDescent="0.15">
      <c r="A10704" s="206" t="s">
        <v>768</v>
      </c>
      <c r="B10704" s="206" t="s">
        <v>894</v>
      </c>
      <c r="C10704" s="206" t="s">
        <v>770</v>
      </c>
      <c r="D10704" s="206" t="s">
        <v>772</v>
      </c>
      <c r="E10704" s="206" t="s">
        <v>759</v>
      </c>
      <c r="F10704" s="207">
        <v>45604</v>
      </c>
      <c r="G10704" s="206" t="s">
        <v>897</v>
      </c>
      <c r="H10704" s="208">
        <v>1598877</v>
      </c>
      <c r="I10704" s="206" t="s">
        <v>19</v>
      </c>
      <c r="L10704" s="206">
        <v>2024</v>
      </c>
      <c r="M10704" s="206" t="s">
        <v>772</v>
      </c>
      <c r="N10704" s="206" t="s">
        <v>816</v>
      </c>
    </row>
    <row r="10705" spans="1:14" s="206" customFormat="1" ht="31" customHeight="1" x14ac:dyDescent="0.15">
      <c r="A10705" s="206" t="s">
        <v>768</v>
      </c>
      <c r="B10705" s="206" t="s">
        <v>894</v>
      </c>
      <c r="C10705" s="206" t="s">
        <v>770</v>
      </c>
      <c r="D10705" s="206" t="s">
        <v>772</v>
      </c>
      <c r="E10705" s="206" t="s">
        <v>778</v>
      </c>
      <c r="F10705" s="207">
        <v>45604</v>
      </c>
      <c r="G10705" s="206" t="s">
        <v>897</v>
      </c>
      <c r="H10705" s="208">
        <v>3077162</v>
      </c>
      <c r="I10705" s="206" t="s">
        <v>19</v>
      </c>
      <c r="L10705" s="206">
        <v>2024</v>
      </c>
      <c r="M10705" s="206" t="s">
        <v>772</v>
      </c>
      <c r="N10705" s="206" t="s">
        <v>816</v>
      </c>
    </row>
    <row r="10706" spans="1:14" s="206" customFormat="1" ht="31" customHeight="1" x14ac:dyDescent="0.15">
      <c r="A10706" s="206" t="s">
        <v>768</v>
      </c>
      <c r="B10706" s="206" t="s">
        <v>894</v>
      </c>
      <c r="C10706" s="206" t="s">
        <v>770</v>
      </c>
      <c r="D10706" s="206" t="s">
        <v>772</v>
      </c>
      <c r="E10706" s="206" t="s">
        <v>772</v>
      </c>
      <c r="F10706" s="207">
        <v>45604</v>
      </c>
      <c r="G10706" s="206" t="s">
        <v>898</v>
      </c>
      <c r="H10706" s="208">
        <v>86592</v>
      </c>
      <c r="I10706" s="206" t="s">
        <v>19</v>
      </c>
      <c r="L10706" s="206">
        <v>2024</v>
      </c>
      <c r="M10706" s="206" t="s">
        <v>772</v>
      </c>
      <c r="N10706" s="206" t="s">
        <v>816</v>
      </c>
    </row>
    <row r="10707" spans="1:14" s="206" customFormat="1" ht="31" customHeight="1" x14ac:dyDescent="0.15">
      <c r="A10707" s="206" t="s">
        <v>768</v>
      </c>
      <c r="B10707" s="206" t="s">
        <v>894</v>
      </c>
      <c r="C10707" s="206" t="s">
        <v>782</v>
      </c>
      <c r="D10707" s="206" t="s">
        <v>772</v>
      </c>
      <c r="E10707" s="206" t="s">
        <v>759</v>
      </c>
      <c r="F10707" s="207">
        <v>45604</v>
      </c>
      <c r="G10707" s="206" t="s">
        <v>897</v>
      </c>
      <c r="H10707" s="208">
        <v>76019</v>
      </c>
      <c r="I10707" s="206" t="s">
        <v>19</v>
      </c>
      <c r="L10707" s="206">
        <v>2024</v>
      </c>
      <c r="M10707" s="206" t="s">
        <v>772</v>
      </c>
      <c r="N10707" s="206" t="s">
        <v>816</v>
      </c>
    </row>
    <row r="10708" spans="1:14" s="206" customFormat="1" ht="31" customHeight="1" x14ac:dyDescent="0.15">
      <c r="A10708" s="206" t="s">
        <v>768</v>
      </c>
      <c r="B10708" s="206" t="s">
        <v>894</v>
      </c>
      <c r="C10708" s="206" t="s">
        <v>770</v>
      </c>
      <c r="D10708" s="206" t="s">
        <v>772</v>
      </c>
      <c r="E10708" s="206" t="s">
        <v>772</v>
      </c>
      <c r="F10708" s="207">
        <v>45604</v>
      </c>
      <c r="G10708" s="206" t="s">
        <v>896</v>
      </c>
      <c r="H10708" s="208">
        <v>81271</v>
      </c>
      <c r="I10708" s="206" t="s">
        <v>19</v>
      </c>
      <c r="L10708" s="206">
        <v>2024</v>
      </c>
      <c r="M10708" s="206" t="s">
        <v>772</v>
      </c>
      <c r="N10708" s="206" t="s">
        <v>816</v>
      </c>
    </row>
    <row r="10709" spans="1:14" s="206" customFormat="1" ht="31" customHeight="1" x14ac:dyDescent="0.15">
      <c r="A10709" s="206" t="s">
        <v>768</v>
      </c>
      <c r="B10709" s="206" t="s">
        <v>894</v>
      </c>
      <c r="C10709" s="206" t="s">
        <v>770</v>
      </c>
      <c r="D10709" s="206" t="s">
        <v>772</v>
      </c>
      <c r="E10709" s="206" t="s">
        <v>772</v>
      </c>
      <c r="F10709" s="207">
        <v>45604</v>
      </c>
      <c r="G10709" s="206" t="s">
        <v>897</v>
      </c>
      <c r="H10709" s="208">
        <v>479358</v>
      </c>
      <c r="I10709" s="206" t="s">
        <v>19</v>
      </c>
      <c r="L10709" s="206">
        <v>2024</v>
      </c>
      <c r="M10709" s="206" t="s">
        <v>772</v>
      </c>
      <c r="N10709" s="206" t="s">
        <v>816</v>
      </c>
    </row>
    <row r="10710" spans="1:14" s="206" customFormat="1" ht="31" customHeight="1" x14ac:dyDescent="0.15">
      <c r="A10710" s="206" t="s">
        <v>768</v>
      </c>
      <c r="B10710" s="206" t="s">
        <v>894</v>
      </c>
      <c r="C10710" s="206" t="s">
        <v>770</v>
      </c>
      <c r="D10710" s="206" t="s">
        <v>772</v>
      </c>
      <c r="E10710" s="206" t="s">
        <v>772</v>
      </c>
      <c r="F10710" s="207">
        <v>45607</v>
      </c>
      <c r="G10710" s="206" t="s">
        <v>896</v>
      </c>
      <c r="H10710" s="208">
        <v>86592</v>
      </c>
      <c r="I10710" s="206" t="s">
        <v>19</v>
      </c>
      <c r="L10710" s="206">
        <v>2024</v>
      </c>
      <c r="M10710" s="206" t="s">
        <v>772</v>
      </c>
      <c r="N10710" s="206" t="s">
        <v>816</v>
      </c>
    </row>
    <row r="10711" spans="1:14" s="206" customFormat="1" ht="31" customHeight="1" x14ac:dyDescent="0.15">
      <c r="A10711" s="206" t="s">
        <v>768</v>
      </c>
      <c r="B10711" s="206" t="s">
        <v>894</v>
      </c>
      <c r="C10711" s="206" t="s">
        <v>770</v>
      </c>
      <c r="D10711" s="206" t="s">
        <v>772</v>
      </c>
      <c r="E10711" s="206" t="s">
        <v>577</v>
      </c>
      <c r="F10711" s="207">
        <v>45607</v>
      </c>
      <c r="G10711" s="206" t="s">
        <v>895</v>
      </c>
      <c r="H10711" s="208">
        <v>59840</v>
      </c>
      <c r="I10711" s="206" t="s">
        <v>19</v>
      </c>
      <c r="L10711" s="206">
        <v>2024</v>
      </c>
      <c r="M10711" s="206" t="s">
        <v>772</v>
      </c>
      <c r="N10711" s="206" t="s">
        <v>816</v>
      </c>
    </row>
    <row r="10712" spans="1:14" s="206" customFormat="1" ht="31" customHeight="1" x14ac:dyDescent="0.15">
      <c r="A10712" s="206" t="s">
        <v>768</v>
      </c>
      <c r="B10712" s="206" t="s">
        <v>894</v>
      </c>
      <c r="C10712" s="206" t="s">
        <v>770</v>
      </c>
      <c r="D10712" s="206" t="s">
        <v>772</v>
      </c>
      <c r="E10712" s="206" t="s">
        <v>778</v>
      </c>
      <c r="F10712" s="207">
        <v>45608</v>
      </c>
      <c r="G10712" s="206" t="s">
        <v>896</v>
      </c>
      <c r="H10712" s="208">
        <v>176759</v>
      </c>
      <c r="I10712" s="206" t="s">
        <v>19</v>
      </c>
      <c r="L10712" s="206">
        <v>2024</v>
      </c>
      <c r="M10712" s="206" t="s">
        <v>772</v>
      </c>
      <c r="N10712" s="206" t="s">
        <v>816</v>
      </c>
    </row>
    <row r="10713" spans="1:14" s="206" customFormat="1" ht="31" customHeight="1" x14ac:dyDescent="0.15">
      <c r="A10713" s="206" t="s">
        <v>768</v>
      </c>
      <c r="B10713" s="206" t="s">
        <v>894</v>
      </c>
      <c r="C10713" s="206" t="s">
        <v>770</v>
      </c>
      <c r="D10713" s="206" t="s">
        <v>772</v>
      </c>
      <c r="E10713" s="206" t="s">
        <v>778</v>
      </c>
      <c r="F10713" s="207">
        <v>45608</v>
      </c>
      <c r="G10713" s="206" t="s">
        <v>895</v>
      </c>
      <c r="H10713" s="208">
        <v>35904</v>
      </c>
      <c r="I10713" s="206" t="s">
        <v>19</v>
      </c>
      <c r="L10713" s="206">
        <v>2024</v>
      </c>
      <c r="M10713" s="206" t="s">
        <v>772</v>
      </c>
      <c r="N10713" s="206" t="s">
        <v>816</v>
      </c>
    </row>
    <row r="10714" spans="1:14" s="206" customFormat="1" ht="31" customHeight="1" x14ac:dyDescent="0.15">
      <c r="A10714" s="206" t="s">
        <v>768</v>
      </c>
      <c r="B10714" s="206" t="s">
        <v>894</v>
      </c>
      <c r="C10714" s="206" t="s">
        <v>770</v>
      </c>
      <c r="D10714" s="206" t="s">
        <v>772</v>
      </c>
      <c r="E10714" s="206" t="s">
        <v>778</v>
      </c>
      <c r="F10714" s="207">
        <v>45608</v>
      </c>
      <c r="G10714" s="206" t="s">
        <v>899</v>
      </c>
      <c r="H10714" s="208">
        <v>446072</v>
      </c>
      <c r="I10714" s="206" t="s">
        <v>19</v>
      </c>
      <c r="L10714" s="206">
        <v>2024</v>
      </c>
      <c r="M10714" s="206" t="s">
        <v>772</v>
      </c>
      <c r="N10714" s="206" t="s">
        <v>816</v>
      </c>
    </row>
    <row r="10715" spans="1:14" s="206" customFormat="1" ht="31" customHeight="1" x14ac:dyDescent="0.15">
      <c r="A10715" s="206" t="s">
        <v>768</v>
      </c>
      <c r="B10715" s="206" t="s">
        <v>894</v>
      </c>
      <c r="C10715" s="206" t="s">
        <v>770</v>
      </c>
      <c r="D10715" s="206" t="s">
        <v>772</v>
      </c>
      <c r="E10715" s="206" t="s">
        <v>778</v>
      </c>
      <c r="F10715" s="207">
        <v>45608</v>
      </c>
      <c r="G10715" s="206" t="s">
        <v>897</v>
      </c>
      <c r="H10715" s="208">
        <v>3894001</v>
      </c>
      <c r="I10715" s="206" t="s">
        <v>19</v>
      </c>
      <c r="L10715" s="206">
        <v>2024</v>
      </c>
      <c r="M10715" s="206" t="s">
        <v>772</v>
      </c>
      <c r="N10715" s="206" t="s">
        <v>816</v>
      </c>
    </row>
    <row r="10716" spans="1:14" s="206" customFormat="1" ht="31" customHeight="1" x14ac:dyDescent="0.15">
      <c r="A10716" s="206" t="s">
        <v>768</v>
      </c>
      <c r="B10716" s="206" t="s">
        <v>894</v>
      </c>
      <c r="C10716" s="206" t="s">
        <v>782</v>
      </c>
      <c r="D10716" s="206" t="s">
        <v>772</v>
      </c>
      <c r="E10716" s="206" t="s">
        <v>778</v>
      </c>
      <c r="F10716" s="207">
        <v>45608</v>
      </c>
      <c r="G10716" s="206" t="s">
        <v>897</v>
      </c>
      <c r="H10716" s="208">
        <v>18363</v>
      </c>
      <c r="I10716" s="206" t="s">
        <v>19</v>
      </c>
      <c r="L10716" s="206">
        <v>2024</v>
      </c>
      <c r="M10716" s="206" t="s">
        <v>772</v>
      </c>
      <c r="N10716" s="206" t="s">
        <v>816</v>
      </c>
    </row>
    <row r="10717" spans="1:14" s="206" customFormat="1" ht="31" customHeight="1" x14ac:dyDescent="0.15">
      <c r="A10717" s="206" t="s">
        <v>768</v>
      </c>
      <c r="B10717" s="206" t="s">
        <v>894</v>
      </c>
      <c r="C10717" s="206" t="s">
        <v>770</v>
      </c>
      <c r="D10717" s="206" t="s">
        <v>772</v>
      </c>
      <c r="E10717" s="206" t="s">
        <v>772</v>
      </c>
      <c r="F10717" s="207">
        <v>45608</v>
      </c>
      <c r="G10717" s="206" t="s">
        <v>897</v>
      </c>
      <c r="H10717" s="208">
        <v>915396</v>
      </c>
      <c r="I10717" s="206" t="s">
        <v>19</v>
      </c>
      <c r="L10717" s="206">
        <v>2024</v>
      </c>
      <c r="M10717" s="206" t="s">
        <v>772</v>
      </c>
      <c r="N10717" s="206" t="s">
        <v>816</v>
      </c>
    </row>
    <row r="10718" spans="1:14" s="206" customFormat="1" ht="31" customHeight="1" x14ac:dyDescent="0.15">
      <c r="A10718" s="206" t="s">
        <v>768</v>
      </c>
      <c r="B10718" s="206" t="s">
        <v>894</v>
      </c>
      <c r="C10718" s="206" t="s">
        <v>770</v>
      </c>
      <c r="D10718" s="206" t="s">
        <v>772</v>
      </c>
      <c r="E10718" s="206" t="s">
        <v>772</v>
      </c>
      <c r="F10718" s="207">
        <v>45608</v>
      </c>
      <c r="G10718" s="206" t="s">
        <v>896</v>
      </c>
      <c r="H10718" s="208">
        <v>176671</v>
      </c>
      <c r="I10718" s="206" t="s">
        <v>19</v>
      </c>
      <c r="L10718" s="206">
        <v>2024</v>
      </c>
      <c r="M10718" s="206" t="s">
        <v>772</v>
      </c>
      <c r="N10718" s="206" t="s">
        <v>816</v>
      </c>
    </row>
    <row r="10719" spans="1:14" s="206" customFormat="1" ht="31" customHeight="1" x14ac:dyDescent="0.15">
      <c r="A10719" s="206" t="s">
        <v>768</v>
      </c>
      <c r="B10719" s="206" t="s">
        <v>894</v>
      </c>
      <c r="C10719" s="206" t="s">
        <v>770</v>
      </c>
      <c r="D10719" s="206" t="s">
        <v>772</v>
      </c>
      <c r="E10719" s="206" t="s">
        <v>772</v>
      </c>
      <c r="F10719" s="207">
        <v>45608</v>
      </c>
      <c r="G10719" s="206" t="s">
        <v>895</v>
      </c>
      <c r="H10719" s="208">
        <v>75310</v>
      </c>
      <c r="I10719" s="206" t="s">
        <v>19</v>
      </c>
      <c r="L10719" s="206">
        <v>2024</v>
      </c>
      <c r="M10719" s="206" t="s">
        <v>772</v>
      </c>
      <c r="N10719" s="206" t="s">
        <v>816</v>
      </c>
    </row>
    <row r="10720" spans="1:14" s="206" customFormat="1" ht="31" customHeight="1" x14ac:dyDescent="0.15">
      <c r="A10720" s="206" t="s">
        <v>768</v>
      </c>
      <c r="B10720" s="206" t="s">
        <v>894</v>
      </c>
      <c r="C10720" s="206" t="s">
        <v>782</v>
      </c>
      <c r="D10720" s="206" t="s">
        <v>772</v>
      </c>
      <c r="E10720" s="206" t="s">
        <v>759</v>
      </c>
      <c r="F10720" s="207">
        <v>45608</v>
      </c>
      <c r="G10720" s="206" t="s">
        <v>897</v>
      </c>
      <c r="H10720" s="208">
        <v>88726</v>
      </c>
      <c r="I10720" s="206" t="s">
        <v>19</v>
      </c>
      <c r="L10720" s="206">
        <v>2024</v>
      </c>
      <c r="M10720" s="206" t="s">
        <v>772</v>
      </c>
      <c r="N10720" s="206" t="s">
        <v>816</v>
      </c>
    </row>
    <row r="10721" spans="1:14" s="206" customFormat="1" ht="31" customHeight="1" x14ac:dyDescent="0.15">
      <c r="A10721" s="206" t="s">
        <v>768</v>
      </c>
      <c r="B10721" s="206" t="s">
        <v>894</v>
      </c>
      <c r="C10721" s="206" t="s">
        <v>770</v>
      </c>
      <c r="D10721" s="206" t="s">
        <v>772</v>
      </c>
      <c r="E10721" s="206" t="s">
        <v>778</v>
      </c>
      <c r="F10721" s="207">
        <v>45608</v>
      </c>
      <c r="G10721" s="206" t="s">
        <v>898</v>
      </c>
      <c r="H10721" s="208">
        <v>475200</v>
      </c>
      <c r="I10721" s="206" t="s">
        <v>19</v>
      </c>
      <c r="L10721" s="206">
        <v>2024</v>
      </c>
      <c r="M10721" s="206" t="s">
        <v>772</v>
      </c>
      <c r="N10721" s="206" t="s">
        <v>816</v>
      </c>
    </row>
    <row r="10722" spans="1:14" s="206" customFormat="1" ht="31" customHeight="1" x14ac:dyDescent="0.15">
      <c r="A10722" s="206" t="s">
        <v>768</v>
      </c>
      <c r="B10722" s="206" t="s">
        <v>894</v>
      </c>
      <c r="C10722" s="206" t="s">
        <v>770</v>
      </c>
      <c r="D10722" s="206" t="s">
        <v>772</v>
      </c>
      <c r="E10722" s="206" t="s">
        <v>759</v>
      </c>
      <c r="F10722" s="207">
        <v>45608</v>
      </c>
      <c r="G10722" s="206" t="s">
        <v>897</v>
      </c>
      <c r="H10722" s="208">
        <v>1726375</v>
      </c>
      <c r="I10722" s="206" t="s">
        <v>19</v>
      </c>
      <c r="L10722" s="206">
        <v>2024</v>
      </c>
      <c r="M10722" s="206" t="s">
        <v>772</v>
      </c>
      <c r="N10722" s="206" t="s">
        <v>816</v>
      </c>
    </row>
    <row r="10723" spans="1:14" s="206" customFormat="1" ht="31" customHeight="1" x14ac:dyDescent="0.15">
      <c r="A10723" s="206" t="s">
        <v>768</v>
      </c>
      <c r="B10723" s="206" t="s">
        <v>894</v>
      </c>
      <c r="C10723" s="206" t="s">
        <v>770</v>
      </c>
      <c r="D10723" s="206" t="s">
        <v>772</v>
      </c>
      <c r="E10723" s="206" t="s">
        <v>772</v>
      </c>
      <c r="F10723" s="207">
        <v>45609</v>
      </c>
      <c r="G10723" s="206" t="s">
        <v>897</v>
      </c>
      <c r="H10723" s="208">
        <v>553455</v>
      </c>
      <c r="I10723" s="206" t="s">
        <v>19</v>
      </c>
      <c r="L10723" s="206">
        <v>2024</v>
      </c>
      <c r="M10723" s="206" t="s">
        <v>772</v>
      </c>
      <c r="N10723" s="206" t="s">
        <v>816</v>
      </c>
    </row>
    <row r="10724" spans="1:14" s="206" customFormat="1" ht="31" customHeight="1" x14ac:dyDescent="0.15">
      <c r="A10724" s="206" t="s">
        <v>768</v>
      </c>
      <c r="B10724" s="206" t="s">
        <v>894</v>
      </c>
      <c r="C10724" s="206" t="s">
        <v>770</v>
      </c>
      <c r="D10724" s="206" t="s">
        <v>772</v>
      </c>
      <c r="E10724" s="206" t="s">
        <v>778</v>
      </c>
      <c r="F10724" s="207">
        <v>45609</v>
      </c>
      <c r="G10724" s="206" t="s">
        <v>898</v>
      </c>
      <c r="H10724" s="208">
        <v>435600</v>
      </c>
      <c r="I10724" s="206" t="s">
        <v>19</v>
      </c>
      <c r="L10724" s="206">
        <v>2024</v>
      </c>
      <c r="M10724" s="206" t="s">
        <v>772</v>
      </c>
      <c r="N10724" s="206" t="s">
        <v>816</v>
      </c>
    </row>
    <row r="10725" spans="1:14" s="206" customFormat="1" ht="31" customHeight="1" x14ac:dyDescent="0.15">
      <c r="A10725" s="206" t="s">
        <v>768</v>
      </c>
      <c r="B10725" s="206" t="s">
        <v>894</v>
      </c>
      <c r="C10725" s="206" t="s">
        <v>770</v>
      </c>
      <c r="D10725" s="206" t="s">
        <v>772</v>
      </c>
      <c r="E10725" s="206" t="s">
        <v>772</v>
      </c>
      <c r="F10725" s="207">
        <v>45609</v>
      </c>
      <c r="G10725" s="206" t="s">
        <v>895</v>
      </c>
      <c r="H10725" s="208">
        <v>596</v>
      </c>
      <c r="I10725" s="206" t="s">
        <v>19</v>
      </c>
      <c r="L10725" s="206">
        <v>2024</v>
      </c>
      <c r="M10725" s="206" t="s">
        <v>772</v>
      </c>
      <c r="N10725" s="206" t="s">
        <v>816</v>
      </c>
    </row>
    <row r="10726" spans="1:14" s="206" customFormat="1" ht="31" customHeight="1" x14ac:dyDescent="0.15">
      <c r="A10726" s="206" t="s">
        <v>768</v>
      </c>
      <c r="B10726" s="206" t="s">
        <v>894</v>
      </c>
      <c r="C10726" s="206" t="s">
        <v>770</v>
      </c>
      <c r="D10726" s="206" t="s">
        <v>772</v>
      </c>
      <c r="E10726" s="206" t="s">
        <v>778</v>
      </c>
      <c r="F10726" s="207">
        <v>45609</v>
      </c>
      <c r="G10726" s="206" t="s">
        <v>897</v>
      </c>
      <c r="H10726" s="208">
        <v>1922074</v>
      </c>
      <c r="I10726" s="206" t="s">
        <v>19</v>
      </c>
      <c r="L10726" s="206">
        <v>2024</v>
      </c>
      <c r="M10726" s="206" t="s">
        <v>772</v>
      </c>
      <c r="N10726" s="206" t="s">
        <v>816</v>
      </c>
    </row>
    <row r="10727" spans="1:14" s="206" customFormat="1" ht="31" customHeight="1" x14ac:dyDescent="0.15">
      <c r="A10727" s="206" t="s">
        <v>768</v>
      </c>
      <c r="B10727" s="206" t="s">
        <v>894</v>
      </c>
      <c r="C10727" s="206" t="s">
        <v>770</v>
      </c>
      <c r="D10727" s="206" t="s">
        <v>772</v>
      </c>
      <c r="E10727" s="206" t="s">
        <v>772</v>
      </c>
      <c r="F10727" s="207">
        <v>45609</v>
      </c>
      <c r="G10727" s="206" t="s">
        <v>898</v>
      </c>
      <c r="H10727" s="208">
        <v>44220</v>
      </c>
      <c r="I10727" s="206" t="s">
        <v>19</v>
      </c>
      <c r="L10727" s="206">
        <v>2024</v>
      </c>
      <c r="M10727" s="206" t="s">
        <v>772</v>
      </c>
      <c r="N10727" s="206" t="s">
        <v>816</v>
      </c>
    </row>
    <row r="10728" spans="1:14" s="206" customFormat="1" ht="31" customHeight="1" x14ac:dyDescent="0.15">
      <c r="A10728" s="206" t="s">
        <v>768</v>
      </c>
      <c r="B10728" s="206" t="s">
        <v>894</v>
      </c>
      <c r="C10728" s="206" t="s">
        <v>770</v>
      </c>
      <c r="D10728" s="206" t="s">
        <v>772</v>
      </c>
      <c r="E10728" s="206" t="s">
        <v>778</v>
      </c>
      <c r="F10728" s="207">
        <v>45609</v>
      </c>
      <c r="G10728" s="206" t="s">
        <v>895</v>
      </c>
      <c r="H10728" s="208">
        <v>9856</v>
      </c>
      <c r="I10728" s="206" t="s">
        <v>19</v>
      </c>
      <c r="L10728" s="206">
        <v>2024</v>
      </c>
      <c r="M10728" s="206" t="s">
        <v>772</v>
      </c>
      <c r="N10728" s="206" t="s">
        <v>816</v>
      </c>
    </row>
    <row r="10729" spans="1:14" s="206" customFormat="1" ht="31" customHeight="1" x14ac:dyDescent="0.15">
      <c r="A10729" s="206" t="s">
        <v>768</v>
      </c>
      <c r="B10729" s="206" t="s">
        <v>894</v>
      </c>
      <c r="C10729" s="206" t="s">
        <v>770</v>
      </c>
      <c r="D10729" s="206" t="s">
        <v>772</v>
      </c>
      <c r="E10729" s="206" t="s">
        <v>778</v>
      </c>
      <c r="F10729" s="207">
        <v>45609</v>
      </c>
      <c r="G10729" s="206" t="s">
        <v>896</v>
      </c>
      <c r="H10729" s="208">
        <v>744546</v>
      </c>
      <c r="I10729" s="206" t="s">
        <v>19</v>
      </c>
      <c r="L10729" s="206">
        <v>2024</v>
      </c>
      <c r="M10729" s="206" t="s">
        <v>772</v>
      </c>
      <c r="N10729" s="206" t="s">
        <v>816</v>
      </c>
    </row>
    <row r="10730" spans="1:14" s="206" customFormat="1" ht="31" customHeight="1" x14ac:dyDescent="0.15">
      <c r="A10730" s="206" t="s">
        <v>768</v>
      </c>
      <c r="B10730" s="206" t="s">
        <v>894</v>
      </c>
      <c r="C10730" s="206" t="s">
        <v>782</v>
      </c>
      <c r="D10730" s="206" t="s">
        <v>772</v>
      </c>
      <c r="E10730" s="206" t="s">
        <v>778</v>
      </c>
      <c r="F10730" s="207">
        <v>45609</v>
      </c>
      <c r="G10730" s="206" t="s">
        <v>897</v>
      </c>
      <c r="H10730" s="208">
        <v>35743</v>
      </c>
      <c r="I10730" s="206" t="s">
        <v>19</v>
      </c>
      <c r="L10730" s="206">
        <v>2024</v>
      </c>
      <c r="M10730" s="206" t="s">
        <v>772</v>
      </c>
      <c r="N10730" s="206" t="s">
        <v>816</v>
      </c>
    </row>
    <row r="10731" spans="1:14" s="206" customFormat="1" ht="31" customHeight="1" x14ac:dyDescent="0.15">
      <c r="A10731" s="206" t="s">
        <v>768</v>
      </c>
      <c r="B10731" s="206" t="s">
        <v>894</v>
      </c>
      <c r="C10731" s="206" t="s">
        <v>782</v>
      </c>
      <c r="D10731" s="206" t="s">
        <v>772</v>
      </c>
      <c r="E10731" s="206" t="s">
        <v>759</v>
      </c>
      <c r="F10731" s="207">
        <v>45609</v>
      </c>
      <c r="G10731" s="206" t="s">
        <v>897</v>
      </c>
      <c r="H10731" s="208">
        <v>42568</v>
      </c>
      <c r="I10731" s="206" t="s">
        <v>19</v>
      </c>
      <c r="L10731" s="206">
        <v>2024</v>
      </c>
      <c r="M10731" s="206" t="s">
        <v>772</v>
      </c>
      <c r="N10731" s="206" t="s">
        <v>816</v>
      </c>
    </row>
    <row r="10732" spans="1:14" s="206" customFormat="1" ht="31" customHeight="1" x14ac:dyDescent="0.15">
      <c r="A10732" s="206" t="s">
        <v>768</v>
      </c>
      <c r="B10732" s="206" t="s">
        <v>894</v>
      </c>
      <c r="C10732" s="206" t="s">
        <v>770</v>
      </c>
      <c r="D10732" s="206" t="s">
        <v>772</v>
      </c>
      <c r="E10732" s="206" t="s">
        <v>759</v>
      </c>
      <c r="F10732" s="207">
        <v>45609</v>
      </c>
      <c r="G10732" s="206" t="s">
        <v>897</v>
      </c>
      <c r="H10732" s="208">
        <v>612562</v>
      </c>
      <c r="I10732" s="206" t="s">
        <v>19</v>
      </c>
      <c r="L10732" s="206">
        <v>2024</v>
      </c>
      <c r="M10732" s="206" t="s">
        <v>772</v>
      </c>
      <c r="N10732" s="206" t="s">
        <v>816</v>
      </c>
    </row>
    <row r="10733" spans="1:14" s="206" customFormat="1" ht="31" customHeight="1" x14ac:dyDescent="0.15">
      <c r="A10733" s="206" t="s">
        <v>768</v>
      </c>
      <c r="B10733" s="206" t="s">
        <v>894</v>
      </c>
      <c r="C10733" s="206" t="s">
        <v>770</v>
      </c>
      <c r="D10733" s="206" t="s">
        <v>772</v>
      </c>
      <c r="E10733" s="206" t="s">
        <v>772</v>
      </c>
      <c r="F10733" s="207">
        <v>45609</v>
      </c>
      <c r="G10733" s="206" t="s">
        <v>896</v>
      </c>
      <c r="H10733" s="208">
        <v>41921</v>
      </c>
      <c r="I10733" s="206" t="s">
        <v>19</v>
      </c>
      <c r="L10733" s="206">
        <v>2024</v>
      </c>
      <c r="M10733" s="206" t="s">
        <v>772</v>
      </c>
      <c r="N10733" s="206" t="s">
        <v>816</v>
      </c>
    </row>
    <row r="10734" spans="1:14" s="206" customFormat="1" ht="31" customHeight="1" x14ac:dyDescent="0.15">
      <c r="A10734" s="206" t="s">
        <v>768</v>
      </c>
      <c r="B10734" s="206" t="s">
        <v>894</v>
      </c>
      <c r="C10734" s="206" t="s">
        <v>770</v>
      </c>
      <c r="D10734" s="206" t="s">
        <v>772</v>
      </c>
      <c r="E10734" s="206" t="s">
        <v>759</v>
      </c>
      <c r="F10734" s="207">
        <v>45610</v>
      </c>
      <c r="G10734" s="206" t="s">
        <v>897</v>
      </c>
      <c r="H10734" s="208">
        <v>810754</v>
      </c>
      <c r="I10734" s="206" t="s">
        <v>19</v>
      </c>
      <c r="L10734" s="206">
        <v>2024</v>
      </c>
      <c r="M10734" s="206" t="s">
        <v>772</v>
      </c>
      <c r="N10734" s="206" t="s">
        <v>816</v>
      </c>
    </row>
    <row r="10735" spans="1:14" s="206" customFormat="1" ht="31" customHeight="1" x14ac:dyDescent="0.15">
      <c r="A10735" s="206" t="s">
        <v>768</v>
      </c>
      <c r="B10735" s="206" t="s">
        <v>894</v>
      </c>
      <c r="C10735" s="206" t="s">
        <v>770</v>
      </c>
      <c r="D10735" s="206" t="s">
        <v>772</v>
      </c>
      <c r="E10735" s="206" t="s">
        <v>778</v>
      </c>
      <c r="F10735" s="207">
        <v>45610</v>
      </c>
      <c r="G10735" s="206" t="s">
        <v>895</v>
      </c>
      <c r="H10735" s="208">
        <v>27597</v>
      </c>
      <c r="I10735" s="206" t="s">
        <v>19</v>
      </c>
      <c r="L10735" s="206">
        <v>2024</v>
      </c>
      <c r="M10735" s="206" t="s">
        <v>772</v>
      </c>
      <c r="N10735" s="206" t="s">
        <v>816</v>
      </c>
    </row>
    <row r="10736" spans="1:14" s="206" customFormat="1" ht="31" customHeight="1" x14ac:dyDescent="0.15">
      <c r="A10736" s="206" t="s">
        <v>768</v>
      </c>
      <c r="B10736" s="206" t="s">
        <v>894</v>
      </c>
      <c r="C10736" s="206" t="s">
        <v>770</v>
      </c>
      <c r="D10736" s="206" t="s">
        <v>772</v>
      </c>
      <c r="E10736" s="206" t="s">
        <v>778</v>
      </c>
      <c r="F10736" s="207">
        <v>45610</v>
      </c>
      <c r="G10736" s="206" t="s">
        <v>896</v>
      </c>
      <c r="H10736" s="208">
        <v>46046</v>
      </c>
      <c r="I10736" s="206" t="s">
        <v>19</v>
      </c>
      <c r="L10736" s="206">
        <v>2024</v>
      </c>
      <c r="M10736" s="206" t="s">
        <v>772</v>
      </c>
      <c r="N10736" s="206" t="s">
        <v>816</v>
      </c>
    </row>
    <row r="10737" spans="1:14" s="206" customFormat="1" ht="31" customHeight="1" x14ac:dyDescent="0.15">
      <c r="A10737" s="206" t="s">
        <v>768</v>
      </c>
      <c r="B10737" s="206" t="s">
        <v>894</v>
      </c>
      <c r="C10737" s="206" t="s">
        <v>770</v>
      </c>
      <c r="D10737" s="206" t="s">
        <v>772</v>
      </c>
      <c r="E10737" s="206" t="s">
        <v>772</v>
      </c>
      <c r="F10737" s="207">
        <v>45610</v>
      </c>
      <c r="G10737" s="206" t="s">
        <v>897</v>
      </c>
      <c r="H10737" s="208">
        <v>438931</v>
      </c>
      <c r="I10737" s="206" t="s">
        <v>19</v>
      </c>
      <c r="L10737" s="206">
        <v>2024</v>
      </c>
      <c r="M10737" s="206" t="s">
        <v>772</v>
      </c>
      <c r="N10737" s="206" t="s">
        <v>816</v>
      </c>
    </row>
    <row r="10738" spans="1:14" s="206" customFormat="1" ht="31" customHeight="1" x14ac:dyDescent="0.15">
      <c r="A10738" s="206" t="s">
        <v>768</v>
      </c>
      <c r="B10738" s="206" t="s">
        <v>894</v>
      </c>
      <c r="C10738" s="206" t="s">
        <v>770</v>
      </c>
      <c r="D10738" s="206" t="s">
        <v>772</v>
      </c>
      <c r="E10738" s="206" t="s">
        <v>772</v>
      </c>
      <c r="F10738" s="207">
        <v>45610</v>
      </c>
      <c r="G10738" s="206" t="s">
        <v>898</v>
      </c>
      <c r="H10738" s="208">
        <v>127008</v>
      </c>
      <c r="I10738" s="206" t="s">
        <v>19</v>
      </c>
      <c r="L10738" s="206">
        <v>2024</v>
      </c>
      <c r="M10738" s="206" t="s">
        <v>772</v>
      </c>
      <c r="N10738" s="206" t="s">
        <v>816</v>
      </c>
    </row>
    <row r="10739" spans="1:14" s="206" customFormat="1" ht="31" customHeight="1" x14ac:dyDescent="0.15">
      <c r="A10739" s="206" t="s">
        <v>768</v>
      </c>
      <c r="B10739" s="206" t="s">
        <v>894</v>
      </c>
      <c r="C10739" s="206" t="s">
        <v>770</v>
      </c>
      <c r="D10739" s="206" t="s">
        <v>772</v>
      </c>
      <c r="E10739" s="206" t="s">
        <v>778</v>
      </c>
      <c r="F10739" s="207">
        <v>45610</v>
      </c>
      <c r="G10739" s="206" t="s">
        <v>897</v>
      </c>
      <c r="H10739" s="208">
        <v>3275890</v>
      </c>
      <c r="I10739" s="206" t="s">
        <v>19</v>
      </c>
      <c r="L10739" s="206">
        <v>2024</v>
      </c>
      <c r="M10739" s="206" t="s">
        <v>772</v>
      </c>
      <c r="N10739" s="206" t="s">
        <v>816</v>
      </c>
    </row>
    <row r="10740" spans="1:14" s="206" customFormat="1" ht="31" customHeight="1" x14ac:dyDescent="0.15">
      <c r="A10740" s="206" t="s">
        <v>768</v>
      </c>
      <c r="B10740" s="206" t="s">
        <v>894</v>
      </c>
      <c r="C10740" s="206" t="s">
        <v>770</v>
      </c>
      <c r="D10740" s="206" t="s">
        <v>772</v>
      </c>
      <c r="E10740" s="206" t="s">
        <v>772</v>
      </c>
      <c r="F10740" s="207">
        <v>45610</v>
      </c>
      <c r="G10740" s="206" t="s">
        <v>896</v>
      </c>
      <c r="H10740" s="208">
        <v>73590</v>
      </c>
      <c r="I10740" s="206" t="s">
        <v>19</v>
      </c>
      <c r="L10740" s="206">
        <v>2024</v>
      </c>
      <c r="M10740" s="206" t="s">
        <v>772</v>
      </c>
      <c r="N10740" s="206" t="s">
        <v>816</v>
      </c>
    </row>
    <row r="10741" spans="1:14" s="206" customFormat="1" ht="31" customHeight="1" x14ac:dyDescent="0.15">
      <c r="A10741" s="206" t="s">
        <v>768</v>
      </c>
      <c r="B10741" s="206" t="s">
        <v>894</v>
      </c>
      <c r="C10741" s="206" t="s">
        <v>782</v>
      </c>
      <c r="D10741" s="206" t="s">
        <v>772</v>
      </c>
      <c r="E10741" s="206" t="s">
        <v>759</v>
      </c>
      <c r="F10741" s="207">
        <v>45610</v>
      </c>
      <c r="G10741" s="206" t="s">
        <v>897</v>
      </c>
      <c r="H10741" s="208">
        <v>40755</v>
      </c>
      <c r="I10741" s="206" t="s">
        <v>19</v>
      </c>
      <c r="L10741" s="206">
        <v>2024</v>
      </c>
      <c r="M10741" s="206" t="s">
        <v>772</v>
      </c>
      <c r="N10741" s="206" t="s">
        <v>816</v>
      </c>
    </row>
    <row r="10742" spans="1:14" s="206" customFormat="1" ht="31" customHeight="1" x14ac:dyDescent="0.15">
      <c r="A10742" s="206" t="s">
        <v>768</v>
      </c>
      <c r="B10742" s="206" t="s">
        <v>894</v>
      </c>
      <c r="C10742" s="206" t="s">
        <v>770</v>
      </c>
      <c r="D10742" s="206" t="s">
        <v>772</v>
      </c>
      <c r="E10742" s="206" t="s">
        <v>772</v>
      </c>
      <c r="F10742" s="207">
        <v>45610</v>
      </c>
      <c r="G10742" s="206" t="s">
        <v>895</v>
      </c>
      <c r="H10742" s="208">
        <v>15607</v>
      </c>
      <c r="I10742" s="206" t="s">
        <v>19</v>
      </c>
      <c r="L10742" s="206">
        <v>2024</v>
      </c>
      <c r="M10742" s="206" t="s">
        <v>772</v>
      </c>
      <c r="N10742" s="206" t="s">
        <v>816</v>
      </c>
    </row>
    <row r="10743" spans="1:14" s="206" customFormat="1" ht="31" customHeight="1" x14ac:dyDescent="0.15">
      <c r="A10743" s="206" t="s">
        <v>768</v>
      </c>
      <c r="B10743" s="206" t="s">
        <v>894</v>
      </c>
      <c r="C10743" s="206" t="s">
        <v>770</v>
      </c>
      <c r="D10743" s="206" t="s">
        <v>772</v>
      </c>
      <c r="E10743" s="206" t="s">
        <v>778</v>
      </c>
      <c r="F10743" s="207">
        <v>45611</v>
      </c>
      <c r="G10743" s="206" t="s">
        <v>897</v>
      </c>
      <c r="H10743" s="208">
        <v>2072944</v>
      </c>
      <c r="I10743" s="206" t="s">
        <v>19</v>
      </c>
      <c r="L10743" s="206">
        <v>2024</v>
      </c>
      <c r="M10743" s="206" t="s">
        <v>772</v>
      </c>
      <c r="N10743" s="206" t="s">
        <v>816</v>
      </c>
    </row>
    <row r="10744" spans="1:14" s="206" customFormat="1" ht="31" customHeight="1" x14ac:dyDescent="0.15">
      <c r="A10744" s="206" t="s">
        <v>768</v>
      </c>
      <c r="B10744" s="206" t="s">
        <v>894</v>
      </c>
      <c r="C10744" s="206" t="s">
        <v>782</v>
      </c>
      <c r="D10744" s="206" t="s">
        <v>772</v>
      </c>
      <c r="E10744" s="206" t="s">
        <v>759</v>
      </c>
      <c r="F10744" s="207">
        <v>45611</v>
      </c>
      <c r="G10744" s="206" t="s">
        <v>897</v>
      </c>
      <c r="H10744" s="208">
        <v>39930</v>
      </c>
      <c r="I10744" s="206" t="s">
        <v>19</v>
      </c>
      <c r="L10744" s="206">
        <v>2024</v>
      </c>
      <c r="M10744" s="206" t="s">
        <v>772</v>
      </c>
      <c r="N10744" s="206" t="s">
        <v>816</v>
      </c>
    </row>
    <row r="10745" spans="1:14" s="206" customFormat="1" ht="31" customHeight="1" x14ac:dyDescent="0.15">
      <c r="A10745" s="206" t="s">
        <v>768</v>
      </c>
      <c r="B10745" s="206" t="s">
        <v>894</v>
      </c>
      <c r="C10745" s="206" t="s">
        <v>770</v>
      </c>
      <c r="D10745" s="206" t="s">
        <v>772</v>
      </c>
      <c r="E10745" s="206" t="s">
        <v>772</v>
      </c>
      <c r="F10745" s="207">
        <v>45611</v>
      </c>
      <c r="G10745" s="206" t="s">
        <v>897</v>
      </c>
      <c r="H10745" s="208">
        <v>605312</v>
      </c>
      <c r="I10745" s="206" t="s">
        <v>19</v>
      </c>
      <c r="L10745" s="206">
        <v>2024</v>
      </c>
      <c r="M10745" s="206" t="s">
        <v>772</v>
      </c>
      <c r="N10745" s="206" t="s">
        <v>816</v>
      </c>
    </row>
    <row r="10746" spans="1:14" s="206" customFormat="1" ht="31" customHeight="1" x14ac:dyDescent="0.15">
      <c r="A10746" s="206" t="s">
        <v>768</v>
      </c>
      <c r="B10746" s="206" t="s">
        <v>894</v>
      </c>
      <c r="C10746" s="206" t="s">
        <v>770</v>
      </c>
      <c r="D10746" s="206" t="s">
        <v>772</v>
      </c>
      <c r="E10746" s="206" t="s">
        <v>772</v>
      </c>
      <c r="F10746" s="207">
        <v>45611</v>
      </c>
      <c r="G10746" s="206" t="s">
        <v>898</v>
      </c>
      <c r="H10746" s="208">
        <v>226380</v>
      </c>
      <c r="I10746" s="206" t="s">
        <v>19</v>
      </c>
      <c r="L10746" s="206">
        <v>2024</v>
      </c>
      <c r="M10746" s="206" t="s">
        <v>772</v>
      </c>
      <c r="N10746" s="206" t="s">
        <v>816</v>
      </c>
    </row>
    <row r="10747" spans="1:14" s="206" customFormat="1" ht="31" customHeight="1" x14ac:dyDescent="0.15">
      <c r="A10747" s="206" t="s">
        <v>768</v>
      </c>
      <c r="B10747" s="206" t="s">
        <v>894</v>
      </c>
      <c r="C10747" s="206" t="s">
        <v>770</v>
      </c>
      <c r="D10747" s="206" t="s">
        <v>772</v>
      </c>
      <c r="E10747" s="206" t="s">
        <v>778</v>
      </c>
      <c r="F10747" s="207">
        <v>45611</v>
      </c>
      <c r="G10747" s="206" t="s">
        <v>896</v>
      </c>
      <c r="H10747" s="208">
        <v>90288</v>
      </c>
      <c r="I10747" s="206" t="s">
        <v>19</v>
      </c>
      <c r="L10747" s="206">
        <v>2024</v>
      </c>
      <c r="M10747" s="206" t="s">
        <v>772</v>
      </c>
      <c r="N10747" s="206" t="s">
        <v>816</v>
      </c>
    </row>
    <row r="10748" spans="1:14" s="206" customFormat="1" ht="31" customHeight="1" x14ac:dyDescent="0.15">
      <c r="A10748" s="206" t="s">
        <v>768</v>
      </c>
      <c r="B10748" s="206" t="s">
        <v>894</v>
      </c>
      <c r="C10748" s="206" t="s">
        <v>770</v>
      </c>
      <c r="D10748" s="206" t="s">
        <v>772</v>
      </c>
      <c r="E10748" s="206" t="s">
        <v>759</v>
      </c>
      <c r="F10748" s="207">
        <v>45611</v>
      </c>
      <c r="G10748" s="206" t="s">
        <v>897</v>
      </c>
      <c r="H10748" s="208">
        <v>667958</v>
      </c>
      <c r="I10748" s="206" t="s">
        <v>19</v>
      </c>
      <c r="L10748" s="206">
        <v>2024</v>
      </c>
      <c r="M10748" s="206" t="s">
        <v>772</v>
      </c>
      <c r="N10748" s="206" t="s">
        <v>816</v>
      </c>
    </row>
    <row r="10749" spans="1:14" s="206" customFormat="1" ht="31" customHeight="1" x14ac:dyDescent="0.15">
      <c r="A10749" s="206" t="s">
        <v>768</v>
      </c>
      <c r="B10749" s="206" t="s">
        <v>894</v>
      </c>
      <c r="C10749" s="206" t="s">
        <v>770</v>
      </c>
      <c r="D10749" s="206" t="s">
        <v>772</v>
      </c>
      <c r="E10749" s="206" t="s">
        <v>772</v>
      </c>
      <c r="F10749" s="207">
        <v>45611</v>
      </c>
      <c r="G10749" s="206" t="s">
        <v>895</v>
      </c>
      <c r="H10749" s="208">
        <v>73975</v>
      </c>
      <c r="I10749" s="206" t="s">
        <v>19</v>
      </c>
      <c r="L10749" s="206">
        <v>2024</v>
      </c>
      <c r="M10749" s="206" t="s">
        <v>772</v>
      </c>
      <c r="N10749" s="206" t="s">
        <v>816</v>
      </c>
    </row>
    <row r="10750" spans="1:14" s="206" customFormat="1" ht="31" customHeight="1" x14ac:dyDescent="0.15">
      <c r="A10750" s="206" t="s">
        <v>768</v>
      </c>
      <c r="B10750" s="206" t="s">
        <v>894</v>
      </c>
      <c r="C10750" s="206" t="s">
        <v>770</v>
      </c>
      <c r="D10750" s="206" t="s">
        <v>772</v>
      </c>
      <c r="E10750" s="206" t="s">
        <v>778</v>
      </c>
      <c r="F10750" s="207">
        <v>45614</v>
      </c>
      <c r="G10750" s="206" t="s">
        <v>896</v>
      </c>
      <c r="H10750" s="208">
        <v>270721</v>
      </c>
      <c r="I10750" s="206" t="s">
        <v>19</v>
      </c>
      <c r="L10750" s="206">
        <v>2024</v>
      </c>
      <c r="M10750" s="206" t="s">
        <v>772</v>
      </c>
      <c r="N10750" s="206" t="s">
        <v>816</v>
      </c>
    </row>
    <row r="10751" spans="1:14" s="206" customFormat="1" ht="31" customHeight="1" x14ac:dyDescent="0.15">
      <c r="A10751" s="206" t="s">
        <v>768</v>
      </c>
      <c r="B10751" s="206" t="s">
        <v>894</v>
      </c>
      <c r="C10751" s="206" t="s">
        <v>770</v>
      </c>
      <c r="D10751" s="206" t="s">
        <v>772</v>
      </c>
      <c r="E10751" s="206" t="s">
        <v>772</v>
      </c>
      <c r="F10751" s="207">
        <v>45614</v>
      </c>
      <c r="G10751" s="206" t="s">
        <v>898</v>
      </c>
      <c r="H10751" s="208">
        <v>130790</v>
      </c>
      <c r="I10751" s="206" t="s">
        <v>19</v>
      </c>
      <c r="L10751" s="206">
        <v>2024</v>
      </c>
      <c r="M10751" s="206" t="s">
        <v>772</v>
      </c>
      <c r="N10751" s="206" t="s">
        <v>816</v>
      </c>
    </row>
    <row r="10752" spans="1:14" s="206" customFormat="1" ht="31" customHeight="1" x14ac:dyDescent="0.15">
      <c r="A10752" s="206" t="s">
        <v>768</v>
      </c>
      <c r="B10752" s="206" t="s">
        <v>894</v>
      </c>
      <c r="C10752" s="206" t="s">
        <v>770</v>
      </c>
      <c r="D10752" s="206" t="s">
        <v>772</v>
      </c>
      <c r="E10752" s="206" t="s">
        <v>759</v>
      </c>
      <c r="F10752" s="207">
        <v>45614</v>
      </c>
      <c r="G10752" s="206" t="s">
        <v>897</v>
      </c>
      <c r="H10752" s="208">
        <v>500644</v>
      </c>
      <c r="I10752" s="206" t="s">
        <v>19</v>
      </c>
      <c r="L10752" s="206">
        <v>2024</v>
      </c>
      <c r="M10752" s="206" t="s">
        <v>772</v>
      </c>
      <c r="N10752" s="206" t="s">
        <v>816</v>
      </c>
    </row>
    <row r="10753" spans="1:14" s="206" customFormat="1" ht="31" customHeight="1" x14ac:dyDescent="0.15">
      <c r="A10753" s="206" t="s">
        <v>768</v>
      </c>
      <c r="B10753" s="206" t="s">
        <v>894</v>
      </c>
      <c r="C10753" s="206" t="s">
        <v>770</v>
      </c>
      <c r="D10753" s="206" t="s">
        <v>772</v>
      </c>
      <c r="E10753" s="206" t="s">
        <v>778</v>
      </c>
      <c r="F10753" s="207">
        <v>45614</v>
      </c>
      <c r="G10753" s="206" t="s">
        <v>895</v>
      </c>
      <c r="H10753" s="208">
        <v>120936</v>
      </c>
      <c r="I10753" s="206" t="s">
        <v>19</v>
      </c>
      <c r="L10753" s="206">
        <v>2024</v>
      </c>
      <c r="M10753" s="206" t="s">
        <v>772</v>
      </c>
      <c r="N10753" s="206" t="s">
        <v>816</v>
      </c>
    </row>
    <row r="10754" spans="1:14" s="206" customFormat="1" ht="31" customHeight="1" x14ac:dyDescent="0.15">
      <c r="A10754" s="206" t="s">
        <v>768</v>
      </c>
      <c r="B10754" s="206" t="s">
        <v>894</v>
      </c>
      <c r="C10754" s="206" t="s">
        <v>770</v>
      </c>
      <c r="D10754" s="206" t="s">
        <v>772</v>
      </c>
      <c r="E10754" s="206" t="s">
        <v>772</v>
      </c>
      <c r="F10754" s="207">
        <v>45614</v>
      </c>
      <c r="G10754" s="206" t="s">
        <v>897</v>
      </c>
      <c r="H10754" s="208">
        <v>464246</v>
      </c>
      <c r="I10754" s="206" t="s">
        <v>19</v>
      </c>
      <c r="L10754" s="206">
        <v>2024</v>
      </c>
      <c r="M10754" s="206" t="s">
        <v>772</v>
      </c>
      <c r="N10754" s="206" t="s">
        <v>816</v>
      </c>
    </row>
    <row r="10755" spans="1:14" s="206" customFormat="1" ht="31" customHeight="1" x14ac:dyDescent="0.15">
      <c r="A10755" s="206" t="s">
        <v>768</v>
      </c>
      <c r="B10755" s="206" t="s">
        <v>894</v>
      </c>
      <c r="C10755" s="206" t="s">
        <v>782</v>
      </c>
      <c r="D10755" s="206" t="s">
        <v>772</v>
      </c>
      <c r="E10755" s="206" t="s">
        <v>759</v>
      </c>
      <c r="F10755" s="207">
        <v>45614</v>
      </c>
      <c r="G10755" s="206" t="s">
        <v>897</v>
      </c>
      <c r="H10755" s="208">
        <v>21780</v>
      </c>
      <c r="I10755" s="206" t="s">
        <v>19</v>
      </c>
      <c r="L10755" s="206">
        <v>2024</v>
      </c>
      <c r="M10755" s="206" t="s">
        <v>772</v>
      </c>
      <c r="N10755" s="206" t="s">
        <v>816</v>
      </c>
    </row>
    <row r="10756" spans="1:14" s="206" customFormat="1" ht="31" customHeight="1" x14ac:dyDescent="0.15">
      <c r="A10756" s="206" t="s">
        <v>768</v>
      </c>
      <c r="B10756" s="206" t="s">
        <v>894</v>
      </c>
      <c r="C10756" s="206" t="s">
        <v>770</v>
      </c>
      <c r="D10756" s="206" t="s">
        <v>772</v>
      </c>
      <c r="E10756" s="206" t="s">
        <v>778</v>
      </c>
      <c r="F10756" s="207">
        <v>45614</v>
      </c>
      <c r="G10756" s="206" t="s">
        <v>898</v>
      </c>
      <c r="H10756" s="208">
        <v>475200</v>
      </c>
      <c r="I10756" s="206" t="s">
        <v>19</v>
      </c>
      <c r="L10756" s="206">
        <v>2024</v>
      </c>
      <c r="M10756" s="206" t="s">
        <v>772</v>
      </c>
      <c r="N10756" s="206" t="s">
        <v>816</v>
      </c>
    </row>
    <row r="10757" spans="1:14" s="206" customFormat="1" ht="31" customHeight="1" x14ac:dyDescent="0.15">
      <c r="A10757" s="206" t="s">
        <v>768</v>
      </c>
      <c r="B10757" s="206" t="s">
        <v>894</v>
      </c>
      <c r="C10757" s="206" t="s">
        <v>770</v>
      </c>
      <c r="D10757" s="206" t="s">
        <v>772</v>
      </c>
      <c r="E10757" s="206" t="s">
        <v>778</v>
      </c>
      <c r="F10757" s="207">
        <v>45614</v>
      </c>
      <c r="G10757" s="206" t="s">
        <v>899</v>
      </c>
      <c r="H10757" s="208">
        <v>170302</v>
      </c>
      <c r="I10757" s="206" t="s">
        <v>19</v>
      </c>
      <c r="L10757" s="206">
        <v>2024</v>
      </c>
      <c r="M10757" s="206" t="s">
        <v>772</v>
      </c>
      <c r="N10757" s="206" t="s">
        <v>816</v>
      </c>
    </row>
    <row r="10758" spans="1:14" s="206" customFormat="1" ht="31" customHeight="1" x14ac:dyDescent="0.15">
      <c r="A10758" s="206" t="s">
        <v>768</v>
      </c>
      <c r="B10758" s="206" t="s">
        <v>894</v>
      </c>
      <c r="C10758" s="206" t="s">
        <v>770</v>
      </c>
      <c r="D10758" s="206" t="s">
        <v>772</v>
      </c>
      <c r="E10758" s="206" t="s">
        <v>778</v>
      </c>
      <c r="F10758" s="207">
        <v>45614</v>
      </c>
      <c r="G10758" s="206" t="s">
        <v>897</v>
      </c>
      <c r="H10758" s="208">
        <v>840231</v>
      </c>
      <c r="I10758" s="206" t="s">
        <v>19</v>
      </c>
      <c r="L10758" s="206">
        <v>2024</v>
      </c>
      <c r="M10758" s="206" t="s">
        <v>772</v>
      </c>
      <c r="N10758" s="206" t="s">
        <v>816</v>
      </c>
    </row>
    <row r="10759" spans="1:14" s="206" customFormat="1" ht="31" customHeight="1" x14ac:dyDescent="0.15">
      <c r="A10759" s="206" t="s">
        <v>768</v>
      </c>
      <c r="B10759" s="206" t="s">
        <v>894</v>
      </c>
      <c r="C10759" s="206" t="s">
        <v>770</v>
      </c>
      <c r="D10759" s="206" t="s">
        <v>772</v>
      </c>
      <c r="E10759" s="206" t="s">
        <v>759</v>
      </c>
      <c r="F10759" s="207">
        <v>45615</v>
      </c>
      <c r="G10759" s="206" t="s">
        <v>897</v>
      </c>
      <c r="H10759" s="208">
        <v>867546</v>
      </c>
      <c r="I10759" s="206" t="s">
        <v>19</v>
      </c>
      <c r="L10759" s="206">
        <v>2024</v>
      </c>
      <c r="M10759" s="206" t="s">
        <v>772</v>
      </c>
      <c r="N10759" s="206" t="s">
        <v>816</v>
      </c>
    </row>
    <row r="10760" spans="1:14" s="206" customFormat="1" ht="31" customHeight="1" x14ac:dyDescent="0.15">
      <c r="A10760" s="206" t="s">
        <v>768</v>
      </c>
      <c r="B10760" s="206" t="s">
        <v>894</v>
      </c>
      <c r="C10760" s="206" t="s">
        <v>782</v>
      </c>
      <c r="D10760" s="206" t="s">
        <v>772</v>
      </c>
      <c r="E10760" s="206" t="s">
        <v>759</v>
      </c>
      <c r="F10760" s="207">
        <v>45615</v>
      </c>
      <c r="G10760" s="206" t="s">
        <v>897</v>
      </c>
      <c r="H10760" s="208">
        <v>286000</v>
      </c>
      <c r="I10760" s="206" t="s">
        <v>19</v>
      </c>
      <c r="L10760" s="206">
        <v>2024</v>
      </c>
      <c r="M10760" s="206" t="s">
        <v>772</v>
      </c>
      <c r="N10760" s="206" t="s">
        <v>816</v>
      </c>
    </row>
    <row r="10761" spans="1:14" s="206" customFormat="1" ht="31" customHeight="1" x14ac:dyDescent="0.15">
      <c r="A10761" s="206" t="s">
        <v>768</v>
      </c>
      <c r="B10761" s="206" t="s">
        <v>894</v>
      </c>
      <c r="C10761" s="206" t="s">
        <v>782</v>
      </c>
      <c r="D10761" s="206" t="s">
        <v>772</v>
      </c>
      <c r="E10761" s="206" t="s">
        <v>778</v>
      </c>
      <c r="F10761" s="207">
        <v>45615</v>
      </c>
      <c r="G10761" s="206" t="s">
        <v>897</v>
      </c>
      <c r="H10761" s="208">
        <v>2145</v>
      </c>
      <c r="I10761" s="206" t="s">
        <v>19</v>
      </c>
      <c r="L10761" s="206">
        <v>2024</v>
      </c>
      <c r="M10761" s="206" t="s">
        <v>772</v>
      </c>
      <c r="N10761" s="206" t="s">
        <v>816</v>
      </c>
    </row>
    <row r="10762" spans="1:14" s="206" customFormat="1" ht="31" customHeight="1" x14ac:dyDescent="0.15">
      <c r="A10762" s="206" t="s">
        <v>768</v>
      </c>
      <c r="B10762" s="206" t="s">
        <v>894</v>
      </c>
      <c r="C10762" s="206" t="s">
        <v>770</v>
      </c>
      <c r="D10762" s="206" t="s">
        <v>772</v>
      </c>
      <c r="E10762" s="206" t="s">
        <v>772</v>
      </c>
      <c r="F10762" s="207">
        <v>45615</v>
      </c>
      <c r="G10762" s="206" t="s">
        <v>898</v>
      </c>
      <c r="H10762" s="208">
        <v>89327</v>
      </c>
      <c r="I10762" s="206" t="s">
        <v>19</v>
      </c>
      <c r="L10762" s="206">
        <v>2024</v>
      </c>
      <c r="M10762" s="206" t="s">
        <v>772</v>
      </c>
      <c r="N10762" s="206" t="s">
        <v>816</v>
      </c>
    </row>
    <row r="10763" spans="1:14" s="206" customFormat="1" ht="31" customHeight="1" x14ac:dyDescent="0.15">
      <c r="A10763" s="206" t="s">
        <v>768</v>
      </c>
      <c r="B10763" s="206" t="s">
        <v>894</v>
      </c>
      <c r="C10763" s="206" t="s">
        <v>770</v>
      </c>
      <c r="D10763" s="206" t="s">
        <v>772</v>
      </c>
      <c r="E10763" s="206" t="s">
        <v>778</v>
      </c>
      <c r="F10763" s="207">
        <v>45615</v>
      </c>
      <c r="G10763" s="206" t="s">
        <v>896</v>
      </c>
      <c r="H10763" s="208">
        <v>357280</v>
      </c>
      <c r="I10763" s="206" t="s">
        <v>19</v>
      </c>
      <c r="L10763" s="206">
        <v>2024</v>
      </c>
      <c r="M10763" s="206" t="s">
        <v>772</v>
      </c>
      <c r="N10763" s="206" t="s">
        <v>816</v>
      </c>
    </row>
    <row r="10764" spans="1:14" s="206" customFormat="1" ht="31" customHeight="1" x14ac:dyDescent="0.15">
      <c r="A10764" s="206" t="s">
        <v>768</v>
      </c>
      <c r="B10764" s="206" t="s">
        <v>894</v>
      </c>
      <c r="C10764" s="206" t="s">
        <v>770</v>
      </c>
      <c r="D10764" s="206" t="s">
        <v>772</v>
      </c>
      <c r="E10764" s="206" t="s">
        <v>772</v>
      </c>
      <c r="F10764" s="207">
        <v>45615</v>
      </c>
      <c r="G10764" s="206" t="s">
        <v>897</v>
      </c>
      <c r="H10764" s="208">
        <v>890738</v>
      </c>
      <c r="I10764" s="206" t="s">
        <v>19</v>
      </c>
      <c r="L10764" s="206">
        <v>2024</v>
      </c>
      <c r="M10764" s="206" t="s">
        <v>772</v>
      </c>
      <c r="N10764" s="206" t="s">
        <v>816</v>
      </c>
    </row>
    <row r="10765" spans="1:14" s="206" customFormat="1" ht="31" customHeight="1" x14ac:dyDescent="0.15">
      <c r="A10765" s="206" t="s">
        <v>768</v>
      </c>
      <c r="B10765" s="206" t="s">
        <v>894</v>
      </c>
      <c r="C10765" s="206" t="s">
        <v>770</v>
      </c>
      <c r="D10765" s="206" t="s">
        <v>772</v>
      </c>
      <c r="E10765" s="206" t="s">
        <v>772</v>
      </c>
      <c r="F10765" s="207">
        <v>45615</v>
      </c>
      <c r="G10765" s="206" t="s">
        <v>895</v>
      </c>
      <c r="H10765" s="208">
        <v>2798</v>
      </c>
      <c r="I10765" s="206" t="s">
        <v>19</v>
      </c>
      <c r="L10765" s="206">
        <v>2024</v>
      </c>
      <c r="M10765" s="206" t="s">
        <v>772</v>
      </c>
      <c r="N10765" s="206" t="s">
        <v>816</v>
      </c>
    </row>
    <row r="10766" spans="1:14" s="206" customFormat="1" ht="31" customHeight="1" x14ac:dyDescent="0.15">
      <c r="A10766" s="206" t="s">
        <v>768</v>
      </c>
      <c r="B10766" s="206" t="s">
        <v>894</v>
      </c>
      <c r="C10766" s="206" t="s">
        <v>770</v>
      </c>
      <c r="D10766" s="206" t="s">
        <v>772</v>
      </c>
      <c r="E10766" s="206" t="s">
        <v>778</v>
      </c>
      <c r="F10766" s="207">
        <v>45615</v>
      </c>
      <c r="G10766" s="206" t="s">
        <v>899</v>
      </c>
      <c r="H10766" s="208">
        <v>697334</v>
      </c>
      <c r="I10766" s="206" t="s">
        <v>19</v>
      </c>
      <c r="L10766" s="206">
        <v>2024</v>
      </c>
      <c r="M10766" s="206" t="s">
        <v>772</v>
      </c>
      <c r="N10766" s="206" t="s">
        <v>816</v>
      </c>
    </row>
    <row r="10767" spans="1:14" s="206" customFormat="1" ht="31" customHeight="1" x14ac:dyDescent="0.15">
      <c r="A10767" s="206" t="s">
        <v>768</v>
      </c>
      <c r="B10767" s="206" t="s">
        <v>894</v>
      </c>
      <c r="C10767" s="206" t="s">
        <v>770</v>
      </c>
      <c r="D10767" s="206" t="s">
        <v>772</v>
      </c>
      <c r="E10767" s="206" t="s">
        <v>778</v>
      </c>
      <c r="F10767" s="207">
        <v>45615</v>
      </c>
      <c r="G10767" s="206" t="s">
        <v>898</v>
      </c>
      <c r="H10767" s="208">
        <v>435600</v>
      </c>
      <c r="I10767" s="206" t="s">
        <v>19</v>
      </c>
      <c r="L10767" s="206">
        <v>2024</v>
      </c>
      <c r="M10767" s="206" t="s">
        <v>772</v>
      </c>
      <c r="N10767" s="206" t="s">
        <v>816</v>
      </c>
    </row>
    <row r="10768" spans="1:14" s="206" customFormat="1" ht="31" customHeight="1" x14ac:dyDescent="0.15">
      <c r="A10768" s="206" t="s">
        <v>768</v>
      </c>
      <c r="B10768" s="206" t="s">
        <v>894</v>
      </c>
      <c r="C10768" s="206" t="s">
        <v>770</v>
      </c>
      <c r="D10768" s="206" t="s">
        <v>772</v>
      </c>
      <c r="E10768" s="206" t="s">
        <v>759</v>
      </c>
      <c r="F10768" s="207">
        <v>45615</v>
      </c>
      <c r="G10768" s="206" t="s">
        <v>898</v>
      </c>
      <c r="H10768" s="208">
        <v>15090</v>
      </c>
      <c r="I10768" s="206" t="s">
        <v>19</v>
      </c>
      <c r="L10768" s="206">
        <v>2024</v>
      </c>
      <c r="M10768" s="206" t="s">
        <v>772</v>
      </c>
      <c r="N10768" s="206" t="s">
        <v>816</v>
      </c>
    </row>
    <row r="10769" spans="1:14" s="206" customFormat="1" ht="31" customHeight="1" x14ac:dyDescent="0.15">
      <c r="A10769" s="206" t="s">
        <v>768</v>
      </c>
      <c r="B10769" s="206" t="s">
        <v>894</v>
      </c>
      <c r="C10769" s="206" t="s">
        <v>770</v>
      </c>
      <c r="D10769" s="206" t="s">
        <v>772</v>
      </c>
      <c r="E10769" s="206" t="s">
        <v>778</v>
      </c>
      <c r="F10769" s="207">
        <v>45615</v>
      </c>
      <c r="G10769" s="206" t="s">
        <v>897</v>
      </c>
      <c r="H10769" s="208">
        <v>2645463</v>
      </c>
      <c r="I10769" s="206" t="s">
        <v>19</v>
      </c>
      <c r="L10769" s="206">
        <v>2024</v>
      </c>
      <c r="M10769" s="206" t="s">
        <v>772</v>
      </c>
      <c r="N10769" s="206" t="s">
        <v>816</v>
      </c>
    </row>
    <row r="10770" spans="1:14" s="206" customFormat="1" ht="31" customHeight="1" x14ac:dyDescent="0.15">
      <c r="A10770" s="206" t="s">
        <v>768</v>
      </c>
      <c r="B10770" s="206" t="s">
        <v>894</v>
      </c>
      <c r="C10770" s="206" t="s">
        <v>770</v>
      </c>
      <c r="D10770" s="206" t="s">
        <v>772</v>
      </c>
      <c r="E10770" s="206" t="s">
        <v>772</v>
      </c>
      <c r="F10770" s="207">
        <v>45615</v>
      </c>
      <c r="G10770" s="206" t="s">
        <v>896</v>
      </c>
      <c r="H10770" s="208">
        <v>89430</v>
      </c>
      <c r="I10770" s="206" t="s">
        <v>19</v>
      </c>
      <c r="L10770" s="206">
        <v>2024</v>
      </c>
      <c r="M10770" s="206" t="s">
        <v>772</v>
      </c>
      <c r="N10770" s="206" t="s">
        <v>816</v>
      </c>
    </row>
    <row r="10771" spans="1:14" s="206" customFormat="1" ht="31" customHeight="1" x14ac:dyDescent="0.15">
      <c r="A10771" s="206" t="s">
        <v>768</v>
      </c>
      <c r="B10771" s="206" t="s">
        <v>894</v>
      </c>
      <c r="C10771" s="206" t="s">
        <v>782</v>
      </c>
      <c r="D10771" s="206" t="s">
        <v>772</v>
      </c>
      <c r="E10771" s="206" t="s">
        <v>759</v>
      </c>
      <c r="F10771" s="207">
        <v>45615</v>
      </c>
      <c r="G10771" s="206" t="s">
        <v>898</v>
      </c>
      <c r="H10771" s="208">
        <v>17833</v>
      </c>
      <c r="I10771" s="206" t="s">
        <v>19</v>
      </c>
      <c r="L10771" s="206">
        <v>2024</v>
      </c>
      <c r="M10771" s="206" t="s">
        <v>772</v>
      </c>
      <c r="N10771" s="206" t="s">
        <v>816</v>
      </c>
    </row>
    <row r="10772" spans="1:14" s="206" customFormat="1" ht="31" customHeight="1" x14ac:dyDescent="0.15">
      <c r="A10772" s="206" t="s">
        <v>768</v>
      </c>
      <c r="B10772" s="206" t="s">
        <v>894</v>
      </c>
      <c r="C10772" s="206" t="s">
        <v>770</v>
      </c>
      <c r="D10772" s="206" t="s">
        <v>772</v>
      </c>
      <c r="E10772" s="206" t="s">
        <v>778</v>
      </c>
      <c r="F10772" s="207">
        <v>45616</v>
      </c>
      <c r="G10772" s="206" t="s">
        <v>897</v>
      </c>
      <c r="H10772" s="208">
        <v>1613736</v>
      </c>
      <c r="I10772" s="206" t="s">
        <v>19</v>
      </c>
      <c r="L10772" s="206">
        <v>2024</v>
      </c>
      <c r="M10772" s="206" t="s">
        <v>772</v>
      </c>
      <c r="N10772" s="206" t="s">
        <v>816</v>
      </c>
    </row>
    <row r="10773" spans="1:14" s="206" customFormat="1" ht="31" customHeight="1" x14ac:dyDescent="0.15">
      <c r="A10773" s="206" t="s">
        <v>768</v>
      </c>
      <c r="B10773" s="206" t="s">
        <v>894</v>
      </c>
      <c r="C10773" s="206" t="s">
        <v>770</v>
      </c>
      <c r="D10773" s="206" t="s">
        <v>772</v>
      </c>
      <c r="E10773" s="206" t="s">
        <v>772</v>
      </c>
      <c r="F10773" s="207">
        <v>45616</v>
      </c>
      <c r="G10773" s="206" t="s">
        <v>895</v>
      </c>
      <c r="H10773" s="208">
        <v>46376</v>
      </c>
      <c r="I10773" s="206" t="s">
        <v>19</v>
      </c>
      <c r="L10773" s="206">
        <v>2024</v>
      </c>
      <c r="M10773" s="206" t="s">
        <v>772</v>
      </c>
      <c r="N10773" s="206" t="s">
        <v>816</v>
      </c>
    </row>
    <row r="10774" spans="1:14" s="206" customFormat="1" ht="31" customHeight="1" x14ac:dyDescent="0.15">
      <c r="A10774" s="206" t="s">
        <v>768</v>
      </c>
      <c r="B10774" s="206" t="s">
        <v>894</v>
      </c>
      <c r="C10774" s="206" t="s">
        <v>770</v>
      </c>
      <c r="D10774" s="206" t="s">
        <v>772</v>
      </c>
      <c r="E10774" s="206" t="s">
        <v>778</v>
      </c>
      <c r="F10774" s="207">
        <v>45616</v>
      </c>
      <c r="G10774" s="206" t="s">
        <v>895</v>
      </c>
      <c r="H10774" s="208">
        <v>34679</v>
      </c>
      <c r="I10774" s="206" t="s">
        <v>19</v>
      </c>
      <c r="L10774" s="206">
        <v>2024</v>
      </c>
      <c r="M10774" s="206" t="s">
        <v>772</v>
      </c>
      <c r="N10774" s="206" t="s">
        <v>816</v>
      </c>
    </row>
    <row r="10775" spans="1:14" s="206" customFormat="1" ht="31" customHeight="1" x14ac:dyDescent="0.15">
      <c r="A10775" s="206" t="s">
        <v>768</v>
      </c>
      <c r="B10775" s="206" t="s">
        <v>894</v>
      </c>
      <c r="C10775" s="206" t="s">
        <v>770</v>
      </c>
      <c r="D10775" s="206" t="s">
        <v>772</v>
      </c>
      <c r="E10775" s="206" t="s">
        <v>778</v>
      </c>
      <c r="F10775" s="207">
        <v>45616</v>
      </c>
      <c r="G10775" s="206" t="s">
        <v>899</v>
      </c>
      <c r="H10775" s="208">
        <v>1616098</v>
      </c>
      <c r="I10775" s="206" t="s">
        <v>19</v>
      </c>
      <c r="L10775" s="206">
        <v>2024</v>
      </c>
      <c r="M10775" s="206" t="s">
        <v>772</v>
      </c>
      <c r="N10775" s="206" t="s">
        <v>816</v>
      </c>
    </row>
    <row r="10776" spans="1:14" s="206" customFormat="1" ht="31" customHeight="1" x14ac:dyDescent="0.15">
      <c r="A10776" s="206" t="s">
        <v>768</v>
      </c>
      <c r="B10776" s="206" t="s">
        <v>894</v>
      </c>
      <c r="C10776" s="206" t="s">
        <v>770</v>
      </c>
      <c r="D10776" s="206" t="s">
        <v>772</v>
      </c>
      <c r="E10776" s="206" t="s">
        <v>778</v>
      </c>
      <c r="F10776" s="207">
        <v>45616</v>
      </c>
      <c r="G10776" s="206" t="s">
        <v>898</v>
      </c>
      <c r="H10776" s="208">
        <v>514800</v>
      </c>
      <c r="I10776" s="206" t="s">
        <v>19</v>
      </c>
      <c r="L10776" s="206">
        <v>2024</v>
      </c>
      <c r="M10776" s="206" t="s">
        <v>772</v>
      </c>
      <c r="N10776" s="206" t="s">
        <v>816</v>
      </c>
    </row>
    <row r="10777" spans="1:14" s="206" customFormat="1" ht="31" customHeight="1" x14ac:dyDescent="0.15">
      <c r="A10777" s="206" t="s">
        <v>768</v>
      </c>
      <c r="B10777" s="206" t="s">
        <v>894</v>
      </c>
      <c r="C10777" s="206" t="s">
        <v>770</v>
      </c>
      <c r="D10777" s="206" t="s">
        <v>772</v>
      </c>
      <c r="E10777" s="206" t="s">
        <v>772</v>
      </c>
      <c r="F10777" s="207">
        <v>45616</v>
      </c>
      <c r="G10777" s="206" t="s">
        <v>896</v>
      </c>
      <c r="H10777" s="208">
        <v>28028</v>
      </c>
      <c r="I10777" s="206" t="s">
        <v>19</v>
      </c>
      <c r="L10777" s="206">
        <v>2024</v>
      </c>
      <c r="M10777" s="206" t="s">
        <v>772</v>
      </c>
      <c r="N10777" s="206" t="s">
        <v>816</v>
      </c>
    </row>
    <row r="10778" spans="1:14" s="206" customFormat="1" ht="31" customHeight="1" x14ac:dyDescent="0.15">
      <c r="A10778" s="206" t="s">
        <v>768</v>
      </c>
      <c r="B10778" s="206" t="s">
        <v>894</v>
      </c>
      <c r="C10778" s="206" t="s">
        <v>770</v>
      </c>
      <c r="D10778" s="206" t="s">
        <v>772</v>
      </c>
      <c r="E10778" s="206" t="s">
        <v>772</v>
      </c>
      <c r="F10778" s="207">
        <v>45616</v>
      </c>
      <c r="G10778" s="206" t="s">
        <v>897</v>
      </c>
      <c r="H10778" s="208">
        <v>65652</v>
      </c>
      <c r="I10778" s="206" t="s">
        <v>19</v>
      </c>
      <c r="L10778" s="206">
        <v>2024</v>
      </c>
      <c r="M10778" s="206" t="s">
        <v>772</v>
      </c>
      <c r="N10778" s="206" t="s">
        <v>816</v>
      </c>
    </row>
    <row r="10779" spans="1:14" s="206" customFormat="1" ht="31" customHeight="1" x14ac:dyDescent="0.15">
      <c r="A10779" s="206" t="s">
        <v>768</v>
      </c>
      <c r="B10779" s="206" t="s">
        <v>894</v>
      </c>
      <c r="C10779" s="206" t="s">
        <v>770</v>
      </c>
      <c r="D10779" s="206" t="s">
        <v>772</v>
      </c>
      <c r="E10779" s="206" t="s">
        <v>759</v>
      </c>
      <c r="F10779" s="207">
        <v>45616</v>
      </c>
      <c r="G10779" s="206" t="s">
        <v>898</v>
      </c>
      <c r="H10779" s="208">
        <v>21947</v>
      </c>
      <c r="I10779" s="206" t="s">
        <v>19</v>
      </c>
      <c r="L10779" s="206">
        <v>2024</v>
      </c>
      <c r="M10779" s="206" t="s">
        <v>772</v>
      </c>
      <c r="N10779" s="206" t="s">
        <v>816</v>
      </c>
    </row>
    <row r="10780" spans="1:14" s="206" customFormat="1" ht="31" customHeight="1" x14ac:dyDescent="0.15">
      <c r="A10780" s="206" t="s">
        <v>768</v>
      </c>
      <c r="B10780" s="206" t="s">
        <v>894</v>
      </c>
      <c r="C10780" s="206" t="s">
        <v>770</v>
      </c>
      <c r="D10780" s="206" t="s">
        <v>772</v>
      </c>
      <c r="E10780" s="206" t="s">
        <v>778</v>
      </c>
      <c r="F10780" s="207">
        <v>45616</v>
      </c>
      <c r="G10780" s="206" t="s">
        <v>896</v>
      </c>
      <c r="H10780" s="208">
        <v>345400</v>
      </c>
      <c r="I10780" s="206" t="s">
        <v>19</v>
      </c>
      <c r="L10780" s="206">
        <v>2024</v>
      </c>
      <c r="M10780" s="206" t="s">
        <v>772</v>
      </c>
      <c r="N10780" s="206" t="s">
        <v>816</v>
      </c>
    </row>
    <row r="10781" spans="1:14" s="206" customFormat="1" ht="31" customHeight="1" x14ac:dyDescent="0.15">
      <c r="A10781" s="206" t="s">
        <v>768</v>
      </c>
      <c r="B10781" s="206" t="s">
        <v>894</v>
      </c>
      <c r="C10781" s="206" t="s">
        <v>782</v>
      </c>
      <c r="D10781" s="206" t="s">
        <v>772</v>
      </c>
      <c r="E10781" s="206" t="s">
        <v>759</v>
      </c>
      <c r="F10781" s="207">
        <v>45616</v>
      </c>
      <c r="G10781" s="206" t="s">
        <v>897</v>
      </c>
      <c r="H10781" s="208">
        <v>27115</v>
      </c>
      <c r="I10781" s="206" t="s">
        <v>19</v>
      </c>
      <c r="L10781" s="206">
        <v>2024</v>
      </c>
      <c r="M10781" s="206" t="s">
        <v>772</v>
      </c>
      <c r="N10781" s="206" t="s">
        <v>816</v>
      </c>
    </row>
    <row r="10782" spans="1:14" s="206" customFormat="1" ht="31" customHeight="1" x14ac:dyDescent="0.15">
      <c r="A10782" s="206" t="s">
        <v>768</v>
      </c>
      <c r="B10782" s="206" t="s">
        <v>894</v>
      </c>
      <c r="C10782" s="206" t="s">
        <v>770</v>
      </c>
      <c r="D10782" s="206" t="s">
        <v>772</v>
      </c>
      <c r="E10782" s="206" t="s">
        <v>778</v>
      </c>
      <c r="F10782" s="207">
        <v>45616</v>
      </c>
      <c r="G10782" s="206" t="s">
        <v>905</v>
      </c>
      <c r="H10782" s="208">
        <v>10780</v>
      </c>
      <c r="I10782" s="206" t="s">
        <v>19</v>
      </c>
      <c r="L10782" s="206">
        <v>2024</v>
      </c>
      <c r="M10782" s="206" t="s">
        <v>772</v>
      </c>
      <c r="N10782" s="206" t="s">
        <v>816</v>
      </c>
    </row>
    <row r="10783" spans="1:14" s="206" customFormat="1" ht="31" customHeight="1" x14ac:dyDescent="0.15">
      <c r="A10783" s="206" t="s">
        <v>768</v>
      </c>
      <c r="B10783" s="206" t="s">
        <v>894</v>
      </c>
      <c r="C10783" s="206" t="s">
        <v>770</v>
      </c>
      <c r="D10783" s="206" t="s">
        <v>772</v>
      </c>
      <c r="E10783" s="206" t="s">
        <v>772</v>
      </c>
      <c r="F10783" s="207">
        <v>45616</v>
      </c>
      <c r="G10783" s="206" t="s">
        <v>898</v>
      </c>
      <c r="H10783" s="208">
        <v>95007</v>
      </c>
      <c r="I10783" s="206" t="s">
        <v>19</v>
      </c>
      <c r="L10783" s="206">
        <v>2024</v>
      </c>
      <c r="M10783" s="206" t="s">
        <v>772</v>
      </c>
      <c r="N10783" s="206" t="s">
        <v>816</v>
      </c>
    </row>
    <row r="10784" spans="1:14" s="206" customFormat="1" ht="31" customHeight="1" x14ac:dyDescent="0.15">
      <c r="A10784" s="206" t="s">
        <v>768</v>
      </c>
      <c r="B10784" s="206" t="s">
        <v>894</v>
      </c>
      <c r="C10784" s="206" t="s">
        <v>770</v>
      </c>
      <c r="D10784" s="206" t="s">
        <v>772</v>
      </c>
      <c r="E10784" s="206" t="s">
        <v>759</v>
      </c>
      <c r="F10784" s="207">
        <v>45616</v>
      </c>
      <c r="G10784" s="206" t="s">
        <v>897</v>
      </c>
      <c r="H10784" s="208">
        <v>941742</v>
      </c>
      <c r="I10784" s="206" t="s">
        <v>19</v>
      </c>
      <c r="L10784" s="206">
        <v>2024</v>
      </c>
      <c r="M10784" s="206" t="s">
        <v>772</v>
      </c>
      <c r="N10784" s="206" t="s">
        <v>816</v>
      </c>
    </row>
    <row r="10785" spans="1:14" s="206" customFormat="1" ht="31" customHeight="1" x14ac:dyDescent="0.15">
      <c r="A10785" s="206" t="s">
        <v>768</v>
      </c>
      <c r="B10785" s="206" t="s">
        <v>894</v>
      </c>
      <c r="C10785" s="206" t="s">
        <v>782</v>
      </c>
      <c r="D10785" s="206" t="s">
        <v>772</v>
      </c>
      <c r="E10785" s="206" t="s">
        <v>759</v>
      </c>
      <c r="F10785" s="207">
        <v>45616</v>
      </c>
      <c r="G10785" s="206" t="s">
        <v>898</v>
      </c>
      <c r="H10785" s="208">
        <v>13717</v>
      </c>
      <c r="I10785" s="206" t="s">
        <v>19</v>
      </c>
      <c r="L10785" s="206">
        <v>2024</v>
      </c>
      <c r="M10785" s="206" t="s">
        <v>772</v>
      </c>
      <c r="N10785" s="206" t="s">
        <v>816</v>
      </c>
    </row>
    <row r="10786" spans="1:14" s="206" customFormat="1" ht="31" customHeight="1" x14ac:dyDescent="0.15">
      <c r="A10786" s="206" t="s">
        <v>768</v>
      </c>
      <c r="B10786" s="206" t="s">
        <v>894</v>
      </c>
      <c r="C10786" s="206" t="s">
        <v>770</v>
      </c>
      <c r="D10786" s="206" t="s">
        <v>772</v>
      </c>
      <c r="E10786" s="206" t="s">
        <v>778</v>
      </c>
      <c r="F10786" s="207">
        <v>45617</v>
      </c>
      <c r="G10786" s="206" t="s">
        <v>896</v>
      </c>
      <c r="H10786" s="208">
        <v>918566</v>
      </c>
      <c r="I10786" s="206" t="s">
        <v>19</v>
      </c>
      <c r="L10786" s="206">
        <v>2024</v>
      </c>
      <c r="M10786" s="206" t="s">
        <v>772</v>
      </c>
      <c r="N10786" s="206" t="s">
        <v>816</v>
      </c>
    </row>
    <row r="10787" spans="1:14" s="206" customFormat="1" ht="31" customHeight="1" x14ac:dyDescent="0.15">
      <c r="A10787" s="206" t="s">
        <v>768</v>
      </c>
      <c r="B10787" s="206" t="s">
        <v>894</v>
      </c>
      <c r="C10787" s="206" t="s">
        <v>770</v>
      </c>
      <c r="D10787" s="206" t="s">
        <v>772</v>
      </c>
      <c r="E10787" s="206" t="s">
        <v>772</v>
      </c>
      <c r="F10787" s="207">
        <v>45617</v>
      </c>
      <c r="G10787" s="206" t="s">
        <v>896</v>
      </c>
      <c r="H10787" s="208">
        <v>305382</v>
      </c>
      <c r="I10787" s="206" t="s">
        <v>19</v>
      </c>
      <c r="L10787" s="206">
        <v>2024</v>
      </c>
      <c r="M10787" s="206" t="s">
        <v>772</v>
      </c>
      <c r="N10787" s="206" t="s">
        <v>816</v>
      </c>
    </row>
    <row r="10788" spans="1:14" s="206" customFormat="1" ht="31" customHeight="1" x14ac:dyDescent="0.15">
      <c r="A10788" s="206" t="s">
        <v>768</v>
      </c>
      <c r="B10788" s="206" t="s">
        <v>894</v>
      </c>
      <c r="C10788" s="206" t="s">
        <v>782</v>
      </c>
      <c r="D10788" s="206" t="s">
        <v>772</v>
      </c>
      <c r="E10788" s="206" t="s">
        <v>759</v>
      </c>
      <c r="F10788" s="207">
        <v>45617</v>
      </c>
      <c r="G10788" s="206" t="s">
        <v>898</v>
      </c>
      <c r="H10788" s="208">
        <v>24750</v>
      </c>
      <c r="I10788" s="206" t="s">
        <v>19</v>
      </c>
      <c r="L10788" s="206">
        <v>2024</v>
      </c>
      <c r="M10788" s="206" t="s">
        <v>772</v>
      </c>
      <c r="N10788" s="206" t="s">
        <v>816</v>
      </c>
    </row>
    <row r="10789" spans="1:14" s="206" customFormat="1" ht="31" customHeight="1" x14ac:dyDescent="0.15">
      <c r="A10789" s="206" t="s">
        <v>768</v>
      </c>
      <c r="B10789" s="206" t="s">
        <v>894</v>
      </c>
      <c r="C10789" s="206" t="s">
        <v>770</v>
      </c>
      <c r="D10789" s="206" t="s">
        <v>772</v>
      </c>
      <c r="E10789" s="206" t="s">
        <v>772</v>
      </c>
      <c r="F10789" s="207">
        <v>45617</v>
      </c>
      <c r="G10789" s="206" t="s">
        <v>895</v>
      </c>
      <c r="H10789" s="208">
        <v>8346</v>
      </c>
      <c r="I10789" s="206" t="s">
        <v>19</v>
      </c>
      <c r="L10789" s="206">
        <v>2024</v>
      </c>
      <c r="M10789" s="206" t="s">
        <v>772</v>
      </c>
      <c r="N10789" s="206" t="s">
        <v>816</v>
      </c>
    </row>
    <row r="10790" spans="1:14" s="206" customFormat="1" ht="31" customHeight="1" x14ac:dyDescent="0.15">
      <c r="A10790" s="206" t="s">
        <v>768</v>
      </c>
      <c r="B10790" s="206" t="s">
        <v>894</v>
      </c>
      <c r="C10790" s="206" t="s">
        <v>770</v>
      </c>
      <c r="D10790" s="206" t="s">
        <v>772</v>
      </c>
      <c r="E10790" s="206" t="s">
        <v>772</v>
      </c>
      <c r="F10790" s="207">
        <v>45617</v>
      </c>
      <c r="G10790" s="206" t="s">
        <v>898</v>
      </c>
      <c r="H10790" s="208">
        <v>88968</v>
      </c>
      <c r="I10790" s="206" t="s">
        <v>19</v>
      </c>
      <c r="L10790" s="206">
        <v>2024</v>
      </c>
      <c r="M10790" s="206" t="s">
        <v>772</v>
      </c>
      <c r="N10790" s="206" t="s">
        <v>816</v>
      </c>
    </row>
    <row r="10791" spans="1:14" s="206" customFormat="1" ht="31" customHeight="1" x14ac:dyDescent="0.15">
      <c r="A10791" s="206" t="s">
        <v>768</v>
      </c>
      <c r="B10791" s="206" t="s">
        <v>894</v>
      </c>
      <c r="C10791" s="206" t="s">
        <v>782</v>
      </c>
      <c r="D10791" s="206" t="s">
        <v>772</v>
      </c>
      <c r="E10791" s="206" t="s">
        <v>759</v>
      </c>
      <c r="F10791" s="207">
        <v>45617</v>
      </c>
      <c r="G10791" s="206" t="s">
        <v>897</v>
      </c>
      <c r="H10791" s="208">
        <v>25410</v>
      </c>
      <c r="I10791" s="206" t="s">
        <v>19</v>
      </c>
      <c r="L10791" s="206">
        <v>2024</v>
      </c>
      <c r="M10791" s="206" t="s">
        <v>565</v>
      </c>
      <c r="N10791" s="206" t="s">
        <v>816</v>
      </c>
    </row>
    <row r="10792" spans="1:14" s="206" customFormat="1" ht="31" customHeight="1" x14ac:dyDescent="0.15">
      <c r="A10792" s="206" t="s">
        <v>768</v>
      </c>
      <c r="B10792" s="206" t="s">
        <v>894</v>
      </c>
      <c r="C10792" s="206" t="s">
        <v>770</v>
      </c>
      <c r="D10792" s="206" t="s">
        <v>772</v>
      </c>
      <c r="E10792" s="206" t="s">
        <v>778</v>
      </c>
      <c r="F10792" s="207">
        <v>45617</v>
      </c>
      <c r="G10792" s="206" t="s">
        <v>897</v>
      </c>
      <c r="H10792" s="208">
        <v>2679650</v>
      </c>
      <c r="I10792" s="206" t="s">
        <v>19</v>
      </c>
      <c r="L10792" s="206">
        <v>2024</v>
      </c>
      <c r="M10792" s="206" t="s">
        <v>772</v>
      </c>
      <c r="N10792" s="206" t="s">
        <v>816</v>
      </c>
    </row>
    <row r="10793" spans="1:14" s="206" customFormat="1" ht="31" customHeight="1" x14ac:dyDescent="0.15">
      <c r="A10793" s="206" t="s">
        <v>768</v>
      </c>
      <c r="B10793" s="206" t="s">
        <v>894</v>
      </c>
      <c r="C10793" s="206" t="s">
        <v>770</v>
      </c>
      <c r="D10793" s="206" t="s">
        <v>772</v>
      </c>
      <c r="E10793" s="206" t="s">
        <v>778</v>
      </c>
      <c r="F10793" s="207">
        <v>45617</v>
      </c>
      <c r="G10793" s="206" t="s">
        <v>895</v>
      </c>
      <c r="H10793" s="208">
        <v>31539</v>
      </c>
      <c r="I10793" s="206" t="s">
        <v>19</v>
      </c>
      <c r="L10793" s="206">
        <v>2024</v>
      </c>
      <c r="M10793" s="206" t="s">
        <v>772</v>
      </c>
      <c r="N10793" s="206" t="s">
        <v>816</v>
      </c>
    </row>
    <row r="10794" spans="1:14" s="206" customFormat="1" ht="31" customHeight="1" x14ac:dyDescent="0.15">
      <c r="A10794" s="206" t="s">
        <v>768</v>
      </c>
      <c r="B10794" s="206" t="s">
        <v>894</v>
      </c>
      <c r="C10794" s="206" t="s">
        <v>770</v>
      </c>
      <c r="D10794" s="206" t="s">
        <v>772</v>
      </c>
      <c r="E10794" s="206" t="s">
        <v>778</v>
      </c>
      <c r="F10794" s="207">
        <v>45617</v>
      </c>
      <c r="G10794" s="206" t="s">
        <v>899</v>
      </c>
      <c r="H10794" s="208">
        <v>625042</v>
      </c>
      <c r="I10794" s="206" t="s">
        <v>19</v>
      </c>
      <c r="L10794" s="206">
        <v>2024</v>
      </c>
      <c r="M10794" s="206" t="s">
        <v>772</v>
      </c>
      <c r="N10794" s="206" t="s">
        <v>816</v>
      </c>
    </row>
    <row r="10795" spans="1:14" s="206" customFormat="1" ht="31" customHeight="1" x14ac:dyDescent="0.15">
      <c r="A10795" s="206" t="s">
        <v>768</v>
      </c>
      <c r="B10795" s="206" t="s">
        <v>894</v>
      </c>
      <c r="C10795" s="206" t="s">
        <v>770</v>
      </c>
      <c r="D10795" s="206" t="s">
        <v>772</v>
      </c>
      <c r="E10795" s="206" t="s">
        <v>778</v>
      </c>
      <c r="F10795" s="207">
        <v>45617</v>
      </c>
      <c r="G10795" s="206" t="s">
        <v>898</v>
      </c>
      <c r="H10795" s="208">
        <v>468641</v>
      </c>
      <c r="I10795" s="206" t="s">
        <v>19</v>
      </c>
      <c r="L10795" s="206">
        <v>2024</v>
      </c>
      <c r="M10795" s="206" t="s">
        <v>772</v>
      </c>
      <c r="N10795" s="206" t="s">
        <v>816</v>
      </c>
    </row>
    <row r="10796" spans="1:14" s="206" customFormat="1" ht="31" customHeight="1" x14ac:dyDescent="0.15">
      <c r="A10796" s="206" t="s">
        <v>768</v>
      </c>
      <c r="B10796" s="206" t="s">
        <v>894</v>
      </c>
      <c r="C10796" s="206" t="s">
        <v>770</v>
      </c>
      <c r="D10796" s="206" t="s">
        <v>772</v>
      </c>
      <c r="E10796" s="206" t="s">
        <v>759</v>
      </c>
      <c r="F10796" s="207">
        <v>45617</v>
      </c>
      <c r="G10796" s="206" t="s">
        <v>897</v>
      </c>
      <c r="H10796" s="208">
        <v>2412591</v>
      </c>
      <c r="I10796" s="206" t="s">
        <v>19</v>
      </c>
      <c r="L10796" s="206">
        <v>2024</v>
      </c>
      <c r="M10796" s="206" t="s">
        <v>772</v>
      </c>
      <c r="N10796" s="206" t="s">
        <v>816</v>
      </c>
    </row>
    <row r="10797" spans="1:14" s="206" customFormat="1" ht="31" customHeight="1" x14ac:dyDescent="0.15">
      <c r="A10797" s="206" t="s">
        <v>768</v>
      </c>
      <c r="B10797" s="206" t="s">
        <v>894</v>
      </c>
      <c r="C10797" s="206" t="s">
        <v>770</v>
      </c>
      <c r="D10797" s="206" t="s">
        <v>772</v>
      </c>
      <c r="E10797" s="206" t="s">
        <v>772</v>
      </c>
      <c r="F10797" s="207">
        <v>45617</v>
      </c>
      <c r="G10797" s="206" t="s">
        <v>897</v>
      </c>
      <c r="H10797" s="208">
        <v>196022</v>
      </c>
      <c r="I10797" s="206" t="s">
        <v>19</v>
      </c>
      <c r="L10797" s="206">
        <v>2024</v>
      </c>
      <c r="M10797" s="206" t="s">
        <v>772</v>
      </c>
      <c r="N10797" s="206" t="s">
        <v>816</v>
      </c>
    </row>
    <row r="10798" spans="1:14" s="206" customFormat="1" ht="31" customHeight="1" x14ac:dyDescent="0.15">
      <c r="A10798" s="206" t="s">
        <v>768</v>
      </c>
      <c r="B10798" s="206" t="s">
        <v>894</v>
      </c>
      <c r="C10798" s="206" t="s">
        <v>770</v>
      </c>
      <c r="D10798" s="206" t="s">
        <v>772</v>
      </c>
      <c r="E10798" s="206" t="s">
        <v>772</v>
      </c>
      <c r="F10798" s="207">
        <v>45618</v>
      </c>
      <c r="G10798" s="206" t="s">
        <v>896</v>
      </c>
      <c r="H10798" s="208">
        <v>294206</v>
      </c>
      <c r="I10798" s="206" t="s">
        <v>19</v>
      </c>
      <c r="L10798" s="206">
        <v>2024</v>
      </c>
      <c r="M10798" s="206" t="s">
        <v>772</v>
      </c>
      <c r="N10798" s="206" t="s">
        <v>816</v>
      </c>
    </row>
    <row r="10799" spans="1:14" s="206" customFormat="1" ht="31" customHeight="1" x14ac:dyDescent="0.15">
      <c r="A10799" s="206" t="s">
        <v>768</v>
      </c>
      <c r="B10799" s="206" t="s">
        <v>894</v>
      </c>
      <c r="C10799" s="206" t="s">
        <v>770</v>
      </c>
      <c r="D10799" s="206" t="s">
        <v>772</v>
      </c>
      <c r="E10799" s="206" t="s">
        <v>772</v>
      </c>
      <c r="F10799" s="207">
        <v>45618</v>
      </c>
      <c r="G10799" s="206" t="s">
        <v>897</v>
      </c>
      <c r="H10799" s="208">
        <v>466987</v>
      </c>
      <c r="I10799" s="206" t="s">
        <v>19</v>
      </c>
      <c r="L10799" s="206">
        <v>2024</v>
      </c>
      <c r="M10799" s="206" t="s">
        <v>772</v>
      </c>
      <c r="N10799" s="206" t="s">
        <v>816</v>
      </c>
    </row>
    <row r="10800" spans="1:14" s="206" customFormat="1" ht="31" customHeight="1" x14ac:dyDescent="0.15">
      <c r="A10800" s="206" t="s">
        <v>768</v>
      </c>
      <c r="B10800" s="206" t="s">
        <v>894</v>
      </c>
      <c r="C10800" s="206" t="s">
        <v>770</v>
      </c>
      <c r="D10800" s="206" t="s">
        <v>772</v>
      </c>
      <c r="E10800" s="206" t="s">
        <v>778</v>
      </c>
      <c r="F10800" s="207">
        <v>45618</v>
      </c>
      <c r="G10800" s="206" t="s">
        <v>899</v>
      </c>
      <c r="H10800" s="208">
        <v>1189584</v>
      </c>
      <c r="I10800" s="206" t="s">
        <v>19</v>
      </c>
      <c r="L10800" s="206">
        <v>2024</v>
      </c>
      <c r="M10800" s="206" t="s">
        <v>772</v>
      </c>
      <c r="N10800" s="206" t="s">
        <v>816</v>
      </c>
    </row>
    <row r="10801" spans="1:14" s="206" customFormat="1" ht="31" customHeight="1" x14ac:dyDescent="0.15">
      <c r="A10801" s="206" t="s">
        <v>768</v>
      </c>
      <c r="B10801" s="206" t="s">
        <v>894</v>
      </c>
      <c r="C10801" s="206" t="s">
        <v>770</v>
      </c>
      <c r="D10801" s="206" t="s">
        <v>772</v>
      </c>
      <c r="E10801" s="206" t="s">
        <v>772</v>
      </c>
      <c r="F10801" s="207">
        <v>45618</v>
      </c>
      <c r="G10801" s="206" t="s">
        <v>895</v>
      </c>
      <c r="H10801" s="208">
        <v>34696</v>
      </c>
      <c r="I10801" s="206" t="s">
        <v>19</v>
      </c>
      <c r="L10801" s="206">
        <v>2024</v>
      </c>
      <c r="M10801" s="206" t="s">
        <v>772</v>
      </c>
      <c r="N10801" s="206" t="s">
        <v>816</v>
      </c>
    </row>
    <row r="10802" spans="1:14" s="206" customFormat="1" ht="31" customHeight="1" x14ac:dyDescent="0.15">
      <c r="A10802" s="206" t="s">
        <v>768</v>
      </c>
      <c r="B10802" s="206" t="s">
        <v>894</v>
      </c>
      <c r="C10802" s="206" t="s">
        <v>770</v>
      </c>
      <c r="D10802" s="206" t="s">
        <v>772</v>
      </c>
      <c r="E10802" s="206" t="s">
        <v>778</v>
      </c>
      <c r="F10802" s="207">
        <v>45618</v>
      </c>
      <c r="G10802" s="206" t="s">
        <v>895</v>
      </c>
      <c r="H10802" s="208">
        <v>27596</v>
      </c>
      <c r="I10802" s="206" t="s">
        <v>19</v>
      </c>
      <c r="L10802" s="206">
        <v>2024</v>
      </c>
      <c r="M10802" s="206" t="s">
        <v>772</v>
      </c>
      <c r="N10802" s="206" t="s">
        <v>816</v>
      </c>
    </row>
    <row r="10803" spans="1:14" s="206" customFormat="1" ht="31" customHeight="1" x14ac:dyDescent="0.15">
      <c r="A10803" s="206" t="s">
        <v>768</v>
      </c>
      <c r="B10803" s="206" t="s">
        <v>894</v>
      </c>
      <c r="C10803" s="206" t="s">
        <v>782</v>
      </c>
      <c r="D10803" s="206" t="s">
        <v>772</v>
      </c>
      <c r="E10803" s="206" t="s">
        <v>759</v>
      </c>
      <c r="F10803" s="207">
        <v>45618</v>
      </c>
      <c r="G10803" s="206" t="s">
        <v>897</v>
      </c>
      <c r="H10803" s="208">
        <v>31680</v>
      </c>
      <c r="I10803" s="206" t="s">
        <v>19</v>
      </c>
      <c r="L10803" s="206">
        <v>2024</v>
      </c>
      <c r="M10803" s="206" t="s">
        <v>772</v>
      </c>
      <c r="N10803" s="206" t="s">
        <v>816</v>
      </c>
    </row>
    <row r="10804" spans="1:14" s="206" customFormat="1" ht="31" customHeight="1" x14ac:dyDescent="0.15">
      <c r="A10804" s="206" t="s">
        <v>768</v>
      </c>
      <c r="B10804" s="206" t="s">
        <v>894</v>
      </c>
      <c r="C10804" s="206" t="s">
        <v>770</v>
      </c>
      <c r="D10804" s="206" t="s">
        <v>772</v>
      </c>
      <c r="E10804" s="206" t="s">
        <v>778</v>
      </c>
      <c r="F10804" s="207">
        <v>45618</v>
      </c>
      <c r="G10804" s="206" t="s">
        <v>897</v>
      </c>
      <c r="H10804" s="208">
        <v>1542094</v>
      </c>
      <c r="I10804" s="206" t="s">
        <v>19</v>
      </c>
      <c r="L10804" s="206">
        <v>2024</v>
      </c>
      <c r="M10804" s="206" t="s">
        <v>772</v>
      </c>
      <c r="N10804" s="206" t="s">
        <v>816</v>
      </c>
    </row>
    <row r="10805" spans="1:14" s="206" customFormat="1" ht="31" customHeight="1" x14ac:dyDescent="0.15">
      <c r="A10805" s="206" t="s">
        <v>768</v>
      </c>
      <c r="B10805" s="206" t="s">
        <v>894</v>
      </c>
      <c r="C10805" s="206" t="s">
        <v>770</v>
      </c>
      <c r="D10805" s="206" t="s">
        <v>772</v>
      </c>
      <c r="E10805" s="206" t="s">
        <v>778</v>
      </c>
      <c r="F10805" s="207">
        <v>45618</v>
      </c>
      <c r="G10805" s="206" t="s">
        <v>896</v>
      </c>
      <c r="H10805" s="208">
        <v>124674</v>
      </c>
      <c r="I10805" s="206" t="s">
        <v>19</v>
      </c>
      <c r="L10805" s="206">
        <v>2024</v>
      </c>
      <c r="M10805" s="206" t="s">
        <v>772</v>
      </c>
      <c r="N10805" s="206" t="s">
        <v>816</v>
      </c>
    </row>
    <row r="10806" spans="1:14" s="206" customFormat="1" ht="31" customHeight="1" x14ac:dyDescent="0.15">
      <c r="A10806" s="206" t="s">
        <v>768</v>
      </c>
      <c r="B10806" s="206" t="s">
        <v>894</v>
      </c>
      <c r="C10806" s="206" t="s">
        <v>770</v>
      </c>
      <c r="D10806" s="206" t="s">
        <v>772</v>
      </c>
      <c r="E10806" s="206" t="s">
        <v>772</v>
      </c>
      <c r="F10806" s="207">
        <v>45618</v>
      </c>
      <c r="G10806" s="206" t="s">
        <v>898</v>
      </c>
      <c r="H10806" s="208">
        <v>314094</v>
      </c>
      <c r="I10806" s="206" t="s">
        <v>19</v>
      </c>
      <c r="L10806" s="206">
        <v>2024</v>
      </c>
      <c r="M10806" s="206" t="s">
        <v>772</v>
      </c>
      <c r="N10806" s="206" t="s">
        <v>816</v>
      </c>
    </row>
    <row r="10807" spans="1:14" s="206" customFormat="1" ht="31" customHeight="1" x14ac:dyDescent="0.15">
      <c r="A10807" s="206" t="s">
        <v>768</v>
      </c>
      <c r="B10807" s="206" t="s">
        <v>894</v>
      </c>
      <c r="C10807" s="206" t="s">
        <v>770</v>
      </c>
      <c r="D10807" s="206" t="s">
        <v>772</v>
      </c>
      <c r="E10807" s="206" t="s">
        <v>759</v>
      </c>
      <c r="F10807" s="207">
        <v>45618</v>
      </c>
      <c r="G10807" s="206" t="s">
        <v>897</v>
      </c>
      <c r="H10807" s="208">
        <v>706206</v>
      </c>
      <c r="I10807" s="206" t="s">
        <v>19</v>
      </c>
      <c r="L10807" s="206">
        <v>2024</v>
      </c>
      <c r="M10807" s="206" t="s">
        <v>772</v>
      </c>
      <c r="N10807" s="206" t="s">
        <v>816</v>
      </c>
    </row>
    <row r="10808" spans="1:14" s="206" customFormat="1" ht="31" customHeight="1" x14ac:dyDescent="0.15">
      <c r="A10808" s="206" t="s">
        <v>768</v>
      </c>
      <c r="B10808" s="206" t="s">
        <v>894</v>
      </c>
      <c r="C10808" s="206" t="s">
        <v>770</v>
      </c>
      <c r="D10808" s="206" t="s">
        <v>772</v>
      </c>
      <c r="E10808" s="206" t="s">
        <v>778</v>
      </c>
      <c r="F10808" s="207">
        <v>45618</v>
      </c>
      <c r="G10808" s="206" t="s">
        <v>898</v>
      </c>
      <c r="H10808" s="208">
        <v>81549</v>
      </c>
      <c r="I10808" s="206" t="s">
        <v>19</v>
      </c>
      <c r="L10808" s="206">
        <v>2024</v>
      </c>
      <c r="M10808" s="206" t="s">
        <v>772</v>
      </c>
      <c r="N10808" s="206" t="s">
        <v>816</v>
      </c>
    </row>
    <row r="10809" spans="1:14" s="206" customFormat="1" ht="31" customHeight="1" x14ac:dyDescent="0.15">
      <c r="A10809" s="206" t="s">
        <v>768</v>
      </c>
      <c r="B10809" s="206" t="s">
        <v>894</v>
      </c>
      <c r="C10809" s="206" t="s">
        <v>770</v>
      </c>
      <c r="D10809" s="206" t="s">
        <v>772</v>
      </c>
      <c r="E10809" s="206" t="s">
        <v>778</v>
      </c>
      <c r="F10809" s="207">
        <v>45621</v>
      </c>
      <c r="G10809" s="206" t="s">
        <v>899</v>
      </c>
      <c r="H10809" s="208">
        <v>297396</v>
      </c>
      <c r="I10809" s="206" t="s">
        <v>19</v>
      </c>
      <c r="L10809" s="206">
        <v>2024</v>
      </c>
      <c r="M10809" s="206" t="s">
        <v>772</v>
      </c>
      <c r="N10809" s="206" t="s">
        <v>816</v>
      </c>
    </row>
    <row r="10810" spans="1:14" s="206" customFormat="1" ht="31" customHeight="1" x14ac:dyDescent="0.15">
      <c r="A10810" s="206" t="s">
        <v>768</v>
      </c>
      <c r="B10810" s="206" t="s">
        <v>894</v>
      </c>
      <c r="C10810" s="206" t="s">
        <v>770</v>
      </c>
      <c r="D10810" s="206" t="s">
        <v>772</v>
      </c>
      <c r="E10810" s="206" t="s">
        <v>772</v>
      </c>
      <c r="F10810" s="207">
        <v>45621</v>
      </c>
      <c r="G10810" s="206" t="s">
        <v>897</v>
      </c>
      <c r="H10810" s="208">
        <v>521666</v>
      </c>
      <c r="I10810" s="206" t="s">
        <v>19</v>
      </c>
      <c r="L10810" s="206">
        <v>2024</v>
      </c>
      <c r="M10810" s="206" t="s">
        <v>772</v>
      </c>
      <c r="N10810" s="206" t="s">
        <v>816</v>
      </c>
    </row>
    <row r="10811" spans="1:14" s="206" customFormat="1" ht="31" customHeight="1" x14ac:dyDescent="0.15">
      <c r="A10811" s="206" t="s">
        <v>768</v>
      </c>
      <c r="B10811" s="206" t="s">
        <v>894</v>
      </c>
      <c r="C10811" s="206" t="s">
        <v>770</v>
      </c>
      <c r="D10811" s="206" t="s">
        <v>772</v>
      </c>
      <c r="E10811" s="206" t="s">
        <v>778</v>
      </c>
      <c r="F10811" s="207">
        <v>45621</v>
      </c>
      <c r="G10811" s="206" t="s">
        <v>896</v>
      </c>
      <c r="H10811" s="208">
        <v>311894</v>
      </c>
      <c r="I10811" s="206" t="s">
        <v>19</v>
      </c>
      <c r="L10811" s="206">
        <v>2024</v>
      </c>
      <c r="M10811" s="206" t="s">
        <v>772</v>
      </c>
      <c r="N10811" s="206" t="s">
        <v>816</v>
      </c>
    </row>
    <row r="10812" spans="1:14" s="206" customFormat="1" ht="31" customHeight="1" x14ac:dyDescent="0.15">
      <c r="A10812" s="206" t="s">
        <v>768</v>
      </c>
      <c r="B10812" s="206" t="s">
        <v>894</v>
      </c>
      <c r="C10812" s="206" t="s">
        <v>770</v>
      </c>
      <c r="D10812" s="206" t="s">
        <v>772</v>
      </c>
      <c r="E10812" s="206" t="s">
        <v>778</v>
      </c>
      <c r="F10812" s="207">
        <v>45621</v>
      </c>
      <c r="G10812" s="206" t="s">
        <v>897</v>
      </c>
      <c r="H10812" s="208">
        <v>1957801</v>
      </c>
      <c r="I10812" s="206" t="s">
        <v>19</v>
      </c>
      <c r="L10812" s="206">
        <v>2024</v>
      </c>
      <c r="M10812" s="206" t="s">
        <v>772</v>
      </c>
      <c r="N10812" s="206" t="s">
        <v>816</v>
      </c>
    </row>
    <row r="10813" spans="1:14" s="206" customFormat="1" ht="31" customHeight="1" x14ac:dyDescent="0.15">
      <c r="A10813" s="206" t="s">
        <v>768</v>
      </c>
      <c r="B10813" s="206" t="s">
        <v>894</v>
      </c>
      <c r="C10813" s="206" t="s">
        <v>770</v>
      </c>
      <c r="D10813" s="206" t="s">
        <v>772</v>
      </c>
      <c r="E10813" s="206" t="s">
        <v>759</v>
      </c>
      <c r="F10813" s="207">
        <v>45621</v>
      </c>
      <c r="G10813" s="206" t="s">
        <v>897</v>
      </c>
      <c r="H10813" s="208">
        <v>1326566</v>
      </c>
      <c r="I10813" s="206" t="s">
        <v>19</v>
      </c>
      <c r="L10813" s="206">
        <v>2024</v>
      </c>
      <c r="M10813" s="206" t="s">
        <v>772</v>
      </c>
      <c r="N10813" s="206" t="s">
        <v>816</v>
      </c>
    </row>
    <row r="10814" spans="1:14" s="206" customFormat="1" ht="31" customHeight="1" x14ac:dyDescent="0.15">
      <c r="A10814" s="206" t="s">
        <v>768</v>
      </c>
      <c r="B10814" s="206" t="s">
        <v>894</v>
      </c>
      <c r="C10814" s="206" t="s">
        <v>782</v>
      </c>
      <c r="D10814" s="206" t="s">
        <v>772</v>
      </c>
      <c r="E10814" s="206" t="s">
        <v>759</v>
      </c>
      <c r="F10814" s="207">
        <v>45621</v>
      </c>
      <c r="G10814" s="206" t="s">
        <v>897</v>
      </c>
      <c r="H10814" s="208">
        <v>67155</v>
      </c>
      <c r="I10814" s="206" t="s">
        <v>19</v>
      </c>
      <c r="L10814" s="206">
        <v>2024</v>
      </c>
      <c r="M10814" s="206" t="s">
        <v>772</v>
      </c>
      <c r="N10814" s="206" t="s">
        <v>816</v>
      </c>
    </row>
    <row r="10815" spans="1:14" s="206" customFormat="1" ht="31" customHeight="1" x14ac:dyDescent="0.15">
      <c r="A10815" s="206" t="s">
        <v>768</v>
      </c>
      <c r="B10815" s="206" t="s">
        <v>894</v>
      </c>
      <c r="C10815" s="206" t="s">
        <v>770</v>
      </c>
      <c r="D10815" s="206" t="s">
        <v>772</v>
      </c>
      <c r="E10815" s="206" t="s">
        <v>772</v>
      </c>
      <c r="F10815" s="207">
        <v>45621</v>
      </c>
      <c r="G10815" s="206" t="s">
        <v>898</v>
      </c>
      <c r="H10815" s="208">
        <v>44220</v>
      </c>
      <c r="I10815" s="206" t="s">
        <v>19</v>
      </c>
      <c r="L10815" s="206">
        <v>2024</v>
      </c>
      <c r="M10815" s="206" t="s">
        <v>772</v>
      </c>
      <c r="N10815" s="206" t="s">
        <v>816</v>
      </c>
    </row>
    <row r="10816" spans="1:14" s="206" customFormat="1" ht="31" customHeight="1" x14ac:dyDescent="0.15">
      <c r="A10816" s="206" t="s">
        <v>768</v>
      </c>
      <c r="B10816" s="206" t="s">
        <v>894</v>
      </c>
      <c r="C10816" s="206" t="s">
        <v>770</v>
      </c>
      <c r="D10816" s="206" t="s">
        <v>772</v>
      </c>
      <c r="E10816" s="206" t="s">
        <v>778</v>
      </c>
      <c r="F10816" s="207">
        <v>45621</v>
      </c>
      <c r="G10816" s="206" t="s">
        <v>898</v>
      </c>
      <c r="H10816" s="208">
        <v>44381</v>
      </c>
      <c r="I10816" s="206" t="s">
        <v>19</v>
      </c>
      <c r="L10816" s="206">
        <v>2024</v>
      </c>
      <c r="M10816" s="206" t="s">
        <v>772</v>
      </c>
      <c r="N10816" s="206" t="s">
        <v>816</v>
      </c>
    </row>
    <row r="10817" spans="1:14" s="206" customFormat="1" ht="31" customHeight="1" x14ac:dyDescent="0.15">
      <c r="A10817" s="206" t="s">
        <v>768</v>
      </c>
      <c r="B10817" s="206" t="s">
        <v>894</v>
      </c>
      <c r="C10817" s="206" t="s">
        <v>770</v>
      </c>
      <c r="D10817" s="206" t="s">
        <v>772</v>
      </c>
      <c r="E10817" s="206" t="s">
        <v>772</v>
      </c>
      <c r="F10817" s="207">
        <v>45621</v>
      </c>
      <c r="G10817" s="206" t="s">
        <v>895</v>
      </c>
      <c r="H10817" s="208">
        <v>7141</v>
      </c>
      <c r="I10817" s="206" t="s">
        <v>19</v>
      </c>
      <c r="L10817" s="206">
        <v>2024</v>
      </c>
      <c r="M10817" s="206" t="s">
        <v>772</v>
      </c>
      <c r="N10817" s="206" t="s">
        <v>816</v>
      </c>
    </row>
    <row r="10818" spans="1:14" s="206" customFormat="1" ht="31" customHeight="1" x14ac:dyDescent="0.15">
      <c r="A10818" s="206" t="s">
        <v>768</v>
      </c>
      <c r="B10818" s="206" t="s">
        <v>894</v>
      </c>
      <c r="C10818" s="206" t="s">
        <v>770</v>
      </c>
      <c r="D10818" s="206" t="s">
        <v>772</v>
      </c>
      <c r="E10818" s="206" t="s">
        <v>772</v>
      </c>
      <c r="F10818" s="207">
        <v>45621</v>
      </c>
      <c r="G10818" s="206" t="s">
        <v>896</v>
      </c>
      <c r="H10818" s="208">
        <v>148432</v>
      </c>
      <c r="I10818" s="206" t="s">
        <v>19</v>
      </c>
      <c r="L10818" s="206">
        <v>2024</v>
      </c>
      <c r="M10818" s="206" t="s">
        <v>772</v>
      </c>
      <c r="N10818" s="206" t="s">
        <v>816</v>
      </c>
    </row>
    <row r="10819" spans="1:14" s="206" customFormat="1" ht="31" customHeight="1" x14ac:dyDescent="0.15">
      <c r="A10819" s="206" t="s">
        <v>768</v>
      </c>
      <c r="B10819" s="206" t="s">
        <v>894</v>
      </c>
      <c r="C10819" s="206" t="s">
        <v>782</v>
      </c>
      <c r="D10819" s="206" t="s">
        <v>772</v>
      </c>
      <c r="E10819" s="206" t="s">
        <v>778</v>
      </c>
      <c r="F10819" s="207">
        <v>45621</v>
      </c>
      <c r="G10819" s="206" t="s">
        <v>897</v>
      </c>
      <c r="H10819" s="208">
        <v>9548</v>
      </c>
      <c r="I10819" s="206" t="s">
        <v>19</v>
      </c>
      <c r="L10819" s="206">
        <v>2024</v>
      </c>
      <c r="M10819" s="206" t="s">
        <v>772</v>
      </c>
      <c r="N10819" s="206" t="s">
        <v>816</v>
      </c>
    </row>
    <row r="10820" spans="1:14" s="206" customFormat="1" ht="31" customHeight="1" x14ac:dyDescent="0.15">
      <c r="A10820" s="206" t="s">
        <v>768</v>
      </c>
      <c r="B10820" s="206" t="s">
        <v>894</v>
      </c>
      <c r="C10820" s="206" t="s">
        <v>770</v>
      </c>
      <c r="D10820" s="206" t="s">
        <v>772</v>
      </c>
      <c r="E10820" s="206" t="s">
        <v>772</v>
      </c>
      <c r="F10820" s="207">
        <v>45622</v>
      </c>
      <c r="G10820" s="206" t="s">
        <v>895</v>
      </c>
      <c r="H10820" s="208">
        <v>66175</v>
      </c>
      <c r="I10820" s="206" t="s">
        <v>19</v>
      </c>
      <c r="L10820" s="206">
        <v>2024</v>
      </c>
      <c r="M10820" s="206" t="s">
        <v>772</v>
      </c>
      <c r="N10820" s="206" t="s">
        <v>816</v>
      </c>
    </row>
    <row r="10821" spans="1:14" s="206" customFormat="1" ht="31" customHeight="1" x14ac:dyDescent="0.15">
      <c r="A10821" s="206" t="s">
        <v>768</v>
      </c>
      <c r="B10821" s="206" t="s">
        <v>894</v>
      </c>
      <c r="C10821" s="206" t="s">
        <v>770</v>
      </c>
      <c r="D10821" s="206" t="s">
        <v>772</v>
      </c>
      <c r="E10821" s="206" t="s">
        <v>772</v>
      </c>
      <c r="F10821" s="207">
        <v>45622</v>
      </c>
      <c r="G10821" s="206" t="s">
        <v>896</v>
      </c>
      <c r="H10821" s="208">
        <v>1274167</v>
      </c>
      <c r="I10821" s="206" t="s">
        <v>19</v>
      </c>
      <c r="L10821" s="206">
        <v>2024</v>
      </c>
      <c r="M10821" s="206" t="s">
        <v>772</v>
      </c>
      <c r="N10821" s="206" t="s">
        <v>816</v>
      </c>
    </row>
    <row r="10822" spans="1:14" s="206" customFormat="1" ht="31" customHeight="1" x14ac:dyDescent="0.15">
      <c r="A10822" s="206" t="s">
        <v>768</v>
      </c>
      <c r="B10822" s="206" t="s">
        <v>894</v>
      </c>
      <c r="C10822" s="206" t="s">
        <v>782</v>
      </c>
      <c r="D10822" s="206" t="s">
        <v>772</v>
      </c>
      <c r="E10822" s="206" t="s">
        <v>759</v>
      </c>
      <c r="F10822" s="207">
        <v>45622</v>
      </c>
      <c r="G10822" s="206" t="s">
        <v>897</v>
      </c>
      <c r="H10822" s="208">
        <v>68970</v>
      </c>
      <c r="I10822" s="206" t="s">
        <v>19</v>
      </c>
      <c r="L10822" s="206">
        <v>2024</v>
      </c>
      <c r="M10822" s="206" t="s">
        <v>772</v>
      </c>
      <c r="N10822" s="206" t="s">
        <v>816</v>
      </c>
    </row>
    <row r="10823" spans="1:14" s="206" customFormat="1" ht="31" customHeight="1" x14ac:dyDescent="0.15">
      <c r="A10823" s="206" t="s">
        <v>768</v>
      </c>
      <c r="B10823" s="206" t="s">
        <v>894</v>
      </c>
      <c r="C10823" s="206" t="s">
        <v>770</v>
      </c>
      <c r="D10823" s="206" t="s">
        <v>772</v>
      </c>
      <c r="E10823" s="206" t="s">
        <v>772</v>
      </c>
      <c r="F10823" s="207">
        <v>45622</v>
      </c>
      <c r="G10823" s="206" t="s">
        <v>897</v>
      </c>
      <c r="H10823" s="208">
        <v>183472</v>
      </c>
      <c r="I10823" s="206" t="s">
        <v>19</v>
      </c>
      <c r="L10823" s="206">
        <v>2024</v>
      </c>
      <c r="M10823" s="206" t="s">
        <v>772</v>
      </c>
      <c r="N10823" s="206" t="s">
        <v>816</v>
      </c>
    </row>
    <row r="10824" spans="1:14" s="206" customFormat="1" ht="31" customHeight="1" x14ac:dyDescent="0.15">
      <c r="A10824" s="206" t="s">
        <v>768</v>
      </c>
      <c r="B10824" s="206" t="s">
        <v>894</v>
      </c>
      <c r="C10824" s="206" t="s">
        <v>782</v>
      </c>
      <c r="D10824" s="206" t="s">
        <v>772</v>
      </c>
      <c r="E10824" s="206" t="s">
        <v>759</v>
      </c>
      <c r="F10824" s="207">
        <v>45622</v>
      </c>
      <c r="G10824" s="206" t="s">
        <v>898</v>
      </c>
      <c r="H10824" s="208">
        <v>11000</v>
      </c>
      <c r="I10824" s="206" t="s">
        <v>19</v>
      </c>
      <c r="L10824" s="206">
        <v>2024</v>
      </c>
      <c r="M10824" s="206" t="s">
        <v>772</v>
      </c>
      <c r="N10824" s="206" t="s">
        <v>816</v>
      </c>
    </row>
    <row r="10825" spans="1:14" s="206" customFormat="1" ht="31" customHeight="1" x14ac:dyDescent="0.15">
      <c r="A10825" s="206" t="s">
        <v>768</v>
      </c>
      <c r="B10825" s="206" t="s">
        <v>894</v>
      </c>
      <c r="C10825" s="206" t="s">
        <v>770</v>
      </c>
      <c r="D10825" s="206" t="s">
        <v>772</v>
      </c>
      <c r="E10825" s="206" t="s">
        <v>778</v>
      </c>
      <c r="F10825" s="207">
        <v>45622</v>
      </c>
      <c r="G10825" s="206" t="s">
        <v>896</v>
      </c>
      <c r="H10825" s="208">
        <v>130108</v>
      </c>
      <c r="I10825" s="206" t="s">
        <v>19</v>
      </c>
      <c r="L10825" s="206">
        <v>2024</v>
      </c>
      <c r="M10825" s="206" t="s">
        <v>772</v>
      </c>
      <c r="N10825" s="206" t="s">
        <v>816</v>
      </c>
    </row>
    <row r="10826" spans="1:14" s="206" customFormat="1" ht="31" customHeight="1" x14ac:dyDescent="0.15">
      <c r="A10826" s="206" t="s">
        <v>768</v>
      </c>
      <c r="B10826" s="206" t="s">
        <v>894</v>
      </c>
      <c r="C10826" s="206" t="s">
        <v>770</v>
      </c>
      <c r="D10826" s="206" t="s">
        <v>772</v>
      </c>
      <c r="E10826" s="206" t="s">
        <v>759</v>
      </c>
      <c r="F10826" s="207">
        <v>45622</v>
      </c>
      <c r="G10826" s="206" t="s">
        <v>897</v>
      </c>
      <c r="H10826" s="208">
        <v>772847</v>
      </c>
      <c r="I10826" s="206" t="s">
        <v>19</v>
      </c>
      <c r="L10826" s="206">
        <v>2024</v>
      </c>
      <c r="M10826" s="206" t="s">
        <v>772</v>
      </c>
      <c r="N10826" s="206" t="s">
        <v>816</v>
      </c>
    </row>
    <row r="10827" spans="1:14" s="206" customFormat="1" ht="31" customHeight="1" x14ac:dyDescent="0.15">
      <c r="A10827" s="206" t="s">
        <v>768</v>
      </c>
      <c r="B10827" s="206" t="s">
        <v>894</v>
      </c>
      <c r="C10827" s="206" t="s">
        <v>770</v>
      </c>
      <c r="D10827" s="206" t="s">
        <v>772</v>
      </c>
      <c r="E10827" s="206" t="s">
        <v>759</v>
      </c>
      <c r="F10827" s="207">
        <v>45622</v>
      </c>
      <c r="G10827" s="206" t="s">
        <v>898</v>
      </c>
      <c r="H10827" s="208">
        <v>24750</v>
      </c>
      <c r="I10827" s="206" t="s">
        <v>19</v>
      </c>
      <c r="L10827" s="206">
        <v>2024</v>
      </c>
      <c r="M10827" s="206" t="s">
        <v>772</v>
      </c>
      <c r="N10827" s="206" t="s">
        <v>816</v>
      </c>
    </row>
    <row r="10828" spans="1:14" s="206" customFormat="1" ht="31" customHeight="1" x14ac:dyDescent="0.15">
      <c r="A10828" s="206" t="s">
        <v>768</v>
      </c>
      <c r="B10828" s="206" t="s">
        <v>894</v>
      </c>
      <c r="C10828" s="206" t="s">
        <v>770</v>
      </c>
      <c r="D10828" s="206" t="s">
        <v>772</v>
      </c>
      <c r="E10828" s="206" t="s">
        <v>772</v>
      </c>
      <c r="F10828" s="207">
        <v>45622</v>
      </c>
      <c r="G10828" s="206" t="s">
        <v>898</v>
      </c>
      <c r="H10828" s="208">
        <v>90860</v>
      </c>
      <c r="I10828" s="206" t="s">
        <v>19</v>
      </c>
      <c r="L10828" s="206">
        <v>2024</v>
      </c>
      <c r="M10828" s="206" t="s">
        <v>772</v>
      </c>
      <c r="N10828" s="206" t="s">
        <v>816</v>
      </c>
    </row>
    <row r="10829" spans="1:14" s="206" customFormat="1" ht="31" customHeight="1" x14ac:dyDescent="0.15">
      <c r="A10829" s="206" t="s">
        <v>768</v>
      </c>
      <c r="B10829" s="206" t="s">
        <v>894</v>
      </c>
      <c r="C10829" s="206" t="s">
        <v>770</v>
      </c>
      <c r="D10829" s="206" t="s">
        <v>772</v>
      </c>
      <c r="E10829" s="206" t="s">
        <v>778</v>
      </c>
      <c r="F10829" s="207">
        <v>45622</v>
      </c>
      <c r="G10829" s="206" t="s">
        <v>897</v>
      </c>
      <c r="H10829" s="208">
        <v>1181685</v>
      </c>
      <c r="I10829" s="206" t="s">
        <v>19</v>
      </c>
      <c r="L10829" s="206">
        <v>2024</v>
      </c>
      <c r="M10829" s="206" t="s">
        <v>772</v>
      </c>
      <c r="N10829" s="206" t="s">
        <v>816</v>
      </c>
    </row>
    <row r="10830" spans="1:14" s="206" customFormat="1" ht="31" customHeight="1" x14ac:dyDescent="0.15">
      <c r="A10830" s="206" t="s">
        <v>768</v>
      </c>
      <c r="B10830" s="206" t="s">
        <v>894</v>
      </c>
      <c r="C10830" s="206" t="s">
        <v>770</v>
      </c>
      <c r="D10830" s="206" t="s">
        <v>772</v>
      </c>
      <c r="E10830" s="206" t="s">
        <v>778</v>
      </c>
      <c r="F10830" s="207">
        <v>45622</v>
      </c>
      <c r="G10830" s="206" t="s">
        <v>898</v>
      </c>
      <c r="H10830" s="208">
        <v>80755</v>
      </c>
      <c r="I10830" s="206" t="s">
        <v>19</v>
      </c>
      <c r="L10830" s="206">
        <v>2024</v>
      </c>
      <c r="M10830" s="206" t="s">
        <v>772</v>
      </c>
      <c r="N10830" s="206" t="s">
        <v>816</v>
      </c>
    </row>
    <row r="10831" spans="1:14" s="206" customFormat="1" ht="31" customHeight="1" x14ac:dyDescent="0.15">
      <c r="A10831" s="206" t="s">
        <v>768</v>
      </c>
      <c r="B10831" s="206" t="s">
        <v>894</v>
      </c>
      <c r="C10831" s="206" t="s">
        <v>770</v>
      </c>
      <c r="D10831" s="206" t="s">
        <v>772</v>
      </c>
      <c r="E10831" s="206" t="s">
        <v>778</v>
      </c>
      <c r="F10831" s="207">
        <v>45622</v>
      </c>
      <c r="G10831" s="206" t="s">
        <v>830</v>
      </c>
      <c r="H10831" s="208">
        <v>39054</v>
      </c>
      <c r="I10831" s="206" t="s">
        <v>19</v>
      </c>
      <c r="L10831" s="206">
        <v>2024</v>
      </c>
      <c r="M10831" s="206" t="s">
        <v>772</v>
      </c>
      <c r="N10831" s="206" t="s">
        <v>816</v>
      </c>
    </row>
    <row r="10832" spans="1:14" s="206" customFormat="1" ht="31" customHeight="1" x14ac:dyDescent="0.15">
      <c r="A10832" s="206" t="s">
        <v>768</v>
      </c>
      <c r="B10832" s="206" t="s">
        <v>894</v>
      </c>
      <c r="C10832" s="206" t="s">
        <v>770</v>
      </c>
      <c r="D10832" s="206" t="s">
        <v>772</v>
      </c>
      <c r="E10832" s="206" t="s">
        <v>772</v>
      </c>
      <c r="F10832" s="207">
        <v>45623</v>
      </c>
      <c r="G10832" s="206" t="s">
        <v>895</v>
      </c>
      <c r="H10832" s="208">
        <v>1678</v>
      </c>
      <c r="I10832" s="206" t="s">
        <v>19</v>
      </c>
      <c r="L10832" s="206">
        <v>2024</v>
      </c>
      <c r="M10832" s="206" t="s">
        <v>772</v>
      </c>
      <c r="N10832" s="206" t="s">
        <v>816</v>
      </c>
    </row>
    <row r="10833" spans="1:14" s="206" customFormat="1" ht="31" customHeight="1" x14ac:dyDescent="0.15">
      <c r="A10833" s="206" t="s">
        <v>768</v>
      </c>
      <c r="B10833" s="206" t="s">
        <v>894</v>
      </c>
      <c r="C10833" s="206" t="s">
        <v>770</v>
      </c>
      <c r="D10833" s="206" t="s">
        <v>772</v>
      </c>
      <c r="E10833" s="206" t="s">
        <v>759</v>
      </c>
      <c r="F10833" s="207">
        <v>45623</v>
      </c>
      <c r="G10833" s="206" t="s">
        <v>898</v>
      </c>
      <c r="H10833" s="208">
        <v>20574</v>
      </c>
      <c r="I10833" s="206" t="s">
        <v>19</v>
      </c>
      <c r="L10833" s="206">
        <v>2024</v>
      </c>
      <c r="M10833" s="206" t="s">
        <v>772</v>
      </c>
      <c r="N10833" s="206" t="s">
        <v>816</v>
      </c>
    </row>
    <row r="10834" spans="1:14" s="206" customFormat="1" ht="31" customHeight="1" x14ac:dyDescent="0.15">
      <c r="A10834" s="206" t="s">
        <v>768</v>
      </c>
      <c r="B10834" s="206" t="s">
        <v>894</v>
      </c>
      <c r="C10834" s="206" t="s">
        <v>782</v>
      </c>
      <c r="D10834" s="206" t="s">
        <v>772</v>
      </c>
      <c r="E10834" s="206" t="s">
        <v>759</v>
      </c>
      <c r="F10834" s="207">
        <v>45623</v>
      </c>
      <c r="G10834" s="206" t="s">
        <v>897</v>
      </c>
      <c r="H10834" s="208">
        <v>72600</v>
      </c>
      <c r="I10834" s="206" t="s">
        <v>19</v>
      </c>
      <c r="L10834" s="206">
        <v>2024</v>
      </c>
      <c r="M10834" s="206" t="s">
        <v>772</v>
      </c>
      <c r="N10834" s="206" t="s">
        <v>816</v>
      </c>
    </row>
    <row r="10835" spans="1:14" s="206" customFormat="1" ht="31" customHeight="1" x14ac:dyDescent="0.15">
      <c r="A10835" s="206" t="s">
        <v>768</v>
      </c>
      <c r="B10835" s="206" t="s">
        <v>894</v>
      </c>
      <c r="C10835" s="206" t="s">
        <v>770</v>
      </c>
      <c r="D10835" s="206" t="s">
        <v>772</v>
      </c>
      <c r="E10835" s="206" t="s">
        <v>778</v>
      </c>
      <c r="F10835" s="207">
        <v>45623</v>
      </c>
      <c r="G10835" s="206" t="s">
        <v>897</v>
      </c>
      <c r="H10835" s="208">
        <v>1586488</v>
      </c>
      <c r="I10835" s="206" t="s">
        <v>19</v>
      </c>
      <c r="L10835" s="206">
        <v>2024</v>
      </c>
      <c r="M10835" s="206" t="s">
        <v>772</v>
      </c>
      <c r="N10835" s="206" t="s">
        <v>816</v>
      </c>
    </row>
    <row r="10836" spans="1:14" s="206" customFormat="1" ht="31" customHeight="1" x14ac:dyDescent="0.15">
      <c r="A10836" s="206" t="s">
        <v>768</v>
      </c>
      <c r="B10836" s="206" t="s">
        <v>894</v>
      </c>
      <c r="C10836" s="206" t="s">
        <v>782</v>
      </c>
      <c r="D10836" s="206" t="s">
        <v>772</v>
      </c>
      <c r="E10836" s="206" t="s">
        <v>759</v>
      </c>
      <c r="F10836" s="207">
        <v>45623</v>
      </c>
      <c r="G10836" s="206" t="s">
        <v>898</v>
      </c>
      <c r="H10836" s="208">
        <v>9601</v>
      </c>
      <c r="I10836" s="206" t="s">
        <v>19</v>
      </c>
      <c r="L10836" s="206">
        <v>2024</v>
      </c>
      <c r="M10836" s="206" t="s">
        <v>772</v>
      </c>
      <c r="N10836" s="206" t="s">
        <v>816</v>
      </c>
    </row>
    <row r="10837" spans="1:14" s="206" customFormat="1" ht="31" customHeight="1" x14ac:dyDescent="0.15">
      <c r="A10837" s="206" t="s">
        <v>768</v>
      </c>
      <c r="B10837" s="206" t="s">
        <v>894</v>
      </c>
      <c r="C10837" s="206" t="s">
        <v>770</v>
      </c>
      <c r="D10837" s="206" t="s">
        <v>772</v>
      </c>
      <c r="E10837" s="206" t="s">
        <v>772</v>
      </c>
      <c r="F10837" s="207">
        <v>45623</v>
      </c>
      <c r="G10837" s="206" t="s">
        <v>898</v>
      </c>
      <c r="H10837" s="208">
        <v>46200</v>
      </c>
      <c r="I10837" s="206" t="s">
        <v>19</v>
      </c>
      <c r="L10837" s="206">
        <v>2024</v>
      </c>
      <c r="M10837" s="206" t="s">
        <v>772</v>
      </c>
      <c r="N10837" s="206" t="s">
        <v>816</v>
      </c>
    </row>
    <row r="10838" spans="1:14" s="206" customFormat="1" ht="31" customHeight="1" x14ac:dyDescent="0.15">
      <c r="A10838" s="206" t="s">
        <v>768</v>
      </c>
      <c r="B10838" s="206" t="s">
        <v>894</v>
      </c>
      <c r="C10838" s="206" t="s">
        <v>770</v>
      </c>
      <c r="D10838" s="206" t="s">
        <v>772</v>
      </c>
      <c r="E10838" s="206" t="s">
        <v>778</v>
      </c>
      <c r="F10838" s="207">
        <v>45623</v>
      </c>
      <c r="G10838" s="206" t="s">
        <v>895</v>
      </c>
      <c r="H10838" s="208">
        <v>124591</v>
      </c>
      <c r="I10838" s="206" t="s">
        <v>19</v>
      </c>
      <c r="L10838" s="206">
        <v>2024</v>
      </c>
      <c r="M10838" s="206" t="s">
        <v>772</v>
      </c>
      <c r="N10838" s="206" t="s">
        <v>816</v>
      </c>
    </row>
    <row r="10839" spans="1:14" s="206" customFormat="1" ht="31" customHeight="1" x14ac:dyDescent="0.15">
      <c r="A10839" s="206" t="s">
        <v>768</v>
      </c>
      <c r="B10839" s="206" t="s">
        <v>894</v>
      </c>
      <c r="C10839" s="206" t="s">
        <v>770</v>
      </c>
      <c r="D10839" s="206" t="s">
        <v>772</v>
      </c>
      <c r="E10839" s="206" t="s">
        <v>772</v>
      </c>
      <c r="F10839" s="207">
        <v>45623</v>
      </c>
      <c r="G10839" s="206" t="s">
        <v>897</v>
      </c>
      <c r="H10839" s="208">
        <v>132708</v>
      </c>
      <c r="I10839" s="206" t="s">
        <v>19</v>
      </c>
      <c r="L10839" s="206">
        <v>2024</v>
      </c>
      <c r="M10839" s="206" t="s">
        <v>772</v>
      </c>
      <c r="N10839" s="206" t="s">
        <v>816</v>
      </c>
    </row>
    <row r="10840" spans="1:14" s="206" customFormat="1" ht="31" customHeight="1" x14ac:dyDescent="0.15">
      <c r="A10840" s="206" t="s">
        <v>768</v>
      </c>
      <c r="B10840" s="206" t="s">
        <v>894</v>
      </c>
      <c r="C10840" s="206" t="s">
        <v>770</v>
      </c>
      <c r="D10840" s="206" t="s">
        <v>772</v>
      </c>
      <c r="E10840" s="206" t="s">
        <v>778</v>
      </c>
      <c r="F10840" s="207">
        <v>45623</v>
      </c>
      <c r="G10840" s="206" t="s">
        <v>896</v>
      </c>
      <c r="H10840" s="208">
        <v>616770</v>
      </c>
      <c r="I10840" s="206" t="s">
        <v>19</v>
      </c>
      <c r="L10840" s="206">
        <v>2024</v>
      </c>
      <c r="M10840" s="206" t="s">
        <v>772</v>
      </c>
      <c r="N10840" s="206" t="s">
        <v>816</v>
      </c>
    </row>
    <row r="10841" spans="1:14" s="206" customFormat="1" ht="31" customHeight="1" x14ac:dyDescent="0.15">
      <c r="A10841" s="206" t="s">
        <v>768</v>
      </c>
      <c r="B10841" s="206" t="s">
        <v>894</v>
      </c>
      <c r="C10841" s="206" t="s">
        <v>770</v>
      </c>
      <c r="D10841" s="206" t="s">
        <v>772</v>
      </c>
      <c r="E10841" s="206" t="s">
        <v>759</v>
      </c>
      <c r="F10841" s="207">
        <v>45623</v>
      </c>
      <c r="G10841" s="206" t="s">
        <v>897</v>
      </c>
      <c r="H10841" s="208">
        <v>823276</v>
      </c>
      <c r="I10841" s="206" t="s">
        <v>19</v>
      </c>
      <c r="L10841" s="206">
        <v>2024</v>
      </c>
      <c r="M10841" s="206" t="s">
        <v>772</v>
      </c>
      <c r="N10841" s="206" t="s">
        <v>816</v>
      </c>
    </row>
    <row r="10842" spans="1:14" s="206" customFormat="1" ht="31" customHeight="1" x14ac:dyDescent="0.15">
      <c r="A10842" s="206" t="s">
        <v>768</v>
      </c>
      <c r="B10842" s="206" t="s">
        <v>894</v>
      </c>
      <c r="C10842" s="206" t="s">
        <v>770</v>
      </c>
      <c r="D10842" s="206" t="s">
        <v>772</v>
      </c>
      <c r="E10842" s="206" t="s">
        <v>772</v>
      </c>
      <c r="F10842" s="207">
        <v>45623</v>
      </c>
      <c r="G10842" s="206" t="s">
        <v>896</v>
      </c>
      <c r="H10842" s="208">
        <v>54813</v>
      </c>
      <c r="I10842" s="206" t="s">
        <v>19</v>
      </c>
      <c r="L10842" s="206">
        <v>2024</v>
      </c>
      <c r="M10842" s="206" t="s">
        <v>772</v>
      </c>
      <c r="N10842" s="206" t="s">
        <v>816</v>
      </c>
    </row>
    <row r="10843" spans="1:14" s="206" customFormat="1" ht="31" customHeight="1" x14ac:dyDescent="0.15">
      <c r="A10843" s="206" t="s">
        <v>768</v>
      </c>
      <c r="B10843" s="206" t="s">
        <v>894</v>
      </c>
      <c r="C10843" s="206" t="s">
        <v>770</v>
      </c>
      <c r="D10843" s="206" t="s">
        <v>772</v>
      </c>
      <c r="E10843" s="206" t="s">
        <v>778</v>
      </c>
      <c r="F10843" s="207">
        <v>45623</v>
      </c>
      <c r="G10843" s="206" t="s">
        <v>898</v>
      </c>
      <c r="H10843" s="208">
        <v>173806</v>
      </c>
      <c r="I10843" s="206" t="s">
        <v>19</v>
      </c>
      <c r="L10843" s="206">
        <v>2024</v>
      </c>
      <c r="M10843" s="206" t="s">
        <v>772</v>
      </c>
      <c r="N10843" s="206" t="s">
        <v>816</v>
      </c>
    </row>
    <row r="10844" spans="1:14" s="206" customFormat="1" ht="31" customHeight="1" x14ac:dyDescent="0.15">
      <c r="A10844" s="206" t="s">
        <v>768</v>
      </c>
      <c r="B10844" s="206" t="s">
        <v>894</v>
      </c>
      <c r="C10844" s="206" t="s">
        <v>782</v>
      </c>
      <c r="D10844" s="206" t="s">
        <v>772</v>
      </c>
      <c r="E10844" s="206" t="s">
        <v>759</v>
      </c>
      <c r="F10844" s="207">
        <v>45625</v>
      </c>
      <c r="G10844" s="206" t="s">
        <v>897</v>
      </c>
      <c r="H10844" s="208">
        <v>27225</v>
      </c>
      <c r="I10844" s="206" t="s">
        <v>19</v>
      </c>
      <c r="L10844" s="206">
        <v>2024</v>
      </c>
      <c r="M10844" s="206" t="s">
        <v>772</v>
      </c>
      <c r="N10844" s="206" t="s">
        <v>816</v>
      </c>
    </row>
    <row r="10845" spans="1:14" s="206" customFormat="1" ht="31" customHeight="1" x14ac:dyDescent="0.15">
      <c r="A10845" s="206" t="s">
        <v>768</v>
      </c>
      <c r="B10845" s="206" t="s">
        <v>894</v>
      </c>
      <c r="C10845" s="206" t="s">
        <v>770</v>
      </c>
      <c r="D10845" s="206" t="s">
        <v>772</v>
      </c>
      <c r="E10845" s="206" t="s">
        <v>772</v>
      </c>
      <c r="F10845" s="207">
        <v>45625</v>
      </c>
      <c r="G10845" s="206" t="s">
        <v>898</v>
      </c>
      <c r="H10845" s="208">
        <v>181720</v>
      </c>
      <c r="I10845" s="206" t="s">
        <v>19</v>
      </c>
      <c r="L10845" s="206">
        <v>2024</v>
      </c>
      <c r="M10845" s="206" t="s">
        <v>772</v>
      </c>
      <c r="N10845" s="206" t="s">
        <v>816</v>
      </c>
    </row>
    <row r="10846" spans="1:14" s="206" customFormat="1" ht="31" customHeight="1" x14ac:dyDescent="0.15">
      <c r="A10846" s="206" t="s">
        <v>768</v>
      </c>
      <c r="B10846" s="206" t="s">
        <v>894</v>
      </c>
      <c r="C10846" s="206" t="s">
        <v>770</v>
      </c>
      <c r="D10846" s="206" t="s">
        <v>772</v>
      </c>
      <c r="E10846" s="206" t="s">
        <v>778</v>
      </c>
      <c r="F10846" s="207">
        <v>45625</v>
      </c>
      <c r="G10846" s="206" t="s">
        <v>898</v>
      </c>
      <c r="H10846" s="208">
        <v>90550</v>
      </c>
      <c r="I10846" s="206" t="s">
        <v>19</v>
      </c>
      <c r="L10846" s="206">
        <v>2024</v>
      </c>
      <c r="M10846" s="206" t="s">
        <v>772</v>
      </c>
      <c r="N10846" s="206" t="s">
        <v>816</v>
      </c>
    </row>
    <row r="10847" spans="1:14" s="206" customFormat="1" ht="31" customHeight="1" x14ac:dyDescent="0.15">
      <c r="A10847" s="206" t="s">
        <v>768</v>
      </c>
      <c r="B10847" s="206" t="s">
        <v>894</v>
      </c>
      <c r="C10847" s="206" t="s">
        <v>770</v>
      </c>
      <c r="D10847" s="206" t="s">
        <v>772</v>
      </c>
      <c r="E10847" s="206" t="s">
        <v>778</v>
      </c>
      <c r="F10847" s="207">
        <v>45625</v>
      </c>
      <c r="G10847" s="206" t="s">
        <v>896</v>
      </c>
      <c r="H10847" s="208">
        <v>44990</v>
      </c>
      <c r="I10847" s="206" t="s">
        <v>19</v>
      </c>
      <c r="L10847" s="206">
        <v>2024</v>
      </c>
      <c r="M10847" s="206" t="s">
        <v>772</v>
      </c>
      <c r="N10847" s="206" t="s">
        <v>816</v>
      </c>
    </row>
    <row r="10848" spans="1:14" s="206" customFormat="1" ht="31" customHeight="1" x14ac:dyDescent="0.15">
      <c r="A10848" s="206" t="s">
        <v>768</v>
      </c>
      <c r="B10848" s="206" t="s">
        <v>894</v>
      </c>
      <c r="C10848" s="206" t="s">
        <v>770</v>
      </c>
      <c r="D10848" s="206" t="s">
        <v>772</v>
      </c>
      <c r="E10848" s="206" t="s">
        <v>778</v>
      </c>
      <c r="F10848" s="207">
        <v>45625</v>
      </c>
      <c r="G10848" s="206" t="s">
        <v>897</v>
      </c>
      <c r="H10848" s="208">
        <v>1344392</v>
      </c>
      <c r="I10848" s="206" t="s">
        <v>19</v>
      </c>
      <c r="L10848" s="206">
        <v>2024</v>
      </c>
      <c r="M10848" s="206" t="s">
        <v>772</v>
      </c>
      <c r="N10848" s="206" t="s">
        <v>816</v>
      </c>
    </row>
    <row r="10849" spans="1:14" s="206" customFormat="1" ht="31" customHeight="1" x14ac:dyDescent="0.15">
      <c r="A10849" s="206" t="s">
        <v>768</v>
      </c>
      <c r="B10849" s="206" t="s">
        <v>894</v>
      </c>
      <c r="C10849" s="206" t="s">
        <v>770</v>
      </c>
      <c r="D10849" s="206" t="s">
        <v>772</v>
      </c>
      <c r="E10849" s="206" t="s">
        <v>772</v>
      </c>
      <c r="F10849" s="207">
        <v>45625</v>
      </c>
      <c r="G10849" s="206" t="s">
        <v>897</v>
      </c>
      <c r="H10849" s="208">
        <v>72850</v>
      </c>
      <c r="I10849" s="206" t="s">
        <v>19</v>
      </c>
      <c r="L10849" s="206">
        <v>2024</v>
      </c>
      <c r="M10849" s="206" t="s">
        <v>772</v>
      </c>
      <c r="N10849" s="206" t="s">
        <v>816</v>
      </c>
    </row>
    <row r="10850" spans="1:14" s="206" customFormat="1" ht="31" customHeight="1" x14ac:dyDescent="0.15">
      <c r="A10850" s="206" t="s">
        <v>768</v>
      </c>
      <c r="B10850" s="206" t="s">
        <v>894</v>
      </c>
      <c r="C10850" s="206" t="s">
        <v>770</v>
      </c>
      <c r="D10850" s="206" t="s">
        <v>772</v>
      </c>
      <c r="E10850" s="206" t="s">
        <v>759</v>
      </c>
      <c r="F10850" s="207">
        <v>45625</v>
      </c>
      <c r="G10850" s="206" t="s">
        <v>897</v>
      </c>
      <c r="H10850" s="208">
        <v>627690</v>
      </c>
      <c r="I10850" s="206" t="s">
        <v>19</v>
      </c>
      <c r="L10850" s="206">
        <v>2024</v>
      </c>
      <c r="M10850" s="206" t="s">
        <v>772</v>
      </c>
      <c r="N10850" s="206" t="s">
        <v>816</v>
      </c>
    </row>
    <row r="10851" spans="1:14" s="206" customFormat="1" ht="31" customHeight="1" x14ac:dyDescent="0.15">
      <c r="A10851" s="206" t="s">
        <v>768</v>
      </c>
      <c r="B10851" s="206" t="s">
        <v>894</v>
      </c>
      <c r="C10851" s="206" t="s">
        <v>770</v>
      </c>
      <c r="D10851" s="206" t="s">
        <v>772</v>
      </c>
      <c r="E10851" s="206" t="s">
        <v>772</v>
      </c>
      <c r="F10851" s="207">
        <v>45625</v>
      </c>
      <c r="G10851" s="206" t="s">
        <v>895</v>
      </c>
      <c r="H10851" s="208">
        <v>25446</v>
      </c>
      <c r="I10851" s="206" t="s">
        <v>19</v>
      </c>
      <c r="L10851" s="206">
        <v>2024</v>
      </c>
      <c r="M10851" s="206" t="s">
        <v>772</v>
      </c>
      <c r="N10851" s="206" t="s">
        <v>816</v>
      </c>
    </row>
    <row r="10852" spans="1:14" s="206" customFormat="1" ht="31" customHeight="1" x14ac:dyDescent="0.15">
      <c r="A10852" s="206" t="s">
        <v>768</v>
      </c>
      <c r="B10852" s="206" t="s">
        <v>894</v>
      </c>
      <c r="C10852" s="206" t="s">
        <v>782</v>
      </c>
      <c r="D10852" s="206" t="s">
        <v>772</v>
      </c>
      <c r="E10852" s="206" t="s">
        <v>759</v>
      </c>
      <c r="F10852" s="207">
        <v>45628</v>
      </c>
      <c r="G10852" s="206" t="s">
        <v>897</v>
      </c>
      <c r="H10852" s="208">
        <v>30855</v>
      </c>
      <c r="I10852" s="206" t="s">
        <v>19</v>
      </c>
      <c r="L10852" s="206">
        <v>2024</v>
      </c>
      <c r="M10852" s="206" t="s">
        <v>772</v>
      </c>
      <c r="N10852" s="206" t="s">
        <v>816</v>
      </c>
    </row>
    <row r="10853" spans="1:14" s="206" customFormat="1" ht="31" customHeight="1" x14ac:dyDescent="0.15">
      <c r="A10853" s="206" t="s">
        <v>768</v>
      </c>
      <c r="B10853" s="206" t="s">
        <v>894</v>
      </c>
      <c r="C10853" s="206" t="s">
        <v>770</v>
      </c>
      <c r="D10853" s="206" t="s">
        <v>772</v>
      </c>
      <c r="E10853" s="206" t="s">
        <v>772</v>
      </c>
      <c r="F10853" s="207">
        <v>45628</v>
      </c>
      <c r="G10853" s="206" t="s">
        <v>898</v>
      </c>
      <c r="H10853" s="208">
        <v>91718</v>
      </c>
      <c r="I10853" s="206" t="s">
        <v>19</v>
      </c>
      <c r="L10853" s="206">
        <v>2024</v>
      </c>
      <c r="M10853" s="206" t="s">
        <v>772</v>
      </c>
      <c r="N10853" s="206" t="s">
        <v>816</v>
      </c>
    </row>
    <row r="10854" spans="1:14" s="206" customFormat="1" ht="31" customHeight="1" x14ac:dyDescent="0.15">
      <c r="A10854" s="206" t="s">
        <v>768</v>
      </c>
      <c r="B10854" s="206" t="s">
        <v>894</v>
      </c>
      <c r="C10854" s="206" t="s">
        <v>770</v>
      </c>
      <c r="D10854" s="206" t="s">
        <v>772</v>
      </c>
      <c r="E10854" s="206" t="s">
        <v>772</v>
      </c>
      <c r="F10854" s="207">
        <v>45628</v>
      </c>
      <c r="G10854" s="206" t="s">
        <v>897</v>
      </c>
      <c r="H10854" s="208">
        <v>56100</v>
      </c>
      <c r="I10854" s="206" t="s">
        <v>19</v>
      </c>
      <c r="L10854" s="206">
        <v>2024</v>
      </c>
      <c r="M10854" s="206" t="s">
        <v>772</v>
      </c>
      <c r="N10854" s="206" t="s">
        <v>816</v>
      </c>
    </row>
    <row r="10855" spans="1:14" s="206" customFormat="1" ht="31" customHeight="1" x14ac:dyDescent="0.15">
      <c r="A10855" s="206" t="s">
        <v>768</v>
      </c>
      <c r="B10855" s="206" t="s">
        <v>894</v>
      </c>
      <c r="C10855" s="206" t="s">
        <v>770</v>
      </c>
      <c r="D10855" s="206" t="s">
        <v>772</v>
      </c>
      <c r="E10855" s="206" t="s">
        <v>778</v>
      </c>
      <c r="F10855" s="207">
        <v>45628</v>
      </c>
      <c r="G10855" s="206" t="s">
        <v>895</v>
      </c>
      <c r="H10855" s="208">
        <v>112923</v>
      </c>
      <c r="I10855" s="206" t="s">
        <v>19</v>
      </c>
      <c r="L10855" s="206">
        <v>2024</v>
      </c>
      <c r="M10855" s="206" t="s">
        <v>772</v>
      </c>
      <c r="N10855" s="206" t="s">
        <v>816</v>
      </c>
    </row>
    <row r="10856" spans="1:14" s="206" customFormat="1" ht="31" customHeight="1" x14ac:dyDescent="0.15">
      <c r="A10856" s="206" t="s">
        <v>768</v>
      </c>
      <c r="B10856" s="206" t="s">
        <v>894</v>
      </c>
      <c r="C10856" s="206" t="s">
        <v>770</v>
      </c>
      <c r="D10856" s="206" t="s">
        <v>772</v>
      </c>
      <c r="E10856" s="206" t="s">
        <v>778</v>
      </c>
      <c r="F10856" s="207">
        <v>45628</v>
      </c>
      <c r="G10856" s="206" t="s">
        <v>898</v>
      </c>
      <c r="H10856" s="208">
        <v>85345</v>
      </c>
      <c r="I10856" s="206" t="s">
        <v>19</v>
      </c>
      <c r="L10856" s="206">
        <v>2024</v>
      </c>
      <c r="M10856" s="206" t="s">
        <v>772</v>
      </c>
      <c r="N10856" s="206" t="s">
        <v>816</v>
      </c>
    </row>
    <row r="10857" spans="1:14" s="206" customFormat="1" ht="31" customHeight="1" x14ac:dyDescent="0.15">
      <c r="A10857" s="206" t="s">
        <v>768</v>
      </c>
      <c r="B10857" s="206" t="s">
        <v>894</v>
      </c>
      <c r="C10857" s="206" t="s">
        <v>770</v>
      </c>
      <c r="D10857" s="206" t="s">
        <v>772</v>
      </c>
      <c r="E10857" s="206" t="s">
        <v>772</v>
      </c>
      <c r="F10857" s="207">
        <v>45628</v>
      </c>
      <c r="G10857" s="206" t="s">
        <v>896</v>
      </c>
      <c r="H10857" s="208">
        <v>143924</v>
      </c>
      <c r="I10857" s="206" t="s">
        <v>19</v>
      </c>
      <c r="L10857" s="206">
        <v>2024</v>
      </c>
      <c r="M10857" s="206" t="s">
        <v>772</v>
      </c>
      <c r="N10857" s="206" t="s">
        <v>816</v>
      </c>
    </row>
    <row r="10858" spans="1:14" s="206" customFormat="1" ht="31" customHeight="1" x14ac:dyDescent="0.15">
      <c r="A10858" s="206" t="s">
        <v>768</v>
      </c>
      <c r="B10858" s="206" t="s">
        <v>894</v>
      </c>
      <c r="C10858" s="206" t="s">
        <v>770</v>
      </c>
      <c r="D10858" s="206" t="s">
        <v>772</v>
      </c>
      <c r="E10858" s="206" t="s">
        <v>759</v>
      </c>
      <c r="F10858" s="207">
        <v>45628</v>
      </c>
      <c r="G10858" s="206" t="s">
        <v>897</v>
      </c>
      <c r="H10858" s="208">
        <v>360448</v>
      </c>
      <c r="I10858" s="206" t="s">
        <v>19</v>
      </c>
      <c r="L10858" s="206">
        <v>2024</v>
      </c>
      <c r="M10858" s="206" t="s">
        <v>772</v>
      </c>
      <c r="N10858" s="206" t="s">
        <v>816</v>
      </c>
    </row>
    <row r="10859" spans="1:14" s="206" customFormat="1" ht="31" customHeight="1" x14ac:dyDescent="0.15">
      <c r="A10859" s="206" t="s">
        <v>768</v>
      </c>
      <c r="B10859" s="206" t="s">
        <v>894</v>
      </c>
      <c r="C10859" s="206" t="s">
        <v>770</v>
      </c>
      <c r="D10859" s="206" t="s">
        <v>772</v>
      </c>
      <c r="E10859" s="206" t="s">
        <v>778</v>
      </c>
      <c r="F10859" s="207">
        <v>45628</v>
      </c>
      <c r="G10859" s="206" t="s">
        <v>896</v>
      </c>
      <c r="H10859" s="208">
        <v>225038</v>
      </c>
      <c r="I10859" s="206" t="s">
        <v>19</v>
      </c>
      <c r="L10859" s="206">
        <v>2024</v>
      </c>
      <c r="M10859" s="206" t="s">
        <v>772</v>
      </c>
      <c r="N10859" s="206" t="s">
        <v>816</v>
      </c>
    </row>
    <row r="10860" spans="1:14" s="206" customFormat="1" ht="31" customHeight="1" x14ac:dyDescent="0.15">
      <c r="A10860" s="206" t="s">
        <v>768</v>
      </c>
      <c r="B10860" s="206" t="s">
        <v>894</v>
      </c>
      <c r="C10860" s="206" t="s">
        <v>770</v>
      </c>
      <c r="D10860" s="206" t="s">
        <v>772</v>
      </c>
      <c r="E10860" s="206" t="s">
        <v>778</v>
      </c>
      <c r="F10860" s="207">
        <v>45628</v>
      </c>
      <c r="G10860" s="206" t="s">
        <v>897</v>
      </c>
      <c r="H10860" s="208">
        <v>1325038</v>
      </c>
      <c r="I10860" s="206" t="s">
        <v>19</v>
      </c>
      <c r="L10860" s="206">
        <v>2024</v>
      </c>
      <c r="M10860" s="206" t="s">
        <v>772</v>
      </c>
      <c r="N10860" s="206" t="s">
        <v>816</v>
      </c>
    </row>
    <row r="10861" spans="1:14" s="206" customFormat="1" ht="31" customHeight="1" x14ac:dyDescent="0.15">
      <c r="A10861" s="206" t="s">
        <v>768</v>
      </c>
      <c r="B10861" s="206" t="s">
        <v>894</v>
      </c>
      <c r="C10861" s="206" t="s">
        <v>770</v>
      </c>
      <c r="D10861" s="206" t="s">
        <v>772</v>
      </c>
      <c r="E10861" s="206" t="s">
        <v>772</v>
      </c>
      <c r="F10861" s="207">
        <v>45629</v>
      </c>
      <c r="G10861" s="206" t="s">
        <v>896</v>
      </c>
      <c r="H10861" s="208">
        <v>816112</v>
      </c>
      <c r="I10861" s="206" t="s">
        <v>19</v>
      </c>
      <c r="L10861" s="206">
        <v>2024</v>
      </c>
      <c r="M10861" s="206" t="s">
        <v>772</v>
      </c>
      <c r="N10861" s="206" t="s">
        <v>816</v>
      </c>
    </row>
    <row r="10862" spans="1:14" s="206" customFormat="1" ht="31" customHeight="1" x14ac:dyDescent="0.15">
      <c r="A10862" s="206" t="s">
        <v>768</v>
      </c>
      <c r="B10862" s="206" t="s">
        <v>894</v>
      </c>
      <c r="C10862" s="206" t="s">
        <v>770</v>
      </c>
      <c r="D10862" s="206" t="s">
        <v>772</v>
      </c>
      <c r="E10862" s="206" t="s">
        <v>778</v>
      </c>
      <c r="F10862" s="207">
        <v>45629</v>
      </c>
      <c r="G10862" s="206" t="s">
        <v>896</v>
      </c>
      <c r="H10862" s="208">
        <v>373032</v>
      </c>
      <c r="I10862" s="206" t="s">
        <v>19</v>
      </c>
      <c r="L10862" s="206">
        <v>2024</v>
      </c>
      <c r="M10862" s="206" t="s">
        <v>772</v>
      </c>
      <c r="N10862" s="206" t="s">
        <v>816</v>
      </c>
    </row>
    <row r="10863" spans="1:14" s="206" customFormat="1" ht="31" customHeight="1" x14ac:dyDescent="0.15">
      <c r="A10863" s="206" t="s">
        <v>768</v>
      </c>
      <c r="B10863" s="206" t="s">
        <v>894</v>
      </c>
      <c r="C10863" s="206" t="s">
        <v>770</v>
      </c>
      <c r="D10863" s="206" t="s">
        <v>772</v>
      </c>
      <c r="E10863" s="206" t="s">
        <v>772</v>
      </c>
      <c r="F10863" s="207">
        <v>45629</v>
      </c>
      <c r="G10863" s="206" t="s">
        <v>899</v>
      </c>
      <c r="H10863" s="208">
        <v>76538</v>
      </c>
      <c r="I10863" s="206" t="s">
        <v>19</v>
      </c>
      <c r="L10863" s="206">
        <v>2024</v>
      </c>
      <c r="M10863" s="206" t="s">
        <v>772</v>
      </c>
      <c r="N10863" s="206" t="s">
        <v>816</v>
      </c>
    </row>
    <row r="10864" spans="1:14" s="206" customFormat="1" ht="31" customHeight="1" x14ac:dyDescent="0.15">
      <c r="A10864" s="206" t="s">
        <v>768</v>
      </c>
      <c r="B10864" s="206" t="s">
        <v>894</v>
      </c>
      <c r="C10864" s="206" t="s">
        <v>770</v>
      </c>
      <c r="D10864" s="206" t="s">
        <v>772</v>
      </c>
      <c r="E10864" s="206" t="s">
        <v>778</v>
      </c>
      <c r="F10864" s="207">
        <v>45629</v>
      </c>
      <c r="G10864" s="206" t="s">
        <v>897</v>
      </c>
      <c r="H10864" s="208">
        <v>2359809</v>
      </c>
      <c r="I10864" s="206" t="s">
        <v>19</v>
      </c>
      <c r="L10864" s="206">
        <v>2024</v>
      </c>
      <c r="M10864" s="206" t="s">
        <v>772</v>
      </c>
      <c r="N10864" s="206" t="s">
        <v>816</v>
      </c>
    </row>
    <row r="10865" spans="1:14" s="206" customFormat="1" ht="31" customHeight="1" x14ac:dyDescent="0.15">
      <c r="A10865" s="206" t="s">
        <v>768</v>
      </c>
      <c r="B10865" s="206" t="s">
        <v>894</v>
      </c>
      <c r="C10865" s="206" t="s">
        <v>770</v>
      </c>
      <c r="D10865" s="206" t="s">
        <v>772</v>
      </c>
      <c r="E10865" s="206" t="s">
        <v>772</v>
      </c>
      <c r="F10865" s="207">
        <v>45629</v>
      </c>
      <c r="G10865" s="206" t="s">
        <v>895</v>
      </c>
      <c r="H10865" s="208">
        <v>10441</v>
      </c>
      <c r="I10865" s="206" t="s">
        <v>19</v>
      </c>
      <c r="L10865" s="206">
        <v>2024</v>
      </c>
      <c r="M10865" s="206" t="s">
        <v>772</v>
      </c>
      <c r="N10865" s="206" t="s">
        <v>816</v>
      </c>
    </row>
    <row r="10866" spans="1:14" s="206" customFormat="1" ht="31" customHeight="1" x14ac:dyDescent="0.15">
      <c r="A10866" s="206" t="s">
        <v>768</v>
      </c>
      <c r="B10866" s="206" t="s">
        <v>894</v>
      </c>
      <c r="C10866" s="206" t="s">
        <v>782</v>
      </c>
      <c r="D10866" s="206" t="s">
        <v>772</v>
      </c>
      <c r="E10866" s="206" t="s">
        <v>759</v>
      </c>
      <c r="F10866" s="207">
        <v>45629</v>
      </c>
      <c r="G10866" s="206" t="s">
        <v>897</v>
      </c>
      <c r="H10866" s="208">
        <v>130680</v>
      </c>
      <c r="I10866" s="206" t="s">
        <v>19</v>
      </c>
      <c r="L10866" s="206">
        <v>2024</v>
      </c>
      <c r="M10866" s="206" t="s">
        <v>772</v>
      </c>
      <c r="N10866" s="206" t="s">
        <v>816</v>
      </c>
    </row>
    <row r="10867" spans="1:14" s="206" customFormat="1" ht="31" customHeight="1" x14ac:dyDescent="0.15">
      <c r="A10867" s="206" t="s">
        <v>768</v>
      </c>
      <c r="B10867" s="206" t="s">
        <v>894</v>
      </c>
      <c r="C10867" s="206" t="s">
        <v>770</v>
      </c>
      <c r="D10867" s="206" t="s">
        <v>772</v>
      </c>
      <c r="E10867" s="206" t="s">
        <v>778</v>
      </c>
      <c r="F10867" s="207">
        <v>45629</v>
      </c>
      <c r="G10867" s="206" t="s">
        <v>898</v>
      </c>
      <c r="H10867" s="208">
        <v>132518</v>
      </c>
      <c r="I10867" s="206" t="s">
        <v>19</v>
      </c>
      <c r="L10867" s="206">
        <v>2024</v>
      </c>
      <c r="M10867" s="206" t="s">
        <v>772</v>
      </c>
      <c r="N10867" s="206" t="s">
        <v>816</v>
      </c>
    </row>
    <row r="10868" spans="1:14" s="206" customFormat="1" ht="31" customHeight="1" x14ac:dyDescent="0.15">
      <c r="A10868" s="206" t="s">
        <v>768</v>
      </c>
      <c r="B10868" s="206" t="s">
        <v>894</v>
      </c>
      <c r="C10868" s="206" t="s">
        <v>770</v>
      </c>
      <c r="D10868" s="206" t="s">
        <v>772</v>
      </c>
      <c r="E10868" s="206" t="s">
        <v>778</v>
      </c>
      <c r="F10868" s="207">
        <v>45629</v>
      </c>
      <c r="G10868" s="206" t="s">
        <v>899</v>
      </c>
      <c r="H10868" s="208">
        <v>985204</v>
      </c>
      <c r="I10868" s="206" t="s">
        <v>19</v>
      </c>
      <c r="L10868" s="206">
        <v>2024</v>
      </c>
      <c r="M10868" s="206" t="s">
        <v>772</v>
      </c>
      <c r="N10868" s="206" t="s">
        <v>816</v>
      </c>
    </row>
    <row r="10869" spans="1:14" s="206" customFormat="1" ht="31" customHeight="1" x14ac:dyDescent="0.15">
      <c r="A10869" s="206" t="s">
        <v>768</v>
      </c>
      <c r="B10869" s="206" t="s">
        <v>894</v>
      </c>
      <c r="C10869" s="206" t="s">
        <v>770</v>
      </c>
      <c r="D10869" s="206" t="s">
        <v>772</v>
      </c>
      <c r="E10869" s="206" t="s">
        <v>772</v>
      </c>
      <c r="F10869" s="207">
        <v>45629</v>
      </c>
      <c r="G10869" s="206" t="s">
        <v>897</v>
      </c>
      <c r="H10869" s="208">
        <v>63413</v>
      </c>
      <c r="I10869" s="206" t="s">
        <v>19</v>
      </c>
      <c r="L10869" s="206">
        <v>2024</v>
      </c>
      <c r="M10869" s="206" t="s">
        <v>772</v>
      </c>
      <c r="N10869" s="206" t="s">
        <v>816</v>
      </c>
    </row>
    <row r="10870" spans="1:14" s="206" customFormat="1" ht="31" customHeight="1" x14ac:dyDescent="0.15">
      <c r="A10870" s="206" t="s">
        <v>768</v>
      </c>
      <c r="B10870" s="206" t="s">
        <v>894</v>
      </c>
      <c r="C10870" s="206" t="s">
        <v>770</v>
      </c>
      <c r="D10870" s="206" t="s">
        <v>772</v>
      </c>
      <c r="E10870" s="206" t="s">
        <v>778</v>
      </c>
      <c r="F10870" s="207">
        <v>45629</v>
      </c>
      <c r="G10870" s="206" t="s">
        <v>895</v>
      </c>
      <c r="H10870" s="208">
        <v>41384</v>
      </c>
      <c r="I10870" s="206" t="s">
        <v>19</v>
      </c>
      <c r="L10870" s="206">
        <v>2024</v>
      </c>
      <c r="M10870" s="206" t="s">
        <v>772</v>
      </c>
      <c r="N10870" s="206" t="s">
        <v>816</v>
      </c>
    </row>
    <row r="10871" spans="1:14" s="206" customFormat="1" ht="31" customHeight="1" x14ac:dyDescent="0.15">
      <c r="A10871" s="206" t="s">
        <v>768</v>
      </c>
      <c r="B10871" s="206" t="s">
        <v>894</v>
      </c>
      <c r="C10871" s="206" t="s">
        <v>770</v>
      </c>
      <c r="D10871" s="206" t="s">
        <v>772</v>
      </c>
      <c r="E10871" s="206" t="s">
        <v>759</v>
      </c>
      <c r="F10871" s="207">
        <v>45629</v>
      </c>
      <c r="G10871" s="206" t="s">
        <v>897</v>
      </c>
      <c r="H10871" s="208">
        <v>672426</v>
      </c>
      <c r="I10871" s="206" t="s">
        <v>19</v>
      </c>
      <c r="L10871" s="206">
        <v>2024</v>
      </c>
      <c r="M10871" s="206" t="s">
        <v>772</v>
      </c>
      <c r="N10871" s="206" t="s">
        <v>816</v>
      </c>
    </row>
    <row r="10872" spans="1:14" s="206" customFormat="1" ht="31" customHeight="1" x14ac:dyDescent="0.15">
      <c r="A10872" s="206" t="s">
        <v>768</v>
      </c>
      <c r="B10872" s="206" t="s">
        <v>894</v>
      </c>
      <c r="C10872" s="206" t="s">
        <v>770</v>
      </c>
      <c r="D10872" s="206" t="s">
        <v>772</v>
      </c>
      <c r="E10872" s="206" t="s">
        <v>772</v>
      </c>
      <c r="F10872" s="207">
        <v>45629</v>
      </c>
      <c r="G10872" s="206" t="s">
        <v>898</v>
      </c>
      <c r="H10872" s="208">
        <v>48730</v>
      </c>
      <c r="I10872" s="206" t="s">
        <v>19</v>
      </c>
      <c r="L10872" s="206">
        <v>2024</v>
      </c>
      <c r="M10872" s="206" t="s">
        <v>772</v>
      </c>
      <c r="N10872" s="206" t="s">
        <v>816</v>
      </c>
    </row>
    <row r="10873" spans="1:14" s="206" customFormat="1" ht="31" customHeight="1" x14ac:dyDescent="0.15">
      <c r="A10873" s="206" t="s">
        <v>768</v>
      </c>
      <c r="B10873" s="206" t="s">
        <v>894</v>
      </c>
      <c r="C10873" s="206" t="s">
        <v>770</v>
      </c>
      <c r="D10873" s="206" t="s">
        <v>772</v>
      </c>
      <c r="E10873" s="206" t="s">
        <v>778</v>
      </c>
      <c r="F10873" s="207">
        <v>45630</v>
      </c>
      <c r="G10873" s="206" t="s">
        <v>895</v>
      </c>
      <c r="H10873" s="208">
        <v>65191</v>
      </c>
      <c r="I10873" s="206" t="s">
        <v>19</v>
      </c>
      <c r="L10873" s="206">
        <v>2024</v>
      </c>
      <c r="M10873" s="206" t="s">
        <v>772</v>
      </c>
      <c r="N10873" s="206" t="s">
        <v>816</v>
      </c>
    </row>
    <row r="10874" spans="1:14" s="206" customFormat="1" ht="31" customHeight="1" x14ac:dyDescent="0.15">
      <c r="A10874" s="206" t="s">
        <v>768</v>
      </c>
      <c r="B10874" s="206" t="s">
        <v>894</v>
      </c>
      <c r="C10874" s="206" t="s">
        <v>770</v>
      </c>
      <c r="D10874" s="206" t="s">
        <v>772</v>
      </c>
      <c r="E10874" s="206" t="s">
        <v>759</v>
      </c>
      <c r="F10874" s="207">
        <v>45630</v>
      </c>
      <c r="G10874" s="206" t="s">
        <v>897</v>
      </c>
      <c r="H10874" s="208">
        <v>452554</v>
      </c>
      <c r="I10874" s="206" t="s">
        <v>19</v>
      </c>
      <c r="L10874" s="206">
        <v>2024</v>
      </c>
      <c r="M10874" s="206" t="s">
        <v>772</v>
      </c>
      <c r="N10874" s="206" t="s">
        <v>816</v>
      </c>
    </row>
    <row r="10875" spans="1:14" s="206" customFormat="1" ht="31" customHeight="1" x14ac:dyDescent="0.15">
      <c r="A10875" s="206" t="s">
        <v>768</v>
      </c>
      <c r="B10875" s="206" t="s">
        <v>894</v>
      </c>
      <c r="C10875" s="206" t="s">
        <v>770</v>
      </c>
      <c r="D10875" s="206" t="s">
        <v>772</v>
      </c>
      <c r="E10875" s="206" t="s">
        <v>778</v>
      </c>
      <c r="F10875" s="207">
        <v>45630</v>
      </c>
      <c r="G10875" s="206" t="s">
        <v>897</v>
      </c>
      <c r="H10875" s="208">
        <v>1299226</v>
      </c>
      <c r="I10875" s="206" t="s">
        <v>19</v>
      </c>
      <c r="L10875" s="206">
        <v>2024</v>
      </c>
      <c r="M10875" s="206" t="s">
        <v>772</v>
      </c>
      <c r="N10875" s="206" t="s">
        <v>816</v>
      </c>
    </row>
    <row r="10876" spans="1:14" s="206" customFormat="1" ht="31" customHeight="1" x14ac:dyDescent="0.15">
      <c r="A10876" s="206" t="s">
        <v>768</v>
      </c>
      <c r="B10876" s="206" t="s">
        <v>894</v>
      </c>
      <c r="C10876" s="206" t="s">
        <v>770</v>
      </c>
      <c r="D10876" s="206" t="s">
        <v>772</v>
      </c>
      <c r="E10876" s="206" t="s">
        <v>772</v>
      </c>
      <c r="F10876" s="207">
        <v>45630</v>
      </c>
      <c r="G10876" s="206" t="s">
        <v>896</v>
      </c>
      <c r="H10876" s="208">
        <v>241538</v>
      </c>
      <c r="I10876" s="206" t="s">
        <v>19</v>
      </c>
      <c r="L10876" s="206">
        <v>2024</v>
      </c>
      <c r="M10876" s="206" t="s">
        <v>772</v>
      </c>
      <c r="N10876" s="206" t="s">
        <v>816</v>
      </c>
    </row>
    <row r="10877" spans="1:14" s="206" customFormat="1" ht="31" customHeight="1" x14ac:dyDescent="0.15">
      <c r="A10877" s="206" t="s">
        <v>768</v>
      </c>
      <c r="B10877" s="206" t="s">
        <v>894</v>
      </c>
      <c r="C10877" s="206" t="s">
        <v>770</v>
      </c>
      <c r="D10877" s="206" t="s">
        <v>772</v>
      </c>
      <c r="E10877" s="206" t="s">
        <v>772</v>
      </c>
      <c r="F10877" s="207">
        <v>45630</v>
      </c>
      <c r="G10877" s="206" t="s">
        <v>895</v>
      </c>
      <c r="H10877" s="208">
        <v>757</v>
      </c>
      <c r="I10877" s="206" t="s">
        <v>19</v>
      </c>
      <c r="L10877" s="206">
        <v>2024</v>
      </c>
      <c r="M10877" s="206" t="s">
        <v>772</v>
      </c>
      <c r="N10877" s="206" t="s">
        <v>816</v>
      </c>
    </row>
    <row r="10878" spans="1:14" s="206" customFormat="1" ht="31" customHeight="1" x14ac:dyDescent="0.15">
      <c r="A10878" s="206" t="s">
        <v>768</v>
      </c>
      <c r="B10878" s="206" t="s">
        <v>894</v>
      </c>
      <c r="C10878" s="206" t="s">
        <v>770</v>
      </c>
      <c r="D10878" s="206" t="s">
        <v>772</v>
      </c>
      <c r="E10878" s="206" t="s">
        <v>778</v>
      </c>
      <c r="F10878" s="207">
        <v>45630</v>
      </c>
      <c r="G10878" s="206" t="s">
        <v>899</v>
      </c>
      <c r="H10878" s="208">
        <v>1084358</v>
      </c>
      <c r="I10878" s="206" t="s">
        <v>19</v>
      </c>
      <c r="L10878" s="206">
        <v>2024</v>
      </c>
      <c r="M10878" s="206" t="s">
        <v>772</v>
      </c>
      <c r="N10878" s="206" t="s">
        <v>816</v>
      </c>
    </row>
    <row r="10879" spans="1:14" s="206" customFormat="1" ht="31" customHeight="1" x14ac:dyDescent="0.15">
      <c r="A10879" s="206" t="s">
        <v>768</v>
      </c>
      <c r="B10879" s="206" t="s">
        <v>894</v>
      </c>
      <c r="C10879" s="206" t="s">
        <v>770</v>
      </c>
      <c r="D10879" s="206" t="s">
        <v>772</v>
      </c>
      <c r="E10879" s="206" t="s">
        <v>778</v>
      </c>
      <c r="F10879" s="207">
        <v>45630</v>
      </c>
      <c r="G10879" s="206" t="s">
        <v>898</v>
      </c>
      <c r="H10879" s="208">
        <v>57677</v>
      </c>
      <c r="I10879" s="206" t="s">
        <v>19</v>
      </c>
      <c r="L10879" s="206">
        <v>2024</v>
      </c>
      <c r="M10879" s="206" t="s">
        <v>772</v>
      </c>
      <c r="N10879" s="206" t="s">
        <v>816</v>
      </c>
    </row>
    <row r="10880" spans="1:14" s="206" customFormat="1" ht="31" customHeight="1" x14ac:dyDescent="0.15">
      <c r="A10880" s="206" t="s">
        <v>768</v>
      </c>
      <c r="B10880" s="206" t="s">
        <v>894</v>
      </c>
      <c r="C10880" s="206" t="s">
        <v>782</v>
      </c>
      <c r="D10880" s="206" t="s">
        <v>772</v>
      </c>
      <c r="E10880" s="206" t="s">
        <v>759</v>
      </c>
      <c r="F10880" s="207">
        <v>45630</v>
      </c>
      <c r="G10880" s="206" t="s">
        <v>897</v>
      </c>
      <c r="H10880" s="208">
        <v>62590</v>
      </c>
      <c r="I10880" s="206" t="s">
        <v>19</v>
      </c>
      <c r="L10880" s="206">
        <v>2024</v>
      </c>
      <c r="M10880" s="206" t="s">
        <v>772</v>
      </c>
      <c r="N10880" s="206" t="s">
        <v>816</v>
      </c>
    </row>
    <row r="10881" spans="1:14" s="206" customFormat="1" ht="31" customHeight="1" x14ac:dyDescent="0.15">
      <c r="A10881" s="206" t="s">
        <v>768</v>
      </c>
      <c r="B10881" s="206" t="s">
        <v>894</v>
      </c>
      <c r="C10881" s="206" t="s">
        <v>770</v>
      </c>
      <c r="D10881" s="206" t="s">
        <v>772</v>
      </c>
      <c r="E10881" s="206" t="s">
        <v>778</v>
      </c>
      <c r="F10881" s="207">
        <v>45630</v>
      </c>
      <c r="G10881" s="206" t="s">
        <v>896</v>
      </c>
      <c r="H10881" s="208">
        <v>250173</v>
      </c>
      <c r="I10881" s="206" t="s">
        <v>19</v>
      </c>
      <c r="L10881" s="206">
        <v>2024</v>
      </c>
      <c r="M10881" s="206" t="s">
        <v>772</v>
      </c>
      <c r="N10881" s="206" t="s">
        <v>816</v>
      </c>
    </row>
    <row r="10882" spans="1:14" s="206" customFormat="1" ht="31" customHeight="1" x14ac:dyDescent="0.15">
      <c r="A10882" s="206" t="s">
        <v>768</v>
      </c>
      <c r="B10882" s="206" t="s">
        <v>894</v>
      </c>
      <c r="C10882" s="206" t="s">
        <v>770</v>
      </c>
      <c r="D10882" s="206" t="s">
        <v>772</v>
      </c>
      <c r="E10882" s="206" t="s">
        <v>759</v>
      </c>
      <c r="F10882" s="207">
        <v>45631</v>
      </c>
      <c r="G10882" s="206" t="s">
        <v>897</v>
      </c>
      <c r="H10882" s="208">
        <v>1006880</v>
      </c>
      <c r="I10882" s="206" t="s">
        <v>19</v>
      </c>
      <c r="L10882" s="206">
        <v>2024</v>
      </c>
      <c r="M10882" s="206" t="s">
        <v>772</v>
      </c>
      <c r="N10882" s="206" t="s">
        <v>816</v>
      </c>
    </row>
    <row r="10883" spans="1:14" s="206" customFormat="1" ht="31" customHeight="1" x14ac:dyDescent="0.15">
      <c r="A10883" s="206" t="s">
        <v>768</v>
      </c>
      <c r="B10883" s="206" t="s">
        <v>894</v>
      </c>
      <c r="C10883" s="206" t="s">
        <v>770</v>
      </c>
      <c r="D10883" s="206" t="s">
        <v>772</v>
      </c>
      <c r="E10883" s="206" t="s">
        <v>772</v>
      </c>
      <c r="F10883" s="207">
        <v>45631</v>
      </c>
      <c r="G10883" s="206" t="s">
        <v>895</v>
      </c>
      <c r="H10883" s="208">
        <v>6615</v>
      </c>
      <c r="I10883" s="206" t="s">
        <v>19</v>
      </c>
      <c r="L10883" s="206">
        <v>2024</v>
      </c>
      <c r="M10883" s="206" t="s">
        <v>772</v>
      </c>
      <c r="N10883" s="206" t="s">
        <v>816</v>
      </c>
    </row>
    <row r="10884" spans="1:14" s="206" customFormat="1" ht="31" customHeight="1" x14ac:dyDescent="0.15">
      <c r="A10884" s="206" t="s">
        <v>768</v>
      </c>
      <c r="B10884" s="206" t="s">
        <v>894</v>
      </c>
      <c r="C10884" s="206" t="s">
        <v>770</v>
      </c>
      <c r="D10884" s="206" t="s">
        <v>772</v>
      </c>
      <c r="E10884" s="206" t="s">
        <v>778</v>
      </c>
      <c r="F10884" s="207">
        <v>45631</v>
      </c>
      <c r="G10884" s="206" t="s">
        <v>895</v>
      </c>
      <c r="H10884" s="208">
        <v>35482</v>
      </c>
      <c r="I10884" s="206" t="s">
        <v>19</v>
      </c>
      <c r="L10884" s="206">
        <v>2024</v>
      </c>
      <c r="M10884" s="206" t="s">
        <v>772</v>
      </c>
      <c r="N10884" s="206" t="s">
        <v>816</v>
      </c>
    </row>
    <row r="10885" spans="1:14" s="206" customFormat="1" ht="31" customHeight="1" x14ac:dyDescent="0.15">
      <c r="A10885" s="206" t="s">
        <v>768</v>
      </c>
      <c r="B10885" s="206" t="s">
        <v>894</v>
      </c>
      <c r="C10885" s="206" t="s">
        <v>770</v>
      </c>
      <c r="D10885" s="206" t="s">
        <v>772</v>
      </c>
      <c r="E10885" s="206" t="s">
        <v>772</v>
      </c>
      <c r="F10885" s="207">
        <v>45631</v>
      </c>
      <c r="G10885" s="206" t="s">
        <v>896</v>
      </c>
      <c r="H10885" s="208">
        <v>447756</v>
      </c>
      <c r="I10885" s="206" t="s">
        <v>19</v>
      </c>
      <c r="L10885" s="206">
        <v>2024</v>
      </c>
      <c r="M10885" s="206" t="s">
        <v>772</v>
      </c>
      <c r="N10885" s="206" t="s">
        <v>816</v>
      </c>
    </row>
    <row r="10886" spans="1:14" s="206" customFormat="1" ht="31" customHeight="1" x14ac:dyDescent="0.15">
      <c r="A10886" s="206" t="s">
        <v>768</v>
      </c>
      <c r="B10886" s="206" t="s">
        <v>894</v>
      </c>
      <c r="C10886" s="206" t="s">
        <v>770</v>
      </c>
      <c r="D10886" s="206" t="s">
        <v>772</v>
      </c>
      <c r="E10886" s="206" t="s">
        <v>778</v>
      </c>
      <c r="F10886" s="207">
        <v>45631</v>
      </c>
      <c r="G10886" s="206" t="s">
        <v>898</v>
      </c>
      <c r="H10886" s="208">
        <v>256579</v>
      </c>
      <c r="I10886" s="206" t="s">
        <v>19</v>
      </c>
      <c r="L10886" s="206">
        <v>2024</v>
      </c>
      <c r="M10886" s="206" t="s">
        <v>772</v>
      </c>
      <c r="N10886" s="206" t="s">
        <v>816</v>
      </c>
    </row>
    <row r="10887" spans="1:14" s="206" customFormat="1" ht="31" customHeight="1" x14ac:dyDescent="0.15">
      <c r="A10887" s="206" t="s">
        <v>768</v>
      </c>
      <c r="B10887" s="206" t="s">
        <v>894</v>
      </c>
      <c r="C10887" s="206" t="s">
        <v>770</v>
      </c>
      <c r="D10887" s="206" t="s">
        <v>772</v>
      </c>
      <c r="E10887" s="206" t="s">
        <v>778</v>
      </c>
      <c r="F10887" s="207">
        <v>45631</v>
      </c>
      <c r="G10887" s="206" t="s">
        <v>896</v>
      </c>
      <c r="H10887" s="208">
        <v>468930</v>
      </c>
      <c r="I10887" s="206" t="s">
        <v>19</v>
      </c>
      <c r="L10887" s="206">
        <v>2024</v>
      </c>
      <c r="M10887" s="206" t="s">
        <v>772</v>
      </c>
      <c r="N10887" s="206" t="s">
        <v>816</v>
      </c>
    </row>
    <row r="10888" spans="1:14" s="206" customFormat="1" ht="31" customHeight="1" x14ac:dyDescent="0.15">
      <c r="A10888" s="206" t="s">
        <v>768</v>
      </c>
      <c r="B10888" s="206" t="s">
        <v>894</v>
      </c>
      <c r="C10888" s="206" t="s">
        <v>770</v>
      </c>
      <c r="D10888" s="206" t="s">
        <v>772</v>
      </c>
      <c r="E10888" s="206" t="s">
        <v>778</v>
      </c>
      <c r="F10888" s="207">
        <v>45631</v>
      </c>
      <c r="G10888" s="206" t="s">
        <v>897</v>
      </c>
      <c r="H10888" s="208">
        <v>1436775</v>
      </c>
      <c r="I10888" s="206" t="s">
        <v>19</v>
      </c>
      <c r="L10888" s="206">
        <v>2024</v>
      </c>
      <c r="M10888" s="206" t="s">
        <v>772</v>
      </c>
      <c r="N10888" s="206" t="s">
        <v>816</v>
      </c>
    </row>
    <row r="10889" spans="1:14" s="206" customFormat="1" ht="31" customHeight="1" x14ac:dyDescent="0.15">
      <c r="A10889" s="206" t="s">
        <v>768</v>
      </c>
      <c r="B10889" s="206" t="s">
        <v>894</v>
      </c>
      <c r="C10889" s="206" t="s">
        <v>770</v>
      </c>
      <c r="D10889" s="206" t="s">
        <v>772</v>
      </c>
      <c r="E10889" s="206" t="s">
        <v>772</v>
      </c>
      <c r="F10889" s="207">
        <v>45631</v>
      </c>
      <c r="G10889" s="206" t="s">
        <v>897</v>
      </c>
      <c r="H10889" s="208">
        <v>41976</v>
      </c>
      <c r="I10889" s="206" t="s">
        <v>19</v>
      </c>
      <c r="L10889" s="206">
        <v>2024</v>
      </c>
      <c r="M10889" s="206" t="s">
        <v>772</v>
      </c>
      <c r="N10889" s="206" t="s">
        <v>816</v>
      </c>
    </row>
    <row r="10890" spans="1:14" s="206" customFormat="1" ht="31" customHeight="1" x14ac:dyDescent="0.15">
      <c r="A10890" s="206" t="s">
        <v>768</v>
      </c>
      <c r="B10890" s="206" t="s">
        <v>894</v>
      </c>
      <c r="C10890" s="206" t="s">
        <v>782</v>
      </c>
      <c r="D10890" s="206" t="s">
        <v>772</v>
      </c>
      <c r="E10890" s="206" t="s">
        <v>759</v>
      </c>
      <c r="F10890" s="207">
        <v>45631</v>
      </c>
      <c r="G10890" s="206" t="s">
        <v>897</v>
      </c>
      <c r="H10890" s="208">
        <v>81453</v>
      </c>
      <c r="I10890" s="206" t="s">
        <v>19</v>
      </c>
      <c r="L10890" s="206">
        <v>2024</v>
      </c>
      <c r="M10890" s="206" t="s">
        <v>772</v>
      </c>
      <c r="N10890" s="206" t="s">
        <v>816</v>
      </c>
    </row>
    <row r="10891" spans="1:14" s="206" customFormat="1" ht="31" customHeight="1" x14ac:dyDescent="0.15">
      <c r="A10891" s="206" t="s">
        <v>768</v>
      </c>
      <c r="B10891" s="206" t="s">
        <v>894</v>
      </c>
      <c r="C10891" s="206" t="s">
        <v>770</v>
      </c>
      <c r="D10891" s="206" t="s">
        <v>772</v>
      </c>
      <c r="E10891" s="206" t="s">
        <v>778</v>
      </c>
      <c r="F10891" s="207">
        <v>45632</v>
      </c>
      <c r="G10891" s="206" t="s">
        <v>896</v>
      </c>
      <c r="H10891" s="208">
        <v>232672</v>
      </c>
      <c r="I10891" s="206" t="s">
        <v>19</v>
      </c>
      <c r="L10891" s="206">
        <v>2024</v>
      </c>
      <c r="M10891" s="206" t="s">
        <v>772</v>
      </c>
      <c r="N10891" s="206" t="s">
        <v>816</v>
      </c>
    </row>
    <row r="10892" spans="1:14" s="206" customFormat="1" ht="31" customHeight="1" x14ac:dyDescent="0.15">
      <c r="A10892" s="206" t="s">
        <v>768</v>
      </c>
      <c r="B10892" s="206" t="s">
        <v>894</v>
      </c>
      <c r="C10892" s="206" t="s">
        <v>770</v>
      </c>
      <c r="D10892" s="206" t="s">
        <v>772</v>
      </c>
      <c r="E10892" s="206" t="s">
        <v>778</v>
      </c>
      <c r="F10892" s="207">
        <v>45632</v>
      </c>
      <c r="G10892" s="206" t="s">
        <v>895</v>
      </c>
      <c r="H10892" s="208">
        <v>27878</v>
      </c>
      <c r="I10892" s="206" t="s">
        <v>19</v>
      </c>
      <c r="L10892" s="206">
        <v>2024</v>
      </c>
      <c r="M10892" s="206" t="s">
        <v>772</v>
      </c>
      <c r="N10892" s="206" t="s">
        <v>816</v>
      </c>
    </row>
    <row r="10893" spans="1:14" s="206" customFormat="1" ht="31" customHeight="1" x14ac:dyDescent="0.15">
      <c r="A10893" s="206" t="s">
        <v>768</v>
      </c>
      <c r="B10893" s="206" t="s">
        <v>894</v>
      </c>
      <c r="C10893" s="206" t="s">
        <v>770</v>
      </c>
      <c r="D10893" s="206" t="s">
        <v>772</v>
      </c>
      <c r="E10893" s="206" t="s">
        <v>759</v>
      </c>
      <c r="F10893" s="207">
        <v>45632</v>
      </c>
      <c r="G10893" s="206" t="s">
        <v>897</v>
      </c>
      <c r="H10893" s="208">
        <v>482631</v>
      </c>
      <c r="I10893" s="206" t="s">
        <v>19</v>
      </c>
      <c r="L10893" s="206">
        <v>2024</v>
      </c>
      <c r="M10893" s="206" t="s">
        <v>772</v>
      </c>
      <c r="N10893" s="206" t="s">
        <v>816</v>
      </c>
    </row>
    <row r="10894" spans="1:14" s="206" customFormat="1" ht="31" customHeight="1" x14ac:dyDescent="0.15">
      <c r="A10894" s="206" t="s">
        <v>768</v>
      </c>
      <c r="B10894" s="206" t="s">
        <v>894</v>
      </c>
      <c r="C10894" s="206" t="s">
        <v>770</v>
      </c>
      <c r="D10894" s="206" t="s">
        <v>772</v>
      </c>
      <c r="E10894" s="206" t="s">
        <v>772</v>
      </c>
      <c r="F10894" s="207">
        <v>45632</v>
      </c>
      <c r="G10894" s="206" t="s">
        <v>895</v>
      </c>
      <c r="H10894" s="208">
        <v>137984</v>
      </c>
      <c r="I10894" s="206" t="s">
        <v>19</v>
      </c>
      <c r="L10894" s="206">
        <v>2024</v>
      </c>
      <c r="M10894" s="206" t="s">
        <v>772</v>
      </c>
      <c r="N10894" s="206" t="s">
        <v>816</v>
      </c>
    </row>
    <row r="10895" spans="1:14" s="206" customFormat="1" ht="31" customHeight="1" x14ac:dyDescent="0.15">
      <c r="A10895" s="206" t="s">
        <v>768</v>
      </c>
      <c r="B10895" s="206" t="s">
        <v>894</v>
      </c>
      <c r="C10895" s="206" t="s">
        <v>770</v>
      </c>
      <c r="D10895" s="206" t="s">
        <v>772</v>
      </c>
      <c r="E10895" s="206" t="s">
        <v>778</v>
      </c>
      <c r="F10895" s="207">
        <v>45632</v>
      </c>
      <c r="G10895" s="206" t="s">
        <v>898</v>
      </c>
      <c r="H10895" s="208">
        <v>41906</v>
      </c>
      <c r="I10895" s="206" t="s">
        <v>19</v>
      </c>
      <c r="L10895" s="206">
        <v>2024</v>
      </c>
      <c r="M10895" s="206" t="s">
        <v>772</v>
      </c>
      <c r="N10895" s="206" t="s">
        <v>816</v>
      </c>
    </row>
    <row r="10896" spans="1:14" s="206" customFormat="1" ht="31" customHeight="1" x14ac:dyDescent="0.15">
      <c r="A10896" s="206" t="s">
        <v>768</v>
      </c>
      <c r="B10896" s="206" t="s">
        <v>894</v>
      </c>
      <c r="C10896" s="206" t="s">
        <v>770</v>
      </c>
      <c r="D10896" s="206" t="s">
        <v>772</v>
      </c>
      <c r="E10896" s="206" t="s">
        <v>778</v>
      </c>
      <c r="F10896" s="207">
        <v>45632</v>
      </c>
      <c r="G10896" s="206" t="s">
        <v>897</v>
      </c>
      <c r="H10896" s="208">
        <v>437182</v>
      </c>
      <c r="I10896" s="206" t="s">
        <v>19</v>
      </c>
      <c r="L10896" s="206">
        <v>2024</v>
      </c>
      <c r="M10896" s="206" t="s">
        <v>772</v>
      </c>
      <c r="N10896" s="206" t="s">
        <v>816</v>
      </c>
    </row>
    <row r="10897" spans="1:14" s="206" customFormat="1" ht="31" customHeight="1" x14ac:dyDescent="0.15">
      <c r="A10897" s="206" t="s">
        <v>768</v>
      </c>
      <c r="B10897" s="206" t="s">
        <v>894</v>
      </c>
      <c r="C10897" s="206" t="s">
        <v>770</v>
      </c>
      <c r="D10897" s="206" t="s">
        <v>772</v>
      </c>
      <c r="E10897" s="206" t="s">
        <v>772</v>
      </c>
      <c r="F10897" s="207">
        <v>45632</v>
      </c>
      <c r="G10897" s="206" t="s">
        <v>896</v>
      </c>
      <c r="H10897" s="208">
        <v>37035</v>
      </c>
      <c r="I10897" s="206" t="s">
        <v>19</v>
      </c>
      <c r="L10897" s="206">
        <v>2024</v>
      </c>
      <c r="M10897" s="206" t="s">
        <v>772</v>
      </c>
      <c r="N10897" s="206" t="s">
        <v>816</v>
      </c>
    </row>
    <row r="10898" spans="1:14" s="206" customFormat="1" ht="31" customHeight="1" x14ac:dyDescent="0.15">
      <c r="A10898" s="206" t="s">
        <v>768</v>
      </c>
      <c r="B10898" s="206" t="s">
        <v>894</v>
      </c>
      <c r="C10898" s="206" t="s">
        <v>770</v>
      </c>
      <c r="D10898" s="206" t="s">
        <v>772</v>
      </c>
      <c r="E10898" s="206" t="s">
        <v>759</v>
      </c>
      <c r="F10898" s="207">
        <v>45635</v>
      </c>
      <c r="G10898" s="206" t="s">
        <v>897</v>
      </c>
      <c r="H10898" s="208">
        <v>788581</v>
      </c>
      <c r="I10898" s="206" t="s">
        <v>19</v>
      </c>
      <c r="L10898" s="206">
        <v>2024</v>
      </c>
      <c r="M10898" s="206" t="s">
        <v>772</v>
      </c>
      <c r="N10898" s="206" t="s">
        <v>816</v>
      </c>
    </row>
    <row r="10899" spans="1:14" s="206" customFormat="1" ht="31" customHeight="1" x14ac:dyDescent="0.15">
      <c r="A10899" s="206" t="s">
        <v>768</v>
      </c>
      <c r="B10899" s="206" t="s">
        <v>894</v>
      </c>
      <c r="C10899" s="206" t="s">
        <v>770</v>
      </c>
      <c r="D10899" s="206" t="s">
        <v>772</v>
      </c>
      <c r="E10899" s="206" t="s">
        <v>772</v>
      </c>
      <c r="F10899" s="207">
        <v>45635</v>
      </c>
      <c r="G10899" s="206" t="s">
        <v>895</v>
      </c>
      <c r="H10899" s="208">
        <v>70963</v>
      </c>
      <c r="I10899" s="206" t="s">
        <v>19</v>
      </c>
      <c r="L10899" s="206">
        <v>2024</v>
      </c>
      <c r="M10899" s="206" t="s">
        <v>772</v>
      </c>
      <c r="N10899" s="206" t="s">
        <v>816</v>
      </c>
    </row>
    <row r="10900" spans="1:14" s="206" customFormat="1" ht="31" customHeight="1" x14ac:dyDescent="0.15">
      <c r="A10900" s="206" t="s">
        <v>768</v>
      </c>
      <c r="B10900" s="206" t="s">
        <v>894</v>
      </c>
      <c r="C10900" s="206" t="s">
        <v>770</v>
      </c>
      <c r="D10900" s="206" t="s">
        <v>772</v>
      </c>
      <c r="E10900" s="206" t="s">
        <v>778</v>
      </c>
      <c r="F10900" s="207">
        <v>45635</v>
      </c>
      <c r="G10900" s="206" t="s">
        <v>898</v>
      </c>
      <c r="H10900" s="208">
        <v>120809</v>
      </c>
      <c r="I10900" s="206" t="s">
        <v>19</v>
      </c>
      <c r="L10900" s="206">
        <v>2024</v>
      </c>
      <c r="M10900" s="206" t="s">
        <v>772</v>
      </c>
      <c r="N10900" s="206" t="s">
        <v>816</v>
      </c>
    </row>
    <row r="10901" spans="1:14" s="206" customFormat="1" ht="31" customHeight="1" x14ac:dyDescent="0.15">
      <c r="A10901" s="206" t="s">
        <v>768</v>
      </c>
      <c r="B10901" s="206" t="s">
        <v>894</v>
      </c>
      <c r="C10901" s="206" t="s">
        <v>770</v>
      </c>
      <c r="D10901" s="206" t="s">
        <v>772</v>
      </c>
      <c r="E10901" s="206" t="s">
        <v>772</v>
      </c>
      <c r="F10901" s="207">
        <v>45635</v>
      </c>
      <c r="G10901" s="206" t="s">
        <v>897</v>
      </c>
      <c r="H10901" s="208">
        <v>50371</v>
      </c>
      <c r="I10901" s="206" t="s">
        <v>19</v>
      </c>
      <c r="L10901" s="206">
        <v>2024</v>
      </c>
      <c r="M10901" s="206" t="s">
        <v>772</v>
      </c>
      <c r="N10901" s="206" t="s">
        <v>816</v>
      </c>
    </row>
    <row r="10902" spans="1:14" s="206" customFormat="1" ht="31" customHeight="1" x14ac:dyDescent="0.15">
      <c r="A10902" s="206" t="s">
        <v>768</v>
      </c>
      <c r="B10902" s="206" t="s">
        <v>894</v>
      </c>
      <c r="C10902" s="206" t="s">
        <v>770</v>
      </c>
      <c r="D10902" s="206" t="s">
        <v>772</v>
      </c>
      <c r="E10902" s="206" t="s">
        <v>778</v>
      </c>
      <c r="F10902" s="207">
        <v>45635</v>
      </c>
      <c r="G10902" s="206" t="s">
        <v>897</v>
      </c>
      <c r="H10902" s="208">
        <v>700998</v>
      </c>
      <c r="I10902" s="206" t="s">
        <v>19</v>
      </c>
      <c r="L10902" s="206">
        <v>2024</v>
      </c>
      <c r="M10902" s="206" t="s">
        <v>772</v>
      </c>
      <c r="N10902" s="206" t="s">
        <v>816</v>
      </c>
    </row>
    <row r="10903" spans="1:14" s="206" customFormat="1" ht="31" customHeight="1" x14ac:dyDescent="0.15">
      <c r="A10903" s="206" t="s">
        <v>768</v>
      </c>
      <c r="B10903" s="206" t="s">
        <v>894</v>
      </c>
      <c r="C10903" s="206" t="s">
        <v>770</v>
      </c>
      <c r="D10903" s="206" t="s">
        <v>772</v>
      </c>
      <c r="E10903" s="206" t="s">
        <v>772</v>
      </c>
      <c r="F10903" s="207">
        <v>45635</v>
      </c>
      <c r="G10903" s="206" t="s">
        <v>896</v>
      </c>
      <c r="H10903" s="208">
        <v>38874</v>
      </c>
      <c r="I10903" s="206" t="s">
        <v>19</v>
      </c>
      <c r="L10903" s="206">
        <v>2024</v>
      </c>
      <c r="M10903" s="206" t="s">
        <v>772</v>
      </c>
      <c r="N10903" s="206" t="s">
        <v>816</v>
      </c>
    </row>
    <row r="10904" spans="1:14" s="206" customFormat="1" ht="31" customHeight="1" x14ac:dyDescent="0.15">
      <c r="A10904" s="206" t="s">
        <v>768</v>
      </c>
      <c r="B10904" s="206" t="s">
        <v>894</v>
      </c>
      <c r="C10904" s="206" t="s">
        <v>770</v>
      </c>
      <c r="D10904" s="206" t="s">
        <v>772</v>
      </c>
      <c r="E10904" s="206" t="s">
        <v>778</v>
      </c>
      <c r="F10904" s="207">
        <v>45635</v>
      </c>
      <c r="G10904" s="206" t="s">
        <v>896</v>
      </c>
      <c r="H10904" s="208">
        <v>99836</v>
      </c>
      <c r="I10904" s="206" t="s">
        <v>19</v>
      </c>
      <c r="L10904" s="206">
        <v>2024</v>
      </c>
      <c r="M10904" s="206" t="s">
        <v>772</v>
      </c>
      <c r="N10904" s="206" t="s">
        <v>816</v>
      </c>
    </row>
    <row r="10905" spans="1:14" s="206" customFormat="1" ht="31" customHeight="1" x14ac:dyDescent="0.15">
      <c r="A10905" s="206" t="s">
        <v>768</v>
      </c>
      <c r="B10905" s="206" t="s">
        <v>894</v>
      </c>
      <c r="C10905" s="206" t="s">
        <v>770</v>
      </c>
      <c r="D10905" s="206" t="s">
        <v>772</v>
      </c>
      <c r="E10905" s="206" t="s">
        <v>778</v>
      </c>
      <c r="F10905" s="207">
        <v>45635</v>
      </c>
      <c r="G10905" s="206" t="s">
        <v>895</v>
      </c>
      <c r="H10905" s="208">
        <v>14080</v>
      </c>
      <c r="I10905" s="206" t="s">
        <v>19</v>
      </c>
      <c r="L10905" s="206">
        <v>2024</v>
      </c>
      <c r="M10905" s="206" t="s">
        <v>772</v>
      </c>
      <c r="N10905" s="206" t="s">
        <v>816</v>
      </c>
    </row>
    <row r="10906" spans="1:14" s="206" customFormat="1" ht="31" customHeight="1" x14ac:dyDescent="0.15">
      <c r="A10906" s="206" t="s">
        <v>768</v>
      </c>
      <c r="B10906" s="206" t="s">
        <v>894</v>
      </c>
      <c r="C10906" s="206" t="s">
        <v>770</v>
      </c>
      <c r="D10906" s="206" t="s">
        <v>772</v>
      </c>
      <c r="E10906" s="206" t="s">
        <v>759</v>
      </c>
      <c r="F10906" s="207">
        <v>45636</v>
      </c>
      <c r="G10906" s="206" t="s">
        <v>898</v>
      </c>
      <c r="H10906" s="208">
        <v>28875</v>
      </c>
      <c r="I10906" s="206" t="s">
        <v>19</v>
      </c>
      <c r="L10906" s="206">
        <v>2024</v>
      </c>
      <c r="M10906" s="206" t="s">
        <v>772</v>
      </c>
      <c r="N10906" s="206" t="s">
        <v>816</v>
      </c>
    </row>
    <row r="10907" spans="1:14" s="206" customFormat="1" ht="31" customHeight="1" x14ac:dyDescent="0.15">
      <c r="A10907" s="206" t="s">
        <v>768</v>
      </c>
      <c r="B10907" s="206" t="s">
        <v>894</v>
      </c>
      <c r="C10907" s="206" t="s">
        <v>770</v>
      </c>
      <c r="D10907" s="206" t="s">
        <v>772</v>
      </c>
      <c r="E10907" s="206" t="s">
        <v>772</v>
      </c>
      <c r="F10907" s="207">
        <v>45636</v>
      </c>
      <c r="G10907" s="206" t="s">
        <v>896</v>
      </c>
      <c r="H10907" s="208">
        <v>1529176</v>
      </c>
      <c r="I10907" s="206" t="s">
        <v>19</v>
      </c>
      <c r="L10907" s="206">
        <v>2024</v>
      </c>
      <c r="M10907" s="206" t="s">
        <v>772</v>
      </c>
      <c r="N10907" s="206" t="s">
        <v>816</v>
      </c>
    </row>
    <row r="10908" spans="1:14" s="206" customFormat="1" ht="31" customHeight="1" x14ac:dyDescent="0.15">
      <c r="A10908" s="206" t="s">
        <v>768</v>
      </c>
      <c r="B10908" s="206" t="s">
        <v>894</v>
      </c>
      <c r="C10908" s="206" t="s">
        <v>770</v>
      </c>
      <c r="D10908" s="206" t="s">
        <v>772</v>
      </c>
      <c r="E10908" s="206" t="s">
        <v>778</v>
      </c>
      <c r="F10908" s="207">
        <v>45636</v>
      </c>
      <c r="G10908" s="206" t="s">
        <v>899</v>
      </c>
      <c r="H10908" s="208">
        <v>272800</v>
      </c>
      <c r="I10908" s="206" t="s">
        <v>19</v>
      </c>
      <c r="L10908" s="206">
        <v>2024</v>
      </c>
      <c r="M10908" s="206" t="s">
        <v>772</v>
      </c>
      <c r="N10908" s="206" t="s">
        <v>816</v>
      </c>
    </row>
    <row r="10909" spans="1:14" s="206" customFormat="1" ht="31" customHeight="1" x14ac:dyDescent="0.15">
      <c r="A10909" s="206" t="s">
        <v>768</v>
      </c>
      <c r="B10909" s="206" t="s">
        <v>894</v>
      </c>
      <c r="C10909" s="206" t="s">
        <v>770</v>
      </c>
      <c r="D10909" s="206" t="s">
        <v>772</v>
      </c>
      <c r="E10909" s="206" t="s">
        <v>778</v>
      </c>
      <c r="F10909" s="207">
        <v>45636</v>
      </c>
      <c r="G10909" s="206" t="s">
        <v>896</v>
      </c>
      <c r="H10909" s="208">
        <v>284163</v>
      </c>
      <c r="I10909" s="206" t="s">
        <v>19</v>
      </c>
      <c r="L10909" s="206">
        <v>2024</v>
      </c>
      <c r="M10909" s="206" t="s">
        <v>772</v>
      </c>
      <c r="N10909" s="206" t="s">
        <v>816</v>
      </c>
    </row>
    <row r="10910" spans="1:14" s="206" customFormat="1" ht="31" customHeight="1" x14ac:dyDescent="0.15">
      <c r="A10910" s="206" t="s">
        <v>768</v>
      </c>
      <c r="B10910" s="206" t="s">
        <v>894</v>
      </c>
      <c r="C10910" s="206" t="s">
        <v>770</v>
      </c>
      <c r="D10910" s="206" t="s">
        <v>772</v>
      </c>
      <c r="E10910" s="206" t="s">
        <v>778</v>
      </c>
      <c r="F10910" s="207">
        <v>45636</v>
      </c>
      <c r="G10910" s="206" t="s">
        <v>895</v>
      </c>
      <c r="H10910" s="208">
        <v>1408</v>
      </c>
      <c r="I10910" s="206" t="s">
        <v>19</v>
      </c>
      <c r="L10910" s="206">
        <v>2024</v>
      </c>
      <c r="M10910" s="206" t="s">
        <v>772</v>
      </c>
      <c r="N10910" s="206" t="s">
        <v>816</v>
      </c>
    </row>
    <row r="10911" spans="1:14" s="206" customFormat="1" ht="31" customHeight="1" x14ac:dyDescent="0.15">
      <c r="A10911" s="206" t="s">
        <v>768</v>
      </c>
      <c r="B10911" s="206" t="s">
        <v>894</v>
      </c>
      <c r="C10911" s="206" t="s">
        <v>770</v>
      </c>
      <c r="D10911" s="206" t="s">
        <v>772</v>
      </c>
      <c r="E10911" s="206" t="s">
        <v>772</v>
      </c>
      <c r="F10911" s="207">
        <v>45636</v>
      </c>
      <c r="G10911" s="206" t="s">
        <v>895</v>
      </c>
      <c r="H10911" s="208">
        <v>59136</v>
      </c>
      <c r="I10911" s="206" t="s">
        <v>19</v>
      </c>
      <c r="L10911" s="206">
        <v>2024</v>
      </c>
      <c r="M10911" s="206" t="s">
        <v>772</v>
      </c>
      <c r="N10911" s="206" t="s">
        <v>816</v>
      </c>
    </row>
    <row r="10912" spans="1:14" s="206" customFormat="1" ht="31" customHeight="1" x14ac:dyDescent="0.15">
      <c r="A10912" s="206" t="s">
        <v>768</v>
      </c>
      <c r="B10912" s="206" t="s">
        <v>894</v>
      </c>
      <c r="C10912" s="206" t="s">
        <v>770</v>
      </c>
      <c r="D10912" s="206" t="s">
        <v>772</v>
      </c>
      <c r="E10912" s="206" t="s">
        <v>759</v>
      </c>
      <c r="F10912" s="207">
        <v>45636</v>
      </c>
      <c r="G10912" s="206" t="s">
        <v>897</v>
      </c>
      <c r="H10912" s="208">
        <v>481628</v>
      </c>
      <c r="I10912" s="206" t="s">
        <v>19</v>
      </c>
      <c r="L10912" s="206">
        <v>2024</v>
      </c>
      <c r="M10912" s="206" t="s">
        <v>772</v>
      </c>
      <c r="N10912" s="206" t="s">
        <v>816</v>
      </c>
    </row>
    <row r="10913" spans="1:14" s="206" customFormat="1" ht="31" customHeight="1" x14ac:dyDescent="0.15">
      <c r="A10913" s="206" t="s">
        <v>768</v>
      </c>
      <c r="B10913" s="206" t="s">
        <v>894</v>
      </c>
      <c r="C10913" s="206" t="s">
        <v>770</v>
      </c>
      <c r="D10913" s="206" t="s">
        <v>772</v>
      </c>
      <c r="E10913" s="206" t="s">
        <v>778</v>
      </c>
      <c r="F10913" s="207">
        <v>45636</v>
      </c>
      <c r="G10913" s="206" t="s">
        <v>898</v>
      </c>
      <c r="H10913" s="208">
        <v>85546</v>
      </c>
      <c r="I10913" s="206" t="s">
        <v>19</v>
      </c>
      <c r="L10913" s="206">
        <v>2024</v>
      </c>
      <c r="M10913" s="206" t="s">
        <v>772</v>
      </c>
      <c r="N10913" s="206" t="s">
        <v>816</v>
      </c>
    </row>
    <row r="10914" spans="1:14" s="206" customFormat="1" ht="31" customHeight="1" x14ac:dyDescent="0.15">
      <c r="A10914" s="206" t="s">
        <v>768</v>
      </c>
      <c r="B10914" s="206" t="s">
        <v>894</v>
      </c>
      <c r="C10914" s="206" t="s">
        <v>770</v>
      </c>
      <c r="D10914" s="206" t="s">
        <v>772</v>
      </c>
      <c r="E10914" s="206" t="s">
        <v>778</v>
      </c>
      <c r="F10914" s="207">
        <v>45636</v>
      </c>
      <c r="G10914" s="206" t="s">
        <v>897</v>
      </c>
      <c r="H10914" s="208">
        <v>475641</v>
      </c>
      <c r="I10914" s="206" t="s">
        <v>19</v>
      </c>
      <c r="L10914" s="206">
        <v>2024</v>
      </c>
      <c r="M10914" s="206" t="s">
        <v>772</v>
      </c>
      <c r="N10914" s="206" t="s">
        <v>816</v>
      </c>
    </row>
    <row r="10915" spans="1:14" s="206" customFormat="1" ht="31" customHeight="1" x14ac:dyDescent="0.15">
      <c r="A10915" s="206" t="s">
        <v>768</v>
      </c>
      <c r="B10915" s="206" t="s">
        <v>894</v>
      </c>
      <c r="C10915" s="206" t="s">
        <v>770</v>
      </c>
      <c r="D10915" s="206" t="s">
        <v>772</v>
      </c>
      <c r="E10915" s="206" t="s">
        <v>778</v>
      </c>
      <c r="F10915" s="207">
        <v>45637</v>
      </c>
      <c r="G10915" s="206" t="s">
        <v>898</v>
      </c>
      <c r="H10915" s="208">
        <v>79253</v>
      </c>
      <c r="I10915" s="206" t="s">
        <v>19</v>
      </c>
      <c r="L10915" s="206">
        <v>2024</v>
      </c>
      <c r="M10915" s="206" t="s">
        <v>772</v>
      </c>
      <c r="N10915" s="206" t="s">
        <v>816</v>
      </c>
    </row>
    <row r="10916" spans="1:14" s="206" customFormat="1" ht="31" customHeight="1" x14ac:dyDescent="0.15">
      <c r="A10916" s="206" t="s">
        <v>768</v>
      </c>
      <c r="B10916" s="206" t="s">
        <v>894</v>
      </c>
      <c r="C10916" s="206" t="s">
        <v>770</v>
      </c>
      <c r="D10916" s="206" t="s">
        <v>772</v>
      </c>
      <c r="E10916" s="206" t="s">
        <v>759</v>
      </c>
      <c r="F10916" s="207">
        <v>45637</v>
      </c>
      <c r="G10916" s="206" t="s">
        <v>897</v>
      </c>
      <c r="H10916" s="208">
        <v>1227617</v>
      </c>
      <c r="I10916" s="206" t="s">
        <v>19</v>
      </c>
      <c r="L10916" s="206">
        <v>2024</v>
      </c>
      <c r="M10916" s="206" t="s">
        <v>772</v>
      </c>
      <c r="N10916" s="206" t="s">
        <v>816</v>
      </c>
    </row>
    <row r="10917" spans="1:14" s="206" customFormat="1" ht="31" customHeight="1" x14ac:dyDescent="0.15">
      <c r="A10917" s="206" t="s">
        <v>768</v>
      </c>
      <c r="B10917" s="206" t="s">
        <v>894</v>
      </c>
      <c r="C10917" s="206" t="s">
        <v>770</v>
      </c>
      <c r="D10917" s="206" t="s">
        <v>772</v>
      </c>
      <c r="E10917" s="206" t="s">
        <v>772</v>
      </c>
      <c r="F10917" s="207">
        <v>45637</v>
      </c>
      <c r="G10917" s="206" t="s">
        <v>898</v>
      </c>
      <c r="H10917" s="208">
        <v>99656</v>
      </c>
      <c r="I10917" s="206" t="s">
        <v>19</v>
      </c>
      <c r="L10917" s="206">
        <v>2024</v>
      </c>
      <c r="M10917" s="206" t="s">
        <v>772</v>
      </c>
      <c r="N10917" s="206" t="s">
        <v>816</v>
      </c>
    </row>
    <row r="10918" spans="1:14" s="206" customFormat="1" ht="31" customHeight="1" x14ac:dyDescent="0.15">
      <c r="A10918" s="206" t="s">
        <v>768</v>
      </c>
      <c r="B10918" s="206" t="s">
        <v>894</v>
      </c>
      <c r="C10918" s="206" t="s">
        <v>770</v>
      </c>
      <c r="D10918" s="206" t="s">
        <v>772</v>
      </c>
      <c r="E10918" s="206" t="s">
        <v>778</v>
      </c>
      <c r="F10918" s="207">
        <v>45637</v>
      </c>
      <c r="G10918" s="206" t="s">
        <v>897</v>
      </c>
      <c r="H10918" s="208">
        <v>1877230</v>
      </c>
      <c r="I10918" s="206" t="s">
        <v>19</v>
      </c>
      <c r="L10918" s="206">
        <v>2024</v>
      </c>
      <c r="M10918" s="206" t="s">
        <v>772</v>
      </c>
      <c r="N10918" s="206" t="s">
        <v>816</v>
      </c>
    </row>
    <row r="10919" spans="1:14" s="206" customFormat="1" ht="31" customHeight="1" x14ac:dyDescent="0.15">
      <c r="A10919" s="206" t="s">
        <v>768</v>
      </c>
      <c r="B10919" s="206" t="s">
        <v>894</v>
      </c>
      <c r="C10919" s="206" t="s">
        <v>770</v>
      </c>
      <c r="D10919" s="206" t="s">
        <v>772</v>
      </c>
      <c r="E10919" s="206" t="s">
        <v>778</v>
      </c>
      <c r="F10919" s="207">
        <v>45637</v>
      </c>
      <c r="G10919" s="206" t="s">
        <v>895</v>
      </c>
      <c r="H10919" s="208">
        <v>9856</v>
      </c>
      <c r="I10919" s="206" t="s">
        <v>19</v>
      </c>
      <c r="L10919" s="206">
        <v>2024</v>
      </c>
      <c r="M10919" s="206" t="s">
        <v>772</v>
      </c>
      <c r="N10919" s="206" t="s">
        <v>816</v>
      </c>
    </row>
    <row r="10920" spans="1:14" s="206" customFormat="1" ht="31" customHeight="1" x14ac:dyDescent="0.15">
      <c r="A10920" s="206" t="s">
        <v>768</v>
      </c>
      <c r="B10920" s="206" t="s">
        <v>894</v>
      </c>
      <c r="C10920" s="206" t="s">
        <v>770</v>
      </c>
      <c r="D10920" s="206" t="s">
        <v>772</v>
      </c>
      <c r="E10920" s="206" t="s">
        <v>772</v>
      </c>
      <c r="F10920" s="207">
        <v>45637</v>
      </c>
      <c r="G10920" s="206" t="s">
        <v>897</v>
      </c>
      <c r="H10920" s="208">
        <v>13306</v>
      </c>
      <c r="I10920" s="206" t="s">
        <v>19</v>
      </c>
      <c r="L10920" s="206">
        <v>2024</v>
      </c>
      <c r="M10920" s="206" t="s">
        <v>772</v>
      </c>
      <c r="N10920" s="206" t="s">
        <v>816</v>
      </c>
    </row>
    <row r="10921" spans="1:14" s="206" customFormat="1" ht="31" customHeight="1" x14ac:dyDescent="0.15">
      <c r="A10921" s="206" t="s">
        <v>768</v>
      </c>
      <c r="B10921" s="206" t="s">
        <v>894</v>
      </c>
      <c r="C10921" s="206" t="s">
        <v>770</v>
      </c>
      <c r="D10921" s="206" t="s">
        <v>772</v>
      </c>
      <c r="E10921" s="206" t="s">
        <v>772</v>
      </c>
      <c r="F10921" s="207">
        <v>45637</v>
      </c>
      <c r="G10921" s="206" t="s">
        <v>896</v>
      </c>
      <c r="H10921" s="208">
        <v>366575</v>
      </c>
      <c r="I10921" s="206" t="s">
        <v>19</v>
      </c>
      <c r="L10921" s="206">
        <v>2024</v>
      </c>
      <c r="M10921" s="206" t="s">
        <v>772</v>
      </c>
      <c r="N10921" s="206" t="s">
        <v>816</v>
      </c>
    </row>
    <row r="10922" spans="1:14" s="206" customFormat="1" ht="31" customHeight="1" x14ac:dyDescent="0.15">
      <c r="A10922" s="206" t="s">
        <v>768</v>
      </c>
      <c r="B10922" s="206" t="s">
        <v>894</v>
      </c>
      <c r="C10922" s="206" t="s">
        <v>770</v>
      </c>
      <c r="D10922" s="206" t="s">
        <v>772</v>
      </c>
      <c r="E10922" s="206" t="s">
        <v>772</v>
      </c>
      <c r="F10922" s="207">
        <v>45637</v>
      </c>
      <c r="G10922" s="206" t="s">
        <v>895</v>
      </c>
      <c r="H10922" s="208">
        <v>73423</v>
      </c>
      <c r="I10922" s="206" t="s">
        <v>19</v>
      </c>
      <c r="L10922" s="206">
        <v>2024</v>
      </c>
      <c r="M10922" s="206" t="s">
        <v>772</v>
      </c>
      <c r="N10922" s="206" t="s">
        <v>816</v>
      </c>
    </row>
    <row r="10923" spans="1:14" s="206" customFormat="1" ht="31" customHeight="1" x14ac:dyDescent="0.15">
      <c r="A10923" s="206" t="s">
        <v>768</v>
      </c>
      <c r="B10923" s="206" t="s">
        <v>894</v>
      </c>
      <c r="C10923" s="206" t="s">
        <v>770</v>
      </c>
      <c r="D10923" s="206" t="s">
        <v>772</v>
      </c>
      <c r="E10923" s="206" t="s">
        <v>778</v>
      </c>
      <c r="F10923" s="207">
        <v>45637</v>
      </c>
      <c r="G10923" s="206" t="s">
        <v>899</v>
      </c>
      <c r="H10923" s="208">
        <v>224312</v>
      </c>
      <c r="I10923" s="206" t="s">
        <v>19</v>
      </c>
      <c r="L10923" s="206">
        <v>2024</v>
      </c>
      <c r="M10923" s="206" t="s">
        <v>772</v>
      </c>
      <c r="N10923" s="206" t="s">
        <v>816</v>
      </c>
    </row>
    <row r="10924" spans="1:14" s="206" customFormat="1" ht="31" customHeight="1" x14ac:dyDescent="0.15">
      <c r="A10924" s="206" t="s">
        <v>768</v>
      </c>
      <c r="B10924" s="206" t="s">
        <v>894</v>
      </c>
      <c r="C10924" s="206" t="s">
        <v>770</v>
      </c>
      <c r="D10924" s="206" t="s">
        <v>772</v>
      </c>
      <c r="E10924" s="206" t="s">
        <v>778</v>
      </c>
      <c r="F10924" s="207">
        <v>45637</v>
      </c>
      <c r="G10924" s="206" t="s">
        <v>896</v>
      </c>
      <c r="H10924" s="208">
        <v>1511035</v>
      </c>
      <c r="I10924" s="206" t="s">
        <v>19</v>
      </c>
      <c r="L10924" s="206">
        <v>2024</v>
      </c>
      <c r="M10924" s="206" t="s">
        <v>772</v>
      </c>
      <c r="N10924" s="206" t="s">
        <v>816</v>
      </c>
    </row>
    <row r="10925" spans="1:14" s="206" customFormat="1" ht="31" customHeight="1" x14ac:dyDescent="0.15">
      <c r="A10925" s="206" t="s">
        <v>768</v>
      </c>
      <c r="B10925" s="206" t="s">
        <v>894</v>
      </c>
      <c r="C10925" s="206" t="s">
        <v>770</v>
      </c>
      <c r="D10925" s="206" t="s">
        <v>772</v>
      </c>
      <c r="E10925" s="206" t="s">
        <v>772</v>
      </c>
      <c r="F10925" s="207">
        <v>45638</v>
      </c>
      <c r="G10925" s="206" t="s">
        <v>895</v>
      </c>
      <c r="H10925" s="208">
        <v>79491</v>
      </c>
      <c r="I10925" s="206" t="s">
        <v>19</v>
      </c>
      <c r="L10925" s="206">
        <v>2024</v>
      </c>
      <c r="M10925" s="206" t="s">
        <v>772</v>
      </c>
      <c r="N10925" s="206" t="s">
        <v>816</v>
      </c>
    </row>
    <row r="10926" spans="1:14" s="206" customFormat="1" ht="31" customHeight="1" x14ac:dyDescent="0.15">
      <c r="A10926" s="206" t="s">
        <v>768</v>
      </c>
      <c r="B10926" s="206" t="s">
        <v>894</v>
      </c>
      <c r="C10926" s="206" t="s">
        <v>770</v>
      </c>
      <c r="D10926" s="206" t="s">
        <v>772</v>
      </c>
      <c r="E10926" s="206" t="s">
        <v>772</v>
      </c>
      <c r="F10926" s="207">
        <v>45638</v>
      </c>
      <c r="G10926" s="206" t="s">
        <v>898</v>
      </c>
      <c r="H10926" s="208">
        <v>46103</v>
      </c>
      <c r="I10926" s="206" t="s">
        <v>19</v>
      </c>
      <c r="L10926" s="206">
        <v>2024</v>
      </c>
      <c r="M10926" s="206" t="s">
        <v>772</v>
      </c>
      <c r="N10926" s="206" t="s">
        <v>816</v>
      </c>
    </row>
    <row r="10927" spans="1:14" s="206" customFormat="1" ht="31" customHeight="1" x14ac:dyDescent="0.15">
      <c r="A10927" s="206" t="s">
        <v>768</v>
      </c>
      <c r="B10927" s="206" t="s">
        <v>894</v>
      </c>
      <c r="C10927" s="206" t="s">
        <v>770</v>
      </c>
      <c r="D10927" s="206" t="s">
        <v>772</v>
      </c>
      <c r="E10927" s="206" t="s">
        <v>759</v>
      </c>
      <c r="F10927" s="207">
        <v>45638</v>
      </c>
      <c r="G10927" s="206" t="s">
        <v>897</v>
      </c>
      <c r="H10927" s="208">
        <v>162079</v>
      </c>
      <c r="I10927" s="206" t="s">
        <v>19</v>
      </c>
      <c r="L10927" s="206">
        <v>2024</v>
      </c>
      <c r="M10927" s="206" t="s">
        <v>772</v>
      </c>
      <c r="N10927" s="206" t="s">
        <v>816</v>
      </c>
    </row>
    <row r="10928" spans="1:14" s="206" customFormat="1" ht="31" customHeight="1" x14ac:dyDescent="0.15">
      <c r="A10928" s="206" t="s">
        <v>768</v>
      </c>
      <c r="B10928" s="206" t="s">
        <v>894</v>
      </c>
      <c r="C10928" s="206" t="s">
        <v>770</v>
      </c>
      <c r="D10928" s="206" t="s">
        <v>772</v>
      </c>
      <c r="E10928" s="206" t="s">
        <v>772</v>
      </c>
      <c r="F10928" s="207">
        <v>45638</v>
      </c>
      <c r="G10928" s="206" t="s">
        <v>896</v>
      </c>
      <c r="H10928" s="208">
        <v>1427811</v>
      </c>
      <c r="I10928" s="206" t="s">
        <v>19</v>
      </c>
      <c r="L10928" s="206">
        <v>2024</v>
      </c>
      <c r="M10928" s="206" t="s">
        <v>772</v>
      </c>
      <c r="N10928" s="206" t="s">
        <v>816</v>
      </c>
    </row>
    <row r="10929" spans="1:14" s="206" customFormat="1" ht="31" customHeight="1" x14ac:dyDescent="0.15">
      <c r="A10929" s="206" t="s">
        <v>768</v>
      </c>
      <c r="B10929" s="206" t="s">
        <v>894</v>
      </c>
      <c r="C10929" s="206" t="s">
        <v>770</v>
      </c>
      <c r="D10929" s="206" t="s">
        <v>772</v>
      </c>
      <c r="E10929" s="206" t="s">
        <v>778</v>
      </c>
      <c r="F10929" s="207">
        <v>45638</v>
      </c>
      <c r="G10929" s="206" t="s">
        <v>897</v>
      </c>
      <c r="H10929" s="208">
        <v>266516</v>
      </c>
      <c r="I10929" s="206" t="s">
        <v>19</v>
      </c>
      <c r="L10929" s="206">
        <v>2024</v>
      </c>
      <c r="M10929" s="206" t="s">
        <v>772</v>
      </c>
      <c r="N10929" s="206" t="s">
        <v>816</v>
      </c>
    </row>
    <row r="10930" spans="1:14" s="206" customFormat="1" ht="31" customHeight="1" x14ac:dyDescent="0.15">
      <c r="A10930" s="206" t="s">
        <v>768</v>
      </c>
      <c r="B10930" s="206" t="s">
        <v>894</v>
      </c>
      <c r="C10930" s="206" t="s">
        <v>770</v>
      </c>
      <c r="D10930" s="206" t="s">
        <v>772</v>
      </c>
      <c r="E10930" s="206" t="s">
        <v>778</v>
      </c>
      <c r="F10930" s="207">
        <v>45638</v>
      </c>
      <c r="G10930" s="206" t="s">
        <v>898</v>
      </c>
      <c r="H10930" s="208">
        <v>129090</v>
      </c>
      <c r="I10930" s="206" t="s">
        <v>19</v>
      </c>
      <c r="L10930" s="206">
        <v>2024</v>
      </c>
      <c r="M10930" s="206" t="s">
        <v>772</v>
      </c>
      <c r="N10930" s="206" t="s">
        <v>816</v>
      </c>
    </row>
    <row r="10931" spans="1:14" s="206" customFormat="1" ht="31" customHeight="1" x14ac:dyDescent="0.15">
      <c r="A10931" s="206" t="s">
        <v>768</v>
      </c>
      <c r="B10931" s="206" t="s">
        <v>894</v>
      </c>
      <c r="C10931" s="206" t="s">
        <v>770</v>
      </c>
      <c r="D10931" s="206" t="s">
        <v>772</v>
      </c>
      <c r="E10931" s="206" t="s">
        <v>778</v>
      </c>
      <c r="F10931" s="207">
        <v>45638</v>
      </c>
      <c r="G10931" s="206" t="s">
        <v>896</v>
      </c>
      <c r="H10931" s="208">
        <v>48576</v>
      </c>
      <c r="I10931" s="206" t="s">
        <v>19</v>
      </c>
      <c r="L10931" s="206">
        <v>2024</v>
      </c>
      <c r="M10931" s="206" t="s">
        <v>772</v>
      </c>
      <c r="N10931" s="206" t="s">
        <v>816</v>
      </c>
    </row>
    <row r="10932" spans="1:14" s="206" customFormat="1" ht="31" customHeight="1" x14ac:dyDescent="0.15">
      <c r="A10932" s="206" t="s">
        <v>768</v>
      </c>
      <c r="B10932" s="206" t="s">
        <v>894</v>
      </c>
      <c r="C10932" s="206" t="s">
        <v>770</v>
      </c>
      <c r="D10932" s="206" t="s">
        <v>772</v>
      </c>
      <c r="E10932" s="206" t="s">
        <v>772</v>
      </c>
      <c r="F10932" s="207">
        <v>45639</v>
      </c>
      <c r="G10932" s="206" t="s">
        <v>897</v>
      </c>
      <c r="H10932" s="208">
        <v>58386</v>
      </c>
      <c r="I10932" s="206" t="s">
        <v>19</v>
      </c>
      <c r="L10932" s="206">
        <v>2024</v>
      </c>
      <c r="M10932" s="206" t="s">
        <v>772</v>
      </c>
      <c r="N10932" s="206" t="s">
        <v>816</v>
      </c>
    </row>
    <row r="10933" spans="1:14" s="206" customFormat="1" ht="31" customHeight="1" x14ac:dyDescent="0.15">
      <c r="A10933" s="206" t="s">
        <v>768</v>
      </c>
      <c r="B10933" s="206" t="s">
        <v>894</v>
      </c>
      <c r="C10933" s="206" t="s">
        <v>770</v>
      </c>
      <c r="D10933" s="206" t="s">
        <v>772</v>
      </c>
      <c r="E10933" s="206" t="s">
        <v>759</v>
      </c>
      <c r="F10933" s="207">
        <v>45639</v>
      </c>
      <c r="G10933" s="206" t="s">
        <v>897</v>
      </c>
      <c r="H10933" s="208">
        <v>408885</v>
      </c>
      <c r="I10933" s="206" t="s">
        <v>19</v>
      </c>
      <c r="L10933" s="206">
        <v>2024</v>
      </c>
      <c r="M10933" s="206" t="s">
        <v>772</v>
      </c>
      <c r="N10933" s="206" t="s">
        <v>816</v>
      </c>
    </row>
    <row r="10934" spans="1:14" s="206" customFormat="1" ht="31" customHeight="1" x14ac:dyDescent="0.15">
      <c r="A10934" s="206" t="s">
        <v>768</v>
      </c>
      <c r="B10934" s="206" t="s">
        <v>894</v>
      </c>
      <c r="C10934" s="206" t="s">
        <v>770</v>
      </c>
      <c r="D10934" s="206" t="s">
        <v>772</v>
      </c>
      <c r="E10934" s="206" t="s">
        <v>778</v>
      </c>
      <c r="F10934" s="207">
        <v>45639</v>
      </c>
      <c r="G10934" s="206" t="s">
        <v>897</v>
      </c>
      <c r="H10934" s="208">
        <v>741503</v>
      </c>
      <c r="I10934" s="206" t="s">
        <v>19</v>
      </c>
      <c r="L10934" s="206">
        <v>2024</v>
      </c>
      <c r="M10934" s="206" t="s">
        <v>772</v>
      </c>
      <c r="N10934" s="206" t="s">
        <v>816</v>
      </c>
    </row>
    <row r="10935" spans="1:14" s="206" customFormat="1" ht="31" customHeight="1" x14ac:dyDescent="0.15">
      <c r="A10935" s="206" t="s">
        <v>768</v>
      </c>
      <c r="B10935" s="206" t="s">
        <v>894</v>
      </c>
      <c r="C10935" s="206" t="s">
        <v>770</v>
      </c>
      <c r="D10935" s="206" t="s">
        <v>772</v>
      </c>
      <c r="E10935" s="206" t="s">
        <v>772</v>
      </c>
      <c r="F10935" s="207">
        <v>45639</v>
      </c>
      <c r="G10935" s="206" t="s">
        <v>895</v>
      </c>
      <c r="H10935" s="208">
        <v>35482</v>
      </c>
      <c r="I10935" s="206" t="s">
        <v>19</v>
      </c>
      <c r="L10935" s="206">
        <v>2024</v>
      </c>
      <c r="M10935" s="206" t="s">
        <v>772</v>
      </c>
      <c r="N10935" s="206" t="s">
        <v>816</v>
      </c>
    </row>
    <row r="10936" spans="1:14" s="206" customFormat="1" ht="31" customHeight="1" x14ac:dyDescent="0.15">
      <c r="A10936" s="206" t="s">
        <v>768</v>
      </c>
      <c r="B10936" s="206" t="s">
        <v>894</v>
      </c>
      <c r="C10936" s="206" t="s">
        <v>770</v>
      </c>
      <c r="D10936" s="206" t="s">
        <v>772</v>
      </c>
      <c r="E10936" s="206" t="s">
        <v>778</v>
      </c>
      <c r="F10936" s="207">
        <v>45639</v>
      </c>
      <c r="G10936" s="206" t="s">
        <v>895</v>
      </c>
      <c r="H10936" s="208">
        <v>79834</v>
      </c>
      <c r="I10936" s="206" t="s">
        <v>19</v>
      </c>
      <c r="L10936" s="206">
        <v>2024</v>
      </c>
      <c r="M10936" s="206" t="s">
        <v>772</v>
      </c>
      <c r="N10936" s="206" t="s">
        <v>816</v>
      </c>
    </row>
    <row r="10937" spans="1:14" s="206" customFormat="1" ht="31" customHeight="1" x14ac:dyDescent="0.15">
      <c r="A10937" s="206" t="s">
        <v>768</v>
      </c>
      <c r="B10937" s="206" t="s">
        <v>894</v>
      </c>
      <c r="C10937" s="206" t="s">
        <v>770</v>
      </c>
      <c r="D10937" s="206" t="s">
        <v>772</v>
      </c>
      <c r="E10937" s="206" t="s">
        <v>772</v>
      </c>
      <c r="F10937" s="207">
        <v>45639</v>
      </c>
      <c r="G10937" s="206" t="s">
        <v>898</v>
      </c>
      <c r="H10937" s="208">
        <v>46187</v>
      </c>
      <c r="I10937" s="206" t="s">
        <v>19</v>
      </c>
      <c r="L10937" s="206">
        <v>2024</v>
      </c>
      <c r="M10937" s="206" t="s">
        <v>772</v>
      </c>
      <c r="N10937" s="206" t="s">
        <v>816</v>
      </c>
    </row>
    <row r="10938" spans="1:14" s="206" customFormat="1" ht="31" customHeight="1" x14ac:dyDescent="0.15">
      <c r="A10938" s="206" t="s">
        <v>768</v>
      </c>
      <c r="B10938" s="206" t="s">
        <v>894</v>
      </c>
      <c r="C10938" s="206" t="s">
        <v>770</v>
      </c>
      <c r="D10938" s="206" t="s">
        <v>772</v>
      </c>
      <c r="E10938" s="206" t="s">
        <v>772</v>
      </c>
      <c r="F10938" s="207">
        <v>45639</v>
      </c>
      <c r="G10938" s="206" t="s">
        <v>896</v>
      </c>
      <c r="H10938" s="208">
        <v>818730</v>
      </c>
      <c r="I10938" s="206" t="s">
        <v>19</v>
      </c>
      <c r="L10938" s="206">
        <v>2024</v>
      </c>
      <c r="M10938" s="206" t="s">
        <v>772</v>
      </c>
      <c r="N10938" s="206" t="s">
        <v>816</v>
      </c>
    </row>
    <row r="10939" spans="1:14" s="206" customFormat="1" ht="31" customHeight="1" x14ac:dyDescent="0.15">
      <c r="A10939" s="206" t="s">
        <v>768</v>
      </c>
      <c r="B10939" s="206" t="s">
        <v>894</v>
      </c>
      <c r="C10939" s="206" t="s">
        <v>770</v>
      </c>
      <c r="D10939" s="206" t="s">
        <v>772</v>
      </c>
      <c r="E10939" s="206" t="s">
        <v>772</v>
      </c>
      <c r="F10939" s="207">
        <v>45642</v>
      </c>
      <c r="G10939" s="206" t="s">
        <v>897</v>
      </c>
      <c r="H10939" s="208">
        <v>123211</v>
      </c>
      <c r="I10939" s="206" t="s">
        <v>19</v>
      </c>
      <c r="L10939" s="206">
        <v>2024</v>
      </c>
      <c r="M10939" s="206" t="s">
        <v>772</v>
      </c>
      <c r="N10939" s="206" t="s">
        <v>816</v>
      </c>
    </row>
    <row r="10940" spans="1:14" s="206" customFormat="1" ht="31" customHeight="1" x14ac:dyDescent="0.15">
      <c r="A10940" s="206" t="s">
        <v>768</v>
      </c>
      <c r="B10940" s="206" t="s">
        <v>894</v>
      </c>
      <c r="C10940" s="206" t="s">
        <v>770</v>
      </c>
      <c r="D10940" s="206" t="s">
        <v>772</v>
      </c>
      <c r="E10940" s="206" t="s">
        <v>759</v>
      </c>
      <c r="F10940" s="207">
        <v>45642</v>
      </c>
      <c r="G10940" s="206" t="s">
        <v>897</v>
      </c>
      <c r="H10940" s="208">
        <v>448006</v>
      </c>
      <c r="I10940" s="206" t="s">
        <v>19</v>
      </c>
      <c r="L10940" s="206">
        <v>2024</v>
      </c>
      <c r="M10940" s="206" t="s">
        <v>772</v>
      </c>
      <c r="N10940" s="206" t="s">
        <v>816</v>
      </c>
    </row>
    <row r="10941" spans="1:14" s="206" customFormat="1" ht="31" customHeight="1" x14ac:dyDescent="0.15">
      <c r="A10941" s="206" t="s">
        <v>768</v>
      </c>
      <c r="B10941" s="206" t="s">
        <v>894</v>
      </c>
      <c r="C10941" s="206" t="s">
        <v>782</v>
      </c>
      <c r="D10941" s="206" t="s">
        <v>772</v>
      </c>
      <c r="E10941" s="206" t="s">
        <v>778</v>
      </c>
      <c r="F10941" s="207">
        <v>45642</v>
      </c>
      <c r="G10941" s="206" t="s">
        <v>897</v>
      </c>
      <c r="H10941" s="208">
        <v>54230</v>
      </c>
      <c r="I10941" s="206" t="s">
        <v>19</v>
      </c>
      <c r="L10941" s="206">
        <v>2024</v>
      </c>
      <c r="M10941" s="206" t="s">
        <v>772</v>
      </c>
      <c r="N10941" s="206" t="s">
        <v>816</v>
      </c>
    </row>
    <row r="10942" spans="1:14" s="206" customFormat="1" ht="31" customHeight="1" x14ac:dyDescent="0.15">
      <c r="A10942" s="206" t="s">
        <v>768</v>
      </c>
      <c r="B10942" s="206" t="s">
        <v>894</v>
      </c>
      <c r="C10942" s="206" t="s">
        <v>770</v>
      </c>
      <c r="D10942" s="206" t="s">
        <v>772</v>
      </c>
      <c r="E10942" s="206" t="s">
        <v>778</v>
      </c>
      <c r="F10942" s="207">
        <v>45642</v>
      </c>
      <c r="G10942" s="206" t="s">
        <v>897</v>
      </c>
      <c r="H10942" s="208">
        <v>1152428</v>
      </c>
      <c r="I10942" s="206" t="s">
        <v>19</v>
      </c>
      <c r="L10942" s="206">
        <v>2024</v>
      </c>
      <c r="M10942" s="206" t="s">
        <v>772</v>
      </c>
      <c r="N10942" s="206" t="s">
        <v>816</v>
      </c>
    </row>
    <row r="10943" spans="1:14" s="206" customFormat="1" ht="31" customHeight="1" x14ac:dyDescent="0.15">
      <c r="A10943" s="206" t="s">
        <v>768</v>
      </c>
      <c r="B10943" s="206" t="s">
        <v>894</v>
      </c>
      <c r="C10943" s="206" t="s">
        <v>770</v>
      </c>
      <c r="D10943" s="206" t="s">
        <v>772</v>
      </c>
      <c r="E10943" s="206" t="s">
        <v>772</v>
      </c>
      <c r="F10943" s="207">
        <v>45642</v>
      </c>
      <c r="G10943" s="206" t="s">
        <v>895</v>
      </c>
      <c r="H10943" s="208">
        <v>102832</v>
      </c>
      <c r="I10943" s="206" t="s">
        <v>19</v>
      </c>
      <c r="L10943" s="206">
        <v>2024</v>
      </c>
      <c r="M10943" s="206" t="s">
        <v>772</v>
      </c>
      <c r="N10943" s="206" t="s">
        <v>816</v>
      </c>
    </row>
    <row r="10944" spans="1:14" s="206" customFormat="1" ht="31" customHeight="1" x14ac:dyDescent="0.15">
      <c r="A10944" s="206" t="s">
        <v>768</v>
      </c>
      <c r="B10944" s="206" t="s">
        <v>894</v>
      </c>
      <c r="C10944" s="206" t="s">
        <v>770</v>
      </c>
      <c r="D10944" s="206" t="s">
        <v>772</v>
      </c>
      <c r="E10944" s="206" t="s">
        <v>778</v>
      </c>
      <c r="F10944" s="207">
        <v>45642</v>
      </c>
      <c r="G10944" s="206" t="s">
        <v>895</v>
      </c>
      <c r="H10944" s="208">
        <v>21243</v>
      </c>
      <c r="I10944" s="206" t="s">
        <v>19</v>
      </c>
      <c r="L10944" s="206">
        <v>2024</v>
      </c>
      <c r="M10944" s="206" t="s">
        <v>772</v>
      </c>
      <c r="N10944" s="206" t="s">
        <v>816</v>
      </c>
    </row>
    <row r="10945" spans="1:14" s="206" customFormat="1" ht="31" customHeight="1" x14ac:dyDescent="0.15">
      <c r="A10945" s="206" t="s">
        <v>768</v>
      </c>
      <c r="B10945" s="206" t="s">
        <v>894</v>
      </c>
      <c r="C10945" s="206" t="s">
        <v>770</v>
      </c>
      <c r="D10945" s="206" t="s">
        <v>772</v>
      </c>
      <c r="E10945" s="206" t="s">
        <v>772</v>
      </c>
      <c r="F10945" s="207">
        <v>45642</v>
      </c>
      <c r="G10945" s="206" t="s">
        <v>896</v>
      </c>
      <c r="H10945" s="208">
        <v>464385</v>
      </c>
      <c r="I10945" s="206" t="s">
        <v>19</v>
      </c>
      <c r="L10945" s="206">
        <v>2024</v>
      </c>
      <c r="M10945" s="206" t="s">
        <v>772</v>
      </c>
      <c r="N10945" s="206" t="s">
        <v>816</v>
      </c>
    </row>
    <row r="10946" spans="1:14" s="206" customFormat="1" ht="31" customHeight="1" x14ac:dyDescent="0.15">
      <c r="A10946" s="206" t="s">
        <v>768</v>
      </c>
      <c r="B10946" s="206" t="s">
        <v>894</v>
      </c>
      <c r="C10946" s="206" t="s">
        <v>770</v>
      </c>
      <c r="D10946" s="206" t="s">
        <v>772</v>
      </c>
      <c r="E10946" s="206" t="s">
        <v>778</v>
      </c>
      <c r="F10946" s="207">
        <v>45642</v>
      </c>
      <c r="G10946" s="206" t="s">
        <v>896</v>
      </c>
      <c r="H10946" s="208">
        <v>865029</v>
      </c>
      <c r="I10946" s="206" t="s">
        <v>19</v>
      </c>
      <c r="L10946" s="206">
        <v>2024</v>
      </c>
      <c r="M10946" s="206" t="s">
        <v>772</v>
      </c>
      <c r="N10946" s="206" t="s">
        <v>816</v>
      </c>
    </row>
    <row r="10947" spans="1:14" s="206" customFormat="1" ht="31" customHeight="1" x14ac:dyDescent="0.15">
      <c r="A10947" s="206" t="s">
        <v>768</v>
      </c>
      <c r="B10947" s="206" t="s">
        <v>894</v>
      </c>
      <c r="C10947" s="206" t="s">
        <v>770</v>
      </c>
      <c r="D10947" s="206" t="s">
        <v>772</v>
      </c>
      <c r="E10947" s="206" t="s">
        <v>778</v>
      </c>
      <c r="F10947" s="207">
        <v>45642</v>
      </c>
      <c r="G10947" s="206" t="s">
        <v>899</v>
      </c>
      <c r="H10947" s="208">
        <v>186318</v>
      </c>
      <c r="I10947" s="206" t="s">
        <v>19</v>
      </c>
      <c r="L10947" s="206">
        <v>2024</v>
      </c>
      <c r="M10947" s="206" t="s">
        <v>772</v>
      </c>
      <c r="N10947" s="206" t="s">
        <v>816</v>
      </c>
    </row>
    <row r="10948" spans="1:14" s="206" customFormat="1" ht="31" customHeight="1" x14ac:dyDescent="0.15">
      <c r="A10948" s="206" t="s">
        <v>768</v>
      </c>
      <c r="B10948" s="206" t="s">
        <v>909</v>
      </c>
      <c r="C10948" s="206" t="s">
        <v>770</v>
      </c>
      <c r="D10948" s="206" t="s">
        <v>840</v>
      </c>
      <c r="E10948" s="206" t="s">
        <v>577</v>
      </c>
      <c r="F10948" s="207">
        <v>45481</v>
      </c>
      <c r="G10948" s="206" t="s">
        <v>65</v>
      </c>
      <c r="H10948" s="208">
        <v>40000</v>
      </c>
      <c r="I10948" s="206" t="s">
        <v>19</v>
      </c>
      <c r="J10948" s="206">
        <v>400</v>
      </c>
      <c r="L10948" s="206">
        <v>2024</v>
      </c>
      <c r="M10948" s="206" t="s">
        <v>772</v>
      </c>
      <c r="N10948" s="206" t="s">
        <v>773</v>
      </c>
    </row>
    <row r="10949" spans="1:14" s="206" customFormat="1" ht="31" customHeight="1" x14ac:dyDescent="0.15">
      <c r="A10949" s="206" t="s">
        <v>768</v>
      </c>
      <c r="B10949" s="206" t="s">
        <v>909</v>
      </c>
      <c r="C10949" s="206" t="s">
        <v>770</v>
      </c>
      <c r="D10949" s="206" t="s">
        <v>840</v>
      </c>
      <c r="E10949" s="206" t="s">
        <v>577</v>
      </c>
      <c r="F10949" s="207">
        <v>45482</v>
      </c>
      <c r="G10949" s="206" t="s">
        <v>65</v>
      </c>
      <c r="H10949" s="208">
        <v>160000</v>
      </c>
      <c r="I10949" s="206" t="s">
        <v>19</v>
      </c>
      <c r="J10949" s="206">
        <v>1600</v>
      </c>
      <c r="L10949" s="206">
        <v>2024</v>
      </c>
      <c r="M10949" s="206" t="s">
        <v>772</v>
      </c>
      <c r="N10949" s="206" t="s">
        <v>773</v>
      </c>
    </row>
    <row r="10950" spans="1:14" s="206" customFormat="1" ht="31" customHeight="1" x14ac:dyDescent="0.15">
      <c r="A10950" s="206" t="s">
        <v>768</v>
      </c>
      <c r="B10950" s="206" t="s">
        <v>909</v>
      </c>
      <c r="C10950" s="206" t="s">
        <v>770</v>
      </c>
      <c r="D10950" s="206" t="s">
        <v>840</v>
      </c>
      <c r="E10950" s="206" t="s">
        <v>577</v>
      </c>
      <c r="F10950" s="207">
        <v>45483</v>
      </c>
      <c r="G10950" s="206" t="s">
        <v>65</v>
      </c>
      <c r="H10950" s="208">
        <v>40000</v>
      </c>
      <c r="I10950" s="206" t="s">
        <v>19</v>
      </c>
      <c r="J10950" s="206">
        <v>400</v>
      </c>
      <c r="L10950" s="206">
        <v>2024</v>
      </c>
      <c r="M10950" s="206" t="s">
        <v>772</v>
      </c>
      <c r="N10950" s="206" t="s">
        <v>773</v>
      </c>
    </row>
    <row r="10951" spans="1:14" s="206" customFormat="1" ht="31" customHeight="1" x14ac:dyDescent="0.15">
      <c r="A10951" s="206" t="s">
        <v>768</v>
      </c>
      <c r="B10951" s="206" t="s">
        <v>909</v>
      </c>
      <c r="C10951" s="206" t="s">
        <v>770</v>
      </c>
      <c r="D10951" s="206" t="s">
        <v>840</v>
      </c>
      <c r="E10951" s="206" t="s">
        <v>577</v>
      </c>
      <c r="F10951" s="207">
        <v>45484</v>
      </c>
      <c r="G10951" s="206" t="s">
        <v>65</v>
      </c>
      <c r="H10951" s="208">
        <v>280000</v>
      </c>
      <c r="I10951" s="206" t="s">
        <v>19</v>
      </c>
      <c r="J10951" s="206">
        <v>2800</v>
      </c>
      <c r="L10951" s="206">
        <v>2024</v>
      </c>
      <c r="M10951" s="206" t="s">
        <v>772</v>
      </c>
      <c r="N10951" s="206" t="s">
        <v>773</v>
      </c>
    </row>
    <row r="10952" spans="1:14" s="206" customFormat="1" ht="31" customHeight="1" x14ac:dyDescent="0.15">
      <c r="A10952" s="206" t="s">
        <v>768</v>
      </c>
      <c r="B10952" s="206" t="s">
        <v>909</v>
      </c>
      <c r="C10952" s="206" t="s">
        <v>770</v>
      </c>
      <c r="D10952" s="206" t="s">
        <v>840</v>
      </c>
      <c r="E10952" s="206" t="s">
        <v>577</v>
      </c>
      <c r="F10952" s="207">
        <v>45485</v>
      </c>
      <c r="G10952" s="206" t="s">
        <v>65</v>
      </c>
      <c r="H10952" s="208">
        <v>320000</v>
      </c>
      <c r="I10952" s="206" t="s">
        <v>19</v>
      </c>
      <c r="J10952" s="206">
        <v>3200</v>
      </c>
      <c r="L10952" s="206">
        <v>2024</v>
      </c>
      <c r="M10952" s="206" t="s">
        <v>772</v>
      </c>
      <c r="N10952" s="206" t="s">
        <v>773</v>
      </c>
    </row>
    <row r="10953" spans="1:14" s="206" customFormat="1" ht="31" customHeight="1" x14ac:dyDescent="0.15">
      <c r="A10953" s="206" t="s">
        <v>768</v>
      </c>
      <c r="B10953" s="206" t="s">
        <v>909</v>
      </c>
      <c r="C10953" s="206" t="s">
        <v>770</v>
      </c>
      <c r="D10953" s="206" t="s">
        <v>840</v>
      </c>
      <c r="E10953" s="206" t="s">
        <v>577</v>
      </c>
      <c r="F10953" s="207">
        <v>45486</v>
      </c>
      <c r="G10953" s="206" t="s">
        <v>65</v>
      </c>
      <c r="H10953" s="208">
        <v>440000</v>
      </c>
      <c r="I10953" s="206" t="s">
        <v>19</v>
      </c>
      <c r="J10953" s="206">
        <v>4400</v>
      </c>
      <c r="L10953" s="206">
        <v>2024</v>
      </c>
      <c r="M10953" s="206" t="s">
        <v>772</v>
      </c>
      <c r="N10953" s="206" t="s">
        <v>773</v>
      </c>
    </row>
    <row r="10954" spans="1:14" s="206" customFormat="1" ht="31" customHeight="1" x14ac:dyDescent="0.15">
      <c r="A10954" s="206" t="s">
        <v>768</v>
      </c>
      <c r="B10954" s="206" t="s">
        <v>909</v>
      </c>
      <c r="C10954" s="206" t="s">
        <v>770</v>
      </c>
      <c r="D10954" s="206" t="s">
        <v>840</v>
      </c>
      <c r="E10954" s="206" t="s">
        <v>577</v>
      </c>
      <c r="F10954" s="207">
        <v>45487</v>
      </c>
      <c r="G10954" s="206" t="s">
        <v>65</v>
      </c>
      <c r="H10954" s="208">
        <v>280000</v>
      </c>
      <c r="I10954" s="206" t="s">
        <v>19</v>
      </c>
      <c r="J10954" s="206">
        <v>2800</v>
      </c>
      <c r="L10954" s="206">
        <v>2024</v>
      </c>
      <c r="M10954" s="206" t="s">
        <v>772</v>
      </c>
      <c r="N10954" s="206" t="s">
        <v>773</v>
      </c>
    </row>
    <row r="10955" spans="1:14" s="206" customFormat="1" ht="31" customHeight="1" x14ac:dyDescent="0.15">
      <c r="A10955" s="206" t="s">
        <v>768</v>
      </c>
      <c r="B10955" s="206" t="s">
        <v>909</v>
      </c>
      <c r="C10955" s="206" t="s">
        <v>770</v>
      </c>
      <c r="D10955" s="206" t="s">
        <v>840</v>
      </c>
      <c r="E10955" s="206" t="s">
        <v>577</v>
      </c>
      <c r="F10955" s="207">
        <v>45488</v>
      </c>
      <c r="G10955" s="206" t="s">
        <v>65</v>
      </c>
      <c r="H10955" s="208">
        <v>280000</v>
      </c>
      <c r="I10955" s="206" t="s">
        <v>19</v>
      </c>
      <c r="J10955" s="206">
        <v>2800</v>
      </c>
      <c r="L10955" s="206">
        <v>2024</v>
      </c>
      <c r="M10955" s="206" t="s">
        <v>772</v>
      </c>
      <c r="N10955" s="206" t="s">
        <v>773</v>
      </c>
    </row>
    <row r="10956" spans="1:14" s="206" customFormat="1" ht="31" customHeight="1" x14ac:dyDescent="0.15">
      <c r="A10956" s="206" t="s">
        <v>768</v>
      </c>
      <c r="B10956" s="206" t="s">
        <v>909</v>
      </c>
      <c r="C10956" s="206" t="s">
        <v>770</v>
      </c>
      <c r="D10956" s="206" t="s">
        <v>840</v>
      </c>
      <c r="E10956" s="206" t="s">
        <v>577</v>
      </c>
      <c r="F10956" s="207">
        <v>45489</v>
      </c>
      <c r="G10956" s="206" t="s">
        <v>65</v>
      </c>
      <c r="H10956" s="208">
        <v>320000</v>
      </c>
      <c r="I10956" s="206" t="s">
        <v>19</v>
      </c>
      <c r="J10956" s="206">
        <v>3200</v>
      </c>
      <c r="L10956" s="206">
        <v>2024</v>
      </c>
      <c r="M10956" s="206" t="s">
        <v>772</v>
      </c>
      <c r="N10956" s="206" t="s">
        <v>773</v>
      </c>
    </row>
    <row r="10957" spans="1:14" s="206" customFormat="1" ht="31" customHeight="1" x14ac:dyDescent="0.15">
      <c r="A10957" s="206" t="s">
        <v>768</v>
      </c>
      <c r="B10957" s="206" t="s">
        <v>909</v>
      </c>
      <c r="C10957" s="206" t="s">
        <v>770</v>
      </c>
      <c r="D10957" s="206" t="s">
        <v>840</v>
      </c>
      <c r="E10957" s="206" t="s">
        <v>577</v>
      </c>
      <c r="F10957" s="207">
        <v>45490</v>
      </c>
      <c r="G10957" s="206" t="s">
        <v>65</v>
      </c>
      <c r="H10957" s="208">
        <v>800000</v>
      </c>
      <c r="I10957" s="206" t="s">
        <v>19</v>
      </c>
      <c r="J10957" s="206">
        <v>8000</v>
      </c>
      <c r="L10957" s="206">
        <v>2024</v>
      </c>
      <c r="M10957" s="206" t="s">
        <v>772</v>
      </c>
      <c r="N10957" s="206" t="s">
        <v>773</v>
      </c>
    </row>
    <row r="10958" spans="1:14" s="206" customFormat="1" ht="31" customHeight="1" x14ac:dyDescent="0.15">
      <c r="A10958" s="206" t="s">
        <v>768</v>
      </c>
      <c r="B10958" s="206" t="s">
        <v>909</v>
      </c>
      <c r="C10958" s="206" t="s">
        <v>770</v>
      </c>
      <c r="D10958" s="206" t="s">
        <v>840</v>
      </c>
      <c r="E10958" s="206" t="s">
        <v>577</v>
      </c>
      <c r="F10958" s="207">
        <v>45491</v>
      </c>
      <c r="G10958" s="206" t="s">
        <v>65</v>
      </c>
      <c r="H10958" s="208">
        <v>1400000</v>
      </c>
      <c r="I10958" s="206" t="s">
        <v>19</v>
      </c>
      <c r="J10958" s="206">
        <v>14000</v>
      </c>
      <c r="L10958" s="206">
        <v>2024</v>
      </c>
      <c r="M10958" s="206" t="s">
        <v>772</v>
      </c>
      <c r="N10958" s="206" t="s">
        <v>773</v>
      </c>
    </row>
    <row r="10959" spans="1:14" s="206" customFormat="1" ht="31" customHeight="1" x14ac:dyDescent="0.15">
      <c r="A10959" s="206" t="s">
        <v>768</v>
      </c>
      <c r="B10959" s="206" t="s">
        <v>909</v>
      </c>
      <c r="C10959" s="206" t="s">
        <v>770</v>
      </c>
      <c r="D10959" s="206" t="s">
        <v>840</v>
      </c>
      <c r="E10959" s="206" t="s">
        <v>577</v>
      </c>
      <c r="F10959" s="207">
        <v>45492</v>
      </c>
      <c r="G10959" s="206" t="s">
        <v>65</v>
      </c>
      <c r="H10959" s="208">
        <v>960000</v>
      </c>
      <c r="I10959" s="206" t="s">
        <v>19</v>
      </c>
      <c r="J10959" s="206">
        <v>9600</v>
      </c>
      <c r="L10959" s="206">
        <v>2024</v>
      </c>
      <c r="M10959" s="206" t="s">
        <v>772</v>
      </c>
      <c r="N10959" s="206" t="s">
        <v>773</v>
      </c>
    </row>
    <row r="10960" spans="1:14" s="206" customFormat="1" ht="31" customHeight="1" x14ac:dyDescent="0.15">
      <c r="A10960" s="206" t="s">
        <v>768</v>
      </c>
      <c r="B10960" s="206" t="s">
        <v>909</v>
      </c>
      <c r="C10960" s="206" t="s">
        <v>770</v>
      </c>
      <c r="D10960" s="206" t="s">
        <v>840</v>
      </c>
      <c r="E10960" s="206" t="s">
        <v>577</v>
      </c>
      <c r="F10960" s="207">
        <v>45493</v>
      </c>
      <c r="G10960" s="206" t="s">
        <v>65</v>
      </c>
      <c r="H10960" s="208">
        <v>1000000</v>
      </c>
      <c r="I10960" s="206" t="s">
        <v>19</v>
      </c>
      <c r="J10960" s="206">
        <v>10000</v>
      </c>
      <c r="L10960" s="206">
        <v>2024</v>
      </c>
      <c r="M10960" s="206" t="s">
        <v>772</v>
      </c>
      <c r="N10960" s="206" t="s">
        <v>773</v>
      </c>
    </row>
    <row r="10961" spans="1:15" s="206" customFormat="1" ht="31" customHeight="1" x14ac:dyDescent="0.15">
      <c r="A10961" s="206" t="s">
        <v>768</v>
      </c>
      <c r="B10961" s="206" t="s">
        <v>909</v>
      </c>
      <c r="C10961" s="206" t="s">
        <v>770</v>
      </c>
      <c r="D10961" s="206" t="s">
        <v>840</v>
      </c>
      <c r="E10961" s="206" t="s">
        <v>577</v>
      </c>
      <c r="F10961" s="207">
        <v>45494</v>
      </c>
      <c r="G10961" s="206" t="s">
        <v>65</v>
      </c>
      <c r="H10961" s="208">
        <v>800000</v>
      </c>
      <c r="I10961" s="206" t="s">
        <v>19</v>
      </c>
      <c r="J10961" s="206">
        <v>8000</v>
      </c>
      <c r="L10961" s="206">
        <v>2024</v>
      </c>
      <c r="M10961" s="206" t="s">
        <v>772</v>
      </c>
      <c r="N10961" s="206" t="s">
        <v>773</v>
      </c>
    </row>
    <row r="10962" spans="1:15" s="206" customFormat="1" ht="31" customHeight="1" x14ac:dyDescent="0.15">
      <c r="A10962" s="206" t="s">
        <v>768</v>
      </c>
      <c r="B10962" s="206" t="s">
        <v>909</v>
      </c>
      <c r="C10962" s="206" t="s">
        <v>770</v>
      </c>
      <c r="D10962" s="206" t="s">
        <v>840</v>
      </c>
      <c r="E10962" s="206" t="s">
        <v>577</v>
      </c>
      <c r="F10962" s="207">
        <v>45495</v>
      </c>
      <c r="G10962" s="206" t="s">
        <v>65</v>
      </c>
      <c r="H10962" s="208">
        <v>1200000</v>
      </c>
      <c r="I10962" s="206" t="s">
        <v>19</v>
      </c>
      <c r="J10962" s="206">
        <v>12000</v>
      </c>
      <c r="L10962" s="206">
        <v>2024</v>
      </c>
      <c r="M10962" s="206" t="s">
        <v>772</v>
      </c>
      <c r="N10962" s="206" t="s">
        <v>773</v>
      </c>
    </row>
    <row r="10963" spans="1:15" s="206" customFormat="1" ht="31" customHeight="1" x14ac:dyDescent="0.15">
      <c r="A10963" s="206" t="s">
        <v>768</v>
      </c>
      <c r="B10963" s="206" t="s">
        <v>909</v>
      </c>
      <c r="C10963" s="206" t="s">
        <v>770</v>
      </c>
      <c r="D10963" s="206" t="s">
        <v>840</v>
      </c>
      <c r="E10963" s="206" t="s">
        <v>577</v>
      </c>
      <c r="F10963" s="207">
        <v>45496</v>
      </c>
      <c r="G10963" s="206" t="s">
        <v>65</v>
      </c>
      <c r="H10963" s="208">
        <v>1920000</v>
      </c>
      <c r="I10963" s="206" t="s">
        <v>19</v>
      </c>
      <c r="J10963" s="206">
        <v>19200</v>
      </c>
      <c r="L10963" s="206">
        <v>2024</v>
      </c>
      <c r="M10963" s="206" t="s">
        <v>772</v>
      </c>
      <c r="N10963" s="206" t="s">
        <v>773</v>
      </c>
    </row>
    <row r="10964" spans="1:15" s="206" customFormat="1" ht="31" customHeight="1" x14ac:dyDescent="0.15">
      <c r="A10964" s="206" t="s">
        <v>768</v>
      </c>
      <c r="B10964" s="206" t="s">
        <v>909</v>
      </c>
      <c r="C10964" s="206" t="s">
        <v>770</v>
      </c>
      <c r="D10964" s="206" t="s">
        <v>840</v>
      </c>
      <c r="E10964" s="206" t="s">
        <v>658</v>
      </c>
      <c r="F10964" s="207">
        <v>45496</v>
      </c>
      <c r="G10964" s="206" t="s">
        <v>65</v>
      </c>
      <c r="H10964" s="208">
        <v>80000</v>
      </c>
      <c r="I10964" s="206" t="s">
        <v>19</v>
      </c>
      <c r="J10964" s="206">
        <v>800</v>
      </c>
      <c r="L10964" s="206">
        <v>2024</v>
      </c>
      <c r="M10964" s="206" t="s">
        <v>772</v>
      </c>
      <c r="N10964" s="206" t="s">
        <v>773</v>
      </c>
    </row>
    <row r="10965" spans="1:15" s="206" customFormat="1" ht="31" customHeight="1" x14ac:dyDescent="0.15">
      <c r="A10965" s="206" t="s">
        <v>768</v>
      </c>
      <c r="B10965" s="206" t="s">
        <v>909</v>
      </c>
      <c r="C10965" s="206" t="s">
        <v>770</v>
      </c>
      <c r="D10965" s="206" t="s">
        <v>840</v>
      </c>
      <c r="E10965" s="206" t="s">
        <v>658</v>
      </c>
      <c r="F10965" s="207">
        <v>45497</v>
      </c>
      <c r="G10965" s="206" t="s">
        <v>65</v>
      </c>
      <c r="H10965" s="208">
        <v>40000</v>
      </c>
      <c r="I10965" s="206" t="s">
        <v>19</v>
      </c>
      <c r="J10965" s="206">
        <v>400</v>
      </c>
      <c r="L10965" s="206">
        <v>2024</v>
      </c>
      <c r="M10965" s="206" t="s">
        <v>772</v>
      </c>
      <c r="N10965" s="206" t="s">
        <v>773</v>
      </c>
    </row>
    <row r="10966" spans="1:15" s="206" customFormat="1" ht="31" customHeight="1" x14ac:dyDescent="0.15">
      <c r="A10966" s="206" t="s">
        <v>768</v>
      </c>
      <c r="B10966" s="206" t="s">
        <v>909</v>
      </c>
      <c r="C10966" s="206" t="s">
        <v>770</v>
      </c>
      <c r="D10966" s="206" t="s">
        <v>840</v>
      </c>
      <c r="E10966" s="206" t="s">
        <v>577</v>
      </c>
      <c r="F10966" s="207">
        <v>45497</v>
      </c>
      <c r="G10966" s="206" t="s">
        <v>65</v>
      </c>
      <c r="H10966" s="208">
        <v>1480000</v>
      </c>
      <c r="I10966" s="206" t="s">
        <v>19</v>
      </c>
      <c r="J10966" s="206">
        <v>14800</v>
      </c>
      <c r="L10966" s="206">
        <v>2024</v>
      </c>
      <c r="M10966" s="206" t="s">
        <v>772</v>
      </c>
      <c r="N10966" s="206" t="s">
        <v>773</v>
      </c>
    </row>
    <row r="10967" spans="1:15" s="206" customFormat="1" ht="31" customHeight="1" x14ac:dyDescent="0.15">
      <c r="A10967" s="206" t="s">
        <v>768</v>
      </c>
      <c r="B10967" s="206" t="s">
        <v>909</v>
      </c>
      <c r="C10967" s="206" t="s">
        <v>770</v>
      </c>
      <c r="D10967" s="206" t="s">
        <v>840</v>
      </c>
      <c r="E10967" s="206" t="s">
        <v>577</v>
      </c>
      <c r="F10967" s="207">
        <v>45498</v>
      </c>
      <c r="G10967" s="206" t="s">
        <v>65</v>
      </c>
      <c r="H10967" s="208">
        <v>1400000</v>
      </c>
      <c r="I10967" s="206" t="s">
        <v>19</v>
      </c>
      <c r="J10967" s="206">
        <v>14000</v>
      </c>
      <c r="L10967" s="206">
        <v>2024</v>
      </c>
      <c r="M10967" s="206" t="s">
        <v>772</v>
      </c>
      <c r="N10967" s="206" t="s">
        <v>773</v>
      </c>
    </row>
    <row r="10968" spans="1:15" s="206" customFormat="1" ht="31" customHeight="1" x14ac:dyDescent="0.15">
      <c r="A10968" s="206" t="s">
        <v>768</v>
      </c>
      <c r="B10968" s="206" t="s">
        <v>909</v>
      </c>
      <c r="C10968" s="206" t="s">
        <v>770</v>
      </c>
      <c r="D10968" s="206" t="s">
        <v>840</v>
      </c>
      <c r="E10968" s="206" t="s">
        <v>577</v>
      </c>
      <c r="F10968" s="207">
        <v>45499</v>
      </c>
      <c r="G10968" s="206" t="s">
        <v>65</v>
      </c>
      <c r="H10968" s="208">
        <v>1360000</v>
      </c>
      <c r="I10968" s="206" t="s">
        <v>19</v>
      </c>
      <c r="J10968" s="206">
        <v>13600</v>
      </c>
      <c r="L10968" s="206">
        <v>2024</v>
      </c>
      <c r="M10968" s="206" t="s">
        <v>772</v>
      </c>
      <c r="N10968" s="206" t="s">
        <v>773</v>
      </c>
    </row>
    <row r="10969" spans="1:15" s="206" customFormat="1" ht="31" customHeight="1" x14ac:dyDescent="0.15">
      <c r="A10969" s="206" t="s">
        <v>768</v>
      </c>
      <c r="B10969" s="206" t="s">
        <v>909</v>
      </c>
      <c r="C10969" s="206" t="s">
        <v>770</v>
      </c>
      <c r="D10969" s="206" t="s">
        <v>840</v>
      </c>
      <c r="E10969" s="206" t="s">
        <v>577</v>
      </c>
      <c r="F10969" s="207">
        <v>45500</v>
      </c>
      <c r="G10969" s="206" t="s">
        <v>65</v>
      </c>
      <c r="H10969" s="208">
        <v>1200000</v>
      </c>
      <c r="I10969" s="206" t="s">
        <v>19</v>
      </c>
      <c r="J10969" s="206">
        <v>12000</v>
      </c>
      <c r="L10969" s="206">
        <v>2024</v>
      </c>
      <c r="M10969" s="206" t="s">
        <v>772</v>
      </c>
      <c r="N10969" s="206" t="s">
        <v>773</v>
      </c>
    </row>
    <row r="10970" spans="1:15" s="206" customFormat="1" ht="31" customHeight="1" x14ac:dyDescent="0.15">
      <c r="A10970" s="206" t="s">
        <v>768</v>
      </c>
      <c r="B10970" s="206" t="s">
        <v>909</v>
      </c>
      <c r="C10970" s="206" t="s">
        <v>770</v>
      </c>
      <c r="D10970" s="206" t="s">
        <v>840</v>
      </c>
      <c r="E10970" s="206" t="s">
        <v>577</v>
      </c>
      <c r="F10970" s="207">
        <v>45501</v>
      </c>
      <c r="G10970" s="206" t="s">
        <v>65</v>
      </c>
      <c r="H10970" s="208">
        <v>480000</v>
      </c>
      <c r="I10970" s="206" t="s">
        <v>19</v>
      </c>
      <c r="J10970" s="206">
        <v>4800</v>
      </c>
      <c r="L10970" s="206">
        <v>2024</v>
      </c>
      <c r="M10970" s="206" t="s">
        <v>772</v>
      </c>
      <c r="N10970" s="206" t="s">
        <v>773</v>
      </c>
    </row>
    <row r="10971" spans="1:15" s="206" customFormat="1" ht="31" customHeight="1" x14ac:dyDescent="0.15">
      <c r="A10971" s="206" t="s">
        <v>768</v>
      </c>
      <c r="B10971" s="206" t="s">
        <v>909</v>
      </c>
      <c r="C10971" s="206" t="s">
        <v>770</v>
      </c>
      <c r="D10971" s="206" t="s">
        <v>840</v>
      </c>
      <c r="E10971" s="206" t="s">
        <v>577</v>
      </c>
      <c r="F10971" s="207">
        <v>45502</v>
      </c>
      <c r="G10971" s="206" t="s">
        <v>65</v>
      </c>
      <c r="H10971" s="208">
        <v>720000</v>
      </c>
      <c r="I10971" s="206" t="s">
        <v>19</v>
      </c>
      <c r="J10971" s="206">
        <v>7200</v>
      </c>
      <c r="L10971" s="206">
        <v>2024</v>
      </c>
      <c r="M10971" s="206" t="s">
        <v>772</v>
      </c>
      <c r="N10971" s="206" t="s">
        <v>773</v>
      </c>
    </row>
    <row r="10972" spans="1:15" s="206" customFormat="1" ht="31" customHeight="1" x14ac:dyDescent="0.15">
      <c r="A10972" s="206" t="s">
        <v>768</v>
      </c>
      <c r="B10972" s="206" t="s">
        <v>909</v>
      </c>
      <c r="C10972" s="206" t="s">
        <v>770</v>
      </c>
      <c r="D10972" s="206" t="s">
        <v>840</v>
      </c>
      <c r="E10972" s="206" t="s">
        <v>577</v>
      </c>
      <c r="F10972" s="207">
        <v>45503</v>
      </c>
      <c r="G10972" s="206" t="s">
        <v>65</v>
      </c>
      <c r="H10972" s="208">
        <v>1600000</v>
      </c>
      <c r="I10972" s="206" t="s">
        <v>19</v>
      </c>
      <c r="J10972" s="206">
        <v>16000</v>
      </c>
      <c r="L10972" s="206">
        <v>2024</v>
      </c>
      <c r="M10972" s="206" t="s">
        <v>772</v>
      </c>
      <c r="N10972" s="206" t="s">
        <v>773</v>
      </c>
    </row>
    <row r="10973" spans="1:15" s="206" customFormat="1" ht="31" customHeight="1" x14ac:dyDescent="0.15">
      <c r="A10973" s="206" t="s">
        <v>768</v>
      </c>
      <c r="B10973" s="206" t="s">
        <v>909</v>
      </c>
      <c r="C10973" s="206" t="s">
        <v>770</v>
      </c>
      <c r="D10973" s="206" t="s">
        <v>840</v>
      </c>
      <c r="E10973" s="206" t="s">
        <v>577</v>
      </c>
      <c r="F10973" s="207">
        <v>45504</v>
      </c>
      <c r="G10973" s="206" t="s">
        <v>65</v>
      </c>
      <c r="H10973" s="208">
        <v>1400000</v>
      </c>
      <c r="I10973" s="206" t="s">
        <v>19</v>
      </c>
      <c r="J10973" s="206">
        <v>14000</v>
      </c>
      <c r="L10973" s="206">
        <v>2024</v>
      </c>
      <c r="M10973" s="206" t="s">
        <v>772</v>
      </c>
      <c r="N10973" s="206" t="s">
        <v>773</v>
      </c>
    </row>
    <row r="10974" spans="1:15" s="206" customFormat="1" ht="31" customHeight="1" x14ac:dyDescent="0.15">
      <c r="A10974" s="206" t="s">
        <v>768</v>
      </c>
      <c r="B10974" s="206" t="s">
        <v>909</v>
      </c>
      <c r="C10974" s="206" t="s">
        <v>770</v>
      </c>
      <c r="D10974" s="206" t="s">
        <v>840</v>
      </c>
      <c r="E10974" s="206" t="s">
        <v>577</v>
      </c>
      <c r="F10974" s="207">
        <v>45505</v>
      </c>
      <c r="G10974" s="206" t="s">
        <v>65</v>
      </c>
      <c r="H10974" s="208">
        <v>1440000</v>
      </c>
      <c r="I10974" s="206" t="s">
        <v>19</v>
      </c>
      <c r="J10974" s="206">
        <v>14400</v>
      </c>
      <c r="L10974" s="206">
        <v>2024</v>
      </c>
      <c r="M10974" s="206" t="s">
        <v>772</v>
      </c>
      <c r="N10974" s="206" t="s">
        <v>773</v>
      </c>
    </row>
    <row r="10975" spans="1:15" s="206" customFormat="1" ht="31" customHeight="1" x14ac:dyDescent="0.15">
      <c r="A10975" s="206" t="s">
        <v>768</v>
      </c>
      <c r="B10975" s="206" t="s">
        <v>909</v>
      </c>
      <c r="C10975" s="206" t="s">
        <v>770</v>
      </c>
      <c r="D10975" s="206" t="s">
        <v>840</v>
      </c>
      <c r="E10975" s="206" t="s">
        <v>577</v>
      </c>
      <c r="F10975" s="207">
        <v>45506</v>
      </c>
      <c r="G10975" s="206" t="s">
        <v>65</v>
      </c>
      <c r="H10975" s="208">
        <v>640000</v>
      </c>
      <c r="I10975" s="206" t="s">
        <v>19</v>
      </c>
      <c r="J10975" s="206">
        <v>6400</v>
      </c>
      <c r="L10975" s="206">
        <v>2024</v>
      </c>
      <c r="M10975" s="206" t="s">
        <v>772</v>
      </c>
      <c r="N10975" s="206" t="s">
        <v>773</v>
      </c>
      <c r="O10975" s="206" t="s">
        <v>910</v>
      </c>
    </row>
    <row r="10976" spans="1:15" s="206" customFormat="1" ht="31" customHeight="1" x14ac:dyDescent="0.15">
      <c r="A10976" s="206" t="s">
        <v>768</v>
      </c>
      <c r="B10976" s="206" t="s">
        <v>909</v>
      </c>
      <c r="C10976" s="206" t="s">
        <v>770</v>
      </c>
      <c r="D10976" s="206" t="s">
        <v>840</v>
      </c>
      <c r="E10976" s="206" t="s">
        <v>577</v>
      </c>
      <c r="F10976" s="207">
        <v>45507</v>
      </c>
      <c r="G10976" s="206" t="s">
        <v>65</v>
      </c>
      <c r="H10976" s="208">
        <v>560000</v>
      </c>
      <c r="I10976" s="206" t="s">
        <v>19</v>
      </c>
      <c r="J10976" s="206">
        <v>5600</v>
      </c>
      <c r="L10976" s="206">
        <v>2024</v>
      </c>
      <c r="M10976" s="206" t="s">
        <v>772</v>
      </c>
      <c r="N10976" s="206" t="s">
        <v>773</v>
      </c>
      <c r="O10976" s="206" t="s">
        <v>911</v>
      </c>
    </row>
    <row r="10977" spans="1:15" s="206" customFormat="1" ht="31" customHeight="1" x14ac:dyDescent="0.15">
      <c r="A10977" s="206" t="s">
        <v>768</v>
      </c>
      <c r="B10977" s="206" t="s">
        <v>909</v>
      </c>
      <c r="C10977" s="206" t="s">
        <v>770</v>
      </c>
      <c r="D10977" s="206" t="s">
        <v>840</v>
      </c>
      <c r="E10977" s="206" t="s">
        <v>577</v>
      </c>
      <c r="F10977" s="207">
        <v>45508</v>
      </c>
      <c r="G10977" s="206" t="s">
        <v>65</v>
      </c>
      <c r="H10977" s="208">
        <v>600000</v>
      </c>
      <c r="I10977" s="206" t="s">
        <v>19</v>
      </c>
      <c r="J10977" s="206">
        <v>6000</v>
      </c>
      <c r="L10977" s="206">
        <v>2024</v>
      </c>
      <c r="M10977" s="206" t="s">
        <v>772</v>
      </c>
      <c r="N10977" s="206" t="s">
        <v>773</v>
      </c>
      <c r="O10977" s="206" t="s">
        <v>912</v>
      </c>
    </row>
    <row r="10978" spans="1:15" s="206" customFormat="1" ht="31" customHeight="1" x14ac:dyDescent="0.15">
      <c r="A10978" s="206" t="s">
        <v>768</v>
      </c>
      <c r="B10978" s="206" t="s">
        <v>909</v>
      </c>
      <c r="C10978" s="206" t="s">
        <v>770</v>
      </c>
      <c r="D10978" s="206" t="s">
        <v>840</v>
      </c>
      <c r="E10978" s="206" t="s">
        <v>577</v>
      </c>
      <c r="F10978" s="207">
        <v>45509</v>
      </c>
      <c r="G10978" s="206" t="s">
        <v>65</v>
      </c>
      <c r="H10978" s="208">
        <v>-2800000</v>
      </c>
      <c r="I10978" s="206" t="s">
        <v>19</v>
      </c>
      <c r="J10978" s="206">
        <v>-28000</v>
      </c>
      <c r="L10978" s="206">
        <v>2024</v>
      </c>
      <c r="M10978" s="206" t="s">
        <v>772</v>
      </c>
      <c r="N10978" s="206" t="s">
        <v>773</v>
      </c>
      <c r="O10978" s="206" t="s">
        <v>913</v>
      </c>
    </row>
    <row r="10979" spans="1:15" s="206" customFormat="1" ht="31" customHeight="1" x14ac:dyDescent="0.15">
      <c r="A10979" s="206" t="s">
        <v>768</v>
      </c>
      <c r="B10979" s="206" t="s">
        <v>909</v>
      </c>
      <c r="C10979" s="206" t="s">
        <v>770</v>
      </c>
      <c r="D10979" s="206" t="s">
        <v>840</v>
      </c>
      <c r="E10979" s="206" t="s">
        <v>577</v>
      </c>
      <c r="F10979" s="207">
        <v>45509</v>
      </c>
      <c r="G10979" s="206" t="s">
        <v>65</v>
      </c>
      <c r="H10979" s="208">
        <v>3696000</v>
      </c>
      <c r="I10979" s="206" t="s">
        <v>19</v>
      </c>
      <c r="J10979" s="206">
        <v>36960</v>
      </c>
      <c r="L10979" s="206">
        <v>2024</v>
      </c>
      <c r="M10979" s="206" t="s">
        <v>772</v>
      </c>
      <c r="N10979" s="206" t="s">
        <v>773</v>
      </c>
    </row>
    <row r="10980" spans="1:15" s="206" customFormat="1" ht="31" customHeight="1" x14ac:dyDescent="0.15">
      <c r="A10980" s="206" t="s">
        <v>768</v>
      </c>
      <c r="B10980" s="206" t="s">
        <v>909</v>
      </c>
      <c r="C10980" s="206" t="s">
        <v>770</v>
      </c>
      <c r="D10980" s="206" t="s">
        <v>840</v>
      </c>
      <c r="E10980" s="206" t="s">
        <v>577</v>
      </c>
      <c r="F10980" s="207">
        <v>45510</v>
      </c>
      <c r="G10980" s="206" t="s">
        <v>65</v>
      </c>
      <c r="H10980" s="208">
        <v>640000</v>
      </c>
      <c r="I10980" s="206" t="s">
        <v>19</v>
      </c>
      <c r="J10980" s="206">
        <v>6400</v>
      </c>
      <c r="L10980" s="206">
        <v>2024</v>
      </c>
      <c r="M10980" s="206" t="s">
        <v>772</v>
      </c>
      <c r="N10980" s="206" t="s">
        <v>773</v>
      </c>
    </row>
    <row r="10981" spans="1:15" s="206" customFormat="1" ht="31" customHeight="1" x14ac:dyDescent="0.15">
      <c r="A10981" s="206" t="s">
        <v>768</v>
      </c>
      <c r="B10981" s="206" t="s">
        <v>909</v>
      </c>
      <c r="C10981" s="206" t="s">
        <v>770</v>
      </c>
      <c r="D10981" s="206" t="s">
        <v>840</v>
      </c>
      <c r="E10981" s="206" t="s">
        <v>577</v>
      </c>
      <c r="F10981" s="207">
        <v>45511</v>
      </c>
      <c r="G10981" s="206" t="s">
        <v>65</v>
      </c>
      <c r="H10981" s="208">
        <v>720000</v>
      </c>
      <c r="I10981" s="206" t="s">
        <v>19</v>
      </c>
      <c r="J10981" s="206">
        <v>7200</v>
      </c>
      <c r="L10981" s="206">
        <v>2024</v>
      </c>
      <c r="M10981" s="206" t="s">
        <v>772</v>
      </c>
      <c r="N10981" s="206" t="s">
        <v>773</v>
      </c>
    </row>
    <row r="10982" spans="1:15" s="206" customFormat="1" ht="31" customHeight="1" x14ac:dyDescent="0.15">
      <c r="A10982" s="206" t="s">
        <v>768</v>
      </c>
      <c r="B10982" s="206" t="s">
        <v>909</v>
      </c>
      <c r="C10982" s="206" t="s">
        <v>770</v>
      </c>
      <c r="D10982" s="206" t="s">
        <v>840</v>
      </c>
      <c r="E10982" s="206" t="s">
        <v>577</v>
      </c>
      <c r="F10982" s="207">
        <v>45512</v>
      </c>
      <c r="G10982" s="206" t="s">
        <v>65</v>
      </c>
      <c r="H10982" s="208">
        <v>880000</v>
      </c>
      <c r="I10982" s="206" t="s">
        <v>19</v>
      </c>
      <c r="J10982" s="206">
        <v>8800</v>
      </c>
      <c r="L10982" s="206">
        <v>2024</v>
      </c>
      <c r="M10982" s="206" t="s">
        <v>772</v>
      </c>
      <c r="N10982" s="206" t="s">
        <v>773</v>
      </c>
    </row>
    <row r="10983" spans="1:15" s="206" customFormat="1" ht="31" customHeight="1" x14ac:dyDescent="0.15">
      <c r="A10983" s="206" t="s">
        <v>768</v>
      </c>
      <c r="B10983" s="206" t="s">
        <v>909</v>
      </c>
      <c r="C10983" s="206" t="s">
        <v>770</v>
      </c>
      <c r="D10983" s="206" t="s">
        <v>840</v>
      </c>
      <c r="E10983" s="206" t="s">
        <v>577</v>
      </c>
      <c r="F10983" s="207">
        <v>45513</v>
      </c>
      <c r="G10983" s="206" t="s">
        <v>65</v>
      </c>
      <c r="H10983" s="208">
        <v>960000</v>
      </c>
      <c r="I10983" s="206" t="s">
        <v>19</v>
      </c>
      <c r="J10983" s="206">
        <v>9600</v>
      </c>
      <c r="L10983" s="206">
        <v>2024</v>
      </c>
      <c r="M10983" s="206" t="s">
        <v>772</v>
      </c>
      <c r="N10983" s="206" t="s">
        <v>773</v>
      </c>
    </row>
    <row r="10984" spans="1:15" s="206" customFormat="1" ht="31" customHeight="1" x14ac:dyDescent="0.15">
      <c r="A10984" s="206" t="s">
        <v>768</v>
      </c>
      <c r="B10984" s="206" t="s">
        <v>909</v>
      </c>
      <c r="C10984" s="206" t="s">
        <v>770</v>
      </c>
      <c r="D10984" s="206" t="s">
        <v>840</v>
      </c>
      <c r="E10984" s="206" t="s">
        <v>577</v>
      </c>
      <c r="F10984" s="207">
        <v>45514</v>
      </c>
      <c r="G10984" s="206" t="s">
        <v>65</v>
      </c>
      <c r="H10984" s="208">
        <v>1040000</v>
      </c>
      <c r="I10984" s="206" t="s">
        <v>19</v>
      </c>
      <c r="J10984" s="206">
        <v>10400</v>
      </c>
      <c r="L10984" s="206">
        <v>2024</v>
      </c>
      <c r="M10984" s="206" t="s">
        <v>772</v>
      </c>
      <c r="N10984" s="206" t="s">
        <v>773</v>
      </c>
    </row>
    <row r="10985" spans="1:15" s="206" customFormat="1" ht="31" customHeight="1" x14ac:dyDescent="0.15">
      <c r="A10985" s="206" t="s">
        <v>768</v>
      </c>
      <c r="B10985" s="206" t="s">
        <v>909</v>
      </c>
      <c r="C10985" s="206" t="s">
        <v>770</v>
      </c>
      <c r="D10985" s="206" t="s">
        <v>840</v>
      </c>
      <c r="E10985" s="206" t="s">
        <v>577</v>
      </c>
      <c r="F10985" s="207">
        <v>45515</v>
      </c>
      <c r="G10985" s="206" t="s">
        <v>65</v>
      </c>
      <c r="H10985" s="208">
        <v>560000</v>
      </c>
      <c r="I10985" s="206" t="s">
        <v>19</v>
      </c>
      <c r="J10985" s="206">
        <v>5600</v>
      </c>
      <c r="L10985" s="206">
        <v>2024</v>
      </c>
      <c r="M10985" s="206" t="s">
        <v>772</v>
      </c>
      <c r="N10985" s="206" t="s">
        <v>773</v>
      </c>
    </row>
    <row r="10986" spans="1:15" s="206" customFormat="1" ht="31" customHeight="1" x14ac:dyDescent="0.15">
      <c r="A10986" s="206" t="s">
        <v>768</v>
      </c>
      <c r="B10986" s="206" t="s">
        <v>909</v>
      </c>
      <c r="C10986" s="206" t="s">
        <v>770</v>
      </c>
      <c r="D10986" s="206" t="s">
        <v>840</v>
      </c>
      <c r="E10986" s="206" t="s">
        <v>577</v>
      </c>
      <c r="F10986" s="207">
        <v>45516</v>
      </c>
      <c r="G10986" s="206" t="s">
        <v>65</v>
      </c>
      <c r="H10986" s="208">
        <v>920000</v>
      </c>
      <c r="I10986" s="206" t="s">
        <v>19</v>
      </c>
      <c r="J10986" s="206">
        <v>9200</v>
      </c>
      <c r="L10986" s="206">
        <v>2024</v>
      </c>
      <c r="M10986" s="206" t="s">
        <v>772</v>
      </c>
      <c r="N10986" s="206" t="s">
        <v>773</v>
      </c>
    </row>
    <row r="10987" spans="1:15" s="206" customFormat="1" ht="31" customHeight="1" x14ac:dyDescent="0.15">
      <c r="A10987" s="206" t="s">
        <v>768</v>
      </c>
      <c r="B10987" s="206" t="s">
        <v>909</v>
      </c>
      <c r="C10987" s="206" t="s">
        <v>770</v>
      </c>
      <c r="D10987" s="206" t="s">
        <v>840</v>
      </c>
      <c r="E10987" s="206" t="s">
        <v>577</v>
      </c>
      <c r="F10987" s="207">
        <v>45517</v>
      </c>
      <c r="G10987" s="206" t="s">
        <v>65</v>
      </c>
      <c r="H10987" s="208">
        <v>920000</v>
      </c>
      <c r="I10987" s="206" t="s">
        <v>19</v>
      </c>
      <c r="J10987" s="206">
        <v>9200</v>
      </c>
      <c r="L10987" s="206">
        <v>2024</v>
      </c>
      <c r="M10987" s="206" t="s">
        <v>772</v>
      </c>
      <c r="N10987" s="206" t="s">
        <v>773</v>
      </c>
    </row>
    <row r="10988" spans="1:15" s="206" customFormat="1" ht="31" customHeight="1" x14ac:dyDescent="0.15">
      <c r="A10988" s="206" t="s">
        <v>768</v>
      </c>
      <c r="B10988" s="206" t="s">
        <v>909</v>
      </c>
      <c r="C10988" s="206" t="s">
        <v>770</v>
      </c>
      <c r="D10988" s="206" t="s">
        <v>840</v>
      </c>
      <c r="E10988" s="206" t="s">
        <v>577</v>
      </c>
      <c r="F10988" s="207">
        <v>45518</v>
      </c>
      <c r="G10988" s="206" t="s">
        <v>65</v>
      </c>
      <c r="H10988" s="208">
        <v>1040000</v>
      </c>
      <c r="I10988" s="206" t="s">
        <v>19</v>
      </c>
      <c r="J10988" s="206">
        <v>10400</v>
      </c>
      <c r="L10988" s="206">
        <v>2024</v>
      </c>
      <c r="M10988" s="206" t="s">
        <v>772</v>
      </c>
      <c r="N10988" s="206" t="s">
        <v>773</v>
      </c>
    </row>
    <row r="10989" spans="1:15" s="206" customFormat="1" ht="31" customHeight="1" x14ac:dyDescent="0.15">
      <c r="A10989" s="206" t="s">
        <v>768</v>
      </c>
      <c r="B10989" s="206" t="s">
        <v>909</v>
      </c>
      <c r="C10989" s="206" t="s">
        <v>770</v>
      </c>
      <c r="D10989" s="206" t="s">
        <v>840</v>
      </c>
      <c r="E10989" s="206" t="s">
        <v>658</v>
      </c>
      <c r="F10989" s="207">
        <v>45519</v>
      </c>
      <c r="G10989" s="206" t="s">
        <v>65</v>
      </c>
      <c r="H10989" s="208">
        <v>40000</v>
      </c>
      <c r="I10989" s="206" t="s">
        <v>19</v>
      </c>
      <c r="J10989" s="206">
        <v>400</v>
      </c>
      <c r="L10989" s="206">
        <v>2024</v>
      </c>
      <c r="M10989" s="206" t="s">
        <v>772</v>
      </c>
      <c r="N10989" s="206" t="s">
        <v>773</v>
      </c>
    </row>
    <row r="10990" spans="1:15" s="206" customFormat="1" ht="31" customHeight="1" x14ac:dyDescent="0.15">
      <c r="A10990" s="206" t="s">
        <v>768</v>
      </c>
      <c r="B10990" s="206" t="s">
        <v>909</v>
      </c>
      <c r="C10990" s="206" t="s">
        <v>770</v>
      </c>
      <c r="D10990" s="206" t="s">
        <v>840</v>
      </c>
      <c r="E10990" s="206" t="s">
        <v>577</v>
      </c>
      <c r="F10990" s="207">
        <v>45519</v>
      </c>
      <c r="G10990" s="206" t="s">
        <v>65</v>
      </c>
      <c r="H10990" s="208">
        <v>1400000</v>
      </c>
      <c r="I10990" s="206" t="s">
        <v>19</v>
      </c>
      <c r="J10990" s="206">
        <v>14000</v>
      </c>
      <c r="L10990" s="206">
        <v>2024</v>
      </c>
      <c r="M10990" s="206" t="s">
        <v>772</v>
      </c>
      <c r="N10990" s="206" t="s">
        <v>773</v>
      </c>
    </row>
    <row r="10991" spans="1:15" s="206" customFormat="1" ht="31" customHeight="1" x14ac:dyDescent="0.15">
      <c r="A10991" s="206" t="s">
        <v>768</v>
      </c>
      <c r="B10991" s="206" t="s">
        <v>909</v>
      </c>
      <c r="C10991" s="206" t="s">
        <v>770</v>
      </c>
      <c r="D10991" s="206" t="s">
        <v>840</v>
      </c>
      <c r="E10991" s="206" t="s">
        <v>577</v>
      </c>
      <c r="F10991" s="207">
        <v>45520</v>
      </c>
      <c r="G10991" s="206" t="s">
        <v>65</v>
      </c>
      <c r="H10991" s="208">
        <v>2000000</v>
      </c>
      <c r="I10991" s="206" t="s">
        <v>19</v>
      </c>
      <c r="J10991" s="206">
        <v>20000</v>
      </c>
      <c r="L10991" s="206">
        <v>2024</v>
      </c>
      <c r="M10991" s="206" t="s">
        <v>772</v>
      </c>
      <c r="N10991" s="206" t="s">
        <v>773</v>
      </c>
    </row>
    <row r="10992" spans="1:15" s="206" customFormat="1" ht="31" customHeight="1" x14ac:dyDescent="0.15">
      <c r="A10992" s="206" t="s">
        <v>768</v>
      </c>
      <c r="B10992" s="206" t="s">
        <v>909</v>
      </c>
      <c r="C10992" s="206" t="s">
        <v>770</v>
      </c>
      <c r="D10992" s="206" t="s">
        <v>840</v>
      </c>
      <c r="E10992" s="206" t="s">
        <v>658</v>
      </c>
      <c r="F10992" s="207">
        <v>45520</v>
      </c>
      <c r="G10992" s="206" t="s">
        <v>65</v>
      </c>
      <c r="H10992" s="208">
        <v>160000</v>
      </c>
      <c r="I10992" s="206" t="s">
        <v>19</v>
      </c>
      <c r="J10992" s="206">
        <v>1600</v>
      </c>
      <c r="L10992" s="206">
        <v>2024</v>
      </c>
      <c r="M10992" s="206" t="s">
        <v>772</v>
      </c>
      <c r="N10992" s="206" t="s">
        <v>773</v>
      </c>
    </row>
    <row r="10993" spans="1:14" s="206" customFormat="1" ht="31" customHeight="1" x14ac:dyDescent="0.15">
      <c r="A10993" s="206" t="s">
        <v>768</v>
      </c>
      <c r="B10993" s="206" t="s">
        <v>909</v>
      </c>
      <c r="C10993" s="206" t="s">
        <v>770</v>
      </c>
      <c r="D10993" s="206" t="s">
        <v>840</v>
      </c>
      <c r="E10993" s="206" t="s">
        <v>658</v>
      </c>
      <c r="F10993" s="207">
        <v>45521</v>
      </c>
      <c r="G10993" s="206" t="s">
        <v>65</v>
      </c>
      <c r="H10993" s="208">
        <v>200000</v>
      </c>
      <c r="I10993" s="206" t="s">
        <v>19</v>
      </c>
      <c r="J10993" s="206">
        <v>2000</v>
      </c>
      <c r="L10993" s="206">
        <v>2024</v>
      </c>
      <c r="M10993" s="206" t="s">
        <v>772</v>
      </c>
      <c r="N10993" s="206" t="s">
        <v>773</v>
      </c>
    </row>
    <row r="10994" spans="1:14" s="206" customFormat="1" ht="31" customHeight="1" x14ac:dyDescent="0.15">
      <c r="A10994" s="206" t="s">
        <v>768</v>
      </c>
      <c r="B10994" s="206" t="s">
        <v>909</v>
      </c>
      <c r="C10994" s="206" t="s">
        <v>770</v>
      </c>
      <c r="D10994" s="206" t="s">
        <v>840</v>
      </c>
      <c r="E10994" s="206" t="s">
        <v>577</v>
      </c>
      <c r="F10994" s="207">
        <v>45521</v>
      </c>
      <c r="G10994" s="206" t="s">
        <v>65</v>
      </c>
      <c r="H10994" s="208">
        <v>1800000</v>
      </c>
      <c r="I10994" s="206" t="s">
        <v>19</v>
      </c>
      <c r="J10994" s="206">
        <v>18000</v>
      </c>
      <c r="L10994" s="206">
        <v>2024</v>
      </c>
      <c r="M10994" s="206" t="s">
        <v>772</v>
      </c>
      <c r="N10994" s="206" t="s">
        <v>773</v>
      </c>
    </row>
    <row r="10995" spans="1:14" s="206" customFormat="1" ht="31" customHeight="1" x14ac:dyDescent="0.15">
      <c r="A10995" s="206" t="s">
        <v>768</v>
      </c>
      <c r="B10995" s="206" t="s">
        <v>909</v>
      </c>
      <c r="C10995" s="206" t="s">
        <v>770</v>
      </c>
      <c r="D10995" s="206" t="s">
        <v>840</v>
      </c>
      <c r="E10995" s="206" t="s">
        <v>577</v>
      </c>
      <c r="F10995" s="207">
        <v>45522</v>
      </c>
      <c r="G10995" s="206" t="s">
        <v>65</v>
      </c>
      <c r="H10995" s="208">
        <v>1680000</v>
      </c>
      <c r="I10995" s="206" t="s">
        <v>19</v>
      </c>
      <c r="J10995" s="206">
        <v>16800</v>
      </c>
      <c r="L10995" s="206">
        <v>2024</v>
      </c>
      <c r="M10995" s="206" t="s">
        <v>772</v>
      </c>
      <c r="N10995" s="206" t="s">
        <v>773</v>
      </c>
    </row>
    <row r="10996" spans="1:14" s="206" customFormat="1" ht="31" customHeight="1" x14ac:dyDescent="0.15">
      <c r="A10996" s="206" t="s">
        <v>768</v>
      </c>
      <c r="B10996" s="206" t="s">
        <v>909</v>
      </c>
      <c r="C10996" s="206" t="s">
        <v>770</v>
      </c>
      <c r="D10996" s="206" t="s">
        <v>840</v>
      </c>
      <c r="E10996" s="206" t="s">
        <v>658</v>
      </c>
      <c r="F10996" s="207">
        <v>45522</v>
      </c>
      <c r="G10996" s="206" t="s">
        <v>65</v>
      </c>
      <c r="H10996" s="208">
        <v>160000</v>
      </c>
      <c r="I10996" s="206" t="s">
        <v>19</v>
      </c>
      <c r="J10996" s="206">
        <v>1600</v>
      </c>
      <c r="L10996" s="206">
        <v>2024</v>
      </c>
      <c r="M10996" s="206" t="s">
        <v>772</v>
      </c>
      <c r="N10996" s="206" t="s">
        <v>773</v>
      </c>
    </row>
    <row r="10997" spans="1:14" s="206" customFormat="1" ht="31" customHeight="1" x14ac:dyDescent="0.15">
      <c r="A10997" s="206" t="s">
        <v>768</v>
      </c>
      <c r="B10997" s="206" t="s">
        <v>909</v>
      </c>
      <c r="C10997" s="206" t="s">
        <v>770</v>
      </c>
      <c r="D10997" s="206" t="s">
        <v>840</v>
      </c>
      <c r="E10997" s="206" t="s">
        <v>577</v>
      </c>
      <c r="F10997" s="207">
        <v>45523</v>
      </c>
      <c r="G10997" s="206" t="s">
        <v>65</v>
      </c>
      <c r="H10997" s="208">
        <v>2200000</v>
      </c>
      <c r="I10997" s="206" t="s">
        <v>19</v>
      </c>
      <c r="J10997" s="206">
        <v>22000</v>
      </c>
      <c r="L10997" s="206">
        <v>2024</v>
      </c>
      <c r="M10997" s="206" t="s">
        <v>772</v>
      </c>
      <c r="N10997" s="206" t="s">
        <v>773</v>
      </c>
    </row>
    <row r="10998" spans="1:14" s="206" customFormat="1" ht="31" customHeight="1" x14ac:dyDescent="0.15">
      <c r="A10998" s="206" t="s">
        <v>768</v>
      </c>
      <c r="B10998" s="206" t="s">
        <v>909</v>
      </c>
      <c r="C10998" s="206" t="s">
        <v>770</v>
      </c>
      <c r="D10998" s="206" t="s">
        <v>840</v>
      </c>
      <c r="E10998" s="206" t="s">
        <v>658</v>
      </c>
      <c r="F10998" s="207">
        <v>45523</v>
      </c>
      <c r="G10998" s="206" t="s">
        <v>65</v>
      </c>
      <c r="H10998" s="208">
        <v>160000</v>
      </c>
      <c r="I10998" s="206" t="s">
        <v>19</v>
      </c>
      <c r="J10998" s="206">
        <v>1600</v>
      </c>
      <c r="L10998" s="206">
        <v>2024</v>
      </c>
      <c r="M10998" s="206" t="s">
        <v>772</v>
      </c>
      <c r="N10998" s="206" t="s">
        <v>773</v>
      </c>
    </row>
    <row r="10999" spans="1:14" s="206" customFormat="1" ht="31" customHeight="1" x14ac:dyDescent="0.15">
      <c r="A10999" s="206" t="s">
        <v>768</v>
      </c>
      <c r="B10999" s="206" t="s">
        <v>909</v>
      </c>
      <c r="C10999" s="206" t="s">
        <v>770</v>
      </c>
      <c r="D10999" s="206" t="s">
        <v>840</v>
      </c>
      <c r="E10999" s="206" t="s">
        <v>577</v>
      </c>
      <c r="F10999" s="207">
        <v>45524</v>
      </c>
      <c r="G10999" s="206" t="s">
        <v>65</v>
      </c>
      <c r="H10999" s="208">
        <v>1840000</v>
      </c>
      <c r="I10999" s="206" t="s">
        <v>19</v>
      </c>
      <c r="J10999" s="206">
        <v>18400</v>
      </c>
      <c r="L10999" s="206">
        <v>2024</v>
      </c>
      <c r="M10999" s="206" t="s">
        <v>772</v>
      </c>
      <c r="N10999" s="206" t="s">
        <v>773</v>
      </c>
    </row>
    <row r="11000" spans="1:14" s="206" customFormat="1" ht="31" customHeight="1" x14ac:dyDescent="0.15">
      <c r="A11000" s="206" t="s">
        <v>768</v>
      </c>
      <c r="B11000" s="206" t="s">
        <v>909</v>
      </c>
      <c r="C11000" s="206" t="s">
        <v>770</v>
      </c>
      <c r="D11000" s="206" t="s">
        <v>840</v>
      </c>
      <c r="E11000" s="206" t="s">
        <v>658</v>
      </c>
      <c r="F11000" s="207">
        <v>45524</v>
      </c>
      <c r="G11000" s="206" t="s">
        <v>65</v>
      </c>
      <c r="H11000" s="208">
        <v>200000</v>
      </c>
      <c r="I11000" s="206" t="s">
        <v>19</v>
      </c>
      <c r="J11000" s="206">
        <v>2000</v>
      </c>
      <c r="L11000" s="206">
        <v>2024</v>
      </c>
      <c r="M11000" s="206" t="s">
        <v>772</v>
      </c>
      <c r="N11000" s="206" t="s">
        <v>773</v>
      </c>
    </row>
    <row r="11001" spans="1:14" s="206" customFormat="1" ht="31" customHeight="1" x14ac:dyDescent="0.15">
      <c r="A11001" s="206" t="s">
        <v>768</v>
      </c>
      <c r="B11001" s="206" t="s">
        <v>909</v>
      </c>
      <c r="C11001" s="206" t="s">
        <v>770</v>
      </c>
      <c r="D11001" s="206" t="s">
        <v>840</v>
      </c>
      <c r="E11001" s="206" t="s">
        <v>577</v>
      </c>
      <c r="F11001" s="207">
        <v>45525</v>
      </c>
      <c r="G11001" s="206" t="s">
        <v>65</v>
      </c>
      <c r="H11001" s="208">
        <v>2080000</v>
      </c>
      <c r="I11001" s="206" t="s">
        <v>19</v>
      </c>
      <c r="J11001" s="206">
        <v>20800</v>
      </c>
      <c r="L11001" s="206">
        <v>2024</v>
      </c>
      <c r="M11001" s="206" t="s">
        <v>772</v>
      </c>
      <c r="N11001" s="206" t="s">
        <v>773</v>
      </c>
    </row>
    <row r="11002" spans="1:14" s="206" customFormat="1" ht="31" customHeight="1" x14ac:dyDescent="0.15">
      <c r="A11002" s="206" t="s">
        <v>768</v>
      </c>
      <c r="B11002" s="206" t="s">
        <v>909</v>
      </c>
      <c r="C11002" s="206" t="s">
        <v>770</v>
      </c>
      <c r="D11002" s="206" t="s">
        <v>840</v>
      </c>
      <c r="E11002" s="206" t="s">
        <v>658</v>
      </c>
      <c r="F11002" s="207">
        <v>45525</v>
      </c>
      <c r="G11002" s="206" t="s">
        <v>65</v>
      </c>
      <c r="H11002" s="208">
        <v>160000</v>
      </c>
      <c r="I11002" s="206" t="s">
        <v>19</v>
      </c>
      <c r="J11002" s="206">
        <v>1600</v>
      </c>
      <c r="L11002" s="206">
        <v>2024</v>
      </c>
      <c r="M11002" s="206" t="s">
        <v>772</v>
      </c>
      <c r="N11002" s="206" t="s">
        <v>773</v>
      </c>
    </row>
    <row r="11003" spans="1:14" s="206" customFormat="1" ht="31" customHeight="1" x14ac:dyDescent="0.15">
      <c r="A11003" s="206" t="s">
        <v>768</v>
      </c>
      <c r="B11003" s="206" t="s">
        <v>909</v>
      </c>
      <c r="C11003" s="206" t="s">
        <v>770</v>
      </c>
      <c r="D11003" s="206" t="s">
        <v>840</v>
      </c>
      <c r="E11003" s="206" t="s">
        <v>658</v>
      </c>
      <c r="F11003" s="207">
        <v>45526</v>
      </c>
      <c r="G11003" s="206" t="s">
        <v>65</v>
      </c>
      <c r="H11003" s="208">
        <v>80000</v>
      </c>
      <c r="I11003" s="206" t="s">
        <v>19</v>
      </c>
      <c r="J11003" s="206">
        <v>800</v>
      </c>
      <c r="L11003" s="206">
        <v>2024</v>
      </c>
      <c r="M11003" s="206" t="s">
        <v>772</v>
      </c>
      <c r="N11003" s="206" t="s">
        <v>773</v>
      </c>
    </row>
    <row r="11004" spans="1:14" s="206" customFormat="1" ht="31" customHeight="1" x14ac:dyDescent="0.15">
      <c r="A11004" s="206" t="s">
        <v>768</v>
      </c>
      <c r="B11004" s="206" t="s">
        <v>909</v>
      </c>
      <c r="C11004" s="206" t="s">
        <v>770</v>
      </c>
      <c r="D11004" s="206" t="s">
        <v>840</v>
      </c>
      <c r="E11004" s="206" t="s">
        <v>577</v>
      </c>
      <c r="F11004" s="207">
        <v>45526</v>
      </c>
      <c r="G11004" s="206" t="s">
        <v>65</v>
      </c>
      <c r="H11004" s="208">
        <v>2440000</v>
      </c>
      <c r="I11004" s="206" t="s">
        <v>19</v>
      </c>
      <c r="J11004" s="206">
        <v>24400</v>
      </c>
      <c r="L11004" s="206">
        <v>2024</v>
      </c>
      <c r="M11004" s="206" t="s">
        <v>772</v>
      </c>
      <c r="N11004" s="206" t="s">
        <v>773</v>
      </c>
    </row>
    <row r="11005" spans="1:14" s="206" customFormat="1" ht="31" customHeight="1" x14ac:dyDescent="0.15">
      <c r="A11005" s="206" t="s">
        <v>768</v>
      </c>
      <c r="B11005" s="206" t="s">
        <v>909</v>
      </c>
      <c r="C11005" s="206" t="s">
        <v>770</v>
      </c>
      <c r="D11005" s="206" t="s">
        <v>840</v>
      </c>
      <c r="E11005" s="206" t="s">
        <v>577</v>
      </c>
      <c r="F11005" s="207">
        <v>45527</v>
      </c>
      <c r="G11005" s="206" t="s">
        <v>65</v>
      </c>
      <c r="H11005" s="208">
        <v>2680000</v>
      </c>
      <c r="I11005" s="206" t="s">
        <v>19</v>
      </c>
      <c r="J11005" s="206">
        <v>26800</v>
      </c>
      <c r="L11005" s="206">
        <v>2024</v>
      </c>
      <c r="M11005" s="206" t="s">
        <v>772</v>
      </c>
      <c r="N11005" s="206" t="s">
        <v>773</v>
      </c>
    </row>
    <row r="11006" spans="1:14" s="206" customFormat="1" ht="31" customHeight="1" x14ac:dyDescent="0.15">
      <c r="A11006" s="206" t="s">
        <v>768</v>
      </c>
      <c r="B11006" s="206" t="s">
        <v>909</v>
      </c>
      <c r="C11006" s="206" t="s">
        <v>770</v>
      </c>
      <c r="D11006" s="206" t="s">
        <v>840</v>
      </c>
      <c r="E11006" s="206" t="s">
        <v>658</v>
      </c>
      <c r="F11006" s="207">
        <v>45527</v>
      </c>
      <c r="G11006" s="206" t="s">
        <v>65</v>
      </c>
      <c r="H11006" s="208">
        <v>120000</v>
      </c>
      <c r="I11006" s="206" t="s">
        <v>19</v>
      </c>
      <c r="J11006" s="206">
        <v>1200</v>
      </c>
      <c r="L11006" s="206">
        <v>2024</v>
      </c>
      <c r="M11006" s="206" t="s">
        <v>772</v>
      </c>
      <c r="N11006" s="206" t="s">
        <v>773</v>
      </c>
    </row>
    <row r="11007" spans="1:14" s="206" customFormat="1" ht="31" customHeight="1" x14ac:dyDescent="0.15">
      <c r="A11007" s="206" t="s">
        <v>768</v>
      </c>
      <c r="B11007" s="206" t="s">
        <v>909</v>
      </c>
      <c r="C11007" s="206" t="s">
        <v>770</v>
      </c>
      <c r="D11007" s="206" t="s">
        <v>840</v>
      </c>
      <c r="E11007" s="206" t="s">
        <v>658</v>
      </c>
      <c r="F11007" s="207">
        <v>45528</v>
      </c>
      <c r="G11007" s="206" t="s">
        <v>65</v>
      </c>
      <c r="H11007" s="208">
        <v>120000</v>
      </c>
      <c r="I11007" s="206" t="s">
        <v>19</v>
      </c>
      <c r="J11007" s="206">
        <v>1200</v>
      </c>
      <c r="L11007" s="206">
        <v>2024</v>
      </c>
      <c r="M11007" s="206" t="s">
        <v>772</v>
      </c>
      <c r="N11007" s="206" t="s">
        <v>773</v>
      </c>
    </row>
    <row r="11008" spans="1:14" s="206" customFormat="1" ht="31" customHeight="1" x14ac:dyDescent="0.15">
      <c r="A11008" s="206" t="s">
        <v>768</v>
      </c>
      <c r="B11008" s="206" t="s">
        <v>909</v>
      </c>
      <c r="C11008" s="206" t="s">
        <v>770</v>
      </c>
      <c r="D11008" s="206" t="s">
        <v>840</v>
      </c>
      <c r="E11008" s="206" t="s">
        <v>577</v>
      </c>
      <c r="F11008" s="207">
        <v>45528</v>
      </c>
      <c r="G11008" s="206" t="s">
        <v>65</v>
      </c>
      <c r="H11008" s="208">
        <v>2320000</v>
      </c>
      <c r="I11008" s="206" t="s">
        <v>19</v>
      </c>
      <c r="J11008" s="206">
        <v>23200</v>
      </c>
      <c r="L11008" s="206">
        <v>2024</v>
      </c>
      <c r="M11008" s="206" t="s">
        <v>772</v>
      </c>
      <c r="N11008" s="206" t="s">
        <v>773</v>
      </c>
    </row>
    <row r="11009" spans="1:14" s="206" customFormat="1" ht="31" customHeight="1" x14ac:dyDescent="0.15">
      <c r="A11009" s="206" t="s">
        <v>768</v>
      </c>
      <c r="B11009" s="206" t="s">
        <v>909</v>
      </c>
      <c r="C11009" s="206" t="s">
        <v>770</v>
      </c>
      <c r="D11009" s="206" t="s">
        <v>840</v>
      </c>
      <c r="E11009" s="206" t="s">
        <v>658</v>
      </c>
      <c r="F11009" s="207">
        <v>45529</v>
      </c>
      <c r="G11009" s="206" t="s">
        <v>65</v>
      </c>
      <c r="H11009" s="208">
        <v>80000</v>
      </c>
      <c r="I11009" s="206" t="s">
        <v>19</v>
      </c>
      <c r="J11009" s="206">
        <v>800</v>
      </c>
      <c r="L11009" s="206">
        <v>2024</v>
      </c>
      <c r="M11009" s="206" t="s">
        <v>772</v>
      </c>
      <c r="N11009" s="206" t="s">
        <v>773</v>
      </c>
    </row>
    <row r="11010" spans="1:14" s="206" customFormat="1" ht="31" customHeight="1" x14ac:dyDescent="0.15">
      <c r="A11010" s="206" t="s">
        <v>768</v>
      </c>
      <c r="B11010" s="206" t="s">
        <v>909</v>
      </c>
      <c r="C11010" s="206" t="s">
        <v>770</v>
      </c>
      <c r="D11010" s="206" t="s">
        <v>840</v>
      </c>
      <c r="E11010" s="206" t="s">
        <v>577</v>
      </c>
      <c r="F11010" s="207">
        <v>45529</v>
      </c>
      <c r="G11010" s="206" t="s">
        <v>65</v>
      </c>
      <c r="H11010" s="208">
        <v>2360000</v>
      </c>
      <c r="I11010" s="206" t="s">
        <v>19</v>
      </c>
      <c r="J11010" s="206">
        <v>23600</v>
      </c>
      <c r="L11010" s="206">
        <v>2024</v>
      </c>
      <c r="M11010" s="206" t="s">
        <v>772</v>
      </c>
      <c r="N11010" s="206" t="s">
        <v>773</v>
      </c>
    </row>
    <row r="11011" spans="1:14" s="206" customFormat="1" ht="31" customHeight="1" x14ac:dyDescent="0.15">
      <c r="A11011" s="206" t="s">
        <v>768</v>
      </c>
      <c r="B11011" s="206" t="s">
        <v>909</v>
      </c>
      <c r="C11011" s="206" t="s">
        <v>770</v>
      </c>
      <c r="D11011" s="206" t="s">
        <v>840</v>
      </c>
      <c r="E11011" s="206" t="s">
        <v>658</v>
      </c>
      <c r="F11011" s="207">
        <v>45530</v>
      </c>
      <c r="G11011" s="206" t="s">
        <v>65</v>
      </c>
      <c r="H11011" s="208">
        <v>200000</v>
      </c>
      <c r="I11011" s="206" t="s">
        <v>19</v>
      </c>
      <c r="J11011" s="206">
        <v>2000</v>
      </c>
      <c r="L11011" s="206">
        <v>2024</v>
      </c>
      <c r="M11011" s="206" t="s">
        <v>772</v>
      </c>
      <c r="N11011" s="206" t="s">
        <v>773</v>
      </c>
    </row>
    <row r="11012" spans="1:14" s="206" customFormat="1" ht="31" customHeight="1" x14ac:dyDescent="0.15">
      <c r="A11012" s="206" t="s">
        <v>768</v>
      </c>
      <c r="B11012" s="206" t="s">
        <v>909</v>
      </c>
      <c r="C11012" s="206" t="s">
        <v>770</v>
      </c>
      <c r="D11012" s="206" t="s">
        <v>840</v>
      </c>
      <c r="E11012" s="206" t="s">
        <v>577</v>
      </c>
      <c r="F11012" s="207">
        <v>45530</v>
      </c>
      <c r="G11012" s="206" t="s">
        <v>65</v>
      </c>
      <c r="H11012" s="208">
        <v>3040000</v>
      </c>
      <c r="I11012" s="206" t="s">
        <v>19</v>
      </c>
      <c r="J11012" s="206">
        <v>30400</v>
      </c>
      <c r="L11012" s="206">
        <v>2024</v>
      </c>
      <c r="M11012" s="206" t="s">
        <v>772</v>
      </c>
      <c r="N11012" s="206" t="s">
        <v>773</v>
      </c>
    </row>
    <row r="11013" spans="1:14" s="206" customFormat="1" ht="31" customHeight="1" x14ac:dyDescent="0.15">
      <c r="A11013" s="206" t="s">
        <v>768</v>
      </c>
      <c r="B11013" s="206" t="s">
        <v>909</v>
      </c>
      <c r="C11013" s="206" t="s">
        <v>770</v>
      </c>
      <c r="D11013" s="206" t="s">
        <v>840</v>
      </c>
      <c r="E11013" s="206" t="s">
        <v>577</v>
      </c>
      <c r="F11013" s="207">
        <v>45531</v>
      </c>
      <c r="G11013" s="206" t="s">
        <v>65</v>
      </c>
      <c r="H11013" s="208">
        <v>3200000</v>
      </c>
      <c r="I11013" s="206" t="s">
        <v>19</v>
      </c>
      <c r="J11013" s="206">
        <v>32000</v>
      </c>
      <c r="L11013" s="206">
        <v>2024</v>
      </c>
      <c r="M11013" s="206" t="s">
        <v>772</v>
      </c>
      <c r="N11013" s="206" t="s">
        <v>773</v>
      </c>
    </row>
    <row r="11014" spans="1:14" s="206" customFormat="1" ht="31" customHeight="1" x14ac:dyDescent="0.15">
      <c r="A11014" s="206" t="s">
        <v>768</v>
      </c>
      <c r="B11014" s="206" t="s">
        <v>909</v>
      </c>
      <c r="C11014" s="206" t="s">
        <v>770</v>
      </c>
      <c r="D11014" s="206" t="s">
        <v>840</v>
      </c>
      <c r="E11014" s="206" t="s">
        <v>658</v>
      </c>
      <c r="F11014" s="207">
        <v>45531</v>
      </c>
      <c r="G11014" s="206" t="s">
        <v>65</v>
      </c>
      <c r="H11014" s="208">
        <v>240000</v>
      </c>
      <c r="I11014" s="206" t="s">
        <v>19</v>
      </c>
      <c r="J11014" s="206">
        <v>2400</v>
      </c>
      <c r="L11014" s="206">
        <v>2024</v>
      </c>
      <c r="M11014" s="206" t="s">
        <v>772</v>
      </c>
      <c r="N11014" s="206" t="s">
        <v>773</v>
      </c>
    </row>
    <row r="11015" spans="1:14" s="206" customFormat="1" ht="31" customHeight="1" x14ac:dyDescent="0.15">
      <c r="A11015" s="206" t="s">
        <v>768</v>
      </c>
      <c r="B11015" s="206" t="s">
        <v>909</v>
      </c>
      <c r="C11015" s="206" t="s">
        <v>770</v>
      </c>
      <c r="D11015" s="206" t="s">
        <v>840</v>
      </c>
      <c r="E11015" s="206" t="s">
        <v>658</v>
      </c>
      <c r="F11015" s="207">
        <v>45532</v>
      </c>
      <c r="G11015" s="206" t="s">
        <v>65</v>
      </c>
      <c r="H11015" s="208">
        <v>200000</v>
      </c>
      <c r="I11015" s="206" t="s">
        <v>19</v>
      </c>
      <c r="J11015" s="206">
        <v>2000</v>
      </c>
      <c r="L11015" s="206">
        <v>2024</v>
      </c>
      <c r="M11015" s="206" t="s">
        <v>772</v>
      </c>
      <c r="N11015" s="206" t="s">
        <v>773</v>
      </c>
    </row>
    <row r="11016" spans="1:14" s="206" customFormat="1" ht="31" customHeight="1" x14ac:dyDescent="0.15">
      <c r="A11016" s="206" t="s">
        <v>768</v>
      </c>
      <c r="B11016" s="206" t="s">
        <v>909</v>
      </c>
      <c r="C11016" s="206" t="s">
        <v>770</v>
      </c>
      <c r="D11016" s="206" t="s">
        <v>840</v>
      </c>
      <c r="E11016" s="206" t="s">
        <v>577</v>
      </c>
      <c r="F11016" s="207">
        <v>45532</v>
      </c>
      <c r="G11016" s="206" t="s">
        <v>65</v>
      </c>
      <c r="H11016" s="208">
        <v>2720000</v>
      </c>
      <c r="I11016" s="206" t="s">
        <v>19</v>
      </c>
      <c r="J11016" s="206">
        <v>27200</v>
      </c>
      <c r="L11016" s="206">
        <v>2024</v>
      </c>
      <c r="M11016" s="206" t="s">
        <v>772</v>
      </c>
      <c r="N11016" s="206" t="s">
        <v>773</v>
      </c>
    </row>
    <row r="11017" spans="1:14" s="206" customFormat="1" ht="31" customHeight="1" x14ac:dyDescent="0.15">
      <c r="A11017" s="206" t="s">
        <v>768</v>
      </c>
      <c r="B11017" s="206" t="s">
        <v>909</v>
      </c>
      <c r="C11017" s="206" t="s">
        <v>770</v>
      </c>
      <c r="D11017" s="206" t="s">
        <v>840</v>
      </c>
      <c r="E11017" s="206" t="s">
        <v>577</v>
      </c>
      <c r="F11017" s="207">
        <v>45533</v>
      </c>
      <c r="G11017" s="206" t="s">
        <v>65</v>
      </c>
      <c r="H11017" s="208">
        <v>3240000</v>
      </c>
      <c r="I11017" s="206" t="s">
        <v>19</v>
      </c>
      <c r="J11017" s="206">
        <v>32400</v>
      </c>
      <c r="L11017" s="206">
        <v>2024</v>
      </c>
      <c r="M11017" s="206" t="s">
        <v>772</v>
      </c>
      <c r="N11017" s="206" t="s">
        <v>773</v>
      </c>
    </row>
    <row r="11018" spans="1:14" s="206" customFormat="1" ht="31" customHeight="1" x14ac:dyDescent="0.15">
      <c r="A11018" s="206" t="s">
        <v>768</v>
      </c>
      <c r="B11018" s="206" t="s">
        <v>909</v>
      </c>
      <c r="C11018" s="206" t="s">
        <v>770</v>
      </c>
      <c r="D11018" s="206" t="s">
        <v>840</v>
      </c>
      <c r="E11018" s="206" t="s">
        <v>658</v>
      </c>
      <c r="F11018" s="207">
        <v>45533</v>
      </c>
      <c r="G11018" s="206" t="s">
        <v>65</v>
      </c>
      <c r="H11018" s="208">
        <v>280000</v>
      </c>
      <c r="I11018" s="206" t="s">
        <v>19</v>
      </c>
      <c r="J11018" s="206">
        <v>2800</v>
      </c>
      <c r="L11018" s="206">
        <v>2024</v>
      </c>
      <c r="M11018" s="206" t="s">
        <v>772</v>
      </c>
      <c r="N11018" s="206" t="s">
        <v>773</v>
      </c>
    </row>
    <row r="11019" spans="1:14" s="206" customFormat="1" ht="31" customHeight="1" x14ac:dyDescent="0.15">
      <c r="A11019" s="206" t="s">
        <v>768</v>
      </c>
      <c r="B11019" s="206" t="s">
        <v>909</v>
      </c>
      <c r="C11019" s="206" t="s">
        <v>770</v>
      </c>
      <c r="D11019" s="206" t="s">
        <v>840</v>
      </c>
      <c r="E11019" s="206" t="s">
        <v>658</v>
      </c>
      <c r="F11019" s="207">
        <v>45534</v>
      </c>
      <c r="G11019" s="206" t="s">
        <v>65</v>
      </c>
      <c r="H11019" s="208">
        <v>200000</v>
      </c>
      <c r="I11019" s="206" t="s">
        <v>19</v>
      </c>
      <c r="J11019" s="206">
        <v>2000</v>
      </c>
      <c r="L11019" s="206">
        <v>2024</v>
      </c>
      <c r="M11019" s="206" t="s">
        <v>772</v>
      </c>
      <c r="N11019" s="206" t="s">
        <v>773</v>
      </c>
    </row>
    <row r="11020" spans="1:14" s="206" customFormat="1" ht="31" customHeight="1" x14ac:dyDescent="0.15">
      <c r="A11020" s="206" t="s">
        <v>768</v>
      </c>
      <c r="B11020" s="206" t="s">
        <v>909</v>
      </c>
      <c r="C11020" s="206" t="s">
        <v>770</v>
      </c>
      <c r="D11020" s="206" t="s">
        <v>840</v>
      </c>
      <c r="E11020" s="206" t="s">
        <v>577</v>
      </c>
      <c r="F11020" s="207">
        <v>45534</v>
      </c>
      <c r="G11020" s="206" t="s">
        <v>65</v>
      </c>
      <c r="H11020" s="208">
        <v>3080000</v>
      </c>
      <c r="I11020" s="206" t="s">
        <v>19</v>
      </c>
      <c r="J11020" s="206">
        <v>30800</v>
      </c>
      <c r="L11020" s="206">
        <v>2024</v>
      </c>
      <c r="M11020" s="206" t="s">
        <v>772</v>
      </c>
      <c r="N11020" s="206" t="s">
        <v>773</v>
      </c>
    </row>
    <row r="11021" spans="1:14" s="206" customFormat="1" ht="31" customHeight="1" x14ac:dyDescent="0.15">
      <c r="A11021" s="206" t="s">
        <v>768</v>
      </c>
      <c r="B11021" s="206" t="s">
        <v>909</v>
      </c>
      <c r="C11021" s="206" t="s">
        <v>770</v>
      </c>
      <c r="D11021" s="206" t="s">
        <v>840</v>
      </c>
      <c r="E11021" s="206" t="s">
        <v>658</v>
      </c>
      <c r="F11021" s="207">
        <v>45535</v>
      </c>
      <c r="G11021" s="206" t="s">
        <v>65</v>
      </c>
      <c r="H11021" s="208">
        <v>120000</v>
      </c>
      <c r="I11021" s="206" t="s">
        <v>19</v>
      </c>
      <c r="J11021" s="206">
        <v>1200</v>
      </c>
      <c r="L11021" s="206">
        <v>2024</v>
      </c>
      <c r="M11021" s="206" t="s">
        <v>772</v>
      </c>
      <c r="N11021" s="206" t="s">
        <v>773</v>
      </c>
    </row>
    <row r="11022" spans="1:14" s="206" customFormat="1" ht="31" customHeight="1" x14ac:dyDescent="0.15">
      <c r="A11022" s="206" t="s">
        <v>768</v>
      </c>
      <c r="B11022" s="206" t="s">
        <v>909</v>
      </c>
      <c r="C11022" s="206" t="s">
        <v>770</v>
      </c>
      <c r="D11022" s="206" t="s">
        <v>840</v>
      </c>
      <c r="E11022" s="206" t="s">
        <v>577</v>
      </c>
      <c r="F11022" s="207">
        <v>45535</v>
      </c>
      <c r="G11022" s="206" t="s">
        <v>65</v>
      </c>
      <c r="H11022" s="208">
        <v>2480000</v>
      </c>
      <c r="I11022" s="206" t="s">
        <v>19</v>
      </c>
      <c r="J11022" s="206">
        <v>24800</v>
      </c>
      <c r="L11022" s="206">
        <v>2024</v>
      </c>
      <c r="M11022" s="206" t="s">
        <v>772</v>
      </c>
      <c r="N11022" s="206" t="s">
        <v>773</v>
      </c>
    </row>
    <row r="11023" spans="1:14" s="206" customFormat="1" ht="31" customHeight="1" x14ac:dyDescent="0.15">
      <c r="A11023" s="206" t="s">
        <v>768</v>
      </c>
      <c r="B11023" s="206" t="s">
        <v>909</v>
      </c>
      <c r="C11023" s="206" t="s">
        <v>770</v>
      </c>
      <c r="D11023" s="206" t="s">
        <v>840</v>
      </c>
      <c r="E11023" s="206" t="s">
        <v>658</v>
      </c>
      <c r="F11023" s="207">
        <v>45536</v>
      </c>
      <c r="G11023" s="206" t="s">
        <v>65</v>
      </c>
      <c r="H11023" s="208">
        <v>120000</v>
      </c>
      <c r="I11023" s="206" t="s">
        <v>19</v>
      </c>
      <c r="J11023" s="206">
        <v>1200</v>
      </c>
      <c r="L11023" s="206">
        <v>2024</v>
      </c>
      <c r="M11023" s="206" t="s">
        <v>772</v>
      </c>
      <c r="N11023" s="206" t="s">
        <v>773</v>
      </c>
    </row>
    <row r="11024" spans="1:14" s="206" customFormat="1" ht="31" customHeight="1" x14ac:dyDescent="0.15">
      <c r="A11024" s="206" t="s">
        <v>768</v>
      </c>
      <c r="B11024" s="206" t="s">
        <v>909</v>
      </c>
      <c r="C11024" s="206" t="s">
        <v>770</v>
      </c>
      <c r="D11024" s="206" t="s">
        <v>840</v>
      </c>
      <c r="E11024" s="206" t="s">
        <v>577</v>
      </c>
      <c r="F11024" s="207">
        <v>45536</v>
      </c>
      <c r="G11024" s="206" t="s">
        <v>65</v>
      </c>
      <c r="H11024" s="208">
        <v>2040000</v>
      </c>
      <c r="I11024" s="206" t="s">
        <v>19</v>
      </c>
      <c r="J11024" s="206">
        <v>20400</v>
      </c>
      <c r="L11024" s="206">
        <v>2024</v>
      </c>
      <c r="M11024" s="206" t="s">
        <v>772</v>
      </c>
      <c r="N11024" s="206" t="s">
        <v>773</v>
      </c>
    </row>
    <row r="11025" spans="1:14" s="206" customFormat="1" ht="31" customHeight="1" x14ac:dyDescent="0.15">
      <c r="A11025" s="206" t="s">
        <v>768</v>
      </c>
      <c r="B11025" s="206" t="s">
        <v>909</v>
      </c>
      <c r="C11025" s="206" t="s">
        <v>770</v>
      </c>
      <c r="D11025" s="206" t="s">
        <v>840</v>
      </c>
      <c r="E11025" s="206" t="s">
        <v>658</v>
      </c>
      <c r="F11025" s="207">
        <v>45537</v>
      </c>
      <c r="G11025" s="206" t="s">
        <v>65</v>
      </c>
      <c r="H11025" s="208">
        <v>120000</v>
      </c>
      <c r="I11025" s="206" t="s">
        <v>19</v>
      </c>
      <c r="J11025" s="206">
        <v>1200</v>
      </c>
      <c r="L11025" s="206">
        <v>2024</v>
      </c>
      <c r="M11025" s="206" t="s">
        <v>772</v>
      </c>
      <c r="N11025" s="206" t="s">
        <v>773</v>
      </c>
    </row>
    <row r="11026" spans="1:14" s="206" customFormat="1" ht="31" customHeight="1" x14ac:dyDescent="0.15">
      <c r="A11026" s="206" t="s">
        <v>768</v>
      </c>
      <c r="B11026" s="206" t="s">
        <v>909</v>
      </c>
      <c r="C11026" s="206" t="s">
        <v>770</v>
      </c>
      <c r="D11026" s="206" t="s">
        <v>840</v>
      </c>
      <c r="E11026" s="206" t="s">
        <v>577</v>
      </c>
      <c r="F11026" s="207">
        <v>45537</v>
      </c>
      <c r="G11026" s="206" t="s">
        <v>65</v>
      </c>
      <c r="H11026" s="208">
        <v>1960000</v>
      </c>
      <c r="I11026" s="206" t="s">
        <v>19</v>
      </c>
      <c r="J11026" s="206">
        <v>19600</v>
      </c>
      <c r="L11026" s="206">
        <v>2024</v>
      </c>
      <c r="M11026" s="206" t="s">
        <v>772</v>
      </c>
      <c r="N11026" s="206" t="s">
        <v>773</v>
      </c>
    </row>
    <row r="11027" spans="1:14" s="206" customFormat="1" ht="31" customHeight="1" x14ac:dyDescent="0.15">
      <c r="A11027" s="206" t="s">
        <v>768</v>
      </c>
      <c r="B11027" s="206" t="s">
        <v>909</v>
      </c>
      <c r="C11027" s="206" t="s">
        <v>770</v>
      </c>
      <c r="D11027" s="206" t="s">
        <v>840</v>
      </c>
      <c r="E11027" s="206" t="s">
        <v>658</v>
      </c>
      <c r="F11027" s="207">
        <v>45538</v>
      </c>
      <c r="G11027" s="206" t="s">
        <v>65</v>
      </c>
      <c r="H11027" s="208">
        <v>80000</v>
      </c>
      <c r="I11027" s="206" t="s">
        <v>19</v>
      </c>
      <c r="J11027" s="206">
        <v>800</v>
      </c>
      <c r="L11027" s="206">
        <v>2024</v>
      </c>
      <c r="M11027" s="206" t="s">
        <v>772</v>
      </c>
      <c r="N11027" s="206" t="s">
        <v>773</v>
      </c>
    </row>
    <row r="11028" spans="1:14" s="206" customFormat="1" ht="31" customHeight="1" x14ac:dyDescent="0.15">
      <c r="A11028" s="206" t="s">
        <v>768</v>
      </c>
      <c r="B11028" s="206" t="s">
        <v>909</v>
      </c>
      <c r="C11028" s="206" t="s">
        <v>770</v>
      </c>
      <c r="D11028" s="206" t="s">
        <v>840</v>
      </c>
      <c r="E11028" s="206" t="s">
        <v>577</v>
      </c>
      <c r="F11028" s="207">
        <v>45538</v>
      </c>
      <c r="G11028" s="206" t="s">
        <v>65</v>
      </c>
      <c r="H11028" s="208">
        <v>2000000</v>
      </c>
      <c r="I11028" s="206" t="s">
        <v>19</v>
      </c>
      <c r="J11028" s="206">
        <v>20000</v>
      </c>
      <c r="L11028" s="206">
        <v>2024</v>
      </c>
      <c r="M11028" s="206" t="s">
        <v>772</v>
      </c>
      <c r="N11028" s="206" t="s">
        <v>773</v>
      </c>
    </row>
    <row r="11029" spans="1:14" s="206" customFormat="1" ht="31" customHeight="1" x14ac:dyDescent="0.15">
      <c r="A11029" s="206" t="s">
        <v>768</v>
      </c>
      <c r="B11029" s="206" t="s">
        <v>909</v>
      </c>
      <c r="C11029" s="206" t="s">
        <v>770</v>
      </c>
      <c r="D11029" s="206" t="s">
        <v>840</v>
      </c>
      <c r="E11029" s="206" t="s">
        <v>658</v>
      </c>
      <c r="F11029" s="207">
        <v>45539</v>
      </c>
      <c r="G11029" s="206" t="s">
        <v>65</v>
      </c>
      <c r="H11029" s="208">
        <v>160000</v>
      </c>
      <c r="I11029" s="206" t="s">
        <v>19</v>
      </c>
      <c r="J11029" s="206">
        <v>1600</v>
      </c>
      <c r="L11029" s="206">
        <v>2024</v>
      </c>
      <c r="M11029" s="206" t="s">
        <v>772</v>
      </c>
      <c r="N11029" s="206" t="s">
        <v>773</v>
      </c>
    </row>
    <row r="11030" spans="1:14" s="206" customFormat="1" ht="31" customHeight="1" x14ac:dyDescent="0.15">
      <c r="A11030" s="206" t="s">
        <v>768</v>
      </c>
      <c r="B11030" s="206" t="s">
        <v>909</v>
      </c>
      <c r="C11030" s="206" t="s">
        <v>770</v>
      </c>
      <c r="D11030" s="206" t="s">
        <v>840</v>
      </c>
      <c r="E11030" s="206" t="s">
        <v>577</v>
      </c>
      <c r="F11030" s="207">
        <v>45539</v>
      </c>
      <c r="G11030" s="206" t="s">
        <v>65</v>
      </c>
      <c r="H11030" s="208">
        <v>1640000</v>
      </c>
      <c r="I11030" s="206" t="s">
        <v>19</v>
      </c>
      <c r="J11030" s="206">
        <v>16400</v>
      </c>
      <c r="L11030" s="206">
        <v>2024</v>
      </c>
      <c r="M11030" s="206" t="s">
        <v>772</v>
      </c>
      <c r="N11030" s="206" t="s">
        <v>773</v>
      </c>
    </row>
    <row r="11031" spans="1:14" s="206" customFormat="1" ht="31" customHeight="1" x14ac:dyDescent="0.15">
      <c r="A11031" s="206" t="s">
        <v>768</v>
      </c>
      <c r="B11031" s="206" t="s">
        <v>909</v>
      </c>
      <c r="C11031" s="206" t="s">
        <v>770</v>
      </c>
      <c r="D11031" s="206" t="s">
        <v>840</v>
      </c>
      <c r="E11031" s="206" t="s">
        <v>759</v>
      </c>
      <c r="F11031" s="207">
        <v>45540</v>
      </c>
      <c r="G11031" s="206" t="s">
        <v>65</v>
      </c>
      <c r="H11031" s="208">
        <v>40000</v>
      </c>
      <c r="I11031" s="206" t="s">
        <v>19</v>
      </c>
      <c r="J11031" s="206">
        <v>400</v>
      </c>
      <c r="L11031" s="206">
        <v>2024</v>
      </c>
      <c r="M11031" s="206" t="s">
        <v>772</v>
      </c>
      <c r="N11031" s="206" t="s">
        <v>773</v>
      </c>
    </row>
    <row r="11032" spans="1:14" s="206" customFormat="1" ht="31" customHeight="1" x14ac:dyDescent="0.15">
      <c r="A11032" s="206" t="s">
        <v>768</v>
      </c>
      <c r="B11032" s="206" t="s">
        <v>909</v>
      </c>
      <c r="C11032" s="206" t="s">
        <v>770</v>
      </c>
      <c r="D11032" s="206" t="s">
        <v>840</v>
      </c>
      <c r="E11032" s="206" t="s">
        <v>577</v>
      </c>
      <c r="F11032" s="207">
        <v>45540</v>
      </c>
      <c r="G11032" s="206" t="s">
        <v>65</v>
      </c>
      <c r="H11032" s="208">
        <v>1600000</v>
      </c>
      <c r="I11032" s="206" t="s">
        <v>19</v>
      </c>
      <c r="J11032" s="206">
        <v>16000</v>
      </c>
      <c r="L11032" s="206">
        <v>2024</v>
      </c>
      <c r="M11032" s="206" t="s">
        <v>772</v>
      </c>
      <c r="N11032" s="206" t="s">
        <v>773</v>
      </c>
    </row>
    <row r="11033" spans="1:14" s="206" customFormat="1" ht="31" customHeight="1" x14ac:dyDescent="0.15">
      <c r="A11033" s="206" t="s">
        <v>768</v>
      </c>
      <c r="B11033" s="206" t="s">
        <v>909</v>
      </c>
      <c r="C11033" s="206" t="s">
        <v>770</v>
      </c>
      <c r="D11033" s="206" t="s">
        <v>840</v>
      </c>
      <c r="E11033" s="206" t="s">
        <v>658</v>
      </c>
      <c r="F11033" s="207">
        <v>45540</v>
      </c>
      <c r="G11033" s="206" t="s">
        <v>65</v>
      </c>
      <c r="H11033" s="208">
        <v>120000</v>
      </c>
      <c r="I11033" s="206" t="s">
        <v>19</v>
      </c>
      <c r="J11033" s="206">
        <v>1200</v>
      </c>
      <c r="L11033" s="206">
        <v>2024</v>
      </c>
      <c r="M11033" s="206" t="s">
        <v>772</v>
      </c>
      <c r="N11033" s="206" t="s">
        <v>773</v>
      </c>
    </row>
    <row r="11034" spans="1:14" s="206" customFormat="1" ht="31" customHeight="1" x14ac:dyDescent="0.15">
      <c r="A11034" s="206" t="s">
        <v>768</v>
      </c>
      <c r="B11034" s="206" t="s">
        <v>909</v>
      </c>
      <c r="C11034" s="206" t="s">
        <v>770</v>
      </c>
      <c r="D11034" s="206" t="s">
        <v>840</v>
      </c>
      <c r="E11034" s="206" t="s">
        <v>577</v>
      </c>
      <c r="F11034" s="207">
        <v>45541</v>
      </c>
      <c r="G11034" s="206" t="s">
        <v>65</v>
      </c>
      <c r="H11034" s="208">
        <v>1800000</v>
      </c>
      <c r="I11034" s="206" t="s">
        <v>19</v>
      </c>
      <c r="J11034" s="206">
        <v>18000</v>
      </c>
      <c r="L11034" s="206">
        <v>2024</v>
      </c>
      <c r="M11034" s="206" t="s">
        <v>772</v>
      </c>
      <c r="N11034" s="206" t="s">
        <v>773</v>
      </c>
    </row>
    <row r="11035" spans="1:14" s="206" customFormat="1" ht="31" customHeight="1" x14ac:dyDescent="0.15">
      <c r="A11035" s="206" t="s">
        <v>768</v>
      </c>
      <c r="B11035" s="206" t="s">
        <v>909</v>
      </c>
      <c r="C11035" s="206" t="s">
        <v>770</v>
      </c>
      <c r="D11035" s="206" t="s">
        <v>840</v>
      </c>
      <c r="E11035" s="206" t="s">
        <v>658</v>
      </c>
      <c r="F11035" s="207">
        <v>45541</v>
      </c>
      <c r="G11035" s="206" t="s">
        <v>65</v>
      </c>
      <c r="H11035" s="208">
        <v>120000</v>
      </c>
      <c r="I11035" s="206" t="s">
        <v>19</v>
      </c>
      <c r="J11035" s="206">
        <v>1200</v>
      </c>
      <c r="L11035" s="206">
        <v>2024</v>
      </c>
      <c r="M11035" s="206" t="s">
        <v>772</v>
      </c>
      <c r="N11035" s="206" t="s">
        <v>773</v>
      </c>
    </row>
    <row r="11036" spans="1:14" s="206" customFormat="1" ht="31" customHeight="1" x14ac:dyDescent="0.15">
      <c r="A11036" s="206" t="s">
        <v>768</v>
      </c>
      <c r="B11036" s="206" t="s">
        <v>909</v>
      </c>
      <c r="C11036" s="206" t="s">
        <v>770</v>
      </c>
      <c r="D11036" s="206" t="s">
        <v>840</v>
      </c>
      <c r="E11036" s="206" t="s">
        <v>577</v>
      </c>
      <c r="F11036" s="207">
        <v>45542</v>
      </c>
      <c r="G11036" s="206" t="s">
        <v>65</v>
      </c>
      <c r="H11036" s="208">
        <v>1600000</v>
      </c>
      <c r="I11036" s="206" t="s">
        <v>19</v>
      </c>
      <c r="J11036" s="206">
        <v>16000</v>
      </c>
      <c r="L11036" s="206">
        <v>2024</v>
      </c>
      <c r="M11036" s="206" t="s">
        <v>772</v>
      </c>
      <c r="N11036" s="206" t="s">
        <v>773</v>
      </c>
    </row>
    <row r="11037" spans="1:14" s="206" customFormat="1" ht="31" customHeight="1" x14ac:dyDescent="0.15">
      <c r="A11037" s="206" t="s">
        <v>768</v>
      </c>
      <c r="B11037" s="206" t="s">
        <v>909</v>
      </c>
      <c r="C11037" s="206" t="s">
        <v>770</v>
      </c>
      <c r="D11037" s="206" t="s">
        <v>840</v>
      </c>
      <c r="E11037" s="206" t="s">
        <v>658</v>
      </c>
      <c r="F11037" s="207">
        <v>45542</v>
      </c>
      <c r="G11037" s="206" t="s">
        <v>65</v>
      </c>
      <c r="H11037" s="208">
        <v>40000</v>
      </c>
      <c r="I11037" s="206" t="s">
        <v>19</v>
      </c>
      <c r="J11037" s="206">
        <v>400</v>
      </c>
      <c r="L11037" s="206">
        <v>2024</v>
      </c>
      <c r="M11037" s="206" t="s">
        <v>772</v>
      </c>
      <c r="N11037" s="206" t="s">
        <v>773</v>
      </c>
    </row>
    <row r="11038" spans="1:14" s="206" customFormat="1" ht="31" customHeight="1" x14ac:dyDescent="0.15">
      <c r="A11038" s="206" t="s">
        <v>768</v>
      </c>
      <c r="B11038" s="206" t="s">
        <v>909</v>
      </c>
      <c r="C11038" s="206" t="s">
        <v>770</v>
      </c>
      <c r="D11038" s="206" t="s">
        <v>840</v>
      </c>
      <c r="E11038" s="206" t="s">
        <v>658</v>
      </c>
      <c r="F11038" s="207">
        <v>45543</v>
      </c>
      <c r="G11038" s="206" t="s">
        <v>65</v>
      </c>
      <c r="H11038" s="208">
        <v>40000</v>
      </c>
      <c r="I11038" s="206" t="s">
        <v>19</v>
      </c>
      <c r="J11038" s="206">
        <v>400</v>
      </c>
      <c r="L11038" s="206">
        <v>2024</v>
      </c>
      <c r="M11038" s="206" t="s">
        <v>772</v>
      </c>
      <c r="N11038" s="206" t="s">
        <v>773</v>
      </c>
    </row>
    <row r="11039" spans="1:14" s="206" customFormat="1" ht="31" customHeight="1" x14ac:dyDescent="0.15">
      <c r="A11039" s="206" t="s">
        <v>768</v>
      </c>
      <c r="B11039" s="206" t="s">
        <v>909</v>
      </c>
      <c r="C11039" s="206" t="s">
        <v>770</v>
      </c>
      <c r="D11039" s="206" t="s">
        <v>840</v>
      </c>
      <c r="E11039" s="206" t="s">
        <v>577</v>
      </c>
      <c r="F11039" s="207">
        <v>45543</v>
      </c>
      <c r="G11039" s="206" t="s">
        <v>65</v>
      </c>
      <c r="H11039" s="208">
        <v>1520000</v>
      </c>
      <c r="I11039" s="206" t="s">
        <v>19</v>
      </c>
      <c r="J11039" s="206">
        <v>15200</v>
      </c>
      <c r="L11039" s="206">
        <v>2024</v>
      </c>
      <c r="M11039" s="206" t="s">
        <v>772</v>
      </c>
      <c r="N11039" s="206" t="s">
        <v>773</v>
      </c>
    </row>
    <row r="11040" spans="1:14" s="206" customFormat="1" ht="31" customHeight="1" x14ac:dyDescent="0.15">
      <c r="A11040" s="206" t="s">
        <v>768</v>
      </c>
      <c r="B11040" s="206" t="s">
        <v>909</v>
      </c>
      <c r="C11040" s="206" t="s">
        <v>770</v>
      </c>
      <c r="D11040" s="206" t="s">
        <v>840</v>
      </c>
      <c r="E11040" s="206" t="s">
        <v>658</v>
      </c>
      <c r="F11040" s="207">
        <v>45544</v>
      </c>
      <c r="G11040" s="206" t="s">
        <v>65</v>
      </c>
      <c r="H11040" s="208">
        <v>80000</v>
      </c>
      <c r="I11040" s="206" t="s">
        <v>19</v>
      </c>
      <c r="J11040" s="206">
        <v>800</v>
      </c>
      <c r="L11040" s="206">
        <v>2024</v>
      </c>
      <c r="M11040" s="206" t="s">
        <v>772</v>
      </c>
      <c r="N11040" s="206" t="s">
        <v>773</v>
      </c>
    </row>
    <row r="11041" spans="1:14" s="206" customFormat="1" ht="31" customHeight="1" x14ac:dyDescent="0.15">
      <c r="A11041" s="206" t="s">
        <v>768</v>
      </c>
      <c r="B11041" s="206" t="s">
        <v>909</v>
      </c>
      <c r="C11041" s="206" t="s">
        <v>770</v>
      </c>
      <c r="D11041" s="206" t="s">
        <v>840</v>
      </c>
      <c r="E11041" s="206" t="s">
        <v>577</v>
      </c>
      <c r="F11041" s="207">
        <v>45544</v>
      </c>
      <c r="G11041" s="206" t="s">
        <v>65</v>
      </c>
      <c r="H11041" s="208">
        <v>2080000</v>
      </c>
      <c r="I11041" s="206" t="s">
        <v>19</v>
      </c>
      <c r="J11041" s="206">
        <v>20800</v>
      </c>
      <c r="L11041" s="206">
        <v>2024</v>
      </c>
      <c r="M11041" s="206" t="s">
        <v>772</v>
      </c>
      <c r="N11041" s="206" t="s">
        <v>773</v>
      </c>
    </row>
    <row r="11042" spans="1:14" s="206" customFormat="1" ht="31" customHeight="1" x14ac:dyDescent="0.15">
      <c r="A11042" s="206" t="s">
        <v>768</v>
      </c>
      <c r="B11042" s="206" t="s">
        <v>909</v>
      </c>
      <c r="C11042" s="206" t="s">
        <v>770</v>
      </c>
      <c r="D11042" s="206" t="s">
        <v>840</v>
      </c>
      <c r="E11042" s="206" t="s">
        <v>658</v>
      </c>
      <c r="F11042" s="207">
        <v>45545</v>
      </c>
      <c r="G11042" s="206" t="s">
        <v>65</v>
      </c>
      <c r="H11042" s="208">
        <v>120000</v>
      </c>
      <c r="I11042" s="206" t="s">
        <v>19</v>
      </c>
      <c r="J11042" s="206">
        <v>1200</v>
      </c>
      <c r="L11042" s="206">
        <v>2024</v>
      </c>
      <c r="M11042" s="206" t="s">
        <v>772</v>
      </c>
      <c r="N11042" s="206" t="s">
        <v>773</v>
      </c>
    </row>
    <row r="11043" spans="1:14" s="206" customFormat="1" ht="31" customHeight="1" x14ac:dyDescent="0.15">
      <c r="A11043" s="206" t="s">
        <v>768</v>
      </c>
      <c r="B11043" s="206" t="s">
        <v>909</v>
      </c>
      <c r="C11043" s="206" t="s">
        <v>770</v>
      </c>
      <c r="D11043" s="206" t="s">
        <v>840</v>
      </c>
      <c r="E11043" s="206" t="s">
        <v>577</v>
      </c>
      <c r="F11043" s="207">
        <v>45545</v>
      </c>
      <c r="G11043" s="206" t="s">
        <v>65</v>
      </c>
      <c r="H11043" s="208">
        <v>2280000</v>
      </c>
      <c r="I11043" s="206" t="s">
        <v>19</v>
      </c>
      <c r="J11043" s="206">
        <v>22800</v>
      </c>
      <c r="L11043" s="206">
        <v>2024</v>
      </c>
      <c r="M11043" s="206" t="s">
        <v>772</v>
      </c>
      <c r="N11043" s="206" t="s">
        <v>773</v>
      </c>
    </row>
    <row r="11044" spans="1:14" s="206" customFormat="1" ht="31" customHeight="1" x14ac:dyDescent="0.15">
      <c r="A11044" s="206" t="s">
        <v>768</v>
      </c>
      <c r="B11044" s="206" t="s">
        <v>909</v>
      </c>
      <c r="C11044" s="206" t="s">
        <v>770</v>
      </c>
      <c r="D11044" s="206" t="s">
        <v>840</v>
      </c>
      <c r="E11044" s="206" t="s">
        <v>577</v>
      </c>
      <c r="F11044" s="207">
        <v>45546</v>
      </c>
      <c r="G11044" s="206" t="s">
        <v>65</v>
      </c>
      <c r="H11044" s="208">
        <v>1600000</v>
      </c>
      <c r="I11044" s="206" t="s">
        <v>19</v>
      </c>
      <c r="J11044" s="206">
        <v>16000</v>
      </c>
      <c r="L11044" s="206">
        <v>2024</v>
      </c>
      <c r="M11044" s="206" t="s">
        <v>772</v>
      </c>
      <c r="N11044" s="206" t="s">
        <v>773</v>
      </c>
    </row>
    <row r="11045" spans="1:14" s="206" customFormat="1" ht="31" customHeight="1" x14ac:dyDescent="0.15">
      <c r="A11045" s="206" t="s">
        <v>768</v>
      </c>
      <c r="B11045" s="206" t="s">
        <v>909</v>
      </c>
      <c r="C11045" s="206" t="s">
        <v>770</v>
      </c>
      <c r="D11045" s="206" t="s">
        <v>840</v>
      </c>
      <c r="E11045" s="206" t="s">
        <v>658</v>
      </c>
      <c r="F11045" s="207">
        <v>45546</v>
      </c>
      <c r="G11045" s="206" t="s">
        <v>65</v>
      </c>
      <c r="H11045" s="208">
        <v>160000</v>
      </c>
      <c r="I11045" s="206" t="s">
        <v>19</v>
      </c>
      <c r="J11045" s="206">
        <v>1600</v>
      </c>
      <c r="L11045" s="206">
        <v>2024</v>
      </c>
      <c r="M11045" s="206" t="s">
        <v>772</v>
      </c>
      <c r="N11045" s="206" t="s">
        <v>773</v>
      </c>
    </row>
    <row r="11046" spans="1:14" s="206" customFormat="1" ht="31" customHeight="1" x14ac:dyDescent="0.15">
      <c r="A11046" s="206" t="s">
        <v>768</v>
      </c>
      <c r="B11046" s="206" t="s">
        <v>909</v>
      </c>
      <c r="C11046" s="206" t="s">
        <v>770</v>
      </c>
      <c r="D11046" s="206" t="s">
        <v>840</v>
      </c>
      <c r="E11046" s="206" t="s">
        <v>577</v>
      </c>
      <c r="F11046" s="207">
        <v>45547</v>
      </c>
      <c r="G11046" s="206" t="s">
        <v>65</v>
      </c>
      <c r="H11046" s="208">
        <v>2400000</v>
      </c>
      <c r="I11046" s="206" t="s">
        <v>19</v>
      </c>
      <c r="J11046" s="206">
        <v>24000</v>
      </c>
      <c r="L11046" s="206">
        <v>2024</v>
      </c>
      <c r="M11046" s="206" t="s">
        <v>772</v>
      </c>
      <c r="N11046" s="206" t="s">
        <v>773</v>
      </c>
    </row>
    <row r="11047" spans="1:14" s="206" customFormat="1" ht="31" customHeight="1" x14ac:dyDescent="0.15">
      <c r="A11047" s="206" t="s">
        <v>768</v>
      </c>
      <c r="B11047" s="206" t="s">
        <v>909</v>
      </c>
      <c r="C11047" s="206" t="s">
        <v>770</v>
      </c>
      <c r="D11047" s="206" t="s">
        <v>840</v>
      </c>
      <c r="E11047" s="206" t="s">
        <v>658</v>
      </c>
      <c r="F11047" s="207">
        <v>45547</v>
      </c>
      <c r="G11047" s="206" t="s">
        <v>65</v>
      </c>
      <c r="H11047" s="208">
        <v>80000</v>
      </c>
      <c r="I11047" s="206" t="s">
        <v>19</v>
      </c>
      <c r="J11047" s="206">
        <v>800</v>
      </c>
      <c r="L11047" s="206">
        <v>2024</v>
      </c>
      <c r="M11047" s="206" t="s">
        <v>772</v>
      </c>
      <c r="N11047" s="206" t="s">
        <v>773</v>
      </c>
    </row>
    <row r="11048" spans="1:14" s="206" customFormat="1" ht="31" customHeight="1" x14ac:dyDescent="0.15">
      <c r="A11048" s="206" t="s">
        <v>768</v>
      </c>
      <c r="B11048" s="206" t="s">
        <v>909</v>
      </c>
      <c r="C11048" s="206" t="s">
        <v>770</v>
      </c>
      <c r="D11048" s="206" t="s">
        <v>840</v>
      </c>
      <c r="E11048" s="206" t="s">
        <v>759</v>
      </c>
      <c r="F11048" s="207">
        <v>45548</v>
      </c>
      <c r="G11048" s="206" t="s">
        <v>65</v>
      </c>
      <c r="H11048" s="208">
        <v>80000</v>
      </c>
      <c r="I11048" s="206" t="s">
        <v>19</v>
      </c>
      <c r="J11048" s="206">
        <v>800</v>
      </c>
      <c r="L11048" s="206">
        <v>2024</v>
      </c>
      <c r="M11048" s="206" t="s">
        <v>772</v>
      </c>
      <c r="N11048" s="206" t="s">
        <v>773</v>
      </c>
    </row>
    <row r="11049" spans="1:14" s="206" customFormat="1" ht="31" customHeight="1" x14ac:dyDescent="0.15">
      <c r="A11049" s="206" t="s">
        <v>768</v>
      </c>
      <c r="B11049" s="206" t="s">
        <v>909</v>
      </c>
      <c r="C11049" s="206" t="s">
        <v>770</v>
      </c>
      <c r="D11049" s="206" t="s">
        <v>840</v>
      </c>
      <c r="E11049" s="206" t="s">
        <v>577</v>
      </c>
      <c r="F11049" s="207">
        <v>45548</v>
      </c>
      <c r="G11049" s="206" t="s">
        <v>65</v>
      </c>
      <c r="H11049" s="208">
        <v>1800000</v>
      </c>
      <c r="I11049" s="206" t="s">
        <v>19</v>
      </c>
      <c r="J11049" s="206">
        <v>18000</v>
      </c>
      <c r="L11049" s="206">
        <v>2024</v>
      </c>
      <c r="M11049" s="206" t="s">
        <v>772</v>
      </c>
      <c r="N11049" s="206" t="s">
        <v>773</v>
      </c>
    </row>
    <row r="11050" spans="1:14" s="206" customFormat="1" ht="31" customHeight="1" x14ac:dyDescent="0.15">
      <c r="A11050" s="206" t="s">
        <v>768</v>
      </c>
      <c r="B11050" s="206" t="s">
        <v>909</v>
      </c>
      <c r="C11050" s="206" t="s">
        <v>770</v>
      </c>
      <c r="D11050" s="206" t="s">
        <v>840</v>
      </c>
      <c r="E11050" s="206" t="s">
        <v>658</v>
      </c>
      <c r="F11050" s="207">
        <v>45548</v>
      </c>
      <c r="G11050" s="206" t="s">
        <v>65</v>
      </c>
      <c r="H11050" s="208">
        <v>80000</v>
      </c>
      <c r="I11050" s="206" t="s">
        <v>19</v>
      </c>
      <c r="J11050" s="206">
        <v>800</v>
      </c>
      <c r="L11050" s="206">
        <v>2024</v>
      </c>
      <c r="M11050" s="206" t="s">
        <v>772</v>
      </c>
      <c r="N11050" s="206" t="s">
        <v>773</v>
      </c>
    </row>
    <row r="11051" spans="1:14" s="206" customFormat="1" ht="31" customHeight="1" x14ac:dyDescent="0.15">
      <c r="A11051" s="206" t="s">
        <v>768</v>
      </c>
      <c r="B11051" s="206" t="s">
        <v>909</v>
      </c>
      <c r="C11051" s="206" t="s">
        <v>770</v>
      </c>
      <c r="D11051" s="206" t="s">
        <v>840</v>
      </c>
      <c r="E11051" s="206" t="s">
        <v>577</v>
      </c>
      <c r="F11051" s="207">
        <v>45549</v>
      </c>
      <c r="G11051" s="206" t="s">
        <v>65</v>
      </c>
      <c r="H11051" s="208">
        <v>1640000</v>
      </c>
      <c r="I11051" s="206" t="s">
        <v>19</v>
      </c>
      <c r="J11051" s="206">
        <v>16400</v>
      </c>
      <c r="L11051" s="206">
        <v>2024</v>
      </c>
      <c r="M11051" s="206" t="s">
        <v>772</v>
      </c>
      <c r="N11051" s="206" t="s">
        <v>773</v>
      </c>
    </row>
    <row r="11052" spans="1:14" s="206" customFormat="1" ht="31" customHeight="1" x14ac:dyDescent="0.15">
      <c r="A11052" s="206" t="s">
        <v>768</v>
      </c>
      <c r="B11052" s="206" t="s">
        <v>909</v>
      </c>
      <c r="C11052" s="206" t="s">
        <v>770</v>
      </c>
      <c r="D11052" s="206" t="s">
        <v>840</v>
      </c>
      <c r="E11052" s="206" t="s">
        <v>658</v>
      </c>
      <c r="F11052" s="207">
        <v>45549</v>
      </c>
      <c r="G11052" s="206" t="s">
        <v>65</v>
      </c>
      <c r="H11052" s="208">
        <v>40000</v>
      </c>
      <c r="I11052" s="206" t="s">
        <v>19</v>
      </c>
      <c r="J11052" s="206">
        <v>400</v>
      </c>
      <c r="L11052" s="206">
        <v>2024</v>
      </c>
      <c r="M11052" s="206" t="s">
        <v>772</v>
      </c>
      <c r="N11052" s="206" t="s">
        <v>773</v>
      </c>
    </row>
    <row r="11053" spans="1:14" s="206" customFormat="1" ht="31" customHeight="1" x14ac:dyDescent="0.15">
      <c r="A11053" s="206" t="s">
        <v>768</v>
      </c>
      <c r="B11053" s="206" t="s">
        <v>909</v>
      </c>
      <c r="C11053" s="206" t="s">
        <v>770</v>
      </c>
      <c r="D11053" s="206" t="s">
        <v>840</v>
      </c>
      <c r="E11053" s="206" t="s">
        <v>658</v>
      </c>
      <c r="F11053" s="207">
        <v>45550</v>
      </c>
      <c r="G11053" s="206" t="s">
        <v>65</v>
      </c>
      <c r="H11053" s="208">
        <v>40000</v>
      </c>
      <c r="I11053" s="206" t="s">
        <v>19</v>
      </c>
      <c r="J11053" s="206">
        <v>400</v>
      </c>
      <c r="L11053" s="206">
        <v>2024</v>
      </c>
      <c r="M11053" s="206" t="s">
        <v>772</v>
      </c>
      <c r="N11053" s="206" t="s">
        <v>773</v>
      </c>
    </row>
    <row r="11054" spans="1:14" s="206" customFormat="1" ht="31" customHeight="1" x14ac:dyDescent="0.15">
      <c r="A11054" s="206" t="s">
        <v>768</v>
      </c>
      <c r="B11054" s="206" t="s">
        <v>909</v>
      </c>
      <c r="C11054" s="206" t="s">
        <v>770</v>
      </c>
      <c r="D11054" s="206" t="s">
        <v>840</v>
      </c>
      <c r="E11054" s="206" t="s">
        <v>577</v>
      </c>
      <c r="F11054" s="207">
        <v>45550</v>
      </c>
      <c r="G11054" s="206" t="s">
        <v>65</v>
      </c>
      <c r="H11054" s="208">
        <v>1480000</v>
      </c>
      <c r="I11054" s="206" t="s">
        <v>19</v>
      </c>
      <c r="J11054" s="206">
        <v>14800</v>
      </c>
      <c r="L11054" s="206">
        <v>2024</v>
      </c>
      <c r="M11054" s="206" t="s">
        <v>772</v>
      </c>
      <c r="N11054" s="206" t="s">
        <v>773</v>
      </c>
    </row>
    <row r="11055" spans="1:14" s="206" customFormat="1" ht="31" customHeight="1" x14ac:dyDescent="0.15">
      <c r="A11055" s="206" t="s">
        <v>768</v>
      </c>
      <c r="B11055" s="206" t="s">
        <v>909</v>
      </c>
      <c r="C11055" s="206" t="s">
        <v>770</v>
      </c>
      <c r="D11055" s="206" t="s">
        <v>840</v>
      </c>
      <c r="E11055" s="206" t="s">
        <v>577</v>
      </c>
      <c r="F11055" s="207">
        <v>45551</v>
      </c>
      <c r="G11055" s="206" t="s">
        <v>65</v>
      </c>
      <c r="H11055" s="208">
        <v>1760000</v>
      </c>
      <c r="I11055" s="206" t="s">
        <v>19</v>
      </c>
      <c r="J11055" s="206">
        <v>17600</v>
      </c>
      <c r="L11055" s="206">
        <v>2024</v>
      </c>
      <c r="M11055" s="206" t="s">
        <v>772</v>
      </c>
      <c r="N11055" s="206" t="s">
        <v>773</v>
      </c>
    </row>
    <row r="11056" spans="1:14" s="206" customFormat="1" ht="31" customHeight="1" x14ac:dyDescent="0.15">
      <c r="A11056" s="206" t="s">
        <v>768</v>
      </c>
      <c r="B11056" s="206" t="s">
        <v>909</v>
      </c>
      <c r="C11056" s="206" t="s">
        <v>770</v>
      </c>
      <c r="D11056" s="206" t="s">
        <v>840</v>
      </c>
      <c r="E11056" s="206" t="s">
        <v>759</v>
      </c>
      <c r="F11056" s="207">
        <v>45551</v>
      </c>
      <c r="G11056" s="206" t="s">
        <v>65</v>
      </c>
      <c r="H11056" s="208">
        <v>80000</v>
      </c>
      <c r="I11056" s="206" t="s">
        <v>19</v>
      </c>
      <c r="J11056" s="206">
        <v>800</v>
      </c>
      <c r="L11056" s="206">
        <v>2024</v>
      </c>
      <c r="M11056" s="206" t="s">
        <v>772</v>
      </c>
      <c r="N11056" s="206" t="s">
        <v>773</v>
      </c>
    </row>
    <row r="11057" spans="1:14" s="206" customFormat="1" ht="31" customHeight="1" x14ac:dyDescent="0.15">
      <c r="A11057" s="206" t="s">
        <v>768</v>
      </c>
      <c r="B11057" s="206" t="s">
        <v>909</v>
      </c>
      <c r="C11057" s="206" t="s">
        <v>770</v>
      </c>
      <c r="D11057" s="206" t="s">
        <v>840</v>
      </c>
      <c r="E11057" s="206" t="s">
        <v>658</v>
      </c>
      <c r="F11057" s="207">
        <v>45551</v>
      </c>
      <c r="G11057" s="206" t="s">
        <v>65</v>
      </c>
      <c r="H11057" s="208">
        <v>80000</v>
      </c>
      <c r="I11057" s="206" t="s">
        <v>19</v>
      </c>
      <c r="J11057" s="206">
        <v>800</v>
      </c>
      <c r="L11057" s="206">
        <v>2024</v>
      </c>
      <c r="M11057" s="206" t="s">
        <v>772</v>
      </c>
      <c r="N11057" s="206" t="s">
        <v>773</v>
      </c>
    </row>
    <row r="11058" spans="1:14" s="206" customFormat="1" ht="31" customHeight="1" x14ac:dyDescent="0.15">
      <c r="A11058" s="206" t="s">
        <v>768</v>
      </c>
      <c r="B11058" s="206" t="s">
        <v>909</v>
      </c>
      <c r="C11058" s="206" t="s">
        <v>770</v>
      </c>
      <c r="D11058" s="206" t="s">
        <v>840</v>
      </c>
      <c r="E11058" s="206" t="s">
        <v>577</v>
      </c>
      <c r="F11058" s="207">
        <v>45552</v>
      </c>
      <c r="G11058" s="206" t="s">
        <v>65</v>
      </c>
      <c r="H11058" s="208">
        <v>2080000</v>
      </c>
      <c r="I11058" s="206" t="s">
        <v>19</v>
      </c>
      <c r="J11058" s="206">
        <v>20800</v>
      </c>
      <c r="L11058" s="206">
        <v>2024</v>
      </c>
      <c r="M11058" s="206" t="s">
        <v>772</v>
      </c>
      <c r="N11058" s="206" t="s">
        <v>773</v>
      </c>
    </row>
    <row r="11059" spans="1:14" s="206" customFormat="1" ht="31" customHeight="1" x14ac:dyDescent="0.15">
      <c r="A11059" s="206" t="s">
        <v>768</v>
      </c>
      <c r="B11059" s="206" t="s">
        <v>909</v>
      </c>
      <c r="C11059" s="206" t="s">
        <v>770</v>
      </c>
      <c r="D11059" s="206" t="s">
        <v>840</v>
      </c>
      <c r="E11059" s="206" t="s">
        <v>759</v>
      </c>
      <c r="F11059" s="207">
        <v>45552</v>
      </c>
      <c r="G11059" s="206" t="s">
        <v>65</v>
      </c>
      <c r="H11059" s="208">
        <v>80000</v>
      </c>
      <c r="I11059" s="206" t="s">
        <v>19</v>
      </c>
      <c r="J11059" s="206">
        <v>800</v>
      </c>
      <c r="L11059" s="206">
        <v>2024</v>
      </c>
      <c r="M11059" s="206" t="s">
        <v>772</v>
      </c>
      <c r="N11059" s="206" t="s">
        <v>773</v>
      </c>
    </row>
    <row r="11060" spans="1:14" s="206" customFormat="1" ht="31" customHeight="1" x14ac:dyDescent="0.15">
      <c r="A11060" s="206" t="s">
        <v>768</v>
      </c>
      <c r="B11060" s="206" t="s">
        <v>909</v>
      </c>
      <c r="C11060" s="206" t="s">
        <v>770</v>
      </c>
      <c r="D11060" s="206" t="s">
        <v>840</v>
      </c>
      <c r="E11060" s="206" t="s">
        <v>658</v>
      </c>
      <c r="F11060" s="207">
        <v>45552</v>
      </c>
      <c r="G11060" s="206" t="s">
        <v>65</v>
      </c>
      <c r="H11060" s="208">
        <v>80000</v>
      </c>
      <c r="I11060" s="206" t="s">
        <v>19</v>
      </c>
      <c r="J11060" s="206">
        <v>800</v>
      </c>
      <c r="L11060" s="206">
        <v>2024</v>
      </c>
      <c r="M11060" s="206" t="s">
        <v>772</v>
      </c>
      <c r="N11060" s="206" t="s">
        <v>773</v>
      </c>
    </row>
    <row r="11061" spans="1:14" s="206" customFormat="1" ht="31" customHeight="1" x14ac:dyDescent="0.15">
      <c r="A11061" s="206" t="s">
        <v>768</v>
      </c>
      <c r="B11061" s="206" t="s">
        <v>909</v>
      </c>
      <c r="C11061" s="206" t="s">
        <v>770</v>
      </c>
      <c r="D11061" s="206" t="s">
        <v>840</v>
      </c>
      <c r="E11061" s="206" t="s">
        <v>759</v>
      </c>
      <c r="F11061" s="207">
        <v>45553</v>
      </c>
      <c r="G11061" s="206" t="s">
        <v>65</v>
      </c>
      <c r="H11061" s="208">
        <v>80000</v>
      </c>
      <c r="I11061" s="206" t="s">
        <v>19</v>
      </c>
      <c r="J11061" s="206">
        <v>800</v>
      </c>
      <c r="L11061" s="206">
        <v>2024</v>
      </c>
      <c r="M11061" s="206" t="s">
        <v>772</v>
      </c>
      <c r="N11061" s="206" t="s">
        <v>773</v>
      </c>
    </row>
    <row r="11062" spans="1:14" s="206" customFormat="1" ht="31" customHeight="1" x14ac:dyDescent="0.15">
      <c r="A11062" s="206" t="s">
        <v>768</v>
      </c>
      <c r="B11062" s="206" t="s">
        <v>909</v>
      </c>
      <c r="C11062" s="206" t="s">
        <v>770</v>
      </c>
      <c r="D11062" s="206" t="s">
        <v>840</v>
      </c>
      <c r="E11062" s="206" t="s">
        <v>577</v>
      </c>
      <c r="F11062" s="207">
        <v>45553</v>
      </c>
      <c r="G11062" s="206" t="s">
        <v>65</v>
      </c>
      <c r="H11062" s="208">
        <v>2200000</v>
      </c>
      <c r="I11062" s="206" t="s">
        <v>19</v>
      </c>
      <c r="J11062" s="206">
        <v>22000</v>
      </c>
      <c r="L11062" s="206">
        <v>2024</v>
      </c>
      <c r="M11062" s="206" t="s">
        <v>772</v>
      </c>
      <c r="N11062" s="206" t="s">
        <v>773</v>
      </c>
    </row>
    <row r="11063" spans="1:14" s="206" customFormat="1" ht="31" customHeight="1" x14ac:dyDescent="0.15">
      <c r="A11063" s="206" t="s">
        <v>768</v>
      </c>
      <c r="B11063" s="206" t="s">
        <v>909</v>
      </c>
      <c r="C11063" s="206" t="s">
        <v>770</v>
      </c>
      <c r="D11063" s="206" t="s">
        <v>840</v>
      </c>
      <c r="E11063" s="206" t="s">
        <v>658</v>
      </c>
      <c r="F11063" s="207">
        <v>45553</v>
      </c>
      <c r="G11063" s="206" t="s">
        <v>65</v>
      </c>
      <c r="H11063" s="208">
        <v>80000</v>
      </c>
      <c r="I11063" s="206" t="s">
        <v>19</v>
      </c>
      <c r="J11063" s="206">
        <v>800</v>
      </c>
      <c r="L11063" s="206">
        <v>2024</v>
      </c>
      <c r="M11063" s="206" t="s">
        <v>772</v>
      </c>
      <c r="N11063" s="206" t="s">
        <v>773</v>
      </c>
    </row>
    <row r="11064" spans="1:14" s="206" customFormat="1" ht="31" customHeight="1" x14ac:dyDescent="0.15">
      <c r="A11064" s="206" t="s">
        <v>768</v>
      </c>
      <c r="B11064" s="206" t="s">
        <v>909</v>
      </c>
      <c r="C11064" s="206" t="s">
        <v>770</v>
      </c>
      <c r="D11064" s="206" t="s">
        <v>840</v>
      </c>
      <c r="E11064" s="206" t="s">
        <v>577</v>
      </c>
      <c r="F11064" s="207">
        <v>45554</v>
      </c>
      <c r="G11064" s="206" t="s">
        <v>65</v>
      </c>
      <c r="H11064" s="208">
        <v>2080000</v>
      </c>
      <c r="I11064" s="206" t="s">
        <v>19</v>
      </c>
      <c r="J11064" s="206">
        <v>20800</v>
      </c>
      <c r="L11064" s="206">
        <v>2024</v>
      </c>
      <c r="M11064" s="206" t="s">
        <v>772</v>
      </c>
      <c r="N11064" s="206" t="s">
        <v>773</v>
      </c>
    </row>
    <row r="11065" spans="1:14" s="206" customFormat="1" ht="31" customHeight="1" x14ac:dyDescent="0.15">
      <c r="A11065" s="206" t="s">
        <v>768</v>
      </c>
      <c r="B11065" s="206" t="s">
        <v>909</v>
      </c>
      <c r="C11065" s="206" t="s">
        <v>770</v>
      </c>
      <c r="D11065" s="206" t="s">
        <v>840</v>
      </c>
      <c r="E11065" s="206" t="s">
        <v>759</v>
      </c>
      <c r="F11065" s="207">
        <v>45554</v>
      </c>
      <c r="G11065" s="206" t="s">
        <v>65</v>
      </c>
      <c r="H11065" s="208">
        <v>40000</v>
      </c>
      <c r="I11065" s="206" t="s">
        <v>19</v>
      </c>
      <c r="J11065" s="206">
        <v>400</v>
      </c>
      <c r="L11065" s="206">
        <v>2024</v>
      </c>
      <c r="M11065" s="206" t="s">
        <v>772</v>
      </c>
      <c r="N11065" s="206" t="s">
        <v>773</v>
      </c>
    </row>
    <row r="11066" spans="1:14" s="206" customFormat="1" ht="31" customHeight="1" x14ac:dyDescent="0.15">
      <c r="A11066" s="206" t="s">
        <v>768</v>
      </c>
      <c r="B11066" s="206" t="s">
        <v>909</v>
      </c>
      <c r="C11066" s="206" t="s">
        <v>770</v>
      </c>
      <c r="D11066" s="206" t="s">
        <v>840</v>
      </c>
      <c r="E11066" s="206" t="s">
        <v>658</v>
      </c>
      <c r="F11066" s="207">
        <v>45554</v>
      </c>
      <c r="G11066" s="206" t="s">
        <v>65</v>
      </c>
      <c r="H11066" s="208">
        <v>40000</v>
      </c>
      <c r="I11066" s="206" t="s">
        <v>19</v>
      </c>
      <c r="J11066" s="206">
        <v>400</v>
      </c>
      <c r="L11066" s="206">
        <v>2024</v>
      </c>
      <c r="M11066" s="206" t="s">
        <v>772</v>
      </c>
      <c r="N11066" s="206" t="s">
        <v>773</v>
      </c>
    </row>
    <row r="11067" spans="1:14" s="206" customFormat="1" ht="31" customHeight="1" x14ac:dyDescent="0.15">
      <c r="A11067" s="206" t="s">
        <v>768</v>
      </c>
      <c r="B11067" s="206" t="s">
        <v>909</v>
      </c>
      <c r="C11067" s="206" t="s">
        <v>770</v>
      </c>
      <c r="D11067" s="206" t="s">
        <v>840</v>
      </c>
      <c r="E11067" s="206" t="s">
        <v>577</v>
      </c>
      <c r="F11067" s="207">
        <v>45555</v>
      </c>
      <c r="G11067" s="206" t="s">
        <v>65</v>
      </c>
      <c r="H11067" s="208">
        <v>1920000</v>
      </c>
      <c r="I11067" s="206" t="s">
        <v>19</v>
      </c>
      <c r="J11067" s="206">
        <v>19200</v>
      </c>
      <c r="L11067" s="206">
        <v>2024</v>
      </c>
      <c r="M11067" s="206" t="s">
        <v>772</v>
      </c>
      <c r="N11067" s="206" t="s">
        <v>773</v>
      </c>
    </row>
    <row r="11068" spans="1:14" s="206" customFormat="1" ht="31" customHeight="1" x14ac:dyDescent="0.15">
      <c r="A11068" s="206" t="s">
        <v>768</v>
      </c>
      <c r="B11068" s="206" t="s">
        <v>909</v>
      </c>
      <c r="C11068" s="206" t="s">
        <v>770</v>
      </c>
      <c r="D11068" s="206" t="s">
        <v>840</v>
      </c>
      <c r="E11068" s="206" t="s">
        <v>658</v>
      </c>
      <c r="F11068" s="207">
        <v>45555</v>
      </c>
      <c r="G11068" s="206" t="s">
        <v>65</v>
      </c>
      <c r="H11068" s="208">
        <v>40000</v>
      </c>
      <c r="I11068" s="206" t="s">
        <v>19</v>
      </c>
      <c r="J11068" s="206">
        <v>400</v>
      </c>
      <c r="L11068" s="206">
        <v>2024</v>
      </c>
      <c r="M11068" s="206" t="s">
        <v>772</v>
      </c>
      <c r="N11068" s="206" t="s">
        <v>773</v>
      </c>
    </row>
    <row r="11069" spans="1:14" s="206" customFormat="1" ht="31" customHeight="1" x14ac:dyDescent="0.15">
      <c r="A11069" s="206" t="s">
        <v>768</v>
      </c>
      <c r="B11069" s="206" t="s">
        <v>909</v>
      </c>
      <c r="C11069" s="206" t="s">
        <v>770</v>
      </c>
      <c r="D11069" s="206" t="s">
        <v>840</v>
      </c>
      <c r="E11069" s="206" t="s">
        <v>759</v>
      </c>
      <c r="F11069" s="207">
        <v>45555</v>
      </c>
      <c r="G11069" s="206" t="s">
        <v>65</v>
      </c>
      <c r="H11069" s="208">
        <v>40000</v>
      </c>
      <c r="I11069" s="206" t="s">
        <v>19</v>
      </c>
      <c r="J11069" s="206">
        <v>400</v>
      </c>
      <c r="L11069" s="206">
        <v>2024</v>
      </c>
      <c r="M11069" s="206" t="s">
        <v>772</v>
      </c>
      <c r="N11069" s="206" t="s">
        <v>773</v>
      </c>
    </row>
    <row r="11070" spans="1:14" s="206" customFormat="1" ht="31" customHeight="1" x14ac:dyDescent="0.15">
      <c r="A11070" s="206" t="s">
        <v>768</v>
      </c>
      <c r="B11070" s="206" t="s">
        <v>909</v>
      </c>
      <c r="C11070" s="206" t="s">
        <v>770</v>
      </c>
      <c r="D11070" s="206" t="s">
        <v>840</v>
      </c>
      <c r="E11070" s="206" t="s">
        <v>759</v>
      </c>
      <c r="F11070" s="207">
        <v>45556</v>
      </c>
      <c r="G11070" s="206" t="s">
        <v>65</v>
      </c>
      <c r="H11070" s="208">
        <v>40000</v>
      </c>
      <c r="I11070" s="206" t="s">
        <v>19</v>
      </c>
      <c r="J11070" s="206">
        <v>400</v>
      </c>
      <c r="L11070" s="206">
        <v>2024</v>
      </c>
      <c r="M11070" s="206" t="s">
        <v>772</v>
      </c>
      <c r="N11070" s="206" t="s">
        <v>773</v>
      </c>
    </row>
    <row r="11071" spans="1:14" s="206" customFormat="1" ht="31" customHeight="1" x14ac:dyDescent="0.15">
      <c r="A11071" s="206" t="s">
        <v>768</v>
      </c>
      <c r="B11071" s="206" t="s">
        <v>909</v>
      </c>
      <c r="C11071" s="206" t="s">
        <v>770</v>
      </c>
      <c r="D11071" s="206" t="s">
        <v>840</v>
      </c>
      <c r="E11071" s="206" t="s">
        <v>658</v>
      </c>
      <c r="F11071" s="207">
        <v>45556</v>
      </c>
      <c r="G11071" s="206" t="s">
        <v>65</v>
      </c>
      <c r="H11071" s="208">
        <v>40000</v>
      </c>
      <c r="I11071" s="206" t="s">
        <v>19</v>
      </c>
      <c r="J11071" s="206">
        <v>400</v>
      </c>
      <c r="L11071" s="206">
        <v>2024</v>
      </c>
      <c r="M11071" s="206" t="s">
        <v>772</v>
      </c>
      <c r="N11071" s="206" t="s">
        <v>773</v>
      </c>
    </row>
    <row r="11072" spans="1:14" s="206" customFormat="1" ht="31" customHeight="1" x14ac:dyDescent="0.15">
      <c r="A11072" s="206" t="s">
        <v>768</v>
      </c>
      <c r="B11072" s="206" t="s">
        <v>909</v>
      </c>
      <c r="C11072" s="206" t="s">
        <v>770</v>
      </c>
      <c r="D11072" s="206" t="s">
        <v>840</v>
      </c>
      <c r="E11072" s="206" t="s">
        <v>577</v>
      </c>
      <c r="F11072" s="207">
        <v>45556</v>
      </c>
      <c r="G11072" s="206" t="s">
        <v>65</v>
      </c>
      <c r="H11072" s="208">
        <v>1800000</v>
      </c>
      <c r="I11072" s="206" t="s">
        <v>19</v>
      </c>
      <c r="J11072" s="206">
        <v>18000</v>
      </c>
      <c r="L11072" s="206">
        <v>2024</v>
      </c>
      <c r="M11072" s="206" t="s">
        <v>772</v>
      </c>
      <c r="N11072" s="206" t="s">
        <v>773</v>
      </c>
    </row>
    <row r="11073" spans="1:14" s="206" customFormat="1" ht="31" customHeight="1" x14ac:dyDescent="0.15">
      <c r="A11073" s="206" t="s">
        <v>768</v>
      </c>
      <c r="B11073" s="206" t="s">
        <v>909</v>
      </c>
      <c r="C11073" s="206" t="s">
        <v>770</v>
      </c>
      <c r="D11073" s="206" t="s">
        <v>840</v>
      </c>
      <c r="E11073" s="206" t="s">
        <v>759</v>
      </c>
      <c r="F11073" s="207">
        <v>45557</v>
      </c>
      <c r="G11073" s="206" t="s">
        <v>65</v>
      </c>
      <c r="H11073" s="208">
        <v>40000</v>
      </c>
      <c r="I11073" s="206" t="s">
        <v>19</v>
      </c>
      <c r="J11073" s="206">
        <v>400</v>
      </c>
      <c r="L11073" s="206">
        <v>2024</v>
      </c>
      <c r="M11073" s="206" t="s">
        <v>772</v>
      </c>
      <c r="N11073" s="206" t="s">
        <v>773</v>
      </c>
    </row>
    <row r="11074" spans="1:14" s="206" customFormat="1" ht="31" customHeight="1" x14ac:dyDescent="0.15">
      <c r="A11074" s="206" t="s">
        <v>768</v>
      </c>
      <c r="B11074" s="206" t="s">
        <v>909</v>
      </c>
      <c r="C11074" s="206" t="s">
        <v>770</v>
      </c>
      <c r="D11074" s="206" t="s">
        <v>840</v>
      </c>
      <c r="E11074" s="206" t="s">
        <v>658</v>
      </c>
      <c r="F11074" s="207">
        <v>45557</v>
      </c>
      <c r="G11074" s="206" t="s">
        <v>65</v>
      </c>
      <c r="H11074" s="208">
        <v>40000</v>
      </c>
      <c r="I11074" s="206" t="s">
        <v>19</v>
      </c>
      <c r="J11074" s="206">
        <v>400</v>
      </c>
      <c r="L11074" s="206">
        <v>2024</v>
      </c>
      <c r="M11074" s="206" t="s">
        <v>772</v>
      </c>
      <c r="N11074" s="206" t="s">
        <v>773</v>
      </c>
    </row>
    <row r="11075" spans="1:14" s="206" customFormat="1" ht="31" customHeight="1" x14ac:dyDescent="0.15">
      <c r="A11075" s="206" t="s">
        <v>768</v>
      </c>
      <c r="B11075" s="206" t="s">
        <v>909</v>
      </c>
      <c r="C11075" s="206" t="s">
        <v>770</v>
      </c>
      <c r="D11075" s="206" t="s">
        <v>840</v>
      </c>
      <c r="E11075" s="206" t="s">
        <v>577</v>
      </c>
      <c r="F11075" s="207">
        <v>45557</v>
      </c>
      <c r="G11075" s="206" t="s">
        <v>65</v>
      </c>
      <c r="H11075" s="208">
        <v>1400000</v>
      </c>
      <c r="I11075" s="206" t="s">
        <v>19</v>
      </c>
      <c r="J11075" s="206">
        <v>14000</v>
      </c>
      <c r="L11075" s="206">
        <v>2024</v>
      </c>
      <c r="M11075" s="206" t="s">
        <v>772</v>
      </c>
      <c r="N11075" s="206" t="s">
        <v>773</v>
      </c>
    </row>
    <row r="11076" spans="1:14" s="206" customFormat="1" ht="31" customHeight="1" x14ac:dyDescent="0.15">
      <c r="A11076" s="206" t="s">
        <v>768</v>
      </c>
      <c r="B11076" s="206" t="s">
        <v>909</v>
      </c>
      <c r="C11076" s="206" t="s">
        <v>770</v>
      </c>
      <c r="D11076" s="206" t="s">
        <v>840</v>
      </c>
      <c r="E11076" s="206" t="s">
        <v>658</v>
      </c>
      <c r="F11076" s="207">
        <v>45558</v>
      </c>
      <c r="G11076" s="206" t="s">
        <v>65</v>
      </c>
      <c r="H11076" s="208">
        <v>80000</v>
      </c>
      <c r="I11076" s="206" t="s">
        <v>19</v>
      </c>
      <c r="J11076" s="206">
        <v>800</v>
      </c>
      <c r="L11076" s="206">
        <v>2024</v>
      </c>
      <c r="M11076" s="206" t="s">
        <v>772</v>
      </c>
      <c r="N11076" s="206" t="s">
        <v>773</v>
      </c>
    </row>
    <row r="11077" spans="1:14" s="206" customFormat="1" ht="31" customHeight="1" x14ac:dyDescent="0.15">
      <c r="A11077" s="206" t="s">
        <v>768</v>
      </c>
      <c r="B11077" s="206" t="s">
        <v>909</v>
      </c>
      <c r="C11077" s="206" t="s">
        <v>770</v>
      </c>
      <c r="D11077" s="206" t="s">
        <v>840</v>
      </c>
      <c r="E11077" s="206" t="s">
        <v>577</v>
      </c>
      <c r="F11077" s="207">
        <v>45558</v>
      </c>
      <c r="G11077" s="206" t="s">
        <v>65</v>
      </c>
      <c r="H11077" s="208">
        <v>1800000</v>
      </c>
      <c r="I11077" s="206" t="s">
        <v>19</v>
      </c>
      <c r="J11077" s="206">
        <v>18000</v>
      </c>
      <c r="L11077" s="206">
        <v>2024</v>
      </c>
      <c r="M11077" s="206" t="s">
        <v>772</v>
      </c>
      <c r="N11077" s="206" t="s">
        <v>773</v>
      </c>
    </row>
    <row r="11078" spans="1:14" s="206" customFormat="1" ht="31" customHeight="1" x14ac:dyDescent="0.15">
      <c r="A11078" s="206" t="s">
        <v>768</v>
      </c>
      <c r="B11078" s="206" t="s">
        <v>909</v>
      </c>
      <c r="C11078" s="206" t="s">
        <v>770</v>
      </c>
      <c r="D11078" s="206" t="s">
        <v>840</v>
      </c>
      <c r="E11078" s="206" t="s">
        <v>759</v>
      </c>
      <c r="F11078" s="207">
        <v>45558</v>
      </c>
      <c r="G11078" s="206" t="s">
        <v>65</v>
      </c>
      <c r="H11078" s="208">
        <v>40000</v>
      </c>
      <c r="I11078" s="206" t="s">
        <v>19</v>
      </c>
      <c r="J11078" s="206">
        <v>400</v>
      </c>
      <c r="L11078" s="206">
        <v>2024</v>
      </c>
      <c r="M11078" s="206" t="s">
        <v>772</v>
      </c>
      <c r="N11078" s="206" t="s">
        <v>773</v>
      </c>
    </row>
    <row r="11079" spans="1:14" s="206" customFormat="1" ht="31" customHeight="1" x14ac:dyDescent="0.15">
      <c r="A11079" s="206" t="s">
        <v>768</v>
      </c>
      <c r="B11079" s="206" t="s">
        <v>909</v>
      </c>
      <c r="C11079" s="206" t="s">
        <v>770</v>
      </c>
      <c r="D11079" s="206" t="s">
        <v>840</v>
      </c>
      <c r="E11079" s="206" t="s">
        <v>658</v>
      </c>
      <c r="F11079" s="207">
        <v>45559</v>
      </c>
      <c r="G11079" s="206" t="s">
        <v>65</v>
      </c>
      <c r="H11079" s="208">
        <v>80000</v>
      </c>
      <c r="I11079" s="206" t="s">
        <v>19</v>
      </c>
      <c r="J11079" s="206">
        <v>800</v>
      </c>
      <c r="L11079" s="206">
        <v>2024</v>
      </c>
      <c r="M11079" s="206" t="s">
        <v>772</v>
      </c>
      <c r="N11079" s="206" t="s">
        <v>773</v>
      </c>
    </row>
    <row r="11080" spans="1:14" s="206" customFormat="1" ht="31" customHeight="1" x14ac:dyDescent="0.15">
      <c r="A11080" s="206" t="s">
        <v>768</v>
      </c>
      <c r="B11080" s="206" t="s">
        <v>909</v>
      </c>
      <c r="C11080" s="206" t="s">
        <v>770</v>
      </c>
      <c r="D11080" s="206" t="s">
        <v>840</v>
      </c>
      <c r="E11080" s="206" t="s">
        <v>759</v>
      </c>
      <c r="F11080" s="207">
        <v>45559</v>
      </c>
      <c r="G11080" s="206" t="s">
        <v>65</v>
      </c>
      <c r="H11080" s="208">
        <v>80000</v>
      </c>
      <c r="I11080" s="206" t="s">
        <v>19</v>
      </c>
      <c r="J11080" s="206">
        <v>800</v>
      </c>
      <c r="L11080" s="206">
        <v>2024</v>
      </c>
      <c r="M11080" s="206" t="s">
        <v>772</v>
      </c>
      <c r="N11080" s="206" t="s">
        <v>773</v>
      </c>
    </row>
    <row r="11081" spans="1:14" s="206" customFormat="1" ht="31" customHeight="1" x14ac:dyDescent="0.15">
      <c r="A11081" s="206" t="s">
        <v>768</v>
      </c>
      <c r="B11081" s="206" t="s">
        <v>909</v>
      </c>
      <c r="C11081" s="206" t="s">
        <v>770</v>
      </c>
      <c r="D11081" s="206" t="s">
        <v>840</v>
      </c>
      <c r="E11081" s="206" t="s">
        <v>577</v>
      </c>
      <c r="F11081" s="207">
        <v>45559</v>
      </c>
      <c r="G11081" s="206" t="s">
        <v>65</v>
      </c>
      <c r="H11081" s="208">
        <v>1520000</v>
      </c>
      <c r="I11081" s="206" t="s">
        <v>19</v>
      </c>
      <c r="J11081" s="206">
        <v>15200</v>
      </c>
      <c r="L11081" s="206">
        <v>2024</v>
      </c>
      <c r="M11081" s="206" t="s">
        <v>772</v>
      </c>
      <c r="N11081" s="206" t="s">
        <v>773</v>
      </c>
    </row>
    <row r="11082" spans="1:14" s="206" customFormat="1" ht="31" customHeight="1" x14ac:dyDescent="0.15">
      <c r="A11082" s="206" t="s">
        <v>768</v>
      </c>
      <c r="B11082" s="206" t="s">
        <v>909</v>
      </c>
      <c r="C11082" s="206" t="s">
        <v>770</v>
      </c>
      <c r="D11082" s="206" t="s">
        <v>840</v>
      </c>
      <c r="E11082" s="206" t="s">
        <v>759</v>
      </c>
      <c r="F11082" s="207">
        <v>45560</v>
      </c>
      <c r="G11082" s="206" t="s">
        <v>65</v>
      </c>
      <c r="H11082" s="208">
        <v>40000</v>
      </c>
      <c r="I11082" s="206" t="s">
        <v>19</v>
      </c>
      <c r="J11082" s="206">
        <v>400</v>
      </c>
      <c r="L11082" s="206">
        <v>2024</v>
      </c>
      <c r="M11082" s="206" t="s">
        <v>772</v>
      </c>
      <c r="N11082" s="206" t="s">
        <v>773</v>
      </c>
    </row>
    <row r="11083" spans="1:14" s="206" customFormat="1" ht="31" customHeight="1" x14ac:dyDescent="0.15">
      <c r="A11083" s="206" t="s">
        <v>768</v>
      </c>
      <c r="B11083" s="206" t="s">
        <v>909</v>
      </c>
      <c r="C11083" s="206" t="s">
        <v>770</v>
      </c>
      <c r="D11083" s="206" t="s">
        <v>840</v>
      </c>
      <c r="E11083" s="206" t="s">
        <v>577</v>
      </c>
      <c r="F11083" s="207">
        <v>45560</v>
      </c>
      <c r="G11083" s="206" t="s">
        <v>65</v>
      </c>
      <c r="H11083" s="208">
        <v>800000</v>
      </c>
      <c r="I11083" s="206" t="s">
        <v>19</v>
      </c>
      <c r="J11083" s="206">
        <v>8000</v>
      </c>
      <c r="L11083" s="206">
        <v>2024</v>
      </c>
      <c r="M11083" s="206" t="s">
        <v>772</v>
      </c>
      <c r="N11083" s="206" t="s">
        <v>773</v>
      </c>
    </row>
    <row r="11084" spans="1:14" s="206" customFormat="1" ht="31" customHeight="1" x14ac:dyDescent="0.15">
      <c r="A11084" s="206" t="s">
        <v>768</v>
      </c>
      <c r="B11084" s="206" t="s">
        <v>909</v>
      </c>
      <c r="C11084" s="206" t="s">
        <v>770</v>
      </c>
      <c r="D11084" s="206" t="s">
        <v>840</v>
      </c>
      <c r="E11084" s="206" t="s">
        <v>658</v>
      </c>
      <c r="F11084" s="207">
        <v>45560</v>
      </c>
      <c r="G11084" s="206" t="s">
        <v>65</v>
      </c>
      <c r="H11084" s="208">
        <v>40000</v>
      </c>
      <c r="I11084" s="206" t="s">
        <v>19</v>
      </c>
      <c r="J11084" s="206">
        <v>400</v>
      </c>
      <c r="L11084" s="206">
        <v>2024</v>
      </c>
      <c r="M11084" s="206" t="s">
        <v>772</v>
      </c>
      <c r="N11084" s="206" t="s">
        <v>773</v>
      </c>
    </row>
    <row r="11085" spans="1:14" s="206" customFormat="1" ht="31" customHeight="1" x14ac:dyDescent="0.15">
      <c r="A11085" s="206" t="s">
        <v>768</v>
      </c>
      <c r="B11085" s="206" t="s">
        <v>909</v>
      </c>
      <c r="C11085" s="206" t="s">
        <v>770</v>
      </c>
      <c r="D11085" s="206" t="s">
        <v>840</v>
      </c>
      <c r="E11085" s="206" t="s">
        <v>759</v>
      </c>
      <c r="F11085" s="207">
        <v>45561</v>
      </c>
      <c r="G11085" s="206" t="s">
        <v>65</v>
      </c>
      <c r="H11085" s="208">
        <v>40000</v>
      </c>
      <c r="I11085" s="206" t="s">
        <v>19</v>
      </c>
      <c r="J11085" s="206">
        <v>400</v>
      </c>
      <c r="L11085" s="206">
        <v>2024</v>
      </c>
      <c r="M11085" s="206" t="s">
        <v>772</v>
      </c>
      <c r="N11085" s="206" t="s">
        <v>773</v>
      </c>
    </row>
    <row r="11086" spans="1:14" s="206" customFormat="1" ht="31" customHeight="1" x14ac:dyDescent="0.15">
      <c r="A11086" s="206" t="s">
        <v>768</v>
      </c>
      <c r="B11086" s="206" t="s">
        <v>909</v>
      </c>
      <c r="C11086" s="206" t="s">
        <v>770</v>
      </c>
      <c r="D11086" s="206" t="s">
        <v>840</v>
      </c>
      <c r="E11086" s="206" t="s">
        <v>577</v>
      </c>
      <c r="F11086" s="207">
        <v>45561</v>
      </c>
      <c r="G11086" s="206" t="s">
        <v>65</v>
      </c>
      <c r="H11086" s="208">
        <v>1000000</v>
      </c>
      <c r="I11086" s="206" t="s">
        <v>19</v>
      </c>
      <c r="J11086" s="206">
        <v>10000</v>
      </c>
      <c r="L11086" s="206">
        <v>2024</v>
      </c>
      <c r="M11086" s="206" t="s">
        <v>772</v>
      </c>
      <c r="N11086" s="206" t="s">
        <v>773</v>
      </c>
    </row>
    <row r="11087" spans="1:14" s="206" customFormat="1" ht="31" customHeight="1" x14ac:dyDescent="0.15">
      <c r="A11087" s="206" t="s">
        <v>768</v>
      </c>
      <c r="B11087" s="206" t="s">
        <v>909</v>
      </c>
      <c r="C11087" s="206" t="s">
        <v>770</v>
      </c>
      <c r="D11087" s="206" t="s">
        <v>840</v>
      </c>
      <c r="E11087" s="206" t="s">
        <v>658</v>
      </c>
      <c r="F11087" s="207">
        <v>45561</v>
      </c>
      <c r="G11087" s="206" t="s">
        <v>65</v>
      </c>
      <c r="H11087" s="208">
        <v>40000</v>
      </c>
      <c r="I11087" s="206" t="s">
        <v>19</v>
      </c>
      <c r="J11087" s="206">
        <v>400</v>
      </c>
      <c r="L11087" s="206">
        <v>2024</v>
      </c>
      <c r="M11087" s="206" t="s">
        <v>772</v>
      </c>
      <c r="N11087" s="206" t="s">
        <v>773</v>
      </c>
    </row>
    <row r="11088" spans="1:14" s="206" customFormat="1" ht="31" customHeight="1" x14ac:dyDescent="0.15">
      <c r="A11088" s="206" t="s">
        <v>768</v>
      </c>
      <c r="B11088" s="206" t="s">
        <v>909</v>
      </c>
      <c r="C11088" s="206" t="s">
        <v>770</v>
      </c>
      <c r="D11088" s="206" t="s">
        <v>840</v>
      </c>
      <c r="E11088" s="206" t="s">
        <v>577</v>
      </c>
      <c r="F11088" s="207">
        <v>45565</v>
      </c>
      <c r="G11088" s="206" t="s">
        <v>65</v>
      </c>
      <c r="H11088" s="208">
        <v>640000</v>
      </c>
      <c r="I11088" s="206" t="s">
        <v>19</v>
      </c>
      <c r="J11088" s="206">
        <v>6400</v>
      </c>
      <c r="L11088" s="206">
        <v>2024</v>
      </c>
      <c r="M11088" s="206" t="s">
        <v>772</v>
      </c>
      <c r="N11088" s="206" t="s">
        <v>773</v>
      </c>
    </row>
    <row r="11089" spans="1:15" s="206" customFormat="1" ht="31" customHeight="1" x14ac:dyDescent="0.15">
      <c r="A11089" s="206" t="s">
        <v>768</v>
      </c>
      <c r="B11089" s="206" t="s">
        <v>909</v>
      </c>
      <c r="C11089" s="206" t="s">
        <v>770</v>
      </c>
      <c r="D11089" s="206" t="s">
        <v>840</v>
      </c>
      <c r="E11089" s="206" t="s">
        <v>577</v>
      </c>
      <c r="F11089" s="207">
        <v>45566</v>
      </c>
      <c r="G11089" s="206" t="s">
        <v>65</v>
      </c>
      <c r="H11089" s="208">
        <v>800000</v>
      </c>
      <c r="I11089" s="206" t="s">
        <v>19</v>
      </c>
      <c r="J11089" s="206">
        <v>8000</v>
      </c>
      <c r="L11089" s="206">
        <v>2024</v>
      </c>
      <c r="M11089" s="206" t="s">
        <v>772</v>
      </c>
      <c r="N11089" s="206" t="s">
        <v>773</v>
      </c>
    </row>
    <row r="11090" spans="1:15" s="206" customFormat="1" ht="31" customHeight="1" x14ac:dyDescent="0.15">
      <c r="A11090" s="206" t="s">
        <v>768</v>
      </c>
      <c r="B11090" s="206" t="s">
        <v>909</v>
      </c>
      <c r="C11090" s="206" t="s">
        <v>770</v>
      </c>
      <c r="D11090" s="206" t="s">
        <v>840</v>
      </c>
      <c r="E11090" s="206" t="s">
        <v>577</v>
      </c>
      <c r="F11090" s="207">
        <v>45567</v>
      </c>
      <c r="G11090" s="206" t="s">
        <v>65</v>
      </c>
      <c r="H11090" s="208">
        <v>600000</v>
      </c>
      <c r="I11090" s="206" t="s">
        <v>19</v>
      </c>
      <c r="J11090" s="206">
        <v>6000</v>
      </c>
      <c r="L11090" s="206">
        <v>2024</v>
      </c>
      <c r="M11090" s="206" t="s">
        <v>772</v>
      </c>
      <c r="N11090" s="206" t="s">
        <v>773</v>
      </c>
    </row>
    <row r="11091" spans="1:15" s="206" customFormat="1" ht="31" customHeight="1" x14ac:dyDescent="0.15">
      <c r="A11091" s="206" t="s">
        <v>768</v>
      </c>
      <c r="B11091" s="206" t="s">
        <v>909</v>
      </c>
      <c r="C11091" s="206" t="s">
        <v>770</v>
      </c>
      <c r="D11091" s="206" t="s">
        <v>840</v>
      </c>
      <c r="E11091" s="206" t="s">
        <v>577</v>
      </c>
      <c r="F11091" s="207">
        <v>45568</v>
      </c>
      <c r="G11091" s="206" t="s">
        <v>65</v>
      </c>
      <c r="H11091" s="208">
        <v>400000</v>
      </c>
      <c r="I11091" s="206" t="s">
        <v>19</v>
      </c>
      <c r="J11091" s="206">
        <v>4000</v>
      </c>
      <c r="L11091" s="206">
        <v>2024</v>
      </c>
      <c r="M11091" s="206" t="s">
        <v>772</v>
      </c>
      <c r="N11091" s="206" t="s">
        <v>773</v>
      </c>
    </row>
    <row r="11092" spans="1:15" s="206" customFormat="1" ht="31" customHeight="1" x14ac:dyDescent="0.15">
      <c r="A11092" s="206" t="s">
        <v>768</v>
      </c>
      <c r="B11092" s="206" t="s">
        <v>909</v>
      </c>
      <c r="C11092" s="206" t="s">
        <v>770</v>
      </c>
      <c r="D11092" s="206" t="s">
        <v>840</v>
      </c>
      <c r="E11092" s="206" t="s">
        <v>577</v>
      </c>
      <c r="F11092" s="207">
        <v>45569</v>
      </c>
      <c r="G11092" s="206" t="s">
        <v>65</v>
      </c>
      <c r="H11092" s="208">
        <v>160000</v>
      </c>
      <c r="I11092" s="206" t="s">
        <v>19</v>
      </c>
      <c r="J11092" s="206">
        <v>1600</v>
      </c>
      <c r="L11092" s="206">
        <v>2024</v>
      </c>
      <c r="M11092" s="206" t="s">
        <v>772</v>
      </c>
      <c r="N11092" s="206" t="s">
        <v>773</v>
      </c>
      <c r="O11092" s="206" t="s">
        <v>889</v>
      </c>
    </row>
    <row r="11093" spans="1:15" s="206" customFormat="1" ht="31" customHeight="1" x14ac:dyDescent="0.15">
      <c r="A11093" s="206" t="s">
        <v>768</v>
      </c>
      <c r="B11093" s="206" t="s">
        <v>909</v>
      </c>
      <c r="C11093" s="206" t="s">
        <v>770</v>
      </c>
      <c r="D11093" s="206" t="s">
        <v>840</v>
      </c>
      <c r="E11093" s="206" t="s">
        <v>577</v>
      </c>
      <c r="F11093" s="207">
        <v>45570</v>
      </c>
      <c r="G11093" s="206" t="s">
        <v>65</v>
      </c>
      <c r="H11093" s="208">
        <v>80000</v>
      </c>
      <c r="I11093" s="206" t="s">
        <v>19</v>
      </c>
      <c r="J11093" s="206">
        <v>800</v>
      </c>
      <c r="L11093" s="206">
        <v>2024</v>
      </c>
      <c r="M11093" s="206" t="s">
        <v>772</v>
      </c>
      <c r="N11093" s="206" t="s">
        <v>773</v>
      </c>
      <c r="O11093" s="206" t="s">
        <v>890</v>
      </c>
    </row>
    <row r="11094" spans="1:15" s="206" customFormat="1" ht="31" customHeight="1" x14ac:dyDescent="0.15">
      <c r="A11094" s="206" t="s">
        <v>768</v>
      </c>
      <c r="B11094" s="206" t="s">
        <v>909</v>
      </c>
      <c r="C11094" s="206" t="s">
        <v>770</v>
      </c>
      <c r="D11094" s="206" t="s">
        <v>840</v>
      </c>
      <c r="E11094" s="206" t="s">
        <v>577</v>
      </c>
      <c r="F11094" s="207">
        <v>45571</v>
      </c>
      <c r="G11094" s="206" t="s">
        <v>65</v>
      </c>
      <c r="H11094" s="208">
        <v>40000</v>
      </c>
      <c r="I11094" s="206" t="s">
        <v>19</v>
      </c>
      <c r="J11094" s="206">
        <v>400</v>
      </c>
      <c r="L11094" s="206">
        <v>2024</v>
      </c>
      <c r="M11094" s="206" t="s">
        <v>772</v>
      </c>
      <c r="N11094" s="206" t="s">
        <v>773</v>
      </c>
      <c r="O11094" s="206" t="s">
        <v>891</v>
      </c>
    </row>
    <row r="11095" spans="1:15" s="206" customFormat="1" ht="31" customHeight="1" x14ac:dyDescent="0.15">
      <c r="A11095" s="206" t="s">
        <v>768</v>
      </c>
      <c r="B11095" s="206" t="s">
        <v>909</v>
      </c>
      <c r="C11095" s="206" t="s">
        <v>770</v>
      </c>
      <c r="D11095" s="206" t="s">
        <v>840</v>
      </c>
      <c r="E11095" s="206" t="s">
        <v>577</v>
      </c>
      <c r="F11095" s="207">
        <v>45572</v>
      </c>
      <c r="G11095" s="206" t="s">
        <v>65</v>
      </c>
      <c r="H11095" s="208">
        <v>120000</v>
      </c>
      <c r="I11095" s="206" t="s">
        <v>19</v>
      </c>
      <c r="J11095" s="206">
        <v>1200</v>
      </c>
      <c r="L11095" s="206">
        <v>2024</v>
      </c>
      <c r="M11095" s="206" t="s">
        <v>772</v>
      </c>
      <c r="N11095" s="206" t="s">
        <v>773</v>
      </c>
    </row>
    <row r="11096" spans="1:15" s="206" customFormat="1" ht="31" customHeight="1" x14ac:dyDescent="0.15">
      <c r="A11096" s="206" t="s">
        <v>768</v>
      </c>
      <c r="B11096" s="206" t="s">
        <v>914</v>
      </c>
      <c r="C11096" s="206" t="s">
        <v>770</v>
      </c>
      <c r="D11096" s="206" t="s">
        <v>840</v>
      </c>
      <c r="E11096" s="206" t="s">
        <v>658</v>
      </c>
      <c r="F11096" s="207">
        <v>45467</v>
      </c>
      <c r="G11096" s="206" t="s">
        <v>69</v>
      </c>
      <c r="H11096" s="208">
        <v>40000</v>
      </c>
      <c r="I11096" s="206" t="s">
        <v>19</v>
      </c>
      <c r="J11096" s="206">
        <v>400</v>
      </c>
      <c r="L11096" s="206">
        <v>2024</v>
      </c>
      <c r="M11096" s="206" t="s">
        <v>772</v>
      </c>
      <c r="N11096" s="206" t="s">
        <v>773</v>
      </c>
    </row>
    <row r="11097" spans="1:15" s="206" customFormat="1" ht="31" customHeight="1" x14ac:dyDescent="0.15">
      <c r="A11097" s="206" t="s">
        <v>768</v>
      </c>
      <c r="B11097" s="206" t="s">
        <v>914</v>
      </c>
      <c r="C11097" s="206" t="s">
        <v>770</v>
      </c>
      <c r="D11097" s="206" t="s">
        <v>840</v>
      </c>
      <c r="E11097" s="206" t="s">
        <v>577</v>
      </c>
      <c r="F11097" s="207">
        <v>45467</v>
      </c>
      <c r="G11097" s="206" t="s">
        <v>69</v>
      </c>
      <c r="H11097" s="208">
        <v>160000</v>
      </c>
      <c r="I11097" s="206" t="s">
        <v>19</v>
      </c>
      <c r="J11097" s="206">
        <v>1600</v>
      </c>
      <c r="L11097" s="206">
        <v>2024</v>
      </c>
      <c r="M11097" s="206" t="s">
        <v>772</v>
      </c>
      <c r="N11097" s="206" t="s">
        <v>773</v>
      </c>
    </row>
    <row r="11098" spans="1:15" s="206" customFormat="1" ht="31" customHeight="1" x14ac:dyDescent="0.15">
      <c r="A11098" s="206" t="s">
        <v>768</v>
      </c>
      <c r="B11098" s="206" t="s">
        <v>914</v>
      </c>
      <c r="C11098" s="206" t="s">
        <v>770</v>
      </c>
      <c r="D11098" s="206" t="s">
        <v>840</v>
      </c>
      <c r="E11098" s="206" t="s">
        <v>577</v>
      </c>
      <c r="F11098" s="207">
        <v>45468</v>
      </c>
      <c r="G11098" s="206" t="s">
        <v>69</v>
      </c>
      <c r="H11098" s="208">
        <v>40000</v>
      </c>
      <c r="I11098" s="206" t="s">
        <v>19</v>
      </c>
      <c r="J11098" s="206">
        <v>400</v>
      </c>
      <c r="L11098" s="206">
        <v>2024</v>
      </c>
      <c r="M11098" s="206" t="s">
        <v>772</v>
      </c>
      <c r="N11098" s="206" t="s">
        <v>773</v>
      </c>
    </row>
    <row r="11099" spans="1:15" s="206" customFormat="1" ht="31" customHeight="1" x14ac:dyDescent="0.15">
      <c r="A11099" s="206" t="s">
        <v>768</v>
      </c>
      <c r="B11099" s="206" t="s">
        <v>914</v>
      </c>
      <c r="C11099" s="206" t="s">
        <v>770</v>
      </c>
      <c r="D11099" s="206" t="s">
        <v>840</v>
      </c>
      <c r="E11099" s="206" t="s">
        <v>577</v>
      </c>
      <c r="F11099" s="207">
        <v>45469</v>
      </c>
      <c r="G11099" s="206" t="s">
        <v>69</v>
      </c>
      <c r="H11099" s="208">
        <v>120000</v>
      </c>
      <c r="I11099" s="206" t="s">
        <v>19</v>
      </c>
      <c r="J11099" s="206">
        <v>1200</v>
      </c>
      <c r="L11099" s="206">
        <v>2024</v>
      </c>
      <c r="M11099" s="206" t="s">
        <v>772</v>
      </c>
      <c r="N11099" s="206" t="s">
        <v>773</v>
      </c>
    </row>
    <row r="11100" spans="1:15" s="206" customFormat="1" ht="31" customHeight="1" x14ac:dyDescent="0.15">
      <c r="A11100" s="206" t="s">
        <v>768</v>
      </c>
      <c r="B11100" s="206" t="s">
        <v>914</v>
      </c>
      <c r="C11100" s="206" t="s">
        <v>770</v>
      </c>
      <c r="D11100" s="206" t="s">
        <v>840</v>
      </c>
      <c r="E11100" s="206" t="s">
        <v>658</v>
      </c>
      <c r="F11100" s="207">
        <v>45469</v>
      </c>
      <c r="G11100" s="206" t="s">
        <v>69</v>
      </c>
      <c r="H11100" s="208">
        <v>80000</v>
      </c>
      <c r="I11100" s="206" t="s">
        <v>19</v>
      </c>
      <c r="J11100" s="206">
        <v>800</v>
      </c>
      <c r="L11100" s="206">
        <v>2024</v>
      </c>
      <c r="M11100" s="206" t="s">
        <v>772</v>
      </c>
      <c r="N11100" s="206" t="s">
        <v>773</v>
      </c>
    </row>
    <row r="11101" spans="1:15" s="206" customFormat="1" ht="31" customHeight="1" x14ac:dyDescent="0.15">
      <c r="A11101" s="206" t="s">
        <v>768</v>
      </c>
      <c r="B11101" s="206" t="s">
        <v>914</v>
      </c>
      <c r="C11101" s="206" t="s">
        <v>770</v>
      </c>
      <c r="D11101" s="206" t="s">
        <v>840</v>
      </c>
      <c r="E11101" s="206" t="s">
        <v>577</v>
      </c>
      <c r="F11101" s="207">
        <v>45470</v>
      </c>
      <c r="G11101" s="206" t="s">
        <v>69</v>
      </c>
      <c r="H11101" s="208">
        <v>480000</v>
      </c>
      <c r="I11101" s="206" t="s">
        <v>19</v>
      </c>
      <c r="J11101" s="206">
        <v>4800</v>
      </c>
      <c r="L11101" s="206">
        <v>2024</v>
      </c>
      <c r="M11101" s="206" t="s">
        <v>772</v>
      </c>
      <c r="N11101" s="206" t="s">
        <v>773</v>
      </c>
    </row>
    <row r="11102" spans="1:15" s="206" customFormat="1" ht="31" customHeight="1" x14ac:dyDescent="0.15">
      <c r="A11102" s="206" t="s">
        <v>768</v>
      </c>
      <c r="B11102" s="206" t="s">
        <v>914</v>
      </c>
      <c r="C11102" s="206" t="s">
        <v>770</v>
      </c>
      <c r="D11102" s="206" t="s">
        <v>840</v>
      </c>
      <c r="E11102" s="206" t="s">
        <v>658</v>
      </c>
      <c r="F11102" s="207">
        <v>45470</v>
      </c>
      <c r="G11102" s="206" t="s">
        <v>69</v>
      </c>
      <c r="H11102" s="208">
        <v>120000</v>
      </c>
      <c r="I11102" s="206" t="s">
        <v>19</v>
      </c>
      <c r="J11102" s="206">
        <v>1200</v>
      </c>
      <c r="L11102" s="206">
        <v>2024</v>
      </c>
      <c r="M11102" s="206" t="s">
        <v>772</v>
      </c>
      <c r="N11102" s="206" t="s">
        <v>773</v>
      </c>
    </row>
    <row r="11103" spans="1:15" s="206" customFormat="1" ht="31" customHeight="1" x14ac:dyDescent="0.15">
      <c r="A11103" s="206" t="s">
        <v>768</v>
      </c>
      <c r="B11103" s="206" t="s">
        <v>914</v>
      </c>
      <c r="C11103" s="206" t="s">
        <v>770</v>
      </c>
      <c r="D11103" s="206" t="s">
        <v>840</v>
      </c>
      <c r="E11103" s="206" t="s">
        <v>577</v>
      </c>
      <c r="F11103" s="207">
        <v>45471</v>
      </c>
      <c r="G11103" s="206" t="s">
        <v>69</v>
      </c>
      <c r="H11103" s="208">
        <v>120000</v>
      </c>
      <c r="I11103" s="206" t="s">
        <v>19</v>
      </c>
      <c r="J11103" s="206">
        <v>1200</v>
      </c>
      <c r="L11103" s="206">
        <v>2024</v>
      </c>
      <c r="M11103" s="206" t="s">
        <v>772</v>
      </c>
      <c r="N11103" s="206" t="s">
        <v>773</v>
      </c>
    </row>
    <row r="11104" spans="1:15" s="206" customFormat="1" ht="31" customHeight="1" x14ac:dyDescent="0.15">
      <c r="A11104" s="206" t="s">
        <v>768</v>
      </c>
      <c r="B11104" s="206" t="s">
        <v>914</v>
      </c>
      <c r="C11104" s="206" t="s">
        <v>770</v>
      </c>
      <c r="D11104" s="206" t="s">
        <v>840</v>
      </c>
      <c r="E11104" s="206" t="s">
        <v>658</v>
      </c>
      <c r="F11104" s="207">
        <v>45471</v>
      </c>
      <c r="G11104" s="206" t="s">
        <v>69</v>
      </c>
      <c r="H11104" s="208">
        <v>80000</v>
      </c>
      <c r="I11104" s="206" t="s">
        <v>19</v>
      </c>
      <c r="J11104" s="206">
        <v>800</v>
      </c>
      <c r="L11104" s="206">
        <v>2024</v>
      </c>
      <c r="M11104" s="206" t="s">
        <v>772</v>
      </c>
      <c r="N11104" s="206" t="s">
        <v>773</v>
      </c>
    </row>
    <row r="11105" spans="1:15" s="206" customFormat="1" ht="31" customHeight="1" x14ac:dyDescent="0.15">
      <c r="A11105" s="206" t="s">
        <v>768</v>
      </c>
      <c r="B11105" s="206" t="s">
        <v>914</v>
      </c>
      <c r="C11105" s="206" t="s">
        <v>770</v>
      </c>
      <c r="D11105" s="206" t="s">
        <v>840</v>
      </c>
      <c r="E11105" s="206" t="s">
        <v>577</v>
      </c>
      <c r="F11105" s="207">
        <v>45472</v>
      </c>
      <c r="G11105" s="206" t="s">
        <v>69</v>
      </c>
      <c r="H11105" s="208">
        <v>160000</v>
      </c>
      <c r="I11105" s="206" t="s">
        <v>19</v>
      </c>
      <c r="J11105" s="206">
        <v>1600</v>
      </c>
      <c r="L11105" s="206">
        <v>2024</v>
      </c>
      <c r="M11105" s="206" t="s">
        <v>772</v>
      </c>
      <c r="N11105" s="206" t="s">
        <v>773</v>
      </c>
    </row>
    <row r="11106" spans="1:15" s="206" customFormat="1" ht="31" customHeight="1" x14ac:dyDescent="0.15">
      <c r="A11106" s="206" t="s">
        <v>768</v>
      </c>
      <c r="B11106" s="206" t="s">
        <v>914</v>
      </c>
      <c r="C11106" s="206" t="s">
        <v>770</v>
      </c>
      <c r="D11106" s="206" t="s">
        <v>840</v>
      </c>
      <c r="E11106" s="206" t="s">
        <v>658</v>
      </c>
      <c r="F11106" s="207">
        <v>45472</v>
      </c>
      <c r="G11106" s="206" t="s">
        <v>69</v>
      </c>
      <c r="H11106" s="208">
        <v>40000</v>
      </c>
      <c r="I11106" s="206" t="s">
        <v>19</v>
      </c>
      <c r="J11106" s="206">
        <v>400</v>
      </c>
      <c r="L11106" s="206">
        <v>2024</v>
      </c>
      <c r="M11106" s="206" t="s">
        <v>772</v>
      </c>
      <c r="N11106" s="206" t="s">
        <v>773</v>
      </c>
    </row>
    <row r="11107" spans="1:15" s="206" customFormat="1" ht="31" customHeight="1" x14ac:dyDescent="0.15">
      <c r="A11107" s="206" t="s">
        <v>768</v>
      </c>
      <c r="B11107" s="206" t="s">
        <v>914</v>
      </c>
      <c r="C11107" s="206" t="s">
        <v>770</v>
      </c>
      <c r="D11107" s="206" t="s">
        <v>840</v>
      </c>
      <c r="E11107" s="206" t="s">
        <v>577</v>
      </c>
      <c r="F11107" s="207">
        <v>45473</v>
      </c>
      <c r="G11107" s="206" t="s">
        <v>69</v>
      </c>
      <c r="H11107" s="208">
        <v>120000</v>
      </c>
      <c r="I11107" s="206" t="s">
        <v>19</v>
      </c>
      <c r="J11107" s="206">
        <v>1200</v>
      </c>
      <c r="L11107" s="206">
        <v>2024</v>
      </c>
      <c r="M11107" s="206" t="s">
        <v>772</v>
      </c>
      <c r="N11107" s="206" t="s">
        <v>773</v>
      </c>
    </row>
    <row r="11108" spans="1:15" s="206" customFormat="1" ht="31" customHeight="1" x14ac:dyDescent="0.15">
      <c r="A11108" s="206" t="s">
        <v>768</v>
      </c>
      <c r="B11108" s="206" t="s">
        <v>914</v>
      </c>
      <c r="C11108" s="206" t="s">
        <v>770</v>
      </c>
      <c r="D11108" s="206" t="s">
        <v>840</v>
      </c>
      <c r="E11108" s="206" t="s">
        <v>658</v>
      </c>
      <c r="F11108" s="207">
        <v>45473</v>
      </c>
      <c r="G11108" s="206" t="s">
        <v>69</v>
      </c>
      <c r="H11108" s="208">
        <v>120000</v>
      </c>
      <c r="I11108" s="206" t="s">
        <v>19</v>
      </c>
      <c r="J11108" s="206">
        <v>1200</v>
      </c>
      <c r="L11108" s="206">
        <v>2024</v>
      </c>
      <c r="M11108" s="206" t="s">
        <v>772</v>
      </c>
      <c r="N11108" s="206" t="s">
        <v>773</v>
      </c>
    </row>
    <row r="11109" spans="1:15" s="206" customFormat="1" ht="31" customHeight="1" x14ac:dyDescent="0.15">
      <c r="A11109" s="206" t="s">
        <v>768</v>
      </c>
      <c r="B11109" s="206" t="s">
        <v>914</v>
      </c>
      <c r="C11109" s="206" t="s">
        <v>770</v>
      </c>
      <c r="D11109" s="206" t="s">
        <v>840</v>
      </c>
      <c r="E11109" s="206" t="s">
        <v>577</v>
      </c>
      <c r="F11109" s="207">
        <v>45474</v>
      </c>
      <c r="G11109" s="206" t="s">
        <v>69</v>
      </c>
      <c r="H11109" s="208">
        <v>280000</v>
      </c>
      <c r="I11109" s="206" t="s">
        <v>19</v>
      </c>
      <c r="J11109" s="206">
        <v>2800</v>
      </c>
      <c r="L11109" s="206">
        <v>2024</v>
      </c>
      <c r="M11109" s="206" t="s">
        <v>772</v>
      </c>
      <c r="N11109" s="206" t="s">
        <v>773</v>
      </c>
      <c r="O11109" s="206" t="s">
        <v>806</v>
      </c>
    </row>
    <row r="11110" spans="1:15" s="206" customFormat="1" ht="31" customHeight="1" x14ac:dyDescent="0.15">
      <c r="A11110" s="206" t="s">
        <v>768</v>
      </c>
      <c r="B11110" s="206" t="s">
        <v>914</v>
      </c>
      <c r="C11110" s="206" t="s">
        <v>770</v>
      </c>
      <c r="D11110" s="206" t="s">
        <v>840</v>
      </c>
      <c r="E11110" s="206" t="s">
        <v>577</v>
      </c>
      <c r="F11110" s="207">
        <v>45475</v>
      </c>
      <c r="G11110" s="206" t="s">
        <v>69</v>
      </c>
      <c r="H11110" s="208">
        <v>280000</v>
      </c>
      <c r="I11110" s="206" t="s">
        <v>19</v>
      </c>
      <c r="J11110" s="206">
        <v>2800</v>
      </c>
      <c r="L11110" s="206">
        <v>2024</v>
      </c>
      <c r="M11110" s="206" t="s">
        <v>772</v>
      </c>
      <c r="N11110" s="206" t="s">
        <v>773</v>
      </c>
      <c r="O11110" s="206" t="s">
        <v>807</v>
      </c>
    </row>
    <row r="11111" spans="1:15" s="206" customFormat="1" ht="31" customHeight="1" x14ac:dyDescent="0.15">
      <c r="A11111" s="206" t="s">
        <v>768</v>
      </c>
      <c r="B11111" s="206" t="s">
        <v>914</v>
      </c>
      <c r="C11111" s="206" t="s">
        <v>770</v>
      </c>
      <c r="D11111" s="206" t="s">
        <v>840</v>
      </c>
      <c r="E11111" s="206" t="s">
        <v>658</v>
      </c>
      <c r="F11111" s="207">
        <v>45475</v>
      </c>
      <c r="G11111" s="206" t="s">
        <v>69</v>
      </c>
      <c r="H11111" s="208">
        <v>40000</v>
      </c>
      <c r="I11111" s="206" t="s">
        <v>19</v>
      </c>
      <c r="J11111" s="206">
        <v>400</v>
      </c>
      <c r="L11111" s="206">
        <v>2024</v>
      </c>
      <c r="M11111" s="206" t="s">
        <v>772</v>
      </c>
      <c r="N11111" s="206" t="s">
        <v>773</v>
      </c>
    </row>
    <row r="11112" spans="1:15" s="206" customFormat="1" ht="31" customHeight="1" x14ac:dyDescent="0.15">
      <c r="A11112" s="206" t="s">
        <v>768</v>
      </c>
      <c r="B11112" s="206" t="s">
        <v>914</v>
      </c>
      <c r="C11112" s="206" t="s">
        <v>770</v>
      </c>
      <c r="D11112" s="206" t="s">
        <v>840</v>
      </c>
      <c r="E11112" s="206" t="s">
        <v>577</v>
      </c>
      <c r="F11112" s="207">
        <v>45475</v>
      </c>
      <c r="G11112" s="206" t="s">
        <v>69</v>
      </c>
      <c r="H11112" s="208">
        <v>200000</v>
      </c>
      <c r="I11112" s="206" t="s">
        <v>19</v>
      </c>
      <c r="J11112" s="206">
        <v>2000</v>
      </c>
      <c r="L11112" s="206">
        <v>2024</v>
      </c>
      <c r="M11112" s="206" t="s">
        <v>772</v>
      </c>
      <c r="N11112" s="206" t="s">
        <v>773</v>
      </c>
    </row>
    <row r="11113" spans="1:15" s="206" customFormat="1" ht="31" customHeight="1" x14ac:dyDescent="0.15">
      <c r="A11113" s="206" t="s">
        <v>768</v>
      </c>
      <c r="B11113" s="206" t="s">
        <v>914</v>
      </c>
      <c r="C11113" s="206" t="s">
        <v>770</v>
      </c>
      <c r="D11113" s="206" t="s">
        <v>840</v>
      </c>
      <c r="E11113" s="206" t="s">
        <v>577</v>
      </c>
      <c r="F11113" s="207">
        <v>45476</v>
      </c>
      <c r="G11113" s="206" t="s">
        <v>69</v>
      </c>
      <c r="H11113" s="208">
        <v>640000</v>
      </c>
      <c r="I11113" s="206" t="s">
        <v>19</v>
      </c>
      <c r="J11113" s="206">
        <v>6400</v>
      </c>
      <c r="L11113" s="206">
        <v>2024</v>
      </c>
      <c r="M11113" s="206" t="s">
        <v>772</v>
      </c>
      <c r="N11113" s="206" t="s">
        <v>773</v>
      </c>
    </row>
    <row r="11114" spans="1:15" s="206" customFormat="1" ht="31" customHeight="1" x14ac:dyDescent="0.15">
      <c r="A11114" s="206" t="s">
        <v>768</v>
      </c>
      <c r="B11114" s="206" t="s">
        <v>914</v>
      </c>
      <c r="C11114" s="206" t="s">
        <v>770</v>
      </c>
      <c r="D11114" s="206" t="s">
        <v>840</v>
      </c>
      <c r="E11114" s="206" t="s">
        <v>658</v>
      </c>
      <c r="F11114" s="207">
        <v>45476</v>
      </c>
      <c r="G11114" s="206" t="s">
        <v>69</v>
      </c>
      <c r="H11114" s="208">
        <v>120000</v>
      </c>
      <c r="I11114" s="206" t="s">
        <v>19</v>
      </c>
      <c r="J11114" s="206">
        <v>1200</v>
      </c>
      <c r="L11114" s="206">
        <v>2024</v>
      </c>
      <c r="M11114" s="206" t="s">
        <v>772</v>
      </c>
      <c r="N11114" s="206" t="s">
        <v>773</v>
      </c>
    </row>
    <row r="11115" spans="1:15" s="206" customFormat="1" ht="31" customHeight="1" x14ac:dyDescent="0.15">
      <c r="A11115" s="206" t="s">
        <v>768</v>
      </c>
      <c r="B11115" s="206" t="s">
        <v>914</v>
      </c>
      <c r="C11115" s="206" t="s">
        <v>770</v>
      </c>
      <c r="D11115" s="206" t="s">
        <v>840</v>
      </c>
      <c r="E11115" s="206" t="s">
        <v>577</v>
      </c>
      <c r="F11115" s="207">
        <v>45477</v>
      </c>
      <c r="G11115" s="206" t="s">
        <v>69</v>
      </c>
      <c r="H11115" s="208">
        <v>120000</v>
      </c>
      <c r="I11115" s="206" t="s">
        <v>19</v>
      </c>
      <c r="J11115" s="206">
        <v>1200</v>
      </c>
      <c r="L11115" s="206">
        <v>2024</v>
      </c>
      <c r="M11115" s="206" t="s">
        <v>772</v>
      </c>
      <c r="N11115" s="206" t="s">
        <v>773</v>
      </c>
    </row>
    <row r="11116" spans="1:15" s="206" customFormat="1" ht="31" customHeight="1" x14ac:dyDescent="0.15">
      <c r="A11116" s="206" t="s">
        <v>768</v>
      </c>
      <c r="B11116" s="206" t="s">
        <v>914</v>
      </c>
      <c r="C11116" s="206" t="s">
        <v>770</v>
      </c>
      <c r="D11116" s="206" t="s">
        <v>840</v>
      </c>
      <c r="E11116" s="206" t="s">
        <v>577</v>
      </c>
      <c r="F11116" s="207">
        <v>45478</v>
      </c>
      <c r="G11116" s="206" t="s">
        <v>69</v>
      </c>
      <c r="H11116" s="208">
        <v>1520000</v>
      </c>
      <c r="I11116" s="206" t="s">
        <v>19</v>
      </c>
      <c r="J11116" s="206">
        <v>15200</v>
      </c>
      <c r="L11116" s="206">
        <v>2024</v>
      </c>
      <c r="M11116" s="206" t="s">
        <v>772</v>
      </c>
      <c r="N11116" s="206" t="s">
        <v>773</v>
      </c>
    </row>
    <row r="11117" spans="1:15" s="206" customFormat="1" ht="31" customHeight="1" x14ac:dyDescent="0.15">
      <c r="A11117" s="206" t="s">
        <v>768</v>
      </c>
      <c r="B11117" s="206" t="s">
        <v>914</v>
      </c>
      <c r="C11117" s="206" t="s">
        <v>770</v>
      </c>
      <c r="D11117" s="206" t="s">
        <v>840</v>
      </c>
      <c r="E11117" s="206" t="s">
        <v>658</v>
      </c>
      <c r="F11117" s="207">
        <v>45478</v>
      </c>
      <c r="G11117" s="206" t="s">
        <v>69</v>
      </c>
      <c r="H11117" s="208">
        <v>200000</v>
      </c>
      <c r="I11117" s="206" t="s">
        <v>19</v>
      </c>
      <c r="J11117" s="206">
        <v>2000</v>
      </c>
      <c r="L11117" s="206">
        <v>2024</v>
      </c>
      <c r="M11117" s="206" t="s">
        <v>772</v>
      </c>
      <c r="N11117" s="206" t="s">
        <v>773</v>
      </c>
    </row>
    <row r="11118" spans="1:15" s="206" customFormat="1" ht="31" customHeight="1" x14ac:dyDescent="0.15">
      <c r="A11118" s="206" t="s">
        <v>768</v>
      </c>
      <c r="B11118" s="206" t="s">
        <v>914</v>
      </c>
      <c r="C11118" s="206" t="s">
        <v>770</v>
      </c>
      <c r="D11118" s="206" t="s">
        <v>840</v>
      </c>
      <c r="E11118" s="206" t="s">
        <v>577</v>
      </c>
      <c r="F11118" s="207">
        <v>45479</v>
      </c>
      <c r="G11118" s="206" t="s">
        <v>69</v>
      </c>
      <c r="H11118" s="208">
        <v>1640000</v>
      </c>
      <c r="I11118" s="206" t="s">
        <v>19</v>
      </c>
      <c r="J11118" s="206">
        <v>16400</v>
      </c>
      <c r="L11118" s="206">
        <v>2024</v>
      </c>
      <c r="M11118" s="206" t="s">
        <v>772</v>
      </c>
      <c r="N11118" s="206" t="s">
        <v>773</v>
      </c>
    </row>
    <row r="11119" spans="1:15" s="206" customFormat="1" ht="31" customHeight="1" x14ac:dyDescent="0.15">
      <c r="A11119" s="206" t="s">
        <v>768</v>
      </c>
      <c r="B11119" s="206" t="s">
        <v>914</v>
      </c>
      <c r="C11119" s="206" t="s">
        <v>770</v>
      </c>
      <c r="D11119" s="206" t="s">
        <v>840</v>
      </c>
      <c r="E11119" s="206" t="s">
        <v>658</v>
      </c>
      <c r="F11119" s="207">
        <v>45479</v>
      </c>
      <c r="G11119" s="206" t="s">
        <v>69</v>
      </c>
      <c r="H11119" s="208">
        <v>80000</v>
      </c>
      <c r="I11119" s="206" t="s">
        <v>19</v>
      </c>
      <c r="J11119" s="206">
        <v>800</v>
      </c>
      <c r="L11119" s="206">
        <v>2024</v>
      </c>
      <c r="M11119" s="206" t="s">
        <v>772</v>
      </c>
      <c r="N11119" s="206" t="s">
        <v>773</v>
      </c>
    </row>
    <row r="11120" spans="1:15" s="206" customFormat="1" ht="31" customHeight="1" x14ac:dyDescent="0.15">
      <c r="A11120" s="206" t="s">
        <v>768</v>
      </c>
      <c r="B11120" s="206" t="s">
        <v>914</v>
      </c>
      <c r="C11120" s="206" t="s">
        <v>770</v>
      </c>
      <c r="D11120" s="206" t="s">
        <v>840</v>
      </c>
      <c r="E11120" s="206" t="s">
        <v>658</v>
      </c>
      <c r="F11120" s="207">
        <v>45480</v>
      </c>
      <c r="G11120" s="206" t="s">
        <v>69</v>
      </c>
      <c r="H11120" s="208">
        <v>80000</v>
      </c>
      <c r="I11120" s="206" t="s">
        <v>19</v>
      </c>
      <c r="J11120" s="206">
        <v>800</v>
      </c>
      <c r="L11120" s="206">
        <v>2024</v>
      </c>
      <c r="M11120" s="206" t="s">
        <v>772</v>
      </c>
      <c r="N11120" s="206" t="s">
        <v>773</v>
      </c>
    </row>
    <row r="11121" spans="1:14" s="206" customFormat="1" ht="31" customHeight="1" x14ac:dyDescent="0.15">
      <c r="A11121" s="206" t="s">
        <v>768</v>
      </c>
      <c r="B11121" s="206" t="s">
        <v>914</v>
      </c>
      <c r="C11121" s="206" t="s">
        <v>770</v>
      </c>
      <c r="D11121" s="206" t="s">
        <v>840</v>
      </c>
      <c r="E11121" s="206" t="s">
        <v>577</v>
      </c>
      <c r="F11121" s="207">
        <v>45480</v>
      </c>
      <c r="G11121" s="206" t="s">
        <v>69</v>
      </c>
      <c r="H11121" s="208">
        <v>1480000</v>
      </c>
      <c r="I11121" s="206" t="s">
        <v>19</v>
      </c>
      <c r="J11121" s="206">
        <v>14800</v>
      </c>
      <c r="L11121" s="206">
        <v>2024</v>
      </c>
      <c r="M11121" s="206" t="s">
        <v>772</v>
      </c>
      <c r="N11121" s="206" t="s">
        <v>773</v>
      </c>
    </row>
    <row r="11122" spans="1:14" s="206" customFormat="1" ht="31" customHeight="1" x14ac:dyDescent="0.15">
      <c r="A11122" s="206" t="s">
        <v>768</v>
      </c>
      <c r="B11122" s="206" t="s">
        <v>914</v>
      </c>
      <c r="C11122" s="206" t="s">
        <v>770</v>
      </c>
      <c r="D11122" s="206" t="s">
        <v>840</v>
      </c>
      <c r="E11122" s="206" t="s">
        <v>577</v>
      </c>
      <c r="F11122" s="207">
        <v>45481</v>
      </c>
      <c r="G11122" s="206" t="s">
        <v>69</v>
      </c>
      <c r="H11122" s="208">
        <v>2000000</v>
      </c>
      <c r="I11122" s="206" t="s">
        <v>19</v>
      </c>
      <c r="J11122" s="206">
        <v>20000</v>
      </c>
      <c r="L11122" s="206">
        <v>2024</v>
      </c>
      <c r="M11122" s="206" t="s">
        <v>772</v>
      </c>
      <c r="N11122" s="206" t="s">
        <v>773</v>
      </c>
    </row>
    <row r="11123" spans="1:14" s="206" customFormat="1" ht="31" customHeight="1" x14ac:dyDescent="0.15">
      <c r="A11123" s="206" t="s">
        <v>768</v>
      </c>
      <c r="B11123" s="206" t="s">
        <v>914</v>
      </c>
      <c r="C11123" s="206" t="s">
        <v>770</v>
      </c>
      <c r="D11123" s="206" t="s">
        <v>840</v>
      </c>
      <c r="E11123" s="206" t="s">
        <v>658</v>
      </c>
      <c r="F11123" s="207">
        <v>45481</v>
      </c>
      <c r="G11123" s="206" t="s">
        <v>69</v>
      </c>
      <c r="H11123" s="208">
        <v>280000</v>
      </c>
      <c r="I11123" s="206" t="s">
        <v>19</v>
      </c>
      <c r="J11123" s="206">
        <v>2800</v>
      </c>
      <c r="L11123" s="206">
        <v>2024</v>
      </c>
      <c r="M11123" s="206" t="s">
        <v>772</v>
      </c>
      <c r="N11123" s="206" t="s">
        <v>773</v>
      </c>
    </row>
    <row r="11124" spans="1:14" s="206" customFormat="1" ht="31" customHeight="1" x14ac:dyDescent="0.15">
      <c r="A11124" s="206" t="s">
        <v>768</v>
      </c>
      <c r="B11124" s="206" t="s">
        <v>914</v>
      </c>
      <c r="C11124" s="206" t="s">
        <v>770</v>
      </c>
      <c r="D11124" s="206" t="s">
        <v>840</v>
      </c>
      <c r="E11124" s="206" t="s">
        <v>577</v>
      </c>
      <c r="F11124" s="207">
        <v>45482</v>
      </c>
      <c r="G11124" s="206" t="s">
        <v>69</v>
      </c>
      <c r="H11124" s="208">
        <v>2400000</v>
      </c>
      <c r="I11124" s="206" t="s">
        <v>19</v>
      </c>
      <c r="J11124" s="206">
        <v>24000</v>
      </c>
      <c r="L11124" s="206">
        <v>2024</v>
      </c>
      <c r="M11124" s="206" t="s">
        <v>772</v>
      </c>
      <c r="N11124" s="206" t="s">
        <v>773</v>
      </c>
    </row>
    <row r="11125" spans="1:14" s="206" customFormat="1" ht="31" customHeight="1" x14ac:dyDescent="0.15">
      <c r="A11125" s="206" t="s">
        <v>768</v>
      </c>
      <c r="B11125" s="206" t="s">
        <v>914</v>
      </c>
      <c r="C11125" s="206" t="s">
        <v>770</v>
      </c>
      <c r="D11125" s="206" t="s">
        <v>840</v>
      </c>
      <c r="E11125" s="206" t="s">
        <v>658</v>
      </c>
      <c r="F11125" s="207">
        <v>45482</v>
      </c>
      <c r="G11125" s="206" t="s">
        <v>69</v>
      </c>
      <c r="H11125" s="208">
        <v>320000</v>
      </c>
      <c r="I11125" s="206" t="s">
        <v>19</v>
      </c>
      <c r="J11125" s="206">
        <v>3200</v>
      </c>
      <c r="L11125" s="206">
        <v>2024</v>
      </c>
      <c r="M11125" s="206" t="s">
        <v>772</v>
      </c>
      <c r="N11125" s="206" t="s">
        <v>773</v>
      </c>
    </row>
    <row r="11126" spans="1:14" s="206" customFormat="1" ht="31" customHeight="1" x14ac:dyDescent="0.15">
      <c r="A11126" s="206" t="s">
        <v>768</v>
      </c>
      <c r="B11126" s="206" t="s">
        <v>914</v>
      </c>
      <c r="C11126" s="206" t="s">
        <v>770</v>
      </c>
      <c r="D11126" s="206" t="s">
        <v>840</v>
      </c>
      <c r="E11126" s="206" t="s">
        <v>577</v>
      </c>
      <c r="F11126" s="207">
        <v>45483</v>
      </c>
      <c r="G11126" s="206" t="s">
        <v>69</v>
      </c>
      <c r="H11126" s="208">
        <v>2600000</v>
      </c>
      <c r="I11126" s="206" t="s">
        <v>19</v>
      </c>
      <c r="J11126" s="206">
        <v>26000</v>
      </c>
      <c r="L11126" s="206">
        <v>2024</v>
      </c>
      <c r="M11126" s="206" t="s">
        <v>772</v>
      </c>
      <c r="N11126" s="206" t="s">
        <v>773</v>
      </c>
    </row>
    <row r="11127" spans="1:14" s="206" customFormat="1" ht="31" customHeight="1" x14ac:dyDescent="0.15">
      <c r="A11127" s="206" t="s">
        <v>768</v>
      </c>
      <c r="B11127" s="206" t="s">
        <v>914</v>
      </c>
      <c r="C11127" s="206" t="s">
        <v>770</v>
      </c>
      <c r="D11127" s="206" t="s">
        <v>840</v>
      </c>
      <c r="E11127" s="206" t="s">
        <v>658</v>
      </c>
      <c r="F11127" s="207">
        <v>45483</v>
      </c>
      <c r="G11127" s="206" t="s">
        <v>69</v>
      </c>
      <c r="H11127" s="208">
        <v>320000</v>
      </c>
      <c r="I11127" s="206" t="s">
        <v>19</v>
      </c>
      <c r="J11127" s="206">
        <v>3200</v>
      </c>
      <c r="L11127" s="206">
        <v>2024</v>
      </c>
      <c r="M11127" s="206" t="s">
        <v>772</v>
      </c>
      <c r="N11127" s="206" t="s">
        <v>773</v>
      </c>
    </row>
    <row r="11128" spans="1:14" s="206" customFormat="1" ht="31" customHeight="1" x14ac:dyDescent="0.15">
      <c r="A11128" s="206" t="s">
        <v>768</v>
      </c>
      <c r="B11128" s="206" t="s">
        <v>914</v>
      </c>
      <c r="C11128" s="206" t="s">
        <v>770</v>
      </c>
      <c r="D11128" s="206" t="s">
        <v>840</v>
      </c>
      <c r="E11128" s="206" t="s">
        <v>577</v>
      </c>
      <c r="F11128" s="207">
        <v>45484</v>
      </c>
      <c r="G11128" s="206" t="s">
        <v>69</v>
      </c>
      <c r="H11128" s="208">
        <v>2840000</v>
      </c>
      <c r="I11128" s="206" t="s">
        <v>19</v>
      </c>
      <c r="J11128" s="206">
        <v>28400</v>
      </c>
      <c r="L11128" s="206">
        <v>2024</v>
      </c>
      <c r="M11128" s="206" t="s">
        <v>772</v>
      </c>
      <c r="N11128" s="206" t="s">
        <v>773</v>
      </c>
    </row>
    <row r="11129" spans="1:14" s="206" customFormat="1" ht="31" customHeight="1" x14ac:dyDescent="0.15">
      <c r="A11129" s="206" t="s">
        <v>768</v>
      </c>
      <c r="B11129" s="206" t="s">
        <v>914</v>
      </c>
      <c r="C11129" s="206" t="s">
        <v>770</v>
      </c>
      <c r="D11129" s="206" t="s">
        <v>840</v>
      </c>
      <c r="E11129" s="206" t="s">
        <v>658</v>
      </c>
      <c r="F11129" s="207">
        <v>45484</v>
      </c>
      <c r="G11129" s="206" t="s">
        <v>69</v>
      </c>
      <c r="H11129" s="208">
        <v>400000</v>
      </c>
      <c r="I11129" s="206" t="s">
        <v>19</v>
      </c>
      <c r="J11129" s="206">
        <v>4000</v>
      </c>
      <c r="L11129" s="206">
        <v>2024</v>
      </c>
      <c r="M11129" s="206" t="s">
        <v>772</v>
      </c>
      <c r="N11129" s="206" t="s">
        <v>773</v>
      </c>
    </row>
    <row r="11130" spans="1:14" s="206" customFormat="1" ht="31" customHeight="1" x14ac:dyDescent="0.15">
      <c r="A11130" s="206" t="s">
        <v>768</v>
      </c>
      <c r="B11130" s="206" t="s">
        <v>914</v>
      </c>
      <c r="C11130" s="206" t="s">
        <v>770</v>
      </c>
      <c r="D11130" s="206" t="s">
        <v>840</v>
      </c>
      <c r="E11130" s="206" t="s">
        <v>759</v>
      </c>
      <c r="F11130" s="207">
        <v>45485</v>
      </c>
      <c r="G11130" s="206" t="s">
        <v>69</v>
      </c>
      <c r="H11130" s="208">
        <v>220000</v>
      </c>
      <c r="I11130" s="206" t="s">
        <v>19</v>
      </c>
      <c r="J11130" s="206">
        <v>2200</v>
      </c>
      <c r="L11130" s="206">
        <v>2024</v>
      </c>
      <c r="M11130" s="206" t="s">
        <v>772</v>
      </c>
      <c r="N11130" s="206" t="s">
        <v>773</v>
      </c>
    </row>
    <row r="11131" spans="1:14" s="206" customFormat="1" ht="31" customHeight="1" x14ac:dyDescent="0.15">
      <c r="A11131" s="206" t="s">
        <v>768</v>
      </c>
      <c r="B11131" s="206" t="s">
        <v>914</v>
      </c>
      <c r="C11131" s="206" t="s">
        <v>770</v>
      </c>
      <c r="D11131" s="206" t="s">
        <v>840</v>
      </c>
      <c r="E11131" s="206" t="s">
        <v>577</v>
      </c>
      <c r="F11131" s="207">
        <v>45485</v>
      </c>
      <c r="G11131" s="206" t="s">
        <v>69</v>
      </c>
      <c r="H11131" s="208">
        <v>4160000</v>
      </c>
      <c r="I11131" s="206" t="s">
        <v>19</v>
      </c>
      <c r="J11131" s="206">
        <v>41600</v>
      </c>
      <c r="L11131" s="206">
        <v>2024</v>
      </c>
      <c r="M11131" s="206" t="s">
        <v>772</v>
      </c>
      <c r="N11131" s="206" t="s">
        <v>773</v>
      </c>
    </row>
    <row r="11132" spans="1:14" s="206" customFormat="1" ht="31" customHeight="1" x14ac:dyDescent="0.15">
      <c r="A11132" s="206" t="s">
        <v>768</v>
      </c>
      <c r="B11132" s="206" t="s">
        <v>914</v>
      </c>
      <c r="C11132" s="206" t="s">
        <v>770</v>
      </c>
      <c r="D11132" s="206" t="s">
        <v>840</v>
      </c>
      <c r="E11132" s="206" t="s">
        <v>658</v>
      </c>
      <c r="F11132" s="207">
        <v>45485</v>
      </c>
      <c r="G11132" s="206" t="s">
        <v>69</v>
      </c>
      <c r="H11132" s="208">
        <v>480000</v>
      </c>
      <c r="I11132" s="206" t="s">
        <v>19</v>
      </c>
      <c r="J11132" s="206">
        <v>4800</v>
      </c>
      <c r="L11132" s="206">
        <v>2024</v>
      </c>
      <c r="M11132" s="206" t="s">
        <v>772</v>
      </c>
      <c r="N11132" s="206" t="s">
        <v>773</v>
      </c>
    </row>
    <row r="11133" spans="1:14" s="206" customFormat="1" ht="31" customHeight="1" x14ac:dyDescent="0.15">
      <c r="A11133" s="206" t="s">
        <v>768</v>
      </c>
      <c r="B11133" s="206" t="s">
        <v>914</v>
      </c>
      <c r="C11133" s="206" t="s">
        <v>770</v>
      </c>
      <c r="D11133" s="206" t="s">
        <v>840</v>
      </c>
      <c r="E11133" s="206" t="s">
        <v>759</v>
      </c>
      <c r="F11133" s="207">
        <v>45486</v>
      </c>
      <c r="G11133" s="206" t="s">
        <v>69</v>
      </c>
      <c r="H11133" s="208">
        <v>146400</v>
      </c>
      <c r="I11133" s="206" t="s">
        <v>19</v>
      </c>
      <c r="J11133" s="206">
        <v>1464</v>
      </c>
      <c r="L11133" s="206">
        <v>2024</v>
      </c>
      <c r="M11133" s="206" t="s">
        <v>772</v>
      </c>
      <c r="N11133" s="206" t="s">
        <v>773</v>
      </c>
    </row>
    <row r="11134" spans="1:14" s="206" customFormat="1" ht="31" customHeight="1" x14ac:dyDescent="0.15">
      <c r="A11134" s="206" t="s">
        <v>768</v>
      </c>
      <c r="B11134" s="206" t="s">
        <v>914</v>
      </c>
      <c r="C11134" s="206" t="s">
        <v>770</v>
      </c>
      <c r="D11134" s="206" t="s">
        <v>840</v>
      </c>
      <c r="E11134" s="206" t="s">
        <v>577</v>
      </c>
      <c r="F11134" s="207">
        <v>45486</v>
      </c>
      <c r="G11134" s="206" t="s">
        <v>69</v>
      </c>
      <c r="H11134" s="208">
        <v>3520000</v>
      </c>
      <c r="I11134" s="206" t="s">
        <v>19</v>
      </c>
      <c r="J11134" s="206">
        <v>35200</v>
      </c>
      <c r="L11134" s="206">
        <v>2024</v>
      </c>
      <c r="M11134" s="206" t="s">
        <v>772</v>
      </c>
      <c r="N11134" s="206" t="s">
        <v>773</v>
      </c>
    </row>
    <row r="11135" spans="1:14" s="206" customFormat="1" ht="31" customHeight="1" x14ac:dyDescent="0.15">
      <c r="A11135" s="206" t="s">
        <v>768</v>
      </c>
      <c r="B11135" s="206" t="s">
        <v>914</v>
      </c>
      <c r="C11135" s="206" t="s">
        <v>770</v>
      </c>
      <c r="D11135" s="206" t="s">
        <v>840</v>
      </c>
      <c r="E11135" s="206" t="s">
        <v>658</v>
      </c>
      <c r="F11135" s="207">
        <v>45486</v>
      </c>
      <c r="G11135" s="206" t="s">
        <v>69</v>
      </c>
      <c r="H11135" s="208">
        <v>200000</v>
      </c>
      <c r="I11135" s="206" t="s">
        <v>19</v>
      </c>
      <c r="J11135" s="206">
        <v>2000</v>
      </c>
      <c r="L11135" s="206">
        <v>2024</v>
      </c>
      <c r="M11135" s="206" t="s">
        <v>772</v>
      </c>
      <c r="N11135" s="206" t="s">
        <v>773</v>
      </c>
    </row>
    <row r="11136" spans="1:14" s="206" customFormat="1" ht="31" customHeight="1" x14ac:dyDescent="0.15">
      <c r="A11136" s="206" t="s">
        <v>768</v>
      </c>
      <c r="B11136" s="206" t="s">
        <v>914</v>
      </c>
      <c r="C11136" s="206" t="s">
        <v>770</v>
      </c>
      <c r="D11136" s="206" t="s">
        <v>840</v>
      </c>
      <c r="E11136" s="206" t="s">
        <v>577</v>
      </c>
      <c r="F11136" s="207">
        <v>45487</v>
      </c>
      <c r="G11136" s="206" t="s">
        <v>69</v>
      </c>
      <c r="H11136" s="208">
        <v>2200000</v>
      </c>
      <c r="I11136" s="206" t="s">
        <v>19</v>
      </c>
      <c r="J11136" s="206">
        <v>22000</v>
      </c>
      <c r="L11136" s="206">
        <v>2024</v>
      </c>
      <c r="M11136" s="206" t="s">
        <v>772</v>
      </c>
      <c r="N11136" s="206" t="s">
        <v>773</v>
      </c>
    </row>
    <row r="11137" spans="1:14" s="206" customFormat="1" ht="31" customHeight="1" x14ac:dyDescent="0.15">
      <c r="A11137" s="206" t="s">
        <v>768</v>
      </c>
      <c r="B11137" s="206" t="s">
        <v>914</v>
      </c>
      <c r="C11137" s="206" t="s">
        <v>770</v>
      </c>
      <c r="D11137" s="206" t="s">
        <v>840</v>
      </c>
      <c r="E11137" s="206" t="s">
        <v>759</v>
      </c>
      <c r="F11137" s="207">
        <v>45487</v>
      </c>
      <c r="G11137" s="206" t="s">
        <v>69</v>
      </c>
      <c r="H11137" s="208">
        <v>88000</v>
      </c>
      <c r="I11137" s="206" t="s">
        <v>19</v>
      </c>
      <c r="J11137" s="206">
        <v>880</v>
      </c>
      <c r="L11137" s="206">
        <v>2024</v>
      </c>
      <c r="M11137" s="206" t="s">
        <v>772</v>
      </c>
      <c r="N11137" s="206" t="s">
        <v>773</v>
      </c>
    </row>
    <row r="11138" spans="1:14" s="206" customFormat="1" ht="31" customHeight="1" x14ac:dyDescent="0.15">
      <c r="A11138" s="206" t="s">
        <v>768</v>
      </c>
      <c r="B11138" s="206" t="s">
        <v>914</v>
      </c>
      <c r="C11138" s="206" t="s">
        <v>770</v>
      </c>
      <c r="D11138" s="206" t="s">
        <v>840</v>
      </c>
      <c r="E11138" s="206" t="s">
        <v>658</v>
      </c>
      <c r="F11138" s="207">
        <v>45487</v>
      </c>
      <c r="G11138" s="206" t="s">
        <v>69</v>
      </c>
      <c r="H11138" s="208">
        <v>160000</v>
      </c>
      <c r="I11138" s="206" t="s">
        <v>19</v>
      </c>
      <c r="J11138" s="206">
        <v>1600</v>
      </c>
      <c r="L11138" s="206">
        <v>2024</v>
      </c>
      <c r="M11138" s="206" t="s">
        <v>772</v>
      </c>
      <c r="N11138" s="206" t="s">
        <v>773</v>
      </c>
    </row>
    <row r="11139" spans="1:14" s="206" customFormat="1" ht="31" customHeight="1" x14ac:dyDescent="0.15">
      <c r="A11139" s="206" t="s">
        <v>768</v>
      </c>
      <c r="B11139" s="206" t="s">
        <v>914</v>
      </c>
      <c r="C11139" s="206" t="s">
        <v>770</v>
      </c>
      <c r="D11139" s="206" t="s">
        <v>840</v>
      </c>
      <c r="E11139" s="206" t="s">
        <v>577</v>
      </c>
      <c r="F11139" s="207">
        <v>45488</v>
      </c>
      <c r="G11139" s="206" t="s">
        <v>69</v>
      </c>
      <c r="H11139" s="208">
        <v>4720000</v>
      </c>
      <c r="I11139" s="206" t="s">
        <v>19</v>
      </c>
      <c r="J11139" s="206">
        <v>47200</v>
      </c>
      <c r="L11139" s="206">
        <v>2024</v>
      </c>
      <c r="M11139" s="206" t="s">
        <v>772</v>
      </c>
      <c r="N11139" s="206" t="s">
        <v>773</v>
      </c>
    </row>
    <row r="11140" spans="1:14" s="206" customFormat="1" ht="31" customHeight="1" x14ac:dyDescent="0.15">
      <c r="A11140" s="206" t="s">
        <v>768</v>
      </c>
      <c r="B11140" s="206" t="s">
        <v>914</v>
      </c>
      <c r="C11140" s="206" t="s">
        <v>770</v>
      </c>
      <c r="D11140" s="206" t="s">
        <v>840</v>
      </c>
      <c r="E11140" s="206" t="s">
        <v>658</v>
      </c>
      <c r="F11140" s="207">
        <v>45488</v>
      </c>
      <c r="G11140" s="206" t="s">
        <v>69</v>
      </c>
      <c r="H11140" s="208">
        <v>440000</v>
      </c>
      <c r="I11140" s="206" t="s">
        <v>19</v>
      </c>
      <c r="J11140" s="206">
        <v>4400</v>
      </c>
      <c r="L11140" s="206">
        <v>2024</v>
      </c>
      <c r="M11140" s="206" t="s">
        <v>772</v>
      </c>
      <c r="N11140" s="206" t="s">
        <v>773</v>
      </c>
    </row>
    <row r="11141" spans="1:14" s="206" customFormat="1" ht="31" customHeight="1" x14ac:dyDescent="0.15">
      <c r="A11141" s="206" t="s">
        <v>768</v>
      </c>
      <c r="B11141" s="206" t="s">
        <v>914</v>
      </c>
      <c r="C11141" s="206" t="s">
        <v>770</v>
      </c>
      <c r="D11141" s="206" t="s">
        <v>840</v>
      </c>
      <c r="E11141" s="206" t="s">
        <v>658</v>
      </c>
      <c r="F11141" s="207">
        <v>45489</v>
      </c>
      <c r="G11141" s="206" t="s">
        <v>69</v>
      </c>
      <c r="H11141" s="208">
        <v>600000</v>
      </c>
      <c r="I11141" s="206" t="s">
        <v>19</v>
      </c>
      <c r="J11141" s="206">
        <v>6000</v>
      </c>
      <c r="L11141" s="206">
        <v>2024</v>
      </c>
      <c r="M11141" s="206" t="s">
        <v>772</v>
      </c>
      <c r="N11141" s="206" t="s">
        <v>773</v>
      </c>
    </row>
    <row r="11142" spans="1:14" s="206" customFormat="1" ht="31" customHeight="1" x14ac:dyDescent="0.15">
      <c r="A11142" s="206" t="s">
        <v>768</v>
      </c>
      <c r="B11142" s="206" t="s">
        <v>914</v>
      </c>
      <c r="C11142" s="206" t="s">
        <v>770</v>
      </c>
      <c r="D11142" s="206" t="s">
        <v>840</v>
      </c>
      <c r="E11142" s="206" t="s">
        <v>577</v>
      </c>
      <c r="F11142" s="207">
        <v>45489</v>
      </c>
      <c r="G11142" s="206" t="s">
        <v>69</v>
      </c>
      <c r="H11142" s="208">
        <v>4040000</v>
      </c>
      <c r="I11142" s="206" t="s">
        <v>19</v>
      </c>
      <c r="J11142" s="206">
        <v>40400</v>
      </c>
      <c r="L11142" s="206">
        <v>2024</v>
      </c>
      <c r="M11142" s="206" t="s">
        <v>772</v>
      </c>
      <c r="N11142" s="206" t="s">
        <v>773</v>
      </c>
    </row>
    <row r="11143" spans="1:14" s="206" customFormat="1" ht="31" customHeight="1" x14ac:dyDescent="0.15">
      <c r="A11143" s="206" t="s">
        <v>768</v>
      </c>
      <c r="B11143" s="206" t="s">
        <v>914</v>
      </c>
      <c r="C11143" s="206" t="s">
        <v>770</v>
      </c>
      <c r="D11143" s="206" t="s">
        <v>840</v>
      </c>
      <c r="E11143" s="206" t="s">
        <v>658</v>
      </c>
      <c r="F11143" s="207">
        <v>45490</v>
      </c>
      <c r="G11143" s="206" t="s">
        <v>69</v>
      </c>
      <c r="H11143" s="208">
        <v>760000</v>
      </c>
      <c r="I11143" s="206" t="s">
        <v>19</v>
      </c>
      <c r="J11143" s="206">
        <v>7600</v>
      </c>
      <c r="L11143" s="206">
        <v>2024</v>
      </c>
      <c r="M11143" s="206" t="s">
        <v>772</v>
      </c>
      <c r="N11143" s="206" t="s">
        <v>773</v>
      </c>
    </row>
    <row r="11144" spans="1:14" s="206" customFormat="1" ht="31" customHeight="1" x14ac:dyDescent="0.15">
      <c r="A11144" s="206" t="s">
        <v>768</v>
      </c>
      <c r="B11144" s="206" t="s">
        <v>914</v>
      </c>
      <c r="C11144" s="206" t="s">
        <v>770</v>
      </c>
      <c r="D11144" s="206" t="s">
        <v>840</v>
      </c>
      <c r="E11144" s="206" t="s">
        <v>759</v>
      </c>
      <c r="F11144" s="207">
        <v>45490</v>
      </c>
      <c r="G11144" s="206" t="s">
        <v>69</v>
      </c>
      <c r="H11144" s="208">
        <v>220000</v>
      </c>
      <c r="I11144" s="206" t="s">
        <v>19</v>
      </c>
      <c r="J11144" s="206">
        <v>2200</v>
      </c>
      <c r="L11144" s="206">
        <v>2024</v>
      </c>
      <c r="M11144" s="206" t="s">
        <v>772</v>
      </c>
      <c r="N11144" s="206" t="s">
        <v>773</v>
      </c>
    </row>
    <row r="11145" spans="1:14" s="206" customFormat="1" ht="31" customHeight="1" x14ac:dyDescent="0.15">
      <c r="A11145" s="206" t="s">
        <v>768</v>
      </c>
      <c r="B11145" s="206" t="s">
        <v>914</v>
      </c>
      <c r="C11145" s="206" t="s">
        <v>770</v>
      </c>
      <c r="D11145" s="206" t="s">
        <v>840</v>
      </c>
      <c r="E11145" s="206" t="s">
        <v>577</v>
      </c>
      <c r="F11145" s="207">
        <v>45490</v>
      </c>
      <c r="G11145" s="206" t="s">
        <v>69</v>
      </c>
      <c r="H11145" s="208">
        <v>4600000</v>
      </c>
      <c r="I11145" s="206" t="s">
        <v>19</v>
      </c>
      <c r="J11145" s="206">
        <v>46000</v>
      </c>
      <c r="L11145" s="206">
        <v>2024</v>
      </c>
      <c r="M11145" s="206" t="s">
        <v>772</v>
      </c>
      <c r="N11145" s="206" t="s">
        <v>773</v>
      </c>
    </row>
    <row r="11146" spans="1:14" s="206" customFormat="1" ht="31" customHeight="1" x14ac:dyDescent="0.15">
      <c r="A11146" s="206" t="s">
        <v>768</v>
      </c>
      <c r="B11146" s="206" t="s">
        <v>914</v>
      </c>
      <c r="C11146" s="206" t="s">
        <v>770</v>
      </c>
      <c r="D11146" s="206" t="s">
        <v>840</v>
      </c>
      <c r="E11146" s="206" t="s">
        <v>577</v>
      </c>
      <c r="F11146" s="207">
        <v>45491</v>
      </c>
      <c r="G11146" s="206" t="s">
        <v>69</v>
      </c>
      <c r="H11146" s="208">
        <v>4800000</v>
      </c>
      <c r="I11146" s="206" t="s">
        <v>19</v>
      </c>
      <c r="J11146" s="206">
        <v>48000</v>
      </c>
      <c r="L11146" s="206">
        <v>2024</v>
      </c>
      <c r="M11146" s="206" t="s">
        <v>772</v>
      </c>
      <c r="N11146" s="206" t="s">
        <v>773</v>
      </c>
    </row>
    <row r="11147" spans="1:14" s="206" customFormat="1" ht="31" customHeight="1" x14ac:dyDescent="0.15">
      <c r="A11147" s="206" t="s">
        <v>768</v>
      </c>
      <c r="B11147" s="206" t="s">
        <v>914</v>
      </c>
      <c r="C11147" s="206" t="s">
        <v>770</v>
      </c>
      <c r="D11147" s="206" t="s">
        <v>840</v>
      </c>
      <c r="E11147" s="206" t="s">
        <v>759</v>
      </c>
      <c r="F11147" s="207">
        <v>45491</v>
      </c>
      <c r="G11147" s="206" t="s">
        <v>69</v>
      </c>
      <c r="H11147" s="208">
        <v>220000</v>
      </c>
      <c r="I11147" s="206" t="s">
        <v>19</v>
      </c>
      <c r="J11147" s="206">
        <v>2200</v>
      </c>
      <c r="L11147" s="206">
        <v>2024</v>
      </c>
      <c r="M11147" s="206" t="s">
        <v>772</v>
      </c>
      <c r="N11147" s="206" t="s">
        <v>773</v>
      </c>
    </row>
    <row r="11148" spans="1:14" s="206" customFormat="1" ht="31" customHeight="1" x14ac:dyDescent="0.15">
      <c r="A11148" s="206" t="s">
        <v>768</v>
      </c>
      <c r="B11148" s="206" t="s">
        <v>914</v>
      </c>
      <c r="C11148" s="206" t="s">
        <v>770</v>
      </c>
      <c r="D11148" s="206" t="s">
        <v>840</v>
      </c>
      <c r="E11148" s="206" t="s">
        <v>658</v>
      </c>
      <c r="F11148" s="207">
        <v>45491</v>
      </c>
      <c r="G11148" s="206" t="s">
        <v>69</v>
      </c>
      <c r="H11148" s="208">
        <v>840000</v>
      </c>
      <c r="I11148" s="206" t="s">
        <v>19</v>
      </c>
      <c r="J11148" s="206">
        <v>8400</v>
      </c>
      <c r="L11148" s="206">
        <v>2024</v>
      </c>
      <c r="M11148" s="206" t="s">
        <v>772</v>
      </c>
      <c r="N11148" s="206" t="s">
        <v>773</v>
      </c>
    </row>
    <row r="11149" spans="1:14" s="206" customFormat="1" ht="31" customHeight="1" x14ac:dyDescent="0.15">
      <c r="A11149" s="206" t="s">
        <v>768</v>
      </c>
      <c r="B11149" s="206" t="s">
        <v>914</v>
      </c>
      <c r="C11149" s="206" t="s">
        <v>770</v>
      </c>
      <c r="D11149" s="206" t="s">
        <v>840</v>
      </c>
      <c r="E11149" s="206" t="s">
        <v>658</v>
      </c>
      <c r="F11149" s="207">
        <v>45492</v>
      </c>
      <c r="G11149" s="206" t="s">
        <v>69</v>
      </c>
      <c r="H11149" s="208">
        <v>600000</v>
      </c>
      <c r="I11149" s="206" t="s">
        <v>19</v>
      </c>
      <c r="J11149" s="206">
        <v>6000</v>
      </c>
      <c r="L11149" s="206">
        <v>2024</v>
      </c>
      <c r="M11149" s="206" t="s">
        <v>772</v>
      </c>
      <c r="N11149" s="206" t="s">
        <v>773</v>
      </c>
    </row>
    <row r="11150" spans="1:14" s="206" customFormat="1" ht="31" customHeight="1" x14ac:dyDescent="0.15">
      <c r="A11150" s="206" t="s">
        <v>768</v>
      </c>
      <c r="B11150" s="206" t="s">
        <v>914</v>
      </c>
      <c r="C11150" s="206" t="s">
        <v>770</v>
      </c>
      <c r="D11150" s="206" t="s">
        <v>840</v>
      </c>
      <c r="E11150" s="206" t="s">
        <v>577</v>
      </c>
      <c r="F11150" s="207">
        <v>45492</v>
      </c>
      <c r="G11150" s="206" t="s">
        <v>69</v>
      </c>
      <c r="H11150" s="208">
        <v>5000000</v>
      </c>
      <c r="I11150" s="206" t="s">
        <v>19</v>
      </c>
      <c r="J11150" s="206">
        <v>50000</v>
      </c>
      <c r="L11150" s="206">
        <v>2024</v>
      </c>
      <c r="M11150" s="206" t="s">
        <v>772</v>
      </c>
      <c r="N11150" s="206" t="s">
        <v>773</v>
      </c>
    </row>
    <row r="11151" spans="1:14" s="206" customFormat="1" ht="31" customHeight="1" x14ac:dyDescent="0.15">
      <c r="A11151" s="206" t="s">
        <v>768</v>
      </c>
      <c r="B11151" s="206" t="s">
        <v>914</v>
      </c>
      <c r="C11151" s="206" t="s">
        <v>770</v>
      </c>
      <c r="D11151" s="206" t="s">
        <v>840</v>
      </c>
      <c r="E11151" s="206" t="s">
        <v>658</v>
      </c>
      <c r="F11151" s="207">
        <v>45493</v>
      </c>
      <c r="G11151" s="206" t="s">
        <v>69</v>
      </c>
      <c r="H11151" s="208">
        <v>480000</v>
      </c>
      <c r="I11151" s="206" t="s">
        <v>19</v>
      </c>
      <c r="J11151" s="206">
        <v>4800</v>
      </c>
      <c r="L11151" s="206">
        <v>2024</v>
      </c>
      <c r="M11151" s="206" t="s">
        <v>772</v>
      </c>
      <c r="N11151" s="206" t="s">
        <v>773</v>
      </c>
    </row>
    <row r="11152" spans="1:14" s="206" customFormat="1" ht="31" customHeight="1" x14ac:dyDescent="0.15">
      <c r="A11152" s="206" t="s">
        <v>768</v>
      </c>
      <c r="B11152" s="206" t="s">
        <v>914</v>
      </c>
      <c r="C11152" s="206" t="s">
        <v>770</v>
      </c>
      <c r="D11152" s="206" t="s">
        <v>840</v>
      </c>
      <c r="E11152" s="206" t="s">
        <v>577</v>
      </c>
      <c r="F11152" s="207">
        <v>45493</v>
      </c>
      <c r="G11152" s="206" t="s">
        <v>69</v>
      </c>
      <c r="H11152" s="208">
        <v>4480000</v>
      </c>
      <c r="I11152" s="206" t="s">
        <v>19</v>
      </c>
      <c r="J11152" s="206">
        <v>44800</v>
      </c>
      <c r="L11152" s="206">
        <v>2024</v>
      </c>
      <c r="M11152" s="206" t="s">
        <v>772</v>
      </c>
      <c r="N11152" s="206" t="s">
        <v>773</v>
      </c>
    </row>
    <row r="11153" spans="1:14" s="206" customFormat="1" ht="31" customHeight="1" x14ac:dyDescent="0.15">
      <c r="A11153" s="206" t="s">
        <v>768</v>
      </c>
      <c r="B11153" s="206" t="s">
        <v>914</v>
      </c>
      <c r="C11153" s="206" t="s">
        <v>770</v>
      </c>
      <c r="D11153" s="206" t="s">
        <v>840</v>
      </c>
      <c r="E11153" s="206" t="s">
        <v>658</v>
      </c>
      <c r="F11153" s="207">
        <v>45494</v>
      </c>
      <c r="G11153" s="206" t="s">
        <v>69</v>
      </c>
      <c r="H11153" s="208">
        <v>240000</v>
      </c>
      <c r="I11153" s="206" t="s">
        <v>19</v>
      </c>
      <c r="J11153" s="206">
        <v>2400</v>
      </c>
      <c r="L11153" s="206">
        <v>2024</v>
      </c>
      <c r="M11153" s="206" t="s">
        <v>772</v>
      </c>
      <c r="N11153" s="206" t="s">
        <v>773</v>
      </c>
    </row>
    <row r="11154" spans="1:14" s="206" customFormat="1" ht="31" customHeight="1" x14ac:dyDescent="0.15">
      <c r="A11154" s="206" t="s">
        <v>768</v>
      </c>
      <c r="B11154" s="206" t="s">
        <v>914</v>
      </c>
      <c r="C11154" s="206" t="s">
        <v>770</v>
      </c>
      <c r="D11154" s="206" t="s">
        <v>840</v>
      </c>
      <c r="E11154" s="206" t="s">
        <v>577</v>
      </c>
      <c r="F11154" s="207">
        <v>45494</v>
      </c>
      <c r="G11154" s="206" t="s">
        <v>69</v>
      </c>
      <c r="H11154" s="208">
        <v>2800000</v>
      </c>
      <c r="I11154" s="206" t="s">
        <v>19</v>
      </c>
      <c r="J11154" s="206">
        <v>28000</v>
      </c>
      <c r="L11154" s="206">
        <v>2024</v>
      </c>
      <c r="M11154" s="206" t="s">
        <v>772</v>
      </c>
      <c r="N11154" s="206" t="s">
        <v>773</v>
      </c>
    </row>
    <row r="11155" spans="1:14" s="206" customFormat="1" ht="31" customHeight="1" x14ac:dyDescent="0.15">
      <c r="A11155" s="206" t="s">
        <v>768</v>
      </c>
      <c r="B11155" s="206" t="s">
        <v>914</v>
      </c>
      <c r="C11155" s="206" t="s">
        <v>770</v>
      </c>
      <c r="D11155" s="206" t="s">
        <v>840</v>
      </c>
      <c r="E11155" s="206" t="s">
        <v>759</v>
      </c>
      <c r="F11155" s="207">
        <v>45495</v>
      </c>
      <c r="G11155" s="206" t="s">
        <v>69</v>
      </c>
      <c r="H11155" s="208">
        <v>146400</v>
      </c>
      <c r="I11155" s="206" t="s">
        <v>19</v>
      </c>
      <c r="J11155" s="206">
        <v>1464</v>
      </c>
      <c r="L11155" s="206">
        <v>2024</v>
      </c>
      <c r="M11155" s="206" t="s">
        <v>772</v>
      </c>
      <c r="N11155" s="206" t="s">
        <v>773</v>
      </c>
    </row>
    <row r="11156" spans="1:14" s="206" customFormat="1" ht="31" customHeight="1" x14ac:dyDescent="0.15">
      <c r="A11156" s="206" t="s">
        <v>768</v>
      </c>
      <c r="B11156" s="206" t="s">
        <v>914</v>
      </c>
      <c r="C11156" s="206" t="s">
        <v>770</v>
      </c>
      <c r="D11156" s="206" t="s">
        <v>840</v>
      </c>
      <c r="E11156" s="206" t="s">
        <v>577</v>
      </c>
      <c r="F11156" s="207">
        <v>45495</v>
      </c>
      <c r="G11156" s="206" t="s">
        <v>69</v>
      </c>
      <c r="H11156" s="208">
        <v>4400000</v>
      </c>
      <c r="I11156" s="206" t="s">
        <v>19</v>
      </c>
      <c r="J11156" s="206">
        <v>44000</v>
      </c>
      <c r="L11156" s="206">
        <v>2024</v>
      </c>
      <c r="M11156" s="206" t="s">
        <v>772</v>
      </c>
      <c r="N11156" s="206" t="s">
        <v>773</v>
      </c>
    </row>
    <row r="11157" spans="1:14" s="206" customFormat="1" ht="31" customHeight="1" x14ac:dyDescent="0.15">
      <c r="A11157" s="206" t="s">
        <v>768</v>
      </c>
      <c r="B11157" s="206" t="s">
        <v>914</v>
      </c>
      <c r="C11157" s="206" t="s">
        <v>770</v>
      </c>
      <c r="D11157" s="206" t="s">
        <v>840</v>
      </c>
      <c r="E11157" s="206" t="s">
        <v>658</v>
      </c>
      <c r="F11157" s="207">
        <v>45495</v>
      </c>
      <c r="G11157" s="206" t="s">
        <v>69</v>
      </c>
      <c r="H11157" s="208">
        <v>600000</v>
      </c>
      <c r="I11157" s="206" t="s">
        <v>19</v>
      </c>
      <c r="J11157" s="206">
        <v>6000</v>
      </c>
      <c r="L11157" s="206">
        <v>2024</v>
      </c>
      <c r="M11157" s="206" t="s">
        <v>772</v>
      </c>
      <c r="N11157" s="206" t="s">
        <v>773</v>
      </c>
    </row>
    <row r="11158" spans="1:14" s="206" customFormat="1" ht="31" customHeight="1" x14ac:dyDescent="0.15">
      <c r="A11158" s="206" t="s">
        <v>768</v>
      </c>
      <c r="B11158" s="206" t="s">
        <v>914</v>
      </c>
      <c r="C11158" s="206" t="s">
        <v>770</v>
      </c>
      <c r="D11158" s="206" t="s">
        <v>840</v>
      </c>
      <c r="E11158" s="206" t="s">
        <v>577</v>
      </c>
      <c r="F11158" s="207">
        <v>45496</v>
      </c>
      <c r="G11158" s="206" t="s">
        <v>69</v>
      </c>
      <c r="H11158" s="208">
        <v>3400000</v>
      </c>
      <c r="I11158" s="206" t="s">
        <v>19</v>
      </c>
      <c r="J11158" s="206">
        <v>34000</v>
      </c>
      <c r="L11158" s="206">
        <v>2024</v>
      </c>
      <c r="M11158" s="206" t="s">
        <v>772</v>
      </c>
      <c r="N11158" s="206" t="s">
        <v>773</v>
      </c>
    </row>
    <row r="11159" spans="1:14" s="206" customFormat="1" ht="31" customHeight="1" x14ac:dyDescent="0.15">
      <c r="A11159" s="206" t="s">
        <v>768</v>
      </c>
      <c r="B11159" s="206" t="s">
        <v>914</v>
      </c>
      <c r="C11159" s="206" t="s">
        <v>770</v>
      </c>
      <c r="D11159" s="206" t="s">
        <v>840</v>
      </c>
      <c r="E11159" s="206" t="s">
        <v>658</v>
      </c>
      <c r="F11159" s="207">
        <v>45496</v>
      </c>
      <c r="G11159" s="206" t="s">
        <v>69</v>
      </c>
      <c r="H11159" s="208">
        <v>1000000</v>
      </c>
      <c r="I11159" s="206" t="s">
        <v>19</v>
      </c>
      <c r="J11159" s="206">
        <v>10000</v>
      </c>
      <c r="L11159" s="206">
        <v>2024</v>
      </c>
      <c r="M11159" s="206" t="s">
        <v>772</v>
      </c>
      <c r="N11159" s="206" t="s">
        <v>773</v>
      </c>
    </row>
    <row r="11160" spans="1:14" s="206" customFormat="1" ht="31" customHeight="1" x14ac:dyDescent="0.15">
      <c r="A11160" s="206" t="s">
        <v>768</v>
      </c>
      <c r="B11160" s="206" t="s">
        <v>914</v>
      </c>
      <c r="C11160" s="206" t="s">
        <v>770</v>
      </c>
      <c r="D11160" s="206" t="s">
        <v>840</v>
      </c>
      <c r="E11160" s="206" t="s">
        <v>759</v>
      </c>
      <c r="F11160" s="207">
        <v>45497</v>
      </c>
      <c r="G11160" s="206" t="s">
        <v>69</v>
      </c>
      <c r="H11160" s="208">
        <v>132000</v>
      </c>
      <c r="I11160" s="206" t="s">
        <v>19</v>
      </c>
      <c r="J11160" s="206">
        <v>1320</v>
      </c>
      <c r="L11160" s="206">
        <v>2024</v>
      </c>
      <c r="M11160" s="206" t="s">
        <v>772</v>
      </c>
      <c r="N11160" s="206" t="s">
        <v>773</v>
      </c>
    </row>
    <row r="11161" spans="1:14" s="206" customFormat="1" ht="31" customHeight="1" x14ac:dyDescent="0.15">
      <c r="A11161" s="206" t="s">
        <v>768</v>
      </c>
      <c r="B11161" s="206" t="s">
        <v>914</v>
      </c>
      <c r="C11161" s="206" t="s">
        <v>770</v>
      </c>
      <c r="D11161" s="206" t="s">
        <v>840</v>
      </c>
      <c r="E11161" s="206" t="s">
        <v>658</v>
      </c>
      <c r="F11161" s="207">
        <v>45497</v>
      </c>
      <c r="G11161" s="206" t="s">
        <v>69</v>
      </c>
      <c r="H11161" s="208">
        <v>560000</v>
      </c>
      <c r="I11161" s="206" t="s">
        <v>19</v>
      </c>
      <c r="J11161" s="206">
        <v>5600</v>
      </c>
      <c r="L11161" s="206">
        <v>2024</v>
      </c>
      <c r="M11161" s="206" t="s">
        <v>772</v>
      </c>
      <c r="N11161" s="206" t="s">
        <v>773</v>
      </c>
    </row>
    <row r="11162" spans="1:14" s="206" customFormat="1" ht="31" customHeight="1" x14ac:dyDescent="0.15">
      <c r="A11162" s="206" t="s">
        <v>768</v>
      </c>
      <c r="B11162" s="206" t="s">
        <v>914</v>
      </c>
      <c r="C11162" s="206" t="s">
        <v>770</v>
      </c>
      <c r="D11162" s="206" t="s">
        <v>840</v>
      </c>
      <c r="E11162" s="206" t="s">
        <v>577</v>
      </c>
      <c r="F11162" s="207">
        <v>45497</v>
      </c>
      <c r="G11162" s="206" t="s">
        <v>69</v>
      </c>
      <c r="H11162" s="208">
        <v>3480000</v>
      </c>
      <c r="I11162" s="206" t="s">
        <v>19</v>
      </c>
      <c r="J11162" s="206">
        <v>34800</v>
      </c>
      <c r="L11162" s="206">
        <v>2024</v>
      </c>
      <c r="M11162" s="206" t="s">
        <v>772</v>
      </c>
      <c r="N11162" s="206" t="s">
        <v>773</v>
      </c>
    </row>
    <row r="11163" spans="1:14" s="206" customFormat="1" ht="31" customHeight="1" x14ac:dyDescent="0.15">
      <c r="A11163" s="206" t="s">
        <v>768</v>
      </c>
      <c r="B11163" s="206" t="s">
        <v>914</v>
      </c>
      <c r="C11163" s="206" t="s">
        <v>770</v>
      </c>
      <c r="D11163" s="206" t="s">
        <v>840</v>
      </c>
      <c r="E11163" s="206" t="s">
        <v>577</v>
      </c>
      <c r="F11163" s="207">
        <v>45498</v>
      </c>
      <c r="G11163" s="206" t="s">
        <v>69</v>
      </c>
      <c r="H11163" s="208">
        <v>3400000</v>
      </c>
      <c r="I11163" s="206" t="s">
        <v>19</v>
      </c>
      <c r="J11163" s="206">
        <v>34000</v>
      </c>
      <c r="L11163" s="206">
        <v>2024</v>
      </c>
      <c r="M11163" s="206" t="s">
        <v>772</v>
      </c>
      <c r="N11163" s="206" t="s">
        <v>773</v>
      </c>
    </row>
    <row r="11164" spans="1:14" s="206" customFormat="1" ht="31" customHeight="1" x14ac:dyDescent="0.15">
      <c r="A11164" s="206" t="s">
        <v>768</v>
      </c>
      <c r="B11164" s="206" t="s">
        <v>914</v>
      </c>
      <c r="C11164" s="206" t="s">
        <v>770</v>
      </c>
      <c r="D11164" s="206" t="s">
        <v>840</v>
      </c>
      <c r="E11164" s="206" t="s">
        <v>658</v>
      </c>
      <c r="F11164" s="207">
        <v>45498</v>
      </c>
      <c r="G11164" s="206" t="s">
        <v>69</v>
      </c>
      <c r="H11164" s="208">
        <v>760000</v>
      </c>
      <c r="I11164" s="206" t="s">
        <v>19</v>
      </c>
      <c r="J11164" s="206">
        <v>7600</v>
      </c>
      <c r="L11164" s="206">
        <v>2024</v>
      </c>
      <c r="M11164" s="206" t="s">
        <v>772</v>
      </c>
      <c r="N11164" s="206" t="s">
        <v>773</v>
      </c>
    </row>
    <row r="11165" spans="1:14" s="206" customFormat="1" ht="31" customHeight="1" x14ac:dyDescent="0.15">
      <c r="A11165" s="206" t="s">
        <v>768</v>
      </c>
      <c r="B11165" s="206" t="s">
        <v>914</v>
      </c>
      <c r="C11165" s="206" t="s">
        <v>770</v>
      </c>
      <c r="D11165" s="206" t="s">
        <v>840</v>
      </c>
      <c r="E11165" s="206" t="s">
        <v>759</v>
      </c>
      <c r="F11165" s="207">
        <v>45498</v>
      </c>
      <c r="G11165" s="206" t="s">
        <v>69</v>
      </c>
      <c r="H11165" s="208">
        <v>132000</v>
      </c>
      <c r="I11165" s="206" t="s">
        <v>19</v>
      </c>
      <c r="J11165" s="206">
        <v>1320</v>
      </c>
      <c r="L11165" s="206">
        <v>2024</v>
      </c>
      <c r="M11165" s="206" t="s">
        <v>772</v>
      </c>
      <c r="N11165" s="206" t="s">
        <v>773</v>
      </c>
    </row>
    <row r="11166" spans="1:14" s="206" customFormat="1" ht="31" customHeight="1" x14ac:dyDescent="0.15">
      <c r="A11166" s="206" t="s">
        <v>768</v>
      </c>
      <c r="B11166" s="206" t="s">
        <v>914</v>
      </c>
      <c r="C11166" s="206" t="s">
        <v>770</v>
      </c>
      <c r="D11166" s="206" t="s">
        <v>840</v>
      </c>
      <c r="E11166" s="206" t="s">
        <v>577</v>
      </c>
      <c r="F11166" s="207">
        <v>45499</v>
      </c>
      <c r="G11166" s="206" t="s">
        <v>69</v>
      </c>
      <c r="H11166" s="208">
        <v>3680000</v>
      </c>
      <c r="I11166" s="206" t="s">
        <v>19</v>
      </c>
      <c r="J11166" s="206">
        <v>36800</v>
      </c>
      <c r="L11166" s="206">
        <v>2024</v>
      </c>
      <c r="M11166" s="206" t="s">
        <v>772</v>
      </c>
      <c r="N11166" s="206" t="s">
        <v>773</v>
      </c>
    </row>
    <row r="11167" spans="1:14" s="206" customFormat="1" ht="31" customHeight="1" x14ac:dyDescent="0.15">
      <c r="A11167" s="206" t="s">
        <v>768</v>
      </c>
      <c r="B11167" s="206" t="s">
        <v>914</v>
      </c>
      <c r="C11167" s="206" t="s">
        <v>770</v>
      </c>
      <c r="D11167" s="206" t="s">
        <v>840</v>
      </c>
      <c r="E11167" s="206" t="s">
        <v>658</v>
      </c>
      <c r="F11167" s="207">
        <v>45499</v>
      </c>
      <c r="G11167" s="206" t="s">
        <v>69</v>
      </c>
      <c r="H11167" s="208">
        <v>600000</v>
      </c>
      <c r="I11167" s="206" t="s">
        <v>19</v>
      </c>
      <c r="J11167" s="206">
        <v>6000</v>
      </c>
      <c r="L11167" s="206">
        <v>2024</v>
      </c>
      <c r="M11167" s="206" t="s">
        <v>772</v>
      </c>
      <c r="N11167" s="206" t="s">
        <v>773</v>
      </c>
    </row>
    <row r="11168" spans="1:14" s="206" customFormat="1" ht="31" customHeight="1" x14ac:dyDescent="0.15">
      <c r="A11168" s="206" t="s">
        <v>768</v>
      </c>
      <c r="B11168" s="206" t="s">
        <v>914</v>
      </c>
      <c r="C11168" s="206" t="s">
        <v>770</v>
      </c>
      <c r="D11168" s="206" t="s">
        <v>840</v>
      </c>
      <c r="E11168" s="206" t="s">
        <v>658</v>
      </c>
      <c r="F11168" s="207">
        <v>45500</v>
      </c>
      <c r="G11168" s="206" t="s">
        <v>69</v>
      </c>
      <c r="H11168" s="208">
        <v>600000</v>
      </c>
      <c r="I11168" s="206" t="s">
        <v>19</v>
      </c>
      <c r="J11168" s="206">
        <v>6000</v>
      </c>
      <c r="L11168" s="206">
        <v>2024</v>
      </c>
      <c r="M11168" s="206" t="s">
        <v>772</v>
      </c>
      <c r="N11168" s="206" t="s">
        <v>773</v>
      </c>
    </row>
    <row r="11169" spans="1:14" s="206" customFormat="1" ht="31" customHeight="1" x14ac:dyDescent="0.15">
      <c r="A11169" s="206" t="s">
        <v>768</v>
      </c>
      <c r="B11169" s="206" t="s">
        <v>914</v>
      </c>
      <c r="C11169" s="206" t="s">
        <v>770</v>
      </c>
      <c r="D11169" s="206" t="s">
        <v>840</v>
      </c>
      <c r="E11169" s="206" t="s">
        <v>577</v>
      </c>
      <c r="F11169" s="207">
        <v>45500</v>
      </c>
      <c r="G11169" s="206" t="s">
        <v>69</v>
      </c>
      <c r="H11169" s="208">
        <v>3200000</v>
      </c>
      <c r="I11169" s="206" t="s">
        <v>19</v>
      </c>
      <c r="J11169" s="206">
        <v>32000</v>
      </c>
      <c r="L11169" s="206">
        <v>2024</v>
      </c>
      <c r="M11169" s="206" t="s">
        <v>772</v>
      </c>
      <c r="N11169" s="206" t="s">
        <v>773</v>
      </c>
    </row>
    <row r="11170" spans="1:14" s="206" customFormat="1" ht="31" customHeight="1" x14ac:dyDescent="0.15">
      <c r="A11170" s="206" t="s">
        <v>768</v>
      </c>
      <c r="B11170" s="206" t="s">
        <v>914</v>
      </c>
      <c r="C11170" s="206" t="s">
        <v>770</v>
      </c>
      <c r="D11170" s="206" t="s">
        <v>840</v>
      </c>
      <c r="E11170" s="206" t="s">
        <v>658</v>
      </c>
      <c r="F11170" s="207">
        <v>45501</v>
      </c>
      <c r="G11170" s="206" t="s">
        <v>69</v>
      </c>
      <c r="H11170" s="208">
        <v>400000</v>
      </c>
      <c r="I11170" s="206" t="s">
        <v>19</v>
      </c>
      <c r="J11170" s="206">
        <v>4000</v>
      </c>
      <c r="L11170" s="206">
        <v>2024</v>
      </c>
      <c r="M11170" s="206" t="s">
        <v>772</v>
      </c>
      <c r="N11170" s="206" t="s">
        <v>773</v>
      </c>
    </row>
    <row r="11171" spans="1:14" s="206" customFormat="1" ht="31" customHeight="1" x14ac:dyDescent="0.15">
      <c r="A11171" s="206" t="s">
        <v>768</v>
      </c>
      <c r="B11171" s="206" t="s">
        <v>914</v>
      </c>
      <c r="C11171" s="206" t="s">
        <v>770</v>
      </c>
      <c r="D11171" s="206" t="s">
        <v>840</v>
      </c>
      <c r="E11171" s="206" t="s">
        <v>577</v>
      </c>
      <c r="F11171" s="207">
        <v>45501</v>
      </c>
      <c r="G11171" s="206" t="s">
        <v>69</v>
      </c>
      <c r="H11171" s="208">
        <v>2400000</v>
      </c>
      <c r="I11171" s="206" t="s">
        <v>19</v>
      </c>
      <c r="J11171" s="206">
        <v>24000</v>
      </c>
      <c r="L11171" s="206">
        <v>2024</v>
      </c>
      <c r="M11171" s="206" t="s">
        <v>772</v>
      </c>
      <c r="N11171" s="206" t="s">
        <v>773</v>
      </c>
    </row>
    <row r="11172" spans="1:14" s="206" customFormat="1" ht="31" customHeight="1" x14ac:dyDescent="0.15">
      <c r="A11172" s="206" t="s">
        <v>768</v>
      </c>
      <c r="B11172" s="206" t="s">
        <v>914</v>
      </c>
      <c r="C11172" s="206" t="s">
        <v>770</v>
      </c>
      <c r="D11172" s="206" t="s">
        <v>840</v>
      </c>
      <c r="E11172" s="206" t="s">
        <v>658</v>
      </c>
      <c r="F11172" s="207">
        <v>45502</v>
      </c>
      <c r="G11172" s="206" t="s">
        <v>69</v>
      </c>
      <c r="H11172" s="208">
        <v>600000</v>
      </c>
      <c r="I11172" s="206" t="s">
        <v>19</v>
      </c>
      <c r="J11172" s="206">
        <v>6000</v>
      </c>
      <c r="L11172" s="206">
        <v>2024</v>
      </c>
      <c r="M11172" s="206" t="s">
        <v>772</v>
      </c>
      <c r="N11172" s="206" t="s">
        <v>773</v>
      </c>
    </row>
    <row r="11173" spans="1:14" s="206" customFormat="1" ht="31" customHeight="1" x14ac:dyDescent="0.15">
      <c r="A11173" s="206" t="s">
        <v>768</v>
      </c>
      <c r="B11173" s="206" t="s">
        <v>914</v>
      </c>
      <c r="C11173" s="206" t="s">
        <v>770</v>
      </c>
      <c r="D11173" s="206" t="s">
        <v>840</v>
      </c>
      <c r="E11173" s="206" t="s">
        <v>577</v>
      </c>
      <c r="F11173" s="207">
        <v>45502</v>
      </c>
      <c r="G11173" s="206" t="s">
        <v>69</v>
      </c>
      <c r="H11173" s="208">
        <v>3800000</v>
      </c>
      <c r="I11173" s="206" t="s">
        <v>19</v>
      </c>
      <c r="J11173" s="206">
        <v>38000</v>
      </c>
      <c r="L11173" s="206">
        <v>2024</v>
      </c>
      <c r="M11173" s="206" t="s">
        <v>772</v>
      </c>
      <c r="N11173" s="206" t="s">
        <v>773</v>
      </c>
    </row>
    <row r="11174" spans="1:14" s="206" customFormat="1" ht="31" customHeight="1" x14ac:dyDescent="0.15">
      <c r="A11174" s="206" t="s">
        <v>768</v>
      </c>
      <c r="B11174" s="206" t="s">
        <v>914</v>
      </c>
      <c r="C11174" s="206" t="s">
        <v>770</v>
      </c>
      <c r="D11174" s="206" t="s">
        <v>840</v>
      </c>
      <c r="E11174" s="206" t="s">
        <v>658</v>
      </c>
      <c r="F11174" s="207">
        <v>45503</v>
      </c>
      <c r="G11174" s="206" t="s">
        <v>69</v>
      </c>
      <c r="H11174" s="208">
        <v>480000</v>
      </c>
      <c r="I11174" s="206" t="s">
        <v>19</v>
      </c>
      <c r="J11174" s="206">
        <v>4800</v>
      </c>
      <c r="L11174" s="206">
        <v>2024</v>
      </c>
      <c r="M11174" s="206" t="s">
        <v>772</v>
      </c>
      <c r="N11174" s="206" t="s">
        <v>773</v>
      </c>
    </row>
    <row r="11175" spans="1:14" s="206" customFormat="1" ht="31" customHeight="1" x14ac:dyDescent="0.15">
      <c r="A11175" s="206" t="s">
        <v>768</v>
      </c>
      <c r="B11175" s="206" t="s">
        <v>914</v>
      </c>
      <c r="C11175" s="206" t="s">
        <v>770</v>
      </c>
      <c r="D11175" s="206" t="s">
        <v>840</v>
      </c>
      <c r="E11175" s="206" t="s">
        <v>577</v>
      </c>
      <c r="F11175" s="207">
        <v>45503</v>
      </c>
      <c r="G11175" s="206" t="s">
        <v>69</v>
      </c>
      <c r="H11175" s="208">
        <v>3240000</v>
      </c>
      <c r="I11175" s="206" t="s">
        <v>19</v>
      </c>
      <c r="J11175" s="206">
        <v>32400</v>
      </c>
      <c r="L11175" s="206">
        <v>2024</v>
      </c>
      <c r="M11175" s="206" t="s">
        <v>772</v>
      </c>
      <c r="N11175" s="206" t="s">
        <v>773</v>
      </c>
    </row>
    <row r="11176" spans="1:14" s="206" customFormat="1" ht="31" customHeight="1" x14ac:dyDescent="0.15">
      <c r="A11176" s="206" t="s">
        <v>768</v>
      </c>
      <c r="B11176" s="206" t="s">
        <v>914</v>
      </c>
      <c r="C11176" s="206" t="s">
        <v>770</v>
      </c>
      <c r="D11176" s="206" t="s">
        <v>840</v>
      </c>
      <c r="E11176" s="206" t="s">
        <v>577</v>
      </c>
      <c r="F11176" s="207">
        <v>45504</v>
      </c>
      <c r="G11176" s="206" t="s">
        <v>69</v>
      </c>
      <c r="H11176" s="208">
        <v>2400000</v>
      </c>
      <c r="I11176" s="206" t="s">
        <v>19</v>
      </c>
      <c r="J11176" s="206">
        <v>24000</v>
      </c>
      <c r="L11176" s="206">
        <v>2024</v>
      </c>
      <c r="M11176" s="206" t="s">
        <v>772</v>
      </c>
      <c r="N11176" s="206" t="s">
        <v>773</v>
      </c>
    </row>
    <row r="11177" spans="1:14" s="206" customFormat="1" ht="31" customHeight="1" x14ac:dyDescent="0.15">
      <c r="A11177" s="206" t="s">
        <v>768</v>
      </c>
      <c r="B11177" s="206" t="s">
        <v>914</v>
      </c>
      <c r="C11177" s="206" t="s">
        <v>770</v>
      </c>
      <c r="D11177" s="206" t="s">
        <v>840</v>
      </c>
      <c r="E11177" s="206" t="s">
        <v>658</v>
      </c>
      <c r="F11177" s="207">
        <v>45504</v>
      </c>
      <c r="G11177" s="206" t="s">
        <v>69</v>
      </c>
      <c r="H11177" s="208">
        <v>280000</v>
      </c>
      <c r="I11177" s="206" t="s">
        <v>19</v>
      </c>
      <c r="J11177" s="206">
        <v>2800</v>
      </c>
      <c r="L11177" s="206">
        <v>2024</v>
      </c>
      <c r="M11177" s="206" t="s">
        <v>772</v>
      </c>
      <c r="N11177" s="206" t="s">
        <v>773</v>
      </c>
    </row>
    <row r="11178" spans="1:14" s="206" customFormat="1" ht="31" customHeight="1" x14ac:dyDescent="0.15">
      <c r="A11178" s="206" t="s">
        <v>768</v>
      </c>
      <c r="B11178" s="206" t="s">
        <v>914</v>
      </c>
      <c r="C11178" s="206" t="s">
        <v>770</v>
      </c>
      <c r="D11178" s="206" t="s">
        <v>840</v>
      </c>
      <c r="E11178" s="206" t="s">
        <v>577</v>
      </c>
      <c r="F11178" s="207">
        <v>45505</v>
      </c>
      <c r="G11178" s="206" t="s">
        <v>69</v>
      </c>
      <c r="H11178" s="208">
        <v>2000000</v>
      </c>
      <c r="I11178" s="206" t="s">
        <v>19</v>
      </c>
      <c r="J11178" s="206">
        <v>20000</v>
      </c>
      <c r="L11178" s="206">
        <v>2024</v>
      </c>
      <c r="M11178" s="206" t="s">
        <v>772</v>
      </c>
      <c r="N11178" s="206" t="s">
        <v>773</v>
      </c>
    </row>
    <row r="11179" spans="1:14" s="206" customFormat="1" ht="31" customHeight="1" x14ac:dyDescent="0.15">
      <c r="A11179" s="206" t="s">
        <v>768</v>
      </c>
      <c r="B11179" s="206" t="s">
        <v>914</v>
      </c>
      <c r="C11179" s="206" t="s">
        <v>770</v>
      </c>
      <c r="D11179" s="206" t="s">
        <v>840</v>
      </c>
      <c r="E11179" s="206" t="s">
        <v>658</v>
      </c>
      <c r="F11179" s="207">
        <v>45505</v>
      </c>
      <c r="G11179" s="206" t="s">
        <v>69</v>
      </c>
      <c r="H11179" s="208">
        <v>200000</v>
      </c>
      <c r="I11179" s="206" t="s">
        <v>19</v>
      </c>
      <c r="J11179" s="206">
        <v>2000</v>
      </c>
      <c r="L11179" s="206">
        <v>2024</v>
      </c>
      <c r="M11179" s="206" t="s">
        <v>772</v>
      </c>
      <c r="N11179" s="206" t="s">
        <v>773</v>
      </c>
    </row>
    <row r="11180" spans="1:14" s="206" customFormat="1" ht="31" customHeight="1" x14ac:dyDescent="0.15">
      <c r="A11180" s="206" t="s">
        <v>768</v>
      </c>
      <c r="B11180" s="206" t="s">
        <v>914</v>
      </c>
      <c r="C11180" s="206" t="s">
        <v>770</v>
      </c>
      <c r="D11180" s="206" t="s">
        <v>840</v>
      </c>
      <c r="E11180" s="206" t="s">
        <v>658</v>
      </c>
      <c r="F11180" s="207">
        <v>45506</v>
      </c>
      <c r="G11180" s="206" t="s">
        <v>69</v>
      </c>
      <c r="H11180" s="208">
        <v>80000</v>
      </c>
      <c r="I11180" s="206" t="s">
        <v>19</v>
      </c>
      <c r="J11180" s="206">
        <v>800</v>
      </c>
      <c r="L11180" s="206">
        <v>2024</v>
      </c>
      <c r="M11180" s="206" t="s">
        <v>772</v>
      </c>
      <c r="N11180" s="206" t="s">
        <v>773</v>
      </c>
    </row>
    <row r="11181" spans="1:14" s="206" customFormat="1" ht="31" customHeight="1" x14ac:dyDescent="0.15">
      <c r="A11181" s="206" t="s">
        <v>768</v>
      </c>
      <c r="B11181" s="206" t="s">
        <v>914</v>
      </c>
      <c r="C11181" s="206" t="s">
        <v>770</v>
      </c>
      <c r="D11181" s="206" t="s">
        <v>840</v>
      </c>
      <c r="E11181" s="206" t="s">
        <v>577</v>
      </c>
      <c r="F11181" s="207">
        <v>45506</v>
      </c>
      <c r="G11181" s="206" t="s">
        <v>69</v>
      </c>
      <c r="H11181" s="208">
        <v>1360000</v>
      </c>
      <c r="I11181" s="206" t="s">
        <v>19</v>
      </c>
      <c r="J11181" s="206">
        <v>13600</v>
      </c>
      <c r="L11181" s="206">
        <v>2024</v>
      </c>
      <c r="M11181" s="206" t="s">
        <v>772</v>
      </c>
      <c r="N11181" s="206" t="s">
        <v>773</v>
      </c>
    </row>
    <row r="11182" spans="1:14" s="206" customFormat="1" ht="31" customHeight="1" x14ac:dyDescent="0.15">
      <c r="A11182" s="206" t="s">
        <v>768</v>
      </c>
      <c r="B11182" s="206" t="s">
        <v>914</v>
      </c>
      <c r="C11182" s="206" t="s">
        <v>770</v>
      </c>
      <c r="D11182" s="206" t="s">
        <v>840</v>
      </c>
      <c r="E11182" s="206" t="s">
        <v>658</v>
      </c>
      <c r="F11182" s="207">
        <v>45507</v>
      </c>
      <c r="G11182" s="206" t="s">
        <v>69</v>
      </c>
      <c r="H11182" s="208">
        <v>120000</v>
      </c>
      <c r="I11182" s="206" t="s">
        <v>19</v>
      </c>
      <c r="J11182" s="206">
        <v>1200</v>
      </c>
      <c r="L11182" s="206">
        <v>2024</v>
      </c>
      <c r="M11182" s="206" t="s">
        <v>772</v>
      </c>
      <c r="N11182" s="206" t="s">
        <v>773</v>
      </c>
    </row>
    <row r="11183" spans="1:14" s="206" customFormat="1" ht="31" customHeight="1" x14ac:dyDescent="0.15">
      <c r="A11183" s="206" t="s">
        <v>768</v>
      </c>
      <c r="B11183" s="206" t="s">
        <v>914</v>
      </c>
      <c r="C11183" s="206" t="s">
        <v>770</v>
      </c>
      <c r="D11183" s="206" t="s">
        <v>840</v>
      </c>
      <c r="E11183" s="206" t="s">
        <v>759</v>
      </c>
      <c r="F11183" s="207">
        <v>45507</v>
      </c>
      <c r="G11183" s="206" t="s">
        <v>69</v>
      </c>
      <c r="H11183" s="208">
        <v>1240000</v>
      </c>
      <c r="I11183" s="206" t="s">
        <v>19</v>
      </c>
      <c r="J11183" s="206">
        <v>12400</v>
      </c>
      <c r="L11183" s="206">
        <v>2024</v>
      </c>
      <c r="M11183" s="206" t="s">
        <v>772</v>
      </c>
      <c r="N11183" s="206" t="s">
        <v>773</v>
      </c>
    </row>
    <row r="11184" spans="1:14" s="206" customFormat="1" ht="31" customHeight="1" x14ac:dyDescent="0.15">
      <c r="A11184" s="206" t="s">
        <v>768</v>
      </c>
      <c r="B11184" s="206" t="s">
        <v>914</v>
      </c>
      <c r="C11184" s="206" t="s">
        <v>770</v>
      </c>
      <c r="D11184" s="206" t="s">
        <v>840</v>
      </c>
      <c r="E11184" s="206" t="s">
        <v>658</v>
      </c>
      <c r="F11184" s="207">
        <v>45508</v>
      </c>
      <c r="G11184" s="206" t="s">
        <v>69</v>
      </c>
      <c r="H11184" s="208">
        <v>80000</v>
      </c>
      <c r="I11184" s="206" t="s">
        <v>19</v>
      </c>
      <c r="J11184" s="206">
        <v>800</v>
      </c>
      <c r="L11184" s="206">
        <v>2024</v>
      </c>
      <c r="M11184" s="206" t="s">
        <v>772</v>
      </c>
      <c r="N11184" s="206" t="s">
        <v>773</v>
      </c>
    </row>
    <row r="11185" spans="1:14" s="206" customFormat="1" ht="31" customHeight="1" x14ac:dyDescent="0.15">
      <c r="A11185" s="206" t="s">
        <v>768</v>
      </c>
      <c r="B11185" s="206" t="s">
        <v>914</v>
      </c>
      <c r="C11185" s="206" t="s">
        <v>770</v>
      </c>
      <c r="D11185" s="206" t="s">
        <v>840</v>
      </c>
      <c r="E11185" s="206" t="s">
        <v>577</v>
      </c>
      <c r="F11185" s="207">
        <v>45508</v>
      </c>
      <c r="G11185" s="206" t="s">
        <v>69</v>
      </c>
      <c r="H11185" s="208">
        <v>840000</v>
      </c>
      <c r="I11185" s="206" t="s">
        <v>19</v>
      </c>
      <c r="J11185" s="206">
        <v>8400</v>
      </c>
      <c r="L11185" s="206">
        <v>2024</v>
      </c>
      <c r="M11185" s="206" t="s">
        <v>772</v>
      </c>
      <c r="N11185" s="206" t="s">
        <v>773</v>
      </c>
    </row>
    <row r="11186" spans="1:14" s="206" customFormat="1" ht="31" customHeight="1" x14ac:dyDescent="0.15">
      <c r="A11186" s="206" t="s">
        <v>768</v>
      </c>
      <c r="B11186" s="206" t="s">
        <v>914</v>
      </c>
      <c r="C11186" s="206" t="s">
        <v>770</v>
      </c>
      <c r="D11186" s="206" t="s">
        <v>840</v>
      </c>
      <c r="E11186" s="206" t="s">
        <v>577</v>
      </c>
      <c r="F11186" s="207">
        <v>45509</v>
      </c>
      <c r="G11186" s="206" t="s">
        <v>69</v>
      </c>
      <c r="H11186" s="208">
        <v>2904000</v>
      </c>
      <c r="I11186" s="206" t="s">
        <v>19</v>
      </c>
      <c r="J11186" s="206">
        <v>29040</v>
      </c>
      <c r="L11186" s="206">
        <v>2024</v>
      </c>
      <c r="M11186" s="206" t="s">
        <v>772</v>
      </c>
      <c r="N11186" s="206" t="s">
        <v>773</v>
      </c>
    </row>
    <row r="11187" spans="1:14" s="206" customFormat="1" ht="31" customHeight="1" x14ac:dyDescent="0.15">
      <c r="A11187" s="206" t="s">
        <v>768</v>
      </c>
      <c r="B11187" s="206" t="s">
        <v>914</v>
      </c>
      <c r="C11187" s="206" t="s">
        <v>770</v>
      </c>
      <c r="D11187" s="206" t="s">
        <v>840</v>
      </c>
      <c r="E11187" s="206" t="s">
        <v>658</v>
      </c>
      <c r="F11187" s="207">
        <v>45509</v>
      </c>
      <c r="G11187" s="206" t="s">
        <v>69</v>
      </c>
      <c r="H11187" s="208">
        <v>840000</v>
      </c>
      <c r="I11187" s="206" t="s">
        <v>19</v>
      </c>
      <c r="J11187" s="206">
        <v>8400</v>
      </c>
      <c r="L11187" s="206">
        <v>2024</v>
      </c>
      <c r="M11187" s="206" t="s">
        <v>772</v>
      </c>
      <c r="N11187" s="206" t="s">
        <v>773</v>
      </c>
    </row>
    <row r="11188" spans="1:14" s="206" customFormat="1" ht="31" customHeight="1" x14ac:dyDescent="0.15">
      <c r="A11188" s="206" t="s">
        <v>768</v>
      </c>
      <c r="B11188" s="206" t="s">
        <v>914</v>
      </c>
      <c r="C11188" s="206" t="s">
        <v>770</v>
      </c>
      <c r="D11188" s="206" t="s">
        <v>840</v>
      </c>
      <c r="E11188" s="206" t="s">
        <v>577</v>
      </c>
      <c r="F11188" s="207">
        <v>45510</v>
      </c>
      <c r="G11188" s="206" t="s">
        <v>69</v>
      </c>
      <c r="H11188" s="208">
        <v>1320000</v>
      </c>
      <c r="I11188" s="206" t="s">
        <v>19</v>
      </c>
      <c r="J11188" s="206">
        <v>13200</v>
      </c>
      <c r="L11188" s="206">
        <v>2024</v>
      </c>
      <c r="M11188" s="206" t="s">
        <v>772</v>
      </c>
      <c r="N11188" s="206" t="s">
        <v>773</v>
      </c>
    </row>
    <row r="11189" spans="1:14" s="206" customFormat="1" ht="31" customHeight="1" x14ac:dyDescent="0.15">
      <c r="A11189" s="206" t="s">
        <v>768</v>
      </c>
      <c r="B11189" s="206" t="s">
        <v>914</v>
      </c>
      <c r="C11189" s="206" t="s">
        <v>770</v>
      </c>
      <c r="D11189" s="206" t="s">
        <v>840</v>
      </c>
      <c r="E11189" s="206" t="s">
        <v>658</v>
      </c>
      <c r="F11189" s="207">
        <v>45510</v>
      </c>
      <c r="G11189" s="206" t="s">
        <v>69</v>
      </c>
      <c r="H11189" s="208">
        <v>120000</v>
      </c>
      <c r="I11189" s="206" t="s">
        <v>19</v>
      </c>
      <c r="J11189" s="206">
        <v>1200</v>
      </c>
      <c r="L11189" s="206">
        <v>2024</v>
      </c>
      <c r="M11189" s="206" t="s">
        <v>772</v>
      </c>
      <c r="N11189" s="206" t="s">
        <v>773</v>
      </c>
    </row>
    <row r="11190" spans="1:14" s="206" customFormat="1" ht="31" customHeight="1" x14ac:dyDescent="0.15">
      <c r="A11190" s="206" t="s">
        <v>768</v>
      </c>
      <c r="B11190" s="206" t="s">
        <v>914</v>
      </c>
      <c r="C11190" s="206" t="s">
        <v>770</v>
      </c>
      <c r="D11190" s="206" t="s">
        <v>840</v>
      </c>
      <c r="E11190" s="206" t="s">
        <v>577</v>
      </c>
      <c r="F11190" s="207">
        <v>45511</v>
      </c>
      <c r="G11190" s="206" t="s">
        <v>69</v>
      </c>
      <c r="H11190" s="208">
        <v>1200000</v>
      </c>
      <c r="I11190" s="206" t="s">
        <v>19</v>
      </c>
      <c r="J11190" s="206">
        <v>12000</v>
      </c>
      <c r="L11190" s="206">
        <v>2024</v>
      </c>
      <c r="M11190" s="206" t="s">
        <v>772</v>
      </c>
      <c r="N11190" s="206" t="s">
        <v>773</v>
      </c>
    </row>
    <row r="11191" spans="1:14" s="206" customFormat="1" ht="31" customHeight="1" x14ac:dyDescent="0.15">
      <c r="A11191" s="206" t="s">
        <v>768</v>
      </c>
      <c r="B11191" s="206" t="s">
        <v>914</v>
      </c>
      <c r="C11191" s="206" t="s">
        <v>770</v>
      </c>
      <c r="D11191" s="206" t="s">
        <v>840</v>
      </c>
      <c r="E11191" s="206" t="s">
        <v>658</v>
      </c>
      <c r="F11191" s="207">
        <v>45511</v>
      </c>
      <c r="G11191" s="206" t="s">
        <v>69</v>
      </c>
      <c r="H11191" s="208">
        <v>160000</v>
      </c>
      <c r="I11191" s="206" t="s">
        <v>19</v>
      </c>
      <c r="J11191" s="206">
        <v>1600</v>
      </c>
      <c r="L11191" s="206">
        <v>2024</v>
      </c>
      <c r="M11191" s="206" t="s">
        <v>772</v>
      </c>
      <c r="N11191" s="206" t="s">
        <v>773</v>
      </c>
    </row>
    <row r="11192" spans="1:14" s="206" customFormat="1" ht="31" customHeight="1" x14ac:dyDescent="0.15">
      <c r="A11192" s="206" t="s">
        <v>768</v>
      </c>
      <c r="B11192" s="206" t="s">
        <v>914</v>
      </c>
      <c r="C11192" s="206" t="s">
        <v>770</v>
      </c>
      <c r="D11192" s="206" t="s">
        <v>840</v>
      </c>
      <c r="E11192" s="206" t="s">
        <v>577</v>
      </c>
      <c r="F11192" s="207">
        <v>45512</v>
      </c>
      <c r="G11192" s="206" t="s">
        <v>69</v>
      </c>
      <c r="H11192" s="208">
        <v>1000000</v>
      </c>
      <c r="I11192" s="206" t="s">
        <v>19</v>
      </c>
      <c r="J11192" s="206">
        <v>10000</v>
      </c>
      <c r="L11192" s="206">
        <v>2024</v>
      </c>
      <c r="M11192" s="206" t="s">
        <v>772</v>
      </c>
      <c r="N11192" s="206" t="s">
        <v>773</v>
      </c>
    </row>
    <row r="11193" spans="1:14" s="206" customFormat="1" ht="31" customHeight="1" x14ac:dyDescent="0.15">
      <c r="A11193" s="206" t="s">
        <v>768</v>
      </c>
      <c r="B11193" s="206" t="s">
        <v>914</v>
      </c>
      <c r="C11193" s="206" t="s">
        <v>770</v>
      </c>
      <c r="D11193" s="206" t="s">
        <v>840</v>
      </c>
      <c r="E11193" s="206" t="s">
        <v>658</v>
      </c>
      <c r="F11193" s="207">
        <v>45512</v>
      </c>
      <c r="G11193" s="206" t="s">
        <v>69</v>
      </c>
      <c r="H11193" s="208">
        <v>160000</v>
      </c>
      <c r="I11193" s="206" t="s">
        <v>19</v>
      </c>
      <c r="J11193" s="206">
        <v>1600</v>
      </c>
      <c r="L11193" s="206">
        <v>2024</v>
      </c>
      <c r="M11193" s="206" t="s">
        <v>772</v>
      </c>
      <c r="N11193" s="206" t="s">
        <v>773</v>
      </c>
    </row>
    <row r="11194" spans="1:14" s="206" customFormat="1" ht="31" customHeight="1" x14ac:dyDescent="0.15">
      <c r="A11194" s="206" t="s">
        <v>768</v>
      </c>
      <c r="B11194" s="206" t="s">
        <v>914</v>
      </c>
      <c r="C11194" s="206" t="s">
        <v>770</v>
      </c>
      <c r="D11194" s="206" t="s">
        <v>840</v>
      </c>
      <c r="E11194" s="206" t="s">
        <v>577</v>
      </c>
      <c r="F11194" s="207">
        <v>45513</v>
      </c>
      <c r="G11194" s="206" t="s">
        <v>69</v>
      </c>
      <c r="H11194" s="208">
        <v>320000</v>
      </c>
      <c r="I11194" s="206" t="s">
        <v>19</v>
      </c>
      <c r="J11194" s="206">
        <v>3200</v>
      </c>
      <c r="L11194" s="206">
        <v>2024</v>
      </c>
      <c r="M11194" s="206" t="s">
        <v>772</v>
      </c>
      <c r="N11194" s="206" t="s">
        <v>773</v>
      </c>
    </row>
    <row r="11195" spans="1:14" s="206" customFormat="1" ht="31" customHeight="1" x14ac:dyDescent="0.15">
      <c r="A11195" s="206" t="s">
        <v>768</v>
      </c>
      <c r="B11195" s="206" t="s">
        <v>914</v>
      </c>
      <c r="C11195" s="206" t="s">
        <v>770</v>
      </c>
      <c r="D11195" s="206" t="s">
        <v>840</v>
      </c>
      <c r="E11195" s="206" t="s">
        <v>577</v>
      </c>
      <c r="F11195" s="207">
        <v>45514</v>
      </c>
      <c r="G11195" s="206" t="s">
        <v>69</v>
      </c>
      <c r="H11195" s="208">
        <v>240000</v>
      </c>
      <c r="I11195" s="206" t="s">
        <v>19</v>
      </c>
      <c r="J11195" s="206">
        <v>2400</v>
      </c>
      <c r="L11195" s="206">
        <v>2024</v>
      </c>
      <c r="M11195" s="206" t="s">
        <v>772</v>
      </c>
      <c r="N11195" s="206" t="s">
        <v>773</v>
      </c>
    </row>
    <row r="11196" spans="1:14" s="206" customFormat="1" ht="31" customHeight="1" x14ac:dyDescent="0.15">
      <c r="A11196" s="206" t="s">
        <v>768</v>
      </c>
      <c r="B11196" s="206" t="s">
        <v>914</v>
      </c>
      <c r="C11196" s="206" t="s">
        <v>770</v>
      </c>
      <c r="D11196" s="206" t="s">
        <v>840</v>
      </c>
      <c r="E11196" s="206" t="s">
        <v>577</v>
      </c>
      <c r="F11196" s="207">
        <v>45515</v>
      </c>
      <c r="G11196" s="206" t="s">
        <v>69</v>
      </c>
      <c r="H11196" s="208">
        <v>160000</v>
      </c>
      <c r="I11196" s="206" t="s">
        <v>19</v>
      </c>
      <c r="J11196" s="206">
        <v>1600</v>
      </c>
      <c r="L11196" s="206">
        <v>2024</v>
      </c>
      <c r="M11196" s="206" t="s">
        <v>772</v>
      </c>
      <c r="N11196" s="206" t="s">
        <v>773</v>
      </c>
    </row>
    <row r="11197" spans="1:14" s="206" customFormat="1" ht="31" customHeight="1" x14ac:dyDescent="0.15">
      <c r="A11197" s="206" t="s">
        <v>768</v>
      </c>
      <c r="B11197" s="206" t="s">
        <v>914</v>
      </c>
      <c r="C11197" s="206" t="s">
        <v>770</v>
      </c>
      <c r="D11197" s="206" t="s">
        <v>840</v>
      </c>
      <c r="E11197" s="206" t="s">
        <v>577</v>
      </c>
      <c r="F11197" s="207">
        <v>45516</v>
      </c>
      <c r="G11197" s="206" t="s">
        <v>69</v>
      </c>
      <c r="H11197" s="208">
        <v>600000</v>
      </c>
      <c r="I11197" s="206" t="s">
        <v>19</v>
      </c>
      <c r="J11197" s="206">
        <v>6000</v>
      </c>
      <c r="L11197" s="206">
        <v>2024</v>
      </c>
      <c r="M11197" s="206" t="s">
        <v>772</v>
      </c>
      <c r="N11197" s="206" t="s">
        <v>773</v>
      </c>
    </row>
    <row r="11198" spans="1:14" s="206" customFormat="1" ht="31" customHeight="1" x14ac:dyDescent="0.15">
      <c r="A11198" s="206" t="s">
        <v>768</v>
      </c>
      <c r="B11198" s="206" t="s">
        <v>914</v>
      </c>
      <c r="C11198" s="206" t="s">
        <v>770</v>
      </c>
      <c r="D11198" s="206" t="s">
        <v>840</v>
      </c>
      <c r="E11198" s="206" t="s">
        <v>577</v>
      </c>
      <c r="F11198" s="207">
        <v>45517</v>
      </c>
      <c r="G11198" s="206" t="s">
        <v>69</v>
      </c>
      <c r="H11198" s="208">
        <v>480000</v>
      </c>
      <c r="I11198" s="206" t="s">
        <v>19</v>
      </c>
      <c r="J11198" s="206">
        <v>4800</v>
      </c>
      <c r="L11198" s="206">
        <v>2024</v>
      </c>
      <c r="M11198" s="206" t="s">
        <v>772</v>
      </c>
      <c r="N11198" s="206" t="s">
        <v>773</v>
      </c>
    </row>
    <row r="11199" spans="1:14" s="206" customFormat="1" ht="31" customHeight="1" x14ac:dyDescent="0.15">
      <c r="A11199" s="206" t="s">
        <v>768</v>
      </c>
      <c r="B11199" s="206" t="s">
        <v>914</v>
      </c>
      <c r="C11199" s="206" t="s">
        <v>770</v>
      </c>
      <c r="D11199" s="206" t="s">
        <v>840</v>
      </c>
      <c r="E11199" s="206" t="s">
        <v>577</v>
      </c>
      <c r="F11199" s="207">
        <v>45518</v>
      </c>
      <c r="G11199" s="206" t="s">
        <v>69</v>
      </c>
      <c r="H11199" s="208">
        <v>400000</v>
      </c>
      <c r="I11199" s="206" t="s">
        <v>19</v>
      </c>
      <c r="J11199" s="206">
        <v>4000</v>
      </c>
      <c r="L11199" s="206">
        <v>2024</v>
      </c>
      <c r="M11199" s="206" t="s">
        <v>772</v>
      </c>
      <c r="N11199" s="206" t="s">
        <v>773</v>
      </c>
    </row>
    <row r="11200" spans="1:14" s="206" customFormat="1" ht="31" customHeight="1" x14ac:dyDescent="0.15">
      <c r="A11200" s="206" t="s">
        <v>768</v>
      </c>
      <c r="B11200" s="206" t="s">
        <v>914</v>
      </c>
      <c r="C11200" s="206" t="s">
        <v>770</v>
      </c>
      <c r="D11200" s="206" t="s">
        <v>840</v>
      </c>
      <c r="E11200" s="206" t="s">
        <v>658</v>
      </c>
      <c r="F11200" s="207">
        <v>45519</v>
      </c>
      <c r="G11200" s="206" t="s">
        <v>69</v>
      </c>
      <c r="H11200" s="208">
        <v>320000</v>
      </c>
      <c r="I11200" s="206" t="s">
        <v>19</v>
      </c>
      <c r="J11200" s="206">
        <v>3200</v>
      </c>
      <c r="L11200" s="206">
        <v>2024</v>
      </c>
      <c r="M11200" s="206" t="s">
        <v>772</v>
      </c>
      <c r="N11200" s="206" t="s">
        <v>773</v>
      </c>
    </row>
    <row r="11201" spans="1:15" s="206" customFormat="1" ht="31" customHeight="1" x14ac:dyDescent="0.15">
      <c r="A11201" s="206" t="s">
        <v>768</v>
      </c>
      <c r="B11201" s="206" t="s">
        <v>914</v>
      </c>
      <c r="C11201" s="206" t="s">
        <v>770</v>
      </c>
      <c r="D11201" s="206" t="s">
        <v>840</v>
      </c>
      <c r="E11201" s="206" t="s">
        <v>577</v>
      </c>
      <c r="F11201" s="207">
        <v>45519</v>
      </c>
      <c r="G11201" s="206" t="s">
        <v>69</v>
      </c>
      <c r="H11201" s="208">
        <v>960000</v>
      </c>
      <c r="I11201" s="206" t="s">
        <v>19</v>
      </c>
      <c r="J11201" s="206">
        <v>9600</v>
      </c>
      <c r="L11201" s="206">
        <v>2024</v>
      </c>
      <c r="M11201" s="206" t="s">
        <v>772</v>
      </c>
      <c r="N11201" s="206" t="s">
        <v>773</v>
      </c>
    </row>
    <row r="11202" spans="1:15" s="206" customFormat="1" ht="31" customHeight="1" x14ac:dyDescent="0.15">
      <c r="A11202" s="206" t="s">
        <v>768</v>
      </c>
      <c r="B11202" s="206" t="s">
        <v>914</v>
      </c>
      <c r="C11202" s="206" t="s">
        <v>770</v>
      </c>
      <c r="D11202" s="206" t="s">
        <v>840</v>
      </c>
      <c r="E11202" s="206" t="s">
        <v>658</v>
      </c>
      <c r="F11202" s="207">
        <v>45520</v>
      </c>
      <c r="G11202" s="206" t="s">
        <v>69</v>
      </c>
      <c r="H11202" s="208">
        <v>320000</v>
      </c>
      <c r="I11202" s="206" t="s">
        <v>19</v>
      </c>
      <c r="J11202" s="206">
        <v>3200</v>
      </c>
      <c r="L11202" s="206">
        <v>2024</v>
      </c>
      <c r="M11202" s="206" t="s">
        <v>772</v>
      </c>
      <c r="N11202" s="206" t="s">
        <v>773</v>
      </c>
    </row>
    <row r="11203" spans="1:15" s="206" customFormat="1" ht="31" customHeight="1" x14ac:dyDescent="0.15">
      <c r="A11203" s="206" t="s">
        <v>768</v>
      </c>
      <c r="B11203" s="206" t="s">
        <v>914</v>
      </c>
      <c r="C11203" s="206" t="s">
        <v>770</v>
      </c>
      <c r="D11203" s="206" t="s">
        <v>840</v>
      </c>
      <c r="E11203" s="206" t="s">
        <v>577</v>
      </c>
      <c r="F11203" s="207">
        <v>45520</v>
      </c>
      <c r="G11203" s="206" t="s">
        <v>69</v>
      </c>
      <c r="H11203" s="208">
        <v>720000</v>
      </c>
      <c r="I11203" s="206" t="s">
        <v>19</v>
      </c>
      <c r="J11203" s="206">
        <v>7200</v>
      </c>
      <c r="L11203" s="206">
        <v>2024</v>
      </c>
      <c r="M11203" s="206" t="s">
        <v>772</v>
      </c>
      <c r="N11203" s="206" t="s">
        <v>773</v>
      </c>
    </row>
    <row r="11204" spans="1:15" s="206" customFormat="1" ht="31" customHeight="1" x14ac:dyDescent="0.15">
      <c r="A11204" s="206" t="s">
        <v>768</v>
      </c>
      <c r="B11204" s="206" t="s">
        <v>914</v>
      </c>
      <c r="C11204" s="206" t="s">
        <v>770</v>
      </c>
      <c r="D11204" s="206" t="s">
        <v>840</v>
      </c>
      <c r="E11204" s="206" t="s">
        <v>658</v>
      </c>
      <c r="F11204" s="207">
        <v>45521</v>
      </c>
      <c r="G11204" s="206" t="s">
        <v>69</v>
      </c>
      <c r="H11204" s="208">
        <v>200000</v>
      </c>
      <c r="I11204" s="206" t="s">
        <v>19</v>
      </c>
      <c r="J11204" s="206">
        <v>2000</v>
      </c>
      <c r="L11204" s="206">
        <v>2024</v>
      </c>
      <c r="M11204" s="206" t="s">
        <v>772</v>
      </c>
      <c r="N11204" s="206" t="s">
        <v>773</v>
      </c>
    </row>
    <row r="11205" spans="1:15" s="206" customFormat="1" ht="31" customHeight="1" x14ac:dyDescent="0.15">
      <c r="A11205" s="206" t="s">
        <v>768</v>
      </c>
      <c r="B11205" s="206" t="s">
        <v>914</v>
      </c>
      <c r="C11205" s="206" t="s">
        <v>770</v>
      </c>
      <c r="D11205" s="206" t="s">
        <v>840</v>
      </c>
      <c r="E11205" s="206" t="s">
        <v>577</v>
      </c>
      <c r="F11205" s="207">
        <v>45521</v>
      </c>
      <c r="G11205" s="206" t="s">
        <v>69</v>
      </c>
      <c r="H11205" s="208">
        <v>720000</v>
      </c>
      <c r="I11205" s="206" t="s">
        <v>19</v>
      </c>
      <c r="J11205" s="206">
        <v>7200</v>
      </c>
      <c r="L11205" s="206">
        <v>2024</v>
      </c>
      <c r="M11205" s="206" t="s">
        <v>772</v>
      </c>
      <c r="N11205" s="206" t="s">
        <v>773</v>
      </c>
    </row>
    <row r="11206" spans="1:15" s="206" customFormat="1" ht="31" customHeight="1" x14ac:dyDescent="0.15">
      <c r="A11206" s="206" t="s">
        <v>768</v>
      </c>
      <c r="B11206" s="206" t="s">
        <v>914</v>
      </c>
      <c r="C11206" s="206" t="s">
        <v>770</v>
      </c>
      <c r="D11206" s="206" t="s">
        <v>840</v>
      </c>
      <c r="E11206" s="206" t="s">
        <v>577</v>
      </c>
      <c r="F11206" s="207">
        <v>45522</v>
      </c>
      <c r="G11206" s="206" t="s">
        <v>69</v>
      </c>
      <c r="H11206" s="208">
        <v>280000</v>
      </c>
      <c r="I11206" s="206" t="s">
        <v>19</v>
      </c>
      <c r="J11206" s="206">
        <v>2800</v>
      </c>
      <c r="L11206" s="206">
        <v>2024</v>
      </c>
      <c r="M11206" s="206" t="s">
        <v>772</v>
      </c>
      <c r="N11206" s="206" t="s">
        <v>773</v>
      </c>
    </row>
    <row r="11207" spans="1:15" s="206" customFormat="1" ht="31" customHeight="1" x14ac:dyDescent="0.15">
      <c r="A11207" s="206" t="s">
        <v>768</v>
      </c>
      <c r="B11207" s="206" t="s">
        <v>914</v>
      </c>
      <c r="C11207" s="206" t="s">
        <v>770</v>
      </c>
      <c r="D11207" s="206" t="s">
        <v>840</v>
      </c>
      <c r="E11207" s="206" t="s">
        <v>658</v>
      </c>
      <c r="F11207" s="207">
        <v>45522</v>
      </c>
      <c r="G11207" s="206" t="s">
        <v>69</v>
      </c>
      <c r="H11207" s="208">
        <v>40000</v>
      </c>
      <c r="I11207" s="206" t="s">
        <v>19</v>
      </c>
      <c r="J11207" s="206">
        <v>400</v>
      </c>
      <c r="L11207" s="206">
        <v>2024</v>
      </c>
      <c r="M11207" s="206" t="s">
        <v>772</v>
      </c>
      <c r="N11207" s="206" t="s">
        <v>773</v>
      </c>
    </row>
    <row r="11208" spans="1:15" s="206" customFormat="1" ht="31" customHeight="1" x14ac:dyDescent="0.15">
      <c r="A11208" s="206" t="s">
        <v>768</v>
      </c>
      <c r="B11208" s="206" t="s">
        <v>914</v>
      </c>
      <c r="C11208" s="206" t="s">
        <v>770</v>
      </c>
      <c r="D11208" s="206" t="s">
        <v>840</v>
      </c>
      <c r="E11208" s="206" t="s">
        <v>577</v>
      </c>
      <c r="F11208" s="207">
        <v>45523</v>
      </c>
      <c r="G11208" s="206" t="s">
        <v>69</v>
      </c>
      <c r="H11208" s="208">
        <v>480000</v>
      </c>
      <c r="I11208" s="206" t="s">
        <v>19</v>
      </c>
      <c r="J11208" s="206">
        <v>4800</v>
      </c>
      <c r="L11208" s="206">
        <v>2024</v>
      </c>
      <c r="M11208" s="206" t="s">
        <v>772</v>
      </c>
      <c r="N11208" s="206" t="s">
        <v>773</v>
      </c>
    </row>
    <row r="11209" spans="1:15" s="206" customFormat="1" ht="31" customHeight="1" x14ac:dyDescent="0.15">
      <c r="A11209" s="206" t="s">
        <v>768</v>
      </c>
      <c r="B11209" s="206" t="s">
        <v>914</v>
      </c>
      <c r="C11209" s="206" t="s">
        <v>770</v>
      </c>
      <c r="D11209" s="206" t="s">
        <v>840</v>
      </c>
      <c r="E11209" s="206" t="s">
        <v>658</v>
      </c>
      <c r="F11209" s="207">
        <v>45523</v>
      </c>
      <c r="G11209" s="206" t="s">
        <v>69</v>
      </c>
      <c r="H11209" s="208">
        <v>120000</v>
      </c>
      <c r="I11209" s="206" t="s">
        <v>19</v>
      </c>
      <c r="J11209" s="206">
        <v>1200</v>
      </c>
      <c r="L11209" s="206">
        <v>2024</v>
      </c>
      <c r="M11209" s="206" t="s">
        <v>772</v>
      </c>
      <c r="N11209" s="206" t="s">
        <v>773</v>
      </c>
    </row>
    <row r="11210" spans="1:15" s="206" customFormat="1" ht="31" customHeight="1" x14ac:dyDescent="0.15">
      <c r="A11210" s="206" t="s">
        <v>768</v>
      </c>
      <c r="B11210" s="206" t="s">
        <v>914</v>
      </c>
      <c r="C11210" s="206" t="s">
        <v>770</v>
      </c>
      <c r="D11210" s="206" t="s">
        <v>840</v>
      </c>
      <c r="E11210" s="206" t="s">
        <v>577</v>
      </c>
      <c r="F11210" s="207">
        <v>45524</v>
      </c>
      <c r="G11210" s="206" t="s">
        <v>69</v>
      </c>
      <c r="H11210" s="208">
        <v>560000</v>
      </c>
      <c r="I11210" s="206" t="s">
        <v>19</v>
      </c>
      <c r="J11210" s="206">
        <v>5600</v>
      </c>
      <c r="L11210" s="206">
        <v>2024</v>
      </c>
      <c r="M11210" s="206" t="s">
        <v>772</v>
      </c>
      <c r="N11210" s="206" t="s">
        <v>773</v>
      </c>
    </row>
    <row r="11211" spans="1:15" s="206" customFormat="1" ht="31" customHeight="1" x14ac:dyDescent="0.15">
      <c r="A11211" s="206" t="s">
        <v>768</v>
      </c>
      <c r="B11211" s="206" t="s">
        <v>914</v>
      </c>
      <c r="C11211" s="206" t="s">
        <v>770</v>
      </c>
      <c r="D11211" s="206" t="s">
        <v>840</v>
      </c>
      <c r="E11211" s="206" t="s">
        <v>658</v>
      </c>
      <c r="F11211" s="207">
        <v>45524</v>
      </c>
      <c r="G11211" s="206" t="s">
        <v>69</v>
      </c>
      <c r="H11211" s="208">
        <v>40000</v>
      </c>
      <c r="I11211" s="206" t="s">
        <v>19</v>
      </c>
      <c r="J11211" s="206">
        <v>400</v>
      </c>
      <c r="L11211" s="206">
        <v>2024</v>
      </c>
      <c r="M11211" s="206" t="s">
        <v>772</v>
      </c>
      <c r="N11211" s="206" t="s">
        <v>773</v>
      </c>
    </row>
    <row r="11212" spans="1:15" s="206" customFormat="1" ht="31" customHeight="1" x14ac:dyDescent="0.15">
      <c r="A11212" s="206" t="s">
        <v>768</v>
      </c>
      <c r="B11212" s="206" t="s">
        <v>914</v>
      </c>
      <c r="C11212" s="206" t="s">
        <v>770</v>
      </c>
      <c r="D11212" s="206" t="s">
        <v>840</v>
      </c>
      <c r="E11212" s="206" t="s">
        <v>577</v>
      </c>
      <c r="F11212" s="207">
        <v>45525</v>
      </c>
      <c r="G11212" s="206" t="s">
        <v>69</v>
      </c>
      <c r="H11212" s="208">
        <v>600000</v>
      </c>
      <c r="I11212" s="206" t="s">
        <v>19</v>
      </c>
      <c r="J11212" s="206">
        <v>6000</v>
      </c>
      <c r="L11212" s="206">
        <v>2024</v>
      </c>
      <c r="M11212" s="206" t="s">
        <v>772</v>
      </c>
      <c r="N11212" s="206" t="s">
        <v>773</v>
      </c>
    </row>
    <row r="11213" spans="1:15" s="206" customFormat="1" ht="31" customHeight="1" x14ac:dyDescent="0.15">
      <c r="A11213" s="206" t="s">
        <v>768</v>
      </c>
      <c r="B11213" s="206" t="s">
        <v>914</v>
      </c>
      <c r="C11213" s="206" t="s">
        <v>770</v>
      </c>
      <c r="D11213" s="206" t="s">
        <v>840</v>
      </c>
      <c r="E11213" s="206" t="s">
        <v>658</v>
      </c>
      <c r="F11213" s="207">
        <v>45525</v>
      </c>
      <c r="G11213" s="206" t="s">
        <v>69</v>
      </c>
      <c r="H11213" s="208">
        <v>240000</v>
      </c>
      <c r="I11213" s="206" t="s">
        <v>19</v>
      </c>
      <c r="J11213" s="206">
        <v>2400</v>
      </c>
      <c r="L11213" s="206">
        <v>2024</v>
      </c>
      <c r="M11213" s="206" t="s">
        <v>772</v>
      </c>
      <c r="N11213" s="206" t="s">
        <v>773</v>
      </c>
    </row>
    <row r="11214" spans="1:15" s="206" customFormat="1" ht="31" customHeight="1" x14ac:dyDescent="0.15">
      <c r="A11214" s="206" t="s">
        <v>768</v>
      </c>
      <c r="B11214" s="206" t="s">
        <v>914</v>
      </c>
      <c r="C11214" s="206" t="s">
        <v>770</v>
      </c>
      <c r="D11214" s="206" t="s">
        <v>840</v>
      </c>
      <c r="E11214" s="206" t="s">
        <v>658</v>
      </c>
      <c r="F11214" s="207">
        <v>45526</v>
      </c>
      <c r="G11214" s="206" t="s">
        <v>69</v>
      </c>
      <c r="H11214" s="208">
        <v>80000</v>
      </c>
      <c r="I11214" s="206" t="s">
        <v>19</v>
      </c>
      <c r="J11214" s="206">
        <v>800</v>
      </c>
      <c r="L11214" s="206">
        <v>2024</v>
      </c>
      <c r="M11214" s="206" t="s">
        <v>772</v>
      </c>
      <c r="N11214" s="206" t="s">
        <v>773</v>
      </c>
    </row>
    <row r="11215" spans="1:15" s="206" customFormat="1" ht="31" customHeight="1" x14ac:dyDescent="0.15">
      <c r="A11215" s="206" t="s">
        <v>768</v>
      </c>
      <c r="B11215" s="206" t="s">
        <v>914</v>
      </c>
      <c r="C11215" s="206" t="s">
        <v>770</v>
      </c>
      <c r="D11215" s="206" t="s">
        <v>840</v>
      </c>
      <c r="E11215" s="206" t="s">
        <v>577</v>
      </c>
      <c r="F11215" s="207">
        <v>45526</v>
      </c>
      <c r="G11215" s="206" t="s">
        <v>69</v>
      </c>
      <c r="H11215" s="208">
        <v>240000</v>
      </c>
      <c r="I11215" s="206" t="s">
        <v>19</v>
      </c>
      <c r="J11215" s="206">
        <v>2400</v>
      </c>
      <c r="L11215" s="206">
        <v>2024</v>
      </c>
      <c r="M11215" s="206" t="s">
        <v>772</v>
      </c>
      <c r="N11215" s="206" t="s">
        <v>773</v>
      </c>
    </row>
    <row r="11216" spans="1:15" s="206" customFormat="1" ht="31" customHeight="1" x14ac:dyDescent="0.15">
      <c r="A11216" s="206" t="s">
        <v>768</v>
      </c>
      <c r="B11216" s="206" t="s">
        <v>914</v>
      </c>
      <c r="C11216" s="206" t="s">
        <v>770</v>
      </c>
      <c r="D11216" s="206" t="s">
        <v>840</v>
      </c>
      <c r="E11216" s="206" t="s">
        <v>658</v>
      </c>
      <c r="F11216" s="207">
        <v>45527</v>
      </c>
      <c r="G11216" s="206" t="s">
        <v>69</v>
      </c>
      <c r="H11216" s="208">
        <v>120000</v>
      </c>
      <c r="I11216" s="206" t="s">
        <v>19</v>
      </c>
      <c r="J11216" s="206">
        <v>1200</v>
      </c>
      <c r="L11216" s="206">
        <v>2024</v>
      </c>
      <c r="M11216" s="206" t="s">
        <v>772</v>
      </c>
      <c r="N11216" s="206" t="s">
        <v>773</v>
      </c>
      <c r="O11216" s="206" t="s">
        <v>915</v>
      </c>
    </row>
    <row r="11217" spans="1:15" s="206" customFormat="1" ht="31" customHeight="1" x14ac:dyDescent="0.15">
      <c r="A11217" s="206" t="s">
        <v>768</v>
      </c>
      <c r="B11217" s="206" t="s">
        <v>914</v>
      </c>
      <c r="C11217" s="206" t="s">
        <v>770</v>
      </c>
      <c r="D11217" s="206" t="s">
        <v>840</v>
      </c>
      <c r="E11217" s="206" t="s">
        <v>577</v>
      </c>
      <c r="F11217" s="207">
        <v>45527</v>
      </c>
      <c r="G11217" s="206" t="s">
        <v>69</v>
      </c>
      <c r="H11217" s="208">
        <v>280000</v>
      </c>
      <c r="I11217" s="206" t="s">
        <v>19</v>
      </c>
      <c r="J11217" s="206">
        <v>2800</v>
      </c>
      <c r="L11217" s="206">
        <v>2024</v>
      </c>
      <c r="M11217" s="206" t="s">
        <v>772</v>
      </c>
      <c r="N11217" s="206" t="s">
        <v>773</v>
      </c>
      <c r="O11217" s="206" t="s">
        <v>915</v>
      </c>
    </row>
    <row r="11218" spans="1:15" s="206" customFormat="1" ht="31" customHeight="1" x14ac:dyDescent="0.15">
      <c r="A11218" s="206" t="s">
        <v>768</v>
      </c>
      <c r="B11218" s="206" t="s">
        <v>914</v>
      </c>
      <c r="C11218" s="206" t="s">
        <v>770</v>
      </c>
      <c r="D11218" s="206" t="s">
        <v>840</v>
      </c>
      <c r="E11218" s="206" t="s">
        <v>577</v>
      </c>
      <c r="F11218" s="207">
        <v>45528</v>
      </c>
      <c r="G11218" s="206" t="s">
        <v>69</v>
      </c>
      <c r="H11218" s="208">
        <v>160000</v>
      </c>
      <c r="I11218" s="206" t="s">
        <v>19</v>
      </c>
      <c r="J11218" s="206">
        <v>1600</v>
      </c>
      <c r="L11218" s="206">
        <v>2024</v>
      </c>
      <c r="M11218" s="206" t="s">
        <v>772</v>
      </c>
      <c r="N11218" s="206" t="s">
        <v>773</v>
      </c>
      <c r="O11218" s="206" t="s">
        <v>916</v>
      </c>
    </row>
    <row r="11219" spans="1:15" s="206" customFormat="1" ht="31" customHeight="1" x14ac:dyDescent="0.15">
      <c r="A11219" s="206" t="s">
        <v>768</v>
      </c>
      <c r="B11219" s="206" t="s">
        <v>914</v>
      </c>
      <c r="C11219" s="206" t="s">
        <v>770</v>
      </c>
      <c r="D11219" s="206" t="s">
        <v>840</v>
      </c>
      <c r="E11219" s="206" t="s">
        <v>658</v>
      </c>
      <c r="F11219" s="207">
        <v>45528</v>
      </c>
      <c r="G11219" s="206" t="s">
        <v>69</v>
      </c>
      <c r="H11219" s="208">
        <v>80000</v>
      </c>
      <c r="I11219" s="206" t="s">
        <v>19</v>
      </c>
      <c r="J11219" s="206">
        <v>800</v>
      </c>
      <c r="L11219" s="206">
        <v>2024</v>
      </c>
      <c r="M11219" s="206" t="s">
        <v>772</v>
      </c>
      <c r="N11219" s="206" t="s">
        <v>773</v>
      </c>
      <c r="O11219" s="206" t="s">
        <v>916</v>
      </c>
    </row>
    <row r="11220" spans="1:15" s="206" customFormat="1" ht="31" customHeight="1" x14ac:dyDescent="0.15">
      <c r="A11220" s="206" t="s">
        <v>768</v>
      </c>
      <c r="B11220" s="206" t="s">
        <v>914</v>
      </c>
      <c r="C11220" s="206" t="s">
        <v>770</v>
      </c>
      <c r="D11220" s="206" t="s">
        <v>840</v>
      </c>
      <c r="E11220" s="206" t="s">
        <v>577</v>
      </c>
      <c r="F11220" s="207">
        <v>45539</v>
      </c>
      <c r="G11220" s="206" t="s">
        <v>69</v>
      </c>
      <c r="H11220" s="208">
        <v>240000</v>
      </c>
      <c r="I11220" s="206" t="s">
        <v>19</v>
      </c>
      <c r="J11220" s="206">
        <v>2400</v>
      </c>
      <c r="L11220" s="206">
        <v>2024</v>
      </c>
      <c r="M11220" s="206" t="s">
        <v>772</v>
      </c>
      <c r="N11220" s="206" t="s">
        <v>773</v>
      </c>
    </row>
    <row r="11221" spans="1:15" s="206" customFormat="1" ht="31" customHeight="1" x14ac:dyDescent="0.15">
      <c r="A11221" s="206" t="s">
        <v>768</v>
      </c>
      <c r="B11221" s="206" t="s">
        <v>914</v>
      </c>
      <c r="C11221" s="206" t="s">
        <v>770</v>
      </c>
      <c r="D11221" s="206" t="s">
        <v>840</v>
      </c>
      <c r="E11221" s="206" t="s">
        <v>577</v>
      </c>
      <c r="F11221" s="207">
        <v>45540</v>
      </c>
      <c r="G11221" s="206" t="s">
        <v>69</v>
      </c>
      <c r="H11221" s="208">
        <v>80000</v>
      </c>
      <c r="I11221" s="206" t="s">
        <v>19</v>
      </c>
      <c r="J11221" s="206">
        <v>800</v>
      </c>
      <c r="L11221" s="206">
        <v>2024</v>
      </c>
      <c r="M11221" s="206" t="s">
        <v>772</v>
      </c>
      <c r="N11221" s="206" t="s">
        <v>773</v>
      </c>
    </row>
    <row r="11222" spans="1:15" s="206" customFormat="1" ht="31" customHeight="1" x14ac:dyDescent="0.15">
      <c r="A11222" s="206" t="s">
        <v>768</v>
      </c>
      <c r="B11222" s="206" t="s">
        <v>914</v>
      </c>
      <c r="C11222" s="206" t="s">
        <v>770</v>
      </c>
      <c r="D11222" s="206" t="s">
        <v>840</v>
      </c>
      <c r="E11222" s="206" t="s">
        <v>577</v>
      </c>
      <c r="F11222" s="207">
        <v>45541</v>
      </c>
      <c r="G11222" s="206" t="s">
        <v>69</v>
      </c>
      <c r="H11222" s="208">
        <v>160000</v>
      </c>
      <c r="I11222" s="206" t="s">
        <v>19</v>
      </c>
      <c r="J11222" s="206">
        <v>1600</v>
      </c>
      <c r="L11222" s="206">
        <v>2024</v>
      </c>
      <c r="M11222" s="206" t="s">
        <v>772</v>
      </c>
      <c r="N11222" s="206" t="s">
        <v>773</v>
      </c>
    </row>
    <row r="11223" spans="1:15" s="206" customFormat="1" ht="31" customHeight="1" x14ac:dyDescent="0.15">
      <c r="A11223" s="206" t="s">
        <v>768</v>
      </c>
      <c r="B11223" s="206" t="s">
        <v>914</v>
      </c>
      <c r="C11223" s="206" t="s">
        <v>770</v>
      </c>
      <c r="D11223" s="206" t="s">
        <v>840</v>
      </c>
      <c r="E11223" s="206" t="s">
        <v>577</v>
      </c>
      <c r="F11223" s="207">
        <v>45542</v>
      </c>
      <c r="G11223" s="206" t="s">
        <v>69</v>
      </c>
      <c r="H11223" s="208">
        <v>160000</v>
      </c>
      <c r="I11223" s="206" t="s">
        <v>19</v>
      </c>
      <c r="J11223" s="206">
        <v>1600</v>
      </c>
      <c r="L11223" s="206">
        <v>2024</v>
      </c>
      <c r="M11223" s="206" t="s">
        <v>772</v>
      </c>
      <c r="N11223" s="206" t="s">
        <v>773</v>
      </c>
    </row>
    <row r="11224" spans="1:15" s="206" customFormat="1" ht="31" customHeight="1" x14ac:dyDescent="0.15">
      <c r="A11224" s="206" t="s">
        <v>768</v>
      </c>
      <c r="B11224" s="206" t="s">
        <v>914</v>
      </c>
      <c r="C11224" s="206" t="s">
        <v>770</v>
      </c>
      <c r="D11224" s="206" t="s">
        <v>840</v>
      </c>
      <c r="E11224" s="206" t="s">
        <v>577</v>
      </c>
      <c r="F11224" s="207">
        <v>45544</v>
      </c>
      <c r="G11224" s="206" t="s">
        <v>69</v>
      </c>
      <c r="H11224" s="208">
        <v>120000</v>
      </c>
      <c r="I11224" s="206" t="s">
        <v>19</v>
      </c>
      <c r="J11224" s="206">
        <v>1200</v>
      </c>
      <c r="L11224" s="206">
        <v>2024</v>
      </c>
      <c r="M11224" s="206" t="s">
        <v>772</v>
      </c>
      <c r="N11224" s="206" t="s">
        <v>773</v>
      </c>
    </row>
    <row r="11225" spans="1:15" s="206" customFormat="1" ht="31" customHeight="1" x14ac:dyDescent="0.15">
      <c r="A11225" s="206" t="s">
        <v>768</v>
      </c>
      <c r="B11225" s="206" t="s">
        <v>914</v>
      </c>
      <c r="C11225" s="206" t="s">
        <v>770</v>
      </c>
      <c r="D11225" s="206" t="s">
        <v>840</v>
      </c>
      <c r="E11225" s="206" t="s">
        <v>577</v>
      </c>
      <c r="F11225" s="207">
        <v>45545</v>
      </c>
      <c r="G11225" s="206" t="s">
        <v>69</v>
      </c>
      <c r="H11225" s="208">
        <v>80000</v>
      </c>
      <c r="I11225" s="206" t="s">
        <v>19</v>
      </c>
      <c r="J11225" s="206">
        <v>800</v>
      </c>
      <c r="L11225" s="206">
        <v>2024</v>
      </c>
      <c r="M11225" s="206" t="s">
        <v>772</v>
      </c>
      <c r="N11225" s="206" t="s">
        <v>773</v>
      </c>
    </row>
    <row r="11226" spans="1:15" s="206" customFormat="1" ht="31" customHeight="1" x14ac:dyDescent="0.15">
      <c r="A11226" s="206" t="s">
        <v>768</v>
      </c>
      <c r="B11226" s="206" t="s">
        <v>917</v>
      </c>
      <c r="C11226" s="206" t="s">
        <v>770</v>
      </c>
      <c r="D11226" s="206" t="s">
        <v>840</v>
      </c>
      <c r="E11226" s="206" t="s">
        <v>658</v>
      </c>
      <c r="F11226" s="207">
        <v>45463</v>
      </c>
      <c r="G11226" s="206" t="s">
        <v>70</v>
      </c>
      <c r="H11226" s="208">
        <v>80000</v>
      </c>
      <c r="I11226" s="206" t="s">
        <v>19</v>
      </c>
      <c r="J11226" s="206">
        <v>800</v>
      </c>
      <c r="L11226" s="206">
        <v>2024</v>
      </c>
      <c r="M11226" s="206" t="s">
        <v>772</v>
      </c>
      <c r="N11226" s="206" t="s">
        <v>773</v>
      </c>
      <c r="O11226" s="206" t="s">
        <v>796</v>
      </c>
    </row>
    <row r="11227" spans="1:15" s="206" customFormat="1" ht="31" customHeight="1" x14ac:dyDescent="0.15">
      <c r="A11227" s="206" t="s">
        <v>768</v>
      </c>
      <c r="B11227" s="206" t="s">
        <v>917</v>
      </c>
      <c r="C11227" s="206" t="s">
        <v>770</v>
      </c>
      <c r="D11227" s="206" t="s">
        <v>840</v>
      </c>
      <c r="E11227" s="206" t="s">
        <v>577</v>
      </c>
      <c r="F11227" s="207">
        <v>45464</v>
      </c>
      <c r="G11227" s="206" t="s">
        <v>70</v>
      </c>
      <c r="H11227" s="208">
        <v>120000</v>
      </c>
      <c r="I11227" s="206" t="s">
        <v>19</v>
      </c>
      <c r="J11227" s="206">
        <v>1200</v>
      </c>
      <c r="L11227" s="206">
        <v>2024</v>
      </c>
      <c r="M11227" s="206" t="s">
        <v>772</v>
      </c>
      <c r="N11227" s="206" t="s">
        <v>773</v>
      </c>
    </row>
    <row r="11228" spans="1:15" s="206" customFormat="1" ht="31" customHeight="1" x14ac:dyDescent="0.15">
      <c r="A11228" s="206" t="s">
        <v>768</v>
      </c>
      <c r="B11228" s="206" t="s">
        <v>917</v>
      </c>
      <c r="C11228" s="206" t="s">
        <v>770</v>
      </c>
      <c r="D11228" s="206" t="s">
        <v>840</v>
      </c>
      <c r="E11228" s="206" t="s">
        <v>658</v>
      </c>
      <c r="F11228" s="207">
        <v>45465</v>
      </c>
      <c r="G11228" s="206" t="s">
        <v>70</v>
      </c>
      <c r="H11228" s="208">
        <v>80000</v>
      </c>
      <c r="I11228" s="206" t="s">
        <v>19</v>
      </c>
      <c r="J11228" s="206">
        <v>800</v>
      </c>
      <c r="L11228" s="206">
        <v>2024</v>
      </c>
      <c r="M11228" s="206" t="s">
        <v>772</v>
      </c>
      <c r="N11228" s="206" t="s">
        <v>773</v>
      </c>
    </row>
    <row r="11229" spans="1:15" s="206" customFormat="1" ht="31" customHeight="1" x14ac:dyDescent="0.15">
      <c r="A11229" s="206" t="s">
        <v>768</v>
      </c>
      <c r="B11229" s="206" t="s">
        <v>917</v>
      </c>
      <c r="C11229" s="206" t="s">
        <v>770</v>
      </c>
      <c r="D11229" s="206" t="s">
        <v>840</v>
      </c>
      <c r="E11229" s="206" t="s">
        <v>577</v>
      </c>
      <c r="F11229" s="207">
        <v>45465</v>
      </c>
      <c r="G11229" s="206" t="s">
        <v>70</v>
      </c>
      <c r="H11229" s="208">
        <v>320000</v>
      </c>
      <c r="I11229" s="206" t="s">
        <v>19</v>
      </c>
      <c r="J11229" s="206">
        <v>3200</v>
      </c>
      <c r="L11229" s="206">
        <v>2024</v>
      </c>
      <c r="M11229" s="206" t="s">
        <v>772</v>
      </c>
      <c r="N11229" s="206" t="s">
        <v>773</v>
      </c>
    </row>
    <row r="11230" spans="1:15" s="206" customFormat="1" ht="31" customHeight="1" x14ac:dyDescent="0.15">
      <c r="A11230" s="206" t="s">
        <v>768</v>
      </c>
      <c r="B11230" s="206" t="s">
        <v>917</v>
      </c>
      <c r="C11230" s="206" t="s">
        <v>770</v>
      </c>
      <c r="D11230" s="206" t="s">
        <v>840</v>
      </c>
      <c r="E11230" s="206" t="s">
        <v>577</v>
      </c>
      <c r="F11230" s="207">
        <v>45466</v>
      </c>
      <c r="G11230" s="206" t="s">
        <v>70</v>
      </c>
      <c r="H11230" s="208">
        <v>400000</v>
      </c>
      <c r="I11230" s="206" t="s">
        <v>19</v>
      </c>
      <c r="J11230" s="206">
        <v>4000</v>
      </c>
      <c r="L11230" s="206">
        <v>2024</v>
      </c>
      <c r="M11230" s="206" t="s">
        <v>772</v>
      </c>
      <c r="N11230" s="206" t="s">
        <v>773</v>
      </c>
    </row>
    <row r="11231" spans="1:15" s="206" customFormat="1" ht="31" customHeight="1" x14ac:dyDescent="0.15">
      <c r="A11231" s="206" t="s">
        <v>768</v>
      </c>
      <c r="B11231" s="206" t="s">
        <v>917</v>
      </c>
      <c r="C11231" s="206" t="s">
        <v>770</v>
      </c>
      <c r="D11231" s="206" t="s">
        <v>840</v>
      </c>
      <c r="E11231" s="206" t="s">
        <v>577</v>
      </c>
      <c r="F11231" s="207">
        <v>45467</v>
      </c>
      <c r="G11231" s="206" t="s">
        <v>70</v>
      </c>
      <c r="H11231" s="208">
        <v>280000</v>
      </c>
      <c r="I11231" s="206" t="s">
        <v>19</v>
      </c>
      <c r="J11231" s="206">
        <v>2800</v>
      </c>
      <c r="L11231" s="206">
        <v>2024</v>
      </c>
      <c r="M11231" s="206" t="s">
        <v>772</v>
      </c>
      <c r="N11231" s="206" t="s">
        <v>773</v>
      </c>
    </row>
    <row r="11232" spans="1:15" s="206" customFormat="1" ht="31" customHeight="1" x14ac:dyDescent="0.15">
      <c r="A11232" s="206" t="s">
        <v>768</v>
      </c>
      <c r="B11232" s="206" t="s">
        <v>917</v>
      </c>
      <c r="C11232" s="206" t="s">
        <v>770</v>
      </c>
      <c r="D11232" s="206" t="s">
        <v>840</v>
      </c>
      <c r="E11232" s="206" t="s">
        <v>658</v>
      </c>
      <c r="F11232" s="207">
        <v>45467</v>
      </c>
      <c r="G11232" s="206" t="s">
        <v>70</v>
      </c>
      <c r="H11232" s="208">
        <v>80000</v>
      </c>
      <c r="I11232" s="206" t="s">
        <v>19</v>
      </c>
      <c r="J11232" s="206">
        <v>800</v>
      </c>
      <c r="L11232" s="206">
        <v>2024</v>
      </c>
      <c r="M11232" s="206" t="s">
        <v>772</v>
      </c>
      <c r="N11232" s="206" t="s">
        <v>773</v>
      </c>
    </row>
    <row r="11233" spans="1:14" s="206" customFormat="1" ht="31" customHeight="1" x14ac:dyDescent="0.15">
      <c r="A11233" s="206" t="s">
        <v>768</v>
      </c>
      <c r="B11233" s="206" t="s">
        <v>917</v>
      </c>
      <c r="C11233" s="206" t="s">
        <v>770</v>
      </c>
      <c r="D11233" s="206" t="s">
        <v>840</v>
      </c>
      <c r="E11233" s="206" t="s">
        <v>577</v>
      </c>
      <c r="F11233" s="207">
        <v>45468</v>
      </c>
      <c r="G11233" s="206" t="s">
        <v>70</v>
      </c>
      <c r="H11233" s="208">
        <v>320000</v>
      </c>
      <c r="I11233" s="206" t="s">
        <v>19</v>
      </c>
      <c r="J11233" s="206">
        <v>3200</v>
      </c>
      <c r="L11233" s="206">
        <v>2024</v>
      </c>
      <c r="M11233" s="206" t="s">
        <v>772</v>
      </c>
      <c r="N11233" s="206" t="s">
        <v>773</v>
      </c>
    </row>
    <row r="11234" spans="1:14" s="206" customFormat="1" ht="31" customHeight="1" x14ac:dyDescent="0.15">
      <c r="A11234" s="206" t="s">
        <v>768</v>
      </c>
      <c r="B11234" s="206" t="s">
        <v>917</v>
      </c>
      <c r="C11234" s="206" t="s">
        <v>770</v>
      </c>
      <c r="D11234" s="206" t="s">
        <v>840</v>
      </c>
      <c r="E11234" s="206" t="s">
        <v>658</v>
      </c>
      <c r="F11234" s="207">
        <v>45468</v>
      </c>
      <c r="G11234" s="206" t="s">
        <v>70</v>
      </c>
      <c r="H11234" s="208">
        <v>120000</v>
      </c>
      <c r="I11234" s="206" t="s">
        <v>19</v>
      </c>
      <c r="J11234" s="206">
        <v>1200</v>
      </c>
      <c r="L11234" s="206">
        <v>2024</v>
      </c>
      <c r="M11234" s="206" t="s">
        <v>772</v>
      </c>
      <c r="N11234" s="206" t="s">
        <v>773</v>
      </c>
    </row>
    <row r="11235" spans="1:14" s="206" customFormat="1" ht="31" customHeight="1" x14ac:dyDescent="0.15">
      <c r="A11235" s="206" t="s">
        <v>768</v>
      </c>
      <c r="B11235" s="206" t="s">
        <v>917</v>
      </c>
      <c r="C11235" s="206" t="s">
        <v>770</v>
      </c>
      <c r="D11235" s="206" t="s">
        <v>840</v>
      </c>
      <c r="E11235" s="206" t="s">
        <v>577</v>
      </c>
      <c r="F11235" s="207">
        <v>45469</v>
      </c>
      <c r="G11235" s="206" t="s">
        <v>70</v>
      </c>
      <c r="H11235" s="208">
        <v>720000</v>
      </c>
      <c r="I11235" s="206" t="s">
        <v>19</v>
      </c>
      <c r="J11235" s="206">
        <v>7200</v>
      </c>
      <c r="L11235" s="206">
        <v>2024</v>
      </c>
      <c r="M11235" s="206" t="s">
        <v>772</v>
      </c>
      <c r="N11235" s="206" t="s">
        <v>773</v>
      </c>
    </row>
    <row r="11236" spans="1:14" s="206" customFormat="1" ht="31" customHeight="1" x14ac:dyDescent="0.15">
      <c r="A11236" s="206" t="s">
        <v>768</v>
      </c>
      <c r="B11236" s="206" t="s">
        <v>917</v>
      </c>
      <c r="C11236" s="206" t="s">
        <v>770</v>
      </c>
      <c r="D11236" s="206" t="s">
        <v>840</v>
      </c>
      <c r="E11236" s="206" t="s">
        <v>658</v>
      </c>
      <c r="F11236" s="207">
        <v>45469</v>
      </c>
      <c r="G11236" s="206" t="s">
        <v>70</v>
      </c>
      <c r="H11236" s="208">
        <v>200000</v>
      </c>
      <c r="I11236" s="206" t="s">
        <v>19</v>
      </c>
      <c r="J11236" s="206">
        <v>2000</v>
      </c>
      <c r="L11236" s="206">
        <v>2024</v>
      </c>
      <c r="M11236" s="206" t="s">
        <v>772</v>
      </c>
      <c r="N11236" s="206" t="s">
        <v>773</v>
      </c>
    </row>
    <row r="11237" spans="1:14" s="206" customFormat="1" ht="31" customHeight="1" x14ac:dyDescent="0.15">
      <c r="A11237" s="206" t="s">
        <v>768</v>
      </c>
      <c r="B11237" s="206" t="s">
        <v>917</v>
      </c>
      <c r="C11237" s="206" t="s">
        <v>770</v>
      </c>
      <c r="D11237" s="206" t="s">
        <v>840</v>
      </c>
      <c r="E11237" s="206" t="s">
        <v>577</v>
      </c>
      <c r="F11237" s="207">
        <v>45470</v>
      </c>
      <c r="G11237" s="206" t="s">
        <v>70</v>
      </c>
      <c r="H11237" s="208">
        <v>680000</v>
      </c>
      <c r="I11237" s="206" t="s">
        <v>19</v>
      </c>
      <c r="J11237" s="206">
        <v>6800</v>
      </c>
      <c r="L11237" s="206">
        <v>2024</v>
      </c>
      <c r="M11237" s="206" t="s">
        <v>772</v>
      </c>
      <c r="N11237" s="206" t="s">
        <v>773</v>
      </c>
    </row>
    <row r="11238" spans="1:14" s="206" customFormat="1" ht="31" customHeight="1" x14ac:dyDescent="0.15">
      <c r="A11238" s="206" t="s">
        <v>768</v>
      </c>
      <c r="B11238" s="206" t="s">
        <v>917</v>
      </c>
      <c r="C11238" s="206" t="s">
        <v>770</v>
      </c>
      <c r="D11238" s="206" t="s">
        <v>840</v>
      </c>
      <c r="E11238" s="206" t="s">
        <v>658</v>
      </c>
      <c r="F11238" s="207">
        <v>45470</v>
      </c>
      <c r="G11238" s="206" t="s">
        <v>70</v>
      </c>
      <c r="H11238" s="208">
        <v>160000</v>
      </c>
      <c r="I11238" s="206" t="s">
        <v>19</v>
      </c>
      <c r="J11238" s="206">
        <v>1600</v>
      </c>
      <c r="L11238" s="206">
        <v>2024</v>
      </c>
      <c r="M11238" s="206" t="s">
        <v>772</v>
      </c>
      <c r="N11238" s="206" t="s">
        <v>773</v>
      </c>
    </row>
    <row r="11239" spans="1:14" s="206" customFormat="1" ht="31" customHeight="1" x14ac:dyDescent="0.15">
      <c r="A11239" s="206" t="s">
        <v>768</v>
      </c>
      <c r="B11239" s="206" t="s">
        <v>917</v>
      </c>
      <c r="C11239" s="206" t="s">
        <v>770</v>
      </c>
      <c r="D11239" s="206" t="s">
        <v>840</v>
      </c>
      <c r="E11239" s="206" t="s">
        <v>577</v>
      </c>
      <c r="F11239" s="207">
        <v>45471</v>
      </c>
      <c r="G11239" s="206" t="s">
        <v>70</v>
      </c>
      <c r="H11239" s="208">
        <v>920000</v>
      </c>
      <c r="I11239" s="206" t="s">
        <v>19</v>
      </c>
      <c r="J11239" s="206">
        <v>9200</v>
      </c>
      <c r="L11239" s="206">
        <v>2024</v>
      </c>
      <c r="M11239" s="206" t="s">
        <v>772</v>
      </c>
      <c r="N11239" s="206" t="s">
        <v>773</v>
      </c>
    </row>
    <row r="11240" spans="1:14" s="206" customFormat="1" ht="31" customHeight="1" x14ac:dyDescent="0.15">
      <c r="A11240" s="206" t="s">
        <v>768</v>
      </c>
      <c r="B11240" s="206" t="s">
        <v>917</v>
      </c>
      <c r="C11240" s="206" t="s">
        <v>770</v>
      </c>
      <c r="D11240" s="206" t="s">
        <v>840</v>
      </c>
      <c r="E11240" s="206" t="s">
        <v>577</v>
      </c>
      <c r="F11240" s="207">
        <v>45472</v>
      </c>
      <c r="G11240" s="206" t="s">
        <v>70</v>
      </c>
      <c r="H11240" s="208">
        <v>1000000</v>
      </c>
      <c r="I11240" s="206" t="s">
        <v>19</v>
      </c>
      <c r="J11240" s="206">
        <v>10000</v>
      </c>
      <c r="L11240" s="206">
        <v>2024</v>
      </c>
      <c r="M11240" s="206" t="s">
        <v>772</v>
      </c>
      <c r="N11240" s="206" t="s">
        <v>773</v>
      </c>
    </row>
    <row r="11241" spans="1:14" s="206" customFormat="1" ht="31" customHeight="1" x14ac:dyDescent="0.15">
      <c r="A11241" s="206" t="s">
        <v>768</v>
      </c>
      <c r="B11241" s="206" t="s">
        <v>917</v>
      </c>
      <c r="C11241" s="206" t="s">
        <v>770</v>
      </c>
      <c r="D11241" s="206" t="s">
        <v>840</v>
      </c>
      <c r="E11241" s="206" t="s">
        <v>658</v>
      </c>
      <c r="F11241" s="207">
        <v>45472</v>
      </c>
      <c r="G11241" s="206" t="s">
        <v>70</v>
      </c>
      <c r="H11241" s="208">
        <v>40000</v>
      </c>
      <c r="I11241" s="206" t="s">
        <v>19</v>
      </c>
      <c r="J11241" s="206">
        <v>400</v>
      </c>
      <c r="L11241" s="206">
        <v>2024</v>
      </c>
      <c r="M11241" s="206" t="s">
        <v>772</v>
      </c>
      <c r="N11241" s="206" t="s">
        <v>773</v>
      </c>
    </row>
    <row r="11242" spans="1:14" s="206" customFormat="1" ht="31" customHeight="1" x14ac:dyDescent="0.15">
      <c r="A11242" s="206" t="s">
        <v>768</v>
      </c>
      <c r="B11242" s="206" t="s">
        <v>917</v>
      </c>
      <c r="C11242" s="206" t="s">
        <v>770</v>
      </c>
      <c r="D11242" s="206" t="s">
        <v>840</v>
      </c>
      <c r="E11242" s="206" t="s">
        <v>577</v>
      </c>
      <c r="F11242" s="207">
        <v>45473</v>
      </c>
      <c r="G11242" s="206" t="s">
        <v>70</v>
      </c>
      <c r="H11242" s="208">
        <v>920000</v>
      </c>
      <c r="I11242" s="206" t="s">
        <v>19</v>
      </c>
      <c r="J11242" s="206">
        <v>9200</v>
      </c>
      <c r="L11242" s="206">
        <v>2024</v>
      </c>
      <c r="M11242" s="206" t="s">
        <v>772</v>
      </c>
      <c r="N11242" s="206" t="s">
        <v>773</v>
      </c>
    </row>
    <row r="11243" spans="1:14" s="206" customFormat="1" ht="31" customHeight="1" x14ac:dyDescent="0.15">
      <c r="A11243" s="206" t="s">
        <v>768</v>
      </c>
      <c r="B11243" s="206" t="s">
        <v>917</v>
      </c>
      <c r="C11243" s="206" t="s">
        <v>770</v>
      </c>
      <c r="D11243" s="206" t="s">
        <v>840</v>
      </c>
      <c r="E11243" s="206" t="s">
        <v>658</v>
      </c>
      <c r="F11243" s="207">
        <v>45473</v>
      </c>
      <c r="G11243" s="206" t="s">
        <v>70</v>
      </c>
      <c r="H11243" s="208">
        <v>80000</v>
      </c>
      <c r="I11243" s="206" t="s">
        <v>19</v>
      </c>
      <c r="J11243" s="206">
        <v>800</v>
      </c>
      <c r="L11243" s="206">
        <v>2024</v>
      </c>
      <c r="M11243" s="206" t="s">
        <v>772</v>
      </c>
      <c r="N11243" s="206" t="s">
        <v>773</v>
      </c>
    </row>
    <row r="11244" spans="1:14" s="206" customFormat="1" ht="31" customHeight="1" x14ac:dyDescent="0.15">
      <c r="A11244" s="206" t="s">
        <v>768</v>
      </c>
      <c r="B11244" s="206" t="s">
        <v>917</v>
      </c>
      <c r="C11244" s="206" t="s">
        <v>770</v>
      </c>
      <c r="D11244" s="206" t="s">
        <v>840</v>
      </c>
      <c r="E11244" s="206" t="s">
        <v>658</v>
      </c>
      <c r="F11244" s="207">
        <v>45474</v>
      </c>
      <c r="G11244" s="206" t="s">
        <v>70</v>
      </c>
      <c r="H11244" s="208">
        <v>240000</v>
      </c>
      <c r="I11244" s="206" t="s">
        <v>19</v>
      </c>
      <c r="J11244" s="206">
        <v>2400</v>
      </c>
      <c r="L11244" s="206">
        <v>2024</v>
      </c>
      <c r="M11244" s="206" t="s">
        <v>772</v>
      </c>
      <c r="N11244" s="206" t="s">
        <v>773</v>
      </c>
    </row>
    <row r="11245" spans="1:14" s="206" customFormat="1" ht="31" customHeight="1" x14ac:dyDescent="0.15">
      <c r="A11245" s="206" t="s">
        <v>768</v>
      </c>
      <c r="B11245" s="206" t="s">
        <v>917</v>
      </c>
      <c r="C11245" s="206" t="s">
        <v>770</v>
      </c>
      <c r="D11245" s="206" t="s">
        <v>840</v>
      </c>
      <c r="E11245" s="206" t="s">
        <v>577</v>
      </c>
      <c r="F11245" s="207">
        <v>45474</v>
      </c>
      <c r="G11245" s="206" t="s">
        <v>70</v>
      </c>
      <c r="H11245" s="208">
        <v>760000</v>
      </c>
      <c r="I11245" s="206" t="s">
        <v>19</v>
      </c>
      <c r="J11245" s="206">
        <v>7600</v>
      </c>
      <c r="L11245" s="206">
        <v>2024</v>
      </c>
      <c r="M11245" s="206" t="s">
        <v>772</v>
      </c>
      <c r="N11245" s="206" t="s">
        <v>773</v>
      </c>
    </row>
    <row r="11246" spans="1:14" s="206" customFormat="1" ht="31" customHeight="1" x14ac:dyDescent="0.15">
      <c r="A11246" s="206" t="s">
        <v>768</v>
      </c>
      <c r="B11246" s="206" t="s">
        <v>917</v>
      </c>
      <c r="C11246" s="206" t="s">
        <v>770</v>
      </c>
      <c r="D11246" s="206" t="s">
        <v>840</v>
      </c>
      <c r="E11246" s="206" t="s">
        <v>658</v>
      </c>
      <c r="F11246" s="207">
        <v>45475</v>
      </c>
      <c r="G11246" s="206" t="s">
        <v>70</v>
      </c>
      <c r="H11246" s="208">
        <v>200000</v>
      </c>
      <c r="I11246" s="206" t="s">
        <v>19</v>
      </c>
      <c r="J11246" s="206">
        <v>2000</v>
      </c>
      <c r="L11246" s="206">
        <v>2024</v>
      </c>
      <c r="M11246" s="206" t="s">
        <v>772</v>
      </c>
      <c r="N11246" s="206" t="s">
        <v>773</v>
      </c>
    </row>
    <row r="11247" spans="1:14" s="206" customFormat="1" ht="31" customHeight="1" x14ac:dyDescent="0.15">
      <c r="A11247" s="206" t="s">
        <v>768</v>
      </c>
      <c r="B11247" s="206" t="s">
        <v>917</v>
      </c>
      <c r="C11247" s="206" t="s">
        <v>770</v>
      </c>
      <c r="D11247" s="206" t="s">
        <v>840</v>
      </c>
      <c r="E11247" s="206" t="s">
        <v>577</v>
      </c>
      <c r="F11247" s="207">
        <v>45475</v>
      </c>
      <c r="G11247" s="206" t="s">
        <v>70</v>
      </c>
      <c r="H11247" s="208">
        <v>960000</v>
      </c>
      <c r="I11247" s="206" t="s">
        <v>19</v>
      </c>
      <c r="J11247" s="206">
        <v>9600</v>
      </c>
      <c r="L11247" s="206">
        <v>2024</v>
      </c>
      <c r="M11247" s="206" t="s">
        <v>772</v>
      </c>
      <c r="N11247" s="206" t="s">
        <v>773</v>
      </c>
    </row>
    <row r="11248" spans="1:14" s="206" customFormat="1" ht="31" customHeight="1" x14ac:dyDescent="0.15">
      <c r="A11248" s="206" t="s">
        <v>768</v>
      </c>
      <c r="B11248" s="206" t="s">
        <v>917</v>
      </c>
      <c r="C11248" s="206" t="s">
        <v>770</v>
      </c>
      <c r="D11248" s="206" t="s">
        <v>840</v>
      </c>
      <c r="E11248" s="206" t="s">
        <v>658</v>
      </c>
      <c r="F11248" s="207">
        <v>45476</v>
      </c>
      <c r="G11248" s="206" t="s">
        <v>70</v>
      </c>
      <c r="H11248" s="208">
        <v>160000</v>
      </c>
      <c r="I11248" s="206" t="s">
        <v>19</v>
      </c>
      <c r="J11248" s="206">
        <v>1600</v>
      </c>
      <c r="L11248" s="206">
        <v>2024</v>
      </c>
      <c r="M11248" s="206" t="s">
        <v>772</v>
      </c>
      <c r="N11248" s="206" t="s">
        <v>773</v>
      </c>
    </row>
    <row r="11249" spans="1:15" s="206" customFormat="1" ht="31" customHeight="1" x14ac:dyDescent="0.15">
      <c r="A11249" s="206" t="s">
        <v>768</v>
      </c>
      <c r="B11249" s="206" t="s">
        <v>917</v>
      </c>
      <c r="C11249" s="206" t="s">
        <v>770</v>
      </c>
      <c r="D11249" s="206" t="s">
        <v>840</v>
      </c>
      <c r="E11249" s="206" t="s">
        <v>577</v>
      </c>
      <c r="F11249" s="207">
        <v>45476</v>
      </c>
      <c r="G11249" s="206" t="s">
        <v>70</v>
      </c>
      <c r="H11249" s="208">
        <v>440000</v>
      </c>
      <c r="I11249" s="206" t="s">
        <v>19</v>
      </c>
      <c r="J11249" s="206">
        <v>4400</v>
      </c>
      <c r="L11249" s="206">
        <v>2024</v>
      </c>
      <c r="M11249" s="206" t="s">
        <v>772</v>
      </c>
      <c r="N11249" s="206" t="s">
        <v>773</v>
      </c>
    </row>
    <row r="11250" spans="1:15" s="206" customFormat="1" ht="31" customHeight="1" x14ac:dyDescent="0.15">
      <c r="A11250" s="206" t="s">
        <v>768</v>
      </c>
      <c r="B11250" s="206" t="s">
        <v>917</v>
      </c>
      <c r="C11250" s="206" t="s">
        <v>770</v>
      </c>
      <c r="D11250" s="206" t="s">
        <v>840</v>
      </c>
      <c r="E11250" s="206" t="s">
        <v>577</v>
      </c>
      <c r="F11250" s="207">
        <v>45477</v>
      </c>
      <c r="G11250" s="206" t="s">
        <v>70</v>
      </c>
      <c r="H11250" s="208">
        <v>400000</v>
      </c>
      <c r="I11250" s="206" t="s">
        <v>19</v>
      </c>
      <c r="J11250" s="206">
        <v>4000</v>
      </c>
      <c r="L11250" s="206">
        <v>2024</v>
      </c>
      <c r="M11250" s="206" t="s">
        <v>772</v>
      </c>
      <c r="N11250" s="206" t="s">
        <v>773</v>
      </c>
    </row>
    <row r="11251" spans="1:15" s="206" customFormat="1" ht="31" customHeight="1" x14ac:dyDescent="0.15">
      <c r="A11251" s="206" t="s">
        <v>768</v>
      </c>
      <c r="B11251" s="206" t="s">
        <v>917</v>
      </c>
      <c r="C11251" s="206" t="s">
        <v>770</v>
      </c>
      <c r="D11251" s="206" t="s">
        <v>840</v>
      </c>
      <c r="E11251" s="206" t="s">
        <v>658</v>
      </c>
      <c r="F11251" s="207">
        <v>45477</v>
      </c>
      <c r="G11251" s="206" t="s">
        <v>70</v>
      </c>
      <c r="H11251" s="208">
        <v>160000</v>
      </c>
      <c r="I11251" s="206" t="s">
        <v>19</v>
      </c>
      <c r="J11251" s="206">
        <v>1600</v>
      </c>
      <c r="L11251" s="206">
        <v>2024</v>
      </c>
      <c r="M11251" s="206" t="s">
        <v>772</v>
      </c>
      <c r="N11251" s="206" t="s">
        <v>773</v>
      </c>
    </row>
    <row r="11252" spans="1:15" s="206" customFormat="1" ht="31" customHeight="1" x14ac:dyDescent="0.15">
      <c r="A11252" s="206" t="s">
        <v>768</v>
      </c>
      <c r="B11252" s="206" t="s">
        <v>917</v>
      </c>
      <c r="C11252" s="206" t="s">
        <v>770</v>
      </c>
      <c r="D11252" s="206" t="s">
        <v>840</v>
      </c>
      <c r="E11252" s="206" t="s">
        <v>577</v>
      </c>
      <c r="F11252" s="207">
        <v>45478</v>
      </c>
      <c r="G11252" s="206" t="s">
        <v>70</v>
      </c>
      <c r="H11252" s="208">
        <v>200000</v>
      </c>
      <c r="I11252" s="206" t="s">
        <v>19</v>
      </c>
      <c r="J11252" s="206">
        <v>2000</v>
      </c>
      <c r="L11252" s="206">
        <v>2024</v>
      </c>
      <c r="M11252" s="206" t="s">
        <v>772</v>
      </c>
      <c r="N11252" s="206" t="s">
        <v>773</v>
      </c>
      <c r="O11252" s="206" t="s">
        <v>808</v>
      </c>
    </row>
    <row r="11253" spans="1:15" s="206" customFormat="1" ht="31" customHeight="1" x14ac:dyDescent="0.15">
      <c r="A11253" s="206" t="s">
        <v>768</v>
      </c>
      <c r="B11253" s="206" t="s">
        <v>917</v>
      </c>
      <c r="C11253" s="206" t="s">
        <v>770</v>
      </c>
      <c r="D11253" s="206" t="s">
        <v>840</v>
      </c>
      <c r="E11253" s="206" t="s">
        <v>577</v>
      </c>
      <c r="F11253" s="207">
        <v>45478</v>
      </c>
      <c r="G11253" s="206" t="s">
        <v>70</v>
      </c>
      <c r="H11253" s="208">
        <v>1320000</v>
      </c>
      <c r="I11253" s="206" t="s">
        <v>19</v>
      </c>
      <c r="J11253" s="206">
        <v>13200</v>
      </c>
      <c r="L11253" s="206">
        <v>2024</v>
      </c>
      <c r="M11253" s="206" t="s">
        <v>772</v>
      </c>
      <c r="N11253" s="206" t="s">
        <v>773</v>
      </c>
    </row>
    <row r="11254" spans="1:15" s="206" customFormat="1" ht="31" customHeight="1" x14ac:dyDescent="0.15">
      <c r="A11254" s="206" t="s">
        <v>768</v>
      </c>
      <c r="B11254" s="206" t="s">
        <v>917</v>
      </c>
      <c r="C11254" s="206" t="s">
        <v>770</v>
      </c>
      <c r="D11254" s="206" t="s">
        <v>840</v>
      </c>
      <c r="E11254" s="206" t="s">
        <v>658</v>
      </c>
      <c r="F11254" s="207">
        <v>45478</v>
      </c>
      <c r="G11254" s="206" t="s">
        <v>70</v>
      </c>
      <c r="H11254" s="208">
        <v>440000</v>
      </c>
      <c r="I11254" s="206" t="s">
        <v>19</v>
      </c>
      <c r="J11254" s="206">
        <v>4400</v>
      </c>
      <c r="L11254" s="206">
        <v>2024</v>
      </c>
      <c r="M11254" s="206" t="s">
        <v>772</v>
      </c>
      <c r="N11254" s="206" t="s">
        <v>773</v>
      </c>
    </row>
    <row r="11255" spans="1:15" s="206" customFormat="1" ht="31" customHeight="1" x14ac:dyDescent="0.15">
      <c r="A11255" s="206" t="s">
        <v>768</v>
      </c>
      <c r="B11255" s="206" t="s">
        <v>917</v>
      </c>
      <c r="C11255" s="206" t="s">
        <v>770</v>
      </c>
      <c r="D11255" s="206" t="s">
        <v>840</v>
      </c>
      <c r="E11255" s="206" t="s">
        <v>658</v>
      </c>
      <c r="F11255" s="207">
        <v>45479</v>
      </c>
      <c r="G11255" s="206" t="s">
        <v>70</v>
      </c>
      <c r="H11255" s="208">
        <v>200000</v>
      </c>
      <c r="I11255" s="206" t="s">
        <v>19</v>
      </c>
      <c r="J11255" s="206">
        <v>2000</v>
      </c>
      <c r="L11255" s="206">
        <v>2024</v>
      </c>
      <c r="M11255" s="206" t="s">
        <v>772</v>
      </c>
      <c r="N11255" s="206" t="s">
        <v>773</v>
      </c>
      <c r="O11255" s="206" t="s">
        <v>918</v>
      </c>
    </row>
    <row r="11256" spans="1:15" s="206" customFormat="1" ht="31" customHeight="1" x14ac:dyDescent="0.15">
      <c r="A11256" s="206" t="s">
        <v>768</v>
      </c>
      <c r="B11256" s="206" t="s">
        <v>917</v>
      </c>
      <c r="C11256" s="206" t="s">
        <v>770</v>
      </c>
      <c r="D11256" s="206" t="s">
        <v>840</v>
      </c>
      <c r="E11256" s="206" t="s">
        <v>577</v>
      </c>
      <c r="F11256" s="207">
        <v>45479</v>
      </c>
      <c r="G11256" s="206" t="s">
        <v>70</v>
      </c>
      <c r="H11256" s="208">
        <v>120000</v>
      </c>
      <c r="I11256" s="206" t="s">
        <v>19</v>
      </c>
      <c r="J11256" s="206">
        <v>1200</v>
      </c>
      <c r="L11256" s="206">
        <v>2024</v>
      </c>
      <c r="M11256" s="206" t="s">
        <v>772</v>
      </c>
      <c r="N11256" s="206" t="s">
        <v>773</v>
      </c>
      <c r="O11256" s="206" t="s">
        <v>810</v>
      </c>
    </row>
    <row r="11257" spans="1:15" s="206" customFormat="1" ht="31" customHeight="1" x14ac:dyDescent="0.15">
      <c r="A11257" s="206" t="s">
        <v>768</v>
      </c>
      <c r="B11257" s="206" t="s">
        <v>917</v>
      </c>
      <c r="C11257" s="206" t="s">
        <v>770</v>
      </c>
      <c r="D11257" s="206" t="s">
        <v>840</v>
      </c>
      <c r="E11257" s="206" t="s">
        <v>577</v>
      </c>
      <c r="F11257" s="207">
        <v>45479</v>
      </c>
      <c r="G11257" s="206" t="s">
        <v>70</v>
      </c>
      <c r="H11257" s="208">
        <v>1200000</v>
      </c>
      <c r="I11257" s="206" t="s">
        <v>19</v>
      </c>
      <c r="J11257" s="206">
        <v>12000</v>
      </c>
      <c r="L11257" s="206">
        <v>2024</v>
      </c>
      <c r="M11257" s="206" t="s">
        <v>772</v>
      </c>
      <c r="N11257" s="206" t="s">
        <v>773</v>
      </c>
      <c r="O11257" s="206" t="s">
        <v>918</v>
      </c>
    </row>
    <row r="11258" spans="1:15" s="206" customFormat="1" ht="31" customHeight="1" x14ac:dyDescent="0.15">
      <c r="A11258" s="206" t="s">
        <v>768</v>
      </c>
      <c r="B11258" s="206" t="s">
        <v>917</v>
      </c>
      <c r="C11258" s="206" t="s">
        <v>770</v>
      </c>
      <c r="D11258" s="206" t="s">
        <v>840</v>
      </c>
      <c r="E11258" s="206" t="s">
        <v>577</v>
      </c>
      <c r="F11258" s="207">
        <v>45479</v>
      </c>
      <c r="G11258" s="206" t="s">
        <v>70</v>
      </c>
      <c r="H11258" s="208">
        <v>1200000</v>
      </c>
      <c r="I11258" s="206" t="s">
        <v>19</v>
      </c>
      <c r="J11258" s="206">
        <v>12000</v>
      </c>
      <c r="L11258" s="206">
        <v>2024</v>
      </c>
      <c r="M11258" s="206" t="s">
        <v>772</v>
      </c>
      <c r="N11258" s="206" t="s">
        <v>773</v>
      </c>
    </row>
    <row r="11259" spans="1:15" s="206" customFormat="1" ht="31" customHeight="1" x14ac:dyDescent="0.15">
      <c r="A11259" s="206" t="s">
        <v>768</v>
      </c>
      <c r="B11259" s="206" t="s">
        <v>917</v>
      </c>
      <c r="C11259" s="206" t="s">
        <v>770</v>
      </c>
      <c r="D11259" s="206" t="s">
        <v>840</v>
      </c>
      <c r="E11259" s="206" t="s">
        <v>658</v>
      </c>
      <c r="F11259" s="207">
        <v>45479</v>
      </c>
      <c r="G11259" s="206" t="s">
        <v>70</v>
      </c>
      <c r="H11259" s="208">
        <v>280000</v>
      </c>
      <c r="I11259" s="206" t="s">
        <v>19</v>
      </c>
      <c r="J11259" s="206">
        <v>2800</v>
      </c>
      <c r="L11259" s="206">
        <v>2024</v>
      </c>
      <c r="M11259" s="206" t="s">
        <v>772</v>
      </c>
      <c r="N11259" s="206" t="s">
        <v>773</v>
      </c>
    </row>
    <row r="11260" spans="1:15" s="206" customFormat="1" ht="31" customHeight="1" x14ac:dyDescent="0.15">
      <c r="A11260" s="206" t="s">
        <v>768</v>
      </c>
      <c r="B11260" s="206" t="s">
        <v>917</v>
      </c>
      <c r="C11260" s="206" t="s">
        <v>770</v>
      </c>
      <c r="D11260" s="206" t="s">
        <v>840</v>
      </c>
      <c r="E11260" s="206" t="s">
        <v>658</v>
      </c>
      <c r="F11260" s="207">
        <v>45480</v>
      </c>
      <c r="G11260" s="206" t="s">
        <v>70</v>
      </c>
      <c r="H11260" s="208">
        <v>40000</v>
      </c>
      <c r="I11260" s="206" t="s">
        <v>19</v>
      </c>
      <c r="J11260" s="206">
        <v>400</v>
      </c>
      <c r="L11260" s="206">
        <v>2024</v>
      </c>
      <c r="M11260" s="206" t="s">
        <v>772</v>
      </c>
      <c r="N11260" s="206" t="s">
        <v>773</v>
      </c>
      <c r="O11260" s="206" t="s">
        <v>811</v>
      </c>
    </row>
    <row r="11261" spans="1:15" s="206" customFormat="1" ht="31" customHeight="1" x14ac:dyDescent="0.15">
      <c r="A11261" s="206" t="s">
        <v>768</v>
      </c>
      <c r="B11261" s="206" t="s">
        <v>917</v>
      </c>
      <c r="C11261" s="206" t="s">
        <v>770</v>
      </c>
      <c r="D11261" s="206" t="s">
        <v>840</v>
      </c>
      <c r="E11261" s="206" t="s">
        <v>577</v>
      </c>
      <c r="F11261" s="207">
        <v>45480</v>
      </c>
      <c r="G11261" s="206" t="s">
        <v>70</v>
      </c>
      <c r="H11261" s="208">
        <v>200000</v>
      </c>
      <c r="I11261" s="206" t="s">
        <v>19</v>
      </c>
      <c r="J11261" s="206">
        <v>2000</v>
      </c>
      <c r="L11261" s="206">
        <v>2024</v>
      </c>
      <c r="M11261" s="206" t="s">
        <v>772</v>
      </c>
      <c r="N11261" s="206" t="s">
        <v>773</v>
      </c>
      <c r="O11261" s="206" t="s">
        <v>811</v>
      </c>
    </row>
    <row r="11262" spans="1:15" s="206" customFormat="1" ht="31" customHeight="1" x14ac:dyDescent="0.15">
      <c r="A11262" s="206" t="s">
        <v>768</v>
      </c>
      <c r="B11262" s="206" t="s">
        <v>917</v>
      </c>
      <c r="C11262" s="206" t="s">
        <v>770</v>
      </c>
      <c r="D11262" s="206" t="s">
        <v>840</v>
      </c>
      <c r="E11262" s="206" t="s">
        <v>577</v>
      </c>
      <c r="F11262" s="207">
        <v>45480</v>
      </c>
      <c r="G11262" s="206" t="s">
        <v>70</v>
      </c>
      <c r="H11262" s="208">
        <v>80000</v>
      </c>
      <c r="I11262" s="206" t="s">
        <v>19</v>
      </c>
      <c r="J11262" s="206">
        <v>800</v>
      </c>
      <c r="L11262" s="206">
        <v>2024</v>
      </c>
      <c r="M11262" s="206" t="s">
        <v>772</v>
      </c>
      <c r="N11262" s="206" t="s">
        <v>773</v>
      </c>
      <c r="O11262" s="206" t="s">
        <v>811</v>
      </c>
    </row>
    <row r="11263" spans="1:15" s="206" customFormat="1" ht="31" customHeight="1" x14ac:dyDescent="0.15">
      <c r="A11263" s="206" t="s">
        <v>768</v>
      </c>
      <c r="B11263" s="206" t="s">
        <v>917</v>
      </c>
      <c r="C11263" s="206" t="s">
        <v>770</v>
      </c>
      <c r="D11263" s="206" t="s">
        <v>840</v>
      </c>
      <c r="E11263" s="206" t="s">
        <v>577</v>
      </c>
      <c r="F11263" s="207">
        <v>45480</v>
      </c>
      <c r="G11263" s="206" t="s">
        <v>70</v>
      </c>
      <c r="H11263" s="208">
        <v>920000</v>
      </c>
      <c r="I11263" s="206" t="s">
        <v>19</v>
      </c>
      <c r="J11263" s="206">
        <v>9200</v>
      </c>
      <c r="L11263" s="206">
        <v>2024</v>
      </c>
      <c r="M11263" s="206" t="s">
        <v>772</v>
      </c>
      <c r="N11263" s="206" t="s">
        <v>773</v>
      </c>
    </row>
    <row r="11264" spans="1:15" s="206" customFormat="1" ht="31" customHeight="1" x14ac:dyDescent="0.15">
      <c r="A11264" s="206" t="s">
        <v>768</v>
      </c>
      <c r="B11264" s="206" t="s">
        <v>917</v>
      </c>
      <c r="C11264" s="206" t="s">
        <v>770</v>
      </c>
      <c r="D11264" s="206" t="s">
        <v>840</v>
      </c>
      <c r="E11264" s="206" t="s">
        <v>658</v>
      </c>
      <c r="F11264" s="207">
        <v>45480</v>
      </c>
      <c r="G11264" s="206" t="s">
        <v>70</v>
      </c>
      <c r="H11264" s="208">
        <v>400000</v>
      </c>
      <c r="I11264" s="206" t="s">
        <v>19</v>
      </c>
      <c r="J11264" s="206">
        <v>4000</v>
      </c>
      <c r="L11264" s="206">
        <v>2024</v>
      </c>
      <c r="M11264" s="206" t="s">
        <v>772</v>
      </c>
      <c r="N11264" s="206" t="s">
        <v>773</v>
      </c>
    </row>
    <row r="11265" spans="1:15" s="206" customFormat="1" ht="31" customHeight="1" x14ac:dyDescent="0.15">
      <c r="A11265" s="206" t="s">
        <v>768</v>
      </c>
      <c r="B11265" s="206" t="s">
        <v>917</v>
      </c>
      <c r="C11265" s="206" t="s">
        <v>770</v>
      </c>
      <c r="D11265" s="206" t="s">
        <v>840</v>
      </c>
      <c r="E11265" s="206" t="s">
        <v>577</v>
      </c>
      <c r="F11265" s="207">
        <v>45481</v>
      </c>
      <c r="G11265" s="206" t="s">
        <v>70</v>
      </c>
      <c r="H11265" s="208">
        <v>80000</v>
      </c>
      <c r="I11265" s="206" t="s">
        <v>19</v>
      </c>
      <c r="J11265" s="206">
        <v>800</v>
      </c>
      <c r="L11265" s="206">
        <v>2024</v>
      </c>
      <c r="M11265" s="206" t="s">
        <v>772</v>
      </c>
      <c r="N11265" s="206" t="s">
        <v>773</v>
      </c>
      <c r="O11265" s="206" t="s">
        <v>812</v>
      </c>
    </row>
    <row r="11266" spans="1:15" s="206" customFormat="1" ht="31" customHeight="1" x14ac:dyDescent="0.15">
      <c r="A11266" s="206" t="s">
        <v>768</v>
      </c>
      <c r="B11266" s="206" t="s">
        <v>917</v>
      </c>
      <c r="C11266" s="206" t="s">
        <v>770</v>
      </c>
      <c r="D11266" s="206" t="s">
        <v>840</v>
      </c>
      <c r="E11266" s="206" t="s">
        <v>577</v>
      </c>
      <c r="F11266" s="207">
        <v>45481</v>
      </c>
      <c r="G11266" s="206" t="s">
        <v>70</v>
      </c>
      <c r="H11266" s="208">
        <v>200000</v>
      </c>
      <c r="I11266" s="206" t="s">
        <v>19</v>
      </c>
      <c r="J11266" s="206">
        <v>2000</v>
      </c>
      <c r="L11266" s="206">
        <v>2024</v>
      </c>
      <c r="M11266" s="206" t="s">
        <v>772</v>
      </c>
      <c r="N11266" s="206" t="s">
        <v>773</v>
      </c>
      <c r="O11266" s="206" t="s">
        <v>812</v>
      </c>
    </row>
    <row r="11267" spans="1:15" s="206" customFormat="1" ht="31" customHeight="1" x14ac:dyDescent="0.15">
      <c r="A11267" s="206" t="s">
        <v>768</v>
      </c>
      <c r="B11267" s="206" t="s">
        <v>917</v>
      </c>
      <c r="C11267" s="206" t="s">
        <v>770</v>
      </c>
      <c r="D11267" s="206" t="s">
        <v>840</v>
      </c>
      <c r="E11267" s="206" t="s">
        <v>759</v>
      </c>
      <c r="F11267" s="207">
        <v>45481</v>
      </c>
      <c r="G11267" s="206" t="s">
        <v>70</v>
      </c>
      <c r="H11267" s="208">
        <v>82000</v>
      </c>
      <c r="I11267" s="206" t="s">
        <v>19</v>
      </c>
      <c r="J11267" s="206">
        <v>820</v>
      </c>
      <c r="L11267" s="206">
        <v>2024</v>
      </c>
      <c r="M11267" s="206" t="s">
        <v>772</v>
      </c>
      <c r="N11267" s="206" t="s">
        <v>773</v>
      </c>
      <c r="O11267" s="206" t="s">
        <v>812</v>
      </c>
    </row>
    <row r="11268" spans="1:15" s="206" customFormat="1" ht="31" customHeight="1" x14ac:dyDescent="0.15">
      <c r="A11268" s="206" t="s">
        <v>768</v>
      </c>
      <c r="B11268" s="206" t="s">
        <v>917</v>
      </c>
      <c r="C11268" s="206" t="s">
        <v>770</v>
      </c>
      <c r="D11268" s="206" t="s">
        <v>840</v>
      </c>
      <c r="E11268" s="206" t="s">
        <v>658</v>
      </c>
      <c r="F11268" s="207">
        <v>45481</v>
      </c>
      <c r="G11268" s="206" t="s">
        <v>70</v>
      </c>
      <c r="H11268" s="208">
        <v>40000</v>
      </c>
      <c r="I11268" s="206" t="s">
        <v>19</v>
      </c>
      <c r="J11268" s="206">
        <v>400</v>
      </c>
      <c r="L11268" s="206">
        <v>2024</v>
      </c>
      <c r="M11268" s="206" t="s">
        <v>772</v>
      </c>
      <c r="N11268" s="206" t="s">
        <v>773</v>
      </c>
      <c r="O11268" s="206" t="s">
        <v>812</v>
      </c>
    </row>
    <row r="11269" spans="1:15" s="206" customFormat="1" ht="31" customHeight="1" x14ac:dyDescent="0.15">
      <c r="A11269" s="206" t="s">
        <v>768</v>
      </c>
      <c r="B11269" s="206" t="s">
        <v>917</v>
      </c>
      <c r="C11269" s="206" t="s">
        <v>770</v>
      </c>
      <c r="D11269" s="206" t="s">
        <v>840</v>
      </c>
      <c r="E11269" s="206" t="s">
        <v>577</v>
      </c>
      <c r="F11269" s="207">
        <v>45481</v>
      </c>
      <c r="G11269" s="206" t="s">
        <v>70</v>
      </c>
      <c r="H11269" s="208">
        <v>1920000</v>
      </c>
      <c r="I11269" s="206" t="s">
        <v>19</v>
      </c>
      <c r="J11269" s="206">
        <v>19200</v>
      </c>
      <c r="L11269" s="206">
        <v>2024</v>
      </c>
      <c r="M11269" s="206" t="s">
        <v>772</v>
      </c>
      <c r="N11269" s="206" t="s">
        <v>773</v>
      </c>
    </row>
    <row r="11270" spans="1:15" s="206" customFormat="1" ht="31" customHeight="1" x14ac:dyDescent="0.15">
      <c r="A11270" s="206" t="s">
        <v>768</v>
      </c>
      <c r="B11270" s="206" t="s">
        <v>917</v>
      </c>
      <c r="C11270" s="206" t="s">
        <v>770</v>
      </c>
      <c r="D11270" s="206" t="s">
        <v>840</v>
      </c>
      <c r="E11270" s="206" t="s">
        <v>658</v>
      </c>
      <c r="F11270" s="207">
        <v>45481</v>
      </c>
      <c r="G11270" s="206" t="s">
        <v>70</v>
      </c>
      <c r="H11270" s="208">
        <v>240000</v>
      </c>
      <c r="I11270" s="206" t="s">
        <v>19</v>
      </c>
      <c r="J11270" s="206">
        <v>2400</v>
      </c>
      <c r="L11270" s="206">
        <v>2024</v>
      </c>
      <c r="M11270" s="206" t="s">
        <v>772</v>
      </c>
      <c r="N11270" s="206" t="s">
        <v>773</v>
      </c>
    </row>
    <row r="11271" spans="1:15" s="206" customFormat="1" ht="31" customHeight="1" x14ac:dyDescent="0.15">
      <c r="A11271" s="206" t="s">
        <v>768</v>
      </c>
      <c r="B11271" s="206" t="s">
        <v>917</v>
      </c>
      <c r="C11271" s="206" t="s">
        <v>770</v>
      </c>
      <c r="D11271" s="206" t="s">
        <v>840</v>
      </c>
      <c r="E11271" s="206" t="s">
        <v>658</v>
      </c>
      <c r="F11271" s="207">
        <v>45482</v>
      </c>
      <c r="G11271" s="206" t="s">
        <v>70</v>
      </c>
      <c r="H11271" s="208">
        <v>40000</v>
      </c>
      <c r="I11271" s="206" t="s">
        <v>19</v>
      </c>
      <c r="J11271" s="206">
        <v>400</v>
      </c>
      <c r="L11271" s="206">
        <v>2024</v>
      </c>
      <c r="M11271" s="206" t="s">
        <v>772</v>
      </c>
      <c r="N11271" s="206" t="s">
        <v>773</v>
      </c>
      <c r="O11271" s="206" t="s">
        <v>919</v>
      </c>
    </row>
    <row r="11272" spans="1:15" s="206" customFormat="1" ht="31" customHeight="1" x14ac:dyDescent="0.15">
      <c r="A11272" s="206" t="s">
        <v>768</v>
      </c>
      <c r="B11272" s="206" t="s">
        <v>917</v>
      </c>
      <c r="C11272" s="206" t="s">
        <v>770</v>
      </c>
      <c r="D11272" s="206" t="s">
        <v>840</v>
      </c>
      <c r="E11272" s="206" t="s">
        <v>759</v>
      </c>
      <c r="F11272" s="207">
        <v>45482</v>
      </c>
      <c r="G11272" s="206" t="s">
        <v>70</v>
      </c>
      <c r="H11272" s="208">
        <v>82000</v>
      </c>
      <c r="I11272" s="206" t="s">
        <v>19</v>
      </c>
      <c r="J11272" s="206">
        <v>820</v>
      </c>
      <c r="L11272" s="206">
        <v>2024</v>
      </c>
      <c r="M11272" s="206" t="s">
        <v>772</v>
      </c>
      <c r="N11272" s="206" t="s">
        <v>773</v>
      </c>
    </row>
    <row r="11273" spans="1:15" s="206" customFormat="1" ht="31" customHeight="1" x14ac:dyDescent="0.15">
      <c r="A11273" s="206" t="s">
        <v>768</v>
      </c>
      <c r="B11273" s="206" t="s">
        <v>917</v>
      </c>
      <c r="C11273" s="206" t="s">
        <v>770</v>
      </c>
      <c r="D11273" s="206" t="s">
        <v>840</v>
      </c>
      <c r="E11273" s="206" t="s">
        <v>577</v>
      </c>
      <c r="F11273" s="207">
        <v>45482</v>
      </c>
      <c r="G11273" s="206" t="s">
        <v>70</v>
      </c>
      <c r="H11273" s="208">
        <v>2980000</v>
      </c>
      <c r="I11273" s="206" t="s">
        <v>19</v>
      </c>
      <c r="J11273" s="206">
        <v>29800</v>
      </c>
      <c r="L11273" s="206">
        <v>2024</v>
      </c>
      <c r="M11273" s="206" t="s">
        <v>772</v>
      </c>
      <c r="N11273" s="206" t="s">
        <v>773</v>
      </c>
    </row>
    <row r="11274" spans="1:15" s="206" customFormat="1" ht="31" customHeight="1" x14ac:dyDescent="0.15">
      <c r="A11274" s="206" t="s">
        <v>768</v>
      </c>
      <c r="B11274" s="206" t="s">
        <v>917</v>
      </c>
      <c r="C11274" s="206" t="s">
        <v>770</v>
      </c>
      <c r="D11274" s="206" t="s">
        <v>840</v>
      </c>
      <c r="E11274" s="206" t="s">
        <v>658</v>
      </c>
      <c r="F11274" s="207">
        <v>45482</v>
      </c>
      <c r="G11274" s="206" t="s">
        <v>70</v>
      </c>
      <c r="H11274" s="208">
        <v>220000</v>
      </c>
      <c r="I11274" s="206" t="s">
        <v>19</v>
      </c>
      <c r="J11274" s="206">
        <v>2200</v>
      </c>
      <c r="L11274" s="206">
        <v>2024</v>
      </c>
      <c r="M11274" s="206" t="s">
        <v>772</v>
      </c>
      <c r="N11274" s="206" t="s">
        <v>773</v>
      </c>
    </row>
    <row r="11275" spans="1:15" s="206" customFormat="1" ht="31" customHeight="1" x14ac:dyDescent="0.15">
      <c r="A11275" s="206" t="s">
        <v>768</v>
      </c>
      <c r="B11275" s="206" t="s">
        <v>917</v>
      </c>
      <c r="C11275" s="206" t="s">
        <v>770</v>
      </c>
      <c r="D11275" s="206" t="s">
        <v>840</v>
      </c>
      <c r="E11275" s="206" t="s">
        <v>577</v>
      </c>
      <c r="F11275" s="207">
        <v>45482</v>
      </c>
      <c r="G11275" s="206" t="s">
        <v>70</v>
      </c>
      <c r="H11275" s="208">
        <v>200000</v>
      </c>
      <c r="I11275" s="206" t="s">
        <v>19</v>
      </c>
      <c r="J11275" s="206">
        <v>2000</v>
      </c>
      <c r="L11275" s="206">
        <v>2024</v>
      </c>
      <c r="M11275" s="206" t="s">
        <v>772</v>
      </c>
      <c r="N11275" s="206" t="s">
        <v>773</v>
      </c>
      <c r="O11275" s="206" t="s">
        <v>919</v>
      </c>
    </row>
    <row r="11276" spans="1:15" s="206" customFormat="1" ht="31" customHeight="1" x14ac:dyDescent="0.15">
      <c r="A11276" s="206" t="s">
        <v>768</v>
      </c>
      <c r="B11276" s="206" t="s">
        <v>917</v>
      </c>
      <c r="C11276" s="206" t="s">
        <v>770</v>
      </c>
      <c r="D11276" s="206" t="s">
        <v>840</v>
      </c>
      <c r="E11276" s="206" t="s">
        <v>759</v>
      </c>
      <c r="F11276" s="207">
        <v>45483</v>
      </c>
      <c r="G11276" s="206" t="s">
        <v>70</v>
      </c>
      <c r="H11276" s="208">
        <v>123000</v>
      </c>
      <c r="I11276" s="206" t="s">
        <v>19</v>
      </c>
      <c r="J11276" s="206">
        <v>1230</v>
      </c>
      <c r="L11276" s="206">
        <v>2024</v>
      </c>
      <c r="M11276" s="206" t="s">
        <v>772</v>
      </c>
      <c r="N11276" s="206" t="s">
        <v>773</v>
      </c>
    </row>
    <row r="11277" spans="1:15" s="206" customFormat="1" ht="31" customHeight="1" x14ac:dyDescent="0.15">
      <c r="A11277" s="206" t="s">
        <v>768</v>
      </c>
      <c r="B11277" s="206" t="s">
        <v>917</v>
      </c>
      <c r="C11277" s="206" t="s">
        <v>770</v>
      </c>
      <c r="D11277" s="206" t="s">
        <v>840</v>
      </c>
      <c r="E11277" s="206" t="s">
        <v>577</v>
      </c>
      <c r="F11277" s="207">
        <v>45483</v>
      </c>
      <c r="G11277" s="206" t="s">
        <v>70</v>
      </c>
      <c r="H11277" s="208">
        <v>200000</v>
      </c>
      <c r="I11277" s="206" t="s">
        <v>19</v>
      </c>
      <c r="J11277" s="206">
        <v>2000</v>
      </c>
      <c r="L11277" s="206">
        <v>2024</v>
      </c>
      <c r="M11277" s="206" t="s">
        <v>772</v>
      </c>
      <c r="N11277" s="206" t="s">
        <v>773</v>
      </c>
      <c r="O11277" s="206" t="s">
        <v>920</v>
      </c>
    </row>
    <row r="11278" spans="1:15" s="206" customFormat="1" ht="31" customHeight="1" x14ac:dyDescent="0.15">
      <c r="A11278" s="206" t="s">
        <v>768</v>
      </c>
      <c r="B11278" s="206" t="s">
        <v>917</v>
      </c>
      <c r="C11278" s="206" t="s">
        <v>770</v>
      </c>
      <c r="D11278" s="206" t="s">
        <v>840</v>
      </c>
      <c r="E11278" s="206" t="s">
        <v>658</v>
      </c>
      <c r="F11278" s="207">
        <v>45483</v>
      </c>
      <c r="G11278" s="206" t="s">
        <v>70</v>
      </c>
      <c r="H11278" s="208">
        <v>240000</v>
      </c>
      <c r="I11278" s="206" t="s">
        <v>19</v>
      </c>
      <c r="J11278" s="206">
        <v>2400</v>
      </c>
      <c r="L11278" s="206">
        <v>2024</v>
      </c>
      <c r="M11278" s="206" t="s">
        <v>772</v>
      </c>
      <c r="N11278" s="206" t="s">
        <v>773</v>
      </c>
    </row>
    <row r="11279" spans="1:15" s="206" customFormat="1" ht="31" customHeight="1" x14ac:dyDescent="0.15">
      <c r="A11279" s="206" t="s">
        <v>768</v>
      </c>
      <c r="B11279" s="206" t="s">
        <v>917</v>
      </c>
      <c r="C11279" s="206" t="s">
        <v>770</v>
      </c>
      <c r="D11279" s="206" t="s">
        <v>840</v>
      </c>
      <c r="E11279" s="206" t="s">
        <v>658</v>
      </c>
      <c r="F11279" s="207">
        <v>45483</v>
      </c>
      <c r="G11279" s="206" t="s">
        <v>70</v>
      </c>
      <c r="H11279" s="208">
        <v>40000</v>
      </c>
      <c r="I11279" s="206" t="s">
        <v>19</v>
      </c>
      <c r="J11279" s="206">
        <v>400</v>
      </c>
      <c r="L11279" s="206">
        <v>2024</v>
      </c>
      <c r="M11279" s="206" t="s">
        <v>772</v>
      </c>
      <c r="N11279" s="206" t="s">
        <v>773</v>
      </c>
      <c r="O11279" s="206" t="s">
        <v>920</v>
      </c>
    </row>
    <row r="11280" spans="1:15" s="206" customFormat="1" ht="31" customHeight="1" x14ac:dyDescent="0.15">
      <c r="A11280" s="206" t="s">
        <v>768</v>
      </c>
      <c r="B11280" s="206" t="s">
        <v>917</v>
      </c>
      <c r="C11280" s="206" t="s">
        <v>770</v>
      </c>
      <c r="D11280" s="206" t="s">
        <v>840</v>
      </c>
      <c r="E11280" s="206" t="s">
        <v>577</v>
      </c>
      <c r="F11280" s="207">
        <v>45483</v>
      </c>
      <c r="G11280" s="206" t="s">
        <v>70</v>
      </c>
      <c r="H11280" s="208">
        <v>3320000</v>
      </c>
      <c r="I11280" s="206" t="s">
        <v>19</v>
      </c>
      <c r="J11280" s="206">
        <v>33200</v>
      </c>
      <c r="L11280" s="206">
        <v>2024</v>
      </c>
      <c r="M11280" s="206" t="s">
        <v>772</v>
      </c>
      <c r="N11280" s="206" t="s">
        <v>773</v>
      </c>
    </row>
    <row r="11281" spans="1:15" s="206" customFormat="1" ht="31" customHeight="1" x14ac:dyDescent="0.15">
      <c r="A11281" s="206" t="s">
        <v>768</v>
      </c>
      <c r="B11281" s="206" t="s">
        <v>917</v>
      </c>
      <c r="C11281" s="206" t="s">
        <v>770</v>
      </c>
      <c r="D11281" s="206" t="s">
        <v>840</v>
      </c>
      <c r="E11281" s="206" t="s">
        <v>658</v>
      </c>
      <c r="F11281" s="207">
        <v>45484</v>
      </c>
      <c r="G11281" s="206" t="s">
        <v>70</v>
      </c>
      <c r="H11281" s="208">
        <v>360000</v>
      </c>
      <c r="I11281" s="206" t="s">
        <v>19</v>
      </c>
      <c r="J11281" s="206">
        <v>3600</v>
      </c>
      <c r="L11281" s="206">
        <v>2024</v>
      </c>
      <c r="M11281" s="206" t="s">
        <v>772</v>
      </c>
      <c r="N11281" s="206" t="s">
        <v>773</v>
      </c>
    </row>
    <row r="11282" spans="1:15" s="206" customFormat="1" ht="31" customHeight="1" x14ac:dyDescent="0.15">
      <c r="A11282" s="206" t="s">
        <v>768</v>
      </c>
      <c r="B11282" s="206" t="s">
        <v>917</v>
      </c>
      <c r="C11282" s="206" t="s">
        <v>770</v>
      </c>
      <c r="D11282" s="206" t="s">
        <v>840</v>
      </c>
      <c r="E11282" s="206" t="s">
        <v>577</v>
      </c>
      <c r="F11282" s="207">
        <v>45484</v>
      </c>
      <c r="G11282" s="206" t="s">
        <v>70</v>
      </c>
      <c r="H11282" s="208">
        <v>3800000</v>
      </c>
      <c r="I11282" s="206" t="s">
        <v>19</v>
      </c>
      <c r="J11282" s="206">
        <v>38000</v>
      </c>
      <c r="L11282" s="206">
        <v>2024</v>
      </c>
      <c r="M11282" s="206" t="s">
        <v>772</v>
      </c>
      <c r="N11282" s="206" t="s">
        <v>773</v>
      </c>
    </row>
    <row r="11283" spans="1:15" s="206" customFormat="1" ht="31" customHeight="1" x14ac:dyDescent="0.15">
      <c r="A11283" s="206" t="s">
        <v>768</v>
      </c>
      <c r="B11283" s="206" t="s">
        <v>917</v>
      </c>
      <c r="C11283" s="206" t="s">
        <v>770</v>
      </c>
      <c r="D11283" s="206" t="s">
        <v>840</v>
      </c>
      <c r="E11283" s="206" t="s">
        <v>759</v>
      </c>
      <c r="F11283" s="207">
        <v>45485</v>
      </c>
      <c r="G11283" s="206" t="s">
        <v>70</v>
      </c>
      <c r="H11283" s="208">
        <v>120000</v>
      </c>
      <c r="I11283" s="206" t="s">
        <v>19</v>
      </c>
      <c r="J11283" s="206">
        <v>1200</v>
      </c>
      <c r="L11283" s="206">
        <v>2024</v>
      </c>
      <c r="M11283" s="206" t="s">
        <v>772</v>
      </c>
      <c r="N11283" s="206" t="s">
        <v>773</v>
      </c>
    </row>
    <row r="11284" spans="1:15" s="206" customFormat="1" ht="31" customHeight="1" x14ac:dyDescent="0.15">
      <c r="A11284" s="206" t="s">
        <v>768</v>
      </c>
      <c r="B11284" s="206" t="s">
        <v>917</v>
      </c>
      <c r="C11284" s="206" t="s">
        <v>770</v>
      </c>
      <c r="D11284" s="206" t="s">
        <v>840</v>
      </c>
      <c r="E11284" s="206" t="s">
        <v>658</v>
      </c>
      <c r="F11284" s="207">
        <v>45485</v>
      </c>
      <c r="G11284" s="206" t="s">
        <v>70</v>
      </c>
      <c r="H11284" s="208">
        <v>320000</v>
      </c>
      <c r="I11284" s="206" t="s">
        <v>19</v>
      </c>
      <c r="J11284" s="206">
        <v>3200</v>
      </c>
      <c r="L11284" s="206">
        <v>2024</v>
      </c>
      <c r="M11284" s="206" t="s">
        <v>772</v>
      </c>
      <c r="N11284" s="206" t="s">
        <v>773</v>
      </c>
    </row>
    <row r="11285" spans="1:15" s="206" customFormat="1" ht="31" customHeight="1" x14ac:dyDescent="0.15">
      <c r="A11285" s="206" t="s">
        <v>768</v>
      </c>
      <c r="B11285" s="206" t="s">
        <v>917</v>
      </c>
      <c r="C11285" s="206" t="s">
        <v>770</v>
      </c>
      <c r="D11285" s="206" t="s">
        <v>840</v>
      </c>
      <c r="E11285" s="206" t="s">
        <v>577</v>
      </c>
      <c r="F11285" s="207">
        <v>45485</v>
      </c>
      <c r="G11285" s="206" t="s">
        <v>70</v>
      </c>
      <c r="H11285" s="208">
        <v>2840000</v>
      </c>
      <c r="I11285" s="206" t="s">
        <v>19</v>
      </c>
      <c r="J11285" s="206">
        <v>28400</v>
      </c>
      <c r="L11285" s="206">
        <v>2024</v>
      </c>
      <c r="M11285" s="206" t="s">
        <v>772</v>
      </c>
      <c r="N11285" s="206" t="s">
        <v>773</v>
      </c>
    </row>
    <row r="11286" spans="1:15" s="206" customFormat="1" ht="31" customHeight="1" x14ac:dyDescent="0.15">
      <c r="A11286" s="206" t="s">
        <v>768</v>
      </c>
      <c r="B11286" s="206" t="s">
        <v>917</v>
      </c>
      <c r="C11286" s="206" t="s">
        <v>770</v>
      </c>
      <c r="D11286" s="206" t="s">
        <v>840</v>
      </c>
      <c r="E11286" s="206" t="s">
        <v>577</v>
      </c>
      <c r="F11286" s="207">
        <v>45486</v>
      </c>
      <c r="G11286" s="206" t="s">
        <v>70</v>
      </c>
      <c r="H11286" s="208">
        <v>880000</v>
      </c>
      <c r="I11286" s="206" t="s">
        <v>19</v>
      </c>
      <c r="J11286" s="206">
        <v>8800</v>
      </c>
      <c r="L11286" s="206">
        <v>2024</v>
      </c>
      <c r="M11286" s="206" t="s">
        <v>772</v>
      </c>
      <c r="N11286" s="206" t="s">
        <v>773</v>
      </c>
      <c r="O11286" s="206" t="s">
        <v>921</v>
      </c>
    </row>
    <row r="11287" spans="1:15" s="206" customFormat="1" ht="31" customHeight="1" x14ac:dyDescent="0.15">
      <c r="A11287" s="206" t="s">
        <v>768</v>
      </c>
      <c r="B11287" s="206" t="s">
        <v>917</v>
      </c>
      <c r="C11287" s="206" t="s">
        <v>770</v>
      </c>
      <c r="D11287" s="206" t="s">
        <v>840</v>
      </c>
      <c r="E11287" s="206" t="s">
        <v>577</v>
      </c>
      <c r="F11287" s="207">
        <v>45486</v>
      </c>
      <c r="G11287" s="206" t="s">
        <v>70</v>
      </c>
      <c r="H11287" s="208">
        <v>2760000</v>
      </c>
      <c r="I11287" s="206" t="s">
        <v>19</v>
      </c>
      <c r="J11287" s="206">
        <v>27600</v>
      </c>
      <c r="L11287" s="206">
        <v>2024</v>
      </c>
      <c r="M11287" s="206" t="s">
        <v>772</v>
      </c>
      <c r="N11287" s="206" t="s">
        <v>773</v>
      </c>
    </row>
    <row r="11288" spans="1:15" s="206" customFormat="1" ht="31" customHeight="1" x14ac:dyDescent="0.15">
      <c r="A11288" s="206" t="s">
        <v>768</v>
      </c>
      <c r="B11288" s="206" t="s">
        <v>917</v>
      </c>
      <c r="C11288" s="206" t="s">
        <v>770</v>
      </c>
      <c r="D11288" s="206" t="s">
        <v>840</v>
      </c>
      <c r="E11288" s="206" t="s">
        <v>759</v>
      </c>
      <c r="F11288" s="207">
        <v>45486</v>
      </c>
      <c r="G11288" s="206" t="s">
        <v>70</v>
      </c>
      <c r="H11288" s="208">
        <v>120000</v>
      </c>
      <c r="I11288" s="206" t="s">
        <v>19</v>
      </c>
      <c r="J11288" s="206">
        <v>1200</v>
      </c>
      <c r="L11288" s="206">
        <v>2024</v>
      </c>
      <c r="M11288" s="206" t="s">
        <v>772</v>
      </c>
      <c r="N11288" s="206" t="s">
        <v>773</v>
      </c>
    </row>
    <row r="11289" spans="1:15" s="206" customFormat="1" ht="31" customHeight="1" x14ac:dyDescent="0.15">
      <c r="A11289" s="206" t="s">
        <v>768</v>
      </c>
      <c r="B11289" s="206" t="s">
        <v>917</v>
      </c>
      <c r="C11289" s="206" t="s">
        <v>770</v>
      </c>
      <c r="D11289" s="206" t="s">
        <v>840</v>
      </c>
      <c r="E11289" s="206" t="s">
        <v>658</v>
      </c>
      <c r="F11289" s="207">
        <v>45486</v>
      </c>
      <c r="G11289" s="206" t="s">
        <v>70</v>
      </c>
      <c r="H11289" s="208">
        <v>280000</v>
      </c>
      <c r="I11289" s="206" t="s">
        <v>19</v>
      </c>
      <c r="J11289" s="206">
        <v>2800</v>
      </c>
      <c r="L11289" s="206">
        <v>2024</v>
      </c>
      <c r="M11289" s="206" t="s">
        <v>772</v>
      </c>
      <c r="N11289" s="206" t="s">
        <v>773</v>
      </c>
    </row>
    <row r="11290" spans="1:15" s="206" customFormat="1" ht="31" customHeight="1" x14ac:dyDescent="0.15">
      <c r="A11290" s="206" t="s">
        <v>768</v>
      </c>
      <c r="B11290" s="206" t="s">
        <v>917</v>
      </c>
      <c r="C11290" s="206" t="s">
        <v>770</v>
      </c>
      <c r="D11290" s="206" t="s">
        <v>840</v>
      </c>
      <c r="E11290" s="206" t="s">
        <v>577</v>
      </c>
      <c r="F11290" s="207">
        <v>45487</v>
      </c>
      <c r="G11290" s="206" t="s">
        <v>70</v>
      </c>
      <c r="H11290" s="208">
        <v>80000</v>
      </c>
      <c r="I11290" s="206" t="s">
        <v>19</v>
      </c>
      <c r="J11290" s="206">
        <v>800</v>
      </c>
      <c r="L11290" s="206">
        <v>2024</v>
      </c>
      <c r="M11290" s="206" t="s">
        <v>772</v>
      </c>
      <c r="N11290" s="206" t="s">
        <v>773</v>
      </c>
      <c r="O11290" s="206" t="s">
        <v>922</v>
      </c>
    </row>
    <row r="11291" spans="1:15" s="206" customFormat="1" ht="31" customHeight="1" x14ac:dyDescent="0.15">
      <c r="A11291" s="206" t="s">
        <v>768</v>
      </c>
      <c r="B11291" s="206" t="s">
        <v>917</v>
      </c>
      <c r="C11291" s="206" t="s">
        <v>770</v>
      </c>
      <c r="D11291" s="206" t="s">
        <v>840</v>
      </c>
      <c r="E11291" s="206" t="s">
        <v>658</v>
      </c>
      <c r="F11291" s="207">
        <v>45487</v>
      </c>
      <c r="G11291" s="206" t="s">
        <v>70</v>
      </c>
      <c r="H11291" s="208">
        <v>320000</v>
      </c>
      <c r="I11291" s="206" t="s">
        <v>19</v>
      </c>
      <c r="J11291" s="206">
        <v>3200</v>
      </c>
      <c r="L11291" s="206">
        <v>2024</v>
      </c>
      <c r="M11291" s="206" t="s">
        <v>772</v>
      </c>
      <c r="N11291" s="206" t="s">
        <v>773</v>
      </c>
    </row>
    <row r="11292" spans="1:15" s="206" customFormat="1" ht="31" customHeight="1" x14ac:dyDescent="0.15">
      <c r="A11292" s="206" t="s">
        <v>768</v>
      </c>
      <c r="B11292" s="206" t="s">
        <v>917</v>
      </c>
      <c r="C11292" s="206" t="s">
        <v>770</v>
      </c>
      <c r="D11292" s="206" t="s">
        <v>840</v>
      </c>
      <c r="E11292" s="206" t="s">
        <v>577</v>
      </c>
      <c r="F11292" s="207">
        <v>45487</v>
      </c>
      <c r="G11292" s="206" t="s">
        <v>70</v>
      </c>
      <c r="H11292" s="208">
        <v>2720000</v>
      </c>
      <c r="I11292" s="206" t="s">
        <v>19</v>
      </c>
      <c r="J11292" s="206">
        <v>27200</v>
      </c>
      <c r="L11292" s="206">
        <v>2024</v>
      </c>
      <c r="M11292" s="206" t="s">
        <v>772</v>
      </c>
      <c r="N11292" s="206" t="s">
        <v>773</v>
      </c>
    </row>
    <row r="11293" spans="1:15" s="206" customFormat="1" ht="31" customHeight="1" x14ac:dyDescent="0.15">
      <c r="A11293" s="206" t="s">
        <v>768</v>
      </c>
      <c r="B11293" s="206" t="s">
        <v>917</v>
      </c>
      <c r="C11293" s="206" t="s">
        <v>770</v>
      </c>
      <c r="D11293" s="206" t="s">
        <v>840</v>
      </c>
      <c r="E11293" s="206" t="s">
        <v>759</v>
      </c>
      <c r="F11293" s="207">
        <v>45487</v>
      </c>
      <c r="G11293" s="206" t="s">
        <v>70</v>
      </c>
      <c r="H11293" s="208">
        <v>80000</v>
      </c>
      <c r="I11293" s="206" t="s">
        <v>19</v>
      </c>
      <c r="J11293" s="206">
        <v>800</v>
      </c>
      <c r="L11293" s="206">
        <v>2024</v>
      </c>
      <c r="M11293" s="206" t="s">
        <v>772</v>
      </c>
      <c r="N11293" s="206" t="s">
        <v>773</v>
      </c>
    </row>
    <row r="11294" spans="1:15" s="206" customFormat="1" ht="31" customHeight="1" x14ac:dyDescent="0.15">
      <c r="A11294" s="206" t="s">
        <v>768</v>
      </c>
      <c r="B11294" s="206" t="s">
        <v>917</v>
      </c>
      <c r="C11294" s="206" t="s">
        <v>770</v>
      </c>
      <c r="D11294" s="206" t="s">
        <v>840</v>
      </c>
      <c r="E11294" s="206" t="s">
        <v>577</v>
      </c>
      <c r="F11294" s="207">
        <v>45488</v>
      </c>
      <c r="G11294" s="206" t="s">
        <v>70</v>
      </c>
      <c r="H11294" s="208">
        <v>4360000</v>
      </c>
      <c r="I11294" s="206" t="s">
        <v>19</v>
      </c>
      <c r="J11294" s="206">
        <v>43600</v>
      </c>
      <c r="L11294" s="206">
        <v>2024</v>
      </c>
      <c r="M11294" s="206" t="s">
        <v>772</v>
      </c>
      <c r="N11294" s="206" t="s">
        <v>773</v>
      </c>
    </row>
    <row r="11295" spans="1:15" s="206" customFormat="1" ht="31" customHeight="1" x14ac:dyDescent="0.15">
      <c r="A11295" s="206" t="s">
        <v>768</v>
      </c>
      <c r="B11295" s="206" t="s">
        <v>917</v>
      </c>
      <c r="C11295" s="206" t="s">
        <v>770</v>
      </c>
      <c r="D11295" s="206" t="s">
        <v>840</v>
      </c>
      <c r="E11295" s="206" t="s">
        <v>658</v>
      </c>
      <c r="F11295" s="207">
        <v>45488</v>
      </c>
      <c r="G11295" s="206" t="s">
        <v>70</v>
      </c>
      <c r="H11295" s="208">
        <v>240000</v>
      </c>
      <c r="I11295" s="206" t="s">
        <v>19</v>
      </c>
      <c r="J11295" s="206">
        <v>2400</v>
      </c>
      <c r="L11295" s="206">
        <v>2024</v>
      </c>
      <c r="M11295" s="206" t="s">
        <v>772</v>
      </c>
      <c r="N11295" s="206" t="s">
        <v>773</v>
      </c>
    </row>
    <row r="11296" spans="1:15" s="206" customFormat="1" ht="31" customHeight="1" x14ac:dyDescent="0.15">
      <c r="A11296" s="206" t="s">
        <v>768</v>
      </c>
      <c r="B11296" s="206" t="s">
        <v>917</v>
      </c>
      <c r="C11296" s="206" t="s">
        <v>770</v>
      </c>
      <c r="D11296" s="206" t="s">
        <v>840</v>
      </c>
      <c r="E11296" s="206" t="s">
        <v>577</v>
      </c>
      <c r="F11296" s="207">
        <v>45489</v>
      </c>
      <c r="G11296" s="206" t="s">
        <v>70</v>
      </c>
      <c r="H11296" s="208">
        <v>4680000</v>
      </c>
      <c r="I11296" s="206" t="s">
        <v>19</v>
      </c>
      <c r="J11296" s="206">
        <v>46800</v>
      </c>
      <c r="L11296" s="206">
        <v>2024</v>
      </c>
      <c r="M11296" s="206" t="s">
        <v>772</v>
      </c>
      <c r="N11296" s="206" t="s">
        <v>773</v>
      </c>
    </row>
    <row r="11297" spans="1:15" s="206" customFormat="1" ht="31" customHeight="1" x14ac:dyDescent="0.15">
      <c r="A11297" s="206" t="s">
        <v>768</v>
      </c>
      <c r="B11297" s="206" t="s">
        <v>917</v>
      </c>
      <c r="C11297" s="206" t="s">
        <v>770</v>
      </c>
      <c r="D11297" s="206" t="s">
        <v>840</v>
      </c>
      <c r="E11297" s="206" t="s">
        <v>759</v>
      </c>
      <c r="F11297" s="207">
        <v>45489</v>
      </c>
      <c r="G11297" s="206" t="s">
        <v>70</v>
      </c>
      <c r="H11297" s="208">
        <v>160000</v>
      </c>
      <c r="I11297" s="206" t="s">
        <v>19</v>
      </c>
      <c r="J11297" s="206">
        <v>1600</v>
      </c>
      <c r="L11297" s="206">
        <v>2024</v>
      </c>
      <c r="M11297" s="206" t="s">
        <v>772</v>
      </c>
      <c r="N11297" s="206" t="s">
        <v>773</v>
      </c>
    </row>
    <row r="11298" spans="1:15" s="206" customFormat="1" ht="31" customHeight="1" x14ac:dyDescent="0.15">
      <c r="A11298" s="206" t="s">
        <v>768</v>
      </c>
      <c r="B11298" s="206" t="s">
        <v>917</v>
      </c>
      <c r="C11298" s="206" t="s">
        <v>770</v>
      </c>
      <c r="D11298" s="206" t="s">
        <v>840</v>
      </c>
      <c r="E11298" s="206" t="s">
        <v>658</v>
      </c>
      <c r="F11298" s="207">
        <v>45489</v>
      </c>
      <c r="G11298" s="206" t="s">
        <v>70</v>
      </c>
      <c r="H11298" s="208">
        <v>240000</v>
      </c>
      <c r="I11298" s="206" t="s">
        <v>19</v>
      </c>
      <c r="J11298" s="206">
        <v>2400</v>
      </c>
      <c r="L11298" s="206">
        <v>2024</v>
      </c>
      <c r="M11298" s="206" t="s">
        <v>772</v>
      </c>
      <c r="N11298" s="206" t="s">
        <v>773</v>
      </c>
    </row>
    <row r="11299" spans="1:15" s="206" customFormat="1" ht="31" customHeight="1" x14ac:dyDescent="0.15">
      <c r="A11299" s="206" t="s">
        <v>768</v>
      </c>
      <c r="B11299" s="206" t="s">
        <v>917</v>
      </c>
      <c r="C11299" s="206" t="s">
        <v>770</v>
      </c>
      <c r="D11299" s="206" t="s">
        <v>840</v>
      </c>
      <c r="E11299" s="206" t="s">
        <v>577</v>
      </c>
      <c r="F11299" s="207">
        <v>45489</v>
      </c>
      <c r="G11299" s="206" t="s">
        <v>70</v>
      </c>
      <c r="H11299" s="208">
        <v>120000</v>
      </c>
      <c r="I11299" s="206" t="s">
        <v>19</v>
      </c>
      <c r="J11299" s="206">
        <v>1200</v>
      </c>
      <c r="L11299" s="206">
        <v>2024</v>
      </c>
      <c r="M11299" s="206" t="s">
        <v>772</v>
      </c>
      <c r="N11299" s="206" t="s">
        <v>773</v>
      </c>
      <c r="O11299" s="206" t="s">
        <v>923</v>
      </c>
    </row>
    <row r="11300" spans="1:15" s="206" customFormat="1" ht="31" customHeight="1" x14ac:dyDescent="0.15">
      <c r="A11300" s="206" t="s">
        <v>768</v>
      </c>
      <c r="B11300" s="206" t="s">
        <v>917</v>
      </c>
      <c r="C11300" s="206" t="s">
        <v>770</v>
      </c>
      <c r="D11300" s="206" t="s">
        <v>840</v>
      </c>
      <c r="E11300" s="206" t="s">
        <v>658</v>
      </c>
      <c r="F11300" s="207">
        <v>45490</v>
      </c>
      <c r="G11300" s="206" t="s">
        <v>70</v>
      </c>
      <c r="H11300" s="208">
        <v>440000</v>
      </c>
      <c r="I11300" s="206" t="s">
        <v>19</v>
      </c>
      <c r="J11300" s="206">
        <v>4400</v>
      </c>
      <c r="L11300" s="206">
        <v>2024</v>
      </c>
      <c r="M11300" s="206" t="s">
        <v>772</v>
      </c>
      <c r="N11300" s="206" t="s">
        <v>773</v>
      </c>
    </row>
    <row r="11301" spans="1:15" s="206" customFormat="1" ht="31" customHeight="1" x14ac:dyDescent="0.15">
      <c r="A11301" s="206" t="s">
        <v>768</v>
      </c>
      <c r="B11301" s="206" t="s">
        <v>917</v>
      </c>
      <c r="C11301" s="206" t="s">
        <v>770</v>
      </c>
      <c r="D11301" s="206" t="s">
        <v>840</v>
      </c>
      <c r="E11301" s="206" t="s">
        <v>759</v>
      </c>
      <c r="F11301" s="207">
        <v>45490</v>
      </c>
      <c r="G11301" s="206" t="s">
        <v>70</v>
      </c>
      <c r="H11301" s="208">
        <v>280000</v>
      </c>
      <c r="I11301" s="206" t="s">
        <v>19</v>
      </c>
      <c r="J11301" s="206">
        <v>2800</v>
      </c>
      <c r="L11301" s="206">
        <v>2024</v>
      </c>
      <c r="M11301" s="206" t="s">
        <v>772</v>
      </c>
      <c r="N11301" s="206" t="s">
        <v>773</v>
      </c>
    </row>
    <row r="11302" spans="1:15" s="206" customFormat="1" ht="31" customHeight="1" x14ac:dyDescent="0.15">
      <c r="A11302" s="206" t="s">
        <v>768</v>
      </c>
      <c r="B11302" s="206" t="s">
        <v>917</v>
      </c>
      <c r="C11302" s="206" t="s">
        <v>770</v>
      </c>
      <c r="D11302" s="206" t="s">
        <v>840</v>
      </c>
      <c r="E11302" s="206" t="s">
        <v>577</v>
      </c>
      <c r="F11302" s="207">
        <v>45490</v>
      </c>
      <c r="G11302" s="206" t="s">
        <v>70</v>
      </c>
      <c r="H11302" s="208">
        <v>5400000</v>
      </c>
      <c r="I11302" s="206" t="s">
        <v>19</v>
      </c>
      <c r="J11302" s="206">
        <v>54000</v>
      </c>
      <c r="L11302" s="206">
        <v>2024</v>
      </c>
      <c r="M11302" s="206" t="s">
        <v>772</v>
      </c>
      <c r="N11302" s="206" t="s">
        <v>773</v>
      </c>
    </row>
    <row r="11303" spans="1:15" s="206" customFormat="1" ht="31" customHeight="1" x14ac:dyDescent="0.15">
      <c r="A11303" s="206" t="s">
        <v>768</v>
      </c>
      <c r="B11303" s="206" t="s">
        <v>917</v>
      </c>
      <c r="C11303" s="206" t="s">
        <v>770</v>
      </c>
      <c r="D11303" s="206" t="s">
        <v>840</v>
      </c>
      <c r="E11303" s="206" t="s">
        <v>658</v>
      </c>
      <c r="F11303" s="207">
        <v>45491</v>
      </c>
      <c r="G11303" s="206" t="s">
        <v>70</v>
      </c>
      <c r="H11303" s="208">
        <v>240000</v>
      </c>
      <c r="I11303" s="206" t="s">
        <v>19</v>
      </c>
      <c r="J11303" s="206">
        <v>2400</v>
      </c>
      <c r="L11303" s="206">
        <v>2024</v>
      </c>
      <c r="M11303" s="206" t="s">
        <v>772</v>
      </c>
      <c r="N11303" s="206" t="s">
        <v>773</v>
      </c>
    </row>
    <row r="11304" spans="1:15" s="206" customFormat="1" ht="31" customHeight="1" x14ac:dyDescent="0.15">
      <c r="A11304" s="206" t="s">
        <v>768</v>
      </c>
      <c r="B11304" s="206" t="s">
        <v>917</v>
      </c>
      <c r="C11304" s="206" t="s">
        <v>770</v>
      </c>
      <c r="D11304" s="206" t="s">
        <v>840</v>
      </c>
      <c r="E11304" s="206" t="s">
        <v>759</v>
      </c>
      <c r="F11304" s="207">
        <v>45491</v>
      </c>
      <c r="G11304" s="206" t="s">
        <v>70</v>
      </c>
      <c r="H11304" s="208">
        <v>160000</v>
      </c>
      <c r="I11304" s="206" t="s">
        <v>19</v>
      </c>
      <c r="J11304" s="206">
        <v>1600</v>
      </c>
      <c r="L11304" s="206">
        <v>2024</v>
      </c>
      <c r="M11304" s="206" t="s">
        <v>772</v>
      </c>
      <c r="N11304" s="206" t="s">
        <v>773</v>
      </c>
    </row>
    <row r="11305" spans="1:15" s="206" customFormat="1" ht="31" customHeight="1" x14ac:dyDescent="0.15">
      <c r="A11305" s="206" t="s">
        <v>768</v>
      </c>
      <c r="B11305" s="206" t="s">
        <v>917</v>
      </c>
      <c r="C11305" s="206" t="s">
        <v>770</v>
      </c>
      <c r="D11305" s="206" t="s">
        <v>840</v>
      </c>
      <c r="E11305" s="206" t="s">
        <v>577</v>
      </c>
      <c r="F11305" s="207">
        <v>45491</v>
      </c>
      <c r="G11305" s="206" t="s">
        <v>70</v>
      </c>
      <c r="H11305" s="208">
        <v>4880000</v>
      </c>
      <c r="I11305" s="206" t="s">
        <v>19</v>
      </c>
      <c r="J11305" s="206">
        <v>48800</v>
      </c>
      <c r="L11305" s="206">
        <v>2024</v>
      </c>
      <c r="M11305" s="206" t="s">
        <v>772</v>
      </c>
      <c r="N11305" s="206" t="s">
        <v>773</v>
      </c>
    </row>
    <row r="11306" spans="1:15" s="206" customFormat="1" ht="31" customHeight="1" x14ac:dyDescent="0.15">
      <c r="A11306" s="206" t="s">
        <v>768</v>
      </c>
      <c r="B11306" s="206" t="s">
        <v>917</v>
      </c>
      <c r="C11306" s="206" t="s">
        <v>770</v>
      </c>
      <c r="D11306" s="206" t="s">
        <v>840</v>
      </c>
      <c r="E11306" s="206" t="s">
        <v>577</v>
      </c>
      <c r="F11306" s="207">
        <v>45492</v>
      </c>
      <c r="G11306" s="206" t="s">
        <v>70</v>
      </c>
      <c r="H11306" s="208">
        <v>4180000</v>
      </c>
      <c r="I11306" s="206" t="s">
        <v>19</v>
      </c>
      <c r="J11306" s="206">
        <v>41800</v>
      </c>
      <c r="L11306" s="206">
        <v>2024</v>
      </c>
      <c r="M11306" s="206" t="s">
        <v>772</v>
      </c>
      <c r="N11306" s="206" t="s">
        <v>773</v>
      </c>
    </row>
    <row r="11307" spans="1:15" s="206" customFormat="1" ht="31" customHeight="1" x14ac:dyDescent="0.15">
      <c r="A11307" s="206" t="s">
        <v>768</v>
      </c>
      <c r="B11307" s="206" t="s">
        <v>917</v>
      </c>
      <c r="C11307" s="206" t="s">
        <v>770</v>
      </c>
      <c r="D11307" s="206" t="s">
        <v>840</v>
      </c>
      <c r="E11307" s="206" t="s">
        <v>759</v>
      </c>
      <c r="F11307" s="207">
        <v>45492</v>
      </c>
      <c r="G11307" s="206" t="s">
        <v>70</v>
      </c>
      <c r="H11307" s="208">
        <v>320000</v>
      </c>
      <c r="I11307" s="206" t="s">
        <v>19</v>
      </c>
      <c r="J11307" s="206">
        <v>3200</v>
      </c>
      <c r="L11307" s="206">
        <v>2024</v>
      </c>
      <c r="M11307" s="206" t="s">
        <v>772</v>
      </c>
      <c r="N11307" s="206" t="s">
        <v>773</v>
      </c>
    </row>
    <row r="11308" spans="1:15" s="206" customFormat="1" ht="31" customHeight="1" x14ac:dyDescent="0.15">
      <c r="A11308" s="206" t="s">
        <v>768</v>
      </c>
      <c r="B11308" s="206" t="s">
        <v>917</v>
      </c>
      <c r="C11308" s="206" t="s">
        <v>770</v>
      </c>
      <c r="D11308" s="206" t="s">
        <v>840</v>
      </c>
      <c r="E11308" s="206" t="s">
        <v>658</v>
      </c>
      <c r="F11308" s="207">
        <v>45492</v>
      </c>
      <c r="G11308" s="206" t="s">
        <v>70</v>
      </c>
      <c r="H11308" s="208">
        <v>420000</v>
      </c>
      <c r="I11308" s="206" t="s">
        <v>19</v>
      </c>
      <c r="J11308" s="206">
        <v>4200</v>
      </c>
      <c r="L11308" s="206">
        <v>2024</v>
      </c>
      <c r="M11308" s="206" t="s">
        <v>772</v>
      </c>
      <c r="N11308" s="206" t="s">
        <v>773</v>
      </c>
    </row>
    <row r="11309" spans="1:15" s="206" customFormat="1" ht="31" customHeight="1" x14ac:dyDescent="0.15">
      <c r="A11309" s="206" t="s">
        <v>768</v>
      </c>
      <c r="B11309" s="206" t="s">
        <v>917</v>
      </c>
      <c r="C11309" s="206" t="s">
        <v>770</v>
      </c>
      <c r="D11309" s="206" t="s">
        <v>840</v>
      </c>
      <c r="E11309" s="206" t="s">
        <v>577</v>
      </c>
      <c r="F11309" s="207">
        <v>45493</v>
      </c>
      <c r="G11309" s="206" t="s">
        <v>70</v>
      </c>
      <c r="H11309" s="208">
        <v>3520000</v>
      </c>
      <c r="I11309" s="206" t="s">
        <v>19</v>
      </c>
      <c r="J11309" s="206">
        <v>35200</v>
      </c>
      <c r="L11309" s="206">
        <v>2024</v>
      </c>
      <c r="M11309" s="206" t="s">
        <v>772</v>
      </c>
      <c r="N11309" s="206" t="s">
        <v>773</v>
      </c>
    </row>
    <row r="11310" spans="1:15" s="206" customFormat="1" ht="31" customHeight="1" x14ac:dyDescent="0.15">
      <c r="A11310" s="206" t="s">
        <v>768</v>
      </c>
      <c r="B11310" s="206" t="s">
        <v>917</v>
      </c>
      <c r="C11310" s="206" t="s">
        <v>770</v>
      </c>
      <c r="D11310" s="206" t="s">
        <v>840</v>
      </c>
      <c r="E11310" s="206" t="s">
        <v>759</v>
      </c>
      <c r="F11310" s="207">
        <v>45493</v>
      </c>
      <c r="G11310" s="206" t="s">
        <v>70</v>
      </c>
      <c r="H11310" s="208">
        <v>240000</v>
      </c>
      <c r="I11310" s="206" t="s">
        <v>19</v>
      </c>
      <c r="J11310" s="206">
        <v>2400</v>
      </c>
      <c r="L11310" s="206">
        <v>2024</v>
      </c>
      <c r="M11310" s="206" t="s">
        <v>772</v>
      </c>
      <c r="N11310" s="206" t="s">
        <v>773</v>
      </c>
    </row>
    <row r="11311" spans="1:15" s="206" customFormat="1" ht="31" customHeight="1" x14ac:dyDescent="0.15">
      <c r="A11311" s="206" t="s">
        <v>768</v>
      </c>
      <c r="B11311" s="206" t="s">
        <v>917</v>
      </c>
      <c r="C11311" s="206" t="s">
        <v>770</v>
      </c>
      <c r="D11311" s="206" t="s">
        <v>840</v>
      </c>
      <c r="E11311" s="206" t="s">
        <v>658</v>
      </c>
      <c r="F11311" s="207">
        <v>45493</v>
      </c>
      <c r="G11311" s="206" t="s">
        <v>70</v>
      </c>
      <c r="H11311" s="208">
        <v>240000</v>
      </c>
      <c r="I11311" s="206" t="s">
        <v>19</v>
      </c>
      <c r="J11311" s="206">
        <v>2400</v>
      </c>
      <c r="L11311" s="206">
        <v>2024</v>
      </c>
      <c r="M11311" s="206" t="s">
        <v>772</v>
      </c>
      <c r="N11311" s="206" t="s">
        <v>773</v>
      </c>
    </row>
    <row r="11312" spans="1:15" s="206" customFormat="1" ht="31" customHeight="1" x14ac:dyDescent="0.15">
      <c r="A11312" s="206" t="s">
        <v>768</v>
      </c>
      <c r="B11312" s="206" t="s">
        <v>917</v>
      </c>
      <c r="C11312" s="206" t="s">
        <v>770</v>
      </c>
      <c r="D11312" s="206" t="s">
        <v>840</v>
      </c>
      <c r="E11312" s="206" t="s">
        <v>759</v>
      </c>
      <c r="F11312" s="207">
        <v>45494</v>
      </c>
      <c r="G11312" s="206" t="s">
        <v>70</v>
      </c>
      <c r="H11312" s="208">
        <v>40000</v>
      </c>
      <c r="I11312" s="206" t="s">
        <v>19</v>
      </c>
      <c r="J11312" s="206">
        <v>400</v>
      </c>
      <c r="L11312" s="206">
        <v>2024</v>
      </c>
      <c r="M11312" s="206" t="s">
        <v>772</v>
      </c>
      <c r="N11312" s="206" t="s">
        <v>773</v>
      </c>
    </row>
    <row r="11313" spans="1:14" s="206" customFormat="1" ht="31" customHeight="1" x14ac:dyDescent="0.15">
      <c r="A11313" s="206" t="s">
        <v>768</v>
      </c>
      <c r="B11313" s="206" t="s">
        <v>917</v>
      </c>
      <c r="C11313" s="206" t="s">
        <v>770</v>
      </c>
      <c r="D11313" s="206" t="s">
        <v>840</v>
      </c>
      <c r="E11313" s="206" t="s">
        <v>658</v>
      </c>
      <c r="F11313" s="207">
        <v>45494</v>
      </c>
      <c r="G11313" s="206" t="s">
        <v>70</v>
      </c>
      <c r="H11313" s="208">
        <v>270000</v>
      </c>
      <c r="I11313" s="206" t="s">
        <v>19</v>
      </c>
      <c r="J11313" s="206">
        <v>2700</v>
      </c>
      <c r="L11313" s="206">
        <v>2024</v>
      </c>
      <c r="M11313" s="206" t="s">
        <v>772</v>
      </c>
      <c r="N11313" s="206" t="s">
        <v>773</v>
      </c>
    </row>
    <row r="11314" spans="1:14" s="206" customFormat="1" ht="31" customHeight="1" x14ac:dyDescent="0.15">
      <c r="A11314" s="206" t="s">
        <v>768</v>
      </c>
      <c r="B11314" s="206" t="s">
        <v>917</v>
      </c>
      <c r="C11314" s="206" t="s">
        <v>770</v>
      </c>
      <c r="D11314" s="206" t="s">
        <v>840</v>
      </c>
      <c r="E11314" s="206" t="s">
        <v>577</v>
      </c>
      <c r="F11314" s="207">
        <v>45494</v>
      </c>
      <c r="G11314" s="206" t="s">
        <v>70</v>
      </c>
      <c r="H11314" s="208">
        <v>3410000</v>
      </c>
      <c r="I11314" s="206" t="s">
        <v>19</v>
      </c>
      <c r="J11314" s="206">
        <v>34100</v>
      </c>
      <c r="L11314" s="206">
        <v>2024</v>
      </c>
      <c r="M11314" s="206" t="s">
        <v>772</v>
      </c>
      <c r="N11314" s="206" t="s">
        <v>773</v>
      </c>
    </row>
    <row r="11315" spans="1:14" s="206" customFormat="1" ht="31" customHeight="1" x14ac:dyDescent="0.15">
      <c r="A11315" s="206" t="s">
        <v>768</v>
      </c>
      <c r="B11315" s="206" t="s">
        <v>917</v>
      </c>
      <c r="C11315" s="206" t="s">
        <v>770</v>
      </c>
      <c r="D11315" s="206" t="s">
        <v>840</v>
      </c>
      <c r="E11315" s="206" t="s">
        <v>759</v>
      </c>
      <c r="F11315" s="207">
        <v>45495</v>
      </c>
      <c r="G11315" s="206" t="s">
        <v>70</v>
      </c>
      <c r="H11315" s="208">
        <v>120000</v>
      </c>
      <c r="I11315" s="206" t="s">
        <v>19</v>
      </c>
      <c r="J11315" s="206">
        <v>1200</v>
      </c>
      <c r="L11315" s="206">
        <v>2024</v>
      </c>
      <c r="M11315" s="206" t="s">
        <v>772</v>
      </c>
      <c r="N11315" s="206" t="s">
        <v>773</v>
      </c>
    </row>
    <row r="11316" spans="1:14" s="206" customFormat="1" ht="31" customHeight="1" x14ac:dyDescent="0.15">
      <c r="A11316" s="206" t="s">
        <v>768</v>
      </c>
      <c r="B11316" s="206" t="s">
        <v>917</v>
      </c>
      <c r="C11316" s="206" t="s">
        <v>770</v>
      </c>
      <c r="D11316" s="206" t="s">
        <v>840</v>
      </c>
      <c r="E11316" s="206" t="s">
        <v>577</v>
      </c>
      <c r="F11316" s="207">
        <v>45495</v>
      </c>
      <c r="G11316" s="206" t="s">
        <v>70</v>
      </c>
      <c r="H11316" s="208">
        <v>4520000</v>
      </c>
      <c r="I11316" s="206" t="s">
        <v>19</v>
      </c>
      <c r="J11316" s="206">
        <v>45200</v>
      </c>
      <c r="L11316" s="206">
        <v>2024</v>
      </c>
      <c r="M11316" s="206" t="s">
        <v>772</v>
      </c>
      <c r="N11316" s="206" t="s">
        <v>773</v>
      </c>
    </row>
    <row r="11317" spans="1:14" s="206" customFormat="1" ht="31" customHeight="1" x14ac:dyDescent="0.15">
      <c r="A11317" s="206" t="s">
        <v>768</v>
      </c>
      <c r="B11317" s="206" t="s">
        <v>917</v>
      </c>
      <c r="C11317" s="206" t="s">
        <v>770</v>
      </c>
      <c r="D11317" s="206" t="s">
        <v>840</v>
      </c>
      <c r="E11317" s="206" t="s">
        <v>658</v>
      </c>
      <c r="F11317" s="207">
        <v>45495</v>
      </c>
      <c r="G11317" s="206" t="s">
        <v>70</v>
      </c>
      <c r="H11317" s="208">
        <v>360000</v>
      </c>
      <c r="I11317" s="206" t="s">
        <v>19</v>
      </c>
      <c r="J11317" s="206">
        <v>3600</v>
      </c>
      <c r="L11317" s="206">
        <v>2024</v>
      </c>
      <c r="M11317" s="206" t="s">
        <v>772</v>
      </c>
      <c r="N11317" s="206" t="s">
        <v>773</v>
      </c>
    </row>
    <row r="11318" spans="1:14" s="206" customFormat="1" ht="31" customHeight="1" x14ac:dyDescent="0.15">
      <c r="A11318" s="206" t="s">
        <v>768</v>
      </c>
      <c r="B11318" s="206" t="s">
        <v>917</v>
      </c>
      <c r="C11318" s="206" t="s">
        <v>770</v>
      </c>
      <c r="D11318" s="206" t="s">
        <v>840</v>
      </c>
      <c r="E11318" s="206" t="s">
        <v>577</v>
      </c>
      <c r="F11318" s="207">
        <v>45496</v>
      </c>
      <c r="G11318" s="206" t="s">
        <v>70</v>
      </c>
      <c r="H11318" s="208">
        <v>4760000</v>
      </c>
      <c r="I11318" s="206" t="s">
        <v>19</v>
      </c>
      <c r="J11318" s="206">
        <v>47600</v>
      </c>
      <c r="L11318" s="206">
        <v>2024</v>
      </c>
      <c r="M11318" s="206" t="s">
        <v>772</v>
      </c>
      <c r="N11318" s="206" t="s">
        <v>773</v>
      </c>
    </row>
    <row r="11319" spans="1:14" s="206" customFormat="1" ht="31" customHeight="1" x14ac:dyDescent="0.15">
      <c r="A11319" s="206" t="s">
        <v>768</v>
      </c>
      <c r="B11319" s="206" t="s">
        <v>917</v>
      </c>
      <c r="C11319" s="206" t="s">
        <v>770</v>
      </c>
      <c r="D11319" s="206" t="s">
        <v>840</v>
      </c>
      <c r="E11319" s="206" t="s">
        <v>658</v>
      </c>
      <c r="F11319" s="207">
        <v>45496</v>
      </c>
      <c r="G11319" s="206" t="s">
        <v>70</v>
      </c>
      <c r="H11319" s="208">
        <v>280000</v>
      </c>
      <c r="I11319" s="206" t="s">
        <v>19</v>
      </c>
      <c r="J11319" s="206">
        <v>2800</v>
      </c>
      <c r="L11319" s="206">
        <v>2024</v>
      </c>
      <c r="M11319" s="206" t="s">
        <v>772</v>
      </c>
      <c r="N11319" s="206" t="s">
        <v>773</v>
      </c>
    </row>
    <row r="11320" spans="1:14" s="206" customFormat="1" ht="31" customHeight="1" x14ac:dyDescent="0.15">
      <c r="A11320" s="206" t="s">
        <v>768</v>
      </c>
      <c r="B11320" s="206" t="s">
        <v>917</v>
      </c>
      <c r="C11320" s="206" t="s">
        <v>770</v>
      </c>
      <c r="D11320" s="206" t="s">
        <v>840</v>
      </c>
      <c r="E11320" s="206" t="s">
        <v>577</v>
      </c>
      <c r="F11320" s="207">
        <v>45497</v>
      </c>
      <c r="G11320" s="206" t="s">
        <v>70</v>
      </c>
      <c r="H11320" s="208">
        <v>3960000</v>
      </c>
      <c r="I11320" s="206" t="s">
        <v>19</v>
      </c>
      <c r="J11320" s="206">
        <v>39600</v>
      </c>
      <c r="L11320" s="206">
        <v>2024</v>
      </c>
      <c r="M11320" s="206" t="s">
        <v>772</v>
      </c>
      <c r="N11320" s="206" t="s">
        <v>773</v>
      </c>
    </row>
    <row r="11321" spans="1:14" s="206" customFormat="1" ht="31" customHeight="1" x14ac:dyDescent="0.15">
      <c r="A11321" s="206" t="s">
        <v>768</v>
      </c>
      <c r="B11321" s="206" t="s">
        <v>917</v>
      </c>
      <c r="C11321" s="206" t="s">
        <v>770</v>
      </c>
      <c r="D11321" s="206" t="s">
        <v>840</v>
      </c>
      <c r="E11321" s="206" t="s">
        <v>759</v>
      </c>
      <c r="F11321" s="207">
        <v>45497</v>
      </c>
      <c r="G11321" s="206" t="s">
        <v>70</v>
      </c>
      <c r="H11321" s="208">
        <v>160000</v>
      </c>
      <c r="I11321" s="206" t="s">
        <v>19</v>
      </c>
      <c r="J11321" s="206">
        <v>1600</v>
      </c>
      <c r="L11321" s="206">
        <v>2024</v>
      </c>
      <c r="M11321" s="206" t="s">
        <v>772</v>
      </c>
      <c r="N11321" s="206" t="s">
        <v>773</v>
      </c>
    </row>
    <row r="11322" spans="1:14" s="206" customFormat="1" ht="31" customHeight="1" x14ac:dyDescent="0.15">
      <c r="A11322" s="206" t="s">
        <v>768</v>
      </c>
      <c r="B11322" s="206" t="s">
        <v>917</v>
      </c>
      <c r="C11322" s="206" t="s">
        <v>770</v>
      </c>
      <c r="D11322" s="206" t="s">
        <v>840</v>
      </c>
      <c r="E11322" s="206" t="s">
        <v>658</v>
      </c>
      <c r="F11322" s="207">
        <v>45497</v>
      </c>
      <c r="G11322" s="206" t="s">
        <v>70</v>
      </c>
      <c r="H11322" s="208">
        <v>360000</v>
      </c>
      <c r="I11322" s="206" t="s">
        <v>19</v>
      </c>
      <c r="J11322" s="206">
        <v>3600</v>
      </c>
      <c r="L11322" s="206">
        <v>2024</v>
      </c>
      <c r="M11322" s="206" t="s">
        <v>772</v>
      </c>
      <c r="N11322" s="206" t="s">
        <v>773</v>
      </c>
    </row>
    <row r="11323" spans="1:14" s="206" customFormat="1" ht="31" customHeight="1" x14ac:dyDescent="0.15">
      <c r="A11323" s="206" t="s">
        <v>768</v>
      </c>
      <c r="B11323" s="206" t="s">
        <v>917</v>
      </c>
      <c r="C11323" s="206" t="s">
        <v>770</v>
      </c>
      <c r="D11323" s="206" t="s">
        <v>840</v>
      </c>
      <c r="E11323" s="206" t="s">
        <v>759</v>
      </c>
      <c r="F11323" s="207">
        <v>45498</v>
      </c>
      <c r="G11323" s="206" t="s">
        <v>70</v>
      </c>
      <c r="H11323" s="208">
        <v>60000</v>
      </c>
      <c r="I11323" s="206" t="s">
        <v>19</v>
      </c>
      <c r="J11323" s="206">
        <v>600</v>
      </c>
      <c r="L11323" s="206">
        <v>2024</v>
      </c>
      <c r="M11323" s="206" t="s">
        <v>772</v>
      </c>
      <c r="N11323" s="206" t="s">
        <v>773</v>
      </c>
    </row>
    <row r="11324" spans="1:14" s="206" customFormat="1" ht="31" customHeight="1" x14ac:dyDescent="0.15">
      <c r="A11324" s="206" t="s">
        <v>768</v>
      </c>
      <c r="B11324" s="206" t="s">
        <v>917</v>
      </c>
      <c r="C11324" s="206" t="s">
        <v>770</v>
      </c>
      <c r="D11324" s="206" t="s">
        <v>840</v>
      </c>
      <c r="E11324" s="206" t="s">
        <v>577</v>
      </c>
      <c r="F11324" s="207">
        <v>45498</v>
      </c>
      <c r="G11324" s="206" t="s">
        <v>70</v>
      </c>
      <c r="H11324" s="208">
        <v>2800000</v>
      </c>
      <c r="I11324" s="206" t="s">
        <v>19</v>
      </c>
      <c r="J11324" s="206">
        <v>28000</v>
      </c>
      <c r="L11324" s="206">
        <v>2024</v>
      </c>
      <c r="M11324" s="206" t="s">
        <v>772</v>
      </c>
      <c r="N11324" s="206" t="s">
        <v>773</v>
      </c>
    </row>
    <row r="11325" spans="1:14" s="206" customFormat="1" ht="31" customHeight="1" x14ac:dyDescent="0.15">
      <c r="A11325" s="206" t="s">
        <v>768</v>
      </c>
      <c r="B11325" s="206" t="s">
        <v>917</v>
      </c>
      <c r="C11325" s="206" t="s">
        <v>770</v>
      </c>
      <c r="D11325" s="206" t="s">
        <v>840</v>
      </c>
      <c r="E11325" s="206" t="s">
        <v>658</v>
      </c>
      <c r="F11325" s="207">
        <v>45498</v>
      </c>
      <c r="G11325" s="206" t="s">
        <v>70</v>
      </c>
      <c r="H11325" s="208">
        <v>280000</v>
      </c>
      <c r="I11325" s="206" t="s">
        <v>19</v>
      </c>
      <c r="J11325" s="206">
        <v>2800</v>
      </c>
      <c r="L11325" s="206">
        <v>2024</v>
      </c>
      <c r="M11325" s="206" t="s">
        <v>772</v>
      </c>
      <c r="N11325" s="206" t="s">
        <v>773</v>
      </c>
    </row>
    <row r="11326" spans="1:14" s="206" customFormat="1" ht="31" customHeight="1" x14ac:dyDescent="0.15">
      <c r="A11326" s="206" t="s">
        <v>768</v>
      </c>
      <c r="B11326" s="206" t="s">
        <v>917</v>
      </c>
      <c r="C11326" s="206" t="s">
        <v>770</v>
      </c>
      <c r="D11326" s="206" t="s">
        <v>840</v>
      </c>
      <c r="E11326" s="206" t="s">
        <v>658</v>
      </c>
      <c r="F11326" s="207">
        <v>45499</v>
      </c>
      <c r="G11326" s="206" t="s">
        <v>70</v>
      </c>
      <c r="H11326" s="208">
        <v>120000</v>
      </c>
      <c r="I11326" s="206" t="s">
        <v>19</v>
      </c>
      <c r="J11326" s="206">
        <v>1200</v>
      </c>
      <c r="L11326" s="206">
        <v>2024</v>
      </c>
      <c r="M11326" s="206" t="s">
        <v>772</v>
      </c>
      <c r="N11326" s="206" t="s">
        <v>773</v>
      </c>
    </row>
    <row r="11327" spans="1:14" s="206" customFormat="1" ht="31" customHeight="1" x14ac:dyDescent="0.15">
      <c r="A11327" s="206" t="s">
        <v>768</v>
      </c>
      <c r="B11327" s="206" t="s">
        <v>917</v>
      </c>
      <c r="C11327" s="206" t="s">
        <v>770</v>
      </c>
      <c r="D11327" s="206" t="s">
        <v>840</v>
      </c>
      <c r="E11327" s="206" t="s">
        <v>759</v>
      </c>
      <c r="F11327" s="207">
        <v>45499</v>
      </c>
      <c r="G11327" s="206" t="s">
        <v>70</v>
      </c>
      <c r="H11327" s="208">
        <v>120000</v>
      </c>
      <c r="I11327" s="206" t="s">
        <v>19</v>
      </c>
      <c r="J11327" s="206">
        <v>1200</v>
      </c>
      <c r="L11327" s="206">
        <v>2024</v>
      </c>
      <c r="M11327" s="206" t="s">
        <v>772</v>
      </c>
      <c r="N11327" s="206" t="s">
        <v>773</v>
      </c>
    </row>
    <row r="11328" spans="1:14" s="206" customFormat="1" ht="31" customHeight="1" x14ac:dyDescent="0.15">
      <c r="A11328" s="206" t="s">
        <v>768</v>
      </c>
      <c r="B11328" s="206" t="s">
        <v>917</v>
      </c>
      <c r="C11328" s="206" t="s">
        <v>770</v>
      </c>
      <c r="D11328" s="206" t="s">
        <v>840</v>
      </c>
      <c r="E11328" s="206" t="s">
        <v>577</v>
      </c>
      <c r="F11328" s="207">
        <v>45499</v>
      </c>
      <c r="G11328" s="206" t="s">
        <v>70</v>
      </c>
      <c r="H11328" s="208">
        <v>3360000</v>
      </c>
      <c r="I11328" s="206" t="s">
        <v>19</v>
      </c>
      <c r="J11328" s="206">
        <v>33600</v>
      </c>
      <c r="L11328" s="206">
        <v>2024</v>
      </c>
      <c r="M11328" s="206" t="s">
        <v>772</v>
      </c>
      <c r="N11328" s="206" t="s">
        <v>773</v>
      </c>
    </row>
    <row r="11329" spans="1:15" s="206" customFormat="1" ht="31" customHeight="1" x14ac:dyDescent="0.15">
      <c r="A11329" s="206" t="s">
        <v>768</v>
      </c>
      <c r="B11329" s="206" t="s">
        <v>917</v>
      </c>
      <c r="C11329" s="206" t="s">
        <v>770</v>
      </c>
      <c r="D11329" s="206" t="s">
        <v>840</v>
      </c>
      <c r="E11329" s="206" t="s">
        <v>577</v>
      </c>
      <c r="F11329" s="207">
        <v>45500</v>
      </c>
      <c r="G11329" s="206" t="s">
        <v>70</v>
      </c>
      <c r="H11329" s="208">
        <v>800000</v>
      </c>
      <c r="I11329" s="206" t="s">
        <v>19</v>
      </c>
      <c r="J11329" s="206">
        <v>8000</v>
      </c>
      <c r="L11329" s="206">
        <v>2024</v>
      </c>
      <c r="M11329" s="206" t="s">
        <v>772</v>
      </c>
      <c r="N11329" s="206" t="s">
        <v>773</v>
      </c>
      <c r="O11329" s="206" t="s">
        <v>924</v>
      </c>
    </row>
    <row r="11330" spans="1:15" s="206" customFormat="1" ht="31" customHeight="1" x14ac:dyDescent="0.15">
      <c r="A11330" s="206" t="s">
        <v>768</v>
      </c>
      <c r="B11330" s="206" t="s">
        <v>917</v>
      </c>
      <c r="C11330" s="206" t="s">
        <v>770</v>
      </c>
      <c r="D11330" s="206" t="s">
        <v>840</v>
      </c>
      <c r="E11330" s="206" t="s">
        <v>759</v>
      </c>
      <c r="F11330" s="207">
        <v>45500</v>
      </c>
      <c r="G11330" s="206" t="s">
        <v>70</v>
      </c>
      <c r="H11330" s="208">
        <v>120000</v>
      </c>
      <c r="I11330" s="206" t="s">
        <v>19</v>
      </c>
      <c r="J11330" s="206">
        <v>1200</v>
      </c>
      <c r="L11330" s="206">
        <v>2024</v>
      </c>
      <c r="M11330" s="206" t="s">
        <v>772</v>
      </c>
      <c r="N11330" s="206" t="s">
        <v>773</v>
      </c>
    </row>
    <row r="11331" spans="1:15" s="206" customFormat="1" ht="31" customHeight="1" x14ac:dyDescent="0.15">
      <c r="A11331" s="206" t="s">
        <v>768</v>
      </c>
      <c r="B11331" s="206" t="s">
        <v>917</v>
      </c>
      <c r="C11331" s="206" t="s">
        <v>770</v>
      </c>
      <c r="D11331" s="206" t="s">
        <v>840</v>
      </c>
      <c r="E11331" s="206" t="s">
        <v>658</v>
      </c>
      <c r="F11331" s="207">
        <v>45500</v>
      </c>
      <c r="G11331" s="206" t="s">
        <v>70</v>
      </c>
      <c r="H11331" s="208">
        <v>80000</v>
      </c>
      <c r="I11331" s="206" t="s">
        <v>19</v>
      </c>
      <c r="J11331" s="206">
        <v>800</v>
      </c>
      <c r="L11331" s="206">
        <v>2024</v>
      </c>
      <c r="M11331" s="206" t="s">
        <v>772</v>
      </c>
      <c r="N11331" s="206" t="s">
        <v>773</v>
      </c>
    </row>
    <row r="11332" spans="1:15" s="206" customFormat="1" ht="31" customHeight="1" x14ac:dyDescent="0.15">
      <c r="A11332" s="206" t="s">
        <v>768</v>
      </c>
      <c r="B11332" s="206" t="s">
        <v>917</v>
      </c>
      <c r="C11332" s="206" t="s">
        <v>770</v>
      </c>
      <c r="D11332" s="206" t="s">
        <v>840</v>
      </c>
      <c r="E11332" s="206" t="s">
        <v>577</v>
      </c>
      <c r="F11332" s="207">
        <v>45500</v>
      </c>
      <c r="G11332" s="206" t="s">
        <v>70</v>
      </c>
      <c r="H11332" s="208">
        <v>3800000</v>
      </c>
      <c r="I11332" s="206" t="s">
        <v>19</v>
      </c>
      <c r="J11332" s="206">
        <v>38000</v>
      </c>
      <c r="L11332" s="206">
        <v>2024</v>
      </c>
      <c r="M11332" s="206" t="s">
        <v>772</v>
      </c>
      <c r="N11332" s="206" t="s">
        <v>773</v>
      </c>
    </row>
    <row r="11333" spans="1:15" s="206" customFormat="1" ht="31" customHeight="1" x14ac:dyDescent="0.15">
      <c r="A11333" s="206" t="s">
        <v>768</v>
      </c>
      <c r="B11333" s="206" t="s">
        <v>917</v>
      </c>
      <c r="C11333" s="206" t="s">
        <v>770</v>
      </c>
      <c r="D11333" s="206" t="s">
        <v>840</v>
      </c>
      <c r="E11333" s="206" t="s">
        <v>759</v>
      </c>
      <c r="F11333" s="207">
        <v>45501</v>
      </c>
      <c r="G11333" s="206" t="s">
        <v>70</v>
      </c>
      <c r="H11333" s="208">
        <v>360000</v>
      </c>
      <c r="I11333" s="206" t="s">
        <v>19</v>
      </c>
      <c r="J11333" s="206">
        <v>3600</v>
      </c>
      <c r="L11333" s="206">
        <v>2024</v>
      </c>
      <c r="M11333" s="206" t="s">
        <v>772</v>
      </c>
      <c r="N11333" s="206" t="s">
        <v>773</v>
      </c>
    </row>
    <row r="11334" spans="1:15" s="206" customFormat="1" ht="31" customHeight="1" x14ac:dyDescent="0.15">
      <c r="A11334" s="206" t="s">
        <v>768</v>
      </c>
      <c r="B11334" s="206" t="s">
        <v>917</v>
      </c>
      <c r="C11334" s="206" t="s">
        <v>770</v>
      </c>
      <c r="D11334" s="206" t="s">
        <v>840</v>
      </c>
      <c r="E11334" s="206" t="s">
        <v>577</v>
      </c>
      <c r="F11334" s="207">
        <v>45501</v>
      </c>
      <c r="G11334" s="206" t="s">
        <v>70</v>
      </c>
      <c r="H11334" s="208">
        <v>2800000</v>
      </c>
      <c r="I11334" s="206" t="s">
        <v>19</v>
      </c>
      <c r="J11334" s="206">
        <v>28000</v>
      </c>
      <c r="L11334" s="206">
        <v>2024</v>
      </c>
      <c r="M11334" s="206" t="s">
        <v>772</v>
      </c>
      <c r="N11334" s="206" t="s">
        <v>773</v>
      </c>
    </row>
    <row r="11335" spans="1:15" s="206" customFormat="1" ht="31" customHeight="1" x14ac:dyDescent="0.15">
      <c r="A11335" s="206" t="s">
        <v>768</v>
      </c>
      <c r="B11335" s="206" t="s">
        <v>917</v>
      </c>
      <c r="C11335" s="206" t="s">
        <v>770</v>
      </c>
      <c r="D11335" s="206" t="s">
        <v>840</v>
      </c>
      <c r="E11335" s="206" t="s">
        <v>658</v>
      </c>
      <c r="F11335" s="207">
        <v>45501</v>
      </c>
      <c r="G11335" s="206" t="s">
        <v>70</v>
      </c>
      <c r="H11335" s="208">
        <v>80000</v>
      </c>
      <c r="I11335" s="206" t="s">
        <v>19</v>
      </c>
      <c r="J11335" s="206">
        <v>800</v>
      </c>
      <c r="L11335" s="206">
        <v>2024</v>
      </c>
      <c r="M11335" s="206" t="s">
        <v>772</v>
      </c>
      <c r="N11335" s="206" t="s">
        <v>773</v>
      </c>
    </row>
    <row r="11336" spans="1:15" s="206" customFormat="1" ht="31" customHeight="1" x14ac:dyDescent="0.15">
      <c r="A11336" s="206" t="s">
        <v>768</v>
      </c>
      <c r="B11336" s="206" t="s">
        <v>917</v>
      </c>
      <c r="C11336" s="206" t="s">
        <v>770</v>
      </c>
      <c r="D11336" s="206" t="s">
        <v>840</v>
      </c>
      <c r="E11336" s="206" t="s">
        <v>658</v>
      </c>
      <c r="F11336" s="207">
        <v>45502</v>
      </c>
      <c r="G11336" s="206" t="s">
        <v>70</v>
      </c>
      <c r="H11336" s="208">
        <v>220000</v>
      </c>
      <c r="I11336" s="206" t="s">
        <v>19</v>
      </c>
      <c r="J11336" s="206">
        <v>2200</v>
      </c>
      <c r="L11336" s="206">
        <v>2024</v>
      </c>
      <c r="M11336" s="206" t="s">
        <v>772</v>
      </c>
      <c r="N11336" s="206" t="s">
        <v>773</v>
      </c>
    </row>
    <row r="11337" spans="1:15" s="206" customFormat="1" ht="31" customHeight="1" x14ac:dyDescent="0.15">
      <c r="A11337" s="206" t="s">
        <v>768</v>
      </c>
      <c r="B11337" s="206" t="s">
        <v>917</v>
      </c>
      <c r="C11337" s="206" t="s">
        <v>770</v>
      </c>
      <c r="D11337" s="206" t="s">
        <v>840</v>
      </c>
      <c r="E11337" s="206" t="s">
        <v>577</v>
      </c>
      <c r="F11337" s="207">
        <v>45502</v>
      </c>
      <c r="G11337" s="206" t="s">
        <v>70</v>
      </c>
      <c r="H11337" s="208">
        <v>3040000</v>
      </c>
      <c r="I11337" s="206" t="s">
        <v>19</v>
      </c>
      <c r="J11337" s="206">
        <v>30400</v>
      </c>
      <c r="L11337" s="206">
        <v>2024</v>
      </c>
      <c r="M11337" s="206" t="s">
        <v>772</v>
      </c>
      <c r="N11337" s="206" t="s">
        <v>773</v>
      </c>
    </row>
    <row r="11338" spans="1:15" s="206" customFormat="1" ht="31" customHeight="1" x14ac:dyDescent="0.15">
      <c r="A11338" s="206" t="s">
        <v>768</v>
      </c>
      <c r="B11338" s="206" t="s">
        <v>917</v>
      </c>
      <c r="C11338" s="206" t="s">
        <v>770</v>
      </c>
      <c r="D11338" s="206" t="s">
        <v>840</v>
      </c>
      <c r="E11338" s="206" t="s">
        <v>759</v>
      </c>
      <c r="F11338" s="207">
        <v>45502</v>
      </c>
      <c r="G11338" s="206" t="s">
        <v>70</v>
      </c>
      <c r="H11338" s="208">
        <v>280000</v>
      </c>
      <c r="I11338" s="206" t="s">
        <v>19</v>
      </c>
      <c r="J11338" s="206">
        <v>2800</v>
      </c>
      <c r="L11338" s="206">
        <v>2024</v>
      </c>
      <c r="M11338" s="206" t="s">
        <v>772</v>
      </c>
      <c r="N11338" s="206" t="s">
        <v>773</v>
      </c>
    </row>
    <row r="11339" spans="1:15" s="206" customFormat="1" ht="31" customHeight="1" x14ac:dyDescent="0.15">
      <c r="A11339" s="206" t="s">
        <v>768</v>
      </c>
      <c r="B11339" s="206" t="s">
        <v>917</v>
      </c>
      <c r="C11339" s="206" t="s">
        <v>770</v>
      </c>
      <c r="D11339" s="206" t="s">
        <v>840</v>
      </c>
      <c r="E11339" s="206" t="s">
        <v>658</v>
      </c>
      <c r="F11339" s="207">
        <v>45503</v>
      </c>
      <c r="G11339" s="206" t="s">
        <v>70</v>
      </c>
      <c r="H11339" s="208">
        <v>200000</v>
      </c>
      <c r="I11339" s="206" t="s">
        <v>19</v>
      </c>
      <c r="J11339" s="206">
        <v>2000</v>
      </c>
      <c r="L11339" s="206">
        <v>2024</v>
      </c>
      <c r="M11339" s="206" t="s">
        <v>772</v>
      </c>
      <c r="N11339" s="206" t="s">
        <v>773</v>
      </c>
    </row>
    <row r="11340" spans="1:15" s="206" customFormat="1" ht="31" customHeight="1" x14ac:dyDescent="0.15">
      <c r="A11340" s="206" t="s">
        <v>768</v>
      </c>
      <c r="B11340" s="206" t="s">
        <v>917</v>
      </c>
      <c r="C11340" s="206" t="s">
        <v>770</v>
      </c>
      <c r="D11340" s="206" t="s">
        <v>840</v>
      </c>
      <c r="E11340" s="206" t="s">
        <v>759</v>
      </c>
      <c r="F11340" s="207">
        <v>45503</v>
      </c>
      <c r="G11340" s="206" t="s">
        <v>70</v>
      </c>
      <c r="H11340" s="208">
        <v>280000</v>
      </c>
      <c r="I11340" s="206" t="s">
        <v>19</v>
      </c>
      <c r="J11340" s="206">
        <v>2800</v>
      </c>
      <c r="L11340" s="206">
        <v>2024</v>
      </c>
      <c r="M11340" s="206" t="s">
        <v>772</v>
      </c>
      <c r="N11340" s="206" t="s">
        <v>773</v>
      </c>
    </row>
    <row r="11341" spans="1:15" s="206" customFormat="1" ht="31" customHeight="1" x14ac:dyDescent="0.15">
      <c r="A11341" s="206" t="s">
        <v>768</v>
      </c>
      <c r="B11341" s="206" t="s">
        <v>917</v>
      </c>
      <c r="C11341" s="206" t="s">
        <v>770</v>
      </c>
      <c r="D11341" s="206" t="s">
        <v>840</v>
      </c>
      <c r="E11341" s="206" t="s">
        <v>577</v>
      </c>
      <c r="F11341" s="207">
        <v>45503</v>
      </c>
      <c r="G11341" s="206" t="s">
        <v>70</v>
      </c>
      <c r="H11341" s="208">
        <v>3840000</v>
      </c>
      <c r="I11341" s="206" t="s">
        <v>19</v>
      </c>
      <c r="J11341" s="206">
        <v>38400</v>
      </c>
      <c r="L11341" s="206">
        <v>2024</v>
      </c>
      <c r="M11341" s="206" t="s">
        <v>772</v>
      </c>
      <c r="N11341" s="206" t="s">
        <v>773</v>
      </c>
    </row>
    <row r="11342" spans="1:15" s="206" customFormat="1" ht="31" customHeight="1" x14ac:dyDescent="0.15">
      <c r="A11342" s="206" t="s">
        <v>768</v>
      </c>
      <c r="B11342" s="206" t="s">
        <v>917</v>
      </c>
      <c r="C11342" s="206" t="s">
        <v>770</v>
      </c>
      <c r="D11342" s="206" t="s">
        <v>840</v>
      </c>
      <c r="E11342" s="206" t="s">
        <v>759</v>
      </c>
      <c r="F11342" s="207">
        <v>45504</v>
      </c>
      <c r="G11342" s="206" t="s">
        <v>70</v>
      </c>
      <c r="H11342" s="208">
        <v>360000</v>
      </c>
      <c r="I11342" s="206" t="s">
        <v>19</v>
      </c>
      <c r="J11342" s="206">
        <v>3600</v>
      </c>
      <c r="L11342" s="206">
        <v>2024</v>
      </c>
      <c r="M11342" s="206" t="s">
        <v>772</v>
      </c>
      <c r="N11342" s="206" t="s">
        <v>773</v>
      </c>
    </row>
    <row r="11343" spans="1:15" s="206" customFormat="1" ht="31" customHeight="1" x14ac:dyDescent="0.15">
      <c r="A11343" s="206" t="s">
        <v>768</v>
      </c>
      <c r="B11343" s="206" t="s">
        <v>917</v>
      </c>
      <c r="C11343" s="206" t="s">
        <v>770</v>
      </c>
      <c r="D11343" s="206" t="s">
        <v>840</v>
      </c>
      <c r="E11343" s="206" t="s">
        <v>577</v>
      </c>
      <c r="F11343" s="207">
        <v>45504</v>
      </c>
      <c r="G11343" s="206" t="s">
        <v>70</v>
      </c>
      <c r="H11343" s="208">
        <v>160000</v>
      </c>
      <c r="I11343" s="206" t="s">
        <v>19</v>
      </c>
      <c r="J11343" s="206">
        <v>1600</v>
      </c>
      <c r="L11343" s="206">
        <v>2024</v>
      </c>
      <c r="M11343" s="206" t="s">
        <v>772</v>
      </c>
      <c r="N11343" s="206" t="s">
        <v>773</v>
      </c>
      <c r="O11343" s="206" t="s">
        <v>925</v>
      </c>
    </row>
    <row r="11344" spans="1:15" s="206" customFormat="1" ht="31" customHeight="1" x14ac:dyDescent="0.15">
      <c r="A11344" s="206" t="s">
        <v>768</v>
      </c>
      <c r="B11344" s="206" t="s">
        <v>917</v>
      </c>
      <c r="C11344" s="206" t="s">
        <v>770</v>
      </c>
      <c r="D11344" s="206" t="s">
        <v>840</v>
      </c>
      <c r="E11344" s="206" t="s">
        <v>577</v>
      </c>
      <c r="F11344" s="207">
        <v>45504</v>
      </c>
      <c r="G11344" s="206" t="s">
        <v>70</v>
      </c>
      <c r="H11344" s="208">
        <v>3960000</v>
      </c>
      <c r="I11344" s="206" t="s">
        <v>19</v>
      </c>
      <c r="J11344" s="206">
        <v>39600</v>
      </c>
      <c r="L11344" s="206">
        <v>2024</v>
      </c>
      <c r="M11344" s="206" t="s">
        <v>772</v>
      </c>
      <c r="N11344" s="206" t="s">
        <v>773</v>
      </c>
    </row>
    <row r="11345" spans="1:14" s="206" customFormat="1" ht="31" customHeight="1" x14ac:dyDescent="0.15">
      <c r="A11345" s="206" t="s">
        <v>768</v>
      </c>
      <c r="B11345" s="206" t="s">
        <v>917</v>
      </c>
      <c r="C11345" s="206" t="s">
        <v>770</v>
      </c>
      <c r="D11345" s="206" t="s">
        <v>840</v>
      </c>
      <c r="E11345" s="206" t="s">
        <v>658</v>
      </c>
      <c r="F11345" s="207">
        <v>45504</v>
      </c>
      <c r="G11345" s="206" t="s">
        <v>70</v>
      </c>
      <c r="H11345" s="208">
        <v>120000</v>
      </c>
      <c r="I11345" s="206" t="s">
        <v>19</v>
      </c>
      <c r="J11345" s="206">
        <v>1200</v>
      </c>
      <c r="L11345" s="206">
        <v>2024</v>
      </c>
      <c r="M11345" s="206" t="s">
        <v>772</v>
      </c>
      <c r="N11345" s="206" t="s">
        <v>773</v>
      </c>
    </row>
    <row r="11346" spans="1:14" s="206" customFormat="1" ht="31" customHeight="1" x14ac:dyDescent="0.15">
      <c r="A11346" s="206" t="s">
        <v>768</v>
      </c>
      <c r="B11346" s="206" t="s">
        <v>917</v>
      </c>
      <c r="C11346" s="206" t="s">
        <v>770</v>
      </c>
      <c r="D11346" s="206" t="s">
        <v>840</v>
      </c>
      <c r="E11346" s="206" t="s">
        <v>759</v>
      </c>
      <c r="F11346" s="207">
        <v>45505</v>
      </c>
      <c r="G11346" s="206" t="s">
        <v>70</v>
      </c>
      <c r="H11346" s="208">
        <v>320000</v>
      </c>
      <c r="I11346" s="206" t="s">
        <v>19</v>
      </c>
      <c r="J11346" s="206">
        <v>3200</v>
      </c>
      <c r="L11346" s="206">
        <v>2024</v>
      </c>
      <c r="M11346" s="206" t="s">
        <v>772</v>
      </c>
      <c r="N11346" s="206" t="s">
        <v>773</v>
      </c>
    </row>
    <row r="11347" spans="1:14" s="206" customFormat="1" ht="31" customHeight="1" x14ac:dyDescent="0.15">
      <c r="A11347" s="206" t="s">
        <v>768</v>
      </c>
      <c r="B11347" s="206" t="s">
        <v>917</v>
      </c>
      <c r="C11347" s="206" t="s">
        <v>770</v>
      </c>
      <c r="D11347" s="206" t="s">
        <v>840</v>
      </c>
      <c r="E11347" s="206" t="s">
        <v>577</v>
      </c>
      <c r="F11347" s="207">
        <v>45505</v>
      </c>
      <c r="G11347" s="206" t="s">
        <v>70</v>
      </c>
      <c r="H11347" s="208">
        <v>4320000</v>
      </c>
      <c r="I11347" s="206" t="s">
        <v>19</v>
      </c>
      <c r="J11347" s="206">
        <v>43200</v>
      </c>
      <c r="L11347" s="206">
        <v>2024</v>
      </c>
      <c r="M11347" s="206" t="s">
        <v>772</v>
      </c>
      <c r="N11347" s="206" t="s">
        <v>773</v>
      </c>
    </row>
    <row r="11348" spans="1:14" s="206" customFormat="1" ht="31" customHeight="1" x14ac:dyDescent="0.15">
      <c r="A11348" s="206" t="s">
        <v>768</v>
      </c>
      <c r="B11348" s="206" t="s">
        <v>917</v>
      </c>
      <c r="C11348" s="206" t="s">
        <v>770</v>
      </c>
      <c r="D11348" s="206" t="s">
        <v>840</v>
      </c>
      <c r="E11348" s="206" t="s">
        <v>658</v>
      </c>
      <c r="F11348" s="207">
        <v>45505</v>
      </c>
      <c r="G11348" s="206" t="s">
        <v>70</v>
      </c>
      <c r="H11348" s="208">
        <v>160000</v>
      </c>
      <c r="I11348" s="206" t="s">
        <v>19</v>
      </c>
      <c r="J11348" s="206">
        <v>1600</v>
      </c>
      <c r="L11348" s="206">
        <v>2024</v>
      </c>
      <c r="M11348" s="206" t="s">
        <v>772</v>
      </c>
      <c r="N11348" s="206" t="s">
        <v>773</v>
      </c>
    </row>
    <row r="11349" spans="1:14" s="206" customFormat="1" ht="31" customHeight="1" x14ac:dyDescent="0.15">
      <c r="A11349" s="206" t="s">
        <v>768</v>
      </c>
      <c r="B11349" s="206" t="s">
        <v>917</v>
      </c>
      <c r="C11349" s="206" t="s">
        <v>770</v>
      </c>
      <c r="D11349" s="206" t="s">
        <v>840</v>
      </c>
      <c r="E11349" s="206" t="s">
        <v>759</v>
      </c>
      <c r="F11349" s="207">
        <v>45506</v>
      </c>
      <c r="G11349" s="206" t="s">
        <v>70</v>
      </c>
      <c r="H11349" s="208">
        <v>320000</v>
      </c>
      <c r="I11349" s="206" t="s">
        <v>19</v>
      </c>
      <c r="J11349" s="206">
        <v>3200</v>
      </c>
      <c r="L11349" s="206">
        <v>2024</v>
      </c>
      <c r="M11349" s="206" t="s">
        <v>772</v>
      </c>
      <c r="N11349" s="206" t="s">
        <v>773</v>
      </c>
    </row>
    <row r="11350" spans="1:14" s="206" customFormat="1" ht="31" customHeight="1" x14ac:dyDescent="0.15">
      <c r="A11350" s="206" t="s">
        <v>768</v>
      </c>
      <c r="B11350" s="206" t="s">
        <v>917</v>
      </c>
      <c r="C11350" s="206" t="s">
        <v>770</v>
      </c>
      <c r="D11350" s="206" t="s">
        <v>840</v>
      </c>
      <c r="E11350" s="206" t="s">
        <v>658</v>
      </c>
      <c r="F11350" s="207">
        <v>45506</v>
      </c>
      <c r="G11350" s="206" t="s">
        <v>70</v>
      </c>
      <c r="H11350" s="208">
        <v>160000</v>
      </c>
      <c r="I11350" s="206" t="s">
        <v>19</v>
      </c>
      <c r="J11350" s="206">
        <v>1600</v>
      </c>
      <c r="L11350" s="206">
        <v>2024</v>
      </c>
      <c r="M11350" s="206" t="s">
        <v>772</v>
      </c>
      <c r="N11350" s="206" t="s">
        <v>773</v>
      </c>
    </row>
    <row r="11351" spans="1:14" s="206" customFormat="1" ht="31" customHeight="1" x14ac:dyDescent="0.15">
      <c r="A11351" s="206" t="s">
        <v>768</v>
      </c>
      <c r="B11351" s="206" t="s">
        <v>917</v>
      </c>
      <c r="C11351" s="206" t="s">
        <v>770</v>
      </c>
      <c r="D11351" s="206" t="s">
        <v>840</v>
      </c>
      <c r="E11351" s="206" t="s">
        <v>577</v>
      </c>
      <c r="F11351" s="207">
        <v>45506</v>
      </c>
      <c r="G11351" s="206" t="s">
        <v>70</v>
      </c>
      <c r="H11351" s="208">
        <v>3040000</v>
      </c>
      <c r="I11351" s="206" t="s">
        <v>19</v>
      </c>
      <c r="J11351" s="206">
        <v>30400</v>
      </c>
      <c r="L11351" s="206">
        <v>2024</v>
      </c>
      <c r="M11351" s="206" t="s">
        <v>772</v>
      </c>
      <c r="N11351" s="206" t="s">
        <v>773</v>
      </c>
    </row>
    <row r="11352" spans="1:14" s="206" customFormat="1" ht="31" customHeight="1" x14ac:dyDescent="0.15">
      <c r="A11352" s="206" t="s">
        <v>768</v>
      </c>
      <c r="B11352" s="206" t="s">
        <v>917</v>
      </c>
      <c r="C11352" s="206" t="s">
        <v>770</v>
      </c>
      <c r="D11352" s="206" t="s">
        <v>840</v>
      </c>
      <c r="E11352" s="206" t="s">
        <v>658</v>
      </c>
      <c r="F11352" s="207">
        <v>45507</v>
      </c>
      <c r="G11352" s="206" t="s">
        <v>70</v>
      </c>
      <c r="H11352" s="208">
        <v>80000</v>
      </c>
      <c r="I11352" s="206" t="s">
        <v>19</v>
      </c>
      <c r="J11352" s="206">
        <v>800</v>
      </c>
      <c r="L11352" s="206">
        <v>2024</v>
      </c>
      <c r="M11352" s="206" t="s">
        <v>772</v>
      </c>
      <c r="N11352" s="206" t="s">
        <v>773</v>
      </c>
    </row>
    <row r="11353" spans="1:14" s="206" customFormat="1" ht="31" customHeight="1" x14ac:dyDescent="0.15">
      <c r="A11353" s="206" t="s">
        <v>768</v>
      </c>
      <c r="B11353" s="206" t="s">
        <v>917</v>
      </c>
      <c r="C11353" s="206" t="s">
        <v>770</v>
      </c>
      <c r="D11353" s="206" t="s">
        <v>840</v>
      </c>
      <c r="E11353" s="206" t="s">
        <v>759</v>
      </c>
      <c r="F11353" s="207">
        <v>45507</v>
      </c>
      <c r="G11353" s="206" t="s">
        <v>70</v>
      </c>
      <c r="H11353" s="208">
        <v>400000</v>
      </c>
      <c r="I11353" s="206" t="s">
        <v>19</v>
      </c>
      <c r="J11353" s="206">
        <v>4000</v>
      </c>
      <c r="L11353" s="206">
        <v>2024</v>
      </c>
      <c r="M11353" s="206" t="s">
        <v>772</v>
      </c>
      <c r="N11353" s="206" t="s">
        <v>773</v>
      </c>
    </row>
    <row r="11354" spans="1:14" s="206" customFormat="1" ht="31" customHeight="1" x14ac:dyDescent="0.15">
      <c r="A11354" s="206" t="s">
        <v>768</v>
      </c>
      <c r="B11354" s="206" t="s">
        <v>917</v>
      </c>
      <c r="C11354" s="206" t="s">
        <v>770</v>
      </c>
      <c r="D11354" s="206" t="s">
        <v>840</v>
      </c>
      <c r="E11354" s="206" t="s">
        <v>577</v>
      </c>
      <c r="F11354" s="207">
        <v>45507</v>
      </c>
      <c r="G11354" s="206" t="s">
        <v>70</v>
      </c>
      <c r="H11354" s="208">
        <v>2320000</v>
      </c>
      <c r="I11354" s="206" t="s">
        <v>19</v>
      </c>
      <c r="J11354" s="206">
        <v>23200</v>
      </c>
      <c r="L11354" s="206">
        <v>2024</v>
      </c>
      <c r="M11354" s="206" t="s">
        <v>772</v>
      </c>
      <c r="N11354" s="206" t="s">
        <v>773</v>
      </c>
    </row>
    <row r="11355" spans="1:14" s="206" customFormat="1" ht="31" customHeight="1" x14ac:dyDescent="0.15">
      <c r="A11355" s="206" t="s">
        <v>768</v>
      </c>
      <c r="B11355" s="206" t="s">
        <v>917</v>
      </c>
      <c r="C11355" s="206" t="s">
        <v>770</v>
      </c>
      <c r="D11355" s="206" t="s">
        <v>840</v>
      </c>
      <c r="E11355" s="206" t="s">
        <v>577</v>
      </c>
      <c r="F11355" s="207">
        <v>45508</v>
      </c>
      <c r="G11355" s="206" t="s">
        <v>70</v>
      </c>
      <c r="H11355" s="208">
        <v>2080000</v>
      </c>
      <c r="I11355" s="206" t="s">
        <v>19</v>
      </c>
      <c r="J11355" s="206">
        <v>20800</v>
      </c>
      <c r="L11355" s="206">
        <v>2024</v>
      </c>
      <c r="M11355" s="206" t="s">
        <v>772</v>
      </c>
      <c r="N11355" s="206" t="s">
        <v>773</v>
      </c>
    </row>
    <row r="11356" spans="1:14" s="206" customFormat="1" ht="31" customHeight="1" x14ac:dyDescent="0.15">
      <c r="A11356" s="206" t="s">
        <v>768</v>
      </c>
      <c r="B11356" s="206" t="s">
        <v>917</v>
      </c>
      <c r="C11356" s="206" t="s">
        <v>770</v>
      </c>
      <c r="D11356" s="206" t="s">
        <v>840</v>
      </c>
      <c r="E11356" s="206" t="s">
        <v>658</v>
      </c>
      <c r="F11356" s="207">
        <v>45508</v>
      </c>
      <c r="G11356" s="206" t="s">
        <v>70</v>
      </c>
      <c r="H11356" s="208">
        <v>40000</v>
      </c>
      <c r="I11356" s="206" t="s">
        <v>19</v>
      </c>
      <c r="J11356" s="206">
        <v>400</v>
      </c>
      <c r="L11356" s="206">
        <v>2024</v>
      </c>
      <c r="M11356" s="206" t="s">
        <v>772</v>
      </c>
      <c r="N11356" s="206" t="s">
        <v>773</v>
      </c>
    </row>
    <row r="11357" spans="1:14" s="206" customFormat="1" ht="31" customHeight="1" x14ac:dyDescent="0.15">
      <c r="A11357" s="206" t="s">
        <v>768</v>
      </c>
      <c r="B11357" s="206" t="s">
        <v>917</v>
      </c>
      <c r="C11357" s="206" t="s">
        <v>770</v>
      </c>
      <c r="D11357" s="206" t="s">
        <v>840</v>
      </c>
      <c r="E11357" s="206" t="s">
        <v>759</v>
      </c>
      <c r="F11357" s="207">
        <v>45509</v>
      </c>
      <c r="G11357" s="206" t="s">
        <v>70</v>
      </c>
      <c r="H11357" s="208">
        <v>360000</v>
      </c>
      <c r="I11357" s="206" t="s">
        <v>19</v>
      </c>
      <c r="J11357" s="206">
        <v>3600</v>
      </c>
      <c r="L11357" s="206">
        <v>2024</v>
      </c>
      <c r="M11357" s="206" t="s">
        <v>772</v>
      </c>
      <c r="N11357" s="206" t="s">
        <v>773</v>
      </c>
    </row>
    <row r="11358" spans="1:14" s="206" customFormat="1" ht="31" customHeight="1" x14ac:dyDescent="0.15">
      <c r="A11358" s="206" t="s">
        <v>768</v>
      </c>
      <c r="B11358" s="206" t="s">
        <v>917</v>
      </c>
      <c r="C11358" s="206" t="s">
        <v>770</v>
      </c>
      <c r="D11358" s="206" t="s">
        <v>840</v>
      </c>
      <c r="E11358" s="206" t="s">
        <v>658</v>
      </c>
      <c r="F11358" s="207">
        <v>45509</v>
      </c>
      <c r="G11358" s="206" t="s">
        <v>70</v>
      </c>
      <c r="H11358" s="208">
        <v>320000</v>
      </c>
      <c r="I11358" s="206" t="s">
        <v>19</v>
      </c>
      <c r="J11358" s="206">
        <v>3200</v>
      </c>
      <c r="L11358" s="206">
        <v>2024</v>
      </c>
      <c r="M11358" s="206" t="s">
        <v>772</v>
      </c>
      <c r="N11358" s="206" t="s">
        <v>773</v>
      </c>
    </row>
    <row r="11359" spans="1:14" s="206" customFormat="1" ht="31" customHeight="1" x14ac:dyDescent="0.15">
      <c r="A11359" s="206" t="s">
        <v>768</v>
      </c>
      <c r="B11359" s="206" t="s">
        <v>917</v>
      </c>
      <c r="C11359" s="206" t="s">
        <v>770</v>
      </c>
      <c r="D11359" s="206" t="s">
        <v>840</v>
      </c>
      <c r="E11359" s="206" t="s">
        <v>577</v>
      </c>
      <c r="F11359" s="207">
        <v>45509</v>
      </c>
      <c r="G11359" s="206" t="s">
        <v>70</v>
      </c>
      <c r="H11359" s="208">
        <v>2860000</v>
      </c>
      <c r="I11359" s="206" t="s">
        <v>19</v>
      </c>
      <c r="J11359" s="206">
        <v>28600</v>
      </c>
      <c r="L11359" s="206">
        <v>2024</v>
      </c>
      <c r="M11359" s="206" t="s">
        <v>772</v>
      </c>
      <c r="N11359" s="206" t="s">
        <v>773</v>
      </c>
    </row>
    <row r="11360" spans="1:14" s="206" customFormat="1" ht="31" customHeight="1" x14ac:dyDescent="0.15">
      <c r="A11360" s="206" t="s">
        <v>768</v>
      </c>
      <c r="B11360" s="206" t="s">
        <v>917</v>
      </c>
      <c r="C11360" s="206" t="s">
        <v>770</v>
      </c>
      <c r="D11360" s="206" t="s">
        <v>840</v>
      </c>
      <c r="E11360" s="206" t="s">
        <v>577</v>
      </c>
      <c r="F11360" s="207">
        <v>45510</v>
      </c>
      <c r="G11360" s="206" t="s">
        <v>70</v>
      </c>
      <c r="H11360" s="208">
        <v>2320000</v>
      </c>
      <c r="I11360" s="206" t="s">
        <v>19</v>
      </c>
      <c r="J11360" s="206">
        <v>23200</v>
      </c>
      <c r="L11360" s="206">
        <v>2024</v>
      </c>
      <c r="M11360" s="206" t="s">
        <v>772</v>
      </c>
      <c r="N11360" s="206" t="s">
        <v>773</v>
      </c>
    </row>
    <row r="11361" spans="1:15" s="206" customFormat="1" ht="31" customHeight="1" x14ac:dyDescent="0.15">
      <c r="A11361" s="206" t="s">
        <v>768</v>
      </c>
      <c r="B11361" s="206" t="s">
        <v>917</v>
      </c>
      <c r="C11361" s="206" t="s">
        <v>770</v>
      </c>
      <c r="D11361" s="206" t="s">
        <v>840</v>
      </c>
      <c r="E11361" s="206" t="s">
        <v>759</v>
      </c>
      <c r="F11361" s="207">
        <v>45510</v>
      </c>
      <c r="G11361" s="206" t="s">
        <v>70</v>
      </c>
      <c r="H11361" s="208">
        <v>120000</v>
      </c>
      <c r="I11361" s="206" t="s">
        <v>19</v>
      </c>
      <c r="J11361" s="206">
        <v>1200</v>
      </c>
      <c r="L11361" s="206">
        <v>2024</v>
      </c>
      <c r="M11361" s="206" t="s">
        <v>772</v>
      </c>
      <c r="N11361" s="206" t="s">
        <v>773</v>
      </c>
    </row>
    <row r="11362" spans="1:15" s="206" customFormat="1" ht="31" customHeight="1" x14ac:dyDescent="0.15">
      <c r="A11362" s="206" t="s">
        <v>768</v>
      </c>
      <c r="B11362" s="206" t="s">
        <v>917</v>
      </c>
      <c r="C11362" s="206" t="s">
        <v>770</v>
      </c>
      <c r="D11362" s="206" t="s">
        <v>840</v>
      </c>
      <c r="E11362" s="206" t="s">
        <v>658</v>
      </c>
      <c r="F11362" s="207">
        <v>45510</v>
      </c>
      <c r="G11362" s="206" t="s">
        <v>70</v>
      </c>
      <c r="H11362" s="208">
        <v>240000</v>
      </c>
      <c r="I11362" s="206" t="s">
        <v>19</v>
      </c>
      <c r="J11362" s="206">
        <v>2400</v>
      </c>
      <c r="L11362" s="206">
        <v>2024</v>
      </c>
      <c r="M11362" s="206" t="s">
        <v>772</v>
      </c>
      <c r="N11362" s="206" t="s">
        <v>773</v>
      </c>
    </row>
    <row r="11363" spans="1:15" s="206" customFormat="1" ht="31" customHeight="1" x14ac:dyDescent="0.15">
      <c r="A11363" s="206" t="s">
        <v>768</v>
      </c>
      <c r="B11363" s="206" t="s">
        <v>917</v>
      </c>
      <c r="C11363" s="206" t="s">
        <v>770</v>
      </c>
      <c r="D11363" s="206" t="s">
        <v>840</v>
      </c>
      <c r="E11363" s="206" t="s">
        <v>759</v>
      </c>
      <c r="F11363" s="207">
        <v>45511</v>
      </c>
      <c r="G11363" s="206" t="s">
        <v>70</v>
      </c>
      <c r="H11363" s="208">
        <v>160000</v>
      </c>
      <c r="I11363" s="206" t="s">
        <v>19</v>
      </c>
      <c r="J11363" s="206">
        <v>1600</v>
      </c>
      <c r="L11363" s="206">
        <v>2024</v>
      </c>
      <c r="M11363" s="206" t="s">
        <v>772</v>
      </c>
      <c r="N11363" s="206" t="s">
        <v>773</v>
      </c>
    </row>
    <row r="11364" spans="1:15" s="206" customFormat="1" ht="31" customHeight="1" x14ac:dyDescent="0.15">
      <c r="A11364" s="206" t="s">
        <v>768</v>
      </c>
      <c r="B11364" s="206" t="s">
        <v>917</v>
      </c>
      <c r="C11364" s="206" t="s">
        <v>770</v>
      </c>
      <c r="D11364" s="206" t="s">
        <v>840</v>
      </c>
      <c r="E11364" s="206" t="s">
        <v>577</v>
      </c>
      <c r="F11364" s="207">
        <v>45511</v>
      </c>
      <c r="G11364" s="206" t="s">
        <v>70</v>
      </c>
      <c r="H11364" s="208">
        <v>2160000</v>
      </c>
      <c r="I11364" s="206" t="s">
        <v>19</v>
      </c>
      <c r="J11364" s="206">
        <v>21600</v>
      </c>
      <c r="L11364" s="206">
        <v>2024</v>
      </c>
      <c r="M11364" s="206" t="s">
        <v>772</v>
      </c>
      <c r="N11364" s="206" t="s">
        <v>773</v>
      </c>
    </row>
    <row r="11365" spans="1:15" s="206" customFormat="1" ht="31" customHeight="1" x14ac:dyDescent="0.15">
      <c r="A11365" s="206" t="s">
        <v>768</v>
      </c>
      <c r="B11365" s="206" t="s">
        <v>917</v>
      </c>
      <c r="C11365" s="206" t="s">
        <v>770</v>
      </c>
      <c r="D11365" s="206" t="s">
        <v>840</v>
      </c>
      <c r="E11365" s="206" t="s">
        <v>658</v>
      </c>
      <c r="F11365" s="207">
        <v>45511</v>
      </c>
      <c r="G11365" s="206" t="s">
        <v>70</v>
      </c>
      <c r="H11365" s="208">
        <v>160000</v>
      </c>
      <c r="I11365" s="206" t="s">
        <v>19</v>
      </c>
      <c r="J11365" s="206">
        <v>1600</v>
      </c>
      <c r="L11365" s="206">
        <v>2024</v>
      </c>
      <c r="M11365" s="206" t="s">
        <v>772</v>
      </c>
      <c r="N11365" s="206" t="s">
        <v>773</v>
      </c>
    </row>
    <row r="11366" spans="1:15" s="206" customFormat="1" ht="31" customHeight="1" x14ac:dyDescent="0.15">
      <c r="A11366" s="206" t="s">
        <v>768</v>
      </c>
      <c r="B11366" s="206" t="s">
        <v>917</v>
      </c>
      <c r="C11366" s="206" t="s">
        <v>770</v>
      </c>
      <c r="D11366" s="206" t="s">
        <v>840</v>
      </c>
      <c r="E11366" s="206" t="s">
        <v>577</v>
      </c>
      <c r="F11366" s="207">
        <v>45512</v>
      </c>
      <c r="G11366" s="206" t="s">
        <v>70</v>
      </c>
      <c r="H11366" s="208">
        <v>1540000</v>
      </c>
      <c r="I11366" s="206" t="s">
        <v>19</v>
      </c>
      <c r="J11366" s="206">
        <v>15400</v>
      </c>
      <c r="L11366" s="206">
        <v>2024</v>
      </c>
      <c r="M11366" s="206" t="s">
        <v>772</v>
      </c>
      <c r="N11366" s="206" t="s">
        <v>773</v>
      </c>
    </row>
    <row r="11367" spans="1:15" s="206" customFormat="1" ht="31" customHeight="1" x14ac:dyDescent="0.15">
      <c r="A11367" s="206" t="s">
        <v>768</v>
      </c>
      <c r="B11367" s="206" t="s">
        <v>917</v>
      </c>
      <c r="C11367" s="206" t="s">
        <v>770</v>
      </c>
      <c r="D11367" s="206" t="s">
        <v>840</v>
      </c>
      <c r="E11367" s="206" t="s">
        <v>759</v>
      </c>
      <c r="F11367" s="207">
        <v>45512</v>
      </c>
      <c r="G11367" s="206" t="s">
        <v>70</v>
      </c>
      <c r="H11367" s="208">
        <v>80000</v>
      </c>
      <c r="I11367" s="206" t="s">
        <v>19</v>
      </c>
      <c r="J11367" s="206">
        <v>800</v>
      </c>
      <c r="L11367" s="206">
        <v>2024</v>
      </c>
      <c r="M11367" s="206" t="s">
        <v>772</v>
      </c>
      <c r="N11367" s="206" t="s">
        <v>773</v>
      </c>
    </row>
    <row r="11368" spans="1:15" s="206" customFormat="1" ht="31" customHeight="1" x14ac:dyDescent="0.15">
      <c r="A11368" s="206" t="s">
        <v>768</v>
      </c>
      <c r="B11368" s="206" t="s">
        <v>917</v>
      </c>
      <c r="C11368" s="206" t="s">
        <v>770</v>
      </c>
      <c r="D11368" s="206" t="s">
        <v>840</v>
      </c>
      <c r="E11368" s="206" t="s">
        <v>577</v>
      </c>
      <c r="F11368" s="207">
        <v>45513</v>
      </c>
      <c r="G11368" s="206" t="s">
        <v>70</v>
      </c>
      <c r="H11368" s="208">
        <v>600000</v>
      </c>
      <c r="I11368" s="206" t="s">
        <v>19</v>
      </c>
      <c r="J11368" s="206">
        <v>6000</v>
      </c>
      <c r="L11368" s="206">
        <v>2024</v>
      </c>
      <c r="M11368" s="206" t="s">
        <v>772</v>
      </c>
      <c r="N11368" s="206" t="s">
        <v>773</v>
      </c>
    </row>
    <row r="11369" spans="1:15" s="206" customFormat="1" ht="31" customHeight="1" x14ac:dyDescent="0.15">
      <c r="A11369" s="206" t="s">
        <v>768</v>
      </c>
      <c r="B11369" s="206" t="s">
        <v>917</v>
      </c>
      <c r="C11369" s="206" t="s">
        <v>770</v>
      </c>
      <c r="D11369" s="206" t="s">
        <v>840</v>
      </c>
      <c r="E11369" s="206" t="s">
        <v>577</v>
      </c>
      <c r="F11369" s="207">
        <v>45514</v>
      </c>
      <c r="G11369" s="206" t="s">
        <v>70</v>
      </c>
      <c r="H11369" s="208">
        <v>360000</v>
      </c>
      <c r="I11369" s="206" t="s">
        <v>19</v>
      </c>
      <c r="J11369" s="206">
        <v>3600</v>
      </c>
      <c r="L11369" s="206">
        <v>2024</v>
      </c>
      <c r="M11369" s="206" t="s">
        <v>772</v>
      </c>
      <c r="N11369" s="206" t="s">
        <v>773</v>
      </c>
    </row>
    <row r="11370" spans="1:15" s="206" customFormat="1" ht="31" customHeight="1" x14ac:dyDescent="0.15">
      <c r="A11370" s="206" t="s">
        <v>768</v>
      </c>
      <c r="B11370" s="206" t="s">
        <v>917</v>
      </c>
      <c r="C11370" s="206" t="s">
        <v>770</v>
      </c>
      <c r="D11370" s="206" t="s">
        <v>840</v>
      </c>
      <c r="E11370" s="206" t="s">
        <v>577</v>
      </c>
      <c r="F11370" s="207">
        <v>45515</v>
      </c>
      <c r="G11370" s="206" t="s">
        <v>70</v>
      </c>
      <c r="H11370" s="208">
        <v>160000</v>
      </c>
      <c r="I11370" s="206" t="s">
        <v>19</v>
      </c>
      <c r="J11370" s="206">
        <v>1600</v>
      </c>
      <c r="L11370" s="206">
        <v>2024</v>
      </c>
      <c r="M11370" s="206" t="s">
        <v>772</v>
      </c>
      <c r="N11370" s="206" t="s">
        <v>773</v>
      </c>
    </row>
    <row r="11371" spans="1:15" s="206" customFormat="1" ht="31" customHeight="1" x14ac:dyDescent="0.15">
      <c r="A11371" s="206" t="s">
        <v>768</v>
      </c>
      <c r="B11371" s="206" t="s">
        <v>917</v>
      </c>
      <c r="C11371" s="206" t="s">
        <v>770</v>
      </c>
      <c r="D11371" s="206" t="s">
        <v>840</v>
      </c>
      <c r="E11371" s="206" t="s">
        <v>759</v>
      </c>
      <c r="F11371" s="207">
        <v>45516</v>
      </c>
      <c r="G11371" s="206" t="s">
        <v>70</v>
      </c>
      <c r="H11371" s="208">
        <v>80000</v>
      </c>
      <c r="I11371" s="206" t="s">
        <v>19</v>
      </c>
      <c r="J11371" s="206">
        <v>800</v>
      </c>
      <c r="L11371" s="206">
        <v>2024</v>
      </c>
      <c r="M11371" s="206" t="s">
        <v>772</v>
      </c>
      <c r="N11371" s="206" t="s">
        <v>773</v>
      </c>
      <c r="O11371" s="206" t="s">
        <v>926</v>
      </c>
    </row>
    <row r="11372" spans="1:15" s="206" customFormat="1" ht="31" customHeight="1" x14ac:dyDescent="0.15">
      <c r="A11372" s="206" t="s">
        <v>768</v>
      </c>
      <c r="B11372" s="206" t="s">
        <v>917</v>
      </c>
      <c r="C11372" s="206" t="s">
        <v>770</v>
      </c>
      <c r="D11372" s="206" t="s">
        <v>840</v>
      </c>
      <c r="E11372" s="206" t="s">
        <v>577</v>
      </c>
      <c r="F11372" s="207">
        <v>45516</v>
      </c>
      <c r="G11372" s="206" t="s">
        <v>70</v>
      </c>
      <c r="H11372" s="208">
        <v>1440000</v>
      </c>
      <c r="I11372" s="206" t="s">
        <v>19</v>
      </c>
      <c r="J11372" s="206">
        <v>14400</v>
      </c>
      <c r="L11372" s="206">
        <v>2024</v>
      </c>
      <c r="M11372" s="206" t="s">
        <v>772</v>
      </c>
      <c r="N11372" s="206" t="s">
        <v>773</v>
      </c>
    </row>
    <row r="11373" spans="1:15" s="206" customFormat="1" ht="31" customHeight="1" x14ac:dyDescent="0.15">
      <c r="A11373" s="206" t="s">
        <v>768</v>
      </c>
      <c r="B11373" s="206" t="s">
        <v>917</v>
      </c>
      <c r="C11373" s="206" t="s">
        <v>770</v>
      </c>
      <c r="D11373" s="206" t="s">
        <v>840</v>
      </c>
      <c r="E11373" s="206" t="s">
        <v>759</v>
      </c>
      <c r="F11373" s="207">
        <v>45517</v>
      </c>
      <c r="G11373" s="206" t="s">
        <v>70</v>
      </c>
      <c r="H11373" s="208">
        <v>120000</v>
      </c>
      <c r="I11373" s="206" t="s">
        <v>19</v>
      </c>
      <c r="J11373" s="206">
        <v>1200</v>
      </c>
      <c r="L11373" s="206">
        <v>2024</v>
      </c>
      <c r="M11373" s="206" t="s">
        <v>772</v>
      </c>
      <c r="N11373" s="206" t="s">
        <v>773</v>
      </c>
      <c r="O11373" s="206" t="s">
        <v>927</v>
      </c>
    </row>
    <row r="11374" spans="1:15" s="206" customFormat="1" ht="31" customHeight="1" x14ac:dyDescent="0.15">
      <c r="A11374" s="206" t="s">
        <v>768</v>
      </c>
      <c r="B11374" s="206" t="s">
        <v>917</v>
      </c>
      <c r="C11374" s="206" t="s">
        <v>770</v>
      </c>
      <c r="D11374" s="206" t="s">
        <v>840</v>
      </c>
      <c r="E11374" s="206" t="s">
        <v>658</v>
      </c>
      <c r="F11374" s="207">
        <v>45517</v>
      </c>
      <c r="G11374" s="206" t="s">
        <v>70</v>
      </c>
      <c r="H11374" s="208">
        <v>40000</v>
      </c>
      <c r="I11374" s="206" t="s">
        <v>19</v>
      </c>
      <c r="J11374" s="206">
        <v>400</v>
      </c>
      <c r="L11374" s="206">
        <v>2024</v>
      </c>
      <c r="M11374" s="206" t="s">
        <v>772</v>
      </c>
      <c r="N11374" s="206" t="s">
        <v>773</v>
      </c>
    </row>
    <row r="11375" spans="1:15" s="206" customFormat="1" ht="31" customHeight="1" x14ac:dyDescent="0.15">
      <c r="A11375" s="206" t="s">
        <v>768</v>
      </c>
      <c r="B11375" s="206" t="s">
        <v>917</v>
      </c>
      <c r="C11375" s="206" t="s">
        <v>770</v>
      </c>
      <c r="D11375" s="206" t="s">
        <v>840</v>
      </c>
      <c r="E11375" s="206" t="s">
        <v>577</v>
      </c>
      <c r="F11375" s="207">
        <v>45517</v>
      </c>
      <c r="G11375" s="206" t="s">
        <v>70</v>
      </c>
      <c r="H11375" s="208">
        <v>1640000</v>
      </c>
      <c r="I11375" s="206" t="s">
        <v>19</v>
      </c>
      <c r="J11375" s="206">
        <v>16400</v>
      </c>
      <c r="L11375" s="206">
        <v>2024</v>
      </c>
      <c r="M11375" s="206" t="s">
        <v>772</v>
      </c>
      <c r="N11375" s="206" t="s">
        <v>773</v>
      </c>
    </row>
    <row r="11376" spans="1:15" s="206" customFormat="1" ht="31" customHeight="1" x14ac:dyDescent="0.15">
      <c r="A11376" s="206" t="s">
        <v>768</v>
      </c>
      <c r="B11376" s="206" t="s">
        <v>917</v>
      </c>
      <c r="C11376" s="206" t="s">
        <v>770</v>
      </c>
      <c r="D11376" s="206" t="s">
        <v>840</v>
      </c>
      <c r="E11376" s="206" t="s">
        <v>577</v>
      </c>
      <c r="F11376" s="207">
        <v>45518</v>
      </c>
      <c r="G11376" s="206" t="s">
        <v>70</v>
      </c>
      <c r="H11376" s="208">
        <v>2520000</v>
      </c>
      <c r="I11376" s="206" t="s">
        <v>19</v>
      </c>
      <c r="J11376" s="206">
        <v>25200</v>
      </c>
      <c r="L11376" s="206">
        <v>2024</v>
      </c>
      <c r="M11376" s="206" t="s">
        <v>772</v>
      </c>
      <c r="N11376" s="206" t="s">
        <v>773</v>
      </c>
    </row>
    <row r="11377" spans="1:15" s="206" customFormat="1" ht="31" customHeight="1" x14ac:dyDescent="0.15">
      <c r="A11377" s="206" t="s">
        <v>768</v>
      </c>
      <c r="B11377" s="206" t="s">
        <v>917</v>
      </c>
      <c r="C11377" s="206" t="s">
        <v>770</v>
      </c>
      <c r="D11377" s="206" t="s">
        <v>840</v>
      </c>
      <c r="E11377" s="206" t="s">
        <v>658</v>
      </c>
      <c r="F11377" s="207">
        <v>45518</v>
      </c>
      <c r="G11377" s="206" t="s">
        <v>70</v>
      </c>
      <c r="H11377" s="208">
        <v>80000</v>
      </c>
      <c r="I11377" s="206" t="s">
        <v>19</v>
      </c>
      <c r="J11377" s="206">
        <v>800</v>
      </c>
      <c r="L11377" s="206">
        <v>2024</v>
      </c>
      <c r="M11377" s="206" t="s">
        <v>772</v>
      </c>
      <c r="N11377" s="206" t="s">
        <v>773</v>
      </c>
    </row>
    <row r="11378" spans="1:15" s="206" customFormat="1" ht="31" customHeight="1" x14ac:dyDescent="0.15">
      <c r="A11378" s="206" t="s">
        <v>768</v>
      </c>
      <c r="B11378" s="206" t="s">
        <v>917</v>
      </c>
      <c r="C11378" s="206" t="s">
        <v>770</v>
      </c>
      <c r="D11378" s="206" t="s">
        <v>840</v>
      </c>
      <c r="E11378" s="206" t="s">
        <v>759</v>
      </c>
      <c r="F11378" s="207">
        <v>45518</v>
      </c>
      <c r="G11378" s="206" t="s">
        <v>70</v>
      </c>
      <c r="H11378" s="208">
        <v>80000</v>
      </c>
      <c r="I11378" s="206" t="s">
        <v>19</v>
      </c>
      <c r="J11378" s="206">
        <v>800</v>
      </c>
      <c r="L11378" s="206">
        <v>2024</v>
      </c>
      <c r="M11378" s="206" t="s">
        <v>772</v>
      </c>
      <c r="N11378" s="206" t="s">
        <v>773</v>
      </c>
    </row>
    <row r="11379" spans="1:15" s="206" customFormat="1" ht="31" customHeight="1" x14ac:dyDescent="0.15">
      <c r="A11379" s="206" t="s">
        <v>768</v>
      </c>
      <c r="B11379" s="206" t="s">
        <v>917</v>
      </c>
      <c r="C11379" s="206" t="s">
        <v>770</v>
      </c>
      <c r="D11379" s="206" t="s">
        <v>840</v>
      </c>
      <c r="E11379" s="206" t="s">
        <v>759</v>
      </c>
      <c r="F11379" s="207">
        <v>45519</v>
      </c>
      <c r="G11379" s="206" t="s">
        <v>70</v>
      </c>
      <c r="H11379" s="208">
        <v>80000</v>
      </c>
      <c r="I11379" s="206" t="s">
        <v>19</v>
      </c>
      <c r="J11379" s="206">
        <v>800</v>
      </c>
      <c r="L11379" s="206">
        <v>2024</v>
      </c>
      <c r="M11379" s="206" t="s">
        <v>772</v>
      </c>
      <c r="N11379" s="206" t="s">
        <v>773</v>
      </c>
      <c r="O11379" s="206" t="s">
        <v>928</v>
      </c>
    </row>
    <row r="11380" spans="1:15" s="206" customFormat="1" ht="31" customHeight="1" x14ac:dyDescent="0.15">
      <c r="A11380" s="206" t="s">
        <v>768</v>
      </c>
      <c r="B11380" s="206" t="s">
        <v>917</v>
      </c>
      <c r="C11380" s="206" t="s">
        <v>770</v>
      </c>
      <c r="D11380" s="206" t="s">
        <v>840</v>
      </c>
      <c r="E11380" s="206" t="s">
        <v>577</v>
      </c>
      <c r="F11380" s="207">
        <v>45519</v>
      </c>
      <c r="G11380" s="206" t="s">
        <v>70</v>
      </c>
      <c r="H11380" s="208">
        <v>200000</v>
      </c>
      <c r="I11380" s="206" t="s">
        <v>19</v>
      </c>
      <c r="J11380" s="206">
        <v>2000</v>
      </c>
      <c r="L11380" s="206">
        <v>2024</v>
      </c>
      <c r="M11380" s="206" t="s">
        <v>772</v>
      </c>
      <c r="N11380" s="206" t="s">
        <v>773</v>
      </c>
      <c r="O11380" s="206" t="s">
        <v>928</v>
      </c>
    </row>
    <row r="11381" spans="1:15" s="206" customFormat="1" ht="31" customHeight="1" x14ac:dyDescent="0.15">
      <c r="A11381" s="206" t="s">
        <v>768</v>
      </c>
      <c r="B11381" s="206" t="s">
        <v>917</v>
      </c>
      <c r="C11381" s="206" t="s">
        <v>770</v>
      </c>
      <c r="D11381" s="206" t="s">
        <v>840</v>
      </c>
      <c r="E11381" s="206" t="s">
        <v>658</v>
      </c>
      <c r="F11381" s="207">
        <v>45519</v>
      </c>
      <c r="G11381" s="206" t="s">
        <v>70</v>
      </c>
      <c r="H11381" s="208">
        <v>40000</v>
      </c>
      <c r="I11381" s="206" t="s">
        <v>19</v>
      </c>
      <c r="J11381" s="206">
        <v>400</v>
      </c>
      <c r="L11381" s="206">
        <v>2024</v>
      </c>
      <c r="M11381" s="206" t="s">
        <v>772</v>
      </c>
      <c r="N11381" s="206" t="s">
        <v>773</v>
      </c>
    </row>
    <row r="11382" spans="1:15" s="206" customFormat="1" ht="31" customHeight="1" x14ac:dyDescent="0.15">
      <c r="A11382" s="206" t="s">
        <v>768</v>
      </c>
      <c r="B11382" s="206" t="s">
        <v>917</v>
      </c>
      <c r="C11382" s="206" t="s">
        <v>770</v>
      </c>
      <c r="D11382" s="206" t="s">
        <v>840</v>
      </c>
      <c r="E11382" s="206" t="s">
        <v>577</v>
      </c>
      <c r="F11382" s="207">
        <v>45519</v>
      </c>
      <c r="G11382" s="206" t="s">
        <v>70</v>
      </c>
      <c r="H11382" s="208">
        <v>2460000</v>
      </c>
      <c r="I11382" s="206" t="s">
        <v>19</v>
      </c>
      <c r="J11382" s="206">
        <v>24600</v>
      </c>
      <c r="L11382" s="206">
        <v>2024</v>
      </c>
      <c r="M11382" s="206" t="s">
        <v>772</v>
      </c>
      <c r="N11382" s="206" t="s">
        <v>773</v>
      </c>
    </row>
    <row r="11383" spans="1:15" s="206" customFormat="1" ht="31" customHeight="1" x14ac:dyDescent="0.15">
      <c r="A11383" s="206" t="s">
        <v>768</v>
      </c>
      <c r="B11383" s="206" t="s">
        <v>917</v>
      </c>
      <c r="C11383" s="206" t="s">
        <v>770</v>
      </c>
      <c r="D11383" s="206" t="s">
        <v>840</v>
      </c>
      <c r="E11383" s="206" t="s">
        <v>577</v>
      </c>
      <c r="F11383" s="207">
        <v>45520</v>
      </c>
      <c r="G11383" s="206" t="s">
        <v>70</v>
      </c>
      <c r="H11383" s="208">
        <v>2000000</v>
      </c>
      <c r="I11383" s="206" t="s">
        <v>19</v>
      </c>
      <c r="J11383" s="206">
        <v>20000</v>
      </c>
      <c r="L11383" s="206">
        <v>2024</v>
      </c>
      <c r="M11383" s="206" t="s">
        <v>772</v>
      </c>
      <c r="N11383" s="206" t="s">
        <v>773</v>
      </c>
    </row>
    <row r="11384" spans="1:15" s="206" customFormat="1" ht="31" customHeight="1" x14ac:dyDescent="0.15">
      <c r="A11384" s="206" t="s">
        <v>768</v>
      </c>
      <c r="B11384" s="206" t="s">
        <v>917</v>
      </c>
      <c r="C11384" s="206" t="s">
        <v>770</v>
      </c>
      <c r="D11384" s="206" t="s">
        <v>840</v>
      </c>
      <c r="E11384" s="206" t="s">
        <v>658</v>
      </c>
      <c r="F11384" s="207">
        <v>45521</v>
      </c>
      <c r="G11384" s="206" t="s">
        <v>70</v>
      </c>
      <c r="H11384" s="208">
        <v>40000</v>
      </c>
      <c r="I11384" s="206" t="s">
        <v>19</v>
      </c>
      <c r="J11384" s="206">
        <v>400</v>
      </c>
      <c r="L11384" s="206">
        <v>2024</v>
      </c>
      <c r="M11384" s="206" t="s">
        <v>772</v>
      </c>
      <c r="N11384" s="206" t="s">
        <v>773</v>
      </c>
    </row>
    <row r="11385" spans="1:15" s="206" customFormat="1" ht="31" customHeight="1" x14ac:dyDescent="0.15">
      <c r="A11385" s="206" t="s">
        <v>768</v>
      </c>
      <c r="B11385" s="206" t="s">
        <v>917</v>
      </c>
      <c r="C11385" s="206" t="s">
        <v>770</v>
      </c>
      <c r="D11385" s="206" t="s">
        <v>840</v>
      </c>
      <c r="E11385" s="206" t="s">
        <v>577</v>
      </c>
      <c r="F11385" s="207">
        <v>45521</v>
      </c>
      <c r="G11385" s="206" t="s">
        <v>70</v>
      </c>
      <c r="H11385" s="208">
        <v>1840000</v>
      </c>
      <c r="I11385" s="206" t="s">
        <v>19</v>
      </c>
      <c r="J11385" s="206">
        <v>18400</v>
      </c>
      <c r="L11385" s="206">
        <v>2024</v>
      </c>
      <c r="M11385" s="206" t="s">
        <v>772</v>
      </c>
      <c r="N11385" s="206" t="s">
        <v>773</v>
      </c>
    </row>
    <row r="11386" spans="1:15" s="206" customFormat="1" ht="31" customHeight="1" x14ac:dyDescent="0.15">
      <c r="A11386" s="206" t="s">
        <v>768</v>
      </c>
      <c r="B11386" s="206" t="s">
        <v>917</v>
      </c>
      <c r="C11386" s="206" t="s">
        <v>770</v>
      </c>
      <c r="D11386" s="206" t="s">
        <v>840</v>
      </c>
      <c r="E11386" s="206" t="s">
        <v>577</v>
      </c>
      <c r="F11386" s="207">
        <v>45522</v>
      </c>
      <c r="G11386" s="206" t="s">
        <v>70</v>
      </c>
      <c r="H11386" s="208">
        <v>1360000</v>
      </c>
      <c r="I11386" s="206" t="s">
        <v>19</v>
      </c>
      <c r="J11386" s="206">
        <v>13600</v>
      </c>
      <c r="L11386" s="206">
        <v>2024</v>
      </c>
      <c r="M11386" s="206" t="s">
        <v>772</v>
      </c>
      <c r="N11386" s="206" t="s">
        <v>773</v>
      </c>
    </row>
    <row r="11387" spans="1:15" s="206" customFormat="1" ht="31" customHeight="1" x14ac:dyDescent="0.15">
      <c r="A11387" s="206" t="s">
        <v>768</v>
      </c>
      <c r="B11387" s="206" t="s">
        <v>917</v>
      </c>
      <c r="C11387" s="206" t="s">
        <v>770</v>
      </c>
      <c r="D11387" s="206" t="s">
        <v>840</v>
      </c>
      <c r="E11387" s="206" t="s">
        <v>577</v>
      </c>
      <c r="F11387" s="207">
        <v>45523</v>
      </c>
      <c r="G11387" s="206" t="s">
        <v>70</v>
      </c>
      <c r="H11387" s="208">
        <v>1800000</v>
      </c>
      <c r="I11387" s="206" t="s">
        <v>19</v>
      </c>
      <c r="J11387" s="206">
        <v>18000</v>
      </c>
      <c r="L11387" s="206">
        <v>2024</v>
      </c>
      <c r="M11387" s="206" t="s">
        <v>772</v>
      </c>
      <c r="N11387" s="206" t="s">
        <v>773</v>
      </c>
    </row>
    <row r="11388" spans="1:15" s="206" customFormat="1" ht="31" customHeight="1" x14ac:dyDescent="0.15">
      <c r="A11388" s="206" t="s">
        <v>768</v>
      </c>
      <c r="B11388" s="206" t="s">
        <v>917</v>
      </c>
      <c r="C11388" s="206" t="s">
        <v>770</v>
      </c>
      <c r="D11388" s="206" t="s">
        <v>840</v>
      </c>
      <c r="E11388" s="206" t="s">
        <v>658</v>
      </c>
      <c r="F11388" s="207">
        <v>45523</v>
      </c>
      <c r="G11388" s="206" t="s">
        <v>70</v>
      </c>
      <c r="H11388" s="208">
        <v>80000</v>
      </c>
      <c r="I11388" s="206" t="s">
        <v>19</v>
      </c>
      <c r="J11388" s="206">
        <v>800</v>
      </c>
      <c r="L11388" s="206">
        <v>2024</v>
      </c>
      <c r="M11388" s="206" t="s">
        <v>772</v>
      </c>
      <c r="N11388" s="206" t="s">
        <v>773</v>
      </c>
    </row>
    <row r="11389" spans="1:15" s="206" customFormat="1" ht="31" customHeight="1" x14ac:dyDescent="0.15">
      <c r="A11389" s="206" t="s">
        <v>768</v>
      </c>
      <c r="B11389" s="206" t="s">
        <v>917</v>
      </c>
      <c r="C11389" s="206" t="s">
        <v>770</v>
      </c>
      <c r="D11389" s="206" t="s">
        <v>840</v>
      </c>
      <c r="E11389" s="206" t="s">
        <v>577</v>
      </c>
      <c r="F11389" s="207">
        <v>45524</v>
      </c>
      <c r="G11389" s="206" t="s">
        <v>70</v>
      </c>
      <c r="H11389" s="208">
        <v>1840000</v>
      </c>
      <c r="I11389" s="206" t="s">
        <v>19</v>
      </c>
      <c r="J11389" s="206">
        <v>18400</v>
      </c>
      <c r="L11389" s="206">
        <v>2024</v>
      </c>
      <c r="M11389" s="206" t="s">
        <v>772</v>
      </c>
      <c r="N11389" s="206" t="s">
        <v>773</v>
      </c>
    </row>
    <row r="11390" spans="1:15" s="206" customFormat="1" ht="31" customHeight="1" x14ac:dyDescent="0.15">
      <c r="A11390" s="206" t="s">
        <v>768</v>
      </c>
      <c r="B11390" s="206" t="s">
        <v>917</v>
      </c>
      <c r="C11390" s="206" t="s">
        <v>770</v>
      </c>
      <c r="D11390" s="206" t="s">
        <v>840</v>
      </c>
      <c r="E11390" s="206" t="s">
        <v>658</v>
      </c>
      <c r="F11390" s="207">
        <v>45524</v>
      </c>
      <c r="G11390" s="206" t="s">
        <v>70</v>
      </c>
      <c r="H11390" s="208">
        <v>40000</v>
      </c>
      <c r="I11390" s="206" t="s">
        <v>19</v>
      </c>
      <c r="J11390" s="206">
        <v>400</v>
      </c>
      <c r="L11390" s="206">
        <v>2024</v>
      </c>
      <c r="M11390" s="206" t="s">
        <v>772</v>
      </c>
      <c r="N11390" s="206" t="s">
        <v>773</v>
      </c>
    </row>
    <row r="11391" spans="1:15" s="206" customFormat="1" ht="31" customHeight="1" x14ac:dyDescent="0.15">
      <c r="A11391" s="206" t="s">
        <v>768</v>
      </c>
      <c r="B11391" s="206" t="s">
        <v>917</v>
      </c>
      <c r="C11391" s="206" t="s">
        <v>770</v>
      </c>
      <c r="D11391" s="206" t="s">
        <v>840</v>
      </c>
      <c r="E11391" s="206" t="s">
        <v>759</v>
      </c>
      <c r="F11391" s="207">
        <v>45525</v>
      </c>
      <c r="G11391" s="206" t="s">
        <v>70</v>
      </c>
      <c r="H11391" s="208">
        <v>80000</v>
      </c>
      <c r="I11391" s="206" t="s">
        <v>19</v>
      </c>
      <c r="J11391" s="206">
        <v>800</v>
      </c>
      <c r="L11391" s="206">
        <v>2024</v>
      </c>
      <c r="M11391" s="206" t="s">
        <v>772</v>
      </c>
      <c r="N11391" s="206" t="s">
        <v>773</v>
      </c>
    </row>
    <row r="11392" spans="1:15" s="206" customFormat="1" ht="31" customHeight="1" x14ac:dyDescent="0.15">
      <c r="A11392" s="206" t="s">
        <v>768</v>
      </c>
      <c r="B11392" s="206" t="s">
        <v>917</v>
      </c>
      <c r="C11392" s="206" t="s">
        <v>770</v>
      </c>
      <c r="D11392" s="206" t="s">
        <v>840</v>
      </c>
      <c r="E11392" s="206" t="s">
        <v>577</v>
      </c>
      <c r="F11392" s="207">
        <v>45525</v>
      </c>
      <c r="G11392" s="206" t="s">
        <v>70</v>
      </c>
      <c r="H11392" s="208">
        <v>1440000</v>
      </c>
      <c r="I11392" s="206" t="s">
        <v>19</v>
      </c>
      <c r="J11392" s="206">
        <v>14400</v>
      </c>
      <c r="L11392" s="206">
        <v>2024</v>
      </c>
      <c r="M11392" s="206" t="s">
        <v>772</v>
      </c>
      <c r="N11392" s="206" t="s">
        <v>773</v>
      </c>
    </row>
    <row r="11393" spans="1:14" s="206" customFormat="1" ht="31" customHeight="1" x14ac:dyDescent="0.15">
      <c r="A11393" s="206" t="s">
        <v>768</v>
      </c>
      <c r="B11393" s="206" t="s">
        <v>917</v>
      </c>
      <c r="C11393" s="206" t="s">
        <v>770</v>
      </c>
      <c r="D11393" s="206" t="s">
        <v>840</v>
      </c>
      <c r="E11393" s="206" t="s">
        <v>658</v>
      </c>
      <c r="F11393" s="207">
        <v>45525</v>
      </c>
      <c r="G11393" s="206" t="s">
        <v>70</v>
      </c>
      <c r="H11393" s="208">
        <v>80000</v>
      </c>
      <c r="I11393" s="206" t="s">
        <v>19</v>
      </c>
      <c r="J11393" s="206">
        <v>800</v>
      </c>
      <c r="L11393" s="206">
        <v>2024</v>
      </c>
      <c r="M11393" s="206" t="s">
        <v>772</v>
      </c>
      <c r="N11393" s="206" t="s">
        <v>773</v>
      </c>
    </row>
    <row r="11394" spans="1:14" s="206" customFormat="1" ht="31" customHeight="1" x14ac:dyDescent="0.15">
      <c r="A11394" s="206" t="s">
        <v>768</v>
      </c>
      <c r="B11394" s="206" t="s">
        <v>917</v>
      </c>
      <c r="C11394" s="206" t="s">
        <v>770</v>
      </c>
      <c r="D11394" s="206" t="s">
        <v>840</v>
      </c>
      <c r="E11394" s="206" t="s">
        <v>759</v>
      </c>
      <c r="F11394" s="207">
        <v>45526</v>
      </c>
      <c r="G11394" s="206" t="s">
        <v>70</v>
      </c>
      <c r="H11394" s="208">
        <v>120000</v>
      </c>
      <c r="I11394" s="206" t="s">
        <v>19</v>
      </c>
      <c r="J11394" s="206">
        <v>1200</v>
      </c>
      <c r="L11394" s="206">
        <v>2024</v>
      </c>
      <c r="M11394" s="206" t="s">
        <v>772</v>
      </c>
      <c r="N11394" s="206" t="s">
        <v>773</v>
      </c>
    </row>
    <row r="11395" spans="1:14" s="206" customFormat="1" ht="31" customHeight="1" x14ac:dyDescent="0.15">
      <c r="A11395" s="206" t="s">
        <v>768</v>
      </c>
      <c r="B11395" s="206" t="s">
        <v>917</v>
      </c>
      <c r="C11395" s="206" t="s">
        <v>770</v>
      </c>
      <c r="D11395" s="206" t="s">
        <v>840</v>
      </c>
      <c r="E11395" s="206" t="s">
        <v>577</v>
      </c>
      <c r="F11395" s="207">
        <v>45526</v>
      </c>
      <c r="G11395" s="206" t="s">
        <v>70</v>
      </c>
      <c r="H11395" s="208">
        <v>1300000</v>
      </c>
      <c r="I11395" s="206" t="s">
        <v>19</v>
      </c>
      <c r="J11395" s="206">
        <v>13000</v>
      </c>
      <c r="L11395" s="206">
        <v>2024</v>
      </c>
      <c r="M11395" s="206" t="s">
        <v>772</v>
      </c>
      <c r="N11395" s="206" t="s">
        <v>773</v>
      </c>
    </row>
    <row r="11396" spans="1:14" s="206" customFormat="1" ht="31" customHeight="1" x14ac:dyDescent="0.15">
      <c r="A11396" s="206" t="s">
        <v>768</v>
      </c>
      <c r="B11396" s="206" t="s">
        <v>917</v>
      </c>
      <c r="C11396" s="206" t="s">
        <v>770</v>
      </c>
      <c r="D11396" s="206" t="s">
        <v>840</v>
      </c>
      <c r="E11396" s="206" t="s">
        <v>658</v>
      </c>
      <c r="F11396" s="207">
        <v>45526</v>
      </c>
      <c r="G11396" s="206" t="s">
        <v>70</v>
      </c>
      <c r="H11396" s="208">
        <v>40000</v>
      </c>
      <c r="I11396" s="206" t="s">
        <v>19</v>
      </c>
      <c r="J11396" s="206">
        <v>400</v>
      </c>
      <c r="L11396" s="206">
        <v>2024</v>
      </c>
      <c r="M11396" s="206" t="s">
        <v>772</v>
      </c>
      <c r="N11396" s="206" t="s">
        <v>773</v>
      </c>
    </row>
    <row r="11397" spans="1:14" s="206" customFormat="1" ht="31" customHeight="1" x14ac:dyDescent="0.15">
      <c r="A11397" s="206" t="s">
        <v>768</v>
      </c>
      <c r="B11397" s="206" t="s">
        <v>917</v>
      </c>
      <c r="C11397" s="206" t="s">
        <v>770</v>
      </c>
      <c r="D11397" s="206" t="s">
        <v>840</v>
      </c>
      <c r="E11397" s="206" t="s">
        <v>577</v>
      </c>
      <c r="F11397" s="207">
        <v>45527</v>
      </c>
      <c r="G11397" s="206" t="s">
        <v>70</v>
      </c>
      <c r="H11397" s="208">
        <v>1080000</v>
      </c>
      <c r="I11397" s="206" t="s">
        <v>19</v>
      </c>
      <c r="J11397" s="206">
        <v>10800</v>
      </c>
      <c r="L11397" s="206">
        <v>2024</v>
      </c>
      <c r="M11397" s="206" t="s">
        <v>772</v>
      </c>
      <c r="N11397" s="206" t="s">
        <v>773</v>
      </c>
    </row>
    <row r="11398" spans="1:14" s="206" customFormat="1" ht="31" customHeight="1" x14ac:dyDescent="0.15">
      <c r="A11398" s="206" t="s">
        <v>768</v>
      </c>
      <c r="B11398" s="206" t="s">
        <v>917</v>
      </c>
      <c r="C11398" s="206" t="s">
        <v>770</v>
      </c>
      <c r="D11398" s="206" t="s">
        <v>840</v>
      </c>
      <c r="E11398" s="206" t="s">
        <v>759</v>
      </c>
      <c r="F11398" s="207">
        <v>45527</v>
      </c>
      <c r="G11398" s="206" t="s">
        <v>70</v>
      </c>
      <c r="H11398" s="208">
        <v>40000</v>
      </c>
      <c r="I11398" s="206" t="s">
        <v>19</v>
      </c>
      <c r="J11398" s="206">
        <v>400</v>
      </c>
      <c r="L11398" s="206">
        <v>2024</v>
      </c>
      <c r="M11398" s="206" t="s">
        <v>772</v>
      </c>
      <c r="N11398" s="206" t="s">
        <v>773</v>
      </c>
    </row>
    <row r="11399" spans="1:14" s="206" customFormat="1" ht="31" customHeight="1" x14ac:dyDescent="0.15">
      <c r="A11399" s="206" t="s">
        <v>768</v>
      </c>
      <c r="B11399" s="206" t="s">
        <v>917</v>
      </c>
      <c r="C11399" s="206" t="s">
        <v>770</v>
      </c>
      <c r="D11399" s="206" t="s">
        <v>840</v>
      </c>
      <c r="E11399" s="206" t="s">
        <v>577</v>
      </c>
      <c r="F11399" s="207">
        <v>45528</v>
      </c>
      <c r="G11399" s="206" t="s">
        <v>70</v>
      </c>
      <c r="H11399" s="208">
        <v>800000</v>
      </c>
      <c r="I11399" s="206" t="s">
        <v>19</v>
      </c>
      <c r="J11399" s="206">
        <v>8000</v>
      </c>
      <c r="L11399" s="206">
        <v>2024</v>
      </c>
      <c r="M11399" s="206" t="s">
        <v>772</v>
      </c>
      <c r="N11399" s="206" t="s">
        <v>773</v>
      </c>
    </row>
    <row r="11400" spans="1:14" s="206" customFormat="1" ht="31" customHeight="1" x14ac:dyDescent="0.15">
      <c r="A11400" s="206" t="s">
        <v>768</v>
      </c>
      <c r="B11400" s="206" t="s">
        <v>917</v>
      </c>
      <c r="C11400" s="206" t="s">
        <v>770</v>
      </c>
      <c r="D11400" s="206" t="s">
        <v>840</v>
      </c>
      <c r="E11400" s="206" t="s">
        <v>759</v>
      </c>
      <c r="F11400" s="207">
        <v>45528</v>
      </c>
      <c r="G11400" s="206" t="s">
        <v>70</v>
      </c>
      <c r="H11400" s="208">
        <v>40000</v>
      </c>
      <c r="I11400" s="206" t="s">
        <v>19</v>
      </c>
      <c r="J11400" s="206">
        <v>400</v>
      </c>
      <c r="L11400" s="206">
        <v>2024</v>
      </c>
      <c r="M11400" s="206" t="s">
        <v>772</v>
      </c>
      <c r="N11400" s="206" t="s">
        <v>773</v>
      </c>
    </row>
    <row r="11401" spans="1:14" s="206" customFormat="1" ht="31" customHeight="1" x14ac:dyDescent="0.15">
      <c r="A11401" s="206" t="s">
        <v>768</v>
      </c>
      <c r="B11401" s="206" t="s">
        <v>917</v>
      </c>
      <c r="C11401" s="206" t="s">
        <v>770</v>
      </c>
      <c r="D11401" s="206" t="s">
        <v>840</v>
      </c>
      <c r="E11401" s="206" t="s">
        <v>577</v>
      </c>
      <c r="F11401" s="207">
        <v>45529</v>
      </c>
      <c r="G11401" s="206" t="s">
        <v>70</v>
      </c>
      <c r="H11401" s="208">
        <v>640000</v>
      </c>
      <c r="I11401" s="206" t="s">
        <v>19</v>
      </c>
      <c r="J11401" s="206">
        <v>6400</v>
      </c>
      <c r="L11401" s="206">
        <v>2024</v>
      </c>
      <c r="M11401" s="206" t="s">
        <v>772</v>
      </c>
      <c r="N11401" s="206" t="s">
        <v>773</v>
      </c>
    </row>
    <row r="11402" spans="1:14" s="206" customFormat="1" ht="31" customHeight="1" x14ac:dyDescent="0.15">
      <c r="A11402" s="206" t="s">
        <v>768</v>
      </c>
      <c r="B11402" s="206" t="s">
        <v>917</v>
      </c>
      <c r="C11402" s="206" t="s">
        <v>770</v>
      </c>
      <c r="D11402" s="206" t="s">
        <v>840</v>
      </c>
      <c r="E11402" s="206" t="s">
        <v>759</v>
      </c>
      <c r="F11402" s="207">
        <v>45529</v>
      </c>
      <c r="G11402" s="206" t="s">
        <v>70</v>
      </c>
      <c r="H11402" s="208">
        <v>40000</v>
      </c>
      <c r="I11402" s="206" t="s">
        <v>19</v>
      </c>
      <c r="J11402" s="206">
        <v>400</v>
      </c>
      <c r="L11402" s="206">
        <v>2024</v>
      </c>
      <c r="M11402" s="206" t="s">
        <v>772</v>
      </c>
      <c r="N11402" s="206" t="s">
        <v>773</v>
      </c>
    </row>
    <row r="11403" spans="1:14" s="206" customFormat="1" ht="31" customHeight="1" x14ac:dyDescent="0.15">
      <c r="A11403" s="206" t="s">
        <v>768</v>
      </c>
      <c r="B11403" s="206" t="s">
        <v>917</v>
      </c>
      <c r="C11403" s="206" t="s">
        <v>770</v>
      </c>
      <c r="D11403" s="206" t="s">
        <v>840</v>
      </c>
      <c r="E11403" s="206" t="s">
        <v>577</v>
      </c>
      <c r="F11403" s="207">
        <v>45530</v>
      </c>
      <c r="G11403" s="206" t="s">
        <v>70</v>
      </c>
      <c r="H11403" s="208">
        <v>1440000</v>
      </c>
      <c r="I11403" s="206" t="s">
        <v>19</v>
      </c>
      <c r="J11403" s="206">
        <v>14400</v>
      </c>
      <c r="L11403" s="206">
        <v>2024</v>
      </c>
      <c r="M11403" s="206" t="s">
        <v>772</v>
      </c>
      <c r="N11403" s="206" t="s">
        <v>773</v>
      </c>
    </row>
    <row r="11404" spans="1:14" s="206" customFormat="1" ht="31" customHeight="1" x14ac:dyDescent="0.15">
      <c r="A11404" s="206" t="s">
        <v>768</v>
      </c>
      <c r="B11404" s="206" t="s">
        <v>917</v>
      </c>
      <c r="C11404" s="206" t="s">
        <v>770</v>
      </c>
      <c r="D11404" s="206" t="s">
        <v>840</v>
      </c>
      <c r="E11404" s="206" t="s">
        <v>658</v>
      </c>
      <c r="F11404" s="207">
        <v>45530</v>
      </c>
      <c r="G11404" s="206" t="s">
        <v>70</v>
      </c>
      <c r="H11404" s="208">
        <v>40000</v>
      </c>
      <c r="I11404" s="206" t="s">
        <v>19</v>
      </c>
      <c r="J11404" s="206">
        <v>400</v>
      </c>
      <c r="L11404" s="206">
        <v>2024</v>
      </c>
      <c r="M11404" s="206" t="s">
        <v>772</v>
      </c>
      <c r="N11404" s="206" t="s">
        <v>773</v>
      </c>
    </row>
    <row r="11405" spans="1:14" s="206" customFormat="1" ht="31" customHeight="1" x14ac:dyDescent="0.15">
      <c r="A11405" s="206" t="s">
        <v>768</v>
      </c>
      <c r="B11405" s="206" t="s">
        <v>917</v>
      </c>
      <c r="C11405" s="206" t="s">
        <v>770</v>
      </c>
      <c r="D11405" s="206" t="s">
        <v>840</v>
      </c>
      <c r="E11405" s="206" t="s">
        <v>759</v>
      </c>
      <c r="F11405" s="207">
        <v>45530</v>
      </c>
      <c r="G11405" s="206" t="s">
        <v>70</v>
      </c>
      <c r="H11405" s="208">
        <v>80000</v>
      </c>
      <c r="I11405" s="206" t="s">
        <v>19</v>
      </c>
      <c r="J11405" s="206">
        <v>800</v>
      </c>
      <c r="L11405" s="206">
        <v>2024</v>
      </c>
      <c r="M11405" s="206" t="s">
        <v>772</v>
      </c>
      <c r="N11405" s="206" t="s">
        <v>773</v>
      </c>
    </row>
    <row r="11406" spans="1:14" s="206" customFormat="1" ht="31" customHeight="1" x14ac:dyDescent="0.15">
      <c r="A11406" s="206" t="s">
        <v>768</v>
      </c>
      <c r="B11406" s="206" t="s">
        <v>917</v>
      </c>
      <c r="C11406" s="206" t="s">
        <v>770</v>
      </c>
      <c r="D11406" s="206" t="s">
        <v>840</v>
      </c>
      <c r="E11406" s="206" t="s">
        <v>658</v>
      </c>
      <c r="F11406" s="207">
        <v>45531</v>
      </c>
      <c r="G11406" s="206" t="s">
        <v>70</v>
      </c>
      <c r="H11406" s="208">
        <v>40000</v>
      </c>
      <c r="I11406" s="206" t="s">
        <v>19</v>
      </c>
      <c r="J11406" s="206">
        <v>400</v>
      </c>
      <c r="L11406" s="206">
        <v>2024</v>
      </c>
      <c r="M11406" s="206" t="s">
        <v>772</v>
      </c>
      <c r="N11406" s="206" t="s">
        <v>773</v>
      </c>
    </row>
    <row r="11407" spans="1:14" s="206" customFormat="1" ht="31" customHeight="1" x14ac:dyDescent="0.15">
      <c r="A11407" s="206" t="s">
        <v>768</v>
      </c>
      <c r="B11407" s="206" t="s">
        <v>917</v>
      </c>
      <c r="C11407" s="206" t="s">
        <v>770</v>
      </c>
      <c r="D11407" s="206" t="s">
        <v>840</v>
      </c>
      <c r="E11407" s="206" t="s">
        <v>577</v>
      </c>
      <c r="F11407" s="207">
        <v>45531</v>
      </c>
      <c r="G11407" s="206" t="s">
        <v>70</v>
      </c>
      <c r="H11407" s="208">
        <v>1120000</v>
      </c>
      <c r="I11407" s="206" t="s">
        <v>19</v>
      </c>
      <c r="J11407" s="206">
        <v>11200</v>
      </c>
      <c r="L11407" s="206">
        <v>2024</v>
      </c>
      <c r="M11407" s="206" t="s">
        <v>772</v>
      </c>
      <c r="N11407" s="206" t="s">
        <v>773</v>
      </c>
    </row>
    <row r="11408" spans="1:14" s="206" customFormat="1" ht="31" customHeight="1" x14ac:dyDescent="0.15">
      <c r="A11408" s="206" t="s">
        <v>768</v>
      </c>
      <c r="B11408" s="206" t="s">
        <v>917</v>
      </c>
      <c r="C11408" s="206" t="s">
        <v>770</v>
      </c>
      <c r="D11408" s="206" t="s">
        <v>840</v>
      </c>
      <c r="E11408" s="206" t="s">
        <v>759</v>
      </c>
      <c r="F11408" s="207">
        <v>45531</v>
      </c>
      <c r="G11408" s="206" t="s">
        <v>70</v>
      </c>
      <c r="H11408" s="208">
        <v>80000</v>
      </c>
      <c r="I11408" s="206" t="s">
        <v>19</v>
      </c>
      <c r="J11408" s="206">
        <v>800</v>
      </c>
      <c r="L11408" s="206">
        <v>2024</v>
      </c>
      <c r="M11408" s="206" t="s">
        <v>772</v>
      </c>
      <c r="N11408" s="206" t="s">
        <v>773</v>
      </c>
    </row>
    <row r="11409" spans="1:14" s="206" customFormat="1" ht="31" customHeight="1" x14ac:dyDescent="0.15">
      <c r="A11409" s="206" t="s">
        <v>768</v>
      </c>
      <c r="B11409" s="206" t="s">
        <v>917</v>
      </c>
      <c r="C11409" s="206" t="s">
        <v>770</v>
      </c>
      <c r="D11409" s="206" t="s">
        <v>840</v>
      </c>
      <c r="E11409" s="206" t="s">
        <v>577</v>
      </c>
      <c r="F11409" s="207">
        <v>45532</v>
      </c>
      <c r="G11409" s="206" t="s">
        <v>70</v>
      </c>
      <c r="H11409" s="208">
        <v>800000</v>
      </c>
      <c r="I11409" s="206" t="s">
        <v>19</v>
      </c>
      <c r="J11409" s="206">
        <v>8000</v>
      </c>
      <c r="L11409" s="206">
        <v>2024</v>
      </c>
      <c r="M11409" s="206" t="s">
        <v>772</v>
      </c>
      <c r="N11409" s="206" t="s">
        <v>773</v>
      </c>
    </row>
    <row r="11410" spans="1:14" s="206" customFormat="1" ht="31" customHeight="1" x14ac:dyDescent="0.15">
      <c r="A11410" s="206" t="s">
        <v>768</v>
      </c>
      <c r="B11410" s="206" t="s">
        <v>917</v>
      </c>
      <c r="C11410" s="206" t="s">
        <v>770</v>
      </c>
      <c r="D11410" s="206" t="s">
        <v>840</v>
      </c>
      <c r="E11410" s="206" t="s">
        <v>759</v>
      </c>
      <c r="F11410" s="207">
        <v>45532</v>
      </c>
      <c r="G11410" s="206" t="s">
        <v>70</v>
      </c>
      <c r="H11410" s="208">
        <v>80000</v>
      </c>
      <c r="I11410" s="206" t="s">
        <v>19</v>
      </c>
      <c r="J11410" s="206">
        <v>800</v>
      </c>
      <c r="L11410" s="206">
        <v>2024</v>
      </c>
      <c r="M11410" s="206" t="s">
        <v>772</v>
      </c>
      <c r="N11410" s="206" t="s">
        <v>773</v>
      </c>
    </row>
    <row r="11411" spans="1:14" s="206" customFormat="1" ht="31" customHeight="1" x14ac:dyDescent="0.15">
      <c r="A11411" s="206" t="s">
        <v>768</v>
      </c>
      <c r="B11411" s="206" t="s">
        <v>917</v>
      </c>
      <c r="C11411" s="206" t="s">
        <v>770</v>
      </c>
      <c r="D11411" s="206" t="s">
        <v>840</v>
      </c>
      <c r="E11411" s="206" t="s">
        <v>658</v>
      </c>
      <c r="F11411" s="207">
        <v>45533</v>
      </c>
      <c r="G11411" s="206" t="s">
        <v>70</v>
      </c>
      <c r="H11411" s="208">
        <v>40000</v>
      </c>
      <c r="I11411" s="206" t="s">
        <v>19</v>
      </c>
      <c r="J11411" s="206">
        <v>400</v>
      </c>
      <c r="L11411" s="206">
        <v>2024</v>
      </c>
      <c r="M11411" s="206" t="s">
        <v>772</v>
      </c>
      <c r="N11411" s="206" t="s">
        <v>773</v>
      </c>
    </row>
    <row r="11412" spans="1:14" s="206" customFormat="1" ht="31" customHeight="1" x14ac:dyDescent="0.15">
      <c r="A11412" s="206" t="s">
        <v>768</v>
      </c>
      <c r="B11412" s="206" t="s">
        <v>917</v>
      </c>
      <c r="C11412" s="206" t="s">
        <v>770</v>
      </c>
      <c r="D11412" s="206" t="s">
        <v>840</v>
      </c>
      <c r="E11412" s="206" t="s">
        <v>759</v>
      </c>
      <c r="F11412" s="207">
        <v>45533</v>
      </c>
      <c r="G11412" s="206" t="s">
        <v>70</v>
      </c>
      <c r="H11412" s="208">
        <v>40000</v>
      </c>
      <c r="I11412" s="206" t="s">
        <v>19</v>
      </c>
      <c r="J11412" s="206">
        <v>400</v>
      </c>
      <c r="L11412" s="206">
        <v>2024</v>
      </c>
      <c r="M11412" s="206" t="s">
        <v>772</v>
      </c>
      <c r="N11412" s="206" t="s">
        <v>773</v>
      </c>
    </row>
    <row r="11413" spans="1:14" s="206" customFormat="1" ht="31" customHeight="1" x14ac:dyDescent="0.15">
      <c r="A11413" s="206" t="s">
        <v>768</v>
      </c>
      <c r="B11413" s="206" t="s">
        <v>917</v>
      </c>
      <c r="C11413" s="206" t="s">
        <v>770</v>
      </c>
      <c r="D11413" s="206" t="s">
        <v>840</v>
      </c>
      <c r="E11413" s="206" t="s">
        <v>577</v>
      </c>
      <c r="F11413" s="207">
        <v>45533</v>
      </c>
      <c r="G11413" s="206" t="s">
        <v>70</v>
      </c>
      <c r="H11413" s="208">
        <v>760000</v>
      </c>
      <c r="I11413" s="206" t="s">
        <v>19</v>
      </c>
      <c r="J11413" s="206">
        <v>7600</v>
      </c>
      <c r="L11413" s="206">
        <v>2024</v>
      </c>
      <c r="M11413" s="206" t="s">
        <v>772</v>
      </c>
      <c r="N11413" s="206" t="s">
        <v>773</v>
      </c>
    </row>
    <row r="11414" spans="1:14" s="206" customFormat="1" ht="31" customHeight="1" x14ac:dyDescent="0.15">
      <c r="A11414" s="206" t="s">
        <v>768</v>
      </c>
      <c r="B11414" s="206" t="s">
        <v>917</v>
      </c>
      <c r="C11414" s="206" t="s">
        <v>770</v>
      </c>
      <c r="D11414" s="206" t="s">
        <v>840</v>
      </c>
      <c r="E11414" s="206" t="s">
        <v>577</v>
      </c>
      <c r="F11414" s="207">
        <v>45534</v>
      </c>
      <c r="G11414" s="206" t="s">
        <v>70</v>
      </c>
      <c r="H11414" s="208">
        <v>480000</v>
      </c>
      <c r="I11414" s="206" t="s">
        <v>19</v>
      </c>
      <c r="J11414" s="206">
        <v>4800</v>
      </c>
      <c r="L11414" s="206">
        <v>2024</v>
      </c>
      <c r="M11414" s="206" t="s">
        <v>772</v>
      </c>
      <c r="N11414" s="206" t="s">
        <v>773</v>
      </c>
    </row>
    <row r="11415" spans="1:14" s="206" customFormat="1" ht="31" customHeight="1" x14ac:dyDescent="0.15">
      <c r="A11415" s="206" t="s">
        <v>768</v>
      </c>
      <c r="B11415" s="206" t="s">
        <v>917</v>
      </c>
      <c r="C11415" s="206" t="s">
        <v>770</v>
      </c>
      <c r="D11415" s="206" t="s">
        <v>840</v>
      </c>
      <c r="E11415" s="206" t="s">
        <v>577</v>
      </c>
      <c r="F11415" s="207">
        <v>45535</v>
      </c>
      <c r="G11415" s="206" t="s">
        <v>70</v>
      </c>
      <c r="H11415" s="208">
        <v>280000</v>
      </c>
      <c r="I11415" s="206" t="s">
        <v>19</v>
      </c>
      <c r="J11415" s="206">
        <v>2800</v>
      </c>
      <c r="L11415" s="206">
        <v>2024</v>
      </c>
      <c r="M11415" s="206" t="s">
        <v>772</v>
      </c>
      <c r="N11415" s="206" t="s">
        <v>773</v>
      </c>
    </row>
    <row r="11416" spans="1:14" s="206" customFormat="1" ht="31" customHeight="1" x14ac:dyDescent="0.15">
      <c r="A11416" s="206" t="s">
        <v>768</v>
      </c>
      <c r="B11416" s="206" t="s">
        <v>917</v>
      </c>
      <c r="C11416" s="206" t="s">
        <v>770</v>
      </c>
      <c r="D11416" s="206" t="s">
        <v>840</v>
      </c>
      <c r="E11416" s="206" t="s">
        <v>577</v>
      </c>
      <c r="F11416" s="207">
        <v>45536</v>
      </c>
      <c r="G11416" s="206" t="s">
        <v>70</v>
      </c>
      <c r="H11416" s="208">
        <v>200000</v>
      </c>
      <c r="I11416" s="206" t="s">
        <v>19</v>
      </c>
      <c r="J11416" s="206">
        <v>2000</v>
      </c>
      <c r="L11416" s="206">
        <v>2024</v>
      </c>
      <c r="M11416" s="206" t="s">
        <v>772</v>
      </c>
      <c r="N11416" s="206" t="s">
        <v>773</v>
      </c>
    </row>
    <row r="11417" spans="1:14" s="206" customFormat="1" ht="31" customHeight="1" x14ac:dyDescent="0.15">
      <c r="A11417" s="206" t="s">
        <v>768</v>
      </c>
      <c r="B11417" s="206" t="s">
        <v>917</v>
      </c>
      <c r="C11417" s="206" t="s">
        <v>770</v>
      </c>
      <c r="D11417" s="206" t="s">
        <v>840</v>
      </c>
      <c r="E11417" s="206" t="s">
        <v>577</v>
      </c>
      <c r="F11417" s="207">
        <v>45537</v>
      </c>
      <c r="G11417" s="206" t="s">
        <v>70</v>
      </c>
      <c r="H11417" s="208">
        <v>80000</v>
      </c>
      <c r="I11417" s="206" t="s">
        <v>19</v>
      </c>
      <c r="J11417" s="206">
        <v>800</v>
      </c>
      <c r="L11417" s="206">
        <v>2024</v>
      </c>
      <c r="M11417" s="206" t="s">
        <v>772</v>
      </c>
      <c r="N11417" s="206" t="s">
        <v>773</v>
      </c>
    </row>
    <row r="11418" spans="1:14" s="206" customFormat="1" ht="31" customHeight="1" x14ac:dyDescent="0.15">
      <c r="A11418" s="206" t="s">
        <v>768</v>
      </c>
      <c r="B11418" s="206" t="s">
        <v>917</v>
      </c>
      <c r="C11418" s="206" t="s">
        <v>770</v>
      </c>
      <c r="D11418" s="206" t="s">
        <v>840</v>
      </c>
      <c r="E11418" s="206" t="s">
        <v>577</v>
      </c>
      <c r="F11418" s="207">
        <v>45538</v>
      </c>
      <c r="G11418" s="206" t="s">
        <v>70</v>
      </c>
      <c r="H11418" s="208">
        <v>240000</v>
      </c>
      <c r="I11418" s="206" t="s">
        <v>19</v>
      </c>
      <c r="J11418" s="206">
        <v>2400</v>
      </c>
      <c r="L11418" s="206">
        <v>2024</v>
      </c>
      <c r="M11418" s="206" t="s">
        <v>772</v>
      </c>
      <c r="N11418" s="206" t="s">
        <v>773</v>
      </c>
    </row>
    <row r="11419" spans="1:14" s="206" customFormat="1" ht="31" customHeight="1" x14ac:dyDescent="0.15">
      <c r="A11419" s="206" t="s">
        <v>768</v>
      </c>
      <c r="B11419" s="206" t="s">
        <v>917</v>
      </c>
      <c r="C11419" s="206" t="s">
        <v>770</v>
      </c>
      <c r="D11419" s="206" t="s">
        <v>840</v>
      </c>
      <c r="E11419" s="206" t="s">
        <v>577</v>
      </c>
      <c r="F11419" s="207">
        <v>45539</v>
      </c>
      <c r="G11419" s="206" t="s">
        <v>70</v>
      </c>
      <c r="H11419" s="208">
        <v>240000</v>
      </c>
      <c r="I11419" s="206" t="s">
        <v>19</v>
      </c>
      <c r="J11419" s="206">
        <v>2400</v>
      </c>
      <c r="L11419" s="206">
        <v>2024</v>
      </c>
      <c r="M11419" s="206" t="s">
        <v>772</v>
      </c>
      <c r="N11419" s="206" t="s">
        <v>773</v>
      </c>
    </row>
    <row r="11420" spans="1:14" s="206" customFormat="1" ht="31" customHeight="1" x14ac:dyDescent="0.15">
      <c r="A11420" s="206" t="s">
        <v>768</v>
      </c>
      <c r="B11420" s="206" t="s">
        <v>917</v>
      </c>
      <c r="C11420" s="206" t="s">
        <v>770</v>
      </c>
      <c r="D11420" s="206" t="s">
        <v>840</v>
      </c>
      <c r="E11420" s="206" t="s">
        <v>759</v>
      </c>
      <c r="F11420" s="207">
        <v>45539</v>
      </c>
      <c r="G11420" s="206" t="s">
        <v>70</v>
      </c>
      <c r="H11420" s="208">
        <v>40000</v>
      </c>
      <c r="I11420" s="206" t="s">
        <v>19</v>
      </c>
      <c r="J11420" s="206">
        <v>400</v>
      </c>
      <c r="L11420" s="206">
        <v>2024</v>
      </c>
      <c r="M11420" s="206" t="s">
        <v>772</v>
      </c>
      <c r="N11420" s="206" t="s">
        <v>773</v>
      </c>
    </row>
    <row r="11421" spans="1:14" s="206" customFormat="1" ht="31" customHeight="1" x14ac:dyDescent="0.15">
      <c r="A11421" s="206" t="s">
        <v>768</v>
      </c>
      <c r="B11421" s="206" t="s">
        <v>917</v>
      </c>
      <c r="C11421" s="206" t="s">
        <v>770</v>
      </c>
      <c r="D11421" s="206" t="s">
        <v>840</v>
      </c>
      <c r="E11421" s="206" t="s">
        <v>658</v>
      </c>
      <c r="F11421" s="207">
        <v>45539</v>
      </c>
      <c r="G11421" s="206" t="s">
        <v>70</v>
      </c>
      <c r="H11421" s="208">
        <v>120000</v>
      </c>
      <c r="I11421" s="206" t="s">
        <v>19</v>
      </c>
      <c r="J11421" s="206">
        <v>1200</v>
      </c>
      <c r="L11421" s="206">
        <v>2024</v>
      </c>
      <c r="M11421" s="206" t="s">
        <v>772</v>
      </c>
      <c r="N11421" s="206" t="s">
        <v>773</v>
      </c>
    </row>
    <row r="11422" spans="1:14" s="206" customFormat="1" ht="31" customHeight="1" x14ac:dyDescent="0.15">
      <c r="A11422" s="206" t="s">
        <v>768</v>
      </c>
      <c r="B11422" s="206" t="s">
        <v>917</v>
      </c>
      <c r="C11422" s="206" t="s">
        <v>770</v>
      </c>
      <c r="D11422" s="206" t="s">
        <v>840</v>
      </c>
      <c r="E11422" s="206" t="s">
        <v>577</v>
      </c>
      <c r="F11422" s="207">
        <v>45540</v>
      </c>
      <c r="G11422" s="206" t="s">
        <v>70</v>
      </c>
      <c r="H11422" s="208">
        <v>120000</v>
      </c>
      <c r="I11422" s="206" t="s">
        <v>19</v>
      </c>
      <c r="J11422" s="206">
        <v>1200</v>
      </c>
      <c r="L11422" s="206">
        <v>2024</v>
      </c>
      <c r="M11422" s="206" t="s">
        <v>772</v>
      </c>
      <c r="N11422" s="206" t="s">
        <v>773</v>
      </c>
    </row>
    <row r="11423" spans="1:14" s="206" customFormat="1" ht="31" customHeight="1" x14ac:dyDescent="0.15">
      <c r="A11423" s="206" t="s">
        <v>768</v>
      </c>
      <c r="B11423" s="206" t="s">
        <v>917</v>
      </c>
      <c r="C11423" s="206" t="s">
        <v>770</v>
      </c>
      <c r="D11423" s="206" t="s">
        <v>840</v>
      </c>
      <c r="E11423" s="206" t="s">
        <v>658</v>
      </c>
      <c r="F11423" s="207">
        <v>45540</v>
      </c>
      <c r="G11423" s="206" t="s">
        <v>70</v>
      </c>
      <c r="H11423" s="208">
        <v>120000</v>
      </c>
      <c r="I11423" s="206" t="s">
        <v>19</v>
      </c>
      <c r="J11423" s="206">
        <v>1200</v>
      </c>
      <c r="L11423" s="206">
        <v>2024</v>
      </c>
      <c r="M11423" s="206" t="s">
        <v>772</v>
      </c>
      <c r="N11423" s="206" t="s">
        <v>773</v>
      </c>
    </row>
    <row r="11424" spans="1:14" s="206" customFormat="1" ht="31" customHeight="1" x14ac:dyDescent="0.15">
      <c r="A11424" s="206" t="s">
        <v>768</v>
      </c>
      <c r="B11424" s="206" t="s">
        <v>917</v>
      </c>
      <c r="C11424" s="206" t="s">
        <v>770</v>
      </c>
      <c r="D11424" s="206" t="s">
        <v>840</v>
      </c>
      <c r="E11424" s="206" t="s">
        <v>577</v>
      </c>
      <c r="F11424" s="207">
        <v>45541</v>
      </c>
      <c r="G11424" s="206" t="s">
        <v>70</v>
      </c>
      <c r="H11424" s="208">
        <v>160000</v>
      </c>
      <c r="I11424" s="206" t="s">
        <v>19</v>
      </c>
      <c r="J11424" s="206">
        <v>1600</v>
      </c>
      <c r="L11424" s="206">
        <v>2024</v>
      </c>
      <c r="M11424" s="206" t="s">
        <v>772</v>
      </c>
      <c r="N11424" s="206" t="s">
        <v>773</v>
      </c>
    </row>
    <row r="11425" spans="1:15" s="206" customFormat="1" ht="31" customHeight="1" x14ac:dyDescent="0.15">
      <c r="A11425" s="206" t="s">
        <v>768</v>
      </c>
      <c r="B11425" s="206" t="s">
        <v>917</v>
      </c>
      <c r="C11425" s="206" t="s">
        <v>770</v>
      </c>
      <c r="D11425" s="206" t="s">
        <v>840</v>
      </c>
      <c r="E11425" s="206" t="s">
        <v>577</v>
      </c>
      <c r="F11425" s="207">
        <v>45542</v>
      </c>
      <c r="G11425" s="206" t="s">
        <v>70</v>
      </c>
      <c r="H11425" s="208">
        <v>120000</v>
      </c>
      <c r="I11425" s="206" t="s">
        <v>19</v>
      </c>
      <c r="J11425" s="206">
        <v>1200</v>
      </c>
      <c r="L11425" s="206">
        <v>2024</v>
      </c>
      <c r="M11425" s="206" t="s">
        <v>772</v>
      </c>
      <c r="N11425" s="206" t="s">
        <v>773</v>
      </c>
    </row>
    <row r="11426" spans="1:15" s="206" customFormat="1" ht="31" customHeight="1" x14ac:dyDescent="0.15">
      <c r="A11426" s="206" t="s">
        <v>768</v>
      </c>
      <c r="B11426" s="206" t="s">
        <v>917</v>
      </c>
      <c r="C11426" s="206" t="s">
        <v>770</v>
      </c>
      <c r="D11426" s="206" t="s">
        <v>840</v>
      </c>
      <c r="E11426" s="206" t="s">
        <v>577</v>
      </c>
      <c r="F11426" s="207">
        <v>45543</v>
      </c>
      <c r="G11426" s="206" t="s">
        <v>70</v>
      </c>
      <c r="H11426" s="208">
        <v>40000</v>
      </c>
      <c r="I11426" s="206" t="s">
        <v>19</v>
      </c>
      <c r="J11426" s="206">
        <v>400</v>
      </c>
      <c r="L11426" s="206">
        <v>2024</v>
      </c>
      <c r="M11426" s="206" t="s">
        <v>772</v>
      </c>
      <c r="N11426" s="206" t="s">
        <v>773</v>
      </c>
    </row>
    <row r="11427" spans="1:15" s="206" customFormat="1" ht="31" customHeight="1" x14ac:dyDescent="0.15">
      <c r="A11427" s="206" t="s">
        <v>768</v>
      </c>
      <c r="B11427" s="206" t="s">
        <v>917</v>
      </c>
      <c r="C11427" s="206" t="s">
        <v>770</v>
      </c>
      <c r="D11427" s="206" t="s">
        <v>840</v>
      </c>
      <c r="E11427" s="206" t="s">
        <v>577</v>
      </c>
      <c r="F11427" s="207">
        <v>45545</v>
      </c>
      <c r="G11427" s="206" t="s">
        <v>70</v>
      </c>
      <c r="H11427" s="208">
        <v>280000</v>
      </c>
      <c r="I11427" s="206" t="s">
        <v>19</v>
      </c>
      <c r="J11427" s="206">
        <v>2800</v>
      </c>
      <c r="L11427" s="206">
        <v>2024</v>
      </c>
      <c r="M11427" s="206" t="s">
        <v>772</v>
      </c>
      <c r="N11427" s="206" t="s">
        <v>773</v>
      </c>
    </row>
    <row r="11428" spans="1:15" s="206" customFormat="1" ht="31" customHeight="1" x14ac:dyDescent="0.15">
      <c r="A11428" s="206" t="s">
        <v>768</v>
      </c>
      <c r="B11428" s="206" t="s">
        <v>917</v>
      </c>
      <c r="C11428" s="206" t="s">
        <v>770</v>
      </c>
      <c r="D11428" s="206" t="s">
        <v>840</v>
      </c>
      <c r="E11428" s="206" t="s">
        <v>577</v>
      </c>
      <c r="F11428" s="207">
        <v>45546</v>
      </c>
      <c r="G11428" s="206" t="s">
        <v>70</v>
      </c>
      <c r="H11428" s="208">
        <v>280000</v>
      </c>
      <c r="I11428" s="206" t="s">
        <v>19</v>
      </c>
      <c r="J11428" s="206">
        <v>2800</v>
      </c>
      <c r="L11428" s="206">
        <v>2024</v>
      </c>
      <c r="M11428" s="206" t="s">
        <v>772</v>
      </c>
      <c r="N11428" s="206" t="s">
        <v>773</v>
      </c>
    </row>
    <row r="11429" spans="1:15" s="206" customFormat="1" ht="31" customHeight="1" x14ac:dyDescent="0.15">
      <c r="A11429" s="206" t="s">
        <v>768</v>
      </c>
      <c r="B11429" s="206" t="s">
        <v>917</v>
      </c>
      <c r="C11429" s="206" t="s">
        <v>770</v>
      </c>
      <c r="D11429" s="206" t="s">
        <v>840</v>
      </c>
      <c r="E11429" s="206" t="s">
        <v>577</v>
      </c>
      <c r="F11429" s="207">
        <v>45547</v>
      </c>
      <c r="G11429" s="206" t="s">
        <v>70</v>
      </c>
      <c r="H11429" s="208">
        <v>280000</v>
      </c>
      <c r="I11429" s="206" t="s">
        <v>19</v>
      </c>
      <c r="J11429" s="206">
        <v>2800</v>
      </c>
      <c r="L11429" s="206">
        <v>2024</v>
      </c>
      <c r="M11429" s="206" t="s">
        <v>772</v>
      </c>
      <c r="N11429" s="206" t="s">
        <v>773</v>
      </c>
    </row>
    <row r="11430" spans="1:15" s="206" customFormat="1" ht="31" customHeight="1" x14ac:dyDescent="0.15">
      <c r="A11430" s="206" t="s">
        <v>768</v>
      </c>
      <c r="B11430" s="206" t="s">
        <v>917</v>
      </c>
      <c r="C11430" s="206" t="s">
        <v>770</v>
      </c>
      <c r="D11430" s="206" t="s">
        <v>840</v>
      </c>
      <c r="E11430" s="206" t="s">
        <v>577</v>
      </c>
      <c r="F11430" s="207">
        <v>45548</v>
      </c>
      <c r="G11430" s="206" t="s">
        <v>70</v>
      </c>
      <c r="H11430" s="208">
        <v>160000</v>
      </c>
      <c r="I11430" s="206" t="s">
        <v>19</v>
      </c>
      <c r="J11430" s="206">
        <v>1600</v>
      </c>
      <c r="L11430" s="206">
        <v>2024</v>
      </c>
      <c r="M11430" s="206" t="s">
        <v>772</v>
      </c>
      <c r="N11430" s="206" t="s">
        <v>773</v>
      </c>
    </row>
    <row r="11431" spans="1:15" s="206" customFormat="1" ht="31" customHeight="1" x14ac:dyDescent="0.15">
      <c r="A11431" s="206" t="s">
        <v>768</v>
      </c>
      <c r="B11431" s="206" t="s">
        <v>917</v>
      </c>
      <c r="C11431" s="206" t="s">
        <v>770</v>
      </c>
      <c r="D11431" s="206" t="s">
        <v>840</v>
      </c>
      <c r="E11431" s="206" t="s">
        <v>577</v>
      </c>
      <c r="F11431" s="207">
        <v>45549</v>
      </c>
      <c r="G11431" s="206" t="s">
        <v>70</v>
      </c>
      <c r="H11431" s="208">
        <v>240000</v>
      </c>
      <c r="I11431" s="206" t="s">
        <v>19</v>
      </c>
      <c r="J11431" s="206">
        <v>2400</v>
      </c>
      <c r="L11431" s="206">
        <v>2024</v>
      </c>
      <c r="M11431" s="206" t="s">
        <v>772</v>
      </c>
      <c r="N11431" s="206" t="s">
        <v>773</v>
      </c>
      <c r="O11431" s="206" t="s">
        <v>929</v>
      </c>
    </row>
    <row r="11432" spans="1:15" s="206" customFormat="1" ht="31" customHeight="1" x14ac:dyDescent="0.15">
      <c r="A11432" s="206" t="s">
        <v>768</v>
      </c>
      <c r="B11432" s="206" t="s">
        <v>917</v>
      </c>
      <c r="C11432" s="206" t="s">
        <v>770</v>
      </c>
      <c r="D11432" s="206" t="s">
        <v>840</v>
      </c>
      <c r="E11432" s="206" t="s">
        <v>577</v>
      </c>
      <c r="F11432" s="207">
        <v>45549</v>
      </c>
      <c r="G11432" s="206" t="s">
        <v>70</v>
      </c>
      <c r="H11432" s="208">
        <v>160000</v>
      </c>
      <c r="I11432" s="206" t="s">
        <v>19</v>
      </c>
      <c r="J11432" s="206">
        <v>1600</v>
      </c>
      <c r="L11432" s="206">
        <v>2024</v>
      </c>
      <c r="M11432" s="206" t="s">
        <v>772</v>
      </c>
      <c r="N11432" s="206" t="s">
        <v>773</v>
      </c>
    </row>
    <row r="11433" spans="1:15" s="206" customFormat="1" ht="31" customHeight="1" x14ac:dyDescent="0.15">
      <c r="A11433" s="206" t="s">
        <v>768</v>
      </c>
      <c r="B11433" s="206" t="s">
        <v>917</v>
      </c>
      <c r="C11433" s="206" t="s">
        <v>770</v>
      </c>
      <c r="D11433" s="206" t="s">
        <v>840</v>
      </c>
      <c r="E11433" s="206" t="s">
        <v>577</v>
      </c>
      <c r="F11433" s="207">
        <v>45550</v>
      </c>
      <c r="G11433" s="206" t="s">
        <v>70</v>
      </c>
      <c r="H11433" s="208">
        <v>120000</v>
      </c>
      <c r="I11433" s="206" t="s">
        <v>19</v>
      </c>
      <c r="J11433" s="206">
        <v>1200</v>
      </c>
      <c r="L11433" s="206">
        <v>2024</v>
      </c>
      <c r="M11433" s="206" t="s">
        <v>772</v>
      </c>
      <c r="N11433" s="206" t="s">
        <v>773</v>
      </c>
    </row>
    <row r="11434" spans="1:15" s="206" customFormat="1" ht="31" customHeight="1" x14ac:dyDescent="0.15">
      <c r="A11434" s="206" t="s">
        <v>768</v>
      </c>
      <c r="B11434" s="206" t="s">
        <v>917</v>
      </c>
      <c r="C11434" s="206" t="s">
        <v>770</v>
      </c>
      <c r="D11434" s="206" t="s">
        <v>840</v>
      </c>
      <c r="E11434" s="206" t="s">
        <v>577</v>
      </c>
      <c r="F11434" s="207">
        <v>45551</v>
      </c>
      <c r="G11434" s="206" t="s">
        <v>70</v>
      </c>
      <c r="H11434" s="208">
        <v>320000</v>
      </c>
      <c r="I11434" s="206" t="s">
        <v>19</v>
      </c>
      <c r="J11434" s="206">
        <v>3200</v>
      </c>
      <c r="L11434" s="206">
        <v>2024</v>
      </c>
      <c r="M11434" s="206" t="s">
        <v>772</v>
      </c>
      <c r="N11434" s="206" t="s">
        <v>773</v>
      </c>
    </row>
    <row r="11435" spans="1:15" s="206" customFormat="1" ht="31" customHeight="1" x14ac:dyDescent="0.15">
      <c r="A11435" s="206" t="s">
        <v>768</v>
      </c>
      <c r="B11435" s="206" t="s">
        <v>917</v>
      </c>
      <c r="C11435" s="206" t="s">
        <v>770</v>
      </c>
      <c r="D11435" s="206" t="s">
        <v>840</v>
      </c>
      <c r="E11435" s="206" t="s">
        <v>577</v>
      </c>
      <c r="F11435" s="207">
        <v>45552</v>
      </c>
      <c r="G11435" s="206" t="s">
        <v>70</v>
      </c>
      <c r="H11435" s="208">
        <v>80000</v>
      </c>
      <c r="I11435" s="206" t="s">
        <v>19</v>
      </c>
      <c r="J11435" s="206">
        <v>800</v>
      </c>
      <c r="L11435" s="206">
        <v>2024</v>
      </c>
      <c r="M11435" s="206" t="s">
        <v>772</v>
      </c>
      <c r="N11435" s="206" t="s">
        <v>773</v>
      </c>
    </row>
    <row r="11436" spans="1:15" s="206" customFormat="1" ht="31" customHeight="1" x14ac:dyDescent="0.15">
      <c r="A11436" s="206" t="s">
        <v>768</v>
      </c>
      <c r="B11436" s="206" t="s">
        <v>917</v>
      </c>
      <c r="C11436" s="206" t="s">
        <v>770</v>
      </c>
      <c r="D11436" s="206" t="s">
        <v>840</v>
      </c>
      <c r="E11436" s="206" t="s">
        <v>577</v>
      </c>
      <c r="F11436" s="207">
        <v>45553</v>
      </c>
      <c r="G11436" s="206" t="s">
        <v>70</v>
      </c>
      <c r="H11436" s="208">
        <v>160000</v>
      </c>
      <c r="I11436" s="206" t="s">
        <v>19</v>
      </c>
      <c r="J11436" s="206">
        <v>1600</v>
      </c>
      <c r="L11436" s="206">
        <v>2024</v>
      </c>
      <c r="M11436" s="206" t="s">
        <v>772</v>
      </c>
      <c r="N11436" s="206" t="s">
        <v>773</v>
      </c>
    </row>
    <row r="11437" spans="1:15" s="206" customFormat="1" ht="31" customHeight="1" x14ac:dyDescent="0.15">
      <c r="A11437" s="206" t="s">
        <v>768</v>
      </c>
      <c r="B11437" s="206" t="s">
        <v>917</v>
      </c>
      <c r="C11437" s="206" t="s">
        <v>770</v>
      </c>
      <c r="D11437" s="206" t="s">
        <v>840</v>
      </c>
      <c r="E11437" s="206" t="s">
        <v>577</v>
      </c>
      <c r="F11437" s="207">
        <v>45554</v>
      </c>
      <c r="G11437" s="206" t="s">
        <v>70</v>
      </c>
      <c r="H11437" s="208">
        <v>40000</v>
      </c>
      <c r="I11437" s="206" t="s">
        <v>19</v>
      </c>
      <c r="J11437" s="206">
        <v>400</v>
      </c>
      <c r="L11437" s="206">
        <v>2024</v>
      </c>
      <c r="M11437" s="206" t="s">
        <v>772</v>
      </c>
      <c r="N11437" s="206" t="s">
        <v>773</v>
      </c>
    </row>
    <row r="11438" spans="1:15" s="206" customFormat="1" ht="31" customHeight="1" x14ac:dyDescent="0.15">
      <c r="A11438" s="206" t="s">
        <v>768</v>
      </c>
      <c r="B11438" s="206" t="s">
        <v>917</v>
      </c>
      <c r="C11438" s="206" t="s">
        <v>770</v>
      </c>
      <c r="D11438" s="206" t="s">
        <v>840</v>
      </c>
      <c r="E11438" s="206" t="s">
        <v>577</v>
      </c>
      <c r="F11438" s="207">
        <v>45555</v>
      </c>
      <c r="G11438" s="206" t="s">
        <v>70</v>
      </c>
      <c r="H11438" s="208">
        <v>200000</v>
      </c>
      <c r="I11438" s="206" t="s">
        <v>19</v>
      </c>
      <c r="J11438" s="206">
        <v>2000</v>
      </c>
      <c r="L11438" s="206">
        <v>2024</v>
      </c>
      <c r="M11438" s="206" t="s">
        <v>772</v>
      </c>
      <c r="N11438" s="206" t="s">
        <v>773</v>
      </c>
    </row>
    <row r="11439" spans="1:15" s="206" customFormat="1" ht="31" customHeight="1" x14ac:dyDescent="0.15">
      <c r="A11439" s="206" t="s">
        <v>768</v>
      </c>
      <c r="B11439" s="206" t="s">
        <v>917</v>
      </c>
      <c r="C11439" s="206" t="s">
        <v>770</v>
      </c>
      <c r="D11439" s="206" t="s">
        <v>840</v>
      </c>
      <c r="E11439" s="206" t="s">
        <v>577</v>
      </c>
      <c r="F11439" s="207">
        <v>45556</v>
      </c>
      <c r="G11439" s="206" t="s">
        <v>70</v>
      </c>
      <c r="H11439" s="208">
        <v>240000</v>
      </c>
      <c r="I11439" s="206" t="s">
        <v>19</v>
      </c>
      <c r="J11439" s="206">
        <v>2400</v>
      </c>
      <c r="L11439" s="206">
        <v>2024</v>
      </c>
      <c r="M11439" s="206" t="s">
        <v>772</v>
      </c>
      <c r="N11439" s="206" t="s">
        <v>773</v>
      </c>
      <c r="O11439" s="206" t="s">
        <v>930</v>
      </c>
    </row>
    <row r="11440" spans="1:15" s="206" customFormat="1" ht="31" customHeight="1" x14ac:dyDescent="0.15">
      <c r="A11440" s="206" t="s">
        <v>768</v>
      </c>
      <c r="B11440" s="206" t="s">
        <v>917</v>
      </c>
      <c r="C11440" s="206" t="s">
        <v>770</v>
      </c>
      <c r="D11440" s="206" t="s">
        <v>840</v>
      </c>
      <c r="E11440" s="206" t="s">
        <v>577</v>
      </c>
      <c r="F11440" s="207">
        <v>45556</v>
      </c>
      <c r="G11440" s="206" t="s">
        <v>70</v>
      </c>
      <c r="H11440" s="208">
        <v>160000</v>
      </c>
      <c r="I11440" s="206" t="s">
        <v>19</v>
      </c>
      <c r="J11440" s="206">
        <v>1600</v>
      </c>
      <c r="L11440" s="206">
        <v>2024</v>
      </c>
      <c r="M11440" s="206" t="s">
        <v>772</v>
      </c>
      <c r="N11440" s="206" t="s">
        <v>773</v>
      </c>
    </row>
    <row r="11441" spans="1:15" s="206" customFormat="1" ht="31" customHeight="1" x14ac:dyDescent="0.15">
      <c r="A11441" s="206" t="s">
        <v>768</v>
      </c>
      <c r="B11441" s="206" t="s">
        <v>917</v>
      </c>
      <c r="C11441" s="206" t="s">
        <v>770</v>
      </c>
      <c r="D11441" s="206" t="s">
        <v>840</v>
      </c>
      <c r="E11441" s="206" t="s">
        <v>577</v>
      </c>
      <c r="F11441" s="207">
        <v>45557</v>
      </c>
      <c r="G11441" s="206" t="s">
        <v>70</v>
      </c>
      <c r="H11441" s="208">
        <v>160000</v>
      </c>
      <c r="I11441" s="206" t="s">
        <v>19</v>
      </c>
      <c r="J11441" s="206">
        <v>1600</v>
      </c>
      <c r="L11441" s="206">
        <v>2024</v>
      </c>
      <c r="M11441" s="206" t="s">
        <v>772</v>
      </c>
      <c r="N11441" s="206" t="s">
        <v>773</v>
      </c>
    </row>
    <row r="11442" spans="1:15" s="206" customFormat="1" ht="31" customHeight="1" x14ac:dyDescent="0.15">
      <c r="A11442" s="206" t="s">
        <v>768</v>
      </c>
      <c r="B11442" s="206" t="s">
        <v>917</v>
      </c>
      <c r="C11442" s="206" t="s">
        <v>770</v>
      </c>
      <c r="D11442" s="206" t="s">
        <v>840</v>
      </c>
      <c r="E11442" s="206" t="s">
        <v>577</v>
      </c>
      <c r="F11442" s="207">
        <v>45557</v>
      </c>
      <c r="G11442" s="206" t="s">
        <v>70</v>
      </c>
      <c r="H11442" s="208">
        <v>40000</v>
      </c>
      <c r="I11442" s="206" t="s">
        <v>19</v>
      </c>
      <c r="J11442" s="206">
        <v>400</v>
      </c>
      <c r="L11442" s="206">
        <v>2024</v>
      </c>
      <c r="M11442" s="206" t="s">
        <v>772</v>
      </c>
      <c r="N11442" s="206" t="s">
        <v>773</v>
      </c>
      <c r="O11442" s="206" t="s">
        <v>931</v>
      </c>
    </row>
    <row r="11443" spans="1:15" s="206" customFormat="1" ht="31" customHeight="1" x14ac:dyDescent="0.15">
      <c r="A11443" s="206" t="s">
        <v>768</v>
      </c>
      <c r="B11443" s="206" t="s">
        <v>917</v>
      </c>
      <c r="C11443" s="206" t="s">
        <v>770</v>
      </c>
      <c r="D11443" s="206" t="s">
        <v>840</v>
      </c>
      <c r="E11443" s="206" t="s">
        <v>577</v>
      </c>
      <c r="F11443" s="207">
        <v>45558</v>
      </c>
      <c r="G11443" s="206" t="s">
        <v>70</v>
      </c>
      <c r="H11443" s="208">
        <v>40000</v>
      </c>
      <c r="I11443" s="206" t="s">
        <v>19</v>
      </c>
      <c r="J11443" s="206">
        <v>400</v>
      </c>
      <c r="L11443" s="206">
        <v>2024</v>
      </c>
      <c r="M11443" s="206" t="s">
        <v>772</v>
      </c>
      <c r="N11443" s="206" t="s">
        <v>773</v>
      </c>
      <c r="O11443" s="206" t="s">
        <v>932</v>
      </c>
    </row>
    <row r="11444" spans="1:15" s="206" customFormat="1" ht="31" customHeight="1" x14ac:dyDescent="0.15">
      <c r="A11444" s="206" t="s">
        <v>768</v>
      </c>
      <c r="B11444" s="206" t="s">
        <v>917</v>
      </c>
      <c r="C11444" s="206" t="s">
        <v>770</v>
      </c>
      <c r="D11444" s="206" t="s">
        <v>840</v>
      </c>
      <c r="E11444" s="206" t="s">
        <v>577</v>
      </c>
      <c r="F11444" s="207">
        <v>45558</v>
      </c>
      <c r="G11444" s="206" t="s">
        <v>70</v>
      </c>
      <c r="H11444" s="208">
        <v>240000</v>
      </c>
      <c r="I11444" s="206" t="s">
        <v>19</v>
      </c>
      <c r="J11444" s="206">
        <v>2400</v>
      </c>
      <c r="L11444" s="206">
        <v>2024</v>
      </c>
      <c r="M11444" s="206" t="s">
        <v>772</v>
      </c>
      <c r="N11444" s="206" t="s">
        <v>773</v>
      </c>
    </row>
    <row r="11445" spans="1:15" s="206" customFormat="1" ht="31" customHeight="1" x14ac:dyDescent="0.15">
      <c r="A11445" s="206" t="s">
        <v>768</v>
      </c>
      <c r="B11445" s="206" t="s">
        <v>917</v>
      </c>
      <c r="C11445" s="206" t="s">
        <v>770</v>
      </c>
      <c r="D11445" s="206" t="s">
        <v>840</v>
      </c>
      <c r="E11445" s="206" t="s">
        <v>577</v>
      </c>
      <c r="F11445" s="207">
        <v>45559</v>
      </c>
      <c r="G11445" s="206" t="s">
        <v>70</v>
      </c>
      <c r="H11445" s="208">
        <v>80000</v>
      </c>
      <c r="I11445" s="206" t="s">
        <v>19</v>
      </c>
      <c r="J11445" s="206">
        <v>800</v>
      </c>
      <c r="L11445" s="206">
        <v>2024</v>
      </c>
      <c r="M11445" s="206" t="s">
        <v>772</v>
      </c>
      <c r="N11445" s="206" t="s">
        <v>773</v>
      </c>
    </row>
    <row r="11446" spans="1:15" s="206" customFormat="1" ht="31" customHeight="1" x14ac:dyDescent="0.15">
      <c r="A11446" s="206" t="s">
        <v>768</v>
      </c>
      <c r="B11446" s="206" t="s">
        <v>917</v>
      </c>
      <c r="C11446" s="206" t="s">
        <v>770</v>
      </c>
      <c r="D11446" s="206" t="s">
        <v>840</v>
      </c>
      <c r="E11446" s="206" t="s">
        <v>577</v>
      </c>
      <c r="F11446" s="207">
        <v>45560</v>
      </c>
      <c r="G11446" s="206" t="s">
        <v>70</v>
      </c>
      <c r="H11446" s="208">
        <v>80000</v>
      </c>
      <c r="I11446" s="206" t="s">
        <v>19</v>
      </c>
      <c r="J11446" s="206">
        <v>800</v>
      </c>
      <c r="L11446" s="206">
        <v>2024</v>
      </c>
      <c r="M11446" s="206" t="s">
        <v>772</v>
      </c>
      <c r="N11446" s="206" t="s">
        <v>773</v>
      </c>
    </row>
    <row r="11447" spans="1:15" s="206" customFormat="1" ht="31" customHeight="1" x14ac:dyDescent="0.15">
      <c r="A11447" s="206" t="s">
        <v>768</v>
      </c>
      <c r="B11447" s="206" t="s">
        <v>917</v>
      </c>
      <c r="C11447" s="206" t="s">
        <v>770</v>
      </c>
      <c r="D11447" s="206" t="s">
        <v>840</v>
      </c>
      <c r="E11447" s="206" t="s">
        <v>577</v>
      </c>
      <c r="F11447" s="207">
        <v>45561</v>
      </c>
      <c r="G11447" s="206" t="s">
        <v>70</v>
      </c>
      <c r="H11447" s="208">
        <v>200000</v>
      </c>
      <c r="I11447" s="206" t="s">
        <v>19</v>
      </c>
      <c r="J11447" s="206">
        <v>2000</v>
      </c>
      <c r="L11447" s="206">
        <v>2024</v>
      </c>
      <c r="M11447" s="206" t="s">
        <v>772</v>
      </c>
      <c r="N11447" s="206" t="s">
        <v>773</v>
      </c>
    </row>
    <row r="11448" spans="1:15" s="206" customFormat="1" ht="31" customHeight="1" x14ac:dyDescent="0.15">
      <c r="A11448" s="206" t="s">
        <v>768</v>
      </c>
      <c r="B11448" s="206" t="s">
        <v>933</v>
      </c>
      <c r="C11448" s="206" t="s">
        <v>770</v>
      </c>
      <c r="D11448" s="206" t="s">
        <v>772</v>
      </c>
      <c r="E11448" s="206" t="s">
        <v>772</v>
      </c>
      <c r="F11448" s="207">
        <v>45317</v>
      </c>
      <c r="G11448" s="206" t="s">
        <v>836</v>
      </c>
      <c r="H11448" s="208">
        <v>20416</v>
      </c>
      <c r="I11448" s="206" t="s">
        <v>33</v>
      </c>
      <c r="L11448" s="206">
        <v>2023</v>
      </c>
      <c r="M11448" s="206" t="s">
        <v>772</v>
      </c>
      <c r="N11448" s="206" t="s">
        <v>816</v>
      </c>
    </row>
    <row r="11449" spans="1:15" s="206" customFormat="1" ht="31" customHeight="1" x14ac:dyDescent="0.15">
      <c r="A11449" s="206" t="s">
        <v>768</v>
      </c>
      <c r="B11449" s="206" t="s">
        <v>933</v>
      </c>
      <c r="C11449" s="206" t="s">
        <v>770</v>
      </c>
      <c r="D11449" s="206" t="s">
        <v>772</v>
      </c>
      <c r="E11449" s="206" t="s">
        <v>772</v>
      </c>
      <c r="F11449" s="207">
        <v>45359</v>
      </c>
      <c r="G11449" s="206" t="s">
        <v>836</v>
      </c>
      <c r="H11449" s="208">
        <v>17591</v>
      </c>
      <c r="I11449" s="206" t="s">
        <v>33</v>
      </c>
      <c r="L11449" s="206">
        <v>2023</v>
      </c>
      <c r="M11449" s="206" t="s">
        <v>772</v>
      </c>
      <c r="N11449" s="206" t="s">
        <v>816</v>
      </c>
    </row>
    <row r="11450" spans="1:15" s="206" customFormat="1" ht="31" customHeight="1" x14ac:dyDescent="0.15">
      <c r="A11450" s="206" t="s">
        <v>768</v>
      </c>
      <c r="B11450" s="206" t="s">
        <v>933</v>
      </c>
      <c r="C11450" s="206" t="s">
        <v>770</v>
      </c>
      <c r="D11450" s="206" t="s">
        <v>772</v>
      </c>
      <c r="E11450" s="206" t="s">
        <v>778</v>
      </c>
      <c r="F11450" s="207">
        <v>45365</v>
      </c>
      <c r="G11450" s="206" t="s">
        <v>836</v>
      </c>
      <c r="H11450" s="208">
        <v>46728</v>
      </c>
      <c r="I11450" s="206" t="s">
        <v>33</v>
      </c>
      <c r="L11450" s="206">
        <v>2023</v>
      </c>
      <c r="M11450" s="206" t="s">
        <v>772</v>
      </c>
      <c r="N11450" s="206" t="s">
        <v>816</v>
      </c>
    </row>
    <row r="11451" spans="1:15" s="206" customFormat="1" ht="31" customHeight="1" x14ac:dyDescent="0.15">
      <c r="A11451" s="206" t="s">
        <v>768</v>
      </c>
      <c r="B11451" s="206" t="s">
        <v>933</v>
      </c>
      <c r="C11451" s="206" t="s">
        <v>770</v>
      </c>
      <c r="D11451" s="206" t="s">
        <v>772</v>
      </c>
      <c r="E11451" s="206" t="s">
        <v>772</v>
      </c>
      <c r="F11451" s="207">
        <v>45366</v>
      </c>
      <c r="G11451" s="206" t="s">
        <v>836</v>
      </c>
      <c r="H11451" s="208">
        <v>6046</v>
      </c>
      <c r="I11451" s="206" t="s">
        <v>33</v>
      </c>
      <c r="L11451" s="206">
        <v>2023</v>
      </c>
      <c r="M11451" s="206" t="s">
        <v>772</v>
      </c>
      <c r="N11451" s="206" t="s">
        <v>816</v>
      </c>
    </row>
    <row r="11452" spans="1:15" s="206" customFormat="1" ht="31" customHeight="1" x14ac:dyDescent="0.15">
      <c r="A11452" s="206" t="s">
        <v>768</v>
      </c>
      <c r="B11452" s="206" t="s">
        <v>933</v>
      </c>
      <c r="C11452" s="206" t="s">
        <v>770</v>
      </c>
      <c r="D11452" s="206" t="s">
        <v>772</v>
      </c>
      <c r="E11452" s="206" t="s">
        <v>778</v>
      </c>
      <c r="F11452" s="207">
        <v>45376</v>
      </c>
      <c r="G11452" s="206" t="s">
        <v>37</v>
      </c>
      <c r="H11452" s="208">
        <v>93456</v>
      </c>
      <c r="I11452" s="206" t="s">
        <v>33</v>
      </c>
      <c r="L11452" s="206">
        <v>2023</v>
      </c>
      <c r="M11452" s="206" t="s">
        <v>772</v>
      </c>
      <c r="N11452" s="206" t="s">
        <v>816</v>
      </c>
    </row>
    <row r="11453" spans="1:15" s="206" customFormat="1" ht="31" customHeight="1" x14ac:dyDescent="0.15">
      <c r="A11453" s="206" t="s">
        <v>768</v>
      </c>
      <c r="B11453" s="206" t="s">
        <v>933</v>
      </c>
      <c r="C11453" s="206" t="s">
        <v>770</v>
      </c>
      <c r="D11453" s="206" t="s">
        <v>772</v>
      </c>
      <c r="E11453" s="206" t="s">
        <v>778</v>
      </c>
      <c r="F11453" s="207">
        <v>45379</v>
      </c>
      <c r="G11453" s="206" t="s">
        <v>836</v>
      </c>
      <c r="H11453" s="208">
        <v>93456</v>
      </c>
      <c r="I11453" s="206" t="s">
        <v>33</v>
      </c>
      <c r="L11453" s="206">
        <v>2023</v>
      </c>
      <c r="M11453" s="206" t="s">
        <v>772</v>
      </c>
      <c r="N11453" s="206" t="s">
        <v>816</v>
      </c>
    </row>
    <row r="11454" spans="1:15" s="206" customFormat="1" ht="31" customHeight="1" x14ac:dyDescent="0.15">
      <c r="A11454" s="206" t="s">
        <v>768</v>
      </c>
      <c r="B11454" s="206" t="s">
        <v>933</v>
      </c>
      <c r="C11454" s="206" t="s">
        <v>770</v>
      </c>
      <c r="D11454" s="206" t="s">
        <v>772</v>
      </c>
      <c r="E11454" s="206" t="s">
        <v>778</v>
      </c>
      <c r="F11454" s="207">
        <v>45383</v>
      </c>
      <c r="G11454" s="206" t="s">
        <v>37</v>
      </c>
      <c r="H11454" s="208">
        <v>32710</v>
      </c>
      <c r="I11454" s="206" t="s">
        <v>33</v>
      </c>
      <c r="L11454" s="206">
        <v>2023</v>
      </c>
      <c r="M11454" s="206" t="s">
        <v>772</v>
      </c>
      <c r="N11454" s="206" t="s">
        <v>816</v>
      </c>
    </row>
    <row r="11455" spans="1:15" s="206" customFormat="1" ht="31" customHeight="1" x14ac:dyDescent="0.15">
      <c r="A11455" s="206" t="s">
        <v>768</v>
      </c>
      <c r="B11455" s="206" t="s">
        <v>933</v>
      </c>
      <c r="C11455" s="206" t="s">
        <v>770</v>
      </c>
      <c r="D11455" s="206" t="s">
        <v>772</v>
      </c>
      <c r="E11455" s="206" t="s">
        <v>772</v>
      </c>
      <c r="F11455" s="207">
        <v>45387</v>
      </c>
      <c r="G11455" s="206" t="s">
        <v>836</v>
      </c>
      <c r="H11455" s="208">
        <v>84436</v>
      </c>
      <c r="I11455" s="206" t="s">
        <v>33</v>
      </c>
      <c r="L11455" s="206">
        <v>2023</v>
      </c>
      <c r="M11455" s="206" t="s">
        <v>772</v>
      </c>
      <c r="N11455" s="206" t="s">
        <v>816</v>
      </c>
    </row>
    <row r="11456" spans="1:15" s="206" customFormat="1" ht="31" customHeight="1" x14ac:dyDescent="0.15">
      <c r="A11456" s="206" t="s">
        <v>768</v>
      </c>
      <c r="B11456" s="206" t="s">
        <v>933</v>
      </c>
      <c r="C11456" s="206" t="s">
        <v>770</v>
      </c>
      <c r="D11456" s="206" t="s">
        <v>772</v>
      </c>
      <c r="E11456" s="206" t="s">
        <v>778</v>
      </c>
      <c r="F11456" s="207">
        <v>45390</v>
      </c>
      <c r="G11456" s="206" t="s">
        <v>37</v>
      </c>
      <c r="H11456" s="208">
        <v>69322</v>
      </c>
      <c r="I11456" s="206" t="s">
        <v>33</v>
      </c>
      <c r="L11456" s="206">
        <v>2023</v>
      </c>
      <c r="M11456" s="206" t="s">
        <v>772</v>
      </c>
      <c r="N11456" s="206" t="s">
        <v>816</v>
      </c>
    </row>
    <row r="11457" spans="1:14" s="206" customFormat="1" ht="31" customHeight="1" x14ac:dyDescent="0.15">
      <c r="A11457" s="206" t="s">
        <v>768</v>
      </c>
      <c r="B11457" s="206" t="s">
        <v>933</v>
      </c>
      <c r="C11457" s="206" t="s">
        <v>770</v>
      </c>
      <c r="D11457" s="206" t="s">
        <v>772</v>
      </c>
      <c r="E11457" s="206" t="s">
        <v>772</v>
      </c>
      <c r="F11457" s="207">
        <v>45392</v>
      </c>
      <c r="G11457" s="206" t="s">
        <v>37</v>
      </c>
      <c r="H11457" s="208">
        <v>41910</v>
      </c>
      <c r="I11457" s="206" t="s">
        <v>33</v>
      </c>
      <c r="L11457" s="206">
        <v>2023</v>
      </c>
      <c r="M11457" s="206" t="s">
        <v>772</v>
      </c>
      <c r="N11457" s="206" t="s">
        <v>816</v>
      </c>
    </row>
    <row r="11458" spans="1:14" s="206" customFormat="1" ht="31" customHeight="1" x14ac:dyDescent="0.15">
      <c r="A11458" s="206" t="s">
        <v>768</v>
      </c>
      <c r="B11458" s="206" t="s">
        <v>933</v>
      </c>
      <c r="C11458" s="206" t="s">
        <v>770</v>
      </c>
      <c r="D11458" s="206" t="s">
        <v>772</v>
      </c>
      <c r="E11458" s="206" t="s">
        <v>772</v>
      </c>
      <c r="F11458" s="207">
        <v>45393</v>
      </c>
      <c r="G11458" s="206" t="s">
        <v>836</v>
      </c>
      <c r="H11458" s="208">
        <v>39600</v>
      </c>
      <c r="I11458" s="206" t="s">
        <v>33</v>
      </c>
      <c r="L11458" s="206">
        <v>2023</v>
      </c>
      <c r="M11458" s="206" t="s">
        <v>772</v>
      </c>
      <c r="N11458" s="206" t="s">
        <v>816</v>
      </c>
    </row>
    <row r="11459" spans="1:14" s="206" customFormat="1" ht="31" customHeight="1" x14ac:dyDescent="0.15">
      <c r="A11459" s="206" t="s">
        <v>768</v>
      </c>
      <c r="B11459" s="206" t="s">
        <v>933</v>
      </c>
      <c r="C11459" s="206" t="s">
        <v>770</v>
      </c>
      <c r="D11459" s="206" t="s">
        <v>772</v>
      </c>
      <c r="E11459" s="206" t="s">
        <v>772</v>
      </c>
      <c r="F11459" s="207">
        <v>45394</v>
      </c>
      <c r="G11459" s="206" t="s">
        <v>836</v>
      </c>
      <c r="H11459" s="208">
        <v>187235</v>
      </c>
      <c r="I11459" s="206" t="s">
        <v>33</v>
      </c>
      <c r="L11459" s="206">
        <v>2023</v>
      </c>
      <c r="M11459" s="206" t="s">
        <v>772</v>
      </c>
      <c r="N11459" s="206" t="s">
        <v>816</v>
      </c>
    </row>
    <row r="11460" spans="1:14" s="206" customFormat="1" ht="31" customHeight="1" x14ac:dyDescent="0.15">
      <c r="A11460" s="206" t="s">
        <v>768</v>
      </c>
      <c r="B11460" s="206" t="s">
        <v>933</v>
      </c>
      <c r="C11460" s="206" t="s">
        <v>770</v>
      </c>
      <c r="D11460" s="206" t="s">
        <v>772</v>
      </c>
      <c r="E11460" s="206" t="s">
        <v>772</v>
      </c>
      <c r="F11460" s="207">
        <v>45399</v>
      </c>
      <c r="G11460" s="206" t="s">
        <v>37</v>
      </c>
      <c r="H11460" s="208">
        <v>43276</v>
      </c>
      <c r="I11460" s="206" t="s">
        <v>33</v>
      </c>
      <c r="L11460" s="206">
        <v>2023</v>
      </c>
      <c r="M11460" s="206" t="s">
        <v>772</v>
      </c>
      <c r="N11460" s="206" t="s">
        <v>816</v>
      </c>
    </row>
    <row r="11461" spans="1:14" s="206" customFormat="1" ht="31" customHeight="1" x14ac:dyDescent="0.15">
      <c r="A11461" s="206" t="s">
        <v>768</v>
      </c>
      <c r="B11461" s="206" t="s">
        <v>933</v>
      </c>
      <c r="C11461" s="206" t="s">
        <v>770</v>
      </c>
      <c r="D11461" s="206" t="s">
        <v>772</v>
      </c>
      <c r="E11461" s="206" t="s">
        <v>772</v>
      </c>
      <c r="F11461" s="207">
        <v>45401</v>
      </c>
      <c r="G11461" s="206" t="s">
        <v>836</v>
      </c>
      <c r="H11461" s="208">
        <v>66746</v>
      </c>
      <c r="I11461" s="206" t="s">
        <v>33</v>
      </c>
      <c r="L11461" s="206">
        <v>2023</v>
      </c>
      <c r="M11461" s="206" t="s">
        <v>772</v>
      </c>
      <c r="N11461" s="206" t="s">
        <v>816</v>
      </c>
    </row>
    <row r="11462" spans="1:14" s="206" customFormat="1" ht="31" customHeight="1" x14ac:dyDescent="0.15">
      <c r="A11462" s="206" t="s">
        <v>768</v>
      </c>
      <c r="B11462" s="206" t="s">
        <v>933</v>
      </c>
      <c r="C11462" s="206" t="s">
        <v>770</v>
      </c>
      <c r="D11462" s="206" t="s">
        <v>772</v>
      </c>
      <c r="E11462" s="206" t="s">
        <v>772</v>
      </c>
      <c r="F11462" s="207">
        <v>45404</v>
      </c>
      <c r="G11462" s="206" t="s">
        <v>37</v>
      </c>
      <c r="H11462" s="208">
        <v>39600</v>
      </c>
      <c r="I11462" s="206" t="s">
        <v>33</v>
      </c>
      <c r="L11462" s="206">
        <v>2023</v>
      </c>
      <c r="M11462" s="206" t="s">
        <v>772</v>
      </c>
      <c r="N11462" s="206" t="s">
        <v>816</v>
      </c>
    </row>
    <row r="11463" spans="1:14" s="206" customFormat="1" ht="31" customHeight="1" x14ac:dyDescent="0.15">
      <c r="A11463" s="206" t="s">
        <v>768</v>
      </c>
      <c r="B11463" s="206" t="s">
        <v>933</v>
      </c>
      <c r="C11463" s="206" t="s">
        <v>770</v>
      </c>
      <c r="D11463" s="206" t="s">
        <v>772</v>
      </c>
      <c r="E11463" s="206" t="s">
        <v>772</v>
      </c>
      <c r="F11463" s="207">
        <v>45406</v>
      </c>
      <c r="G11463" s="206" t="s">
        <v>37</v>
      </c>
      <c r="H11463" s="208">
        <v>69696</v>
      </c>
      <c r="I11463" s="206" t="s">
        <v>33</v>
      </c>
      <c r="L11463" s="206">
        <v>2023</v>
      </c>
      <c r="M11463" s="206" t="s">
        <v>772</v>
      </c>
      <c r="N11463" s="206" t="s">
        <v>816</v>
      </c>
    </row>
    <row r="11464" spans="1:14" s="206" customFormat="1" ht="31" customHeight="1" x14ac:dyDescent="0.15">
      <c r="A11464" s="206" t="s">
        <v>768</v>
      </c>
      <c r="B11464" s="206" t="s">
        <v>933</v>
      </c>
      <c r="C11464" s="206" t="s">
        <v>770</v>
      </c>
      <c r="D11464" s="206" t="s">
        <v>772</v>
      </c>
      <c r="E11464" s="206" t="s">
        <v>772</v>
      </c>
      <c r="F11464" s="207">
        <v>45408</v>
      </c>
      <c r="G11464" s="206" t="s">
        <v>836</v>
      </c>
      <c r="H11464" s="208">
        <v>299508</v>
      </c>
      <c r="I11464" s="206" t="s">
        <v>33</v>
      </c>
      <c r="L11464" s="206">
        <v>2023</v>
      </c>
      <c r="M11464" s="206" t="s">
        <v>772</v>
      </c>
      <c r="N11464" s="206" t="s">
        <v>816</v>
      </c>
    </row>
    <row r="11465" spans="1:14" s="206" customFormat="1" ht="31" customHeight="1" x14ac:dyDescent="0.15">
      <c r="A11465" s="206" t="s">
        <v>768</v>
      </c>
      <c r="B11465" s="206" t="s">
        <v>933</v>
      </c>
      <c r="C11465" s="206" t="s">
        <v>770</v>
      </c>
      <c r="D11465" s="206" t="s">
        <v>772</v>
      </c>
      <c r="E11465" s="206" t="s">
        <v>778</v>
      </c>
      <c r="F11465" s="207">
        <v>45411</v>
      </c>
      <c r="G11465" s="206" t="s">
        <v>37</v>
      </c>
      <c r="H11465" s="208">
        <v>1760</v>
      </c>
      <c r="I11465" s="206" t="s">
        <v>33</v>
      </c>
      <c r="L11465" s="206">
        <v>2023</v>
      </c>
      <c r="M11465" s="206" t="s">
        <v>772</v>
      </c>
      <c r="N11465" s="206" t="s">
        <v>816</v>
      </c>
    </row>
    <row r="11466" spans="1:14" s="206" customFormat="1" ht="31" customHeight="1" x14ac:dyDescent="0.15">
      <c r="A11466" s="206" t="s">
        <v>768</v>
      </c>
      <c r="B11466" s="206" t="s">
        <v>933</v>
      </c>
      <c r="C11466" s="206" t="s">
        <v>770</v>
      </c>
      <c r="D11466" s="206" t="s">
        <v>772</v>
      </c>
      <c r="E11466" s="206" t="s">
        <v>772</v>
      </c>
      <c r="F11466" s="207">
        <v>45414</v>
      </c>
      <c r="G11466" s="206" t="s">
        <v>37</v>
      </c>
      <c r="H11466" s="208">
        <v>49632</v>
      </c>
      <c r="I11466" s="206" t="s">
        <v>33</v>
      </c>
      <c r="L11466" s="206">
        <v>2023</v>
      </c>
      <c r="M11466" s="206" t="s">
        <v>772</v>
      </c>
      <c r="N11466" s="206" t="s">
        <v>816</v>
      </c>
    </row>
    <row r="11467" spans="1:14" s="206" customFormat="1" ht="31" customHeight="1" x14ac:dyDescent="0.15">
      <c r="A11467" s="206" t="s">
        <v>768</v>
      </c>
      <c r="B11467" s="206" t="s">
        <v>933</v>
      </c>
      <c r="C11467" s="206" t="s">
        <v>770</v>
      </c>
      <c r="D11467" s="206" t="s">
        <v>772</v>
      </c>
      <c r="E11467" s="206" t="s">
        <v>772</v>
      </c>
      <c r="F11467" s="207">
        <v>45415</v>
      </c>
      <c r="G11467" s="206" t="s">
        <v>836</v>
      </c>
      <c r="H11467" s="208">
        <v>216643</v>
      </c>
      <c r="I11467" s="206" t="s">
        <v>33</v>
      </c>
      <c r="L11467" s="206">
        <v>2023</v>
      </c>
      <c r="M11467" s="206" t="s">
        <v>772</v>
      </c>
      <c r="N11467" s="206" t="s">
        <v>816</v>
      </c>
    </row>
    <row r="11468" spans="1:14" s="206" customFormat="1" ht="31" customHeight="1" x14ac:dyDescent="0.15">
      <c r="A11468" s="206" t="s">
        <v>768</v>
      </c>
      <c r="B11468" s="206" t="s">
        <v>934</v>
      </c>
      <c r="C11468" s="206" t="s">
        <v>770</v>
      </c>
      <c r="D11468" s="206" t="s">
        <v>840</v>
      </c>
      <c r="E11468" s="206" t="s">
        <v>577</v>
      </c>
      <c r="F11468" s="207">
        <v>45435</v>
      </c>
      <c r="G11468" s="206" t="s">
        <v>75</v>
      </c>
      <c r="H11468" s="208">
        <v>40000</v>
      </c>
      <c r="I11468" s="206" t="s">
        <v>19</v>
      </c>
      <c r="J11468" s="206">
        <v>400</v>
      </c>
      <c r="L11468" s="206">
        <v>2024</v>
      </c>
      <c r="M11468" s="206" t="s">
        <v>772</v>
      </c>
      <c r="N11468" s="206" t="s">
        <v>773</v>
      </c>
    </row>
    <row r="11469" spans="1:14" s="206" customFormat="1" ht="31" customHeight="1" x14ac:dyDescent="0.15">
      <c r="A11469" s="206" t="s">
        <v>768</v>
      </c>
      <c r="B11469" s="206" t="s">
        <v>934</v>
      </c>
      <c r="C11469" s="206" t="s">
        <v>770</v>
      </c>
      <c r="D11469" s="206" t="s">
        <v>840</v>
      </c>
      <c r="E11469" s="206" t="s">
        <v>577</v>
      </c>
      <c r="F11469" s="207">
        <v>45436</v>
      </c>
      <c r="G11469" s="206" t="s">
        <v>75</v>
      </c>
      <c r="H11469" s="208">
        <v>40000</v>
      </c>
      <c r="I11469" s="206" t="s">
        <v>19</v>
      </c>
      <c r="J11469" s="206">
        <v>400</v>
      </c>
      <c r="L11469" s="206">
        <v>2024</v>
      </c>
      <c r="M11469" s="206" t="s">
        <v>772</v>
      </c>
      <c r="N11469" s="206" t="s">
        <v>773</v>
      </c>
    </row>
    <row r="11470" spans="1:14" s="206" customFormat="1" ht="31" customHeight="1" x14ac:dyDescent="0.15">
      <c r="A11470" s="206" t="s">
        <v>768</v>
      </c>
      <c r="B11470" s="206" t="s">
        <v>934</v>
      </c>
      <c r="C11470" s="206" t="s">
        <v>770</v>
      </c>
      <c r="D11470" s="206" t="s">
        <v>840</v>
      </c>
      <c r="E11470" s="206" t="s">
        <v>577</v>
      </c>
      <c r="F11470" s="207">
        <v>45438</v>
      </c>
      <c r="G11470" s="206" t="s">
        <v>75</v>
      </c>
      <c r="H11470" s="208">
        <v>80000</v>
      </c>
      <c r="I11470" s="206" t="s">
        <v>19</v>
      </c>
      <c r="J11470" s="206">
        <v>800</v>
      </c>
      <c r="L11470" s="206">
        <v>2024</v>
      </c>
      <c r="M11470" s="206" t="s">
        <v>772</v>
      </c>
      <c r="N11470" s="206" t="s">
        <v>773</v>
      </c>
    </row>
    <row r="11471" spans="1:14" s="206" customFormat="1" ht="31" customHeight="1" x14ac:dyDescent="0.15">
      <c r="A11471" s="206" t="s">
        <v>768</v>
      </c>
      <c r="B11471" s="206" t="s">
        <v>934</v>
      </c>
      <c r="C11471" s="206" t="s">
        <v>770</v>
      </c>
      <c r="D11471" s="206" t="s">
        <v>840</v>
      </c>
      <c r="E11471" s="206" t="s">
        <v>577</v>
      </c>
      <c r="F11471" s="207">
        <v>45439</v>
      </c>
      <c r="G11471" s="206" t="s">
        <v>75</v>
      </c>
      <c r="H11471" s="208">
        <v>80000</v>
      </c>
      <c r="I11471" s="206" t="s">
        <v>19</v>
      </c>
      <c r="J11471" s="206">
        <v>800</v>
      </c>
      <c r="L11471" s="206">
        <v>2024</v>
      </c>
      <c r="M11471" s="206" t="s">
        <v>772</v>
      </c>
      <c r="N11471" s="206" t="s">
        <v>773</v>
      </c>
    </row>
    <row r="11472" spans="1:14" s="206" customFormat="1" ht="31" customHeight="1" x14ac:dyDescent="0.15">
      <c r="A11472" s="206" t="s">
        <v>768</v>
      </c>
      <c r="B11472" s="206" t="s">
        <v>934</v>
      </c>
      <c r="C11472" s="206" t="s">
        <v>770</v>
      </c>
      <c r="D11472" s="206" t="s">
        <v>840</v>
      </c>
      <c r="E11472" s="206" t="s">
        <v>577</v>
      </c>
      <c r="F11472" s="207">
        <v>45440</v>
      </c>
      <c r="G11472" s="206" t="s">
        <v>75</v>
      </c>
      <c r="H11472" s="208">
        <v>80000</v>
      </c>
      <c r="I11472" s="206" t="s">
        <v>19</v>
      </c>
      <c r="J11472" s="206">
        <v>800</v>
      </c>
      <c r="L11472" s="206">
        <v>2024</v>
      </c>
      <c r="M11472" s="206" t="s">
        <v>772</v>
      </c>
      <c r="N11472" s="206" t="s">
        <v>773</v>
      </c>
    </row>
    <row r="11473" spans="1:14" s="206" customFormat="1" ht="31" customHeight="1" x14ac:dyDescent="0.15">
      <c r="A11473" s="206" t="s">
        <v>768</v>
      </c>
      <c r="B11473" s="206" t="s">
        <v>934</v>
      </c>
      <c r="C11473" s="206" t="s">
        <v>770</v>
      </c>
      <c r="D11473" s="206" t="s">
        <v>840</v>
      </c>
      <c r="E11473" s="206" t="s">
        <v>577</v>
      </c>
      <c r="F11473" s="207">
        <v>45441</v>
      </c>
      <c r="G11473" s="206" t="s">
        <v>75</v>
      </c>
      <c r="H11473" s="208">
        <v>80000</v>
      </c>
      <c r="I11473" s="206" t="s">
        <v>19</v>
      </c>
      <c r="J11473" s="206">
        <v>800</v>
      </c>
      <c r="L11473" s="206">
        <v>2024</v>
      </c>
      <c r="M11473" s="206" t="s">
        <v>772</v>
      </c>
      <c r="N11473" s="206" t="s">
        <v>773</v>
      </c>
    </row>
    <row r="11474" spans="1:14" s="206" customFormat="1" ht="31" customHeight="1" x14ac:dyDescent="0.15">
      <c r="A11474" s="206" t="s">
        <v>768</v>
      </c>
      <c r="B11474" s="206" t="s">
        <v>934</v>
      </c>
      <c r="C11474" s="206" t="s">
        <v>770</v>
      </c>
      <c r="D11474" s="206" t="s">
        <v>840</v>
      </c>
      <c r="E11474" s="206" t="s">
        <v>577</v>
      </c>
      <c r="F11474" s="207">
        <v>45442</v>
      </c>
      <c r="G11474" s="206" t="s">
        <v>75</v>
      </c>
      <c r="H11474" s="208">
        <v>240000</v>
      </c>
      <c r="I11474" s="206" t="s">
        <v>19</v>
      </c>
      <c r="J11474" s="206">
        <v>2400</v>
      </c>
      <c r="L11474" s="206">
        <v>2024</v>
      </c>
      <c r="M11474" s="206" t="s">
        <v>772</v>
      </c>
      <c r="N11474" s="206" t="s">
        <v>773</v>
      </c>
    </row>
    <row r="11475" spans="1:14" s="206" customFormat="1" ht="31" customHeight="1" x14ac:dyDescent="0.15">
      <c r="A11475" s="206" t="s">
        <v>768</v>
      </c>
      <c r="B11475" s="206" t="s">
        <v>934</v>
      </c>
      <c r="C11475" s="206" t="s">
        <v>770</v>
      </c>
      <c r="D11475" s="206" t="s">
        <v>840</v>
      </c>
      <c r="E11475" s="206" t="s">
        <v>577</v>
      </c>
      <c r="F11475" s="207">
        <v>45443</v>
      </c>
      <c r="G11475" s="206" t="s">
        <v>75</v>
      </c>
      <c r="H11475" s="208">
        <v>160000</v>
      </c>
      <c r="I11475" s="206" t="s">
        <v>19</v>
      </c>
      <c r="J11475" s="206">
        <v>1600</v>
      </c>
      <c r="L11475" s="206">
        <v>2024</v>
      </c>
      <c r="M11475" s="206" t="s">
        <v>772</v>
      </c>
      <c r="N11475" s="206" t="s">
        <v>773</v>
      </c>
    </row>
    <row r="11476" spans="1:14" s="206" customFormat="1" ht="31" customHeight="1" x14ac:dyDescent="0.15">
      <c r="A11476" s="206" t="s">
        <v>768</v>
      </c>
      <c r="B11476" s="206" t="s">
        <v>934</v>
      </c>
      <c r="C11476" s="206" t="s">
        <v>770</v>
      </c>
      <c r="D11476" s="206" t="s">
        <v>840</v>
      </c>
      <c r="E11476" s="206" t="s">
        <v>577</v>
      </c>
      <c r="F11476" s="207">
        <v>45444</v>
      </c>
      <c r="G11476" s="206" t="s">
        <v>75</v>
      </c>
      <c r="H11476" s="208">
        <v>40000</v>
      </c>
      <c r="I11476" s="206" t="s">
        <v>19</v>
      </c>
      <c r="J11476" s="206">
        <v>400</v>
      </c>
      <c r="L11476" s="206">
        <v>2024</v>
      </c>
      <c r="M11476" s="206" t="s">
        <v>772</v>
      </c>
      <c r="N11476" s="206" t="s">
        <v>773</v>
      </c>
    </row>
    <row r="11477" spans="1:14" s="206" customFormat="1" ht="31" customHeight="1" x14ac:dyDescent="0.15">
      <c r="A11477" s="206" t="s">
        <v>768</v>
      </c>
      <c r="B11477" s="206" t="s">
        <v>934</v>
      </c>
      <c r="C11477" s="206" t="s">
        <v>770</v>
      </c>
      <c r="D11477" s="206" t="s">
        <v>840</v>
      </c>
      <c r="E11477" s="206" t="s">
        <v>577</v>
      </c>
      <c r="F11477" s="207">
        <v>45445</v>
      </c>
      <c r="G11477" s="206" t="s">
        <v>75</v>
      </c>
      <c r="H11477" s="208">
        <v>160000</v>
      </c>
      <c r="I11477" s="206" t="s">
        <v>19</v>
      </c>
      <c r="J11477" s="206">
        <v>1600</v>
      </c>
      <c r="L11477" s="206">
        <v>2024</v>
      </c>
      <c r="M11477" s="206" t="s">
        <v>772</v>
      </c>
      <c r="N11477" s="206" t="s">
        <v>773</v>
      </c>
    </row>
    <row r="11478" spans="1:14" s="206" customFormat="1" ht="31" customHeight="1" x14ac:dyDescent="0.15">
      <c r="A11478" s="206" t="s">
        <v>768</v>
      </c>
      <c r="B11478" s="206" t="s">
        <v>934</v>
      </c>
      <c r="C11478" s="206" t="s">
        <v>770</v>
      </c>
      <c r="D11478" s="206" t="s">
        <v>840</v>
      </c>
      <c r="E11478" s="206" t="s">
        <v>577</v>
      </c>
      <c r="F11478" s="207">
        <v>45446</v>
      </c>
      <c r="G11478" s="206" t="s">
        <v>75</v>
      </c>
      <c r="H11478" s="208">
        <v>280000</v>
      </c>
      <c r="I11478" s="206" t="s">
        <v>19</v>
      </c>
      <c r="J11478" s="206">
        <v>2800</v>
      </c>
      <c r="L11478" s="206">
        <v>2024</v>
      </c>
      <c r="M11478" s="206" t="s">
        <v>772</v>
      </c>
      <c r="N11478" s="206" t="s">
        <v>773</v>
      </c>
    </row>
    <row r="11479" spans="1:14" s="206" customFormat="1" ht="31" customHeight="1" x14ac:dyDescent="0.15">
      <c r="A11479" s="206" t="s">
        <v>768</v>
      </c>
      <c r="B11479" s="206" t="s">
        <v>934</v>
      </c>
      <c r="C11479" s="206" t="s">
        <v>770</v>
      </c>
      <c r="D11479" s="206" t="s">
        <v>840</v>
      </c>
      <c r="E11479" s="206" t="s">
        <v>577</v>
      </c>
      <c r="F11479" s="207">
        <v>45447</v>
      </c>
      <c r="G11479" s="206" t="s">
        <v>75</v>
      </c>
      <c r="H11479" s="208">
        <v>320000</v>
      </c>
      <c r="I11479" s="206" t="s">
        <v>19</v>
      </c>
      <c r="J11479" s="206">
        <v>3200</v>
      </c>
      <c r="L11479" s="206">
        <v>2024</v>
      </c>
      <c r="M11479" s="206" t="s">
        <v>772</v>
      </c>
      <c r="N11479" s="206" t="s">
        <v>773</v>
      </c>
    </row>
    <row r="11480" spans="1:14" s="206" customFormat="1" ht="31" customHeight="1" x14ac:dyDescent="0.15">
      <c r="A11480" s="206" t="s">
        <v>768</v>
      </c>
      <c r="B11480" s="206" t="s">
        <v>934</v>
      </c>
      <c r="C11480" s="206" t="s">
        <v>770</v>
      </c>
      <c r="D11480" s="206" t="s">
        <v>840</v>
      </c>
      <c r="E11480" s="206" t="s">
        <v>577</v>
      </c>
      <c r="F11480" s="207">
        <v>45448</v>
      </c>
      <c r="G11480" s="206" t="s">
        <v>75</v>
      </c>
      <c r="H11480" s="208">
        <v>320000</v>
      </c>
      <c r="I11480" s="206" t="s">
        <v>19</v>
      </c>
      <c r="J11480" s="206">
        <v>3200</v>
      </c>
      <c r="L11480" s="206">
        <v>2024</v>
      </c>
      <c r="M11480" s="206" t="s">
        <v>772</v>
      </c>
      <c r="N11480" s="206" t="s">
        <v>773</v>
      </c>
    </row>
    <row r="11481" spans="1:14" s="206" customFormat="1" ht="31" customHeight="1" x14ac:dyDescent="0.15">
      <c r="A11481" s="206" t="s">
        <v>768</v>
      </c>
      <c r="B11481" s="206" t="s">
        <v>934</v>
      </c>
      <c r="C11481" s="206" t="s">
        <v>770</v>
      </c>
      <c r="D11481" s="206" t="s">
        <v>840</v>
      </c>
      <c r="E11481" s="206" t="s">
        <v>577</v>
      </c>
      <c r="F11481" s="207">
        <v>45449</v>
      </c>
      <c r="G11481" s="206" t="s">
        <v>75</v>
      </c>
      <c r="H11481" s="208">
        <v>280000</v>
      </c>
      <c r="I11481" s="206" t="s">
        <v>19</v>
      </c>
      <c r="J11481" s="206">
        <v>2800</v>
      </c>
      <c r="L11481" s="206">
        <v>2024</v>
      </c>
      <c r="M11481" s="206" t="s">
        <v>772</v>
      </c>
      <c r="N11481" s="206" t="s">
        <v>773</v>
      </c>
    </row>
    <row r="11482" spans="1:14" s="206" customFormat="1" ht="31" customHeight="1" x14ac:dyDescent="0.15">
      <c r="A11482" s="206" t="s">
        <v>768</v>
      </c>
      <c r="B11482" s="206" t="s">
        <v>934</v>
      </c>
      <c r="C11482" s="206" t="s">
        <v>770</v>
      </c>
      <c r="D11482" s="206" t="s">
        <v>840</v>
      </c>
      <c r="E11482" s="206" t="s">
        <v>577</v>
      </c>
      <c r="F11482" s="207">
        <v>45450</v>
      </c>
      <c r="G11482" s="206" t="s">
        <v>75</v>
      </c>
      <c r="H11482" s="208">
        <v>480000</v>
      </c>
      <c r="I11482" s="206" t="s">
        <v>19</v>
      </c>
      <c r="J11482" s="206">
        <v>4800</v>
      </c>
      <c r="L11482" s="206">
        <v>2024</v>
      </c>
      <c r="M11482" s="206" t="s">
        <v>772</v>
      </c>
      <c r="N11482" s="206" t="s">
        <v>773</v>
      </c>
    </row>
    <row r="11483" spans="1:14" s="206" customFormat="1" ht="31" customHeight="1" x14ac:dyDescent="0.15">
      <c r="A11483" s="206" t="s">
        <v>768</v>
      </c>
      <c r="B11483" s="206" t="s">
        <v>934</v>
      </c>
      <c r="C11483" s="206" t="s">
        <v>770</v>
      </c>
      <c r="D11483" s="206" t="s">
        <v>840</v>
      </c>
      <c r="E11483" s="206" t="s">
        <v>577</v>
      </c>
      <c r="F11483" s="207">
        <v>45451</v>
      </c>
      <c r="G11483" s="206" t="s">
        <v>75</v>
      </c>
      <c r="H11483" s="208">
        <v>680000</v>
      </c>
      <c r="I11483" s="206" t="s">
        <v>19</v>
      </c>
      <c r="J11483" s="206">
        <v>6800</v>
      </c>
      <c r="L11483" s="206">
        <v>2024</v>
      </c>
      <c r="M11483" s="206" t="s">
        <v>772</v>
      </c>
      <c r="N11483" s="206" t="s">
        <v>773</v>
      </c>
    </row>
    <row r="11484" spans="1:14" s="206" customFormat="1" ht="31" customHeight="1" x14ac:dyDescent="0.15">
      <c r="A11484" s="206" t="s">
        <v>768</v>
      </c>
      <c r="B11484" s="206" t="s">
        <v>934</v>
      </c>
      <c r="C11484" s="206" t="s">
        <v>770</v>
      </c>
      <c r="D11484" s="206" t="s">
        <v>840</v>
      </c>
      <c r="E11484" s="206" t="s">
        <v>577</v>
      </c>
      <c r="F11484" s="207">
        <v>45452</v>
      </c>
      <c r="G11484" s="206" t="s">
        <v>75</v>
      </c>
      <c r="H11484" s="208">
        <v>440000</v>
      </c>
      <c r="I11484" s="206" t="s">
        <v>19</v>
      </c>
      <c r="J11484" s="206">
        <v>4400</v>
      </c>
      <c r="L11484" s="206">
        <v>2024</v>
      </c>
      <c r="M11484" s="206" t="s">
        <v>772</v>
      </c>
      <c r="N11484" s="206" t="s">
        <v>773</v>
      </c>
    </row>
    <row r="11485" spans="1:14" s="206" customFormat="1" ht="31" customHeight="1" x14ac:dyDescent="0.15">
      <c r="A11485" s="206" t="s">
        <v>768</v>
      </c>
      <c r="B11485" s="206" t="s">
        <v>934</v>
      </c>
      <c r="C11485" s="206" t="s">
        <v>770</v>
      </c>
      <c r="D11485" s="206" t="s">
        <v>840</v>
      </c>
      <c r="E11485" s="206" t="s">
        <v>577</v>
      </c>
      <c r="F11485" s="207">
        <v>45453</v>
      </c>
      <c r="G11485" s="206" t="s">
        <v>75</v>
      </c>
      <c r="H11485" s="208">
        <v>640000</v>
      </c>
      <c r="I11485" s="206" t="s">
        <v>19</v>
      </c>
      <c r="J11485" s="206">
        <v>6400</v>
      </c>
      <c r="L11485" s="206">
        <v>2024</v>
      </c>
      <c r="M11485" s="206" t="s">
        <v>772</v>
      </c>
      <c r="N11485" s="206" t="s">
        <v>773</v>
      </c>
    </row>
    <row r="11486" spans="1:14" s="206" customFormat="1" ht="31" customHeight="1" x14ac:dyDescent="0.15">
      <c r="A11486" s="206" t="s">
        <v>768</v>
      </c>
      <c r="B11486" s="206" t="s">
        <v>934</v>
      </c>
      <c r="C11486" s="206" t="s">
        <v>770</v>
      </c>
      <c r="D11486" s="206" t="s">
        <v>840</v>
      </c>
      <c r="E11486" s="206" t="s">
        <v>577</v>
      </c>
      <c r="F11486" s="207">
        <v>45454</v>
      </c>
      <c r="G11486" s="206" t="s">
        <v>75</v>
      </c>
      <c r="H11486" s="208">
        <v>600000</v>
      </c>
      <c r="I11486" s="206" t="s">
        <v>19</v>
      </c>
      <c r="J11486" s="206">
        <v>6000</v>
      </c>
      <c r="L11486" s="206">
        <v>2024</v>
      </c>
      <c r="M11486" s="206" t="s">
        <v>772</v>
      </c>
      <c r="N11486" s="206" t="s">
        <v>773</v>
      </c>
    </row>
    <row r="11487" spans="1:14" s="206" customFormat="1" ht="31" customHeight="1" x14ac:dyDescent="0.15">
      <c r="A11487" s="206" t="s">
        <v>768</v>
      </c>
      <c r="B11487" s="206" t="s">
        <v>934</v>
      </c>
      <c r="C11487" s="206" t="s">
        <v>770</v>
      </c>
      <c r="D11487" s="206" t="s">
        <v>840</v>
      </c>
      <c r="E11487" s="206" t="s">
        <v>577</v>
      </c>
      <c r="F11487" s="207">
        <v>45455</v>
      </c>
      <c r="G11487" s="206" t="s">
        <v>75</v>
      </c>
      <c r="H11487" s="208">
        <v>600000</v>
      </c>
      <c r="I11487" s="206" t="s">
        <v>19</v>
      </c>
      <c r="J11487" s="206">
        <v>6000</v>
      </c>
      <c r="L11487" s="206">
        <v>2024</v>
      </c>
      <c r="M11487" s="206" t="s">
        <v>772</v>
      </c>
      <c r="N11487" s="206" t="s">
        <v>773</v>
      </c>
    </row>
    <row r="11488" spans="1:14" s="206" customFormat="1" ht="31" customHeight="1" x14ac:dyDescent="0.15">
      <c r="A11488" s="206" t="s">
        <v>768</v>
      </c>
      <c r="B11488" s="206" t="s">
        <v>934</v>
      </c>
      <c r="C11488" s="206" t="s">
        <v>770</v>
      </c>
      <c r="D11488" s="206" t="s">
        <v>840</v>
      </c>
      <c r="E11488" s="206" t="s">
        <v>577</v>
      </c>
      <c r="F11488" s="207">
        <v>45456</v>
      </c>
      <c r="G11488" s="206" t="s">
        <v>75</v>
      </c>
      <c r="H11488" s="208">
        <v>720000</v>
      </c>
      <c r="I11488" s="206" t="s">
        <v>19</v>
      </c>
      <c r="J11488" s="206">
        <v>7200</v>
      </c>
      <c r="L11488" s="206">
        <v>2024</v>
      </c>
      <c r="M11488" s="206" t="s">
        <v>772</v>
      </c>
      <c r="N11488" s="206" t="s">
        <v>773</v>
      </c>
    </row>
    <row r="11489" spans="1:15" s="206" customFormat="1" ht="31" customHeight="1" x14ac:dyDescent="0.15">
      <c r="A11489" s="206" t="s">
        <v>768</v>
      </c>
      <c r="B11489" s="206" t="s">
        <v>934</v>
      </c>
      <c r="C11489" s="206" t="s">
        <v>770</v>
      </c>
      <c r="D11489" s="206" t="s">
        <v>840</v>
      </c>
      <c r="E11489" s="206" t="s">
        <v>577</v>
      </c>
      <c r="F11489" s="207">
        <v>45457</v>
      </c>
      <c r="G11489" s="206" t="s">
        <v>75</v>
      </c>
      <c r="H11489" s="208">
        <v>840000</v>
      </c>
      <c r="I11489" s="206" t="s">
        <v>19</v>
      </c>
      <c r="J11489" s="206">
        <v>8400</v>
      </c>
      <c r="L11489" s="206">
        <v>2024</v>
      </c>
      <c r="M11489" s="206" t="s">
        <v>772</v>
      </c>
      <c r="N11489" s="206" t="s">
        <v>773</v>
      </c>
    </row>
    <row r="11490" spans="1:15" s="206" customFormat="1" ht="31" customHeight="1" x14ac:dyDescent="0.15">
      <c r="A11490" s="206" t="s">
        <v>768</v>
      </c>
      <c r="B11490" s="206" t="s">
        <v>934</v>
      </c>
      <c r="C11490" s="206" t="s">
        <v>770</v>
      </c>
      <c r="D11490" s="206" t="s">
        <v>840</v>
      </c>
      <c r="E11490" s="206" t="s">
        <v>577</v>
      </c>
      <c r="F11490" s="207">
        <v>45458</v>
      </c>
      <c r="G11490" s="206" t="s">
        <v>75</v>
      </c>
      <c r="H11490" s="208">
        <v>640000</v>
      </c>
      <c r="I11490" s="206" t="s">
        <v>19</v>
      </c>
      <c r="J11490" s="206">
        <v>6400</v>
      </c>
      <c r="L11490" s="206">
        <v>2024</v>
      </c>
      <c r="M11490" s="206" t="s">
        <v>772</v>
      </c>
      <c r="N11490" s="206" t="s">
        <v>773</v>
      </c>
    </row>
    <row r="11491" spans="1:15" s="206" customFormat="1" ht="31" customHeight="1" x14ac:dyDescent="0.15">
      <c r="A11491" s="206" t="s">
        <v>768</v>
      </c>
      <c r="B11491" s="206" t="s">
        <v>934</v>
      </c>
      <c r="C11491" s="206" t="s">
        <v>770</v>
      </c>
      <c r="D11491" s="206" t="s">
        <v>840</v>
      </c>
      <c r="E11491" s="206" t="s">
        <v>577</v>
      </c>
      <c r="F11491" s="207">
        <v>45458</v>
      </c>
      <c r="G11491" s="206" t="s">
        <v>75</v>
      </c>
      <c r="H11491" s="208">
        <v>400000</v>
      </c>
      <c r="I11491" s="206" t="s">
        <v>19</v>
      </c>
      <c r="J11491" s="206">
        <v>4000</v>
      </c>
      <c r="L11491" s="206">
        <v>2024</v>
      </c>
      <c r="M11491" s="206" t="s">
        <v>772</v>
      </c>
      <c r="N11491" s="206" t="s">
        <v>773</v>
      </c>
      <c r="O11491" s="206" t="s">
        <v>791</v>
      </c>
    </row>
    <row r="11492" spans="1:15" s="206" customFormat="1" ht="31" customHeight="1" x14ac:dyDescent="0.15">
      <c r="A11492" s="206" t="s">
        <v>768</v>
      </c>
      <c r="B11492" s="206" t="s">
        <v>934</v>
      </c>
      <c r="C11492" s="206" t="s">
        <v>770</v>
      </c>
      <c r="D11492" s="206" t="s">
        <v>840</v>
      </c>
      <c r="E11492" s="206" t="s">
        <v>577</v>
      </c>
      <c r="F11492" s="207">
        <v>45459</v>
      </c>
      <c r="G11492" s="206" t="s">
        <v>75</v>
      </c>
      <c r="H11492" s="208">
        <v>400000</v>
      </c>
      <c r="I11492" s="206" t="s">
        <v>19</v>
      </c>
      <c r="J11492" s="206">
        <v>4000</v>
      </c>
      <c r="L11492" s="206">
        <v>2024</v>
      </c>
      <c r="M11492" s="206" t="s">
        <v>772</v>
      </c>
      <c r="N11492" s="206" t="s">
        <v>773</v>
      </c>
      <c r="O11492" s="206" t="s">
        <v>792</v>
      </c>
    </row>
    <row r="11493" spans="1:15" s="206" customFormat="1" ht="31" customHeight="1" x14ac:dyDescent="0.15">
      <c r="A11493" s="206" t="s">
        <v>768</v>
      </c>
      <c r="B11493" s="206" t="s">
        <v>934</v>
      </c>
      <c r="C11493" s="206" t="s">
        <v>770</v>
      </c>
      <c r="D11493" s="206" t="s">
        <v>840</v>
      </c>
      <c r="E11493" s="206" t="s">
        <v>577</v>
      </c>
      <c r="F11493" s="207">
        <v>45459</v>
      </c>
      <c r="G11493" s="206" t="s">
        <v>75</v>
      </c>
      <c r="H11493" s="208">
        <v>800000</v>
      </c>
      <c r="I11493" s="206" t="s">
        <v>19</v>
      </c>
      <c r="J11493" s="206">
        <v>8000</v>
      </c>
      <c r="L11493" s="206">
        <v>2024</v>
      </c>
      <c r="M11493" s="206" t="s">
        <v>772</v>
      </c>
      <c r="N11493" s="206" t="s">
        <v>773</v>
      </c>
    </row>
    <row r="11494" spans="1:15" s="206" customFormat="1" ht="31" customHeight="1" x14ac:dyDescent="0.15">
      <c r="A11494" s="206" t="s">
        <v>768</v>
      </c>
      <c r="B11494" s="206" t="s">
        <v>934</v>
      </c>
      <c r="C11494" s="206" t="s">
        <v>770</v>
      </c>
      <c r="D11494" s="206" t="s">
        <v>840</v>
      </c>
      <c r="E11494" s="206" t="s">
        <v>577</v>
      </c>
      <c r="F11494" s="207">
        <v>45460</v>
      </c>
      <c r="G11494" s="206" t="s">
        <v>75</v>
      </c>
      <c r="H11494" s="208">
        <v>1800000</v>
      </c>
      <c r="I11494" s="206" t="s">
        <v>19</v>
      </c>
      <c r="J11494" s="206">
        <v>18000</v>
      </c>
      <c r="L11494" s="206">
        <v>2024</v>
      </c>
      <c r="M11494" s="206" t="s">
        <v>772</v>
      </c>
      <c r="N11494" s="206" t="s">
        <v>773</v>
      </c>
    </row>
    <row r="11495" spans="1:15" s="206" customFormat="1" ht="31" customHeight="1" x14ac:dyDescent="0.15">
      <c r="A11495" s="206" t="s">
        <v>768</v>
      </c>
      <c r="B11495" s="206" t="s">
        <v>934</v>
      </c>
      <c r="C11495" s="206" t="s">
        <v>770</v>
      </c>
      <c r="D11495" s="206" t="s">
        <v>840</v>
      </c>
      <c r="E11495" s="206" t="s">
        <v>658</v>
      </c>
      <c r="F11495" s="207">
        <v>45461</v>
      </c>
      <c r="G11495" s="206" t="s">
        <v>75</v>
      </c>
      <c r="H11495" s="208">
        <v>80000</v>
      </c>
      <c r="I11495" s="206" t="s">
        <v>19</v>
      </c>
      <c r="J11495" s="206">
        <v>800</v>
      </c>
      <c r="L11495" s="206">
        <v>2024</v>
      </c>
      <c r="M11495" s="206" t="s">
        <v>772</v>
      </c>
      <c r="N11495" s="206" t="s">
        <v>773</v>
      </c>
    </row>
    <row r="11496" spans="1:15" s="206" customFormat="1" ht="31" customHeight="1" x14ac:dyDescent="0.15">
      <c r="A11496" s="206" t="s">
        <v>768</v>
      </c>
      <c r="B11496" s="206" t="s">
        <v>934</v>
      </c>
      <c r="C11496" s="206" t="s">
        <v>770</v>
      </c>
      <c r="D11496" s="206" t="s">
        <v>840</v>
      </c>
      <c r="E11496" s="206" t="s">
        <v>577</v>
      </c>
      <c r="F11496" s="207">
        <v>45461</v>
      </c>
      <c r="G11496" s="206" t="s">
        <v>75</v>
      </c>
      <c r="H11496" s="208">
        <v>2360000</v>
      </c>
      <c r="I11496" s="206" t="s">
        <v>19</v>
      </c>
      <c r="J11496" s="206">
        <v>23600</v>
      </c>
      <c r="L11496" s="206">
        <v>2024</v>
      </c>
      <c r="M11496" s="206" t="s">
        <v>772</v>
      </c>
      <c r="N11496" s="206" t="s">
        <v>773</v>
      </c>
    </row>
    <row r="11497" spans="1:15" s="206" customFormat="1" ht="31" customHeight="1" x14ac:dyDescent="0.15">
      <c r="A11497" s="206" t="s">
        <v>768</v>
      </c>
      <c r="B11497" s="206" t="s">
        <v>934</v>
      </c>
      <c r="C11497" s="206" t="s">
        <v>770</v>
      </c>
      <c r="D11497" s="206" t="s">
        <v>840</v>
      </c>
      <c r="E11497" s="206" t="s">
        <v>658</v>
      </c>
      <c r="F11497" s="207">
        <v>45462</v>
      </c>
      <c r="G11497" s="206" t="s">
        <v>75</v>
      </c>
      <c r="H11497" s="208">
        <v>80000</v>
      </c>
      <c r="I11497" s="206" t="s">
        <v>19</v>
      </c>
      <c r="J11497" s="206">
        <v>800</v>
      </c>
      <c r="L11497" s="206">
        <v>2024</v>
      </c>
      <c r="M11497" s="206" t="s">
        <v>772</v>
      </c>
      <c r="N11497" s="206" t="s">
        <v>773</v>
      </c>
    </row>
    <row r="11498" spans="1:15" s="206" customFormat="1" ht="31" customHeight="1" x14ac:dyDescent="0.15">
      <c r="A11498" s="206" t="s">
        <v>768</v>
      </c>
      <c r="B11498" s="206" t="s">
        <v>934</v>
      </c>
      <c r="C11498" s="206" t="s">
        <v>770</v>
      </c>
      <c r="D11498" s="206" t="s">
        <v>840</v>
      </c>
      <c r="E11498" s="206" t="s">
        <v>577</v>
      </c>
      <c r="F11498" s="207">
        <v>45462</v>
      </c>
      <c r="G11498" s="206" t="s">
        <v>75</v>
      </c>
      <c r="H11498" s="208">
        <v>2160000</v>
      </c>
      <c r="I11498" s="206" t="s">
        <v>19</v>
      </c>
      <c r="J11498" s="206">
        <v>21600</v>
      </c>
      <c r="L11498" s="206">
        <v>2024</v>
      </c>
      <c r="M11498" s="206" t="s">
        <v>772</v>
      </c>
      <c r="N11498" s="206" t="s">
        <v>773</v>
      </c>
    </row>
    <row r="11499" spans="1:15" s="206" customFormat="1" ht="31" customHeight="1" x14ac:dyDescent="0.15">
      <c r="A11499" s="206" t="s">
        <v>768</v>
      </c>
      <c r="B11499" s="206" t="s">
        <v>934</v>
      </c>
      <c r="C11499" s="206" t="s">
        <v>770</v>
      </c>
      <c r="D11499" s="206" t="s">
        <v>840</v>
      </c>
      <c r="E11499" s="206" t="s">
        <v>658</v>
      </c>
      <c r="F11499" s="207">
        <v>45463</v>
      </c>
      <c r="G11499" s="206" t="s">
        <v>75</v>
      </c>
      <c r="H11499" s="208">
        <v>80000</v>
      </c>
      <c r="I11499" s="206" t="s">
        <v>19</v>
      </c>
      <c r="J11499" s="206">
        <v>800</v>
      </c>
      <c r="L11499" s="206">
        <v>2024</v>
      </c>
      <c r="M11499" s="206" t="s">
        <v>772</v>
      </c>
      <c r="N11499" s="206" t="s">
        <v>773</v>
      </c>
    </row>
    <row r="11500" spans="1:15" s="206" customFormat="1" ht="31" customHeight="1" x14ac:dyDescent="0.15">
      <c r="A11500" s="206" t="s">
        <v>768</v>
      </c>
      <c r="B11500" s="206" t="s">
        <v>934</v>
      </c>
      <c r="C11500" s="206" t="s">
        <v>770</v>
      </c>
      <c r="D11500" s="206" t="s">
        <v>840</v>
      </c>
      <c r="E11500" s="206" t="s">
        <v>577</v>
      </c>
      <c r="F11500" s="207">
        <v>45463</v>
      </c>
      <c r="G11500" s="206" t="s">
        <v>75</v>
      </c>
      <c r="H11500" s="208">
        <v>2360000</v>
      </c>
      <c r="I11500" s="206" t="s">
        <v>19</v>
      </c>
      <c r="J11500" s="206">
        <v>23600</v>
      </c>
      <c r="L11500" s="206">
        <v>2024</v>
      </c>
      <c r="M11500" s="206" t="s">
        <v>772</v>
      </c>
      <c r="N11500" s="206" t="s">
        <v>773</v>
      </c>
    </row>
    <row r="11501" spans="1:15" s="206" customFormat="1" ht="31" customHeight="1" x14ac:dyDescent="0.15">
      <c r="A11501" s="206" t="s">
        <v>768</v>
      </c>
      <c r="B11501" s="206" t="s">
        <v>934</v>
      </c>
      <c r="C11501" s="206" t="s">
        <v>770</v>
      </c>
      <c r="D11501" s="206" t="s">
        <v>840</v>
      </c>
      <c r="E11501" s="206" t="s">
        <v>577</v>
      </c>
      <c r="F11501" s="207">
        <v>45464</v>
      </c>
      <c r="G11501" s="206" t="s">
        <v>75</v>
      </c>
      <c r="H11501" s="208">
        <v>2840000</v>
      </c>
      <c r="I11501" s="206" t="s">
        <v>19</v>
      </c>
      <c r="J11501" s="206">
        <v>28400</v>
      </c>
      <c r="L11501" s="206">
        <v>2024</v>
      </c>
      <c r="M11501" s="206" t="s">
        <v>772</v>
      </c>
      <c r="N11501" s="206" t="s">
        <v>773</v>
      </c>
    </row>
    <row r="11502" spans="1:15" s="206" customFormat="1" ht="31" customHeight="1" x14ac:dyDescent="0.15">
      <c r="A11502" s="206" t="s">
        <v>768</v>
      </c>
      <c r="B11502" s="206" t="s">
        <v>934</v>
      </c>
      <c r="C11502" s="206" t="s">
        <v>770</v>
      </c>
      <c r="D11502" s="206" t="s">
        <v>840</v>
      </c>
      <c r="E11502" s="206" t="s">
        <v>658</v>
      </c>
      <c r="F11502" s="207">
        <v>45464</v>
      </c>
      <c r="G11502" s="206" t="s">
        <v>75</v>
      </c>
      <c r="H11502" s="208">
        <v>80000</v>
      </c>
      <c r="I11502" s="206" t="s">
        <v>19</v>
      </c>
      <c r="J11502" s="206">
        <v>800</v>
      </c>
      <c r="L11502" s="206">
        <v>2024</v>
      </c>
      <c r="M11502" s="206" t="s">
        <v>772</v>
      </c>
      <c r="N11502" s="206" t="s">
        <v>773</v>
      </c>
    </row>
    <row r="11503" spans="1:15" s="206" customFormat="1" ht="31" customHeight="1" x14ac:dyDescent="0.15">
      <c r="A11503" s="206" t="s">
        <v>768</v>
      </c>
      <c r="B11503" s="206" t="s">
        <v>934</v>
      </c>
      <c r="C11503" s="206" t="s">
        <v>770</v>
      </c>
      <c r="D11503" s="206" t="s">
        <v>840</v>
      </c>
      <c r="E11503" s="206" t="s">
        <v>577</v>
      </c>
      <c r="F11503" s="207">
        <v>45465</v>
      </c>
      <c r="G11503" s="206" t="s">
        <v>75</v>
      </c>
      <c r="H11503" s="208">
        <v>2920000</v>
      </c>
      <c r="I11503" s="206" t="s">
        <v>19</v>
      </c>
      <c r="J11503" s="206">
        <v>29200</v>
      </c>
      <c r="L11503" s="206">
        <v>2024</v>
      </c>
      <c r="M11503" s="206" t="s">
        <v>772</v>
      </c>
      <c r="N11503" s="206" t="s">
        <v>773</v>
      </c>
    </row>
    <row r="11504" spans="1:15" s="206" customFormat="1" ht="31" customHeight="1" x14ac:dyDescent="0.15">
      <c r="A11504" s="206" t="s">
        <v>768</v>
      </c>
      <c r="B11504" s="206" t="s">
        <v>934</v>
      </c>
      <c r="C11504" s="206" t="s">
        <v>770</v>
      </c>
      <c r="D11504" s="206" t="s">
        <v>840</v>
      </c>
      <c r="E11504" s="206" t="s">
        <v>658</v>
      </c>
      <c r="F11504" s="207">
        <v>45465</v>
      </c>
      <c r="G11504" s="206" t="s">
        <v>75</v>
      </c>
      <c r="H11504" s="208">
        <v>80000</v>
      </c>
      <c r="I11504" s="206" t="s">
        <v>19</v>
      </c>
      <c r="J11504" s="206">
        <v>800</v>
      </c>
      <c r="L11504" s="206">
        <v>2024</v>
      </c>
      <c r="M11504" s="206" t="s">
        <v>772</v>
      </c>
      <c r="N11504" s="206" t="s">
        <v>773</v>
      </c>
    </row>
    <row r="11505" spans="1:15" s="206" customFormat="1" ht="31" customHeight="1" x14ac:dyDescent="0.15">
      <c r="A11505" s="206" t="s">
        <v>768</v>
      </c>
      <c r="B11505" s="206" t="s">
        <v>934</v>
      </c>
      <c r="C11505" s="206" t="s">
        <v>770</v>
      </c>
      <c r="D11505" s="206" t="s">
        <v>840</v>
      </c>
      <c r="E11505" s="206" t="s">
        <v>658</v>
      </c>
      <c r="F11505" s="207">
        <v>45466</v>
      </c>
      <c r="G11505" s="206" t="s">
        <v>75</v>
      </c>
      <c r="H11505" s="208">
        <v>120000</v>
      </c>
      <c r="I11505" s="206" t="s">
        <v>19</v>
      </c>
      <c r="J11505" s="206">
        <v>1200</v>
      </c>
      <c r="L11505" s="206">
        <v>2024</v>
      </c>
      <c r="M11505" s="206" t="s">
        <v>772</v>
      </c>
      <c r="N11505" s="206" t="s">
        <v>773</v>
      </c>
    </row>
    <row r="11506" spans="1:15" s="206" customFormat="1" ht="31" customHeight="1" x14ac:dyDescent="0.15">
      <c r="A11506" s="206" t="s">
        <v>768</v>
      </c>
      <c r="B11506" s="206" t="s">
        <v>934</v>
      </c>
      <c r="C11506" s="206" t="s">
        <v>770</v>
      </c>
      <c r="D11506" s="206" t="s">
        <v>840</v>
      </c>
      <c r="E11506" s="206" t="s">
        <v>577</v>
      </c>
      <c r="F11506" s="207">
        <v>45466</v>
      </c>
      <c r="G11506" s="206" t="s">
        <v>75</v>
      </c>
      <c r="H11506" s="208">
        <v>2960000</v>
      </c>
      <c r="I11506" s="206" t="s">
        <v>19</v>
      </c>
      <c r="J11506" s="206">
        <v>29600</v>
      </c>
      <c r="L11506" s="206">
        <v>2024</v>
      </c>
      <c r="M11506" s="206" t="s">
        <v>772</v>
      </c>
      <c r="N11506" s="206" t="s">
        <v>773</v>
      </c>
    </row>
    <row r="11507" spans="1:15" s="206" customFormat="1" ht="31" customHeight="1" x14ac:dyDescent="0.15">
      <c r="A11507" s="206" t="s">
        <v>768</v>
      </c>
      <c r="B11507" s="206" t="s">
        <v>934</v>
      </c>
      <c r="C11507" s="206" t="s">
        <v>770</v>
      </c>
      <c r="D11507" s="206" t="s">
        <v>840</v>
      </c>
      <c r="E11507" s="206" t="s">
        <v>577</v>
      </c>
      <c r="F11507" s="207">
        <v>45467</v>
      </c>
      <c r="G11507" s="206" t="s">
        <v>75</v>
      </c>
      <c r="H11507" s="208">
        <v>3480000</v>
      </c>
      <c r="I11507" s="206" t="s">
        <v>19</v>
      </c>
      <c r="J11507" s="206">
        <v>34800</v>
      </c>
      <c r="L11507" s="206">
        <v>2024</v>
      </c>
      <c r="M11507" s="206" t="s">
        <v>772</v>
      </c>
      <c r="N11507" s="206" t="s">
        <v>773</v>
      </c>
    </row>
    <row r="11508" spans="1:15" s="206" customFormat="1" ht="31" customHeight="1" x14ac:dyDescent="0.15">
      <c r="A11508" s="206" t="s">
        <v>768</v>
      </c>
      <c r="B11508" s="206" t="s">
        <v>934</v>
      </c>
      <c r="C11508" s="206" t="s">
        <v>770</v>
      </c>
      <c r="D11508" s="206" t="s">
        <v>840</v>
      </c>
      <c r="E11508" s="206" t="s">
        <v>658</v>
      </c>
      <c r="F11508" s="207">
        <v>45467</v>
      </c>
      <c r="G11508" s="206" t="s">
        <v>75</v>
      </c>
      <c r="H11508" s="208">
        <v>120000</v>
      </c>
      <c r="I11508" s="206" t="s">
        <v>19</v>
      </c>
      <c r="J11508" s="206">
        <v>1200</v>
      </c>
      <c r="L11508" s="206">
        <v>2024</v>
      </c>
      <c r="M11508" s="206" t="s">
        <v>772</v>
      </c>
      <c r="N11508" s="206" t="s">
        <v>773</v>
      </c>
    </row>
    <row r="11509" spans="1:15" s="206" customFormat="1" ht="31" customHeight="1" x14ac:dyDescent="0.15">
      <c r="A11509" s="206" t="s">
        <v>768</v>
      </c>
      <c r="B11509" s="206" t="s">
        <v>934</v>
      </c>
      <c r="C11509" s="206" t="s">
        <v>770</v>
      </c>
      <c r="D11509" s="206" t="s">
        <v>840</v>
      </c>
      <c r="E11509" s="206" t="s">
        <v>658</v>
      </c>
      <c r="F11509" s="207">
        <v>45468</v>
      </c>
      <c r="G11509" s="206" t="s">
        <v>75</v>
      </c>
      <c r="H11509" s="208">
        <v>80000</v>
      </c>
      <c r="I11509" s="206" t="s">
        <v>19</v>
      </c>
      <c r="J11509" s="206">
        <v>800</v>
      </c>
      <c r="L11509" s="206">
        <v>2024</v>
      </c>
      <c r="M11509" s="206" t="s">
        <v>772</v>
      </c>
      <c r="N11509" s="206" t="s">
        <v>773</v>
      </c>
    </row>
    <row r="11510" spans="1:15" s="206" customFormat="1" ht="31" customHeight="1" x14ac:dyDescent="0.15">
      <c r="A11510" s="206" t="s">
        <v>768</v>
      </c>
      <c r="B11510" s="206" t="s">
        <v>934</v>
      </c>
      <c r="C11510" s="206" t="s">
        <v>770</v>
      </c>
      <c r="D11510" s="206" t="s">
        <v>840</v>
      </c>
      <c r="E11510" s="206" t="s">
        <v>577</v>
      </c>
      <c r="F11510" s="207">
        <v>45468</v>
      </c>
      <c r="G11510" s="206" t="s">
        <v>75</v>
      </c>
      <c r="H11510" s="208">
        <v>4120000</v>
      </c>
      <c r="I11510" s="206" t="s">
        <v>19</v>
      </c>
      <c r="J11510" s="206">
        <v>41200</v>
      </c>
      <c r="L11510" s="206">
        <v>2024</v>
      </c>
      <c r="M11510" s="206" t="s">
        <v>772</v>
      </c>
      <c r="N11510" s="206" t="s">
        <v>773</v>
      </c>
    </row>
    <row r="11511" spans="1:15" s="206" customFormat="1" ht="31" customHeight="1" x14ac:dyDescent="0.15">
      <c r="A11511" s="206" t="s">
        <v>768</v>
      </c>
      <c r="B11511" s="206" t="s">
        <v>934</v>
      </c>
      <c r="C11511" s="206" t="s">
        <v>770</v>
      </c>
      <c r="D11511" s="206" t="s">
        <v>840</v>
      </c>
      <c r="E11511" s="206" t="s">
        <v>577</v>
      </c>
      <c r="F11511" s="207">
        <v>45469</v>
      </c>
      <c r="G11511" s="206" t="s">
        <v>75</v>
      </c>
      <c r="H11511" s="208">
        <v>3200000</v>
      </c>
      <c r="I11511" s="206" t="s">
        <v>19</v>
      </c>
      <c r="J11511" s="206">
        <v>32000</v>
      </c>
      <c r="L11511" s="206">
        <v>2024</v>
      </c>
      <c r="M11511" s="206" t="s">
        <v>772</v>
      </c>
      <c r="N11511" s="206" t="s">
        <v>773</v>
      </c>
    </row>
    <row r="11512" spans="1:15" s="206" customFormat="1" ht="31" customHeight="1" x14ac:dyDescent="0.15">
      <c r="A11512" s="206" t="s">
        <v>768</v>
      </c>
      <c r="B11512" s="206" t="s">
        <v>934</v>
      </c>
      <c r="C11512" s="206" t="s">
        <v>770</v>
      </c>
      <c r="D11512" s="206" t="s">
        <v>840</v>
      </c>
      <c r="E11512" s="206" t="s">
        <v>658</v>
      </c>
      <c r="F11512" s="207">
        <v>45469</v>
      </c>
      <c r="G11512" s="206" t="s">
        <v>75</v>
      </c>
      <c r="H11512" s="208">
        <v>160000</v>
      </c>
      <c r="I11512" s="206" t="s">
        <v>19</v>
      </c>
      <c r="J11512" s="206">
        <v>1600</v>
      </c>
      <c r="L11512" s="206">
        <v>2024</v>
      </c>
      <c r="M11512" s="206" t="s">
        <v>772</v>
      </c>
      <c r="N11512" s="206" t="s">
        <v>773</v>
      </c>
    </row>
    <row r="11513" spans="1:15" s="206" customFormat="1" ht="31" customHeight="1" x14ac:dyDescent="0.15">
      <c r="A11513" s="206" t="s">
        <v>768</v>
      </c>
      <c r="B11513" s="206" t="s">
        <v>934</v>
      </c>
      <c r="C11513" s="206" t="s">
        <v>770</v>
      </c>
      <c r="D11513" s="206" t="s">
        <v>840</v>
      </c>
      <c r="E11513" s="206" t="s">
        <v>577</v>
      </c>
      <c r="F11513" s="207">
        <v>45470</v>
      </c>
      <c r="G11513" s="206" t="s">
        <v>75</v>
      </c>
      <c r="H11513" s="208">
        <v>3480000</v>
      </c>
      <c r="I11513" s="206" t="s">
        <v>19</v>
      </c>
      <c r="J11513" s="206">
        <v>34800</v>
      </c>
      <c r="L11513" s="206">
        <v>2024</v>
      </c>
      <c r="M11513" s="206" t="s">
        <v>772</v>
      </c>
      <c r="N11513" s="206" t="s">
        <v>773</v>
      </c>
    </row>
    <row r="11514" spans="1:15" s="206" customFormat="1" ht="31" customHeight="1" x14ac:dyDescent="0.15">
      <c r="A11514" s="206" t="s">
        <v>768</v>
      </c>
      <c r="B11514" s="206" t="s">
        <v>934</v>
      </c>
      <c r="C11514" s="206" t="s">
        <v>770</v>
      </c>
      <c r="D11514" s="206" t="s">
        <v>840</v>
      </c>
      <c r="E11514" s="206" t="s">
        <v>658</v>
      </c>
      <c r="F11514" s="207">
        <v>45470</v>
      </c>
      <c r="G11514" s="206" t="s">
        <v>75</v>
      </c>
      <c r="H11514" s="208">
        <v>120000</v>
      </c>
      <c r="I11514" s="206" t="s">
        <v>19</v>
      </c>
      <c r="J11514" s="206">
        <v>1200</v>
      </c>
      <c r="L11514" s="206">
        <v>2024</v>
      </c>
      <c r="M11514" s="206" t="s">
        <v>772</v>
      </c>
      <c r="N11514" s="206" t="s">
        <v>773</v>
      </c>
    </row>
    <row r="11515" spans="1:15" s="206" customFormat="1" ht="31" customHeight="1" x14ac:dyDescent="0.15">
      <c r="A11515" s="206" t="s">
        <v>768</v>
      </c>
      <c r="B11515" s="206" t="s">
        <v>934</v>
      </c>
      <c r="C11515" s="206" t="s">
        <v>770</v>
      </c>
      <c r="D11515" s="206" t="s">
        <v>840</v>
      </c>
      <c r="E11515" s="206" t="s">
        <v>658</v>
      </c>
      <c r="F11515" s="207">
        <v>45471</v>
      </c>
      <c r="G11515" s="206" t="s">
        <v>75</v>
      </c>
      <c r="H11515" s="208">
        <v>120000</v>
      </c>
      <c r="I11515" s="206" t="s">
        <v>19</v>
      </c>
      <c r="J11515" s="206">
        <v>1200</v>
      </c>
      <c r="L11515" s="206">
        <v>2024</v>
      </c>
      <c r="M11515" s="206" t="s">
        <v>772</v>
      </c>
      <c r="N11515" s="206" t="s">
        <v>773</v>
      </c>
    </row>
    <row r="11516" spans="1:15" s="206" customFormat="1" ht="31" customHeight="1" x14ac:dyDescent="0.15">
      <c r="A11516" s="206" t="s">
        <v>768</v>
      </c>
      <c r="B11516" s="206" t="s">
        <v>934</v>
      </c>
      <c r="C11516" s="206" t="s">
        <v>770</v>
      </c>
      <c r="D11516" s="206" t="s">
        <v>840</v>
      </c>
      <c r="E11516" s="206" t="s">
        <v>577</v>
      </c>
      <c r="F11516" s="207">
        <v>45471</v>
      </c>
      <c r="G11516" s="206" t="s">
        <v>75</v>
      </c>
      <c r="H11516" s="208">
        <v>3120000</v>
      </c>
      <c r="I11516" s="206" t="s">
        <v>19</v>
      </c>
      <c r="J11516" s="206">
        <v>31200</v>
      </c>
      <c r="L11516" s="206">
        <v>2024</v>
      </c>
      <c r="M11516" s="206" t="s">
        <v>772</v>
      </c>
      <c r="N11516" s="206" t="s">
        <v>773</v>
      </c>
    </row>
    <row r="11517" spans="1:15" s="206" customFormat="1" ht="31" customHeight="1" x14ac:dyDescent="0.15">
      <c r="A11517" s="206" t="s">
        <v>768</v>
      </c>
      <c r="B11517" s="206" t="s">
        <v>934</v>
      </c>
      <c r="C11517" s="206" t="s">
        <v>770</v>
      </c>
      <c r="D11517" s="206" t="s">
        <v>840</v>
      </c>
      <c r="E11517" s="206" t="s">
        <v>577</v>
      </c>
      <c r="F11517" s="207">
        <v>45472</v>
      </c>
      <c r="G11517" s="206" t="s">
        <v>75</v>
      </c>
      <c r="H11517" s="208">
        <v>400000</v>
      </c>
      <c r="I11517" s="206" t="s">
        <v>19</v>
      </c>
      <c r="J11517" s="206">
        <v>4000</v>
      </c>
      <c r="L11517" s="206">
        <v>2024</v>
      </c>
      <c r="M11517" s="206" t="s">
        <v>772</v>
      </c>
      <c r="N11517" s="206" t="s">
        <v>773</v>
      </c>
      <c r="O11517" s="206" t="s">
        <v>805</v>
      </c>
    </row>
    <row r="11518" spans="1:15" s="206" customFormat="1" ht="31" customHeight="1" x14ac:dyDescent="0.15">
      <c r="A11518" s="206" t="s">
        <v>768</v>
      </c>
      <c r="B11518" s="206" t="s">
        <v>934</v>
      </c>
      <c r="C11518" s="206" t="s">
        <v>770</v>
      </c>
      <c r="D11518" s="206" t="s">
        <v>840</v>
      </c>
      <c r="E11518" s="206" t="s">
        <v>577</v>
      </c>
      <c r="F11518" s="207">
        <v>45472</v>
      </c>
      <c r="G11518" s="206" t="s">
        <v>75</v>
      </c>
      <c r="H11518" s="208">
        <v>3000000</v>
      </c>
      <c r="I11518" s="206" t="s">
        <v>19</v>
      </c>
      <c r="J11518" s="206">
        <v>30000</v>
      </c>
      <c r="L11518" s="206">
        <v>2024</v>
      </c>
      <c r="M11518" s="206" t="s">
        <v>772</v>
      </c>
      <c r="N11518" s="206" t="s">
        <v>773</v>
      </c>
    </row>
    <row r="11519" spans="1:15" s="206" customFormat="1" ht="31" customHeight="1" x14ac:dyDescent="0.15">
      <c r="A11519" s="206" t="s">
        <v>768</v>
      </c>
      <c r="B11519" s="206" t="s">
        <v>934</v>
      </c>
      <c r="C11519" s="206" t="s">
        <v>770</v>
      </c>
      <c r="D11519" s="206" t="s">
        <v>840</v>
      </c>
      <c r="E11519" s="206" t="s">
        <v>658</v>
      </c>
      <c r="F11519" s="207">
        <v>45472</v>
      </c>
      <c r="G11519" s="206" t="s">
        <v>75</v>
      </c>
      <c r="H11519" s="208">
        <v>200000</v>
      </c>
      <c r="I11519" s="206" t="s">
        <v>19</v>
      </c>
      <c r="J11519" s="206">
        <v>2000</v>
      </c>
      <c r="L11519" s="206">
        <v>2024</v>
      </c>
      <c r="M11519" s="206" t="s">
        <v>772</v>
      </c>
      <c r="N11519" s="206" t="s">
        <v>773</v>
      </c>
    </row>
    <row r="11520" spans="1:15" s="206" customFormat="1" ht="31" customHeight="1" x14ac:dyDescent="0.15">
      <c r="A11520" s="206" t="s">
        <v>768</v>
      </c>
      <c r="B11520" s="206" t="s">
        <v>934</v>
      </c>
      <c r="C11520" s="206" t="s">
        <v>770</v>
      </c>
      <c r="D11520" s="206" t="s">
        <v>840</v>
      </c>
      <c r="E11520" s="206" t="s">
        <v>658</v>
      </c>
      <c r="F11520" s="207">
        <v>45473</v>
      </c>
      <c r="G11520" s="206" t="s">
        <v>75</v>
      </c>
      <c r="H11520" s="208">
        <v>120000</v>
      </c>
      <c r="I11520" s="206" t="s">
        <v>19</v>
      </c>
      <c r="J11520" s="206">
        <v>1200</v>
      </c>
      <c r="L11520" s="206">
        <v>2024</v>
      </c>
      <c r="M11520" s="206" t="s">
        <v>772</v>
      </c>
      <c r="N11520" s="206" t="s">
        <v>773</v>
      </c>
    </row>
    <row r="11521" spans="1:15" s="206" customFormat="1" ht="31" customHeight="1" x14ac:dyDescent="0.15">
      <c r="A11521" s="206" t="s">
        <v>768</v>
      </c>
      <c r="B11521" s="206" t="s">
        <v>934</v>
      </c>
      <c r="C11521" s="206" t="s">
        <v>770</v>
      </c>
      <c r="D11521" s="206" t="s">
        <v>840</v>
      </c>
      <c r="E11521" s="206" t="s">
        <v>577</v>
      </c>
      <c r="F11521" s="207">
        <v>45473</v>
      </c>
      <c r="G11521" s="206" t="s">
        <v>75</v>
      </c>
      <c r="H11521" s="208">
        <v>2800000</v>
      </c>
      <c r="I11521" s="206" t="s">
        <v>19</v>
      </c>
      <c r="J11521" s="206">
        <v>28000</v>
      </c>
      <c r="L11521" s="206">
        <v>2024</v>
      </c>
      <c r="M11521" s="206" t="s">
        <v>772</v>
      </c>
      <c r="N11521" s="206" t="s">
        <v>773</v>
      </c>
    </row>
    <row r="11522" spans="1:15" s="206" customFormat="1" ht="31" customHeight="1" x14ac:dyDescent="0.15">
      <c r="A11522" s="206" t="s">
        <v>768</v>
      </c>
      <c r="B11522" s="206" t="s">
        <v>934</v>
      </c>
      <c r="C11522" s="206" t="s">
        <v>770</v>
      </c>
      <c r="D11522" s="206" t="s">
        <v>840</v>
      </c>
      <c r="E11522" s="206" t="s">
        <v>577</v>
      </c>
      <c r="F11522" s="207">
        <v>45473</v>
      </c>
      <c r="G11522" s="206" t="s">
        <v>75</v>
      </c>
      <c r="H11522" s="208">
        <v>320000</v>
      </c>
      <c r="I11522" s="206" t="s">
        <v>19</v>
      </c>
      <c r="J11522" s="206">
        <v>3200</v>
      </c>
      <c r="L11522" s="206">
        <v>2024</v>
      </c>
      <c r="M11522" s="206" t="s">
        <v>772</v>
      </c>
      <c r="N11522" s="206" t="s">
        <v>773</v>
      </c>
      <c r="O11522" s="206" t="s">
        <v>861</v>
      </c>
    </row>
    <row r="11523" spans="1:15" s="206" customFormat="1" ht="31" customHeight="1" x14ac:dyDescent="0.15">
      <c r="A11523" s="206" t="s">
        <v>768</v>
      </c>
      <c r="B11523" s="206" t="s">
        <v>934</v>
      </c>
      <c r="C11523" s="206" t="s">
        <v>770</v>
      </c>
      <c r="D11523" s="206" t="s">
        <v>840</v>
      </c>
      <c r="E11523" s="206" t="s">
        <v>577</v>
      </c>
      <c r="F11523" s="207">
        <v>45474</v>
      </c>
      <c r="G11523" s="206" t="s">
        <v>75</v>
      </c>
      <c r="H11523" s="208">
        <v>2680000</v>
      </c>
      <c r="I11523" s="206" t="s">
        <v>19</v>
      </c>
      <c r="J11523" s="206">
        <v>26800</v>
      </c>
      <c r="L11523" s="206">
        <v>2024</v>
      </c>
      <c r="M11523" s="206" t="s">
        <v>772</v>
      </c>
      <c r="N11523" s="206" t="s">
        <v>773</v>
      </c>
    </row>
    <row r="11524" spans="1:15" s="206" customFormat="1" ht="31" customHeight="1" x14ac:dyDescent="0.15">
      <c r="A11524" s="206" t="s">
        <v>768</v>
      </c>
      <c r="B11524" s="206" t="s">
        <v>934</v>
      </c>
      <c r="C11524" s="206" t="s">
        <v>770</v>
      </c>
      <c r="D11524" s="206" t="s">
        <v>840</v>
      </c>
      <c r="E11524" s="206" t="s">
        <v>658</v>
      </c>
      <c r="F11524" s="207">
        <v>45474</v>
      </c>
      <c r="G11524" s="206" t="s">
        <v>75</v>
      </c>
      <c r="H11524" s="208">
        <v>200000</v>
      </c>
      <c r="I11524" s="206" t="s">
        <v>19</v>
      </c>
      <c r="J11524" s="206">
        <v>2000</v>
      </c>
      <c r="L11524" s="206">
        <v>2024</v>
      </c>
      <c r="M11524" s="206" t="s">
        <v>772</v>
      </c>
      <c r="N11524" s="206" t="s">
        <v>773</v>
      </c>
    </row>
    <row r="11525" spans="1:15" s="206" customFormat="1" ht="31" customHeight="1" x14ac:dyDescent="0.15">
      <c r="A11525" s="206" t="s">
        <v>768</v>
      </c>
      <c r="B11525" s="206" t="s">
        <v>934</v>
      </c>
      <c r="C11525" s="206" t="s">
        <v>770</v>
      </c>
      <c r="D11525" s="206" t="s">
        <v>840</v>
      </c>
      <c r="E11525" s="206" t="s">
        <v>577</v>
      </c>
      <c r="F11525" s="207">
        <v>45475</v>
      </c>
      <c r="G11525" s="206" t="s">
        <v>75</v>
      </c>
      <c r="H11525" s="208">
        <v>2720000</v>
      </c>
      <c r="I11525" s="206" t="s">
        <v>19</v>
      </c>
      <c r="J11525" s="206">
        <v>27200</v>
      </c>
      <c r="L11525" s="206">
        <v>2024</v>
      </c>
      <c r="M11525" s="206" t="s">
        <v>772</v>
      </c>
      <c r="N11525" s="206" t="s">
        <v>773</v>
      </c>
    </row>
    <row r="11526" spans="1:15" s="206" customFormat="1" ht="31" customHeight="1" x14ac:dyDescent="0.15">
      <c r="A11526" s="206" t="s">
        <v>768</v>
      </c>
      <c r="B11526" s="206" t="s">
        <v>934</v>
      </c>
      <c r="C11526" s="206" t="s">
        <v>770</v>
      </c>
      <c r="D11526" s="206" t="s">
        <v>840</v>
      </c>
      <c r="E11526" s="206" t="s">
        <v>658</v>
      </c>
      <c r="F11526" s="207">
        <v>45475</v>
      </c>
      <c r="G11526" s="206" t="s">
        <v>75</v>
      </c>
      <c r="H11526" s="208">
        <v>160000</v>
      </c>
      <c r="I11526" s="206" t="s">
        <v>19</v>
      </c>
      <c r="J11526" s="206">
        <v>1600</v>
      </c>
      <c r="L11526" s="206">
        <v>2024</v>
      </c>
      <c r="M11526" s="206" t="s">
        <v>772</v>
      </c>
      <c r="N11526" s="206" t="s">
        <v>773</v>
      </c>
    </row>
    <row r="11527" spans="1:15" s="206" customFormat="1" ht="31" customHeight="1" x14ac:dyDescent="0.15">
      <c r="A11527" s="206" t="s">
        <v>768</v>
      </c>
      <c r="B11527" s="206" t="s">
        <v>934</v>
      </c>
      <c r="C11527" s="206" t="s">
        <v>770</v>
      </c>
      <c r="D11527" s="206" t="s">
        <v>840</v>
      </c>
      <c r="E11527" s="206" t="s">
        <v>577</v>
      </c>
      <c r="F11527" s="207">
        <v>45476</v>
      </c>
      <c r="G11527" s="206" t="s">
        <v>75</v>
      </c>
      <c r="H11527" s="208">
        <v>3240000</v>
      </c>
      <c r="I11527" s="206" t="s">
        <v>19</v>
      </c>
      <c r="J11527" s="206">
        <v>32400</v>
      </c>
      <c r="L11527" s="206">
        <v>2024</v>
      </c>
      <c r="M11527" s="206" t="s">
        <v>772</v>
      </c>
      <c r="N11527" s="206" t="s">
        <v>773</v>
      </c>
    </row>
    <row r="11528" spans="1:15" s="206" customFormat="1" ht="31" customHeight="1" x14ac:dyDescent="0.15">
      <c r="A11528" s="206" t="s">
        <v>768</v>
      </c>
      <c r="B11528" s="206" t="s">
        <v>934</v>
      </c>
      <c r="C11528" s="206" t="s">
        <v>770</v>
      </c>
      <c r="D11528" s="206" t="s">
        <v>840</v>
      </c>
      <c r="E11528" s="206" t="s">
        <v>658</v>
      </c>
      <c r="F11528" s="207">
        <v>45476</v>
      </c>
      <c r="G11528" s="206" t="s">
        <v>75</v>
      </c>
      <c r="H11528" s="208">
        <v>40000</v>
      </c>
      <c r="I11528" s="206" t="s">
        <v>19</v>
      </c>
      <c r="J11528" s="206">
        <v>400</v>
      </c>
      <c r="L11528" s="206">
        <v>2024</v>
      </c>
      <c r="M11528" s="206" t="s">
        <v>772</v>
      </c>
      <c r="N11528" s="206" t="s">
        <v>773</v>
      </c>
    </row>
    <row r="11529" spans="1:15" s="206" customFormat="1" ht="31" customHeight="1" x14ac:dyDescent="0.15">
      <c r="A11529" s="206" t="s">
        <v>768</v>
      </c>
      <c r="B11529" s="206" t="s">
        <v>934</v>
      </c>
      <c r="C11529" s="206" t="s">
        <v>770</v>
      </c>
      <c r="D11529" s="206" t="s">
        <v>840</v>
      </c>
      <c r="E11529" s="206" t="s">
        <v>658</v>
      </c>
      <c r="F11529" s="207">
        <v>45477</v>
      </c>
      <c r="G11529" s="206" t="s">
        <v>75</v>
      </c>
      <c r="H11529" s="208">
        <v>80000</v>
      </c>
      <c r="I11529" s="206" t="s">
        <v>19</v>
      </c>
      <c r="J11529" s="206">
        <v>800</v>
      </c>
      <c r="L11529" s="206">
        <v>2024</v>
      </c>
      <c r="M11529" s="206" t="s">
        <v>772</v>
      </c>
      <c r="N11529" s="206" t="s">
        <v>773</v>
      </c>
    </row>
    <row r="11530" spans="1:15" s="206" customFormat="1" ht="31" customHeight="1" x14ac:dyDescent="0.15">
      <c r="A11530" s="206" t="s">
        <v>768</v>
      </c>
      <c r="B11530" s="206" t="s">
        <v>934</v>
      </c>
      <c r="C11530" s="206" t="s">
        <v>770</v>
      </c>
      <c r="D11530" s="206" t="s">
        <v>840</v>
      </c>
      <c r="E11530" s="206" t="s">
        <v>577</v>
      </c>
      <c r="F11530" s="207">
        <v>45477</v>
      </c>
      <c r="G11530" s="206" t="s">
        <v>75</v>
      </c>
      <c r="H11530" s="208">
        <v>1560000</v>
      </c>
      <c r="I11530" s="206" t="s">
        <v>19</v>
      </c>
      <c r="J11530" s="206">
        <v>15600</v>
      </c>
      <c r="L11530" s="206">
        <v>2024</v>
      </c>
      <c r="M11530" s="206" t="s">
        <v>772</v>
      </c>
      <c r="N11530" s="206" t="s">
        <v>773</v>
      </c>
    </row>
    <row r="11531" spans="1:15" s="206" customFormat="1" ht="31" customHeight="1" x14ac:dyDescent="0.15">
      <c r="A11531" s="206" t="s">
        <v>768</v>
      </c>
      <c r="B11531" s="206" t="s">
        <v>934</v>
      </c>
      <c r="C11531" s="206" t="s">
        <v>770</v>
      </c>
      <c r="D11531" s="206" t="s">
        <v>840</v>
      </c>
      <c r="E11531" s="206" t="s">
        <v>577</v>
      </c>
      <c r="F11531" s="207">
        <v>45478</v>
      </c>
      <c r="G11531" s="206" t="s">
        <v>75</v>
      </c>
      <c r="H11531" s="208">
        <v>2640000</v>
      </c>
      <c r="I11531" s="206" t="s">
        <v>19</v>
      </c>
      <c r="J11531" s="206">
        <v>26400</v>
      </c>
      <c r="L11531" s="206">
        <v>2024</v>
      </c>
      <c r="M11531" s="206" t="s">
        <v>772</v>
      </c>
      <c r="N11531" s="206" t="s">
        <v>773</v>
      </c>
    </row>
    <row r="11532" spans="1:15" s="206" customFormat="1" ht="31" customHeight="1" x14ac:dyDescent="0.15">
      <c r="A11532" s="206" t="s">
        <v>768</v>
      </c>
      <c r="B11532" s="206" t="s">
        <v>934</v>
      </c>
      <c r="C11532" s="206" t="s">
        <v>770</v>
      </c>
      <c r="D11532" s="206" t="s">
        <v>840</v>
      </c>
      <c r="E11532" s="206" t="s">
        <v>658</v>
      </c>
      <c r="F11532" s="207">
        <v>45478</v>
      </c>
      <c r="G11532" s="206" t="s">
        <v>75</v>
      </c>
      <c r="H11532" s="208">
        <v>40000</v>
      </c>
      <c r="I11532" s="206" t="s">
        <v>19</v>
      </c>
      <c r="J11532" s="206">
        <v>400</v>
      </c>
      <c r="L11532" s="206">
        <v>2024</v>
      </c>
      <c r="M11532" s="206" t="s">
        <v>772</v>
      </c>
      <c r="N11532" s="206" t="s">
        <v>773</v>
      </c>
    </row>
    <row r="11533" spans="1:15" s="206" customFormat="1" ht="31" customHeight="1" x14ac:dyDescent="0.15">
      <c r="A11533" s="206" t="s">
        <v>768</v>
      </c>
      <c r="B11533" s="206" t="s">
        <v>934</v>
      </c>
      <c r="C11533" s="206" t="s">
        <v>770</v>
      </c>
      <c r="D11533" s="206" t="s">
        <v>840</v>
      </c>
      <c r="E11533" s="206" t="s">
        <v>577</v>
      </c>
      <c r="F11533" s="207">
        <v>45479</v>
      </c>
      <c r="G11533" s="206" t="s">
        <v>75</v>
      </c>
      <c r="H11533" s="208">
        <v>3040000</v>
      </c>
      <c r="I11533" s="206" t="s">
        <v>19</v>
      </c>
      <c r="J11533" s="206">
        <v>30400</v>
      </c>
      <c r="L11533" s="206">
        <v>2024</v>
      </c>
      <c r="M11533" s="206" t="s">
        <v>772</v>
      </c>
      <c r="N11533" s="206" t="s">
        <v>773</v>
      </c>
    </row>
    <row r="11534" spans="1:15" s="206" customFormat="1" ht="31" customHeight="1" x14ac:dyDescent="0.15">
      <c r="A11534" s="206" t="s">
        <v>768</v>
      </c>
      <c r="B11534" s="206" t="s">
        <v>934</v>
      </c>
      <c r="C11534" s="206" t="s">
        <v>770</v>
      </c>
      <c r="D11534" s="206" t="s">
        <v>840</v>
      </c>
      <c r="E11534" s="206" t="s">
        <v>658</v>
      </c>
      <c r="F11534" s="207">
        <v>45479</v>
      </c>
      <c r="G11534" s="206" t="s">
        <v>75</v>
      </c>
      <c r="H11534" s="208">
        <v>80000</v>
      </c>
      <c r="I11534" s="206" t="s">
        <v>19</v>
      </c>
      <c r="J11534" s="206">
        <v>800</v>
      </c>
      <c r="L11534" s="206">
        <v>2024</v>
      </c>
      <c r="M11534" s="206" t="s">
        <v>772</v>
      </c>
      <c r="N11534" s="206" t="s">
        <v>773</v>
      </c>
    </row>
    <row r="11535" spans="1:15" s="206" customFormat="1" ht="31" customHeight="1" x14ac:dyDescent="0.15">
      <c r="A11535" s="206" t="s">
        <v>768</v>
      </c>
      <c r="B11535" s="206" t="s">
        <v>934</v>
      </c>
      <c r="C11535" s="206" t="s">
        <v>770</v>
      </c>
      <c r="D11535" s="206" t="s">
        <v>840</v>
      </c>
      <c r="E11535" s="206" t="s">
        <v>577</v>
      </c>
      <c r="F11535" s="207">
        <v>45480</v>
      </c>
      <c r="G11535" s="206" t="s">
        <v>75</v>
      </c>
      <c r="H11535" s="208">
        <v>1880000</v>
      </c>
      <c r="I11535" s="206" t="s">
        <v>19</v>
      </c>
      <c r="J11535" s="206">
        <v>18800</v>
      </c>
      <c r="L11535" s="206">
        <v>2024</v>
      </c>
      <c r="M11535" s="206" t="s">
        <v>772</v>
      </c>
      <c r="N11535" s="206" t="s">
        <v>773</v>
      </c>
    </row>
    <row r="11536" spans="1:15" s="206" customFormat="1" ht="31" customHeight="1" x14ac:dyDescent="0.15">
      <c r="A11536" s="206" t="s">
        <v>768</v>
      </c>
      <c r="B11536" s="206" t="s">
        <v>934</v>
      </c>
      <c r="C11536" s="206" t="s">
        <v>770</v>
      </c>
      <c r="D11536" s="206" t="s">
        <v>840</v>
      </c>
      <c r="E11536" s="206" t="s">
        <v>658</v>
      </c>
      <c r="F11536" s="207">
        <v>45480</v>
      </c>
      <c r="G11536" s="206" t="s">
        <v>75</v>
      </c>
      <c r="H11536" s="208">
        <v>80000</v>
      </c>
      <c r="I11536" s="206" t="s">
        <v>19</v>
      </c>
      <c r="J11536" s="206">
        <v>800</v>
      </c>
      <c r="L11536" s="206">
        <v>2024</v>
      </c>
      <c r="M11536" s="206" t="s">
        <v>772</v>
      </c>
      <c r="N11536" s="206" t="s">
        <v>773</v>
      </c>
    </row>
    <row r="11537" spans="1:14" s="206" customFormat="1" ht="31" customHeight="1" x14ac:dyDescent="0.15">
      <c r="A11537" s="206" t="s">
        <v>768</v>
      </c>
      <c r="B11537" s="206" t="s">
        <v>934</v>
      </c>
      <c r="C11537" s="206" t="s">
        <v>770</v>
      </c>
      <c r="D11537" s="206" t="s">
        <v>840</v>
      </c>
      <c r="E11537" s="206" t="s">
        <v>658</v>
      </c>
      <c r="F11537" s="207">
        <v>45481</v>
      </c>
      <c r="G11537" s="206" t="s">
        <v>75</v>
      </c>
      <c r="H11537" s="208">
        <v>360000</v>
      </c>
      <c r="I11537" s="206" t="s">
        <v>19</v>
      </c>
      <c r="J11537" s="206">
        <v>3600</v>
      </c>
      <c r="L11537" s="206">
        <v>2024</v>
      </c>
      <c r="M11537" s="206" t="s">
        <v>772</v>
      </c>
      <c r="N11537" s="206" t="s">
        <v>773</v>
      </c>
    </row>
    <row r="11538" spans="1:14" s="206" customFormat="1" ht="31" customHeight="1" x14ac:dyDescent="0.15">
      <c r="A11538" s="206" t="s">
        <v>768</v>
      </c>
      <c r="B11538" s="206" t="s">
        <v>934</v>
      </c>
      <c r="C11538" s="206" t="s">
        <v>770</v>
      </c>
      <c r="D11538" s="206" t="s">
        <v>840</v>
      </c>
      <c r="E11538" s="206" t="s">
        <v>577</v>
      </c>
      <c r="F11538" s="207">
        <v>45481</v>
      </c>
      <c r="G11538" s="206" t="s">
        <v>75</v>
      </c>
      <c r="H11538" s="208">
        <v>2200000</v>
      </c>
      <c r="I11538" s="206" t="s">
        <v>19</v>
      </c>
      <c r="J11538" s="206">
        <v>22000</v>
      </c>
      <c r="L11538" s="206">
        <v>2024</v>
      </c>
      <c r="M11538" s="206" t="s">
        <v>772</v>
      </c>
      <c r="N11538" s="206" t="s">
        <v>773</v>
      </c>
    </row>
    <row r="11539" spans="1:14" s="206" customFormat="1" ht="31" customHeight="1" x14ac:dyDescent="0.15">
      <c r="A11539" s="206" t="s">
        <v>768</v>
      </c>
      <c r="B11539" s="206" t="s">
        <v>934</v>
      </c>
      <c r="C11539" s="206" t="s">
        <v>770</v>
      </c>
      <c r="D11539" s="206" t="s">
        <v>840</v>
      </c>
      <c r="E11539" s="206" t="s">
        <v>658</v>
      </c>
      <c r="F11539" s="207">
        <v>45482</v>
      </c>
      <c r="G11539" s="206" t="s">
        <v>75</v>
      </c>
      <c r="H11539" s="208">
        <v>40000</v>
      </c>
      <c r="I11539" s="206" t="s">
        <v>19</v>
      </c>
      <c r="J11539" s="206">
        <v>400</v>
      </c>
      <c r="L11539" s="206">
        <v>2024</v>
      </c>
      <c r="M11539" s="206" t="s">
        <v>772</v>
      </c>
      <c r="N11539" s="206" t="s">
        <v>773</v>
      </c>
    </row>
    <row r="11540" spans="1:14" s="206" customFormat="1" ht="31" customHeight="1" x14ac:dyDescent="0.15">
      <c r="A11540" s="206" t="s">
        <v>768</v>
      </c>
      <c r="B11540" s="206" t="s">
        <v>934</v>
      </c>
      <c r="C11540" s="206" t="s">
        <v>770</v>
      </c>
      <c r="D11540" s="206" t="s">
        <v>840</v>
      </c>
      <c r="E11540" s="206" t="s">
        <v>577</v>
      </c>
      <c r="F11540" s="207">
        <v>45482</v>
      </c>
      <c r="G11540" s="206" t="s">
        <v>75</v>
      </c>
      <c r="H11540" s="208">
        <v>1520000</v>
      </c>
      <c r="I11540" s="206" t="s">
        <v>19</v>
      </c>
      <c r="J11540" s="206">
        <v>15200</v>
      </c>
      <c r="L11540" s="206">
        <v>2024</v>
      </c>
      <c r="M11540" s="206" t="s">
        <v>772</v>
      </c>
      <c r="N11540" s="206" t="s">
        <v>773</v>
      </c>
    </row>
    <row r="11541" spans="1:14" s="206" customFormat="1" ht="31" customHeight="1" x14ac:dyDescent="0.15">
      <c r="A11541" s="206" t="s">
        <v>768</v>
      </c>
      <c r="B11541" s="206" t="s">
        <v>934</v>
      </c>
      <c r="C11541" s="206" t="s">
        <v>770</v>
      </c>
      <c r="D11541" s="206" t="s">
        <v>840</v>
      </c>
      <c r="E11541" s="206" t="s">
        <v>658</v>
      </c>
      <c r="F11541" s="207">
        <v>45483</v>
      </c>
      <c r="G11541" s="206" t="s">
        <v>75</v>
      </c>
      <c r="H11541" s="208">
        <v>80000</v>
      </c>
      <c r="I11541" s="206" t="s">
        <v>19</v>
      </c>
      <c r="J11541" s="206">
        <v>800</v>
      </c>
      <c r="L11541" s="206">
        <v>2024</v>
      </c>
      <c r="M11541" s="206" t="s">
        <v>772</v>
      </c>
      <c r="N11541" s="206" t="s">
        <v>773</v>
      </c>
    </row>
    <row r="11542" spans="1:14" s="206" customFormat="1" ht="31" customHeight="1" x14ac:dyDescent="0.15">
      <c r="A11542" s="206" t="s">
        <v>768</v>
      </c>
      <c r="B11542" s="206" t="s">
        <v>934</v>
      </c>
      <c r="C11542" s="206" t="s">
        <v>770</v>
      </c>
      <c r="D11542" s="206" t="s">
        <v>840</v>
      </c>
      <c r="E11542" s="206" t="s">
        <v>577</v>
      </c>
      <c r="F11542" s="207">
        <v>45483</v>
      </c>
      <c r="G11542" s="206" t="s">
        <v>75</v>
      </c>
      <c r="H11542" s="208">
        <v>1160000</v>
      </c>
      <c r="I11542" s="206" t="s">
        <v>19</v>
      </c>
      <c r="J11542" s="206">
        <v>11600</v>
      </c>
      <c r="L11542" s="206">
        <v>2024</v>
      </c>
      <c r="M11542" s="206" t="s">
        <v>772</v>
      </c>
      <c r="N11542" s="206" t="s">
        <v>773</v>
      </c>
    </row>
    <row r="11543" spans="1:14" s="206" customFormat="1" ht="31" customHeight="1" x14ac:dyDescent="0.15">
      <c r="A11543" s="206" t="s">
        <v>768</v>
      </c>
      <c r="B11543" s="206" t="s">
        <v>934</v>
      </c>
      <c r="C11543" s="206" t="s">
        <v>770</v>
      </c>
      <c r="D11543" s="206" t="s">
        <v>840</v>
      </c>
      <c r="E11543" s="206" t="s">
        <v>658</v>
      </c>
      <c r="F11543" s="207">
        <v>45484</v>
      </c>
      <c r="G11543" s="206" t="s">
        <v>75</v>
      </c>
      <c r="H11543" s="208">
        <v>40000</v>
      </c>
      <c r="I11543" s="206" t="s">
        <v>19</v>
      </c>
      <c r="J11543" s="206">
        <v>400</v>
      </c>
      <c r="L11543" s="206">
        <v>2024</v>
      </c>
      <c r="M11543" s="206" t="s">
        <v>772</v>
      </c>
      <c r="N11543" s="206" t="s">
        <v>773</v>
      </c>
    </row>
    <row r="11544" spans="1:14" s="206" customFormat="1" ht="31" customHeight="1" x14ac:dyDescent="0.15">
      <c r="A11544" s="206" t="s">
        <v>768</v>
      </c>
      <c r="B11544" s="206" t="s">
        <v>934</v>
      </c>
      <c r="C11544" s="206" t="s">
        <v>770</v>
      </c>
      <c r="D11544" s="206" t="s">
        <v>840</v>
      </c>
      <c r="E11544" s="206" t="s">
        <v>577</v>
      </c>
      <c r="F11544" s="207">
        <v>45484</v>
      </c>
      <c r="G11544" s="206" t="s">
        <v>75</v>
      </c>
      <c r="H11544" s="208">
        <v>1600000</v>
      </c>
      <c r="I11544" s="206" t="s">
        <v>19</v>
      </c>
      <c r="J11544" s="206">
        <v>16000</v>
      </c>
      <c r="L11544" s="206">
        <v>2024</v>
      </c>
      <c r="M11544" s="206" t="s">
        <v>772</v>
      </c>
      <c r="N11544" s="206" t="s">
        <v>773</v>
      </c>
    </row>
    <row r="11545" spans="1:14" s="206" customFormat="1" ht="31" customHeight="1" x14ac:dyDescent="0.15">
      <c r="A11545" s="206" t="s">
        <v>768</v>
      </c>
      <c r="B11545" s="206" t="s">
        <v>934</v>
      </c>
      <c r="C11545" s="206" t="s">
        <v>770</v>
      </c>
      <c r="D11545" s="206" t="s">
        <v>840</v>
      </c>
      <c r="E11545" s="206" t="s">
        <v>577</v>
      </c>
      <c r="F11545" s="207">
        <v>45485</v>
      </c>
      <c r="G11545" s="206" t="s">
        <v>75</v>
      </c>
      <c r="H11545" s="208">
        <v>1520000</v>
      </c>
      <c r="I11545" s="206" t="s">
        <v>19</v>
      </c>
      <c r="J11545" s="206">
        <v>15200</v>
      </c>
      <c r="L11545" s="206">
        <v>2024</v>
      </c>
      <c r="M11545" s="206" t="s">
        <v>772</v>
      </c>
      <c r="N11545" s="206" t="s">
        <v>773</v>
      </c>
    </row>
    <row r="11546" spans="1:14" s="206" customFormat="1" ht="31" customHeight="1" x14ac:dyDescent="0.15">
      <c r="A11546" s="206" t="s">
        <v>768</v>
      </c>
      <c r="B11546" s="206" t="s">
        <v>934</v>
      </c>
      <c r="C11546" s="206" t="s">
        <v>770</v>
      </c>
      <c r="D11546" s="206" t="s">
        <v>840</v>
      </c>
      <c r="E11546" s="206" t="s">
        <v>577</v>
      </c>
      <c r="F11546" s="207">
        <v>45486</v>
      </c>
      <c r="G11546" s="206" t="s">
        <v>75</v>
      </c>
      <c r="H11546" s="208">
        <v>1280000</v>
      </c>
      <c r="I11546" s="206" t="s">
        <v>19</v>
      </c>
      <c r="J11546" s="206">
        <v>12800</v>
      </c>
      <c r="L11546" s="206">
        <v>2024</v>
      </c>
      <c r="M11546" s="206" t="s">
        <v>772</v>
      </c>
      <c r="N11546" s="206" t="s">
        <v>773</v>
      </c>
    </row>
    <row r="11547" spans="1:14" s="206" customFormat="1" ht="31" customHeight="1" x14ac:dyDescent="0.15">
      <c r="A11547" s="206" t="s">
        <v>768</v>
      </c>
      <c r="B11547" s="206" t="s">
        <v>934</v>
      </c>
      <c r="C11547" s="206" t="s">
        <v>770</v>
      </c>
      <c r="D11547" s="206" t="s">
        <v>840</v>
      </c>
      <c r="E11547" s="206" t="s">
        <v>577</v>
      </c>
      <c r="F11547" s="207">
        <v>45487</v>
      </c>
      <c r="G11547" s="206" t="s">
        <v>75</v>
      </c>
      <c r="H11547" s="208">
        <v>980000</v>
      </c>
      <c r="I11547" s="206" t="s">
        <v>19</v>
      </c>
      <c r="J11547" s="206">
        <v>9800</v>
      </c>
      <c r="L11547" s="206">
        <v>2024</v>
      </c>
      <c r="M11547" s="206" t="s">
        <v>772</v>
      </c>
      <c r="N11547" s="206" t="s">
        <v>773</v>
      </c>
    </row>
    <row r="11548" spans="1:14" s="206" customFormat="1" ht="31" customHeight="1" x14ac:dyDescent="0.15">
      <c r="A11548" s="206" t="s">
        <v>768</v>
      </c>
      <c r="B11548" s="206" t="s">
        <v>934</v>
      </c>
      <c r="C11548" s="206" t="s">
        <v>770</v>
      </c>
      <c r="D11548" s="206" t="s">
        <v>840</v>
      </c>
      <c r="E11548" s="206" t="s">
        <v>577</v>
      </c>
      <c r="F11548" s="207">
        <v>45488</v>
      </c>
      <c r="G11548" s="206" t="s">
        <v>75</v>
      </c>
      <c r="H11548" s="208">
        <v>920000</v>
      </c>
      <c r="I11548" s="206" t="s">
        <v>19</v>
      </c>
      <c r="J11548" s="206">
        <v>9200</v>
      </c>
      <c r="L11548" s="206">
        <v>2024</v>
      </c>
      <c r="M11548" s="206" t="s">
        <v>772</v>
      </c>
      <c r="N11548" s="206" t="s">
        <v>773</v>
      </c>
    </row>
    <row r="11549" spans="1:14" s="206" customFormat="1" ht="31" customHeight="1" x14ac:dyDescent="0.15">
      <c r="A11549" s="206" t="s">
        <v>768</v>
      </c>
      <c r="B11549" s="206" t="s">
        <v>934</v>
      </c>
      <c r="C11549" s="206" t="s">
        <v>770</v>
      </c>
      <c r="D11549" s="206" t="s">
        <v>840</v>
      </c>
      <c r="E11549" s="206" t="s">
        <v>577</v>
      </c>
      <c r="F11549" s="207">
        <v>45489</v>
      </c>
      <c r="G11549" s="206" t="s">
        <v>75</v>
      </c>
      <c r="H11549" s="208">
        <v>1240000</v>
      </c>
      <c r="I11549" s="206" t="s">
        <v>19</v>
      </c>
      <c r="J11549" s="206">
        <v>12400</v>
      </c>
      <c r="L11549" s="206">
        <v>2024</v>
      </c>
      <c r="M11549" s="206" t="s">
        <v>772</v>
      </c>
      <c r="N11549" s="206" t="s">
        <v>773</v>
      </c>
    </row>
    <row r="11550" spans="1:14" s="206" customFormat="1" ht="31" customHeight="1" x14ac:dyDescent="0.15">
      <c r="A11550" s="206" t="s">
        <v>768</v>
      </c>
      <c r="B11550" s="206" t="s">
        <v>934</v>
      </c>
      <c r="C11550" s="206" t="s">
        <v>770</v>
      </c>
      <c r="D11550" s="206" t="s">
        <v>840</v>
      </c>
      <c r="E11550" s="206" t="s">
        <v>577</v>
      </c>
      <c r="F11550" s="207">
        <v>45490</v>
      </c>
      <c r="G11550" s="206" t="s">
        <v>75</v>
      </c>
      <c r="H11550" s="208">
        <v>1160000</v>
      </c>
      <c r="I11550" s="206" t="s">
        <v>19</v>
      </c>
      <c r="J11550" s="206">
        <v>11600</v>
      </c>
      <c r="L11550" s="206">
        <v>2024</v>
      </c>
      <c r="M11550" s="206" t="s">
        <v>772</v>
      </c>
      <c r="N11550" s="206" t="s">
        <v>773</v>
      </c>
    </row>
    <row r="11551" spans="1:14" s="206" customFormat="1" ht="31" customHeight="1" x14ac:dyDescent="0.15">
      <c r="A11551" s="206" t="s">
        <v>768</v>
      </c>
      <c r="B11551" s="206" t="s">
        <v>934</v>
      </c>
      <c r="C11551" s="206" t="s">
        <v>770</v>
      </c>
      <c r="D11551" s="206" t="s">
        <v>840</v>
      </c>
      <c r="E11551" s="206" t="s">
        <v>577</v>
      </c>
      <c r="F11551" s="207">
        <v>45491</v>
      </c>
      <c r="G11551" s="206" t="s">
        <v>75</v>
      </c>
      <c r="H11551" s="208">
        <v>1200000</v>
      </c>
      <c r="I11551" s="206" t="s">
        <v>19</v>
      </c>
      <c r="J11551" s="206">
        <v>12000</v>
      </c>
      <c r="L11551" s="206">
        <v>2024</v>
      </c>
      <c r="M11551" s="206" t="s">
        <v>772</v>
      </c>
      <c r="N11551" s="206" t="s">
        <v>773</v>
      </c>
    </row>
    <row r="11552" spans="1:14" s="206" customFormat="1" ht="31" customHeight="1" x14ac:dyDescent="0.15">
      <c r="A11552" s="206" t="s">
        <v>768</v>
      </c>
      <c r="B11552" s="206" t="s">
        <v>934</v>
      </c>
      <c r="C11552" s="206" t="s">
        <v>770</v>
      </c>
      <c r="D11552" s="206" t="s">
        <v>840</v>
      </c>
      <c r="E11552" s="206" t="s">
        <v>577</v>
      </c>
      <c r="F11552" s="207">
        <v>45492</v>
      </c>
      <c r="G11552" s="206" t="s">
        <v>75</v>
      </c>
      <c r="H11552" s="208">
        <v>720000</v>
      </c>
      <c r="I11552" s="206" t="s">
        <v>19</v>
      </c>
      <c r="J11552" s="206">
        <v>7200</v>
      </c>
      <c r="L11552" s="206">
        <v>2024</v>
      </c>
      <c r="M11552" s="206" t="s">
        <v>772</v>
      </c>
      <c r="N11552" s="206" t="s">
        <v>773</v>
      </c>
    </row>
    <row r="11553" spans="1:14" s="206" customFormat="1" ht="31" customHeight="1" x14ac:dyDescent="0.15">
      <c r="A11553" s="206" t="s">
        <v>768</v>
      </c>
      <c r="B11553" s="206" t="s">
        <v>934</v>
      </c>
      <c r="C11553" s="206" t="s">
        <v>770</v>
      </c>
      <c r="D11553" s="206" t="s">
        <v>840</v>
      </c>
      <c r="E11553" s="206" t="s">
        <v>577</v>
      </c>
      <c r="F11553" s="207">
        <v>45493</v>
      </c>
      <c r="G11553" s="206" t="s">
        <v>75</v>
      </c>
      <c r="H11553" s="208">
        <v>800000</v>
      </c>
      <c r="I11553" s="206" t="s">
        <v>19</v>
      </c>
      <c r="J11553" s="206">
        <v>8000</v>
      </c>
      <c r="L11553" s="206">
        <v>2024</v>
      </c>
      <c r="M11553" s="206" t="s">
        <v>772</v>
      </c>
      <c r="N11553" s="206" t="s">
        <v>773</v>
      </c>
    </row>
    <row r="11554" spans="1:14" s="206" customFormat="1" ht="31" customHeight="1" x14ac:dyDescent="0.15">
      <c r="A11554" s="206" t="s">
        <v>768</v>
      </c>
      <c r="B11554" s="206" t="s">
        <v>934</v>
      </c>
      <c r="C11554" s="206" t="s">
        <v>770</v>
      </c>
      <c r="D11554" s="206" t="s">
        <v>840</v>
      </c>
      <c r="E11554" s="206" t="s">
        <v>577</v>
      </c>
      <c r="F11554" s="207">
        <v>45494</v>
      </c>
      <c r="G11554" s="206" t="s">
        <v>75</v>
      </c>
      <c r="H11554" s="208">
        <v>320000</v>
      </c>
      <c r="I11554" s="206" t="s">
        <v>19</v>
      </c>
      <c r="J11554" s="206">
        <v>3200</v>
      </c>
      <c r="L11554" s="206">
        <v>2024</v>
      </c>
      <c r="M11554" s="206" t="s">
        <v>772</v>
      </c>
      <c r="N11554" s="206" t="s">
        <v>773</v>
      </c>
    </row>
    <row r="11555" spans="1:14" s="206" customFormat="1" ht="31" customHeight="1" x14ac:dyDescent="0.15">
      <c r="A11555" s="206" t="s">
        <v>768</v>
      </c>
      <c r="B11555" s="206" t="s">
        <v>934</v>
      </c>
      <c r="C11555" s="206" t="s">
        <v>770</v>
      </c>
      <c r="D11555" s="206" t="s">
        <v>840</v>
      </c>
      <c r="E11555" s="206" t="s">
        <v>577</v>
      </c>
      <c r="F11555" s="207">
        <v>45495</v>
      </c>
      <c r="G11555" s="206" t="s">
        <v>75</v>
      </c>
      <c r="H11555" s="208">
        <v>760000</v>
      </c>
      <c r="I11555" s="206" t="s">
        <v>19</v>
      </c>
      <c r="J11555" s="206">
        <v>7600</v>
      </c>
      <c r="L11555" s="206">
        <v>2024</v>
      </c>
      <c r="M11555" s="206" t="s">
        <v>772</v>
      </c>
      <c r="N11555" s="206" t="s">
        <v>773</v>
      </c>
    </row>
    <row r="11556" spans="1:14" s="206" customFormat="1" ht="31" customHeight="1" x14ac:dyDescent="0.15">
      <c r="A11556" s="206" t="s">
        <v>768</v>
      </c>
      <c r="B11556" s="206" t="s">
        <v>934</v>
      </c>
      <c r="C11556" s="206" t="s">
        <v>770</v>
      </c>
      <c r="D11556" s="206" t="s">
        <v>840</v>
      </c>
      <c r="E11556" s="206" t="s">
        <v>577</v>
      </c>
      <c r="F11556" s="207">
        <v>45496</v>
      </c>
      <c r="G11556" s="206" t="s">
        <v>75</v>
      </c>
      <c r="H11556" s="208">
        <v>640000</v>
      </c>
      <c r="I11556" s="206" t="s">
        <v>19</v>
      </c>
      <c r="J11556" s="206">
        <v>6400</v>
      </c>
      <c r="L11556" s="206">
        <v>2024</v>
      </c>
      <c r="M11556" s="206" t="s">
        <v>772</v>
      </c>
      <c r="N11556" s="206" t="s">
        <v>773</v>
      </c>
    </row>
    <row r="11557" spans="1:14" s="206" customFormat="1" ht="31" customHeight="1" x14ac:dyDescent="0.15">
      <c r="A11557" s="206" t="s">
        <v>768</v>
      </c>
      <c r="B11557" s="206" t="s">
        <v>934</v>
      </c>
      <c r="C11557" s="206" t="s">
        <v>770</v>
      </c>
      <c r="D11557" s="206" t="s">
        <v>840</v>
      </c>
      <c r="E11557" s="206" t="s">
        <v>577</v>
      </c>
      <c r="F11557" s="207">
        <v>45497</v>
      </c>
      <c r="G11557" s="206" t="s">
        <v>75</v>
      </c>
      <c r="H11557" s="208">
        <v>680000</v>
      </c>
      <c r="I11557" s="206" t="s">
        <v>19</v>
      </c>
      <c r="J11557" s="206">
        <v>6800</v>
      </c>
      <c r="L11557" s="206">
        <v>2024</v>
      </c>
      <c r="M11557" s="206" t="s">
        <v>772</v>
      </c>
      <c r="N11557" s="206" t="s">
        <v>773</v>
      </c>
    </row>
    <row r="11558" spans="1:14" s="206" customFormat="1" ht="31" customHeight="1" x14ac:dyDescent="0.15">
      <c r="A11558" s="206" t="s">
        <v>768</v>
      </c>
      <c r="B11558" s="206" t="s">
        <v>934</v>
      </c>
      <c r="C11558" s="206" t="s">
        <v>770</v>
      </c>
      <c r="D11558" s="206" t="s">
        <v>840</v>
      </c>
      <c r="E11558" s="206" t="s">
        <v>577</v>
      </c>
      <c r="F11558" s="207">
        <v>45498</v>
      </c>
      <c r="G11558" s="206" t="s">
        <v>75</v>
      </c>
      <c r="H11558" s="208">
        <v>520000</v>
      </c>
      <c r="I11558" s="206" t="s">
        <v>19</v>
      </c>
      <c r="J11558" s="206">
        <v>5200</v>
      </c>
      <c r="L11558" s="206">
        <v>2024</v>
      </c>
      <c r="M11558" s="206" t="s">
        <v>772</v>
      </c>
      <c r="N11558" s="206" t="s">
        <v>773</v>
      </c>
    </row>
    <row r="11559" spans="1:14" s="206" customFormat="1" ht="31" customHeight="1" x14ac:dyDescent="0.15">
      <c r="A11559" s="206" t="s">
        <v>768</v>
      </c>
      <c r="B11559" s="206" t="s">
        <v>934</v>
      </c>
      <c r="C11559" s="206" t="s">
        <v>770</v>
      </c>
      <c r="D11559" s="206" t="s">
        <v>840</v>
      </c>
      <c r="E11559" s="206" t="s">
        <v>577</v>
      </c>
      <c r="F11559" s="207">
        <v>45499</v>
      </c>
      <c r="G11559" s="206" t="s">
        <v>75</v>
      </c>
      <c r="H11559" s="208">
        <v>360000</v>
      </c>
      <c r="I11559" s="206" t="s">
        <v>19</v>
      </c>
      <c r="J11559" s="206">
        <v>3600</v>
      </c>
      <c r="L11559" s="206">
        <v>2024</v>
      </c>
      <c r="M11559" s="206" t="s">
        <v>772</v>
      </c>
      <c r="N11559" s="206" t="s">
        <v>773</v>
      </c>
    </row>
    <row r="11560" spans="1:14" s="206" customFormat="1" ht="31" customHeight="1" x14ac:dyDescent="0.15">
      <c r="A11560" s="206" t="s">
        <v>768</v>
      </c>
      <c r="B11560" s="206" t="s">
        <v>934</v>
      </c>
      <c r="C11560" s="206" t="s">
        <v>770</v>
      </c>
      <c r="D11560" s="206" t="s">
        <v>840</v>
      </c>
      <c r="E11560" s="206" t="s">
        <v>577</v>
      </c>
      <c r="F11560" s="207">
        <v>45500</v>
      </c>
      <c r="G11560" s="206" t="s">
        <v>75</v>
      </c>
      <c r="H11560" s="208">
        <v>560000</v>
      </c>
      <c r="I11560" s="206" t="s">
        <v>19</v>
      </c>
      <c r="J11560" s="206">
        <v>5600</v>
      </c>
      <c r="L11560" s="206">
        <v>2024</v>
      </c>
      <c r="M11560" s="206" t="s">
        <v>772</v>
      </c>
      <c r="N11560" s="206" t="s">
        <v>773</v>
      </c>
    </row>
    <row r="11561" spans="1:14" s="206" customFormat="1" ht="31" customHeight="1" x14ac:dyDescent="0.15">
      <c r="A11561" s="206" t="s">
        <v>768</v>
      </c>
      <c r="B11561" s="206" t="s">
        <v>934</v>
      </c>
      <c r="C11561" s="206" t="s">
        <v>770</v>
      </c>
      <c r="D11561" s="206" t="s">
        <v>840</v>
      </c>
      <c r="E11561" s="206" t="s">
        <v>577</v>
      </c>
      <c r="F11561" s="207">
        <v>45501</v>
      </c>
      <c r="G11561" s="206" t="s">
        <v>75</v>
      </c>
      <c r="H11561" s="208">
        <v>120000</v>
      </c>
      <c r="I11561" s="206" t="s">
        <v>19</v>
      </c>
      <c r="J11561" s="206">
        <v>1200</v>
      </c>
      <c r="L11561" s="206">
        <v>2024</v>
      </c>
      <c r="M11561" s="206" t="s">
        <v>772</v>
      </c>
      <c r="N11561" s="206" t="s">
        <v>773</v>
      </c>
    </row>
    <row r="11562" spans="1:14" s="206" customFormat="1" ht="31" customHeight="1" x14ac:dyDescent="0.15">
      <c r="A11562" s="206" t="s">
        <v>768</v>
      </c>
      <c r="B11562" s="206" t="s">
        <v>934</v>
      </c>
      <c r="C11562" s="206" t="s">
        <v>770</v>
      </c>
      <c r="D11562" s="206" t="s">
        <v>840</v>
      </c>
      <c r="E11562" s="206" t="s">
        <v>577</v>
      </c>
      <c r="F11562" s="207">
        <v>45502</v>
      </c>
      <c r="G11562" s="206" t="s">
        <v>75</v>
      </c>
      <c r="H11562" s="208">
        <v>360000</v>
      </c>
      <c r="I11562" s="206" t="s">
        <v>19</v>
      </c>
      <c r="J11562" s="206">
        <v>3600</v>
      </c>
      <c r="L11562" s="206">
        <v>2024</v>
      </c>
      <c r="M11562" s="206" t="s">
        <v>772</v>
      </c>
      <c r="N11562" s="206" t="s">
        <v>773</v>
      </c>
    </row>
    <row r="11563" spans="1:14" s="206" customFormat="1" ht="31" customHeight="1" x14ac:dyDescent="0.15">
      <c r="A11563" s="206" t="s">
        <v>768</v>
      </c>
      <c r="B11563" s="206" t="s">
        <v>934</v>
      </c>
      <c r="C11563" s="206" t="s">
        <v>770</v>
      </c>
      <c r="D11563" s="206" t="s">
        <v>840</v>
      </c>
      <c r="E11563" s="206" t="s">
        <v>577</v>
      </c>
      <c r="F11563" s="207">
        <v>45503</v>
      </c>
      <c r="G11563" s="206" t="s">
        <v>75</v>
      </c>
      <c r="H11563" s="208">
        <v>480000</v>
      </c>
      <c r="I11563" s="206" t="s">
        <v>19</v>
      </c>
      <c r="J11563" s="206">
        <v>4800</v>
      </c>
      <c r="L11563" s="206">
        <v>2024</v>
      </c>
      <c r="M11563" s="206" t="s">
        <v>772</v>
      </c>
      <c r="N11563" s="206" t="s">
        <v>773</v>
      </c>
    </row>
    <row r="11564" spans="1:14" s="206" customFormat="1" ht="31" customHeight="1" x14ac:dyDescent="0.15">
      <c r="A11564" s="206" t="s">
        <v>768</v>
      </c>
      <c r="B11564" s="206" t="s">
        <v>934</v>
      </c>
      <c r="C11564" s="206" t="s">
        <v>770</v>
      </c>
      <c r="D11564" s="206" t="s">
        <v>840</v>
      </c>
      <c r="E11564" s="206" t="s">
        <v>577</v>
      </c>
      <c r="F11564" s="207">
        <v>45504</v>
      </c>
      <c r="G11564" s="206" t="s">
        <v>75</v>
      </c>
      <c r="H11564" s="208">
        <v>440000</v>
      </c>
      <c r="I11564" s="206" t="s">
        <v>19</v>
      </c>
      <c r="J11564" s="206">
        <v>4400</v>
      </c>
      <c r="L11564" s="206">
        <v>2024</v>
      </c>
      <c r="M11564" s="206" t="s">
        <v>772</v>
      </c>
      <c r="N11564" s="206" t="s">
        <v>773</v>
      </c>
    </row>
    <row r="11565" spans="1:14" s="206" customFormat="1" ht="31" customHeight="1" x14ac:dyDescent="0.15">
      <c r="A11565" s="206" t="s">
        <v>768</v>
      </c>
      <c r="B11565" s="206" t="s">
        <v>934</v>
      </c>
      <c r="C11565" s="206" t="s">
        <v>770</v>
      </c>
      <c r="D11565" s="206" t="s">
        <v>840</v>
      </c>
      <c r="E11565" s="206" t="s">
        <v>577</v>
      </c>
      <c r="F11565" s="207">
        <v>45505</v>
      </c>
      <c r="G11565" s="206" t="s">
        <v>75</v>
      </c>
      <c r="H11565" s="208">
        <v>320000</v>
      </c>
      <c r="I11565" s="206" t="s">
        <v>19</v>
      </c>
      <c r="J11565" s="206">
        <v>3200</v>
      </c>
      <c r="L11565" s="206">
        <v>2024</v>
      </c>
      <c r="M11565" s="206" t="s">
        <v>772</v>
      </c>
      <c r="N11565" s="206" t="s">
        <v>773</v>
      </c>
    </row>
    <row r="11566" spans="1:14" s="206" customFormat="1" ht="31" customHeight="1" x14ac:dyDescent="0.15">
      <c r="A11566" s="206" t="s">
        <v>768</v>
      </c>
      <c r="B11566" s="206" t="s">
        <v>934</v>
      </c>
      <c r="C11566" s="206" t="s">
        <v>770</v>
      </c>
      <c r="D11566" s="206" t="s">
        <v>840</v>
      </c>
      <c r="E11566" s="206" t="s">
        <v>577</v>
      </c>
      <c r="F11566" s="207">
        <v>45506</v>
      </c>
      <c r="G11566" s="206" t="s">
        <v>75</v>
      </c>
      <c r="H11566" s="208">
        <v>280000</v>
      </c>
      <c r="I11566" s="206" t="s">
        <v>19</v>
      </c>
      <c r="J11566" s="206">
        <v>2800</v>
      </c>
      <c r="L11566" s="206">
        <v>2024</v>
      </c>
      <c r="M11566" s="206" t="s">
        <v>772</v>
      </c>
      <c r="N11566" s="206" t="s">
        <v>773</v>
      </c>
    </row>
    <row r="11567" spans="1:14" s="206" customFormat="1" ht="31" customHeight="1" x14ac:dyDescent="0.15">
      <c r="A11567" s="206" t="s">
        <v>768</v>
      </c>
      <c r="B11567" s="206" t="s">
        <v>934</v>
      </c>
      <c r="C11567" s="206" t="s">
        <v>770</v>
      </c>
      <c r="D11567" s="206" t="s">
        <v>840</v>
      </c>
      <c r="E11567" s="206" t="s">
        <v>577</v>
      </c>
      <c r="F11567" s="207">
        <v>45507</v>
      </c>
      <c r="G11567" s="206" t="s">
        <v>75</v>
      </c>
      <c r="H11567" s="208">
        <v>280000</v>
      </c>
      <c r="I11567" s="206" t="s">
        <v>19</v>
      </c>
      <c r="J11567" s="206">
        <v>2800</v>
      </c>
      <c r="L11567" s="206">
        <v>2024</v>
      </c>
      <c r="M11567" s="206" t="s">
        <v>772</v>
      </c>
      <c r="N11567" s="206" t="s">
        <v>773</v>
      </c>
    </row>
    <row r="11568" spans="1:14" s="206" customFormat="1" ht="31" customHeight="1" x14ac:dyDescent="0.15">
      <c r="A11568" s="206" t="s">
        <v>768</v>
      </c>
      <c r="B11568" s="206" t="s">
        <v>934</v>
      </c>
      <c r="C11568" s="206" t="s">
        <v>770</v>
      </c>
      <c r="D11568" s="206" t="s">
        <v>840</v>
      </c>
      <c r="E11568" s="206" t="s">
        <v>577</v>
      </c>
      <c r="F11568" s="207">
        <v>45508</v>
      </c>
      <c r="G11568" s="206" t="s">
        <v>75</v>
      </c>
      <c r="H11568" s="208">
        <v>280000</v>
      </c>
      <c r="I11568" s="206" t="s">
        <v>19</v>
      </c>
      <c r="J11568" s="206">
        <v>2800</v>
      </c>
      <c r="L11568" s="206">
        <v>2024</v>
      </c>
      <c r="M11568" s="206" t="s">
        <v>772</v>
      </c>
      <c r="N11568" s="206" t="s">
        <v>773</v>
      </c>
    </row>
    <row r="11569" spans="1:15" s="206" customFormat="1" ht="31" customHeight="1" x14ac:dyDescent="0.15">
      <c r="A11569" s="206" t="s">
        <v>768</v>
      </c>
      <c r="B11569" s="206" t="s">
        <v>934</v>
      </c>
      <c r="C11569" s="206" t="s">
        <v>770</v>
      </c>
      <c r="D11569" s="206" t="s">
        <v>840</v>
      </c>
      <c r="E11569" s="206" t="s">
        <v>577</v>
      </c>
      <c r="F11569" s="207">
        <v>45509</v>
      </c>
      <c r="G11569" s="206" t="s">
        <v>75</v>
      </c>
      <c r="H11569" s="208">
        <v>280000</v>
      </c>
      <c r="I11569" s="206" t="s">
        <v>19</v>
      </c>
      <c r="J11569" s="206">
        <v>2800</v>
      </c>
      <c r="L11569" s="206">
        <v>2024</v>
      </c>
      <c r="M11569" s="206" t="s">
        <v>772</v>
      </c>
      <c r="N11569" s="206" t="s">
        <v>773</v>
      </c>
    </row>
    <row r="11570" spans="1:15" s="206" customFormat="1" ht="31" customHeight="1" x14ac:dyDescent="0.15">
      <c r="A11570" s="206" t="s">
        <v>768</v>
      </c>
      <c r="B11570" s="206" t="s">
        <v>934</v>
      </c>
      <c r="C11570" s="206" t="s">
        <v>770</v>
      </c>
      <c r="D11570" s="206" t="s">
        <v>840</v>
      </c>
      <c r="E11570" s="206" t="s">
        <v>577</v>
      </c>
      <c r="F11570" s="207">
        <v>45510</v>
      </c>
      <c r="G11570" s="206" t="s">
        <v>75</v>
      </c>
      <c r="H11570" s="208">
        <v>120000</v>
      </c>
      <c r="I11570" s="206" t="s">
        <v>19</v>
      </c>
      <c r="J11570" s="206">
        <v>1200</v>
      </c>
      <c r="L11570" s="206">
        <v>2024</v>
      </c>
      <c r="M11570" s="206" t="s">
        <v>772</v>
      </c>
      <c r="N11570" s="206" t="s">
        <v>773</v>
      </c>
    </row>
    <row r="11571" spans="1:15" s="206" customFormat="1" ht="31" customHeight="1" x14ac:dyDescent="0.15">
      <c r="A11571" s="206" t="s">
        <v>768</v>
      </c>
      <c r="B11571" s="206" t="s">
        <v>934</v>
      </c>
      <c r="C11571" s="206" t="s">
        <v>770</v>
      </c>
      <c r="D11571" s="206" t="s">
        <v>840</v>
      </c>
      <c r="E11571" s="206" t="s">
        <v>577</v>
      </c>
      <c r="F11571" s="207">
        <v>45511</v>
      </c>
      <c r="G11571" s="206" t="s">
        <v>75</v>
      </c>
      <c r="H11571" s="208">
        <v>160000</v>
      </c>
      <c r="I11571" s="206" t="s">
        <v>19</v>
      </c>
      <c r="J11571" s="206">
        <v>1600</v>
      </c>
      <c r="L11571" s="206">
        <v>2024</v>
      </c>
      <c r="M11571" s="206" t="s">
        <v>772</v>
      </c>
      <c r="N11571" s="206" t="s">
        <v>773</v>
      </c>
    </row>
    <row r="11572" spans="1:15" s="206" customFormat="1" ht="31" customHeight="1" x14ac:dyDescent="0.15">
      <c r="A11572" s="206" t="s">
        <v>768</v>
      </c>
      <c r="B11572" s="206" t="s">
        <v>934</v>
      </c>
      <c r="C11572" s="206" t="s">
        <v>770</v>
      </c>
      <c r="D11572" s="206" t="s">
        <v>840</v>
      </c>
      <c r="E11572" s="206" t="s">
        <v>577</v>
      </c>
      <c r="F11572" s="207">
        <v>45512</v>
      </c>
      <c r="G11572" s="206" t="s">
        <v>75</v>
      </c>
      <c r="H11572" s="208">
        <v>200000</v>
      </c>
      <c r="I11572" s="206" t="s">
        <v>19</v>
      </c>
      <c r="J11572" s="206">
        <v>2000</v>
      </c>
      <c r="L11572" s="206">
        <v>2024</v>
      </c>
      <c r="M11572" s="206" t="s">
        <v>772</v>
      </c>
      <c r="N11572" s="206" t="s">
        <v>773</v>
      </c>
    </row>
    <row r="11573" spans="1:15" s="206" customFormat="1" ht="31" customHeight="1" x14ac:dyDescent="0.15">
      <c r="A11573" s="206" t="s">
        <v>768</v>
      </c>
      <c r="B11573" s="206" t="s">
        <v>934</v>
      </c>
      <c r="C11573" s="206" t="s">
        <v>770</v>
      </c>
      <c r="D11573" s="206" t="s">
        <v>840</v>
      </c>
      <c r="E11573" s="206" t="s">
        <v>577</v>
      </c>
      <c r="F11573" s="207">
        <v>45513</v>
      </c>
      <c r="G11573" s="206" t="s">
        <v>75</v>
      </c>
      <c r="H11573" s="208">
        <v>200000</v>
      </c>
      <c r="I11573" s="206" t="s">
        <v>19</v>
      </c>
      <c r="J11573" s="206">
        <v>2000</v>
      </c>
      <c r="L11573" s="206">
        <v>2024</v>
      </c>
      <c r="M11573" s="206" t="s">
        <v>772</v>
      </c>
      <c r="N11573" s="206" t="s">
        <v>773</v>
      </c>
    </row>
    <row r="11574" spans="1:15" s="206" customFormat="1" ht="31" customHeight="1" x14ac:dyDescent="0.15">
      <c r="A11574" s="206" t="s">
        <v>768</v>
      </c>
      <c r="B11574" s="206" t="s">
        <v>934</v>
      </c>
      <c r="C11574" s="206" t="s">
        <v>770</v>
      </c>
      <c r="D11574" s="206" t="s">
        <v>840</v>
      </c>
      <c r="E11574" s="206" t="s">
        <v>577</v>
      </c>
      <c r="F11574" s="207">
        <v>45514</v>
      </c>
      <c r="G11574" s="206" t="s">
        <v>75</v>
      </c>
      <c r="H11574" s="208">
        <v>240000</v>
      </c>
      <c r="I11574" s="206" t="s">
        <v>19</v>
      </c>
      <c r="J11574" s="206">
        <v>2400</v>
      </c>
      <c r="L11574" s="206">
        <v>2024</v>
      </c>
      <c r="M11574" s="206" t="s">
        <v>772</v>
      </c>
      <c r="N11574" s="206" t="s">
        <v>773</v>
      </c>
    </row>
    <row r="11575" spans="1:15" s="206" customFormat="1" ht="31" customHeight="1" x14ac:dyDescent="0.15">
      <c r="A11575" s="206" t="s">
        <v>768</v>
      </c>
      <c r="B11575" s="206" t="s">
        <v>934</v>
      </c>
      <c r="C11575" s="206" t="s">
        <v>770</v>
      </c>
      <c r="D11575" s="206" t="s">
        <v>840</v>
      </c>
      <c r="E11575" s="206" t="s">
        <v>577</v>
      </c>
      <c r="F11575" s="207">
        <v>45516</v>
      </c>
      <c r="G11575" s="206" t="s">
        <v>75</v>
      </c>
      <c r="H11575" s="208">
        <v>280000</v>
      </c>
      <c r="I11575" s="206" t="s">
        <v>19</v>
      </c>
      <c r="J11575" s="206">
        <v>2800</v>
      </c>
      <c r="L11575" s="206">
        <v>2024</v>
      </c>
      <c r="M11575" s="206" t="s">
        <v>772</v>
      </c>
      <c r="N11575" s="206" t="s">
        <v>773</v>
      </c>
    </row>
    <row r="11576" spans="1:15" s="206" customFormat="1" ht="31" customHeight="1" x14ac:dyDescent="0.15">
      <c r="A11576" s="206" t="s">
        <v>768</v>
      </c>
      <c r="B11576" s="206" t="s">
        <v>935</v>
      </c>
      <c r="C11576" s="206" t="s">
        <v>770</v>
      </c>
      <c r="D11576" s="206" t="s">
        <v>777</v>
      </c>
      <c r="E11576" s="206" t="s">
        <v>577</v>
      </c>
      <c r="F11576" s="207">
        <v>45418</v>
      </c>
      <c r="G11576" s="206" t="s">
        <v>936</v>
      </c>
      <c r="H11576" s="208">
        <v>1320000</v>
      </c>
      <c r="I11576" s="206" t="s">
        <v>19</v>
      </c>
      <c r="J11576" s="206">
        <v>1821</v>
      </c>
      <c r="L11576" s="206">
        <v>2024</v>
      </c>
      <c r="M11576" s="206" t="s">
        <v>772</v>
      </c>
      <c r="N11576" s="206" t="s">
        <v>773</v>
      </c>
    </row>
    <row r="11577" spans="1:15" s="206" customFormat="1" ht="31" customHeight="1" x14ac:dyDescent="0.15">
      <c r="A11577" s="206" t="s">
        <v>768</v>
      </c>
      <c r="B11577" s="206" t="s">
        <v>935</v>
      </c>
      <c r="C11577" s="206" t="s">
        <v>770</v>
      </c>
      <c r="D11577" s="206" t="s">
        <v>777</v>
      </c>
      <c r="E11577" s="206" t="s">
        <v>809</v>
      </c>
      <c r="F11577" s="207">
        <v>45419</v>
      </c>
      <c r="G11577" s="206" t="s">
        <v>936</v>
      </c>
      <c r="H11577" s="208">
        <v>120000</v>
      </c>
      <c r="I11577" s="206" t="s">
        <v>19</v>
      </c>
      <c r="J11577" s="206">
        <v>165</v>
      </c>
      <c r="L11577" s="206">
        <v>2024</v>
      </c>
      <c r="M11577" s="206" t="s">
        <v>772</v>
      </c>
      <c r="N11577" s="206" t="s">
        <v>773</v>
      </c>
    </row>
    <row r="11578" spans="1:15" s="206" customFormat="1" ht="31" customHeight="1" x14ac:dyDescent="0.15">
      <c r="A11578" s="206" t="s">
        <v>768</v>
      </c>
      <c r="B11578" s="206" t="s">
        <v>935</v>
      </c>
      <c r="C11578" s="206" t="s">
        <v>770</v>
      </c>
      <c r="D11578" s="206" t="s">
        <v>777</v>
      </c>
      <c r="E11578" s="206" t="s">
        <v>778</v>
      </c>
      <c r="F11578" s="207">
        <v>45419</v>
      </c>
      <c r="G11578" s="206" t="s">
        <v>936</v>
      </c>
      <c r="H11578" s="208">
        <v>1600000</v>
      </c>
      <c r="I11578" s="206" t="s">
        <v>19</v>
      </c>
      <c r="J11578" s="206">
        <v>2207</v>
      </c>
      <c r="L11578" s="206">
        <v>2024</v>
      </c>
      <c r="M11578" s="206" t="s">
        <v>772</v>
      </c>
      <c r="N11578" s="206" t="s">
        <v>773</v>
      </c>
    </row>
    <row r="11579" spans="1:15" s="206" customFormat="1" ht="31" customHeight="1" x14ac:dyDescent="0.15">
      <c r="A11579" s="206" t="s">
        <v>768</v>
      </c>
      <c r="B11579" s="206" t="s">
        <v>935</v>
      </c>
      <c r="C11579" s="206" t="s">
        <v>770</v>
      </c>
      <c r="D11579" s="206" t="s">
        <v>777</v>
      </c>
      <c r="E11579" s="206" t="s">
        <v>778</v>
      </c>
      <c r="F11579" s="207">
        <v>45420</v>
      </c>
      <c r="G11579" s="206" t="s">
        <v>936</v>
      </c>
      <c r="H11579" s="208">
        <v>1840000</v>
      </c>
      <c r="I11579" s="206" t="s">
        <v>19</v>
      </c>
      <c r="J11579" s="206">
        <v>2538</v>
      </c>
      <c r="L11579" s="206">
        <v>2024</v>
      </c>
      <c r="M11579" s="206" t="s">
        <v>772</v>
      </c>
      <c r="N11579" s="206" t="s">
        <v>773</v>
      </c>
    </row>
    <row r="11580" spans="1:15" s="206" customFormat="1" ht="31" customHeight="1" x14ac:dyDescent="0.15">
      <c r="A11580" s="206" t="s">
        <v>768</v>
      </c>
      <c r="B11580" s="206" t="s">
        <v>935</v>
      </c>
      <c r="C11580" s="206" t="s">
        <v>770</v>
      </c>
      <c r="D11580" s="206" t="s">
        <v>777</v>
      </c>
      <c r="E11580" s="206" t="s">
        <v>809</v>
      </c>
      <c r="F11580" s="207">
        <v>45420</v>
      </c>
      <c r="G11580" s="206" t="s">
        <v>936</v>
      </c>
      <c r="H11580" s="208">
        <v>80000</v>
      </c>
      <c r="I11580" s="206" t="s">
        <v>19</v>
      </c>
      <c r="J11580" s="206">
        <v>110</v>
      </c>
      <c r="L11580" s="206">
        <v>2024</v>
      </c>
      <c r="M11580" s="206" t="s">
        <v>772</v>
      </c>
      <c r="N11580" s="206" t="s">
        <v>773</v>
      </c>
    </row>
    <row r="11581" spans="1:15" s="206" customFormat="1" ht="31" customHeight="1" x14ac:dyDescent="0.15">
      <c r="A11581" s="206" t="s">
        <v>768</v>
      </c>
      <c r="B11581" s="206" t="s">
        <v>935</v>
      </c>
      <c r="C11581" s="206" t="s">
        <v>770</v>
      </c>
      <c r="D11581" s="206" t="s">
        <v>777</v>
      </c>
      <c r="E11581" s="206" t="s">
        <v>809</v>
      </c>
      <c r="F11581" s="207">
        <v>45421</v>
      </c>
      <c r="G11581" s="206" t="s">
        <v>936</v>
      </c>
      <c r="H11581" s="208">
        <v>480000</v>
      </c>
      <c r="I11581" s="206" t="s">
        <v>19</v>
      </c>
      <c r="J11581" s="206">
        <v>662</v>
      </c>
      <c r="L11581" s="206">
        <v>2024</v>
      </c>
      <c r="M11581" s="206" t="s">
        <v>772</v>
      </c>
      <c r="N11581" s="206" t="s">
        <v>773</v>
      </c>
    </row>
    <row r="11582" spans="1:15" s="206" customFormat="1" ht="31" customHeight="1" x14ac:dyDescent="0.15">
      <c r="A11582" s="206" t="s">
        <v>768</v>
      </c>
      <c r="B11582" s="206" t="s">
        <v>935</v>
      </c>
      <c r="C11582" s="206" t="s">
        <v>770</v>
      </c>
      <c r="D11582" s="206" t="s">
        <v>777</v>
      </c>
      <c r="E11582" s="206" t="s">
        <v>778</v>
      </c>
      <c r="F11582" s="207">
        <v>45421</v>
      </c>
      <c r="G11582" s="206" t="s">
        <v>936</v>
      </c>
      <c r="H11582" s="208">
        <v>2400000</v>
      </c>
      <c r="I11582" s="206" t="s">
        <v>19</v>
      </c>
      <c r="J11582" s="206">
        <v>3311</v>
      </c>
      <c r="L11582" s="206">
        <v>2024</v>
      </c>
      <c r="M11582" s="206" t="s">
        <v>772</v>
      </c>
      <c r="N11582" s="206" t="s">
        <v>773</v>
      </c>
    </row>
    <row r="11583" spans="1:15" s="206" customFormat="1" ht="31" customHeight="1" x14ac:dyDescent="0.15">
      <c r="A11583" s="206" t="s">
        <v>768</v>
      </c>
      <c r="B11583" s="206" t="s">
        <v>935</v>
      </c>
      <c r="C11583" s="206" t="s">
        <v>770</v>
      </c>
      <c r="D11583" s="206" t="s">
        <v>777</v>
      </c>
      <c r="E11583" s="206" t="s">
        <v>809</v>
      </c>
      <c r="F11583" s="207">
        <v>45422</v>
      </c>
      <c r="G11583" s="206" t="s">
        <v>936</v>
      </c>
      <c r="H11583" s="208">
        <v>120000</v>
      </c>
      <c r="I11583" s="206" t="s">
        <v>19</v>
      </c>
      <c r="J11583" s="206">
        <v>165</v>
      </c>
      <c r="L11583" s="206">
        <v>2024</v>
      </c>
      <c r="M11583" s="206" t="s">
        <v>772</v>
      </c>
      <c r="N11583" s="206" t="s">
        <v>773</v>
      </c>
      <c r="O11583" s="206" t="s">
        <v>937</v>
      </c>
    </row>
    <row r="11584" spans="1:15" s="206" customFormat="1" ht="31" customHeight="1" x14ac:dyDescent="0.15">
      <c r="A11584" s="206" t="s">
        <v>768</v>
      </c>
      <c r="B11584" s="206" t="s">
        <v>935</v>
      </c>
      <c r="C11584" s="206" t="s">
        <v>770</v>
      </c>
      <c r="D11584" s="206" t="s">
        <v>777</v>
      </c>
      <c r="E11584" s="206" t="s">
        <v>778</v>
      </c>
      <c r="F11584" s="207">
        <v>45422</v>
      </c>
      <c r="G11584" s="206" t="s">
        <v>936</v>
      </c>
      <c r="H11584" s="208">
        <v>1280000</v>
      </c>
      <c r="I11584" s="206" t="s">
        <v>19</v>
      </c>
      <c r="J11584" s="206">
        <v>1765</v>
      </c>
      <c r="L11584" s="206">
        <v>2024</v>
      </c>
      <c r="M11584" s="206" t="s">
        <v>772</v>
      </c>
      <c r="N11584" s="206" t="s">
        <v>773</v>
      </c>
      <c r="O11584" s="206" t="s">
        <v>937</v>
      </c>
    </row>
    <row r="11585" spans="1:15" s="206" customFormat="1" ht="31" customHeight="1" x14ac:dyDescent="0.15">
      <c r="A11585" s="206" t="s">
        <v>768</v>
      </c>
      <c r="B11585" s="206" t="s">
        <v>935</v>
      </c>
      <c r="C11585" s="206" t="s">
        <v>770</v>
      </c>
      <c r="D11585" s="206" t="s">
        <v>777</v>
      </c>
      <c r="E11585" s="206" t="s">
        <v>809</v>
      </c>
      <c r="F11585" s="207">
        <v>45423</v>
      </c>
      <c r="G11585" s="206" t="s">
        <v>936</v>
      </c>
      <c r="H11585" s="208">
        <v>120000</v>
      </c>
      <c r="I11585" s="206" t="s">
        <v>19</v>
      </c>
      <c r="J11585" s="206">
        <v>166</v>
      </c>
      <c r="L11585" s="206">
        <v>2024</v>
      </c>
      <c r="M11585" s="206" t="s">
        <v>772</v>
      </c>
      <c r="N11585" s="206" t="s">
        <v>773</v>
      </c>
      <c r="O11585" s="206" t="s">
        <v>938</v>
      </c>
    </row>
    <row r="11586" spans="1:15" s="206" customFormat="1" ht="31" customHeight="1" x14ac:dyDescent="0.15">
      <c r="A11586" s="206" t="s">
        <v>768</v>
      </c>
      <c r="B11586" s="206" t="s">
        <v>935</v>
      </c>
      <c r="C11586" s="206" t="s">
        <v>770</v>
      </c>
      <c r="D11586" s="206" t="s">
        <v>777</v>
      </c>
      <c r="E11586" s="206" t="s">
        <v>778</v>
      </c>
      <c r="F11586" s="207">
        <v>45423</v>
      </c>
      <c r="G11586" s="206" t="s">
        <v>936</v>
      </c>
      <c r="H11586" s="208">
        <v>600000</v>
      </c>
      <c r="I11586" s="206" t="s">
        <v>19</v>
      </c>
      <c r="J11586" s="206">
        <v>828</v>
      </c>
      <c r="L11586" s="206">
        <v>2024</v>
      </c>
      <c r="M11586" s="206" t="s">
        <v>772</v>
      </c>
      <c r="N11586" s="206" t="s">
        <v>773</v>
      </c>
      <c r="O11586" s="206" t="s">
        <v>938</v>
      </c>
    </row>
    <row r="11587" spans="1:15" s="206" customFormat="1" ht="31" customHeight="1" x14ac:dyDescent="0.15">
      <c r="A11587" s="206" t="s">
        <v>768</v>
      </c>
      <c r="B11587" s="206" t="s">
        <v>935</v>
      </c>
      <c r="C11587" s="206" t="s">
        <v>770</v>
      </c>
      <c r="D11587" s="206" t="s">
        <v>777</v>
      </c>
      <c r="E11587" s="206" t="s">
        <v>778</v>
      </c>
      <c r="F11587" s="207">
        <v>45424</v>
      </c>
      <c r="G11587" s="206" t="s">
        <v>936</v>
      </c>
      <c r="H11587" s="208">
        <v>320000</v>
      </c>
      <c r="I11587" s="206" t="s">
        <v>19</v>
      </c>
      <c r="J11587" s="206">
        <v>441</v>
      </c>
      <c r="L11587" s="206">
        <v>2024</v>
      </c>
      <c r="M11587" s="206" t="s">
        <v>772</v>
      </c>
      <c r="N11587" s="206" t="s">
        <v>773</v>
      </c>
      <c r="O11587" s="206" t="s">
        <v>939</v>
      </c>
    </row>
    <row r="11588" spans="1:15" s="206" customFormat="1" ht="31" customHeight="1" x14ac:dyDescent="0.15">
      <c r="A11588" s="206" t="s">
        <v>768</v>
      </c>
      <c r="B11588" s="206" t="s">
        <v>935</v>
      </c>
      <c r="C11588" s="206" t="s">
        <v>770</v>
      </c>
      <c r="D11588" s="206" t="s">
        <v>777</v>
      </c>
      <c r="E11588" s="206" t="s">
        <v>809</v>
      </c>
      <c r="F11588" s="207">
        <v>45425</v>
      </c>
      <c r="G11588" s="206" t="s">
        <v>936</v>
      </c>
      <c r="H11588" s="208">
        <v>720000</v>
      </c>
      <c r="I11588" s="206" t="s">
        <v>19</v>
      </c>
      <c r="J11588" s="206">
        <v>994</v>
      </c>
      <c r="L11588" s="206">
        <v>2024</v>
      </c>
      <c r="M11588" s="206" t="s">
        <v>772</v>
      </c>
      <c r="N11588" s="206" t="s">
        <v>773</v>
      </c>
    </row>
    <row r="11589" spans="1:15" s="206" customFormat="1" ht="31" customHeight="1" x14ac:dyDescent="0.15">
      <c r="A11589" s="206" t="s">
        <v>768</v>
      </c>
      <c r="B11589" s="206" t="s">
        <v>935</v>
      </c>
      <c r="C11589" s="206" t="s">
        <v>770</v>
      </c>
      <c r="D11589" s="206" t="s">
        <v>777</v>
      </c>
      <c r="E11589" s="206" t="s">
        <v>778</v>
      </c>
      <c r="F11589" s="207">
        <v>45425</v>
      </c>
      <c r="G11589" s="206" t="s">
        <v>936</v>
      </c>
      <c r="H11589" s="208">
        <v>2480000</v>
      </c>
      <c r="I11589" s="206" t="s">
        <v>19</v>
      </c>
      <c r="J11589" s="206">
        <v>3420</v>
      </c>
      <c r="L11589" s="206">
        <v>2024</v>
      </c>
      <c r="M11589" s="206" t="s">
        <v>772</v>
      </c>
      <c r="N11589" s="206" t="s">
        <v>773</v>
      </c>
    </row>
    <row r="11590" spans="1:15" s="206" customFormat="1" ht="31" customHeight="1" x14ac:dyDescent="0.15">
      <c r="A11590" s="206" t="s">
        <v>768</v>
      </c>
      <c r="B11590" s="206" t="s">
        <v>935</v>
      </c>
      <c r="C11590" s="206" t="s">
        <v>770</v>
      </c>
      <c r="D11590" s="206" t="s">
        <v>777</v>
      </c>
      <c r="E11590" s="206" t="s">
        <v>809</v>
      </c>
      <c r="F11590" s="207">
        <v>45426</v>
      </c>
      <c r="G11590" s="206" t="s">
        <v>936</v>
      </c>
      <c r="H11590" s="208">
        <v>480000</v>
      </c>
      <c r="I11590" s="206" t="s">
        <v>19</v>
      </c>
      <c r="J11590" s="206">
        <v>662</v>
      </c>
      <c r="L11590" s="206">
        <v>2024</v>
      </c>
      <c r="M11590" s="206" t="s">
        <v>772</v>
      </c>
      <c r="N11590" s="206" t="s">
        <v>773</v>
      </c>
    </row>
    <row r="11591" spans="1:15" s="206" customFormat="1" ht="31" customHeight="1" x14ac:dyDescent="0.15">
      <c r="A11591" s="206" t="s">
        <v>768</v>
      </c>
      <c r="B11591" s="206" t="s">
        <v>935</v>
      </c>
      <c r="C11591" s="206" t="s">
        <v>770</v>
      </c>
      <c r="D11591" s="206" t="s">
        <v>777</v>
      </c>
      <c r="E11591" s="206" t="s">
        <v>778</v>
      </c>
      <c r="F11591" s="207">
        <v>45426</v>
      </c>
      <c r="G11591" s="206" t="s">
        <v>936</v>
      </c>
      <c r="H11591" s="208">
        <v>3400000</v>
      </c>
      <c r="I11591" s="206" t="s">
        <v>19</v>
      </c>
      <c r="J11591" s="206">
        <v>4689</v>
      </c>
      <c r="L11591" s="206">
        <v>2024</v>
      </c>
      <c r="M11591" s="206" t="s">
        <v>772</v>
      </c>
      <c r="N11591" s="206" t="s">
        <v>773</v>
      </c>
    </row>
    <row r="11592" spans="1:15" s="206" customFormat="1" ht="31" customHeight="1" x14ac:dyDescent="0.15">
      <c r="A11592" s="206" t="s">
        <v>768</v>
      </c>
      <c r="B11592" s="206" t="s">
        <v>935</v>
      </c>
      <c r="C11592" s="206" t="s">
        <v>770</v>
      </c>
      <c r="D11592" s="206" t="s">
        <v>777</v>
      </c>
      <c r="E11592" s="206" t="s">
        <v>778</v>
      </c>
      <c r="F11592" s="207">
        <v>45427</v>
      </c>
      <c r="G11592" s="206" t="s">
        <v>936</v>
      </c>
      <c r="H11592" s="208">
        <v>120350</v>
      </c>
      <c r="I11592" s="206" t="s">
        <v>19</v>
      </c>
      <c r="J11592" s="206">
        <v>166</v>
      </c>
      <c r="L11592" s="206">
        <v>2024</v>
      </c>
      <c r="M11592" s="206" t="s">
        <v>772</v>
      </c>
      <c r="N11592" s="206" t="s">
        <v>773</v>
      </c>
      <c r="O11592" s="206" t="s">
        <v>940</v>
      </c>
    </row>
    <row r="11593" spans="1:15" s="206" customFormat="1" ht="31" customHeight="1" x14ac:dyDescent="0.15">
      <c r="A11593" s="206" t="s">
        <v>768</v>
      </c>
      <c r="B11593" s="206" t="s">
        <v>935</v>
      </c>
      <c r="C11593" s="206" t="s">
        <v>770</v>
      </c>
      <c r="D11593" s="206" t="s">
        <v>777</v>
      </c>
      <c r="E11593" s="206" t="s">
        <v>809</v>
      </c>
      <c r="F11593" s="207">
        <v>45427</v>
      </c>
      <c r="G11593" s="206" t="s">
        <v>936</v>
      </c>
      <c r="H11593" s="208">
        <v>1000000</v>
      </c>
      <c r="I11593" s="206" t="s">
        <v>19</v>
      </c>
      <c r="J11593" s="206">
        <v>1379</v>
      </c>
      <c r="L11593" s="206">
        <v>2024</v>
      </c>
      <c r="M11593" s="206" t="s">
        <v>772</v>
      </c>
      <c r="N11593" s="206" t="s">
        <v>773</v>
      </c>
    </row>
    <row r="11594" spans="1:15" s="206" customFormat="1" ht="31" customHeight="1" x14ac:dyDescent="0.15">
      <c r="A11594" s="206" t="s">
        <v>768</v>
      </c>
      <c r="B11594" s="206" t="s">
        <v>935</v>
      </c>
      <c r="C11594" s="206" t="s">
        <v>770</v>
      </c>
      <c r="D11594" s="206" t="s">
        <v>777</v>
      </c>
      <c r="E11594" s="206" t="s">
        <v>778</v>
      </c>
      <c r="F11594" s="207">
        <v>45427</v>
      </c>
      <c r="G11594" s="206" t="s">
        <v>936</v>
      </c>
      <c r="H11594" s="208">
        <v>3000000</v>
      </c>
      <c r="I11594" s="206" t="s">
        <v>19</v>
      </c>
      <c r="J11594" s="206">
        <v>4138</v>
      </c>
      <c r="L11594" s="206">
        <v>2024</v>
      </c>
      <c r="M11594" s="206" t="s">
        <v>772</v>
      </c>
      <c r="N11594" s="206" t="s">
        <v>773</v>
      </c>
    </row>
    <row r="11595" spans="1:15" s="206" customFormat="1" ht="31" customHeight="1" x14ac:dyDescent="0.15">
      <c r="A11595" s="206" t="s">
        <v>768</v>
      </c>
      <c r="B11595" s="206" t="s">
        <v>935</v>
      </c>
      <c r="C11595" s="206" t="s">
        <v>770</v>
      </c>
      <c r="D11595" s="206" t="s">
        <v>777</v>
      </c>
      <c r="E11595" s="206" t="s">
        <v>778</v>
      </c>
      <c r="F11595" s="207">
        <v>45428</v>
      </c>
      <c r="G11595" s="206" t="s">
        <v>936</v>
      </c>
      <c r="H11595" s="208">
        <v>86275</v>
      </c>
      <c r="I11595" s="206" t="s">
        <v>19</v>
      </c>
      <c r="J11595" s="206">
        <v>119</v>
      </c>
      <c r="L11595" s="206">
        <v>2024</v>
      </c>
      <c r="M11595" s="206" t="s">
        <v>772</v>
      </c>
      <c r="N11595" s="206" t="s">
        <v>773</v>
      </c>
      <c r="O11595" s="206" t="s">
        <v>941</v>
      </c>
    </row>
    <row r="11596" spans="1:15" s="206" customFormat="1" ht="31" customHeight="1" x14ac:dyDescent="0.15">
      <c r="A11596" s="206" t="s">
        <v>768</v>
      </c>
      <c r="B11596" s="206" t="s">
        <v>935</v>
      </c>
      <c r="C11596" s="206" t="s">
        <v>770</v>
      </c>
      <c r="D11596" s="206" t="s">
        <v>777</v>
      </c>
      <c r="E11596" s="206" t="s">
        <v>809</v>
      </c>
      <c r="F11596" s="207">
        <v>45428</v>
      </c>
      <c r="G11596" s="206" t="s">
        <v>936</v>
      </c>
      <c r="H11596" s="208">
        <v>34800</v>
      </c>
      <c r="I11596" s="206" t="s">
        <v>19</v>
      </c>
      <c r="J11596" s="206">
        <v>48</v>
      </c>
      <c r="L11596" s="206">
        <v>2024</v>
      </c>
      <c r="M11596" s="206" t="s">
        <v>772</v>
      </c>
      <c r="N11596" s="206" t="s">
        <v>773</v>
      </c>
      <c r="O11596" s="206" t="s">
        <v>941</v>
      </c>
    </row>
    <row r="11597" spans="1:15" s="206" customFormat="1" ht="31" customHeight="1" x14ac:dyDescent="0.15">
      <c r="A11597" s="206" t="s">
        <v>768</v>
      </c>
      <c r="B11597" s="206" t="s">
        <v>935</v>
      </c>
      <c r="C11597" s="206" t="s">
        <v>770</v>
      </c>
      <c r="D11597" s="206" t="s">
        <v>777</v>
      </c>
      <c r="E11597" s="206" t="s">
        <v>809</v>
      </c>
      <c r="F11597" s="207">
        <v>45428</v>
      </c>
      <c r="G11597" s="206" t="s">
        <v>936</v>
      </c>
      <c r="H11597" s="208">
        <v>400000</v>
      </c>
      <c r="I11597" s="206" t="s">
        <v>19</v>
      </c>
      <c r="J11597" s="206">
        <v>552</v>
      </c>
      <c r="L11597" s="206">
        <v>2024</v>
      </c>
      <c r="M11597" s="206" t="s">
        <v>772</v>
      </c>
      <c r="N11597" s="206" t="s">
        <v>773</v>
      </c>
    </row>
    <row r="11598" spans="1:15" s="206" customFormat="1" ht="31" customHeight="1" x14ac:dyDescent="0.15">
      <c r="A11598" s="206" t="s">
        <v>768</v>
      </c>
      <c r="B11598" s="206" t="s">
        <v>935</v>
      </c>
      <c r="C11598" s="206" t="s">
        <v>770</v>
      </c>
      <c r="D11598" s="206" t="s">
        <v>777</v>
      </c>
      <c r="E11598" s="206" t="s">
        <v>778</v>
      </c>
      <c r="F11598" s="207">
        <v>45428</v>
      </c>
      <c r="G11598" s="206" t="s">
        <v>936</v>
      </c>
      <c r="H11598" s="208">
        <v>4120000</v>
      </c>
      <c r="I11598" s="206" t="s">
        <v>19</v>
      </c>
      <c r="J11598" s="206">
        <v>5682</v>
      </c>
      <c r="L11598" s="206">
        <v>2024</v>
      </c>
      <c r="M11598" s="206" t="s">
        <v>772</v>
      </c>
      <c r="N11598" s="206" t="s">
        <v>773</v>
      </c>
    </row>
    <row r="11599" spans="1:15" s="206" customFormat="1" ht="31" customHeight="1" x14ac:dyDescent="0.15">
      <c r="A11599" s="206" t="s">
        <v>768</v>
      </c>
      <c r="B11599" s="206" t="s">
        <v>935</v>
      </c>
      <c r="C11599" s="206" t="s">
        <v>770</v>
      </c>
      <c r="D11599" s="206" t="s">
        <v>777</v>
      </c>
      <c r="E11599" s="206" t="s">
        <v>809</v>
      </c>
      <c r="F11599" s="207">
        <v>45429</v>
      </c>
      <c r="G11599" s="206" t="s">
        <v>936</v>
      </c>
      <c r="H11599" s="208">
        <v>19575</v>
      </c>
      <c r="I11599" s="206" t="s">
        <v>19</v>
      </c>
      <c r="J11599" s="206">
        <v>27</v>
      </c>
      <c r="L11599" s="206">
        <v>2024</v>
      </c>
      <c r="M11599" s="206" t="s">
        <v>772</v>
      </c>
      <c r="N11599" s="206" t="s">
        <v>773</v>
      </c>
      <c r="O11599" s="206" t="s">
        <v>942</v>
      </c>
    </row>
    <row r="11600" spans="1:15" s="206" customFormat="1" ht="31" customHeight="1" x14ac:dyDescent="0.15">
      <c r="A11600" s="206" t="s">
        <v>768</v>
      </c>
      <c r="B11600" s="206" t="s">
        <v>935</v>
      </c>
      <c r="C11600" s="206" t="s">
        <v>770</v>
      </c>
      <c r="D11600" s="206" t="s">
        <v>777</v>
      </c>
      <c r="E11600" s="206" t="s">
        <v>778</v>
      </c>
      <c r="F11600" s="207">
        <v>45429</v>
      </c>
      <c r="G11600" s="206" t="s">
        <v>936</v>
      </c>
      <c r="H11600" s="208">
        <v>150800</v>
      </c>
      <c r="I11600" s="206" t="s">
        <v>19</v>
      </c>
      <c r="J11600" s="206">
        <v>208</v>
      </c>
      <c r="L11600" s="206">
        <v>2024</v>
      </c>
      <c r="M11600" s="206" t="s">
        <v>772</v>
      </c>
      <c r="N11600" s="206" t="s">
        <v>773</v>
      </c>
      <c r="O11600" s="206" t="s">
        <v>942</v>
      </c>
    </row>
    <row r="11601" spans="1:15" s="206" customFormat="1" ht="31" customHeight="1" x14ac:dyDescent="0.15">
      <c r="A11601" s="206" t="s">
        <v>768</v>
      </c>
      <c r="B11601" s="206" t="s">
        <v>935</v>
      </c>
      <c r="C11601" s="206" t="s">
        <v>770</v>
      </c>
      <c r="D11601" s="206" t="s">
        <v>777</v>
      </c>
      <c r="E11601" s="206" t="s">
        <v>778</v>
      </c>
      <c r="F11601" s="207">
        <v>45429</v>
      </c>
      <c r="G11601" s="206" t="s">
        <v>936</v>
      </c>
      <c r="H11601" s="208">
        <v>3960000</v>
      </c>
      <c r="I11601" s="206" t="s">
        <v>19</v>
      </c>
      <c r="J11601" s="206">
        <v>5461</v>
      </c>
      <c r="L11601" s="206">
        <v>2024</v>
      </c>
      <c r="M11601" s="206" t="s">
        <v>772</v>
      </c>
      <c r="N11601" s="206" t="s">
        <v>773</v>
      </c>
    </row>
    <row r="11602" spans="1:15" s="206" customFormat="1" ht="31" customHeight="1" x14ac:dyDescent="0.15">
      <c r="A11602" s="206" t="s">
        <v>768</v>
      </c>
      <c r="B11602" s="206" t="s">
        <v>935</v>
      </c>
      <c r="C11602" s="206" t="s">
        <v>770</v>
      </c>
      <c r="D11602" s="206" t="s">
        <v>777</v>
      </c>
      <c r="E11602" s="206" t="s">
        <v>809</v>
      </c>
      <c r="F11602" s="207">
        <v>45429</v>
      </c>
      <c r="G11602" s="206" t="s">
        <v>936</v>
      </c>
      <c r="H11602" s="208">
        <v>1840000</v>
      </c>
      <c r="I11602" s="206" t="s">
        <v>19</v>
      </c>
      <c r="J11602" s="206">
        <v>2538</v>
      </c>
      <c r="L11602" s="206">
        <v>2024</v>
      </c>
      <c r="M11602" s="206" t="s">
        <v>772</v>
      </c>
      <c r="N11602" s="206" t="s">
        <v>773</v>
      </c>
    </row>
    <row r="11603" spans="1:15" s="206" customFormat="1" ht="31" customHeight="1" x14ac:dyDescent="0.15">
      <c r="A11603" s="206" t="s">
        <v>768</v>
      </c>
      <c r="B11603" s="206" t="s">
        <v>935</v>
      </c>
      <c r="C11603" s="206" t="s">
        <v>770</v>
      </c>
      <c r="D11603" s="206" t="s">
        <v>777</v>
      </c>
      <c r="E11603" s="206" t="s">
        <v>778</v>
      </c>
      <c r="F11603" s="207">
        <v>45430</v>
      </c>
      <c r="G11603" s="206" t="s">
        <v>936</v>
      </c>
      <c r="H11603" s="208">
        <v>20300</v>
      </c>
      <c r="I11603" s="206" t="s">
        <v>19</v>
      </c>
      <c r="J11603" s="206">
        <v>28</v>
      </c>
      <c r="L11603" s="206">
        <v>2024</v>
      </c>
      <c r="M11603" s="206" t="s">
        <v>772</v>
      </c>
      <c r="N11603" s="206" t="s">
        <v>773</v>
      </c>
      <c r="O11603" s="206" t="s">
        <v>943</v>
      </c>
    </row>
    <row r="11604" spans="1:15" s="206" customFormat="1" ht="31" customHeight="1" x14ac:dyDescent="0.15">
      <c r="A11604" s="206" t="s">
        <v>768</v>
      </c>
      <c r="B11604" s="206" t="s">
        <v>935</v>
      </c>
      <c r="C11604" s="206" t="s">
        <v>770</v>
      </c>
      <c r="D11604" s="206" t="s">
        <v>777</v>
      </c>
      <c r="E11604" s="206" t="s">
        <v>778</v>
      </c>
      <c r="F11604" s="207">
        <v>45430</v>
      </c>
      <c r="G11604" s="206" t="s">
        <v>936</v>
      </c>
      <c r="H11604" s="208">
        <v>4160000</v>
      </c>
      <c r="I11604" s="206" t="s">
        <v>19</v>
      </c>
      <c r="J11604" s="206">
        <v>5737</v>
      </c>
      <c r="L11604" s="206">
        <v>2024</v>
      </c>
      <c r="M11604" s="206" t="s">
        <v>772</v>
      </c>
      <c r="N11604" s="206" t="s">
        <v>773</v>
      </c>
    </row>
    <row r="11605" spans="1:15" s="206" customFormat="1" ht="31" customHeight="1" x14ac:dyDescent="0.15">
      <c r="A11605" s="206" t="s">
        <v>768</v>
      </c>
      <c r="B11605" s="206" t="s">
        <v>935</v>
      </c>
      <c r="C11605" s="206" t="s">
        <v>770</v>
      </c>
      <c r="D11605" s="206" t="s">
        <v>777</v>
      </c>
      <c r="E11605" s="206" t="s">
        <v>809</v>
      </c>
      <c r="F11605" s="207">
        <v>45430</v>
      </c>
      <c r="G11605" s="206" t="s">
        <v>936</v>
      </c>
      <c r="H11605" s="208">
        <v>360000</v>
      </c>
      <c r="I11605" s="206" t="s">
        <v>19</v>
      </c>
      <c r="J11605" s="206">
        <v>496</v>
      </c>
      <c r="L11605" s="206">
        <v>2024</v>
      </c>
      <c r="M11605" s="206" t="s">
        <v>772</v>
      </c>
      <c r="N11605" s="206" t="s">
        <v>773</v>
      </c>
    </row>
    <row r="11606" spans="1:15" s="206" customFormat="1" ht="31" customHeight="1" x14ac:dyDescent="0.15">
      <c r="A11606" s="206" t="s">
        <v>768</v>
      </c>
      <c r="B11606" s="206" t="s">
        <v>935</v>
      </c>
      <c r="C11606" s="206" t="s">
        <v>770</v>
      </c>
      <c r="D11606" s="206" t="s">
        <v>777</v>
      </c>
      <c r="E11606" s="206" t="s">
        <v>809</v>
      </c>
      <c r="F11606" s="207">
        <v>45431</v>
      </c>
      <c r="G11606" s="206" t="s">
        <v>936</v>
      </c>
      <c r="H11606" s="208">
        <v>240000</v>
      </c>
      <c r="I11606" s="206" t="s">
        <v>19</v>
      </c>
      <c r="J11606" s="206">
        <v>331</v>
      </c>
      <c r="L11606" s="206">
        <v>2024</v>
      </c>
      <c r="M11606" s="206" t="s">
        <v>772</v>
      </c>
      <c r="N11606" s="206" t="s">
        <v>773</v>
      </c>
    </row>
    <row r="11607" spans="1:15" s="206" customFormat="1" ht="31" customHeight="1" x14ac:dyDescent="0.15">
      <c r="A11607" s="206" t="s">
        <v>768</v>
      </c>
      <c r="B11607" s="206" t="s">
        <v>935</v>
      </c>
      <c r="C11607" s="206" t="s">
        <v>770</v>
      </c>
      <c r="D11607" s="206" t="s">
        <v>777</v>
      </c>
      <c r="E11607" s="206" t="s">
        <v>778</v>
      </c>
      <c r="F11607" s="207">
        <v>45431</v>
      </c>
      <c r="G11607" s="206" t="s">
        <v>936</v>
      </c>
      <c r="H11607" s="208">
        <v>3640000</v>
      </c>
      <c r="I11607" s="206" t="s">
        <v>19</v>
      </c>
      <c r="J11607" s="206">
        <v>5020</v>
      </c>
      <c r="L11607" s="206">
        <v>2024</v>
      </c>
      <c r="M11607" s="206" t="s">
        <v>772</v>
      </c>
      <c r="N11607" s="206" t="s">
        <v>773</v>
      </c>
    </row>
    <row r="11608" spans="1:15" s="206" customFormat="1" ht="31" customHeight="1" x14ac:dyDescent="0.15">
      <c r="A11608" s="206" t="s">
        <v>768</v>
      </c>
      <c r="B11608" s="206" t="s">
        <v>935</v>
      </c>
      <c r="C11608" s="206" t="s">
        <v>770</v>
      </c>
      <c r="D11608" s="206" t="s">
        <v>777</v>
      </c>
      <c r="E11608" s="206" t="s">
        <v>809</v>
      </c>
      <c r="F11608" s="207">
        <v>45432</v>
      </c>
      <c r="G11608" s="206" t="s">
        <v>936</v>
      </c>
      <c r="H11608" s="208">
        <v>360000</v>
      </c>
      <c r="I11608" s="206" t="s">
        <v>19</v>
      </c>
      <c r="J11608" s="206">
        <v>496</v>
      </c>
      <c r="L11608" s="206">
        <v>2024</v>
      </c>
      <c r="M11608" s="206" t="s">
        <v>772</v>
      </c>
      <c r="N11608" s="206" t="s">
        <v>773</v>
      </c>
    </row>
    <row r="11609" spans="1:15" s="206" customFormat="1" ht="31" customHeight="1" x14ac:dyDescent="0.15">
      <c r="A11609" s="206" t="s">
        <v>768</v>
      </c>
      <c r="B11609" s="206" t="s">
        <v>935</v>
      </c>
      <c r="C11609" s="206" t="s">
        <v>770</v>
      </c>
      <c r="D11609" s="206" t="s">
        <v>777</v>
      </c>
      <c r="E11609" s="206" t="s">
        <v>778</v>
      </c>
      <c r="F11609" s="207">
        <v>45432</v>
      </c>
      <c r="G11609" s="206" t="s">
        <v>936</v>
      </c>
      <c r="H11609" s="208">
        <v>4080000</v>
      </c>
      <c r="I11609" s="206" t="s">
        <v>19</v>
      </c>
      <c r="J11609" s="206">
        <v>5628</v>
      </c>
      <c r="L11609" s="206">
        <v>2024</v>
      </c>
      <c r="M11609" s="206" t="s">
        <v>772</v>
      </c>
      <c r="N11609" s="206" t="s">
        <v>773</v>
      </c>
    </row>
    <row r="11610" spans="1:15" s="206" customFormat="1" ht="31" customHeight="1" x14ac:dyDescent="0.15">
      <c r="A11610" s="206" t="s">
        <v>768</v>
      </c>
      <c r="B11610" s="206" t="s">
        <v>935</v>
      </c>
      <c r="C11610" s="206" t="s">
        <v>770</v>
      </c>
      <c r="D11610" s="206" t="s">
        <v>777</v>
      </c>
      <c r="E11610" s="206" t="s">
        <v>809</v>
      </c>
      <c r="F11610" s="207">
        <v>45433</v>
      </c>
      <c r="G11610" s="206" t="s">
        <v>936</v>
      </c>
      <c r="H11610" s="208">
        <v>600000</v>
      </c>
      <c r="I11610" s="206" t="s">
        <v>19</v>
      </c>
      <c r="J11610" s="206">
        <v>827</v>
      </c>
      <c r="L11610" s="206">
        <v>2024</v>
      </c>
      <c r="M11610" s="206" t="s">
        <v>772</v>
      </c>
      <c r="N11610" s="206" t="s">
        <v>773</v>
      </c>
    </row>
    <row r="11611" spans="1:15" s="206" customFormat="1" ht="31" customHeight="1" x14ac:dyDescent="0.15">
      <c r="A11611" s="206" t="s">
        <v>768</v>
      </c>
      <c r="B11611" s="206" t="s">
        <v>935</v>
      </c>
      <c r="C11611" s="206" t="s">
        <v>770</v>
      </c>
      <c r="D11611" s="206" t="s">
        <v>777</v>
      </c>
      <c r="E11611" s="206" t="s">
        <v>778</v>
      </c>
      <c r="F11611" s="207">
        <v>45433</v>
      </c>
      <c r="G11611" s="206" t="s">
        <v>936</v>
      </c>
      <c r="H11611" s="208">
        <v>5360000</v>
      </c>
      <c r="I11611" s="206" t="s">
        <v>19</v>
      </c>
      <c r="J11611" s="206">
        <v>7394</v>
      </c>
      <c r="L11611" s="206">
        <v>2024</v>
      </c>
      <c r="M11611" s="206" t="s">
        <v>772</v>
      </c>
      <c r="N11611" s="206" t="s">
        <v>773</v>
      </c>
    </row>
    <row r="11612" spans="1:15" s="206" customFormat="1" ht="31" customHeight="1" x14ac:dyDescent="0.15">
      <c r="A11612" s="206" t="s">
        <v>768</v>
      </c>
      <c r="B11612" s="206" t="s">
        <v>935</v>
      </c>
      <c r="C11612" s="206" t="s">
        <v>770</v>
      </c>
      <c r="D11612" s="206" t="s">
        <v>777</v>
      </c>
      <c r="E11612" s="206" t="s">
        <v>809</v>
      </c>
      <c r="F11612" s="207">
        <v>45434</v>
      </c>
      <c r="G11612" s="206" t="s">
        <v>936</v>
      </c>
      <c r="H11612" s="208">
        <v>520000</v>
      </c>
      <c r="I11612" s="206" t="s">
        <v>19</v>
      </c>
      <c r="J11612" s="206">
        <v>717</v>
      </c>
      <c r="L11612" s="206">
        <v>2024</v>
      </c>
      <c r="M11612" s="206" t="s">
        <v>772</v>
      </c>
      <c r="N11612" s="206" t="s">
        <v>773</v>
      </c>
    </row>
    <row r="11613" spans="1:15" s="206" customFormat="1" ht="31" customHeight="1" x14ac:dyDescent="0.15">
      <c r="A11613" s="206" t="s">
        <v>768</v>
      </c>
      <c r="B11613" s="206" t="s">
        <v>935</v>
      </c>
      <c r="C11613" s="206" t="s">
        <v>770</v>
      </c>
      <c r="D11613" s="206" t="s">
        <v>777</v>
      </c>
      <c r="E11613" s="206" t="s">
        <v>778</v>
      </c>
      <c r="F11613" s="207">
        <v>45434</v>
      </c>
      <c r="G11613" s="206" t="s">
        <v>936</v>
      </c>
      <c r="H11613" s="208">
        <v>3360000</v>
      </c>
      <c r="I11613" s="206" t="s">
        <v>19</v>
      </c>
      <c r="J11613" s="206">
        <v>4634</v>
      </c>
      <c r="L11613" s="206">
        <v>2024</v>
      </c>
      <c r="M11613" s="206" t="s">
        <v>772</v>
      </c>
      <c r="N11613" s="206" t="s">
        <v>773</v>
      </c>
    </row>
    <row r="11614" spans="1:15" s="206" customFormat="1" ht="31" customHeight="1" x14ac:dyDescent="0.15">
      <c r="A11614" s="206" t="s">
        <v>768</v>
      </c>
      <c r="B11614" s="206" t="s">
        <v>935</v>
      </c>
      <c r="C11614" s="206" t="s">
        <v>770</v>
      </c>
      <c r="D11614" s="206" t="s">
        <v>777</v>
      </c>
      <c r="E11614" s="206" t="s">
        <v>778</v>
      </c>
      <c r="F11614" s="207">
        <v>45435</v>
      </c>
      <c r="G11614" s="206" t="s">
        <v>936</v>
      </c>
      <c r="H11614" s="208">
        <v>3440000</v>
      </c>
      <c r="I11614" s="206" t="s">
        <v>19</v>
      </c>
      <c r="J11614" s="206">
        <v>4745</v>
      </c>
      <c r="L11614" s="206">
        <v>2024</v>
      </c>
      <c r="M11614" s="206" t="s">
        <v>772</v>
      </c>
      <c r="N11614" s="206" t="s">
        <v>773</v>
      </c>
    </row>
    <row r="11615" spans="1:15" s="206" customFormat="1" ht="31" customHeight="1" x14ac:dyDescent="0.15">
      <c r="A11615" s="206" t="s">
        <v>768</v>
      </c>
      <c r="B11615" s="206" t="s">
        <v>935</v>
      </c>
      <c r="C11615" s="206" t="s">
        <v>770</v>
      </c>
      <c r="D11615" s="206" t="s">
        <v>777</v>
      </c>
      <c r="E11615" s="206" t="s">
        <v>809</v>
      </c>
      <c r="F11615" s="207">
        <v>45435</v>
      </c>
      <c r="G11615" s="206" t="s">
        <v>936</v>
      </c>
      <c r="H11615" s="208">
        <v>640000</v>
      </c>
      <c r="I11615" s="206" t="s">
        <v>19</v>
      </c>
      <c r="J11615" s="206">
        <v>882</v>
      </c>
      <c r="L11615" s="206">
        <v>2024</v>
      </c>
      <c r="M11615" s="206" t="s">
        <v>772</v>
      </c>
      <c r="N11615" s="206" t="s">
        <v>773</v>
      </c>
    </row>
    <row r="11616" spans="1:15" s="206" customFormat="1" ht="31" customHeight="1" x14ac:dyDescent="0.15">
      <c r="A11616" s="206" t="s">
        <v>768</v>
      </c>
      <c r="B11616" s="206" t="s">
        <v>935</v>
      </c>
      <c r="C11616" s="206" t="s">
        <v>770</v>
      </c>
      <c r="D11616" s="206" t="s">
        <v>777</v>
      </c>
      <c r="E11616" s="206" t="s">
        <v>809</v>
      </c>
      <c r="F11616" s="207">
        <v>45436</v>
      </c>
      <c r="G11616" s="206" t="s">
        <v>936</v>
      </c>
      <c r="H11616" s="208">
        <v>480000</v>
      </c>
      <c r="I11616" s="206" t="s">
        <v>19</v>
      </c>
      <c r="J11616" s="206">
        <v>662</v>
      </c>
      <c r="L11616" s="206">
        <v>2024</v>
      </c>
      <c r="M11616" s="206" t="s">
        <v>772</v>
      </c>
      <c r="N11616" s="206" t="s">
        <v>773</v>
      </c>
    </row>
    <row r="11617" spans="1:15" s="206" customFormat="1" ht="31" customHeight="1" x14ac:dyDescent="0.15">
      <c r="A11617" s="206" t="s">
        <v>768</v>
      </c>
      <c r="B11617" s="206" t="s">
        <v>935</v>
      </c>
      <c r="C11617" s="206" t="s">
        <v>770</v>
      </c>
      <c r="D11617" s="206" t="s">
        <v>777</v>
      </c>
      <c r="E11617" s="206" t="s">
        <v>778</v>
      </c>
      <c r="F11617" s="207">
        <v>45436</v>
      </c>
      <c r="G11617" s="206" t="s">
        <v>936</v>
      </c>
      <c r="H11617" s="208">
        <v>3600000</v>
      </c>
      <c r="I11617" s="206" t="s">
        <v>19</v>
      </c>
      <c r="J11617" s="206">
        <v>4965</v>
      </c>
      <c r="L11617" s="206">
        <v>2024</v>
      </c>
      <c r="M11617" s="206" t="s">
        <v>772</v>
      </c>
      <c r="N11617" s="206" t="s">
        <v>773</v>
      </c>
    </row>
    <row r="11618" spans="1:15" s="206" customFormat="1" ht="31" customHeight="1" x14ac:dyDescent="0.15">
      <c r="A11618" s="206" t="s">
        <v>768</v>
      </c>
      <c r="B11618" s="206" t="s">
        <v>935</v>
      </c>
      <c r="C11618" s="206" t="s">
        <v>770</v>
      </c>
      <c r="D11618" s="206" t="s">
        <v>777</v>
      </c>
      <c r="E11618" s="206" t="s">
        <v>778</v>
      </c>
      <c r="F11618" s="207">
        <v>45437</v>
      </c>
      <c r="G11618" s="206" t="s">
        <v>936</v>
      </c>
      <c r="H11618" s="208">
        <v>56550</v>
      </c>
      <c r="I11618" s="206" t="s">
        <v>19</v>
      </c>
      <c r="J11618" s="206">
        <v>78</v>
      </c>
      <c r="L11618" s="206">
        <v>2024</v>
      </c>
      <c r="M11618" s="206" t="s">
        <v>772</v>
      </c>
      <c r="N11618" s="206" t="s">
        <v>773</v>
      </c>
      <c r="O11618" s="206" t="s">
        <v>775</v>
      </c>
    </row>
    <row r="11619" spans="1:15" s="206" customFormat="1" ht="31" customHeight="1" x14ac:dyDescent="0.15">
      <c r="A11619" s="206" t="s">
        <v>768</v>
      </c>
      <c r="B11619" s="206" t="s">
        <v>935</v>
      </c>
      <c r="C11619" s="206" t="s">
        <v>770</v>
      </c>
      <c r="D11619" s="206" t="s">
        <v>777</v>
      </c>
      <c r="E11619" s="206" t="s">
        <v>778</v>
      </c>
      <c r="F11619" s="207">
        <v>45437</v>
      </c>
      <c r="G11619" s="206" t="s">
        <v>936</v>
      </c>
      <c r="H11619" s="208">
        <v>3120000</v>
      </c>
      <c r="I11619" s="206" t="s">
        <v>19</v>
      </c>
      <c r="J11619" s="206">
        <v>4303</v>
      </c>
      <c r="L11619" s="206">
        <v>2024</v>
      </c>
      <c r="M11619" s="206" t="s">
        <v>772</v>
      </c>
      <c r="N11619" s="206" t="s">
        <v>773</v>
      </c>
    </row>
    <row r="11620" spans="1:15" s="206" customFormat="1" ht="31" customHeight="1" x14ac:dyDescent="0.15">
      <c r="A11620" s="206" t="s">
        <v>768</v>
      </c>
      <c r="B11620" s="206" t="s">
        <v>935</v>
      </c>
      <c r="C11620" s="206" t="s">
        <v>770</v>
      </c>
      <c r="D11620" s="206" t="s">
        <v>777</v>
      </c>
      <c r="E11620" s="206" t="s">
        <v>809</v>
      </c>
      <c r="F11620" s="207">
        <v>45437</v>
      </c>
      <c r="G11620" s="206" t="s">
        <v>936</v>
      </c>
      <c r="H11620" s="208">
        <v>600000</v>
      </c>
      <c r="I11620" s="206" t="s">
        <v>19</v>
      </c>
      <c r="J11620" s="206">
        <v>828</v>
      </c>
      <c r="L11620" s="206">
        <v>2024</v>
      </c>
      <c r="M11620" s="206" t="s">
        <v>772</v>
      </c>
      <c r="N11620" s="206" t="s">
        <v>773</v>
      </c>
    </row>
    <row r="11621" spans="1:15" s="206" customFormat="1" ht="31" customHeight="1" x14ac:dyDescent="0.15">
      <c r="A11621" s="206" t="s">
        <v>768</v>
      </c>
      <c r="B11621" s="206" t="s">
        <v>935</v>
      </c>
      <c r="C11621" s="206" t="s">
        <v>770</v>
      </c>
      <c r="D11621" s="206" t="s">
        <v>777</v>
      </c>
      <c r="E11621" s="206" t="s">
        <v>778</v>
      </c>
      <c r="F11621" s="207">
        <v>45438</v>
      </c>
      <c r="G11621" s="206" t="s">
        <v>936</v>
      </c>
      <c r="H11621" s="208">
        <v>2160000</v>
      </c>
      <c r="I11621" s="206" t="s">
        <v>19</v>
      </c>
      <c r="J11621" s="206">
        <v>2980</v>
      </c>
      <c r="L11621" s="206">
        <v>2024</v>
      </c>
      <c r="M11621" s="206" t="s">
        <v>772</v>
      </c>
      <c r="N11621" s="206" t="s">
        <v>773</v>
      </c>
    </row>
    <row r="11622" spans="1:15" s="206" customFormat="1" ht="31" customHeight="1" x14ac:dyDescent="0.15">
      <c r="A11622" s="206" t="s">
        <v>768</v>
      </c>
      <c r="B11622" s="206" t="s">
        <v>935</v>
      </c>
      <c r="C11622" s="206" t="s">
        <v>770</v>
      </c>
      <c r="D11622" s="206" t="s">
        <v>777</v>
      </c>
      <c r="E11622" s="206" t="s">
        <v>809</v>
      </c>
      <c r="F11622" s="207">
        <v>45438</v>
      </c>
      <c r="G11622" s="206" t="s">
        <v>936</v>
      </c>
      <c r="H11622" s="208">
        <v>240000</v>
      </c>
      <c r="I11622" s="206" t="s">
        <v>19</v>
      </c>
      <c r="J11622" s="206">
        <v>331</v>
      </c>
      <c r="L11622" s="206">
        <v>2024</v>
      </c>
      <c r="M11622" s="206" t="s">
        <v>772</v>
      </c>
      <c r="N11622" s="206" t="s">
        <v>773</v>
      </c>
    </row>
    <row r="11623" spans="1:15" s="206" customFormat="1" ht="31" customHeight="1" x14ac:dyDescent="0.15">
      <c r="A11623" s="206" t="s">
        <v>768</v>
      </c>
      <c r="B11623" s="206" t="s">
        <v>935</v>
      </c>
      <c r="C11623" s="206" t="s">
        <v>770</v>
      </c>
      <c r="D11623" s="206" t="s">
        <v>777</v>
      </c>
      <c r="E11623" s="206" t="s">
        <v>778</v>
      </c>
      <c r="F11623" s="207">
        <v>45439</v>
      </c>
      <c r="G11623" s="206" t="s">
        <v>936</v>
      </c>
      <c r="H11623" s="208">
        <v>1200000</v>
      </c>
      <c r="I11623" s="206" t="s">
        <v>19</v>
      </c>
      <c r="J11623" s="206">
        <v>1656</v>
      </c>
      <c r="L11623" s="206">
        <v>2024</v>
      </c>
      <c r="M11623" s="206" t="s">
        <v>772</v>
      </c>
      <c r="N11623" s="206" t="s">
        <v>773</v>
      </c>
    </row>
    <row r="11624" spans="1:15" s="206" customFormat="1" ht="31" customHeight="1" x14ac:dyDescent="0.15">
      <c r="A11624" s="206" t="s">
        <v>768</v>
      </c>
      <c r="B11624" s="206" t="s">
        <v>935</v>
      </c>
      <c r="C11624" s="206" t="s">
        <v>770</v>
      </c>
      <c r="D11624" s="206" t="s">
        <v>777</v>
      </c>
      <c r="E11624" s="206" t="s">
        <v>809</v>
      </c>
      <c r="F11624" s="207">
        <v>45439</v>
      </c>
      <c r="G11624" s="206" t="s">
        <v>936</v>
      </c>
      <c r="H11624" s="208">
        <v>80000</v>
      </c>
      <c r="I11624" s="206" t="s">
        <v>19</v>
      </c>
      <c r="J11624" s="206">
        <v>110</v>
      </c>
      <c r="L11624" s="206">
        <v>2024</v>
      </c>
      <c r="M11624" s="206" t="s">
        <v>772</v>
      </c>
      <c r="N11624" s="206" t="s">
        <v>773</v>
      </c>
    </row>
    <row r="11625" spans="1:15" s="206" customFormat="1" ht="31" customHeight="1" x14ac:dyDescent="0.15">
      <c r="A11625" s="206" t="s">
        <v>768</v>
      </c>
      <c r="B11625" s="206" t="s">
        <v>935</v>
      </c>
      <c r="C11625" s="206" t="s">
        <v>770</v>
      </c>
      <c r="D11625" s="206" t="s">
        <v>777</v>
      </c>
      <c r="E11625" s="206" t="s">
        <v>778</v>
      </c>
      <c r="F11625" s="207">
        <v>45440</v>
      </c>
      <c r="G11625" s="206" t="s">
        <v>936</v>
      </c>
      <c r="H11625" s="208">
        <v>3840000</v>
      </c>
      <c r="I11625" s="206" t="s">
        <v>19</v>
      </c>
      <c r="J11625" s="206">
        <v>5297</v>
      </c>
      <c r="L11625" s="206">
        <v>2024</v>
      </c>
      <c r="M11625" s="206" t="s">
        <v>772</v>
      </c>
      <c r="N11625" s="206" t="s">
        <v>773</v>
      </c>
    </row>
    <row r="11626" spans="1:15" s="206" customFormat="1" ht="31" customHeight="1" x14ac:dyDescent="0.15">
      <c r="A11626" s="206" t="s">
        <v>768</v>
      </c>
      <c r="B11626" s="206" t="s">
        <v>935</v>
      </c>
      <c r="C11626" s="206" t="s">
        <v>770</v>
      </c>
      <c r="D11626" s="206" t="s">
        <v>777</v>
      </c>
      <c r="E11626" s="206" t="s">
        <v>809</v>
      </c>
      <c r="F11626" s="207">
        <v>45440</v>
      </c>
      <c r="G11626" s="206" t="s">
        <v>936</v>
      </c>
      <c r="H11626" s="208">
        <v>320000</v>
      </c>
      <c r="I11626" s="206" t="s">
        <v>19</v>
      </c>
      <c r="J11626" s="206">
        <v>441</v>
      </c>
      <c r="L11626" s="206">
        <v>2024</v>
      </c>
      <c r="M11626" s="206" t="s">
        <v>772</v>
      </c>
      <c r="N11626" s="206" t="s">
        <v>773</v>
      </c>
    </row>
    <row r="11627" spans="1:15" s="206" customFormat="1" ht="31" customHeight="1" x14ac:dyDescent="0.15">
      <c r="A11627" s="206" t="s">
        <v>768</v>
      </c>
      <c r="B11627" s="206" t="s">
        <v>935</v>
      </c>
      <c r="C11627" s="206" t="s">
        <v>770</v>
      </c>
      <c r="D11627" s="206" t="s">
        <v>777</v>
      </c>
      <c r="E11627" s="206" t="s">
        <v>809</v>
      </c>
      <c r="F11627" s="207">
        <v>45441</v>
      </c>
      <c r="G11627" s="206" t="s">
        <v>936</v>
      </c>
      <c r="H11627" s="208">
        <v>440000</v>
      </c>
      <c r="I11627" s="206" t="s">
        <v>19</v>
      </c>
      <c r="J11627" s="206">
        <v>608</v>
      </c>
      <c r="L11627" s="206">
        <v>2024</v>
      </c>
      <c r="M11627" s="206" t="s">
        <v>772</v>
      </c>
      <c r="N11627" s="206" t="s">
        <v>773</v>
      </c>
    </row>
    <row r="11628" spans="1:15" s="206" customFormat="1" ht="31" customHeight="1" x14ac:dyDescent="0.15">
      <c r="A11628" s="206" t="s">
        <v>768</v>
      </c>
      <c r="B11628" s="206" t="s">
        <v>935</v>
      </c>
      <c r="C11628" s="206" t="s">
        <v>770</v>
      </c>
      <c r="D11628" s="206" t="s">
        <v>777</v>
      </c>
      <c r="E11628" s="206" t="s">
        <v>778</v>
      </c>
      <c r="F11628" s="207">
        <v>45441</v>
      </c>
      <c r="G11628" s="206" t="s">
        <v>936</v>
      </c>
      <c r="H11628" s="208">
        <v>3040000</v>
      </c>
      <c r="I11628" s="206" t="s">
        <v>19</v>
      </c>
      <c r="J11628" s="206">
        <v>4193</v>
      </c>
      <c r="L11628" s="206">
        <v>2024</v>
      </c>
      <c r="M11628" s="206" t="s">
        <v>772</v>
      </c>
      <c r="N11628" s="206" t="s">
        <v>773</v>
      </c>
    </row>
    <row r="11629" spans="1:15" s="206" customFormat="1" ht="31" customHeight="1" x14ac:dyDescent="0.15">
      <c r="A11629" s="206" t="s">
        <v>768</v>
      </c>
      <c r="B11629" s="206" t="s">
        <v>935</v>
      </c>
      <c r="C11629" s="206" t="s">
        <v>770</v>
      </c>
      <c r="D11629" s="206" t="s">
        <v>777</v>
      </c>
      <c r="E11629" s="206" t="s">
        <v>809</v>
      </c>
      <c r="F11629" s="207">
        <v>45442</v>
      </c>
      <c r="G11629" s="206" t="s">
        <v>936</v>
      </c>
      <c r="H11629" s="208">
        <v>240000</v>
      </c>
      <c r="I11629" s="206" t="s">
        <v>19</v>
      </c>
      <c r="J11629" s="206">
        <v>331</v>
      </c>
      <c r="L11629" s="206">
        <v>2024</v>
      </c>
      <c r="M11629" s="206" t="s">
        <v>772</v>
      </c>
      <c r="N11629" s="206" t="s">
        <v>773</v>
      </c>
    </row>
    <row r="11630" spans="1:15" s="206" customFormat="1" ht="31" customHeight="1" x14ac:dyDescent="0.15">
      <c r="A11630" s="206" t="s">
        <v>768</v>
      </c>
      <c r="B11630" s="206" t="s">
        <v>935</v>
      </c>
      <c r="C11630" s="206" t="s">
        <v>770</v>
      </c>
      <c r="D11630" s="206" t="s">
        <v>777</v>
      </c>
      <c r="E11630" s="206" t="s">
        <v>778</v>
      </c>
      <c r="F11630" s="207">
        <v>45442</v>
      </c>
      <c r="G11630" s="206" t="s">
        <v>936</v>
      </c>
      <c r="H11630" s="208">
        <v>3120000</v>
      </c>
      <c r="I11630" s="206" t="s">
        <v>19</v>
      </c>
      <c r="J11630" s="206">
        <v>4304</v>
      </c>
      <c r="L11630" s="206">
        <v>2024</v>
      </c>
      <c r="M11630" s="206" t="s">
        <v>772</v>
      </c>
      <c r="N11630" s="206" t="s">
        <v>773</v>
      </c>
    </row>
    <row r="11631" spans="1:15" s="206" customFormat="1" ht="31" customHeight="1" x14ac:dyDescent="0.15">
      <c r="A11631" s="206" t="s">
        <v>768</v>
      </c>
      <c r="B11631" s="206" t="s">
        <v>935</v>
      </c>
      <c r="C11631" s="206" t="s">
        <v>770</v>
      </c>
      <c r="D11631" s="206" t="s">
        <v>777</v>
      </c>
      <c r="E11631" s="206" t="s">
        <v>778</v>
      </c>
      <c r="F11631" s="207">
        <v>45443</v>
      </c>
      <c r="G11631" s="206" t="s">
        <v>936</v>
      </c>
      <c r="H11631" s="208">
        <v>4440000</v>
      </c>
      <c r="I11631" s="206" t="s">
        <v>19</v>
      </c>
      <c r="J11631" s="206">
        <v>6124</v>
      </c>
      <c r="L11631" s="206">
        <v>2024</v>
      </c>
      <c r="M11631" s="206" t="s">
        <v>772</v>
      </c>
      <c r="N11631" s="206" t="s">
        <v>773</v>
      </c>
    </row>
    <row r="11632" spans="1:15" s="206" customFormat="1" ht="31" customHeight="1" x14ac:dyDescent="0.15">
      <c r="A11632" s="206" t="s">
        <v>768</v>
      </c>
      <c r="B11632" s="206" t="s">
        <v>935</v>
      </c>
      <c r="C11632" s="206" t="s">
        <v>770</v>
      </c>
      <c r="D11632" s="206" t="s">
        <v>777</v>
      </c>
      <c r="E11632" s="206" t="s">
        <v>809</v>
      </c>
      <c r="F11632" s="207">
        <v>45443</v>
      </c>
      <c r="G11632" s="206" t="s">
        <v>936</v>
      </c>
      <c r="H11632" s="208">
        <v>480000</v>
      </c>
      <c r="I11632" s="206" t="s">
        <v>19</v>
      </c>
      <c r="J11632" s="206">
        <v>662</v>
      </c>
      <c r="L11632" s="206">
        <v>2024</v>
      </c>
      <c r="M11632" s="206" t="s">
        <v>772</v>
      </c>
      <c r="N11632" s="206" t="s">
        <v>773</v>
      </c>
    </row>
    <row r="11633" spans="1:14" s="206" customFormat="1" ht="31" customHeight="1" x14ac:dyDescent="0.15">
      <c r="A11633" s="206" t="s">
        <v>768</v>
      </c>
      <c r="B11633" s="206" t="s">
        <v>935</v>
      </c>
      <c r="C11633" s="206" t="s">
        <v>770</v>
      </c>
      <c r="D11633" s="206" t="s">
        <v>777</v>
      </c>
      <c r="E11633" s="206" t="s">
        <v>778</v>
      </c>
      <c r="F11633" s="207">
        <v>45444</v>
      </c>
      <c r="G11633" s="206" t="s">
        <v>936</v>
      </c>
      <c r="H11633" s="208">
        <v>3800000</v>
      </c>
      <c r="I11633" s="206" t="s">
        <v>19</v>
      </c>
      <c r="J11633" s="206">
        <v>5242</v>
      </c>
      <c r="L11633" s="206">
        <v>2024</v>
      </c>
      <c r="M11633" s="206" t="s">
        <v>772</v>
      </c>
      <c r="N11633" s="206" t="s">
        <v>773</v>
      </c>
    </row>
    <row r="11634" spans="1:14" s="206" customFormat="1" ht="31" customHeight="1" x14ac:dyDescent="0.15">
      <c r="A11634" s="206" t="s">
        <v>768</v>
      </c>
      <c r="B11634" s="206" t="s">
        <v>935</v>
      </c>
      <c r="C11634" s="206" t="s">
        <v>770</v>
      </c>
      <c r="D11634" s="206" t="s">
        <v>777</v>
      </c>
      <c r="E11634" s="206" t="s">
        <v>809</v>
      </c>
      <c r="F11634" s="207">
        <v>45444</v>
      </c>
      <c r="G11634" s="206" t="s">
        <v>936</v>
      </c>
      <c r="H11634" s="208">
        <v>480000</v>
      </c>
      <c r="I11634" s="206" t="s">
        <v>19</v>
      </c>
      <c r="J11634" s="206">
        <v>663</v>
      </c>
      <c r="L11634" s="206">
        <v>2024</v>
      </c>
      <c r="M11634" s="206" t="s">
        <v>772</v>
      </c>
      <c r="N11634" s="206" t="s">
        <v>773</v>
      </c>
    </row>
    <row r="11635" spans="1:14" s="206" customFormat="1" ht="31" customHeight="1" x14ac:dyDescent="0.15">
      <c r="A11635" s="206" t="s">
        <v>768</v>
      </c>
      <c r="B11635" s="206" t="s">
        <v>935</v>
      </c>
      <c r="C11635" s="206" t="s">
        <v>770</v>
      </c>
      <c r="D11635" s="206" t="s">
        <v>777</v>
      </c>
      <c r="E11635" s="206" t="s">
        <v>778</v>
      </c>
      <c r="F11635" s="207">
        <v>45445</v>
      </c>
      <c r="G11635" s="206" t="s">
        <v>936</v>
      </c>
      <c r="H11635" s="208">
        <v>3080000</v>
      </c>
      <c r="I11635" s="206" t="s">
        <v>19</v>
      </c>
      <c r="J11635" s="206">
        <v>4248</v>
      </c>
      <c r="L11635" s="206">
        <v>2024</v>
      </c>
      <c r="M11635" s="206" t="s">
        <v>772</v>
      </c>
      <c r="N11635" s="206" t="s">
        <v>773</v>
      </c>
    </row>
    <row r="11636" spans="1:14" s="206" customFormat="1" ht="31" customHeight="1" x14ac:dyDescent="0.15">
      <c r="A11636" s="206" t="s">
        <v>768</v>
      </c>
      <c r="B11636" s="206" t="s">
        <v>935</v>
      </c>
      <c r="C11636" s="206" t="s">
        <v>770</v>
      </c>
      <c r="D11636" s="206" t="s">
        <v>777</v>
      </c>
      <c r="E11636" s="206" t="s">
        <v>809</v>
      </c>
      <c r="F11636" s="207">
        <v>45445</v>
      </c>
      <c r="G11636" s="206" t="s">
        <v>936</v>
      </c>
      <c r="H11636" s="208">
        <v>320000</v>
      </c>
      <c r="I11636" s="206" t="s">
        <v>19</v>
      </c>
      <c r="J11636" s="206">
        <v>440</v>
      </c>
      <c r="L11636" s="206">
        <v>2024</v>
      </c>
      <c r="M11636" s="206" t="s">
        <v>772</v>
      </c>
      <c r="N11636" s="206" t="s">
        <v>773</v>
      </c>
    </row>
    <row r="11637" spans="1:14" s="206" customFormat="1" ht="31" customHeight="1" x14ac:dyDescent="0.15">
      <c r="A11637" s="206" t="s">
        <v>768</v>
      </c>
      <c r="B11637" s="206" t="s">
        <v>935</v>
      </c>
      <c r="C11637" s="206" t="s">
        <v>770</v>
      </c>
      <c r="D11637" s="206" t="s">
        <v>777</v>
      </c>
      <c r="E11637" s="206" t="s">
        <v>778</v>
      </c>
      <c r="F11637" s="207">
        <v>45446</v>
      </c>
      <c r="G11637" s="206" t="s">
        <v>936</v>
      </c>
      <c r="H11637" s="208">
        <v>2680000</v>
      </c>
      <c r="I11637" s="206" t="s">
        <v>19</v>
      </c>
      <c r="J11637" s="206">
        <v>3697</v>
      </c>
      <c r="L11637" s="206">
        <v>2024</v>
      </c>
      <c r="M11637" s="206" t="s">
        <v>772</v>
      </c>
      <c r="N11637" s="206" t="s">
        <v>773</v>
      </c>
    </row>
    <row r="11638" spans="1:14" s="206" customFormat="1" ht="31" customHeight="1" x14ac:dyDescent="0.15">
      <c r="A11638" s="206" t="s">
        <v>768</v>
      </c>
      <c r="B11638" s="206" t="s">
        <v>935</v>
      </c>
      <c r="C11638" s="206" t="s">
        <v>770</v>
      </c>
      <c r="D11638" s="206" t="s">
        <v>777</v>
      </c>
      <c r="E11638" s="206" t="s">
        <v>809</v>
      </c>
      <c r="F11638" s="207">
        <v>45446</v>
      </c>
      <c r="G11638" s="206" t="s">
        <v>936</v>
      </c>
      <c r="H11638" s="208">
        <v>840000</v>
      </c>
      <c r="I11638" s="206" t="s">
        <v>19</v>
      </c>
      <c r="J11638" s="206">
        <v>1159</v>
      </c>
      <c r="L11638" s="206">
        <v>2024</v>
      </c>
      <c r="M11638" s="206" t="s">
        <v>772</v>
      </c>
      <c r="N11638" s="206" t="s">
        <v>773</v>
      </c>
    </row>
    <row r="11639" spans="1:14" s="206" customFormat="1" ht="31" customHeight="1" x14ac:dyDescent="0.15">
      <c r="A11639" s="206" t="s">
        <v>768</v>
      </c>
      <c r="B11639" s="206" t="s">
        <v>935</v>
      </c>
      <c r="C11639" s="206" t="s">
        <v>770</v>
      </c>
      <c r="D11639" s="206" t="s">
        <v>777</v>
      </c>
      <c r="E11639" s="206" t="s">
        <v>778</v>
      </c>
      <c r="F11639" s="207">
        <v>45447</v>
      </c>
      <c r="G11639" s="206" t="s">
        <v>936</v>
      </c>
      <c r="H11639" s="208">
        <v>3720000</v>
      </c>
      <c r="I11639" s="206" t="s">
        <v>19</v>
      </c>
      <c r="J11639" s="206">
        <v>5131</v>
      </c>
      <c r="L11639" s="206">
        <v>2024</v>
      </c>
      <c r="M11639" s="206" t="s">
        <v>772</v>
      </c>
      <c r="N11639" s="206" t="s">
        <v>773</v>
      </c>
    </row>
    <row r="11640" spans="1:14" s="206" customFormat="1" ht="31" customHeight="1" x14ac:dyDescent="0.15">
      <c r="A11640" s="206" t="s">
        <v>768</v>
      </c>
      <c r="B11640" s="206" t="s">
        <v>935</v>
      </c>
      <c r="C11640" s="206" t="s">
        <v>770</v>
      </c>
      <c r="D11640" s="206" t="s">
        <v>777</v>
      </c>
      <c r="E11640" s="206" t="s">
        <v>809</v>
      </c>
      <c r="F11640" s="207">
        <v>45447</v>
      </c>
      <c r="G11640" s="206" t="s">
        <v>936</v>
      </c>
      <c r="H11640" s="208">
        <v>440000</v>
      </c>
      <c r="I11640" s="206" t="s">
        <v>19</v>
      </c>
      <c r="J11640" s="206">
        <v>607</v>
      </c>
      <c r="L11640" s="206">
        <v>2024</v>
      </c>
      <c r="M11640" s="206" t="s">
        <v>772</v>
      </c>
      <c r="N11640" s="206" t="s">
        <v>773</v>
      </c>
    </row>
    <row r="11641" spans="1:14" s="206" customFormat="1" ht="31" customHeight="1" x14ac:dyDescent="0.15">
      <c r="A11641" s="206" t="s">
        <v>768</v>
      </c>
      <c r="B11641" s="206" t="s">
        <v>935</v>
      </c>
      <c r="C11641" s="206" t="s">
        <v>770</v>
      </c>
      <c r="D11641" s="206" t="s">
        <v>777</v>
      </c>
      <c r="E11641" s="206" t="s">
        <v>778</v>
      </c>
      <c r="F11641" s="207">
        <v>45448</v>
      </c>
      <c r="G11641" s="206" t="s">
        <v>936</v>
      </c>
      <c r="H11641" s="208">
        <v>3280000</v>
      </c>
      <c r="I11641" s="206" t="s">
        <v>19</v>
      </c>
      <c r="J11641" s="206">
        <v>4525</v>
      </c>
      <c r="L11641" s="206">
        <v>2024</v>
      </c>
      <c r="M11641" s="206" t="s">
        <v>772</v>
      </c>
      <c r="N11641" s="206" t="s">
        <v>773</v>
      </c>
    </row>
    <row r="11642" spans="1:14" s="206" customFormat="1" ht="31" customHeight="1" x14ac:dyDescent="0.15">
      <c r="A11642" s="206" t="s">
        <v>768</v>
      </c>
      <c r="B11642" s="206" t="s">
        <v>935</v>
      </c>
      <c r="C11642" s="206" t="s">
        <v>770</v>
      </c>
      <c r="D11642" s="206" t="s">
        <v>777</v>
      </c>
      <c r="E11642" s="206" t="s">
        <v>809</v>
      </c>
      <c r="F11642" s="207">
        <v>45448</v>
      </c>
      <c r="G11642" s="206" t="s">
        <v>936</v>
      </c>
      <c r="H11642" s="208">
        <v>600000</v>
      </c>
      <c r="I11642" s="206" t="s">
        <v>19</v>
      </c>
      <c r="J11642" s="206">
        <v>828</v>
      </c>
      <c r="L11642" s="206">
        <v>2024</v>
      </c>
      <c r="M11642" s="206" t="s">
        <v>772</v>
      </c>
      <c r="N11642" s="206" t="s">
        <v>773</v>
      </c>
    </row>
    <row r="11643" spans="1:14" s="206" customFormat="1" ht="31" customHeight="1" x14ac:dyDescent="0.15">
      <c r="A11643" s="206" t="s">
        <v>768</v>
      </c>
      <c r="B11643" s="206" t="s">
        <v>935</v>
      </c>
      <c r="C11643" s="206" t="s">
        <v>770</v>
      </c>
      <c r="D11643" s="206" t="s">
        <v>777</v>
      </c>
      <c r="E11643" s="206" t="s">
        <v>809</v>
      </c>
      <c r="F11643" s="207">
        <v>45449</v>
      </c>
      <c r="G11643" s="206" t="s">
        <v>936</v>
      </c>
      <c r="H11643" s="208">
        <v>440000</v>
      </c>
      <c r="I11643" s="206" t="s">
        <v>19</v>
      </c>
      <c r="J11643" s="206">
        <v>607</v>
      </c>
      <c r="L11643" s="206">
        <v>2024</v>
      </c>
      <c r="M11643" s="206" t="s">
        <v>772</v>
      </c>
      <c r="N11643" s="206" t="s">
        <v>773</v>
      </c>
    </row>
    <row r="11644" spans="1:14" s="206" customFormat="1" ht="31" customHeight="1" x14ac:dyDescent="0.15">
      <c r="A11644" s="206" t="s">
        <v>768</v>
      </c>
      <c r="B11644" s="206" t="s">
        <v>935</v>
      </c>
      <c r="C11644" s="206" t="s">
        <v>770</v>
      </c>
      <c r="D11644" s="206" t="s">
        <v>777</v>
      </c>
      <c r="E11644" s="206" t="s">
        <v>778</v>
      </c>
      <c r="F11644" s="207">
        <v>45449</v>
      </c>
      <c r="G11644" s="206" t="s">
        <v>936</v>
      </c>
      <c r="H11644" s="208">
        <v>2960000</v>
      </c>
      <c r="I11644" s="206" t="s">
        <v>19</v>
      </c>
      <c r="J11644" s="206">
        <v>4083</v>
      </c>
      <c r="L11644" s="206">
        <v>2024</v>
      </c>
      <c r="M11644" s="206" t="s">
        <v>772</v>
      </c>
      <c r="N11644" s="206" t="s">
        <v>773</v>
      </c>
    </row>
    <row r="11645" spans="1:14" s="206" customFormat="1" ht="31" customHeight="1" x14ac:dyDescent="0.15">
      <c r="A11645" s="206" t="s">
        <v>768</v>
      </c>
      <c r="B11645" s="206" t="s">
        <v>935</v>
      </c>
      <c r="C11645" s="206" t="s">
        <v>770</v>
      </c>
      <c r="D11645" s="206" t="s">
        <v>777</v>
      </c>
      <c r="E11645" s="206" t="s">
        <v>778</v>
      </c>
      <c r="F11645" s="207">
        <v>45450</v>
      </c>
      <c r="G11645" s="206" t="s">
        <v>936</v>
      </c>
      <c r="H11645" s="208">
        <v>2640000</v>
      </c>
      <c r="I11645" s="206" t="s">
        <v>19</v>
      </c>
      <c r="J11645" s="206">
        <v>3641</v>
      </c>
      <c r="L11645" s="206">
        <v>2024</v>
      </c>
      <c r="M11645" s="206" t="s">
        <v>772</v>
      </c>
      <c r="N11645" s="206" t="s">
        <v>773</v>
      </c>
    </row>
    <row r="11646" spans="1:14" s="206" customFormat="1" ht="31" customHeight="1" x14ac:dyDescent="0.15">
      <c r="A11646" s="206" t="s">
        <v>768</v>
      </c>
      <c r="B11646" s="206" t="s">
        <v>935</v>
      </c>
      <c r="C11646" s="206" t="s">
        <v>770</v>
      </c>
      <c r="D11646" s="206" t="s">
        <v>777</v>
      </c>
      <c r="E11646" s="206" t="s">
        <v>809</v>
      </c>
      <c r="F11646" s="207">
        <v>45450</v>
      </c>
      <c r="G11646" s="206" t="s">
        <v>936</v>
      </c>
      <c r="H11646" s="208">
        <v>320000</v>
      </c>
      <c r="I11646" s="206" t="s">
        <v>19</v>
      </c>
      <c r="J11646" s="206">
        <v>441</v>
      </c>
      <c r="L11646" s="206">
        <v>2024</v>
      </c>
      <c r="M11646" s="206" t="s">
        <v>772</v>
      </c>
      <c r="N11646" s="206" t="s">
        <v>773</v>
      </c>
    </row>
    <row r="11647" spans="1:14" s="206" customFormat="1" ht="31" customHeight="1" x14ac:dyDescent="0.15">
      <c r="A11647" s="206" t="s">
        <v>768</v>
      </c>
      <c r="B11647" s="206" t="s">
        <v>935</v>
      </c>
      <c r="C11647" s="206" t="s">
        <v>770</v>
      </c>
      <c r="D11647" s="206" t="s">
        <v>777</v>
      </c>
      <c r="E11647" s="206" t="s">
        <v>778</v>
      </c>
      <c r="F11647" s="207">
        <v>45451</v>
      </c>
      <c r="G11647" s="206" t="s">
        <v>936</v>
      </c>
      <c r="H11647" s="208">
        <v>2240000</v>
      </c>
      <c r="I11647" s="206" t="s">
        <v>19</v>
      </c>
      <c r="J11647" s="206">
        <v>3090</v>
      </c>
      <c r="L11647" s="206">
        <v>2024</v>
      </c>
      <c r="M11647" s="206" t="s">
        <v>772</v>
      </c>
      <c r="N11647" s="206" t="s">
        <v>773</v>
      </c>
    </row>
    <row r="11648" spans="1:14" s="206" customFormat="1" ht="31" customHeight="1" x14ac:dyDescent="0.15">
      <c r="A11648" s="206" t="s">
        <v>768</v>
      </c>
      <c r="B11648" s="206" t="s">
        <v>935</v>
      </c>
      <c r="C11648" s="206" t="s">
        <v>770</v>
      </c>
      <c r="D11648" s="206" t="s">
        <v>777</v>
      </c>
      <c r="E11648" s="206" t="s">
        <v>809</v>
      </c>
      <c r="F11648" s="207">
        <v>45451</v>
      </c>
      <c r="G11648" s="206" t="s">
        <v>936</v>
      </c>
      <c r="H11648" s="208">
        <v>360000</v>
      </c>
      <c r="I11648" s="206" t="s">
        <v>19</v>
      </c>
      <c r="J11648" s="206">
        <v>497</v>
      </c>
      <c r="L11648" s="206">
        <v>2024</v>
      </c>
      <c r="M11648" s="206" t="s">
        <v>772</v>
      </c>
      <c r="N11648" s="206" t="s">
        <v>773</v>
      </c>
    </row>
    <row r="11649" spans="1:15" s="206" customFormat="1" ht="31" customHeight="1" x14ac:dyDescent="0.15">
      <c r="A11649" s="206" t="s">
        <v>768</v>
      </c>
      <c r="B11649" s="206" t="s">
        <v>935</v>
      </c>
      <c r="C11649" s="206" t="s">
        <v>770</v>
      </c>
      <c r="D11649" s="206" t="s">
        <v>777</v>
      </c>
      <c r="E11649" s="206" t="s">
        <v>809</v>
      </c>
      <c r="F11649" s="207">
        <v>45452</v>
      </c>
      <c r="G11649" s="206" t="s">
        <v>936</v>
      </c>
      <c r="H11649" s="208">
        <v>320000</v>
      </c>
      <c r="I11649" s="206" t="s">
        <v>19</v>
      </c>
      <c r="J11649" s="206">
        <v>441</v>
      </c>
      <c r="L11649" s="206">
        <v>2024</v>
      </c>
      <c r="M11649" s="206" t="s">
        <v>772</v>
      </c>
      <c r="N11649" s="206" t="s">
        <v>773</v>
      </c>
    </row>
    <row r="11650" spans="1:15" s="206" customFormat="1" ht="31" customHeight="1" x14ac:dyDescent="0.15">
      <c r="A11650" s="206" t="s">
        <v>768</v>
      </c>
      <c r="B11650" s="206" t="s">
        <v>935</v>
      </c>
      <c r="C11650" s="206" t="s">
        <v>770</v>
      </c>
      <c r="D11650" s="206" t="s">
        <v>777</v>
      </c>
      <c r="E11650" s="206" t="s">
        <v>778</v>
      </c>
      <c r="F11650" s="207">
        <v>45452</v>
      </c>
      <c r="G11650" s="206" t="s">
        <v>936</v>
      </c>
      <c r="H11650" s="208">
        <v>1920000</v>
      </c>
      <c r="I11650" s="206" t="s">
        <v>19</v>
      </c>
      <c r="J11650" s="206">
        <v>2648</v>
      </c>
      <c r="L11650" s="206">
        <v>2024</v>
      </c>
      <c r="M11650" s="206" t="s">
        <v>772</v>
      </c>
      <c r="N11650" s="206" t="s">
        <v>773</v>
      </c>
    </row>
    <row r="11651" spans="1:15" s="206" customFormat="1" ht="31" customHeight="1" x14ac:dyDescent="0.15">
      <c r="A11651" s="206" t="s">
        <v>768</v>
      </c>
      <c r="B11651" s="206" t="s">
        <v>935</v>
      </c>
      <c r="C11651" s="206" t="s">
        <v>770</v>
      </c>
      <c r="D11651" s="206" t="s">
        <v>777</v>
      </c>
      <c r="E11651" s="206" t="s">
        <v>809</v>
      </c>
      <c r="F11651" s="207">
        <v>45453</v>
      </c>
      <c r="G11651" s="206" t="s">
        <v>936</v>
      </c>
      <c r="H11651" s="208">
        <v>600000</v>
      </c>
      <c r="I11651" s="206" t="s">
        <v>19</v>
      </c>
      <c r="J11651" s="206">
        <v>828</v>
      </c>
      <c r="L11651" s="206">
        <v>2024</v>
      </c>
      <c r="M11651" s="206" t="s">
        <v>772</v>
      </c>
      <c r="N11651" s="206" t="s">
        <v>773</v>
      </c>
    </row>
    <row r="11652" spans="1:15" s="206" customFormat="1" ht="31" customHeight="1" x14ac:dyDescent="0.15">
      <c r="A11652" s="206" t="s">
        <v>768</v>
      </c>
      <c r="B11652" s="206" t="s">
        <v>935</v>
      </c>
      <c r="C11652" s="206" t="s">
        <v>770</v>
      </c>
      <c r="D11652" s="206" t="s">
        <v>777</v>
      </c>
      <c r="E11652" s="206" t="s">
        <v>778</v>
      </c>
      <c r="F11652" s="207">
        <v>45453</v>
      </c>
      <c r="G11652" s="206" t="s">
        <v>936</v>
      </c>
      <c r="H11652" s="208">
        <v>3400000</v>
      </c>
      <c r="I11652" s="206" t="s">
        <v>19</v>
      </c>
      <c r="J11652" s="206">
        <v>4690</v>
      </c>
      <c r="L11652" s="206">
        <v>2024</v>
      </c>
      <c r="M11652" s="206" t="s">
        <v>772</v>
      </c>
      <c r="N11652" s="206" t="s">
        <v>773</v>
      </c>
    </row>
    <row r="11653" spans="1:15" s="206" customFormat="1" ht="31" customHeight="1" x14ac:dyDescent="0.15">
      <c r="A11653" s="206" t="s">
        <v>768</v>
      </c>
      <c r="B11653" s="206" t="s">
        <v>935</v>
      </c>
      <c r="C11653" s="206" t="s">
        <v>770</v>
      </c>
      <c r="D11653" s="206" t="s">
        <v>777</v>
      </c>
      <c r="E11653" s="206" t="s">
        <v>778</v>
      </c>
      <c r="F11653" s="207">
        <v>45454</v>
      </c>
      <c r="G11653" s="206" t="s">
        <v>936</v>
      </c>
      <c r="H11653" s="208">
        <v>2880000</v>
      </c>
      <c r="I11653" s="206" t="s">
        <v>19</v>
      </c>
      <c r="J11653" s="206">
        <v>3972</v>
      </c>
      <c r="L11653" s="206">
        <v>2024</v>
      </c>
      <c r="M11653" s="206" t="s">
        <v>772</v>
      </c>
      <c r="N11653" s="206" t="s">
        <v>773</v>
      </c>
    </row>
    <row r="11654" spans="1:15" s="206" customFormat="1" ht="31" customHeight="1" x14ac:dyDescent="0.15">
      <c r="A11654" s="206" t="s">
        <v>768</v>
      </c>
      <c r="B11654" s="206" t="s">
        <v>935</v>
      </c>
      <c r="C11654" s="206" t="s">
        <v>770</v>
      </c>
      <c r="D11654" s="206" t="s">
        <v>777</v>
      </c>
      <c r="E11654" s="206" t="s">
        <v>809</v>
      </c>
      <c r="F11654" s="207">
        <v>45454</v>
      </c>
      <c r="G11654" s="206" t="s">
        <v>936</v>
      </c>
      <c r="H11654" s="208">
        <v>440000</v>
      </c>
      <c r="I11654" s="206" t="s">
        <v>19</v>
      </c>
      <c r="J11654" s="206">
        <v>607</v>
      </c>
      <c r="L11654" s="206">
        <v>2024</v>
      </c>
      <c r="M11654" s="206" t="s">
        <v>772</v>
      </c>
      <c r="N11654" s="206" t="s">
        <v>773</v>
      </c>
    </row>
    <row r="11655" spans="1:15" s="206" customFormat="1" ht="31" customHeight="1" x14ac:dyDescent="0.15">
      <c r="A11655" s="206" t="s">
        <v>768</v>
      </c>
      <c r="B11655" s="206" t="s">
        <v>935</v>
      </c>
      <c r="C11655" s="206" t="s">
        <v>770</v>
      </c>
      <c r="D11655" s="206" t="s">
        <v>777</v>
      </c>
      <c r="E11655" s="206" t="s">
        <v>809</v>
      </c>
      <c r="F11655" s="207">
        <v>45455</v>
      </c>
      <c r="G11655" s="206" t="s">
        <v>936</v>
      </c>
      <c r="H11655" s="208">
        <v>320000</v>
      </c>
      <c r="I11655" s="206" t="s">
        <v>19</v>
      </c>
      <c r="J11655" s="206">
        <v>441</v>
      </c>
      <c r="L11655" s="206">
        <v>2024</v>
      </c>
      <c r="M11655" s="206" t="s">
        <v>772</v>
      </c>
      <c r="N11655" s="206" t="s">
        <v>773</v>
      </c>
    </row>
    <row r="11656" spans="1:15" s="206" customFormat="1" ht="31" customHeight="1" x14ac:dyDescent="0.15">
      <c r="A11656" s="206" t="s">
        <v>768</v>
      </c>
      <c r="B11656" s="206" t="s">
        <v>935</v>
      </c>
      <c r="C11656" s="206" t="s">
        <v>770</v>
      </c>
      <c r="D11656" s="206" t="s">
        <v>777</v>
      </c>
      <c r="E11656" s="206" t="s">
        <v>778</v>
      </c>
      <c r="F11656" s="207">
        <v>45455</v>
      </c>
      <c r="G11656" s="206" t="s">
        <v>936</v>
      </c>
      <c r="H11656" s="208">
        <v>2360000</v>
      </c>
      <c r="I11656" s="206" t="s">
        <v>19</v>
      </c>
      <c r="J11656" s="206">
        <v>3255</v>
      </c>
      <c r="L11656" s="206">
        <v>2024</v>
      </c>
      <c r="M11656" s="206" t="s">
        <v>772</v>
      </c>
      <c r="N11656" s="206" t="s">
        <v>773</v>
      </c>
    </row>
    <row r="11657" spans="1:15" s="206" customFormat="1" ht="31" customHeight="1" x14ac:dyDescent="0.15">
      <c r="A11657" s="206" t="s">
        <v>768</v>
      </c>
      <c r="B11657" s="206" t="s">
        <v>935</v>
      </c>
      <c r="C11657" s="206" t="s">
        <v>770</v>
      </c>
      <c r="D11657" s="206" t="s">
        <v>777</v>
      </c>
      <c r="E11657" s="206" t="s">
        <v>778</v>
      </c>
      <c r="F11657" s="207">
        <v>45456</v>
      </c>
      <c r="G11657" s="206" t="s">
        <v>80</v>
      </c>
      <c r="H11657" s="208">
        <v>62350</v>
      </c>
      <c r="I11657" s="206" t="s">
        <v>19</v>
      </c>
      <c r="J11657" s="206">
        <v>86</v>
      </c>
      <c r="L11657" s="206">
        <v>2024</v>
      </c>
      <c r="M11657" s="206" t="s">
        <v>772</v>
      </c>
      <c r="N11657" s="206" t="s">
        <v>773</v>
      </c>
      <c r="O11657" s="206" t="s">
        <v>789</v>
      </c>
    </row>
    <row r="11658" spans="1:15" s="206" customFormat="1" ht="31" customHeight="1" x14ac:dyDescent="0.15">
      <c r="A11658" s="206" t="s">
        <v>768</v>
      </c>
      <c r="B11658" s="206" t="s">
        <v>935</v>
      </c>
      <c r="C11658" s="206" t="s">
        <v>770</v>
      </c>
      <c r="D11658" s="206" t="s">
        <v>777</v>
      </c>
      <c r="E11658" s="206" t="s">
        <v>778</v>
      </c>
      <c r="F11658" s="207">
        <v>45456</v>
      </c>
      <c r="G11658" s="206" t="s">
        <v>936</v>
      </c>
      <c r="H11658" s="208">
        <v>2920000</v>
      </c>
      <c r="I11658" s="206" t="s">
        <v>19</v>
      </c>
      <c r="J11658" s="206">
        <v>4028</v>
      </c>
      <c r="L11658" s="206">
        <v>2024</v>
      </c>
      <c r="M11658" s="206" t="s">
        <v>772</v>
      </c>
      <c r="N11658" s="206" t="s">
        <v>773</v>
      </c>
    </row>
    <row r="11659" spans="1:15" s="206" customFormat="1" ht="31" customHeight="1" x14ac:dyDescent="0.15">
      <c r="A11659" s="206" t="s">
        <v>768</v>
      </c>
      <c r="B11659" s="206" t="s">
        <v>935</v>
      </c>
      <c r="C11659" s="206" t="s">
        <v>770</v>
      </c>
      <c r="D11659" s="206" t="s">
        <v>777</v>
      </c>
      <c r="E11659" s="206" t="s">
        <v>809</v>
      </c>
      <c r="F11659" s="207">
        <v>45456</v>
      </c>
      <c r="G11659" s="206" t="s">
        <v>936</v>
      </c>
      <c r="H11659" s="208">
        <v>400000</v>
      </c>
      <c r="I11659" s="206" t="s">
        <v>19</v>
      </c>
      <c r="J11659" s="206">
        <v>552</v>
      </c>
      <c r="L11659" s="206">
        <v>2024</v>
      </c>
      <c r="M11659" s="206" t="s">
        <v>772</v>
      </c>
      <c r="N11659" s="206" t="s">
        <v>773</v>
      </c>
    </row>
    <row r="11660" spans="1:15" s="206" customFormat="1" ht="31" customHeight="1" x14ac:dyDescent="0.15">
      <c r="A11660" s="206" t="s">
        <v>768</v>
      </c>
      <c r="B11660" s="206" t="s">
        <v>935</v>
      </c>
      <c r="C11660" s="206" t="s">
        <v>770</v>
      </c>
      <c r="D11660" s="206" t="s">
        <v>777</v>
      </c>
      <c r="E11660" s="206" t="s">
        <v>778</v>
      </c>
      <c r="F11660" s="207">
        <v>45457</v>
      </c>
      <c r="G11660" s="206" t="s">
        <v>936</v>
      </c>
      <c r="H11660" s="208">
        <v>3600000</v>
      </c>
      <c r="I11660" s="206" t="s">
        <v>19</v>
      </c>
      <c r="J11660" s="206">
        <v>4965</v>
      </c>
      <c r="L11660" s="206">
        <v>2024</v>
      </c>
      <c r="M11660" s="206" t="s">
        <v>772</v>
      </c>
      <c r="N11660" s="206" t="s">
        <v>773</v>
      </c>
    </row>
    <row r="11661" spans="1:15" s="206" customFormat="1" ht="31" customHeight="1" x14ac:dyDescent="0.15">
      <c r="A11661" s="206" t="s">
        <v>768</v>
      </c>
      <c r="B11661" s="206" t="s">
        <v>935</v>
      </c>
      <c r="C11661" s="206" t="s">
        <v>770</v>
      </c>
      <c r="D11661" s="206" t="s">
        <v>777</v>
      </c>
      <c r="E11661" s="206" t="s">
        <v>778</v>
      </c>
      <c r="F11661" s="207">
        <v>45457</v>
      </c>
      <c r="G11661" s="206" t="s">
        <v>80</v>
      </c>
      <c r="H11661" s="208">
        <v>73950</v>
      </c>
      <c r="I11661" s="206" t="s">
        <v>19</v>
      </c>
      <c r="J11661" s="206">
        <v>102</v>
      </c>
      <c r="L11661" s="206">
        <v>2024</v>
      </c>
      <c r="M11661" s="206" t="s">
        <v>772</v>
      </c>
      <c r="N11661" s="206" t="s">
        <v>773</v>
      </c>
      <c r="O11661" s="206" t="s">
        <v>790</v>
      </c>
    </row>
    <row r="11662" spans="1:15" s="206" customFormat="1" ht="31" customHeight="1" x14ac:dyDescent="0.15">
      <c r="A11662" s="206" t="s">
        <v>768</v>
      </c>
      <c r="B11662" s="206" t="s">
        <v>935</v>
      </c>
      <c r="C11662" s="206" t="s">
        <v>770</v>
      </c>
      <c r="D11662" s="206" t="s">
        <v>777</v>
      </c>
      <c r="E11662" s="206" t="s">
        <v>809</v>
      </c>
      <c r="F11662" s="207">
        <v>45457</v>
      </c>
      <c r="G11662" s="206" t="s">
        <v>936</v>
      </c>
      <c r="H11662" s="208">
        <v>480000</v>
      </c>
      <c r="I11662" s="206" t="s">
        <v>19</v>
      </c>
      <c r="J11662" s="206">
        <v>662</v>
      </c>
      <c r="L11662" s="206">
        <v>2024</v>
      </c>
      <c r="M11662" s="206" t="s">
        <v>772</v>
      </c>
      <c r="N11662" s="206" t="s">
        <v>773</v>
      </c>
    </row>
    <row r="11663" spans="1:15" s="206" customFormat="1" ht="31" customHeight="1" x14ac:dyDescent="0.15">
      <c r="A11663" s="206" t="s">
        <v>768</v>
      </c>
      <c r="B11663" s="206" t="s">
        <v>935</v>
      </c>
      <c r="C11663" s="206" t="s">
        <v>770</v>
      </c>
      <c r="D11663" s="206" t="s">
        <v>777</v>
      </c>
      <c r="E11663" s="206" t="s">
        <v>778</v>
      </c>
      <c r="F11663" s="207">
        <v>45458</v>
      </c>
      <c r="G11663" s="206" t="s">
        <v>936</v>
      </c>
      <c r="H11663" s="208">
        <v>3640000</v>
      </c>
      <c r="I11663" s="206" t="s">
        <v>19</v>
      </c>
      <c r="J11663" s="206">
        <v>5022</v>
      </c>
      <c r="L11663" s="206">
        <v>2024</v>
      </c>
      <c r="M11663" s="206" t="s">
        <v>772</v>
      </c>
      <c r="N11663" s="206" t="s">
        <v>773</v>
      </c>
    </row>
    <row r="11664" spans="1:15" s="206" customFormat="1" ht="31" customHeight="1" x14ac:dyDescent="0.15">
      <c r="A11664" s="206" t="s">
        <v>768</v>
      </c>
      <c r="B11664" s="206" t="s">
        <v>935</v>
      </c>
      <c r="C11664" s="206" t="s">
        <v>770</v>
      </c>
      <c r="D11664" s="206" t="s">
        <v>777</v>
      </c>
      <c r="E11664" s="206" t="s">
        <v>778</v>
      </c>
      <c r="F11664" s="207">
        <v>45458</v>
      </c>
      <c r="G11664" s="206" t="s">
        <v>80</v>
      </c>
      <c r="H11664" s="208">
        <v>171100</v>
      </c>
      <c r="I11664" s="206" t="s">
        <v>19</v>
      </c>
      <c r="J11664" s="206">
        <v>236</v>
      </c>
      <c r="L11664" s="206">
        <v>2024</v>
      </c>
      <c r="M11664" s="206" t="s">
        <v>772</v>
      </c>
      <c r="N11664" s="206" t="s">
        <v>773</v>
      </c>
      <c r="O11664" s="206" t="s">
        <v>791</v>
      </c>
    </row>
    <row r="11665" spans="1:15" s="206" customFormat="1" ht="31" customHeight="1" x14ac:dyDescent="0.15">
      <c r="A11665" s="206" t="s">
        <v>768</v>
      </c>
      <c r="B11665" s="206" t="s">
        <v>935</v>
      </c>
      <c r="C11665" s="206" t="s">
        <v>770</v>
      </c>
      <c r="D11665" s="206" t="s">
        <v>777</v>
      </c>
      <c r="E11665" s="206" t="s">
        <v>809</v>
      </c>
      <c r="F11665" s="207">
        <v>45458</v>
      </c>
      <c r="G11665" s="206" t="s">
        <v>936</v>
      </c>
      <c r="H11665" s="208">
        <v>360000</v>
      </c>
      <c r="I11665" s="206" t="s">
        <v>19</v>
      </c>
      <c r="J11665" s="206">
        <v>496</v>
      </c>
      <c r="L11665" s="206">
        <v>2024</v>
      </c>
      <c r="M11665" s="206" t="s">
        <v>772</v>
      </c>
      <c r="N11665" s="206" t="s">
        <v>773</v>
      </c>
    </row>
    <row r="11666" spans="1:15" s="206" customFormat="1" ht="31" customHeight="1" x14ac:dyDescent="0.15">
      <c r="A11666" s="206" t="s">
        <v>768</v>
      </c>
      <c r="B11666" s="206" t="s">
        <v>935</v>
      </c>
      <c r="C11666" s="206" t="s">
        <v>770</v>
      </c>
      <c r="D11666" s="206" t="s">
        <v>777</v>
      </c>
      <c r="E11666" s="206" t="s">
        <v>778</v>
      </c>
      <c r="F11666" s="207">
        <v>45459</v>
      </c>
      <c r="G11666" s="206" t="s">
        <v>936</v>
      </c>
      <c r="H11666" s="208">
        <v>2120000</v>
      </c>
      <c r="I11666" s="206" t="s">
        <v>19</v>
      </c>
      <c r="J11666" s="206">
        <v>2924</v>
      </c>
      <c r="L11666" s="206">
        <v>2024</v>
      </c>
      <c r="M11666" s="206" t="s">
        <v>772</v>
      </c>
      <c r="N11666" s="206" t="s">
        <v>773</v>
      </c>
    </row>
    <row r="11667" spans="1:15" s="206" customFormat="1" ht="31" customHeight="1" x14ac:dyDescent="0.15">
      <c r="A11667" s="206" t="s">
        <v>768</v>
      </c>
      <c r="B11667" s="206" t="s">
        <v>935</v>
      </c>
      <c r="C11667" s="206" t="s">
        <v>770</v>
      </c>
      <c r="D11667" s="206" t="s">
        <v>777</v>
      </c>
      <c r="E11667" s="206" t="s">
        <v>809</v>
      </c>
      <c r="F11667" s="207">
        <v>45459</v>
      </c>
      <c r="G11667" s="206" t="s">
        <v>936</v>
      </c>
      <c r="H11667" s="208">
        <v>320000</v>
      </c>
      <c r="I11667" s="206" t="s">
        <v>19</v>
      </c>
      <c r="J11667" s="206">
        <v>441</v>
      </c>
      <c r="L11667" s="206">
        <v>2024</v>
      </c>
      <c r="M11667" s="206" t="s">
        <v>772</v>
      </c>
      <c r="N11667" s="206" t="s">
        <v>773</v>
      </c>
    </row>
    <row r="11668" spans="1:15" s="206" customFormat="1" ht="31" customHeight="1" x14ac:dyDescent="0.15">
      <c r="A11668" s="206" t="s">
        <v>768</v>
      </c>
      <c r="B11668" s="206" t="s">
        <v>935</v>
      </c>
      <c r="C11668" s="206" t="s">
        <v>770</v>
      </c>
      <c r="D11668" s="206" t="s">
        <v>777</v>
      </c>
      <c r="E11668" s="206" t="s">
        <v>809</v>
      </c>
      <c r="F11668" s="207">
        <v>45460</v>
      </c>
      <c r="G11668" s="206" t="s">
        <v>936</v>
      </c>
      <c r="H11668" s="208">
        <v>400000</v>
      </c>
      <c r="I11668" s="206" t="s">
        <v>19</v>
      </c>
      <c r="J11668" s="206">
        <v>551</v>
      </c>
      <c r="L11668" s="206">
        <v>2024</v>
      </c>
      <c r="M11668" s="206" t="s">
        <v>772</v>
      </c>
      <c r="N11668" s="206" t="s">
        <v>773</v>
      </c>
    </row>
    <row r="11669" spans="1:15" s="206" customFormat="1" ht="31" customHeight="1" x14ac:dyDescent="0.15">
      <c r="A11669" s="206" t="s">
        <v>768</v>
      </c>
      <c r="B11669" s="206" t="s">
        <v>935</v>
      </c>
      <c r="C11669" s="206" t="s">
        <v>770</v>
      </c>
      <c r="D11669" s="206" t="s">
        <v>777</v>
      </c>
      <c r="E11669" s="206" t="s">
        <v>778</v>
      </c>
      <c r="F11669" s="207">
        <v>45460</v>
      </c>
      <c r="G11669" s="206" t="s">
        <v>936</v>
      </c>
      <c r="H11669" s="208">
        <v>3880000</v>
      </c>
      <c r="I11669" s="206" t="s">
        <v>19</v>
      </c>
      <c r="J11669" s="206">
        <v>5351</v>
      </c>
      <c r="L11669" s="206">
        <v>2024</v>
      </c>
      <c r="M11669" s="206" t="s">
        <v>772</v>
      </c>
      <c r="N11669" s="206" t="s">
        <v>773</v>
      </c>
    </row>
    <row r="11670" spans="1:15" s="206" customFormat="1" ht="31" customHeight="1" x14ac:dyDescent="0.15">
      <c r="A11670" s="206" t="s">
        <v>768</v>
      </c>
      <c r="B11670" s="206" t="s">
        <v>935</v>
      </c>
      <c r="C11670" s="206" t="s">
        <v>770</v>
      </c>
      <c r="D11670" s="206" t="s">
        <v>777</v>
      </c>
      <c r="E11670" s="206" t="s">
        <v>778</v>
      </c>
      <c r="F11670" s="207">
        <v>45460</v>
      </c>
      <c r="G11670" s="206" t="s">
        <v>80</v>
      </c>
      <c r="H11670" s="208">
        <v>100050</v>
      </c>
      <c r="I11670" s="206" t="s">
        <v>19</v>
      </c>
      <c r="J11670" s="206">
        <v>138</v>
      </c>
      <c r="L11670" s="206">
        <v>2024</v>
      </c>
      <c r="M11670" s="206" t="s">
        <v>772</v>
      </c>
      <c r="N11670" s="206" t="s">
        <v>773</v>
      </c>
      <c r="O11670" s="206" t="s">
        <v>793</v>
      </c>
    </row>
    <row r="11671" spans="1:15" s="206" customFormat="1" ht="31" customHeight="1" x14ac:dyDescent="0.15">
      <c r="A11671" s="206" t="s">
        <v>768</v>
      </c>
      <c r="B11671" s="206" t="s">
        <v>935</v>
      </c>
      <c r="C11671" s="206" t="s">
        <v>770</v>
      </c>
      <c r="D11671" s="206" t="s">
        <v>777</v>
      </c>
      <c r="E11671" s="206" t="s">
        <v>778</v>
      </c>
      <c r="F11671" s="207">
        <v>45461</v>
      </c>
      <c r="G11671" s="206" t="s">
        <v>936</v>
      </c>
      <c r="H11671" s="208">
        <v>2960000</v>
      </c>
      <c r="I11671" s="206" t="s">
        <v>19</v>
      </c>
      <c r="J11671" s="206">
        <v>4083</v>
      </c>
      <c r="L11671" s="206">
        <v>2024</v>
      </c>
      <c r="M11671" s="206" t="s">
        <v>772</v>
      </c>
      <c r="N11671" s="206" t="s">
        <v>773</v>
      </c>
      <c r="O11671" s="206" t="s">
        <v>794</v>
      </c>
    </row>
    <row r="11672" spans="1:15" s="206" customFormat="1" ht="31" customHeight="1" x14ac:dyDescent="0.15">
      <c r="A11672" s="206" t="s">
        <v>768</v>
      </c>
      <c r="B11672" s="206" t="s">
        <v>935</v>
      </c>
      <c r="C11672" s="206" t="s">
        <v>770</v>
      </c>
      <c r="D11672" s="206" t="s">
        <v>777</v>
      </c>
      <c r="E11672" s="206" t="s">
        <v>809</v>
      </c>
      <c r="F11672" s="207">
        <v>45461</v>
      </c>
      <c r="G11672" s="206" t="s">
        <v>936</v>
      </c>
      <c r="H11672" s="208">
        <v>440000</v>
      </c>
      <c r="I11672" s="206" t="s">
        <v>19</v>
      </c>
      <c r="J11672" s="206">
        <v>607</v>
      </c>
      <c r="L11672" s="206">
        <v>2024</v>
      </c>
      <c r="M11672" s="206" t="s">
        <v>772</v>
      </c>
      <c r="N11672" s="206" t="s">
        <v>773</v>
      </c>
      <c r="O11672" s="206" t="s">
        <v>794</v>
      </c>
    </row>
    <row r="11673" spans="1:15" s="206" customFormat="1" ht="31" customHeight="1" x14ac:dyDescent="0.15">
      <c r="A11673" s="206" t="s">
        <v>768</v>
      </c>
      <c r="B11673" s="206" t="s">
        <v>935</v>
      </c>
      <c r="C11673" s="206" t="s">
        <v>770</v>
      </c>
      <c r="D11673" s="206" t="s">
        <v>777</v>
      </c>
      <c r="E11673" s="206" t="s">
        <v>778</v>
      </c>
      <c r="F11673" s="207">
        <v>45462</v>
      </c>
      <c r="G11673" s="206" t="s">
        <v>936</v>
      </c>
      <c r="H11673" s="208">
        <v>3760000</v>
      </c>
      <c r="I11673" s="206" t="s">
        <v>19</v>
      </c>
      <c r="J11673" s="206">
        <v>5186</v>
      </c>
      <c r="L11673" s="206">
        <v>2024</v>
      </c>
      <c r="M11673" s="206" t="s">
        <v>772</v>
      </c>
      <c r="N11673" s="206" t="s">
        <v>773</v>
      </c>
    </row>
    <row r="11674" spans="1:15" s="206" customFormat="1" ht="31" customHeight="1" x14ac:dyDescent="0.15">
      <c r="A11674" s="206" t="s">
        <v>768</v>
      </c>
      <c r="B11674" s="206" t="s">
        <v>935</v>
      </c>
      <c r="C11674" s="206" t="s">
        <v>770</v>
      </c>
      <c r="D11674" s="206" t="s">
        <v>777</v>
      </c>
      <c r="E11674" s="206" t="s">
        <v>809</v>
      </c>
      <c r="F11674" s="207">
        <v>45462</v>
      </c>
      <c r="G11674" s="206" t="s">
        <v>936</v>
      </c>
      <c r="H11674" s="208">
        <v>440000</v>
      </c>
      <c r="I11674" s="206" t="s">
        <v>19</v>
      </c>
      <c r="J11674" s="206">
        <v>607</v>
      </c>
      <c r="L11674" s="206">
        <v>2024</v>
      </c>
      <c r="M11674" s="206" t="s">
        <v>772</v>
      </c>
      <c r="N11674" s="206" t="s">
        <v>773</v>
      </c>
    </row>
    <row r="11675" spans="1:15" s="206" customFormat="1" ht="31" customHeight="1" x14ac:dyDescent="0.15">
      <c r="A11675" s="206" t="s">
        <v>768</v>
      </c>
      <c r="B11675" s="206" t="s">
        <v>935</v>
      </c>
      <c r="C11675" s="206" t="s">
        <v>770</v>
      </c>
      <c r="D11675" s="206" t="s">
        <v>777</v>
      </c>
      <c r="E11675" s="206" t="s">
        <v>778</v>
      </c>
      <c r="F11675" s="207">
        <v>45463</v>
      </c>
      <c r="G11675" s="206" t="s">
        <v>80</v>
      </c>
      <c r="H11675" s="208">
        <v>226925</v>
      </c>
      <c r="I11675" s="206" t="s">
        <v>19</v>
      </c>
      <c r="J11675" s="206">
        <v>313</v>
      </c>
      <c r="L11675" s="206">
        <v>2024</v>
      </c>
      <c r="M11675" s="206" t="s">
        <v>772</v>
      </c>
      <c r="N11675" s="206" t="s">
        <v>773</v>
      </c>
      <c r="O11675" s="206" t="s">
        <v>796</v>
      </c>
    </row>
    <row r="11676" spans="1:15" s="206" customFormat="1" ht="31" customHeight="1" x14ac:dyDescent="0.15">
      <c r="A11676" s="206" t="s">
        <v>768</v>
      </c>
      <c r="B11676" s="206" t="s">
        <v>935</v>
      </c>
      <c r="C11676" s="206" t="s">
        <v>770</v>
      </c>
      <c r="D11676" s="206" t="s">
        <v>777</v>
      </c>
      <c r="E11676" s="206" t="s">
        <v>809</v>
      </c>
      <c r="F11676" s="207">
        <v>45463</v>
      </c>
      <c r="G11676" s="206" t="s">
        <v>80</v>
      </c>
      <c r="H11676" s="208">
        <v>280000</v>
      </c>
      <c r="I11676" s="206" t="s">
        <v>19</v>
      </c>
      <c r="J11676" s="206">
        <v>385</v>
      </c>
      <c r="L11676" s="206">
        <v>2024</v>
      </c>
      <c r="M11676" s="206" t="s">
        <v>772</v>
      </c>
      <c r="N11676" s="206" t="s">
        <v>773</v>
      </c>
    </row>
    <row r="11677" spans="1:15" s="206" customFormat="1" ht="31" customHeight="1" x14ac:dyDescent="0.15">
      <c r="A11677" s="206" t="s">
        <v>768</v>
      </c>
      <c r="B11677" s="206" t="s">
        <v>935</v>
      </c>
      <c r="C11677" s="206" t="s">
        <v>770</v>
      </c>
      <c r="D11677" s="206" t="s">
        <v>777</v>
      </c>
      <c r="E11677" s="206" t="s">
        <v>778</v>
      </c>
      <c r="F11677" s="207">
        <v>45463</v>
      </c>
      <c r="G11677" s="206" t="s">
        <v>80</v>
      </c>
      <c r="H11677" s="208">
        <v>760000</v>
      </c>
      <c r="I11677" s="206" t="s">
        <v>19</v>
      </c>
      <c r="J11677" s="206">
        <v>1048</v>
      </c>
      <c r="L11677" s="206">
        <v>2024</v>
      </c>
      <c r="M11677" s="206" t="s">
        <v>772</v>
      </c>
      <c r="N11677" s="206" t="s">
        <v>773</v>
      </c>
    </row>
    <row r="11678" spans="1:15" s="206" customFormat="1" ht="31" customHeight="1" x14ac:dyDescent="0.15">
      <c r="A11678" s="206" t="s">
        <v>768</v>
      </c>
      <c r="B11678" s="206" t="s">
        <v>935</v>
      </c>
      <c r="C11678" s="206" t="s">
        <v>770</v>
      </c>
      <c r="D11678" s="206" t="s">
        <v>777</v>
      </c>
      <c r="E11678" s="206" t="s">
        <v>778</v>
      </c>
      <c r="F11678" s="207">
        <v>45464</v>
      </c>
      <c r="G11678" s="206" t="s">
        <v>80</v>
      </c>
      <c r="H11678" s="208">
        <v>1280000</v>
      </c>
      <c r="I11678" s="206" t="s">
        <v>19</v>
      </c>
      <c r="J11678" s="206">
        <v>1765</v>
      </c>
      <c r="L11678" s="206">
        <v>2024</v>
      </c>
      <c r="M11678" s="206" t="s">
        <v>772</v>
      </c>
      <c r="N11678" s="206" t="s">
        <v>773</v>
      </c>
    </row>
    <row r="11679" spans="1:15" s="206" customFormat="1" ht="31" customHeight="1" x14ac:dyDescent="0.15">
      <c r="A11679" s="206" t="s">
        <v>768</v>
      </c>
      <c r="B11679" s="206" t="s">
        <v>935</v>
      </c>
      <c r="C11679" s="206" t="s">
        <v>770</v>
      </c>
      <c r="D11679" s="206" t="s">
        <v>777</v>
      </c>
      <c r="E11679" s="206" t="s">
        <v>778</v>
      </c>
      <c r="F11679" s="207">
        <v>45464</v>
      </c>
      <c r="G11679" s="206" t="s">
        <v>80</v>
      </c>
      <c r="H11679" s="208">
        <v>104400</v>
      </c>
      <c r="I11679" s="206" t="s">
        <v>19</v>
      </c>
      <c r="J11679" s="206">
        <v>144</v>
      </c>
      <c r="L11679" s="206">
        <v>2024</v>
      </c>
      <c r="M11679" s="206" t="s">
        <v>772</v>
      </c>
      <c r="N11679" s="206" t="s">
        <v>773</v>
      </c>
      <c r="O11679" s="206" t="s">
        <v>797</v>
      </c>
    </row>
    <row r="11680" spans="1:15" s="206" customFormat="1" ht="31" customHeight="1" x14ac:dyDescent="0.15">
      <c r="A11680" s="206" t="s">
        <v>768</v>
      </c>
      <c r="B11680" s="206" t="s">
        <v>935</v>
      </c>
      <c r="C11680" s="206" t="s">
        <v>770</v>
      </c>
      <c r="D11680" s="206" t="s">
        <v>777</v>
      </c>
      <c r="E11680" s="206" t="s">
        <v>809</v>
      </c>
      <c r="F11680" s="207">
        <v>45464</v>
      </c>
      <c r="G11680" s="206" t="s">
        <v>80</v>
      </c>
      <c r="H11680" s="208">
        <v>200000</v>
      </c>
      <c r="I11680" s="206" t="s">
        <v>19</v>
      </c>
      <c r="J11680" s="206">
        <v>276</v>
      </c>
      <c r="L11680" s="206">
        <v>2024</v>
      </c>
      <c r="M11680" s="206" t="s">
        <v>772</v>
      </c>
      <c r="N11680" s="206" t="s">
        <v>773</v>
      </c>
    </row>
    <row r="11681" spans="1:15" s="206" customFormat="1" ht="31" customHeight="1" x14ac:dyDescent="0.15">
      <c r="A11681" s="206" t="s">
        <v>768</v>
      </c>
      <c r="B11681" s="206" t="s">
        <v>935</v>
      </c>
      <c r="C11681" s="206" t="s">
        <v>770</v>
      </c>
      <c r="D11681" s="206" t="s">
        <v>777</v>
      </c>
      <c r="E11681" s="206" t="s">
        <v>778</v>
      </c>
      <c r="F11681" s="207">
        <v>45465</v>
      </c>
      <c r="G11681" s="206" t="s">
        <v>80</v>
      </c>
      <c r="H11681" s="208">
        <v>139200</v>
      </c>
      <c r="I11681" s="206" t="s">
        <v>19</v>
      </c>
      <c r="J11681" s="206">
        <v>192</v>
      </c>
      <c r="L11681" s="206">
        <v>2024</v>
      </c>
      <c r="M11681" s="206" t="s">
        <v>772</v>
      </c>
      <c r="N11681" s="206" t="s">
        <v>773</v>
      </c>
      <c r="O11681" s="206" t="s">
        <v>798</v>
      </c>
    </row>
    <row r="11682" spans="1:15" s="206" customFormat="1" ht="31" customHeight="1" x14ac:dyDescent="0.15">
      <c r="A11682" s="206" t="s">
        <v>768</v>
      </c>
      <c r="B11682" s="206" t="s">
        <v>935</v>
      </c>
      <c r="C11682" s="206" t="s">
        <v>770</v>
      </c>
      <c r="D11682" s="206" t="s">
        <v>777</v>
      </c>
      <c r="E11682" s="206" t="s">
        <v>809</v>
      </c>
      <c r="F11682" s="207">
        <v>45465</v>
      </c>
      <c r="G11682" s="206" t="s">
        <v>80</v>
      </c>
      <c r="H11682" s="208">
        <v>480000</v>
      </c>
      <c r="I11682" s="206" t="s">
        <v>19</v>
      </c>
      <c r="J11682" s="206">
        <v>661</v>
      </c>
      <c r="L11682" s="206">
        <v>2024</v>
      </c>
      <c r="M11682" s="206" t="s">
        <v>772</v>
      </c>
      <c r="N11682" s="206" t="s">
        <v>773</v>
      </c>
    </row>
    <row r="11683" spans="1:15" s="206" customFormat="1" ht="31" customHeight="1" x14ac:dyDescent="0.15">
      <c r="A11683" s="206" t="s">
        <v>768</v>
      </c>
      <c r="B11683" s="206" t="s">
        <v>935</v>
      </c>
      <c r="C11683" s="206" t="s">
        <v>770</v>
      </c>
      <c r="D11683" s="206" t="s">
        <v>777</v>
      </c>
      <c r="E11683" s="206" t="s">
        <v>778</v>
      </c>
      <c r="F11683" s="207">
        <v>45465</v>
      </c>
      <c r="G11683" s="206" t="s">
        <v>80</v>
      </c>
      <c r="H11683" s="208">
        <v>2120000</v>
      </c>
      <c r="I11683" s="206" t="s">
        <v>19</v>
      </c>
      <c r="J11683" s="206">
        <v>2924</v>
      </c>
      <c r="L11683" s="206">
        <v>2024</v>
      </c>
      <c r="M11683" s="206" t="s">
        <v>772</v>
      </c>
      <c r="N11683" s="206" t="s">
        <v>773</v>
      </c>
    </row>
    <row r="11684" spans="1:15" s="206" customFormat="1" ht="31" customHeight="1" x14ac:dyDescent="0.15">
      <c r="A11684" s="206" t="s">
        <v>768</v>
      </c>
      <c r="B11684" s="206" t="s">
        <v>935</v>
      </c>
      <c r="C11684" s="206" t="s">
        <v>770</v>
      </c>
      <c r="D11684" s="206" t="s">
        <v>777</v>
      </c>
      <c r="E11684" s="206" t="s">
        <v>778</v>
      </c>
      <c r="F11684" s="207">
        <v>45466</v>
      </c>
      <c r="G11684" s="206" t="s">
        <v>80</v>
      </c>
      <c r="H11684" s="208">
        <v>1800000</v>
      </c>
      <c r="I11684" s="206" t="s">
        <v>19</v>
      </c>
      <c r="J11684" s="206">
        <v>2482</v>
      </c>
      <c r="L11684" s="206">
        <v>2024</v>
      </c>
      <c r="M11684" s="206" t="s">
        <v>772</v>
      </c>
      <c r="N11684" s="206" t="s">
        <v>773</v>
      </c>
    </row>
    <row r="11685" spans="1:15" s="206" customFormat="1" ht="31" customHeight="1" x14ac:dyDescent="0.15">
      <c r="A11685" s="206" t="s">
        <v>768</v>
      </c>
      <c r="B11685" s="206" t="s">
        <v>935</v>
      </c>
      <c r="C11685" s="206" t="s">
        <v>770</v>
      </c>
      <c r="D11685" s="206" t="s">
        <v>777</v>
      </c>
      <c r="E11685" s="206" t="s">
        <v>809</v>
      </c>
      <c r="F11685" s="207">
        <v>45466</v>
      </c>
      <c r="G11685" s="206" t="s">
        <v>80</v>
      </c>
      <c r="H11685" s="208">
        <v>600000</v>
      </c>
      <c r="I11685" s="206" t="s">
        <v>19</v>
      </c>
      <c r="J11685" s="206">
        <v>828</v>
      </c>
      <c r="L11685" s="206">
        <v>2024</v>
      </c>
      <c r="M11685" s="206" t="s">
        <v>772</v>
      </c>
      <c r="N11685" s="206" t="s">
        <v>773</v>
      </c>
    </row>
    <row r="11686" spans="1:15" s="206" customFormat="1" ht="31" customHeight="1" x14ac:dyDescent="0.15">
      <c r="A11686" s="206" t="s">
        <v>768</v>
      </c>
      <c r="B11686" s="206" t="s">
        <v>935</v>
      </c>
      <c r="C11686" s="206" t="s">
        <v>770</v>
      </c>
      <c r="D11686" s="206" t="s">
        <v>777</v>
      </c>
      <c r="E11686" s="206" t="s">
        <v>778</v>
      </c>
      <c r="F11686" s="207">
        <v>45467</v>
      </c>
      <c r="G11686" s="206" t="s">
        <v>80</v>
      </c>
      <c r="H11686" s="208">
        <v>177625</v>
      </c>
      <c r="I11686" s="206" t="s">
        <v>19</v>
      </c>
      <c r="J11686" s="206">
        <v>245</v>
      </c>
      <c r="L11686" s="206">
        <v>2024</v>
      </c>
      <c r="M11686" s="206" t="s">
        <v>772</v>
      </c>
      <c r="N11686" s="206" t="s">
        <v>773</v>
      </c>
      <c r="O11686" s="206" t="s">
        <v>800</v>
      </c>
    </row>
    <row r="11687" spans="1:15" s="206" customFormat="1" ht="31" customHeight="1" x14ac:dyDescent="0.15">
      <c r="A11687" s="206" t="s">
        <v>768</v>
      </c>
      <c r="B11687" s="206" t="s">
        <v>935</v>
      </c>
      <c r="C11687" s="206" t="s">
        <v>770</v>
      </c>
      <c r="D11687" s="206" t="s">
        <v>777</v>
      </c>
      <c r="E11687" s="206" t="s">
        <v>778</v>
      </c>
      <c r="F11687" s="207">
        <v>45467</v>
      </c>
      <c r="G11687" s="206" t="s">
        <v>80</v>
      </c>
      <c r="H11687" s="208">
        <v>3040000</v>
      </c>
      <c r="I11687" s="206" t="s">
        <v>19</v>
      </c>
      <c r="J11687" s="206">
        <v>4193</v>
      </c>
      <c r="L11687" s="206">
        <v>2024</v>
      </c>
      <c r="M11687" s="206" t="s">
        <v>772</v>
      </c>
      <c r="N11687" s="206" t="s">
        <v>773</v>
      </c>
    </row>
    <row r="11688" spans="1:15" s="206" customFormat="1" ht="31" customHeight="1" x14ac:dyDescent="0.15">
      <c r="A11688" s="206" t="s">
        <v>768</v>
      </c>
      <c r="B11688" s="206" t="s">
        <v>935</v>
      </c>
      <c r="C11688" s="206" t="s">
        <v>770</v>
      </c>
      <c r="D11688" s="206" t="s">
        <v>777</v>
      </c>
      <c r="E11688" s="206" t="s">
        <v>809</v>
      </c>
      <c r="F11688" s="207">
        <v>45467</v>
      </c>
      <c r="G11688" s="206" t="s">
        <v>80</v>
      </c>
      <c r="H11688" s="208">
        <v>280000</v>
      </c>
      <c r="I11688" s="206" t="s">
        <v>19</v>
      </c>
      <c r="J11688" s="206">
        <v>386</v>
      </c>
      <c r="L11688" s="206">
        <v>2024</v>
      </c>
      <c r="M11688" s="206" t="s">
        <v>772</v>
      </c>
      <c r="N11688" s="206" t="s">
        <v>773</v>
      </c>
    </row>
    <row r="11689" spans="1:15" s="206" customFormat="1" ht="31" customHeight="1" x14ac:dyDescent="0.15">
      <c r="A11689" s="206" t="s">
        <v>768</v>
      </c>
      <c r="B11689" s="206" t="s">
        <v>935</v>
      </c>
      <c r="C11689" s="206" t="s">
        <v>770</v>
      </c>
      <c r="D11689" s="206" t="s">
        <v>777</v>
      </c>
      <c r="E11689" s="206" t="s">
        <v>809</v>
      </c>
      <c r="F11689" s="207">
        <v>45468</v>
      </c>
      <c r="G11689" s="206" t="s">
        <v>80</v>
      </c>
      <c r="H11689" s="208">
        <v>440000</v>
      </c>
      <c r="I11689" s="206" t="s">
        <v>19</v>
      </c>
      <c r="J11689" s="206">
        <v>607</v>
      </c>
      <c r="L11689" s="206">
        <v>2024</v>
      </c>
      <c r="M11689" s="206" t="s">
        <v>772</v>
      </c>
      <c r="N11689" s="206" t="s">
        <v>773</v>
      </c>
    </row>
    <row r="11690" spans="1:15" s="206" customFormat="1" ht="31" customHeight="1" x14ac:dyDescent="0.15">
      <c r="A11690" s="206" t="s">
        <v>768</v>
      </c>
      <c r="B11690" s="206" t="s">
        <v>935</v>
      </c>
      <c r="C11690" s="206" t="s">
        <v>770</v>
      </c>
      <c r="D11690" s="206" t="s">
        <v>777</v>
      </c>
      <c r="E11690" s="206" t="s">
        <v>778</v>
      </c>
      <c r="F11690" s="207">
        <v>45468</v>
      </c>
      <c r="G11690" s="206" t="s">
        <v>80</v>
      </c>
      <c r="H11690" s="208">
        <v>76125</v>
      </c>
      <c r="I11690" s="206" t="s">
        <v>19</v>
      </c>
      <c r="J11690" s="206">
        <v>105</v>
      </c>
      <c r="L11690" s="206">
        <v>2024</v>
      </c>
      <c r="M11690" s="206" t="s">
        <v>772</v>
      </c>
      <c r="N11690" s="206" t="s">
        <v>773</v>
      </c>
      <c r="O11690" s="206" t="s">
        <v>801</v>
      </c>
    </row>
    <row r="11691" spans="1:15" s="206" customFormat="1" ht="31" customHeight="1" x14ac:dyDescent="0.15">
      <c r="A11691" s="206" t="s">
        <v>768</v>
      </c>
      <c r="B11691" s="206" t="s">
        <v>935</v>
      </c>
      <c r="C11691" s="206" t="s">
        <v>770</v>
      </c>
      <c r="D11691" s="206" t="s">
        <v>777</v>
      </c>
      <c r="E11691" s="206" t="s">
        <v>778</v>
      </c>
      <c r="F11691" s="207">
        <v>45468</v>
      </c>
      <c r="G11691" s="206" t="s">
        <v>80</v>
      </c>
      <c r="H11691" s="208">
        <v>2880000</v>
      </c>
      <c r="I11691" s="206" t="s">
        <v>19</v>
      </c>
      <c r="J11691" s="206">
        <v>3973</v>
      </c>
      <c r="L11691" s="206">
        <v>2024</v>
      </c>
      <c r="M11691" s="206" t="s">
        <v>772</v>
      </c>
      <c r="N11691" s="206" t="s">
        <v>773</v>
      </c>
    </row>
    <row r="11692" spans="1:15" s="206" customFormat="1" ht="31" customHeight="1" x14ac:dyDescent="0.15">
      <c r="A11692" s="206" t="s">
        <v>768</v>
      </c>
      <c r="B11692" s="206" t="s">
        <v>935</v>
      </c>
      <c r="C11692" s="206" t="s">
        <v>770</v>
      </c>
      <c r="D11692" s="206" t="s">
        <v>777</v>
      </c>
      <c r="E11692" s="206" t="s">
        <v>778</v>
      </c>
      <c r="F11692" s="207">
        <v>45469</v>
      </c>
      <c r="G11692" s="206" t="s">
        <v>80</v>
      </c>
      <c r="H11692" s="208">
        <v>41325</v>
      </c>
      <c r="I11692" s="206" t="s">
        <v>19</v>
      </c>
      <c r="J11692" s="206">
        <v>57</v>
      </c>
      <c r="L11692" s="206">
        <v>2024</v>
      </c>
      <c r="M11692" s="206" t="s">
        <v>772</v>
      </c>
      <c r="N11692" s="206" t="s">
        <v>773</v>
      </c>
      <c r="O11692" s="206" t="s">
        <v>802</v>
      </c>
    </row>
    <row r="11693" spans="1:15" s="206" customFormat="1" ht="31" customHeight="1" x14ac:dyDescent="0.15">
      <c r="A11693" s="206" t="s">
        <v>768</v>
      </c>
      <c r="B11693" s="206" t="s">
        <v>935</v>
      </c>
      <c r="C11693" s="206" t="s">
        <v>770</v>
      </c>
      <c r="D11693" s="206" t="s">
        <v>777</v>
      </c>
      <c r="E11693" s="206" t="s">
        <v>778</v>
      </c>
      <c r="F11693" s="207">
        <v>45469</v>
      </c>
      <c r="G11693" s="206" t="s">
        <v>80</v>
      </c>
      <c r="H11693" s="208">
        <v>2720000</v>
      </c>
      <c r="I11693" s="206" t="s">
        <v>19</v>
      </c>
      <c r="J11693" s="206">
        <v>3752</v>
      </c>
      <c r="L11693" s="206">
        <v>2024</v>
      </c>
      <c r="M11693" s="206" t="s">
        <v>772</v>
      </c>
      <c r="N11693" s="206" t="s">
        <v>773</v>
      </c>
    </row>
    <row r="11694" spans="1:15" s="206" customFormat="1" ht="31" customHeight="1" x14ac:dyDescent="0.15">
      <c r="A11694" s="206" t="s">
        <v>768</v>
      </c>
      <c r="B11694" s="206" t="s">
        <v>935</v>
      </c>
      <c r="C11694" s="206" t="s">
        <v>770</v>
      </c>
      <c r="D11694" s="206" t="s">
        <v>777</v>
      </c>
      <c r="E11694" s="206" t="s">
        <v>809</v>
      </c>
      <c r="F11694" s="207">
        <v>45469</v>
      </c>
      <c r="G11694" s="206" t="s">
        <v>80</v>
      </c>
      <c r="H11694" s="208">
        <v>200000</v>
      </c>
      <c r="I11694" s="206" t="s">
        <v>19</v>
      </c>
      <c r="J11694" s="206">
        <v>276</v>
      </c>
      <c r="L11694" s="206">
        <v>2024</v>
      </c>
      <c r="M11694" s="206" t="s">
        <v>772</v>
      </c>
      <c r="N11694" s="206" t="s">
        <v>773</v>
      </c>
    </row>
    <row r="11695" spans="1:15" s="206" customFormat="1" ht="31" customHeight="1" x14ac:dyDescent="0.15">
      <c r="A11695" s="206" t="s">
        <v>768</v>
      </c>
      <c r="B11695" s="206" t="s">
        <v>935</v>
      </c>
      <c r="C11695" s="206" t="s">
        <v>770</v>
      </c>
      <c r="D11695" s="206" t="s">
        <v>777</v>
      </c>
      <c r="E11695" s="206" t="s">
        <v>778</v>
      </c>
      <c r="F11695" s="207">
        <v>45470</v>
      </c>
      <c r="G11695" s="206" t="s">
        <v>80</v>
      </c>
      <c r="H11695" s="208">
        <v>129050</v>
      </c>
      <c r="I11695" s="206" t="s">
        <v>19</v>
      </c>
      <c r="J11695" s="206">
        <v>178</v>
      </c>
      <c r="L11695" s="206">
        <v>2024</v>
      </c>
      <c r="M11695" s="206" t="s">
        <v>772</v>
      </c>
      <c r="N11695" s="206" t="s">
        <v>773</v>
      </c>
      <c r="O11695" s="206" t="s">
        <v>803</v>
      </c>
    </row>
    <row r="11696" spans="1:15" s="206" customFormat="1" ht="31" customHeight="1" x14ac:dyDescent="0.15">
      <c r="A11696" s="206" t="s">
        <v>768</v>
      </c>
      <c r="B11696" s="206" t="s">
        <v>935</v>
      </c>
      <c r="C11696" s="206" t="s">
        <v>770</v>
      </c>
      <c r="D11696" s="206" t="s">
        <v>777</v>
      </c>
      <c r="E11696" s="206" t="s">
        <v>809</v>
      </c>
      <c r="F11696" s="207">
        <v>45470</v>
      </c>
      <c r="G11696" s="206" t="s">
        <v>80</v>
      </c>
      <c r="H11696" s="208">
        <v>320000</v>
      </c>
      <c r="I11696" s="206" t="s">
        <v>19</v>
      </c>
      <c r="J11696" s="206">
        <v>441</v>
      </c>
      <c r="L11696" s="206">
        <v>2024</v>
      </c>
      <c r="M11696" s="206" t="s">
        <v>772</v>
      </c>
      <c r="N11696" s="206" t="s">
        <v>773</v>
      </c>
    </row>
    <row r="11697" spans="1:15" s="206" customFormat="1" ht="31" customHeight="1" x14ac:dyDescent="0.15">
      <c r="A11697" s="206" t="s">
        <v>768</v>
      </c>
      <c r="B11697" s="206" t="s">
        <v>935</v>
      </c>
      <c r="C11697" s="206" t="s">
        <v>770</v>
      </c>
      <c r="D11697" s="206" t="s">
        <v>777</v>
      </c>
      <c r="E11697" s="206" t="s">
        <v>778</v>
      </c>
      <c r="F11697" s="207">
        <v>45470</v>
      </c>
      <c r="G11697" s="206" t="s">
        <v>80</v>
      </c>
      <c r="H11697" s="208">
        <v>2360000</v>
      </c>
      <c r="I11697" s="206" t="s">
        <v>19</v>
      </c>
      <c r="J11697" s="206">
        <v>3255</v>
      </c>
      <c r="L11697" s="206">
        <v>2024</v>
      </c>
      <c r="M11697" s="206" t="s">
        <v>772</v>
      </c>
      <c r="N11697" s="206" t="s">
        <v>773</v>
      </c>
    </row>
    <row r="11698" spans="1:15" s="206" customFormat="1" ht="31" customHeight="1" x14ac:dyDescent="0.15">
      <c r="A11698" s="206" t="s">
        <v>768</v>
      </c>
      <c r="B11698" s="206" t="s">
        <v>935</v>
      </c>
      <c r="C11698" s="206" t="s">
        <v>770</v>
      </c>
      <c r="D11698" s="206" t="s">
        <v>777</v>
      </c>
      <c r="E11698" s="206" t="s">
        <v>778</v>
      </c>
      <c r="F11698" s="207">
        <v>45471</v>
      </c>
      <c r="G11698" s="206" t="s">
        <v>80</v>
      </c>
      <c r="H11698" s="208">
        <v>261725</v>
      </c>
      <c r="I11698" s="206" t="s">
        <v>19</v>
      </c>
      <c r="J11698" s="206">
        <v>361</v>
      </c>
      <c r="L11698" s="206">
        <v>2024</v>
      </c>
      <c r="M11698" s="206" t="s">
        <v>772</v>
      </c>
      <c r="N11698" s="206" t="s">
        <v>773</v>
      </c>
      <c r="O11698" s="206" t="s">
        <v>804</v>
      </c>
    </row>
    <row r="11699" spans="1:15" s="206" customFormat="1" ht="31" customHeight="1" x14ac:dyDescent="0.15">
      <c r="A11699" s="206" t="s">
        <v>768</v>
      </c>
      <c r="B11699" s="206" t="s">
        <v>935</v>
      </c>
      <c r="C11699" s="206" t="s">
        <v>770</v>
      </c>
      <c r="D11699" s="206" t="s">
        <v>777</v>
      </c>
      <c r="E11699" s="206" t="s">
        <v>778</v>
      </c>
      <c r="F11699" s="207">
        <v>45471</v>
      </c>
      <c r="G11699" s="206" t="s">
        <v>80</v>
      </c>
      <c r="H11699" s="208">
        <v>3120000</v>
      </c>
      <c r="I11699" s="206" t="s">
        <v>19</v>
      </c>
      <c r="J11699" s="206">
        <v>4303</v>
      </c>
      <c r="L11699" s="206">
        <v>2024</v>
      </c>
      <c r="M11699" s="206" t="s">
        <v>772</v>
      </c>
      <c r="N11699" s="206" t="s">
        <v>773</v>
      </c>
    </row>
    <row r="11700" spans="1:15" s="206" customFormat="1" ht="31" customHeight="1" x14ac:dyDescent="0.15">
      <c r="A11700" s="206" t="s">
        <v>768</v>
      </c>
      <c r="B11700" s="206" t="s">
        <v>935</v>
      </c>
      <c r="C11700" s="206" t="s">
        <v>770</v>
      </c>
      <c r="D11700" s="206" t="s">
        <v>777</v>
      </c>
      <c r="E11700" s="206" t="s">
        <v>809</v>
      </c>
      <c r="F11700" s="207">
        <v>45471</v>
      </c>
      <c r="G11700" s="206" t="s">
        <v>80</v>
      </c>
      <c r="H11700" s="208">
        <v>280000</v>
      </c>
      <c r="I11700" s="206" t="s">
        <v>19</v>
      </c>
      <c r="J11700" s="206">
        <v>386</v>
      </c>
      <c r="L11700" s="206">
        <v>2024</v>
      </c>
      <c r="M11700" s="206" t="s">
        <v>772</v>
      </c>
      <c r="N11700" s="206" t="s">
        <v>773</v>
      </c>
    </row>
    <row r="11701" spans="1:15" s="206" customFormat="1" ht="31" customHeight="1" x14ac:dyDescent="0.15">
      <c r="A11701" s="206" t="s">
        <v>768</v>
      </c>
      <c r="B11701" s="206" t="s">
        <v>935</v>
      </c>
      <c r="C11701" s="206" t="s">
        <v>770</v>
      </c>
      <c r="D11701" s="206" t="s">
        <v>777</v>
      </c>
      <c r="E11701" s="206" t="s">
        <v>778</v>
      </c>
      <c r="F11701" s="207">
        <v>45472</v>
      </c>
      <c r="G11701" s="206" t="s">
        <v>80</v>
      </c>
      <c r="H11701" s="208">
        <v>185600</v>
      </c>
      <c r="I11701" s="206" t="s">
        <v>19</v>
      </c>
      <c r="J11701" s="206">
        <v>256</v>
      </c>
      <c r="L11701" s="206">
        <v>2024</v>
      </c>
      <c r="M11701" s="206" t="s">
        <v>772</v>
      </c>
      <c r="N11701" s="206" t="s">
        <v>773</v>
      </c>
      <c r="O11701" s="206" t="s">
        <v>805</v>
      </c>
    </row>
    <row r="11702" spans="1:15" s="206" customFormat="1" ht="31" customHeight="1" x14ac:dyDescent="0.15">
      <c r="A11702" s="206" t="s">
        <v>768</v>
      </c>
      <c r="B11702" s="206" t="s">
        <v>935</v>
      </c>
      <c r="C11702" s="206" t="s">
        <v>770</v>
      </c>
      <c r="D11702" s="206" t="s">
        <v>777</v>
      </c>
      <c r="E11702" s="206" t="s">
        <v>778</v>
      </c>
      <c r="F11702" s="207">
        <v>45472</v>
      </c>
      <c r="G11702" s="206" t="s">
        <v>80</v>
      </c>
      <c r="H11702" s="208">
        <v>3280000</v>
      </c>
      <c r="I11702" s="206" t="s">
        <v>19</v>
      </c>
      <c r="J11702" s="206">
        <v>4523</v>
      </c>
      <c r="L11702" s="206">
        <v>2024</v>
      </c>
      <c r="M11702" s="206" t="s">
        <v>772</v>
      </c>
      <c r="N11702" s="206" t="s">
        <v>773</v>
      </c>
    </row>
    <row r="11703" spans="1:15" s="206" customFormat="1" ht="31" customHeight="1" x14ac:dyDescent="0.15">
      <c r="A11703" s="206" t="s">
        <v>768</v>
      </c>
      <c r="B11703" s="206" t="s">
        <v>935</v>
      </c>
      <c r="C11703" s="206" t="s">
        <v>770</v>
      </c>
      <c r="D11703" s="206" t="s">
        <v>777</v>
      </c>
      <c r="E11703" s="206" t="s">
        <v>809</v>
      </c>
      <c r="F11703" s="207">
        <v>45472</v>
      </c>
      <c r="G11703" s="206" t="s">
        <v>80</v>
      </c>
      <c r="H11703" s="208">
        <v>480000</v>
      </c>
      <c r="I11703" s="206" t="s">
        <v>19</v>
      </c>
      <c r="J11703" s="206">
        <v>663</v>
      </c>
      <c r="L11703" s="206">
        <v>2024</v>
      </c>
      <c r="M11703" s="206" t="s">
        <v>772</v>
      </c>
      <c r="N11703" s="206" t="s">
        <v>773</v>
      </c>
    </row>
    <row r="11704" spans="1:15" s="206" customFormat="1" ht="31" customHeight="1" x14ac:dyDescent="0.15">
      <c r="A11704" s="206" t="s">
        <v>768</v>
      </c>
      <c r="B11704" s="206" t="s">
        <v>935</v>
      </c>
      <c r="C11704" s="206" t="s">
        <v>770</v>
      </c>
      <c r="D11704" s="206" t="s">
        <v>777</v>
      </c>
      <c r="E11704" s="206" t="s">
        <v>778</v>
      </c>
      <c r="F11704" s="207">
        <v>45473</v>
      </c>
      <c r="G11704" s="206" t="s">
        <v>80</v>
      </c>
      <c r="H11704" s="208">
        <v>79750</v>
      </c>
      <c r="I11704" s="206" t="s">
        <v>19</v>
      </c>
      <c r="J11704" s="206">
        <v>110</v>
      </c>
      <c r="L11704" s="206">
        <v>2024</v>
      </c>
      <c r="M11704" s="206" t="s">
        <v>772</v>
      </c>
      <c r="N11704" s="206" t="s">
        <v>773</v>
      </c>
      <c r="O11704" s="206" t="s">
        <v>861</v>
      </c>
    </row>
    <row r="11705" spans="1:15" s="206" customFormat="1" ht="31" customHeight="1" x14ac:dyDescent="0.15">
      <c r="A11705" s="206" t="s">
        <v>768</v>
      </c>
      <c r="B11705" s="206" t="s">
        <v>935</v>
      </c>
      <c r="C11705" s="206" t="s">
        <v>770</v>
      </c>
      <c r="D11705" s="206" t="s">
        <v>777</v>
      </c>
      <c r="E11705" s="206" t="s">
        <v>809</v>
      </c>
      <c r="F11705" s="207">
        <v>45473</v>
      </c>
      <c r="G11705" s="206" t="s">
        <v>80</v>
      </c>
      <c r="H11705" s="208">
        <v>400000</v>
      </c>
      <c r="I11705" s="206" t="s">
        <v>19</v>
      </c>
      <c r="J11705" s="206">
        <v>552</v>
      </c>
      <c r="L11705" s="206">
        <v>2024</v>
      </c>
      <c r="M11705" s="206" t="s">
        <v>772</v>
      </c>
      <c r="N11705" s="206" t="s">
        <v>773</v>
      </c>
    </row>
    <row r="11706" spans="1:15" s="206" customFormat="1" ht="31" customHeight="1" x14ac:dyDescent="0.15">
      <c r="A11706" s="206" t="s">
        <v>768</v>
      </c>
      <c r="B11706" s="206" t="s">
        <v>935</v>
      </c>
      <c r="C11706" s="206" t="s">
        <v>770</v>
      </c>
      <c r="D11706" s="206" t="s">
        <v>777</v>
      </c>
      <c r="E11706" s="206" t="s">
        <v>778</v>
      </c>
      <c r="F11706" s="207">
        <v>45473</v>
      </c>
      <c r="G11706" s="206" t="s">
        <v>80</v>
      </c>
      <c r="H11706" s="208">
        <v>3280000</v>
      </c>
      <c r="I11706" s="206" t="s">
        <v>19</v>
      </c>
      <c r="J11706" s="206">
        <v>4524</v>
      </c>
      <c r="L11706" s="206">
        <v>2024</v>
      </c>
      <c r="M11706" s="206" t="s">
        <v>772</v>
      </c>
      <c r="N11706" s="206" t="s">
        <v>773</v>
      </c>
    </row>
    <row r="11707" spans="1:15" s="206" customFormat="1" ht="31" customHeight="1" x14ac:dyDescent="0.15">
      <c r="A11707" s="206" t="s">
        <v>768</v>
      </c>
      <c r="B11707" s="206" t="s">
        <v>935</v>
      </c>
      <c r="C11707" s="206" t="s">
        <v>770</v>
      </c>
      <c r="D11707" s="206" t="s">
        <v>777</v>
      </c>
      <c r="E11707" s="206" t="s">
        <v>809</v>
      </c>
      <c r="F11707" s="207">
        <v>45474</v>
      </c>
      <c r="G11707" s="206" t="s">
        <v>936</v>
      </c>
      <c r="H11707" s="208">
        <v>400000</v>
      </c>
      <c r="I11707" s="206" t="s">
        <v>19</v>
      </c>
      <c r="J11707" s="206">
        <v>551</v>
      </c>
      <c r="L11707" s="206">
        <v>2024</v>
      </c>
      <c r="M11707" s="206" t="s">
        <v>772</v>
      </c>
      <c r="N11707" s="206" t="s">
        <v>773</v>
      </c>
      <c r="O11707" s="206" t="s">
        <v>806</v>
      </c>
    </row>
    <row r="11708" spans="1:15" s="206" customFormat="1" ht="31" customHeight="1" x14ac:dyDescent="0.15">
      <c r="A11708" s="206" t="s">
        <v>768</v>
      </c>
      <c r="B11708" s="206" t="s">
        <v>935</v>
      </c>
      <c r="C11708" s="206" t="s">
        <v>770</v>
      </c>
      <c r="D11708" s="206" t="s">
        <v>777</v>
      </c>
      <c r="E11708" s="206" t="s">
        <v>778</v>
      </c>
      <c r="F11708" s="207">
        <v>45474</v>
      </c>
      <c r="G11708" s="206" t="s">
        <v>80</v>
      </c>
      <c r="H11708" s="208">
        <v>142100</v>
      </c>
      <c r="I11708" s="206" t="s">
        <v>19</v>
      </c>
      <c r="J11708" s="206">
        <v>196</v>
      </c>
      <c r="L11708" s="206">
        <v>2024</v>
      </c>
      <c r="M11708" s="206" t="s">
        <v>772</v>
      </c>
      <c r="N11708" s="206" t="s">
        <v>773</v>
      </c>
      <c r="O11708" s="206" t="s">
        <v>806</v>
      </c>
    </row>
    <row r="11709" spans="1:15" s="206" customFormat="1" ht="31" customHeight="1" x14ac:dyDescent="0.15">
      <c r="A11709" s="206" t="s">
        <v>768</v>
      </c>
      <c r="B11709" s="206" t="s">
        <v>935</v>
      </c>
      <c r="C11709" s="206" t="s">
        <v>770</v>
      </c>
      <c r="D11709" s="206" t="s">
        <v>777</v>
      </c>
      <c r="E11709" s="206" t="s">
        <v>778</v>
      </c>
      <c r="F11709" s="207">
        <v>45474</v>
      </c>
      <c r="G11709" s="206" t="s">
        <v>936</v>
      </c>
      <c r="H11709" s="208">
        <v>2440000</v>
      </c>
      <c r="I11709" s="206" t="s">
        <v>19</v>
      </c>
      <c r="J11709" s="206">
        <v>3365</v>
      </c>
      <c r="L11709" s="206">
        <v>2024</v>
      </c>
      <c r="M11709" s="206" t="s">
        <v>772</v>
      </c>
      <c r="N11709" s="206" t="s">
        <v>773</v>
      </c>
      <c r="O11709" s="206" t="s">
        <v>806</v>
      </c>
    </row>
    <row r="11710" spans="1:15" s="206" customFormat="1" ht="31" customHeight="1" x14ac:dyDescent="0.15">
      <c r="A11710" s="206" t="s">
        <v>768</v>
      </c>
      <c r="B11710" s="206" t="s">
        <v>935</v>
      </c>
      <c r="C11710" s="206" t="s">
        <v>770</v>
      </c>
      <c r="D11710" s="206" t="s">
        <v>777</v>
      </c>
      <c r="E11710" s="206" t="s">
        <v>809</v>
      </c>
      <c r="F11710" s="207">
        <v>45475</v>
      </c>
      <c r="G11710" s="206" t="s">
        <v>936</v>
      </c>
      <c r="H11710" s="208">
        <v>240000</v>
      </c>
      <c r="I11710" s="206" t="s">
        <v>19</v>
      </c>
      <c r="J11710" s="206">
        <v>330</v>
      </c>
      <c r="L11710" s="206">
        <v>2024</v>
      </c>
      <c r="M11710" s="206" t="s">
        <v>772</v>
      </c>
      <c r="N11710" s="206" t="s">
        <v>773</v>
      </c>
    </row>
    <row r="11711" spans="1:15" s="206" customFormat="1" ht="31" customHeight="1" x14ac:dyDescent="0.15">
      <c r="A11711" s="206" t="s">
        <v>768</v>
      </c>
      <c r="B11711" s="206" t="s">
        <v>935</v>
      </c>
      <c r="C11711" s="206" t="s">
        <v>770</v>
      </c>
      <c r="D11711" s="206" t="s">
        <v>777</v>
      </c>
      <c r="E11711" s="206" t="s">
        <v>778</v>
      </c>
      <c r="F11711" s="207">
        <v>45475</v>
      </c>
      <c r="G11711" s="206" t="s">
        <v>936</v>
      </c>
      <c r="H11711" s="208">
        <v>2080000</v>
      </c>
      <c r="I11711" s="206" t="s">
        <v>19</v>
      </c>
      <c r="J11711" s="206">
        <v>2869</v>
      </c>
      <c r="L11711" s="206">
        <v>2024</v>
      </c>
      <c r="M11711" s="206" t="s">
        <v>772</v>
      </c>
      <c r="N11711" s="206" t="s">
        <v>773</v>
      </c>
    </row>
    <row r="11712" spans="1:15" s="206" customFormat="1" ht="31" customHeight="1" x14ac:dyDescent="0.15">
      <c r="A11712" s="206" t="s">
        <v>768</v>
      </c>
      <c r="B11712" s="206" t="s">
        <v>935</v>
      </c>
      <c r="C11712" s="206" t="s">
        <v>770</v>
      </c>
      <c r="D11712" s="206" t="s">
        <v>777</v>
      </c>
      <c r="E11712" s="206" t="s">
        <v>778</v>
      </c>
      <c r="F11712" s="207">
        <v>45476</v>
      </c>
      <c r="G11712" s="206" t="s">
        <v>80</v>
      </c>
      <c r="H11712" s="208">
        <v>143550</v>
      </c>
      <c r="I11712" s="206" t="s">
        <v>19</v>
      </c>
      <c r="J11712" s="206">
        <v>198</v>
      </c>
      <c r="L11712" s="206">
        <v>2024</v>
      </c>
      <c r="M11712" s="206" t="s">
        <v>772</v>
      </c>
      <c r="N11712" s="206" t="s">
        <v>773</v>
      </c>
      <c r="O11712" s="206" t="s">
        <v>822</v>
      </c>
    </row>
    <row r="11713" spans="1:15" s="206" customFormat="1" ht="31" customHeight="1" x14ac:dyDescent="0.15">
      <c r="A11713" s="206" t="s">
        <v>768</v>
      </c>
      <c r="B11713" s="206" t="s">
        <v>935</v>
      </c>
      <c r="C11713" s="206" t="s">
        <v>770</v>
      </c>
      <c r="D11713" s="206" t="s">
        <v>777</v>
      </c>
      <c r="E11713" s="206" t="s">
        <v>778</v>
      </c>
      <c r="F11713" s="207">
        <v>45477</v>
      </c>
      <c r="G11713" s="206" t="s">
        <v>80</v>
      </c>
      <c r="H11713" s="208">
        <v>1520000</v>
      </c>
      <c r="I11713" s="206" t="s">
        <v>19</v>
      </c>
      <c r="J11713" s="206">
        <v>2097</v>
      </c>
      <c r="L11713" s="206">
        <v>2024</v>
      </c>
      <c r="M11713" s="206" t="s">
        <v>772</v>
      </c>
      <c r="N11713" s="206" t="s">
        <v>773</v>
      </c>
    </row>
    <row r="11714" spans="1:15" s="206" customFormat="1" ht="31" customHeight="1" x14ac:dyDescent="0.15">
      <c r="A11714" s="206" t="s">
        <v>768</v>
      </c>
      <c r="B11714" s="206" t="s">
        <v>935</v>
      </c>
      <c r="C11714" s="206" t="s">
        <v>770</v>
      </c>
      <c r="D11714" s="206" t="s">
        <v>777</v>
      </c>
      <c r="E11714" s="206" t="s">
        <v>809</v>
      </c>
      <c r="F11714" s="207">
        <v>45477</v>
      </c>
      <c r="G11714" s="206" t="s">
        <v>80</v>
      </c>
      <c r="H11714" s="208">
        <v>120000</v>
      </c>
      <c r="I11714" s="206" t="s">
        <v>19</v>
      </c>
      <c r="J11714" s="206">
        <v>165</v>
      </c>
      <c r="L11714" s="206">
        <v>2024</v>
      </c>
      <c r="M11714" s="206" t="s">
        <v>772</v>
      </c>
      <c r="N11714" s="206" t="s">
        <v>773</v>
      </c>
    </row>
    <row r="11715" spans="1:15" s="206" customFormat="1" ht="31" customHeight="1" x14ac:dyDescent="0.15">
      <c r="A11715" s="206" t="s">
        <v>768</v>
      </c>
      <c r="B11715" s="206" t="s">
        <v>935</v>
      </c>
      <c r="C11715" s="206" t="s">
        <v>770</v>
      </c>
      <c r="D11715" s="206" t="s">
        <v>777</v>
      </c>
      <c r="E11715" s="206" t="s">
        <v>778</v>
      </c>
      <c r="F11715" s="207">
        <v>45478</v>
      </c>
      <c r="G11715" s="206" t="s">
        <v>80</v>
      </c>
      <c r="H11715" s="208">
        <v>102225</v>
      </c>
      <c r="I11715" s="206" t="s">
        <v>19</v>
      </c>
      <c r="J11715" s="206">
        <v>141</v>
      </c>
      <c r="L11715" s="206">
        <v>2024</v>
      </c>
      <c r="M11715" s="206" t="s">
        <v>772</v>
      </c>
      <c r="N11715" s="206" t="s">
        <v>773</v>
      </c>
      <c r="O11715" s="206" t="s">
        <v>808</v>
      </c>
    </row>
    <row r="11716" spans="1:15" s="206" customFormat="1" ht="31" customHeight="1" x14ac:dyDescent="0.15">
      <c r="A11716" s="206" t="s">
        <v>768</v>
      </c>
      <c r="B11716" s="206" t="s">
        <v>935</v>
      </c>
      <c r="C11716" s="206" t="s">
        <v>770</v>
      </c>
      <c r="D11716" s="206" t="s">
        <v>777</v>
      </c>
      <c r="E11716" s="206" t="s">
        <v>809</v>
      </c>
      <c r="F11716" s="207">
        <v>45478</v>
      </c>
      <c r="G11716" s="206" t="s">
        <v>80</v>
      </c>
      <c r="H11716" s="208">
        <v>320000</v>
      </c>
      <c r="I11716" s="206" t="s">
        <v>19</v>
      </c>
      <c r="J11716" s="206">
        <v>441</v>
      </c>
      <c r="L11716" s="206">
        <v>2024</v>
      </c>
      <c r="M11716" s="206" t="s">
        <v>772</v>
      </c>
      <c r="N11716" s="206" t="s">
        <v>773</v>
      </c>
    </row>
    <row r="11717" spans="1:15" s="206" customFormat="1" ht="31" customHeight="1" x14ac:dyDescent="0.15">
      <c r="A11717" s="206" t="s">
        <v>768</v>
      </c>
      <c r="B11717" s="206" t="s">
        <v>935</v>
      </c>
      <c r="C11717" s="206" t="s">
        <v>770</v>
      </c>
      <c r="D11717" s="206" t="s">
        <v>777</v>
      </c>
      <c r="E11717" s="206" t="s">
        <v>778</v>
      </c>
      <c r="F11717" s="207">
        <v>45478</v>
      </c>
      <c r="G11717" s="206" t="s">
        <v>80</v>
      </c>
      <c r="H11717" s="208">
        <v>1680000</v>
      </c>
      <c r="I11717" s="206" t="s">
        <v>19</v>
      </c>
      <c r="J11717" s="206">
        <v>2317</v>
      </c>
      <c r="L11717" s="206">
        <v>2024</v>
      </c>
      <c r="M11717" s="206" t="s">
        <v>772</v>
      </c>
      <c r="N11717" s="206" t="s">
        <v>773</v>
      </c>
    </row>
    <row r="11718" spans="1:15" s="206" customFormat="1" ht="31" customHeight="1" x14ac:dyDescent="0.15">
      <c r="A11718" s="206" t="s">
        <v>768</v>
      </c>
      <c r="B11718" s="206" t="s">
        <v>935</v>
      </c>
      <c r="C11718" s="206" t="s">
        <v>770</v>
      </c>
      <c r="D11718" s="206" t="s">
        <v>777</v>
      </c>
      <c r="E11718" s="206" t="s">
        <v>778</v>
      </c>
      <c r="F11718" s="207">
        <v>45479</v>
      </c>
      <c r="G11718" s="206" t="s">
        <v>80</v>
      </c>
      <c r="H11718" s="208">
        <v>1320000</v>
      </c>
      <c r="I11718" s="206" t="s">
        <v>19</v>
      </c>
      <c r="J11718" s="206">
        <v>1821</v>
      </c>
      <c r="L11718" s="206">
        <v>2024</v>
      </c>
      <c r="M11718" s="206" t="s">
        <v>772</v>
      </c>
      <c r="N11718" s="206" t="s">
        <v>773</v>
      </c>
    </row>
    <row r="11719" spans="1:15" s="206" customFormat="1" ht="31" customHeight="1" x14ac:dyDescent="0.15">
      <c r="A11719" s="206" t="s">
        <v>768</v>
      </c>
      <c r="B11719" s="206" t="s">
        <v>935</v>
      </c>
      <c r="C11719" s="206" t="s">
        <v>770</v>
      </c>
      <c r="D11719" s="206" t="s">
        <v>777</v>
      </c>
      <c r="E11719" s="206" t="s">
        <v>809</v>
      </c>
      <c r="F11719" s="207">
        <v>45479</v>
      </c>
      <c r="G11719" s="206" t="s">
        <v>80</v>
      </c>
      <c r="H11719" s="208">
        <v>320000</v>
      </c>
      <c r="I11719" s="206" t="s">
        <v>19</v>
      </c>
      <c r="J11719" s="206">
        <v>441</v>
      </c>
      <c r="L11719" s="206">
        <v>2024</v>
      </c>
      <c r="M11719" s="206" t="s">
        <v>772</v>
      </c>
      <c r="N11719" s="206" t="s">
        <v>773</v>
      </c>
    </row>
    <row r="11720" spans="1:15" s="206" customFormat="1" ht="31" customHeight="1" x14ac:dyDescent="0.15">
      <c r="A11720" s="206" t="s">
        <v>768</v>
      </c>
      <c r="B11720" s="206" t="s">
        <v>935</v>
      </c>
      <c r="C11720" s="206" t="s">
        <v>770</v>
      </c>
      <c r="D11720" s="206" t="s">
        <v>777</v>
      </c>
      <c r="E11720" s="206" t="s">
        <v>778</v>
      </c>
      <c r="F11720" s="207">
        <v>45479</v>
      </c>
      <c r="G11720" s="206" t="s">
        <v>80</v>
      </c>
      <c r="H11720" s="208">
        <v>98600</v>
      </c>
      <c r="I11720" s="206" t="s">
        <v>19</v>
      </c>
      <c r="J11720" s="206">
        <v>136</v>
      </c>
      <c r="L11720" s="206">
        <v>2024</v>
      </c>
      <c r="M11720" s="206" t="s">
        <v>772</v>
      </c>
      <c r="N11720" s="206" t="s">
        <v>773</v>
      </c>
      <c r="O11720" s="206" t="s">
        <v>810</v>
      </c>
    </row>
    <row r="11721" spans="1:15" s="206" customFormat="1" ht="31" customHeight="1" x14ac:dyDescent="0.15">
      <c r="A11721" s="206" t="s">
        <v>768</v>
      </c>
      <c r="B11721" s="206" t="s">
        <v>935</v>
      </c>
      <c r="C11721" s="206" t="s">
        <v>770</v>
      </c>
      <c r="D11721" s="206" t="s">
        <v>777</v>
      </c>
      <c r="E11721" s="206" t="s">
        <v>778</v>
      </c>
      <c r="F11721" s="207">
        <v>45480</v>
      </c>
      <c r="G11721" s="206" t="s">
        <v>80</v>
      </c>
      <c r="H11721" s="208">
        <v>58725</v>
      </c>
      <c r="I11721" s="206" t="s">
        <v>19</v>
      </c>
      <c r="J11721" s="206">
        <v>81</v>
      </c>
      <c r="L11721" s="206">
        <v>2024</v>
      </c>
      <c r="M11721" s="206" t="s">
        <v>772</v>
      </c>
      <c r="N11721" s="206" t="s">
        <v>773</v>
      </c>
      <c r="O11721" s="206" t="s">
        <v>811</v>
      </c>
    </row>
    <row r="11722" spans="1:15" s="206" customFormat="1" ht="31" customHeight="1" x14ac:dyDescent="0.15">
      <c r="A11722" s="206" t="s">
        <v>768</v>
      </c>
      <c r="B11722" s="206" t="s">
        <v>935</v>
      </c>
      <c r="C11722" s="206" t="s">
        <v>770</v>
      </c>
      <c r="D11722" s="206" t="s">
        <v>777</v>
      </c>
      <c r="E11722" s="206" t="s">
        <v>778</v>
      </c>
      <c r="F11722" s="207">
        <v>45480</v>
      </c>
      <c r="G11722" s="206" t="s">
        <v>80</v>
      </c>
      <c r="H11722" s="208">
        <v>640000</v>
      </c>
      <c r="I11722" s="206" t="s">
        <v>19</v>
      </c>
      <c r="J11722" s="206">
        <v>883</v>
      </c>
      <c r="L11722" s="206">
        <v>2024</v>
      </c>
      <c r="M11722" s="206" t="s">
        <v>772</v>
      </c>
      <c r="N11722" s="206" t="s">
        <v>773</v>
      </c>
    </row>
    <row r="11723" spans="1:15" s="206" customFormat="1" ht="31" customHeight="1" x14ac:dyDescent="0.15">
      <c r="A11723" s="206" t="s">
        <v>768</v>
      </c>
      <c r="B11723" s="206" t="s">
        <v>935</v>
      </c>
      <c r="C11723" s="206" t="s">
        <v>770</v>
      </c>
      <c r="D11723" s="206" t="s">
        <v>777</v>
      </c>
      <c r="E11723" s="206" t="s">
        <v>809</v>
      </c>
      <c r="F11723" s="207">
        <v>45480</v>
      </c>
      <c r="G11723" s="206" t="s">
        <v>80</v>
      </c>
      <c r="H11723" s="208">
        <v>80000</v>
      </c>
      <c r="I11723" s="206" t="s">
        <v>19</v>
      </c>
      <c r="J11723" s="206">
        <v>110</v>
      </c>
      <c r="L11723" s="206">
        <v>2024</v>
      </c>
      <c r="M11723" s="206" t="s">
        <v>772</v>
      </c>
      <c r="N11723" s="206" t="s">
        <v>773</v>
      </c>
    </row>
    <row r="11724" spans="1:15" s="206" customFormat="1" ht="31" customHeight="1" x14ac:dyDescent="0.15">
      <c r="A11724" s="206" t="s">
        <v>768</v>
      </c>
      <c r="B11724" s="206" t="s">
        <v>935</v>
      </c>
      <c r="C11724" s="206" t="s">
        <v>770</v>
      </c>
      <c r="D11724" s="206" t="s">
        <v>777</v>
      </c>
      <c r="E11724" s="206" t="s">
        <v>778</v>
      </c>
      <c r="F11724" s="207">
        <v>45481</v>
      </c>
      <c r="G11724" s="206" t="s">
        <v>936</v>
      </c>
      <c r="H11724" s="208">
        <v>1320000</v>
      </c>
      <c r="I11724" s="206" t="s">
        <v>19</v>
      </c>
      <c r="J11724" s="206">
        <v>1820</v>
      </c>
      <c r="L11724" s="206">
        <v>2024</v>
      </c>
      <c r="M11724" s="206" t="s">
        <v>772</v>
      </c>
      <c r="N11724" s="206" t="s">
        <v>773</v>
      </c>
    </row>
    <row r="11725" spans="1:15" s="206" customFormat="1" ht="31" customHeight="1" x14ac:dyDescent="0.15">
      <c r="A11725" s="206" t="s">
        <v>768</v>
      </c>
      <c r="B11725" s="206" t="s">
        <v>935</v>
      </c>
      <c r="C11725" s="206" t="s">
        <v>770</v>
      </c>
      <c r="D11725" s="206" t="s">
        <v>777</v>
      </c>
      <c r="E11725" s="206" t="s">
        <v>809</v>
      </c>
      <c r="F11725" s="207">
        <v>45481</v>
      </c>
      <c r="G11725" s="206" t="s">
        <v>936</v>
      </c>
      <c r="H11725" s="208">
        <v>200000</v>
      </c>
      <c r="I11725" s="206" t="s">
        <v>19</v>
      </c>
      <c r="J11725" s="206">
        <v>276</v>
      </c>
      <c r="L11725" s="206">
        <v>2024</v>
      </c>
      <c r="M11725" s="206" t="s">
        <v>772</v>
      </c>
      <c r="N11725" s="206" t="s">
        <v>773</v>
      </c>
    </row>
    <row r="11726" spans="1:15" s="206" customFormat="1" ht="31" customHeight="1" x14ac:dyDescent="0.15">
      <c r="A11726" s="206" t="s">
        <v>768</v>
      </c>
      <c r="B11726" s="206" t="s">
        <v>935</v>
      </c>
      <c r="C11726" s="206" t="s">
        <v>770</v>
      </c>
      <c r="D11726" s="206" t="s">
        <v>777</v>
      </c>
      <c r="E11726" s="206" t="s">
        <v>778</v>
      </c>
      <c r="F11726" s="207">
        <v>45481</v>
      </c>
      <c r="G11726" s="206" t="s">
        <v>80</v>
      </c>
      <c r="H11726" s="208">
        <v>125425</v>
      </c>
      <c r="I11726" s="206" t="s">
        <v>19</v>
      </c>
      <c r="J11726" s="206">
        <v>173</v>
      </c>
      <c r="L11726" s="206">
        <v>2024</v>
      </c>
      <c r="M11726" s="206" t="s">
        <v>772</v>
      </c>
      <c r="N11726" s="206" t="s">
        <v>773</v>
      </c>
      <c r="O11726" s="206" t="s">
        <v>812</v>
      </c>
    </row>
    <row r="11727" spans="1:15" s="206" customFormat="1" ht="31" customHeight="1" x14ac:dyDescent="0.15">
      <c r="A11727" s="206" t="s">
        <v>768</v>
      </c>
      <c r="B11727" s="206" t="s">
        <v>935</v>
      </c>
      <c r="C11727" s="206" t="s">
        <v>770</v>
      </c>
      <c r="D11727" s="206" t="s">
        <v>777</v>
      </c>
      <c r="E11727" s="206" t="s">
        <v>809</v>
      </c>
      <c r="F11727" s="207">
        <v>45482</v>
      </c>
      <c r="G11727" s="206" t="s">
        <v>80</v>
      </c>
      <c r="H11727" s="208">
        <v>27550</v>
      </c>
      <c r="I11727" s="206" t="s">
        <v>19</v>
      </c>
      <c r="J11727" s="206">
        <v>38</v>
      </c>
      <c r="L11727" s="206">
        <v>2024</v>
      </c>
      <c r="M11727" s="206" t="s">
        <v>772</v>
      </c>
      <c r="N11727" s="206" t="s">
        <v>773</v>
      </c>
      <c r="O11727" s="206" t="s">
        <v>919</v>
      </c>
    </row>
    <row r="11728" spans="1:15" s="206" customFormat="1" ht="31" customHeight="1" x14ac:dyDescent="0.15">
      <c r="A11728" s="206" t="s">
        <v>768</v>
      </c>
      <c r="B11728" s="206" t="s">
        <v>935</v>
      </c>
      <c r="C11728" s="206" t="s">
        <v>770</v>
      </c>
      <c r="D11728" s="206" t="s">
        <v>777</v>
      </c>
      <c r="E11728" s="206" t="s">
        <v>778</v>
      </c>
      <c r="F11728" s="207">
        <v>45482</v>
      </c>
      <c r="G11728" s="206" t="s">
        <v>80</v>
      </c>
      <c r="H11728" s="208">
        <v>84825</v>
      </c>
      <c r="I11728" s="206" t="s">
        <v>19</v>
      </c>
      <c r="J11728" s="206">
        <v>117</v>
      </c>
      <c r="L11728" s="206">
        <v>2024</v>
      </c>
      <c r="M11728" s="206" t="s">
        <v>772</v>
      </c>
      <c r="N11728" s="206" t="s">
        <v>773</v>
      </c>
      <c r="O11728" s="206" t="s">
        <v>919</v>
      </c>
    </row>
    <row r="11729" spans="1:15" s="206" customFormat="1" ht="31" customHeight="1" x14ac:dyDescent="0.15">
      <c r="A11729" s="206" t="s">
        <v>768</v>
      </c>
      <c r="B11729" s="206" t="s">
        <v>935</v>
      </c>
      <c r="C11729" s="206" t="s">
        <v>770</v>
      </c>
      <c r="D11729" s="206" t="s">
        <v>777</v>
      </c>
      <c r="E11729" s="206" t="s">
        <v>809</v>
      </c>
      <c r="F11729" s="207">
        <v>45482</v>
      </c>
      <c r="G11729" s="206" t="s">
        <v>80</v>
      </c>
      <c r="H11729" s="208">
        <v>320000</v>
      </c>
      <c r="I11729" s="206" t="s">
        <v>19</v>
      </c>
      <c r="J11729" s="206">
        <v>441</v>
      </c>
      <c r="L11729" s="206">
        <v>2024</v>
      </c>
      <c r="M11729" s="206" t="s">
        <v>772</v>
      </c>
      <c r="N11729" s="206" t="s">
        <v>773</v>
      </c>
    </row>
    <row r="11730" spans="1:15" s="206" customFormat="1" ht="31" customHeight="1" x14ac:dyDescent="0.15">
      <c r="A11730" s="206" t="s">
        <v>768</v>
      </c>
      <c r="B11730" s="206" t="s">
        <v>935</v>
      </c>
      <c r="C11730" s="206" t="s">
        <v>770</v>
      </c>
      <c r="D11730" s="206" t="s">
        <v>777</v>
      </c>
      <c r="E11730" s="206" t="s">
        <v>778</v>
      </c>
      <c r="F11730" s="207">
        <v>45482</v>
      </c>
      <c r="G11730" s="206" t="s">
        <v>80</v>
      </c>
      <c r="H11730" s="208">
        <v>1800000</v>
      </c>
      <c r="I11730" s="206" t="s">
        <v>19</v>
      </c>
      <c r="J11730" s="206">
        <v>2483</v>
      </c>
      <c r="L11730" s="206">
        <v>2024</v>
      </c>
      <c r="M11730" s="206" t="s">
        <v>772</v>
      </c>
      <c r="N11730" s="206" t="s">
        <v>773</v>
      </c>
    </row>
    <row r="11731" spans="1:15" s="206" customFormat="1" ht="31" customHeight="1" x14ac:dyDescent="0.15">
      <c r="A11731" s="206" t="s">
        <v>768</v>
      </c>
      <c r="B11731" s="206" t="s">
        <v>935</v>
      </c>
      <c r="C11731" s="206" t="s">
        <v>770</v>
      </c>
      <c r="D11731" s="206" t="s">
        <v>777</v>
      </c>
      <c r="E11731" s="206" t="s">
        <v>778</v>
      </c>
      <c r="F11731" s="207">
        <v>45483</v>
      </c>
      <c r="G11731" s="206" t="s">
        <v>80</v>
      </c>
      <c r="H11731" s="208">
        <v>191400</v>
      </c>
      <c r="I11731" s="206" t="s">
        <v>19</v>
      </c>
      <c r="J11731" s="206">
        <v>264</v>
      </c>
      <c r="L11731" s="206">
        <v>2024</v>
      </c>
      <c r="M11731" s="206" t="s">
        <v>772</v>
      </c>
      <c r="N11731" s="206" t="s">
        <v>773</v>
      </c>
      <c r="O11731" s="206" t="s">
        <v>920</v>
      </c>
    </row>
    <row r="11732" spans="1:15" s="206" customFormat="1" ht="31" customHeight="1" x14ac:dyDescent="0.15">
      <c r="A11732" s="206" t="s">
        <v>768</v>
      </c>
      <c r="B11732" s="206" t="s">
        <v>935</v>
      </c>
      <c r="C11732" s="206" t="s">
        <v>770</v>
      </c>
      <c r="D11732" s="206" t="s">
        <v>777</v>
      </c>
      <c r="E11732" s="206" t="s">
        <v>778</v>
      </c>
      <c r="F11732" s="207">
        <v>45483</v>
      </c>
      <c r="G11732" s="206" t="s">
        <v>80</v>
      </c>
      <c r="H11732" s="208">
        <v>1840000</v>
      </c>
      <c r="I11732" s="206" t="s">
        <v>19</v>
      </c>
      <c r="J11732" s="206">
        <v>2538</v>
      </c>
      <c r="L11732" s="206">
        <v>2024</v>
      </c>
      <c r="M11732" s="206" t="s">
        <v>772</v>
      </c>
      <c r="N11732" s="206" t="s">
        <v>773</v>
      </c>
    </row>
    <row r="11733" spans="1:15" s="206" customFormat="1" ht="31" customHeight="1" x14ac:dyDescent="0.15">
      <c r="A11733" s="206" t="s">
        <v>768</v>
      </c>
      <c r="B11733" s="206" t="s">
        <v>935</v>
      </c>
      <c r="C11733" s="206" t="s">
        <v>770</v>
      </c>
      <c r="D11733" s="206" t="s">
        <v>777</v>
      </c>
      <c r="E11733" s="206" t="s">
        <v>809</v>
      </c>
      <c r="F11733" s="207">
        <v>45483</v>
      </c>
      <c r="G11733" s="206" t="s">
        <v>80</v>
      </c>
      <c r="H11733" s="208">
        <v>160000</v>
      </c>
      <c r="I11733" s="206" t="s">
        <v>19</v>
      </c>
      <c r="J11733" s="206">
        <v>220</v>
      </c>
      <c r="L11733" s="206">
        <v>2024</v>
      </c>
      <c r="M11733" s="206" t="s">
        <v>772</v>
      </c>
      <c r="N11733" s="206" t="s">
        <v>773</v>
      </c>
    </row>
    <row r="11734" spans="1:15" s="206" customFormat="1" ht="31" customHeight="1" x14ac:dyDescent="0.15">
      <c r="A11734" s="206" t="s">
        <v>768</v>
      </c>
      <c r="B11734" s="206" t="s">
        <v>935</v>
      </c>
      <c r="C11734" s="206" t="s">
        <v>770</v>
      </c>
      <c r="D11734" s="206" t="s">
        <v>777</v>
      </c>
      <c r="E11734" s="206" t="s">
        <v>809</v>
      </c>
      <c r="F11734" s="207">
        <v>45484</v>
      </c>
      <c r="G11734" s="206" t="s">
        <v>80</v>
      </c>
      <c r="H11734" s="208">
        <v>160000</v>
      </c>
      <c r="I11734" s="206" t="s">
        <v>19</v>
      </c>
      <c r="J11734" s="206">
        <v>220</v>
      </c>
      <c r="L11734" s="206">
        <v>2024</v>
      </c>
      <c r="M11734" s="206" t="s">
        <v>772</v>
      </c>
      <c r="N11734" s="206" t="s">
        <v>773</v>
      </c>
    </row>
    <row r="11735" spans="1:15" s="206" customFormat="1" ht="31" customHeight="1" x14ac:dyDescent="0.15">
      <c r="A11735" s="206" t="s">
        <v>768</v>
      </c>
      <c r="B11735" s="206" t="s">
        <v>935</v>
      </c>
      <c r="C11735" s="206" t="s">
        <v>770</v>
      </c>
      <c r="D11735" s="206" t="s">
        <v>777</v>
      </c>
      <c r="E11735" s="206" t="s">
        <v>778</v>
      </c>
      <c r="F11735" s="207">
        <v>45484</v>
      </c>
      <c r="G11735" s="206" t="s">
        <v>80</v>
      </c>
      <c r="H11735" s="208">
        <v>188500</v>
      </c>
      <c r="I11735" s="206" t="s">
        <v>19</v>
      </c>
      <c r="J11735" s="206">
        <v>260</v>
      </c>
      <c r="L11735" s="206">
        <v>2024</v>
      </c>
      <c r="M11735" s="206" t="s">
        <v>772</v>
      </c>
      <c r="N11735" s="206" t="s">
        <v>773</v>
      </c>
      <c r="O11735" s="206" t="s">
        <v>813</v>
      </c>
    </row>
    <row r="11736" spans="1:15" s="206" customFormat="1" ht="31" customHeight="1" x14ac:dyDescent="0.15">
      <c r="A11736" s="206" t="s">
        <v>768</v>
      </c>
      <c r="B11736" s="206" t="s">
        <v>935</v>
      </c>
      <c r="C11736" s="206" t="s">
        <v>770</v>
      </c>
      <c r="D11736" s="206" t="s">
        <v>777</v>
      </c>
      <c r="E11736" s="206" t="s">
        <v>778</v>
      </c>
      <c r="F11736" s="207">
        <v>45484</v>
      </c>
      <c r="G11736" s="206" t="s">
        <v>80</v>
      </c>
      <c r="H11736" s="208">
        <v>1440000</v>
      </c>
      <c r="I11736" s="206" t="s">
        <v>19</v>
      </c>
      <c r="J11736" s="206">
        <v>1986</v>
      </c>
      <c r="L11736" s="206">
        <v>2024</v>
      </c>
      <c r="M11736" s="206" t="s">
        <v>772</v>
      </c>
      <c r="N11736" s="206" t="s">
        <v>773</v>
      </c>
    </row>
    <row r="11737" spans="1:15" s="206" customFormat="1" ht="31" customHeight="1" x14ac:dyDescent="0.15">
      <c r="A11737" s="206" t="s">
        <v>768</v>
      </c>
      <c r="B11737" s="206" t="s">
        <v>935</v>
      </c>
      <c r="C11737" s="206" t="s">
        <v>770</v>
      </c>
      <c r="D11737" s="206" t="s">
        <v>777</v>
      </c>
      <c r="E11737" s="206" t="s">
        <v>778</v>
      </c>
      <c r="F11737" s="207">
        <v>45485</v>
      </c>
      <c r="G11737" s="206" t="s">
        <v>80</v>
      </c>
      <c r="H11737" s="208">
        <v>1040000</v>
      </c>
      <c r="I11737" s="206" t="s">
        <v>19</v>
      </c>
      <c r="J11737" s="206">
        <v>1434</v>
      </c>
      <c r="L11737" s="206">
        <v>2024</v>
      </c>
      <c r="M11737" s="206" t="s">
        <v>772</v>
      </c>
      <c r="N11737" s="206" t="s">
        <v>773</v>
      </c>
    </row>
    <row r="11738" spans="1:15" s="206" customFormat="1" ht="31" customHeight="1" x14ac:dyDescent="0.15">
      <c r="A11738" s="206" t="s">
        <v>768</v>
      </c>
      <c r="B11738" s="206" t="s">
        <v>935</v>
      </c>
      <c r="C11738" s="206" t="s">
        <v>770</v>
      </c>
      <c r="D11738" s="206" t="s">
        <v>777</v>
      </c>
      <c r="E11738" s="206" t="s">
        <v>778</v>
      </c>
      <c r="F11738" s="207">
        <v>45485</v>
      </c>
      <c r="G11738" s="206" t="s">
        <v>80</v>
      </c>
      <c r="H11738" s="208">
        <v>44950</v>
      </c>
      <c r="I11738" s="206" t="s">
        <v>19</v>
      </c>
      <c r="J11738" s="206">
        <v>62</v>
      </c>
      <c r="L11738" s="206">
        <v>2024</v>
      </c>
      <c r="M11738" s="206" t="s">
        <v>772</v>
      </c>
      <c r="N11738" s="206" t="s">
        <v>773</v>
      </c>
      <c r="O11738" s="206" t="s">
        <v>944</v>
      </c>
    </row>
    <row r="11739" spans="1:15" s="206" customFormat="1" ht="31" customHeight="1" x14ac:dyDescent="0.15">
      <c r="A11739" s="206" t="s">
        <v>768</v>
      </c>
      <c r="B11739" s="206" t="s">
        <v>935</v>
      </c>
      <c r="C11739" s="206" t="s">
        <v>770</v>
      </c>
      <c r="D11739" s="206" t="s">
        <v>777</v>
      </c>
      <c r="E11739" s="206" t="s">
        <v>809</v>
      </c>
      <c r="F11739" s="207">
        <v>45485</v>
      </c>
      <c r="G11739" s="206" t="s">
        <v>80</v>
      </c>
      <c r="H11739" s="208">
        <v>40000</v>
      </c>
      <c r="I11739" s="206" t="s">
        <v>19</v>
      </c>
      <c r="J11739" s="206">
        <v>55</v>
      </c>
      <c r="L11739" s="206">
        <v>2024</v>
      </c>
      <c r="M11739" s="206" t="s">
        <v>772</v>
      </c>
      <c r="N11739" s="206" t="s">
        <v>773</v>
      </c>
    </row>
    <row r="11740" spans="1:15" s="206" customFormat="1" ht="31" customHeight="1" x14ac:dyDescent="0.15">
      <c r="A11740" s="206" t="s">
        <v>768</v>
      </c>
      <c r="B11740" s="206" t="s">
        <v>935</v>
      </c>
      <c r="C11740" s="206" t="s">
        <v>770</v>
      </c>
      <c r="D11740" s="206" t="s">
        <v>777</v>
      </c>
      <c r="E11740" s="206" t="s">
        <v>809</v>
      </c>
      <c r="F11740" s="207">
        <v>45486</v>
      </c>
      <c r="G11740" s="206" t="s">
        <v>80</v>
      </c>
      <c r="H11740" s="208">
        <v>2175</v>
      </c>
      <c r="I11740" s="206" t="s">
        <v>19</v>
      </c>
      <c r="J11740" s="206">
        <v>3</v>
      </c>
      <c r="L11740" s="206">
        <v>2024</v>
      </c>
      <c r="M11740" s="206" t="s">
        <v>772</v>
      </c>
      <c r="N11740" s="206" t="s">
        <v>773</v>
      </c>
      <c r="O11740" s="206" t="s">
        <v>945</v>
      </c>
    </row>
    <row r="11741" spans="1:15" s="206" customFormat="1" ht="31" customHeight="1" x14ac:dyDescent="0.15">
      <c r="A11741" s="206" t="s">
        <v>768</v>
      </c>
      <c r="B11741" s="206" t="s">
        <v>935</v>
      </c>
      <c r="C11741" s="206" t="s">
        <v>770</v>
      </c>
      <c r="D11741" s="206" t="s">
        <v>777</v>
      </c>
      <c r="E11741" s="206" t="s">
        <v>778</v>
      </c>
      <c r="F11741" s="207">
        <v>45486</v>
      </c>
      <c r="G11741" s="206" t="s">
        <v>80</v>
      </c>
      <c r="H11741" s="208">
        <v>43500</v>
      </c>
      <c r="I11741" s="206" t="s">
        <v>19</v>
      </c>
      <c r="J11741" s="206">
        <v>60</v>
      </c>
      <c r="L11741" s="206">
        <v>2024</v>
      </c>
      <c r="M11741" s="206" t="s">
        <v>772</v>
      </c>
      <c r="N11741" s="206" t="s">
        <v>773</v>
      </c>
      <c r="O11741" s="206" t="s">
        <v>945</v>
      </c>
    </row>
    <row r="11742" spans="1:15" s="206" customFormat="1" ht="31" customHeight="1" x14ac:dyDescent="0.15">
      <c r="A11742" s="206" t="s">
        <v>768</v>
      </c>
      <c r="B11742" s="206" t="s">
        <v>935</v>
      </c>
      <c r="C11742" s="206" t="s">
        <v>770</v>
      </c>
      <c r="D11742" s="206" t="s">
        <v>777</v>
      </c>
      <c r="E11742" s="206" t="s">
        <v>778</v>
      </c>
      <c r="F11742" s="207">
        <v>45486</v>
      </c>
      <c r="G11742" s="206" t="s">
        <v>80</v>
      </c>
      <c r="H11742" s="208">
        <v>1000000</v>
      </c>
      <c r="I11742" s="206" t="s">
        <v>19</v>
      </c>
      <c r="J11742" s="206">
        <v>1379</v>
      </c>
      <c r="L11742" s="206">
        <v>2024</v>
      </c>
      <c r="M11742" s="206" t="s">
        <v>772</v>
      </c>
      <c r="N11742" s="206" t="s">
        <v>773</v>
      </c>
    </row>
    <row r="11743" spans="1:15" s="206" customFormat="1" ht="31" customHeight="1" x14ac:dyDescent="0.15">
      <c r="A11743" s="206" t="s">
        <v>768</v>
      </c>
      <c r="B11743" s="206" t="s">
        <v>935</v>
      </c>
      <c r="C11743" s="206" t="s">
        <v>770</v>
      </c>
      <c r="D11743" s="206" t="s">
        <v>777</v>
      </c>
      <c r="E11743" s="206" t="s">
        <v>809</v>
      </c>
      <c r="F11743" s="207">
        <v>45486</v>
      </c>
      <c r="G11743" s="206" t="s">
        <v>80</v>
      </c>
      <c r="H11743" s="208">
        <v>120000</v>
      </c>
      <c r="I11743" s="206" t="s">
        <v>19</v>
      </c>
      <c r="J11743" s="206">
        <v>165</v>
      </c>
      <c r="L11743" s="206">
        <v>2024</v>
      </c>
      <c r="M11743" s="206" t="s">
        <v>772</v>
      </c>
      <c r="N11743" s="206" t="s">
        <v>773</v>
      </c>
    </row>
    <row r="11744" spans="1:15" s="206" customFormat="1" ht="31" customHeight="1" x14ac:dyDescent="0.15">
      <c r="A11744" s="206" t="s">
        <v>768</v>
      </c>
      <c r="B11744" s="206" t="s">
        <v>935</v>
      </c>
      <c r="C11744" s="206" t="s">
        <v>770</v>
      </c>
      <c r="D11744" s="206" t="s">
        <v>777</v>
      </c>
      <c r="E11744" s="206" t="s">
        <v>809</v>
      </c>
      <c r="F11744" s="207">
        <v>45487</v>
      </c>
      <c r="G11744" s="206" t="s">
        <v>80</v>
      </c>
      <c r="H11744" s="208">
        <v>80000</v>
      </c>
      <c r="I11744" s="206" t="s">
        <v>19</v>
      </c>
      <c r="J11744" s="206">
        <v>110</v>
      </c>
      <c r="L11744" s="206">
        <v>2024</v>
      </c>
      <c r="M11744" s="206" t="s">
        <v>772</v>
      </c>
      <c r="N11744" s="206" t="s">
        <v>773</v>
      </c>
    </row>
    <row r="11745" spans="1:15" s="206" customFormat="1" ht="31" customHeight="1" x14ac:dyDescent="0.15">
      <c r="A11745" s="206" t="s">
        <v>768</v>
      </c>
      <c r="B11745" s="206" t="s">
        <v>935</v>
      </c>
      <c r="C11745" s="206" t="s">
        <v>770</v>
      </c>
      <c r="D11745" s="206" t="s">
        <v>777</v>
      </c>
      <c r="E11745" s="206" t="s">
        <v>778</v>
      </c>
      <c r="F11745" s="207">
        <v>45487</v>
      </c>
      <c r="G11745" s="206" t="s">
        <v>80</v>
      </c>
      <c r="H11745" s="208">
        <v>320000</v>
      </c>
      <c r="I11745" s="206" t="s">
        <v>19</v>
      </c>
      <c r="J11745" s="206">
        <v>441</v>
      </c>
      <c r="L11745" s="206">
        <v>2024</v>
      </c>
      <c r="M11745" s="206" t="s">
        <v>772</v>
      </c>
      <c r="N11745" s="206" t="s">
        <v>773</v>
      </c>
    </row>
    <row r="11746" spans="1:15" s="206" customFormat="1" ht="31" customHeight="1" x14ac:dyDescent="0.15">
      <c r="A11746" s="206" t="s">
        <v>768</v>
      </c>
      <c r="B11746" s="206" t="s">
        <v>935</v>
      </c>
      <c r="C11746" s="206" t="s">
        <v>770</v>
      </c>
      <c r="D11746" s="206" t="s">
        <v>777</v>
      </c>
      <c r="E11746" s="206" t="s">
        <v>778</v>
      </c>
      <c r="F11746" s="207">
        <v>45488</v>
      </c>
      <c r="G11746" s="206" t="s">
        <v>77</v>
      </c>
      <c r="H11746" s="208">
        <v>131950</v>
      </c>
      <c r="I11746" s="206" t="s">
        <v>19</v>
      </c>
      <c r="J11746" s="206">
        <v>182</v>
      </c>
      <c r="L11746" s="206">
        <v>2024</v>
      </c>
      <c r="M11746" s="206" t="s">
        <v>772</v>
      </c>
      <c r="N11746" s="206" t="s">
        <v>773</v>
      </c>
      <c r="O11746" s="206" t="s">
        <v>946</v>
      </c>
    </row>
    <row r="11747" spans="1:15" s="206" customFormat="1" ht="31" customHeight="1" x14ac:dyDescent="0.15">
      <c r="A11747" s="206" t="s">
        <v>768</v>
      </c>
      <c r="B11747" s="206" t="s">
        <v>935</v>
      </c>
      <c r="C11747" s="206" t="s">
        <v>770</v>
      </c>
      <c r="D11747" s="206" t="s">
        <v>777</v>
      </c>
      <c r="E11747" s="206" t="s">
        <v>809</v>
      </c>
      <c r="F11747" s="207">
        <v>45488</v>
      </c>
      <c r="G11747" s="206" t="s">
        <v>77</v>
      </c>
      <c r="H11747" s="208">
        <v>30450</v>
      </c>
      <c r="I11747" s="206" t="s">
        <v>19</v>
      </c>
      <c r="J11747" s="206">
        <v>42</v>
      </c>
      <c r="L11747" s="206">
        <v>2024</v>
      </c>
      <c r="M11747" s="206" t="s">
        <v>772</v>
      </c>
      <c r="N11747" s="206" t="s">
        <v>773</v>
      </c>
      <c r="O11747" s="206" t="s">
        <v>946</v>
      </c>
    </row>
    <row r="11748" spans="1:15" s="206" customFormat="1" ht="31" customHeight="1" x14ac:dyDescent="0.15">
      <c r="A11748" s="206" t="s">
        <v>768</v>
      </c>
      <c r="B11748" s="206" t="s">
        <v>935</v>
      </c>
      <c r="C11748" s="206" t="s">
        <v>770</v>
      </c>
      <c r="D11748" s="206" t="s">
        <v>777</v>
      </c>
      <c r="E11748" s="206" t="s">
        <v>778</v>
      </c>
      <c r="F11748" s="207">
        <v>45488</v>
      </c>
      <c r="G11748" s="206" t="s">
        <v>80</v>
      </c>
      <c r="H11748" s="208">
        <v>1680000</v>
      </c>
      <c r="I11748" s="206" t="s">
        <v>19</v>
      </c>
      <c r="J11748" s="206">
        <v>2317</v>
      </c>
      <c r="L11748" s="206">
        <v>2024</v>
      </c>
      <c r="M11748" s="206" t="s">
        <v>772</v>
      </c>
      <c r="N11748" s="206" t="s">
        <v>773</v>
      </c>
    </row>
    <row r="11749" spans="1:15" s="206" customFormat="1" ht="31" customHeight="1" x14ac:dyDescent="0.15">
      <c r="A11749" s="206" t="s">
        <v>768</v>
      </c>
      <c r="B11749" s="206" t="s">
        <v>935</v>
      </c>
      <c r="C11749" s="206" t="s">
        <v>770</v>
      </c>
      <c r="D11749" s="206" t="s">
        <v>777</v>
      </c>
      <c r="E11749" s="206" t="s">
        <v>809</v>
      </c>
      <c r="F11749" s="207">
        <v>45488</v>
      </c>
      <c r="G11749" s="206" t="s">
        <v>80</v>
      </c>
      <c r="H11749" s="208">
        <v>120000</v>
      </c>
      <c r="I11749" s="206" t="s">
        <v>19</v>
      </c>
      <c r="J11749" s="206">
        <v>165</v>
      </c>
      <c r="L11749" s="206">
        <v>2024</v>
      </c>
      <c r="M11749" s="206" t="s">
        <v>772</v>
      </c>
      <c r="N11749" s="206" t="s">
        <v>773</v>
      </c>
    </row>
    <row r="11750" spans="1:15" s="206" customFormat="1" ht="31" customHeight="1" x14ac:dyDescent="0.15">
      <c r="A11750" s="206" t="s">
        <v>768</v>
      </c>
      <c r="B11750" s="206" t="s">
        <v>935</v>
      </c>
      <c r="C11750" s="206" t="s">
        <v>770</v>
      </c>
      <c r="D11750" s="206" t="s">
        <v>777</v>
      </c>
      <c r="E11750" s="206" t="s">
        <v>809</v>
      </c>
      <c r="F11750" s="207">
        <v>45489</v>
      </c>
      <c r="G11750" s="206" t="s">
        <v>77</v>
      </c>
      <c r="H11750" s="208">
        <v>13775</v>
      </c>
      <c r="I11750" s="206" t="s">
        <v>19</v>
      </c>
      <c r="J11750" s="206">
        <v>19</v>
      </c>
      <c r="L11750" s="206">
        <v>2024</v>
      </c>
      <c r="M11750" s="206" t="s">
        <v>772</v>
      </c>
      <c r="N11750" s="206" t="s">
        <v>773</v>
      </c>
      <c r="O11750" s="206" t="s">
        <v>923</v>
      </c>
    </row>
    <row r="11751" spans="1:15" s="206" customFormat="1" ht="31" customHeight="1" x14ac:dyDescent="0.15">
      <c r="A11751" s="206" t="s">
        <v>768</v>
      </c>
      <c r="B11751" s="206" t="s">
        <v>935</v>
      </c>
      <c r="C11751" s="206" t="s">
        <v>770</v>
      </c>
      <c r="D11751" s="206" t="s">
        <v>777</v>
      </c>
      <c r="E11751" s="206" t="s">
        <v>778</v>
      </c>
      <c r="F11751" s="207">
        <v>45489</v>
      </c>
      <c r="G11751" s="206" t="s">
        <v>80</v>
      </c>
      <c r="H11751" s="208">
        <v>1320000</v>
      </c>
      <c r="I11751" s="206" t="s">
        <v>19</v>
      </c>
      <c r="J11751" s="206">
        <v>1820</v>
      </c>
      <c r="L11751" s="206">
        <v>2024</v>
      </c>
      <c r="M11751" s="206" t="s">
        <v>772</v>
      </c>
      <c r="N11751" s="206" t="s">
        <v>773</v>
      </c>
    </row>
    <row r="11752" spans="1:15" s="206" customFormat="1" ht="31" customHeight="1" x14ac:dyDescent="0.15">
      <c r="A11752" s="206" t="s">
        <v>768</v>
      </c>
      <c r="B11752" s="206" t="s">
        <v>935</v>
      </c>
      <c r="C11752" s="206" t="s">
        <v>770</v>
      </c>
      <c r="D11752" s="206" t="s">
        <v>777</v>
      </c>
      <c r="E11752" s="206" t="s">
        <v>778</v>
      </c>
      <c r="F11752" s="207">
        <v>45489</v>
      </c>
      <c r="G11752" s="206" t="s">
        <v>77</v>
      </c>
      <c r="H11752" s="208">
        <v>113100</v>
      </c>
      <c r="I11752" s="206" t="s">
        <v>19</v>
      </c>
      <c r="J11752" s="206">
        <v>156</v>
      </c>
      <c r="L11752" s="206">
        <v>2024</v>
      </c>
      <c r="M11752" s="206" t="s">
        <v>772</v>
      </c>
      <c r="N11752" s="206" t="s">
        <v>773</v>
      </c>
      <c r="O11752" s="206" t="s">
        <v>923</v>
      </c>
    </row>
    <row r="11753" spans="1:15" s="206" customFormat="1" ht="31" customHeight="1" x14ac:dyDescent="0.15">
      <c r="A11753" s="206" t="s">
        <v>768</v>
      </c>
      <c r="B11753" s="206" t="s">
        <v>935</v>
      </c>
      <c r="C11753" s="206" t="s">
        <v>770</v>
      </c>
      <c r="D11753" s="206" t="s">
        <v>777</v>
      </c>
      <c r="E11753" s="206" t="s">
        <v>809</v>
      </c>
      <c r="F11753" s="207">
        <v>45490</v>
      </c>
      <c r="G11753" s="206" t="s">
        <v>80</v>
      </c>
      <c r="H11753" s="208">
        <v>80000</v>
      </c>
      <c r="I11753" s="206" t="s">
        <v>19</v>
      </c>
      <c r="J11753" s="206">
        <v>110</v>
      </c>
      <c r="L11753" s="206">
        <v>2024</v>
      </c>
      <c r="M11753" s="206" t="s">
        <v>772</v>
      </c>
      <c r="N11753" s="206" t="s">
        <v>773</v>
      </c>
    </row>
    <row r="11754" spans="1:15" s="206" customFormat="1" ht="31" customHeight="1" x14ac:dyDescent="0.15">
      <c r="A11754" s="206" t="s">
        <v>768</v>
      </c>
      <c r="B11754" s="206" t="s">
        <v>935</v>
      </c>
      <c r="C11754" s="206" t="s">
        <v>770</v>
      </c>
      <c r="D11754" s="206" t="s">
        <v>777</v>
      </c>
      <c r="E11754" s="206" t="s">
        <v>778</v>
      </c>
      <c r="F11754" s="207">
        <v>45490</v>
      </c>
      <c r="G11754" s="206" t="s">
        <v>80</v>
      </c>
      <c r="H11754" s="208">
        <v>1280000</v>
      </c>
      <c r="I11754" s="206" t="s">
        <v>19</v>
      </c>
      <c r="J11754" s="206">
        <v>1765</v>
      </c>
      <c r="L11754" s="206">
        <v>2024</v>
      </c>
      <c r="M11754" s="206" t="s">
        <v>772</v>
      </c>
      <c r="N11754" s="206" t="s">
        <v>773</v>
      </c>
    </row>
    <row r="11755" spans="1:15" s="206" customFormat="1" ht="31" customHeight="1" x14ac:dyDescent="0.15">
      <c r="A11755" s="206" t="s">
        <v>768</v>
      </c>
      <c r="B11755" s="206" t="s">
        <v>935</v>
      </c>
      <c r="C11755" s="206" t="s">
        <v>770</v>
      </c>
      <c r="D11755" s="206" t="s">
        <v>777</v>
      </c>
      <c r="E11755" s="206" t="s">
        <v>809</v>
      </c>
      <c r="F11755" s="207">
        <v>45491</v>
      </c>
      <c r="G11755" s="206" t="s">
        <v>80</v>
      </c>
      <c r="H11755" s="208">
        <v>80000</v>
      </c>
      <c r="I11755" s="206" t="s">
        <v>19</v>
      </c>
      <c r="J11755" s="206">
        <v>110</v>
      </c>
      <c r="L11755" s="206">
        <v>2024</v>
      </c>
      <c r="M11755" s="206" t="s">
        <v>772</v>
      </c>
      <c r="N11755" s="206" t="s">
        <v>773</v>
      </c>
    </row>
    <row r="11756" spans="1:15" s="206" customFormat="1" ht="31" customHeight="1" x14ac:dyDescent="0.15">
      <c r="A11756" s="206" t="s">
        <v>768</v>
      </c>
      <c r="B11756" s="206" t="s">
        <v>935</v>
      </c>
      <c r="C11756" s="206" t="s">
        <v>770</v>
      </c>
      <c r="D11756" s="206" t="s">
        <v>777</v>
      </c>
      <c r="E11756" s="206" t="s">
        <v>778</v>
      </c>
      <c r="F11756" s="207">
        <v>45491</v>
      </c>
      <c r="G11756" s="206" t="s">
        <v>80</v>
      </c>
      <c r="H11756" s="208">
        <v>1120000</v>
      </c>
      <c r="I11756" s="206" t="s">
        <v>19</v>
      </c>
      <c r="J11756" s="206">
        <v>1545</v>
      </c>
      <c r="L11756" s="206">
        <v>2024</v>
      </c>
      <c r="M11756" s="206" t="s">
        <v>772</v>
      </c>
      <c r="N11756" s="206" t="s">
        <v>773</v>
      </c>
    </row>
    <row r="11757" spans="1:15" s="206" customFormat="1" ht="31" customHeight="1" x14ac:dyDescent="0.15">
      <c r="A11757" s="206" t="s">
        <v>768</v>
      </c>
      <c r="B11757" s="206" t="s">
        <v>935</v>
      </c>
      <c r="C11757" s="206" t="s">
        <v>770</v>
      </c>
      <c r="D11757" s="206" t="s">
        <v>777</v>
      </c>
      <c r="E11757" s="206" t="s">
        <v>778</v>
      </c>
      <c r="F11757" s="207">
        <v>45492</v>
      </c>
      <c r="G11757" s="206" t="s">
        <v>80</v>
      </c>
      <c r="H11757" s="208">
        <v>680000</v>
      </c>
      <c r="I11757" s="206" t="s">
        <v>19</v>
      </c>
      <c r="J11757" s="206">
        <v>938</v>
      </c>
      <c r="L11757" s="206">
        <v>2024</v>
      </c>
      <c r="M11757" s="206" t="s">
        <v>772</v>
      </c>
      <c r="N11757" s="206" t="s">
        <v>773</v>
      </c>
    </row>
    <row r="11758" spans="1:15" s="206" customFormat="1" ht="31" customHeight="1" x14ac:dyDescent="0.15">
      <c r="A11758" s="206" t="s">
        <v>768</v>
      </c>
      <c r="B11758" s="206" t="s">
        <v>935</v>
      </c>
      <c r="C11758" s="206" t="s">
        <v>770</v>
      </c>
      <c r="D11758" s="206" t="s">
        <v>777</v>
      </c>
      <c r="E11758" s="206" t="s">
        <v>809</v>
      </c>
      <c r="F11758" s="207">
        <v>45493</v>
      </c>
      <c r="G11758" s="206" t="s">
        <v>77</v>
      </c>
      <c r="H11758" s="208">
        <v>4350</v>
      </c>
      <c r="I11758" s="206" t="s">
        <v>19</v>
      </c>
      <c r="J11758" s="206">
        <v>6</v>
      </c>
      <c r="L11758" s="206">
        <v>2024</v>
      </c>
      <c r="M11758" s="206" t="s">
        <v>772</v>
      </c>
      <c r="N11758" s="206" t="s">
        <v>773</v>
      </c>
      <c r="O11758" s="206" t="s">
        <v>947</v>
      </c>
    </row>
    <row r="11759" spans="1:15" s="206" customFormat="1" ht="31" customHeight="1" x14ac:dyDescent="0.15">
      <c r="A11759" s="206" t="s">
        <v>768</v>
      </c>
      <c r="B11759" s="206" t="s">
        <v>935</v>
      </c>
      <c r="C11759" s="206" t="s">
        <v>770</v>
      </c>
      <c r="D11759" s="206" t="s">
        <v>777</v>
      </c>
      <c r="E11759" s="206" t="s">
        <v>778</v>
      </c>
      <c r="F11759" s="207">
        <v>45493</v>
      </c>
      <c r="G11759" s="206" t="s">
        <v>77</v>
      </c>
      <c r="H11759" s="208">
        <v>47850</v>
      </c>
      <c r="I11759" s="206" t="s">
        <v>19</v>
      </c>
      <c r="J11759" s="206">
        <v>66</v>
      </c>
      <c r="L11759" s="206">
        <v>2024</v>
      </c>
      <c r="M11759" s="206" t="s">
        <v>772</v>
      </c>
      <c r="N11759" s="206" t="s">
        <v>773</v>
      </c>
      <c r="O11759" s="206" t="s">
        <v>947</v>
      </c>
    </row>
    <row r="11760" spans="1:15" s="206" customFormat="1" ht="31" customHeight="1" x14ac:dyDescent="0.15">
      <c r="A11760" s="206" t="s">
        <v>768</v>
      </c>
      <c r="B11760" s="206" t="s">
        <v>935</v>
      </c>
      <c r="C11760" s="206" t="s">
        <v>770</v>
      </c>
      <c r="D11760" s="206" t="s">
        <v>777</v>
      </c>
      <c r="E11760" s="206" t="s">
        <v>809</v>
      </c>
      <c r="F11760" s="207">
        <v>45493</v>
      </c>
      <c r="G11760" s="206" t="s">
        <v>80</v>
      </c>
      <c r="H11760" s="208">
        <v>40000</v>
      </c>
      <c r="I11760" s="206" t="s">
        <v>19</v>
      </c>
      <c r="J11760" s="206">
        <v>55</v>
      </c>
      <c r="L11760" s="206">
        <v>2024</v>
      </c>
      <c r="M11760" s="206" t="s">
        <v>772</v>
      </c>
      <c r="N11760" s="206" t="s">
        <v>773</v>
      </c>
    </row>
    <row r="11761" spans="1:15" s="206" customFormat="1" ht="31" customHeight="1" x14ac:dyDescent="0.15">
      <c r="A11761" s="206" t="s">
        <v>768</v>
      </c>
      <c r="B11761" s="206" t="s">
        <v>935</v>
      </c>
      <c r="C11761" s="206" t="s">
        <v>770</v>
      </c>
      <c r="D11761" s="206" t="s">
        <v>777</v>
      </c>
      <c r="E11761" s="206" t="s">
        <v>778</v>
      </c>
      <c r="F11761" s="207">
        <v>45493</v>
      </c>
      <c r="G11761" s="206" t="s">
        <v>80</v>
      </c>
      <c r="H11761" s="208">
        <v>640000</v>
      </c>
      <c r="I11761" s="206" t="s">
        <v>19</v>
      </c>
      <c r="J11761" s="206">
        <v>883</v>
      </c>
      <c r="L11761" s="206">
        <v>2024</v>
      </c>
      <c r="M11761" s="206" t="s">
        <v>772</v>
      </c>
      <c r="N11761" s="206" t="s">
        <v>773</v>
      </c>
    </row>
    <row r="11762" spans="1:15" s="206" customFormat="1" ht="31" customHeight="1" x14ac:dyDescent="0.15">
      <c r="A11762" s="206" t="s">
        <v>768</v>
      </c>
      <c r="B11762" s="206" t="s">
        <v>935</v>
      </c>
      <c r="C11762" s="206" t="s">
        <v>770</v>
      </c>
      <c r="D11762" s="206" t="s">
        <v>777</v>
      </c>
      <c r="E11762" s="206" t="s">
        <v>778</v>
      </c>
      <c r="F11762" s="207">
        <v>45494</v>
      </c>
      <c r="G11762" s="206" t="s">
        <v>80</v>
      </c>
      <c r="H11762" s="208">
        <v>120000</v>
      </c>
      <c r="I11762" s="206" t="s">
        <v>19</v>
      </c>
      <c r="J11762" s="206">
        <v>166</v>
      </c>
      <c r="L11762" s="206">
        <v>2024</v>
      </c>
      <c r="M11762" s="206" t="s">
        <v>772</v>
      </c>
      <c r="N11762" s="206" t="s">
        <v>773</v>
      </c>
    </row>
    <row r="11763" spans="1:15" s="206" customFormat="1" ht="31" customHeight="1" x14ac:dyDescent="0.15">
      <c r="A11763" s="206" t="s">
        <v>768</v>
      </c>
      <c r="B11763" s="206" t="s">
        <v>935</v>
      </c>
      <c r="C11763" s="206" t="s">
        <v>770</v>
      </c>
      <c r="D11763" s="206" t="s">
        <v>777</v>
      </c>
      <c r="E11763" s="206" t="s">
        <v>809</v>
      </c>
      <c r="F11763" s="207">
        <v>45495</v>
      </c>
      <c r="G11763" s="206" t="s">
        <v>77</v>
      </c>
      <c r="H11763" s="208">
        <v>10875</v>
      </c>
      <c r="I11763" s="206" t="s">
        <v>19</v>
      </c>
      <c r="J11763" s="206">
        <v>15</v>
      </c>
      <c r="L11763" s="206">
        <v>2024</v>
      </c>
      <c r="M11763" s="206" t="s">
        <v>772</v>
      </c>
      <c r="N11763" s="206" t="s">
        <v>773</v>
      </c>
      <c r="O11763" s="206" t="s">
        <v>852</v>
      </c>
    </row>
    <row r="11764" spans="1:15" s="206" customFormat="1" ht="31" customHeight="1" x14ac:dyDescent="0.15">
      <c r="A11764" s="206" t="s">
        <v>768</v>
      </c>
      <c r="B11764" s="206" t="s">
        <v>935</v>
      </c>
      <c r="C11764" s="206" t="s">
        <v>770</v>
      </c>
      <c r="D11764" s="206" t="s">
        <v>777</v>
      </c>
      <c r="E11764" s="206" t="s">
        <v>778</v>
      </c>
      <c r="F11764" s="207">
        <v>45495</v>
      </c>
      <c r="G11764" s="206" t="s">
        <v>77</v>
      </c>
      <c r="H11764" s="208">
        <v>151525</v>
      </c>
      <c r="I11764" s="206" t="s">
        <v>19</v>
      </c>
      <c r="J11764" s="206">
        <v>209</v>
      </c>
      <c r="L11764" s="206">
        <v>2024</v>
      </c>
      <c r="M11764" s="206" t="s">
        <v>772</v>
      </c>
      <c r="N11764" s="206" t="s">
        <v>773</v>
      </c>
      <c r="O11764" s="206" t="s">
        <v>852</v>
      </c>
    </row>
    <row r="11765" spans="1:15" s="206" customFormat="1" ht="31" customHeight="1" x14ac:dyDescent="0.15">
      <c r="A11765" s="206" t="s">
        <v>768</v>
      </c>
      <c r="B11765" s="206" t="s">
        <v>935</v>
      </c>
      <c r="C11765" s="206" t="s">
        <v>770</v>
      </c>
      <c r="D11765" s="206" t="s">
        <v>777</v>
      </c>
      <c r="E11765" s="206" t="s">
        <v>778</v>
      </c>
      <c r="F11765" s="207">
        <v>45495</v>
      </c>
      <c r="G11765" s="206" t="s">
        <v>80</v>
      </c>
      <c r="H11765" s="208">
        <v>40000</v>
      </c>
      <c r="I11765" s="206" t="s">
        <v>19</v>
      </c>
      <c r="J11765" s="206">
        <v>55</v>
      </c>
      <c r="L11765" s="206">
        <v>2024</v>
      </c>
      <c r="M11765" s="206" t="s">
        <v>772</v>
      </c>
      <c r="N11765" s="206" t="s">
        <v>773</v>
      </c>
    </row>
    <row r="11766" spans="1:15" s="206" customFormat="1" ht="31" customHeight="1" x14ac:dyDescent="0.15">
      <c r="A11766" s="206" t="s">
        <v>768</v>
      </c>
      <c r="B11766" s="206" t="s">
        <v>935</v>
      </c>
      <c r="C11766" s="206" t="s">
        <v>770</v>
      </c>
      <c r="D11766" s="206" t="s">
        <v>777</v>
      </c>
      <c r="E11766" s="206" t="s">
        <v>809</v>
      </c>
      <c r="F11766" s="207">
        <v>45495</v>
      </c>
      <c r="G11766" s="206" t="s">
        <v>80</v>
      </c>
      <c r="H11766" s="208">
        <v>200000</v>
      </c>
      <c r="I11766" s="206" t="s">
        <v>19</v>
      </c>
      <c r="J11766" s="206">
        <v>276</v>
      </c>
      <c r="L11766" s="206">
        <v>2024</v>
      </c>
      <c r="M11766" s="206" t="s">
        <v>772</v>
      </c>
      <c r="N11766" s="206" t="s">
        <v>773</v>
      </c>
    </row>
    <row r="11767" spans="1:15" s="206" customFormat="1" ht="31" customHeight="1" x14ac:dyDescent="0.15">
      <c r="A11767" s="206" t="s">
        <v>768</v>
      </c>
      <c r="B11767" s="206" t="s">
        <v>935</v>
      </c>
      <c r="C11767" s="206" t="s">
        <v>770</v>
      </c>
      <c r="D11767" s="206" t="s">
        <v>777</v>
      </c>
      <c r="E11767" s="206" t="s">
        <v>778</v>
      </c>
      <c r="F11767" s="207">
        <v>45496</v>
      </c>
      <c r="G11767" s="206" t="s">
        <v>77</v>
      </c>
      <c r="H11767" s="208">
        <v>187775</v>
      </c>
      <c r="I11767" s="206" t="s">
        <v>19</v>
      </c>
      <c r="J11767" s="206">
        <v>259</v>
      </c>
      <c r="L11767" s="206">
        <v>2024</v>
      </c>
      <c r="M11767" s="206" t="s">
        <v>772</v>
      </c>
      <c r="N11767" s="206" t="s">
        <v>773</v>
      </c>
      <c r="O11767" s="206" t="s">
        <v>841</v>
      </c>
    </row>
    <row r="11768" spans="1:15" s="206" customFormat="1" ht="31" customHeight="1" x14ac:dyDescent="0.15">
      <c r="A11768" s="206" t="s">
        <v>768</v>
      </c>
      <c r="B11768" s="206" t="s">
        <v>935</v>
      </c>
      <c r="C11768" s="206" t="s">
        <v>770</v>
      </c>
      <c r="D11768" s="206" t="s">
        <v>777</v>
      </c>
      <c r="E11768" s="206" t="s">
        <v>809</v>
      </c>
      <c r="F11768" s="207">
        <v>45496</v>
      </c>
      <c r="G11768" s="206" t="s">
        <v>77</v>
      </c>
      <c r="H11768" s="208">
        <v>21750</v>
      </c>
      <c r="I11768" s="206" t="s">
        <v>19</v>
      </c>
      <c r="J11768" s="206">
        <v>30</v>
      </c>
      <c r="L11768" s="206">
        <v>2024</v>
      </c>
      <c r="M11768" s="206" t="s">
        <v>772</v>
      </c>
      <c r="N11768" s="206" t="s">
        <v>773</v>
      </c>
      <c r="O11768" s="206" t="s">
        <v>841</v>
      </c>
    </row>
    <row r="11769" spans="1:15" s="206" customFormat="1" ht="31" customHeight="1" x14ac:dyDescent="0.15">
      <c r="A11769" s="206" t="s">
        <v>768</v>
      </c>
      <c r="B11769" s="206" t="s">
        <v>935</v>
      </c>
      <c r="C11769" s="206" t="s">
        <v>770</v>
      </c>
      <c r="D11769" s="206" t="s">
        <v>777</v>
      </c>
      <c r="E11769" s="206" t="s">
        <v>778</v>
      </c>
      <c r="F11769" s="207">
        <v>45496</v>
      </c>
      <c r="G11769" s="206" t="s">
        <v>80</v>
      </c>
      <c r="H11769" s="208">
        <v>280000</v>
      </c>
      <c r="I11769" s="206" t="s">
        <v>19</v>
      </c>
      <c r="J11769" s="206">
        <v>386</v>
      </c>
      <c r="L11769" s="206">
        <v>2024</v>
      </c>
      <c r="M11769" s="206" t="s">
        <v>772</v>
      </c>
      <c r="N11769" s="206" t="s">
        <v>773</v>
      </c>
    </row>
    <row r="11770" spans="1:15" s="206" customFormat="1" ht="31" customHeight="1" x14ac:dyDescent="0.15">
      <c r="A11770" s="206" t="s">
        <v>768</v>
      </c>
      <c r="B11770" s="206" t="s">
        <v>935</v>
      </c>
      <c r="C11770" s="206" t="s">
        <v>770</v>
      </c>
      <c r="D11770" s="206" t="s">
        <v>777</v>
      </c>
      <c r="E11770" s="206" t="s">
        <v>809</v>
      </c>
      <c r="F11770" s="207">
        <v>45496</v>
      </c>
      <c r="G11770" s="206" t="s">
        <v>80</v>
      </c>
      <c r="H11770" s="208">
        <v>40000</v>
      </c>
      <c r="I11770" s="206" t="s">
        <v>19</v>
      </c>
      <c r="J11770" s="206">
        <v>55</v>
      </c>
      <c r="L11770" s="206">
        <v>2024</v>
      </c>
      <c r="M11770" s="206" t="s">
        <v>772</v>
      </c>
      <c r="N11770" s="206" t="s">
        <v>773</v>
      </c>
    </row>
    <row r="11771" spans="1:15" s="206" customFormat="1" ht="31" customHeight="1" x14ac:dyDescent="0.15">
      <c r="A11771" s="206" t="s">
        <v>768</v>
      </c>
      <c r="B11771" s="206" t="s">
        <v>935</v>
      </c>
      <c r="C11771" s="206" t="s">
        <v>770</v>
      </c>
      <c r="D11771" s="206" t="s">
        <v>777</v>
      </c>
      <c r="E11771" s="206" t="s">
        <v>809</v>
      </c>
      <c r="F11771" s="207">
        <v>45497</v>
      </c>
      <c r="G11771" s="206" t="s">
        <v>80</v>
      </c>
      <c r="H11771" s="208">
        <v>760000</v>
      </c>
      <c r="I11771" s="206" t="s">
        <v>19</v>
      </c>
      <c r="J11771" s="206">
        <v>1048</v>
      </c>
      <c r="L11771" s="206">
        <v>2024</v>
      </c>
      <c r="M11771" s="206" t="s">
        <v>772</v>
      </c>
      <c r="N11771" s="206" t="s">
        <v>773</v>
      </c>
    </row>
    <row r="11772" spans="1:15" s="206" customFormat="1" ht="31" customHeight="1" x14ac:dyDescent="0.15">
      <c r="A11772" s="206" t="s">
        <v>768</v>
      </c>
      <c r="B11772" s="206" t="s">
        <v>935</v>
      </c>
      <c r="C11772" s="206" t="s">
        <v>770</v>
      </c>
      <c r="D11772" s="206" t="s">
        <v>777</v>
      </c>
      <c r="E11772" s="206" t="s">
        <v>778</v>
      </c>
      <c r="F11772" s="207">
        <v>45497</v>
      </c>
      <c r="G11772" s="206" t="s">
        <v>80</v>
      </c>
      <c r="H11772" s="208">
        <v>40000</v>
      </c>
      <c r="I11772" s="206" t="s">
        <v>19</v>
      </c>
      <c r="J11772" s="206">
        <v>55</v>
      </c>
      <c r="L11772" s="206">
        <v>2024</v>
      </c>
      <c r="M11772" s="206" t="s">
        <v>772</v>
      </c>
      <c r="N11772" s="206" t="s">
        <v>773</v>
      </c>
    </row>
    <row r="11773" spans="1:15" s="206" customFormat="1" ht="31" customHeight="1" x14ac:dyDescent="0.15">
      <c r="A11773" s="206" t="s">
        <v>768</v>
      </c>
      <c r="B11773" s="206" t="s">
        <v>935</v>
      </c>
      <c r="C11773" s="206" t="s">
        <v>770</v>
      </c>
      <c r="D11773" s="206" t="s">
        <v>777</v>
      </c>
      <c r="E11773" s="206" t="s">
        <v>809</v>
      </c>
      <c r="F11773" s="207">
        <v>45498</v>
      </c>
      <c r="G11773" s="206" t="s">
        <v>80</v>
      </c>
      <c r="H11773" s="208">
        <v>40000</v>
      </c>
      <c r="I11773" s="206" t="s">
        <v>19</v>
      </c>
      <c r="J11773" s="206">
        <v>55</v>
      </c>
      <c r="L11773" s="206">
        <v>2024</v>
      </c>
      <c r="M11773" s="206" t="s">
        <v>772</v>
      </c>
      <c r="N11773" s="206" t="s">
        <v>773</v>
      </c>
    </row>
    <row r="11774" spans="1:15" s="206" customFormat="1" ht="31" customHeight="1" x14ac:dyDescent="0.15">
      <c r="A11774" s="206" t="s">
        <v>768</v>
      </c>
      <c r="B11774" s="206" t="s">
        <v>935</v>
      </c>
      <c r="C11774" s="206" t="s">
        <v>770</v>
      </c>
      <c r="D11774" s="206" t="s">
        <v>777</v>
      </c>
      <c r="E11774" s="206" t="s">
        <v>778</v>
      </c>
      <c r="F11774" s="207">
        <v>45498</v>
      </c>
      <c r="G11774" s="206" t="s">
        <v>80</v>
      </c>
      <c r="H11774" s="208">
        <v>1080000</v>
      </c>
      <c r="I11774" s="206" t="s">
        <v>19</v>
      </c>
      <c r="J11774" s="206">
        <v>1490</v>
      </c>
      <c r="L11774" s="206">
        <v>2024</v>
      </c>
      <c r="M11774" s="206" t="s">
        <v>772</v>
      </c>
      <c r="N11774" s="206" t="s">
        <v>773</v>
      </c>
    </row>
    <row r="11775" spans="1:15" s="206" customFormat="1" ht="31" customHeight="1" x14ac:dyDescent="0.15">
      <c r="A11775" s="206" t="s">
        <v>768</v>
      </c>
      <c r="B11775" s="206" t="s">
        <v>935</v>
      </c>
      <c r="C11775" s="206" t="s">
        <v>770</v>
      </c>
      <c r="D11775" s="206" t="s">
        <v>777</v>
      </c>
      <c r="E11775" s="206" t="s">
        <v>778</v>
      </c>
      <c r="F11775" s="207">
        <v>45499</v>
      </c>
      <c r="G11775" s="206" t="s">
        <v>77</v>
      </c>
      <c r="H11775" s="208">
        <v>800000</v>
      </c>
      <c r="I11775" s="206" t="s">
        <v>19</v>
      </c>
      <c r="J11775" s="206">
        <v>1103</v>
      </c>
      <c r="L11775" s="206">
        <v>2024</v>
      </c>
      <c r="M11775" s="206" t="s">
        <v>772</v>
      </c>
      <c r="N11775" s="206" t="s">
        <v>773</v>
      </c>
    </row>
    <row r="11776" spans="1:15" s="206" customFormat="1" ht="31" customHeight="1" x14ac:dyDescent="0.15">
      <c r="A11776" s="206" t="s">
        <v>768</v>
      </c>
      <c r="B11776" s="206" t="s">
        <v>935</v>
      </c>
      <c r="C11776" s="206" t="s">
        <v>770</v>
      </c>
      <c r="D11776" s="206" t="s">
        <v>777</v>
      </c>
      <c r="E11776" s="206" t="s">
        <v>809</v>
      </c>
      <c r="F11776" s="207">
        <v>45499</v>
      </c>
      <c r="G11776" s="206" t="s">
        <v>77</v>
      </c>
      <c r="H11776" s="208">
        <v>80000</v>
      </c>
      <c r="I11776" s="206" t="s">
        <v>19</v>
      </c>
      <c r="J11776" s="206">
        <v>110</v>
      </c>
      <c r="L11776" s="206">
        <v>2024</v>
      </c>
      <c r="M11776" s="206" t="s">
        <v>772</v>
      </c>
      <c r="N11776" s="206" t="s">
        <v>773</v>
      </c>
    </row>
    <row r="11777" spans="1:15" s="206" customFormat="1" ht="31" customHeight="1" x14ac:dyDescent="0.15">
      <c r="A11777" s="206" t="s">
        <v>768</v>
      </c>
      <c r="B11777" s="206" t="s">
        <v>935</v>
      </c>
      <c r="C11777" s="206" t="s">
        <v>770</v>
      </c>
      <c r="D11777" s="206" t="s">
        <v>777</v>
      </c>
      <c r="E11777" s="206" t="s">
        <v>778</v>
      </c>
      <c r="F11777" s="207">
        <v>45500</v>
      </c>
      <c r="G11777" s="206" t="s">
        <v>77</v>
      </c>
      <c r="H11777" s="208">
        <v>840000</v>
      </c>
      <c r="I11777" s="206" t="s">
        <v>19</v>
      </c>
      <c r="J11777" s="206">
        <v>1159</v>
      </c>
      <c r="L11777" s="206">
        <v>2024</v>
      </c>
      <c r="M11777" s="206" t="s">
        <v>772</v>
      </c>
      <c r="N11777" s="206" t="s">
        <v>773</v>
      </c>
    </row>
    <row r="11778" spans="1:15" s="206" customFormat="1" ht="31" customHeight="1" x14ac:dyDescent="0.15">
      <c r="A11778" s="206" t="s">
        <v>768</v>
      </c>
      <c r="B11778" s="206" t="s">
        <v>935</v>
      </c>
      <c r="C11778" s="206" t="s">
        <v>770</v>
      </c>
      <c r="D11778" s="206" t="s">
        <v>777</v>
      </c>
      <c r="E11778" s="206" t="s">
        <v>809</v>
      </c>
      <c r="F11778" s="207">
        <v>45500</v>
      </c>
      <c r="G11778" s="206" t="s">
        <v>77</v>
      </c>
      <c r="H11778" s="208">
        <v>160000</v>
      </c>
      <c r="I11778" s="206" t="s">
        <v>19</v>
      </c>
      <c r="J11778" s="206">
        <v>220</v>
      </c>
      <c r="L11778" s="206">
        <v>2024</v>
      </c>
      <c r="M11778" s="206" t="s">
        <v>772</v>
      </c>
      <c r="N11778" s="206" t="s">
        <v>773</v>
      </c>
    </row>
    <row r="11779" spans="1:15" s="206" customFormat="1" ht="31" customHeight="1" x14ac:dyDescent="0.15">
      <c r="A11779" s="206" t="s">
        <v>768</v>
      </c>
      <c r="B11779" s="206" t="s">
        <v>935</v>
      </c>
      <c r="C11779" s="206" t="s">
        <v>770</v>
      </c>
      <c r="D11779" s="206" t="s">
        <v>777</v>
      </c>
      <c r="E11779" s="206" t="s">
        <v>778</v>
      </c>
      <c r="F11779" s="207">
        <v>45501</v>
      </c>
      <c r="G11779" s="206" t="s">
        <v>77</v>
      </c>
      <c r="H11779" s="208">
        <v>680000</v>
      </c>
      <c r="I11779" s="206" t="s">
        <v>19</v>
      </c>
      <c r="J11779" s="206">
        <v>938</v>
      </c>
      <c r="L11779" s="206">
        <v>2024</v>
      </c>
      <c r="M11779" s="206" t="s">
        <v>772</v>
      </c>
      <c r="N11779" s="206" t="s">
        <v>773</v>
      </c>
    </row>
    <row r="11780" spans="1:15" s="206" customFormat="1" ht="31" customHeight="1" x14ac:dyDescent="0.15">
      <c r="A11780" s="206" t="s">
        <v>768</v>
      </c>
      <c r="B11780" s="206" t="s">
        <v>935</v>
      </c>
      <c r="C11780" s="206" t="s">
        <v>770</v>
      </c>
      <c r="D11780" s="206" t="s">
        <v>777</v>
      </c>
      <c r="E11780" s="206" t="s">
        <v>809</v>
      </c>
      <c r="F11780" s="207">
        <v>45501</v>
      </c>
      <c r="G11780" s="206" t="s">
        <v>77</v>
      </c>
      <c r="H11780" s="208">
        <v>40000</v>
      </c>
      <c r="I11780" s="206" t="s">
        <v>19</v>
      </c>
      <c r="J11780" s="206">
        <v>55</v>
      </c>
      <c r="L11780" s="206">
        <v>2024</v>
      </c>
      <c r="M11780" s="206" t="s">
        <v>772</v>
      </c>
      <c r="N11780" s="206" t="s">
        <v>773</v>
      </c>
    </row>
    <row r="11781" spans="1:15" s="206" customFormat="1" ht="31" customHeight="1" x14ac:dyDescent="0.15">
      <c r="A11781" s="206" t="s">
        <v>768</v>
      </c>
      <c r="B11781" s="206" t="s">
        <v>935</v>
      </c>
      <c r="C11781" s="206" t="s">
        <v>770</v>
      </c>
      <c r="D11781" s="206" t="s">
        <v>777</v>
      </c>
      <c r="E11781" s="206" t="s">
        <v>778</v>
      </c>
      <c r="F11781" s="207">
        <v>45502</v>
      </c>
      <c r="G11781" s="206" t="s">
        <v>77</v>
      </c>
      <c r="H11781" s="208">
        <v>720000</v>
      </c>
      <c r="I11781" s="206" t="s">
        <v>19</v>
      </c>
      <c r="J11781" s="206">
        <v>993</v>
      </c>
      <c r="L11781" s="206">
        <v>2024</v>
      </c>
      <c r="M11781" s="206" t="s">
        <v>772</v>
      </c>
      <c r="N11781" s="206" t="s">
        <v>773</v>
      </c>
    </row>
    <row r="11782" spans="1:15" s="206" customFormat="1" ht="31" customHeight="1" x14ac:dyDescent="0.15">
      <c r="A11782" s="206" t="s">
        <v>768</v>
      </c>
      <c r="B11782" s="206" t="s">
        <v>935</v>
      </c>
      <c r="C11782" s="206" t="s">
        <v>770</v>
      </c>
      <c r="D11782" s="206" t="s">
        <v>777</v>
      </c>
      <c r="E11782" s="206" t="s">
        <v>778</v>
      </c>
      <c r="F11782" s="207">
        <v>45502</v>
      </c>
      <c r="G11782" s="206" t="s">
        <v>77</v>
      </c>
      <c r="H11782" s="208">
        <v>33350</v>
      </c>
      <c r="I11782" s="206" t="s">
        <v>19</v>
      </c>
      <c r="J11782" s="206">
        <v>46</v>
      </c>
      <c r="L11782" s="206">
        <v>2024</v>
      </c>
      <c r="M11782" s="206" t="s">
        <v>772</v>
      </c>
      <c r="N11782" s="206" t="s">
        <v>773</v>
      </c>
      <c r="O11782" s="206" t="s">
        <v>948</v>
      </c>
    </row>
    <row r="11783" spans="1:15" s="206" customFormat="1" ht="31" customHeight="1" x14ac:dyDescent="0.15">
      <c r="A11783" s="206" t="s">
        <v>768</v>
      </c>
      <c r="B11783" s="206" t="s">
        <v>935</v>
      </c>
      <c r="C11783" s="206" t="s">
        <v>770</v>
      </c>
      <c r="D11783" s="206" t="s">
        <v>777</v>
      </c>
      <c r="E11783" s="206" t="s">
        <v>809</v>
      </c>
      <c r="F11783" s="207">
        <v>45502</v>
      </c>
      <c r="G11783" s="206" t="s">
        <v>77</v>
      </c>
      <c r="H11783" s="208">
        <v>80000</v>
      </c>
      <c r="I11783" s="206" t="s">
        <v>19</v>
      </c>
      <c r="J11783" s="206">
        <v>110</v>
      </c>
      <c r="L11783" s="206">
        <v>2024</v>
      </c>
      <c r="M11783" s="206" t="s">
        <v>772</v>
      </c>
      <c r="N11783" s="206" t="s">
        <v>773</v>
      </c>
    </row>
    <row r="11784" spans="1:15" s="206" customFormat="1" ht="31" customHeight="1" x14ac:dyDescent="0.15">
      <c r="A11784" s="206" t="s">
        <v>768</v>
      </c>
      <c r="B11784" s="206" t="s">
        <v>935</v>
      </c>
      <c r="C11784" s="206" t="s">
        <v>770</v>
      </c>
      <c r="D11784" s="206" t="s">
        <v>777</v>
      </c>
      <c r="E11784" s="206" t="s">
        <v>809</v>
      </c>
      <c r="F11784" s="207">
        <v>45503</v>
      </c>
      <c r="G11784" s="206" t="s">
        <v>77</v>
      </c>
      <c r="H11784" s="208">
        <v>120000</v>
      </c>
      <c r="I11784" s="206" t="s">
        <v>19</v>
      </c>
      <c r="J11784" s="206">
        <v>165</v>
      </c>
      <c r="L11784" s="206">
        <v>2024</v>
      </c>
      <c r="M11784" s="206" t="s">
        <v>772</v>
      </c>
      <c r="N11784" s="206" t="s">
        <v>773</v>
      </c>
    </row>
    <row r="11785" spans="1:15" s="206" customFormat="1" ht="31" customHeight="1" x14ac:dyDescent="0.15">
      <c r="A11785" s="206" t="s">
        <v>768</v>
      </c>
      <c r="B11785" s="206" t="s">
        <v>935</v>
      </c>
      <c r="C11785" s="206" t="s">
        <v>770</v>
      </c>
      <c r="D11785" s="206" t="s">
        <v>777</v>
      </c>
      <c r="E11785" s="206" t="s">
        <v>778</v>
      </c>
      <c r="F11785" s="207">
        <v>45503</v>
      </c>
      <c r="G11785" s="206" t="s">
        <v>77</v>
      </c>
      <c r="H11785" s="208">
        <v>560000</v>
      </c>
      <c r="I11785" s="206" t="s">
        <v>19</v>
      </c>
      <c r="J11785" s="206">
        <v>773</v>
      </c>
      <c r="L11785" s="206">
        <v>2024</v>
      </c>
      <c r="M11785" s="206" t="s">
        <v>772</v>
      </c>
      <c r="N11785" s="206" t="s">
        <v>773</v>
      </c>
    </row>
    <row r="11786" spans="1:15" s="206" customFormat="1" ht="31" customHeight="1" x14ac:dyDescent="0.15">
      <c r="A11786" s="206" t="s">
        <v>768</v>
      </c>
      <c r="B11786" s="206" t="s">
        <v>935</v>
      </c>
      <c r="C11786" s="206" t="s">
        <v>770</v>
      </c>
      <c r="D11786" s="206" t="s">
        <v>777</v>
      </c>
      <c r="E11786" s="206" t="s">
        <v>778</v>
      </c>
      <c r="F11786" s="207">
        <v>45504</v>
      </c>
      <c r="G11786" s="206" t="s">
        <v>77</v>
      </c>
      <c r="H11786" s="208">
        <v>600000</v>
      </c>
      <c r="I11786" s="206" t="s">
        <v>19</v>
      </c>
      <c r="J11786" s="206">
        <v>828</v>
      </c>
      <c r="L11786" s="206">
        <v>2024</v>
      </c>
      <c r="M11786" s="206" t="s">
        <v>772</v>
      </c>
      <c r="N11786" s="206" t="s">
        <v>773</v>
      </c>
    </row>
    <row r="11787" spans="1:15" s="206" customFormat="1" ht="31" customHeight="1" x14ac:dyDescent="0.15">
      <c r="A11787" s="206" t="s">
        <v>768</v>
      </c>
      <c r="B11787" s="206" t="s">
        <v>935</v>
      </c>
      <c r="C11787" s="206" t="s">
        <v>770</v>
      </c>
      <c r="D11787" s="206" t="s">
        <v>777</v>
      </c>
      <c r="E11787" s="206" t="s">
        <v>809</v>
      </c>
      <c r="F11787" s="207">
        <v>45504</v>
      </c>
      <c r="G11787" s="206" t="s">
        <v>77</v>
      </c>
      <c r="H11787" s="208">
        <v>80000</v>
      </c>
      <c r="I11787" s="206" t="s">
        <v>19</v>
      </c>
      <c r="J11787" s="206">
        <v>110</v>
      </c>
      <c r="L11787" s="206">
        <v>2024</v>
      </c>
      <c r="M11787" s="206" t="s">
        <v>772</v>
      </c>
      <c r="N11787" s="206" t="s">
        <v>773</v>
      </c>
    </row>
    <row r="11788" spans="1:15" s="206" customFormat="1" ht="31" customHeight="1" x14ac:dyDescent="0.15">
      <c r="A11788" s="206" t="s">
        <v>768</v>
      </c>
      <c r="B11788" s="206" t="s">
        <v>935</v>
      </c>
      <c r="C11788" s="206" t="s">
        <v>770</v>
      </c>
      <c r="D11788" s="206" t="s">
        <v>777</v>
      </c>
      <c r="E11788" s="206" t="s">
        <v>778</v>
      </c>
      <c r="F11788" s="207">
        <v>45505</v>
      </c>
      <c r="G11788" s="206" t="s">
        <v>77</v>
      </c>
      <c r="H11788" s="208">
        <v>400000</v>
      </c>
      <c r="I11788" s="206" t="s">
        <v>19</v>
      </c>
      <c r="J11788" s="206">
        <v>552</v>
      </c>
      <c r="L11788" s="206">
        <v>2024</v>
      </c>
      <c r="M11788" s="206" t="s">
        <v>772</v>
      </c>
      <c r="N11788" s="206" t="s">
        <v>773</v>
      </c>
    </row>
    <row r="11789" spans="1:15" s="206" customFormat="1" ht="31" customHeight="1" x14ac:dyDescent="0.15">
      <c r="A11789" s="206" t="s">
        <v>768</v>
      </c>
      <c r="B11789" s="206" t="s">
        <v>935</v>
      </c>
      <c r="C11789" s="206" t="s">
        <v>770</v>
      </c>
      <c r="D11789" s="206" t="s">
        <v>777</v>
      </c>
      <c r="E11789" s="206" t="s">
        <v>809</v>
      </c>
      <c r="F11789" s="207">
        <v>45505</v>
      </c>
      <c r="G11789" s="206" t="s">
        <v>77</v>
      </c>
      <c r="H11789" s="208">
        <v>80000</v>
      </c>
      <c r="I11789" s="206" t="s">
        <v>19</v>
      </c>
      <c r="J11789" s="206">
        <v>110</v>
      </c>
      <c r="L11789" s="206">
        <v>2024</v>
      </c>
      <c r="M11789" s="206" t="s">
        <v>772</v>
      </c>
      <c r="N11789" s="206" t="s">
        <v>773</v>
      </c>
    </row>
    <row r="11790" spans="1:15" s="206" customFormat="1" ht="31" customHeight="1" x14ac:dyDescent="0.15">
      <c r="A11790" s="206" t="s">
        <v>768</v>
      </c>
      <c r="B11790" s="206" t="s">
        <v>935</v>
      </c>
      <c r="C11790" s="206" t="s">
        <v>770</v>
      </c>
      <c r="D11790" s="206" t="s">
        <v>777</v>
      </c>
      <c r="E11790" s="206" t="s">
        <v>778</v>
      </c>
      <c r="F11790" s="207">
        <v>45506</v>
      </c>
      <c r="G11790" s="206" t="s">
        <v>77</v>
      </c>
      <c r="H11790" s="208">
        <v>1480000</v>
      </c>
      <c r="I11790" s="206" t="s">
        <v>19</v>
      </c>
      <c r="J11790" s="206">
        <v>2041</v>
      </c>
      <c r="L11790" s="206">
        <v>2024</v>
      </c>
      <c r="M11790" s="206" t="s">
        <v>772</v>
      </c>
      <c r="N11790" s="206" t="s">
        <v>773</v>
      </c>
    </row>
    <row r="11791" spans="1:15" s="206" customFormat="1" ht="31" customHeight="1" x14ac:dyDescent="0.15">
      <c r="A11791" s="206" t="s">
        <v>768</v>
      </c>
      <c r="B11791" s="206" t="s">
        <v>935</v>
      </c>
      <c r="C11791" s="206" t="s">
        <v>770</v>
      </c>
      <c r="D11791" s="206" t="s">
        <v>777</v>
      </c>
      <c r="E11791" s="206" t="s">
        <v>809</v>
      </c>
      <c r="F11791" s="207">
        <v>45506</v>
      </c>
      <c r="G11791" s="206" t="s">
        <v>77</v>
      </c>
      <c r="H11791" s="208">
        <v>160000</v>
      </c>
      <c r="I11791" s="206" t="s">
        <v>19</v>
      </c>
      <c r="J11791" s="206">
        <v>220</v>
      </c>
      <c r="L11791" s="206">
        <v>2024</v>
      </c>
      <c r="M11791" s="206" t="s">
        <v>772</v>
      </c>
      <c r="N11791" s="206" t="s">
        <v>773</v>
      </c>
    </row>
    <row r="11792" spans="1:15" s="206" customFormat="1" ht="31" customHeight="1" x14ac:dyDescent="0.15">
      <c r="A11792" s="206" t="s">
        <v>768</v>
      </c>
      <c r="B11792" s="206" t="s">
        <v>935</v>
      </c>
      <c r="C11792" s="206" t="s">
        <v>770</v>
      </c>
      <c r="D11792" s="206" t="s">
        <v>777</v>
      </c>
      <c r="E11792" s="206" t="s">
        <v>778</v>
      </c>
      <c r="F11792" s="207">
        <v>45507</v>
      </c>
      <c r="G11792" s="206" t="s">
        <v>77</v>
      </c>
      <c r="H11792" s="208">
        <v>1360000</v>
      </c>
      <c r="I11792" s="206" t="s">
        <v>19</v>
      </c>
      <c r="J11792" s="206">
        <v>1876</v>
      </c>
      <c r="L11792" s="206">
        <v>2024</v>
      </c>
      <c r="M11792" s="206" t="s">
        <v>772</v>
      </c>
      <c r="N11792" s="206" t="s">
        <v>773</v>
      </c>
    </row>
    <row r="11793" spans="1:14" s="206" customFormat="1" ht="31" customHeight="1" x14ac:dyDescent="0.15">
      <c r="A11793" s="206" t="s">
        <v>768</v>
      </c>
      <c r="B11793" s="206" t="s">
        <v>935</v>
      </c>
      <c r="C11793" s="206" t="s">
        <v>770</v>
      </c>
      <c r="D11793" s="206" t="s">
        <v>777</v>
      </c>
      <c r="E11793" s="206" t="s">
        <v>809</v>
      </c>
      <c r="F11793" s="207">
        <v>45507</v>
      </c>
      <c r="G11793" s="206" t="s">
        <v>77</v>
      </c>
      <c r="H11793" s="208">
        <v>120000</v>
      </c>
      <c r="I11793" s="206" t="s">
        <v>19</v>
      </c>
      <c r="J11793" s="206">
        <v>165</v>
      </c>
      <c r="L11793" s="206">
        <v>2024</v>
      </c>
      <c r="M11793" s="206" t="s">
        <v>772</v>
      </c>
      <c r="N11793" s="206" t="s">
        <v>773</v>
      </c>
    </row>
    <row r="11794" spans="1:14" s="206" customFormat="1" ht="31" customHeight="1" x14ac:dyDescent="0.15">
      <c r="A11794" s="206" t="s">
        <v>768</v>
      </c>
      <c r="B11794" s="206" t="s">
        <v>935</v>
      </c>
      <c r="C11794" s="206" t="s">
        <v>770</v>
      </c>
      <c r="D11794" s="206" t="s">
        <v>777</v>
      </c>
      <c r="E11794" s="206" t="s">
        <v>778</v>
      </c>
      <c r="F11794" s="207">
        <v>45508</v>
      </c>
      <c r="G11794" s="206" t="s">
        <v>77</v>
      </c>
      <c r="H11794" s="208">
        <v>1240000</v>
      </c>
      <c r="I11794" s="206" t="s">
        <v>19</v>
      </c>
      <c r="J11794" s="206">
        <v>1711</v>
      </c>
      <c r="L11794" s="206">
        <v>2024</v>
      </c>
      <c r="M11794" s="206" t="s">
        <v>772</v>
      </c>
      <c r="N11794" s="206" t="s">
        <v>773</v>
      </c>
    </row>
    <row r="11795" spans="1:14" s="206" customFormat="1" ht="31" customHeight="1" x14ac:dyDescent="0.15">
      <c r="A11795" s="206" t="s">
        <v>768</v>
      </c>
      <c r="B11795" s="206" t="s">
        <v>935</v>
      </c>
      <c r="C11795" s="206" t="s">
        <v>770</v>
      </c>
      <c r="D11795" s="206" t="s">
        <v>777</v>
      </c>
      <c r="E11795" s="206" t="s">
        <v>809</v>
      </c>
      <c r="F11795" s="207">
        <v>45508</v>
      </c>
      <c r="G11795" s="206" t="s">
        <v>77</v>
      </c>
      <c r="H11795" s="208">
        <v>80000</v>
      </c>
      <c r="I11795" s="206" t="s">
        <v>19</v>
      </c>
      <c r="J11795" s="206">
        <v>110</v>
      </c>
      <c r="L11795" s="206">
        <v>2024</v>
      </c>
      <c r="M11795" s="206" t="s">
        <v>772</v>
      </c>
      <c r="N11795" s="206" t="s">
        <v>773</v>
      </c>
    </row>
    <row r="11796" spans="1:14" s="206" customFormat="1" ht="31" customHeight="1" x14ac:dyDescent="0.15">
      <c r="A11796" s="206" t="s">
        <v>768</v>
      </c>
      <c r="B11796" s="206" t="s">
        <v>935</v>
      </c>
      <c r="C11796" s="206" t="s">
        <v>770</v>
      </c>
      <c r="D11796" s="206" t="s">
        <v>777</v>
      </c>
      <c r="E11796" s="206" t="s">
        <v>809</v>
      </c>
      <c r="F11796" s="207">
        <v>45509</v>
      </c>
      <c r="G11796" s="206" t="s">
        <v>77</v>
      </c>
      <c r="H11796" s="208">
        <v>80000</v>
      </c>
      <c r="I11796" s="206" t="s">
        <v>19</v>
      </c>
      <c r="J11796" s="206">
        <v>110</v>
      </c>
      <c r="L11796" s="206">
        <v>2024</v>
      </c>
      <c r="M11796" s="206" t="s">
        <v>772</v>
      </c>
      <c r="N11796" s="206" t="s">
        <v>773</v>
      </c>
    </row>
    <row r="11797" spans="1:14" s="206" customFormat="1" ht="31" customHeight="1" x14ac:dyDescent="0.15">
      <c r="A11797" s="206" t="s">
        <v>768</v>
      </c>
      <c r="B11797" s="206" t="s">
        <v>935</v>
      </c>
      <c r="C11797" s="206" t="s">
        <v>770</v>
      </c>
      <c r="D11797" s="206" t="s">
        <v>777</v>
      </c>
      <c r="E11797" s="206" t="s">
        <v>778</v>
      </c>
      <c r="F11797" s="207">
        <v>45509</v>
      </c>
      <c r="G11797" s="206" t="s">
        <v>77</v>
      </c>
      <c r="H11797" s="208">
        <v>1240000</v>
      </c>
      <c r="I11797" s="206" t="s">
        <v>19</v>
      </c>
      <c r="J11797" s="206">
        <v>1710</v>
      </c>
      <c r="L11797" s="206">
        <v>2024</v>
      </c>
      <c r="M11797" s="206" t="s">
        <v>772</v>
      </c>
      <c r="N11797" s="206" t="s">
        <v>773</v>
      </c>
    </row>
    <row r="11798" spans="1:14" s="206" customFormat="1" ht="31" customHeight="1" x14ac:dyDescent="0.15">
      <c r="A11798" s="206" t="s">
        <v>768</v>
      </c>
      <c r="B11798" s="206" t="s">
        <v>935</v>
      </c>
      <c r="C11798" s="206" t="s">
        <v>770</v>
      </c>
      <c r="D11798" s="206" t="s">
        <v>777</v>
      </c>
      <c r="E11798" s="206" t="s">
        <v>778</v>
      </c>
      <c r="F11798" s="207">
        <v>45510</v>
      </c>
      <c r="G11798" s="206" t="s">
        <v>77</v>
      </c>
      <c r="H11798" s="208">
        <v>1280000</v>
      </c>
      <c r="I11798" s="206" t="s">
        <v>19</v>
      </c>
      <c r="J11798" s="206">
        <v>1765</v>
      </c>
      <c r="L11798" s="206">
        <v>2024</v>
      </c>
      <c r="M11798" s="206" t="s">
        <v>772</v>
      </c>
      <c r="N11798" s="206" t="s">
        <v>773</v>
      </c>
    </row>
    <row r="11799" spans="1:14" s="206" customFormat="1" ht="31" customHeight="1" x14ac:dyDescent="0.15">
      <c r="A11799" s="206" t="s">
        <v>768</v>
      </c>
      <c r="B11799" s="206" t="s">
        <v>935</v>
      </c>
      <c r="C11799" s="206" t="s">
        <v>770</v>
      </c>
      <c r="D11799" s="206" t="s">
        <v>777</v>
      </c>
      <c r="E11799" s="206" t="s">
        <v>809</v>
      </c>
      <c r="F11799" s="207">
        <v>45510</v>
      </c>
      <c r="G11799" s="206" t="s">
        <v>77</v>
      </c>
      <c r="H11799" s="208">
        <v>80000</v>
      </c>
      <c r="I11799" s="206" t="s">
        <v>19</v>
      </c>
      <c r="J11799" s="206">
        <v>110</v>
      </c>
      <c r="L11799" s="206">
        <v>2024</v>
      </c>
      <c r="M11799" s="206" t="s">
        <v>772</v>
      </c>
      <c r="N11799" s="206" t="s">
        <v>773</v>
      </c>
    </row>
    <row r="11800" spans="1:14" s="206" customFormat="1" ht="31" customHeight="1" x14ac:dyDescent="0.15">
      <c r="A11800" s="206" t="s">
        <v>768</v>
      </c>
      <c r="B11800" s="206" t="s">
        <v>935</v>
      </c>
      <c r="C11800" s="206" t="s">
        <v>770</v>
      </c>
      <c r="D11800" s="206" t="s">
        <v>777</v>
      </c>
      <c r="E11800" s="206" t="s">
        <v>809</v>
      </c>
      <c r="F11800" s="207">
        <v>45511</v>
      </c>
      <c r="G11800" s="206" t="s">
        <v>77</v>
      </c>
      <c r="H11800" s="208">
        <v>160000</v>
      </c>
      <c r="I11800" s="206" t="s">
        <v>19</v>
      </c>
      <c r="J11800" s="206">
        <v>220</v>
      </c>
      <c r="L11800" s="206">
        <v>2024</v>
      </c>
      <c r="M11800" s="206" t="s">
        <v>772</v>
      </c>
      <c r="N11800" s="206" t="s">
        <v>773</v>
      </c>
    </row>
    <row r="11801" spans="1:14" s="206" customFormat="1" ht="31" customHeight="1" x14ac:dyDescent="0.15">
      <c r="A11801" s="206" t="s">
        <v>768</v>
      </c>
      <c r="B11801" s="206" t="s">
        <v>935</v>
      </c>
      <c r="C11801" s="206" t="s">
        <v>770</v>
      </c>
      <c r="D11801" s="206" t="s">
        <v>777</v>
      </c>
      <c r="E11801" s="206" t="s">
        <v>778</v>
      </c>
      <c r="F11801" s="207">
        <v>45511</v>
      </c>
      <c r="G11801" s="206" t="s">
        <v>77</v>
      </c>
      <c r="H11801" s="208">
        <v>1760000</v>
      </c>
      <c r="I11801" s="206" t="s">
        <v>19</v>
      </c>
      <c r="J11801" s="206">
        <v>2427</v>
      </c>
      <c r="L11801" s="206">
        <v>2024</v>
      </c>
      <c r="M11801" s="206" t="s">
        <v>772</v>
      </c>
      <c r="N11801" s="206" t="s">
        <v>773</v>
      </c>
    </row>
    <row r="11802" spans="1:14" s="206" customFormat="1" ht="31" customHeight="1" x14ac:dyDescent="0.15">
      <c r="A11802" s="206" t="s">
        <v>768</v>
      </c>
      <c r="B11802" s="206" t="s">
        <v>935</v>
      </c>
      <c r="C11802" s="206" t="s">
        <v>770</v>
      </c>
      <c r="D11802" s="206" t="s">
        <v>777</v>
      </c>
      <c r="E11802" s="206" t="s">
        <v>809</v>
      </c>
      <c r="F11802" s="207">
        <v>45512</v>
      </c>
      <c r="G11802" s="206" t="s">
        <v>77</v>
      </c>
      <c r="H11802" s="208">
        <v>280000</v>
      </c>
      <c r="I11802" s="206" t="s">
        <v>19</v>
      </c>
      <c r="J11802" s="206">
        <v>386</v>
      </c>
      <c r="L11802" s="206">
        <v>2024</v>
      </c>
      <c r="M11802" s="206" t="s">
        <v>772</v>
      </c>
      <c r="N11802" s="206" t="s">
        <v>773</v>
      </c>
    </row>
    <row r="11803" spans="1:14" s="206" customFormat="1" ht="31" customHeight="1" x14ac:dyDescent="0.15">
      <c r="A11803" s="206" t="s">
        <v>768</v>
      </c>
      <c r="B11803" s="206" t="s">
        <v>935</v>
      </c>
      <c r="C11803" s="206" t="s">
        <v>770</v>
      </c>
      <c r="D11803" s="206" t="s">
        <v>777</v>
      </c>
      <c r="E11803" s="206" t="s">
        <v>778</v>
      </c>
      <c r="F11803" s="207">
        <v>45512</v>
      </c>
      <c r="G11803" s="206" t="s">
        <v>77</v>
      </c>
      <c r="H11803" s="208">
        <v>2000000</v>
      </c>
      <c r="I11803" s="206" t="s">
        <v>19</v>
      </c>
      <c r="J11803" s="206">
        <v>2758</v>
      </c>
      <c r="L11803" s="206">
        <v>2024</v>
      </c>
      <c r="M11803" s="206" t="s">
        <v>772</v>
      </c>
      <c r="N11803" s="206" t="s">
        <v>773</v>
      </c>
    </row>
    <row r="11804" spans="1:14" s="206" customFormat="1" ht="31" customHeight="1" x14ac:dyDescent="0.15">
      <c r="A11804" s="206" t="s">
        <v>768</v>
      </c>
      <c r="B11804" s="206" t="s">
        <v>935</v>
      </c>
      <c r="C11804" s="206" t="s">
        <v>770</v>
      </c>
      <c r="D11804" s="206" t="s">
        <v>777</v>
      </c>
      <c r="E11804" s="206" t="s">
        <v>809</v>
      </c>
      <c r="F11804" s="207">
        <v>45513</v>
      </c>
      <c r="G11804" s="206" t="s">
        <v>77</v>
      </c>
      <c r="H11804" s="208">
        <v>120000</v>
      </c>
      <c r="I11804" s="206" t="s">
        <v>19</v>
      </c>
      <c r="J11804" s="206">
        <v>165</v>
      </c>
      <c r="L11804" s="206">
        <v>2024</v>
      </c>
      <c r="M11804" s="206" t="s">
        <v>772</v>
      </c>
      <c r="N11804" s="206" t="s">
        <v>773</v>
      </c>
    </row>
    <row r="11805" spans="1:14" s="206" customFormat="1" ht="31" customHeight="1" x14ac:dyDescent="0.15">
      <c r="A11805" s="206" t="s">
        <v>768</v>
      </c>
      <c r="B11805" s="206" t="s">
        <v>935</v>
      </c>
      <c r="C11805" s="206" t="s">
        <v>770</v>
      </c>
      <c r="D11805" s="206" t="s">
        <v>777</v>
      </c>
      <c r="E11805" s="206" t="s">
        <v>778</v>
      </c>
      <c r="F11805" s="207">
        <v>45513</v>
      </c>
      <c r="G11805" s="206" t="s">
        <v>77</v>
      </c>
      <c r="H11805" s="208">
        <v>1400000</v>
      </c>
      <c r="I11805" s="206" t="s">
        <v>19</v>
      </c>
      <c r="J11805" s="206">
        <v>1931</v>
      </c>
      <c r="L11805" s="206">
        <v>2024</v>
      </c>
      <c r="M11805" s="206" t="s">
        <v>772</v>
      </c>
      <c r="N11805" s="206" t="s">
        <v>773</v>
      </c>
    </row>
    <row r="11806" spans="1:14" s="206" customFormat="1" ht="31" customHeight="1" x14ac:dyDescent="0.15">
      <c r="A11806" s="206" t="s">
        <v>768</v>
      </c>
      <c r="B11806" s="206" t="s">
        <v>935</v>
      </c>
      <c r="C11806" s="206" t="s">
        <v>770</v>
      </c>
      <c r="D11806" s="206" t="s">
        <v>777</v>
      </c>
      <c r="E11806" s="206" t="s">
        <v>809</v>
      </c>
      <c r="F11806" s="207">
        <v>45514</v>
      </c>
      <c r="G11806" s="206" t="s">
        <v>77</v>
      </c>
      <c r="H11806" s="208">
        <v>80000</v>
      </c>
      <c r="I11806" s="206" t="s">
        <v>19</v>
      </c>
      <c r="J11806" s="206">
        <v>110</v>
      </c>
      <c r="L11806" s="206">
        <v>2024</v>
      </c>
      <c r="M11806" s="206" t="s">
        <v>772</v>
      </c>
      <c r="N11806" s="206" t="s">
        <v>773</v>
      </c>
    </row>
    <row r="11807" spans="1:14" s="206" customFormat="1" ht="31" customHeight="1" x14ac:dyDescent="0.15">
      <c r="A11807" s="206" t="s">
        <v>768</v>
      </c>
      <c r="B11807" s="206" t="s">
        <v>935</v>
      </c>
      <c r="C11807" s="206" t="s">
        <v>770</v>
      </c>
      <c r="D11807" s="206" t="s">
        <v>777</v>
      </c>
      <c r="E11807" s="206" t="s">
        <v>778</v>
      </c>
      <c r="F11807" s="207">
        <v>45514</v>
      </c>
      <c r="G11807" s="206" t="s">
        <v>77</v>
      </c>
      <c r="H11807" s="208">
        <v>1840000</v>
      </c>
      <c r="I11807" s="206" t="s">
        <v>19</v>
      </c>
      <c r="J11807" s="206">
        <v>2537</v>
      </c>
      <c r="L11807" s="206">
        <v>2024</v>
      </c>
      <c r="M11807" s="206" t="s">
        <v>772</v>
      </c>
      <c r="N11807" s="206" t="s">
        <v>773</v>
      </c>
    </row>
    <row r="11808" spans="1:14" s="206" customFormat="1" ht="31" customHeight="1" x14ac:dyDescent="0.15">
      <c r="A11808" s="206" t="s">
        <v>768</v>
      </c>
      <c r="B11808" s="206" t="s">
        <v>935</v>
      </c>
      <c r="C11808" s="206" t="s">
        <v>770</v>
      </c>
      <c r="D11808" s="206" t="s">
        <v>777</v>
      </c>
      <c r="E11808" s="206" t="s">
        <v>809</v>
      </c>
      <c r="F11808" s="207">
        <v>45515</v>
      </c>
      <c r="G11808" s="206" t="s">
        <v>77</v>
      </c>
      <c r="H11808" s="208">
        <v>40000</v>
      </c>
      <c r="I11808" s="206" t="s">
        <v>19</v>
      </c>
      <c r="J11808" s="206">
        <v>55</v>
      </c>
      <c r="L11808" s="206">
        <v>2024</v>
      </c>
      <c r="M11808" s="206" t="s">
        <v>772</v>
      </c>
      <c r="N11808" s="206" t="s">
        <v>773</v>
      </c>
    </row>
    <row r="11809" spans="1:14" s="206" customFormat="1" ht="31" customHeight="1" x14ac:dyDescent="0.15">
      <c r="A11809" s="206" t="s">
        <v>768</v>
      </c>
      <c r="B11809" s="206" t="s">
        <v>935</v>
      </c>
      <c r="C11809" s="206" t="s">
        <v>770</v>
      </c>
      <c r="D11809" s="206" t="s">
        <v>777</v>
      </c>
      <c r="E11809" s="206" t="s">
        <v>778</v>
      </c>
      <c r="F11809" s="207">
        <v>45515</v>
      </c>
      <c r="G11809" s="206" t="s">
        <v>77</v>
      </c>
      <c r="H11809" s="208">
        <v>1400000</v>
      </c>
      <c r="I11809" s="206" t="s">
        <v>19</v>
      </c>
      <c r="J11809" s="206">
        <v>1931</v>
      </c>
      <c r="L11809" s="206">
        <v>2024</v>
      </c>
      <c r="M11809" s="206" t="s">
        <v>772</v>
      </c>
      <c r="N11809" s="206" t="s">
        <v>773</v>
      </c>
    </row>
    <row r="11810" spans="1:14" s="206" customFormat="1" ht="31" customHeight="1" x14ac:dyDescent="0.15">
      <c r="A11810" s="206" t="s">
        <v>768</v>
      </c>
      <c r="B11810" s="206" t="s">
        <v>935</v>
      </c>
      <c r="C11810" s="206" t="s">
        <v>770</v>
      </c>
      <c r="D11810" s="206" t="s">
        <v>777</v>
      </c>
      <c r="E11810" s="206" t="s">
        <v>778</v>
      </c>
      <c r="F11810" s="207">
        <v>45516</v>
      </c>
      <c r="G11810" s="206" t="s">
        <v>77</v>
      </c>
      <c r="H11810" s="208">
        <v>1720000</v>
      </c>
      <c r="I11810" s="206" t="s">
        <v>19</v>
      </c>
      <c r="J11810" s="206">
        <v>2372</v>
      </c>
      <c r="L11810" s="206">
        <v>2024</v>
      </c>
      <c r="M11810" s="206" t="s">
        <v>772</v>
      </c>
      <c r="N11810" s="206" t="s">
        <v>773</v>
      </c>
    </row>
    <row r="11811" spans="1:14" s="206" customFormat="1" ht="31" customHeight="1" x14ac:dyDescent="0.15">
      <c r="A11811" s="206" t="s">
        <v>768</v>
      </c>
      <c r="B11811" s="206" t="s">
        <v>935</v>
      </c>
      <c r="C11811" s="206" t="s">
        <v>770</v>
      </c>
      <c r="D11811" s="206" t="s">
        <v>777</v>
      </c>
      <c r="E11811" s="206" t="s">
        <v>809</v>
      </c>
      <c r="F11811" s="207">
        <v>45516</v>
      </c>
      <c r="G11811" s="206" t="s">
        <v>77</v>
      </c>
      <c r="H11811" s="208">
        <v>160000</v>
      </c>
      <c r="I11811" s="206" t="s">
        <v>19</v>
      </c>
      <c r="J11811" s="206">
        <v>220</v>
      </c>
      <c r="L11811" s="206">
        <v>2024</v>
      </c>
      <c r="M11811" s="206" t="s">
        <v>772</v>
      </c>
      <c r="N11811" s="206" t="s">
        <v>773</v>
      </c>
    </row>
    <row r="11812" spans="1:14" s="206" customFormat="1" ht="31" customHeight="1" x14ac:dyDescent="0.15">
      <c r="A11812" s="206" t="s">
        <v>768</v>
      </c>
      <c r="B11812" s="206" t="s">
        <v>935</v>
      </c>
      <c r="C11812" s="206" t="s">
        <v>770</v>
      </c>
      <c r="D11812" s="206" t="s">
        <v>777</v>
      </c>
      <c r="E11812" s="206" t="s">
        <v>809</v>
      </c>
      <c r="F11812" s="207">
        <v>45517</v>
      </c>
      <c r="G11812" s="206" t="s">
        <v>77</v>
      </c>
      <c r="H11812" s="208">
        <v>200000</v>
      </c>
      <c r="I11812" s="206" t="s">
        <v>19</v>
      </c>
      <c r="J11812" s="206">
        <v>276</v>
      </c>
      <c r="L11812" s="206">
        <v>2024</v>
      </c>
      <c r="M11812" s="206" t="s">
        <v>772</v>
      </c>
      <c r="N11812" s="206" t="s">
        <v>773</v>
      </c>
    </row>
    <row r="11813" spans="1:14" s="206" customFormat="1" ht="31" customHeight="1" x14ac:dyDescent="0.15">
      <c r="A11813" s="206" t="s">
        <v>768</v>
      </c>
      <c r="B11813" s="206" t="s">
        <v>935</v>
      </c>
      <c r="C11813" s="206" t="s">
        <v>770</v>
      </c>
      <c r="D11813" s="206" t="s">
        <v>777</v>
      </c>
      <c r="E11813" s="206" t="s">
        <v>778</v>
      </c>
      <c r="F11813" s="207">
        <v>45517</v>
      </c>
      <c r="G11813" s="206" t="s">
        <v>77</v>
      </c>
      <c r="H11813" s="208">
        <v>1200000</v>
      </c>
      <c r="I11813" s="206" t="s">
        <v>19</v>
      </c>
      <c r="J11813" s="206">
        <v>1655</v>
      </c>
      <c r="L11813" s="206">
        <v>2024</v>
      </c>
      <c r="M11813" s="206" t="s">
        <v>772</v>
      </c>
      <c r="N11813" s="206" t="s">
        <v>773</v>
      </c>
    </row>
    <row r="11814" spans="1:14" s="206" customFormat="1" ht="31" customHeight="1" x14ac:dyDescent="0.15">
      <c r="A11814" s="206" t="s">
        <v>768</v>
      </c>
      <c r="B11814" s="206" t="s">
        <v>935</v>
      </c>
      <c r="C11814" s="206" t="s">
        <v>770</v>
      </c>
      <c r="D11814" s="206" t="s">
        <v>777</v>
      </c>
      <c r="E11814" s="206" t="s">
        <v>778</v>
      </c>
      <c r="F11814" s="207">
        <v>45518</v>
      </c>
      <c r="G11814" s="206" t="s">
        <v>77</v>
      </c>
      <c r="H11814" s="208">
        <v>1320000</v>
      </c>
      <c r="I11814" s="206" t="s">
        <v>19</v>
      </c>
      <c r="J11814" s="206">
        <v>1820</v>
      </c>
      <c r="L11814" s="206">
        <v>2024</v>
      </c>
      <c r="M11814" s="206" t="s">
        <v>772</v>
      </c>
      <c r="N11814" s="206" t="s">
        <v>773</v>
      </c>
    </row>
    <row r="11815" spans="1:14" s="206" customFormat="1" ht="31" customHeight="1" x14ac:dyDescent="0.15">
      <c r="A11815" s="206" t="s">
        <v>768</v>
      </c>
      <c r="B11815" s="206" t="s">
        <v>935</v>
      </c>
      <c r="C11815" s="206" t="s">
        <v>770</v>
      </c>
      <c r="D11815" s="206" t="s">
        <v>777</v>
      </c>
      <c r="E11815" s="206" t="s">
        <v>809</v>
      </c>
      <c r="F11815" s="207">
        <v>45518</v>
      </c>
      <c r="G11815" s="206" t="s">
        <v>77</v>
      </c>
      <c r="H11815" s="208">
        <v>200000</v>
      </c>
      <c r="I11815" s="206" t="s">
        <v>19</v>
      </c>
      <c r="J11815" s="206">
        <v>275</v>
      </c>
      <c r="L11815" s="206">
        <v>2024</v>
      </c>
      <c r="M11815" s="206" t="s">
        <v>772</v>
      </c>
      <c r="N11815" s="206" t="s">
        <v>773</v>
      </c>
    </row>
    <row r="11816" spans="1:14" s="206" customFormat="1" ht="31" customHeight="1" x14ac:dyDescent="0.15">
      <c r="A11816" s="206" t="s">
        <v>768</v>
      </c>
      <c r="B11816" s="206" t="s">
        <v>935</v>
      </c>
      <c r="C11816" s="206" t="s">
        <v>770</v>
      </c>
      <c r="D11816" s="206" t="s">
        <v>777</v>
      </c>
      <c r="E11816" s="206" t="s">
        <v>778</v>
      </c>
      <c r="F11816" s="207">
        <v>45519</v>
      </c>
      <c r="G11816" s="206" t="s">
        <v>77</v>
      </c>
      <c r="H11816" s="208">
        <v>1440000</v>
      </c>
      <c r="I11816" s="206" t="s">
        <v>19</v>
      </c>
      <c r="J11816" s="206">
        <v>1986</v>
      </c>
      <c r="L11816" s="206">
        <v>2024</v>
      </c>
      <c r="M11816" s="206" t="s">
        <v>772</v>
      </c>
      <c r="N11816" s="206" t="s">
        <v>773</v>
      </c>
    </row>
    <row r="11817" spans="1:14" s="206" customFormat="1" ht="31" customHeight="1" x14ac:dyDescent="0.15">
      <c r="A11817" s="206" t="s">
        <v>768</v>
      </c>
      <c r="B11817" s="206" t="s">
        <v>935</v>
      </c>
      <c r="C11817" s="206" t="s">
        <v>770</v>
      </c>
      <c r="D11817" s="206" t="s">
        <v>777</v>
      </c>
      <c r="E11817" s="206" t="s">
        <v>809</v>
      </c>
      <c r="F11817" s="207">
        <v>45519</v>
      </c>
      <c r="G11817" s="206" t="s">
        <v>77</v>
      </c>
      <c r="H11817" s="208">
        <v>160000</v>
      </c>
      <c r="I11817" s="206" t="s">
        <v>19</v>
      </c>
      <c r="J11817" s="206">
        <v>220</v>
      </c>
      <c r="L11817" s="206">
        <v>2024</v>
      </c>
      <c r="M11817" s="206" t="s">
        <v>772</v>
      </c>
      <c r="N11817" s="206" t="s">
        <v>773</v>
      </c>
    </row>
    <row r="11818" spans="1:14" s="206" customFormat="1" ht="31" customHeight="1" x14ac:dyDescent="0.15">
      <c r="A11818" s="206" t="s">
        <v>768</v>
      </c>
      <c r="B11818" s="206" t="s">
        <v>935</v>
      </c>
      <c r="C11818" s="206" t="s">
        <v>770</v>
      </c>
      <c r="D11818" s="206" t="s">
        <v>777</v>
      </c>
      <c r="E11818" s="206" t="s">
        <v>809</v>
      </c>
      <c r="F11818" s="207">
        <v>45520</v>
      </c>
      <c r="G11818" s="206" t="s">
        <v>77</v>
      </c>
      <c r="H11818" s="208">
        <v>520000</v>
      </c>
      <c r="I11818" s="206" t="s">
        <v>19</v>
      </c>
      <c r="J11818" s="206">
        <v>717</v>
      </c>
      <c r="L11818" s="206">
        <v>2024</v>
      </c>
      <c r="M11818" s="206" t="s">
        <v>772</v>
      </c>
      <c r="N11818" s="206" t="s">
        <v>773</v>
      </c>
    </row>
    <row r="11819" spans="1:14" s="206" customFormat="1" ht="31" customHeight="1" x14ac:dyDescent="0.15">
      <c r="A11819" s="206" t="s">
        <v>768</v>
      </c>
      <c r="B11819" s="206" t="s">
        <v>935</v>
      </c>
      <c r="C11819" s="206" t="s">
        <v>770</v>
      </c>
      <c r="D11819" s="206" t="s">
        <v>777</v>
      </c>
      <c r="E11819" s="206" t="s">
        <v>778</v>
      </c>
      <c r="F11819" s="207">
        <v>45520</v>
      </c>
      <c r="G11819" s="206" t="s">
        <v>77</v>
      </c>
      <c r="H11819" s="208">
        <v>2280000</v>
      </c>
      <c r="I11819" s="206" t="s">
        <v>19</v>
      </c>
      <c r="J11819" s="206">
        <v>3144</v>
      </c>
      <c r="L11819" s="206">
        <v>2024</v>
      </c>
      <c r="M11819" s="206" t="s">
        <v>772</v>
      </c>
      <c r="N11819" s="206" t="s">
        <v>773</v>
      </c>
    </row>
    <row r="11820" spans="1:14" s="206" customFormat="1" ht="31" customHeight="1" x14ac:dyDescent="0.15">
      <c r="A11820" s="206" t="s">
        <v>768</v>
      </c>
      <c r="B11820" s="206" t="s">
        <v>935</v>
      </c>
      <c r="C11820" s="206" t="s">
        <v>770</v>
      </c>
      <c r="D11820" s="206" t="s">
        <v>777</v>
      </c>
      <c r="E11820" s="206" t="s">
        <v>778</v>
      </c>
      <c r="F11820" s="207">
        <v>45521</v>
      </c>
      <c r="G11820" s="206" t="s">
        <v>77</v>
      </c>
      <c r="H11820" s="208">
        <v>1560000</v>
      </c>
      <c r="I11820" s="206" t="s">
        <v>19</v>
      </c>
      <c r="J11820" s="206">
        <v>2151</v>
      </c>
      <c r="L11820" s="206">
        <v>2024</v>
      </c>
      <c r="M11820" s="206" t="s">
        <v>772</v>
      </c>
      <c r="N11820" s="206" t="s">
        <v>773</v>
      </c>
    </row>
    <row r="11821" spans="1:14" s="206" customFormat="1" ht="31" customHeight="1" x14ac:dyDescent="0.15">
      <c r="A11821" s="206" t="s">
        <v>768</v>
      </c>
      <c r="B11821" s="206" t="s">
        <v>935</v>
      </c>
      <c r="C11821" s="206" t="s">
        <v>770</v>
      </c>
      <c r="D11821" s="206" t="s">
        <v>777</v>
      </c>
      <c r="E11821" s="206" t="s">
        <v>809</v>
      </c>
      <c r="F11821" s="207">
        <v>45521</v>
      </c>
      <c r="G11821" s="206" t="s">
        <v>77</v>
      </c>
      <c r="H11821" s="208">
        <v>240000</v>
      </c>
      <c r="I11821" s="206" t="s">
        <v>19</v>
      </c>
      <c r="J11821" s="206">
        <v>331</v>
      </c>
      <c r="L11821" s="206">
        <v>2024</v>
      </c>
      <c r="M11821" s="206" t="s">
        <v>772</v>
      </c>
      <c r="N11821" s="206" t="s">
        <v>773</v>
      </c>
    </row>
    <row r="11822" spans="1:14" s="206" customFormat="1" ht="31" customHeight="1" x14ac:dyDescent="0.15">
      <c r="A11822" s="206" t="s">
        <v>768</v>
      </c>
      <c r="B11822" s="206" t="s">
        <v>935</v>
      </c>
      <c r="C11822" s="206" t="s">
        <v>770</v>
      </c>
      <c r="D11822" s="206" t="s">
        <v>777</v>
      </c>
      <c r="E11822" s="206" t="s">
        <v>778</v>
      </c>
      <c r="F11822" s="207">
        <v>45522</v>
      </c>
      <c r="G11822" s="206" t="s">
        <v>77</v>
      </c>
      <c r="H11822" s="208">
        <v>1120000</v>
      </c>
      <c r="I11822" s="206" t="s">
        <v>19</v>
      </c>
      <c r="J11822" s="206">
        <v>1545</v>
      </c>
      <c r="L11822" s="206">
        <v>2024</v>
      </c>
      <c r="M11822" s="206" t="s">
        <v>772</v>
      </c>
      <c r="N11822" s="206" t="s">
        <v>773</v>
      </c>
    </row>
    <row r="11823" spans="1:14" s="206" customFormat="1" ht="31" customHeight="1" x14ac:dyDescent="0.15">
      <c r="A11823" s="206" t="s">
        <v>768</v>
      </c>
      <c r="B11823" s="206" t="s">
        <v>935</v>
      </c>
      <c r="C11823" s="206" t="s">
        <v>770</v>
      </c>
      <c r="D11823" s="206" t="s">
        <v>777</v>
      </c>
      <c r="E11823" s="206" t="s">
        <v>809</v>
      </c>
      <c r="F11823" s="207">
        <v>45522</v>
      </c>
      <c r="G11823" s="206" t="s">
        <v>77</v>
      </c>
      <c r="H11823" s="208">
        <v>120000</v>
      </c>
      <c r="I11823" s="206" t="s">
        <v>19</v>
      </c>
      <c r="J11823" s="206">
        <v>165</v>
      </c>
      <c r="L11823" s="206">
        <v>2024</v>
      </c>
      <c r="M11823" s="206" t="s">
        <v>772</v>
      </c>
      <c r="N11823" s="206" t="s">
        <v>773</v>
      </c>
    </row>
    <row r="11824" spans="1:14" s="206" customFormat="1" ht="31" customHeight="1" x14ac:dyDescent="0.15">
      <c r="A11824" s="206" t="s">
        <v>768</v>
      </c>
      <c r="B11824" s="206" t="s">
        <v>935</v>
      </c>
      <c r="C11824" s="206" t="s">
        <v>770</v>
      </c>
      <c r="D11824" s="206" t="s">
        <v>777</v>
      </c>
      <c r="E11824" s="206" t="s">
        <v>778</v>
      </c>
      <c r="F11824" s="207">
        <v>45523</v>
      </c>
      <c r="G11824" s="206" t="s">
        <v>77</v>
      </c>
      <c r="H11824" s="208">
        <v>1800000</v>
      </c>
      <c r="I11824" s="206" t="s">
        <v>19</v>
      </c>
      <c r="J11824" s="206">
        <v>2483</v>
      </c>
      <c r="L11824" s="206">
        <v>2024</v>
      </c>
      <c r="M11824" s="206" t="s">
        <v>772</v>
      </c>
      <c r="N11824" s="206" t="s">
        <v>773</v>
      </c>
    </row>
    <row r="11825" spans="1:14" s="206" customFormat="1" ht="31" customHeight="1" x14ac:dyDescent="0.15">
      <c r="A11825" s="206" t="s">
        <v>768</v>
      </c>
      <c r="B11825" s="206" t="s">
        <v>935</v>
      </c>
      <c r="C11825" s="206" t="s">
        <v>770</v>
      </c>
      <c r="D11825" s="206" t="s">
        <v>777</v>
      </c>
      <c r="E11825" s="206" t="s">
        <v>809</v>
      </c>
      <c r="F11825" s="207">
        <v>45523</v>
      </c>
      <c r="G11825" s="206" t="s">
        <v>77</v>
      </c>
      <c r="H11825" s="208">
        <v>200000</v>
      </c>
      <c r="I11825" s="206" t="s">
        <v>19</v>
      </c>
      <c r="J11825" s="206">
        <v>276</v>
      </c>
      <c r="L11825" s="206">
        <v>2024</v>
      </c>
      <c r="M11825" s="206" t="s">
        <v>772</v>
      </c>
      <c r="N11825" s="206" t="s">
        <v>773</v>
      </c>
    </row>
    <row r="11826" spans="1:14" s="206" customFormat="1" ht="31" customHeight="1" x14ac:dyDescent="0.15">
      <c r="A11826" s="206" t="s">
        <v>768</v>
      </c>
      <c r="B11826" s="206" t="s">
        <v>935</v>
      </c>
      <c r="C11826" s="206" t="s">
        <v>770</v>
      </c>
      <c r="D11826" s="206" t="s">
        <v>777</v>
      </c>
      <c r="E11826" s="206" t="s">
        <v>809</v>
      </c>
      <c r="F11826" s="207">
        <v>45524</v>
      </c>
      <c r="G11826" s="206" t="s">
        <v>77</v>
      </c>
      <c r="H11826" s="208">
        <v>120000</v>
      </c>
      <c r="I11826" s="206" t="s">
        <v>19</v>
      </c>
      <c r="J11826" s="206">
        <v>165</v>
      </c>
      <c r="L11826" s="206">
        <v>2024</v>
      </c>
      <c r="M11826" s="206" t="s">
        <v>772</v>
      </c>
      <c r="N11826" s="206" t="s">
        <v>773</v>
      </c>
    </row>
    <row r="11827" spans="1:14" s="206" customFormat="1" ht="31" customHeight="1" x14ac:dyDescent="0.15">
      <c r="A11827" s="206" t="s">
        <v>768</v>
      </c>
      <c r="B11827" s="206" t="s">
        <v>935</v>
      </c>
      <c r="C11827" s="206" t="s">
        <v>770</v>
      </c>
      <c r="D11827" s="206" t="s">
        <v>777</v>
      </c>
      <c r="E11827" s="206" t="s">
        <v>778</v>
      </c>
      <c r="F11827" s="207">
        <v>45524</v>
      </c>
      <c r="G11827" s="206" t="s">
        <v>77</v>
      </c>
      <c r="H11827" s="208">
        <v>1920000</v>
      </c>
      <c r="I11827" s="206" t="s">
        <v>19</v>
      </c>
      <c r="J11827" s="206">
        <v>2648</v>
      </c>
      <c r="L11827" s="206">
        <v>2024</v>
      </c>
      <c r="M11827" s="206" t="s">
        <v>772</v>
      </c>
      <c r="N11827" s="206" t="s">
        <v>773</v>
      </c>
    </row>
    <row r="11828" spans="1:14" s="206" customFormat="1" ht="31" customHeight="1" x14ac:dyDescent="0.15">
      <c r="A11828" s="206" t="s">
        <v>768</v>
      </c>
      <c r="B11828" s="206" t="s">
        <v>935</v>
      </c>
      <c r="C11828" s="206" t="s">
        <v>770</v>
      </c>
      <c r="D11828" s="206" t="s">
        <v>777</v>
      </c>
      <c r="E11828" s="206" t="s">
        <v>778</v>
      </c>
      <c r="F11828" s="207">
        <v>45525</v>
      </c>
      <c r="G11828" s="206" t="s">
        <v>77</v>
      </c>
      <c r="H11828" s="208">
        <v>1520000</v>
      </c>
      <c r="I11828" s="206" t="s">
        <v>19</v>
      </c>
      <c r="J11828" s="206">
        <v>2096</v>
      </c>
      <c r="L11828" s="206">
        <v>2024</v>
      </c>
      <c r="M11828" s="206" t="s">
        <v>772</v>
      </c>
      <c r="N11828" s="206" t="s">
        <v>773</v>
      </c>
    </row>
    <row r="11829" spans="1:14" s="206" customFormat="1" ht="31" customHeight="1" x14ac:dyDescent="0.15">
      <c r="A11829" s="206" t="s">
        <v>768</v>
      </c>
      <c r="B11829" s="206" t="s">
        <v>935</v>
      </c>
      <c r="C11829" s="206" t="s">
        <v>770</v>
      </c>
      <c r="D11829" s="206" t="s">
        <v>777</v>
      </c>
      <c r="E11829" s="206" t="s">
        <v>809</v>
      </c>
      <c r="F11829" s="207">
        <v>45525</v>
      </c>
      <c r="G11829" s="206" t="s">
        <v>77</v>
      </c>
      <c r="H11829" s="208">
        <v>280000</v>
      </c>
      <c r="I11829" s="206" t="s">
        <v>19</v>
      </c>
      <c r="J11829" s="206">
        <v>386</v>
      </c>
      <c r="L11829" s="206">
        <v>2024</v>
      </c>
      <c r="M11829" s="206" t="s">
        <v>772</v>
      </c>
      <c r="N11829" s="206" t="s">
        <v>773</v>
      </c>
    </row>
    <row r="11830" spans="1:14" s="206" customFormat="1" ht="31" customHeight="1" x14ac:dyDescent="0.15">
      <c r="A11830" s="206" t="s">
        <v>768</v>
      </c>
      <c r="B11830" s="206" t="s">
        <v>935</v>
      </c>
      <c r="C11830" s="206" t="s">
        <v>770</v>
      </c>
      <c r="D11830" s="206" t="s">
        <v>777</v>
      </c>
      <c r="E11830" s="206" t="s">
        <v>809</v>
      </c>
      <c r="F11830" s="207">
        <v>45526</v>
      </c>
      <c r="G11830" s="206" t="s">
        <v>77</v>
      </c>
      <c r="H11830" s="208">
        <v>280000</v>
      </c>
      <c r="I11830" s="206" t="s">
        <v>19</v>
      </c>
      <c r="J11830" s="206">
        <v>387</v>
      </c>
      <c r="L11830" s="206">
        <v>2024</v>
      </c>
      <c r="M11830" s="206" t="s">
        <v>772</v>
      </c>
      <c r="N11830" s="206" t="s">
        <v>773</v>
      </c>
    </row>
    <row r="11831" spans="1:14" s="206" customFormat="1" ht="31" customHeight="1" x14ac:dyDescent="0.15">
      <c r="A11831" s="206" t="s">
        <v>768</v>
      </c>
      <c r="B11831" s="206" t="s">
        <v>935</v>
      </c>
      <c r="C11831" s="206" t="s">
        <v>770</v>
      </c>
      <c r="D11831" s="206" t="s">
        <v>777</v>
      </c>
      <c r="E11831" s="206" t="s">
        <v>778</v>
      </c>
      <c r="F11831" s="207">
        <v>45526</v>
      </c>
      <c r="G11831" s="206" t="s">
        <v>77</v>
      </c>
      <c r="H11831" s="208">
        <v>1480000</v>
      </c>
      <c r="I11831" s="206" t="s">
        <v>19</v>
      </c>
      <c r="J11831" s="206">
        <v>2041</v>
      </c>
      <c r="L11831" s="206">
        <v>2024</v>
      </c>
      <c r="M11831" s="206" t="s">
        <v>772</v>
      </c>
      <c r="N11831" s="206" t="s">
        <v>773</v>
      </c>
    </row>
    <row r="11832" spans="1:14" s="206" customFormat="1" ht="31" customHeight="1" x14ac:dyDescent="0.15">
      <c r="A11832" s="206" t="s">
        <v>768</v>
      </c>
      <c r="B11832" s="206" t="s">
        <v>935</v>
      </c>
      <c r="C11832" s="206" t="s">
        <v>770</v>
      </c>
      <c r="D11832" s="206" t="s">
        <v>777</v>
      </c>
      <c r="E11832" s="206" t="s">
        <v>809</v>
      </c>
      <c r="F11832" s="207">
        <v>45527</v>
      </c>
      <c r="G11832" s="206" t="s">
        <v>77</v>
      </c>
      <c r="H11832" s="208">
        <v>200000</v>
      </c>
      <c r="I11832" s="206" t="s">
        <v>19</v>
      </c>
      <c r="J11832" s="206">
        <v>275</v>
      </c>
      <c r="L11832" s="206">
        <v>2024</v>
      </c>
      <c r="M11832" s="206" t="s">
        <v>772</v>
      </c>
      <c r="N11832" s="206" t="s">
        <v>773</v>
      </c>
    </row>
    <row r="11833" spans="1:14" s="206" customFormat="1" ht="31" customHeight="1" x14ac:dyDescent="0.15">
      <c r="A11833" s="206" t="s">
        <v>768</v>
      </c>
      <c r="B11833" s="206" t="s">
        <v>935</v>
      </c>
      <c r="C11833" s="206" t="s">
        <v>770</v>
      </c>
      <c r="D11833" s="206" t="s">
        <v>777</v>
      </c>
      <c r="E11833" s="206" t="s">
        <v>778</v>
      </c>
      <c r="F11833" s="207">
        <v>45527</v>
      </c>
      <c r="G11833" s="206" t="s">
        <v>77</v>
      </c>
      <c r="H11833" s="208">
        <v>2160000</v>
      </c>
      <c r="I11833" s="206" t="s">
        <v>19</v>
      </c>
      <c r="J11833" s="206">
        <v>2979</v>
      </c>
      <c r="L11833" s="206">
        <v>2024</v>
      </c>
      <c r="M11833" s="206" t="s">
        <v>772</v>
      </c>
      <c r="N11833" s="206" t="s">
        <v>773</v>
      </c>
    </row>
    <row r="11834" spans="1:14" s="206" customFormat="1" ht="31" customHeight="1" x14ac:dyDescent="0.15">
      <c r="A11834" s="206" t="s">
        <v>768</v>
      </c>
      <c r="B11834" s="206" t="s">
        <v>935</v>
      </c>
      <c r="C11834" s="206" t="s">
        <v>770</v>
      </c>
      <c r="D11834" s="206" t="s">
        <v>777</v>
      </c>
      <c r="E11834" s="206" t="s">
        <v>809</v>
      </c>
      <c r="F11834" s="207">
        <v>45528</v>
      </c>
      <c r="G11834" s="206" t="s">
        <v>77</v>
      </c>
      <c r="H11834" s="208">
        <v>200000</v>
      </c>
      <c r="I11834" s="206" t="s">
        <v>19</v>
      </c>
      <c r="J11834" s="206">
        <v>276</v>
      </c>
      <c r="L11834" s="206">
        <v>2024</v>
      </c>
      <c r="M11834" s="206" t="s">
        <v>772</v>
      </c>
      <c r="N11834" s="206" t="s">
        <v>773</v>
      </c>
    </row>
    <row r="11835" spans="1:14" s="206" customFormat="1" ht="31" customHeight="1" x14ac:dyDescent="0.15">
      <c r="A11835" s="206" t="s">
        <v>768</v>
      </c>
      <c r="B11835" s="206" t="s">
        <v>935</v>
      </c>
      <c r="C11835" s="206" t="s">
        <v>770</v>
      </c>
      <c r="D11835" s="206" t="s">
        <v>777</v>
      </c>
      <c r="E11835" s="206" t="s">
        <v>778</v>
      </c>
      <c r="F11835" s="207">
        <v>45528</v>
      </c>
      <c r="G11835" s="206" t="s">
        <v>77</v>
      </c>
      <c r="H11835" s="208">
        <v>2480000</v>
      </c>
      <c r="I11835" s="206" t="s">
        <v>19</v>
      </c>
      <c r="J11835" s="206">
        <v>3420</v>
      </c>
      <c r="L11835" s="206">
        <v>2024</v>
      </c>
      <c r="M11835" s="206" t="s">
        <v>772</v>
      </c>
      <c r="N11835" s="206" t="s">
        <v>773</v>
      </c>
    </row>
    <row r="11836" spans="1:14" s="206" customFormat="1" ht="31" customHeight="1" x14ac:dyDescent="0.15">
      <c r="A11836" s="206" t="s">
        <v>768</v>
      </c>
      <c r="B11836" s="206" t="s">
        <v>935</v>
      </c>
      <c r="C11836" s="206" t="s">
        <v>770</v>
      </c>
      <c r="D11836" s="206" t="s">
        <v>777</v>
      </c>
      <c r="E11836" s="206" t="s">
        <v>778</v>
      </c>
      <c r="F11836" s="207">
        <v>45529</v>
      </c>
      <c r="G11836" s="206" t="s">
        <v>77</v>
      </c>
      <c r="H11836" s="208">
        <v>920000</v>
      </c>
      <c r="I11836" s="206" t="s">
        <v>19</v>
      </c>
      <c r="J11836" s="206">
        <v>1270</v>
      </c>
      <c r="L11836" s="206">
        <v>2024</v>
      </c>
      <c r="M11836" s="206" t="s">
        <v>772</v>
      </c>
      <c r="N11836" s="206" t="s">
        <v>773</v>
      </c>
    </row>
    <row r="11837" spans="1:14" s="206" customFormat="1" ht="31" customHeight="1" x14ac:dyDescent="0.15">
      <c r="A11837" s="206" t="s">
        <v>768</v>
      </c>
      <c r="B11837" s="206" t="s">
        <v>935</v>
      </c>
      <c r="C11837" s="206" t="s">
        <v>770</v>
      </c>
      <c r="D11837" s="206" t="s">
        <v>777</v>
      </c>
      <c r="E11837" s="206" t="s">
        <v>809</v>
      </c>
      <c r="F11837" s="207">
        <v>45529</v>
      </c>
      <c r="G11837" s="206" t="s">
        <v>77</v>
      </c>
      <c r="H11837" s="208">
        <v>120000</v>
      </c>
      <c r="I11837" s="206" t="s">
        <v>19</v>
      </c>
      <c r="J11837" s="206">
        <v>165</v>
      </c>
      <c r="L11837" s="206">
        <v>2024</v>
      </c>
      <c r="M11837" s="206" t="s">
        <v>772</v>
      </c>
      <c r="N11837" s="206" t="s">
        <v>773</v>
      </c>
    </row>
    <row r="11838" spans="1:14" s="206" customFormat="1" ht="31" customHeight="1" x14ac:dyDescent="0.15">
      <c r="A11838" s="206" t="s">
        <v>768</v>
      </c>
      <c r="B11838" s="206" t="s">
        <v>935</v>
      </c>
      <c r="C11838" s="206" t="s">
        <v>770</v>
      </c>
      <c r="D11838" s="206" t="s">
        <v>777</v>
      </c>
      <c r="E11838" s="206" t="s">
        <v>778</v>
      </c>
      <c r="F11838" s="207">
        <v>45530</v>
      </c>
      <c r="G11838" s="206" t="s">
        <v>77</v>
      </c>
      <c r="H11838" s="208">
        <v>1680000</v>
      </c>
      <c r="I11838" s="206" t="s">
        <v>19</v>
      </c>
      <c r="J11838" s="206">
        <v>2317</v>
      </c>
      <c r="L11838" s="206">
        <v>2024</v>
      </c>
      <c r="M11838" s="206" t="s">
        <v>772</v>
      </c>
      <c r="N11838" s="206" t="s">
        <v>773</v>
      </c>
    </row>
    <row r="11839" spans="1:14" s="206" customFormat="1" ht="31" customHeight="1" x14ac:dyDescent="0.15">
      <c r="A11839" s="206" t="s">
        <v>768</v>
      </c>
      <c r="B11839" s="206" t="s">
        <v>935</v>
      </c>
      <c r="C11839" s="206" t="s">
        <v>770</v>
      </c>
      <c r="D11839" s="206" t="s">
        <v>777</v>
      </c>
      <c r="E11839" s="206" t="s">
        <v>809</v>
      </c>
      <c r="F11839" s="207">
        <v>45530</v>
      </c>
      <c r="G11839" s="206" t="s">
        <v>77</v>
      </c>
      <c r="H11839" s="208">
        <v>200000</v>
      </c>
      <c r="I11839" s="206" t="s">
        <v>19</v>
      </c>
      <c r="J11839" s="206">
        <v>276</v>
      </c>
      <c r="L11839" s="206">
        <v>2024</v>
      </c>
      <c r="M11839" s="206" t="s">
        <v>772</v>
      </c>
      <c r="N11839" s="206" t="s">
        <v>773</v>
      </c>
    </row>
    <row r="11840" spans="1:14" s="206" customFormat="1" ht="31" customHeight="1" x14ac:dyDescent="0.15">
      <c r="A11840" s="206" t="s">
        <v>768</v>
      </c>
      <c r="B11840" s="206" t="s">
        <v>935</v>
      </c>
      <c r="C11840" s="206" t="s">
        <v>770</v>
      </c>
      <c r="D11840" s="206" t="s">
        <v>777</v>
      </c>
      <c r="E11840" s="206" t="s">
        <v>809</v>
      </c>
      <c r="F11840" s="207">
        <v>45531</v>
      </c>
      <c r="G11840" s="206" t="s">
        <v>77</v>
      </c>
      <c r="H11840" s="208">
        <v>160000</v>
      </c>
      <c r="I11840" s="206" t="s">
        <v>19</v>
      </c>
      <c r="J11840" s="206">
        <v>220</v>
      </c>
      <c r="L11840" s="206">
        <v>2024</v>
      </c>
      <c r="M11840" s="206" t="s">
        <v>772</v>
      </c>
      <c r="N11840" s="206" t="s">
        <v>773</v>
      </c>
    </row>
    <row r="11841" spans="1:14" s="206" customFormat="1" ht="31" customHeight="1" x14ac:dyDescent="0.15">
      <c r="A11841" s="206" t="s">
        <v>768</v>
      </c>
      <c r="B11841" s="206" t="s">
        <v>935</v>
      </c>
      <c r="C11841" s="206" t="s">
        <v>770</v>
      </c>
      <c r="D11841" s="206" t="s">
        <v>777</v>
      </c>
      <c r="E11841" s="206" t="s">
        <v>778</v>
      </c>
      <c r="F11841" s="207">
        <v>45531</v>
      </c>
      <c r="G11841" s="206" t="s">
        <v>77</v>
      </c>
      <c r="H11841" s="208">
        <v>1600000</v>
      </c>
      <c r="I11841" s="206" t="s">
        <v>19</v>
      </c>
      <c r="J11841" s="206">
        <v>2207</v>
      </c>
      <c r="L11841" s="206">
        <v>2024</v>
      </c>
      <c r="M11841" s="206" t="s">
        <v>772</v>
      </c>
      <c r="N11841" s="206" t="s">
        <v>773</v>
      </c>
    </row>
    <row r="11842" spans="1:14" s="206" customFormat="1" ht="31" customHeight="1" x14ac:dyDescent="0.15">
      <c r="A11842" s="206" t="s">
        <v>768</v>
      </c>
      <c r="B11842" s="206" t="s">
        <v>935</v>
      </c>
      <c r="C11842" s="206" t="s">
        <v>770</v>
      </c>
      <c r="D11842" s="206" t="s">
        <v>777</v>
      </c>
      <c r="E11842" s="206" t="s">
        <v>778</v>
      </c>
      <c r="F11842" s="207">
        <v>45532</v>
      </c>
      <c r="G11842" s="206" t="s">
        <v>77</v>
      </c>
      <c r="H11842" s="208">
        <v>1720000</v>
      </c>
      <c r="I11842" s="206" t="s">
        <v>19</v>
      </c>
      <c r="J11842" s="206">
        <v>2372</v>
      </c>
      <c r="L11842" s="206">
        <v>2024</v>
      </c>
      <c r="M11842" s="206" t="s">
        <v>772</v>
      </c>
      <c r="N11842" s="206" t="s">
        <v>773</v>
      </c>
    </row>
    <row r="11843" spans="1:14" s="206" customFormat="1" ht="31" customHeight="1" x14ac:dyDescent="0.15">
      <c r="A11843" s="206" t="s">
        <v>768</v>
      </c>
      <c r="B11843" s="206" t="s">
        <v>935</v>
      </c>
      <c r="C11843" s="206" t="s">
        <v>770</v>
      </c>
      <c r="D11843" s="206" t="s">
        <v>777</v>
      </c>
      <c r="E11843" s="206" t="s">
        <v>809</v>
      </c>
      <c r="F11843" s="207">
        <v>45532</v>
      </c>
      <c r="G11843" s="206" t="s">
        <v>77</v>
      </c>
      <c r="H11843" s="208">
        <v>200000</v>
      </c>
      <c r="I11843" s="206" t="s">
        <v>19</v>
      </c>
      <c r="J11843" s="206">
        <v>276</v>
      </c>
      <c r="L11843" s="206">
        <v>2024</v>
      </c>
      <c r="M11843" s="206" t="s">
        <v>772</v>
      </c>
      <c r="N11843" s="206" t="s">
        <v>773</v>
      </c>
    </row>
    <row r="11844" spans="1:14" s="206" customFormat="1" ht="31" customHeight="1" x14ac:dyDescent="0.15">
      <c r="A11844" s="206" t="s">
        <v>768</v>
      </c>
      <c r="B11844" s="206" t="s">
        <v>935</v>
      </c>
      <c r="C11844" s="206" t="s">
        <v>770</v>
      </c>
      <c r="D11844" s="206" t="s">
        <v>777</v>
      </c>
      <c r="E11844" s="206" t="s">
        <v>778</v>
      </c>
      <c r="F11844" s="207">
        <v>45533</v>
      </c>
      <c r="G11844" s="206" t="s">
        <v>77</v>
      </c>
      <c r="H11844" s="208">
        <v>1800000</v>
      </c>
      <c r="I11844" s="206" t="s">
        <v>19</v>
      </c>
      <c r="J11844" s="206">
        <v>2483</v>
      </c>
      <c r="L11844" s="206">
        <v>2024</v>
      </c>
      <c r="M11844" s="206" t="s">
        <v>772</v>
      </c>
      <c r="N11844" s="206" t="s">
        <v>773</v>
      </c>
    </row>
    <row r="11845" spans="1:14" s="206" customFormat="1" ht="31" customHeight="1" x14ac:dyDescent="0.15">
      <c r="A11845" s="206" t="s">
        <v>768</v>
      </c>
      <c r="B11845" s="206" t="s">
        <v>935</v>
      </c>
      <c r="C11845" s="206" t="s">
        <v>770</v>
      </c>
      <c r="D11845" s="206" t="s">
        <v>777</v>
      </c>
      <c r="E11845" s="206" t="s">
        <v>809</v>
      </c>
      <c r="F11845" s="207">
        <v>45533</v>
      </c>
      <c r="G11845" s="206" t="s">
        <v>77</v>
      </c>
      <c r="H11845" s="208">
        <v>80000</v>
      </c>
      <c r="I11845" s="206" t="s">
        <v>19</v>
      </c>
      <c r="J11845" s="206">
        <v>110</v>
      </c>
      <c r="L11845" s="206">
        <v>2024</v>
      </c>
      <c r="M11845" s="206" t="s">
        <v>772</v>
      </c>
      <c r="N11845" s="206" t="s">
        <v>773</v>
      </c>
    </row>
    <row r="11846" spans="1:14" s="206" customFormat="1" ht="31" customHeight="1" x14ac:dyDescent="0.15">
      <c r="A11846" s="206" t="s">
        <v>768</v>
      </c>
      <c r="B11846" s="206" t="s">
        <v>935</v>
      </c>
      <c r="C11846" s="206" t="s">
        <v>770</v>
      </c>
      <c r="D11846" s="206" t="s">
        <v>777</v>
      </c>
      <c r="E11846" s="206" t="s">
        <v>778</v>
      </c>
      <c r="F11846" s="207">
        <v>45534</v>
      </c>
      <c r="G11846" s="206" t="s">
        <v>77</v>
      </c>
      <c r="H11846" s="208">
        <v>1000000</v>
      </c>
      <c r="I11846" s="206" t="s">
        <v>19</v>
      </c>
      <c r="J11846" s="206">
        <v>1378</v>
      </c>
      <c r="L11846" s="206">
        <v>2024</v>
      </c>
      <c r="M11846" s="206" t="s">
        <v>772</v>
      </c>
      <c r="N11846" s="206" t="s">
        <v>773</v>
      </c>
    </row>
    <row r="11847" spans="1:14" s="206" customFormat="1" ht="31" customHeight="1" x14ac:dyDescent="0.15">
      <c r="A11847" s="206" t="s">
        <v>768</v>
      </c>
      <c r="B11847" s="206" t="s">
        <v>935</v>
      </c>
      <c r="C11847" s="206" t="s">
        <v>770</v>
      </c>
      <c r="D11847" s="206" t="s">
        <v>777</v>
      </c>
      <c r="E11847" s="206" t="s">
        <v>809</v>
      </c>
      <c r="F11847" s="207">
        <v>45534</v>
      </c>
      <c r="G11847" s="206" t="s">
        <v>77</v>
      </c>
      <c r="H11847" s="208">
        <v>40000</v>
      </c>
      <c r="I11847" s="206" t="s">
        <v>19</v>
      </c>
      <c r="J11847" s="206">
        <v>55</v>
      </c>
      <c r="L11847" s="206">
        <v>2024</v>
      </c>
      <c r="M11847" s="206" t="s">
        <v>772</v>
      </c>
      <c r="N11847" s="206" t="s">
        <v>773</v>
      </c>
    </row>
    <row r="11848" spans="1:14" s="206" customFormat="1" ht="31" customHeight="1" x14ac:dyDescent="0.15">
      <c r="A11848" s="206" t="s">
        <v>768</v>
      </c>
      <c r="B11848" s="206" t="s">
        <v>935</v>
      </c>
      <c r="C11848" s="206" t="s">
        <v>770</v>
      </c>
      <c r="D11848" s="206" t="s">
        <v>777</v>
      </c>
      <c r="E11848" s="206" t="s">
        <v>778</v>
      </c>
      <c r="F11848" s="207">
        <v>45535</v>
      </c>
      <c r="G11848" s="206" t="s">
        <v>77</v>
      </c>
      <c r="H11848" s="208">
        <v>400000</v>
      </c>
      <c r="I11848" s="206" t="s">
        <v>19</v>
      </c>
      <c r="J11848" s="206">
        <v>552</v>
      </c>
      <c r="L11848" s="206">
        <v>2024</v>
      </c>
      <c r="M11848" s="206" t="s">
        <v>772</v>
      </c>
      <c r="N11848" s="206" t="s">
        <v>773</v>
      </c>
    </row>
    <row r="11849" spans="1:14" s="206" customFormat="1" ht="31" customHeight="1" x14ac:dyDescent="0.15">
      <c r="A11849" s="206" t="s">
        <v>768</v>
      </c>
      <c r="B11849" s="206" t="s">
        <v>935</v>
      </c>
      <c r="C11849" s="206" t="s">
        <v>770</v>
      </c>
      <c r="D11849" s="206" t="s">
        <v>777</v>
      </c>
      <c r="E11849" s="206" t="s">
        <v>809</v>
      </c>
      <c r="F11849" s="207">
        <v>45535</v>
      </c>
      <c r="G11849" s="206" t="s">
        <v>77</v>
      </c>
      <c r="H11849" s="208">
        <v>40000</v>
      </c>
      <c r="I11849" s="206" t="s">
        <v>19</v>
      </c>
      <c r="J11849" s="206">
        <v>55</v>
      </c>
      <c r="L11849" s="206">
        <v>2024</v>
      </c>
      <c r="M11849" s="206" t="s">
        <v>772</v>
      </c>
      <c r="N11849" s="206" t="s">
        <v>773</v>
      </c>
    </row>
    <row r="11850" spans="1:14" s="206" customFormat="1" ht="31" customHeight="1" x14ac:dyDescent="0.15">
      <c r="A11850" s="206" t="s">
        <v>768</v>
      </c>
      <c r="B11850" s="206" t="s">
        <v>935</v>
      </c>
      <c r="C11850" s="206" t="s">
        <v>770</v>
      </c>
      <c r="D11850" s="206" t="s">
        <v>777</v>
      </c>
      <c r="E11850" s="206" t="s">
        <v>778</v>
      </c>
      <c r="F11850" s="207">
        <v>45536</v>
      </c>
      <c r="G11850" s="206" t="s">
        <v>77</v>
      </c>
      <c r="H11850" s="208">
        <v>400000</v>
      </c>
      <c r="I11850" s="206" t="s">
        <v>19</v>
      </c>
      <c r="J11850" s="206">
        <v>551</v>
      </c>
      <c r="L11850" s="206">
        <v>2024</v>
      </c>
      <c r="M11850" s="206" t="s">
        <v>772</v>
      </c>
      <c r="N11850" s="206" t="s">
        <v>773</v>
      </c>
    </row>
    <row r="11851" spans="1:14" s="206" customFormat="1" ht="31" customHeight="1" x14ac:dyDescent="0.15">
      <c r="A11851" s="206" t="s">
        <v>768</v>
      </c>
      <c r="B11851" s="206" t="s">
        <v>935</v>
      </c>
      <c r="C11851" s="206" t="s">
        <v>770</v>
      </c>
      <c r="D11851" s="206" t="s">
        <v>777</v>
      </c>
      <c r="E11851" s="206" t="s">
        <v>809</v>
      </c>
      <c r="F11851" s="207">
        <v>45536</v>
      </c>
      <c r="G11851" s="206" t="s">
        <v>77</v>
      </c>
      <c r="H11851" s="208">
        <v>40000</v>
      </c>
      <c r="I11851" s="206" t="s">
        <v>19</v>
      </c>
      <c r="J11851" s="206">
        <v>55</v>
      </c>
      <c r="L11851" s="206">
        <v>2024</v>
      </c>
      <c r="M11851" s="206" t="s">
        <v>772</v>
      </c>
      <c r="N11851" s="206" t="s">
        <v>773</v>
      </c>
    </row>
    <row r="11852" spans="1:14" s="206" customFormat="1" ht="31" customHeight="1" x14ac:dyDescent="0.15">
      <c r="A11852" s="206" t="s">
        <v>768</v>
      </c>
      <c r="B11852" s="206" t="s">
        <v>935</v>
      </c>
      <c r="C11852" s="206" t="s">
        <v>770</v>
      </c>
      <c r="D11852" s="206" t="s">
        <v>777</v>
      </c>
      <c r="E11852" s="206" t="s">
        <v>809</v>
      </c>
      <c r="F11852" s="207">
        <v>45537</v>
      </c>
      <c r="G11852" s="206" t="s">
        <v>77</v>
      </c>
      <c r="H11852" s="208">
        <v>40000</v>
      </c>
      <c r="I11852" s="206" t="s">
        <v>19</v>
      </c>
      <c r="J11852" s="206">
        <v>55</v>
      </c>
      <c r="L11852" s="206">
        <v>2024</v>
      </c>
      <c r="M11852" s="206" t="s">
        <v>772</v>
      </c>
      <c r="N11852" s="206" t="s">
        <v>773</v>
      </c>
    </row>
    <row r="11853" spans="1:14" s="206" customFormat="1" ht="31" customHeight="1" x14ac:dyDescent="0.15">
      <c r="A11853" s="206" t="s">
        <v>768</v>
      </c>
      <c r="B11853" s="206" t="s">
        <v>935</v>
      </c>
      <c r="C11853" s="206" t="s">
        <v>770</v>
      </c>
      <c r="D11853" s="206" t="s">
        <v>777</v>
      </c>
      <c r="E11853" s="206" t="s">
        <v>778</v>
      </c>
      <c r="F11853" s="207">
        <v>45537</v>
      </c>
      <c r="G11853" s="206" t="s">
        <v>77</v>
      </c>
      <c r="H11853" s="208">
        <v>40000</v>
      </c>
      <c r="I11853" s="206" t="s">
        <v>19</v>
      </c>
      <c r="J11853" s="206">
        <v>55</v>
      </c>
      <c r="L11853" s="206">
        <v>2024</v>
      </c>
      <c r="M11853" s="206" t="s">
        <v>772</v>
      </c>
      <c r="N11853" s="206" t="s">
        <v>773</v>
      </c>
    </row>
    <row r="11854" spans="1:14" s="206" customFormat="1" ht="31" customHeight="1" x14ac:dyDescent="0.15">
      <c r="A11854" s="206" t="s">
        <v>768</v>
      </c>
      <c r="B11854" s="206" t="s">
        <v>935</v>
      </c>
      <c r="C11854" s="206" t="s">
        <v>770</v>
      </c>
      <c r="D11854" s="206" t="s">
        <v>777</v>
      </c>
      <c r="E11854" s="206" t="s">
        <v>778</v>
      </c>
      <c r="F11854" s="207">
        <v>45538</v>
      </c>
      <c r="G11854" s="206" t="s">
        <v>77</v>
      </c>
      <c r="H11854" s="208">
        <v>120000</v>
      </c>
      <c r="I11854" s="206" t="s">
        <v>19</v>
      </c>
      <c r="J11854" s="206">
        <v>165</v>
      </c>
      <c r="L11854" s="206">
        <v>2024</v>
      </c>
      <c r="M11854" s="206" t="s">
        <v>772</v>
      </c>
      <c r="N11854" s="206" t="s">
        <v>773</v>
      </c>
    </row>
    <row r="11855" spans="1:14" s="206" customFormat="1" ht="31" customHeight="1" x14ac:dyDescent="0.15">
      <c r="A11855" s="206" t="s">
        <v>768</v>
      </c>
      <c r="B11855" s="206" t="s">
        <v>935</v>
      </c>
      <c r="C11855" s="206" t="s">
        <v>770</v>
      </c>
      <c r="D11855" s="206" t="s">
        <v>777</v>
      </c>
      <c r="E11855" s="206" t="s">
        <v>778</v>
      </c>
      <c r="F11855" s="207">
        <v>45539</v>
      </c>
      <c r="G11855" s="206" t="s">
        <v>77</v>
      </c>
      <c r="H11855" s="208">
        <v>720000</v>
      </c>
      <c r="I11855" s="206" t="s">
        <v>19</v>
      </c>
      <c r="J11855" s="206">
        <v>993</v>
      </c>
      <c r="L11855" s="206">
        <v>2024</v>
      </c>
      <c r="M11855" s="206" t="s">
        <v>772</v>
      </c>
      <c r="N11855" s="206" t="s">
        <v>773</v>
      </c>
    </row>
    <row r="11856" spans="1:14" s="206" customFormat="1" ht="31" customHeight="1" x14ac:dyDescent="0.15">
      <c r="A11856" s="206" t="s">
        <v>768</v>
      </c>
      <c r="B11856" s="206" t="s">
        <v>935</v>
      </c>
      <c r="C11856" s="206" t="s">
        <v>770</v>
      </c>
      <c r="D11856" s="206" t="s">
        <v>777</v>
      </c>
      <c r="E11856" s="206" t="s">
        <v>809</v>
      </c>
      <c r="F11856" s="207">
        <v>45539</v>
      </c>
      <c r="G11856" s="206" t="s">
        <v>77</v>
      </c>
      <c r="H11856" s="208">
        <v>80000</v>
      </c>
      <c r="I11856" s="206" t="s">
        <v>19</v>
      </c>
      <c r="J11856" s="206">
        <v>110</v>
      </c>
      <c r="L11856" s="206">
        <v>2024</v>
      </c>
      <c r="M11856" s="206" t="s">
        <v>772</v>
      </c>
      <c r="N11856" s="206" t="s">
        <v>773</v>
      </c>
    </row>
    <row r="11857" spans="1:14" s="206" customFormat="1" ht="31" customHeight="1" x14ac:dyDescent="0.15">
      <c r="A11857" s="206" t="s">
        <v>768</v>
      </c>
      <c r="B11857" s="206" t="s">
        <v>935</v>
      </c>
      <c r="C11857" s="206" t="s">
        <v>770</v>
      </c>
      <c r="D11857" s="206" t="s">
        <v>777</v>
      </c>
      <c r="E11857" s="206" t="s">
        <v>778</v>
      </c>
      <c r="F11857" s="207">
        <v>45540</v>
      </c>
      <c r="G11857" s="206" t="s">
        <v>77</v>
      </c>
      <c r="H11857" s="208">
        <v>920000</v>
      </c>
      <c r="I11857" s="206" t="s">
        <v>19</v>
      </c>
      <c r="J11857" s="206">
        <v>1269</v>
      </c>
      <c r="L11857" s="206">
        <v>2024</v>
      </c>
      <c r="M11857" s="206" t="s">
        <v>772</v>
      </c>
      <c r="N11857" s="206" t="s">
        <v>773</v>
      </c>
    </row>
    <row r="11858" spans="1:14" s="206" customFormat="1" ht="31" customHeight="1" x14ac:dyDescent="0.15">
      <c r="A11858" s="206" t="s">
        <v>768</v>
      </c>
      <c r="B11858" s="206" t="s">
        <v>935</v>
      </c>
      <c r="C11858" s="206" t="s">
        <v>770</v>
      </c>
      <c r="D11858" s="206" t="s">
        <v>777</v>
      </c>
      <c r="E11858" s="206" t="s">
        <v>778</v>
      </c>
      <c r="F11858" s="207">
        <v>45541</v>
      </c>
      <c r="G11858" s="206" t="s">
        <v>77</v>
      </c>
      <c r="H11858" s="208">
        <v>720000</v>
      </c>
      <c r="I11858" s="206" t="s">
        <v>19</v>
      </c>
      <c r="J11858" s="206">
        <v>993</v>
      </c>
      <c r="L11858" s="206">
        <v>2024</v>
      </c>
      <c r="M11858" s="206" t="s">
        <v>772</v>
      </c>
      <c r="N11858" s="206" t="s">
        <v>773</v>
      </c>
    </row>
    <row r="11859" spans="1:14" s="206" customFormat="1" ht="31" customHeight="1" x14ac:dyDescent="0.15">
      <c r="A11859" s="206" t="s">
        <v>768</v>
      </c>
      <c r="B11859" s="206" t="s">
        <v>935</v>
      </c>
      <c r="C11859" s="206" t="s">
        <v>770</v>
      </c>
      <c r="D11859" s="206" t="s">
        <v>777</v>
      </c>
      <c r="E11859" s="206" t="s">
        <v>778</v>
      </c>
      <c r="F11859" s="207">
        <v>45542</v>
      </c>
      <c r="G11859" s="206" t="s">
        <v>77</v>
      </c>
      <c r="H11859" s="208">
        <v>720000</v>
      </c>
      <c r="I11859" s="206" t="s">
        <v>19</v>
      </c>
      <c r="J11859" s="206">
        <v>994</v>
      </c>
      <c r="L11859" s="206">
        <v>2024</v>
      </c>
      <c r="M11859" s="206" t="s">
        <v>772</v>
      </c>
      <c r="N11859" s="206" t="s">
        <v>773</v>
      </c>
    </row>
    <row r="11860" spans="1:14" s="206" customFormat="1" ht="31" customHeight="1" x14ac:dyDescent="0.15">
      <c r="A11860" s="206" t="s">
        <v>768</v>
      </c>
      <c r="B11860" s="206" t="s">
        <v>935</v>
      </c>
      <c r="C11860" s="206" t="s">
        <v>770</v>
      </c>
      <c r="D11860" s="206" t="s">
        <v>777</v>
      </c>
      <c r="E11860" s="206" t="s">
        <v>778</v>
      </c>
      <c r="F11860" s="207">
        <v>45543</v>
      </c>
      <c r="G11860" s="206" t="s">
        <v>77</v>
      </c>
      <c r="H11860" s="208">
        <v>80000</v>
      </c>
      <c r="I11860" s="206" t="s">
        <v>19</v>
      </c>
      <c r="J11860" s="206">
        <v>110</v>
      </c>
      <c r="L11860" s="206">
        <v>2024</v>
      </c>
      <c r="M11860" s="206" t="s">
        <v>772</v>
      </c>
      <c r="N11860" s="206" t="s">
        <v>773</v>
      </c>
    </row>
    <row r="11861" spans="1:14" s="206" customFormat="1" ht="31" customHeight="1" x14ac:dyDescent="0.15">
      <c r="A11861" s="206" t="s">
        <v>768</v>
      </c>
      <c r="B11861" s="206" t="s">
        <v>935</v>
      </c>
      <c r="C11861" s="206" t="s">
        <v>770</v>
      </c>
      <c r="D11861" s="206" t="s">
        <v>777</v>
      </c>
      <c r="E11861" s="206" t="s">
        <v>778</v>
      </c>
      <c r="F11861" s="207">
        <v>45544</v>
      </c>
      <c r="G11861" s="206" t="s">
        <v>77</v>
      </c>
      <c r="H11861" s="208">
        <v>560000</v>
      </c>
      <c r="I11861" s="206" t="s">
        <v>19</v>
      </c>
      <c r="J11861" s="206">
        <v>772</v>
      </c>
      <c r="L11861" s="206">
        <v>2024</v>
      </c>
      <c r="M11861" s="206" t="s">
        <v>772</v>
      </c>
      <c r="N11861" s="206" t="s">
        <v>773</v>
      </c>
    </row>
    <row r="11862" spans="1:14" s="206" customFormat="1" ht="31" customHeight="1" x14ac:dyDescent="0.15">
      <c r="A11862" s="206" t="s">
        <v>768</v>
      </c>
      <c r="B11862" s="206" t="s">
        <v>935</v>
      </c>
      <c r="C11862" s="206" t="s">
        <v>770</v>
      </c>
      <c r="D11862" s="206" t="s">
        <v>777</v>
      </c>
      <c r="E11862" s="206" t="s">
        <v>809</v>
      </c>
      <c r="F11862" s="207">
        <v>45544</v>
      </c>
      <c r="G11862" s="206" t="s">
        <v>77</v>
      </c>
      <c r="H11862" s="208">
        <v>40000</v>
      </c>
      <c r="I11862" s="206" t="s">
        <v>19</v>
      </c>
      <c r="J11862" s="206">
        <v>55</v>
      </c>
      <c r="L11862" s="206">
        <v>2024</v>
      </c>
      <c r="M11862" s="206" t="s">
        <v>772</v>
      </c>
      <c r="N11862" s="206" t="s">
        <v>773</v>
      </c>
    </row>
    <row r="11863" spans="1:14" s="206" customFormat="1" ht="31" customHeight="1" x14ac:dyDescent="0.15">
      <c r="A11863" s="206" t="s">
        <v>768</v>
      </c>
      <c r="B11863" s="206" t="s">
        <v>935</v>
      </c>
      <c r="C11863" s="206" t="s">
        <v>770</v>
      </c>
      <c r="D11863" s="206" t="s">
        <v>777</v>
      </c>
      <c r="E11863" s="206" t="s">
        <v>778</v>
      </c>
      <c r="F11863" s="207">
        <v>45545</v>
      </c>
      <c r="G11863" s="206" t="s">
        <v>77</v>
      </c>
      <c r="H11863" s="208">
        <v>880000</v>
      </c>
      <c r="I11863" s="206" t="s">
        <v>19</v>
      </c>
      <c r="J11863" s="206">
        <v>1214</v>
      </c>
      <c r="L11863" s="206">
        <v>2024</v>
      </c>
      <c r="M11863" s="206" t="s">
        <v>772</v>
      </c>
      <c r="N11863" s="206" t="s">
        <v>773</v>
      </c>
    </row>
    <row r="11864" spans="1:14" s="206" customFormat="1" ht="31" customHeight="1" x14ac:dyDescent="0.15">
      <c r="A11864" s="206" t="s">
        <v>768</v>
      </c>
      <c r="B11864" s="206" t="s">
        <v>935</v>
      </c>
      <c r="C11864" s="206" t="s">
        <v>770</v>
      </c>
      <c r="D11864" s="206" t="s">
        <v>777</v>
      </c>
      <c r="E11864" s="206" t="s">
        <v>778</v>
      </c>
      <c r="F11864" s="207">
        <v>45546</v>
      </c>
      <c r="G11864" s="206" t="s">
        <v>77</v>
      </c>
      <c r="H11864" s="208">
        <v>800000</v>
      </c>
      <c r="I11864" s="206" t="s">
        <v>19</v>
      </c>
      <c r="J11864" s="206">
        <v>1104</v>
      </c>
      <c r="L11864" s="206">
        <v>2024</v>
      </c>
      <c r="M11864" s="206" t="s">
        <v>772</v>
      </c>
      <c r="N11864" s="206" t="s">
        <v>773</v>
      </c>
    </row>
    <row r="11865" spans="1:14" s="206" customFormat="1" ht="31" customHeight="1" x14ac:dyDescent="0.15">
      <c r="A11865" s="206" t="s">
        <v>768</v>
      </c>
      <c r="B11865" s="206" t="s">
        <v>935</v>
      </c>
      <c r="C11865" s="206" t="s">
        <v>770</v>
      </c>
      <c r="D11865" s="206" t="s">
        <v>777</v>
      </c>
      <c r="E11865" s="206" t="s">
        <v>778</v>
      </c>
      <c r="F11865" s="207">
        <v>45547</v>
      </c>
      <c r="G11865" s="206" t="s">
        <v>77</v>
      </c>
      <c r="H11865" s="208">
        <v>680000</v>
      </c>
      <c r="I11865" s="206" t="s">
        <v>19</v>
      </c>
      <c r="J11865" s="206">
        <v>937</v>
      </c>
      <c r="L11865" s="206">
        <v>2024</v>
      </c>
      <c r="M11865" s="206" t="s">
        <v>772</v>
      </c>
      <c r="N11865" s="206" t="s">
        <v>773</v>
      </c>
    </row>
    <row r="11866" spans="1:14" s="206" customFormat="1" ht="31" customHeight="1" x14ac:dyDescent="0.15">
      <c r="A11866" s="206" t="s">
        <v>768</v>
      </c>
      <c r="B11866" s="206" t="s">
        <v>935</v>
      </c>
      <c r="C11866" s="206" t="s">
        <v>770</v>
      </c>
      <c r="D11866" s="206" t="s">
        <v>777</v>
      </c>
      <c r="E11866" s="206" t="s">
        <v>778</v>
      </c>
      <c r="F11866" s="207">
        <v>45548</v>
      </c>
      <c r="G11866" s="206" t="s">
        <v>77</v>
      </c>
      <c r="H11866" s="208">
        <v>360000</v>
      </c>
      <c r="I11866" s="206" t="s">
        <v>19</v>
      </c>
      <c r="J11866" s="206">
        <v>497</v>
      </c>
      <c r="L11866" s="206">
        <v>2024</v>
      </c>
      <c r="M11866" s="206" t="s">
        <v>772</v>
      </c>
      <c r="N11866" s="206" t="s">
        <v>773</v>
      </c>
    </row>
    <row r="11867" spans="1:14" s="206" customFormat="1" ht="31" customHeight="1" x14ac:dyDescent="0.15">
      <c r="A11867" s="206" t="s">
        <v>768</v>
      </c>
      <c r="B11867" s="206" t="s">
        <v>935</v>
      </c>
      <c r="C11867" s="206" t="s">
        <v>770</v>
      </c>
      <c r="D11867" s="206" t="s">
        <v>777</v>
      </c>
      <c r="E11867" s="206" t="s">
        <v>809</v>
      </c>
      <c r="F11867" s="207">
        <v>45548</v>
      </c>
      <c r="G11867" s="206" t="s">
        <v>77</v>
      </c>
      <c r="H11867" s="208">
        <v>80000</v>
      </c>
      <c r="I11867" s="206" t="s">
        <v>19</v>
      </c>
      <c r="J11867" s="206">
        <v>110</v>
      </c>
      <c r="L11867" s="206">
        <v>2024</v>
      </c>
      <c r="M11867" s="206" t="s">
        <v>772</v>
      </c>
      <c r="N11867" s="206" t="s">
        <v>773</v>
      </c>
    </row>
    <row r="11868" spans="1:14" s="206" customFormat="1" ht="31" customHeight="1" x14ac:dyDescent="0.15">
      <c r="A11868" s="206" t="s">
        <v>768</v>
      </c>
      <c r="B11868" s="206" t="s">
        <v>935</v>
      </c>
      <c r="C11868" s="206" t="s">
        <v>770</v>
      </c>
      <c r="D11868" s="206" t="s">
        <v>777</v>
      </c>
      <c r="E11868" s="206" t="s">
        <v>809</v>
      </c>
      <c r="F11868" s="207">
        <v>45549</v>
      </c>
      <c r="G11868" s="206" t="s">
        <v>77</v>
      </c>
      <c r="H11868" s="208">
        <v>40000</v>
      </c>
      <c r="I11868" s="206" t="s">
        <v>19</v>
      </c>
      <c r="J11868" s="206">
        <v>55</v>
      </c>
      <c r="L11868" s="206">
        <v>2024</v>
      </c>
      <c r="M11868" s="206" t="s">
        <v>772</v>
      </c>
      <c r="N11868" s="206" t="s">
        <v>773</v>
      </c>
    </row>
    <row r="11869" spans="1:14" s="206" customFormat="1" ht="31" customHeight="1" x14ac:dyDescent="0.15">
      <c r="A11869" s="206" t="s">
        <v>768</v>
      </c>
      <c r="B11869" s="206" t="s">
        <v>935</v>
      </c>
      <c r="C11869" s="206" t="s">
        <v>770</v>
      </c>
      <c r="D11869" s="206" t="s">
        <v>777</v>
      </c>
      <c r="E11869" s="206" t="s">
        <v>778</v>
      </c>
      <c r="F11869" s="207">
        <v>45549</v>
      </c>
      <c r="G11869" s="206" t="s">
        <v>77</v>
      </c>
      <c r="H11869" s="208">
        <v>440000</v>
      </c>
      <c r="I11869" s="206" t="s">
        <v>19</v>
      </c>
      <c r="J11869" s="206">
        <v>607</v>
      </c>
      <c r="L11869" s="206">
        <v>2024</v>
      </c>
      <c r="M11869" s="206" t="s">
        <v>772</v>
      </c>
      <c r="N11869" s="206" t="s">
        <v>773</v>
      </c>
    </row>
    <row r="11870" spans="1:14" s="206" customFormat="1" ht="31" customHeight="1" x14ac:dyDescent="0.15">
      <c r="A11870" s="206" t="s">
        <v>768</v>
      </c>
      <c r="B11870" s="206" t="s">
        <v>935</v>
      </c>
      <c r="C11870" s="206" t="s">
        <v>770</v>
      </c>
      <c r="D11870" s="206" t="s">
        <v>777</v>
      </c>
      <c r="E11870" s="206" t="s">
        <v>778</v>
      </c>
      <c r="F11870" s="207">
        <v>45551</v>
      </c>
      <c r="G11870" s="206" t="s">
        <v>77</v>
      </c>
      <c r="H11870" s="208">
        <v>600000</v>
      </c>
      <c r="I11870" s="206" t="s">
        <v>19</v>
      </c>
      <c r="J11870" s="206">
        <v>827</v>
      </c>
      <c r="L11870" s="206">
        <v>2024</v>
      </c>
      <c r="M11870" s="206" t="s">
        <v>772</v>
      </c>
      <c r="N11870" s="206" t="s">
        <v>773</v>
      </c>
    </row>
    <row r="11871" spans="1:14" s="206" customFormat="1" ht="31" customHeight="1" x14ac:dyDescent="0.15">
      <c r="A11871" s="206" t="s">
        <v>768</v>
      </c>
      <c r="B11871" s="206" t="s">
        <v>935</v>
      </c>
      <c r="C11871" s="206" t="s">
        <v>770</v>
      </c>
      <c r="D11871" s="206" t="s">
        <v>777</v>
      </c>
      <c r="E11871" s="206" t="s">
        <v>778</v>
      </c>
      <c r="F11871" s="207">
        <v>45552</v>
      </c>
      <c r="G11871" s="206" t="s">
        <v>77</v>
      </c>
      <c r="H11871" s="208">
        <v>640000</v>
      </c>
      <c r="I11871" s="206" t="s">
        <v>19</v>
      </c>
      <c r="J11871" s="206">
        <v>883</v>
      </c>
      <c r="L11871" s="206">
        <v>2024</v>
      </c>
      <c r="M11871" s="206" t="s">
        <v>772</v>
      </c>
      <c r="N11871" s="206" t="s">
        <v>773</v>
      </c>
    </row>
    <row r="11872" spans="1:14" s="206" customFormat="1" ht="31" customHeight="1" x14ac:dyDescent="0.15">
      <c r="A11872" s="206" t="s">
        <v>768</v>
      </c>
      <c r="B11872" s="206" t="s">
        <v>935</v>
      </c>
      <c r="C11872" s="206" t="s">
        <v>770</v>
      </c>
      <c r="D11872" s="206" t="s">
        <v>777</v>
      </c>
      <c r="E11872" s="206" t="s">
        <v>778</v>
      </c>
      <c r="F11872" s="207">
        <v>45553</v>
      </c>
      <c r="G11872" s="206" t="s">
        <v>77</v>
      </c>
      <c r="H11872" s="208">
        <v>720000</v>
      </c>
      <c r="I11872" s="206" t="s">
        <v>19</v>
      </c>
      <c r="J11872" s="206">
        <v>993</v>
      </c>
      <c r="L11872" s="206">
        <v>2024</v>
      </c>
      <c r="M11872" s="206" t="s">
        <v>772</v>
      </c>
      <c r="N11872" s="206" t="s">
        <v>773</v>
      </c>
    </row>
    <row r="11873" spans="1:15" s="206" customFormat="1" ht="31" customHeight="1" x14ac:dyDescent="0.15">
      <c r="A11873" s="206" t="s">
        <v>768</v>
      </c>
      <c r="B11873" s="206" t="s">
        <v>935</v>
      </c>
      <c r="C11873" s="206" t="s">
        <v>770</v>
      </c>
      <c r="D11873" s="206" t="s">
        <v>777</v>
      </c>
      <c r="E11873" s="206" t="s">
        <v>778</v>
      </c>
      <c r="F11873" s="207">
        <v>45554</v>
      </c>
      <c r="G11873" s="206" t="s">
        <v>77</v>
      </c>
      <c r="H11873" s="208">
        <v>680000</v>
      </c>
      <c r="I11873" s="206" t="s">
        <v>19</v>
      </c>
      <c r="J11873" s="206">
        <v>938</v>
      </c>
      <c r="L11873" s="206">
        <v>2024</v>
      </c>
      <c r="M11873" s="206" t="s">
        <v>772</v>
      </c>
      <c r="N11873" s="206" t="s">
        <v>773</v>
      </c>
    </row>
    <row r="11874" spans="1:15" s="206" customFormat="1" ht="31" customHeight="1" x14ac:dyDescent="0.15">
      <c r="A11874" s="206" t="s">
        <v>768</v>
      </c>
      <c r="B11874" s="206" t="s">
        <v>935</v>
      </c>
      <c r="C11874" s="206" t="s">
        <v>770</v>
      </c>
      <c r="D11874" s="206" t="s">
        <v>777</v>
      </c>
      <c r="E11874" s="206" t="s">
        <v>778</v>
      </c>
      <c r="F11874" s="207">
        <v>45555</v>
      </c>
      <c r="G11874" s="206" t="s">
        <v>77</v>
      </c>
      <c r="H11874" s="208">
        <v>520000</v>
      </c>
      <c r="I11874" s="206" t="s">
        <v>19</v>
      </c>
      <c r="J11874" s="206">
        <v>717</v>
      </c>
      <c r="L11874" s="206">
        <v>2024</v>
      </c>
      <c r="M11874" s="206" t="s">
        <v>772</v>
      </c>
      <c r="N11874" s="206" t="s">
        <v>773</v>
      </c>
      <c r="O11874" s="206" t="s">
        <v>949</v>
      </c>
    </row>
    <row r="11875" spans="1:15" s="206" customFormat="1" ht="31" customHeight="1" x14ac:dyDescent="0.15">
      <c r="A11875" s="206" t="s">
        <v>768</v>
      </c>
      <c r="B11875" s="206" t="s">
        <v>935</v>
      </c>
      <c r="C11875" s="206" t="s">
        <v>770</v>
      </c>
      <c r="D11875" s="206" t="s">
        <v>777</v>
      </c>
      <c r="E11875" s="206" t="s">
        <v>778</v>
      </c>
      <c r="F11875" s="207">
        <v>45556</v>
      </c>
      <c r="G11875" s="206" t="s">
        <v>77</v>
      </c>
      <c r="H11875" s="208">
        <v>440000</v>
      </c>
      <c r="I11875" s="206" t="s">
        <v>19</v>
      </c>
      <c r="J11875" s="206">
        <v>607</v>
      </c>
      <c r="L11875" s="206">
        <v>2024</v>
      </c>
      <c r="M11875" s="206" t="s">
        <v>772</v>
      </c>
      <c r="N11875" s="206" t="s">
        <v>773</v>
      </c>
      <c r="O11875" s="206" t="s">
        <v>950</v>
      </c>
    </row>
    <row r="11876" spans="1:15" s="206" customFormat="1" ht="31" customHeight="1" x14ac:dyDescent="0.15">
      <c r="A11876" s="206" t="s">
        <v>768</v>
      </c>
      <c r="B11876" s="206" t="s">
        <v>935</v>
      </c>
      <c r="C11876" s="206" t="s">
        <v>770</v>
      </c>
      <c r="D11876" s="206" t="s">
        <v>777</v>
      </c>
      <c r="E11876" s="206" t="s">
        <v>778</v>
      </c>
      <c r="F11876" s="207">
        <v>45557</v>
      </c>
      <c r="G11876" s="206" t="s">
        <v>77</v>
      </c>
      <c r="H11876" s="208">
        <v>40000</v>
      </c>
      <c r="I11876" s="206" t="s">
        <v>19</v>
      </c>
      <c r="J11876" s="206">
        <v>55</v>
      </c>
      <c r="L11876" s="206">
        <v>2024</v>
      </c>
      <c r="M11876" s="206" t="s">
        <v>772</v>
      </c>
      <c r="N11876" s="206" t="s">
        <v>773</v>
      </c>
      <c r="O11876" s="206" t="s">
        <v>931</v>
      </c>
    </row>
    <row r="11877" spans="1:15" s="206" customFormat="1" ht="31" customHeight="1" x14ac:dyDescent="0.15">
      <c r="A11877" s="206" t="s">
        <v>768</v>
      </c>
      <c r="B11877" s="206" t="s">
        <v>935</v>
      </c>
      <c r="C11877" s="206" t="s">
        <v>770</v>
      </c>
      <c r="D11877" s="206" t="s">
        <v>777</v>
      </c>
      <c r="E11877" s="206" t="s">
        <v>778</v>
      </c>
      <c r="F11877" s="207">
        <v>45559</v>
      </c>
      <c r="G11877" s="206" t="s">
        <v>77</v>
      </c>
      <c r="H11877" s="208">
        <v>840000</v>
      </c>
      <c r="I11877" s="206" t="s">
        <v>19</v>
      </c>
      <c r="J11877" s="206">
        <v>1159</v>
      </c>
      <c r="L11877" s="206">
        <v>2024</v>
      </c>
      <c r="M11877" s="206" t="s">
        <v>772</v>
      </c>
      <c r="N11877" s="206" t="s">
        <v>773</v>
      </c>
    </row>
    <row r="11878" spans="1:15" s="206" customFormat="1" ht="31" customHeight="1" x14ac:dyDescent="0.15">
      <c r="A11878" s="206" t="s">
        <v>768</v>
      </c>
      <c r="B11878" s="206" t="s">
        <v>935</v>
      </c>
      <c r="C11878" s="206" t="s">
        <v>770</v>
      </c>
      <c r="D11878" s="206" t="s">
        <v>777</v>
      </c>
      <c r="E11878" s="206" t="s">
        <v>778</v>
      </c>
      <c r="F11878" s="207">
        <v>45560</v>
      </c>
      <c r="G11878" s="206" t="s">
        <v>77</v>
      </c>
      <c r="H11878" s="208">
        <v>520000</v>
      </c>
      <c r="I11878" s="206" t="s">
        <v>19</v>
      </c>
      <c r="J11878" s="206">
        <v>718</v>
      </c>
      <c r="L11878" s="206">
        <v>2024</v>
      </c>
      <c r="M11878" s="206" t="s">
        <v>772</v>
      </c>
      <c r="N11878" s="206" t="s">
        <v>773</v>
      </c>
      <c r="O11878" s="206" t="s">
        <v>951</v>
      </c>
    </row>
    <row r="11879" spans="1:15" s="206" customFormat="1" ht="31" customHeight="1" x14ac:dyDescent="0.15">
      <c r="A11879" s="206" t="s">
        <v>768</v>
      </c>
      <c r="B11879" s="206" t="s">
        <v>935</v>
      </c>
      <c r="C11879" s="206" t="s">
        <v>770</v>
      </c>
      <c r="D11879" s="206" t="s">
        <v>777</v>
      </c>
      <c r="E11879" s="206" t="s">
        <v>778</v>
      </c>
      <c r="F11879" s="207">
        <v>45561</v>
      </c>
      <c r="G11879" s="206" t="s">
        <v>77</v>
      </c>
      <c r="H11879" s="208">
        <v>400000</v>
      </c>
      <c r="I11879" s="206" t="s">
        <v>19</v>
      </c>
      <c r="J11879" s="206">
        <v>551</v>
      </c>
      <c r="L11879" s="206">
        <v>2024</v>
      </c>
      <c r="M11879" s="206" t="s">
        <v>772</v>
      </c>
      <c r="N11879" s="206" t="s">
        <v>773</v>
      </c>
    </row>
    <row r="11880" spans="1:15" s="206" customFormat="1" ht="31" customHeight="1" x14ac:dyDescent="0.15">
      <c r="A11880" s="206" t="s">
        <v>768</v>
      </c>
      <c r="B11880" s="206" t="s">
        <v>935</v>
      </c>
      <c r="C11880" s="206" t="s">
        <v>770</v>
      </c>
      <c r="D11880" s="206" t="s">
        <v>777</v>
      </c>
      <c r="E11880" s="206" t="s">
        <v>778</v>
      </c>
      <c r="F11880" s="207">
        <v>45562</v>
      </c>
      <c r="G11880" s="206" t="s">
        <v>77</v>
      </c>
      <c r="H11880" s="208">
        <v>760000</v>
      </c>
      <c r="I11880" s="206" t="s">
        <v>19</v>
      </c>
      <c r="J11880" s="206">
        <v>1049</v>
      </c>
      <c r="L11880" s="206">
        <v>2024</v>
      </c>
      <c r="M11880" s="206" t="s">
        <v>772</v>
      </c>
      <c r="N11880" s="206" t="s">
        <v>773</v>
      </c>
    </row>
    <row r="11881" spans="1:15" s="206" customFormat="1" ht="31" customHeight="1" x14ac:dyDescent="0.15">
      <c r="A11881" s="206" t="s">
        <v>768</v>
      </c>
      <c r="B11881" s="206" t="s">
        <v>935</v>
      </c>
      <c r="C11881" s="206" t="s">
        <v>770</v>
      </c>
      <c r="D11881" s="206" t="s">
        <v>777</v>
      </c>
      <c r="E11881" s="206" t="s">
        <v>778</v>
      </c>
      <c r="F11881" s="207">
        <v>45563</v>
      </c>
      <c r="G11881" s="206" t="s">
        <v>77</v>
      </c>
      <c r="H11881" s="208">
        <v>280000</v>
      </c>
      <c r="I11881" s="206" t="s">
        <v>19</v>
      </c>
      <c r="J11881" s="206">
        <v>387</v>
      </c>
      <c r="L11881" s="206">
        <v>2024</v>
      </c>
      <c r="M11881" s="206" t="s">
        <v>772</v>
      </c>
      <c r="N11881" s="206" t="s">
        <v>773</v>
      </c>
    </row>
    <row r="11882" spans="1:15" s="206" customFormat="1" ht="31" customHeight="1" x14ac:dyDescent="0.15">
      <c r="A11882" s="206" t="s">
        <v>768</v>
      </c>
      <c r="B11882" s="206" t="s">
        <v>935</v>
      </c>
      <c r="C11882" s="206" t="s">
        <v>770</v>
      </c>
      <c r="D11882" s="206" t="s">
        <v>777</v>
      </c>
      <c r="E11882" s="206" t="s">
        <v>778</v>
      </c>
      <c r="F11882" s="207">
        <v>45564</v>
      </c>
      <c r="G11882" s="206" t="s">
        <v>77</v>
      </c>
      <c r="H11882" s="208">
        <v>80000</v>
      </c>
      <c r="I11882" s="206" t="s">
        <v>19</v>
      </c>
      <c r="J11882" s="206">
        <v>110</v>
      </c>
      <c r="L11882" s="206">
        <v>2024</v>
      </c>
      <c r="M11882" s="206" t="s">
        <v>772</v>
      </c>
      <c r="N11882" s="206" t="s">
        <v>773</v>
      </c>
    </row>
    <row r="11883" spans="1:15" s="206" customFormat="1" ht="31" customHeight="1" x14ac:dyDescent="0.15">
      <c r="A11883" s="206" t="s">
        <v>768</v>
      </c>
      <c r="B11883" s="206" t="s">
        <v>935</v>
      </c>
      <c r="C11883" s="206" t="s">
        <v>770</v>
      </c>
      <c r="D11883" s="206" t="s">
        <v>777</v>
      </c>
      <c r="E11883" s="206" t="s">
        <v>778</v>
      </c>
      <c r="F11883" s="207">
        <v>45565</v>
      </c>
      <c r="G11883" s="206" t="s">
        <v>77</v>
      </c>
      <c r="H11883" s="208">
        <v>720000</v>
      </c>
      <c r="I11883" s="206" t="s">
        <v>19</v>
      </c>
      <c r="J11883" s="206">
        <v>993</v>
      </c>
      <c r="L11883" s="206">
        <v>2024</v>
      </c>
      <c r="M11883" s="206" t="s">
        <v>772</v>
      </c>
      <c r="N11883" s="206" t="s">
        <v>773</v>
      </c>
    </row>
    <row r="11884" spans="1:15" s="206" customFormat="1" ht="31" customHeight="1" x14ac:dyDescent="0.15">
      <c r="A11884" s="206" t="s">
        <v>768</v>
      </c>
      <c r="B11884" s="206" t="s">
        <v>935</v>
      </c>
      <c r="C11884" s="206" t="s">
        <v>770</v>
      </c>
      <c r="D11884" s="206" t="s">
        <v>777</v>
      </c>
      <c r="E11884" s="206" t="s">
        <v>778</v>
      </c>
      <c r="F11884" s="207">
        <v>45566</v>
      </c>
      <c r="G11884" s="206" t="s">
        <v>77</v>
      </c>
      <c r="H11884" s="208">
        <v>600000</v>
      </c>
      <c r="I11884" s="206" t="s">
        <v>19</v>
      </c>
      <c r="J11884" s="206">
        <v>827</v>
      </c>
      <c r="L11884" s="206">
        <v>2024</v>
      </c>
      <c r="M11884" s="206" t="s">
        <v>772</v>
      </c>
      <c r="N11884" s="206" t="s">
        <v>773</v>
      </c>
    </row>
    <row r="11885" spans="1:15" s="206" customFormat="1" ht="31" customHeight="1" x14ac:dyDescent="0.15">
      <c r="A11885" s="206" t="s">
        <v>768</v>
      </c>
      <c r="B11885" s="206" t="s">
        <v>935</v>
      </c>
      <c r="C11885" s="206" t="s">
        <v>770</v>
      </c>
      <c r="D11885" s="206" t="s">
        <v>777</v>
      </c>
      <c r="E11885" s="206" t="s">
        <v>778</v>
      </c>
      <c r="F11885" s="207">
        <v>45567</v>
      </c>
      <c r="G11885" s="206" t="s">
        <v>77</v>
      </c>
      <c r="H11885" s="208">
        <v>600000</v>
      </c>
      <c r="I11885" s="206" t="s">
        <v>19</v>
      </c>
      <c r="J11885" s="206">
        <v>827</v>
      </c>
      <c r="L11885" s="206">
        <v>2024</v>
      </c>
      <c r="M11885" s="206" t="s">
        <v>772</v>
      </c>
      <c r="N11885" s="206" t="s">
        <v>773</v>
      </c>
    </row>
    <row r="11886" spans="1:15" s="206" customFormat="1" ht="31" customHeight="1" x14ac:dyDescent="0.15">
      <c r="A11886" s="206" t="s">
        <v>768</v>
      </c>
      <c r="B11886" s="206" t="s">
        <v>935</v>
      </c>
      <c r="C11886" s="206" t="s">
        <v>770</v>
      </c>
      <c r="D11886" s="206" t="s">
        <v>777</v>
      </c>
      <c r="E11886" s="206" t="s">
        <v>778</v>
      </c>
      <c r="F11886" s="207">
        <v>45568</v>
      </c>
      <c r="G11886" s="206" t="s">
        <v>77</v>
      </c>
      <c r="H11886" s="208">
        <v>240000</v>
      </c>
      <c r="I11886" s="206" t="s">
        <v>19</v>
      </c>
      <c r="J11886" s="206">
        <v>331</v>
      </c>
      <c r="L11886" s="206">
        <v>2024</v>
      </c>
      <c r="M11886" s="206" t="s">
        <v>772</v>
      </c>
      <c r="N11886" s="206" t="s">
        <v>773</v>
      </c>
    </row>
    <row r="11887" spans="1:15" s="206" customFormat="1" ht="31" customHeight="1" x14ac:dyDescent="0.15">
      <c r="A11887" s="206" t="s">
        <v>768</v>
      </c>
      <c r="B11887" s="206" t="s">
        <v>935</v>
      </c>
      <c r="C11887" s="206" t="s">
        <v>770</v>
      </c>
      <c r="D11887" s="206" t="s">
        <v>777</v>
      </c>
      <c r="E11887" s="206" t="s">
        <v>778</v>
      </c>
      <c r="F11887" s="207">
        <v>45569</v>
      </c>
      <c r="G11887" s="206" t="s">
        <v>77</v>
      </c>
      <c r="H11887" s="208">
        <v>120000</v>
      </c>
      <c r="I11887" s="206" t="s">
        <v>19</v>
      </c>
      <c r="J11887" s="206">
        <v>165</v>
      </c>
      <c r="L11887" s="206">
        <v>2024</v>
      </c>
      <c r="M11887" s="206" t="s">
        <v>772</v>
      </c>
      <c r="N11887" s="206" t="s">
        <v>773</v>
      </c>
    </row>
    <row r="11888" spans="1:15" s="206" customFormat="1" ht="31" customHeight="1" x14ac:dyDescent="0.15">
      <c r="A11888" s="206" t="s">
        <v>768</v>
      </c>
      <c r="B11888" s="206" t="s">
        <v>935</v>
      </c>
      <c r="C11888" s="206" t="s">
        <v>770</v>
      </c>
      <c r="D11888" s="206" t="s">
        <v>777</v>
      </c>
      <c r="E11888" s="206" t="s">
        <v>778</v>
      </c>
      <c r="F11888" s="207">
        <v>45569</v>
      </c>
      <c r="G11888" s="206" t="s">
        <v>936</v>
      </c>
      <c r="H11888" s="208">
        <v>560000</v>
      </c>
      <c r="I11888" s="206" t="s">
        <v>19</v>
      </c>
      <c r="J11888" s="206">
        <v>773</v>
      </c>
      <c r="L11888" s="206">
        <v>2024</v>
      </c>
      <c r="M11888" s="206" t="s">
        <v>772</v>
      </c>
      <c r="N11888" s="206" t="s">
        <v>773</v>
      </c>
    </row>
    <row r="11889" spans="1:14" s="206" customFormat="1" ht="31" customHeight="1" x14ac:dyDescent="0.15">
      <c r="A11889" s="206" t="s">
        <v>768</v>
      </c>
      <c r="B11889" s="206" t="s">
        <v>935</v>
      </c>
      <c r="C11889" s="206" t="s">
        <v>770</v>
      </c>
      <c r="D11889" s="206" t="s">
        <v>777</v>
      </c>
      <c r="E11889" s="206" t="s">
        <v>778</v>
      </c>
      <c r="F11889" s="207">
        <v>45572</v>
      </c>
      <c r="G11889" s="206" t="s">
        <v>936</v>
      </c>
      <c r="H11889" s="208">
        <v>760000</v>
      </c>
      <c r="I11889" s="206" t="s">
        <v>19</v>
      </c>
      <c r="J11889" s="206">
        <v>1049</v>
      </c>
      <c r="L11889" s="206">
        <v>2024</v>
      </c>
      <c r="M11889" s="206" t="s">
        <v>772</v>
      </c>
      <c r="N11889" s="206" t="s">
        <v>773</v>
      </c>
    </row>
    <row r="11890" spans="1:14" s="206" customFormat="1" ht="31" customHeight="1" x14ac:dyDescent="0.15">
      <c r="A11890" s="206" t="s">
        <v>768</v>
      </c>
      <c r="B11890" s="206" t="s">
        <v>935</v>
      </c>
      <c r="C11890" s="206" t="s">
        <v>770</v>
      </c>
      <c r="D11890" s="206" t="s">
        <v>777</v>
      </c>
      <c r="E11890" s="206" t="s">
        <v>778</v>
      </c>
      <c r="F11890" s="207">
        <v>45573</v>
      </c>
      <c r="G11890" s="206" t="s">
        <v>936</v>
      </c>
      <c r="H11890" s="208">
        <v>480000</v>
      </c>
      <c r="I11890" s="206" t="s">
        <v>19</v>
      </c>
      <c r="J11890" s="206">
        <v>662</v>
      </c>
      <c r="L11890" s="206">
        <v>2024</v>
      </c>
      <c r="M11890" s="206" t="s">
        <v>772</v>
      </c>
      <c r="N11890" s="206" t="s">
        <v>773</v>
      </c>
    </row>
    <row r="11891" spans="1:14" s="206" customFormat="1" ht="31" customHeight="1" x14ac:dyDescent="0.15">
      <c r="A11891" s="206" t="s">
        <v>768</v>
      </c>
      <c r="B11891" s="206" t="s">
        <v>935</v>
      </c>
      <c r="C11891" s="206" t="s">
        <v>770</v>
      </c>
      <c r="D11891" s="206" t="s">
        <v>777</v>
      </c>
      <c r="E11891" s="206" t="s">
        <v>778</v>
      </c>
      <c r="F11891" s="207">
        <v>45574</v>
      </c>
      <c r="G11891" s="206" t="s">
        <v>936</v>
      </c>
      <c r="H11891" s="208">
        <v>680000</v>
      </c>
      <c r="I11891" s="206" t="s">
        <v>19</v>
      </c>
      <c r="J11891" s="206">
        <v>938</v>
      </c>
      <c r="L11891" s="206">
        <v>2024</v>
      </c>
      <c r="M11891" s="206" t="s">
        <v>772</v>
      </c>
      <c r="N11891" s="206" t="s">
        <v>773</v>
      </c>
    </row>
    <row r="11892" spans="1:14" s="206" customFormat="1" ht="31" customHeight="1" x14ac:dyDescent="0.15">
      <c r="A11892" s="206" t="s">
        <v>768</v>
      </c>
      <c r="B11892" s="206" t="s">
        <v>935</v>
      </c>
      <c r="C11892" s="206" t="s">
        <v>770</v>
      </c>
      <c r="D11892" s="206" t="s">
        <v>777</v>
      </c>
      <c r="E11892" s="206" t="s">
        <v>778</v>
      </c>
      <c r="F11892" s="207">
        <v>45575</v>
      </c>
      <c r="G11892" s="206" t="s">
        <v>936</v>
      </c>
      <c r="H11892" s="208">
        <v>1080000</v>
      </c>
      <c r="I11892" s="206" t="s">
        <v>19</v>
      </c>
      <c r="J11892" s="206">
        <v>1490</v>
      </c>
      <c r="L11892" s="206">
        <v>2024</v>
      </c>
      <c r="M11892" s="206" t="s">
        <v>772</v>
      </c>
      <c r="N11892" s="206" t="s">
        <v>773</v>
      </c>
    </row>
    <row r="11893" spans="1:14" s="206" customFormat="1" ht="31" customHeight="1" x14ac:dyDescent="0.15">
      <c r="A11893" s="206" t="s">
        <v>768</v>
      </c>
      <c r="B11893" s="206" t="s">
        <v>935</v>
      </c>
      <c r="C11893" s="206" t="s">
        <v>770</v>
      </c>
      <c r="D11893" s="206" t="s">
        <v>777</v>
      </c>
      <c r="E11893" s="206" t="s">
        <v>809</v>
      </c>
      <c r="F11893" s="207">
        <v>45576</v>
      </c>
      <c r="G11893" s="206" t="s">
        <v>936</v>
      </c>
      <c r="H11893" s="208">
        <v>40000</v>
      </c>
      <c r="I11893" s="206" t="s">
        <v>19</v>
      </c>
      <c r="J11893" s="206">
        <v>55</v>
      </c>
      <c r="L11893" s="206">
        <v>2024</v>
      </c>
      <c r="M11893" s="206" t="s">
        <v>772</v>
      </c>
      <c r="N11893" s="206" t="s">
        <v>773</v>
      </c>
    </row>
    <row r="11894" spans="1:14" s="206" customFormat="1" ht="31" customHeight="1" x14ac:dyDescent="0.15">
      <c r="A11894" s="206" t="s">
        <v>768</v>
      </c>
      <c r="B11894" s="206" t="s">
        <v>935</v>
      </c>
      <c r="C11894" s="206" t="s">
        <v>770</v>
      </c>
      <c r="D11894" s="206" t="s">
        <v>777</v>
      </c>
      <c r="E11894" s="206" t="s">
        <v>778</v>
      </c>
      <c r="F11894" s="207">
        <v>45576</v>
      </c>
      <c r="G11894" s="206" t="s">
        <v>936</v>
      </c>
      <c r="H11894" s="208">
        <v>1640000</v>
      </c>
      <c r="I11894" s="206" t="s">
        <v>19</v>
      </c>
      <c r="J11894" s="206">
        <v>2262</v>
      </c>
      <c r="L11894" s="206">
        <v>2024</v>
      </c>
      <c r="M11894" s="206" t="s">
        <v>772</v>
      </c>
      <c r="N11894" s="206" t="s">
        <v>773</v>
      </c>
    </row>
    <row r="11895" spans="1:14" s="206" customFormat="1" ht="31" customHeight="1" x14ac:dyDescent="0.15">
      <c r="A11895" s="206" t="s">
        <v>768</v>
      </c>
      <c r="B11895" s="206" t="s">
        <v>935</v>
      </c>
      <c r="C11895" s="206" t="s">
        <v>770</v>
      </c>
      <c r="D11895" s="206" t="s">
        <v>777</v>
      </c>
      <c r="E11895" s="206" t="s">
        <v>809</v>
      </c>
      <c r="F11895" s="207">
        <v>45577</v>
      </c>
      <c r="G11895" s="206" t="s">
        <v>936</v>
      </c>
      <c r="H11895" s="208">
        <v>40000</v>
      </c>
      <c r="I11895" s="206" t="s">
        <v>19</v>
      </c>
      <c r="J11895" s="206">
        <v>55</v>
      </c>
      <c r="L11895" s="206">
        <v>2024</v>
      </c>
      <c r="M11895" s="206" t="s">
        <v>772</v>
      </c>
      <c r="N11895" s="206" t="s">
        <v>773</v>
      </c>
    </row>
    <row r="11896" spans="1:14" s="206" customFormat="1" ht="31" customHeight="1" x14ac:dyDescent="0.15">
      <c r="A11896" s="206" t="s">
        <v>768</v>
      </c>
      <c r="B11896" s="206" t="s">
        <v>935</v>
      </c>
      <c r="C11896" s="206" t="s">
        <v>770</v>
      </c>
      <c r="D11896" s="206" t="s">
        <v>777</v>
      </c>
      <c r="E11896" s="206" t="s">
        <v>778</v>
      </c>
      <c r="F11896" s="207">
        <v>45577</v>
      </c>
      <c r="G11896" s="206" t="s">
        <v>936</v>
      </c>
      <c r="H11896" s="208">
        <v>1080000</v>
      </c>
      <c r="I11896" s="206" t="s">
        <v>19</v>
      </c>
      <c r="J11896" s="206">
        <v>1490</v>
      </c>
      <c r="L11896" s="206">
        <v>2024</v>
      </c>
      <c r="M11896" s="206" t="s">
        <v>772</v>
      </c>
      <c r="N11896" s="206" t="s">
        <v>773</v>
      </c>
    </row>
    <row r="11897" spans="1:14" s="206" customFormat="1" ht="31" customHeight="1" x14ac:dyDescent="0.15">
      <c r="A11897" s="206" t="s">
        <v>768</v>
      </c>
      <c r="B11897" s="206" t="s">
        <v>935</v>
      </c>
      <c r="C11897" s="206" t="s">
        <v>770</v>
      </c>
      <c r="D11897" s="206" t="s">
        <v>777</v>
      </c>
      <c r="E11897" s="206" t="s">
        <v>809</v>
      </c>
      <c r="F11897" s="207">
        <v>45578</v>
      </c>
      <c r="G11897" s="206" t="s">
        <v>936</v>
      </c>
      <c r="H11897" s="208">
        <v>40000</v>
      </c>
      <c r="I11897" s="206" t="s">
        <v>19</v>
      </c>
      <c r="J11897" s="206">
        <v>55</v>
      </c>
      <c r="L11897" s="206">
        <v>2024</v>
      </c>
      <c r="M11897" s="206" t="s">
        <v>772</v>
      </c>
      <c r="N11897" s="206" t="s">
        <v>773</v>
      </c>
    </row>
    <row r="11898" spans="1:14" s="206" customFormat="1" ht="31" customHeight="1" x14ac:dyDescent="0.15">
      <c r="A11898" s="206" t="s">
        <v>768</v>
      </c>
      <c r="B11898" s="206" t="s">
        <v>935</v>
      </c>
      <c r="C11898" s="206" t="s">
        <v>770</v>
      </c>
      <c r="D11898" s="206" t="s">
        <v>777</v>
      </c>
      <c r="E11898" s="206" t="s">
        <v>778</v>
      </c>
      <c r="F11898" s="207">
        <v>45578</v>
      </c>
      <c r="G11898" s="206" t="s">
        <v>936</v>
      </c>
      <c r="H11898" s="208">
        <v>560000</v>
      </c>
      <c r="I11898" s="206" t="s">
        <v>19</v>
      </c>
      <c r="J11898" s="206">
        <v>772</v>
      </c>
      <c r="L11898" s="206">
        <v>2024</v>
      </c>
      <c r="M11898" s="206" t="s">
        <v>772</v>
      </c>
      <c r="N11898" s="206" t="s">
        <v>773</v>
      </c>
    </row>
    <row r="11899" spans="1:14" s="206" customFormat="1" ht="31" customHeight="1" x14ac:dyDescent="0.15">
      <c r="A11899" s="206" t="s">
        <v>768</v>
      </c>
      <c r="B11899" s="206" t="s">
        <v>935</v>
      </c>
      <c r="C11899" s="206" t="s">
        <v>770</v>
      </c>
      <c r="D11899" s="206" t="s">
        <v>777</v>
      </c>
      <c r="E11899" s="206" t="s">
        <v>778</v>
      </c>
      <c r="F11899" s="207">
        <v>45579</v>
      </c>
      <c r="G11899" s="206" t="s">
        <v>936</v>
      </c>
      <c r="H11899" s="208">
        <v>1000000</v>
      </c>
      <c r="I11899" s="206" t="s">
        <v>19</v>
      </c>
      <c r="J11899" s="206">
        <v>1379</v>
      </c>
      <c r="L11899" s="206">
        <v>2024</v>
      </c>
      <c r="M11899" s="206" t="s">
        <v>772</v>
      </c>
      <c r="N11899" s="206" t="s">
        <v>773</v>
      </c>
    </row>
    <row r="11900" spans="1:14" s="206" customFormat="1" ht="31" customHeight="1" x14ac:dyDescent="0.15">
      <c r="A11900" s="206" t="s">
        <v>768</v>
      </c>
      <c r="B11900" s="206" t="s">
        <v>935</v>
      </c>
      <c r="C11900" s="206" t="s">
        <v>770</v>
      </c>
      <c r="D11900" s="206" t="s">
        <v>777</v>
      </c>
      <c r="E11900" s="206" t="s">
        <v>778</v>
      </c>
      <c r="F11900" s="207">
        <v>45580</v>
      </c>
      <c r="G11900" s="206" t="s">
        <v>936</v>
      </c>
      <c r="H11900" s="208">
        <v>1600000</v>
      </c>
      <c r="I11900" s="206" t="s">
        <v>19</v>
      </c>
      <c r="J11900" s="206">
        <v>2207</v>
      </c>
      <c r="L11900" s="206">
        <v>2024</v>
      </c>
      <c r="M11900" s="206" t="s">
        <v>772</v>
      </c>
      <c r="N11900" s="206" t="s">
        <v>773</v>
      </c>
    </row>
    <row r="11901" spans="1:14" s="206" customFormat="1" ht="31" customHeight="1" x14ac:dyDescent="0.15">
      <c r="A11901" s="206" t="s">
        <v>768</v>
      </c>
      <c r="B11901" s="206" t="s">
        <v>935</v>
      </c>
      <c r="C11901" s="206" t="s">
        <v>770</v>
      </c>
      <c r="D11901" s="206" t="s">
        <v>777</v>
      </c>
      <c r="E11901" s="206" t="s">
        <v>809</v>
      </c>
      <c r="F11901" s="207">
        <v>45580</v>
      </c>
      <c r="G11901" s="206" t="s">
        <v>936</v>
      </c>
      <c r="H11901" s="208">
        <v>80000</v>
      </c>
      <c r="I11901" s="206" t="s">
        <v>19</v>
      </c>
      <c r="J11901" s="206">
        <v>110</v>
      </c>
      <c r="L11901" s="206">
        <v>2024</v>
      </c>
      <c r="M11901" s="206" t="s">
        <v>772</v>
      </c>
      <c r="N11901" s="206" t="s">
        <v>773</v>
      </c>
    </row>
    <row r="11902" spans="1:14" s="206" customFormat="1" ht="31" customHeight="1" x14ac:dyDescent="0.15">
      <c r="A11902" s="206" t="s">
        <v>768</v>
      </c>
      <c r="B11902" s="206" t="s">
        <v>935</v>
      </c>
      <c r="C11902" s="206" t="s">
        <v>770</v>
      </c>
      <c r="D11902" s="206" t="s">
        <v>777</v>
      </c>
      <c r="E11902" s="206" t="s">
        <v>778</v>
      </c>
      <c r="F11902" s="207">
        <v>45581</v>
      </c>
      <c r="G11902" s="206" t="s">
        <v>936</v>
      </c>
      <c r="H11902" s="208">
        <v>1520000</v>
      </c>
      <c r="I11902" s="206" t="s">
        <v>19</v>
      </c>
      <c r="J11902" s="206">
        <v>2096</v>
      </c>
      <c r="L11902" s="206">
        <v>2024</v>
      </c>
      <c r="M11902" s="206" t="s">
        <v>772</v>
      </c>
      <c r="N11902" s="206" t="s">
        <v>773</v>
      </c>
    </row>
    <row r="11903" spans="1:14" s="206" customFormat="1" ht="31" customHeight="1" x14ac:dyDescent="0.15">
      <c r="A11903" s="206" t="s">
        <v>768</v>
      </c>
      <c r="B11903" s="206" t="s">
        <v>935</v>
      </c>
      <c r="C11903" s="206" t="s">
        <v>770</v>
      </c>
      <c r="D11903" s="206" t="s">
        <v>777</v>
      </c>
      <c r="E11903" s="206" t="s">
        <v>809</v>
      </c>
      <c r="F11903" s="207">
        <v>45581</v>
      </c>
      <c r="G11903" s="206" t="s">
        <v>936</v>
      </c>
      <c r="H11903" s="208">
        <v>120000</v>
      </c>
      <c r="I11903" s="206" t="s">
        <v>19</v>
      </c>
      <c r="J11903" s="206">
        <v>166</v>
      </c>
      <c r="L11903" s="206">
        <v>2024</v>
      </c>
      <c r="M11903" s="206" t="s">
        <v>772</v>
      </c>
      <c r="N11903" s="206" t="s">
        <v>773</v>
      </c>
    </row>
    <row r="11904" spans="1:14" s="206" customFormat="1" ht="31" customHeight="1" x14ac:dyDescent="0.15">
      <c r="A11904" s="206" t="s">
        <v>768</v>
      </c>
      <c r="B11904" s="206" t="s">
        <v>935</v>
      </c>
      <c r="C11904" s="206" t="s">
        <v>770</v>
      </c>
      <c r="D11904" s="206" t="s">
        <v>777</v>
      </c>
      <c r="E11904" s="206" t="s">
        <v>778</v>
      </c>
      <c r="F11904" s="207">
        <v>45582</v>
      </c>
      <c r="G11904" s="206" t="s">
        <v>936</v>
      </c>
      <c r="H11904" s="208">
        <v>1280000</v>
      </c>
      <c r="I11904" s="206" t="s">
        <v>19</v>
      </c>
      <c r="J11904" s="206">
        <v>1766</v>
      </c>
      <c r="L11904" s="206">
        <v>2024</v>
      </c>
      <c r="M11904" s="206" t="s">
        <v>772</v>
      </c>
      <c r="N11904" s="206" t="s">
        <v>773</v>
      </c>
    </row>
    <row r="11905" spans="1:14" s="206" customFormat="1" ht="31" customHeight="1" x14ac:dyDescent="0.15">
      <c r="A11905" s="206" t="s">
        <v>768</v>
      </c>
      <c r="B11905" s="206" t="s">
        <v>935</v>
      </c>
      <c r="C11905" s="206" t="s">
        <v>770</v>
      </c>
      <c r="D11905" s="206" t="s">
        <v>777</v>
      </c>
      <c r="E11905" s="206" t="s">
        <v>809</v>
      </c>
      <c r="F11905" s="207">
        <v>45582</v>
      </c>
      <c r="G11905" s="206" t="s">
        <v>936</v>
      </c>
      <c r="H11905" s="208">
        <v>80000</v>
      </c>
      <c r="I11905" s="206" t="s">
        <v>19</v>
      </c>
      <c r="J11905" s="206">
        <v>110</v>
      </c>
      <c r="L11905" s="206">
        <v>2024</v>
      </c>
      <c r="M11905" s="206" t="s">
        <v>772</v>
      </c>
      <c r="N11905" s="206" t="s">
        <v>773</v>
      </c>
    </row>
    <row r="11906" spans="1:14" s="206" customFormat="1" ht="31" customHeight="1" x14ac:dyDescent="0.15">
      <c r="A11906" s="206" t="s">
        <v>768</v>
      </c>
      <c r="B11906" s="206" t="s">
        <v>935</v>
      </c>
      <c r="C11906" s="206" t="s">
        <v>770</v>
      </c>
      <c r="D11906" s="206" t="s">
        <v>777</v>
      </c>
      <c r="E11906" s="206" t="s">
        <v>809</v>
      </c>
      <c r="F11906" s="207">
        <v>45583</v>
      </c>
      <c r="G11906" s="206" t="s">
        <v>936</v>
      </c>
      <c r="H11906" s="208">
        <v>80000</v>
      </c>
      <c r="I11906" s="206" t="s">
        <v>19</v>
      </c>
      <c r="J11906" s="206">
        <v>110</v>
      </c>
      <c r="L11906" s="206">
        <v>2024</v>
      </c>
      <c r="M11906" s="206" t="s">
        <v>772</v>
      </c>
      <c r="N11906" s="206" t="s">
        <v>773</v>
      </c>
    </row>
    <row r="11907" spans="1:14" s="206" customFormat="1" ht="31" customHeight="1" x14ac:dyDescent="0.15">
      <c r="A11907" s="206" t="s">
        <v>768</v>
      </c>
      <c r="B11907" s="206" t="s">
        <v>935</v>
      </c>
      <c r="C11907" s="206" t="s">
        <v>770</v>
      </c>
      <c r="D11907" s="206" t="s">
        <v>777</v>
      </c>
      <c r="E11907" s="206" t="s">
        <v>778</v>
      </c>
      <c r="F11907" s="207">
        <v>45583</v>
      </c>
      <c r="G11907" s="206" t="s">
        <v>936</v>
      </c>
      <c r="H11907" s="208">
        <v>1600000</v>
      </c>
      <c r="I11907" s="206" t="s">
        <v>19</v>
      </c>
      <c r="J11907" s="206">
        <v>2207</v>
      </c>
      <c r="L11907" s="206">
        <v>2024</v>
      </c>
      <c r="M11907" s="206" t="s">
        <v>772</v>
      </c>
      <c r="N11907" s="206" t="s">
        <v>773</v>
      </c>
    </row>
    <row r="11908" spans="1:14" s="206" customFormat="1" ht="31" customHeight="1" x14ac:dyDescent="0.15">
      <c r="A11908" s="206" t="s">
        <v>768</v>
      </c>
      <c r="B11908" s="206" t="s">
        <v>935</v>
      </c>
      <c r="C11908" s="206" t="s">
        <v>770</v>
      </c>
      <c r="D11908" s="206" t="s">
        <v>777</v>
      </c>
      <c r="E11908" s="206" t="s">
        <v>778</v>
      </c>
      <c r="F11908" s="207">
        <v>45584</v>
      </c>
      <c r="G11908" s="206" t="s">
        <v>936</v>
      </c>
      <c r="H11908" s="208">
        <v>1220000</v>
      </c>
      <c r="I11908" s="206" t="s">
        <v>19</v>
      </c>
      <c r="J11908" s="206">
        <v>1682</v>
      </c>
      <c r="L11908" s="206">
        <v>2024</v>
      </c>
      <c r="M11908" s="206" t="s">
        <v>772</v>
      </c>
      <c r="N11908" s="206" t="s">
        <v>773</v>
      </c>
    </row>
    <row r="11909" spans="1:14" s="206" customFormat="1" ht="31" customHeight="1" x14ac:dyDescent="0.15">
      <c r="A11909" s="206" t="s">
        <v>768</v>
      </c>
      <c r="B11909" s="206" t="s">
        <v>935</v>
      </c>
      <c r="C11909" s="206" t="s">
        <v>770</v>
      </c>
      <c r="D11909" s="206" t="s">
        <v>777</v>
      </c>
      <c r="E11909" s="206" t="s">
        <v>778</v>
      </c>
      <c r="F11909" s="207">
        <v>45585</v>
      </c>
      <c r="G11909" s="206" t="s">
        <v>936</v>
      </c>
      <c r="H11909" s="208">
        <v>200000</v>
      </c>
      <c r="I11909" s="206" t="s">
        <v>19</v>
      </c>
      <c r="J11909" s="206">
        <v>276</v>
      </c>
      <c r="L11909" s="206">
        <v>2024</v>
      </c>
      <c r="M11909" s="206" t="s">
        <v>772</v>
      </c>
      <c r="N11909" s="206" t="s">
        <v>773</v>
      </c>
    </row>
    <row r="11910" spans="1:14" s="206" customFormat="1" ht="31" customHeight="1" x14ac:dyDescent="0.15">
      <c r="A11910" s="206" t="s">
        <v>768</v>
      </c>
      <c r="B11910" s="206" t="s">
        <v>935</v>
      </c>
      <c r="C11910" s="206" t="s">
        <v>770</v>
      </c>
      <c r="D11910" s="206" t="s">
        <v>777</v>
      </c>
      <c r="E11910" s="206" t="s">
        <v>809</v>
      </c>
      <c r="F11910" s="207">
        <v>45586</v>
      </c>
      <c r="G11910" s="206" t="s">
        <v>936</v>
      </c>
      <c r="H11910" s="208">
        <v>80000</v>
      </c>
      <c r="I11910" s="206" t="s">
        <v>19</v>
      </c>
      <c r="J11910" s="206">
        <v>110</v>
      </c>
      <c r="L11910" s="206">
        <v>2024</v>
      </c>
      <c r="M11910" s="206" t="s">
        <v>772</v>
      </c>
      <c r="N11910" s="206" t="s">
        <v>773</v>
      </c>
    </row>
    <row r="11911" spans="1:14" s="206" customFormat="1" ht="31" customHeight="1" x14ac:dyDescent="0.15">
      <c r="A11911" s="206" t="s">
        <v>768</v>
      </c>
      <c r="B11911" s="206" t="s">
        <v>935</v>
      </c>
      <c r="C11911" s="206" t="s">
        <v>770</v>
      </c>
      <c r="D11911" s="206" t="s">
        <v>777</v>
      </c>
      <c r="E11911" s="206" t="s">
        <v>778</v>
      </c>
      <c r="F11911" s="207">
        <v>45586</v>
      </c>
      <c r="G11911" s="206" t="s">
        <v>936</v>
      </c>
      <c r="H11911" s="208">
        <v>1200000</v>
      </c>
      <c r="I11911" s="206" t="s">
        <v>19</v>
      </c>
      <c r="J11911" s="206">
        <v>1655</v>
      </c>
      <c r="L11911" s="206">
        <v>2024</v>
      </c>
      <c r="M11911" s="206" t="s">
        <v>772</v>
      </c>
      <c r="N11911" s="206" t="s">
        <v>773</v>
      </c>
    </row>
    <row r="11912" spans="1:14" s="206" customFormat="1" ht="31" customHeight="1" x14ac:dyDescent="0.15">
      <c r="A11912" s="206" t="s">
        <v>768</v>
      </c>
      <c r="B11912" s="206" t="s">
        <v>935</v>
      </c>
      <c r="C11912" s="206" t="s">
        <v>770</v>
      </c>
      <c r="D11912" s="206" t="s">
        <v>777</v>
      </c>
      <c r="E11912" s="206" t="s">
        <v>809</v>
      </c>
      <c r="F11912" s="207">
        <v>45587</v>
      </c>
      <c r="G11912" s="206" t="s">
        <v>936</v>
      </c>
      <c r="H11912" s="208">
        <v>80000</v>
      </c>
      <c r="I11912" s="206" t="s">
        <v>19</v>
      </c>
      <c r="J11912" s="206">
        <v>110</v>
      </c>
      <c r="L11912" s="206">
        <v>2024</v>
      </c>
      <c r="M11912" s="206" t="s">
        <v>772</v>
      </c>
      <c r="N11912" s="206" t="s">
        <v>773</v>
      </c>
    </row>
    <row r="11913" spans="1:14" s="206" customFormat="1" ht="31" customHeight="1" x14ac:dyDescent="0.15">
      <c r="A11913" s="206" t="s">
        <v>768</v>
      </c>
      <c r="B11913" s="206" t="s">
        <v>935</v>
      </c>
      <c r="C11913" s="206" t="s">
        <v>770</v>
      </c>
      <c r="D11913" s="206" t="s">
        <v>777</v>
      </c>
      <c r="E11913" s="206" t="s">
        <v>778</v>
      </c>
      <c r="F11913" s="207">
        <v>45587</v>
      </c>
      <c r="G11913" s="206" t="s">
        <v>936</v>
      </c>
      <c r="H11913" s="208">
        <v>1360000</v>
      </c>
      <c r="I11913" s="206" t="s">
        <v>19</v>
      </c>
      <c r="J11913" s="206">
        <v>1876</v>
      </c>
      <c r="L11913" s="206">
        <v>2024</v>
      </c>
      <c r="M11913" s="206" t="s">
        <v>772</v>
      </c>
      <c r="N11913" s="206" t="s">
        <v>773</v>
      </c>
    </row>
    <row r="11914" spans="1:14" s="206" customFormat="1" ht="31" customHeight="1" x14ac:dyDescent="0.15">
      <c r="A11914" s="206" t="s">
        <v>768</v>
      </c>
      <c r="B11914" s="206" t="s">
        <v>935</v>
      </c>
      <c r="C11914" s="206" t="s">
        <v>770</v>
      </c>
      <c r="D11914" s="206" t="s">
        <v>777</v>
      </c>
      <c r="E11914" s="206" t="s">
        <v>778</v>
      </c>
      <c r="F11914" s="207">
        <v>45588</v>
      </c>
      <c r="G11914" s="206" t="s">
        <v>936</v>
      </c>
      <c r="H11914" s="208">
        <v>1400000</v>
      </c>
      <c r="I11914" s="206" t="s">
        <v>19</v>
      </c>
      <c r="J11914" s="206">
        <v>1931</v>
      </c>
      <c r="L11914" s="206">
        <v>2024</v>
      </c>
      <c r="M11914" s="206" t="s">
        <v>772</v>
      </c>
      <c r="N11914" s="206" t="s">
        <v>773</v>
      </c>
    </row>
    <row r="11915" spans="1:14" s="206" customFormat="1" ht="31" customHeight="1" x14ac:dyDescent="0.15">
      <c r="A11915" s="206" t="s">
        <v>768</v>
      </c>
      <c r="B11915" s="206" t="s">
        <v>935</v>
      </c>
      <c r="C11915" s="206" t="s">
        <v>770</v>
      </c>
      <c r="D11915" s="206" t="s">
        <v>777</v>
      </c>
      <c r="E11915" s="206" t="s">
        <v>778</v>
      </c>
      <c r="F11915" s="207">
        <v>45589</v>
      </c>
      <c r="G11915" s="206" t="s">
        <v>936</v>
      </c>
      <c r="H11915" s="208">
        <v>960000</v>
      </c>
      <c r="I11915" s="206" t="s">
        <v>19</v>
      </c>
      <c r="J11915" s="206">
        <v>1324</v>
      </c>
      <c r="L11915" s="206">
        <v>2024</v>
      </c>
      <c r="M11915" s="206" t="s">
        <v>772</v>
      </c>
      <c r="N11915" s="206" t="s">
        <v>773</v>
      </c>
    </row>
    <row r="11916" spans="1:14" s="206" customFormat="1" ht="31" customHeight="1" x14ac:dyDescent="0.15">
      <c r="A11916" s="206" t="s">
        <v>768</v>
      </c>
      <c r="B11916" s="206" t="s">
        <v>952</v>
      </c>
      <c r="C11916" s="206" t="s">
        <v>770</v>
      </c>
      <c r="D11916" s="206" t="s">
        <v>840</v>
      </c>
      <c r="E11916" s="206" t="s">
        <v>577</v>
      </c>
      <c r="F11916" s="207">
        <v>45507</v>
      </c>
      <c r="G11916" s="206" t="s">
        <v>81</v>
      </c>
      <c r="H11916" s="208">
        <v>80000</v>
      </c>
      <c r="I11916" s="206" t="s">
        <v>19</v>
      </c>
      <c r="J11916" s="206">
        <v>800</v>
      </c>
      <c r="L11916" s="206">
        <v>2024</v>
      </c>
      <c r="M11916" s="206" t="s">
        <v>772</v>
      </c>
      <c r="N11916" s="206" t="s">
        <v>773</v>
      </c>
    </row>
    <row r="11917" spans="1:14" s="206" customFormat="1" ht="31" customHeight="1" x14ac:dyDescent="0.15">
      <c r="A11917" s="206" t="s">
        <v>768</v>
      </c>
      <c r="B11917" s="206" t="s">
        <v>952</v>
      </c>
      <c r="C11917" s="206" t="s">
        <v>770</v>
      </c>
      <c r="D11917" s="206" t="s">
        <v>840</v>
      </c>
      <c r="E11917" s="206" t="s">
        <v>658</v>
      </c>
      <c r="F11917" s="207">
        <v>45507</v>
      </c>
      <c r="G11917" s="206" t="s">
        <v>81</v>
      </c>
      <c r="H11917" s="208">
        <v>40000</v>
      </c>
      <c r="I11917" s="206" t="s">
        <v>19</v>
      </c>
      <c r="J11917" s="206">
        <v>400</v>
      </c>
      <c r="L11917" s="206">
        <v>2024</v>
      </c>
      <c r="M11917" s="206" t="s">
        <v>772</v>
      </c>
      <c r="N11917" s="206" t="s">
        <v>773</v>
      </c>
    </row>
    <row r="11918" spans="1:14" s="206" customFormat="1" ht="31" customHeight="1" x14ac:dyDescent="0.15">
      <c r="A11918" s="206" t="s">
        <v>768</v>
      </c>
      <c r="B11918" s="206" t="s">
        <v>952</v>
      </c>
      <c r="C11918" s="206" t="s">
        <v>770</v>
      </c>
      <c r="D11918" s="206" t="s">
        <v>840</v>
      </c>
      <c r="E11918" s="206" t="s">
        <v>658</v>
      </c>
      <c r="F11918" s="207">
        <v>45508</v>
      </c>
      <c r="G11918" s="206" t="s">
        <v>81</v>
      </c>
      <c r="H11918" s="208">
        <v>40000</v>
      </c>
      <c r="I11918" s="206" t="s">
        <v>19</v>
      </c>
      <c r="J11918" s="206">
        <v>400</v>
      </c>
      <c r="L11918" s="206">
        <v>2024</v>
      </c>
      <c r="M11918" s="206" t="s">
        <v>772</v>
      </c>
      <c r="N11918" s="206" t="s">
        <v>773</v>
      </c>
    </row>
    <row r="11919" spans="1:14" s="206" customFormat="1" ht="31" customHeight="1" x14ac:dyDescent="0.15">
      <c r="A11919" s="206" t="s">
        <v>768</v>
      </c>
      <c r="B11919" s="206" t="s">
        <v>952</v>
      </c>
      <c r="C11919" s="206" t="s">
        <v>770</v>
      </c>
      <c r="D11919" s="206" t="s">
        <v>840</v>
      </c>
      <c r="E11919" s="206" t="s">
        <v>577</v>
      </c>
      <c r="F11919" s="207">
        <v>45508</v>
      </c>
      <c r="G11919" s="206" t="s">
        <v>81</v>
      </c>
      <c r="H11919" s="208">
        <v>80000</v>
      </c>
      <c r="I11919" s="206" t="s">
        <v>19</v>
      </c>
      <c r="J11919" s="206">
        <v>800</v>
      </c>
      <c r="L11919" s="206">
        <v>2024</v>
      </c>
      <c r="M11919" s="206" t="s">
        <v>772</v>
      </c>
      <c r="N11919" s="206" t="s">
        <v>773</v>
      </c>
    </row>
    <row r="11920" spans="1:14" s="206" customFormat="1" ht="31" customHeight="1" x14ac:dyDescent="0.15">
      <c r="A11920" s="206" t="s">
        <v>768</v>
      </c>
      <c r="B11920" s="206" t="s">
        <v>952</v>
      </c>
      <c r="C11920" s="206" t="s">
        <v>770</v>
      </c>
      <c r="D11920" s="206" t="s">
        <v>840</v>
      </c>
      <c r="E11920" s="206" t="s">
        <v>577</v>
      </c>
      <c r="F11920" s="207">
        <v>45509</v>
      </c>
      <c r="G11920" s="206" t="s">
        <v>81</v>
      </c>
      <c r="H11920" s="208">
        <v>240000</v>
      </c>
      <c r="I11920" s="206" t="s">
        <v>19</v>
      </c>
      <c r="J11920" s="206">
        <v>2400</v>
      </c>
      <c r="L11920" s="206">
        <v>2024</v>
      </c>
      <c r="M11920" s="206" t="s">
        <v>772</v>
      </c>
      <c r="N11920" s="206" t="s">
        <v>773</v>
      </c>
    </row>
    <row r="11921" spans="1:14" s="206" customFormat="1" ht="31" customHeight="1" x14ac:dyDescent="0.15">
      <c r="A11921" s="206" t="s">
        <v>768</v>
      </c>
      <c r="B11921" s="206" t="s">
        <v>952</v>
      </c>
      <c r="C11921" s="206" t="s">
        <v>770</v>
      </c>
      <c r="D11921" s="206" t="s">
        <v>840</v>
      </c>
      <c r="E11921" s="206" t="s">
        <v>658</v>
      </c>
      <c r="F11921" s="207">
        <v>45509</v>
      </c>
      <c r="G11921" s="206" t="s">
        <v>81</v>
      </c>
      <c r="H11921" s="208">
        <v>80000</v>
      </c>
      <c r="I11921" s="206" t="s">
        <v>19</v>
      </c>
      <c r="J11921" s="206">
        <v>800</v>
      </c>
      <c r="L11921" s="206">
        <v>2024</v>
      </c>
      <c r="M11921" s="206" t="s">
        <v>772</v>
      </c>
      <c r="N11921" s="206" t="s">
        <v>773</v>
      </c>
    </row>
    <row r="11922" spans="1:14" s="206" customFormat="1" ht="31" customHeight="1" x14ac:dyDescent="0.15">
      <c r="A11922" s="206" t="s">
        <v>768</v>
      </c>
      <c r="B11922" s="206" t="s">
        <v>952</v>
      </c>
      <c r="C11922" s="206" t="s">
        <v>770</v>
      </c>
      <c r="D11922" s="206" t="s">
        <v>840</v>
      </c>
      <c r="E11922" s="206" t="s">
        <v>577</v>
      </c>
      <c r="F11922" s="207">
        <v>45510</v>
      </c>
      <c r="G11922" s="206" t="s">
        <v>81</v>
      </c>
      <c r="H11922" s="208">
        <v>360000</v>
      </c>
      <c r="I11922" s="206" t="s">
        <v>19</v>
      </c>
      <c r="J11922" s="206">
        <v>3600</v>
      </c>
      <c r="L11922" s="206">
        <v>2024</v>
      </c>
      <c r="M11922" s="206" t="s">
        <v>772</v>
      </c>
      <c r="N11922" s="206" t="s">
        <v>773</v>
      </c>
    </row>
    <row r="11923" spans="1:14" s="206" customFormat="1" ht="31" customHeight="1" x14ac:dyDescent="0.15">
      <c r="A11923" s="206" t="s">
        <v>768</v>
      </c>
      <c r="B11923" s="206" t="s">
        <v>952</v>
      </c>
      <c r="C11923" s="206" t="s">
        <v>770</v>
      </c>
      <c r="D11923" s="206" t="s">
        <v>840</v>
      </c>
      <c r="E11923" s="206" t="s">
        <v>658</v>
      </c>
      <c r="F11923" s="207">
        <v>45510</v>
      </c>
      <c r="G11923" s="206" t="s">
        <v>81</v>
      </c>
      <c r="H11923" s="208">
        <v>80000</v>
      </c>
      <c r="I11923" s="206" t="s">
        <v>19</v>
      </c>
      <c r="J11923" s="206">
        <v>800</v>
      </c>
      <c r="L11923" s="206">
        <v>2024</v>
      </c>
      <c r="M11923" s="206" t="s">
        <v>772</v>
      </c>
      <c r="N11923" s="206" t="s">
        <v>773</v>
      </c>
    </row>
    <row r="11924" spans="1:14" s="206" customFormat="1" ht="31" customHeight="1" x14ac:dyDescent="0.15">
      <c r="A11924" s="206" t="s">
        <v>768</v>
      </c>
      <c r="B11924" s="206" t="s">
        <v>952</v>
      </c>
      <c r="C11924" s="206" t="s">
        <v>770</v>
      </c>
      <c r="D11924" s="206" t="s">
        <v>840</v>
      </c>
      <c r="E11924" s="206" t="s">
        <v>577</v>
      </c>
      <c r="F11924" s="207">
        <v>45511</v>
      </c>
      <c r="G11924" s="206" t="s">
        <v>81</v>
      </c>
      <c r="H11924" s="208">
        <v>320000</v>
      </c>
      <c r="I11924" s="206" t="s">
        <v>19</v>
      </c>
      <c r="J11924" s="206">
        <v>3200</v>
      </c>
      <c r="L11924" s="206">
        <v>2024</v>
      </c>
      <c r="M11924" s="206" t="s">
        <v>772</v>
      </c>
      <c r="N11924" s="206" t="s">
        <v>773</v>
      </c>
    </row>
    <row r="11925" spans="1:14" s="206" customFormat="1" ht="31" customHeight="1" x14ac:dyDescent="0.15">
      <c r="A11925" s="206" t="s">
        <v>768</v>
      </c>
      <c r="B11925" s="206" t="s">
        <v>952</v>
      </c>
      <c r="C11925" s="206" t="s">
        <v>770</v>
      </c>
      <c r="D11925" s="206" t="s">
        <v>840</v>
      </c>
      <c r="E11925" s="206" t="s">
        <v>658</v>
      </c>
      <c r="F11925" s="207">
        <v>45511</v>
      </c>
      <c r="G11925" s="206" t="s">
        <v>81</v>
      </c>
      <c r="H11925" s="208">
        <v>80000</v>
      </c>
      <c r="I11925" s="206" t="s">
        <v>19</v>
      </c>
      <c r="J11925" s="206">
        <v>800</v>
      </c>
      <c r="L11925" s="206">
        <v>2024</v>
      </c>
      <c r="M11925" s="206" t="s">
        <v>772</v>
      </c>
      <c r="N11925" s="206" t="s">
        <v>773</v>
      </c>
    </row>
    <row r="11926" spans="1:14" s="206" customFormat="1" ht="31" customHeight="1" x14ac:dyDescent="0.15">
      <c r="A11926" s="206" t="s">
        <v>768</v>
      </c>
      <c r="B11926" s="206" t="s">
        <v>952</v>
      </c>
      <c r="C11926" s="206" t="s">
        <v>770</v>
      </c>
      <c r="D11926" s="206" t="s">
        <v>840</v>
      </c>
      <c r="E11926" s="206" t="s">
        <v>577</v>
      </c>
      <c r="F11926" s="207">
        <v>45512</v>
      </c>
      <c r="G11926" s="206" t="s">
        <v>81</v>
      </c>
      <c r="H11926" s="208">
        <v>320000</v>
      </c>
      <c r="I11926" s="206" t="s">
        <v>19</v>
      </c>
      <c r="J11926" s="206">
        <v>3200</v>
      </c>
      <c r="L11926" s="206">
        <v>2024</v>
      </c>
      <c r="M11926" s="206" t="s">
        <v>772</v>
      </c>
      <c r="N11926" s="206" t="s">
        <v>773</v>
      </c>
    </row>
    <row r="11927" spans="1:14" s="206" customFormat="1" ht="31" customHeight="1" x14ac:dyDescent="0.15">
      <c r="A11927" s="206" t="s">
        <v>768</v>
      </c>
      <c r="B11927" s="206" t="s">
        <v>952</v>
      </c>
      <c r="C11927" s="206" t="s">
        <v>770</v>
      </c>
      <c r="D11927" s="206" t="s">
        <v>840</v>
      </c>
      <c r="E11927" s="206" t="s">
        <v>658</v>
      </c>
      <c r="F11927" s="207">
        <v>45512</v>
      </c>
      <c r="G11927" s="206" t="s">
        <v>81</v>
      </c>
      <c r="H11927" s="208">
        <v>40000</v>
      </c>
      <c r="I11927" s="206" t="s">
        <v>19</v>
      </c>
      <c r="J11927" s="206">
        <v>400</v>
      </c>
      <c r="L11927" s="206">
        <v>2024</v>
      </c>
      <c r="M11927" s="206" t="s">
        <v>772</v>
      </c>
      <c r="N11927" s="206" t="s">
        <v>773</v>
      </c>
    </row>
    <row r="11928" spans="1:14" s="206" customFormat="1" ht="31" customHeight="1" x14ac:dyDescent="0.15">
      <c r="A11928" s="206" t="s">
        <v>768</v>
      </c>
      <c r="B11928" s="206" t="s">
        <v>952</v>
      </c>
      <c r="C11928" s="206" t="s">
        <v>770</v>
      </c>
      <c r="D11928" s="206" t="s">
        <v>840</v>
      </c>
      <c r="E11928" s="206" t="s">
        <v>577</v>
      </c>
      <c r="F11928" s="207">
        <v>45513</v>
      </c>
      <c r="G11928" s="206" t="s">
        <v>81</v>
      </c>
      <c r="H11928" s="208">
        <v>320000</v>
      </c>
      <c r="I11928" s="206" t="s">
        <v>19</v>
      </c>
      <c r="J11928" s="206">
        <v>3200</v>
      </c>
      <c r="L11928" s="206">
        <v>2024</v>
      </c>
      <c r="M11928" s="206" t="s">
        <v>772</v>
      </c>
      <c r="N11928" s="206" t="s">
        <v>773</v>
      </c>
    </row>
    <row r="11929" spans="1:14" s="206" customFormat="1" ht="31" customHeight="1" x14ac:dyDescent="0.15">
      <c r="A11929" s="206" t="s">
        <v>768</v>
      </c>
      <c r="B11929" s="206" t="s">
        <v>952</v>
      </c>
      <c r="C11929" s="206" t="s">
        <v>770</v>
      </c>
      <c r="D11929" s="206" t="s">
        <v>840</v>
      </c>
      <c r="E11929" s="206" t="s">
        <v>658</v>
      </c>
      <c r="F11929" s="207">
        <v>45513</v>
      </c>
      <c r="G11929" s="206" t="s">
        <v>81</v>
      </c>
      <c r="H11929" s="208">
        <v>40000</v>
      </c>
      <c r="I11929" s="206" t="s">
        <v>19</v>
      </c>
      <c r="J11929" s="206">
        <v>400</v>
      </c>
      <c r="L11929" s="206">
        <v>2024</v>
      </c>
      <c r="M11929" s="206" t="s">
        <v>772</v>
      </c>
      <c r="N11929" s="206" t="s">
        <v>773</v>
      </c>
    </row>
    <row r="11930" spans="1:14" s="206" customFormat="1" ht="31" customHeight="1" x14ac:dyDescent="0.15">
      <c r="A11930" s="206" t="s">
        <v>768</v>
      </c>
      <c r="B11930" s="206" t="s">
        <v>952</v>
      </c>
      <c r="C11930" s="206" t="s">
        <v>770</v>
      </c>
      <c r="D11930" s="206" t="s">
        <v>840</v>
      </c>
      <c r="E11930" s="206" t="s">
        <v>658</v>
      </c>
      <c r="F11930" s="207">
        <v>45514</v>
      </c>
      <c r="G11930" s="206" t="s">
        <v>81</v>
      </c>
      <c r="H11930" s="208">
        <v>80000</v>
      </c>
      <c r="I11930" s="206" t="s">
        <v>19</v>
      </c>
      <c r="J11930" s="206">
        <v>800</v>
      </c>
      <c r="L11930" s="206">
        <v>2024</v>
      </c>
      <c r="M11930" s="206" t="s">
        <v>772</v>
      </c>
      <c r="N11930" s="206" t="s">
        <v>773</v>
      </c>
    </row>
    <row r="11931" spans="1:14" s="206" customFormat="1" ht="31" customHeight="1" x14ac:dyDescent="0.15">
      <c r="A11931" s="206" t="s">
        <v>768</v>
      </c>
      <c r="B11931" s="206" t="s">
        <v>952</v>
      </c>
      <c r="C11931" s="206" t="s">
        <v>770</v>
      </c>
      <c r="D11931" s="206" t="s">
        <v>840</v>
      </c>
      <c r="E11931" s="206" t="s">
        <v>577</v>
      </c>
      <c r="F11931" s="207">
        <v>45514</v>
      </c>
      <c r="G11931" s="206" t="s">
        <v>81</v>
      </c>
      <c r="H11931" s="208">
        <v>320000</v>
      </c>
      <c r="I11931" s="206" t="s">
        <v>19</v>
      </c>
      <c r="J11931" s="206">
        <v>3200</v>
      </c>
      <c r="L11931" s="206">
        <v>2024</v>
      </c>
      <c r="M11931" s="206" t="s">
        <v>772</v>
      </c>
      <c r="N11931" s="206" t="s">
        <v>773</v>
      </c>
    </row>
    <row r="11932" spans="1:14" s="206" customFormat="1" ht="31" customHeight="1" x14ac:dyDescent="0.15">
      <c r="A11932" s="206" t="s">
        <v>768</v>
      </c>
      <c r="B11932" s="206" t="s">
        <v>952</v>
      </c>
      <c r="C11932" s="206" t="s">
        <v>770</v>
      </c>
      <c r="D11932" s="206" t="s">
        <v>840</v>
      </c>
      <c r="E11932" s="206" t="s">
        <v>577</v>
      </c>
      <c r="F11932" s="207">
        <v>45515</v>
      </c>
      <c r="G11932" s="206" t="s">
        <v>81</v>
      </c>
      <c r="H11932" s="208">
        <v>440000</v>
      </c>
      <c r="I11932" s="206" t="s">
        <v>19</v>
      </c>
      <c r="J11932" s="206">
        <v>4400</v>
      </c>
      <c r="L11932" s="206">
        <v>2024</v>
      </c>
      <c r="M11932" s="206" t="s">
        <v>772</v>
      </c>
      <c r="N11932" s="206" t="s">
        <v>773</v>
      </c>
    </row>
    <row r="11933" spans="1:14" s="206" customFormat="1" ht="31" customHeight="1" x14ac:dyDescent="0.15">
      <c r="A11933" s="206" t="s">
        <v>768</v>
      </c>
      <c r="B11933" s="206" t="s">
        <v>952</v>
      </c>
      <c r="C11933" s="206" t="s">
        <v>770</v>
      </c>
      <c r="D11933" s="206" t="s">
        <v>840</v>
      </c>
      <c r="E11933" s="206" t="s">
        <v>658</v>
      </c>
      <c r="F11933" s="207">
        <v>45515</v>
      </c>
      <c r="G11933" s="206" t="s">
        <v>81</v>
      </c>
      <c r="H11933" s="208">
        <v>120000</v>
      </c>
      <c r="I11933" s="206" t="s">
        <v>19</v>
      </c>
      <c r="J11933" s="206">
        <v>1200</v>
      </c>
      <c r="L11933" s="206">
        <v>2024</v>
      </c>
      <c r="M11933" s="206" t="s">
        <v>772</v>
      </c>
      <c r="N11933" s="206" t="s">
        <v>773</v>
      </c>
    </row>
    <row r="11934" spans="1:14" s="206" customFormat="1" ht="31" customHeight="1" x14ac:dyDescent="0.15">
      <c r="A11934" s="206" t="s">
        <v>768</v>
      </c>
      <c r="B11934" s="206" t="s">
        <v>952</v>
      </c>
      <c r="C11934" s="206" t="s">
        <v>770</v>
      </c>
      <c r="D11934" s="206" t="s">
        <v>840</v>
      </c>
      <c r="E11934" s="206" t="s">
        <v>658</v>
      </c>
      <c r="F11934" s="207">
        <v>45516</v>
      </c>
      <c r="G11934" s="206" t="s">
        <v>81</v>
      </c>
      <c r="H11934" s="208">
        <v>120000</v>
      </c>
      <c r="I11934" s="206" t="s">
        <v>19</v>
      </c>
      <c r="J11934" s="206">
        <v>1200</v>
      </c>
      <c r="L11934" s="206">
        <v>2024</v>
      </c>
      <c r="M11934" s="206" t="s">
        <v>772</v>
      </c>
      <c r="N11934" s="206" t="s">
        <v>773</v>
      </c>
    </row>
    <row r="11935" spans="1:14" s="206" customFormat="1" ht="31" customHeight="1" x14ac:dyDescent="0.15">
      <c r="A11935" s="206" t="s">
        <v>768</v>
      </c>
      <c r="B11935" s="206" t="s">
        <v>952</v>
      </c>
      <c r="C11935" s="206" t="s">
        <v>770</v>
      </c>
      <c r="D11935" s="206" t="s">
        <v>840</v>
      </c>
      <c r="E11935" s="206" t="s">
        <v>577</v>
      </c>
      <c r="F11935" s="207">
        <v>45516</v>
      </c>
      <c r="G11935" s="206" t="s">
        <v>81</v>
      </c>
      <c r="H11935" s="208">
        <v>440000</v>
      </c>
      <c r="I11935" s="206" t="s">
        <v>19</v>
      </c>
      <c r="J11935" s="206">
        <v>4400</v>
      </c>
      <c r="L11935" s="206">
        <v>2024</v>
      </c>
      <c r="M11935" s="206" t="s">
        <v>772</v>
      </c>
      <c r="N11935" s="206" t="s">
        <v>773</v>
      </c>
    </row>
    <row r="11936" spans="1:14" s="206" customFormat="1" ht="31" customHeight="1" x14ac:dyDescent="0.15">
      <c r="A11936" s="206" t="s">
        <v>768</v>
      </c>
      <c r="B11936" s="206" t="s">
        <v>952</v>
      </c>
      <c r="C11936" s="206" t="s">
        <v>770</v>
      </c>
      <c r="D11936" s="206" t="s">
        <v>840</v>
      </c>
      <c r="E11936" s="206" t="s">
        <v>658</v>
      </c>
      <c r="F11936" s="207">
        <v>45517</v>
      </c>
      <c r="G11936" s="206" t="s">
        <v>81</v>
      </c>
      <c r="H11936" s="208">
        <v>80000</v>
      </c>
      <c r="I11936" s="206" t="s">
        <v>19</v>
      </c>
      <c r="J11936" s="206">
        <v>800</v>
      </c>
      <c r="L11936" s="206">
        <v>2024</v>
      </c>
      <c r="M11936" s="206" t="s">
        <v>772</v>
      </c>
      <c r="N11936" s="206" t="s">
        <v>773</v>
      </c>
    </row>
    <row r="11937" spans="1:15" s="206" customFormat="1" ht="31" customHeight="1" x14ac:dyDescent="0.15">
      <c r="A11937" s="206" t="s">
        <v>768</v>
      </c>
      <c r="B11937" s="206" t="s">
        <v>952</v>
      </c>
      <c r="C11937" s="206" t="s">
        <v>770</v>
      </c>
      <c r="D11937" s="206" t="s">
        <v>840</v>
      </c>
      <c r="E11937" s="206" t="s">
        <v>577</v>
      </c>
      <c r="F11937" s="207">
        <v>45517</v>
      </c>
      <c r="G11937" s="206" t="s">
        <v>81</v>
      </c>
      <c r="H11937" s="208">
        <v>320000</v>
      </c>
      <c r="I11937" s="206" t="s">
        <v>19</v>
      </c>
      <c r="J11937" s="206">
        <v>3200</v>
      </c>
      <c r="L11937" s="206">
        <v>2024</v>
      </c>
      <c r="M11937" s="206" t="s">
        <v>772</v>
      </c>
      <c r="N11937" s="206" t="s">
        <v>773</v>
      </c>
    </row>
    <row r="11938" spans="1:15" s="206" customFormat="1" ht="31" customHeight="1" x14ac:dyDescent="0.15">
      <c r="A11938" s="206" t="s">
        <v>768</v>
      </c>
      <c r="B11938" s="206" t="s">
        <v>952</v>
      </c>
      <c r="C11938" s="206" t="s">
        <v>770</v>
      </c>
      <c r="D11938" s="206" t="s">
        <v>840</v>
      </c>
      <c r="E11938" s="206" t="s">
        <v>658</v>
      </c>
      <c r="F11938" s="207">
        <v>45518</v>
      </c>
      <c r="G11938" s="206" t="s">
        <v>81</v>
      </c>
      <c r="H11938" s="208">
        <v>80000</v>
      </c>
      <c r="I11938" s="206" t="s">
        <v>19</v>
      </c>
      <c r="J11938" s="206">
        <v>800</v>
      </c>
      <c r="L11938" s="206">
        <v>2024</v>
      </c>
      <c r="M11938" s="206" t="s">
        <v>772</v>
      </c>
      <c r="N11938" s="206" t="s">
        <v>773</v>
      </c>
    </row>
    <row r="11939" spans="1:15" s="206" customFormat="1" ht="31" customHeight="1" x14ac:dyDescent="0.15">
      <c r="A11939" s="206" t="s">
        <v>768</v>
      </c>
      <c r="B11939" s="206" t="s">
        <v>952</v>
      </c>
      <c r="C11939" s="206" t="s">
        <v>770</v>
      </c>
      <c r="D11939" s="206" t="s">
        <v>840</v>
      </c>
      <c r="E11939" s="206" t="s">
        <v>577</v>
      </c>
      <c r="F11939" s="207">
        <v>45518</v>
      </c>
      <c r="G11939" s="206" t="s">
        <v>81</v>
      </c>
      <c r="H11939" s="208">
        <v>240000</v>
      </c>
      <c r="I11939" s="206" t="s">
        <v>19</v>
      </c>
      <c r="J11939" s="206">
        <v>2400</v>
      </c>
      <c r="L11939" s="206">
        <v>2024</v>
      </c>
      <c r="M11939" s="206" t="s">
        <v>772</v>
      </c>
      <c r="N11939" s="206" t="s">
        <v>773</v>
      </c>
    </row>
    <row r="11940" spans="1:15" s="206" customFormat="1" ht="31" customHeight="1" x14ac:dyDescent="0.15">
      <c r="A11940" s="206" t="s">
        <v>768</v>
      </c>
      <c r="B11940" s="206" t="s">
        <v>952</v>
      </c>
      <c r="C11940" s="206" t="s">
        <v>770</v>
      </c>
      <c r="D11940" s="206" t="s">
        <v>840</v>
      </c>
      <c r="E11940" s="206" t="s">
        <v>658</v>
      </c>
      <c r="F11940" s="207">
        <v>45519</v>
      </c>
      <c r="G11940" s="206" t="s">
        <v>81</v>
      </c>
      <c r="H11940" s="208">
        <v>80000</v>
      </c>
      <c r="I11940" s="206" t="s">
        <v>19</v>
      </c>
      <c r="J11940" s="206">
        <v>800</v>
      </c>
      <c r="L11940" s="206">
        <v>2024</v>
      </c>
      <c r="M11940" s="206" t="s">
        <v>772</v>
      </c>
      <c r="N11940" s="206" t="s">
        <v>773</v>
      </c>
    </row>
    <row r="11941" spans="1:15" s="206" customFormat="1" ht="31" customHeight="1" x14ac:dyDescent="0.15">
      <c r="A11941" s="206" t="s">
        <v>768</v>
      </c>
      <c r="B11941" s="206" t="s">
        <v>952</v>
      </c>
      <c r="C11941" s="206" t="s">
        <v>770</v>
      </c>
      <c r="D11941" s="206" t="s">
        <v>840</v>
      </c>
      <c r="E11941" s="206" t="s">
        <v>577</v>
      </c>
      <c r="F11941" s="207">
        <v>45519</v>
      </c>
      <c r="G11941" s="206" t="s">
        <v>81</v>
      </c>
      <c r="H11941" s="208">
        <v>200000</v>
      </c>
      <c r="I11941" s="206" t="s">
        <v>19</v>
      </c>
      <c r="J11941" s="206">
        <v>2000</v>
      </c>
      <c r="L11941" s="206">
        <v>2024</v>
      </c>
      <c r="M11941" s="206" t="s">
        <v>772</v>
      </c>
      <c r="N11941" s="206" t="s">
        <v>773</v>
      </c>
    </row>
    <row r="11942" spans="1:15" s="206" customFormat="1" ht="31" customHeight="1" x14ac:dyDescent="0.15">
      <c r="A11942" s="206" t="s">
        <v>768</v>
      </c>
      <c r="B11942" s="206" t="s">
        <v>952</v>
      </c>
      <c r="C11942" s="206" t="s">
        <v>770</v>
      </c>
      <c r="D11942" s="206" t="s">
        <v>840</v>
      </c>
      <c r="E11942" s="206" t="s">
        <v>577</v>
      </c>
      <c r="F11942" s="207">
        <v>45520</v>
      </c>
      <c r="G11942" s="206" t="s">
        <v>81</v>
      </c>
      <c r="H11942" s="208">
        <v>320000</v>
      </c>
      <c r="I11942" s="206" t="s">
        <v>19</v>
      </c>
      <c r="J11942" s="206">
        <v>3200</v>
      </c>
      <c r="L11942" s="206">
        <v>2024</v>
      </c>
      <c r="M11942" s="206" t="s">
        <v>772</v>
      </c>
      <c r="N11942" s="206" t="s">
        <v>773</v>
      </c>
    </row>
    <row r="11943" spans="1:15" s="206" customFormat="1" ht="31" customHeight="1" x14ac:dyDescent="0.15">
      <c r="A11943" s="206" t="s">
        <v>768</v>
      </c>
      <c r="B11943" s="206" t="s">
        <v>952</v>
      </c>
      <c r="C11943" s="206" t="s">
        <v>770</v>
      </c>
      <c r="D11943" s="206" t="s">
        <v>840</v>
      </c>
      <c r="E11943" s="206" t="s">
        <v>658</v>
      </c>
      <c r="F11943" s="207">
        <v>45520</v>
      </c>
      <c r="G11943" s="206" t="s">
        <v>81</v>
      </c>
      <c r="H11943" s="208">
        <v>80000</v>
      </c>
      <c r="I11943" s="206" t="s">
        <v>19</v>
      </c>
      <c r="J11943" s="206">
        <v>800</v>
      </c>
      <c r="L11943" s="206">
        <v>2024</v>
      </c>
      <c r="M11943" s="206" t="s">
        <v>772</v>
      </c>
      <c r="N11943" s="206" t="s">
        <v>773</v>
      </c>
    </row>
    <row r="11944" spans="1:15" s="206" customFormat="1" ht="31" customHeight="1" x14ac:dyDescent="0.15">
      <c r="A11944" s="206" t="s">
        <v>768</v>
      </c>
      <c r="B11944" s="206" t="s">
        <v>952</v>
      </c>
      <c r="C11944" s="206" t="s">
        <v>770</v>
      </c>
      <c r="D11944" s="206" t="s">
        <v>840</v>
      </c>
      <c r="E11944" s="206" t="s">
        <v>577</v>
      </c>
      <c r="F11944" s="207">
        <v>45521</v>
      </c>
      <c r="G11944" s="206" t="s">
        <v>81</v>
      </c>
      <c r="H11944" s="208">
        <v>320000</v>
      </c>
      <c r="I11944" s="206" t="s">
        <v>19</v>
      </c>
      <c r="J11944" s="206">
        <v>3200</v>
      </c>
      <c r="L11944" s="206">
        <v>2024</v>
      </c>
      <c r="M11944" s="206" t="s">
        <v>772</v>
      </c>
      <c r="N11944" s="206" t="s">
        <v>773</v>
      </c>
      <c r="O11944" s="206" t="s">
        <v>953</v>
      </c>
    </row>
    <row r="11945" spans="1:15" s="206" customFormat="1" ht="31" customHeight="1" x14ac:dyDescent="0.15">
      <c r="A11945" s="206" t="s">
        <v>768</v>
      </c>
      <c r="B11945" s="206" t="s">
        <v>952</v>
      </c>
      <c r="C11945" s="206" t="s">
        <v>770</v>
      </c>
      <c r="D11945" s="206" t="s">
        <v>840</v>
      </c>
      <c r="E11945" s="206" t="s">
        <v>658</v>
      </c>
      <c r="F11945" s="207">
        <v>45521</v>
      </c>
      <c r="G11945" s="206" t="s">
        <v>81</v>
      </c>
      <c r="H11945" s="208">
        <v>40000</v>
      </c>
      <c r="I11945" s="206" t="s">
        <v>19</v>
      </c>
      <c r="J11945" s="206">
        <v>400</v>
      </c>
      <c r="L11945" s="206">
        <v>2024</v>
      </c>
      <c r="M11945" s="206" t="s">
        <v>772</v>
      </c>
      <c r="N11945" s="206" t="s">
        <v>773</v>
      </c>
    </row>
    <row r="11946" spans="1:15" s="206" customFormat="1" ht="31" customHeight="1" x14ac:dyDescent="0.15">
      <c r="A11946" s="206" t="s">
        <v>768</v>
      </c>
      <c r="B11946" s="206" t="s">
        <v>952</v>
      </c>
      <c r="C11946" s="206" t="s">
        <v>770</v>
      </c>
      <c r="D11946" s="206" t="s">
        <v>840</v>
      </c>
      <c r="E11946" s="206" t="s">
        <v>658</v>
      </c>
      <c r="F11946" s="207">
        <v>45521</v>
      </c>
      <c r="G11946" s="206" t="s">
        <v>81</v>
      </c>
      <c r="H11946" s="208">
        <v>80000</v>
      </c>
      <c r="I11946" s="206" t="s">
        <v>19</v>
      </c>
      <c r="J11946" s="206">
        <v>800</v>
      </c>
      <c r="L11946" s="206">
        <v>2024</v>
      </c>
      <c r="M11946" s="206" t="s">
        <v>772</v>
      </c>
      <c r="N11946" s="206" t="s">
        <v>773</v>
      </c>
      <c r="O11946" s="206" t="s">
        <v>953</v>
      </c>
    </row>
    <row r="11947" spans="1:15" s="206" customFormat="1" ht="31" customHeight="1" x14ac:dyDescent="0.15">
      <c r="A11947" s="206" t="s">
        <v>768</v>
      </c>
      <c r="B11947" s="206" t="s">
        <v>952</v>
      </c>
      <c r="C11947" s="206" t="s">
        <v>770</v>
      </c>
      <c r="D11947" s="206" t="s">
        <v>840</v>
      </c>
      <c r="E11947" s="206" t="s">
        <v>577</v>
      </c>
      <c r="F11947" s="207">
        <v>45521</v>
      </c>
      <c r="G11947" s="206" t="s">
        <v>81</v>
      </c>
      <c r="H11947" s="208">
        <v>200000</v>
      </c>
      <c r="I11947" s="206" t="s">
        <v>19</v>
      </c>
      <c r="J11947" s="206">
        <v>2000</v>
      </c>
      <c r="L11947" s="206">
        <v>2024</v>
      </c>
      <c r="M11947" s="206" t="s">
        <v>772</v>
      </c>
      <c r="N11947" s="206" t="s">
        <v>773</v>
      </c>
    </row>
    <row r="11948" spans="1:15" s="206" customFormat="1" ht="31" customHeight="1" x14ac:dyDescent="0.15">
      <c r="A11948" s="206" t="s">
        <v>768</v>
      </c>
      <c r="B11948" s="206" t="s">
        <v>952</v>
      </c>
      <c r="C11948" s="206" t="s">
        <v>770</v>
      </c>
      <c r="D11948" s="206" t="s">
        <v>840</v>
      </c>
      <c r="E11948" s="206" t="s">
        <v>577</v>
      </c>
      <c r="F11948" s="207">
        <v>45522</v>
      </c>
      <c r="G11948" s="206" t="s">
        <v>81</v>
      </c>
      <c r="H11948" s="208">
        <v>160000</v>
      </c>
      <c r="I11948" s="206" t="s">
        <v>19</v>
      </c>
      <c r="J11948" s="206">
        <v>1600</v>
      </c>
      <c r="L11948" s="206">
        <v>2024</v>
      </c>
      <c r="M11948" s="206" t="s">
        <v>772</v>
      </c>
      <c r="N11948" s="206" t="s">
        <v>773</v>
      </c>
    </row>
    <row r="11949" spans="1:15" s="206" customFormat="1" ht="31" customHeight="1" x14ac:dyDescent="0.15">
      <c r="A11949" s="206" t="s">
        <v>768</v>
      </c>
      <c r="B11949" s="206" t="s">
        <v>952</v>
      </c>
      <c r="C11949" s="206" t="s">
        <v>770</v>
      </c>
      <c r="D11949" s="206" t="s">
        <v>840</v>
      </c>
      <c r="E11949" s="206" t="s">
        <v>658</v>
      </c>
      <c r="F11949" s="207">
        <v>45522</v>
      </c>
      <c r="G11949" s="206" t="s">
        <v>81</v>
      </c>
      <c r="H11949" s="208">
        <v>40000</v>
      </c>
      <c r="I11949" s="206" t="s">
        <v>19</v>
      </c>
      <c r="J11949" s="206">
        <v>400</v>
      </c>
      <c r="L11949" s="206">
        <v>2024</v>
      </c>
      <c r="M11949" s="206" t="s">
        <v>772</v>
      </c>
      <c r="N11949" s="206" t="s">
        <v>773</v>
      </c>
    </row>
    <row r="11950" spans="1:15" s="206" customFormat="1" ht="31" customHeight="1" x14ac:dyDescent="0.15">
      <c r="A11950" s="206" t="s">
        <v>768</v>
      </c>
      <c r="B11950" s="206" t="s">
        <v>952</v>
      </c>
      <c r="C11950" s="206" t="s">
        <v>770</v>
      </c>
      <c r="D11950" s="206" t="s">
        <v>840</v>
      </c>
      <c r="E11950" s="206" t="s">
        <v>658</v>
      </c>
      <c r="F11950" s="207">
        <v>45523</v>
      </c>
      <c r="G11950" s="206" t="s">
        <v>81</v>
      </c>
      <c r="H11950" s="208">
        <v>120000</v>
      </c>
      <c r="I11950" s="206" t="s">
        <v>19</v>
      </c>
      <c r="J11950" s="206">
        <v>1200</v>
      </c>
      <c r="L11950" s="206">
        <v>2024</v>
      </c>
      <c r="M11950" s="206" t="s">
        <v>772</v>
      </c>
      <c r="N11950" s="206" t="s">
        <v>773</v>
      </c>
    </row>
    <row r="11951" spans="1:15" s="206" customFormat="1" ht="31" customHeight="1" x14ac:dyDescent="0.15">
      <c r="A11951" s="206" t="s">
        <v>768</v>
      </c>
      <c r="B11951" s="206" t="s">
        <v>952</v>
      </c>
      <c r="C11951" s="206" t="s">
        <v>770</v>
      </c>
      <c r="D11951" s="206" t="s">
        <v>840</v>
      </c>
      <c r="E11951" s="206" t="s">
        <v>577</v>
      </c>
      <c r="F11951" s="207">
        <v>45523</v>
      </c>
      <c r="G11951" s="206" t="s">
        <v>81</v>
      </c>
      <c r="H11951" s="208">
        <v>360000</v>
      </c>
      <c r="I11951" s="206" t="s">
        <v>19</v>
      </c>
      <c r="J11951" s="206">
        <v>3600</v>
      </c>
      <c r="L11951" s="206">
        <v>2024</v>
      </c>
      <c r="M11951" s="206" t="s">
        <v>772</v>
      </c>
      <c r="N11951" s="206" t="s">
        <v>773</v>
      </c>
    </row>
    <row r="11952" spans="1:15" s="206" customFormat="1" ht="31" customHeight="1" x14ac:dyDescent="0.15">
      <c r="A11952" s="206" t="s">
        <v>768</v>
      </c>
      <c r="B11952" s="206" t="s">
        <v>952</v>
      </c>
      <c r="C11952" s="206" t="s">
        <v>770</v>
      </c>
      <c r="D11952" s="206" t="s">
        <v>840</v>
      </c>
      <c r="E11952" s="206" t="s">
        <v>658</v>
      </c>
      <c r="F11952" s="207">
        <v>45524</v>
      </c>
      <c r="G11952" s="206" t="s">
        <v>81</v>
      </c>
      <c r="H11952" s="208">
        <v>80000</v>
      </c>
      <c r="I11952" s="206" t="s">
        <v>19</v>
      </c>
      <c r="J11952" s="206">
        <v>800</v>
      </c>
      <c r="L11952" s="206">
        <v>2024</v>
      </c>
      <c r="M11952" s="206" t="s">
        <v>772</v>
      </c>
      <c r="N11952" s="206" t="s">
        <v>773</v>
      </c>
    </row>
    <row r="11953" spans="1:14" s="206" customFormat="1" ht="31" customHeight="1" x14ac:dyDescent="0.15">
      <c r="A11953" s="206" t="s">
        <v>768</v>
      </c>
      <c r="B11953" s="206" t="s">
        <v>952</v>
      </c>
      <c r="C11953" s="206" t="s">
        <v>770</v>
      </c>
      <c r="D11953" s="206" t="s">
        <v>840</v>
      </c>
      <c r="E11953" s="206" t="s">
        <v>577</v>
      </c>
      <c r="F11953" s="207">
        <v>45524</v>
      </c>
      <c r="G11953" s="206" t="s">
        <v>81</v>
      </c>
      <c r="H11953" s="208">
        <v>320000</v>
      </c>
      <c r="I11953" s="206" t="s">
        <v>19</v>
      </c>
      <c r="J11953" s="206">
        <v>3200</v>
      </c>
      <c r="L11953" s="206">
        <v>2024</v>
      </c>
      <c r="M11953" s="206" t="s">
        <v>772</v>
      </c>
      <c r="N11953" s="206" t="s">
        <v>773</v>
      </c>
    </row>
    <row r="11954" spans="1:14" s="206" customFormat="1" ht="31" customHeight="1" x14ac:dyDescent="0.15">
      <c r="A11954" s="206" t="s">
        <v>768</v>
      </c>
      <c r="B11954" s="206" t="s">
        <v>952</v>
      </c>
      <c r="C11954" s="206" t="s">
        <v>770</v>
      </c>
      <c r="D11954" s="206" t="s">
        <v>840</v>
      </c>
      <c r="E11954" s="206" t="s">
        <v>577</v>
      </c>
      <c r="F11954" s="207">
        <v>45525</v>
      </c>
      <c r="G11954" s="206" t="s">
        <v>81</v>
      </c>
      <c r="H11954" s="208">
        <v>480000</v>
      </c>
      <c r="I11954" s="206" t="s">
        <v>19</v>
      </c>
      <c r="J11954" s="206">
        <v>4800</v>
      </c>
      <c r="L11954" s="206">
        <v>2024</v>
      </c>
      <c r="M11954" s="206" t="s">
        <v>772</v>
      </c>
      <c r="N11954" s="206" t="s">
        <v>773</v>
      </c>
    </row>
    <row r="11955" spans="1:14" s="206" customFormat="1" ht="31" customHeight="1" x14ac:dyDescent="0.15">
      <c r="A11955" s="206" t="s">
        <v>768</v>
      </c>
      <c r="B11955" s="206" t="s">
        <v>952</v>
      </c>
      <c r="C11955" s="206" t="s">
        <v>770</v>
      </c>
      <c r="D11955" s="206" t="s">
        <v>840</v>
      </c>
      <c r="E11955" s="206" t="s">
        <v>658</v>
      </c>
      <c r="F11955" s="207">
        <v>45525</v>
      </c>
      <c r="G11955" s="206" t="s">
        <v>81</v>
      </c>
      <c r="H11955" s="208">
        <v>120000</v>
      </c>
      <c r="I11955" s="206" t="s">
        <v>19</v>
      </c>
      <c r="J11955" s="206">
        <v>1200</v>
      </c>
      <c r="L11955" s="206">
        <v>2024</v>
      </c>
      <c r="M11955" s="206" t="s">
        <v>772</v>
      </c>
      <c r="N11955" s="206" t="s">
        <v>773</v>
      </c>
    </row>
    <row r="11956" spans="1:14" s="206" customFormat="1" ht="31" customHeight="1" x14ac:dyDescent="0.15">
      <c r="A11956" s="206" t="s">
        <v>768</v>
      </c>
      <c r="B11956" s="206" t="s">
        <v>952</v>
      </c>
      <c r="C11956" s="206" t="s">
        <v>770</v>
      </c>
      <c r="D11956" s="206" t="s">
        <v>840</v>
      </c>
      <c r="E11956" s="206" t="s">
        <v>658</v>
      </c>
      <c r="F11956" s="207">
        <v>45526</v>
      </c>
      <c r="G11956" s="206" t="s">
        <v>81</v>
      </c>
      <c r="H11956" s="208">
        <v>80000</v>
      </c>
      <c r="I11956" s="206" t="s">
        <v>19</v>
      </c>
      <c r="J11956" s="206">
        <v>800</v>
      </c>
      <c r="L11956" s="206">
        <v>2024</v>
      </c>
      <c r="M11956" s="206" t="s">
        <v>772</v>
      </c>
      <c r="N11956" s="206" t="s">
        <v>773</v>
      </c>
    </row>
    <row r="11957" spans="1:14" s="206" customFormat="1" ht="31" customHeight="1" x14ac:dyDescent="0.15">
      <c r="A11957" s="206" t="s">
        <v>768</v>
      </c>
      <c r="B11957" s="206" t="s">
        <v>952</v>
      </c>
      <c r="C11957" s="206" t="s">
        <v>770</v>
      </c>
      <c r="D11957" s="206" t="s">
        <v>840</v>
      </c>
      <c r="E11957" s="206" t="s">
        <v>577</v>
      </c>
      <c r="F11957" s="207">
        <v>45526</v>
      </c>
      <c r="G11957" s="206" t="s">
        <v>81</v>
      </c>
      <c r="H11957" s="208">
        <v>400000</v>
      </c>
      <c r="I11957" s="206" t="s">
        <v>19</v>
      </c>
      <c r="J11957" s="206">
        <v>4000</v>
      </c>
      <c r="L11957" s="206">
        <v>2024</v>
      </c>
      <c r="M11957" s="206" t="s">
        <v>772</v>
      </c>
      <c r="N11957" s="206" t="s">
        <v>773</v>
      </c>
    </row>
    <row r="11958" spans="1:14" s="206" customFormat="1" ht="31" customHeight="1" x14ac:dyDescent="0.15">
      <c r="A11958" s="206" t="s">
        <v>768</v>
      </c>
      <c r="B11958" s="206" t="s">
        <v>952</v>
      </c>
      <c r="C11958" s="206" t="s">
        <v>770</v>
      </c>
      <c r="D11958" s="206" t="s">
        <v>840</v>
      </c>
      <c r="E11958" s="206" t="s">
        <v>577</v>
      </c>
      <c r="F11958" s="207">
        <v>45527</v>
      </c>
      <c r="G11958" s="206" t="s">
        <v>81</v>
      </c>
      <c r="H11958" s="208">
        <v>440000</v>
      </c>
      <c r="I11958" s="206" t="s">
        <v>19</v>
      </c>
      <c r="J11958" s="206">
        <v>4400</v>
      </c>
      <c r="L11958" s="206">
        <v>2024</v>
      </c>
      <c r="M11958" s="206" t="s">
        <v>772</v>
      </c>
      <c r="N11958" s="206" t="s">
        <v>773</v>
      </c>
    </row>
    <row r="11959" spans="1:14" s="206" customFormat="1" ht="31" customHeight="1" x14ac:dyDescent="0.15">
      <c r="A11959" s="206" t="s">
        <v>768</v>
      </c>
      <c r="B11959" s="206" t="s">
        <v>952</v>
      </c>
      <c r="C11959" s="206" t="s">
        <v>770</v>
      </c>
      <c r="D11959" s="206" t="s">
        <v>840</v>
      </c>
      <c r="E11959" s="206" t="s">
        <v>658</v>
      </c>
      <c r="F11959" s="207">
        <v>45527</v>
      </c>
      <c r="G11959" s="206" t="s">
        <v>81</v>
      </c>
      <c r="H11959" s="208">
        <v>120000</v>
      </c>
      <c r="I11959" s="206" t="s">
        <v>19</v>
      </c>
      <c r="J11959" s="206">
        <v>1200</v>
      </c>
      <c r="L11959" s="206">
        <v>2024</v>
      </c>
      <c r="M11959" s="206" t="s">
        <v>772</v>
      </c>
      <c r="N11959" s="206" t="s">
        <v>773</v>
      </c>
    </row>
    <row r="11960" spans="1:14" s="206" customFormat="1" ht="31" customHeight="1" x14ac:dyDescent="0.15">
      <c r="A11960" s="206" t="s">
        <v>768</v>
      </c>
      <c r="B11960" s="206" t="s">
        <v>952</v>
      </c>
      <c r="C11960" s="206" t="s">
        <v>770</v>
      </c>
      <c r="D11960" s="206" t="s">
        <v>840</v>
      </c>
      <c r="E11960" s="206" t="s">
        <v>577</v>
      </c>
      <c r="F11960" s="207">
        <v>45528</v>
      </c>
      <c r="G11960" s="206" t="s">
        <v>81</v>
      </c>
      <c r="H11960" s="208">
        <v>480000</v>
      </c>
      <c r="I11960" s="206" t="s">
        <v>19</v>
      </c>
      <c r="J11960" s="206">
        <v>4800</v>
      </c>
      <c r="L11960" s="206">
        <v>2024</v>
      </c>
      <c r="M11960" s="206" t="s">
        <v>772</v>
      </c>
      <c r="N11960" s="206" t="s">
        <v>773</v>
      </c>
    </row>
    <row r="11961" spans="1:14" s="206" customFormat="1" ht="31" customHeight="1" x14ac:dyDescent="0.15">
      <c r="A11961" s="206" t="s">
        <v>768</v>
      </c>
      <c r="B11961" s="206" t="s">
        <v>952</v>
      </c>
      <c r="C11961" s="206" t="s">
        <v>770</v>
      </c>
      <c r="D11961" s="206" t="s">
        <v>840</v>
      </c>
      <c r="E11961" s="206" t="s">
        <v>658</v>
      </c>
      <c r="F11961" s="207">
        <v>45528</v>
      </c>
      <c r="G11961" s="206" t="s">
        <v>81</v>
      </c>
      <c r="H11961" s="208">
        <v>80000</v>
      </c>
      <c r="I11961" s="206" t="s">
        <v>19</v>
      </c>
      <c r="J11961" s="206">
        <v>800</v>
      </c>
      <c r="L11961" s="206">
        <v>2024</v>
      </c>
      <c r="M11961" s="206" t="s">
        <v>772</v>
      </c>
      <c r="N11961" s="206" t="s">
        <v>773</v>
      </c>
    </row>
    <row r="11962" spans="1:14" s="206" customFormat="1" ht="31" customHeight="1" x14ac:dyDescent="0.15">
      <c r="A11962" s="206" t="s">
        <v>768</v>
      </c>
      <c r="B11962" s="206" t="s">
        <v>952</v>
      </c>
      <c r="C11962" s="206" t="s">
        <v>770</v>
      </c>
      <c r="D11962" s="206" t="s">
        <v>840</v>
      </c>
      <c r="E11962" s="206" t="s">
        <v>658</v>
      </c>
      <c r="F11962" s="207">
        <v>45529</v>
      </c>
      <c r="G11962" s="206" t="s">
        <v>81</v>
      </c>
      <c r="H11962" s="208">
        <v>40000</v>
      </c>
      <c r="I11962" s="206" t="s">
        <v>19</v>
      </c>
      <c r="J11962" s="206">
        <v>400</v>
      </c>
      <c r="L11962" s="206">
        <v>2024</v>
      </c>
      <c r="M11962" s="206" t="s">
        <v>772</v>
      </c>
      <c r="N11962" s="206" t="s">
        <v>773</v>
      </c>
    </row>
    <row r="11963" spans="1:14" s="206" customFormat="1" ht="31" customHeight="1" x14ac:dyDescent="0.15">
      <c r="A11963" s="206" t="s">
        <v>768</v>
      </c>
      <c r="B11963" s="206" t="s">
        <v>952</v>
      </c>
      <c r="C11963" s="206" t="s">
        <v>770</v>
      </c>
      <c r="D11963" s="206" t="s">
        <v>840</v>
      </c>
      <c r="E11963" s="206" t="s">
        <v>577</v>
      </c>
      <c r="F11963" s="207">
        <v>45529</v>
      </c>
      <c r="G11963" s="206" t="s">
        <v>81</v>
      </c>
      <c r="H11963" s="208">
        <v>480000</v>
      </c>
      <c r="I11963" s="206" t="s">
        <v>19</v>
      </c>
      <c r="J11963" s="206">
        <v>4800</v>
      </c>
      <c r="L11963" s="206">
        <v>2024</v>
      </c>
      <c r="M11963" s="206" t="s">
        <v>772</v>
      </c>
      <c r="N11963" s="206" t="s">
        <v>773</v>
      </c>
    </row>
    <row r="11964" spans="1:14" s="206" customFormat="1" ht="31" customHeight="1" x14ac:dyDescent="0.15">
      <c r="A11964" s="206" t="s">
        <v>768</v>
      </c>
      <c r="B11964" s="206" t="s">
        <v>952</v>
      </c>
      <c r="C11964" s="206" t="s">
        <v>770</v>
      </c>
      <c r="D11964" s="206" t="s">
        <v>840</v>
      </c>
      <c r="E11964" s="206" t="s">
        <v>658</v>
      </c>
      <c r="F11964" s="207">
        <v>45530</v>
      </c>
      <c r="G11964" s="206" t="s">
        <v>81</v>
      </c>
      <c r="H11964" s="208">
        <v>80000</v>
      </c>
      <c r="I11964" s="206" t="s">
        <v>19</v>
      </c>
      <c r="J11964" s="206">
        <v>800</v>
      </c>
      <c r="L11964" s="206">
        <v>2024</v>
      </c>
      <c r="M11964" s="206" t="s">
        <v>772</v>
      </c>
      <c r="N11964" s="206" t="s">
        <v>773</v>
      </c>
    </row>
    <row r="11965" spans="1:14" s="206" customFormat="1" ht="31" customHeight="1" x14ac:dyDescent="0.15">
      <c r="A11965" s="206" t="s">
        <v>768</v>
      </c>
      <c r="B11965" s="206" t="s">
        <v>952</v>
      </c>
      <c r="C11965" s="206" t="s">
        <v>770</v>
      </c>
      <c r="D11965" s="206" t="s">
        <v>840</v>
      </c>
      <c r="E11965" s="206" t="s">
        <v>577</v>
      </c>
      <c r="F11965" s="207">
        <v>45530</v>
      </c>
      <c r="G11965" s="206" t="s">
        <v>81</v>
      </c>
      <c r="H11965" s="208">
        <v>400000</v>
      </c>
      <c r="I11965" s="206" t="s">
        <v>19</v>
      </c>
      <c r="J11965" s="206">
        <v>4000</v>
      </c>
      <c r="L11965" s="206">
        <v>2024</v>
      </c>
      <c r="M11965" s="206" t="s">
        <v>772</v>
      </c>
      <c r="N11965" s="206" t="s">
        <v>773</v>
      </c>
    </row>
    <row r="11966" spans="1:14" s="206" customFormat="1" ht="31" customHeight="1" x14ac:dyDescent="0.15">
      <c r="A11966" s="206" t="s">
        <v>768</v>
      </c>
      <c r="B11966" s="206" t="s">
        <v>952</v>
      </c>
      <c r="C11966" s="206" t="s">
        <v>770</v>
      </c>
      <c r="D11966" s="206" t="s">
        <v>840</v>
      </c>
      <c r="E11966" s="206" t="s">
        <v>658</v>
      </c>
      <c r="F11966" s="207">
        <v>45531</v>
      </c>
      <c r="G11966" s="206" t="s">
        <v>81</v>
      </c>
      <c r="H11966" s="208">
        <v>80000</v>
      </c>
      <c r="I11966" s="206" t="s">
        <v>19</v>
      </c>
      <c r="J11966" s="206">
        <v>800</v>
      </c>
      <c r="L11966" s="206">
        <v>2024</v>
      </c>
      <c r="M11966" s="206" t="s">
        <v>772</v>
      </c>
      <c r="N11966" s="206" t="s">
        <v>773</v>
      </c>
    </row>
    <row r="11967" spans="1:14" s="206" customFormat="1" ht="31" customHeight="1" x14ac:dyDescent="0.15">
      <c r="A11967" s="206" t="s">
        <v>768</v>
      </c>
      <c r="B11967" s="206" t="s">
        <v>952</v>
      </c>
      <c r="C11967" s="206" t="s">
        <v>770</v>
      </c>
      <c r="D11967" s="206" t="s">
        <v>840</v>
      </c>
      <c r="E11967" s="206" t="s">
        <v>577</v>
      </c>
      <c r="F11967" s="207">
        <v>45531</v>
      </c>
      <c r="G11967" s="206" t="s">
        <v>81</v>
      </c>
      <c r="H11967" s="208">
        <v>360000</v>
      </c>
      <c r="I11967" s="206" t="s">
        <v>19</v>
      </c>
      <c r="J11967" s="206">
        <v>3600</v>
      </c>
      <c r="L11967" s="206">
        <v>2024</v>
      </c>
      <c r="M11967" s="206" t="s">
        <v>772</v>
      </c>
      <c r="N11967" s="206" t="s">
        <v>773</v>
      </c>
    </row>
    <row r="11968" spans="1:14" s="206" customFormat="1" ht="31" customHeight="1" x14ac:dyDescent="0.15">
      <c r="A11968" s="206" t="s">
        <v>768</v>
      </c>
      <c r="B11968" s="206" t="s">
        <v>952</v>
      </c>
      <c r="C11968" s="206" t="s">
        <v>770</v>
      </c>
      <c r="D11968" s="206" t="s">
        <v>840</v>
      </c>
      <c r="E11968" s="206" t="s">
        <v>658</v>
      </c>
      <c r="F11968" s="207">
        <v>45532</v>
      </c>
      <c r="G11968" s="206" t="s">
        <v>81</v>
      </c>
      <c r="H11968" s="208">
        <v>80000</v>
      </c>
      <c r="I11968" s="206" t="s">
        <v>19</v>
      </c>
      <c r="J11968" s="206">
        <v>800</v>
      </c>
      <c r="L11968" s="206">
        <v>2024</v>
      </c>
      <c r="M11968" s="206" t="s">
        <v>772</v>
      </c>
      <c r="N11968" s="206" t="s">
        <v>773</v>
      </c>
    </row>
    <row r="11969" spans="1:15" s="206" customFormat="1" ht="31" customHeight="1" x14ac:dyDescent="0.15">
      <c r="A11969" s="206" t="s">
        <v>768</v>
      </c>
      <c r="B11969" s="206" t="s">
        <v>952</v>
      </c>
      <c r="C11969" s="206" t="s">
        <v>770</v>
      </c>
      <c r="D11969" s="206" t="s">
        <v>840</v>
      </c>
      <c r="E11969" s="206" t="s">
        <v>577</v>
      </c>
      <c r="F11969" s="207">
        <v>45532</v>
      </c>
      <c r="G11969" s="206" t="s">
        <v>81</v>
      </c>
      <c r="H11969" s="208">
        <v>480000</v>
      </c>
      <c r="I11969" s="206" t="s">
        <v>19</v>
      </c>
      <c r="J11969" s="206">
        <v>4800</v>
      </c>
      <c r="L11969" s="206">
        <v>2024</v>
      </c>
      <c r="M11969" s="206" t="s">
        <v>772</v>
      </c>
      <c r="N11969" s="206" t="s">
        <v>773</v>
      </c>
    </row>
    <row r="11970" spans="1:15" s="206" customFormat="1" ht="31" customHeight="1" x14ac:dyDescent="0.15">
      <c r="A11970" s="206" t="s">
        <v>768</v>
      </c>
      <c r="B11970" s="206" t="s">
        <v>952</v>
      </c>
      <c r="C11970" s="206" t="s">
        <v>770</v>
      </c>
      <c r="D11970" s="206" t="s">
        <v>840</v>
      </c>
      <c r="E11970" s="206" t="s">
        <v>577</v>
      </c>
      <c r="F11970" s="207">
        <v>45533</v>
      </c>
      <c r="G11970" s="206" t="s">
        <v>81</v>
      </c>
      <c r="H11970" s="208">
        <v>440000</v>
      </c>
      <c r="I11970" s="206" t="s">
        <v>19</v>
      </c>
      <c r="J11970" s="206">
        <v>4400</v>
      </c>
      <c r="L11970" s="206">
        <v>2024</v>
      </c>
      <c r="M11970" s="206" t="s">
        <v>772</v>
      </c>
      <c r="N11970" s="206" t="s">
        <v>773</v>
      </c>
    </row>
    <row r="11971" spans="1:15" s="206" customFormat="1" ht="31" customHeight="1" x14ac:dyDescent="0.15">
      <c r="A11971" s="206" t="s">
        <v>768</v>
      </c>
      <c r="B11971" s="206" t="s">
        <v>952</v>
      </c>
      <c r="C11971" s="206" t="s">
        <v>770</v>
      </c>
      <c r="D11971" s="206" t="s">
        <v>840</v>
      </c>
      <c r="E11971" s="206" t="s">
        <v>658</v>
      </c>
      <c r="F11971" s="207">
        <v>45533</v>
      </c>
      <c r="G11971" s="206" t="s">
        <v>81</v>
      </c>
      <c r="H11971" s="208">
        <v>80000</v>
      </c>
      <c r="I11971" s="206" t="s">
        <v>19</v>
      </c>
      <c r="J11971" s="206">
        <v>800</v>
      </c>
      <c r="L11971" s="206">
        <v>2024</v>
      </c>
      <c r="M11971" s="206" t="s">
        <v>772</v>
      </c>
      <c r="N11971" s="206" t="s">
        <v>773</v>
      </c>
    </row>
    <row r="11972" spans="1:15" s="206" customFormat="1" ht="31" customHeight="1" x14ac:dyDescent="0.15">
      <c r="A11972" s="206" t="s">
        <v>768</v>
      </c>
      <c r="B11972" s="206" t="s">
        <v>952</v>
      </c>
      <c r="C11972" s="206" t="s">
        <v>770</v>
      </c>
      <c r="D11972" s="206" t="s">
        <v>840</v>
      </c>
      <c r="E11972" s="206" t="s">
        <v>577</v>
      </c>
      <c r="F11972" s="207">
        <v>45534</v>
      </c>
      <c r="G11972" s="206" t="s">
        <v>81</v>
      </c>
      <c r="H11972" s="208">
        <v>200000</v>
      </c>
      <c r="I11972" s="206" t="s">
        <v>19</v>
      </c>
      <c r="J11972" s="206">
        <v>2000</v>
      </c>
      <c r="L11972" s="206">
        <v>2024</v>
      </c>
      <c r="M11972" s="206" t="s">
        <v>772</v>
      </c>
      <c r="N11972" s="206" t="s">
        <v>773</v>
      </c>
    </row>
    <row r="11973" spans="1:15" s="206" customFormat="1" ht="31" customHeight="1" x14ac:dyDescent="0.15">
      <c r="A11973" s="206" t="s">
        <v>768</v>
      </c>
      <c r="B11973" s="206" t="s">
        <v>952</v>
      </c>
      <c r="C11973" s="206" t="s">
        <v>770</v>
      </c>
      <c r="D11973" s="206" t="s">
        <v>840</v>
      </c>
      <c r="E11973" s="206" t="s">
        <v>658</v>
      </c>
      <c r="F11973" s="207">
        <v>45535</v>
      </c>
      <c r="G11973" s="206" t="s">
        <v>81</v>
      </c>
      <c r="H11973" s="208">
        <v>40000</v>
      </c>
      <c r="I11973" s="206" t="s">
        <v>19</v>
      </c>
      <c r="J11973" s="206">
        <v>400</v>
      </c>
      <c r="L11973" s="206">
        <v>2024</v>
      </c>
      <c r="M11973" s="206" t="s">
        <v>772</v>
      </c>
      <c r="N11973" s="206" t="s">
        <v>773</v>
      </c>
    </row>
    <row r="11974" spans="1:15" s="206" customFormat="1" ht="31" customHeight="1" x14ac:dyDescent="0.15">
      <c r="A11974" s="206" t="s">
        <v>768</v>
      </c>
      <c r="B11974" s="206" t="s">
        <v>952</v>
      </c>
      <c r="C11974" s="206" t="s">
        <v>770</v>
      </c>
      <c r="D11974" s="206" t="s">
        <v>840</v>
      </c>
      <c r="E11974" s="206" t="s">
        <v>577</v>
      </c>
      <c r="F11974" s="207">
        <v>45535</v>
      </c>
      <c r="G11974" s="206" t="s">
        <v>81</v>
      </c>
      <c r="H11974" s="208">
        <v>200000</v>
      </c>
      <c r="I11974" s="206" t="s">
        <v>19</v>
      </c>
      <c r="J11974" s="206">
        <v>2000</v>
      </c>
      <c r="L11974" s="206">
        <v>2024</v>
      </c>
      <c r="M11974" s="206" t="s">
        <v>772</v>
      </c>
      <c r="N11974" s="206" t="s">
        <v>773</v>
      </c>
    </row>
    <row r="11975" spans="1:15" s="206" customFormat="1" ht="31" customHeight="1" x14ac:dyDescent="0.15">
      <c r="A11975" s="206" t="s">
        <v>768</v>
      </c>
      <c r="B11975" s="206" t="s">
        <v>952</v>
      </c>
      <c r="C11975" s="206" t="s">
        <v>770</v>
      </c>
      <c r="D11975" s="206" t="s">
        <v>840</v>
      </c>
      <c r="E11975" s="206" t="s">
        <v>577</v>
      </c>
      <c r="F11975" s="207">
        <v>45536</v>
      </c>
      <c r="G11975" s="206" t="s">
        <v>81</v>
      </c>
      <c r="H11975" s="208">
        <v>120000</v>
      </c>
      <c r="I11975" s="206" t="s">
        <v>19</v>
      </c>
      <c r="J11975" s="206">
        <v>1200</v>
      </c>
      <c r="L11975" s="206">
        <v>2024</v>
      </c>
      <c r="M11975" s="206" t="s">
        <v>772</v>
      </c>
      <c r="N11975" s="206" t="s">
        <v>773</v>
      </c>
    </row>
    <row r="11976" spans="1:15" s="206" customFormat="1" ht="31" customHeight="1" x14ac:dyDescent="0.15">
      <c r="A11976" s="206" t="s">
        <v>768</v>
      </c>
      <c r="B11976" s="206" t="s">
        <v>952</v>
      </c>
      <c r="C11976" s="206" t="s">
        <v>770</v>
      </c>
      <c r="D11976" s="206" t="s">
        <v>840</v>
      </c>
      <c r="E11976" s="206" t="s">
        <v>577</v>
      </c>
      <c r="F11976" s="207">
        <v>45537</v>
      </c>
      <c r="G11976" s="206" t="s">
        <v>81</v>
      </c>
      <c r="H11976" s="208">
        <v>80000</v>
      </c>
      <c r="I11976" s="206" t="s">
        <v>19</v>
      </c>
      <c r="J11976" s="206">
        <v>800</v>
      </c>
      <c r="L11976" s="206">
        <v>2024</v>
      </c>
      <c r="M11976" s="206" t="s">
        <v>772</v>
      </c>
      <c r="N11976" s="206" t="s">
        <v>773</v>
      </c>
    </row>
    <row r="11977" spans="1:15" s="206" customFormat="1" ht="31" customHeight="1" x14ac:dyDescent="0.15">
      <c r="A11977" s="206" t="s">
        <v>768</v>
      </c>
      <c r="B11977" s="206" t="s">
        <v>952</v>
      </c>
      <c r="C11977" s="206" t="s">
        <v>770</v>
      </c>
      <c r="D11977" s="206" t="s">
        <v>840</v>
      </c>
      <c r="E11977" s="206" t="s">
        <v>658</v>
      </c>
      <c r="F11977" s="207">
        <v>45542</v>
      </c>
      <c r="G11977" s="206" t="s">
        <v>81</v>
      </c>
      <c r="H11977" s="208">
        <v>40000</v>
      </c>
      <c r="I11977" s="206" t="s">
        <v>19</v>
      </c>
      <c r="J11977" s="206">
        <v>400</v>
      </c>
      <c r="L11977" s="206">
        <v>2024</v>
      </c>
      <c r="M11977" s="206" t="s">
        <v>772</v>
      </c>
      <c r="N11977" s="206" t="s">
        <v>773</v>
      </c>
      <c r="O11977" s="206" t="s">
        <v>954</v>
      </c>
    </row>
    <row r="11978" spans="1:15" s="206" customFormat="1" ht="31" customHeight="1" x14ac:dyDescent="0.15">
      <c r="A11978" s="206" t="s">
        <v>768</v>
      </c>
      <c r="B11978" s="206" t="s">
        <v>952</v>
      </c>
      <c r="C11978" s="206" t="s">
        <v>770</v>
      </c>
      <c r="D11978" s="206" t="s">
        <v>840</v>
      </c>
      <c r="E11978" s="206" t="s">
        <v>577</v>
      </c>
      <c r="F11978" s="207">
        <v>45542</v>
      </c>
      <c r="G11978" s="206" t="s">
        <v>81</v>
      </c>
      <c r="H11978" s="208">
        <v>640000</v>
      </c>
      <c r="I11978" s="206" t="s">
        <v>19</v>
      </c>
      <c r="J11978" s="206">
        <v>6400</v>
      </c>
      <c r="L11978" s="206">
        <v>2024</v>
      </c>
      <c r="M11978" s="206" t="s">
        <v>772</v>
      </c>
      <c r="N11978" s="206" t="s">
        <v>773</v>
      </c>
      <c r="O11978" s="206" t="s">
        <v>954</v>
      </c>
    </row>
    <row r="11979" spans="1:15" s="206" customFormat="1" ht="31" customHeight="1" x14ac:dyDescent="0.15">
      <c r="A11979" s="206" t="s">
        <v>768</v>
      </c>
      <c r="B11979" s="206" t="s">
        <v>952</v>
      </c>
      <c r="C11979" s="206" t="s">
        <v>770</v>
      </c>
      <c r="D11979" s="206" t="s">
        <v>840</v>
      </c>
      <c r="E11979" s="206" t="s">
        <v>577</v>
      </c>
      <c r="F11979" s="207">
        <v>45544</v>
      </c>
      <c r="G11979" s="206" t="s">
        <v>81</v>
      </c>
      <c r="H11979" s="208">
        <v>160000</v>
      </c>
      <c r="I11979" s="206" t="s">
        <v>19</v>
      </c>
      <c r="J11979" s="206">
        <v>1600</v>
      </c>
      <c r="L11979" s="206">
        <v>2024</v>
      </c>
      <c r="M11979" s="206" t="s">
        <v>772</v>
      </c>
      <c r="N11979" s="206" t="s">
        <v>773</v>
      </c>
      <c r="O11979" s="206" t="s">
        <v>955</v>
      </c>
    </row>
    <row r="11980" spans="1:15" s="206" customFormat="1" ht="31" customHeight="1" x14ac:dyDescent="0.15">
      <c r="A11980" s="206" t="s">
        <v>768</v>
      </c>
      <c r="B11980" s="206" t="s">
        <v>952</v>
      </c>
      <c r="C11980" s="206" t="s">
        <v>770</v>
      </c>
      <c r="D11980" s="206" t="s">
        <v>840</v>
      </c>
      <c r="E11980" s="206" t="s">
        <v>577</v>
      </c>
      <c r="F11980" s="207">
        <v>45545</v>
      </c>
      <c r="G11980" s="206" t="s">
        <v>81</v>
      </c>
      <c r="H11980" s="208">
        <v>160000</v>
      </c>
      <c r="I11980" s="206" t="s">
        <v>19</v>
      </c>
      <c r="J11980" s="206">
        <v>1600</v>
      </c>
      <c r="L11980" s="206">
        <v>2024</v>
      </c>
      <c r="M11980" s="206" t="s">
        <v>772</v>
      </c>
      <c r="N11980" s="206" t="s">
        <v>773</v>
      </c>
      <c r="O11980" s="206" t="s">
        <v>847</v>
      </c>
    </row>
    <row r="11981" spans="1:15" s="206" customFormat="1" ht="31" customHeight="1" x14ac:dyDescent="0.15">
      <c r="A11981" s="206" t="s">
        <v>768</v>
      </c>
      <c r="B11981" s="206" t="s">
        <v>952</v>
      </c>
      <c r="C11981" s="206" t="s">
        <v>770</v>
      </c>
      <c r="D11981" s="206" t="s">
        <v>840</v>
      </c>
      <c r="E11981" s="206" t="s">
        <v>658</v>
      </c>
      <c r="F11981" s="207">
        <v>45546</v>
      </c>
      <c r="G11981" s="206" t="s">
        <v>81</v>
      </c>
      <c r="H11981" s="208">
        <v>40000</v>
      </c>
      <c r="I11981" s="206" t="s">
        <v>19</v>
      </c>
      <c r="J11981" s="206">
        <v>400</v>
      </c>
      <c r="L11981" s="206">
        <v>2024</v>
      </c>
      <c r="M11981" s="206" t="s">
        <v>772</v>
      </c>
      <c r="N11981" s="206" t="s">
        <v>773</v>
      </c>
      <c r="O11981" s="206" t="s">
        <v>956</v>
      </c>
    </row>
    <row r="11982" spans="1:15" s="206" customFormat="1" ht="31" customHeight="1" x14ac:dyDescent="0.15">
      <c r="A11982" s="206" t="s">
        <v>768</v>
      </c>
      <c r="B11982" s="206" t="s">
        <v>952</v>
      </c>
      <c r="C11982" s="206" t="s">
        <v>770</v>
      </c>
      <c r="D11982" s="206" t="s">
        <v>840</v>
      </c>
      <c r="E11982" s="206" t="s">
        <v>577</v>
      </c>
      <c r="F11982" s="207">
        <v>45546</v>
      </c>
      <c r="G11982" s="206" t="s">
        <v>81</v>
      </c>
      <c r="H11982" s="208">
        <v>200000</v>
      </c>
      <c r="I11982" s="206" t="s">
        <v>19</v>
      </c>
      <c r="J11982" s="206">
        <v>2000</v>
      </c>
      <c r="L11982" s="206">
        <v>2024</v>
      </c>
      <c r="M11982" s="206" t="s">
        <v>772</v>
      </c>
      <c r="N11982" s="206" t="s">
        <v>773</v>
      </c>
      <c r="O11982" s="206" t="s">
        <v>956</v>
      </c>
    </row>
    <row r="11983" spans="1:15" s="206" customFormat="1" ht="31" customHeight="1" x14ac:dyDescent="0.15">
      <c r="A11983" s="206" t="s">
        <v>768</v>
      </c>
      <c r="B11983" s="206" t="s">
        <v>952</v>
      </c>
      <c r="C11983" s="206" t="s">
        <v>770</v>
      </c>
      <c r="D11983" s="206" t="s">
        <v>840</v>
      </c>
      <c r="E11983" s="206" t="s">
        <v>577</v>
      </c>
      <c r="F11983" s="207">
        <v>45547</v>
      </c>
      <c r="G11983" s="206" t="s">
        <v>81</v>
      </c>
      <c r="H11983" s="208">
        <v>160000</v>
      </c>
      <c r="I11983" s="206" t="s">
        <v>19</v>
      </c>
      <c r="J11983" s="206">
        <v>1600</v>
      </c>
      <c r="L11983" s="206">
        <v>2024</v>
      </c>
      <c r="M11983" s="206" t="s">
        <v>772</v>
      </c>
      <c r="N11983" s="206" t="s">
        <v>773</v>
      </c>
    </row>
    <row r="11984" spans="1:15" s="206" customFormat="1" ht="31" customHeight="1" x14ac:dyDescent="0.15">
      <c r="A11984" s="206" t="s">
        <v>768</v>
      </c>
      <c r="B11984" s="206" t="s">
        <v>952</v>
      </c>
      <c r="C11984" s="206" t="s">
        <v>770</v>
      </c>
      <c r="D11984" s="206" t="s">
        <v>840</v>
      </c>
      <c r="E11984" s="206" t="s">
        <v>577</v>
      </c>
      <c r="F11984" s="207">
        <v>45548</v>
      </c>
      <c r="G11984" s="206" t="s">
        <v>81</v>
      </c>
      <c r="H11984" s="208">
        <v>120000</v>
      </c>
      <c r="I11984" s="206" t="s">
        <v>19</v>
      </c>
      <c r="J11984" s="206">
        <v>1200</v>
      </c>
      <c r="L11984" s="206">
        <v>2024</v>
      </c>
      <c r="M11984" s="206" t="s">
        <v>772</v>
      </c>
      <c r="N11984" s="206" t="s">
        <v>773</v>
      </c>
    </row>
    <row r="11985" spans="1:14" s="206" customFormat="1" ht="31" customHeight="1" x14ac:dyDescent="0.15">
      <c r="A11985" s="206" t="s">
        <v>768</v>
      </c>
      <c r="B11985" s="206" t="s">
        <v>952</v>
      </c>
      <c r="C11985" s="206" t="s">
        <v>770</v>
      </c>
      <c r="D11985" s="206" t="s">
        <v>840</v>
      </c>
      <c r="E11985" s="206" t="s">
        <v>577</v>
      </c>
      <c r="F11985" s="207">
        <v>45549</v>
      </c>
      <c r="G11985" s="206" t="s">
        <v>81</v>
      </c>
      <c r="H11985" s="208">
        <v>80000</v>
      </c>
      <c r="I11985" s="206" t="s">
        <v>19</v>
      </c>
      <c r="J11985" s="206">
        <v>800</v>
      </c>
      <c r="L11985" s="206">
        <v>2024</v>
      </c>
      <c r="M11985" s="206" t="s">
        <v>772</v>
      </c>
      <c r="N11985" s="206" t="s">
        <v>773</v>
      </c>
    </row>
    <row r="11986" spans="1:14" s="206" customFormat="1" ht="31" customHeight="1" x14ac:dyDescent="0.15">
      <c r="A11986" s="206" t="s">
        <v>768</v>
      </c>
      <c r="B11986" s="206" t="s">
        <v>952</v>
      </c>
      <c r="C11986" s="206" t="s">
        <v>770</v>
      </c>
      <c r="D11986" s="206" t="s">
        <v>840</v>
      </c>
      <c r="E11986" s="206" t="s">
        <v>577</v>
      </c>
      <c r="F11986" s="207">
        <v>45550</v>
      </c>
      <c r="G11986" s="206" t="s">
        <v>81</v>
      </c>
      <c r="H11986" s="208">
        <v>80000</v>
      </c>
      <c r="I11986" s="206" t="s">
        <v>19</v>
      </c>
      <c r="J11986" s="206">
        <v>800</v>
      </c>
      <c r="L11986" s="206">
        <v>2024</v>
      </c>
      <c r="M11986" s="206" t="s">
        <v>772</v>
      </c>
      <c r="N11986" s="206" t="s">
        <v>773</v>
      </c>
    </row>
    <row r="11987" spans="1:14" s="206" customFormat="1" ht="31" customHeight="1" x14ac:dyDescent="0.15">
      <c r="A11987" s="206" t="s">
        <v>768</v>
      </c>
      <c r="B11987" s="206" t="s">
        <v>952</v>
      </c>
      <c r="C11987" s="206" t="s">
        <v>770</v>
      </c>
      <c r="D11987" s="206" t="s">
        <v>840</v>
      </c>
      <c r="E11987" s="206" t="s">
        <v>577</v>
      </c>
      <c r="F11987" s="207">
        <v>45551</v>
      </c>
      <c r="G11987" s="206" t="s">
        <v>81</v>
      </c>
      <c r="H11987" s="208">
        <v>80000</v>
      </c>
      <c r="I11987" s="206" t="s">
        <v>19</v>
      </c>
      <c r="J11987" s="206">
        <v>800</v>
      </c>
      <c r="L11987" s="206">
        <v>2024</v>
      </c>
      <c r="M11987" s="206" t="s">
        <v>772</v>
      </c>
      <c r="N11987" s="206" t="s">
        <v>773</v>
      </c>
    </row>
    <row r="11988" spans="1:14" s="206" customFormat="1" ht="31" customHeight="1" x14ac:dyDescent="0.15">
      <c r="A11988" s="206" t="s">
        <v>768</v>
      </c>
      <c r="B11988" s="206" t="s">
        <v>952</v>
      </c>
      <c r="C11988" s="206" t="s">
        <v>770</v>
      </c>
      <c r="D11988" s="206" t="s">
        <v>840</v>
      </c>
      <c r="E11988" s="206" t="s">
        <v>577</v>
      </c>
      <c r="F11988" s="207">
        <v>45552</v>
      </c>
      <c r="G11988" s="206" t="s">
        <v>81</v>
      </c>
      <c r="H11988" s="208">
        <v>80000</v>
      </c>
      <c r="I11988" s="206" t="s">
        <v>19</v>
      </c>
      <c r="J11988" s="206">
        <v>800</v>
      </c>
      <c r="L11988" s="206">
        <v>2024</v>
      </c>
      <c r="M11988" s="206" t="s">
        <v>772</v>
      </c>
      <c r="N11988" s="206" t="s">
        <v>773</v>
      </c>
    </row>
    <row r="11989" spans="1:14" s="206" customFormat="1" ht="31" customHeight="1" x14ac:dyDescent="0.15">
      <c r="A11989" s="206" t="s">
        <v>768</v>
      </c>
      <c r="B11989" s="206" t="s">
        <v>952</v>
      </c>
      <c r="C11989" s="206" t="s">
        <v>770</v>
      </c>
      <c r="D11989" s="206" t="s">
        <v>840</v>
      </c>
      <c r="E11989" s="206" t="s">
        <v>577</v>
      </c>
      <c r="F11989" s="207">
        <v>45553</v>
      </c>
      <c r="G11989" s="206" t="s">
        <v>81</v>
      </c>
      <c r="H11989" s="208">
        <v>120000</v>
      </c>
      <c r="I11989" s="206" t="s">
        <v>19</v>
      </c>
      <c r="J11989" s="206">
        <v>1200</v>
      </c>
      <c r="L11989" s="206">
        <v>2024</v>
      </c>
      <c r="M11989" s="206" t="s">
        <v>772</v>
      </c>
      <c r="N11989" s="206" t="s">
        <v>773</v>
      </c>
    </row>
    <row r="11990" spans="1:14" s="206" customFormat="1" ht="31" customHeight="1" x14ac:dyDescent="0.15">
      <c r="A11990" s="206" t="s">
        <v>768</v>
      </c>
      <c r="B11990" s="206" t="s">
        <v>952</v>
      </c>
      <c r="C11990" s="206" t="s">
        <v>770</v>
      </c>
      <c r="D11990" s="206" t="s">
        <v>840</v>
      </c>
      <c r="E11990" s="206" t="s">
        <v>577</v>
      </c>
      <c r="F11990" s="207">
        <v>45554</v>
      </c>
      <c r="G11990" s="206" t="s">
        <v>81</v>
      </c>
      <c r="H11990" s="208">
        <v>120000</v>
      </c>
      <c r="I11990" s="206" t="s">
        <v>19</v>
      </c>
      <c r="J11990" s="206">
        <v>1200</v>
      </c>
      <c r="L11990" s="206">
        <v>2024</v>
      </c>
      <c r="M11990" s="206" t="s">
        <v>772</v>
      </c>
      <c r="N11990" s="206" t="s">
        <v>773</v>
      </c>
    </row>
    <row r="11991" spans="1:14" s="206" customFormat="1" ht="31" customHeight="1" x14ac:dyDescent="0.15">
      <c r="A11991" s="206" t="s">
        <v>768</v>
      </c>
      <c r="B11991" s="206" t="s">
        <v>952</v>
      </c>
      <c r="C11991" s="206" t="s">
        <v>770</v>
      </c>
      <c r="D11991" s="206" t="s">
        <v>840</v>
      </c>
      <c r="E11991" s="206" t="s">
        <v>577</v>
      </c>
      <c r="F11991" s="207">
        <v>45555</v>
      </c>
      <c r="G11991" s="206" t="s">
        <v>81</v>
      </c>
      <c r="H11991" s="208">
        <v>40000</v>
      </c>
      <c r="I11991" s="206" t="s">
        <v>19</v>
      </c>
      <c r="J11991" s="206">
        <v>400</v>
      </c>
      <c r="L11991" s="206">
        <v>2024</v>
      </c>
      <c r="M11991" s="206" t="s">
        <v>772</v>
      </c>
      <c r="N11991" s="206" t="s">
        <v>773</v>
      </c>
    </row>
    <row r="11992" spans="1:14" s="206" customFormat="1" ht="31" customHeight="1" x14ac:dyDescent="0.15">
      <c r="A11992" s="206" t="s">
        <v>768</v>
      </c>
      <c r="B11992" s="206" t="s">
        <v>952</v>
      </c>
      <c r="C11992" s="206" t="s">
        <v>770</v>
      </c>
      <c r="D11992" s="206" t="s">
        <v>840</v>
      </c>
      <c r="E11992" s="206" t="s">
        <v>577</v>
      </c>
      <c r="F11992" s="207">
        <v>45556</v>
      </c>
      <c r="G11992" s="206" t="s">
        <v>81</v>
      </c>
      <c r="H11992" s="208">
        <v>40000</v>
      </c>
      <c r="I11992" s="206" t="s">
        <v>19</v>
      </c>
      <c r="J11992" s="206">
        <v>400</v>
      </c>
      <c r="L11992" s="206">
        <v>2024</v>
      </c>
      <c r="M11992" s="206" t="s">
        <v>772</v>
      </c>
      <c r="N11992" s="206" t="s">
        <v>773</v>
      </c>
    </row>
    <row r="11993" spans="1:14" s="206" customFormat="1" ht="31" customHeight="1" x14ac:dyDescent="0.15">
      <c r="A11993" s="206" t="s">
        <v>768</v>
      </c>
      <c r="B11993" s="206" t="s">
        <v>952</v>
      </c>
      <c r="C11993" s="206" t="s">
        <v>770</v>
      </c>
      <c r="D11993" s="206" t="s">
        <v>840</v>
      </c>
      <c r="E11993" s="206" t="s">
        <v>577</v>
      </c>
      <c r="F11993" s="207">
        <v>45557</v>
      </c>
      <c r="G11993" s="206" t="s">
        <v>81</v>
      </c>
      <c r="H11993" s="208">
        <v>80000</v>
      </c>
      <c r="I11993" s="206" t="s">
        <v>19</v>
      </c>
      <c r="J11993" s="206">
        <v>800</v>
      </c>
      <c r="L11993" s="206">
        <v>2024</v>
      </c>
      <c r="M11993" s="206" t="s">
        <v>772</v>
      </c>
      <c r="N11993" s="206" t="s">
        <v>773</v>
      </c>
    </row>
    <row r="11994" spans="1:14" s="206" customFormat="1" ht="31" customHeight="1" x14ac:dyDescent="0.15">
      <c r="A11994" s="206" t="s">
        <v>768</v>
      </c>
      <c r="B11994" s="206" t="s">
        <v>952</v>
      </c>
      <c r="C11994" s="206" t="s">
        <v>770</v>
      </c>
      <c r="D11994" s="206" t="s">
        <v>840</v>
      </c>
      <c r="E11994" s="206" t="s">
        <v>577</v>
      </c>
      <c r="F11994" s="207">
        <v>45558</v>
      </c>
      <c r="G11994" s="206" t="s">
        <v>81</v>
      </c>
      <c r="H11994" s="208">
        <v>40000</v>
      </c>
      <c r="I11994" s="206" t="s">
        <v>19</v>
      </c>
      <c r="J11994" s="206">
        <v>400</v>
      </c>
      <c r="L11994" s="206">
        <v>2024</v>
      </c>
      <c r="M11994" s="206" t="s">
        <v>772</v>
      </c>
      <c r="N11994" s="206" t="s">
        <v>773</v>
      </c>
    </row>
    <row r="11995" spans="1:14" s="206" customFormat="1" ht="31" customHeight="1" x14ac:dyDescent="0.15">
      <c r="A11995" s="206" t="s">
        <v>768</v>
      </c>
      <c r="B11995" s="206" t="s">
        <v>952</v>
      </c>
      <c r="C11995" s="206" t="s">
        <v>770</v>
      </c>
      <c r="D11995" s="206" t="s">
        <v>840</v>
      </c>
      <c r="E11995" s="206" t="s">
        <v>577</v>
      </c>
      <c r="F11995" s="207">
        <v>45559</v>
      </c>
      <c r="G11995" s="206" t="s">
        <v>81</v>
      </c>
      <c r="H11995" s="208">
        <v>80000</v>
      </c>
      <c r="I11995" s="206" t="s">
        <v>19</v>
      </c>
      <c r="J11995" s="206">
        <v>800</v>
      </c>
      <c r="L11995" s="206">
        <v>2024</v>
      </c>
      <c r="M11995" s="206" t="s">
        <v>772</v>
      </c>
      <c r="N11995" s="206" t="s">
        <v>773</v>
      </c>
    </row>
    <row r="11996" spans="1:14" s="206" customFormat="1" ht="31" customHeight="1" x14ac:dyDescent="0.15">
      <c r="A11996" s="206" t="s">
        <v>768</v>
      </c>
      <c r="B11996" s="206" t="s">
        <v>952</v>
      </c>
      <c r="C11996" s="206" t="s">
        <v>770</v>
      </c>
      <c r="D11996" s="206" t="s">
        <v>840</v>
      </c>
      <c r="E11996" s="206" t="s">
        <v>577</v>
      </c>
      <c r="F11996" s="207">
        <v>45560</v>
      </c>
      <c r="G11996" s="206" t="s">
        <v>81</v>
      </c>
      <c r="H11996" s="208">
        <v>120000</v>
      </c>
      <c r="I11996" s="206" t="s">
        <v>19</v>
      </c>
      <c r="J11996" s="206">
        <v>1200</v>
      </c>
      <c r="L11996" s="206">
        <v>2024</v>
      </c>
      <c r="M11996" s="206" t="s">
        <v>772</v>
      </c>
      <c r="N11996" s="206" t="s">
        <v>773</v>
      </c>
    </row>
  </sheetData>
  <autoFilter ref="A1:Q11996" xr:uid="{9083911C-AAF8-DE46-B543-45452EB61C8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2024-12-18T14:17:16Z</dcterms:modified>
</cp:coreProperties>
</file>